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ЭтаКнига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enusanin\Desktop\Актуализация программ\10-я Актуализация от 02.11.2023\05 КП 2024-2026\Для загрузки в СЭД\"/>
    </mc:Choice>
  </mc:AlternateContent>
  <xr:revisionPtr revIDLastSave="0" documentId="13_ncr:1_{105D7C8D-1C0C-4897-AA94-79C0D1CC4A3F}" xr6:coauthVersionLast="47" xr6:coauthVersionMax="47" xr10:uidLastSave="{00000000-0000-0000-0000-000000000000}"/>
  <bookViews>
    <workbookView xWindow="28680" yWindow="-120" windowWidth="29040" windowHeight="15840" firstSheet="2" activeTab="2" xr2:uid="{DCF92CC5-905F-479D-82A2-9AD0D2FB2465}"/>
  </bookViews>
  <sheets>
    <sheet name="Предельники 2022" sheetId="1" state="hidden" r:id="rId1"/>
    <sheet name="Свод" sheetId="4" state="hidden" r:id="rId2"/>
    <sheet name="Форма 1" sheetId="2" r:id="rId3"/>
    <sheet name="Форма 2" sheetId="3" r:id="rId4"/>
  </sheets>
  <externalReferences>
    <externalReference r:id="rId5"/>
  </externalReferences>
  <definedNames>
    <definedName name="_xlnm.Print_Titles" localSheetId="2">'Форма 1'!$3:$7</definedName>
    <definedName name="_xlnm.Print_Titles" localSheetId="3">'Форма 2'!$2:$7</definedName>
    <definedName name="_xlnm.Print_Area" localSheetId="1">Свод!$A$3:$Y$68</definedName>
    <definedName name="_xlnm.Print_Area" localSheetId="2">'Форма 1'!$A$3:$AR$885</definedName>
    <definedName name="_xlnm.Print_Area" localSheetId="3">'Форма 2'!$A$1:$AA$885</definedName>
  </definedNames>
  <calcPr calcId="191028"/>
  <pivotCaches>
    <pivotCache cacheId="488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8" i="2" l="1"/>
  <c r="A9" i="2"/>
  <c r="A10" i="2"/>
  <c r="A11" i="2" s="1"/>
  <c r="A12" i="2" s="1"/>
  <c r="A13" i="2" s="1"/>
  <c r="A14" i="2" s="1"/>
  <c r="A15" i="2"/>
  <c r="A16" i="2" s="1"/>
  <c r="A17" i="2"/>
  <c r="A18" i="2" s="1"/>
  <c r="A19" i="2" s="1"/>
  <c r="A20" i="2" s="1"/>
  <c r="A21" i="2" s="1"/>
  <c r="A22" i="2"/>
  <c r="A23" i="2" s="1"/>
  <c r="A24" i="2"/>
  <c r="A25" i="2" s="1"/>
  <c r="A26" i="2" s="1"/>
  <c r="A27" i="2" s="1"/>
  <c r="A28" i="2" s="1"/>
  <c r="A29" i="2" s="1"/>
  <c r="A30" i="2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/>
  <c r="A107" i="2" s="1"/>
  <c r="A108" i="2" s="1"/>
  <c r="A109" i="2" s="1"/>
  <c r="A110" i="2" s="1"/>
  <c r="A111" i="2" s="1"/>
  <c r="A112" i="2" s="1"/>
  <c r="A113" i="2" s="1"/>
  <c r="A114" i="2"/>
  <c r="A115" i="2" s="1"/>
  <c r="A116" i="2" s="1"/>
  <c r="A117" i="2" s="1"/>
  <c r="A118" i="2"/>
  <c r="A119" i="2" s="1"/>
  <c r="A120" i="2"/>
  <c r="A121" i="2" s="1"/>
  <c r="A122" i="2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/>
  <c r="A136" i="2" s="1"/>
  <c r="A137" i="2" s="1"/>
  <c r="A138" i="2"/>
  <c r="A139" i="2" s="1"/>
  <c r="A140" i="2" s="1"/>
  <c r="A141" i="2" s="1"/>
  <c r="A142" i="2" s="1"/>
  <c r="A143" i="2" s="1"/>
  <c r="A144" i="2" s="1"/>
  <c r="A145" i="2" s="1"/>
  <c r="A146" i="2"/>
  <c r="A147" i="2" s="1"/>
  <c r="A148" i="2" s="1"/>
  <c r="A149" i="2" s="1"/>
  <c r="A150" i="2" s="1"/>
  <c r="A151" i="2" s="1"/>
  <c r="A152" i="2" s="1"/>
  <c r="A153" i="2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/>
  <c r="A178" i="2" s="1"/>
  <c r="A179" i="2"/>
  <c r="A180" i="2" s="1"/>
  <c r="A181" i="2" s="1"/>
  <c r="A182" i="2" s="1"/>
  <c r="A183" i="2"/>
  <c r="A184" i="2" s="1"/>
  <c r="A185" i="2" s="1"/>
  <c r="A186" i="2"/>
  <c r="A187" i="2" s="1"/>
  <c r="A188" i="2" s="1"/>
  <c r="A189" i="2" s="1"/>
  <c r="A190" i="2" s="1"/>
  <c r="A191" i="2" s="1"/>
  <c r="A192" i="2" s="1"/>
  <c r="A193" i="2" s="1"/>
  <c r="A194" i="2" s="1"/>
  <c r="A195" i="2" s="1"/>
  <c r="A196" i="2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/>
  <c r="A219" i="2" s="1"/>
  <c r="A220" i="2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/>
  <c r="A238" i="2"/>
  <c r="A239" i="2" s="1"/>
  <c r="A240" i="2" s="1"/>
  <c r="A241" i="2" s="1"/>
  <c r="A242" i="2" s="1"/>
  <c r="A243" i="2" s="1"/>
  <c r="A244" i="2" s="1"/>
  <c r="A245" i="2" s="1"/>
  <c r="A246" i="2"/>
  <c r="A247" i="2" s="1"/>
  <c r="A248" i="2"/>
  <c r="A249" i="2" s="1"/>
  <c r="A250" i="2" s="1"/>
  <c r="A251" i="2" s="1"/>
  <c r="A252" i="2" s="1"/>
  <c r="A253" i="2"/>
  <c r="A254" i="2" s="1"/>
  <c r="A255" i="2" s="1"/>
  <c r="A256" i="2" s="1"/>
  <c r="A257" i="2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/>
  <c r="A426" i="2" s="1"/>
  <c r="A427" i="2" s="1"/>
  <c r="A428" i="2" s="1"/>
  <c r="A429" i="2"/>
  <c r="A430" i="2" s="1"/>
  <c r="A431" i="2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/>
  <c r="A451" i="2" s="1"/>
  <c r="A452" i="2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/>
  <c r="A503" i="2" s="1"/>
  <c r="A504" i="2" s="1"/>
  <c r="A505" i="2" s="1"/>
  <c r="A506" i="2" s="1"/>
  <c r="A507" i="2" s="1"/>
  <c r="A508" i="2" s="1"/>
  <c r="A509" i="2" s="1"/>
  <c r="A510" i="2" s="1"/>
  <c r="A511" i="2" s="1"/>
  <c r="A512" i="2"/>
  <c r="A513" i="2" s="1"/>
  <c r="A514" i="2"/>
  <c r="A515" i="2" s="1"/>
  <c r="A516" i="2"/>
  <c r="A517" i="2" s="1"/>
  <c r="A518" i="2" s="1"/>
  <c r="A519" i="2" s="1"/>
  <c r="A520" i="2"/>
  <c r="A521" i="2" s="1"/>
  <c r="A522" i="2"/>
  <c r="A523" i="2" s="1"/>
  <c r="A524" i="2"/>
  <c r="A525" i="2" s="1"/>
  <c r="A526" i="2" s="1"/>
  <c r="A527" i="2" s="1"/>
  <c r="A528" i="2" s="1"/>
  <c r="A529" i="2"/>
  <c r="A530" i="2" s="1"/>
  <c r="A531" i="2" s="1"/>
  <c r="A532" i="2" s="1"/>
  <c r="A533" i="2" s="1"/>
  <c r="A534" i="2" s="1"/>
  <c r="A535" i="2" s="1"/>
  <c r="A536" i="2" s="1"/>
  <c r="A537" i="2" s="1"/>
  <c r="A538" i="2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/>
  <c r="A552" i="2" s="1"/>
  <c r="A553" i="2" s="1"/>
  <c r="A554" i="2" s="1"/>
  <c r="A555" i="2"/>
  <c r="A556" i="2" s="1"/>
  <c r="A557" i="2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/>
  <c r="A579" i="2"/>
  <c r="A580" i="2" s="1"/>
  <c r="A581" i="2" s="1"/>
  <c r="A582" i="2" s="1"/>
  <c r="A583" i="2" s="1"/>
  <c r="A584" i="2" s="1"/>
  <c r="A585" i="2"/>
  <c r="A586" i="2" s="1"/>
  <c r="A587" i="2" s="1"/>
  <c r="A588" i="2" s="1"/>
  <c r="A589" i="2" s="1"/>
  <c r="A590" i="2"/>
  <c r="A591" i="2" s="1"/>
  <c r="A592" i="2" s="1"/>
  <c r="A593" i="2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/>
  <c r="A715" i="2" s="1"/>
  <c r="A716" i="2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/>
  <c r="A728" i="2" s="1"/>
  <c r="A729" i="2" s="1"/>
  <c r="A730" i="2" s="1"/>
  <c r="A731" i="2"/>
  <c r="A732" i="2" s="1"/>
  <c r="A733" i="2" s="1"/>
  <c r="A734" i="2" s="1"/>
  <c r="A735" i="2" s="1"/>
  <c r="A736" i="2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/>
  <c r="A752" i="2" s="1"/>
  <c r="A753" i="2" s="1"/>
  <c r="A754" i="2" s="1"/>
  <c r="A755" i="2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/>
  <c r="A809" i="2" s="1"/>
  <c r="A810" i="2" s="1"/>
  <c r="A811" i="2" s="1"/>
  <c r="A812" i="2" s="1"/>
  <c r="A813" i="2" s="1"/>
  <c r="A814" i="2" s="1"/>
  <c r="A815" i="2" s="1"/>
  <c r="A816" i="2" s="1"/>
  <c r="A817" i="2"/>
  <c r="A818" i="2" s="1"/>
  <c r="A819" i="2" s="1"/>
  <c r="A820" i="2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/>
  <c r="A835" i="2" s="1"/>
  <c r="A836" i="2" s="1"/>
  <c r="A837" i="2" s="1"/>
  <c r="A838" i="2" s="1"/>
  <c r="A839" i="2" s="1"/>
  <c r="A840" i="2" s="1"/>
  <c r="A841" i="2" s="1"/>
  <c r="A842" i="2" s="1"/>
  <c r="A843" i="2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/>
  <c r="A858" i="2" s="1"/>
  <c r="A859" i="2"/>
  <c r="A860" i="2" s="1"/>
  <c r="A861" i="2" s="1"/>
  <c r="A862" i="2" s="1"/>
  <c r="A863" i="2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C433" i="3"/>
  <c r="E433" i="3"/>
  <c r="F433" i="3"/>
  <c r="G433" i="3"/>
  <c r="H433" i="3"/>
  <c r="I433" i="3"/>
  <c r="J433" i="3"/>
  <c r="K433" i="3"/>
  <c r="L433" i="3"/>
  <c r="M433" i="3"/>
  <c r="P433" i="3"/>
  <c r="Q433" i="3"/>
  <c r="R433" i="3"/>
  <c r="T433" i="3"/>
  <c r="U433" i="3"/>
  <c r="V433" i="3"/>
  <c r="W433" i="3"/>
  <c r="X433" i="3"/>
  <c r="Y433" i="3"/>
  <c r="Z433" i="3"/>
  <c r="C432" i="3"/>
  <c r="F432" i="3"/>
  <c r="G432" i="3"/>
  <c r="H432" i="3"/>
  <c r="I432" i="3"/>
  <c r="J432" i="3"/>
  <c r="K432" i="3"/>
  <c r="L432" i="3"/>
  <c r="M432" i="3"/>
  <c r="N432" i="3"/>
  <c r="O432" i="3"/>
  <c r="P432" i="3"/>
  <c r="Q432" i="3"/>
  <c r="R432" i="3"/>
  <c r="T432" i="3"/>
  <c r="U432" i="3"/>
  <c r="V432" i="3"/>
  <c r="W432" i="3"/>
  <c r="X432" i="3"/>
  <c r="Y432" i="3"/>
  <c r="Z432" i="3"/>
  <c r="B433" i="2"/>
  <c r="B433" i="3" s="1"/>
  <c r="D433" i="2"/>
  <c r="F433" i="2"/>
  <c r="G433" i="2"/>
  <c r="H433" i="2"/>
  <c r="I433" i="2"/>
  <c r="J433" i="2"/>
  <c r="K433" i="2"/>
  <c r="L433" i="2"/>
  <c r="W433" i="2"/>
  <c r="B432" i="2"/>
  <c r="B432" i="3" s="1"/>
  <c r="D432" i="2"/>
  <c r="F432" i="2"/>
  <c r="G432" i="2"/>
  <c r="H432" i="2"/>
  <c r="I432" i="2"/>
  <c r="E432" i="3" s="1"/>
  <c r="J432" i="2"/>
  <c r="K432" i="2"/>
  <c r="L432" i="2"/>
  <c r="W432" i="2"/>
  <c r="C379" i="3"/>
  <c r="F379" i="3"/>
  <c r="G379" i="3"/>
  <c r="J379" i="3"/>
  <c r="L379" i="3"/>
  <c r="M379" i="3"/>
  <c r="P379" i="3"/>
  <c r="Q379" i="3"/>
  <c r="T379" i="3"/>
  <c r="U379" i="3"/>
  <c r="V379" i="3"/>
  <c r="W379" i="3"/>
  <c r="X379" i="3"/>
  <c r="Y379" i="3"/>
  <c r="Z379" i="3"/>
  <c r="B379" i="2"/>
  <c r="B379" i="3" s="1"/>
  <c r="D379" i="2"/>
  <c r="F379" i="2"/>
  <c r="G379" i="2"/>
  <c r="H379" i="2"/>
  <c r="I379" i="2"/>
  <c r="J379" i="2"/>
  <c r="K379" i="2"/>
  <c r="L379" i="2"/>
  <c r="W379" i="2"/>
  <c r="C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T298" i="3"/>
  <c r="U298" i="3"/>
  <c r="V298" i="3"/>
  <c r="W298" i="3"/>
  <c r="X298" i="3"/>
  <c r="Y298" i="3"/>
  <c r="Z298" i="3"/>
  <c r="B298" i="2"/>
  <c r="B298" i="3" s="1"/>
  <c r="D298" i="2"/>
  <c r="F298" i="2"/>
  <c r="G298" i="2"/>
  <c r="H298" i="2"/>
  <c r="I298" i="2"/>
  <c r="J298" i="2"/>
  <c r="K298" i="2"/>
  <c r="L298" i="2"/>
  <c r="W298" i="2"/>
  <c r="C455" i="3"/>
  <c r="E455" i="3"/>
  <c r="F455" i="3"/>
  <c r="H455" i="3"/>
  <c r="I455" i="3"/>
  <c r="J455" i="3"/>
  <c r="K455" i="3"/>
  <c r="L455" i="3"/>
  <c r="M455" i="3"/>
  <c r="N455" i="3"/>
  <c r="O455" i="3"/>
  <c r="P455" i="3"/>
  <c r="Q455" i="3"/>
  <c r="R455" i="3"/>
  <c r="T455" i="3"/>
  <c r="U455" i="3"/>
  <c r="V455" i="3"/>
  <c r="W455" i="3"/>
  <c r="X455" i="3"/>
  <c r="Y455" i="3"/>
  <c r="Z455" i="3"/>
  <c r="C454" i="3"/>
  <c r="E454" i="3"/>
  <c r="F454" i="3"/>
  <c r="H454" i="3"/>
  <c r="I454" i="3"/>
  <c r="J454" i="3"/>
  <c r="K454" i="3"/>
  <c r="L454" i="3"/>
  <c r="M454" i="3"/>
  <c r="N454" i="3"/>
  <c r="O454" i="3"/>
  <c r="P454" i="3"/>
  <c r="Q454" i="3"/>
  <c r="R454" i="3"/>
  <c r="T454" i="3"/>
  <c r="U454" i="3"/>
  <c r="V454" i="3"/>
  <c r="W454" i="3"/>
  <c r="X454" i="3"/>
  <c r="Y454" i="3"/>
  <c r="Z454" i="3"/>
  <c r="B455" i="2"/>
  <c r="B455" i="3" s="1"/>
  <c r="D455" i="2"/>
  <c r="F455" i="2"/>
  <c r="G455" i="2"/>
  <c r="H455" i="2"/>
  <c r="I455" i="2"/>
  <c r="J455" i="2"/>
  <c r="K455" i="2"/>
  <c r="L455" i="2"/>
  <c r="W455" i="2"/>
  <c r="B454" i="2"/>
  <c r="B454" i="3" s="1"/>
  <c r="D454" i="2"/>
  <c r="F454" i="2"/>
  <c r="G454" i="2"/>
  <c r="H454" i="2"/>
  <c r="I454" i="2"/>
  <c r="J454" i="2"/>
  <c r="K454" i="2"/>
  <c r="L454" i="2"/>
  <c r="W454" i="2"/>
  <c r="N10" i="2"/>
  <c r="N17" i="2"/>
  <c r="O17" i="2"/>
  <c r="P17" i="2"/>
  <c r="N15" i="2"/>
  <c r="O15" i="2"/>
  <c r="P15" i="2"/>
  <c r="O10" i="2"/>
  <c r="P10" i="2"/>
  <c r="L239" i="2"/>
  <c r="K239" i="2"/>
  <c r="J239" i="2"/>
  <c r="I239" i="2"/>
  <c r="C237" i="3"/>
  <c r="A237" i="3" s="1"/>
  <c r="B237" i="2"/>
  <c r="B237" i="3" s="1"/>
  <c r="D237" i="2"/>
  <c r="F237" i="2"/>
  <c r="G237" i="2"/>
  <c r="H237" i="2"/>
  <c r="I237" i="2"/>
  <c r="J237" i="2"/>
  <c r="K237" i="2"/>
  <c r="L237" i="2"/>
  <c r="W237" i="2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E871" i="3"/>
  <c r="E872" i="3"/>
  <c r="E875" i="3"/>
  <c r="E876" i="3"/>
  <c r="E877" i="3"/>
  <c r="E878" i="3"/>
  <c r="E879" i="3"/>
  <c r="E880" i="3"/>
  <c r="E881" i="3"/>
  <c r="E883" i="3"/>
  <c r="E885" i="3"/>
  <c r="F871" i="3"/>
  <c r="F872" i="3"/>
  <c r="F875" i="3"/>
  <c r="F876" i="3"/>
  <c r="F877" i="3"/>
  <c r="F878" i="3"/>
  <c r="F879" i="3"/>
  <c r="F880" i="3"/>
  <c r="F881" i="3"/>
  <c r="F882" i="3"/>
  <c r="F883" i="3"/>
  <c r="F884" i="3"/>
  <c r="F885" i="3"/>
  <c r="G871" i="3"/>
  <c r="G872" i="3"/>
  <c r="G873" i="3"/>
  <c r="G875" i="3"/>
  <c r="G876" i="3"/>
  <c r="G877" i="3"/>
  <c r="G878" i="3"/>
  <c r="G879" i="3"/>
  <c r="G880" i="3"/>
  <c r="G881" i="3"/>
  <c r="G882" i="3"/>
  <c r="G883" i="3"/>
  <c r="G884" i="3"/>
  <c r="G885" i="3"/>
  <c r="H871" i="3"/>
  <c r="H872" i="3"/>
  <c r="H875" i="3"/>
  <c r="H876" i="3"/>
  <c r="H877" i="3"/>
  <c r="H879" i="3"/>
  <c r="H880" i="3"/>
  <c r="H881" i="3"/>
  <c r="H882" i="3"/>
  <c r="H883" i="3"/>
  <c r="H884" i="3"/>
  <c r="H885" i="3"/>
  <c r="I871" i="3"/>
  <c r="I872" i="3"/>
  <c r="I875" i="3"/>
  <c r="I876" i="3"/>
  <c r="I877" i="3"/>
  <c r="I878" i="3"/>
  <c r="I879" i="3"/>
  <c r="I880" i="3"/>
  <c r="I881" i="3"/>
  <c r="I882" i="3"/>
  <c r="I883" i="3"/>
  <c r="I884" i="3"/>
  <c r="I885" i="3"/>
  <c r="J871" i="3"/>
  <c r="J872" i="3"/>
  <c r="J875" i="3"/>
  <c r="J876" i="3"/>
  <c r="J877" i="3"/>
  <c r="J878" i="3"/>
  <c r="J879" i="3"/>
  <c r="J880" i="3"/>
  <c r="J881" i="3"/>
  <c r="J882" i="3"/>
  <c r="J883" i="3"/>
  <c r="J884" i="3"/>
  <c r="J885" i="3"/>
  <c r="K871" i="3"/>
  <c r="K874" i="3"/>
  <c r="K875" i="3"/>
  <c r="K876" i="3"/>
  <c r="K877" i="3"/>
  <c r="K878" i="3"/>
  <c r="K879" i="3"/>
  <c r="K880" i="3"/>
  <c r="K881" i="3"/>
  <c r="K882" i="3"/>
  <c r="K883" i="3"/>
  <c r="K884" i="3"/>
  <c r="K885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M871" i="3"/>
  <c r="M872" i="3"/>
  <c r="M873" i="3"/>
  <c r="M874" i="3"/>
  <c r="M875" i="3"/>
  <c r="M876" i="3"/>
  <c r="M877" i="3"/>
  <c r="M878" i="3"/>
  <c r="M879" i="3"/>
  <c r="M880" i="3"/>
  <c r="M881" i="3"/>
  <c r="M882" i="3"/>
  <c r="M883" i="3"/>
  <c r="M884" i="3"/>
  <c r="M885" i="3"/>
  <c r="N872" i="3"/>
  <c r="N873" i="3"/>
  <c r="N874" i="3"/>
  <c r="N875" i="3"/>
  <c r="N876" i="3"/>
  <c r="N877" i="3"/>
  <c r="N878" i="3"/>
  <c r="N881" i="3"/>
  <c r="N884" i="3"/>
  <c r="O871" i="3"/>
  <c r="O872" i="3"/>
  <c r="O873" i="3"/>
  <c r="O874" i="3"/>
  <c r="O876" i="3"/>
  <c r="O877" i="3"/>
  <c r="O878" i="3"/>
  <c r="O879" i="3"/>
  <c r="O880" i="3"/>
  <c r="O882" i="3"/>
  <c r="O883" i="3"/>
  <c r="O884" i="3"/>
  <c r="O885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R871" i="3"/>
  <c r="R872" i="3"/>
  <c r="R873" i="3"/>
  <c r="R874" i="3"/>
  <c r="R878" i="3"/>
  <c r="R879" i="3"/>
  <c r="R880" i="3"/>
  <c r="R881" i="3"/>
  <c r="R882" i="3"/>
  <c r="R883" i="3"/>
  <c r="R884" i="3"/>
  <c r="R885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U871" i="3"/>
  <c r="U872" i="3"/>
  <c r="U873" i="3"/>
  <c r="U874" i="3"/>
  <c r="U875" i="3"/>
  <c r="U876" i="3"/>
  <c r="U877" i="3"/>
  <c r="U878" i="3"/>
  <c r="U879" i="3"/>
  <c r="U880" i="3"/>
  <c r="U881" i="3"/>
  <c r="U882" i="3"/>
  <c r="U883" i="3"/>
  <c r="U884" i="3"/>
  <c r="U885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X871" i="3"/>
  <c r="X872" i="3"/>
  <c r="X873" i="3"/>
  <c r="X874" i="3"/>
  <c r="X875" i="3"/>
  <c r="X876" i="3"/>
  <c r="X877" i="3"/>
  <c r="X878" i="3"/>
  <c r="X879" i="3"/>
  <c r="X880" i="3"/>
  <c r="X881" i="3"/>
  <c r="X882" i="3"/>
  <c r="X883" i="3"/>
  <c r="X884" i="3"/>
  <c r="X885" i="3"/>
  <c r="Y871" i="3"/>
  <c r="Y872" i="3"/>
  <c r="Y873" i="3"/>
  <c r="Y874" i="3"/>
  <c r="Y875" i="3"/>
  <c r="Y876" i="3"/>
  <c r="Y877" i="3"/>
  <c r="Y878" i="3"/>
  <c r="Y879" i="3"/>
  <c r="Y880" i="3"/>
  <c r="Y881" i="3"/>
  <c r="Y882" i="3"/>
  <c r="Y883" i="3"/>
  <c r="Y884" i="3"/>
  <c r="Y885" i="3"/>
  <c r="Z871" i="3"/>
  <c r="Z872" i="3"/>
  <c r="Z873" i="3"/>
  <c r="Z874" i="3"/>
  <c r="Z875" i="3"/>
  <c r="Z876" i="3"/>
  <c r="Z877" i="3"/>
  <c r="Z878" i="3"/>
  <c r="Z879" i="3"/>
  <c r="Z880" i="3"/>
  <c r="Z881" i="3"/>
  <c r="Z882" i="3"/>
  <c r="Z883" i="3"/>
  <c r="Z884" i="3"/>
  <c r="Z885" i="3"/>
  <c r="Z11" i="3"/>
  <c r="Z12" i="3"/>
  <c r="Z13" i="3"/>
  <c r="Z14" i="3"/>
  <c r="Z16" i="3"/>
  <c r="Z15" i="3" s="1"/>
  <c r="Z18" i="3"/>
  <c r="Z19" i="3"/>
  <c r="Z20" i="3"/>
  <c r="Z21" i="3"/>
  <c r="Z23" i="3"/>
  <c r="Z22" i="3" s="1"/>
  <c r="Z25" i="3"/>
  <c r="Z26" i="3"/>
  <c r="Z27" i="3"/>
  <c r="Z28" i="3"/>
  <c r="Z29" i="3"/>
  <c r="Z31" i="3"/>
  <c r="Z32" i="3"/>
  <c r="Z33" i="3"/>
  <c r="Z34" i="3"/>
  <c r="Z35" i="3"/>
  <c r="Z36" i="3"/>
  <c r="Z37" i="3"/>
  <c r="Z38" i="3"/>
  <c r="Z39" i="3"/>
  <c r="Z40" i="3"/>
  <c r="Z41" i="3"/>
  <c r="Z43" i="3"/>
  <c r="Z44" i="3"/>
  <c r="Z45" i="3"/>
  <c r="Z46" i="3"/>
  <c r="Z47" i="3"/>
  <c r="Z48" i="3"/>
  <c r="Z49" i="3"/>
  <c r="Z50" i="3"/>
  <c r="Z52" i="3"/>
  <c r="Z53" i="3"/>
  <c r="Z54" i="3"/>
  <c r="Z55" i="3"/>
  <c r="Z56" i="3"/>
  <c r="Z57" i="3"/>
  <c r="Z58" i="3"/>
  <c r="Z59" i="3"/>
  <c r="Z60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7" i="3"/>
  <c r="Z108" i="3"/>
  <c r="Z109" i="3"/>
  <c r="Z110" i="3"/>
  <c r="Z111" i="3"/>
  <c r="Z112" i="3"/>
  <c r="Z113" i="3"/>
  <c r="Z115" i="3"/>
  <c r="Z116" i="3"/>
  <c r="Z117" i="3"/>
  <c r="Z119" i="3"/>
  <c r="Z118" i="3" s="1"/>
  <c r="Z121" i="3"/>
  <c r="Z120" i="3" s="1"/>
  <c r="Z123" i="3"/>
  <c r="Z124" i="3"/>
  <c r="Z125" i="3"/>
  <c r="Z126" i="3"/>
  <c r="Z127" i="3"/>
  <c r="Z128" i="3"/>
  <c r="Z129" i="3"/>
  <c r="Z130" i="3"/>
  <c r="Z131" i="3"/>
  <c r="Z132" i="3"/>
  <c r="Z133" i="3"/>
  <c r="Z134" i="3"/>
  <c r="Z136" i="3"/>
  <c r="Z137" i="3"/>
  <c r="Z139" i="3"/>
  <c r="Z140" i="3"/>
  <c r="Z141" i="3"/>
  <c r="Z142" i="3"/>
  <c r="Z143" i="3"/>
  <c r="Z144" i="3"/>
  <c r="Z145" i="3"/>
  <c r="Z147" i="3"/>
  <c r="Z148" i="3"/>
  <c r="Z149" i="3"/>
  <c r="Z150" i="3"/>
  <c r="Z151" i="3"/>
  <c r="Z152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8" i="3"/>
  <c r="Z177" i="3" s="1"/>
  <c r="Z180" i="3"/>
  <c r="Z181" i="3"/>
  <c r="Z182" i="3"/>
  <c r="Z184" i="3"/>
  <c r="Z185" i="3"/>
  <c r="Z187" i="3"/>
  <c r="Z188" i="3"/>
  <c r="Z189" i="3"/>
  <c r="Z190" i="3"/>
  <c r="Z191" i="3"/>
  <c r="Z192" i="3"/>
  <c r="Z193" i="3"/>
  <c r="Z194" i="3"/>
  <c r="Z195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9" i="3"/>
  <c r="Z218" i="3" s="1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9" i="3"/>
  <c r="Z240" i="3"/>
  <c r="Z241" i="3"/>
  <c r="Z242" i="3"/>
  <c r="Z243" i="3"/>
  <c r="Z244" i="3"/>
  <c r="Z245" i="3"/>
  <c r="Z247" i="3"/>
  <c r="Z246" i="3" s="1"/>
  <c r="Z249" i="3"/>
  <c r="Z250" i="3"/>
  <c r="Z251" i="3"/>
  <c r="Z252" i="3"/>
  <c r="Z254" i="3"/>
  <c r="Z255" i="3"/>
  <c r="Z256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Z405" i="3"/>
  <c r="Z406" i="3"/>
  <c r="Z407" i="3"/>
  <c r="Z408" i="3"/>
  <c r="Z409" i="3"/>
  <c r="Z410" i="3"/>
  <c r="Z411" i="3"/>
  <c r="Z412" i="3"/>
  <c r="Z413" i="3"/>
  <c r="Z415" i="3"/>
  <c r="Z416" i="3"/>
  <c r="Z417" i="3"/>
  <c r="Z418" i="3"/>
  <c r="Z419" i="3"/>
  <c r="Z420" i="3"/>
  <c r="Z421" i="3"/>
  <c r="Z422" i="3"/>
  <c r="Z423" i="3"/>
  <c r="Z424" i="3"/>
  <c r="Z426" i="3"/>
  <c r="Z427" i="3"/>
  <c r="Z428" i="3"/>
  <c r="Z430" i="3"/>
  <c r="Z429" i="3" s="1"/>
  <c r="Z434" i="3"/>
  <c r="Z435" i="3"/>
  <c r="Z436" i="3"/>
  <c r="Z437" i="3"/>
  <c r="Z438" i="3"/>
  <c r="Z439" i="3"/>
  <c r="Z440" i="3"/>
  <c r="Z441" i="3"/>
  <c r="Z442" i="3"/>
  <c r="Z443" i="3"/>
  <c r="Z444" i="3"/>
  <c r="Z445" i="3"/>
  <c r="Z446" i="3"/>
  <c r="Z447" i="3"/>
  <c r="Z448" i="3"/>
  <c r="Z449" i="3"/>
  <c r="Z451" i="3"/>
  <c r="Z450" i="3" s="1"/>
  <c r="Z453" i="3"/>
  <c r="Z456" i="3"/>
  <c r="Z457" i="3"/>
  <c r="Z458" i="3"/>
  <c r="Z459" i="3"/>
  <c r="Z460" i="3"/>
  <c r="Z461" i="3"/>
  <c r="Z462" i="3"/>
  <c r="Z463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1" i="3"/>
  <c r="Z503" i="3"/>
  <c r="Z504" i="3"/>
  <c r="Z505" i="3"/>
  <c r="Z506" i="3"/>
  <c r="Z507" i="3"/>
  <c r="Z508" i="3"/>
  <c r="Z509" i="3"/>
  <c r="Z510" i="3"/>
  <c r="Z511" i="3"/>
  <c r="Z513" i="3"/>
  <c r="Z512" i="3" s="1"/>
  <c r="Z515" i="3"/>
  <c r="Z514" i="3" s="1"/>
  <c r="Z517" i="3"/>
  <c r="Z518" i="3"/>
  <c r="Z519" i="3"/>
  <c r="Z521" i="3"/>
  <c r="Z520" i="3" s="1"/>
  <c r="Z523" i="3"/>
  <c r="Z522" i="3" s="1"/>
  <c r="Z525" i="3"/>
  <c r="Z526" i="3"/>
  <c r="Z527" i="3"/>
  <c r="Z528" i="3"/>
  <c r="Z530" i="3"/>
  <c r="Z531" i="3"/>
  <c r="Z532" i="3"/>
  <c r="Z533" i="3"/>
  <c r="Z534" i="3"/>
  <c r="Z535" i="3"/>
  <c r="Z536" i="3"/>
  <c r="Z537" i="3"/>
  <c r="Z539" i="3"/>
  <c r="Z540" i="3"/>
  <c r="Z541" i="3"/>
  <c r="Z542" i="3"/>
  <c r="Z543" i="3"/>
  <c r="Z544" i="3"/>
  <c r="Z545" i="3"/>
  <c r="Z546" i="3"/>
  <c r="Z547" i="3"/>
  <c r="Z548" i="3"/>
  <c r="Z549" i="3"/>
  <c r="Z550" i="3"/>
  <c r="Z552" i="3"/>
  <c r="Z553" i="3"/>
  <c r="Z554" i="3"/>
  <c r="Z556" i="3"/>
  <c r="Z555" i="3" s="1"/>
  <c r="Z558" i="3"/>
  <c r="Z559" i="3"/>
  <c r="Z560" i="3"/>
  <c r="Z561" i="3"/>
  <c r="Z562" i="3"/>
  <c r="Z563" i="3"/>
  <c r="Z564" i="3"/>
  <c r="Z565" i="3"/>
  <c r="Z566" i="3"/>
  <c r="Z567" i="3"/>
  <c r="Z568" i="3"/>
  <c r="Z569" i="3"/>
  <c r="Z570" i="3"/>
  <c r="Z571" i="3"/>
  <c r="Z572" i="3"/>
  <c r="Z573" i="3"/>
  <c r="Z574" i="3"/>
  <c r="Z575" i="3"/>
  <c r="Z576" i="3"/>
  <c r="Z577" i="3"/>
  <c r="Z580" i="3"/>
  <c r="Z581" i="3"/>
  <c r="Z582" i="3"/>
  <c r="Z583" i="3"/>
  <c r="Z584" i="3"/>
  <c r="Z586" i="3"/>
  <c r="Z587" i="3"/>
  <c r="Z588" i="3"/>
  <c r="Z589" i="3"/>
  <c r="Z591" i="3"/>
  <c r="Z592" i="3"/>
  <c r="Z594" i="3"/>
  <c r="Z595" i="3"/>
  <c r="Z596" i="3"/>
  <c r="Z597" i="3"/>
  <c r="Z598" i="3"/>
  <c r="Z599" i="3"/>
  <c r="Z600" i="3"/>
  <c r="Z601" i="3"/>
  <c r="Z602" i="3"/>
  <c r="Z603" i="3"/>
  <c r="Z604" i="3"/>
  <c r="Z605" i="3"/>
  <c r="Z606" i="3"/>
  <c r="Z607" i="3"/>
  <c r="Z609" i="3"/>
  <c r="Z610" i="3"/>
  <c r="Z611" i="3"/>
  <c r="Z612" i="3"/>
  <c r="Z613" i="3"/>
  <c r="Z614" i="3"/>
  <c r="Z615" i="3"/>
  <c r="Z616" i="3"/>
  <c r="Z617" i="3"/>
  <c r="Z618" i="3"/>
  <c r="Z619" i="3"/>
  <c r="Z620" i="3"/>
  <c r="Z621" i="3"/>
  <c r="Z622" i="3"/>
  <c r="Z623" i="3"/>
  <c r="Z624" i="3"/>
  <c r="Z625" i="3"/>
  <c r="Z626" i="3"/>
  <c r="Z627" i="3"/>
  <c r="Z628" i="3"/>
  <c r="Z629" i="3"/>
  <c r="Z630" i="3"/>
  <c r="Z631" i="3"/>
  <c r="Z632" i="3"/>
  <c r="Z633" i="3"/>
  <c r="Z634" i="3"/>
  <c r="Z635" i="3"/>
  <c r="Z636" i="3"/>
  <c r="Z637" i="3"/>
  <c r="Z638" i="3"/>
  <c r="Z639" i="3"/>
  <c r="Z640" i="3"/>
  <c r="Z641" i="3"/>
  <c r="Z642" i="3"/>
  <c r="Z643" i="3"/>
  <c r="Z644" i="3"/>
  <c r="Z645" i="3"/>
  <c r="Z646" i="3"/>
  <c r="Z647" i="3"/>
  <c r="Z648" i="3"/>
  <c r="Z649" i="3"/>
  <c r="Z650" i="3"/>
  <c r="Z651" i="3"/>
  <c r="Z652" i="3"/>
  <c r="Z653" i="3"/>
  <c r="Z654" i="3"/>
  <c r="Z655" i="3"/>
  <c r="Z656" i="3"/>
  <c r="Z657" i="3"/>
  <c r="Z658" i="3"/>
  <c r="Z659" i="3"/>
  <c r="Z660" i="3"/>
  <c r="Z661" i="3"/>
  <c r="Z662" i="3"/>
  <c r="Z663" i="3"/>
  <c r="Z664" i="3"/>
  <c r="Z665" i="3"/>
  <c r="Z666" i="3"/>
  <c r="Z667" i="3"/>
  <c r="Z668" i="3"/>
  <c r="Z669" i="3"/>
  <c r="Z670" i="3"/>
  <c r="Z671" i="3"/>
  <c r="Z672" i="3"/>
  <c r="Z673" i="3"/>
  <c r="Z674" i="3"/>
  <c r="Z675" i="3"/>
  <c r="Z676" i="3"/>
  <c r="Z677" i="3"/>
  <c r="Z678" i="3"/>
  <c r="Z679" i="3"/>
  <c r="Z680" i="3"/>
  <c r="Z681" i="3"/>
  <c r="Z682" i="3"/>
  <c r="Z683" i="3"/>
  <c r="Z684" i="3"/>
  <c r="Z685" i="3"/>
  <c r="Z686" i="3"/>
  <c r="Z687" i="3"/>
  <c r="Z688" i="3"/>
  <c r="Z689" i="3"/>
  <c r="Z690" i="3"/>
  <c r="Z691" i="3"/>
  <c r="Z692" i="3"/>
  <c r="Z693" i="3"/>
  <c r="Z694" i="3"/>
  <c r="Z695" i="3"/>
  <c r="Z696" i="3"/>
  <c r="Z697" i="3"/>
  <c r="Z698" i="3"/>
  <c r="Z699" i="3"/>
  <c r="Z700" i="3"/>
  <c r="Z701" i="3"/>
  <c r="Z702" i="3"/>
  <c r="Z703" i="3"/>
  <c r="Z704" i="3"/>
  <c r="Z705" i="3"/>
  <c r="Z706" i="3"/>
  <c r="Z707" i="3"/>
  <c r="Z708" i="3"/>
  <c r="Z709" i="3"/>
  <c r="Z710" i="3"/>
  <c r="Z711" i="3"/>
  <c r="Z712" i="3"/>
  <c r="Z713" i="3"/>
  <c r="Z715" i="3"/>
  <c r="Z714" i="3" s="1"/>
  <c r="Z717" i="3"/>
  <c r="Z718" i="3"/>
  <c r="Z719" i="3"/>
  <c r="Z720" i="3"/>
  <c r="Z721" i="3"/>
  <c r="Z722" i="3"/>
  <c r="Z723" i="3"/>
  <c r="Z724" i="3"/>
  <c r="Z725" i="3"/>
  <c r="Z726" i="3"/>
  <c r="Z728" i="3"/>
  <c r="Z729" i="3"/>
  <c r="Z730" i="3"/>
  <c r="Z732" i="3"/>
  <c r="Z733" i="3"/>
  <c r="Z734" i="3"/>
  <c r="Z735" i="3"/>
  <c r="Z737" i="3"/>
  <c r="Z738" i="3"/>
  <c r="Z739" i="3"/>
  <c r="Z740" i="3"/>
  <c r="Z741" i="3"/>
  <c r="Z742" i="3"/>
  <c r="Z743" i="3"/>
  <c r="Z744" i="3"/>
  <c r="Z745" i="3"/>
  <c r="Z746" i="3"/>
  <c r="Z747" i="3"/>
  <c r="Z748" i="3"/>
  <c r="Z749" i="3"/>
  <c r="Z750" i="3"/>
  <c r="Z752" i="3"/>
  <c r="Z753" i="3"/>
  <c r="Z754" i="3"/>
  <c r="Z756" i="3"/>
  <c r="Z757" i="3"/>
  <c r="Z758" i="3"/>
  <c r="Z759" i="3"/>
  <c r="Z760" i="3"/>
  <c r="Z761" i="3"/>
  <c r="Z762" i="3"/>
  <c r="Z763" i="3"/>
  <c r="Z764" i="3"/>
  <c r="Z765" i="3"/>
  <c r="Z766" i="3"/>
  <c r="Z768" i="3"/>
  <c r="Z769" i="3"/>
  <c r="Z770" i="3"/>
  <c r="Z771" i="3"/>
  <c r="Z772" i="3"/>
  <c r="Z773" i="3"/>
  <c r="Z774" i="3"/>
  <c r="Z775" i="3"/>
  <c r="Z776" i="3"/>
  <c r="Z777" i="3"/>
  <c r="Z778" i="3"/>
  <c r="Z779" i="3"/>
  <c r="Z780" i="3"/>
  <c r="Z781" i="3"/>
  <c r="Z782" i="3"/>
  <c r="Z784" i="3"/>
  <c r="Z785" i="3"/>
  <c r="Z786" i="3"/>
  <c r="Z787" i="3"/>
  <c r="Z788" i="3"/>
  <c r="Z789" i="3"/>
  <c r="Z790" i="3"/>
  <c r="Z791" i="3"/>
  <c r="Z792" i="3"/>
  <c r="Z793" i="3"/>
  <c r="Z794" i="3"/>
  <c r="Z795" i="3"/>
  <c r="Z796" i="3"/>
  <c r="Z797" i="3"/>
  <c r="Z798" i="3"/>
  <c r="Z799" i="3"/>
  <c r="Z800" i="3"/>
  <c r="Z801" i="3"/>
  <c r="Z802" i="3"/>
  <c r="Z803" i="3"/>
  <c r="Z804" i="3"/>
  <c r="Z805" i="3"/>
  <c r="Z806" i="3"/>
  <c r="Z807" i="3"/>
  <c r="Z809" i="3"/>
  <c r="Z810" i="3"/>
  <c r="Z811" i="3"/>
  <c r="Z812" i="3"/>
  <c r="Z813" i="3"/>
  <c r="Z814" i="3"/>
  <c r="Z815" i="3"/>
  <c r="Z816" i="3"/>
  <c r="Z818" i="3"/>
  <c r="Z819" i="3"/>
  <c r="Z821" i="3"/>
  <c r="Z822" i="3"/>
  <c r="Z823" i="3"/>
  <c r="Z824" i="3"/>
  <c r="Z825" i="3"/>
  <c r="Z826" i="3"/>
  <c r="Z827" i="3"/>
  <c r="Z828" i="3"/>
  <c r="Z829" i="3"/>
  <c r="Z830" i="3"/>
  <c r="Z831" i="3"/>
  <c r="Z832" i="3"/>
  <c r="Z833" i="3"/>
  <c r="Z835" i="3"/>
  <c r="Z836" i="3"/>
  <c r="Z837" i="3"/>
  <c r="Z838" i="3"/>
  <c r="Z839" i="3"/>
  <c r="Z840" i="3"/>
  <c r="Z841" i="3"/>
  <c r="Z842" i="3"/>
  <c r="Z844" i="3"/>
  <c r="Z845" i="3"/>
  <c r="Z846" i="3"/>
  <c r="Z847" i="3"/>
  <c r="Z848" i="3"/>
  <c r="Z849" i="3"/>
  <c r="Z850" i="3"/>
  <c r="Z851" i="3"/>
  <c r="Z852" i="3"/>
  <c r="Z853" i="3"/>
  <c r="Z854" i="3"/>
  <c r="Z855" i="3"/>
  <c r="Z856" i="3"/>
  <c r="Z858" i="3"/>
  <c r="Z857" i="3" s="1"/>
  <c r="Z860" i="3"/>
  <c r="Z861" i="3"/>
  <c r="Z862" i="3"/>
  <c r="Z864" i="3"/>
  <c r="Z865" i="3"/>
  <c r="Z866" i="3"/>
  <c r="Z867" i="3"/>
  <c r="Z868" i="3"/>
  <c r="Z869" i="3"/>
  <c r="Z870" i="3"/>
  <c r="Y11" i="3"/>
  <c r="Y12" i="3"/>
  <c r="Y13" i="3"/>
  <c r="Y14" i="3"/>
  <c r="Y16" i="3"/>
  <c r="Y15" i="3" s="1"/>
  <c r="Y18" i="3"/>
  <c r="Y19" i="3"/>
  <c r="Y20" i="3"/>
  <c r="Y21" i="3"/>
  <c r="Y23" i="3"/>
  <c r="Y22" i="3" s="1"/>
  <c r="Y25" i="3"/>
  <c r="Y26" i="3"/>
  <c r="Y27" i="3"/>
  <c r="Y28" i="3"/>
  <c r="Y29" i="3"/>
  <c r="Y31" i="3"/>
  <c r="Y32" i="3"/>
  <c r="Y33" i="3"/>
  <c r="Y34" i="3"/>
  <c r="Y35" i="3"/>
  <c r="Y36" i="3"/>
  <c r="Y37" i="3"/>
  <c r="Y38" i="3"/>
  <c r="Y39" i="3"/>
  <c r="Y40" i="3"/>
  <c r="Y41" i="3"/>
  <c r="Y42" i="3"/>
  <c r="Y43" i="3"/>
  <c r="Y44" i="3"/>
  <c r="Y45" i="3"/>
  <c r="Y46" i="3"/>
  <c r="Y47" i="3"/>
  <c r="Y48" i="3"/>
  <c r="Y49" i="3"/>
  <c r="Y50" i="3"/>
  <c r="Y51" i="3"/>
  <c r="Y52" i="3"/>
  <c r="Y53" i="3"/>
  <c r="Y54" i="3"/>
  <c r="Y55" i="3"/>
  <c r="Y56" i="3"/>
  <c r="Y57" i="3"/>
  <c r="Y58" i="3"/>
  <c r="Y59" i="3"/>
  <c r="Y60" i="3"/>
  <c r="Y61" i="3"/>
  <c r="Y62" i="3"/>
  <c r="Y63" i="3"/>
  <c r="Y64" i="3"/>
  <c r="Y65" i="3"/>
  <c r="Y66" i="3"/>
  <c r="Y67" i="3"/>
  <c r="Y68" i="3"/>
  <c r="Y69" i="3"/>
  <c r="Y70" i="3"/>
  <c r="Y71" i="3"/>
  <c r="Y72" i="3"/>
  <c r="Y73" i="3"/>
  <c r="Y74" i="3"/>
  <c r="Y75" i="3"/>
  <c r="Y76" i="3"/>
  <c r="Y77" i="3"/>
  <c r="Y78" i="3"/>
  <c r="Y79" i="3"/>
  <c r="Y80" i="3"/>
  <c r="Y81" i="3"/>
  <c r="Y82" i="3"/>
  <c r="Y83" i="3"/>
  <c r="Y84" i="3"/>
  <c r="Y85" i="3"/>
  <c r="Y86" i="3"/>
  <c r="Y87" i="3"/>
  <c r="Y88" i="3"/>
  <c r="Y89" i="3"/>
  <c r="Y90" i="3"/>
  <c r="Y91" i="3"/>
  <c r="Y92" i="3"/>
  <c r="Y93" i="3"/>
  <c r="Y94" i="3"/>
  <c r="Y95" i="3"/>
  <c r="Y96" i="3"/>
  <c r="Y97" i="3"/>
  <c r="Y98" i="3"/>
  <c r="Y99" i="3"/>
  <c r="Y100" i="3"/>
  <c r="Y101" i="3"/>
  <c r="Y102" i="3"/>
  <c r="Y103" i="3"/>
  <c r="Y104" i="3"/>
  <c r="Y105" i="3"/>
  <c r="Y107" i="3"/>
  <c r="Y108" i="3"/>
  <c r="Y109" i="3"/>
  <c r="Y110" i="3"/>
  <c r="Y111" i="3"/>
  <c r="Y112" i="3"/>
  <c r="Y113" i="3"/>
  <c r="Y115" i="3"/>
  <c r="Y116" i="3"/>
  <c r="Y117" i="3"/>
  <c r="Y119" i="3"/>
  <c r="Y118" i="3" s="1"/>
  <c r="Y121" i="3"/>
  <c r="Y120" i="3" s="1"/>
  <c r="Y123" i="3"/>
  <c r="Y124" i="3"/>
  <c r="Y125" i="3"/>
  <c r="Y126" i="3"/>
  <c r="Y127" i="3"/>
  <c r="Y128" i="3"/>
  <c r="Y129" i="3"/>
  <c r="Y130" i="3"/>
  <c r="Y131" i="3"/>
  <c r="Y132" i="3"/>
  <c r="Y133" i="3"/>
  <c r="Y134" i="3"/>
  <c r="Y136" i="3"/>
  <c r="Y137" i="3"/>
  <c r="Y139" i="3"/>
  <c r="Y140" i="3"/>
  <c r="Y141" i="3"/>
  <c r="Y142" i="3"/>
  <c r="Y143" i="3"/>
  <c r="Y144" i="3"/>
  <c r="Y145" i="3"/>
  <c r="Y147" i="3"/>
  <c r="Y148" i="3"/>
  <c r="Y149" i="3"/>
  <c r="Y150" i="3"/>
  <c r="Y151" i="3"/>
  <c r="Y152" i="3"/>
  <c r="Y154" i="3"/>
  <c r="Y155" i="3"/>
  <c r="Y156" i="3"/>
  <c r="Y157" i="3"/>
  <c r="Y158" i="3"/>
  <c r="Y159" i="3"/>
  <c r="Y160" i="3"/>
  <c r="Y161" i="3"/>
  <c r="Y162" i="3"/>
  <c r="Y163" i="3"/>
  <c r="Y164" i="3"/>
  <c r="Y165" i="3"/>
  <c r="Y166" i="3"/>
  <c r="Y167" i="3"/>
  <c r="Y168" i="3"/>
  <c r="Y169" i="3"/>
  <c r="Y170" i="3"/>
  <c r="Y171" i="3"/>
  <c r="Y172" i="3"/>
  <c r="Y173" i="3"/>
  <c r="Y174" i="3"/>
  <c r="Y175" i="3"/>
  <c r="Y176" i="3"/>
  <c r="Y178" i="3"/>
  <c r="Y177" i="3" s="1"/>
  <c r="Y180" i="3"/>
  <c r="Y181" i="3"/>
  <c r="Y182" i="3"/>
  <c r="Y184" i="3"/>
  <c r="Y185" i="3"/>
  <c r="Y187" i="3"/>
  <c r="Y188" i="3"/>
  <c r="Y189" i="3"/>
  <c r="Y190" i="3"/>
  <c r="Y191" i="3"/>
  <c r="Y192" i="3"/>
  <c r="Y193" i="3"/>
  <c r="Y194" i="3"/>
  <c r="Y195" i="3"/>
  <c r="Y197" i="3"/>
  <c r="Y198" i="3"/>
  <c r="Y199" i="3"/>
  <c r="Y200" i="3"/>
  <c r="Y201" i="3"/>
  <c r="Y202" i="3"/>
  <c r="Y203" i="3"/>
  <c r="Y204" i="3"/>
  <c r="Y205" i="3"/>
  <c r="Y206" i="3"/>
  <c r="Y207" i="3"/>
  <c r="Y208" i="3"/>
  <c r="Y209" i="3"/>
  <c r="Y210" i="3"/>
  <c r="Y211" i="3"/>
  <c r="Y212" i="3"/>
  <c r="Y213" i="3"/>
  <c r="Y214" i="3"/>
  <c r="Y215" i="3"/>
  <c r="Y216" i="3"/>
  <c r="Y217" i="3"/>
  <c r="Y219" i="3"/>
  <c r="Y218" i="3" s="1"/>
  <c r="Y221" i="3"/>
  <c r="Y222" i="3"/>
  <c r="Y223" i="3"/>
  <c r="Y224" i="3"/>
  <c r="Y225" i="3"/>
  <c r="Y226" i="3"/>
  <c r="Y227" i="3"/>
  <c r="Y228" i="3"/>
  <c r="Y229" i="3"/>
  <c r="Y230" i="3"/>
  <c r="Y231" i="3"/>
  <c r="Y232" i="3"/>
  <c r="Y233" i="3"/>
  <c r="Y234" i="3"/>
  <c r="Y235" i="3"/>
  <c r="Y236" i="3"/>
  <c r="Y239" i="3"/>
  <c r="Y240" i="3"/>
  <c r="Y241" i="3"/>
  <c r="Y242" i="3"/>
  <c r="Y243" i="3"/>
  <c r="Y244" i="3"/>
  <c r="Y245" i="3"/>
  <c r="Y247" i="3"/>
  <c r="Y246" i="3" s="1"/>
  <c r="Y249" i="3"/>
  <c r="Y250" i="3"/>
  <c r="Y251" i="3"/>
  <c r="Y252" i="3"/>
  <c r="Y254" i="3"/>
  <c r="Y255" i="3"/>
  <c r="Y256" i="3"/>
  <c r="Y258" i="3"/>
  <c r="Y259" i="3"/>
  <c r="Y260" i="3"/>
  <c r="Y261" i="3"/>
  <c r="Y262" i="3"/>
  <c r="Y263" i="3"/>
  <c r="Y264" i="3"/>
  <c r="Y265" i="3"/>
  <c r="Y266" i="3"/>
  <c r="Y267" i="3"/>
  <c r="Y268" i="3"/>
  <c r="Y269" i="3"/>
  <c r="Y270" i="3"/>
  <c r="Y271" i="3"/>
  <c r="Y272" i="3"/>
  <c r="Y273" i="3"/>
  <c r="Y274" i="3"/>
  <c r="Y275" i="3"/>
  <c r="Y276" i="3"/>
  <c r="Y277" i="3"/>
  <c r="Y278" i="3"/>
  <c r="Y279" i="3"/>
  <c r="Y280" i="3"/>
  <c r="Y281" i="3"/>
  <c r="Y282" i="3"/>
  <c r="Y283" i="3"/>
  <c r="Y284" i="3"/>
  <c r="Y285" i="3"/>
  <c r="Y286" i="3"/>
  <c r="Y287" i="3"/>
  <c r="Y288" i="3"/>
  <c r="Y289" i="3"/>
  <c r="Y290" i="3"/>
  <c r="Y291" i="3"/>
  <c r="Y292" i="3"/>
  <c r="Y293" i="3"/>
  <c r="Y294" i="3"/>
  <c r="Y295" i="3"/>
  <c r="Y296" i="3"/>
  <c r="Y297" i="3"/>
  <c r="Y299" i="3"/>
  <c r="Y300" i="3"/>
  <c r="Y301" i="3"/>
  <c r="Y302" i="3"/>
  <c r="Y303" i="3"/>
  <c r="Y304" i="3"/>
  <c r="Y305" i="3"/>
  <c r="Y306" i="3"/>
  <c r="Y307" i="3"/>
  <c r="Y308" i="3"/>
  <c r="Y309" i="3"/>
  <c r="Y310" i="3"/>
  <c r="Y311" i="3"/>
  <c r="Y312" i="3"/>
  <c r="Y313" i="3"/>
  <c r="Y314" i="3"/>
  <c r="Y315" i="3"/>
  <c r="Y316" i="3"/>
  <c r="Y317" i="3"/>
  <c r="Y318" i="3"/>
  <c r="Y319" i="3"/>
  <c r="Y320" i="3"/>
  <c r="Y321" i="3"/>
  <c r="Y322" i="3"/>
  <c r="Y323" i="3"/>
  <c r="Y324" i="3"/>
  <c r="Y325" i="3"/>
  <c r="Y326" i="3"/>
  <c r="Y327" i="3"/>
  <c r="Y328" i="3"/>
  <c r="Y329" i="3"/>
  <c r="Y330" i="3"/>
  <c r="Y331" i="3"/>
  <c r="Y332" i="3"/>
  <c r="Y333" i="3"/>
  <c r="Y334" i="3"/>
  <c r="Y335" i="3"/>
  <c r="Y336" i="3"/>
  <c r="Y337" i="3"/>
  <c r="Y338" i="3"/>
  <c r="Y339" i="3"/>
  <c r="Y340" i="3"/>
  <c r="Y341" i="3"/>
  <c r="Y342" i="3"/>
  <c r="Y343" i="3"/>
  <c r="Y344" i="3"/>
  <c r="Y345" i="3"/>
  <c r="Y346" i="3"/>
  <c r="Y347" i="3"/>
  <c r="Y348" i="3"/>
  <c r="Y349" i="3"/>
  <c r="Y350" i="3"/>
  <c r="Y351" i="3"/>
  <c r="Y352" i="3"/>
  <c r="Y353" i="3"/>
  <c r="Y354" i="3"/>
  <c r="Y355" i="3"/>
  <c r="Y356" i="3"/>
  <c r="Y357" i="3"/>
  <c r="Y358" i="3"/>
  <c r="Y359" i="3"/>
  <c r="Y360" i="3"/>
  <c r="Y361" i="3"/>
  <c r="Y362" i="3"/>
  <c r="Y363" i="3"/>
  <c r="Y364" i="3"/>
  <c r="Y365" i="3"/>
  <c r="Y366" i="3"/>
  <c r="Y367" i="3"/>
  <c r="Y368" i="3"/>
  <c r="Y369" i="3"/>
  <c r="Y370" i="3"/>
  <c r="Y371" i="3"/>
  <c r="Y372" i="3"/>
  <c r="Y373" i="3"/>
  <c r="Y374" i="3"/>
  <c r="Y375" i="3"/>
  <c r="Y376" i="3"/>
  <c r="Y377" i="3"/>
  <c r="Y378" i="3"/>
  <c r="Y380" i="3"/>
  <c r="Y381" i="3"/>
  <c r="Y382" i="3"/>
  <c r="Y383" i="3"/>
  <c r="Y384" i="3"/>
  <c r="Y385" i="3"/>
  <c r="Y386" i="3"/>
  <c r="Y387" i="3"/>
  <c r="Y388" i="3"/>
  <c r="Y389" i="3"/>
  <c r="Y390" i="3"/>
  <c r="Y391" i="3"/>
  <c r="Y392" i="3"/>
  <c r="Y393" i="3"/>
  <c r="Y394" i="3"/>
  <c r="Y395" i="3"/>
  <c r="Y396" i="3"/>
  <c r="Y397" i="3"/>
  <c r="Y398" i="3"/>
  <c r="Y399" i="3"/>
  <c r="Y400" i="3"/>
  <c r="Y401" i="3"/>
  <c r="Y402" i="3"/>
  <c r="Y403" i="3"/>
  <c r="Y404" i="3"/>
  <c r="Y405" i="3"/>
  <c r="Y406" i="3"/>
  <c r="Y407" i="3"/>
  <c r="Y408" i="3"/>
  <c r="Y409" i="3"/>
  <c r="Y410" i="3"/>
  <c r="Y411" i="3"/>
  <c r="Y412" i="3"/>
  <c r="Y413" i="3"/>
  <c r="Y415" i="3"/>
  <c r="Y416" i="3"/>
  <c r="Y417" i="3"/>
  <c r="Y418" i="3"/>
  <c r="Y419" i="3"/>
  <c r="Y420" i="3"/>
  <c r="Y421" i="3"/>
  <c r="Y422" i="3"/>
  <c r="Y423" i="3"/>
  <c r="Y424" i="3"/>
  <c r="Y426" i="3"/>
  <c r="Y427" i="3"/>
  <c r="Y428" i="3"/>
  <c r="Y430" i="3"/>
  <c r="Y429" i="3" s="1"/>
  <c r="Y434" i="3"/>
  <c r="Y435" i="3"/>
  <c r="Y436" i="3"/>
  <c r="Y437" i="3"/>
  <c r="Y438" i="3"/>
  <c r="Y439" i="3"/>
  <c r="Y440" i="3"/>
  <c r="Y441" i="3"/>
  <c r="Y442" i="3"/>
  <c r="Y443" i="3"/>
  <c r="Y444" i="3"/>
  <c r="Y445" i="3"/>
  <c r="Y446" i="3"/>
  <c r="Y447" i="3"/>
  <c r="Y448" i="3"/>
  <c r="Y449" i="3"/>
  <c r="Y451" i="3"/>
  <c r="Y450" i="3" s="1"/>
  <c r="Y453" i="3"/>
  <c r="Y456" i="3"/>
  <c r="Y457" i="3"/>
  <c r="Y458" i="3"/>
  <c r="Y459" i="3"/>
  <c r="Y460" i="3"/>
  <c r="Y461" i="3"/>
  <c r="Y462" i="3"/>
  <c r="Y463" i="3"/>
  <c r="Y465" i="3"/>
  <c r="Y466" i="3"/>
  <c r="Y467" i="3"/>
  <c r="Y468" i="3"/>
  <c r="Y469" i="3"/>
  <c r="Y470" i="3"/>
  <c r="Y471" i="3"/>
  <c r="Y472" i="3"/>
  <c r="Y473" i="3"/>
  <c r="Y474" i="3"/>
  <c r="Y475" i="3"/>
  <c r="Y476" i="3"/>
  <c r="Y477" i="3"/>
  <c r="Y479" i="3"/>
  <c r="Y480" i="3"/>
  <c r="Y481" i="3"/>
  <c r="Y482" i="3"/>
  <c r="Y483" i="3"/>
  <c r="Y484" i="3"/>
  <c r="Y485" i="3"/>
  <c r="Y486" i="3"/>
  <c r="Y487" i="3"/>
  <c r="Y488" i="3"/>
  <c r="Y489" i="3"/>
  <c r="Y490" i="3"/>
  <c r="Y491" i="3"/>
  <c r="Y492" i="3"/>
  <c r="Y493" i="3"/>
  <c r="Y494" i="3"/>
  <c r="Y495" i="3"/>
  <c r="Y496" i="3"/>
  <c r="Y497" i="3"/>
  <c r="Y498" i="3"/>
  <c r="Y499" i="3"/>
  <c r="Y500" i="3"/>
  <c r="Y501" i="3"/>
  <c r="Y503" i="3"/>
  <c r="Y504" i="3"/>
  <c r="Y505" i="3"/>
  <c r="Y506" i="3"/>
  <c r="Y507" i="3"/>
  <c r="Y508" i="3"/>
  <c r="Y509" i="3"/>
  <c r="Y510" i="3"/>
  <c r="Y511" i="3"/>
  <c r="Y513" i="3"/>
  <c r="Y512" i="3" s="1"/>
  <c r="Y515" i="3"/>
  <c r="Y514" i="3" s="1"/>
  <c r="Y517" i="3"/>
  <c r="Y518" i="3"/>
  <c r="Y519" i="3"/>
  <c r="Y521" i="3"/>
  <c r="Y520" i="3" s="1"/>
  <c r="Y523" i="3"/>
  <c r="Y522" i="3" s="1"/>
  <c r="Y525" i="3"/>
  <c r="Y526" i="3"/>
  <c r="Y527" i="3"/>
  <c r="Y528" i="3"/>
  <c r="Y530" i="3"/>
  <c r="Y531" i="3"/>
  <c r="Y532" i="3"/>
  <c r="Y533" i="3"/>
  <c r="Y534" i="3"/>
  <c r="Y535" i="3"/>
  <c r="Y536" i="3"/>
  <c r="Y537" i="3"/>
  <c r="Y539" i="3"/>
  <c r="Y540" i="3"/>
  <c r="Y541" i="3"/>
  <c r="Y542" i="3"/>
  <c r="Y543" i="3"/>
  <c r="Y544" i="3"/>
  <c r="Y545" i="3"/>
  <c r="Y546" i="3"/>
  <c r="Y547" i="3"/>
  <c r="Y548" i="3"/>
  <c r="Y549" i="3"/>
  <c r="Y550" i="3"/>
  <c r="Y552" i="3"/>
  <c r="Y553" i="3"/>
  <c r="Y554" i="3"/>
  <c r="Y556" i="3"/>
  <c r="Y555" i="3" s="1"/>
  <c r="Y558" i="3"/>
  <c r="Y559" i="3"/>
  <c r="Y560" i="3"/>
  <c r="Y561" i="3"/>
  <c r="Y562" i="3"/>
  <c r="Y563" i="3"/>
  <c r="Y564" i="3"/>
  <c r="Y565" i="3"/>
  <c r="Y566" i="3"/>
  <c r="Y567" i="3"/>
  <c r="Y568" i="3"/>
  <c r="Y569" i="3"/>
  <c r="Y570" i="3"/>
  <c r="Y571" i="3"/>
  <c r="Y572" i="3"/>
  <c r="Y573" i="3"/>
  <c r="Y574" i="3"/>
  <c r="Y575" i="3"/>
  <c r="Y576" i="3"/>
  <c r="Y577" i="3"/>
  <c r="Y580" i="3"/>
  <c r="Y581" i="3"/>
  <c r="Y582" i="3"/>
  <c r="Y583" i="3"/>
  <c r="Y584" i="3"/>
  <c r="Y586" i="3"/>
  <c r="Y587" i="3"/>
  <c r="Y588" i="3"/>
  <c r="Y589" i="3"/>
  <c r="Y591" i="3"/>
  <c r="Y592" i="3"/>
  <c r="Y594" i="3"/>
  <c r="Y595" i="3"/>
  <c r="Y596" i="3"/>
  <c r="Y597" i="3"/>
  <c r="Y598" i="3"/>
  <c r="Y599" i="3"/>
  <c r="Y600" i="3"/>
  <c r="Y601" i="3"/>
  <c r="Y602" i="3"/>
  <c r="Y603" i="3"/>
  <c r="Y604" i="3"/>
  <c r="Y605" i="3"/>
  <c r="Y606" i="3"/>
  <c r="Y607" i="3"/>
  <c r="Y608" i="3"/>
  <c r="Y609" i="3"/>
  <c r="Y610" i="3"/>
  <c r="Y611" i="3"/>
  <c r="Y612" i="3"/>
  <c r="Y613" i="3"/>
  <c r="Y614" i="3"/>
  <c r="Y615" i="3"/>
  <c r="Y616" i="3"/>
  <c r="Y617" i="3"/>
  <c r="Y618" i="3"/>
  <c r="Y619" i="3"/>
  <c r="Y620" i="3"/>
  <c r="Y621" i="3"/>
  <c r="Y622" i="3"/>
  <c r="Y623" i="3"/>
  <c r="Y624" i="3"/>
  <c r="Y625" i="3"/>
  <c r="Y626" i="3"/>
  <c r="Y627" i="3"/>
  <c r="Y628" i="3"/>
  <c r="Y629" i="3"/>
  <c r="Y630" i="3"/>
  <c r="Y631" i="3"/>
  <c r="Y632" i="3"/>
  <c r="Y633" i="3"/>
  <c r="Y634" i="3"/>
  <c r="Y635" i="3"/>
  <c r="Y636" i="3"/>
  <c r="Y637" i="3"/>
  <c r="Y638" i="3"/>
  <c r="Y639" i="3"/>
  <c r="Y640" i="3"/>
  <c r="Y641" i="3"/>
  <c r="Y642" i="3"/>
  <c r="Y643" i="3"/>
  <c r="Y644" i="3"/>
  <c r="Y645" i="3"/>
  <c r="Y646" i="3"/>
  <c r="Y647" i="3"/>
  <c r="Y648" i="3"/>
  <c r="Y649" i="3"/>
  <c r="Y650" i="3"/>
  <c r="Y651" i="3"/>
  <c r="Y652" i="3"/>
  <c r="Y653" i="3"/>
  <c r="Y654" i="3"/>
  <c r="Y655" i="3"/>
  <c r="Y656" i="3"/>
  <c r="Y657" i="3"/>
  <c r="Y658" i="3"/>
  <c r="Y659" i="3"/>
  <c r="Y660" i="3"/>
  <c r="Y661" i="3"/>
  <c r="Y662" i="3"/>
  <c r="Y663" i="3"/>
  <c r="Y664" i="3"/>
  <c r="Y665" i="3"/>
  <c r="Y666" i="3"/>
  <c r="Y667" i="3"/>
  <c r="Y668" i="3"/>
  <c r="Y669" i="3"/>
  <c r="Y670" i="3"/>
  <c r="Y671" i="3"/>
  <c r="Y672" i="3"/>
  <c r="Y673" i="3"/>
  <c r="Y674" i="3"/>
  <c r="Y675" i="3"/>
  <c r="Y676" i="3"/>
  <c r="Y677" i="3"/>
  <c r="Y678" i="3"/>
  <c r="Y679" i="3"/>
  <c r="Y680" i="3"/>
  <c r="Y681" i="3"/>
  <c r="Y682" i="3"/>
  <c r="Y683" i="3"/>
  <c r="Y684" i="3"/>
  <c r="Y685" i="3"/>
  <c r="Y686" i="3"/>
  <c r="Y687" i="3"/>
  <c r="Y688" i="3"/>
  <c r="Y689" i="3"/>
  <c r="Y690" i="3"/>
  <c r="Y691" i="3"/>
  <c r="Y692" i="3"/>
  <c r="Y693" i="3"/>
  <c r="Y694" i="3"/>
  <c r="Y695" i="3"/>
  <c r="Y696" i="3"/>
  <c r="Y697" i="3"/>
  <c r="Y698" i="3"/>
  <c r="Y699" i="3"/>
  <c r="Y700" i="3"/>
  <c r="Y701" i="3"/>
  <c r="Y702" i="3"/>
  <c r="Y703" i="3"/>
  <c r="Y704" i="3"/>
  <c r="Y705" i="3"/>
  <c r="Y706" i="3"/>
  <c r="Y707" i="3"/>
  <c r="Y708" i="3"/>
  <c r="Y709" i="3"/>
  <c r="Y710" i="3"/>
  <c r="Y711" i="3"/>
  <c r="Y712" i="3"/>
  <c r="Y713" i="3"/>
  <c r="Y715" i="3"/>
  <c r="Y714" i="3" s="1"/>
  <c r="Y717" i="3"/>
  <c r="Y718" i="3"/>
  <c r="Y719" i="3"/>
  <c r="Y720" i="3"/>
  <c r="Y721" i="3"/>
  <c r="Y722" i="3"/>
  <c r="Y723" i="3"/>
  <c r="Y724" i="3"/>
  <c r="Y725" i="3"/>
  <c r="Y726" i="3"/>
  <c r="Y728" i="3"/>
  <c r="Y729" i="3"/>
  <c r="Y730" i="3"/>
  <c r="Y732" i="3"/>
  <c r="Y733" i="3"/>
  <c r="Y734" i="3"/>
  <c r="Y735" i="3"/>
  <c r="Y737" i="3"/>
  <c r="Y738" i="3"/>
  <c r="Y739" i="3"/>
  <c r="Y740" i="3"/>
  <c r="Y741" i="3"/>
  <c r="Y742" i="3"/>
  <c r="Y743" i="3"/>
  <c r="Y744" i="3"/>
  <c r="Y745" i="3"/>
  <c r="Y746" i="3"/>
  <c r="Y747" i="3"/>
  <c r="Y748" i="3"/>
  <c r="Y749" i="3"/>
  <c r="Y750" i="3"/>
  <c r="Y752" i="3"/>
  <c r="Y753" i="3"/>
  <c r="Y754" i="3"/>
  <c r="Y756" i="3"/>
  <c r="Y757" i="3"/>
  <c r="Y758" i="3"/>
  <c r="Y759" i="3"/>
  <c r="Y760" i="3"/>
  <c r="Y761" i="3"/>
  <c r="Y762" i="3"/>
  <c r="Y763" i="3"/>
  <c r="Y764" i="3"/>
  <c r="Y765" i="3"/>
  <c r="Y766" i="3"/>
  <c r="Y768" i="3"/>
  <c r="Y769" i="3"/>
  <c r="Y770" i="3"/>
  <c r="Y771" i="3"/>
  <c r="Y772" i="3"/>
  <c r="Y773" i="3"/>
  <c r="Y774" i="3"/>
  <c r="Y775" i="3"/>
  <c r="Y776" i="3"/>
  <c r="Y777" i="3"/>
  <c r="Y778" i="3"/>
  <c r="Y779" i="3"/>
  <c r="Y780" i="3"/>
  <c r="Y781" i="3"/>
  <c r="Y782" i="3"/>
  <c r="Y784" i="3"/>
  <c r="Y785" i="3"/>
  <c r="Y786" i="3"/>
  <c r="Y787" i="3"/>
  <c r="Y788" i="3"/>
  <c r="Y789" i="3"/>
  <c r="Y790" i="3"/>
  <c r="Y791" i="3"/>
  <c r="Y792" i="3"/>
  <c r="Y793" i="3"/>
  <c r="Y794" i="3"/>
  <c r="Y795" i="3"/>
  <c r="Y796" i="3"/>
  <c r="Y797" i="3"/>
  <c r="Y798" i="3"/>
  <c r="Y799" i="3"/>
  <c r="Y800" i="3"/>
  <c r="Y801" i="3"/>
  <c r="Y802" i="3"/>
  <c r="Y803" i="3"/>
  <c r="Y804" i="3"/>
  <c r="Y805" i="3"/>
  <c r="Y806" i="3"/>
  <c r="Y807" i="3"/>
  <c r="Y809" i="3"/>
  <c r="Y810" i="3"/>
  <c r="Y811" i="3"/>
  <c r="Y812" i="3"/>
  <c r="Y813" i="3"/>
  <c r="Y814" i="3"/>
  <c r="Y815" i="3"/>
  <c r="Y816" i="3"/>
  <c r="Y818" i="3"/>
  <c r="Y819" i="3"/>
  <c r="Y821" i="3"/>
  <c r="Y822" i="3"/>
  <c r="Y823" i="3"/>
  <c r="Y824" i="3"/>
  <c r="Y825" i="3"/>
  <c r="Y826" i="3"/>
  <c r="Y827" i="3"/>
  <c r="Y828" i="3"/>
  <c r="Y829" i="3"/>
  <c r="Y830" i="3"/>
  <c r="Y831" i="3"/>
  <c r="Y832" i="3"/>
  <c r="Y833" i="3"/>
  <c r="Y835" i="3"/>
  <c r="Y836" i="3"/>
  <c r="Y837" i="3"/>
  <c r="Y838" i="3"/>
  <c r="Y839" i="3"/>
  <c r="Y840" i="3"/>
  <c r="Y841" i="3"/>
  <c r="Y842" i="3"/>
  <c r="Y844" i="3"/>
  <c r="Y845" i="3"/>
  <c r="Y846" i="3"/>
  <c r="Y847" i="3"/>
  <c r="Y848" i="3"/>
  <c r="Y849" i="3"/>
  <c r="Y850" i="3"/>
  <c r="Y851" i="3"/>
  <c r="Y852" i="3"/>
  <c r="Y853" i="3"/>
  <c r="Y854" i="3"/>
  <c r="Y855" i="3"/>
  <c r="Y856" i="3"/>
  <c r="Y858" i="3"/>
  <c r="Y857" i="3" s="1"/>
  <c r="Y860" i="3"/>
  <c r="Y861" i="3"/>
  <c r="Y862" i="3"/>
  <c r="Y864" i="3"/>
  <c r="Y865" i="3"/>
  <c r="Y866" i="3"/>
  <c r="Y867" i="3"/>
  <c r="Y868" i="3"/>
  <c r="Y869" i="3"/>
  <c r="Y870" i="3"/>
  <c r="X11" i="3"/>
  <c r="X12" i="3"/>
  <c r="X13" i="3"/>
  <c r="X14" i="3"/>
  <c r="X16" i="3"/>
  <c r="X15" i="3" s="1"/>
  <c r="X18" i="3"/>
  <c r="X19" i="3"/>
  <c r="X20" i="3"/>
  <c r="X21" i="3"/>
  <c r="X23" i="3"/>
  <c r="X22" i="3" s="1"/>
  <c r="X25" i="3"/>
  <c r="X26" i="3"/>
  <c r="X27" i="3"/>
  <c r="X28" i="3"/>
  <c r="X29" i="3"/>
  <c r="X31" i="3"/>
  <c r="X32" i="3"/>
  <c r="X33" i="3"/>
  <c r="X34" i="3"/>
  <c r="X35" i="3"/>
  <c r="X36" i="3"/>
  <c r="X37" i="3"/>
  <c r="X38" i="3"/>
  <c r="X39" i="3"/>
  <c r="X40" i="3"/>
  <c r="X41" i="3"/>
  <c r="X42" i="3"/>
  <c r="X43" i="3"/>
  <c r="X44" i="3"/>
  <c r="X45" i="3"/>
  <c r="X46" i="3"/>
  <c r="X47" i="3"/>
  <c r="X48" i="3"/>
  <c r="X49" i="3"/>
  <c r="X50" i="3"/>
  <c r="X51" i="3"/>
  <c r="X52" i="3"/>
  <c r="X53" i="3"/>
  <c r="X54" i="3"/>
  <c r="X55" i="3"/>
  <c r="X56" i="3"/>
  <c r="X57" i="3"/>
  <c r="X58" i="3"/>
  <c r="X59" i="3"/>
  <c r="X60" i="3"/>
  <c r="X61" i="3"/>
  <c r="X62" i="3"/>
  <c r="X63" i="3"/>
  <c r="X64" i="3"/>
  <c r="X65" i="3"/>
  <c r="X66" i="3"/>
  <c r="X67" i="3"/>
  <c r="X68" i="3"/>
  <c r="X69" i="3"/>
  <c r="X70" i="3"/>
  <c r="X71" i="3"/>
  <c r="X72" i="3"/>
  <c r="X73" i="3"/>
  <c r="X74" i="3"/>
  <c r="X75" i="3"/>
  <c r="X76" i="3"/>
  <c r="X77" i="3"/>
  <c r="X78" i="3"/>
  <c r="X80" i="3"/>
  <c r="X81" i="3"/>
  <c r="X82" i="3"/>
  <c r="X83" i="3"/>
  <c r="X84" i="3"/>
  <c r="X85" i="3"/>
  <c r="X86" i="3"/>
  <c r="X87" i="3"/>
  <c r="X88" i="3"/>
  <c r="X89" i="3"/>
  <c r="X90" i="3"/>
  <c r="X91" i="3"/>
  <c r="X92" i="3"/>
  <c r="X93" i="3"/>
  <c r="X94" i="3"/>
  <c r="X95" i="3"/>
  <c r="X96" i="3"/>
  <c r="X97" i="3"/>
  <c r="X98" i="3"/>
  <c r="X99" i="3"/>
  <c r="X100" i="3"/>
  <c r="X101" i="3"/>
  <c r="X102" i="3"/>
  <c r="X103" i="3"/>
  <c r="X104" i="3"/>
  <c r="X105" i="3"/>
  <c r="X107" i="3"/>
  <c r="X108" i="3"/>
  <c r="X109" i="3"/>
  <c r="X110" i="3"/>
  <c r="X111" i="3"/>
  <c r="X112" i="3"/>
  <c r="X113" i="3"/>
  <c r="X115" i="3"/>
  <c r="X116" i="3"/>
  <c r="X117" i="3"/>
  <c r="X119" i="3"/>
  <c r="X118" i="3" s="1"/>
  <c r="X121" i="3"/>
  <c r="X120" i="3" s="1"/>
  <c r="X123" i="3"/>
  <c r="X124" i="3"/>
  <c r="X125" i="3"/>
  <c r="X126" i="3"/>
  <c r="X127" i="3"/>
  <c r="X128" i="3"/>
  <c r="X129" i="3"/>
  <c r="X130" i="3"/>
  <c r="X131" i="3"/>
  <c r="X132" i="3"/>
  <c r="X133" i="3"/>
  <c r="X134" i="3"/>
  <c r="X136" i="3"/>
  <c r="X137" i="3"/>
  <c r="X139" i="3"/>
  <c r="X140" i="3"/>
  <c r="X141" i="3"/>
  <c r="X142" i="3"/>
  <c r="X143" i="3"/>
  <c r="X144" i="3"/>
  <c r="X145" i="3"/>
  <c r="X147" i="3"/>
  <c r="X148" i="3"/>
  <c r="X149" i="3"/>
  <c r="X150" i="3"/>
  <c r="X151" i="3"/>
  <c r="X152" i="3"/>
  <c r="X154" i="3"/>
  <c r="X155" i="3"/>
  <c r="X156" i="3"/>
  <c r="X157" i="3"/>
  <c r="X158" i="3"/>
  <c r="X159" i="3"/>
  <c r="X160" i="3"/>
  <c r="X161" i="3"/>
  <c r="X162" i="3"/>
  <c r="X163" i="3"/>
  <c r="X164" i="3"/>
  <c r="X165" i="3"/>
  <c r="X166" i="3"/>
  <c r="X167" i="3"/>
  <c r="X168" i="3"/>
  <c r="X169" i="3"/>
  <c r="X170" i="3"/>
  <c r="X171" i="3"/>
  <c r="X172" i="3"/>
  <c r="X173" i="3"/>
  <c r="X174" i="3"/>
  <c r="X175" i="3"/>
  <c r="X176" i="3"/>
  <c r="X178" i="3"/>
  <c r="X177" i="3" s="1"/>
  <c r="X180" i="3"/>
  <c r="X181" i="3"/>
  <c r="X182" i="3"/>
  <c r="X184" i="3"/>
  <c r="X185" i="3"/>
  <c r="X187" i="3"/>
  <c r="X188" i="3"/>
  <c r="X189" i="3"/>
  <c r="X190" i="3"/>
  <c r="X191" i="3"/>
  <c r="X192" i="3"/>
  <c r="X193" i="3"/>
  <c r="X194" i="3"/>
  <c r="X195" i="3"/>
  <c r="X197" i="3"/>
  <c r="X198" i="3"/>
  <c r="X199" i="3"/>
  <c r="X200" i="3"/>
  <c r="X201" i="3"/>
  <c r="X202" i="3"/>
  <c r="X203" i="3"/>
  <c r="X204" i="3"/>
  <c r="X205" i="3"/>
  <c r="X206" i="3"/>
  <c r="X207" i="3"/>
  <c r="X208" i="3"/>
  <c r="X209" i="3"/>
  <c r="X210" i="3"/>
  <c r="X211" i="3"/>
  <c r="X212" i="3"/>
  <c r="X213" i="3"/>
  <c r="X214" i="3"/>
  <c r="X215" i="3"/>
  <c r="X216" i="3"/>
  <c r="X217" i="3"/>
  <c r="X219" i="3"/>
  <c r="X218" i="3" s="1"/>
  <c r="X221" i="3"/>
  <c r="X222" i="3"/>
  <c r="X223" i="3"/>
  <c r="X224" i="3"/>
  <c r="X225" i="3"/>
  <c r="X226" i="3"/>
  <c r="X227" i="3"/>
  <c r="X228" i="3"/>
  <c r="X229" i="3"/>
  <c r="X230" i="3"/>
  <c r="X231" i="3"/>
  <c r="X232" i="3"/>
  <c r="X233" i="3"/>
  <c r="X234" i="3"/>
  <c r="X235" i="3"/>
  <c r="X236" i="3"/>
  <c r="X239" i="3"/>
  <c r="X240" i="3"/>
  <c r="X241" i="3"/>
  <c r="X242" i="3"/>
  <c r="X243" i="3"/>
  <c r="X244" i="3"/>
  <c r="X245" i="3"/>
  <c r="X247" i="3"/>
  <c r="X246" i="3" s="1"/>
  <c r="X249" i="3"/>
  <c r="X250" i="3"/>
  <c r="X251" i="3"/>
  <c r="X252" i="3"/>
  <c r="X254" i="3"/>
  <c r="X255" i="3"/>
  <c r="X256" i="3"/>
  <c r="X258" i="3"/>
  <c r="X259" i="3"/>
  <c r="X260" i="3"/>
  <c r="X261" i="3"/>
  <c r="X262" i="3"/>
  <c r="X263" i="3"/>
  <c r="X264" i="3"/>
  <c r="X265" i="3"/>
  <c r="X266" i="3"/>
  <c r="X267" i="3"/>
  <c r="X268" i="3"/>
  <c r="X269" i="3"/>
  <c r="X270" i="3"/>
  <c r="X271" i="3"/>
  <c r="X272" i="3"/>
  <c r="X273" i="3"/>
  <c r="X274" i="3"/>
  <c r="X275" i="3"/>
  <c r="X276" i="3"/>
  <c r="X277" i="3"/>
  <c r="X278" i="3"/>
  <c r="X279" i="3"/>
  <c r="X280" i="3"/>
  <c r="X281" i="3"/>
  <c r="X282" i="3"/>
  <c r="X283" i="3"/>
  <c r="X284" i="3"/>
  <c r="X285" i="3"/>
  <c r="X286" i="3"/>
  <c r="X287" i="3"/>
  <c r="X288" i="3"/>
  <c r="X289" i="3"/>
  <c r="X290" i="3"/>
  <c r="X291" i="3"/>
  <c r="X292" i="3"/>
  <c r="X293" i="3"/>
  <c r="X294" i="3"/>
  <c r="X295" i="3"/>
  <c r="X296" i="3"/>
  <c r="X297" i="3"/>
  <c r="X299" i="3"/>
  <c r="X300" i="3"/>
  <c r="X301" i="3"/>
  <c r="X302" i="3"/>
  <c r="X303" i="3"/>
  <c r="X304" i="3"/>
  <c r="X305" i="3"/>
  <c r="X306" i="3"/>
  <c r="X307" i="3"/>
  <c r="X308" i="3"/>
  <c r="X309" i="3"/>
  <c r="X310" i="3"/>
  <c r="X311" i="3"/>
  <c r="X312" i="3"/>
  <c r="X313" i="3"/>
  <c r="X314" i="3"/>
  <c r="X315" i="3"/>
  <c r="X316" i="3"/>
  <c r="X317" i="3"/>
  <c r="X318" i="3"/>
  <c r="X319" i="3"/>
  <c r="X320" i="3"/>
  <c r="X321" i="3"/>
  <c r="X322" i="3"/>
  <c r="X323" i="3"/>
  <c r="X324" i="3"/>
  <c r="X325" i="3"/>
  <c r="X326" i="3"/>
  <c r="X327" i="3"/>
  <c r="X328" i="3"/>
  <c r="X329" i="3"/>
  <c r="X330" i="3"/>
  <c r="X331" i="3"/>
  <c r="X332" i="3"/>
  <c r="X333" i="3"/>
  <c r="X334" i="3"/>
  <c r="X335" i="3"/>
  <c r="X336" i="3"/>
  <c r="X337" i="3"/>
  <c r="X338" i="3"/>
  <c r="X339" i="3"/>
  <c r="X340" i="3"/>
  <c r="X341" i="3"/>
  <c r="X342" i="3"/>
  <c r="X343" i="3"/>
  <c r="X344" i="3"/>
  <c r="X345" i="3"/>
  <c r="X346" i="3"/>
  <c r="X347" i="3"/>
  <c r="X348" i="3"/>
  <c r="X349" i="3"/>
  <c r="X350" i="3"/>
  <c r="X351" i="3"/>
  <c r="X352" i="3"/>
  <c r="X353" i="3"/>
  <c r="X354" i="3"/>
  <c r="X355" i="3"/>
  <c r="X356" i="3"/>
  <c r="X357" i="3"/>
  <c r="X358" i="3"/>
  <c r="X359" i="3"/>
  <c r="X360" i="3"/>
  <c r="X361" i="3"/>
  <c r="X362" i="3"/>
  <c r="X363" i="3"/>
  <c r="X364" i="3"/>
  <c r="X365" i="3"/>
  <c r="X366" i="3"/>
  <c r="X367" i="3"/>
  <c r="X368" i="3"/>
  <c r="X369" i="3"/>
  <c r="X370" i="3"/>
  <c r="X371" i="3"/>
  <c r="X372" i="3"/>
  <c r="X373" i="3"/>
  <c r="X374" i="3"/>
  <c r="X375" i="3"/>
  <c r="X376" i="3"/>
  <c r="X377" i="3"/>
  <c r="X378" i="3"/>
  <c r="X380" i="3"/>
  <c r="X381" i="3"/>
  <c r="X382" i="3"/>
  <c r="X383" i="3"/>
  <c r="X384" i="3"/>
  <c r="X385" i="3"/>
  <c r="X386" i="3"/>
  <c r="X387" i="3"/>
  <c r="X388" i="3"/>
  <c r="X389" i="3"/>
  <c r="X390" i="3"/>
  <c r="X391" i="3"/>
  <c r="X392" i="3"/>
  <c r="X393" i="3"/>
  <c r="X394" i="3"/>
  <c r="X395" i="3"/>
  <c r="X396" i="3"/>
  <c r="X397" i="3"/>
  <c r="X398" i="3"/>
  <c r="X399" i="3"/>
  <c r="X400" i="3"/>
  <c r="X401" i="3"/>
  <c r="X402" i="3"/>
  <c r="X403" i="3"/>
  <c r="X404" i="3"/>
  <c r="X405" i="3"/>
  <c r="X406" i="3"/>
  <c r="X407" i="3"/>
  <c r="X408" i="3"/>
  <c r="X409" i="3"/>
  <c r="X410" i="3"/>
  <c r="X411" i="3"/>
  <c r="X412" i="3"/>
  <c r="X413" i="3"/>
  <c r="X415" i="3"/>
  <c r="X416" i="3"/>
  <c r="X417" i="3"/>
  <c r="X418" i="3"/>
  <c r="X419" i="3"/>
  <c r="X420" i="3"/>
  <c r="X421" i="3"/>
  <c r="X422" i="3"/>
  <c r="X423" i="3"/>
  <c r="X424" i="3"/>
  <c r="X426" i="3"/>
  <c r="X427" i="3"/>
  <c r="X428" i="3"/>
  <c r="X430" i="3"/>
  <c r="X429" i="3" s="1"/>
  <c r="X434" i="3"/>
  <c r="X435" i="3"/>
  <c r="X436" i="3"/>
  <c r="X437" i="3"/>
  <c r="X438" i="3"/>
  <c r="X439" i="3"/>
  <c r="X440" i="3"/>
  <c r="X441" i="3"/>
  <c r="X442" i="3"/>
  <c r="X443" i="3"/>
  <c r="X444" i="3"/>
  <c r="X445" i="3"/>
  <c r="X446" i="3"/>
  <c r="X447" i="3"/>
  <c r="X448" i="3"/>
  <c r="X449" i="3"/>
  <c r="X451" i="3"/>
  <c r="X450" i="3" s="1"/>
  <c r="X453" i="3"/>
  <c r="X456" i="3"/>
  <c r="X457" i="3"/>
  <c r="X458" i="3"/>
  <c r="X459" i="3"/>
  <c r="X460" i="3"/>
  <c r="X461" i="3"/>
  <c r="X462" i="3"/>
  <c r="X463" i="3"/>
  <c r="X465" i="3"/>
  <c r="X466" i="3"/>
  <c r="X467" i="3"/>
  <c r="X468" i="3"/>
  <c r="X469" i="3"/>
  <c r="X470" i="3"/>
  <c r="X471" i="3"/>
  <c r="X472" i="3"/>
  <c r="X473" i="3"/>
  <c r="X474" i="3"/>
  <c r="X475" i="3"/>
  <c r="X476" i="3"/>
  <c r="X477" i="3"/>
  <c r="X479" i="3"/>
  <c r="X480" i="3"/>
  <c r="X481" i="3"/>
  <c r="X482" i="3"/>
  <c r="X483" i="3"/>
  <c r="X484" i="3"/>
  <c r="X485" i="3"/>
  <c r="X486" i="3"/>
  <c r="X487" i="3"/>
  <c r="X488" i="3"/>
  <c r="X489" i="3"/>
  <c r="X490" i="3"/>
  <c r="X491" i="3"/>
  <c r="X492" i="3"/>
  <c r="X493" i="3"/>
  <c r="X494" i="3"/>
  <c r="X495" i="3"/>
  <c r="X496" i="3"/>
  <c r="X497" i="3"/>
  <c r="X498" i="3"/>
  <c r="X499" i="3"/>
  <c r="X500" i="3"/>
  <c r="X501" i="3"/>
  <c r="X503" i="3"/>
  <c r="X504" i="3"/>
  <c r="X505" i="3"/>
  <c r="X506" i="3"/>
  <c r="X507" i="3"/>
  <c r="X508" i="3"/>
  <c r="X509" i="3"/>
  <c r="X510" i="3"/>
  <c r="X511" i="3"/>
  <c r="X513" i="3"/>
  <c r="X512" i="3" s="1"/>
  <c r="X515" i="3"/>
  <c r="X514" i="3" s="1"/>
  <c r="X517" i="3"/>
  <c r="X518" i="3"/>
  <c r="X519" i="3"/>
  <c r="X521" i="3"/>
  <c r="X520" i="3" s="1"/>
  <c r="X523" i="3"/>
  <c r="X522" i="3" s="1"/>
  <c r="X525" i="3"/>
  <c r="X526" i="3"/>
  <c r="X527" i="3"/>
  <c r="X528" i="3"/>
  <c r="X530" i="3"/>
  <c r="X531" i="3"/>
  <c r="X532" i="3"/>
  <c r="X533" i="3"/>
  <c r="X534" i="3"/>
  <c r="X535" i="3"/>
  <c r="X536" i="3"/>
  <c r="X537" i="3"/>
  <c r="X539" i="3"/>
  <c r="X540" i="3"/>
  <c r="X541" i="3"/>
  <c r="X542" i="3"/>
  <c r="X543" i="3"/>
  <c r="X544" i="3"/>
  <c r="X545" i="3"/>
  <c r="X546" i="3"/>
  <c r="X547" i="3"/>
  <c r="X548" i="3"/>
  <c r="X549" i="3"/>
  <c r="X550" i="3"/>
  <c r="X552" i="3"/>
  <c r="X553" i="3"/>
  <c r="X554" i="3"/>
  <c r="X556" i="3"/>
  <c r="X555" i="3" s="1"/>
  <c r="X558" i="3"/>
  <c r="X559" i="3"/>
  <c r="X560" i="3"/>
  <c r="X561" i="3"/>
  <c r="X562" i="3"/>
  <c r="X563" i="3"/>
  <c r="X564" i="3"/>
  <c r="X565" i="3"/>
  <c r="X566" i="3"/>
  <c r="X567" i="3"/>
  <c r="X568" i="3"/>
  <c r="X569" i="3"/>
  <c r="X570" i="3"/>
  <c r="X571" i="3"/>
  <c r="X572" i="3"/>
  <c r="X573" i="3"/>
  <c r="X574" i="3"/>
  <c r="X575" i="3"/>
  <c r="X576" i="3"/>
  <c r="X577" i="3"/>
  <c r="X580" i="3"/>
  <c r="X581" i="3"/>
  <c r="X582" i="3"/>
  <c r="X583" i="3"/>
  <c r="X584" i="3"/>
  <c r="X586" i="3"/>
  <c r="X587" i="3"/>
  <c r="X588" i="3"/>
  <c r="X589" i="3"/>
  <c r="X591" i="3"/>
  <c r="X592" i="3"/>
  <c r="X594" i="3"/>
  <c r="X595" i="3"/>
  <c r="X596" i="3"/>
  <c r="X597" i="3"/>
  <c r="X598" i="3"/>
  <c r="X599" i="3"/>
  <c r="X600" i="3"/>
  <c r="X601" i="3"/>
  <c r="X602" i="3"/>
  <c r="X603" i="3"/>
  <c r="X604" i="3"/>
  <c r="X605" i="3"/>
  <c r="X606" i="3"/>
  <c r="X607" i="3"/>
  <c r="X608" i="3"/>
  <c r="X609" i="3"/>
  <c r="X610" i="3"/>
  <c r="X611" i="3"/>
  <c r="X612" i="3"/>
  <c r="X613" i="3"/>
  <c r="X614" i="3"/>
  <c r="X615" i="3"/>
  <c r="X616" i="3"/>
  <c r="X617" i="3"/>
  <c r="X618" i="3"/>
  <c r="X619" i="3"/>
  <c r="X620" i="3"/>
  <c r="X621" i="3"/>
  <c r="X622" i="3"/>
  <c r="X623" i="3"/>
  <c r="X624" i="3"/>
  <c r="X625" i="3"/>
  <c r="X626" i="3"/>
  <c r="X627" i="3"/>
  <c r="X628" i="3"/>
  <c r="X629" i="3"/>
  <c r="X630" i="3"/>
  <c r="X631" i="3"/>
  <c r="X632" i="3"/>
  <c r="X633" i="3"/>
  <c r="X634" i="3"/>
  <c r="X635" i="3"/>
  <c r="X636" i="3"/>
  <c r="X637" i="3"/>
  <c r="X638" i="3"/>
  <c r="X639" i="3"/>
  <c r="X640" i="3"/>
  <c r="X641" i="3"/>
  <c r="X642" i="3"/>
  <c r="X643" i="3"/>
  <c r="X644" i="3"/>
  <c r="X645" i="3"/>
  <c r="X646" i="3"/>
  <c r="X647" i="3"/>
  <c r="X648" i="3"/>
  <c r="X649" i="3"/>
  <c r="X650" i="3"/>
  <c r="X651" i="3"/>
  <c r="X652" i="3"/>
  <c r="X653" i="3"/>
  <c r="X654" i="3"/>
  <c r="X655" i="3"/>
  <c r="X656" i="3"/>
  <c r="X657" i="3"/>
  <c r="X658" i="3"/>
  <c r="X659" i="3"/>
  <c r="X660" i="3"/>
  <c r="X662" i="3"/>
  <c r="X663" i="3"/>
  <c r="X664" i="3"/>
  <c r="X665" i="3"/>
  <c r="X666" i="3"/>
  <c r="X667" i="3"/>
  <c r="X668" i="3"/>
  <c r="X669" i="3"/>
  <c r="X670" i="3"/>
  <c r="X671" i="3"/>
  <c r="X672" i="3"/>
  <c r="X673" i="3"/>
  <c r="X674" i="3"/>
  <c r="X675" i="3"/>
  <c r="X676" i="3"/>
  <c r="X677" i="3"/>
  <c r="X678" i="3"/>
  <c r="X679" i="3"/>
  <c r="X680" i="3"/>
  <c r="X681" i="3"/>
  <c r="X682" i="3"/>
  <c r="X683" i="3"/>
  <c r="X684" i="3"/>
  <c r="X685" i="3"/>
  <c r="X686" i="3"/>
  <c r="X687" i="3"/>
  <c r="X688" i="3"/>
  <c r="X689" i="3"/>
  <c r="X690" i="3"/>
  <c r="X691" i="3"/>
  <c r="X692" i="3"/>
  <c r="X693" i="3"/>
  <c r="X694" i="3"/>
  <c r="X696" i="3"/>
  <c r="X697" i="3"/>
  <c r="X698" i="3"/>
  <c r="X699" i="3"/>
  <c r="X700" i="3"/>
  <c r="X701" i="3"/>
  <c r="X702" i="3"/>
  <c r="X703" i="3"/>
  <c r="X704" i="3"/>
  <c r="X705" i="3"/>
  <c r="X706" i="3"/>
  <c r="X707" i="3"/>
  <c r="X708" i="3"/>
  <c r="X709" i="3"/>
  <c r="X710" i="3"/>
  <c r="X711" i="3"/>
  <c r="X712" i="3"/>
  <c r="X713" i="3"/>
  <c r="X715" i="3"/>
  <c r="X714" i="3" s="1"/>
  <c r="X717" i="3"/>
  <c r="X718" i="3"/>
  <c r="X719" i="3"/>
  <c r="X720" i="3"/>
  <c r="X721" i="3"/>
  <c r="X722" i="3"/>
  <c r="X723" i="3"/>
  <c r="X724" i="3"/>
  <c r="X725" i="3"/>
  <c r="X726" i="3"/>
  <c r="X728" i="3"/>
  <c r="X729" i="3"/>
  <c r="X730" i="3"/>
  <c r="X732" i="3"/>
  <c r="X733" i="3"/>
  <c r="X734" i="3"/>
  <c r="X735" i="3"/>
  <c r="X737" i="3"/>
  <c r="X738" i="3"/>
  <c r="X739" i="3"/>
  <c r="X740" i="3"/>
  <c r="X741" i="3"/>
  <c r="X742" i="3"/>
  <c r="X743" i="3"/>
  <c r="X744" i="3"/>
  <c r="X745" i="3"/>
  <c r="X746" i="3"/>
  <c r="X747" i="3"/>
  <c r="X748" i="3"/>
  <c r="X749" i="3"/>
  <c r="X750" i="3"/>
  <c r="X752" i="3"/>
  <c r="X753" i="3"/>
  <c r="X754" i="3"/>
  <c r="X756" i="3"/>
  <c r="X757" i="3"/>
  <c r="X758" i="3"/>
  <c r="X759" i="3"/>
  <c r="X760" i="3"/>
  <c r="X761" i="3"/>
  <c r="X762" i="3"/>
  <c r="X763" i="3"/>
  <c r="X764" i="3"/>
  <c r="X765" i="3"/>
  <c r="X766" i="3"/>
  <c r="X768" i="3"/>
  <c r="X769" i="3"/>
  <c r="X770" i="3"/>
  <c r="X771" i="3"/>
  <c r="X772" i="3"/>
  <c r="X773" i="3"/>
  <c r="X774" i="3"/>
  <c r="X775" i="3"/>
  <c r="X776" i="3"/>
  <c r="X777" i="3"/>
  <c r="X778" i="3"/>
  <c r="X779" i="3"/>
  <c r="X780" i="3"/>
  <c r="X781" i="3"/>
  <c r="X782" i="3"/>
  <c r="X784" i="3"/>
  <c r="X785" i="3"/>
  <c r="X786" i="3"/>
  <c r="X787" i="3"/>
  <c r="X788" i="3"/>
  <c r="X789" i="3"/>
  <c r="X790" i="3"/>
  <c r="X791" i="3"/>
  <c r="X792" i="3"/>
  <c r="X793" i="3"/>
  <c r="X794" i="3"/>
  <c r="X795" i="3"/>
  <c r="X796" i="3"/>
  <c r="X797" i="3"/>
  <c r="X798" i="3"/>
  <c r="X799" i="3"/>
  <c r="X800" i="3"/>
  <c r="X801" i="3"/>
  <c r="X802" i="3"/>
  <c r="X803" i="3"/>
  <c r="X804" i="3"/>
  <c r="X805" i="3"/>
  <c r="X806" i="3"/>
  <c r="X807" i="3"/>
  <c r="X809" i="3"/>
  <c r="X810" i="3"/>
  <c r="X811" i="3"/>
  <c r="X812" i="3"/>
  <c r="X813" i="3"/>
  <c r="X814" i="3"/>
  <c r="X815" i="3"/>
  <c r="X818" i="3"/>
  <c r="X819" i="3"/>
  <c r="X821" i="3"/>
  <c r="X823" i="3"/>
  <c r="X824" i="3"/>
  <c r="X826" i="3"/>
  <c r="X827" i="3"/>
  <c r="X828" i="3"/>
  <c r="X829" i="3"/>
  <c r="X830" i="3"/>
  <c r="X831" i="3"/>
  <c r="X832" i="3"/>
  <c r="X833" i="3"/>
  <c r="X835" i="3"/>
  <c r="X836" i="3"/>
  <c r="X837" i="3"/>
  <c r="X838" i="3"/>
  <c r="X839" i="3"/>
  <c r="X840" i="3"/>
  <c r="X841" i="3"/>
  <c r="X842" i="3"/>
  <c r="X844" i="3"/>
  <c r="X845" i="3"/>
  <c r="X846" i="3"/>
  <c r="X847" i="3"/>
  <c r="X848" i="3"/>
  <c r="X849" i="3"/>
  <c r="X850" i="3"/>
  <c r="X851" i="3"/>
  <c r="X852" i="3"/>
  <c r="X853" i="3"/>
  <c r="X854" i="3"/>
  <c r="X855" i="3"/>
  <c r="X856" i="3"/>
  <c r="X858" i="3"/>
  <c r="X857" i="3" s="1"/>
  <c r="X860" i="3"/>
  <c r="X861" i="3"/>
  <c r="X862" i="3"/>
  <c r="X864" i="3"/>
  <c r="X865" i="3"/>
  <c r="X866" i="3"/>
  <c r="X867" i="3"/>
  <c r="X868" i="3"/>
  <c r="X869" i="3"/>
  <c r="X870" i="3"/>
  <c r="W11" i="3"/>
  <c r="W12" i="3"/>
  <c r="W13" i="3"/>
  <c r="W14" i="3"/>
  <c r="W16" i="3"/>
  <c r="W15" i="3" s="1"/>
  <c r="W18" i="3"/>
  <c r="W19" i="3"/>
  <c r="W20" i="3"/>
  <c r="W21" i="3"/>
  <c r="W23" i="3"/>
  <c r="W22" i="3" s="1"/>
  <c r="W25" i="3"/>
  <c r="W26" i="3"/>
  <c r="W27" i="3"/>
  <c r="W28" i="3"/>
  <c r="W29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7" i="3"/>
  <c r="W108" i="3"/>
  <c r="W109" i="3"/>
  <c r="W110" i="3"/>
  <c r="W111" i="3"/>
  <c r="W112" i="3"/>
  <c r="W113" i="3"/>
  <c r="W115" i="3"/>
  <c r="W116" i="3"/>
  <c r="W117" i="3"/>
  <c r="W119" i="3"/>
  <c r="W118" i="3" s="1"/>
  <c r="W121" i="3"/>
  <c r="W120" i="3" s="1"/>
  <c r="W123" i="3"/>
  <c r="W124" i="3"/>
  <c r="W125" i="3"/>
  <c r="W126" i="3"/>
  <c r="W127" i="3"/>
  <c r="W128" i="3"/>
  <c r="W129" i="3"/>
  <c r="W130" i="3"/>
  <c r="W131" i="3"/>
  <c r="W132" i="3"/>
  <c r="W133" i="3"/>
  <c r="W134" i="3"/>
  <c r="W136" i="3"/>
  <c r="W137" i="3"/>
  <c r="W139" i="3"/>
  <c r="W140" i="3"/>
  <c r="W141" i="3"/>
  <c r="W142" i="3"/>
  <c r="W143" i="3"/>
  <c r="W144" i="3"/>
  <c r="W145" i="3"/>
  <c r="W147" i="3"/>
  <c r="W148" i="3"/>
  <c r="W149" i="3"/>
  <c r="W150" i="3"/>
  <c r="W151" i="3"/>
  <c r="W152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8" i="3"/>
  <c r="W177" i="3" s="1"/>
  <c r="W180" i="3"/>
  <c r="W181" i="3"/>
  <c r="W182" i="3"/>
  <c r="W184" i="3"/>
  <c r="W185" i="3"/>
  <c r="W187" i="3"/>
  <c r="W188" i="3"/>
  <c r="W189" i="3"/>
  <c r="W190" i="3"/>
  <c r="W191" i="3"/>
  <c r="W192" i="3"/>
  <c r="W193" i="3"/>
  <c r="W194" i="3"/>
  <c r="W195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9" i="3"/>
  <c r="W218" i="3" s="1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9" i="3"/>
  <c r="W240" i="3"/>
  <c r="W241" i="3"/>
  <c r="W242" i="3"/>
  <c r="W243" i="3"/>
  <c r="W244" i="3"/>
  <c r="W245" i="3"/>
  <c r="W247" i="3"/>
  <c r="W246" i="3" s="1"/>
  <c r="W249" i="3"/>
  <c r="W250" i="3"/>
  <c r="W251" i="3"/>
  <c r="W252" i="3"/>
  <c r="W254" i="3"/>
  <c r="W255" i="3"/>
  <c r="W256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5" i="3"/>
  <c r="W416" i="3"/>
  <c r="W417" i="3"/>
  <c r="W418" i="3"/>
  <c r="W419" i="3"/>
  <c r="W420" i="3"/>
  <c r="W421" i="3"/>
  <c r="W422" i="3"/>
  <c r="W423" i="3"/>
  <c r="W424" i="3"/>
  <c r="W426" i="3"/>
  <c r="W427" i="3"/>
  <c r="W428" i="3"/>
  <c r="W430" i="3"/>
  <c r="W429" i="3" s="1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1" i="3"/>
  <c r="W450" i="3" s="1"/>
  <c r="W453" i="3"/>
  <c r="W456" i="3"/>
  <c r="W457" i="3"/>
  <c r="W458" i="3"/>
  <c r="W459" i="3"/>
  <c r="W460" i="3"/>
  <c r="W461" i="3"/>
  <c r="W462" i="3"/>
  <c r="W463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3" i="3"/>
  <c r="W504" i="3"/>
  <c r="W505" i="3"/>
  <c r="W506" i="3"/>
  <c r="W507" i="3"/>
  <c r="W508" i="3"/>
  <c r="W509" i="3"/>
  <c r="W510" i="3"/>
  <c r="W511" i="3"/>
  <c r="W513" i="3"/>
  <c r="W512" i="3" s="1"/>
  <c r="W515" i="3"/>
  <c r="W514" i="3" s="1"/>
  <c r="W517" i="3"/>
  <c r="W518" i="3"/>
  <c r="W519" i="3"/>
  <c r="W521" i="3"/>
  <c r="W520" i="3" s="1"/>
  <c r="W523" i="3"/>
  <c r="W522" i="3" s="1"/>
  <c r="W525" i="3"/>
  <c r="W526" i="3"/>
  <c r="W527" i="3"/>
  <c r="W528" i="3"/>
  <c r="W530" i="3"/>
  <c r="W531" i="3"/>
  <c r="W532" i="3"/>
  <c r="W533" i="3"/>
  <c r="W534" i="3"/>
  <c r="W535" i="3"/>
  <c r="W536" i="3"/>
  <c r="W537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2" i="3"/>
  <c r="W553" i="3"/>
  <c r="W554" i="3"/>
  <c r="W556" i="3"/>
  <c r="W555" i="3" s="1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80" i="3"/>
  <c r="W581" i="3"/>
  <c r="W582" i="3"/>
  <c r="W583" i="3"/>
  <c r="W584" i="3"/>
  <c r="W586" i="3"/>
  <c r="W587" i="3"/>
  <c r="W588" i="3"/>
  <c r="W589" i="3"/>
  <c r="W591" i="3"/>
  <c r="W592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5" i="3"/>
  <c r="W714" i="3" s="1"/>
  <c r="W717" i="3"/>
  <c r="W718" i="3"/>
  <c r="W719" i="3"/>
  <c r="W720" i="3"/>
  <c r="W721" i="3"/>
  <c r="W722" i="3"/>
  <c r="W723" i="3"/>
  <c r="W724" i="3"/>
  <c r="W725" i="3"/>
  <c r="W726" i="3"/>
  <c r="W728" i="3"/>
  <c r="W729" i="3"/>
  <c r="W730" i="3"/>
  <c r="W732" i="3"/>
  <c r="W733" i="3"/>
  <c r="W734" i="3"/>
  <c r="W735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2" i="3"/>
  <c r="W753" i="3"/>
  <c r="W754" i="3"/>
  <c r="W756" i="3"/>
  <c r="W757" i="3"/>
  <c r="W758" i="3"/>
  <c r="W759" i="3"/>
  <c r="W760" i="3"/>
  <c r="W761" i="3"/>
  <c r="W762" i="3"/>
  <c r="W763" i="3"/>
  <c r="W764" i="3"/>
  <c r="W765" i="3"/>
  <c r="W766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9" i="3"/>
  <c r="W810" i="3"/>
  <c r="W811" i="3"/>
  <c r="W812" i="3"/>
  <c r="W813" i="3"/>
  <c r="W814" i="3"/>
  <c r="W815" i="3"/>
  <c r="W816" i="3"/>
  <c r="W818" i="3"/>
  <c r="W819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5" i="3"/>
  <c r="W836" i="3"/>
  <c r="W837" i="3"/>
  <c r="W838" i="3"/>
  <c r="W839" i="3"/>
  <c r="W840" i="3"/>
  <c r="W841" i="3"/>
  <c r="W842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8" i="3"/>
  <c r="W857" i="3" s="1"/>
  <c r="W860" i="3"/>
  <c r="W861" i="3"/>
  <c r="W862" i="3"/>
  <c r="W864" i="3"/>
  <c r="W865" i="3"/>
  <c r="W866" i="3"/>
  <c r="W867" i="3"/>
  <c r="W868" i="3"/>
  <c r="W869" i="3"/>
  <c r="W870" i="3"/>
  <c r="V11" i="3"/>
  <c r="V12" i="3"/>
  <c r="V13" i="3"/>
  <c r="V14" i="3"/>
  <c r="V16" i="3"/>
  <c r="V15" i="3" s="1"/>
  <c r="V18" i="3"/>
  <c r="V19" i="3"/>
  <c r="V20" i="3"/>
  <c r="V21" i="3"/>
  <c r="V23" i="3"/>
  <c r="V22" i="3" s="1"/>
  <c r="V25" i="3"/>
  <c r="V26" i="3"/>
  <c r="V27" i="3"/>
  <c r="V28" i="3"/>
  <c r="V29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7" i="3"/>
  <c r="V108" i="3"/>
  <c r="V109" i="3"/>
  <c r="V110" i="3"/>
  <c r="V111" i="3"/>
  <c r="V112" i="3"/>
  <c r="V113" i="3"/>
  <c r="V115" i="3"/>
  <c r="V116" i="3"/>
  <c r="V117" i="3"/>
  <c r="V119" i="3"/>
  <c r="V118" i="3" s="1"/>
  <c r="V121" i="3"/>
  <c r="V120" i="3" s="1"/>
  <c r="V123" i="3"/>
  <c r="V124" i="3"/>
  <c r="V125" i="3"/>
  <c r="V126" i="3"/>
  <c r="V127" i="3"/>
  <c r="V128" i="3"/>
  <c r="V129" i="3"/>
  <c r="V130" i="3"/>
  <c r="V131" i="3"/>
  <c r="V132" i="3"/>
  <c r="V133" i="3"/>
  <c r="V134" i="3"/>
  <c r="V136" i="3"/>
  <c r="V137" i="3"/>
  <c r="V139" i="3"/>
  <c r="V141" i="3"/>
  <c r="V142" i="3"/>
  <c r="V143" i="3"/>
  <c r="V144" i="3"/>
  <c r="V145" i="3"/>
  <c r="V147" i="3"/>
  <c r="V148" i="3"/>
  <c r="V149" i="3"/>
  <c r="V150" i="3"/>
  <c r="V151" i="3"/>
  <c r="V152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8" i="3"/>
  <c r="V177" i="3" s="1"/>
  <c r="V180" i="3"/>
  <c r="V181" i="3"/>
  <c r="V182" i="3"/>
  <c r="V184" i="3"/>
  <c r="V185" i="3"/>
  <c r="V187" i="3"/>
  <c r="V188" i="3"/>
  <c r="V189" i="3"/>
  <c r="V190" i="3"/>
  <c r="V191" i="3"/>
  <c r="V192" i="3"/>
  <c r="V193" i="3"/>
  <c r="V194" i="3"/>
  <c r="V195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9" i="3"/>
  <c r="V218" i="3" s="1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9" i="3"/>
  <c r="V240" i="3"/>
  <c r="V241" i="3"/>
  <c r="V242" i="3"/>
  <c r="V243" i="3"/>
  <c r="V244" i="3"/>
  <c r="V245" i="3"/>
  <c r="V247" i="3"/>
  <c r="V246" i="3" s="1"/>
  <c r="V249" i="3"/>
  <c r="V250" i="3"/>
  <c r="V251" i="3"/>
  <c r="V252" i="3"/>
  <c r="V254" i="3"/>
  <c r="V255" i="3"/>
  <c r="V256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5" i="3"/>
  <c r="V416" i="3"/>
  <c r="V417" i="3"/>
  <c r="V418" i="3"/>
  <c r="V419" i="3"/>
  <c r="V420" i="3"/>
  <c r="V421" i="3"/>
  <c r="V422" i="3"/>
  <c r="V423" i="3"/>
  <c r="V424" i="3"/>
  <c r="V426" i="3"/>
  <c r="V427" i="3"/>
  <c r="V428" i="3"/>
  <c r="V430" i="3"/>
  <c r="V429" i="3" s="1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1" i="3"/>
  <c r="V450" i="3" s="1"/>
  <c r="V453" i="3"/>
  <c r="V456" i="3"/>
  <c r="V457" i="3"/>
  <c r="V458" i="3"/>
  <c r="V459" i="3"/>
  <c r="V460" i="3"/>
  <c r="V461" i="3"/>
  <c r="V462" i="3"/>
  <c r="V463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3" i="3"/>
  <c r="V504" i="3"/>
  <c r="V505" i="3"/>
  <c r="V506" i="3"/>
  <c r="V507" i="3"/>
  <c r="V508" i="3"/>
  <c r="V509" i="3"/>
  <c r="V510" i="3"/>
  <c r="V511" i="3"/>
  <c r="V513" i="3"/>
  <c r="V512" i="3" s="1"/>
  <c r="V515" i="3"/>
  <c r="V514" i="3" s="1"/>
  <c r="V517" i="3"/>
  <c r="V518" i="3"/>
  <c r="V519" i="3"/>
  <c r="V521" i="3"/>
  <c r="V520" i="3" s="1"/>
  <c r="V523" i="3"/>
  <c r="V522" i="3" s="1"/>
  <c r="V525" i="3"/>
  <c r="V526" i="3"/>
  <c r="V527" i="3"/>
  <c r="V528" i="3"/>
  <c r="V530" i="3"/>
  <c r="V531" i="3"/>
  <c r="V532" i="3"/>
  <c r="V533" i="3"/>
  <c r="V534" i="3"/>
  <c r="V535" i="3"/>
  <c r="V536" i="3"/>
  <c r="V537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2" i="3"/>
  <c r="V553" i="3"/>
  <c r="V554" i="3"/>
  <c r="V556" i="3"/>
  <c r="V555" i="3" s="1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80" i="3"/>
  <c r="V581" i="3"/>
  <c r="V582" i="3"/>
  <c r="V583" i="3"/>
  <c r="V584" i="3"/>
  <c r="V586" i="3"/>
  <c r="V587" i="3"/>
  <c r="V588" i="3"/>
  <c r="V589" i="3"/>
  <c r="V591" i="3"/>
  <c r="V592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5" i="3"/>
  <c r="V714" i="3" s="1"/>
  <c r="V717" i="3"/>
  <c r="V718" i="3"/>
  <c r="V719" i="3"/>
  <c r="V720" i="3"/>
  <c r="V721" i="3"/>
  <c r="V722" i="3"/>
  <c r="V723" i="3"/>
  <c r="V724" i="3"/>
  <c r="V725" i="3"/>
  <c r="V726" i="3"/>
  <c r="V728" i="3"/>
  <c r="V729" i="3"/>
  <c r="V730" i="3"/>
  <c r="V732" i="3"/>
  <c r="V733" i="3"/>
  <c r="V734" i="3"/>
  <c r="V735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2" i="3"/>
  <c r="V753" i="3"/>
  <c r="V754" i="3"/>
  <c r="V756" i="3"/>
  <c r="V757" i="3"/>
  <c r="V758" i="3"/>
  <c r="V759" i="3"/>
  <c r="V760" i="3"/>
  <c r="V761" i="3"/>
  <c r="V762" i="3"/>
  <c r="V763" i="3"/>
  <c r="V764" i="3"/>
  <c r="V765" i="3"/>
  <c r="V766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9" i="3"/>
  <c r="V810" i="3"/>
  <c r="V811" i="3"/>
  <c r="V812" i="3"/>
  <c r="V813" i="3"/>
  <c r="V814" i="3"/>
  <c r="V815" i="3"/>
  <c r="V816" i="3"/>
  <c r="V818" i="3"/>
  <c r="V819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5" i="3"/>
  <c r="V836" i="3"/>
  <c r="V837" i="3"/>
  <c r="V838" i="3"/>
  <c r="V839" i="3"/>
  <c r="V840" i="3"/>
  <c r="V841" i="3"/>
  <c r="V842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8" i="3"/>
  <c r="V857" i="3" s="1"/>
  <c r="V860" i="3"/>
  <c r="V861" i="3"/>
  <c r="V862" i="3"/>
  <c r="V864" i="3"/>
  <c r="V865" i="3"/>
  <c r="V866" i="3"/>
  <c r="V867" i="3"/>
  <c r="V868" i="3"/>
  <c r="V869" i="3"/>
  <c r="V870" i="3"/>
  <c r="U11" i="3"/>
  <c r="U12" i="3"/>
  <c r="U13" i="3"/>
  <c r="U14" i="3"/>
  <c r="U16" i="3"/>
  <c r="U15" i="3" s="1"/>
  <c r="U18" i="3"/>
  <c r="U19" i="3"/>
  <c r="U20" i="3"/>
  <c r="U21" i="3"/>
  <c r="U23" i="3"/>
  <c r="U22" i="3" s="1"/>
  <c r="U25" i="3"/>
  <c r="U26" i="3"/>
  <c r="U27" i="3"/>
  <c r="U28" i="3"/>
  <c r="U29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7" i="3"/>
  <c r="U108" i="3"/>
  <c r="U109" i="3"/>
  <c r="U110" i="3"/>
  <c r="U111" i="3"/>
  <c r="U112" i="3"/>
  <c r="U113" i="3"/>
  <c r="U115" i="3"/>
  <c r="U116" i="3"/>
  <c r="U117" i="3"/>
  <c r="U119" i="3"/>
  <c r="U118" i="3" s="1"/>
  <c r="U121" i="3"/>
  <c r="U120" i="3" s="1"/>
  <c r="U123" i="3"/>
  <c r="U124" i="3"/>
  <c r="U125" i="3"/>
  <c r="U126" i="3"/>
  <c r="U127" i="3"/>
  <c r="U128" i="3"/>
  <c r="U129" i="3"/>
  <c r="U130" i="3"/>
  <c r="U131" i="3"/>
  <c r="U132" i="3"/>
  <c r="U133" i="3"/>
  <c r="U134" i="3"/>
  <c r="U136" i="3"/>
  <c r="U137" i="3"/>
  <c r="U139" i="3"/>
  <c r="U140" i="3"/>
  <c r="U141" i="3"/>
  <c r="U142" i="3"/>
  <c r="U143" i="3"/>
  <c r="U144" i="3"/>
  <c r="U145" i="3"/>
  <c r="U147" i="3"/>
  <c r="U148" i="3"/>
  <c r="U149" i="3"/>
  <c r="U150" i="3"/>
  <c r="U151" i="3"/>
  <c r="U152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8" i="3"/>
  <c r="U177" i="3" s="1"/>
  <c r="U180" i="3"/>
  <c r="U181" i="3"/>
  <c r="U182" i="3"/>
  <c r="U184" i="3"/>
  <c r="U185" i="3"/>
  <c r="U187" i="3"/>
  <c r="U188" i="3"/>
  <c r="U189" i="3"/>
  <c r="U190" i="3"/>
  <c r="U191" i="3"/>
  <c r="U192" i="3"/>
  <c r="U193" i="3"/>
  <c r="U194" i="3"/>
  <c r="U195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9" i="3"/>
  <c r="U218" i="3" s="1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9" i="3"/>
  <c r="U240" i="3"/>
  <c r="U241" i="3"/>
  <c r="U242" i="3"/>
  <c r="U243" i="3"/>
  <c r="U244" i="3"/>
  <c r="U245" i="3"/>
  <c r="U247" i="3"/>
  <c r="U246" i="3" s="1"/>
  <c r="U249" i="3"/>
  <c r="U250" i="3"/>
  <c r="U251" i="3"/>
  <c r="U252" i="3"/>
  <c r="U254" i="3"/>
  <c r="U255" i="3"/>
  <c r="U256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5" i="3"/>
  <c r="U416" i="3"/>
  <c r="U417" i="3"/>
  <c r="U418" i="3"/>
  <c r="U419" i="3"/>
  <c r="U420" i="3"/>
  <c r="U421" i="3"/>
  <c r="U422" i="3"/>
  <c r="U423" i="3"/>
  <c r="U424" i="3"/>
  <c r="U426" i="3"/>
  <c r="U427" i="3"/>
  <c r="U428" i="3"/>
  <c r="U430" i="3"/>
  <c r="U429" i="3" s="1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1" i="3"/>
  <c r="U450" i="3" s="1"/>
  <c r="U453" i="3"/>
  <c r="U456" i="3"/>
  <c r="U457" i="3"/>
  <c r="U458" i="3"/>
  <c r="U459" i="3"/>
  <c r="U460" i="3"/>
  <c r="U461" i="3"/>
  <c r="U462" i="3"/>
  <c r="U463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3" i="3"/>
  <c r="U504" i="3"/>
  <c r="U505" i="3"/>
  <c r="U506" i="3"/>
  <c r="U507" i="3"/>
  <c r="U508" i="3"/>
  <c r="U509" i="3"/>
  <c r="U510" i="3"/>
  <c r="U511" i="3"/>
  <c r="U513" i="3"/>
  <c r="U512" i="3" s="1"/>
  <c r="U515" i="3"/>
  <c r="U514" i="3" s="1"/>
  <c r="U517" i="3"/>
  <c r="U518" i="3"/>
  <c r="U519" i="3"/>
  <c r="U521" i="3"/>
  <c r="U520" i="3" s="1"/>
  <c r="U523" i="3"/>
  <c r="U522" i="3" s="1"/>
  <c r="U525" i="3"/>
  <c r="U526" i="3"/>
  <c r="U527" i="3"/>
  <c r="U528" i="3"/>
  <c r="U530" i="3"/>
  <c r="U531" i="3"/>
  <c r="U532" i="3"/>
  <c r="U533" i="3"/>
  <c r="U534" i="3"/>
  <c r="U535" i="3"/>
  <c r="U536" i="3"/>
  <c r="U537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2" i="3"/>
  <c r="U553" i="3"/>
  <c r="U554" i="3"/>
  <c r="U556" i="3"/>
  <c r="U555" i="3" s="1"/>
  <c r="U558" i="3"/>
  <c r="U559" i="3"/>
  <c r="U560" i="3"/>
  <c r="U561" i="3"/>
  <c r="U562" i="3"/>
  <c r="U563" i="3"/>
  <c r="U564" i="3"/>
  <c r="U565" i="3"/>
  <c r="U566" i="3"/>
  <c r="U567" i="3"/>
  <c r="U568" i="3"/>
  <c r="U569" i="3"/>
  <c r="U570" i="3"/>
  <c r="U571" i="3"/>
  <c r="U572" i="3"/>
  <c r="U573" i="3"/>
  <c r="U574" i="3"/>
  <c r="U575" i="3"/>
  <c r="U576" i="3"/>
  <c r="U577" i="3"/>
  <c r="U580" i="3"/>
  <c r="U581" i="3"/>
  <c r="U582" i="3"/>
  <c r="U583" i="3"/>
  <c r="U584" i="3"/>
  <c r="U586" i="3"/>
  <c r="U587" i="3"/>
  <c r="U588" i="3"/>
  <c r="U589" i="3"/>
  <c r="U591" i="3"/>
  <c r="U592" i="3"/>
  <c r="U594" i="3"/>
  <c r="U595" i="3"/>
  <c r="U596" i="3"/>
  <c r="U597" i="3"/>
  <c r="U598" i="3"/>
  <c r="U599" i="3"/>
  <c r="U600" i="3"/>
  <c r="U601" i="3"/>
  <c r="U602" i="3"/>
  <c r="U603" i="3"/>
  <c r="U604" i="3"/>
  <c r="U605" i="3"/>
  <c r="U606" i="3"/>
  <c r="U607" i="3"/>
  <c r="U608" i="3"/>
  <c r="U609" i="3"/>
  <c r="U610" i="3"/>
  <c r="U611" i="3"/>
  <c r="U612" i="3"/>
  <c r="U613" i="3"/>
  <c r="U614" i="3"/>
  <c r="U615" i="3"/>
  <c r="U616" i="3"/>
  <c r="U617" i="3"/>
  <c r="U618" i="3"/>
  <c r="U619" i="3"/>
  <c r="U620" i="3"/>
  <c r="U621" i="3"/>
  <c r="U622" i="3"/>
  <c r="U623" i="3"/>
  <c r="U624" i="3"/>
  <c r="U625" i="3"/>
  <c r="U626" i="3"/>
  <c r="U627" i="3"/>
  <c r="U628" i="3"/>
  <c r="U629" i="3"/>
  <c r="U630" i="3"/>
  <c r="U631" i="3"/>
  <c r="U632" i="3"/>
  <c r="U633" i="3"/>
  <c r="U634" i="3"/>
  <c r="U635" i="3"/>
  <c r="U636" i="3"/>
  <c r="U637" i="3"/>
  <c r="U638" i="3"/>
  <c r="U639" i="3"/>
  <c r="U640" i="3"/>
  <c r="U641" i="3"/>
  <c r="U642" i="3"/>
  <c r="U643" i="3"/>
  <c r="U644" i="3"/>
  <c r="U645" i="3"/>
  <c r="U646" i="3"/>
  <c r="U647" i="3"/>
  <c r="U648" i="3"/>
  <c r="U649" i="3"/>
  <c r="U650" i="3"/>
  <c r="U651" i="3"/>
  <c r="U652" i="3"/>
  <c r="U653" i="3"/>
  <c r="U654" i="3"/>
  <c r="U655" i="3"/>
  <c r="U656" i="3"/>
  <c r="U657" i="3"/>
  <c r="U658" i="3"/>
  <c r="U659" i="3"/>
  <c r="U660" i="3"/>
  <c r="U661" i="3"/>
  <c r="U662" i="3"/>
  <c r="U663" i="3"/>
  <c r="U664" i="3"/>
  <c r="U665" i="3"/>
  <c r="U666" i="3"/>
  <c r="U667" i="3"/>
  <c r="U668" i="3"/>
  <c r="U669" i="3"/>
  <c r="U670" i="3"/>
  <c r="U671" i="3"/>
  <c r="U672" i="3"/>
  <c r="U673" i="3"/>
  <c r="U674" i="3"/>
  <c r="U675" i="3"/>
  <c r="U676" i="3"/>
  <c r="U677" i="3"/>
  <c r="U678" i="3"/>
  <c r="U679" i="3"/>
  <c r="U680" i="3"/>
  <c r="U681" i="3"/>
  <c r="U682" i="3"/>
  <c r="U683" i="3"/>
  <c r="U684" i="3"/>
  <c r="U685" i="3"/>
  <c r="U686" i="3"/>
  <c r="U687" i="3"/>
  <c r="U688" i="3"/>
  <c r="U689" i="3"/>
  <c r="U690" i="3"/>
  <c r="U691" i="3"/>
  <c r="U692" i="3"/>
  <c r="U693" i="3"/>
  <c r="U694" i="3"/>
  <c r="U695" i="3"/>
  <c r="U696" i="3"/>
  <c r="U697" i="3"/>
  <c r="U698" i="3"/>
  <c r="U699" i="3"/>
  <c r="U700" i="3"/>
  <c r="U701" i="3"/>
  <c r="U702" i="3"/>
  <c r="U703" i="3"/>
  <c r="U704" i="3"/>
  <c r="U705" i="3"/>
  <c r="U706" i="3"/>
  <c r="U707" i="3"/>
  <c r="U708" i="3"/>
  <c r="U709" i="3"/>
  <c r="U710" i="3"/>
  <c r="U711" i="3"/>
  <c r="U712" i="3"/>
  <c r="U713" i="3"/>
  <c r="U715" i="3"/>
  <c r="U714" i="3" s="1"/>
  <c r="U717" i="3"/>
  <c r="U718" i="3"/>
  <c r="U719" i="3"/>
  <c r="U720" i="3"/>
  <c r="U721" i="3"/>
  <c r="U722" i="3"/>
  <c r="U723" i="3"/>
  <c r="U724" i="3"/>
  <c r="U725" i="3"/>
  <c r="U726" i="3"/>
  <c r="U728" i="3"/>
  <c r="U729" i="3"/>
  <c r="U730" i="3"/>
  <c r="U732" i="3"/>
  <c r="U733" i="3"/>
  <c r="U734" i="3"/>
  <c r="U735" i="3"/>
  <c r="U737" i="3"/>
  <c r="U738" i="3"/>
  <c r="U739" i="3"/>
  <c r="U740" i="3"/>
  <c r="U741" i="3"/>
  <c r="U742" i="3"/>
  <c r="U743" i="3"/>
  <c r="U744" i="3"/>
  <c r="U745" i="3"/>
  <c r="U746" i="3"/>
  <c r="U747" i="3"/>
  <c r="U748" i="3"/>
  <c r="U749" i="3"/>
  <c r="U750" i="3"/>
  <c r="U752" i="3"/>
  <c r="U753" i="3"/>
  <c r="U754" i="3"/>
  <c r="U756" i="3"/>
  <c r="U757" i="3"/>
  <c r="U758" i="3"/>
  <c r="U759" i="3"/>
  <c r="U760" i="3"/>
  <c r="U761" i="3"/>
  <c r="U762" i="3"/>
  <c r="U763" i="3"/>
  <c r="U764" i="3"/>
  <c r="U765" i="3"/>
  <c r="U766" i="3"/>
  <c r="U768" i="3"/>
  <c r="U769" i="3"/>
  <c r="U770" i="3"/>
  <c r="U771" i="3"/>
  <c r="U772" i="3"/>
  <c r="U773" i="3"/>
  <c r="U774" i="3"/>
  <c r="U775" i="3"/>
  <c r="U776" i="3"/>
  <c r="U777" i="3"/>
  <c r="U778" i="3"/>
  <c r="U779" i="3"/>
  <c r="U780" i="3"/>
  <c r="U781" i="3"/>
  <c r="U782" i="3"/>
  <c r="U784" i="3"/>
  <c r="U785" i="3"/>
  <c r="U786" i="3"/>
  <c r="U787" i="3"/>
  <c r="U788" i="3"/>
  <c r="U789" i="3"/>
  <c r="U790" i="3"/>
  <c r="U791" i="3"/>
  <c r="U792" i="3"/>
  <c r="U793" i="3"/>
  <c r="U794" i="3"/>
  <c r="U795" i="3"/>
  <c r="U796" i="3"/>
  <c r="U797" i="3"/>
  <c r="U798" i="3"/>
  <c r="U799" i="3"/>
  <c r="U800" i="3"/>
  <c r="U801" i="3"/>
  <c r="U802" i="3"/>
  <c r="U803" i="3"/>
  <c r="U804" i="3"/>
  <c r="U805" i="3"/>
  <c r="U806" i="3"/>
  <c r="U807" i="3"/>
  <c r="U809" i="3"/>
  <c r="U810" i="3"/>
  <c r="U811" i="3"/>
  <c r="U812" i="3"/>
  <c r="U813" i="3"/>
  <c r="U814" i="3"/>
  <c r="U815" i="3"/>
  <c r="U816" i="3"/>
  <c r="U818" i="3"/>
  <c r="U819" i="3"/>
  <c r="U821" i="3"/>
  <c r="U822" i="3"/>
  <c r="U823" i="3"/>
  <c r="U824" i="3"/>
  <c r="U825" i="3"/>
  <c r="U826" i="3"/>
  <c r="U827" i="3"/>
  <c r="U828" i="3"/>
  <c r="U829" i="3"/>
  <c r="U830" i="3"/>
  <c r="U831" i="3"/>
  <c r="U832" i="3"/>
  <c r="U833" i="3"/>
  <c r="U835" i="3"/>
  <c r="U836" i="3"/>
  <c r="U837" i="3"/>
  <c r="U838" i="3"/>
  <c r="U839" i="3"/>
  <c r="U840" i="3"/>
  <c r="U841" i="3"/>
  <c r="U842" i="3"/>
  <c r="U844" i="3"/>
  <c r="U845" i="3"/>
  <c r="U846" i="3"/>
  <c r="U847" i="3"/>
  <c r="U848" i="3"/>
  <c r="U849" i="3"/>
  <c r="U850" i="3"/>
  <c r="U851" i="3"/>
  <c r="U852" i="3"/>
  <c r="U853" i="3"/>
  <c r="U854" i="3"/>
  <c r="U855" i="3"/>
  <c r="U856" i="3"/>
  <c r="U858" i="3"/>
  <c r="U857" i="3" s="1"/>
  <c r="U860" i="3"/>
  <c r="U861" i="3"/>
  <c r="U862" i="3"/>
  <c r="U864" i="3"/>
  <c r="U865" i="3"/>
  <c r="U866" i="3"/>
  <c r="U867" i="3"/>
  <c r="U868" i="3"/>
  <c r="U869" i="3"/>
  <c r="U870" i="3"/>
  <c r="T11" i="3"/>
  <c r="T12" i="3"/>
  <c r="T13" i="3"/>
  <c r="T14" i="3"/>
  <c r="T16" i="3"/>
  <c r="T15" i="3" s="1"/>
  <c r="T18" i="3"/>
  <c r="T19" i="3"/>
  <c r="T20" i="3"/>
  <c r="T21" i="3"/>
  <c r="T23" i="3"/>
  <c r="T22" i="3" s="1"/>
  <c r="T25" i="3"/>
  <c r="T26" i="3"/>
  <c r="T27" i="3"/>
  <c r="T28" i="3"/>
  <c r="T29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15" i="3"/>
  <c r="T116" i="3"/>
  <c r="T117" i="3"/>
  <c r="T119" i="3"/>
  <c r="T118" i="3" s="1"/>
  <c r="T121" i="3"/>
  <c r="T120" i="3" s="1"/>
  <c r="T123" i="3"/>
  <c r="T124" i="3"/>
  <c r="T125" i="3"/>
  <c r="T126" i="3"/>
  <c r="T127" i="3"/>
  <c r="T128" i="3"/>
  <c r="T129" i="3"/>
  <c r="T130" i="3"/>
  <c r="T131" i="3"/>
  <c r="T132" i="3"/>
  <c r="T133" i="3"/>
  <c r="T134" i="3"/>
  <c r="T136" i="3"/>
  <c r="T137" i="3"/>
  <c r="T139" i="3"/>
  <c r="T140" i="3"/>
  <c r="T141" i="3"/>
  <c r="T142" i="3"/>
  <c r="T143" i="3"/>
  <c r="T144" i="3"/>
  <c r="T145" i="3"/>
  <c r="T147" i="3"/>
  <c r="T148" i="3"/>
  <c r="T149" i="3"/>
  <c r="T150" i="3"/>
  <c r="T151" i="3"/>
  <c r="T152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8" i="3"/>
  <c r="T177" i="3" s="1"/>
  <c r="T180" i="3"/>
  <c r="T181" i="3"/>
  <c r="T182" i="3"/>
  <c r="T184" i="3"/>
  <c r="T185" i="3"/>
  <c r="T187" i="3"/>
  <c r="T188" i="3"/>
  <c r="T189" i="3"/>
  <c r="T190" i="3"/>
  <c r="T191" i="3"/>
  <c r="T192" i="3"/>
  <c r="T193" i="3"/>
  <c r="T194" i="3"/>
  <c r="T195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9" i="3"/>
  <c r="T218" i="3" s="1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9" i="3"/>
  <c r="T240" i="3"/>
  <c r="T241" i="3"/>
  <c r="T242" i="3"/>
  <c r="T243" i="3"/>
  <c r="T244" i="3"/>
  <c r="T245" i="3"/>
  <c r="T247" i="3"/>
  <c r="T246" i="3" s="1"/>
  <c r="T249" i="3"/>
  <c r="T250" i="3"/>
  <c r="T251" i="3"/>
  <c r="T252" i="3"/>
  <c r="T254" i="3"/>
  <c r="T255" i="3"/>
  <c r="T256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5" i="3"/>
  <c r="T416" i="3"/>
  <c r="T417" i="3"/>
  <c r="T418" i="3"/>
  <c r="T419" i="3"/>
  <c r="T420" i="3"/>
  <c r="T421" i="3"/>
  <c r="T422" i="3"/>
  <c r="T423" i="3"/>
  <c r="T424" i="3"/>
  <c r="T426" i="3"/>
  <c r="T427" i="3"/>
  <c r="T428" i="3"/>
  <c r="T430" i="3"/>
  <c r="T429" i="3" s="1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1" i="3"/>
  <c r="T450" i="3" s="1"/>
  <c r="T453" i="3"/>
  <c r="T456" i="3"/>
  <c r="T457" i="3"/>
  <c r="T458" i="3"/>
  <c r="T459" i="3"/>
  <c r="T460" i="3"/>
  <c r="T461" i="3"/>
  <c r="T462" i="3"/>
  <c r="T463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3" i="3"/>
  <c r="T504" i="3"/>
  <c r="T505" i="3"/>
  <c r="T506" i="3"/>
  <c r="T507" i="3"/>
  <c r="T508" i="3"/>
  <c r="T509" i="3"/>
  <c r="T510" i="3"/>
  <c r="T511" i="3"/>
  <c r="T513" i="3"/>
  <c r="T512" i="3" s="1"/>
  <c r="T515" i="3"/>
  <c r="T514" i="3" s="1"/>
  <c r="T517" i="3"/>
  <c r="T518" i="3"/>
  <c r="T519" i="3"/>
  <c r="T521" i="3"/>
  <c r="T520" i="3" s="1"/>
  <c r="T523" i="3"/>
  <c r="T522" i="3" s="1"/>
  <c r="T525" i="3"/>
  <c r="T526" i="3"/>
  <c r="T527" i="3"/>
  <c r="T528" i="3"/>
  <c r="T530" i="3"/>
  <c r="T531" i="3"/>
  <c r="T532" i="3"/>
  <c r="T533" i="3"/>
  <c r="T534" i="3"/>
  <c r="T535" i="3"/>
  <c r="T536" i="3"/>
  <c r="T537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2" i="3"/>
  <c r="T553" i="3"/>
  <c r="T554" i="3"/>
  <c r="T556" i="3"/>
  <c r="T555" i="3" s="1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80" i="3"/>
  <c r="T581" i="3"/>
  <c r="T582" i="3"/>
  <c r="T583" i="3"/>
  <c r="T584" i="3"/>
  <c r="T586" i="3"/>
  <c r="T587" i="3"/>
  <c r="T588" i="3"/>
  <c r="T589" i="3"/>
  <c r="T591" i="3"/>
  <c r="T592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5" i="3"/>
  <c r="T714" i="3" s="1"/>
  <c r="T717" i="3"/>
  <c r="T718" i="3"/>
  <c r="T719" i="3"/>
  <c r="T720" i="3"/>
  <c r="T721" i="3"/>
  <c r="T722" i="3"/>
  <c r="T723" i="3"/>
  <c r="T724" i="3"/>
  <c r="T725" i="3"/>
  <c r="T726" i="3"/>
  <c r="T728" i="3"/>
  <c r="T729" i="3"/>
  <c r="T730" i="3"/>
  <c r="T732" i="3"/>
  <c r="T733" i="3"/>
  <c r="T734" i="3"/>
  <c r="T735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2" i="3"/>
  <c r="T753" i="3"/>
  <c r="T754" i="3"/>
  <c r="T756" i="3"/>
  <c r="T757" i="3"/>
  <c r="T758" i="3"/>
  <c r="T759" i="3"/>
  <c r="T760" i="3"/>
  <c r="T761" i="3"/>
  <c r="T762" i="3"/>
  <c r="T763" i="3"/>
  <c r="T764" i="3"/>
  <c r="T765" i="3"/>
  <c r="T766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9" i="3"/>
  <c r="T810" i="3"/>
  <c r="T811" i="3"/>
  <c r="T812" i="3"/>
  <c r="T813" i="3"/>
  <c r="T814" i="3"/>
  <c r="T815" i="3"/>
  <c r="T816" i="3"/>
  <c r="T818" i="3"/>
  <c r="T819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5" i="3"/>
  <c r="T836" i="3"/>
  <c r="T837" i="3"/>
  <c r="T838" i="3"/>
  <c r="T839" i="3"/>
  <c r="T840" i="3"/>
  <c r="T841" i="3"/>
  <c r="T842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8" i="3"/>
  <c r="T857" i="3" s="1"/>
  <c r="T860" i="3"/>
  <c r="T861" i="3"/>
  <c r="T862" i="3"/>
  <c r="T864" i="3"/>
  <c r="T865" i="3"/>
  <c r="T866" i="3"/>
  <c r="T867" i="3"/>
  <c r="T868" i="3"/>
  <c r="T869" i="3"/>
  <c r="T870" i="3"/>
  <c r="R11" i="3"/>
  <c r="R12" i="3"/>
  <c r="R13" i="3"/>
  <c r="R14" i="3"/>
  <c r="R16" i="3"/>
  <c r="R15" i="3" s="1"/>
  <c r="R20" i="3"/>
  <c r="R21" i="3"/>
  <c r="R25" i="3"/>
  <c r="R27" i="3"/>
  <c r="R28" i="3"/>
  <c r="R29" i="3"/>
  <c r="R31" i="3"/>
  <c r="R32" i="3"/>
  <c r="R33" i="3"/>
  <c r="R35" i="3"/>
  <c r="R36" i="3"/>
  <c r="R37" i="3"/>
  <c r="R38" i="3"/>
  <c r="R39" i="3"/>
  <c r="R40" i="3"/>
  <c r="R42" i="3"/>
  <c r="R43" i="3"/>
  <c r="R44" i="3"/>
  <c r="R45" i="3"/>
  <c r="R46" i="3"/>
  <c r="R48" i="3"/>
  <c r="R49" i="3"/>
  <c r="R50" i="3"/>
  <c r="R51" i="3"/>
  <c r="R52" i="3"/>
  <c r="R53" i="3"/>
  <c r="R54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2" i="3"/>
  <c r="R73" i="3"/>
  <c r="R75" i="3"/>
  <c r="R76" i="3"/>
  <c r="R77" i="3"/>
  <c r="R78" i="3"/>
  <c r="R79" i="3"/>
  <c r="R80" i="3"/>
  <c r="R81" i="3"/>
  <c r="R82" i="3"/>
  <c r="R83" i="3"/>
  <c r="R86" i="3"/>
  <c r="R87" i="3"/>
  <c r="R88" i="3"/>
  <c r="R89" i="3"/>
  <c r="R90" i="3"/>
  <c r="R91" i="3"/>
  <c r="R92" i="3"/>
  <c r="R93" i="3"/>
  <c r="R94" i="3"/>
  <c r="R95" i="3"/>
  <c r="R98" i="3"/>
  <c r="R99" i="3"/>
  <c r="R100" i="3"/>
  <c r="R101" i="3"/>
  <c r="R102" i="3"/>
  <c r="R103" i="3"/>
  <c r="R104" i="3"/>
  <c r="R105" i="3"/>
  <c r="R107" i="3"/>
  <c r="R112" i="3"/>
  <c r="R115" i="3"/>
  <c r="R116" i="3"/>
  <c r="R117" i="3"/>
  <c r="R119" i="3"/>
  <c r="R118" i="3" s="1"/>
  <c r="R123" i="3"/>
  <c r="R124" i="3"/>
  <c r="R125" i="3"/>
  <c r="R126" i="3"/>
  <c r="R127" i="3"/>
  <c r="R128" i="3"/>
  <c r="R129" i="3"/>
  <c r="R130" i="3"/>
  <c r="R131" i="3"/>
  <c r="R132" i="3"/>
  <c r="R133" i="3"/>
  <c r="R134" i="3"/>
  <c r="R136" i="3"/>
  <c r="R137" i="3"/>
  <c r="R139" i="3"/>
  <c r="R140" i="3"/>
  <c r="R141" i="3"/>
  <c r="R142" i="3"/>
  <c r="R143" i="3"/>
  <c r="R144" i="3"/>
  <c r="R145" i="3"/>
  <c r="R147" i="3"/>
  <c r="R150" i="3"/>
  <c r="R151" i="3"/>
  <c r="R152" i="3"/>
  <c r="R154" i="3"/>
  <c r="R155" i="3"/>
  <c r="R157" i="3"/>
  <c r="R159" i="3"/>
  <c r="R160" i="3"/>
  <c r="R161" i="3"/>
  <c r="R162" i="3"/>
  <c r="R163" i="3"/>
  <c r="R164" i="3"/>
  <c r="R165" i="3"/>
  <c r="R166" i="3"/>
  <c r="R168" i="3"/>
  <c r="R169" i="3"/>
  <c r="R170" i="3"/>
  <c r="R171" i="3"/>
  <c r="R172" i="3"/>
  <c r="R173" i="3"/>
  <c r="R174" i="3"/>
  <c r="R175" i="3"/>
  <c r="R178" i="3"/>
  <c r="R177" i="3" s="1"/>
  <c r="R180" i="3"/>
  <c r="R181" i="3"/>
  <c r="R182" i="3"/>
  <c r="R184" i="3"/>
  <c r="R185" i="3"/>
  <c r="R187" i="3"/>
  <c r="R190" i="3"/>
  <c r="R193" i="3"/>
  <c r="R194" i="3"/>
  <c r="R195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21" i="3"/>
  <c r="R222" i="3"/>
  <c r="R223" i="3"/>
  <c r="R224" i="3"/>
  <c r="R225" i="3"/>
  <c r="R226" i="3"/>
  <c r="R227" i="3"/>
  <c r="R229" i="3"/>
  <c r="R231" i="3"/>
  <c r="R232" i="3"/>
  <c r="R233" i="3"/>
  <c r="R234" i="3"/>
  <c r="R235" i="3"/>
  <c r="R236" i="3"/>
  <c r="R239" i="3"/>
  <c r="R240" i="3"/>
  <c r="R241" i="3"/>
  <c r="R242" i="3"/>
  <c r="R243" i="3"/>
  <c r="R244" i="3"/>
  <c r="R245" i="3"/>
  <c r="R249" i="3"/>
  <c r="R251" i="3"/>
  <c r="R252" i="3"/>
  <c r="R254" i="3"/>
  <c r="R256" i="3"/>
  <c r="R258" i="3"/>
  <c r="R259" i="3"/>
  <c r="R260" i="3"/>
  <c r="R261" i="3"/>
  <c r="R262" i="3"/>
  <c r="R264" i="3"/>
  <c r="R265" i="3"/>
  <c r="R266" i="3"/>
  <c r="R267" i="3"/>
  <c r="R268" i="3"/>
  <c r="R269" i="3"/>
  <c r="R270" i="3"/>
  <c r="R271" i="3"/>
  <c r="R272" i="3"/>
  <c r="R273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8" i="3"/>
  <c r="R291" i="3"/>
  <c r="R292" i="3"/>
  <c r="R293" i="3"/>
  <c r="R294" i="3"/>
  <c r="R295" i="3"/>
  <c r="R296" i="3"/>
  <c r="R297" i="3"/>
  <c r="R299" i="3"/>
  <c r="R300" i="3"/>
  <c r="R301" i="3"/>
  <c r="R302" i="3"/>
  <c r="R303" i="3"/>
  <c r="R304" i="3"/>
  <c r="R305" i="3"/>
  <c r="R306" i="3"/>
  <c r="R307" i="3"/>
  <c r="R308" i="3"/>
  <c r="R309" i="3"/>
  <c r="R311" i="3"/>
  <c r="R312" i="3"/>
  <c r="R314" i="3"/>
  <c r="R315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50" i="3"/>
  <c r="R351" i="3"/>
  <c r="R352" i="3"/>
  <c r="R353" i="3"/>
  <c r="R354" i="3"/>
  <c r="R355" i="3"/>
  <c r="R357" i="3"/>
  <c r="R359" i="3"/>
  <c r="R360" i="3"/>
  <c r="R361" i="3"/>
  <c r="R362" i="3"/>
  <c r="R363" i="3"/>
  <c r="R364" i="3"/>
  <c r="R365" i="3"/>
  <c r="R366" i="3"/>
  <c r="R368" i="3"/>
  <c r="R369" i="3"/>
  <c r="R370" i="3"/>
  <c r="R372" i="3"/>
  <c r="R373" i="3"/>
  <c r="R375" i="3"/>
  <c r="R376" i="3"/>
  <c r="R377" i="3"/>
  <c r="R378" i="3"/>
  <c r="R380" i="3"/>
  <c r="R381" i="3"/>
  <c r="R382" i="3"/>
  <c r="R383" i="3"/>
  <c r="R384" i="3"/>
  <c r="R385" i="3"/>
  <c r="R386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3" i="3"/>
  <c r="R404" i="3"/>
  <c r="R405" i="3"/>
  <c r="R406" i="3"/>
  <c r="R407" i="3"/>
  <c r="R408" i="3"/>
  <c r="R409" i="3"/>
  <c r="R410" i="3"/>
  <c r="R411" i="3"/>
  <c r="R413" i="3"/>
  <c r="R415" i="3"/>
  <c r="R416" i="3"/>
  <c r="R417" i="3"/>
  <c r="R418" i="3"/>
  <c r="R419" i="3"/>
  <c r="R420" i="3"/>
  <c r="R422" i="3"/>
  <c r="R423" i="3"/>
  <c r="R424" i="3"/>
  <c r="R426" i="3"/>
  <c r="R428" i="3"/>
  <c r="R430" i="3"/>
  <c r="R429" i="3" s="1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1" i="3"/>
  <c r="R450" i="3" s="1"/>
  <c r="R456" i="3"/>
  <c r="R458" i="3"/>
  <c r="R459" i="3"/>
  <c r="R460" i="3"/>
  <c r="R461" i="3"/>
  <c r="R462" i="3"/>
  <c r="R463" i="3"/>
  <c r="R465" i="3"/>
  <c r="R468" i="3"/>
  <c r="R469" i="3"/>
  <c r="R470" i="3"/>
  <c r="R472" i="3"/>
  <c r="R473" i="3"/>
  <c r="R475" i="3"/>
  <c r="R476" i="3"/>
  <c r="R477" i="3"/>
  <c r="R479" i="3"/>
  <c r="R482" i="3"/>
  <c r="R483" i="3"/>
  <c r="R484" i="3"/>
  <c r="R485" i="3"/>
  <c r="R486" i="3"/>
  <c r="R487" i="3"/>
  <c r="R488" i="3"/>
  <c r="R490" i="3"/>
  <c r="R491" i="3"/>
  <c r="R492" i="3"/>
  <c r="R495" i="3"/>
  <c r="R496" i="3"/>
  <c r="R497" i="3"/>
  <c r="R498" i="3"/>
  <c r="R499" i="3"/>
  <c r="R500" i="3"/>
  <c r="R501" i="3"/>
  <c r="R503" i="3"/>
  <c r="R504" i="3"/>
  <c r="R505" i="3"/>
  <c r="R506" i="3"/>
  <c r="R507" i="3"/>
  <c r="R509" i="3"/>
  <c r="R510" i="3"/>
  <c r="R511" i="3"/>
  <c r="R515" i="3"/>
  <c r="R514" i="3" s="1"/>
  <c r="R517" i="3"/>
  <c r="R518" i="3"/>
  <c r="R519" i="3"/>
  <c r="R521" i="3"/>
  <c r="R520" i="3" s="1"/>
  <c r="R523" i="3"/>
  <c r="R522" i="3" s="1"/>
  <c r="R525" i="3"/>
  <c r="R526" i="3"/>
  <c r="R527" i="3"/>
  <c r="R528" i="3"/>
  <c r="R530" i="3"/>
  <c r="R531" i="3"/>
  <c r="R532" i="3"/>
  <c r="R533" i="3"/>
  <c r="R534" i="3"/>
  <c r="R535" i="3"/>
  <c r="R536" i="3"/>
  <c r="R537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3" i="3"/>
  <c r="R554" i="3"/>
  <c r="R556" i="3"/>
  <c r="R555" i="3" s="1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80" i="3"/>
  <c r="R581" i="3"/>
  <c r="R582" i="3"/>
  <c r="R583" i="3"/>
  <c r="R584" i="3"/>
  <c r="R586" i="3"/>
  <c r="R587" i="3"/>
  <c r="R589" i="3"/>
  <c r="R591" i="3"/>
  <c r="R592" i="3"/>
  <c r="R594" i="3"/>
  <c r="R595" i="3"/>
  <c r="R596" i="3"/>
  <c r="R598" i="3"/>
  <c r="R599" i="3"/>
  <c r="R600" i="3"/>
  <c r="R601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6" i="3"/>
  <c r="R627" i="3"/>
  <c r="R628" i="3"/>
  <c r="R629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5" i="3"/>
  <c r="R646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4" i="3"/>
  <c r="R665" i="3"/>
  <c r="R666" i="3"/>
  <c r="R667" i="3"/>
  <c r="R669" i="3"/>
  <c r="R671" i="3"/>
  <c r="R672" i="3"/>
  <c r="R673" i="3"/>
  <c r="R674" i="3"/>
  <c r="R675" i="3"/>
  <c r="R677" i="3"/>
  <c r="R678" i="3"/>
  <c r="R679" i="3"/>
  <c r="R680" i="3"/>
  <c r="R681" i="3"/>
  <c r="R683" i="3"/>
  <c r="R684" i="3"/>
  <c r="R685" i="3"/>
  <c r="R686" i="3"/>
  <c r="R687" i="3"/>
  <c r="R688" i="3"/>
  <c r="R689" i="3"/>
  <c r="R690" i="3"/>
  <c r="R691" i="3"/>
  <c r="R693" i="3"/>
  <c r="R695" i="3"/>
  <c r="R696" i="3"/>
  <c r="R697" i="3"/>
  <c r="R700" i="3"/>
  <c r="R701" i="3"/>
  <c r="R703" i="3"/>
  <c r="R704" i="3"/>
  <c r="R705" i="3"/>
  <c r="R706" i="3"/>
  <c r="R707" i="3"/>
  <c r="R708" i="3"/>
  <c r="R709" i="3"/>
  <c r="R710" i="3"/>
  <c r="R712" i="3"/>
  <c r="R713" i="3"/>
  <c r="R715" i="3"/>
  <c r="R714" i="3" s="1"/>
  <c r="R717" i="3"/>
  <c r="R718" i="3"/>
  <c r="R719" i="3"/>
  <c r="R720" i="3"/>
  <c r="R721" i="3"/>
  <c r="R722" i="3"/>
  <c r="R723" i="3"/>
  <c r="R724" i="3"/>
  <c r="R725" i="3"/>
  <c r="R726" i="3"/>
  <c r="R729" i="3"/>
  <c r="R730" i="3"/>
  <c r="R732" i="3"/>
  <c r="R733" i="3"/>
  <c r="R734" i="3"/>
  <c r="R735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2" i="3"/>
  <c r="R753" i="3"/>
  <c r="R754" i="3"/>
  <c r="R756" i="3"/>
  <c r="R757" i="3"/>
  <c r="R758" i="3"/>
  <c r="R759" i="3"/>
  <c r="R760" i="3"/>
  <c r="R761" i="3"/>
  <c r="R762" i="3"/>
  <c r="R763" i="3"/>
  <c r="R764" i="3"/>
  <c r="R765" i="3"/>
  <c r="R766" i="3"/>
  <c r="R768" i="3"/>
  <c r="R770" i="3"/>
  <c r="R771" i="3"/>
  <c r="R772" i="3"/>
  <c r="R773" i="3"/>
  <c r="R776" i="3"/>
  <c r="R777" i="3"/>
  <c r="R780" i="3"/>
  <c r="R781" i="3"/>
  <c r="R782" i="3"/>
  <c r="R784" i="3"/>
  <c r="R785" i="3"/>
  <c r="R788" i="3"/>
  <c r="R790" i="3"/>
  <c r="R791" i="3"/>
  <c r="R792" i="3"/>
  <c r="R793" i="3"/>
  <c r="R794" i="3"/>
  <c r="R796" i="3"/>
  <c r="R797" i="3"/>
  <c r="R798" i="3"/>
  <c r="R799" i="3"/>
  <c r="R800" i="3"/>
  <c r="R801" i="3"/>
  <c r="R802" i="3"/>
  <c r="R803" i="3"/>
  <c r="R804" i="3"/>
  <c r="R805" i="3"/>
  <c r="R806" i="3"/>
  <c r="R809" i="3"/>
  <c r="R810" i="3"/>
  <c r="R811" i="3"/>
  <c r="R812" i="3"/>
  <c r="R813" i="3"/>
  <c r="R815" i="3"/>
  <c r="R816" i="3"/>
  <c r="R818" i="3"/>
  <c r="R819" i="3"/>
  <c r="R822" i="3"/>
  <c r="R823" i="3"/>
  <c r="R824" i="3"/>
  <c r="R825" i="3"/>
  <c r="R826" i="3"/>
  <c r="R827" i="3"/>
  <c r="R828" i="3"/>
  <c r="R829" i="3"/>
  <c r="R830" i="3"/>
  <c r="R831" i="3"/>
  <c r="R832" i="3"/>
  <c r="R835" i="3"/>
  <c r="R836" i="3"/>
  <c r="R837" i="3"/>
  <c r="R838" i="3"/>
  <c r="R839" i="3"/>
  <c r="R840" i="3"/>
  <c r="R841" i="3"/>
  <c r="R842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60" i="3"/>
  <c r="R861" i="3"/>
  <c r="R862" i="3"/>
  <c r="R864" i="3"/>
  <c r="R865" i="3"/>
  <c r="R866" i="3"/>
  <c r="R867" i="3"/>
  <c r="R868" i="3"/>
  <c r="R869" i="3"/>
  <c r="Q11" i="3"/>
  <c r="Q12" i="3"/>
  <c r="Q13" i="3"/>
  <c r="Q14" i="3"/>
  <c r="Q16" i="3"/>
  <c r="Q15" i="3" s="1"/>
  <c r="Q18" i="3"/>
  <c r="Q19" i="3"/>
  <c r="Q20" i="3"/>
  <c r="Q21" i="3"/>
  <c r="Q23" i="3"/>
  <c r="Q22" i="3" s="1"/>
  <c r="Q25" i="3"/>
  <c r="Q26" i="3"/>
  <c r="Q27" i="3"/>
  <c r="Q28" i="3"/>
  <c r="Q29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2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2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7" i="3"/>
  <c r="Q108" i="3"/>
  <c r="Q109" i="3"/>
  <c r="Q110" i="3"/>
  <c r="Q111" i="3"/>
  <c r="Q112" i="3"/>
  <c r="Q113" i="3"/>
  <c r="Q115" i="3"/>
  <c r="Q116" i="3"/>
  <c r="Q117" i="3"/>
  <c r="Q119" i="3"/>
  <c r="Q118" i="3" s="1"/>
  <c r="Q121" i="3"/>
  <c r="Q120" i="3" s="1"/>
  <c r="Q123" i="3"/>
  <c r="Q124" i="3"/>
  <c r="Q125" i="3"/>
  <c r="Q126" i="3"/>
  <c r="Q127" i="3"/>
  <c r="Q128" i="3"/>
  <c r="Q129" i="3"/>
  <c r="Q130" i="3"/>
  <c r="Q131" i="3"/>
  <c r="Q132" i="3"/>
  <c r="Q133" i="3"/>
  <c r="Q134" i="3"/>
  <c r="Q136" i="3"/>
  <c r="Q137" i="3"/>
  <c r="Q139" i="3"/>
  <c r="Q140" i="3"/>
  <c r="Q141" i="3"/>
  <c r="Q142" i="3"/>
  <c r="Q143" i="3"/>
  <c r="Q144" i="3"/>
  <c r="Q145" i="3"/>
  <c r="Q147" i="3"/>
  <c r="Q148" i="3"/>
  <c r="Q149" i="3"/>
  <c r="Q150" i="3"/>
  <c r="Q151" i="3"/>
  <c r="Q152" i="3"/>
  <c r="Q154" i="3"/>
  <c r="Q155" i="3"/>
  <c r="Q156" i="3"/>
  <c r="Q157" i="3"/>
  <c r="Q158" i="3"/>
  <c r="Q159" i="3"/>
  <c r="Q160" i="3"/>
  <c r="Q161" i="3"/>
  <c r="Q162" i="3"/>
  <c r="Q163" i="3"/>
  <c r="Q164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8" i="3"/>
  <c r="Q177" i="3" s="1"/>
  <c r="Q180" i="3"/>
  <c r="Q181" i="3"/>
  <c r="Q182" i="3"/>
  <c r="Q184" i="3"/>
  <c r="Q185" i="3"/>
  <c r="Q187" i="3"/>
  <c r="Q188" i="3"/>
  <c r="Q189" i="3"/>
  <c r="Q190" i="3"/>
  <c r="Q191" i="3"/>
  <c r="Q192" i="3"/>
  <c r="Q193" i="3"/>
  <c r="Q194" i="3"/>
  <c r="Q195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9" i="3"/>
  <c r="Q218" i="3" s="1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9" i="3"/>
  <c r="Q240" i="3"/>
  <c r="Q241" i="3"/>
  <c r="Q242" i="3"/>
  <c r="Q243" i="3"/>
  <c r="Q244" i="3"/>
  <c r="Q245" i="3"/>
  <c r="Q247" i="3"/>
  <c r="Q246" i="3" s="1"/>
  <c r="Q249" i="3"/>
  <c r="Q250" i="3"/>
  <c r="Q251" i="3"/>
  <c r="Q252" i="3"/>
  <c r="Q254" i="3"/>
  <c r="Q255" i="3"/>
  <c r="Q256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9" i="3"/>
  <c r="Q300" i="3"/>
  <c r="Q301" i="3"/>
  <c r="Q302" i="3"/>
  <c r="Q303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80" i="3"/>
  <c r="Q381" i="3"/>
  <c r="Q382" i="3"/>
  <c r="Q383" i="3"/>
  <c r="Q384" i="3"/>
  <c r="Q385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5" i="3"/>
  <c r="Q416" i="3"/>
  <c r="Q417" i="3"/>
  <c r="Q418" i="3"/>
  <c r="Q419" i="3"/>
  <c r="Q420" i="3"/>
  <c r="Q421" i="3"/>
  <c r="Q422" i="3"/>
  <c r="Q423" i="3"/>
  <c r="Q424" i="3"/>
  <c r="Q426" i="3"/>
  <c r="Q427" i="3"/>
  <c r="Q428" i="3"/>
  <c r="Q430" i="3"/>
  <c r="Q429" i="3" s="1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1" i="3"/>
  <c r="Q450" i="3" s="1"/>
  <c r="Q453" i="3"/>
  <c r="Q456" i="3"/>
  <c r="Q457" i="3"/>
  <c r="Q458" i="3"/>
  <c r="Q459" i="3"/>
  <c r="Q460" i="3"/>
  <c r="Q461" i="3"/>
  <c r="Q462" i="3"/>
  <c r="Q463" i="3"/>
  <c r="Q465" i="3"/>
  <c r="Q466" i="3"/>
  <c r="Q467" i="3"/>
  <c r="Q468" i="3"/>
  <c r="Q469" i="3"/>
  <c r="Q470" i="3"/>
  <c r="Q471" i="3"/>
  <c r="Q472" i="3"/>
  <c r="Q473" i="3"/>
  <c r="Q474" i="3"/>
  <c r="Q475" i="3"/>
  <c r="Q476" i="3"/>
  <c r="Q477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3" i="3"/>
  <c r="Q504" i="3"/>
  <c r="Q505" i="3"/>
  <c r="Q506" i="3"/>
  <c r="Q507" i="3"/>
  <c r="Q508" i="3"/>
  <c r="Q509" i="3"/>
  <c r="Q510" i="3"/>
  <c r="Q511" i="3"/>
  <c r="Q513" i="3"/>
  <c r="Q512" i="3" s="1"/>
  <c r="Q515" i="3"/>
  <c r="Q514" i="3" s="1"/>
  <c r="Q517" i="3"/>
  <c r="Q518" i="3"/>
  <c r="Q519" i="3"/>
  <c r="Q521" i="3"/>
  <c r="Q520" i="3" s="1"/>
  <c r="Q523" i="3"/>
  <c r="Q522" i="3" s="1"/>
  <c r="Q525" i="3"/>
  <c r="Q526" i="3"/>
  <c r="Q527" i="3"/>
  <c r="Q528" i="3"/>
  <c r="Q530" i="3"/>
  <c r="Q531" i="3"/>
  <c r="Q532" i="3"/>
  <c r="Q533" i="3"/>
  <c r="Q534" i="3"/>
  <c r="Q535" i="3"/>
  <c r="Q536" i="3"/>
  <c r="Q537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2" i="3"/>
  <c r="Q553" i="3"/>
  <c r="Q554" i="3"/>
  <c r="Q556" i="3"/>
  <c r="Q555" i="3" s="1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80" i="3"/>
  <c r="Q581" i="3"/>
  <c r="Q582" i="3"/>
  <c r="Q583" i="3"/>
  <c r="Q584" i="3"/>
  <c r="Q586" i="3"/>
  <c r="Q587" i="3"/>
  <c r="Q588" i="3"/>
  <c r="Q589" i="3"/>
  <c r="Q591" i="3"/>
  <c r="Q592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5" i="3"/>
  <c r="Q714" i="3" s="1"/>
  <c r="Q717" i="3"/>
  <c r="Q718" i="3"/>
  <c r="Q719" i="3"/>
  <c r="Q720" i="3"/>
  <c r="Q721" i="3"/>
  <c r="Q722" i="3"/>
  <c r="Q723" i="3"/>
  <c r="Q724" i="3"/>
  <c r="Q725" i="3"/>
  <c r="Q726" i="3"/>
  <c r="Q728" i="3"/>
  <c r="Q729" i="3"/>
  <c r="Q730" i="3"/>
  <c r="Q732" i="3"/>
  <c r="Q733" i="3"/>
  <c r="Q734" i="3"/>
  <c r="Q735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2" i="3"/>
  <c r="Q753" i="3"/>
  <c r="Q754" i="3"/>
  <c r="Q756" i="3"/>
  <c r="Q757" i="3"/>
  <c r="Q758" i="3"/>
  <c r="Q759" i="3"/>
  <c r="Q760" i="3"/>
  <c r="Q761" i="3"/>
  <c r="Q762" i="3"/>
  <c r="Q763" i="3"/>
  <c r="Q764" i="3"/>
  <c r="Q765" i="3"/>
  <c r="Q766" i="3"/>
  <c r="Q768" i="3"/>
  <c r="Q769" i="3"/>
  <c r="Q770" i="3"/>
  <c r="Q771" i="3"/>
  <c r="Q772" i="3"/>
  <c r="Q773" i="3"/>
  <c r="Q774" i="3"/>
  <c r="Q775" i="3"/>
  <c r="Q776" i="3"/>
  <c r="Q777" i="3"/>
  <c r="Q778" i="3"/>
  <c r="Q779" i="3"/>
  <c r="Q780" i="3"/>
  <c r="Q781" i="3"/>
  <c r="Q782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9" i="3"/>
  <c r="Q810" i="3"/>
  <c r="Q811" i="3"/>
  <c r="Q812" i="3"/>
  <c r="Q813" i="3"/>
  <c r="Q814" i="3"/>
  <c r="Q815" i="3"/>
  <c r="Q816" i="3"/>
  <c r="Q818" i="3"/>
  <c r="Q819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5" i="3"/>
  <c r="Q836" i="3"/>
  <c r="Q837" i="3"/>
  <c r="Q838" i="3"/>
  <c r="Q839" i="3"/>
  <c r="Q840" i="3"/>
  <c r="Q841" i="3"/>
  <c r="Q842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8" i="3"/>
  <c r="Q857" i="3" s="1"/>
  <c r="Q860" i="3"/>
  <c r="Q861" i="3"/>
  <c r="Q862" i="3"/>
  <c r="Q864" i="3"/>
  <c r="Q865" i="3"/>
  <c r="Q866" i="3"/>
  <c r="Q867" i="3"/>
  <c r="Q868" i="3"/>
  <c r="Q869" i="3"/>
  <c r="Q870" i="3"/>
  <c r="P11" i="3"/>
  <c r="P12" i="3"/>
  <c r="P13" i="3"/>
  <c r="P14" i="3"/>
  <c r="P16" i="3"/>
  <c r="P15" i="3" s="1"/>
  <c r="P18" i="3"/>
  <c r="P19" i="3"/>
  <c r="P20" i="3"/>
  <c r="P21" i="3"/>
  <c r="P23" i="3"/>
  <c r="P22" i="3" s="1"/>
  <c r="P25" i="3"/>
  <c r="P26" i="3"/>
  <c r="P27" i="3"/>
  <c r="P28" i="3"/>
  <c r="P29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7" i="3"/>
  <c r="P112" i="3"/>
  <c r="P115" i="3"/>
  <c r="P116" i="3"/>
  <c r="P117" i="3"/>
  <c r="P119" i="3"/>
  <c r="P118" i="3" s="1"/>
  <c r="P121" i="3"/>
  <c r="P120" i="3" s="1"/>
  <c r="P123" i="3"/>
  <c r="P124" i="3"/>
  <c r="P125" i="3"/>
  <c r="P126" i="3"/>
  <c r="P127" i="3"/>
  <c r="P128" i="3"/>
  <c r="P129" i="3"/>
  <c r="P130" i="3"/>
  <c r="P131" i="3"/>
  <c r="P132" i="3"/>
  <c r="P133" i="3"/>
  <c r="P134" i="3"/>
  <c r="P136" i="3"/>
  <c r="P137" i="3"/>
  <c r="P139" i="3"/>
  <c r="P140" i="3"/>
  <c r="P141" i="3"/>
  <c r="P142" i="3"/>
  <c r="P143" i="3"/>
  <c r="P144" i="3"/>
  <c r="P145" i="3"/>
  <c r="P147" i="3"/>
  <c r="P148" i="3"/>
  <c r="P149" i="3"/>
  <c r="P150" i="3"/>
  <c r="P151" i="3"/>
  <c r="P152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8" i="3"/>
  <c r="P177" i="3" s="1"/>
  <c r="P180" i="3"/>
  <c r="P184" i="3"/>
  <c r="P185" i="3"/>
  <c r="P187" i="3"/>
  <c r="P188" i="3"/>
  <c r="P189" i="3"/>
  <c r="P190" i="3"/>
  <c r="P191" i="3"/>
  <c r="P192" i="3"/>
  <c r="P193" i="3"/>
  <c r="P194" i="3"/>
  <c r="P195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9" i="3"/>
  <c r="P218" i="3" s="1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9" i="3"/>
  <c r="P240" i="3"/>
  <c r="P241" i="3"/>
  <c r="P242" i="3"/>
  <c r="P243" i="3"/>
  <c r="P244" i="3"/>
  <c r="P245" i="3"/>
  <c r="P247" i="3"/>
  <c r="P246" i="3" s="1"/>
  <c r="P249" i="3"/>
  <c r="P250" i="3"/>
  <c r="P251" i="3"/>
  <c r="P252" i="3"/>
  <c r="P254" i="3"/>
  <c r="P255" i="3"/>
  <c r="P256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5" i="3"/>
  <c r="P416" i="3"/>
  <c r="P417" i="3"/>
  <c r="P418" i="3"/>
  <c r="P419" i="3"/>
  <c r="P420" i="3"/>
  <c r="P421" i="3"/>
  <c r="P422" i="3"/>
  <c r="P423" i="3"/>
  <c r="P424" i="3"/>
  <c r="P426" i="3"/>
  <c r="P427" i="3"/>
  <c r="P428" i="3"/>
  <c r="P430" i="3"/>
  <c r="P429" i="3" s="1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1" i="3"/>
  <c r="P450" i="3" s="1"/>
  <c r="P453" i="3"/>
  <c r="P456" i="3"/>
  <c r="P457" i="3"/>
  <c r="P458" i="3"/>
  <c r="P459" i="3"/>
  <c r="P460" i="3"/>
  <c r="P461" i="3"/>
  <c r="P462" i="3"/>
  <c r="P463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3" i="3"/>
  <c r="P504" i="3"/>
  <c r="P505" i="3"/>
  <c r="P506" i="3"/>
  <c r="P507" i="3"/>
  <c r="P508" i="3"/>
  <c r="P509" i="3"/>
  <c r="P510" i="3"/>
  <c r="P511" i="3"/>
  <c r="P513" i="3"/>
  <c r="P512" i="3" s="1"/>
  <c r="P515" i="3"/>
  <c r="P514" i="3" s="1"/>
  <c r="P517" i="3"/>
  <c r="P518" i="3"/>
  <c r="P519" i="3"/>
  <c r="P521" i="3"/>
  <c r="P520" i="3" s="1"/>
  <c r="P523" i="3"/>
  <c r="P522" i="3" s="1"/>
  <c r="P525" i="3"/>
  <c r="P526" i="3"/>
  <c r="P527" i="3"/>
  <c r="P528" i="3"/>
  <c r="P530" i="3"/>
  <c r="P531" i="3"/>
  <c r="P532" i="3"/>
  <c r="P533" i="3"/>
  <c r="P534" i="3"/>
  <c r="P535" i="3"/>
  <c r="P536" i="3"/>
  <c r="P537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2" i="3"/>
  <c r="P553" i="3"/>
  <c r="P554" i="3"/>
  <c r="P556" i="3"/>
  <c r="P555" i="3" s="1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80" i="3"/>
  <c r="P581" i="3"/>
  <c r="P582" i="3"/>
  <c r="P583" i="3"/>
  <c r="P584" i="3"/>
  <c r="P586" i="3"/>
  <c r="P587" i="3"/>
  <c r="P588" i="3"/>
  <c r="P589" i="3"/>
  <c r="P591" i="3"/>
  <c r="P592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7" i="3"/>
  <c r="P698" i="3"/>
  <c r="P699" i="3"/>
  <c r="P700" i="3"/>
  <c r="P701" i="3"/>
  <c r="P702" i="3"/>
  <c r="P703" i="3"/>
  <c r="P704" i="3"/>
  <c r="P705" i="3"/>
  <c r="P707" i="3"/>
  <c r="P708" i="3"/>
  <c r="P709" i="3"/>
  <c r="P710" i="3"/>
  <c r="P711" i="3"/>
  <c r="P712" i="3"/>
  <c r="P713" i="3"/>
  <c r="P715" i="3"/>
  <c r="P714" i="3" s="1"/>
  <c r="P717" i="3"/>
  <c r="P718" i="3"/>
  <c r="P719" i="3"/>
  <c r="P720" i="3"/>
  <c r="P721" i="3"/>
  <c r="P722" i="3"/>
  <c r="P723" i="3"/>
  <c r="P724" i="3"/>
  <c r="P725" i="3"/>
  <c r="P726" i="3"/>
  <c r="P728" i="3"/>
  <c r="P729" i="3"/>
  <c r="P730" i="3"/>
  <c r="P732" i="3"/>
  <c r="P733" i="3"/>
  <c r="P734" i="3"/>
  <c r="P735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2" i="3"/>
  <c r="P753" i="3"/>
  <c r="P754" i="3"/>
  <c r="P756" i="3"/>
  <c r="P757" i="3"/>
  <c r="P758" i="3"/>
  <c r="P760" i="3"/>
  <c r="P761" i="3"/>
  <c r="P762" i="3"/>
  <c r="P763" i="3"/>
  <c r="P764" i="3"/>
  <c r="P765" i="3"/>
  <c r="P766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9" i="3"/>
  <c r="P810" i="3"/>
  <c r="P811" i="3"/>
  <c r="P812" i="3"/>
  <c r="P813" i="3"/>
  <c r="P814" i="3"/>
  <c r="P815" i="3"/>
  <c r="P816" i="3"/>
  <c r="P818" i="3"/>
  <c r="P819" i="3"/>
  <c r="P821" i="3"/>
  <c r="P822" i="3"/>
  <c r="P823" i="3"/>
  <c r="P825" i="3"/>
  <c r="P828" i="3"/>
  <c r="P830" i="3"/>
  <c r="P831" i="3"/>
  <c r="P832" i="3"/>
  <c r="P833" i="3"/>
  <c r="P835" i="3"/>
  <c r="P836" i="3"/>
  <c r="P837" i="3"/>
  <c r="P838" i="3"/>
  <c r="P839" i="3"/>
  <c r="P840" i="3"/>
  <c r="P841" i="3"/>
  <c r="P842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8" i="3"/>
  <c r="P857" i="3" s="1"/>
  <c r="P860" i="3"/>
  <c r="P861" i="3"/>
  <c r="P862" i="3"/>
  <c r="P864" i="3"/>
  <c r="P865" i="3"/>
  <c r="P866" i="3"/>
  <c r="P867" i="3"/>
  <c r="P868" i="3"/>
  <c r="P869" i="3"/>
  <c r="P870" i="3"/>
  <c r="O11" i="3"/>
  <c r="O12" i="3"/>
  <c r="O13" i="3"/>
  <c r="O14" i="3"/>
  <c r="O18" i="3"/>
  <c r="O20" i="3"/>
  <c r="O21" i="3"/>
  <c r="O23" i="3"/>
  <c r="O22" i="3" s="1"/>
  <c r="O25" i="3"/>
  <c r="O26" i="3"/>
  <c r="O27" i="3"/>
  <c r="O28" i="3"/>
  <c r="O29" i="3"/>
  <c r="O31" i="3"/>
  <c r="O32" i="3"/>
  <c r="O33" i="3"/>
  <c r="O34" i="3"/>
  <c r="O35" i="3"/>
  <c r="O36" i="3"/>
  <c r="O37" i="3"/>
  <c r="O38" i="3"/>
  <c r="O39" i="3"/>
  <c r="O40" i="3"/>
  <c r="O41" i="3"/>
  <c r="O42" i="3"/>
  <c r="O43" i="3"/>
  <c r="O45" i="3"/>
  <c r="O46" i="3"/>
  <c r="O47" i="3"/>
  <c r="O48" i="3"/>
  <c r="O49" i="3"/>
  <c r="O50" i="3"/>
  <c r="O51" i="3"/>
  <c r="O52" i="3"/>
  <c r="O53" i="3"/>
  <c r="O54" i="3"/>
  <c r="O55" i="3"/>
  <c r="O56" i="3"/>
  <c r="O57" i="3"/>
  <c r="O58" i="3"/>
  <c r="O59" i="3"/>
  <c r="O61" i="3"/>
  <c r="O62" i="3"/>
  <c r="O63" i="3"/>
  <c r="O64" i="3"/>
  <c r="O65" i="3"/>
  <c r="O68" i="3"/>
  <c r="O69" i="3"/>
  <c r="O71" i="3"/>
  <c r="O72" i="3"/>
  <c r="O73" i="3"/>
  <c r="O74" i="3"/>
  <c r="O75" i="3"/>
  <c r="O76" i="3"/>
  <c r="O77" i="3"/>
  <c r="O78" i="3"/>
  <c r="O79" i="3"/>
  <c r="O80" i="3"/>
  <c r="O81" i="3"/>
  <c r="O82" i="3"/>
  <c r="O83" i="3"/>
  <c r="O84" i="3"/>
  <c r="O85" i="3"/>
  <c r="O86" i="3"/>
  <c r="O87" i="3"/>
  <c r="O88" i="3"/>
  <c r="O89" i="3"/>
  <c r="O90" i="3"/>
  <c r="O91" i="3"/>
  <c r="O92" i="3"/>
  <c r="O93" i="3"/>
  <c r="O94" i="3"/>
  <c r="O96" i="3"/>
  <c r="O97" i="3"/>
  <c r="O103" i="3"/>
  <c r="O105" i="3"/>
  <c r="O107" i="3"/>
  <c r="O108" i="3"/>
  <c r="O109" i="3"/>
  <c r="O110" i="3"/>
  <c r="O111" i="3"/>
  <c r="O112" i="3"/>
  <c r="O113" i="3"/>
  <c r="O115" i="3"/>
  <c r="O116" i="3"/>
  <c r="O117" i="3"/>
  <c r="O119" i="3"/>
  <c r="O118" i="3" s="1"/>
  <c r="O123" i="3"/>
  <c r="O125" i="3"/>
  <c r="O126" i="3"/>
  <c r="O127" i="3"/>
  <c r="O128" i="3"/>
  <c r="O129" i="3"/>
  <c r="O130" i="3"/>
  <c r="O131" i="3"/>
  <c r="O132" i="3"/>
  <c r="O133" i="3"/>
  <c r="O134" i="3"/>
  <c r="O136" i="3"/>
  <c r="O137" i="3"/>
  <c r="O140" i="3"/>
  <c r="O141" i="3"/>
  <c r="O143" i="3"/>
  <c r="O144" i="3"/>
  <c r="O145" i="3"/>
  <c r="O147" i="3"/>
  <c r="O148" i="3"/>
  <c r="O149" i="3"/>
  <c r="O150" i="3"/>
  <c r="O151" i="3"/>
  <c r="O152" i="3"/>
  <c r="O154" i="3"/>
  <c r="O157" i="3"/>
  <c r="O159" i="3"/>
  <c r="O160" i="3"/>
  <c r="O161" i="3"/>
  <c r="O162" i="3"/>
  <c r="O163" i="3"/>
  <c r="O164" i="3"/>
  <c r="O165" i="3"/>
  <c r="O166" i="3"/>
  <c r="O167" i="3"/>
  <c r="O168" i="3"/>
  <c r="O169" i="3"/>
  <c r="O172" i="3"/>
  <c r="O174" i="3"/>
  <c r="O175" i="3"/>
  <c r="O180" i="3"/>
  <c r="O181" i="3"/>
  <c r="O182" i="3"/>
  <c r="O184" i="3"/>
  <c r="O185" i="3"/>
  <c r="O187" i="3"/>
  <c r="O188" i="3"/>
  <c r="O190" i="3"/>
  <c r="O191" i="3"/>
  <c r="O193" i="3"/>
  <c r="O194" i="3"/>
  <c r="O195" i="3"/>
  <c r="O197" i="3"/>
  <c r="O198" i="3"/>
  <c r="O200" i="3"/>
  <c r="O201" i="3"/>
  <c r="O202" i="3"/>
  <c r="O203" i="3"/>
  <c r="O204" i="3"/>
  <c r="O205" i="3"/>
  <c r="O206" i="3"/>
  <c r="O207" i="3"/>
  <c r="O208" i="3"/>
  <c r="O209" i="3"/>
  <c r="O210" i="3"/>
  <c r="O212" i="3"/>
  <c r="O213" i="3"/>
  <c r="O214" i="3"/>
  <c r="O215" i="3"/>
  <c r="O216" i="3"/>
  <c r="O217" i="3"/>
  <c r="O222" i="3"/>
  <c r="O223" i="3"/>
  <c r="O224" i="3"/>
  <c r="O225" i="3"/>
  <c r="O226" i="3"/>
  <c r="O227" i="3"/>
  <c r="O228" i="3"/>
  <c r="O229" i="3"/>
  <c r="O230" i="3"/>
  <c r="O233" i="3"/>
  <c r="O235" i="3"/>
  <c r="O236" i="3"/>
  <c r="O239" i="3"/>
  <c r="O240" i="3"/>
  <c r="O242" i="3"/>
  <c r="O243" i="3"/>
  <c r="O244" i="3"/>
  <c r="O245" i="3"/>
  <c r="O247" i="3"/>
  <c r="O246" i="3" s="1"/>
  <c r="O249" i="3"/>
  <c r="O251" i="3"/>
  <c r="O254" i="3"/>
  <c r="O255" i="3"/>
  <c r="O256" i="3"/>
  <c r="O259" i="3"/>
  <c r="O260" i="3"/>
  <c r="O261" i="3"/>
  <c r="O262" i="3"/>
  <c r="O263" i="3"/>
  <c r="O264" i="3"/>
  <c r="O265" i="3"/>
  <c r="O266" i="3"/>
  <c r="O267" i="3"/>
  <c r="O268" i="3"/>
  <c r="O269" i="3"/>
  <c r="O270" i="3"/>
  <c r="O271" i="3"/>
  <c r="O275" i="3"/>
  <c r="O279" i="3"/>
  <c r="O280" i="3"/>
  <c r="O281" i="3"/>
  <c r="O282" i="3"/>
  <c r="O284" i="3"/>
  <c r="O285" i="3"/>
  <c r="O286" i="3"/>
  <c r="O289" i="3"/>
  <c r="O290" i="3"/>
  <c r="O291" i="3"/>
  <c r="O293" i="3"/>
  <c r="O294" i="3"/>
  <c r="O295" i="3"/>
  <c r="O296" i="3"/>
  <c r="O297" i="3"/>
  <c r="O299" i="3"/>
  <c r="O300" i="3"/>
  <c r="O301" i="3"/>
  <c r="O302" i="3"/>
  <c r="O304" i="3"/>
  <c r="O305" i="3"/>
  <c r="O307" i="3"/>
  <c r="O308" i="3"/>
  <c r="O309" i="3"/>
  <c r="O310" i="3"/>
  <c r="O311" i="3"/>
  <c r="O312" i="3"/>
  <c r="O313" i="3"/>
  <c r="O314" i="3"/>
  <c r="O315" i="3"/>
  <c r="O316" i="3"/>
  <c r="O317" i="3"/>
  <c r="O318" i="3"/>
  <c r="O322" i="3"/>
  <c r="O324" i="3"/>
  <c r="O325" i="3"/>
  <c r="O327" i="3"/>
  <c r="O329" i="3"/>
  <c r="O330" i="3"/>
  <c r="O331" i="3"/>
  <c r="O332" i="3"/>
  <c r="O333" i="3"/>
  <c r="O334" i="3"/>
  <c r="O335" i="3"/>
  <c r="O336" i="3"/>
  <c r="O337" i="3"/>
  <c r="O339" i="3"/>
  <c r="O340" i="3"/>
  <c r="O341" i="3"/>
  <c r="O342" i="3"/>
  <c r="O343" i="3"/>
  <c r="O344" i="3"/>
  <c r="O345" i="3"/>
  <c r="O346" i="3"/>
  <c r="O347" i="3"/>
  <c r="O348" i="3"/>
  <c r="O349" i="3"/>
  <c r="O350" i="3"/>
  <c r="O352" i="3"/>
  <c r="O353" i="3"/>
  <c r="O354" i="3"/>
  <c r="O355" i="3"/>
  <c r="O356" i="3"/>
  <c r="O357" i="3"/>
  <c r="O359" i="3"/>
  <c r="O360" i="3"/>
  <c r="O361" i="3"/>
  <c r="O362" i="3"/>
  <c r="O363" i="3"/>
  <c r="O364" i="3"/>
  <c r="O365" i="3"/>
  <c r="O366" i="3"/>
  <c r="O368" i="3"/>
  <c r="O369" i="3"/>
  <c r="O370" i="3"/>
  <c r="O372" i="3"/>
  <c r="O373" i="3"/>
  <c r="O376" i="3"/>
  <c r="O377" i="3"/>
  <c r="O378" i="3"/>
  <c r="O382" i="3"/>
  <c r="O383" i="3"/>
  <c r="O384" i="3"/>
  <c r="O385" i="3"/>
  <c r="O386" i="3"/>
  <c r="O388" i="3"/>
  <c r="O390" i="3"/>
  <c r="O391" i="3"/>
  <c r="O393" i="3"/>
  <c r="O394" i="3"/>
  <c r="O395" i="3"/>
  <c r="O397" i="3"/>
  <c r="O398" i="3"/>
  <c r="O399" i="3"/>
  <c r="O400" i="3"/>
  <c r="O401" i="3"/>
  <c r="O402" i="3"/>
  <c r="O403" i="3"/>
  <c r="O404" i="3"/>
  <c r="O405" i="3"/>
  <c r="O406" i="3"/>
  <c r="O407" i="3"/>
  <c r="O408" i="3"/>
  <c r="O409" i="3"/>
  <c r="O410" i="3"/>
  <c r="O411" i="3"/>
  <c r="O413" i="3"/>
  <c r="O416" i="3"/>
  <c r="O417" i="3"/>
  <c r="O418" i="3"/>
  <c r="O420" i="3"/>
  <c r="O421" i="3"/>
  <c r="O422" i="3"/>
  <c r="O426" i="3"/>
  <c r="O428" i="3"/>
  <c r="O430" i="3"/>
  <c r="O429" i="3" s="1"/>
  <c r="O434" i="3"/>
  <c r="O435" i="3"/>
  <c r="O436" i="3"/>
  <c r="O437" i="3"/>
  <c r="O438" i="3"/>
  <c r="O439" i="3"/>
  <c r="O440" i="3"/>
  <c r="O441" i="3"/>
  <c r="O442" i="3"/>
  <c r="O443" i="3"/>
  <c r="O444" i="3"/>
  <c r="O445" i="3"/>
  <c r="O446" i="3"/>
  <c r="O447" i="3"/>
  <c r="O448" i="3"/>
  <c r="O449" i="3"/>
  <c r="O451" i="3"/>
  <c r="O450" i="3" s="1"/>
  <c r="O453" i="3"/>
  <c r="O456" i="3"/>
  <c r="O457" i="3"/>
  <c r="O458" i="3"/>
  <c r="O459" i="3"/>
  <c r="O460" i="3"/>
  <c r="O461" i="3"/>
  <c r="O462" i="3"/>
  <c r="O465" i="3"/>
  <c r="O467" i="3"/>
  <c r="O468" i="3"/>
  <c r="O469" i="3"/>
  <c r="O470" i="3"/>
  <c r="O472" i="3"/>
  <c r="O473" i="3"/>
  <c r="O474" i="3"/>
  <c r="O476" i="3"/>
  <c r="O477" i="3"/>
  <c r="O479" i="3"/>
  <c r="O482" i="3"/>
  <c r="O483" i="3"/>
  <c r="O484" i="3"/>
  <c r="O485" i="3"/>
  <c r="O486" i="3"/>
  <c r="O487" i="3"/>
  <c r="O488" i="3"/>
  <c r="O489" i="3"/>
  <c r="O490" i="3"/>
  <c r="O491" i="3"/>
  <c r="O492" i="3"/>
  <c r="O497" i="3"/>
  <c r="O498" i="3"/>
  <c r="O499" i="3"/>
  <c r="O500" i="3"/>
  <c r="O501" i="3"/>
  <c r="O503" i="3"/>
  <c r="O504" i="3"/>
  <c r="O505" i="3"/>
  <c r="O506" i="3"/>
  <c r="O507" i="3"/>
  <c r="O508" i="3"/>
  <c r="O509" i="3"/>
  <c r="O510" i="3"/>
  <c r="O511" i="3"/>
  <c r="O515" i="3"/>
  <c r="O514" i="3" s="1"/>
  <c r="O517" i="3"/>
  <c r="O518" i="3"/>
  <c r="O519" i="3"/>
  <c r="O521" i="3"/>
  <c r="O520" i="3" s="1"/>
  <c r="O523" i="3"/>
  <c r="O522" i="3" s="1"/>
  <c r="O525" i="3"/>
  <c r="O526" i="3"/>
  <c r="O527" i="3"/>
  <c r="O530" i="3"/>
  <c r="O531" i="3"/>
  <c r="O532" i="3"/>
  <c r="O533" i="3"/>
  <c r="O534" i="3"/>
  <c r="O535" i="3"/>
  <c r="O536" i="3"/>
  <c r="O537" i="3"/>
  <c r="O539" i="3"/>
  <c r="O540" i="3"/>
  <c r="O542" i="3"/>
  <c r="O543" i="3"/>
  <c r="O544" i="3"/>
  <c r="O545" i="3"/>
  <c r="O546" i="3"/>
  <c r="O547" i="3"/>
  <c r="O548" i="3"/>
  <c r="O549" i="3"/>
  <c r="O550" i="3"/>
  <c r="O553" i="3"/>
  <c r="O554" i="3"/>
  <c r="O556" i="3"/>
  <c r="O555" i="3" s="1"/>
  <c r="O558" i="3"/>
  <c r="O559" i="3"/>
  <c r="O560" i="3"/>
  <c r="O561" i="3"/>
  <c r="O562" i="3"/>
  <c r="O563" i="3"/>
  <c r="O565" i="3"/>
  <c r="O566" i="3"/>
  <c r="O567" i="3"/>
  <c r="O571" i="3"/>
  <c r="O572" i="3"/>
  <c r="O573" i="3"/>
  <c r="O574" i="3"/>
  <c r="O575" i="3"/>
  <c r="O580" i="3"/>
  <c r="O582" i="3"/>
  <c r="O583" i="3"/>
  <c r="O584" i="3"/>
  <c r="O589" i="3"/>
  <c r="O592" i="3"/>
  <c r="O594" i="3"/>
  <c r="O595" i="3"/>
  <c r="O596" i="3"/>
  <c r="O597" i="3"/>
  <c r="O600" i="3"/>
  <c r="O601" i="3"/>
  <c r="O602" i="3"/>
  <c r="O603" i="3"/>
  <c r="O604" i="3"/>
  <c r="O605" i="3"/>
  <c r="O606" i="3"/>
  <c r="O607" i="3"/>
  <c r="O608" i="3"/>
  <c r="O609" i="3"/>
  <c r="O610" i="3"/>
  <c r="O611" i="3"/>
  <c r="O612" i="3"/>
  <c r="O613" i="3"/>
  <c r="O614" i="3"/>
  <c r="O615" i="3"/>
  <c r="O616" i="3"/>
  <c r="O617" i="3"/>
  <c r="O618" i="3"/>
  <c r="O619" i="3"/>
  <c r="O620" i="3"/>
  <c r="O622" i="3"/>
  <c r="O624" i="3"/>
  <c r="O626" i="3"/>
  <c r="O628" i="3"/>
  <c r="O630" i="3"/>
  <c r="O631" i="3"/>
  <c r="O632" i="3"/>
  <c r="O633" i="3"/>
  <c r="O634" i="3"/>
  <c r="O635" i="3"/>
  <c r="O636" i="3"/>
  <c r="O637" i="3"/>
  <c r="O638" i="3"/>
  <c r="O642" i="3"/>
  <c r="O643" i="3"/>
  <c r="O644" i="3"/>
  <c r="O646" i="3"/>
  <c r="O648" i="3"/>
  <c r="O649" i="3"/>
  <c r="O650" i="3"/>
  <c r="O651" i="3"/>
  <c r="O653" i="3"/>
  <c r="O654" i="3"/>
  <c r="O655" i="3"/>
  <c r="O656" i="3"/>
  <c r="O657" i="3"/>
  <c r="O658" i="3"/>
  <c r="O659" i="3"/>
  <c r="O660" i="3"/>
  <c r="O661" i="3"/>
  <c r="O662" i="3"/>
  <c r="O664" i="3"/>
  <c r="O665" i="3"/>
  <c r="O666" i="3"/>
  <c r="O668" i="3"/>
  <c r="O669" i="3"/>
  <c r="O670" i="3"/>
  <c r="O671" i="3"/>
  <c r="O672" i="3"/>
  <c r="O674" i="3"/>
  <c r="O675" i="3"/>
  <c r="O676" i="3"/>
  <c r="O677" i="3"/>
  <c r="O678" i="3"/>
  <c r="O679" i="3"/>
  <c r="O680" i="3"/>
  <c r="O681" i="3"/>
  <c r="O682" i="3"/>
  <c r="O683" i="3"/>
  <c r="O685" i="3"/>
  <c r="O686" i="3"/>
  <c r="O688" i="3"/>
  <c r="O689" i="3"/>
  <c r="O690" i="3"/>
  <c r="O691" i="3"/>
  <c r="O693" i="3"/>
  <c r="O695" i="3"/>
  <c r="O696" i="3"/>
  <c r="O697" i="3"/>
  <c r="O698" i="3"/>
  <c r="O700" i="3"/>
  <c r="O701" i="3"/>
  <c r="O703" i="3"/>
  <c r="O705" i="3"/>
  <c r="O706" i="3"/>
  <c r="O707" i="3"/>
  <c r="O708" i="3"/>
  <c r="O709" i="3"/>
  <c r="O711" i="3"/>
  <c r="O713" i="3"/>
  <c r="O717" i="3"/>
  <c r="O718" i="3"/>
  <c r="O719" i="3"/>
  <c r="O721" i="3"/>
  <c r="O722" i="3"/>
  <c r="O723" i="3"/>
  <c r="O725" i="3"/>
  <c r="O726" i="3"/>
  <c r="O729" i="3"/>
  <c r="O730" i="3"/>
  <c r="O732" i="3"/>
  <c r="O733" i="3"/>
  <c r="O734" i="3"/>
  <c r="O737" i="3"/>
  <c r="O738" i="3"/>
  <c r="O739" i="3"/>
  <c r="O740" i="3"/>
  <c r="O741" i="3"/>
  <c r="O742" i="3"/>
  <c r="O743" i="3"/>
  <c r="O744" i="3"/>
  <c r="O745" i="3"/>
  <c r="O747" i="3"/>
  <c r="O748" i="3"/>
  <c r="O749" i="3"/>
  <c r="O750" i="3"/>
  <c r="O752" i="3"/>
  <c r="O753" i="3"/>
  <c r="O754" i="3"/>
  <c r="O756" i="3"/>
  <c r="O757" i="3"/>
  <c r="O758" i="3"/>
  <c r="O759" i="3"/>
  <c r="O760" i="3"/>
  <c r="O761" i="3"/>
  <c r="O762" i="3"/>
  <c r="O763" i="3"/>
  <c r="O764" i="3"/>
  <c r="O765" i="3"/>
  <c r="O766" i="3"/>
  <c r="O768" i="3"/>
  <c r="O770" i="3"/>
  <c r="O771" i="3"/>
  <c r="O772" i="3"/>
  <c r="O773" i="3"/>
  <c r="O774" i="3"/>
  <c r="O776" i="3"/>
  <c r="O777" i="3"/>
  <c r="O779" i="3"/>
  <c r="O781" i="3"/>
  <c r="O782" i="3"/>
  <c r="O784" i="3"/>
  <c r="O785" i="3"/>
  <c r="O788" i="3"/>
  <c r="O789" i="3"/>
  <c r="O790" i="3"/>
  <c r="O791" i="3"/>
  <c r="O793" i="3"/>
  <c r="O794" i="3"/>
  <c r="O795" i="3"/>
  <c r="O796" i="3"/>
  <c r="O797" i="3"/>
  <c r="O798" i="3"/>
  <c r="O799" i="3"/>
  <c r="O800" i="3"/>
  <c r="O801" i="3"/>
  <c r="O803" i="3"/>
  <c r="O804" i="3"/>
  <c r="O806" i="3"/>
  <c r="O809" i="3"/>
  <c r="O810" i="3"/>
  <c r="O811" i="3"/>
  <c r="O812" i="3"/>
  <c r="O816" i="3"/>
  <c r="O819" i="3"/>
  <c r="O821" i="3"/>
  <c r="O822" i="3"/>
  <c r="O824" i="3"/>
  <c r="O825" i="3"/>
  <c r="O826" i="3"/>
  <c r="O827" i="3"/>
  <c r="O829" i="3"/>
  <c r="O830" i="3"/>
  <c r="O831" i="3"/>
  <c r="O832" i="3"/>
  <c r="O835" i="3"/>
  <c r="O836" i="3"/>
  <c r="O837" i="3"/>
  <c r="O838" i="3"/>
  <c r="O839" i="3"/>
  <c r="O840" i="3"/>
  <c r="O841" i="3"/>
  <c r="O842" i="3"/>
  <c r="O844" i="3"/>
  <c r="O846" i="3"/>
  <c r="O848" i="3"/>
  <c r="O849" i="3"/>
  <c r="O850" i="3"/>
  <c r="O851" i="3"/>
  <c r="O852" i="3"/>
  <c r="O854" i="3"/>
  <c r="O855" i="3"/>
  <c r="O856" i="3"/>
  <c r="O860" i="3"/>
  <c r="O861" i="3"/>
  <c r="O862" i="3"/>
  <c r="O864" i="3"/>
  <c r="O869" i="3"/>
  <c r="N16" i="3"/>
  <c r="N15" i="3" s="1"/>
  <c r="N18" i="3"/>
  <c r="N20" i="3"/>
  <c r="N23" i="3"/>
  <c r="N22" i="3" s="1"/>
  <c r="N26" i="3"/>
  <c r="N31" i="3"/>
  <c r="N33" i="3"/>
  <c r="N35" i="3"/>
  <c r="N36" i="3"/>
  <c r="N37" i="3"/>
  <c r="N39" i="3"/>
  <c r="N41" i="3"/>
  <c r="N44" i="3"/>
  <c r="N45" i="3"/>
  <c r="N47" i="3"/>
  <c r="N48" i="3"/>
  <c r="N51" i="3"/>
  <c r="N52" i="3"/>
  <c r="N54" i="3"/>
  <c r="N55" i="3"/>
  <c r="N56" i="3"/>
  <c r="N57" i="3"/>
  <c r="N60" i="3"/>
  <c r="N61" i="3"/>
  <c r="N62" i="3"/>
  <c r="N63" i="3"/>
  <c r="N64" i="3"/>
  <c r="N66" i="3"/>
  <c r="N67" i="3"/>
  <c r="N70" i="3"/>
  <c r="N71" i="3"/>
  <c r="N73" i="3"/>
  <c r="N75" i="3"/>
  <c r="N76" i="3"/>
  <c r="N77" i="3"/>
  <c r="N78" i="3"/>
  <c r="N79" i="3"/>
  <c r="N80" i="3"/>
  <c r="N82" i="3"/>
  <c r="N83" i="3"/>
  <c r="N84" i="3"/>
  <c r="N85" i="3"/>
  <c r="N87" i="3"/>
  <c r="N88" i="3"/>
  <c r="N89" i="3"/>
  <c r="N90" i="3"/>
  <c r="N91" i="3"/>
  <c r="N92" i="3"/>
  <c r="N93" i="3"/>
  <c r="N94" i="3"/>
  <c r="N95" i="3"/>
  <c r="N96" i="3"/>
  <c r="N97" i="3"/>
  <c r="N98" i="3"/>
  <c r="N99" i="3"/>
  <c r="N100" i="3"/>
  <c r="N101" i="3"/>
  <c r="N102" i="3"/>
  <c r="N103" i="3"/>
  <c r="N104" i="3"/>
  <c r="N105" i="3"/>
  <c r="N107" i="3"/>
  <c r="N112" i="3"/>
  <c r="N116" i="3"/>
  <c r="N119" i="3"/>
  <c r="N118" i="3" s="1"/>
  <c r="N121" i="3"/>
  <c r="N120" i="3" s="1"/>
  <c r="N124" i="3"/>
  <c r="N126" i="3"/>
  <c r="N128" i="3"/>
  <c r="N132" i="3"/>
  <c r="N136" i="3"/>
  <c r="N139" i="3"/>
  <c r="N140" i="3"/>
  <c r="N141" i="3"/>
  <c r="N142" i="3"/>
  <c r="N143" i="3"/>
  <c r="N144" i="3"/>
  <c r="N147" i="3"/>
  <c r="N149" i="3"/>
  <c r="N150" i="3"/>
  <c r="N152" i="3"/>
  <c r="N154" i="3"/>
  <c r="N155" i="3"/>
  <c r="N156" i="3"/>
  <c r="N159" i="3"/>
  <c r="N161" i="3"/>
  <c r="N162" i="3"/>
  <c r="N165" i="3"/>
  <c r="N166" i="3"/>
  <c r="N167" i="3"/>
  <c r="N169" i="3"/>
  <c r="N170" i="3"/>
  <c r="N171" i="3"/>
  <c r="N173" i="3"/>
  <c r="N174" i="3"/>
  <c r="N175" i="3"/>
  <c r="N176" i="3"/>
  <c r="N178" i="3"/>
  <c r="N177" i="3" s="1"/>
  <c r="N184" i="3"/>
  <c r="N185" i="3"/>
  <c r="N189" i="3"/>
  <c r="N190" i="3"/>
  <c r="N191" i="3"/>
  <c r="N192" i="3"/>
  <c r="N194" i="3"/>
  <c r="N195" i="3"/>
  <c r="N197" i="3"/>
  <c r="N199" i="3"/>
  <c r="N200" i="3"/>
  <c r="N201" i="3"/>
  <c r="N203" i="3"/>
  <c r="N205" i="3"/>
  <c r="N207" i="3"/>
  <c r="N213" i="3"/>
  <c r="N214" i="3"/>
  <c r="N215" i="3"/>
  <c r="N216" i="3"/>
  <c r="N217" i="3"/>
  <c r="N221" i="3"/>
  <c r="N222" i="3"/>
  <c r="N223" i="3"/>
  <c r="N226" i="3"/>
  <c r="N227" i="3"/>
  <c r="N228" i="3"/>
  <c r="N229" i="3"/>
  <c r="N230" i="3"/>
  <c r="N231" i="3"/>
  <c r="N232" i="3"/>
  <c r="N234" i="3"/>
  <c r="N239" i="3"/>
  <c r="N241" i="3"/>
  <c r="N242" i="3"/>
  <c r="N243" i="3"/>
  <c r="N247" i="3"/>
  <c r="N246" i="3" s="1"/>
  <c r="N250" i="3"/>
  <c r="N251" i="3"/>
  <c r="N255" i="3"/>
  <c r="N258" i="3"/>
  <c r="N259" i="3"/>
  <c r="N260" i="3"/>
  <c r="N261" i="3"/>
  <c r="N262" i="3"/>
  <c r="N263" i="3"/>
  <c r="N264" i="3"/>
  <c r="N265" i="3"/>
  <c r="N266" i="3"/>
  <c r="N267" i="3"/>
  <c r="N268" i="3"/>
  <c r="N270" i="3"/>
  <c r="N272" i="3"/>
  <c r="N273" i="3"/>
  <c r="N274" i="3"/>
  <c r="N277" i="3"/>
  <c r="N279" i="3"/>
  <c r="N280" i="3"/>
  <c r="N281" i="3"/>
  <c r="N282" i="3"/>
  <c r="N283" i="3"/>
  <c r="N287" i="3"/>
  <c r="N288" i="3"/>
  <c r="N289" i="3"/>
  <c r="N290" i="3"/>
  <c r="N291" i="3"/>
  <c r="N292" i="3"/>
  <c r="N293" i="3"/>
  <c r="N294" i="3"/>
  <c r="N295" i="3"/>
  <c r="N296" i="3"/>
  <c r="N297" i="3"/>
  <c r="N299" i="3"/>
  <c r="N300" i="3"/>
  <c r="N301" i="3"/>
  <c r="N303" i="3"/>
  <c r="N304" i="3"/>
  <c r="N305" i="3"/>
  <c r="N306" i="3"/>
  <c r="N308" i="3"/>
  <c r="N309" i="3"/>
  <c r="N310" i="3"/>
  <c r="N313" i="3"/>
  <c r="N314" i="3"/>
  <c r="N315" i="3"/>
  <c r="N316" i="3"/>
  <c r="N317" i="3"/>
  <c r="N320" i="3"/>
  <c r="N321" i="3"/>
  <c r="N322" i="3"/>
  <c r="N323" i="3"/>
  <c r="N326" i="3"/>
  <c r="N327" i="3"/>
  <c r="N328" i="3"/>
  <c r="N329" i="3"/>
  <c r="N331" i="3"/>
  <c r="N334" i="3"/>
  <c r="N335" i="3"/>
  <c r="N336" i="3"/>
  <c r="N337" i="3"/>
  <c r="N338" i="3"/>
  <c r="N339" i="3"/>
  <c r="N341" i="3"/>
  <c r="N342" i="3"/>
  <c r="N344" i="3"/>
  <c r="N345" i="3"/>
  <c r="N347" i="3"/>
  <c r="N348" i="3"/>
  <c r="N349" i="3"/>
  <c r="N350" i="3"/>
  <c r="N352" i="3"/>
  <c r="N353" i="3"/>
  <c r="N354" i="3"/>
  <c r="N355" i="3"/>
  <c r="N356" i="3"/>
  <c r="N357" i="3"/>
  <c r="N358" i="3"/>
  <c r="N359" i="3"/>
  <c r="N360" i="3"/>
  <c r="N361" i="3"/>
  <c r="N362" i="3"/>
  <c r="N363" i="3"/>
  <c r="N364" i="3"/>
  <c r="N365" i="3"/>
  <c r="N366" i="3"/>
  <c r="N367" i="3"/>
  <c r="N368" i="3"/>
  <c r="N371" i="3"/>
  <c r="N372" i="3"/>
  <c r="N373" i="3"/>
  <c r="N375" i="3"/>
  <c r="N376" i="3"/>
  <c r="N377" i="3"/>
  <c r="N378" i="3"/>
  <c r="N380" i="3"/>
  <c r="N383" i="3"/>
  <c r="N384" i="3"/>
  <c r="N385" i="3"/>
  <c r="N388" i="3"/>
  <c r="N389" i="3"/>
  <c r="N393" i="3"/>
  <c r="N394" i="3"/>
  <c r="N395" i="3"/>
  <c r="N396" i="3"/>
  <c r="N397" i="3"/>
  <c r="N399" i="3"/>
  <c r="N402" i="3"/>
  <c r="N403" i="3"/>
  <c r="N404" i="3"/>
  <c r="N405" i="3"/>
  <c r="N406" i="3"/>
  <c r="N407" i="3"/>
  <c r="N408" i="3"/>
  <c r="N409" i="3"/>
  <c r="N410" i="3"/>
  <c r="N411" i="3"/>
  <c r="N412" i="3"/>
  <c r="N413" i="3"/>
  <c r="N415" i="3"/>
  <c r="N416" i="3"/>
  <c r="N418" i="3"/>
  <c r="N419" i="3"/>
  <c r="N420" i="3"/>
  <c r="N423" i="3"/>
  <c r="N424" i="3"/>
  <c r="N426" i="3"/>
  <c r="N430" i="3"/>
  <c r="N429" i="3" s="1"/>
  <c r="N434" i="3"/>
  <c r="N435" i="3"/>
  <c r="N436" i="3"/>
  <c r="N438" i="3"/>
  <c r="N439" i="3"/>
  <c r="N440" i="3"/>
  <c r="N441" i="3"/>
  <c r="N443" i="3"/>
  <c r="N444" i="3"/>
  <c r="N453" i="3"/>
  <c r="N456" i="3"/>
  <c r="N457" i="3"/>
  <c r="N458" i="3"/>
  <c r="N459" i="3"/>
  <c r="N460" i="3"/>
  <c r="N461" i="3"/>
  <c r="N462" i="3"/>
  <c r="N463" i="3"/>
  <c r="N465" i="3"/>
  <c r="N469" i="3"/>
  <c r="N471" i="3"/>
  <c r="N472" i="3"/>
  <c r="N474" i="3"/>
  <c r="N476" i="3"/>
  <c r="N477" i="3"/>
  <c r="N480" i="3"/>
  <c r="N483" i="3"/>
  <c r="N485" i="3"/>
  <c r="N487" i="3"/>
  <c r="N490" i="3"/>
  <c r="N492" i="3"/>
  <c r="N493" i="3"/>
  <c r="N494" i="3"/>
  <c r="N495" i="3"/>
  <c r="N496" i="3"/>
  <c r="N497" i="3"/>
  <c r="N498" i="3"/>
  <c r="N499" i="3"/>
  <c r="N500" i="3"/>
  <c r="N501" i="3"/>
  <c r="N503" i="3"/>
  <c r="N504" i="3"/>
  <c r="N508" i="3"/>
  <c r="N510" i="3"/>
  <c r="N511" i="3"/>
  <c r="N513" i="3"/>
  <c r="N512" i="3" s="1"/>
  <c r="N515" i="3"/>
  <c r="N514" i="3" s="1"/>
  <c r="N518" i="3"/>
  <c r="N523" i="3"/>
  <c r="N522" i="3" s="1"/>
  <c r="N525" i="3"/>
  <c r="N528" i="3"/>
  <c r="N530" i="3"/>
  <c r="N534" i="3"/>
  <c r="N539" i="3"/>
  <c r="N541" i="3"/>
  <c r="N542" i="3"/>
  <c r="N543" i="3"/>
  <c r="N550" i="3"/>
  <c r="N556" i="3"/>
  <c r="N555" i="3" s="1"/>
  <c r="N560" i="3"/>
  <c r="N561" i="3"/>
  <c r="N562" i="3"/>
  <c r="N568" i="3"/>
  <c r="N569" i="3"/>
  <c r="N570" i="3"/>
  <c r="N576" i="3"/>
  <c r="N577" i="3"/>
  <c r="N581" i="3"/>
  <c r="N586" i="3"/>
  <c r="N587" i="3"/>
  <c r="N588" i="3"/>
  <c r="N591" i="3"/>
  <c r="N595" i="3"/>
  <c r="N596" i="3"/>
  <c r="N597" i="3"/>
  <c r="N598" i="3"/>
  <c r="N599" i="3"/>
  <c r="N601" i="3"/>
  <c r="N602" i="3"/>
  <c r="N604" i="3"/>
  <c r="N605" i="3"/>
  <c r="N607" i="3"/>
  <c r="N608" i="3"/>
  <c r="N609" i="3"/>
  <c r="N610" i="3"/>
  <c r="N611" i="3"/>
  <c r="N613" i="3"/>
  <c r="N614" i="3"/>
  <c r="N615" i="3"/>
  <c r="N616" i="3"/>
  <c r="N617" i="3"/>
  <c r="N618" i="3"/>
  <c r="N619" i="3"/>
  <c r="N621" i="3"/>
  <c r="N622" i="3"/>
  <c r="N623" i="3"/>
  <c r="N625" i="3"/>
  <c r="N627" i="3"/>
  <c r="N628" i="3"/>
  <c r="N633" i="3"/>
  <c r="N634" i="3"/>
  <c r="N637" i="3"/>
  <c r="N639" i="3"/>
  <c r="N640" i="3"/>
  <c r="N641" i="3"/>
  <c r="N642" i="3"/>
  <c r="N643" i="3"/>
  <c r="N644" i="3"/>
  <c r="N645" i="3"/>
  <c r="N647" i="3"/>
  <c r="N652" i="3"/>
  <c r="N653" i="3"/>
  <c r="N654" i="3"/>
  <c r="N655" i="3"/>
  <c r="N659" i="3"/>
  <c r="N662" i="3"/>
  <c r="N663" i="3"/>
  <c r="N664" i="3"/>
  <c r="N668" i="3"/>
  <c r="N669" i="3"/>
  <c r="N670" i="3"/>
  <c r="N672" i="3"/>
  <c r="N673" i="3"/>
  <c r="N674" i="3"/>
  <c r="N676" i="3"/>
  <c r="N677" i="3"/>
  <c r="N678" i="3"/>
  <c r="N679" i="3"/>
  <c r="N680" i="3"/>
  <c r="N682" i="3"/>
  <c r="N684" i="3"/>
  <c r="N686" i="3"/>
  <c r="N688" i="3"/>
  <c r="N692" i="3"/>
  <c r="N693" i="3"/>
  <c r="N694" i="3"/>
  <c r="N695" i="3"/>
  <c r="N696" i="3"/>
  <c r="N698" i="3"/>
  <c r="N699" i="3"/>
  <c r="N700" i="3"/>
  <c r="N702" i="3"/>
  <c r="N703" i="3"/>
  <c r="N704" i="3"/>
  <c r="N706" i="3"/>
  <c r="N708" i="3"/>
  <c r="N709" i="3"/>
  <c r="N710" i="3"/>
  <c r="N711" i="3"/>
  <c r="N712" i="3"/>
  <c r="N713" i="3"/>
  <c r="N715" i="3"/>
  <c r="N714" i="3" s="1"/>
  <c r="N717" i="3"/>
  <c r="N718" i="3"/>
  <c r="N719" i="3"/>
  <c r="N720" i="3"/>
  <c r="N721" i="3"/>
  <c r="N723" i="3"/>
  <c r="N724" i="3"/>
  <c r="N729" i="3"/>
  <c r="N730" i="3"/>
  <c r="N732" i="3"/>
  <c r="N733" i="3"/>
  <c r="N734" i="3"/>
  <c r="N735" i="3"/>
  <c r="N738" i="3"/>
  <c r="N741" i="3"/>
  <c r="N742" i="3"/>
  <c r="N746" i="3"/>
  <c r="N747" i="3"/>
  <c r="N750" i="3"/>
  <c r="N752" i="3"/>
  <c r="N754" i="3"/>
  <c r="N757" i="3"/>
  <c r="N759" i="3"/>
  <c r="N760" i="3"/>
  <c r="N762" i="3"/>
  <c r="N763" i="3"/>
  <c r="N764" i="3"/>
  <c r="N765" i="3"/>
  <c r="N766" i="3"/>
  <c r="N768" i="3"/>
  <c r="N770" i="3"/>
  <c r="N771" i="3"/>
  <c r="N772" i="3"/>
  <c r="N773" i="3"/>
  <c r="N774" i="3"/>
  <c r="N776" i="3"/>
  <c r="N777" i="3"/>
  <c r="N784" i="3"/>
  <c r="N785" i="3"/>
  <c r="N786" i="3"/>
  <c r="N788" i="3"/>
  <c r="N792" i="3"/>
  <c r="N794" i="3"/>
  <c r="N795" i="3"/>
  <c r="N796" i="3"/>
  <c r="N797" i="3"/>
  <c r="N799" i="3"/>
  <c r="N800" i="3"/>
  <c r="N801" i="3"/>
  <c r="N803" i="3"/>
  <c r="N805" i="3"/>
  <c r="N809" i="3"/>
  <c r="N810" i="3"/>
  <c r="N811" i="3"/>
  <c r="N812" i="3"/>
  <c r="N815" i="3"/>
  <c r="N816" i="3"/>
  <c r="N818" i="3"/>
  <c r="N821" i="3"/>
  <c r="N822" i="3"/>
  <c r="N824" i="3"/>
  <c r="N825" i="3"/>
  <c r="N827" i="3"/>
  <c r="N828" i="3"/>
  <c r="N829" i="3"/>
  <c r="N831" i="3"/>
  <c r="N836" i="3"/>
  <c r="N839" i="3"/>
  <c r="N842" i="3"/>
  <c r="N844" i="3"/>
  <c r="N845" i="3"/>
  <c r="N847" i="3"/>
  <c r="N848" i="3"/>
  <c r="N850" i="3"/>
  <c r="N853" i="3"/>
  <c r="N858" i="3"/>
  <c r="N857" i="3" s="1"/>
  <c r="N860" i="3"/>
  <c r="N861" i="3"/>
  <c r="N862" i="3"/>
  <c r="N865" i="3"/>
  <c r="N866" i="3"/>
  <c r="N867" i="3"/>
  <c r="N868" i="3"/>
  <c r="M11" i="3"/>
  <c r="M12" i="3"/>
  <c r="M13" i="3"/>
  <c r="M14" i="3"/>
  <c r="M16" i="3"/>
  <c r="M15" i="3" s="1"/>
  <c r="M18" i="3"/>
  <c r="M19" i="3"/>
  <c r="M20" i="3"/>
  <c r="M21" i="3"/>
  <c r="M23" i="3"/>
  <c r="M22" i="3" s="1"/>
  <c r="M25" i="3"/>
  <c r="M26" i="3"/>
  <c r="M27" i="3"/>
  <c r="M28" i="3"/>
  <c r="M29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7" i="3"/>
  <c r="M108" i="3"/>
  <c r="M109" i="3"/>
  <c r="M110" i="3"/>
  <c r="M111" i="3"/>
  <c r="M112" i="3"/>
  <c r="M113" i="3"/>
  <c r="M115" i="3"/>
  <c r="M116" i="3"/>
  <c r="M117" i="3"/>
  <c r="M119" i="3"/>
  <c r="M118" i="3" s="1"/>
  <c r="M121" i="3"/>
  <c r="M120" i="3" s="1"/>
  <c r="M123" i="3"/>
  <c r="M124" i="3"/>
  <c r="M125" i="3"/>
  <c r="M126" i="3"/>
  <c r="M127" i="3"/>
  <c r="M128" i="3"/>
  <c r="M129" i="3"/>
  <c r="M130" i="3"/>
  <c r="M131" i="3"/>
  <c r="M132" i="3"/>
  <c r="M133" i="3"/>
  <c r="M134" i="3"/>
  <c r="M136" i="3"/>
  <c r="M137" i="3"/>
  <c r="M139" i="3"/>
  <c r="M140" i="3"/>
  <c r="M141" i="3"/>
  <c r="M142" i="3"/>
  <c r="M143" i="3"/>
  <c r="M144" i="3"/>
  <c r="M145" i="3"/>
  <c r="M147" i="3"/>
  <c r="M148" i="3"/>
  <c r="M149" i="3"/>
  <c r="M150" i="3"/>
  <c r="M151" i="3"/>
  <c r="M152" i="3"/>
  <c r="M154" i="3"/>
  <c r="M155" i="3"/>
  <c r="M156" i="3"/>
  <c r="M157" i="3"/>
  <c r="M158" i="3"/>
  <c r="M159" i="3"/>
  <c r="M160" i="3"/>
  <c r="M161" i="3"/>
  <c r="M162" i="3"/>
  <c r="M163" i="3"/>
  <c r="M164" i="3"/>
  <c r="M165" i="3"/>
  <c r="M166" i="3"/>
  <c r="M167" i="3"/>
  <c r="M168" i="3"/>
  <c r="M169" i="3"/>
  <c r="M170" i="3"/>
  <c r="M171" i="3"/>
  <c r="M172" i="3"/>
  <c r="M173" i="3"/>
  <c r="M174" i="3"/>
  <c r="M175" i="3"/>
  <c r="M176" i="3"/>
  <c r="M178" i="3"/>
  <c r="M177" i="3" s="1"/>
  <c r="M180" i="3"/>
  <c r="M181" i="3"/>
  <c r="M182" i="3"/>
  <c r="M184" i="3"/>
  <c r="M185" i="3"/>
  <c r="M187" i="3"/>
  <c r="M188" i="3"/>
  <c r="M189" i="3"/>
  <c r="M190" i="3"/>
  <c r="M191" i="3"/>
  <c r="M192" i="3"/>
  <c r="M193" i="3"/>
  <c r="M194" i="3"/>
  <c r="M195" i="3"/>
  <c r="M197" i="3"/>
  <c r="M198" i="3"/>
  <c r="M199" i="3"/>
  <c r="M200" i="3"/>
  <c r="M201" i="3"/>
  <c r="M202" i="3"/>
  <c r="M203" i="3"/>
  <c r="M204" i="3"/>
  <c r="M205" i="3"/>
  <c r="M206" i="3"/>
  <c r="M207" i="3"/>
  <c r="M208" i="3"/>
  <c r="M209" i="3"/>
  <c r="M210" i="3"/>
  <c r="M211" i="3"/>
  <c r="M212" i="3"/>
  <c r="M213" i="3"/>
  <c r="M214" i="3"/>
  <c r="M215" i="3"/>
  <c r="M216" i="3"/>
  <c r="M217" i="3"/>
  <c r="M219" i="3"/>
  <c r="M218" i="3" s="1"/>
  <c r="M221" i="3"/>
  <c r="M222" i="3"/>
  <c r="M223" i="3"/>
  <c r="M224" i="3"/>
  <c r="M225" i="3"/>
  <c r="M226" i="3"/>
  <c r="M227" i="3"/>
  <c r="M228" i="3"/>
  <c r="M229" i="3"/>
  <c r="M230" i="3"/>
  <c r="M231" i="3"/>
  <c r="M232" i="3"/>
  <c r="M233" i="3"/>
  <c r="M234" i="3"/>
  <c r="M235" i="3"/>
  <c r="M236" i="3"/>
  <c r="M239" i="3"/>
  <c r="M240" i="3"/>
  <c r="M241" i="3"/>
  <c r="M242" i="3"/>
  <c r="M243" i="3"/>
  <c r="M244" i="3"/>
  <c r="M245" i="3"/>
  <c r="M247" i="3"/>
  <c r="M246" i="3" s="1"/>
  <c r="M249" i="3"/>
  <c r="M250" i="3"/>
  <c r="M251" i="3"/>
  <c r="M252" i="3"/>
  <c r="M254" i="3"/>
  <c r="M255" i="3"/>
  <c r="M256" i="3"/>
  <c r="M258" i="3"/>
  <c r="M259" i="3"/>
  <c r="M260" i="3"/>
  <c r="M261" i="3"/>
  <c r="M262" i="3"/>
  <c r="M263" i="3"/>
  <c r="M264" i="3"/>
  <c r="M265" i="3"/>
  <c r="M266" i="3"/>
  <c r="M267" i="3"/>
  <c r="M268" i="3"/>
  <c r="M269" i="3"/>
  <c r="M270" i="3"/>
  <c r="M271" i="3"/>
  <c r="M272" i="3"/>
  <c r="M273" i="3"/>
  <c r="M274" i="3"/>
  <c r="M275" i="3"/>
  <c r="M276" i="3"/>
  <c r="M277" i="3"/>
  <c r="M278" i="3"/>
  <c r="M279" i="3"/>
  <c r="M280" i="3"/>
  <c r="M281" i="3"/>
  <c r="M282" i="3"/>
  <c r="M283" i="3"/>
  <c r="M284" i="3"/>
  <c r="M285" i="3"/>
  <c r="M286" i="3"/>
  <c r="M287" i="3"/>
  <c r="M288" i="3"/>
  <c r="M289" i="3"/>
  <c r="M290" i="3"/>
  <c r="M291" i="3"/>
  <c r="M292" i="3"/>
  <c r="M293" i="3"/>
  <c r="M294" i="3"/>
  <c r="M295" i="3"/>
  <c r="M296" i="3"/>
  <c r="M297" i="3"/>
  <c r="M299" i="3"/>
  <c r="M300" i="3"/>
  <c r="M301" i="3"/>
  <c r="M302" i="3"/>
  <c r="M303" i="3"/>
  <c r="M304" i="3"/>
  <c r="M305" i="3"/>
  <c r="M306" i="3"/>
  <c r="M307" i="3"/>
  <c r="M308" i="3"/>
  <c r="M309" i="3"/>
  <c r="M310" i="3"/>
  <c r="M311" i="3"/>
  <c r="M312" i="3"/>
  <c r="M313" i="3"/>
  <c r="M314" i="3"/>
  <c r="M315" i="3"/>
  <c r="M316" i="3"/>
  <c r="M317" i="3"/>
  <c r="M318" i="3"/>
  <c r="M319" i="3"/>
  <c r="M320" i="3"/>
  <c r="M321" i="3"/>
  <c r="M322" i="3"/>
  <c r="M323" i="3"/>
  <c r="M324" i="3"/>
  <c r="M325" i="3"/>
  <c r="M326" i="3"/>
  <c r="M327" i="3"/>
  <c r="M328" i="3"/>
  <c r="M329" i="3"/>
  <c r="M330" i="3"/>
  <c r="M331" i="3"/>
  <c r="M332" i="3"/>
  <c r="M333" i="3"/>
  <c r="M334" i="3"/>
  <c r="M335" i="3"/>
  <c r="M336" i="3"/>
  <c r="M337" i="3"/>
  <c r="M338" i="3"/>
  <c r="M339" i="3"/>
  <c r="M340" i="3"/>
  <c r="M341" i="3"/>
  <c r="M342" i="3"/>
  <c r="M343" i="3"/>
  <c r="M344" i="3"/>
  <c r="M345" i="3"/>
  <c r="M346" i="3"/>
  <c r="M347" i="3"/>
  <c r="M348" i="3"/>
  <c r="M349" i="3"/>
  <c r="M350" i="3"/>
  <c r="M351" i="3"/>
  <c r="M352" i="3"/>
  <c r="M353" i="3"/>
  <c r="M354" i="3"/>
  <c r="M355" i="3"/>
  <c r="M356" i="3"/>
  <c r="M357" i="3"/>
  <c r="M358" i="3"/>
  <c r="M359" i="3"/>
  <c r="M360" i="3"/>
  <c r="M361" i="3"/>
  <c r="M362" i="3"/>
  <c r="M363" i="3"/>
  <c r="M364" i="3"/>
  <c r="M365" i="3"/>
  <c r="M366" i="3"/>
  <c r="M367" i="3"/>
  <c r="M368" i="3"/>
  <c r="M369" i="3"/>
  <c r="M370" i="3"/>
  <c r="M371" i="3"/>
  <c r="M372" i="3"/>
  <c r="M373" i="3"/>
  <c r="M374" i="3"/>
  <c r="M375" i="3"/>
  <c r="M376" i="3"/>
  <c r="M377" i="3"/>
  <c r="M378" i="3"/>
  <c r="M380" i="3"/>
  <c r="M381" i="3"/>
  <c r="M382" i="3"/>
  <c r="M383" i="3"/>
  <c r="M384" i="3"/>
  <c r="M385" i="3"/>
  <c r="M386" i="3"/>
  <c r="M387" i="3"/>
  <c r="M388" i="3"/>
  <c r="M389" i="3"/>
  <c r="M390" i="3"/>
  <c r="M391" i="3"/>
  <c r="M392" i="3"/>
  <c r="M393" i="3"/>
  <c r="M394" i="3"/>
  <c r="M395" i="3"/>
  <c r="M396" i="3"/>
  <c r="M397" i="3"/>
  <c r="M398" i="3"/>
  <c r="M399" i="3"/>
  <c r="M400" i="3"/>
  <c r="M401" i="3"/>
  <c r="M402" i="3"/>
  <c r="M403" i="3"/>
  <c r="M404" i="3"/>
  <c r="M405" i="3"/>
  <c r="M406" i="3"/>
  <c r="M407" i="3"/>
  <c r="M408" i="3"/>
  <c r="M409" i="3"/>
  <c r="M410" i="3"/>
  <c r="M411" i="3"/>
  <c r="M412" i="3"/>
  <c r="M413" i="3"/>
  <c r="M415" i="3"/>
  <c r="M416" i="3"/>
  <c r="M417" i="3"/>
  <c r="M418" i="3"/>
  <c r="M419" i="3"/>
  <c r="M420" i="3"/>
  <c r="M421" i="3"/>
  <c r="M422" i="3"/>
  <c r="M423" i="3"/>
  <c r="M424" i="3"/>
  <c r="M426" i="3"/>
  <c r="M427" i="3"/>
  <c r="M428" i="3"/>
  <c r="M430" i="3"/>
  <c r="M429" i="3" s="1"/>
  <c r="M434" i="3"/>
  <c r="M435" i="3"/>
  <c r="M436" i="3"/>
  <c r="M437" i="3"/>
  <c r="M438" i="3"/>
  <c r="M439" i="3"/>
  <c r="M440" i="3"/>
  <c r="M441" i="3"/>
  <c r="M442" i="3"/>
  <c r="M443" i="3"/>
  <c r="M444" i="3"/>
  <c r="M445" i="3"/>
  <c r="M446" i="3"/>
  <c r="M447" i="3"/>
  <c r="M448" i="3"/>
  <c r="M449" i="3"/>
  <c r="M451" i="3"/>
  <c r="M450" i="3" s="1"/>
  <c r="M453" i="3"/>
  <c r="M456" i="3"/>
  <c r="M457" i="3"/>
  <c r="M458" i="3"/>
  <c r="M459" i="3"/>
  <c r="M460" i="3"/>
  <c r="M461" i="3"/>
  <c r="M462" i="3"/>
  <c r="M463" i="3"/>
  <c r="M465" i="3"/>
  <c r="M466" i="3"/>
  <c r="M467" i="3"/>
  <c r="M468" i="3"/>
  <c r="M469" i="3"/>
  <c r="M470" i="3"/>
  <c r="M471" i="3"/>
  <c r="M472" i="3"/>
  <c r="M473" i="3"/>
  <c r="M474" i="3"/>
  <c r="M475" i="3"/>
  <c r="M476" i="3"/>
  <c r="M477" i="3"/>
  <c r="M479" i="3"/>
  <c r="M480" i="3"/>
  <c r="M481" i="3"/>
  <c r="M482" i="3"/>
  <c r="M483" i="3"/>
  <c r="M484" i="3"/>
  <c r="M485" i="3"/>
  <c r="M486" i="3"/>
  <c r="M487" i="3"/>
  <c r="M488" i="3"/>
  <c r="M489" i="3"/>
  <c r="M490" i="3"/>
  <c r="M491" i="3"/>
  <c r="M492" i="3"/>
  <c r="M493" i="3"/>
  <c r="M494" i="3"/>
  <c r="M495" i="3"/>
  <c r="M496" i="3"/>
  <c r="M497" i="3"/>
  <c r="M498" i="3"/>
  <c r="M499" i="3"/>
  <c r="M500" i="3"/>
  <c r="M501" i="3"/>
  <c r="M503" i="3"/>
  <c r="M504" i="3"/>
  <c r="M505" i="3"/>
  <c r="M506" i="3"/>
  <c r="M507" i="3"/>
  <c r="M508" i="3"/>
  <c r="M509" i="3"/>
  <c r="M510" i="3"/>
  <c r="M511" i="3"/>
  <c r="M513" i="3"/>
  <c r="M512" i="3" s="1"/>
  <c r="M515" i="3"/>
  <c r="M514" i="3" s="1"/>
  <c r="M517" i="3"/>
  <c r="M518" i="3"/>
  <c r="M519" i="3"/>
  <c r="M521" i="3"/>
  <c r="M520" i="3" s="1"/>
  <c r="M523" i="3"/>
  <c r="M522" i="3" s="1"/>
  <c r="M525" i="3"/>
  <c r="M526" i="3"/>
  <c r="M527" i="3"/>
  <c r="M528" i="3"/>
  <c r="M530" i="3"/>
  <c r="M531" i="3"/>
  <c r="M532" i="3"/>
  <c r="M533" i="3"/>
  <c r="M534" i="3"/>
  <c r="M535" i="3"/>
  <c r="M536" i="3"/>
  <c r="M537" i="3"/>
  <c r="M539" i="3"/>
  <c r="M540" i="3"/>
  <c r="M541" i="3"/>
  <c r="M542" i="3"/>
  <c r="M543" i="3"/>
  <c r="M544" i="3"/>
  <c r="M545" i="3"/>
  <c r="M546" i="3"/>
  <c r="M547" i="3"/>
  <c r="M548" i="3"/>
  <c r="M549" i="3"/>
  <c r="M550" i="3"/>
  <c r="M552" i="3"/>
  <c r="M553" i="3"/>
  <c r="M554" i="3"/>
  <c r="M556" i="3"/>
  <c r="M555" i="3" s="1"/>
  <c r="M558" i="3"/>
  <c r="M559" i="3"/>
  <c r="M560" i="3"/>
  <c r="M561" i="3"/>
  <c r="M562" i="3"/>
  <c r="M563" i="3"/>
  <c r="M564" i="3"/>
  <c r="M565" i="3"/>
  <c r="M566" i="3"/>
  <c r="M567" i="3"/>
  <c r="M568" i="3"/>
  <c r="M569" i="3"/>
  <c r="M570" i="3"/>
  <c r="M571" i="3"/>
  <c r="M572" i="3"/>
  <c r="M573" i="3"/>
  <c r="M574" i="3"/>
  <c r="M575" i="3"/>
  <c r="M576" i="3"/>
  <c r="M577" i="3"/>
  <c r="M580" i="3"/>
  <c r="M581" i="3"/>
  <c r="M582" i="3"/>
  <c r="M583" i="3"/>
  <c r="M584" i="3"/>
  <c r="M586" i="3"/>
  <c r="M587" i="3"/>
  <c r="M588" i="3"/>
  <c r="M589" i="3"/>
  <c r="M591" i="3"/>
  <c r="M592" i="3"/>
  <c r="M594" i="3"/>
  <c r="M595" i="3"/>
  <c r="M596" i="3"/>
  <c r="M597" i="3"/>
  <c r="M598" i="3"/>
  <c r="M599" i="3"/>
  <c r="M600" i="3"/>
  <c r="M601" i="3"/>
  <c r="M602" i="3"/>
  <c r="M603" i="3"/>
  <c r="M604" i="3"/>
  <c r="M605" i="3"/>
  <c r="M606" i="3"/>
  <c r="M607" i="3"/>
  <c r="M608" i="3"/>
  <c r="M609" i="3"/>
  <c r="M610" i="3"/>
  <c r="M611" i="3"/>
  <c r="M612" i="3"/>
  <c r="M613" i="3"/>
  <c r="M614" i="3"/>
  <c r="M615" i="3"/>
  <c r="M616" i="3"/>
  <c r="M617" i="3"/>
  <c r="M618" i="3"/>
  <c r="M619" i="3"/>
  <c r="M620" i="3"/>
  <c r="M621" i="3"/>
  <c r="M622" i="3"/>
  <c r="M623" i="3"/>
  <c r="M624" i="3"/>
  <c r="M625" i="3"/>
  <c r="M626" i="3"/>
  <c r="M627" i="3"/>
  <c r="M628" i="3"/>
  <c r="M629" i="3"/>
  <c r="M630" i="3"/>
  <c r="M631" i="3"/>
  <c r="M632" i="3"/>
  <c r="M633" i="3"/>
  <c r="M634" i="3"/>
  <c r="M635" i="3"/>
  <c r="M636" i="3"/>
  <c r="M637" i="3"/>
  <c r="M638" i="3"/>
  <c r="M639" i="3"/>
  <c r="M640" i="3"/>
  <c r="M641" i="3"/>
  <c r="M642" i="3"/>
  <c r="M643" i="3"/>
  <c r="M644" i="3"/>
  <c r="M645" i="3"/>
  <c r="M646" i="3"/>
  <c r="M647" i="3"/>
  <c r="M648" i="3"/>
  <c r="M649" i="3"/>
  <c r="M650" i="3"/>
  <c r="M651" i="3"/>
  <c r="M652" i="3"/>
  <c r="M653" i="3"/>
  <c r="M654" i="3"/>
  <c r="M655" i="3"/>
  <c r="M656" i="3"/>
  <c r="M657" i="3"/>
  <c r="M658" i="3"/>
  <c r="M659" i="3"/>
  <c r="M660" i="3"/>
  <c r="M661" i="3"/>
  <c r="M662" i="3"/>
  <c r="M663" i="3"/>
  <c r="M664" i="3"/>
  <c r="M665" i="3"/>
  <c r="M666" i="3"/>
  <c r="M667" i="3"/>
  <c r="M668" i="3"/>
  <c r="M669" i="3"/>
  <c r="M670" i="3"/>
  <c r="M671" i="3"/>
  <c r="M672" i="3"/>
  <c r="M673" i="3"/>
  <c r="M674" i="3"/>
  <c r="M675" i="3"/>
  <c r="M676" i="3"/>
  <c r="M677" i="3"/>
  <c r="M678" i="3"/>
  <c r="M679" i="3"/>
  <c r="M680" i="3"/>
  <c r="M681" i="3"/>
  <c r="M682" i="3"/>
  <c r="M683" i="3"/>
  <c r="M684" i="3"/>
  <c r="M685" i="3"/>
  <c r="M686" i="3"/>
  <c r="M687" i="3"/>
  <c r="M688" i="3"/>
  <c r="M689" i="3"/>
  <c r="M690" i="3"/>
  <c r="M691" i="3"/>
  <c r="M692" i="3"/>
  <c r="M693" i="3"/>
  <c r="M694" i="3"/>
  <c r="M695" i="3"/>
  <c r="M696" i="3"/>
  <c r="M697" i="3"/>
  <c r="M698" i="3"/>
  <c r="M699" i="3"/>
  <c r="M700" i="3"/>
  <c r="M701" i="3"/>
  <c r="M702" i="3"/>
  <c r="M703" i="3"/>
  <c r="M704" i="3"/>
  <c r="M705" i="3"/>
  <c r="M706" i="3"/>
  <c r="M707" i="3"/>
  <c r="M708" i="3"/>
  <c r="M709" i="3"/>
  <c r="M710" i="3"/>
  <c r="M711" i="3"/>
  <c r="M712" i="3"/>
  <c r="M713" i="3"/>
  <c r="M715" i="3"/>
  <c r="M714" i="3" s="1"/>
  <c r="M717" i="3"/>
  <c r="M718" i="3"/>
  <c r="M719" i="3"/>
  <c r="M720" i="3"/>
  <c r="M721" i="3"/>
  <c r="M722" i="3"/>
  <c r="M723" i="3"/>
  <c r="M724" i="3"/>
  <c r="M725" i="3"/>
  <c r="M726" i="3"/>
  <c r="M728" i="3"/>
  <c r="M729" i="3"/>
  <c r="M730" i="3"/>
  <c r="M732" i="3"/>
  <c r="M733" i="3"/>
  <c r="M734" i="3"/>
  <c r="M735" i="3"/>
  <c r="M737" i="3"/>
  <c r="M738" i="3"/>
  <c r="M739" i="3"/>
  <c r="M740" i="3"/>
  <c r="M741" i="3"/>
  <c r="M742" i="3"/>
  <c r="M743" i="3"/>
  <c r="M744" i="3"/>
  <c r="M745" i="3"/>
  <c r="M746" i="3"/>
  <c r="M747" i="3"/>
  <c r="M748" i="3"/>
  <c r="M749" i="3"/>
  <c r="M750" i="3"/>
  <c r="M752" i="3"/>
  <c r="M753" i="3"/>
  <c r="M754" i="3"/>
  <c r="M756" i="3"/>
  <c r="M757" i="3"/>
  <c r="M758" i="3"/>
  <c r="M759" i="3"/>
  <c r="M760" i="3"/>
  <c r="M761" i="3"/>
  <c r="M762" i="3"/>
  <c r="M763" i="3"/>
  <c r="M764" i="3"/>
  <c r="M765" i="3"/>
  <c r="M766" i="3"/>
  <c r="M768" i="3"/>
  <c r="M769" i="3"/>
  <c r="M770" i="3"/>
  <c r="M771" i="3"/>
  <c r="M772" i="3"/>
  <c r="M773" i="3"/>
  <c r="M774" i="3"/>
  <c r="M775" i="3"/>
  <c r="M776" i="3"/>
  <c r="M777" i="3"/>
  <c r="M778" i="3"/>
  <c r="M779" i="3"/>
  <c r="M780" i="3"/>
  <c r="M781" i="3"/>
  <c r="M782" i="3"/>
  <c r="M784" i="3"/>
  <c r="M785" i="3"/>
  <c r="M786" i="3"/>
  <c r="M787" i="3"/>
  <c r="M788" i="3"/>
  <c r="M789" i="3"/>
  <c r="M790" i="3"/>
  <c r="M791" i="3"/>
  <c r="M792" i="3"/>
  <c r="M793" i="3"/>
  <c r="M794" i="3"/>
  <c r="M795" i="3"/>
  <c r="M796" i="3"/>
  <c r="M797" i="3"/>
  <c r="M798" i="3"/>
  <c r="M799" i="3"/>
  <c r="M800" i="3"/>
  <c r="M801" i="3"/>
  <c r="M802" i="3"/>
  <c r="M803" i="3"/>
  <c r="M804" i="3"/>
  <c r="M805" i="3"/>
  <c r="M806" i="3"/>
  <c r="M807" i="3"/>
  <c r="M809" i="3"/>
  <c r="M810" i="3"/>
  <c r="M811" i="3"/>
  <c r="M812" i="3"/>
  <c r="M813" i="3"/>
  <c r="M814" i="3"/>
  <c r="M815" i="3"/>
  <c r="M816" i="3"/>
  <c r="M818" i="3"/>
  <c r="M819" i="3"/>
  <c r="M821" i="3"/>
  <c r="M822" i="3"/>
  <c r="M823" i="3"/>
  <c r="M824" i="3"/>
  <c r="M825" i="3"/>
  <c r="M826" i="3"/>
  <c r="M827" i="3"/>
  <c r="M828" i="3"/>
  <c r="M829" i="3"/>
  <c r="M830" i="3"/>
  <c r="M831" i="3"/>
  <c r="M832" i="3"/>
  <c r="M833" i="3"/>
  <c r="M835" i="3"/>
  <c r="M836" i="3"/>
  <c r="M837" i="3"/>
  <c r="M838" i="3"/>
  <c r="M839" i="3"/>
  <c r="M840" i="3"/>
  <c r="M841" i="3"/>
  <c r="M842" i="3"/>
  <c r="M844" i="3"/>
  <c r="M845" i="3"/>
  <c r="M846" i="3"/>
  <c r="M847" i="3"/>
  <c r="M848" i="3"/>
  <c r="M849" i="3"/>
  <c r="M850" i="3"/>
  <c r="M851" i="3"/>
  <c r="M852" i="3"/>
  <c r="M853" i="3"/>
  <c r="M854" i="3"/>
  <c r="M855" i="3"/>
  <c r="M856" i="3"/>
  <c r="M858" i="3"/>
  <c r="M857" i="3" s="1"/>
  <c r="M860" i="3"/>
  <c r="M861" i="3"/>
  <c r="M862" i="3"/>
  <c r="M864" i="3"/>
  <c r="M865" i="3"/>
  <c r="M866" i="3"/>
  <c r="M867" i="3"/>
  <c r="M868" i="3"/>
  <c r="M869" i="3"/>
  <c r="M870" i="3"/>
  <c r="L11" i="3"/>
  <c r="L12" i="3"/>
  <c r="L13" i="3"/>
  <c r="L14" i="3"/>
  <c r="L16" i="3"/>
  <c r="L15" i="3" s="1"/>
  <c r="L18" i="3"/>
  <c r="L19" i="3"/>
  <c r="L20" i="3"/>
  <c r="L21" i="3"/>
  <c r="L23" i="3"/>
  <c r="L22" i="3" s="1"/>
  <c r="L25" i="3"/>
  <c r="L26" i="3"/>
  <c r="L27" i="3"/>
  <c r="L28" i="3"/>
  <c r="L29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7" i="3"/>
  <c r="L108" i="3"/>
  <c r="L109" i="3"/>
  <c r="L110" i="3"/>
  <c r="L111" i="3"/>
  <c r="L112" i="3"/>
  <c r="L113" i="3"/>
  <c r="L115" i="3"/>
  <c r="L116" i="3"/>
  <c r="L117" i="3"/>
  <c r="L119" i="3"/>
  <c r="L118" i="3" s="1"/>
  <c r="L121" i="3"/>
  <c r="L120" i="3" s="1"/>
  <c r="L123" i="3"/>
  <c r="L124" i="3"/>
  <c r="L125" i="3"/>
  <c r="L126" i="3"/>
  <c r="L127" i="3"/>
  <c r="L128" i="3"/>
  <c r="L129" i="3"/>
  <c r="L130" i="3"/>
  <c r="L131" i="3"/>
  <c r="L132" i="3"/>
  <c r="L133" i="3"/>
  <c r="L134" i="3"/>
  <c r="L136" i="3"/>
  <c r="L137" i="3"/>
  <c r="L139" i="3"/>
  <c r="L140" i="3"/>
  <c r="L141" i="3"/>
  <c r="L142" i="3"/>
  <c r="L143" i="3"/>
  <c r="L144" i="3"/>
  <c r="L145" i="3"/>
  <c r="L147" i="3"/>
  <c r="L148" i="3"/>
  <c r="L149" i="3"/>
  <c r="L150" i="3"/>
  <c r="L151" i="3"/>
  <c r="L152" i="3"/>
  <c r="L154" i="3"/>
  <c r="L155" i="3"/>
  <c r="L156" i="3"/>
  <c r="L157" i="3"/>
  <c r="L158" i="3"/>
  <c r="L159" i="3"/>
  <c r="L160" i="3"/>
  <c r="L161" i="3"/>
  <c r="L162" i="3"/>
  <c r="L163" i="3"/>
  <c r="L164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8" i="3"/>
  <c r="L177" i="3" s="1"/>
  <c r="L180" i="3"/>
  <c r="L181" i="3"/>
  <c r="L182" i="3"/>
  <c r="L184" i="3"/>
  <c r="L185" i="3"/>
  <c r="L187" i="3"/>
  <c r="L188" i="3"/>
  <c r="L189" i="3"/>
  <c r="L190" i="3"/>
  <c r="L191" i="3"/>
  <c r="L192" i="3"/>
  <c r="L193" i="3"/>
  <c r="L194" i="3"/>
  <c r="L195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9" i="3"/>
  <c r="L218" i="3" s="1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9" i="3"/>
  <c r="L240" i="3"/>
  <c r="L241" i="3"/>
  <c r="L242" i="3"/>
  <c r="L243" i="3"/>
  <c r="L244" i="3"/>
  <c r="L245" i="3"/>
  <c r="L247" i="3"/>
  <c r="L246" i="3" s="1"/>
  <c r="L249" i="3"/>
  <c r="L250" i="3"/>
  <c r="L251" i="3"/>
  <c r="L252" i="3"/>
  <c r="L254" i="3"/>
  <c r="L255" i="3"/>
  <c r="L256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9" i="3"/>
  <c r="L300" i="3"/>
  <c r="L301" i="3"/>
  <c r="L302" i="3"/>
  <c r="L303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80" i="3"/>
  <c r="L381" i="3"/>
  <c r="L382" i="3"/>
  <c r="L383" i="3"/>
  <c r="L384" i="3"/>
  <c r="L385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5" i="3"/>
  <c r="L416" i="3"/>
  <c r="L417" i="3"/>
  <c r="L418" i="3"/>
  <c r="L419" i="3"/>
  <c r="L420" i="3"/>
  <c r="L421" i="3"/>
  <c r="L422" i="3"/>
  <c r="L423" i="3"/>
  <c r="L424" i="3"/>
  <c r="L426" i="3"/>
  <c r="L427" i="3"/>
  <c r="L428" i="3"/>
  <c r="L430" i="3"/>
  <c r="L429" i="3" s="1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1" i="3"/>
  <c r="L450" i="3" s="1"/>
  <c r="L453" i="3"/>
  <c r="L456" i="3"/>
  <c r="L457" i="3"/>
  <c r="L458" i="3"/>
  <c r="L459" i="3"/>
  <c r="L460" i="3"/>
  <c r="L461" i="3"/>
  <c r="L462" i="3"/>
  <c r="L463" i="3"/>
  <c r="L465" i="3"/>
  <c r="L466" i="3"/>
  <c r="L467" i="3"/>
  <c r="L468" i="3"/>
  <c r="L469" i="3"/>
  <c r="L470" i="3"/>
  <c r="L471" i="3"/>
  <c r="L472" i="3"/>
  <c r="L473" i="3"/>
  <c r="L474" i="3"/>
  <c r="L475" i="3"/>
  <c r="L476" i="3"/>
  <c r="L477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3" i="3"/>
  <c r="L504" i="3"/>
  <c r="L505" i="3"/>
  <c r="L506" i="3"/>
  <c r="L507" i="3"/>
  <c r="L508" i="3"/>
  <c r="L509" i="3"/>
  <c r="L510" i="3"/>
  <c r="L511" i="3"/>
  <c r="L513" i="3"/>
  <c r="L512" i="3" s="1"/>
  <c r="L515" i="3"/>
  <c r="L514" i="3" s="1"/>
  <c r="L517" i="3"/>
  <c r="L518" i="3"/>
  <c r="L519" i="3"/>
  <c r="L521" i="3"/>
  <c r="L520" i="3" s="1"/>
  <c r="L523" i="3"/>
  <c r="L522" i="3" s="1"/>
  <c r="L525" i="3"/>
  <c r="L526" i="3"/>
  <c r="L527" i="3"/>
  <c r="L528" i="3"/>
  <c r="L530" i="3"/>
  <c r="L531" i="3"/>
  <c r="L532" i="3"/>
  <c r="L533" i="3"/>
  <c r="L534" i="3"/>
  <c r="L535" i="3"/>
  <c r="L536" i="3"/>
  <c r="L537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2" i="3"/>
  <c r="L553" i="3"/>
  <c r="L554" i="3"/>
  <c r="L556" i="3"/>
  <c r="L555" i="3" s="1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80" i="3"/>
  <c r="L581" i="3"/>
  <c r="L582" i="3"/>
  <c r="L583" i="3"/>
  <c r="L584" i="3"/>
  <c r="L586" i="3"/>
  <c r="L587" i="3"/>
  <c r="L588" i="3"/>
  <c r="L589" i="3"/>
  <c r="L591" i="3"/>
  <c r="L592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5" i="3"/>
  <c r="L714" i="3" s="1"/>
  <c r="L717" i="3"/>
  <c r="L718" i="3"/>
  <c r="L719" i="3"/>
  <c r="L720" i="3"/>
  <c r="L721" i="3"/>
  <c r="L722" i="3"/>
  <c r="L723" i="3"/>
  <c r="L724" i="3"/>
  <c r="L725" i="3"/>
  <c r="L726" i="3"/>
  <c r="L728" i="3"/>
  <c r="L729" i="3"/>
  <c r="L730" i="3"/>
  <c r="L732" i="3"/>
  <c r="L733" i="3"/>
  <c r="L734" i="3"/>
  <c r="L735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2" i="3"/>
  <c r="L753" i="3"/>
  <c r="L754" i="3"/>
  <c r="L756" i="3"/>
  <c r="L757" i="3"/>
  <c r="L758" i="3"/>
  <c r="L759" i="3"/>
  <c r="L760" i="3"/>
  <c r="L761" i="3"/>
  <c r="L762" i="3"/>
  <c r="L763" i="3"/>
  <c r="L764" i="3"/>
  <c r="L765" i="3"/>
  <c r="L766" i="3"/>
  <c r="L768" i="3"/>
  <c r="L769" i="3"/>
  <c r="L770" i="3"/>
  <c r="L771" i="3"/>
  <c r="L772" i="3"/>
  <c r="L773" i="3"/>
  <c r="L774" i="3"/>
  <c r="L775" i="3"/>
  <c r="L776" i="3"/>
  <c r="L777" i="3"/>
  <c r="L778" i="3"/>
  <c r="L779" i="3"/>
  <c r="L780" i="3"/>
  <c r="L781" i="3"/>
  <c r="L782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9" i="3"/>
  <c r="L810" i="3"/>
  <c r="L811" i="3"/>
  <c r="L812" i="3"/>
  <c r="L813" i="3"/>
  <c r="L814" i="3"/>
  <c r="L815" i="3"/>
  <c r="L816" i="3"/>
  <c r="L818" i="3"/>
  <c r="L819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5" i="3"/>
  <c r="L836" i="3"/>
  <c r="L837" i="3"/>
  <c r="L838" i="3"/>
  <c r="L839" i="3"/>
  <c r="L840" i="3"/>
  <c r="L841" i="3"/>
  <c r="L842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8" i="3"/>
  <c r="L857" i="3" s="1"/>
  <c r="L860" i="3"/>
  <c r="L861" i="3"/>
  <c r="L862" i="3"/>
  <c r="L864" i="3"/>
  <c r="L865" i="3"/>
  <c r="L866" i="3"/>
  <c r="L867" i="3"/>
  <c r="L868" i="3"/>
  <c r="L869" i="3"/>
  <c r="L870" i="3"/>
  <c r="K11" i="3"/>
  <c r="K12" i="3"/>
  <c r="K13" i="3"/>
  <c r="K14" i="3"/>
  <c r="K16" i="3"/>
  <c r="K15" i="3" s="1"/>
  <c r="K18" i="3"/>
  <c r="K20" i="3"/>
  <c r="K21" i="3"/>
  <c r="K23" i="3"/>
  <c r="K22" i="3" s="1"/>
  <c r="K25" i="3"/>
  <c r="K26" i="3"/>
  <c r="K27" i="3"/>
  <c r="K28" i="3"/>
  <c r="K29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4" i="3"/>
  <c r="K95" i="3"/>
  <c r="K96" i="3"/>
  <c r="K97" i="3"/>
  <c r="K98" i="3"/>
  <c r="K99" i="3"/>
  <c r="K100" i="3"/>
  <c r="K101" i="3"/>
  <c r="K102" i="3"/>
  <c r="K103" i="3"/>
  <c r="K104" i="3"/>
  <c r="K105" i="3"/>
  <c r="K107" i="3"/>
  <c r="K108" i="3"/>
  <c r="K109" i="3"/>
  <c r="K110" i="3"/>
  <c r="K111" i="3"/>
  <c r="K112" i="3"/>
  <c r="K113" i="3"/>
  <c r="K115" i="3"/>
  <c r="K116" i="3"/>
  <c r="K117" i="3"/>
  <c r="K119" i="3"/>
  <c r="K118" i="3" s="1"/>
  <c r="K121" i="3"/>
  <c r="K120" i="3" s="1"/>
  <c r="K123" i="3"/>
  <c r="K124" i="3"/>
  <c r="K125" i="3"/>
  <c r="K126" i="3"/>
  <c r="K127" i="3"/>
  <c r="K128" i="3"/>
  <c r="K129" i="3"/>
  <c r="K130" i="3"/>
  <c r="K131" i="3"/>
  <c r="K132" i="3"/>
  <c r="K133" i="3"/>
  <c r="K134" i="3"/>
  <c r="K136" i="3"/>
  <c r="K137" i="3"/>
  <c r="K139" i="3"/>
  <c r="K140" i="3"/>
  <c r="K141" i="3"/>
  <c r="K142" i="3"/>
  <c r="K143" i="3"/>
  <c r="K144" i="3"/>
  <c r="K145" i="3"/>
  <c r="K147" i="3"/>
  <c r="K148" i="3"/>
  <c r="K149" i="3"/>
  <c r="K150" i="3"/>
  <c r="K151" i="3"/>
  <c r="K152" i="3"/>
  <c r="K154" i="3"/>
  <c r="K155" i="3"/>
  <c r="K156" i="3"/>
  <c r="K157" i="3"/>
  <c r="K158" i="3"/>
  <c r="K159" i="3"/>
  <c r="K160" i="3"/>
  <c r="K161" i="3"/>
  <c r="K162" i="3"/>
  <c r="K163" i="3"/>
  <c r="K164" i="3"/>
  <c r="K165" i="3"/>
  <c r="K166" i="3"/>
  <c r="K167" i="3"/>
  <c r="K168" i="3"/>
  <c r="K169" i="3"/>
  <c r="K170" i="3"/>
  <c r="K171" i="3"/>
  <c r="K172" i="3"/>
  <c r="K173" i="3"/>
  <c r="K174" i="3"/>
  <c r="K175" i="3"/>
  <c r="K176" i="3"/>
  <c r="K178" i="3"/>
  <c r="K177" i="3" s="1"/>
  <c r="K180" i="3"/>
  <c r="K181" i="3"/>
  <c r="K182" i="3"/>
  <c r="K184" i="3"/>
  <c r="K185" i="3"/>
  <c r="K187" i="3"/>
  <c r="K188" i="3"/>
  <c r="K189" i="3"/>
  <c r="K190" i="3"/>
  <c r="K191" i="3"/>
  <c r="K192" i="3"/>
  <c r="K193" i="3"/>
  <c r="K194" i="3"/>
  <c r="K197" i="3"/>
  <c r="K198" i="3"/>
  <c r="K199" i="3"/>
  <c r="K200" i="3"/>
  <c r="K201" i="3"/>
  <c r="K202" i="3"/>
  <c r="K203" i="3"/>
  <c r="K204" i="3"/>
  <c r="K205" i="3"/>
  <c r="K206" i="3"/>
  <c r="K207" i="3"/>
  <c r="K208" i="3"/>
  <c r="K209" i="3"/>
  <c r="K210" i="3"/>
  <c r="K211" i="3"/>
  <c r="K212" i="3"/>
  <c r="K213" i="3"/>
  <c r="K214" i="3"/>
  <c r="K215" i="3"/>
  <c r="K216" i="3"/>
  <c r="K217" i="3"/>
  <c r="K219" i="3"/>
  <c r="K218" i="3" s="1"/>
  <c r="K221" i="3"/>
  <c r="K222" i="3"/>
  <c r="K223" i="3"/>
  <c r="K224" i="3"/>
  <c r="K225" i="3"/>
  <c r="K226" i="3"/>
  <c r="K228" i="3"/>
  <c r="K229" i="3"/>
  <c r="K230" i="3"/>
  <c r="K231" i="3"/>
  <c r="K232" i="3"/>
  <c r="K233" i="3"/>
  <c r="K234" i="3"/>
  <c r="K235" i="3"/>
  <c r="K236" i="3"/>
  <c r="K239" i="3"/>
  <c r="K240" i="3"/>
  <c r="K241" i="3"/>
  <c r="K242" i="3"/>
  <c r="K243" i="3"/>
  <c r="K244" i="3"/>
  <c r="K245" i="3"/>
  <c r="K247" i="3"/>
  <c r="K246" i="3" s="1"/>
  <c r="K249" i="3"/>
  <c r="K250" i="3"/>
  <c r="K251" i="3"/>
  <c r="K252" i="3"/>
  <c r="K254" i="3"/>
  <c r="K255" i="3"/>
  <c r="K256" i="3"/>
  <c r="K258" i="3"/>
  <c r="K259" i="3"/>
  <c r="K260" i="3"/>
  <c r="K261" i="3"/>
  <c r="K262" i="3"/>
  <c r="K263" i="3"/>
  <c r="K264" i="3"/>
  <c r="K265" i="3"/>
  <c r="K266" i="3"/>
  <c r="K267" i="3"/>
  <c r="K268" i="3"/>
  <c r="K269" i="3"/>
  <c r="K270" i="3"/>
  <c r="K271" i="3"/>
  <c r="K272" i="3"/>
  <c r="K273" i="3"/>
  <c r="K274" i="3"/>
  <c r="K275" i="3"/>
  <c r="K276" i="3"/>
  <c r="K277" i="3"/>
  <c r="K278" i="3"/>
  <c r="K279" i="3"/>
  <c r="K280" i="3"/>
  <c r="K281" i="3"/>
  <c r="K282" i="3"/>
  <c r="K284" i="3"/>
  <c r="K285" i="3"/>
  <c r="K286" i="3"/>
  <c r="K287" i="3"/>
  <c r="K288" i="3"/>
  <c r="K289" i="3"/>
  <c r="K290" i="3"/>
  <c r="K291" i="3"/>
  <c r="K292" i="3"/>
  <c r="K293" i="3"/>
  <c r="K294" i="3"/>
  <c r="K295" i="3"/>
  <c r="K296" i="3"/>
  <c r="K297" i="3"/>
  <c r="K299" i="3"/>
  <c r="K300" i="3"/>
  <c r="K301" i="3"/>
  <c r="K302" i="3"/>
  <c r="K303" i="3"/>
  <c r="K304" i="3"/>
  <c r="K305" i="3"/>
  <c r="K306" i="3"/>
  <c r="K307" i="3"/>
  <c r="K308" i="3"/>
  <c r="K309" i="3"/>
  <c r="K310" i="3"/>
  <c r="K311" i="3"/>
  <c r="K312" i="3"/>
  <c r="K313" i="3"/>
  <c r="K314" i="3"/>
  <c r="K315" i="3"/>
  <c r="K316" i="3"/>
  <c r="K317" i="3"/>
  <c r="K318" i="3"/>
  <c r="K319" i="3"/>
  <c r="K321" i="3"/>
  <c r="K322" i="3"/>
  <c r="K323" i="3"/>
  <c r="K324" i="3"/>
  <c r="K325" i="3"/>
  <c r="K326" i="3"/>
  <c r="K327" i="3"/>
  <c r="K328" i="3"/>
  <c r="K329" i="3"/>
  <c r="K331" i="3"/>
  <c r="K332" i="3"/>
  <c r="K333" i="3"/>
  <c r="K334" i="3"/>
  <c r="K336" i="3"/>
  <c r="K337" i="3"/>
  <c r="K338" i="3"/>
  <c r="K339" i="3"/>
  <c r="K340" i="3"/>
  <c r="K341" i="3"/>
  <c r="K342" i="3"/>
  <c r="K343" i="3"/>
  <c r="K344" i="3"/>
  <c r="K345" i="3"/>
  <c r="K346" i="3"/>
  <c r="K347" i="3"/>
  <c r="K348" i="3"/>
  <c r="K349" i="3"/>
  <c r="K350" i="3"/>
  <c r="K351" i="3"/>
  <c r="K352" i="3"/>
  <c r="K353" i="3"/>
  <c r="K354" i="3"/>
  <c r="K355" i="3"/>
  <c r="K356" i="3"/>
  <c r="K359" i="3"/>
  <c r="K360" i="3"/>
  <c r="K361" i="3"/>
  <c r="K363" i="3"/>
  <c r="K364" i="3"/>
  <c r="K365" i="3"/>
  <c r="K366" i="3"/>
  <c r="K368" i="3"/>
  <c r="K369" i="3"/>
  <c r="K370" i="3"/>
  <c r="K372" i="3"/>
  <c r="K373" i="3"/>
  <c r="K374" i="3"/>
  <c r="K375" i="3"/>
  <c r="K376" i="3"/>
  <c r="K377" i="3"/>
  <c r="K378" i="3"/>
  <c r="K380" i="3"/>
  <c r="K381" i="3"/>
  <c r="K382" i="3"/>
  <c r="K383" i="3"/>
  <c r="K384" i="3"/>
  <c r="K385" i="3"/>
  <c r="K386" i="3"/>
  <c r="K387" i="3"/>
  <c r="K388" i="3"/>
  <c r="K389" i="3"/>
  <c r="K390" i="3"/>
  <c r="K391" i="3"/>
  <c r="K392" i="3"/>
  <c r="K394" i="3"/>
  <c r="K395" i="3"/>
  <c r="K397" i="3"/>
  <c r="K398" i="3"/>
  <c r="K399" i="3"/>
  <c r="K400" i="3"/>
  <c r="K401" i="3"/>
  <c r="K402" i="3"/>
  <c r="K403" i="3"/>
  <c r="K404" i="3"/>
  <c r="K405" i="3"/>
  <c r="K406" i="3"/>
  <c r="K407" i="3"/>
  <c r="K408" i="3"/>
  <c r="K409" i="3"/>
  <c r="K410" i="3"/>
  <c r="K411" i="3"/>
  <c r="K412" i="3"/>
  <c r="K413" i="3"/>
  <c r="K415" i="3"/>
  <c r="K417" i="3"/>
  <c r="K418" i="3"/>
  <c r="K419" i="3"/>
  <c r="K421" i="3"/>
  <c r="K422" i="3"/>
  <c r="K423" i="3"/>
  <c r="K424" i="3"/>
  <c r="K426" i="3"/>
  <c r="K427" i="3"/>
  <c r="K428" i="3"/>
  <c r="K430" i="3"/>
  <c r="K429" i="3" s="1"/>
  <c r="K434" i="3"/>
  <c r="K435" i="3"/>
  <c r="K436" i="3"/>
  <c r="K437" i="3"/>
  <c r="K438" i="3"/>
  <c r="K439" i="3"/>
  <c r="K440" i="3"/>
  <c r="K441" i="3"/>
  <c r="K442" i="3"/>
  <c r="K443" i="3"/>
  <c r="K444" i="3"/>
  <c r="K445" i="3"/>
  <c r="K446" i="3"/>
  <c r="K447" i="3"/>
  <c r="K448" i="3"/>
  <c r="K449" i="3"/>
  <c r="K451" i="3"/>
  <c r="K450" i="3" s="1"/>
  <c r="K456" i="3"/>
  <c r="K457" i="3"/>
  <c r="K458" i="3"/>
  <c r="K459" i="3"/>
  <c r="K460" i="3"/>
  <c r="K461" i="3"/>
  <c r="K462" i="3"/>
  <c r="K463" i="3"/>
  <c r="K465" i="3"/>
  <c r="K466" i="3"/>
  <c r="K467" i="3"/>
  <c r="K468" i="3"/>
  <c r="K469" i="3"/>
  <c r="K470" i="3"/>
  <c r="K471" i="3"/>
  <c r="K472" i="3"/>
  <c r="K473" i="3"/>
  <c r="K474" i="3"/>
  <c r="K475" i="3"/>
  <c r="K476" i="3"/>
  <c r="K477" i="3"/>
  <c r="K479" i="3"/>
  <c r="K480" i="3"/>
  <c r="K481" i="3"/>
  <c r="K482" i="3"/>
  <c r="K483" i="3"/>
  <c r="K484" i="3"/>
  <c r="K485" i="3"/>
  <c r="K486" i="3"/>
  <c r="K487" i="3"/>
  <c r="K488" i="3"/>
  <c r="K489" i="3"/>
  <c r="K490" i="3"/>
  <c r="K491" i="3"/>
  <c r="K492" i="3"/>
  <c r="K493" i="3"/>
  <c r="K494" i="3"/>
  <c r="K495" i="3"/>
  <c r="K496" i="3"/>
  <c r="K497" i="3"/>
  <c r="K498" i="3"/>
  <c r="K499" i="3"/>
  <c r="K500" i="3"/>
  <c r="K501" i="3"/>
  <c r="K503" i="3"/>
  <c r="K504" i="3"/>
  <c r="K505" i="3"/>
  <c r="K506" i="3"/>
  <c r="K507" i="3"/>
  <c r="K508" i="3"/>
  <c r="K509" i="3"/>
  <c r="K510" i="3"/>
  <c r="K511" i="3"/>
  <c r="K513" i="3"/>
  <c r="K512" i="3" s="1"/>
  <c r="K515" i="3"/>
  <c r="K514" i="3" s="1"/>
  <c r="K517" i="3"/>
  <c r="K518" i="3"/>
  <c r="K519" i="3"/>
  <c r="K521" i="3"/>
  <c r="K520" i="3" s="1"/>
  <c r="K523" i="3"/>
  <c r="K522" i="3" s="1"/>
  <c r="K525" i="3"/>
  <c r="K526" i="3"/>
  <c r="K527" i="3"/>
  <c r="K528" i="3"/>
  <c r="K530" i="3"/>
  <c r="K531" i="3"/>
  <c r="K532" i="3"/>
  <c r="K533" i="3"/>
  <c r="K534" i="3"/>
  <c r="K535" i="3"/>
  <c r="K536" i="3"/>
  <c r="K537" i="3"/>
  <c r="K539" i="3"/>
  <c r="K540" i="3"/>
  <c r="K541" i="3"/>
  <c r="K542" i="3"/>
  <c r="K543" i="3"/>
  <c r="K544" i="3"/>
  <c r="K545" i="3"/>
  <c r="K546" i="3"/>
  <c r="K547" i="3"/>
  <c r="K548" i="3"/>
  <c r="K549" i="3"/>
  <c r="K550" i="3"/>
  <c r="K552" i="3"/>
  <c r="K553" i="3"/>
  <c r="K554" i="3"/>
  <c r="K556" i="3"/>
  <c r="K555" i="3" s="1"/>
  <c r="K558" i="3"/>
  <c r="K559" i="3"/>
  <c r="K562" i="3"/>
  <c r="K563" i="3"/>
  <c r="K564" i="3"/>
  <c r="K565" i="3"/>
  <c r="K566" i="3"/>
  <c r="K567" i="3"/>
  <c r="K568" i="3"/>
  <c r="K569" i="3"/>
  <c r="K570" i="3"/>
  <c r="K571" i="3"/>
  <c r="K572" i="3"/>
  <c r="K573" i="3"/>
  <c r="K574" i="3"/>
  <c r="K575" i="3"/>
  <c r="K576" i="3"/>
  <c r="K577" i="3"/>
  <c r="K580" i="3"/>
  <c r="K581" i="3"/>
  <c r="K582" i="3"/>
  <c r="K583" i="3"/>
  <c r="K584" i="3"/>
  <c r="K586" i="3"/>
  <c r="K587" i="3"/>
  <c r="K588" i="3"/>
  <c r="K589" i="3"/>
  <c r="K591" i="3"/>
  <c r="K592" i="3"/>
  <c r="K594" i="3"/>
  <c r="K595" i="3"/>
  <c r="K596" i="3"/>
  <c r="K598" i="3"/>
  <c r="K599" i="3"/>
  <c r="K600" i="3"/>
  <c r="K601" i="3"/>
  <c r="K602" i="3"/>
  <c r="K603" i="3"/>
  <c r="K604" i="3"/>
  <c r="K605" i="3"/>
  <c r="K606" i="3"/>
  <c r="K608" i="3"/>
  <c r="K609" i="3"/>
  <c r="K610" i="3"/>
  <c r="K611" i="3"/>
  <c r="K612" i="3"/>
  <c r="K613" i="3"/>
  <c r="K614" i="3"/>
  <c r="K615" i="3"/>
  <c r="K616" i="3"/>
  <c r="K618" i="3"/>
  <c r="K619" i="3"/>
  <c r="K620" i="3"/>
  <c r="K622" i="3"/>
  <c r="K623" i="3"/>
  <c r="K624" i="3"/>
  <c r="K625" i="3"/>
  <c r="K626" i="3"/>
  <c r="K627" i="3"/>
  <c r="K628" i="3"/>
  <c r="K629" i="3"/>
  <c r="K630" i="3"/>
  <c r="K631" i="3"/>
  <c r="K632" i="3"/>
  <c r="K633" i="3"/>
  <c r="K634" i="3"/>
  <c r="K635" i="3"/>
  <c r="K636" i="3"/>
  <c r="K637" i="3"/>
  <c r="K638" i="3"/>
  <c r="K639" i="3"/>
  <c r="K640" i="3"/>
  <c r="K641" i="3"/>
  <c r="K642" i="3"/>
  <c r="K643" i="3"/>
  <c r="K646" i="3"/>
  <c r="K647" i="3"/>
  <c r="K648" i="3"/>
  <c r="K649" i="3"/>
  <c r="K650" i="3"/>
  <c r="K651" i="3"/>
  <c r="K652" i="3"/>
  <c r="K653" i="3"/>
  <c r="K654" i="3"/>
  <c r="K655" i="3"/>
  <c r="K656" i="3"/>
  <c r="K657" i="3"/>
  <c r="K658" i="3"/>
  <c r="K659" i="3"/>
  <c r="K660" i="3"/>
  <c r="K661" i="3"/>
  <c r="K664" i="3"/>
  <c r="K665" i="3"/>
  <c r="K666" i="3"/>
  <c r="K667" i="3"/>
  <c r="K668" i="3"/>
  <c r="K669" i="3"/>
  <c r="K670" i="3"/>
  <c r="K671" i="3"/>
  <c r="K672" i="3"/>
  <c r="K673" i="3"/>
  <c r="K674" i="3"/>
  <c r="K675" i="3"/>
  <c r="K676" i="3"/>
  <c r="K677" i="3"/>
  <c r="K678" i="3"/>
  <c r="K679" i="3"/>
  <c r="K680" i="3"/>
  <c r="K681" i="3"/>
  <c r="K682" i="3"/>
  <c r="K683" i="3"/>
  <c r="K684" i="3"/>
  <c r="K685" i="3"/>
  <c r="K686" i="3"/>
  <c r="K687" i="3"/>
  <c r="K688" i="3"/>
  <c r="K689" i="3"/>
  <c r="K690" i="3"/>
  <c r="K691" i="3"/>
  <c r="K693" i="3"/>
  <c r="K694" i="3"/>
  <c r="K695" i="3"/>
  <c r="K696" i="3"/>
  <c r="K697" i="3"/>
  <c r="K698" i="3"/>
  <c r="K700" i="3"/>
  <c r="K701" i="3"/>
  <c r="K702" i="3"/>
  <c r="K703" i="3"/>
  <c r="K704" i="3"/>
  <c r="K705" i="3"/>
  <c r="K706" i="3"/>
  <c r="K707" i="3"/>
  <c r="K708" i="3"/>
  <c r="K709" i="3"/>
  <c r="K710" i="3"/>
  <c r="K711" i="3"/>
  <c r="K712" i="3"/>
  <c r="K713" i="3"/>
  <c r="K715" i="3"/>
  <c r="K714" i="3" s="1"/>
  <c r="K717" i="3"/>
  <c r="K718" i="3"/>
  <c r="K720" i="3"/>
  <c r="K721" i="3"/>
  <c r="K722" i="3"/>
  <c r="K723" i="3"/>
  <c r="K724" i="3"/>
  <c r="K725" i="3"/>
  <c r="K726" i="3"/>
  <c r="K728" i="3"/>
  <c r="K729" i="3"/>
  <c r="K730" i="3"/>
  <c r="K732" i="3"/>
  <c r="K733" i="3"/>
  <c r="K734" i="3"/>
  <c r="K735" i="3"/>
  <c r="K737" i="3"/>
  <c r="K738" i="3"/>
  <c r="K739" i="3"/>
  <c r="K740" i="3"/>
  <c r="K741" i="3"/>
  <c r="K742" i="3"/>
  <c r="K743" i="3"/>
  <c r="K744" i="3"/>
  <c r="K745" i="3"/>
  <c r="K746" i="3"/>
  <c r="K747" i="3"/>
  <c r="K748" i="3"/>
  <c r="K749" i="3"/>
  <c r="K750" i="3"/>
  <c r="K752" i="3"/>
  <c r="K753" i="3"/>
  <c r="K754" i="3"/>
  <c r="K756" i="3"/>
  <c r="K757" i="3"/>
  <c r="K758" i="3"/>
  <c r="K759" i="3"/>
  <c r="K761" i="3"/>
  <c r="K762" i="3"/>
  <c r="K763" i="3"/>
  <c r="K764" i="3"/>
  <c r="K766" i="3"/>
  <c r="K768" i="3"/>
  <c r="K769" i="3"/>
  <c r="K770" i="3"/>
  <c r="K771" i="3"/>
  <c r="K772" i="3"/>
  <c r="K773" i="3"/>
  <c r="K774" i="3"/>
  <c r="K775" i="3"/>
  <c r="K776" i="3"/>
  <c r="K777" i="3"/>
  <c r="K778" i="3"/>
  <c r="K779" i="3"/>
  <c r="K780" i="3"/>
  <c r="K781" i="3"/>
  <c r="K782" i="3"/>
  <c r="K784" i="3"/>
  <c r="K785" i="3"/>
  <c r="K786" i="3"/>
  <c r="K787" i="3"/>
  <c r="K788" i="3"/>
  <c r="K789" i="3"/>
  <c r="K790" i="3"/>
  <c r="K791" i="3"/>
  <c r="K792" i="3"/>
  <c r="K793" i="3"/>
  <c r="K794" i="3"/>
  <c r="K795" i="3"/>
  <c r="K796" i="3"/>
  <c r="K797" i="3"/>
  <c r="K798" i="3"/>
  <c r="K799" i="3"/>
  <c r="K800" i="3"/>
  <c r="K801" i="3"/>
  <c r="K802" i="3"/>
  <c r="K803" i="3"/>
  <c r="K804" i="3"/>
  <c r="K805" i="3"/>
  <c r="K807" i="3"/>
  <c r="K809" i="3"/>
  <c r="K810" i="3"/>
  <c r="K811" i="3"/>
  <c r="K812" i="3"/>
  <c r="K813" i="3"/>
  <c r="K814" i="3"/>
  <c r="K815" i="3"/>
  <c r="K816" i="3"/>
  <c r="K818" i="3"/>
  <c r="K819" i="3"/>
  <c r="K821" i="3"/>
  <c r="K822" i="3"/>
  <c r="K823" i="3"/>
  <c r="K825" i="3"/>
  <c r="K826" i="3"/>
  <c r="K827" i="3"/>
  <c r="K828" i="3"/>
  <c r="K829" i="3"/>
  <c r="K830" i="3"/>
  <c r="K831" i="3"/>
  <c r="K832" i="3"/>
  <c r="K833" i="3"/>
  <c r="K835" i="3"/>
  <c r="K836" i="3"/>
  <c r="K837" i="3"/>
  <c r="K838" i="3"/>
  <c r="K839" i="3"/>
  <c r="K840" i="3"/>
  <c r="K841" i="3"/>
  <c r="K842" i="3"/>
  <c r="K844" i="3"/>
  <c r="K845" i="3"/>
  <c r="K846" i="3"/>
  <c r="K847" i="3"/>
  <c r="K848" i="3"/>
  <c r="K849" i="3"/>
  <c r="K850" i="3"/>
  <c r="K851" i="3"/>
  <c r="K852" i="3"/>
  <c r="K853" i="3"/>
  <c r="K854" i="3"/>
  <c r="K855" i="3"/>
  <c r="K856" i="3"/>
  <c r="K860" i="3"/>
  <c r="K861" i="3"/>
  <c r="K862" i="3"/>
  <c r="K864" i="3"/>
  <c r="K865" i="3"/>
  <c r="K866" i="3"/>
  <c r="K868" i="3"/>
  <c r="K869" i="3"/>
  <c r="K870" i="3"/>
  <c r="J12" i="3"/>
  <c r="J13" i="3"/>
  <c r="J14" i="3"/>
  <c r="J16" i="3"/>
  <c r="J15" i="3" s="1"/>
  <c r="J18" i="3"/>
  <c r="J20" i="3"/>
  <c r="J21" i="3"/>
  <c r="J25" i="3"/>
  <c r="J26" i="3"/>
  <c r="J27" i="3"/>
  <c r="J28" i="3"/>
  <c r="J29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7" i="3"/>
  <c r="J108" i="3"/>
  <c r="J109" i="3"/>
  <c r="J110" i="3"/>
  <c r="J111" i="3"/>
  <c r="J112" i="3"/>
  <c r="J113" i="3"/>
  <c r="J115" i="3"/>
  <c r="J116" i="3"/>
  <c r="J117" i="3"/>
  <c r="J119" i="3"/>
  <c r="J118" i="3" s="1"/>
  <c r="J121" i="3"/>
  <c r="J120" i="3" s="1"/>
  <c r="J123" i="3"/>
  <c r="J124" i="3"/>
  <c r="J125" i="3"/>
  <c r="J126" i="3"/>
  <c r="J127" i="3"/>
  <c r="J130" i="3"/>
  <c r="J131" i="3"/>
  <c r="J133" i="3"/>
  <c r="J136" i="3"/>
  <c r="J137" i="3"/>
  <c r="J139" i="3"/>
  <c r="J140" i="3"/>
  <c r="J141" i="3"/>
  <c r="J142" i="3"/>
  <c r="J143" i="3"/>
  <c r="J144" i="3"/>
  <c r="J145" i="3"/>
  <c r="J147" i="3"/>
  <c r="J148" i="3"/>
  <c r="J149" i="3"/>
  <c r="J150" i="3"/>
  <c r="J151" i="3"/>
  <c r="J154" i="3"/>
  <c r="J155" i="3"/>
  <c r="J161" i="3"/>
  <c r="J163" i="3"/>
  <c r="J164" i="3"/>
  <c r="J167" i="3"/>
  <c r="J168" i="3"/>
  <c r="J169" i="3"/>
  <c r="J172" i="3"/>
  <c r="J173" i="3"/>
  <c r="J176" i="3"/>
  <c r="J178" i="3"/>
  <c r="J177" i="3" s="1"/>
  <c r="J180" i="3"/>
  <c r="J181" i="3"/>
  <c r="J182" i="3"/>
  <c r="J184" i="3"/>
  <c r="J185" i="3"/>
  <c r="J187" i="3"/>
  <c r="J189" i="3"/>
  <c r="J191" i="3"/>
  <c r="J192" i="3"/>
  <c r="J193" i="3"/>
  <c r="J200" i="3"/>
  <c r="J201" i="3"/>
  <c r="J203" i="3"/>
  <c r="J204" i="3"/>
  <c r="J206" i="3"/>
  <c r="J207" i="3"/>
  <c r="J213" i="3"/>
  <c r="J214" i="3"/>
  <c r="J215" i="3"/>
  <c r="J216" i="3"/>
  <c r="J217" i="3"/>
  <c r="J219" i="3"/>
  <c r="J218" i="3" s="1"/>
  <c r="J221" i="3"/>
  <c r="J222" i="3"/>
  <c r="J223" i="3"/>
  <c r="J224" i="3"/>
  <c r="J227" i="3"/>
  <c r="J228" i="3"/>
  <c r="J231" i="3"/>
  <c r="J232" i="3"/>
  <c r="J233" i="3"/>
  <c r="J235" i="3"/>
  <c r="J236" i="3"/>
  <c r="J240" i="3"/>
  <c r="J242" i="3"/>
  <c r="J245" i="3"/>
  <c r="J247" i="3"/>
  <c r="J246" i="3" s="1"/>
  <c r="J251" i="3"/>
  <c r="J254" i="3"/>
  <c r="J255" i="3"/>
  <c r="J256" i="3"/>
  <c r="J258" i="3"/>
  <c r="J259" i="3"/>
  <c r="J261" i="3"/>
  <c r="J263" i="3"/>
  <c r="J264" i="3"/>
  <c r="J265" i="3"/>
  <c r="J266" i="3"/>
  <c r="J267" i="3"/>
  <c r="J268" i="3"/>
  <c r="J269" i="3"/>
  <c r="J270" i="3"/>
  <c r="J271" i="3"/>
  <c r="J275" i="3"/>
  <c r="J276" i="3"/>
  <c r="J277" i="3"/>
  <c r="J278" i="3"/>
  <c r="J279" i="3"/>
  <c r="J280" i="3"/>
  <c r="J281" i="3"/>
  <c r="J282" i="3"/>
  <c r="J284" i="3"/>
  <c r="J285" i="3"/>
  <c r="J286" i="3"/>
  <c r="J287" i="3"/>
  <c r="J289" i="3"/>
  <c r="J290" i="3"/>
  <c r="J291" i="3"/>
  <c r="J292" i="3"/>
  <c r="J294" i="3"/>
  <c r="J295" i="3"/>
  <c r="J299" i="3"/>
  <c r="J300" i="3"/>
  <c r="J301" i="3"/>
  <c r="J302" i="3"/>
  <c r="J303" i="3"/>
  <c r="J304" i="3"/>
  <c r="J306" i="3"/>
  <c r="J307" i="3"/>
  <c r="J308" i="3"/>
  <c r="J309" i="3"/>
  <c r="J310" i="3"/>
  <c r="J311" i="3"/>
  <c r="J312" i="3"/>
  <c r="J313" i="3"/>
  <c r="J314" i="3"/>
  <c r="J315" i="3"/>
  <c r="J316" i="3"/>
  <c r="J317" i="3"/>
  <c r="J318" i="3"/>
  <c r="J319" i="3"/>
  <c r="J321" i="3"/>
  <c r="J322" i="3"/>
  <c r="J323" i="3"/>
  <c r="J326" i="3"/>
  <c r="J327" i="3"/>
  <c r="J328" i="3"/>
  <c r="J330" i="3"/>
  <c r="J331" i="3"/>
  <c r="J332" i="3"/>
  <c r="J333" i="3"/>
  <c r="J334" i="3"/>
  <c r="J335" i="3"/>
  <c r="J336" i="3"/>
  <c r="J337" i="3"/>
  <c r="J338" i="3"/>
  <c r="J339" i="3"/>
  <c r="J341" i="3"/>
  <c r="J342" i="3"/>
  <c r="J344" i="3"/>
  <c r="J345" i="3"/>
  <c r="J346" i="3"/>
  <c r="J347" i="3"/>
  <c r="J349" i="3"/>
  <c r="J350" i="3"/>
  <c r="J351" i="3"/>
  <c r="J352" i="3"/>
  <c r="J353" i="3"/>
  <c r="J354" i="3"/>
  <c r="J355" i="3"/>
  <c r="J356" i="3"/>
  <c r="J357" i="3"/>
  <c r="J359" i="3"/>
  <c r="J360" i="3"/>
  <c r="J361" i="3"/>
  <c r="J362" i="3"/>
  <c r="J363" i="3"/>
  <c r="J365" i="3"/>
  <c r="J366" i="3"/>
  <c r="J367" i="3"/>
  <c r="J368" i="3"/>
  <c r="J369" i="3"/>
  <c r="J370" i="3"/>
  <c r="J371" i="3"/>
  <c r="J372" i="3"/>
  <c r="J373" i="3"/>
  <c r="J374" i="3"/>
  <c r="J375" i="3"/>
  <c r="J376" i="3"/>
  <c r="J377" i="3"/>
  <c r="J380" i="3"/>
  <c r="J381" i="3"/>
  <c r="J382" i="3"/>
  <c r="J383" i="3"/>
  <c r="J384" i="3"/>
  <c r="J385" i="3"/>
  <c r="J386" i="3"/>
  <c r="J387" i="3"/>
  <c r="J388" i="3"/>
  <c r="J389" i="3"/>
  <c r="J390" i="3"/>
  <c r="J391" i="3"/>
  <c r="J393" i="3"/>
  <c r="J394" i="3"/>
  <c r="J395" i="3"/>
  <c r="J396" i="3"/>
  <c r="J397" i="3"/>
  <c r="J399" i="3"/>
  <c r="J400" i="3"/>
  <c r="J401" i="3"/>
  <c r="J402" i="3"/>
  <c r="J403" i="3"/>
  <c r="J404" i="3"/>
  <c r="J405" i="3"/>
  <c r="J407" i="3"/>
  <c r="J408" i="3"/>
  <c r="J410" i="3"/>
  <c r="J411" i="3"/>
  <c r="J412" i="3"/>
  <c r="J413" i="3"/>
  <c r="J415" i="3"/>
  <c r="J416" i="3"/>
  <c r="J418" i="3"/>
  <c r="J419" i="3"/>
  <c r="J420" i="3"/>
  <c r="J421" i="3"/>
  <c r="J422" i="3"/>
  <c r="J423" i="3"/>
  <c r="J424" i="3"/>
  <c r="J426" i="3"/>
  <c r="J427" i="3"/>
  <c r="J428" i="3"/>
  <c r="J437" i="3"/>
  <c r="J438" i="3"/>
  <c r="J439" i="3"/>
  <c r="J442" i="3"/>
  <c r="J445" i="3"/>
  <c r="J446" i="3"/>
  <c r="J447" i="3"/>
  <c r="J449" i="3"/>
  <c r="J453" i="3"/>
  <c r="J456" i="3"/>
  <c r="J457" i="3"/>
  <c r="J460" i="3"/>
  <c r="J461" i="3"/>
  <c r="J462" i="3"/>
  <c r="J463" i="3"/>
  <c r="J465" i="3"/>
  <c r="J466" i="3"/>
  <c r="J467" i="3"/>
  <c r="J468" i="3"/>
  <c r="J469" i="3"/>
  <c r="J470" i="3"/>
  <c r="J471" i="3"/>
  <c r="J472" i="3"/>
  <c r="J473" i="3"/>
  <c r="J477" i="3"/>
  <c r="J479" i="3"/>
  <c r="J484" i="3"/>
  <c r="J485" i="3"/>
  <c r="J486" i="3"/>
  <c r="J487" i="3"/>
  <c r="J488" i="3"/>
  <c r="J492" i="3"/>
  <c r="J494" i="3"/>
  <c r="J496" i="3"/>
  <c r="J499" i="3"/>
  <c r="J500" i="3"/>
  <c r="J503" i="3"/>
  <c r="J504" i="3"/>
  <c r="J507" i="3"/>
  <c r="J509" i="3"/>
  <c r="J513" i="3"/>
  <c r="J512" i="3" s="1"/>
  <c r="J515" i="3"/>
  <c r="J514" i="3" s="1"/>
  <c r="J517" i="3"/>
  <c r="J518" i="3"/>
  <c r="J519" i="3"/>
  <c r="J521" i="3"/>
  <c r="J520" i="3" s="1"/>
  <c r="J525" i="3"/>
  <c r="J528" i="3"/>
  <c r="J531" i="3"/>
  <c r="J532" i="3"/>
  <c r="J533" i="3"/>
  <c r="J535" i="3"/>
  <c r="J536" i="3"/>
  <c r="J537" i="3"/>
  <c r="J548" i="3"/>
  <c r="J549" i="3"/>
  <c r="J556" i="3"/>
  <c r="J555" i="3" s="1"/>
  <c r="J558" i="3"/>
  <c r="J559" i="3"/>
  <c r="J560" i="3"/>
  <c r="J563" i="3"/>
  <c r="J564" i="3"/>
  <c r="J565" i="3"/>
  <c r="J566" i="3"/>
  <c r="J567" i="3"/>
  <c r="J568" i="3"/>
  <c r="J569" i="3"/>
  <c r="J570" i="3"/>
  <c r="J571" i="3"/>
  <c r="J572" i="3"/>
  <c r="J573" i="3"/>
  <c r="J574" i="3"/>
  <c r="J575" i="3"/>
  <c r="J576" i="3"/>
  <c r="J577" i="3"/>
  <c r="J581" i="3"/>
  <c r="J582" i="3"/>
  <c r="J583" i="3"/>
  <c r="J584" i="3"/>
  <c r="J586" i="3"/>
  <c r="J587" i="3"/>
  <c r="J589" i="3"/>
  <c r="J591" i="3"/>
  <c r="J592" i="3"/>
  <c r="J594" i="3"/>
  <c r="J595" i="3"/>
  <c r="J596" i="3"/>
  <c r="J597" i="3"/>
  <c r="J599" i="3"/>
  <c r="J600" i="3"/>
  <c r="J602" i="3"/>
  <c r="J603" i="3"/>
  <c r="J605" i="3"/>
  <c r="J606" i="3"/>
  <c r="J607" i="3"/>
  <c r="J608" i="3"/>
  <c r="J609" i="3"/>
  <c r="J610" i="3"/>
  <c r="J611" i="3"/>
  <c r="J612" i="3"/>
  <c r="J613" i="3"/>
  <c r="J614" i="3"/>
  <c r="J616" i="3"/>
  <c r="J617" i="3"/>
  <c r="J618" i="3"/>
  <c r="J619" i="3"/>
  <c r="J620" i="3"/>
  <c r="J622" i="3"/>
  <c r="J623" i="3"/>
  <c r="J624" i="3"/>
  <c r="J625" i="3"/>
  <c r="J626" i="3"/>
  <c r="J627" i="3"/>
  <c r="J628" i="3"/>
  <c r="J629" i="3"/>
  <c r="J631" i="3"/>
  <c r="J632" i="3"/>
  <c r="J633" i="3"/>
  <c r="J634" i="3"/>
  <c r="J635" i="3"/>
  <c r="J636" i="3"/>
  <c r="J638" i="3"/>
  <c r="J639" i="3"/>
  <c r="J640" i="3"/>
  <c r="J641" i="3"/>
  <c r="J642" i="3"/>
  <c r="J643" i="3"/>
  <c r="J644" i="3"/>
  <c r="J645" i="3"/>
  <c r="J646" i="3"/>
  <c r="J647" i="3"/>
  <c r="J648" i="3"/>
  <c r="J649" i="3"/>
  <c r="J651" i="3"/>
  <c r="J652" i="3"/>
  <c r="J653" i="3"/>
  <c r="J654" i="3"/>
  <c r="J655" i="3"/>
  <c r="J656" i="3"/>
  <c r="J657" i="3"/>
  <c r="J658" i="3"/>
  <c r="J659" i="3"/>
  <c r="J660" i="3"/>
  <c r="J661" i="3"/>
  <c r="J662" i="3"/>
  <c r="J665" i="3"/>
  <c r="J666" i="3"/>
  <c r="J668" i="3"/>
  <c r="J669" i="3"/>
  <c r="J670" i="3"/>
  <c r="J671" i="3"/>
  <c r="J672" i="3"/>
  <c r="J674" i="3"/>
  <c r="J676" i="3"/>
  <c r="J677" i="3"/>
  <c r="J679" i="3"/>
  <c r="J681" i="3"/>
  <c r="J682" i="3"/>
  <c r="J683" i="3"/>
  <c r="J684" i="3"/>
  <c r="J685" i="3"/>
  <c r="J688" i="3"/>
  <c r="J689" i="3"/>
  <c r="J690" i="3"/>
  <c r="J691" i="3"/>
  <c r="J693" i="3"/>
  <c r="J694" i="3"/>
  <c r="J695" i="3"/>
  <c r="J696" i="3"/>
  <c r="J698" i="3"/>
  <c r="J699" i="3"/>
  <c r="J701" i="3"/>
  <c r="J702" i="3"/>
  <c r="J704" i="3"/>
  <c r="J705" i="3"/>
  <c r="J706" i="3"/>
  <c r="J707" i="3"/>
  <c r="J708" i="3"/>
  <c r="J709" i="3"/>
  <c r="J710" i="3"/>
  <c r="J711" i="3"/>
  <c r="J712" i="3"/>
  <c r="J713" i="3"/>
  <c r="J715" i="3"/>
  <c r="J714" i="3" s="1"/>
  <c r="J717" i="3"/>
  <c r="J718" i="3"/>
  <c r="J719" i="3"/>
  <c r="J720" i="3"/>
  <c r="J722" i="3"/>
  <c r="J723" i="3"/>
  <c r="J724" i="3"/>
  <c r="J725" i="3"/>
  <c r="J726" i="3"/>
  <c r="J728" i="3"/>
  <c r="J729" i="3"/>
  <c r="J737" i="3"/>
  <c r="J739" i="3"/>
  <c r="J740" i="3"/>
  <c r="J741" i="3"/>
  <c r="J744" i="3"/>
  <c r="J745" i="3"/>
  <c r="J746" i="3"/>
  <c r="J748" i="3"/>
  <c r="J749" i="3"/>
  <c r="J750" i="3"/>
  <c r="J753" i="3"/>
  <c r="J754" i="3"/>
  <c r="J756" i="3"/>
  <c r="J757" i="3"/>
  <c r="J758" i="3"/>
  <c r="J759" i="3"/>
  <c r="J760" i="3"/>
  <c r="J761" i="3"/>
  <c r="J762" i="3"/>
  <c r="J764" i="3"/>
  <c r="J765" i="3"/>
  <c r="J768" i="3"/>
  <c r="J769" i="3"/>
  <c r="J770" i="3"/>
  <c r="J772" i="3"/>
  <c r="J773" i="3"/>
  <c r="J777" i="3"/>
  <c r="J780" i="3"/>
  <c r="J781" i="3"/>
  <c r="J782" i="3"/>
  <c r="J784" i="3"/>
  <c r="J788" i="3"/>
  <c r="J791" i="3"/>
  <c r="J792" i="3"/>
  <c r="J793" i="3"/>
  <c r="J794" i="3"/>
  <c r="J796" i="3"/>
  <c r="J799" i="3"/>
  <c r="J800" i="3"/>
  <c r="J801" i="3"/>
  <c r="J802" i="3"/>
  <c r="J803" i="3"/>
  <c r="J804" i="3"/>
  <c r="J805" i="3"/>
  <c r="J813" i="3"/>
  <c r="J815" i="3"/>
  <c r="J816" i="3"/>
  <c r="J818" i="3"/>
  <c r="J819" i="3"/>
  <c r="J821" i="3"/>
  <c r="J822" i="3"/>
  <c r="J823" i="3"/>
  <c r="J824" i="3"/>
  <c r="J825" i="3"/>
  <c r="J826" i="3"/>
  <c r="J827" i="3"/>
  <c r="J828" i="3"/>
  <c r="J829" i="3"/>
  <c r="J832" i="3"/>
  <c r="J835" i="3"/>
  <c r="J836" i="3"/>
  <c r="J837" i="3"/>
  <c r="J838" i="3"/>
  <c r="J840" i="3"/>
  <c r="J841" i="3"/>
  <c r="J846" i="3"/>
  <c r="J860" i="3"/>
  <c r="J861" i="3"/>
  <c r="J864" i="3"/>
  <c r="J865" i="3"/>
  <c r="J866" i="3"/>
  <c r="J867" i="3"/>
  <c r="J868" i="3"/>
  <c r="J869" i="3"/>
  <c r="I11" i="3"/>
  <c r="I12" i="3"/>
  <c r="I13" i="3"/>
  <c r="I14" i="3"/>
  <c r="I16" i="3"/>
  <c r="I15" i="3" s="1"/>
  <c r="I18" i="3"/>
  <c r="I19" i="3"/>
  <c r="I20" i="3"/>
  <c r="I21" i="3"/>
  <c r="I23" i="3"/>
  <c r="I22" i="3" s="1"/>
  <c r="I25" i="3"/>
  <c r="I26" i="3"/>
  <c r="I27" i="3"/>
  <c r="I28" i="3"/>
  <c r="I29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47" i="3"/>
  <c r="I49" i="3"/>
  <c r="I50" i="3"/>
  <c r="I51" i="3"/>
  <c r="I52" i="3"/>
  <c r="I53" i="3"/>
  <c r="I55" i="3"/>
  <c r="I56" i="3"/>
  <c r="I57" i="3"/>
  <c r="I58" i="3"/>
  <c r="I59" i="3"/>
  <c r="I60" i="3"/>
  <c r="I61" i="3"/>
  <c r="I62" i="3"/>
  <c r="I63" i="3"/>
  <c r="I64" i="3"/>
  <c r="I65" i="3"/>
  <c r="I67" i="3"/>
  <c r="I68" i="3"/>
  <c r="I69" i="3"/>
  <c r="I70" i="3"/>
  <c r="I71" i="3"/>
  <c r="I72" i="3"/>
  <c r="I74" i="3"/>
  <c r="I81" i="3"/>
  <c r="I82" i="3"/>
  <c r="I83" i="3"/>
  <c r="I84" i="3"/>
  <c r="I85" i="3"/>
  <c r="I86" i="3"/>
  <c r="I87" i="3"/>
  <c r="I88" i="3"/>
  <c r="I89" i="3"/>
  <c r="I90" i="3"/>
  <c r="I91" i="3"/>
  <c r="I93" i="3"/>
  <c r="I94" i="3"/>
  <c r="I95" i="3"/>
  <c r="I96" i="3"/>
  <c r="I98" i="3"/>
  <c r="I99" i="3"/>
  <c r="I100" i="3"/>
  <c r="I101" i="3"/>
  <c r="I102" i="3"/>
  <c r="I104" i="3"/>
  <c r="I105" i="3"/>
  <c r="I107" i="3"/>
  <c r="I108" i="3"/>
  <c r="I109" i="3"/>
  <c r="I110" i="3"/>
  <c r="I111" i="3"/>
  <c r="I112" i="3"/>
  <c r="I113" i="3"/>
  <c r="I115" i="3"/>
  <c r="I116" i="3"/>
  <c r="I117" i="3"/>
  <c r="I119" i="3"/>
  <c r="I118" i="3" s="1"/>
  <c r="I121" i="3"/>
  <c r="I120" i="3" s="1"/>
  <c r="I123" i="3"/>
  <c r="I124" i="3"/>
  <c r="I125" i="3"/>
  <c r="I126" i="3"/>
  <c r="I127" i="3"/>
  <c r="I128" i="3"/>
  <c r="I130" i="3"/>
  <c r="I131" i="3"/>
  <c r="I132" i="3"/>
  <c r="I133" i="3"/>
  <c r="I134" i="3"/>
  <c r="I136" i="3"/>
  <c r="I137" i="3"/>
  <c r="I139" i="3"/>
  <c r="I140" i="3"/>
  <c r="I141" i="3"/>
  <c r="I142" i="3"/>
  <c r="I143" i="3"/>
  <c r="I144" i="3"/>
  <c r="I145" i="3"/>
  <c r="I147" i="3"/>
  <c r="I148" i="3"/>
  <c r="I149" i="3"/>
  <c r="I151" i="3"/>
  <c r="I152" i="3"/>
  <c r="I155" i="3"/>
  <c r="I161" i="3"/>
  <c r="I162" i="3"/>
  <c r="I163" i="3"/>
  <c r="I167" i="3"/>
  <c r="I168" i="3"/>
  <c r="I169" i="3"/>
  <c r="I172" i="3"/>
  <c r="I173" i="3"/>
  <c r="I174" i="3"/>
  <c r="I175" i="3"/>
  <c r="I176" i="3"/>
  <c r="I178" i="3"/>
  <c r="I177" i="3" s="1"/>
  <c r="I180" i="3"/>
  <c r="I181" i="3"/>
  <c r="I182" i="3"/>
  <c r="I184" i="3"/>
  <c r="I185" i="3"/>
  <c r="I187" i="3"/>
  <c r="I188" i="3"/>
  <c r="I189" i="3"/>
  <c r="I190" i="3"/>
  <c r="I191" i="3"/>
  <c r="I192" i="3"/>
  <c r="I193" i="3"/>
  <c r="I194" i="3"/>
  <c r="I195" i="3"/>
  <c r="I197" i="3"/>
  <c r="I198" i="3"/>
  <c r="I200" i="3"/>
  <c r="I201" i="3"/>
  <c r="I203" i="3"/>
  <c r="I204" i="3"/>
  <c r="I206" i="3"/>
  <c r="I207" i="3"/>
  <c r="I209" i="3"/>
  <c r="I213" i="3"/>
  <c r="I214" i="3"/>
  <c r="I215" i="3"/>
  <c r="I216" i="3"/>
  <c r="I217" i="3"/>
  <c r="I219" i="3"/>
  <c r="I218" i="3" s="1"/>
  <c r="I221" i="3"/>
  <c r="I222" i="3"/>
  <c r="I223" i="3"/>
  <c r="I224" i="3"/>
  <c r="I225" i="3"/>
  <c r="I226" i="3"/>
  <c r="I227" i="3"/>
  <c r="I228" i="3"/>
  <c r="I229" i="3"/>
  <c r="I230" i="3"/>
  <c r="I231" i="3"/>
  <c r="I232" i="3"/>
  <c r="I233" i="3"/>
  <c r="I234" i="3"/>
  <c r="I235" i="3"/>
  <c r="I236" i="3"/>
  <c r="I239" i="3"/>
  <c r="I240" i="3"/>
  <c r="I241" i="3"/>
  <c r="I242" i="3"/>
  <c r="I243" i="3"/>
  <c r="I244" i="3"/>
  <c r="I245" i="3"/>
  <c r="I247" i="3"/>
  <c r="I246" i="3" s="1"/>
  <c r="I249" i="3"/>
  <c r="I251" i="3"/>
  <c r="I252" i="3"/>
  <c r="I254" i="3"/>
  <c r="I255" i="3"/>
  <c r="I256" i="3"/>
  <c r="I258" i="3"/>
  <c r="I259" i="3"/>
  <c r="I261" i="3"/>
  <c r="I262" i="3"/>
  <c r="I263" i="3"/>
  <c r="I264" i="3"/>
  <c r="I265" i="3"/>
  <c r="I266" i="3"/>
  <c r="I267" i="3"/>
  <c r="I268" i="3"/>
  <c r="I269" i="3"/>
  <c r="I270" i="3"/>
  <c r="I271" i="3"/>
  <c r="I272" i="3"/>
  <c r="I273" i="3"/>
  <c r="I275" i="3"/>
  <c r="I276" i="3"/>
  <c r="I277" i="3"/>
  <c r="I279" i="3"/>
  <c r="I280" i="3"/>
  <c r="I281" i="3"/>
  <c r="I282" i="3"/>
  <c r="I283" i="3"/>
  <c r="I284" i="3"/>
  <c r="I285" i="3"/>
  <c r="I286" i="3"/>
  <c r="I287" i="3"/>
  <c r="I288" i="3"/>
  <c r="I289" i="3"/>
  <c r="I290" i="3"/>
  <c r="I291" i="3"/>
  <c r="I292" i="3"/>
  <c r="I294" i="3"/>
  <c r="I295" i="3"/>
  <c r="I296" i="3"/>
  <c r="I297" i="3"/>
  <c r="I299" i="3"/>
  <c r="I300" i="3"/>
  <c r="I301" i="3"/>
  <c r="I302" i="3"/>
  <c r="I303" i="3"/>
  <c r="I304" i="3"/>
  <c r="I305" i="3"/>
  <c r="I307" i="3"/>
  <c r="I308" i="3"/>
  <c r="I309" i="3"/>
  <c r="I310" i="3"/>
  <c r="I311" i="3"/>
  <c r="I312" i="3"/>
  <c r="I313" i="3"/>
  <c r="I314" i="3"/>
  <c r="I316" i="3"/>
  <c r="I317" i="3"/>
  <c r="I318" i="3"/>
  <c r="I319" i="3"/>
  <c r="I320" i="3"/>
  <c r="I321" i="3"/>
  <c r="I322" i="3"/>
  <c r="I323" i="3"/>
  <c r="I324" i="3"/>
  <c r="I325" i="3"/>
  <c r="I326" i="3"/>
  <c r="I328" i="3"/>
  <c r="I330" i="3"/>
  <c r="I331" i="3"/>
  <c r="I332" i="3"/>
  <c r="I333" i="3"/>
  <c r="I334" i="3"/>
  <c r="I335" i="3"/>
  <c r="I336" i="3"/>
  <c r="I339" i="3"/>
  <c r="I340" i="3"/>
  <c r="I341" i="3"/>
  <c r="I342" i="3"/>
  <c r="I343" i="3"/>
  <c r="I344" i="3"/>
  <c r="I345" i="3"/>
  <c r="I346" i="3"/>
  <c r="I347" i="3"/>
  <c r="I349" i="3"/>
  <c r="I350" i="3"/>
  <c r="I356" i="3"/>
  <c r="I357" i="3"/>
  <c r="I358" i="3"/>
  <c r="I359" i="3"/>
  <c r="I360" i="3"/>
  <c r="I361" i="3"/>
  <c r="I362" i="3"/>
  <c r="I363" i="3"/>
  <c r="I366" i="3"/>
  <c r="I367" i="3"/>
  <c r="I368" i="3"/>
  <c r="I369" i="3"/>
  <c r="I370" i="3"/>
  <c r="I371" i="3"/>
  <c r="I372" i="3"/>
  <c r="I373" i="3"/>
  <c r="I374" i="3"/>
  <c r="I375" i="3"/>
  <c r="I376" i="3"/>
  <c r="I377" i="3"/>
  <c r="I378" i="3"/>
  <c r="I381" i="3"/>
  <c r="I382" i="3"/>
  <c r="I383" i="3"/>
  <c r="I384" i="3"/>
  <c r="I385" i="3"/>
  <c r="I386" i="3"/>
  <c r="I387" i="3"/>
  <c r="I388" i="3"/>
  <c r="I389" i="3"/>
  <c r="I390" i="3"/>
  <c r="I391" i="3"/>
  <c r="I392" i="3"/>
  <c r="I393" i="3"/>
  <c r="I394" i="3"/>
  <c r="I395" i="3"/>
  <c r="I396" i="3"/>
  <c r="I397" i="3"/>
  <c r="I398" i="3"/>
  <c r="I399" i="3"/>
  <c r="I400" i="3"/>
  <c r="I401" i="3"/>
  <c r="I403" i="3"/>
  <c r="I404" i="3"/>
  <c r="I405" i="3"/>
  <c r="I406" i="3"/>
  <c r="I407" i="3"/>
  <c r="I408" i="3"/>
  <c r="I410" i="3"/>
  <c r="I411" i="3"/>
  <c r="I412" i="3"/>
  <c r="I413" i="3"/>
  <c r="I415" i="3"/>
  <c r="I416" i="3"/>
  <c r="I417" i="3"/>
  <c r="I419" i="3"/>
  <c r="I420" i="3"/>
  <c r="I421" i="3"/>
  <c r="I422" i="3"/>
  <c r="I423" i="3"/>
  <c r="I424" i="3"/>
  <c r="I426" i="3"/>
  <c r="I427" i="3"/>
  <c r="I428" i="3"/>
  <c r="I434" i="3"/>
  <c r="I435" i="3"/>
  <c r="I436" i="3"/>
  <c r="I438" i="3"/>
  <c r="I439" i="3"/>
  <c r="I442" i="3"/>
  <c r="I443" i="3"/>
  <c r="I444" i="3"/>
  <c r="I445" i="3"/>
  <c r="I446" i="3"/>
  <c r="I447" i="3"/>
  <c r="I448" i="3"/>
  <c r="I449" i="3"/>
  <c r="I451" i="3"/>
  <c r="I450" i="3" s="1"/>
  <c r="I453" i="3"/>
  <c r="I456" i="3"/>
  <c r="I457" i="3"/>
  <c r="I458" i="3"/>
  <c r="I460" i="3"/>
  <c r="I461" i="3"/>
  <c r="I462" i="3"/>
  <c r="I463" i="3"/>
  <c r="I465" i="3"/>
  <c r="I466" i="3"/>
  <c r="I468" i="3"/>
  <c r="I469" i="3"/>
  <c r="I470" i="3"/>
  <c r="I471" i="3"/>
  <c r="I472" i="3"/>
  <c r="I473" i="3"/>
  <c r="I477" i="3"/>
  <c r="I479" i="3"/>
  <c r="I484" i="3"/>
  <c r="I485" i="3"/>
  <c r="I486" i="3"/>
  <c r="I487" i="3"/>
  <c r="I488" i="3"/>
  <c r="I491" i="3"/>
  <c r="I494" i="3"/>
  <c r="I496" i="3"/>
  <c r="I499" i="3"/>
  <c r="I500" i="3"/>
  <c r="I501" i="3"/>
  <c r="I503" i="3"/>
  <c r="I504" i="3"/>
  <c r="I507" i="3"/>
  <c r="I508" i="3"/>
  <c r="I509" i="3"/>
  <c r="I510" i="3"/>
  <c r="I513" i="3"/>
  <c r="I512" i="3" s="1"/>
  <c r="I515" i="3"/>
  <c r="I514" i="3" s="1"/>
  <c r="I517" i="3"/>
  <c r="I519" i="3"/>
  <c r="I521" i="3"/>
  <c r="I520" i="3" s="1"/>
  <c r="I525" i="3"/>
  <c r="I526" i="3"/>
  <c r="I527" i="3"/>
  <c r="I528" i="3"/>
  <c r="I530" i="3"/>
  <c r="I531" i="3"/>
  <c r="I532" i="3"/>
  <c r="I533" i="3"/>
  <c r="I535" i="3"/>
  <c r="I536" i="3"/>
  <c r="I537" i="3"/>
  <c r="I546" i="3"/>
  <c r="I548" i="3"/>
  <c r="I549" i="3"/>
  <c r="I550" i="3"/>
  <c r="I552" i="3"/>
  <c r="I553" i="3"/>
  <c r="I554" i="3"/>
  <c r="I558" i="3"/>
  <c r="I559" i="3"/>
  <c r="I560" i="3"/>
  <c r="I561" i="3"/>
  <c r="I562" i="3"/>
  <c r="I563" i="3"/>
  <c r="I564" i="3"/>
  <c r="I565" i="3"/>
  <c r="I566" i="3"/>
  <c r="I567" i="3"/>
  <c r="I568" i="3"/>
  <c r="I569" i="3"/>
  <c r="I570" i="3"/>
  <c r="I571" i="3"/>
  <c r="I572" i="3"/>
  <c r="I573" i="3"/>
  <c r="I574" i="3"/>
  <c r="I575" i="3"/>
  <c r="I576" i="3"/>
  <c r="I577" i="3"/>
  <c r="I580" i="3"/>
  <c r="I581" i="3"/>
  <c r="I582" i="3"/>
  <c r="I583" i="3"/>
  <c r="I584" i="3"/>
  <c r="I586" i="3"/>
  <c r="I587" i="3"/>
  <c r="I588" i="3"/>
  <c r="I589" i="3"/>
  <c r="I591" i="3"/>
  <c r="I592" i="3"/>
  <c r="I594" i="3"/>
  <c r="I595" i="3"/>
  <c r="I597" i="3"/>
  <c r="I598" i="3"/>
  <c r="I599" i="3"/>
  <c r="I600" i="3"/>
  <c r="I601" i="3"/>
  <c r="I602" i="3"/>
  <c r="I603" i="3"/>
  <c r="I604" i="3"/>
  <c r="I605" i="3"/>
  <c r="I606" i="3"/>
  <c r="I607" i="3"/>
  <c r="I608" i="3"/>
  <c r="I609" i="3"/>
  <c r="I610" i="3"/>
  <c r="I612" i="3"/>
  <c r="I613" i="3"/>
  <c r="I614" i="3"/>
  <c r="I616" i="3"/>
  <c r="I617" i="3"/>
  <c r="I618" i="3"/>
  <c r="I620" i="3"/>
  <c r="I621" i="3"/>
  <c r="I622" i="3"/>
  <c r="I623" i="3"/>
  <c r="I624" i="3"/>
  <c r="I625" i="3"/>
  <c r="I626" i="3"/>
  <c r="I628" i="3"/>
  <c r="I629" i="3"/>
  <c r="I631" i="3"/>
  <c r="I632" i="3"/>
  <c r="I633" i="3"/>
  <c r="I635" i="3"/>
  <c r="I636" i="3"/>
  <c r="I637" i="3"/>
  <c r="I638" i="3"/>
  <c r="I639" i="3"/>
  <c r="I640" i="3"/>
  <c r="I641" i="3"/>
  <c r="I642" i="3"/>
  <c r="I644" i="3"/>
  <c r="I645" i="3"/>
  <c r="I646" i="3"/>
  <c r="I647" i="3"/>
  <c r="I648" i="3"/>
  <c r="I649" i="3"/>
  <c r="I651" i="3"/>
  <c r="I652" i="3"/>
  <c r="I654" i="3"/>
  <c r="I656" i="3"/>
  <c r="I657" i="3"/>
  <c r="I658" i="3"/>
  <c r="I659" i="3"/>
  <c r="I660" i="3"/>
  <c r="I662" i="3"/>
  <c r="I664" i="3"/>
  <c r="I665" i="3"/>
  <c r="I666" i="3"/>
  <c r="I667" i="3"/>
  <c r="I668" i="3"/>
  <c r="I669" i="3"/>
  <c r="I670" i="3"/>
  <c r="I671" i="3"/>
  <c r="I672" i="3"/>
  <c r="I674" i="3"/>
  <c r="I676" i="3"/>
  <c r="I677" i="3"/>
  <c r="I679" i="3"/>
  <c r="I680" i="3"/>
  <c r="I681" i="3"/>
  <c r="I682" i="3"/>
  <c r="I683" i="3"/>
  <c r="I684" i="3"/>
  <c r="I685" i="3"/>
  <c r="I688" i="3"/>
  <c r="I689" i="3"/>
  <c r="I690" i="3"/>
  <c r="I691" i="3"/>
  <c r="I692" i="3"/>
  <c r="I693" i="3"/>
  <c r="I694" i="3"/>
  <c r="I695" i="3"/>
  <c r="I696" i="3"/>
  <c r="I697" i="3"/>
  <c r="I698" i="3"/>
  <c r="I699" i="3"/>
  <c r="I700" i="3"/>
  <c r="I701" i="3"/>
  <c r="I702" i="3"/>
  <c r="I703" i="3"/>
  <c r="I704" i="3"/>
  <c r="I705" i="3"/>
  <c r="I706" i="3"/>
  <c r="I708" i="3"/>
  <c r="I710" i="3"/>
  <c r="I711" i="3"/>
  <c r="I712" i="3"/>
  <c r="I713" i="3"/>
  <c r="I715" i="3"/>
  <c r="I714" i="3" s="1"/>
  <c r="I719" i="3"/>
  <c r="I720" i="3"/>
  <c r="I721" i="3"/>
  <c r="I722" i="3"/>
  <c r="I724" i="3"/>
  <c r="I725" i="3"/>
  <c r="I726" i="3"/>
  <c r="I728" i="3"/>
  <c r="I729" i="3"/>
  <c r="I730" i="3"/>
  <c r="I733" i="3"/>
  <c r="I734" i="3"/>
  <c r="I735" i="3"/>
  <c r="I737" i="3"/>
  <c r="I739" i="3"/>
  <c r="I740" i="3"/>
  <c r="I741" i="3"/>
  <c r="I742" i="3"/>
  <c r="I743" i="3"/>
  <c r="I744" i="3"/>
  <c r="I745" i="3"/>
  <c r="I746" i="3"/>
  <c r="I748" i="3"/>
  <c r="I749" i="3"/>
  <c r="I750" i="3"/>
  <c r="I752" i="3"/>
  <c r="I753" i="3"/>
  <c r="I754" i="3"/>
  <c r="I756" i="3"/>
  <c r="I757" i="3"/>
  <c r="I758" i="3"/>
  <c r="I759" i="3"/>
  <c r="I760" i="3"/>
  <c r="I761" i="3"/>
  <c r="I762" i="3"/>
  <c r="I764" i="3"/>
  <c r="I765" i="3"/>
  <c r="I766" i="3"/>
  <c r="I768" i="3"/>
  <c r="I769" i="3"/>
  <c r="I770" i="3"/>
  <c r="I771" i="3"/>
  <c r="I772" i="3"/>
  <c r="I773" i="3"/>
  <c r="I777" i="3"/>
  <c r="I781" i="3"/>
  <c r="I782" i="3"/>
  <c r="I784" i="3"/>
  <c r="I788" i="3"/>
  <c r="I791" i="3"/>
  <c r="I792" i="3"/>
  <c r="I793" i="3"/>
  <c r="I794" i="3"/>
  <c r="I796" i="3"/>
  <c r="I798" i="3"/>
  <c r="I799" i="3"/>
  <c r="I800" i="3"/>
  <c r="I801" i="3"/>
  <c r="I802" i="3"/>
  <c r="I803" i="3"/>
  <c r="I804" i="3"/>
  <c r="I805" i="3"/>
  <c r="I815" i="3"/>
  <c r="I816" i="3"/>
  <c r="I818" i="3"/>
  <c r="I819" i="3"/>
  <c r="I821" i="3"/>
  <c r="I822" i="3"/>
  <c r="I823" i="3"/>
  <c r="I824" i="3"/>
  <c r="I825" i="3"/>
  <c r="I826" i="3"/>
  <c r="I827" i="3"/>
  <c r="I828" i="3"/>
  <c r="I829" i="3"/>
  <c r="I830" i="3"/>
  <c r="I835" i="3"/>
  <c r="I836" i="3"/>
  <c r="I837" i="3"/>
  <c r="I838" i="3"/>
  <c r="I839" i="3"/>
  <c r="I840" i="3"/>
  <c r="I841" i="3"/>
  <c r="I846" i="3"/>
  <c r="I858" i="3"/>
  <c r="I857" i="3" s="1"/>
  <c r="I861" i="3"/>
  <c r="I862" i="3"/>
  <c r="I864" i="3"/>
  <c r="I865" i="3"/>
  <c r="I866" i="3"/>
  <c r="I867" i="3"/>
  <c r="I868" i="3"/>
  <c r="I869" i="3"/>
  <c r="I870" i="3"/>
  <c r="H12" i="3"/>
  <c r="H13" i="3"/>
  <c r="H14" i="3"/>
  <c r="H16" i="3"/>
  <c r="H15" i="3" s="1"/>
  <c r="H18" i="3"/>
  <c r="H20" i="3"/>
  <c r="H23" i="3"/>
  <c r="H22" i="3" s="1"/>
  <c r="H25" i="3"/>
  <c r="H26" i="3"/>
  <c r="H27" i="3"/>
  <c r="H28" i="3"/>
  <c r="H29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7" i="3"/>
  <c r="H68" i="3"/>
  <c r="H69" i="3"/>
  <c r="H70" i="3"/>
  <c r="H71" i="3"/>
  <c r="H72" i="3"/>
  <c r="H74" i="3"/>
  <c r="H81" i="3"/>
  <c r="H82" i="3"/>
  <c r="H83" i="3"/>
  <c r="H84" i="3"/>
  <c r="H85" i="3"/>
  <c r="H86" i="3"/>
  <c r="H87" i="3"/>
  <c r="H88" i="3"/>
  <c r="H89" i="3"/>
  <c r="H90" i="3"/>
  <c r="H91" i="3"/>
  <c r="H92" i="3"/>
  <c r="H94" i="3"/>
  <c r="H95" i="3"/>
  <c r="H96" i="3"/>
  <c r="H98" i="3"/>
  <c r="H99" i="3"/>
  <c r="H100" i="3"/>
  <c r="H101" i="3"/>
  <c r="H102" i="3"/>
  <c r="H104" i="3"/>
  <c r="H105" i="3"/>
  <c r="H107" i="3"/>
  <c r="H108" i="3"/>
  <c r="H109" i="3"/>
  <c r="H110" i="3"/>
  <c r="H111" i="3"/>
  <c r="H112" i="3"/>
  <c r="H113" i="3"/>
  <c r="H115" i="3"/>
  <c r="H116" i="3"/>
  <c r="H117" i="3"/>
  <c r="H119" i="3"/>
  <c r="H118" i="3" s="1"/>
  <c r="H121" i="3"/>
  <c r="H120" i="3" s="1"/>
  <c r="H123" i="3"/>
  <c r="H124" i="3"/>
  <c r="H125" i="3"/>
  <c r="H126" i="3"/>
  <c r="H130" i="3"/>
  <c r="H131" i="3"/>
  <c r="H133" i="3"/>
  <c r="H137" i="3"/>
  <c r="H139" i="3"/>
  <c r="H140" i="3"/>
  <c r="H141" i="3"/>
  <c r="H142" i="3"/>
  <c r="H143" i="3"/>
  <c r="H144" i="3"/>
  <c r="H145" i="3"/>
  <c r="H147" i="3"/>
  <c r="H148" i="3"/>
  <c r="H149" i="3"/>
  <c r="H150" i="3"/>
  <c r="H151" i="3"/>
  <c r="H152" i="3"/>
  <c r="H154" i="3"/>
  <c r="H155" i="3"/>
  <c r="H161" i="3"/>
  <c r="H163" i="3"/>
  <c r="H167" i="3"/>
  <c r="H168" i="3"/>
  <c r="H172" i="3"/>
  <c r="H173" i="3"/>
  <c r="H174" i="3"/>
  <c r="H175" i="3"/>
  <c r="H176" i="3"/>
  <c r="H178" i="3"/>
  <c r="H177" i="3" s="1"/>
  <c r="H180" i="3"/>
  <c r="H181" i="3"/>
  <c r="H182" i="3"/>
  <c r="H184" i="3"/>
  <c r="H185" i="3"/>
  <c r="H187" i="3"/>
  <c r="H189" i="3"/>
  <c r="H190" i="3"/>
  <c r="H191" i="3"/>
  <c r="H192" i="3"/>
  <c r="H193" i="3"/>
  <c r="H197" i="3"/>
  <c r="H198" i="3"/>
  <c r="H199" i="3"/>
  <c r="H200" i="3"/>
  <c r="H201" i="3"/>
  <c r="H203" i="3"/>
  <c r="H204" i="3"/>
  <c r="H206" i="3"/>
  <c r="H207" i="3"/>
  <c r="H209" i="3"/>
  <c r="H212" i="3"/>
  <c r="H213" i="3"/>
  <c r="H214" i="3"/>
  <c r="H215" i="3"/>
  <c r="H217" i="3"/>
  <c r="H219" i="3"/>
  <c r="H218" i="3" s="1"/>
  <c r="H221" i="3"/>
  <c r="H222" i="3"/>
  <c r="H223" i="3"/>
  <c r="H224" i="3"/>
  <c r="H225" i="3"/>
  <c r="H226" i="3"/>
  <c r="H227" i="3"/>
  <c r="H228" i="3"/>
  <c r="H231" i="3"/>
  <c r="H232" i="3"/>
  <c r="H233" i="3"/>
  <c r="H234" i="3"/>
  <c r="H235" i="3"/>
  <c r="H236" i="3"/>
  <c r="H240" i="3"/>
  <c r="H242" i="3"/>
  <c r="H245" i="3"/>
  <c r="H247" i="3"/>
  <c r="H246" i="3" s="1"/>
  <c r="H250" i="3"/>
  <c r="H251" i="3"/>
  <c r="H254" i="3"/>
  <c r="H256" i="3"/>
  <c r="H258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4" i="3"/>
  <c r="H275" i="3"/>
  <c r="H276" i="3"/>
  <c r="H277" i="3"/>
  <c r="H279" i="3"/>
  <c r="H280" i="3"/>
  <c r="H281" i="3"/>
  <c r="H282" i="3"/>
  <c r="H283" i="3"/>
  <c r="H284" i="3"/>
  <c r="H285" i="3"/>
  <c r="H286" i="3"/>
  <c r="H287" i="3"/>
  <c r="H289" i="3"/>
  <c r="H290" i="3"/>
  <c r="H291" i="3"/>
  <c r="H292" i="3"/>
  <c r="H294" i="3"/>
  <c r="H295" i="3"/>
  <c r="H296" i="3"/>
  <c r="H297" i="3"/>
  <c r="H302" i="3"/>
  <c r="H303" i="3"/>
  <c r="H304" i="3"/>
  <c r="H305" i="3"/>
  <c r="H307" i="3"/>
  <c r="H308" i="3"/>
  <c r="H309" i="3"/>
  <c r="H310" i="3"/>
  <c r="H311" i="3"/>
  <c r="H312" i="3"/>
  <c r="H313" i="3"/>
  <c r="H316" i="3"/>
  <c r="H318" i="3"/>
  <c r="H319" i="3"/>
  <c r="H320" i="3"/>
  <c r="H321" i="3"/>
  <c r="H322" i="3"/>
  <c r="H323" i="3"/>
  <c r="H324" i="3"/>
  <c r="H325" i="3"/>
  <c r="H326" i="3"/>
  <c r="H328" i="3"/>
  <c r="H329" i="3"/>
  <c r="H330" i="3"/>
  <c r="H332" i="3"/>
  <c r="H333" i="3"/>
  <c r="H334" i="3"/>
  <c r="H335" i="3"/>
  <c r="H336" i="3"/>
  <c r="H337" i="3"/>
  <c r="H338" i="3"/>
  <c r="H339" i="3"/>
  <c r="H340" i="3"/>
  <c r="H341" i="3"/>
  <c r="H342" i="3"/>
  <c r="H344" i="3"/>
  <c r="H345" i="3"/>
  <c r="H346" i="3"/>
  <c r="H347" i="3"/>
  <c r="H349" i="3"/>
  <c r="H350" i="3"/>
  <c r="H355" i="3"/>
  <c r="H356" i="3"/>
  <c r="H357" i="3"/>
  <c r="H359" i="3"/>
  <c r="H360" i="3"/>
  <c r="H361" i="3"/>
  <c r="H362" i="3"/>
  <c r="H363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3" i="3"/>
  <c r="H394" i="3"/>
  <c r="H395" i="3"/>
  <c r="H396" i="3"/>
  <c r="H397" i="3"/>
  <c r="H399" i="3"/>
  <c r="H400" i="3"/>
  <c r="H401" i="3"/>
  <c r="H403" i="3"/>
  <c r="H404" i="3"/>
  <c r="H405" i="3"/>
  <c r="H407" i="3"/>
  <c r="H408" i="3"/>
  <c r="H410" i="3"/>
  <c r="H411" i="3"/>
  <c r="H412" i="3"/>
  <c r="H413" i="3"/>
  <c r="H415" i="3"/>
  <c r="H416" i="3"/>
  <c r="H419" i="3"/>
  <c r="H420" i="3"/>
  <c r="H421" i="3"/>
  <c r="H422" i="3"/>
  <c r="H423" i="3"/>
  <c r="H424" i="3"/>
  <c r="H426" i="3"/>
  <c r="H427" i="3"/>
  <c r="H428" i="3"/>
  <c r="H435" i="3"/>
  <c r="H438" i="3"/>
  <c r="H439" i="3"/>
  <c r="H442" i="3"/>
  <c r="H445" i="3"/>
  <c r="H447" i="3"/>
  <c r="H449" i="3"/>
  <c r="H451" i="3"/>
  <c r="H450" i="3" s="1"/>
  <c r="H453" i="3"/>
  <c r="H456" i="3"/>
  <c r="H458" i="3"/>
  <c r="H460" i="3"/>
  <c r="H461" i="3"/>
  <c r="H462" i="3"/>
  <c r="H463" i="3"/>
  <c r="H465" i="3"/>
  <c r="H466" i="3"/>
  <c r="H468" i="3"/>
  <c r="H469" i="3"/>
  <c r="H470" i="3"/>
  <c r="H471" i="3"/>
  <c r="H472" i="3"/>
  <c r="H473" i="3"/>
  <c r="H477" i="3"/>
  <c r="H479" i="3"/>
  <c r="H484" i="3"/>
  <c r="H485" i="3"/>
  <c r="H486" i="3"/>
  <c r="H487" i="3"/>
  <c r="H488" i="3"/>
  <c r="H491" i="3"/>
  <c r="H494" i="3"/>
  <c r="H496" i="3"/>
  <c r="H499" i="3"/>
  <c r="H500" i="3"/>
  <c r="H503" i="3"/>
  <c r="H504" i="3"/>
  <c r="H506" i="3"/>
  <c r="H507" i="3"/>
  <c r="H509" i="3"/>
  <c r="H510" i="3"/>
  <c r="H517" i="3"/>
  <c r="H518" i="3"/>
  <c r="H519" i="3"/>
  <c r="H521" i="3"/>
  <c r="H520" i="3" s="1"/>
  <c r="H526" i="3"/>
  <c r="H528" i="3"/>
  <c r="H530" i="3"/>
  <c r="H531" i="3"/>
  <c r="H532" i="3"/>
  <c r="H533" i="3"/>
  <c r="H535" i="3"/>
  <c r="H536" i="3"/>
  <c r="H537" i="3"/>
  <c r="H540" i="3"/>
  <c r="H544" i="3"/>
  <c r="H546" i="3"/>
  <c r="H547" i="3"/>
  <c r="H548" i="3"/>
  <c r="H549" i="3"/>
  <c r="H558" i="3"/>
  <c r="H559" i="3"/>
  <c r="H560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81" i="3"/>
  <c r="H582" i="3"/>
  <c r="H583" i="3"/>
  <c r="H586" i="3"/>
  <c r="H587" i="3"/>
  <c r="H591" i="3"/>
  <c r="H594" i="3"/>
  <c r="H595" i="3"/>
  <c r="H596" i="3"/>
  <c r="H597" i="3"/>
  <c r="H598" i="3"/>
  <c r="H599" i="3"/>
  <c r="H600" i="3"/>
  <c r="H601" i="3"/>
  <c r="H603" i="3"/>
  <c r="H605" i="3"/>
  <c r="H606" i="3"/>
  <c r="H607" i="3"/>
  <c r="H608" i="3"/>
  <c r="H609" i="3"/>
  <c r="H610" i="3"/>
  <c r="H612" i="3"/>
  <c r="H613" i="3"/>
  <c r="H614" i="3"/>
  <c r="H615" i="3"/>
  <c r="H616" i="3"/>
  <c r="H617" i="3"/>
  <c r="H618" i="3"/>
  <c r="H620" i="3"/>
  <c r="H621" i="3"/>
  <c r="H622" i="3"/>
  <c r="H623" i="3"/>
  <c r="H624" i="3"/>
  <c r="H625" i="3"/>
  <c r="H626" i="3"/>
  <c r="H628" i="3"/>
  <c r="H629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4" i="3"/>
  <c r="H645" i="3"/>
  <c r="H646" i="3"/>
  <c r="H647" i="3"/>
  <c r="H648" i="3"/>
  <c r="H649" i="3"/>
  <c r="H651" i="3"/>
  <c r="H652" i="3"/>
  <c r="H654" i="3"/>
  <c r="H656" i="3"/>
  <c r="H657" i="3"/>
  <c r="H658" i="3"/>
  <c r="H659" i="3"/>
  <c r="H660" i="3"/>
  <c r="H662" i="3"/>
  <c r="H665" i="3"/>
  <c r="H666" i="3"/>
  <c r="H668" i="3"/>
  <c r="H669" i="3"/>
  <c r="H670" i="3"/>
  <c r="H671" i="3"/>
  <c r="H672" i="3"/>
  <c r="H674" i="3"/>
  <c r="H676" i="3"/>
  <c r="H677" i="3"/>
  <c r="H679" i="3"/>
  <c r="H680" i="3"/>
  <c r="H681" i="3"/>
  <c r="H682" i="3"/>
  <c r="H683" i="3"/>
  <c r="H684" i="3"/>
  <c r="H685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1" i="3"/>
  <c r="H702" i="3"/>
  <c r="H704" i="3"/>
  <c r="H705" i="3"/>
  <c r="H706" i="3"/>
  <c r="H708" i="3"/>
  <c r="H709" i="3"/>
  <c r="H710" i="3"/>
  <c r="H712" i="3"/>
  <c r="H713" i="3"/>
  <c r="H715" i="3"/>
  <c r="H714" i="3" s="1"/>
  <c r="H718" i="3"/>
  <c r="H719" i="3"/>
  <c r="H720" i="3"/>
  <c r="H721" i="3"/>
  <c r="H722" i="3"/>
  <c r="H724" i="3"/>
  <c r="H728" i="3"/>
  <c r="H729" i="3"/>
  <c r="H737" i="3"/>
  <c r="H739" i="3"/>
  <c r="H740" i="3"/>
  <c r="H743" i="3"/>
  <c r="H744" i="3"/>
  <c r="H745" i="3"/>
  <c r="H746" i="3"/>
  <c r="H748" i="3"/>
  <c r="H749" i="3"/>
  <c r="H752" i="3"/>
  <c r="H753" i="3"/>
  <c r="H756" i="3"/>
  <c r="H757" i="3"/>
  <c r="H758" i="3"/>
  <c r="H759" i="3"/>
  <c r="H760" i="3"/>
  <c r="H761" i="3"/>
  <c r="H762" i="3"/>
  <c r="H764" i="3"/>
  <c r="H765" i="3"/>
  <c r="H766" i="3"/>
  <c r="H768" i="3"/>
  <c r="H769" i="3"/>
  <c r="H770" i="3"/>
  <c r="H773" i="3"/>
  <c r="H777" i="3"/>
  <c r="H781" i="3"/>
  <c r="H782" i="3"/>
  <c r="H784" i="3"/>
  <c r="H788" i="3"/>
  <c r="H791" i="3"/>
  <c r="H792" i="3"/>
  <c r="H793" i="3"/>
  <c r="H794" i="3"/>
  <c r="H796" i="3"/>
  <c r="H798" i="3"/>
  <c r="H799" i="3"/>
  <c r="H800" i="3"/>
  <c r="H801" i="3"/>
  <c r="H802" i="3"/>
  <c r="H803" i="3"/>
  <c r="H804" i="3"/>
  <c r="H805" i="3"/>
  <c r="H815" i="3"/>
  <c r="H816" i="3"/>
  <c r="H818" i="3"/>
  <c r="H819" i="3"/>
  <c r="H821" i="3"/>
  <c r="H823" i="3"/>
  <c r="H824" i="3"/>
  <c r="H825" i="3"/>
  <c r="H826" i="3"/>
  <c r="H827" i="3"/>
  <c r="H828" i="3"/>
  <c r="H829" i="3"/>
  <c r="H832" i="3"/>
  <c r="H835" i="3"/>
  <c r="H836" i="3"/>
  <c r="H837" i="3"/>
  <c r="H838" i="3"/>
  <c r="H840" i="3"/>
  <c r="H841" i="3"/>
  <c r="H845" i="3"/>
  <c r="H846" i="3"/>
  <c r="H848" i="3"/>
  <c r="H851" i="3"/>
  <c r="H852" i="3"/>
  <c r="H861" i="3"/>
  <c r="H862" i="3"/>
  <c r="H864" i="3"/>
  <c r="H865" i="3"/>
  <c r="H866" i="3"/>
  <c r="H867" i="3"/>
  <c r="H868" i="3"/>
  <c r="H869" i="3"/>
  <c r="G11" i="3"/>
  <c r="G12" i="3"/>
  <c r="G13" i="3"/>
  <c r="G14" i="3"/>
  <c r="G16" i="3"/>
  <c r="G15" i="3" s="1"/>
  <c r="G18" i="3"/>
  <c r="G19" i="3"/>
  <c r="G21" i="3"/>
  <c r="G23" i="3"/>
  <c r="G22" i="3" s="1"/>
  <c r="G25" i="3"/>
  <c r="G26" i="3"/>
  <c r="G27" i="3"/>
  <c r="G28" i="3"/>
  <c r="G29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7" i="3"/>
  <c r="G58" i="3"/>
  <c r="G59" i="3"/>
  <c r="G60" i="3"/>
  <c r="G61" i="3"/>
  <c r="G62" i="3"/>
  <c r="G63" i="3"/>
  <c r="G64" i="3"/>
  <c r="G65" i="3"/>
  <c r="G66" i="3"/>
  <c r="G67" i="3"/>
  <c r="G68" i="3"/>
  <c r="G69" i="3"/>
  <c r="G70" i="3"/>
  <c r="G71" i="3"/>
  <c r="G72" i="3"/>
  <c r="G73" i="3"/>
  <c r="G74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101" i="3"/>
  <c r="G102" i="3"/>
  <c r="G103" i="3"/>
  <c r="G104" i="3"/>
  <c r="G107" i="3"/>
  <c r="G108" i="3"/>
  <c r="G109" i="3"/>
  <c r="G110" i="3"/>
  <c r="G111" i="3"/>
  <c r="G112" i="3"/>
  <c r="G113" i="3"/>
  <c r="G115" i="3"/>
  <c r="G117" i="3"/>
  <c r="G119" i="3"/>
  <c r="G118" i="3" s="1"/>
  <c r="G121" i="3"/>
  <c r="G120" i="3" s="1"/>
  <c r="G123" i="3"/>
  <c r="G124" i="3"/>
  <c r="G125" i="3"/>
  <c r="G126" i="3"/>
  <c r="G127" i="3"/>
  <c r="G128" i="3"/>
  <c r="G129" i="3"/>
  <c r="G130" i="3"/>
  <c r="G131" i="3"/>
  <c r="G132" i="3"/>
  <c r="G133" i="3"/>
  <c r="G134" i="3"/>
  <c r="G136" i="3"/>
  <c r="G137" i="3"/>
  <c r="G139" i="3"/>
  <c r="G140" i="3"/>
  <c r="G142" i="3"/>
  <c r="G145" i="3"/>
  <c r="G147" i="3"/>
  <c r="G148" i="3"/>
  <c r="G149" i="3"/>
  <c r="G150" i="3"/>
  <c r="G151" i="3"/>
  <c r="G152" i="3"/>
  <c r="G154" i="3"/>
  <c r="G155" i="3"/>
  <c r="G156" i="3"/>
  <c r="G157" i="3"/>
  <c r="G158" i="3"/>
  <c r="G159" i="3"/>
  <c r="G160" i="3"/>
  <c r="G161" i="3"/>
  <c r="G162" i="3"/>
  <c r="G163" i="3"/>
  <c r="G164" i="3"/>
  <c r="G165" i="3"/>
  <c r="G166" i="3"/>
  <c r="G167" i="3"/>
  <c r="G168" i="3"/>
  <c r="G169" i="3"/>
  <c r="G170" i="3"/>
  <c r="G171" i="3"/>
  <c r="G172" i="3"/>
  <c r="G173" i="3"/>
  <c r="G174" i="3"/>
  <c r="G175" i="3"/>
  <c r="G176" i="3"/>
  <c r="G178" i="3"/>
  <c r="G177" i="3" s="1"/>
  <c r="G180" i="3"/>
  <c r="G181" i="3"/>
  <c r="G182" i="3"/>
  <c r="G184" i="3"/>
  <c r="G185" i="3"/>
  <c r="G187" i="3"/>
  <c r="G188" i="3"/>
  <c r="G189" i="3"/>
  <c r="G190" i="3"/>
  <c r="G191" i="3"/>
  <c r="G192" i="3"/>
  <c r="G193" i="3"/>
  <c r="G194" i="3"/>
  <c r="G195" i="3"/>
  <c r="G197" i="3"/>
  <c r="G198" i="3"/>
  <c r="G199" i="3"/>
  <c r="G200" i="3"/>
  <c r="G201" i="3"/>
  <c r="G202" i="3"/>
  <c r="G203" i="3"/>
  <c r="G204" i="3"/>
  <c r="G205" i="3"/>
  <c r="G206" i="3"/>
  <c r="G208" i="3"/>
  <c r="G209" i="3"/>
  <c r="G210" i="3"/>
  <c r="G211" i="3"/>
  <c r="G212" i="3"/>
  <c r="G216" i="3"/>
  <c r="G217" i="3"/>
  <c r="G219" i="3"/>
  <c r="G218" i="3" s="1"/>
  <c r="G221" i="3"/>
  <c r="G222" i="3"/>
  <c r="G223" i="3"/>
  <c r="G224" i="3"/>
  <c r="G225" i="3"/>
  <c r="G226" i="3"/>
  <c r="G227" i="3"/>
  <c r="G228" i="3"/>
  <c r="G229" i="3"/>
  <c r="G230" i="3"/>
  <c r="G231" i="3"/>
  <c r="G232" i="3"/>
  <c r="G233" i="3"/>
  <c r="G234" i="3"/>
  <c r="G235" i="3"/>
  <c r="G236" i="3"/>
  <c r="G239" i="3"/>
  <c r="G240" i="3"/>
  <c r="G241" i="3"/>
  <c r="G242" i="3"/>
  <c r="G243" i="3"/>
  <c r="G244" i="3"/>
  <c r="G245" i="3"/>
  <c r="G247" i="3"/>
  <c r="G246" i="3" s="1"/>
  <c r="G249" i="3"/>
  <c r="G251" i="3"/>
  <c r="G252" i="3"/>
  <c r="G254" i="3"/>
  <c r="G255" i="3"/>
  <c r="G256" i="3"/>
  <c r="G258" i="3"/>
  <c r="G259" i="3"/>
  <c r="G261" i="3"/>
  <c r="G262" i="3"/>
  <c r="G263" i="3"/>
  <c r="G264" i="3"/>
  <c r="G265" i="3"/>
  <c r="G266" i="3"/>
  <c r="G267" i="3"/>
  <c r="G268" i="3"/>
  <c r="G269" i="3"/>
  <c r="G270" i="3"/>
  <c r="G271" i="3"/>
  <c r="G272" i="3"/>
  <c r="G273" i="3"/>
  <c r="G275" i="3"/>
  <c r="G276" i="3"/>
  <c r="G277" i="3"/>
  <c r="G278" i="3"/>
  <c r="G279" i="3"/>
  <c r="G280" i="3"/>
  <c r="G281" i="3"/>
  <c r="G282" i="3"/>
  <c r="G283" i="3"/>
  <c r="G284" i="3"/>
  <c r="G285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340" i="3"/>
  <c r="G341" i="3"/>
  <c r="G342" i="3"/>
  <c r="G343" i="3"/>
  <c r="G344" i="3"/>
  <c r="G345" i="3"/>
  <c r="G346" i="3"/>
  <c r="G347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6" i="3"/>
  <c r="G377" i="3"/>
  <c r="G378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5" i="3"/>
  <c r="G416" i="3"/>
  <c r="G417" i="3"/>
  <c r="G418" i="3"/>
  <c r="G419" i="3"/>
  <c r="G420" i="3"/>
  <c r="G421" i="3"/>
  <c r="G422" i="3"/>
  <c r="G423" i="3"/>
  <c r="G424" i="3"/>
  <c r="G427" i="3"/>
  <c r="G428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3" i="3"/>
  <c r="G456" i="3"/>
  <c r="G457" i="3"/>
  <c r="G458" i="3"/>
  <c r="G463" i="3"/>
  <c r="G465" i="3"/>
  <c r="G467" i="3"/>
  <c r="G468" i="3"/>
  <c r="G469" i="3"/>
  <c r="G470" i="3"/>
  <c r="G471" i="3"/>
  <c r="G472" i="3"/>
  <c r="G473" i="3"/>
  <c r="G474" i="3"/>
  <c r="G475" i="3"/>
  <c r="G476" i="3"/>
  <c r="G477" i="3"/>
  <c r="G479" i="3"/>
  <c r="G480" i="3"/>
  <c r="G481" i="3"/>
  <c r="G482" i="3"/>
  <c r="G483" i="3"/>
  <c r="G484" i="3"/>
  <c r="G485" i="3"/>
  <c r="G486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5" i="3"/>
  <c r="G506" i="3"/>
  <c r="G507" i="3"/>
  <c r="G508" i="3"/>
  <c r="G509" i="3"/>
  <c r="G510" i="3"/>
  <c r="G511" i="3"/>
  <c r="G513" i="3"/>
  <c r="G512" i="3" s="1"/>
  <c r="G515" i="3"/>
  <c r="G514" i="3" s="1"/>
  <c r="G517" i="3"/>
  <c r="G518" i="3"/>
  <c r="G519" i="3"/>
  <c r="G521" i="3"/>
  <c r="G520" i="3" s="1"/>
  <c r="G523" i="3"/>
  <c r="G522" i="3" s="1"/>
  <c r="G525" i="3"/>
  <c r="G526" i="3"/>
  <c r="G527" i="3"/>
  <c r="G528" i="3"/>
  <c r="G530" i="3"/>
  <c r="G531" i="3"/>
  <c r="G532" i="3"/>
  <c r="G533" i="3"/>
  <c r="G534" i="3"/>
  <c r="G535" i="3"/>
  <c r="G536" i="3"/>
  <c r="G537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2" i="3"/>
  <c r="G553" i="3"/>
  <c r="G554" i="3"/>
  <c r="G556" i="3"/>
  <c r="G555" i="3" s="1"/>
  <c r="G558" i="3"/>
  <c r="G559" i="3"/>
  <c r="G560" i="3"/>
  <c r="G561" i="3"/>
  <c r="G562" i="3"/>
  <c r="G563" i="3"/>
  <c r="G564" i="3"/>
  <c r="G565" i="3"/>
  <c r="G566" i="3"/>
  <c r="G567" i="3"/>
  <c r="G568" i="3"/>
  <c r="G569" i="3"/>
  <c r="G570" i="3"/>
  <c r="G571" i="3"/>
  <c r="G572" i="3"/>
  <c r="G573" i="3"/>
  <c r="G574" i="3"/>
  <c r="G575" i="3"/>
  <c r="G576" i="3"/>
  <c r="G577" i="3"/>
  <c r="G581" i="3"/>
  <c r="G582" i="3"/>
  <c r="G583" i="3"/>
  <c r="G584" i="3"/>
  <c r="G586" i="3"/>
  <c r="G587" i="3"/>
  <c r="G588" i="3"/>
  <c r="G589" i="3"/>
  <c r="G591" i="3"/>
  <c r="G592" i="3"/>
  <c r="G594" i="3"/>
  <c r="G595" i="3"/>
  <c r="G596" i="3"/>
  <c r="G597" i="3"/>
  <c r="G598" i="3"/>
  <c r="G599" i="3"/>
  <c r="G600" i="3"/>
  <c r="G601" i="3"/>
  <c r="G602" i="3"/>
  <c r="G603" i="3"/>
  <c r="G604" i="3"/>
  <c r="G605" i="3"/>
  <c r="G606" i="3"/>
  <c r="G607" i="3"/>
  <c r="G608" i="3"/>
  <c r="G609" i="3"/>
  <c r="G610" i="3"/>
  <c r="G611" i="3"/>
  <c r="G612" i="3"/>
  <c r="G613" i="3"/>
  <c r="G614" i="3"/>
  <c r="G615" i="3"/>
  <c r="G616" i="3"/>
  <c r="G617" i="3"/>
  <c r="G619" i="3"/>
  <c r="G620" i="3"/>
  <c r="G621" i="3"/>
  <c r="G622" i="3"/>
  <c r="G623" i="3"/>
  <c r="G624" i="3"/>
  <c r="G625" i="3"/>
  <c r="G626" i="3"/>
  <c r="G627" i="3"/>
  <c r="G628" i="3"/>
  <c r="G629" i="3"/>
  <c r="G630" i="3"/>
  <c r="G631" i="3"/>
  <c r="G632" i="3"/>
  <c r="G633" i="3"/>
  <c r="G634" i="3"/>
  <c r="G635" i="3"/>
  <c r="G636" i="3"/>
  <c r="G637" i="3"/>
  <c r="G638" i="3"/>
  <c r="G639" i="3"/>
  <c r="G640" i="3"/>
  <c r="G641" i="3"/>
  <c r="G642" i="3"/>
  <c r="G643" i="3"/>
  <c r="G644" i="3"/>
  <c r="G645" i="3"/>
  <c r="G646" i="3"/>
  <c r="G647" i="3"/>
  <c r="G648" i="3"/>
  <c r="G649" i="3"/>
  <c r="G650" i="3"/>
  <c r="G651" i="3"/>
  <c r="G652" i="3"/>
  <c r="G653" i="3"/>
  <c r="G655" i="3"/>
  <c r="G656" i="3"/>
  <c r="G657" i="3"/>
  <c r="G658" i="3"/>
  <c r="G659" i="3"/>
  <c r="G660" i="3"/>
  <c r="G661" i="3"/>
  <c r="G662" i="3"/>
  <c r="G663" i="3"/>
  <c r="G664" i="3"/>
  <c r="G665" i="3"/>
  <c r="G666" i="3"/>
  <c r="G667" i="3"/>
  <c r="G668" i="3"/>
  <c r="G669" i="3"/>
  <c r="G670" i="3"/>
  <c r="G671" i="3"/>
  <c r="G672" i="3"/>
  <c r="G673" i="3"/>
  <c r="G674" i="3"/>
  <c r="G675" i="3"/>
  <c r="G676" i="3"/>
  <c r="G677" i="3"/>
  <c r="G679" i="3"/>
  <c r="G680" i="3"/>
  <c r="G681" i="3"/>
  <c r="G682" i="3"/>
  <c r="G683" i="3"/>
  <c r="G684" i="3"/>
  <c r="G685" i="3"/>
  <c r="G686" i="3"/>
  <c r="G687" i="3"/>
  <c r="G688" i="3"/>
  <c r="G689" i="3"/>
  <c r="G690" i="3"/>
  <c r="G691" i="3"/>
  <c r="G692" i="3"/>
  <c r="G693" i="3"/>
  <c r="G694" i="3"/>
  <c r="G695" i="3"/>
  <c r="G696" i="3"/>
  <c r="G697" i="3"/>
  <c r="G698" i="3"/>
  <c r="G699" i="3"/>
  <c r="G700" i="3"/>
  <c r="G701" i="3"/>
  <c r="G702" i="3"/>
  <c r="G703" i="3"/>
  <c r="G704" i="3"/>
  <c r="G705" i="3"/>
  <c r="G706" i="3"/>
  <c r="G707" i="3"/>
  <c r="G708" i="3"/>
  <c r="G709" i="3"/>
  <c r="G710" i="3"/>
  <c r="G711" i="3"/>
  <c r="G712" i="3"/>
  <c r="G713" i="3"/>
  <c r="G715" i="3"/>
  <c r="G714" i="3" s="1"/>
  <c r="G717" i="3"/>
  <c r="G718" i="3"/>
  <c r="G719" i="3"/>
  <c r="G720" i="3"/>
  <c r="G721" i="3"/>
  <c r="G722" i="3"/>
  <c r="G723" i="3"/>
  <c r="G724" i="3"/>
  <c r="G725" i="3"/>
  <c r="G726" i="3"/>
  <c r="G728" i="3"/>
  <c r="G730" i="3"/>
  <c r="G732" i="3"/>
  <c r="G733" i="3"/>
  <c r="G734" i="3"/>
  <c r="G735" i="3"/>
  <c r="G737" i="3"/>
  <c r="G738" i="3"/>
  <c r="G739" i="3"/>
  <c r="G740" i="3"/>
  <c r="G741" i="3"/>
  <c r="G742" i="3"/>
  <c r="G743" i="3"/>
  <c r="G744" i="3"/>
  <c r="G745" i="3"/>
  <c r="G746" i="3"/>
  <c r="G747" i="3"/>
  <c r="G748" i="3"/>
  <c r="G749" i="3"/>
  <c r="G750" i="3"/>
  <c r="G752" i="3"/>
  <c r="G753" i="3"/>
  <c r="G754" i="3"/>
  <c r="G756" i="3"/>
  <c r="G759" i="3"/>
  <c r="G760" i="3"/>
  <c r="G761" i="3"/>
  <c r="G765" i="3"/>
  <c r="G766" i="3"/>
  <c r="G768" i="3"/>
  <c r="G769" i="3"/>
  <c r="G770" i="3"/>
  <c r="G771" i="3"/>
  <c r="G772" i="3"/>
  <c r="G773" i="3"/>
  <c r="G774" i="3"/>
  <c r="G775" i="3"/>
  <c r="G776" i="3"/>
  <c r="G777" i="3"/>
  <c r="G778" i="3"/>
  <c r="G779" i="3"/>
  <c r="G780" i="3"/>
  <c r="G781" i="3"/>
  <c r="G782" i="3"/>
  <c r="G784" i="3"/>
  <c r="G785" i="3"/>
  <c r="G786" i="3"/>
  <c r="G787" i="3"/>
  <c r="G789" i="3"/>
  <c r="G790" i="3"/>
  <c r="G791" i="3"/>
  <c r="G792" i="3"/>
  <c r="G793" i="3"/>
  <c r="G795" i="3"/>
  <c r="G797" i="3"/>
  <c r="G798" i="3"/>
  <c r="G799" i="3"/>
  <c r="G802" i="3"/>
  <c r="G804" i="3"/>
  <c r="G805" i="3"/>
  <c r="G806" i="3"/>
  <c r="G807" i="3"/>
  <c r="G809" i="3"/>
  <c r="G810" i="3"/>
  <c r="G811" i="3"/>
  <c r="G812" i="3"/>
  <c r="G813" i="3"/>
  <c r="G814" i="3"/>
  <c r="G815" i="3"/>
  <c r="G816" i="3"/>
  <c r="G818" i="3"/>
  <c r="G819" i="3"/>
  <c r="G821" i="3"/>
  <c r="G822" i="3"/>
  <c r="G823" i="3"/>
  <c r="G824" i="3"/>
  <c r="G825" i="3"/>
  <c r="G826" i="3"/>
  <c r="G827" i="3"/>
  <c r="G828" i="3"/>
  <c r="G829" i="3"/>
  <c r="G830" i="3"/>
  <c r="G831" i="3"/>
  <c r="G832" i="3"/>
  <c r="G833" i="3"/>
  <c r="G835" i="3"/>
  <c r="G836" i="3"/>
  <c r="G837" i="3"/>
  <c r="G838" i="3"/>
  <c r="G839" i="3"/>
  <c r="G840" i="3"/>
  <c r="G841" i="3"/>
  <c r="G842" i="3"/>
  <c r="G844" i="3"/>
  <c r="G845" i="3"/>
  <c r="G846" i="3"/>
  <c r="G847" i="3"/>
  <c r="G848" i="3"/>
  <c r="G849" i="3"/>
  <c r="G850" i="3"/>
  <c r="G851" i="3"/>
  <c r="G852" i="3"/>
  <c r="G853" i="3"/>
  <c r="G854" i="3"/>
  <c r="G855" i="3"/>
  <c r="G856" i="3"/>
  <c r="G858" i="3"/>
  <c r="G857" i="3" s="1"/>
  <c r="G860" i="3"/>
  <c r="G861" i="3"/>
  <c r="G862" i="3"/>
  <c r="G864" i="3"/>
  <c r="G865" i="3"/>
  <c r="G866" i="3"/>
  <c r="G867" i="3"/>
  <c r="G868" i="3"/>
  <c r="G869" i="3"/>
  <c r="G870" i="3"/>
  <c r="F12" i="3"/>
  <c r="F13" i="3"/>
  <c r="F14" i="3"/>
  <c r="F16" i="3"/>
  <c r="F15" i="3" s="1"/>
  <c r="F20" i="3"/>
  <c r="F21" i="3"/>
  <c r="F23" i="3"/>
  <c r="F22" i="3" s="1"/>
  <c r="F25" i="3"/>
  <c r="F26" i="3"/>
  <c r="F27" i="3"/>
  <c r="F28" i="3"/>
  <c r="F29" i="3"/>
  <c r="F31" i="3"/>
  <c r="F32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5" i="3"/>
  <c r="F56" i="3"/>
  <c r="F57" i="3"/>
  <c r="F58" i="3"/>
  <c r="F59" i="3"/>
  <c r="F60" i="3"/>
  <c r="F61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1" i="3"/>
  <c r="F92" i="3"/>
  <c r="F93" i="3"/>
  <c r="F94" i="3"/>
  <c r="F95" i="3"/>
  <c r="F96" i="3"/>
  <c r="F98" i="3"/>
  <c r="F99" i="3"/>
  <c r="F100" i="3"/>
  <c r="F101" i="3"/>
  <c r="F102" i="3"/>
  <c r="F103" i="3"/>
  <c r="F104" i="3"/>
  <c r="F105" i="3"/>
  <c r="F115" i="3"/>
  <c r="F116" i="3"/>
  <c r="F117" i="3"/>
  <c r="F119" i="3"/>
  <c r="F118" i="3" s="1"/>
  <c r="F121" i="3"/>
  <c r="F120" i="3" s="1"/>
  <c r="F123" i="3"/>
  <c r="F124" i="3"/>
  <c r="F125" i="3"/>
  <c r="F126" i="3"/>
  <c r="F130" i="3"/>
  <c r="F131" i="3"/>
  <c r="F133" i="3"/>
  <c r="F134" i="3"/>
  <c r="F136" i="3"/>
  <c r="F137" i="3"/>
  <c r="F139" i="3"/>
  <c r="F140" i="3"/>
  <c r="F141" i="3"/>
  <c r="F142" i="3"/>
  <c r="F143" i="3"/>
  <c r="F144" i="3"/>
  <c r="F145" i="3"/>
  <c r="F147" i="3"/>
  <c r="F148" i="3"/>
  <c r="F149" i="3"/>
  <c r="F151" i="3"/>
  <c r="F152" i="3"/>
  <c r="F154" i="3"/>
  <c r="F155" i="3"/>
  <c r="F160" i="3"/>
  <c r="F163" i="3"/>
  <c r="F167" i="3"/>
  <c r="F168" i="3"/>
  <c r="F169" i="3"/>
  <c r="F172" i="3"/>
  <c r="F173" i="3"/>
  <c r="F174" i="3"/>
  <c r="F175" i="3"/>
  <c r="F176" i="3"/>
  <c r="F178" i="3"/>
  <c r="F177" i="3" s="1"/>
  <c r="F180" i="3"/>
  <c r="F181" i="3"/>
  <c r="F182" i="3"/>
  <c r="F184" i="3"/>
  <c r="F185" i="3"/>
  <c r="F187" i="3"/>
  <c r="F189" i="3"/>
  <c r="F190" i="3"/>
  <c r="F191" i="3"/>
  <c r="F192" i="3"/>
  <c r="F193" i="3"/>
  <c r="F194" i="3"/>
  <c r="F200" i="3"/>
  <c r="F201" i="3"/>
  <c r="F203" i="3"/>
  <c r="F204" i="3"/>
  <c r="F207" i="3"/>
  <c r="F213" i="3"/>
  <c r="F214" i="3"/>
  <c r="F215" i="3"/>
  <c r="F216" i="3"/>
  <c r="F217" i="3"/>
  <c r="F219" i="3"/>
  <c r="F218" i="3" s="1"/>
  <c r="F221" i="3"/>
  <c r="F222" i="3"/>
  <c r="F223" i="3"/>
  <c r="F224" i="3"/>
  <c r="F225" i="3"/>
  <c r="F226" i="3"/>
  <c r="F227" i="3"/>
  <c r="F228" i="3"/>
  <c r="F231" i="3"/>
  <c r="F232" i="3"/>
  <c r="F233" i="3"/>
  <c r="F234" i="3"/>
  <c r="F235" i="3"/>
  <c r="F236" i="3"/>
  <c r="F240" i="3"/>
  <c r="F245" i="3"/>
  <c r="F247" i="3"/>
  <c r="F246" i="3" s="1"/>
  <c r="F251" i="3"/>
  <c r="F254" i="3"/>
  <c r="F256" i="3"/>
  <c r="F258" i="3"/>
  <c r="F259" i="3"/>
  <c r="F261" i="3"/>
  <c r="F263" i="3"/>
  <c r="F265" i="3"/>
  <c r="F266" i="3"/>
  <c r="F267" i="3"/>
  <c r="F268" i="3"/>
  <c r="F269" i="3"/>
  <c r="F270" i="3"/>
  <c r="F271" i="3"/>
  <c r="F275" i="3"/>
  <c r="F276" i="3"/>
  <c r="F277" i="3"/>
  <c r="F279" i="3"/>
  <c r="F280" i="3"/>
  <c r="F281" i="3"/>
  <c r="F282" i="3"/>
  <c r="F283" i="3"/>
  <c r="F284" i="3"/>
  <c r="F285" i="3"/>
  <c r="F286" i="3"/>
  <c r="F287" i="3"/>
  <c r="F289" i="3"/>
  <c r="F290" i="3"/>
  <c r="F291" i="3"/>
  <c r="F292" i="3"/>
  <c r="F294" i="3"/>
  <c r="F295" i="3"/>
  <c r="F296" i="3"/>
  <c r="F297" i="3"/>
  <c r="F300" i="3"/>
  <c r="F301" i="3"/>
  <c r="F302" i="3"/>
  <c r="F303" i="3"/>
  <c r="F304" i="3"/>
  <c r="F305" i="3"/>
  <c r="F307" i="3"/>
  <c r="F308" i="3"/>
  <c r="F309" i="3"/>
  <c r="F310" i="3"/>
  <c r="F311" i="3"/>
  <c r="F312" i="3"/>
  <c r="F313" i="3"/>
  <c r="F314" i="3"/>
  <c r="F315" i="3"/>
  <c r="F316" i="3"/>
  <c r="F317" i="3"/>
  <c r="F318" i="3"/>
  <c r="F319" i="3"/>
  <c r="F320" i="3"/>
  <c r="F321" i="3"/>
  <c r="F322" i="3"/>
  <c r="F323" i="3"/>
  <c r="F326" i="3"/>
  <c r="F327" i="3"/>
  <c r="F328" i="3"/>
  <c r="F329" i="3"/>
  <c r="F330" i="3"/>
  <c r="F332" i="3"/>
  <c r="F333" i="3"/>
  <c r="F334" i="3"/>
  <c r="F335" i="3"/>
  <c r="F336" i="3"/>
  <c r="F339" i="3"/>
  <c r="F341" i="3"/>
  <c r="F342" i="3"/>
  <c r="F344" i="3"/>
  <c r="F346" i="3"/>
  <c r="F349" i="3"/>
  <c r="F350" i="3"/>
  <c r="F351" i="3"/>
  <c r="F352" i="3"/>
  <c r="F353" i="3"/>
  <c r="F354" i="3"/>
  <c r="F356" i="3"/>
  <c r="F358" i="3"/>
  <c r="F360" i="3"/>
  <c r="F361" i="3"/>
  <c r="F364" i="3"/>
  <c r="F365" i="3"/>
  <c r="F366" i="3"/>
  <c r="F367" i="3"/>
  <c r="F368" i="3"/>
  <c r="F369" i="3"/>
  <c r="F370" i="3"/>
  <c r="F371" i="3"/>
  <c r="F372" i="3"/>
  <c r="F373" i="3"/>
  <c r="F375" i="3"/>
  <c r="F376" i="3"/>
  <c r="F377" i="3"/>
  <c r="F380" i="3"/>
  <c r="F381" i="3"/>
  <c r="F382" i="3"/>
  <c r="F383" i="3"/>
  <c r="F384" i="3"/>
  <c r="F385" i="3"/>
  <c r="F386" i="3"/>
  <c r="F387" i="3"/>
  <c r="F388" i="3"/>
  <c r="F389" i="3"/>
  <c r="F390" i="3"/>
  <c r="F391" i="3"/>
  <c r="F393" i="3"/>
  <c r="F394" i="3"/>
  <c r="F395" i="3"/>
  <c r="F396" i="3"/>
  <c r="F397" i="3"/>
  <c r="F399" i="3"/>
  <c r="F400" i="3"/>
  <c r="F401" i="3"/>
  <c r="F403" i="3"/>
  <c r="F404" i="3"/>
  <c r="F406" i="3"/>
  <c r="F407" i="3"/>
  <c r="F408" i="3"/>
  <c r="F410" i="3"/>
  <c r="F411" i="3"/>
  <c r="F412" i="3"/>
  <c r="F413" i="3"/>
  <c r="F415" i="3"/>
  <c r="F416" i="3"/>
  <c r="F419" i="3"/>
  <c r="F420" i="3"/>
  <c r="F421" i="3"/>
  <c r="F422" i="3"/>
  <c r="F423" i="3"/>
  <c r="F424" i="3"/>
  <c r="F426" i="3"/>
  <c r="F427" i="3"/>
  <c r="F428" i="3"/>
  <c r="F435" i="3"/>
  <c r="F442" i="3"/>
  <c r="F445" i="3"/>
  <c r="F447" i="3"/>
  <c r="F449" i="3"/>
  <c r="F453" i="3"/>
  <c r="F457" i="3"/>
  <c r="F460" i="3"/>
  <c r="F461" i="3"/>
  <c r="F462" i="3"/>
  <c r="F463" i="3"/>
  <c r="F465" i="3"/>
  <c r="F466" i="3"/>
  <c r="F468" i="3"/>
  <c r="F469" i="3"/>
  <c r="F470" i="3"/>
  <c r="F471" i="3"/>
  <c r="F473" i="3"/>
  <c r="F477" i="3"/>
  <c r="F479" i="3"/>
  <c r="F484" i="3"/>
  <c r="F486" i="3"/>
  <c r="F487" i="3"/>
  <c r="F488" i="3"/>
  <c r="F493" i="3"/>
  <c r="F494" i="3"/>
  <c r="F495" i="3"/>
  <c r="F496" i="3"/>
  <c r="F499" i="3"/>
  <c r="F503" i="3"/>
  <c r="F504" i="3"/>
  <c r="F505" i="3"/>
  <c r="F506" i="3"/>
  <c r="F507" i="3"/>
  <c r="F508" i="3"/>
  <c r="F509" i="3"/>
  <c r="F510" i="3"/>
  <c r="F513" i="3"/>
  <c r="F512" i="3" s="1"/>
  <c r="F515" i="3"/>
  <c r="F514" i="3" s="1"/>
  <c r="F517" i="3"/>
  <c r="F518" i="3"/>
  <c r="F519" i="3"/>
  <c r="F521" i="3"/>
  <c r="F520" i="3" s="1"/>
  <c r="F525" i="3"/>
  <c r="F526" i="3"/>
  <c r="F528" i="3"/>
  <c r="F531" i="3"/>
  <c r="F532" i="3"/>
  <c r="F533" i="3"/>
  <c r="F535" i="3"/>
  <c r="F536" i="3"/>
  <c r="F537" i="3"/>
  <c r="F550" i="3"/>
  <c r="F552" i="3"/>
  <c r="F553" i="3"/>
  <c r="F554" i="3"/>
  <c r="F558" i="3"/>
  <c r="F559" i="3"/>
  <c r="F560" i="3"/>
  <c r="F561" i="3"/>
  <c r="F562" i="3"/>
  <c r="F563" i="3"/>
  <c r="F564" i="3"/>
  <c r="F565" i="3"/>
  <c r="F566" i="3"/>
  <c r="F567" i="3"/>
  <c r="F568" i="3"/>
  <c r="F569" i="3"/>
  <c r="F570" i="3"/>
  <c r="F571" i="3"/>
  <c r="F572" i="3"/>
  <c r="F573" i="3"/>
  <c r="F574" i="3"/>
  <c r="F575" i="3"/>
  <c r="F576" i="3"/>
  <c r="F577" i="3"/>
  <c r="F581" i="3"/>
  <c r="F582" i="3"/>
  <c r="F586" i="3"/>
  <c r="F587" i="3"/>
  <c r="F589" i="3"/>
  <c r="F591" i="3"/>
  <c r="F594" i="3"/>
  <c r="F597" i="3"/>
  <c r="F598" i="3"/>
  <c r="F599" i="3"/>
  <c r="F600" i="3"/>
  <c r="F601" i="3"/>
  <c r="F602" i="3"/>
  <c r="F603" i="3"/>
  <c r="F605" i="3"/>
  <c r="F606" i="3"/>
  <c r="F607" i="3"/>
  <c r="F608" i="3"/>
  <c r="F609" i="3"/>
  <c r="F611" i="3"/>
  <c r="F612" i="3"/>
  <c r="F613" i="3"/>
  <c r="F614" i="3"/>
  <c r="F616" i="3"/>
  <c r="F617" i="3"/>
  <c r="F618" i="3"/>
  <c r="F621" i="3"/>
  <c r="F622" i="3"/>
  <c r="F623" i="3"/>
  <c r="F624" i="3"/>
  <c r="F625" i="3"/>
  <c r="F626" i="3"/>
  <c r="F627" i="3"/>
  <c r="F628" i="3"/>
  <c r="F630" i="3"/>
  <c r="F631" i="3"/>
  <c r="F632" i="3"/>
  <c r="F634" i="3"/>
  <c r="F635" i="3"/>
  <c r="F636" i="3"/>
  <c r="F637" i="3"/>
  <c r="F638" i="3"/>
  <c r="F639" i="3"/>
  <c r="F640" i="3"/>
  <c r="F641" i="3"/>
  <c r="F643" i="3"/>
  <c r="F644" i="3"/>
  <c r="F645" i="3"/>
  <c r="F646" i="3"/>
  <c r="F647" i="3"/>
  <c r="F648" i="3"/>
  <c r="F649" i="3"/>
  <c r="F650" i="3"/>
  <c r="F651" i="3"/>
  <c r="F652" i="3"/>
  <c r="F653" i="3"/>
  <c r="F654" i="3"/>
  <c r="F655" i="3"/>
  <c r="F656" i="3"/>
  <c r="F657" i="3"/>
  <c r="F658" i="3"/>
  <c r="F661" i="3"/>
  <c r="F662" i="3"/>
  <c r="F665" i="3"/>
  <c r="F666" i="3"/>
  <c r="F668" i="3"/>
  <c r="F670" i="3"/>
  <c r="F671" i="3"/>
  <c r="F672" i="3"/>
  <c r="F675" i="3"/>
  <c r="F677" i="3"/>
  <c r="F679" i="3"/>
  <c r="F681" i="3"/>
  <c r="F682" i="3"/>
  <c r="F683" i="3"/>
  <c r="F684" i="3"/>
  <c r="F685" i="3"/>
  <c r="F688" i="3"/>
  <c r="F689" i="3"/>
  <c r="F690" i="3"/>
  <c r="F691" i="3"/>
  <c r="F693" i="3"/>
  <c r="F694" i="3"/>
  <c r="F695" i="3"/>
  <c r="F696" i="3"/>
  <c r="F698" i="3"/>
  <c r="F699" i="3"/>
  <c r="F701" i="3"/>
  <c r="F704" i="3"/>
  <c r="F705" i="3"/>
  <c r="F706" i="3"/>
  <c r="F707" i="3"/>
  <c r="F708" i="3"/>
  <c r="F710" i="3"/>
  <c r="F711" i="3"/>
  <c r="F712" i="3"/>
  <c r="F713" i="3"/>
  <c r="F715" i="3"/>
  <c r="F714" i="3" s="1"/>
  <c r="F718" i="3"/>
  <c r="F719" i="3"/>
  <c r="F720" i="3"/>
  <c r="F722" i="3"/>
  <c r="F724" i="3"/>
  <c r="F725" i="3"/>
  <c r="F726" i="3"/>
  <c r="F728" i="3"/>
  <c r="F729" i="3"/>
  <c r="F733" i="3"/>
  <c r="F735" i="3"/>
  <c r="F738" i="3"/>
  <c r="F739" i="3"/>
  <c r="F740" i="3"/>
  <c r="F741" i="3"/>
  <c r="F743" i="3"/>
  <c r="F744" i="3"/>
  <c r="F746" i="3"/>
  <c r="F748" i="3"/>
  <c r="F749" i="3"/>
  <c r="F750" i="3"/>
  <c r="F753" i="3"/>
  <c r="F754" i="3"/>
  <c r="F756" i="3"/>
  <c r="F757" i="3"/>
  <c r="F758" i="3"/>
  <c r="F759" i="3"/>
  <c r="F760" i="3"/>
  <c r="F761" i="3"/>
  <c r="F762" i="3"/>
  <c r="F764" i="3"/>
  <c r="F765" i="3"/>
  <c r="F766" i="3"/>
  <c r="F768" i="3"/>
  <c r="F769" i="3"/>
  <c r="F770" i="3"/>
  <c r="F771" i="3"/>
  <c r="F772" i="3"/>
  <c r="F773" i="3"/>
  <c r="F777" i="3"/>
  <c r="F781" i="3"/>
  <c r="F782" i="3"/>
  <c r="F788" i="3"/>
  <c r="F791" i="3"/>
  <c r="F792" i="3"/>
  <c r="F793" i="3"/>
  <c r="F794" i="3"/>
  <c r="F796" i="3"/>
  <c r="F799" i="3"/>
  <c r="F800" i="3"/>
  <c r="F801" i="3"/>
  <c r="F802" i="3"/>
  <c r="F803" i="3"/>
  <c r="F804" i="3"/>
  <c r="F805" i="3"/>
  <c r="F810" i="3"/>
  <c r="F813" i="3"/>
  <c r="F814" i="3"/>
  <c r="F815" i="3"/>
  <c r="F816" i="3"/>
  <c r="F818" i="3"/>
  <c r="F821" i="3"/>
  <c r="F822" i="3"/>
  <c r="F823" i="3"/>
  <c r="F824" i="3"/>
  <c r="F825" i="3"/>
  <c r="F826" i="3"/>
  <c r="F827" i="3"/>
  <c r="F828" i="3"/>
  <c r="F829" i="3"/>
  <c r="F830" i="3"/>
  <c r="F831" i="3"/>
  <c r="F832" i="3"/>
  <c r="F835" i="3"/>
  <c r="F836" i="3"/>
  <c r="F837" i="3"/>
  <c r="F838" i="3"/>
  <c r="F840" i="3"/>
  <c r="F841" i="3"/>
  <c r="F844" i="3"/>
  <c r="F846" i="3"/>
  <c r="F858" i="3"/>
  <c r="F857" i="3" s="1"/>
  <c r="F860" i="3"/>
  <c r="F862" i="3"/>
  <c r="F864" i="3"/>
  <c r="F865" i="3"/>
  <c r="F866" i="3"/>
  <c r="F867" i="3"/>
  <c r="F868" i="3"/>
  <c r="F869" i="3"/>
  <c r="E12" i="3"/>
  <c r="E13" i="3"/>
  <c r="E14" i="3"/>
  <c r="E16" i="3"/>
  <c r="E15" i="3" s="1"/>
  <c r="E18" i="3"/>
  <c r="E20" i="3"/>
  <c r="E21" i="3"/>
  <c r="E25" i="3"/>
  <c r="E26" i="3"/>
  <c r="E27" i="3"/>
  <c r="E28" i="3"/>
  <c r="E29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8" i="3"/>
  <c r="E59" i="3"/>
  <c r="E60" i="3"/>
  <c r="E61" i="3"/>
  <c r="E62" i="3"/>
  <c r="E65" i="3"/>
  <c r="E66" i="3"/>
  <c r="E67" i="3"/>
  <c r="E68" i="3"/>
  <c r="E69" i="3"/>
  <c r="E70" i="3"/>
  <c r="E71" i="3"/>
  <c r="E72" i="3"/>
  <c r="E74" i="3"/>
  <c r="E75" i="3"/>
  <c r="E81" i="3"/>
  <c r="E82" i="3"/>
  <c r="E84" i="3"/>
  <c r="E85" i="3"/>
  <c r="E86" i="3"/>
  <c r="E87" i="3"/>
  <c r="E88" i="3"/>
  <c r="E89" i="3"/>
  <c r="E90" i="3"/>
  <c r="E92" i="3"/>
  <c r="E94" i="3"/>
  <c r="E95" i="3"/>
  <c r="E96" i="3"/>
  <c r="E97" i="3"/>
  <c r="E98" i="3"/>
  <c r="E99" i="3"/>
  <c r="E100" i="3"/>
  <c r="E101" i="3"/>
  <c r="E102" i="3"/>
  <c r="E103" i="3"/>
  <c r="E104" i="3"/>
  <c r="E105" i="3"/>
  <c r="E107" i="3"/>
  <c r="E108" i="3"/>
  <c r="E109" i="3"/>
  <c r="E110" i="3"/>
  <c r="E111" i="3"/>
  <c r="E112" i="3"/>
  <c r="E113" i="3"/>
  <c r="E115" i="3"/>
  <c r="E116" i="3"/>
  <c r="E117" i="3"/>
  <c r="E121" i="3"/>
  <c r="E120" i="3" s="1"/>
  <c r="E123" i="3"/>
  <c r="E124" i="3"/>
  <c r="E125" i="3"/>
  <c r="E128" i="3"/>
  <c r="E130" i="3"/>
  <c r="E133" i="3"/>
  <c r="E136" i="3"/>
  <c r="E137" i="3"/>
  <c r="E139" i="3"/>
  <c r="E140" i="3"/>
  <c r="E141" i="3"/>
  <c r="E142" i="3"/>
  <c r="E143" i="3"/>
  <c r="E144" i="3"/>
  <c r="E145" i="3"/>
  <c r="E148" i="3"/>
  <c r="E150" i="3"/>
  <c r="E155" i="3"/>
  <c r="E157" i="3"/>
  <c r="E158" i="3"/>
  <c r="E162" i="3"/>
  <c r="E163" i="3"/>
  <c r="E167" i="3"/>
  <c r="E168" i="3"/>
  <c r="E170" i="3"/>
  <c r="E171" i="3"/>
  <c r="E172" i="3"/>
  <c r="E173" i="3"/>
  <c r="E174" i="3"/>
  <c r="E175" i="3"/>
  <c r="E176" i="3"/>
  <c r="E178" i="3"/>
  <c r="E177" i="3" s="1"/>
  <c r="E181" i="3"/>
  <c r="E182" i="3"/>
  <c r="E187" i="3"/>
  <c r="E189" i="3"/>
  <c r="E190" i="3"/>
  <c r="E192" i="3"/>
  <c r="E193" i="3"/>
  <c r="E194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7" i="3"/>
  <c r="E219" i="3"/>
  <c r="E218" i="3" s="1"/>
  <c r="E223" i="3"/>
  <c r="E224" i="3"/>
  <c r="E225" i="3"/>
  <c r="E226" i="3"/>
  <c r="E227" i="3"/>
  <c r="E228" i="3"/>
  <c r="E229" i="3"/>
  <c r="E230" i="3"/>
  <c r="E231" i="3"/>
  <c r="E232" i="3"/>
  <c r="E233" i="3"/>
  <c r="E235" i="3"/>
  <c r="E236" i="3"/>
  <c r="E239" i="3"/>
  <c r="E240" i="3"/>
  <c r="E241" i="3"/>
  <c r="E242" i="3"/>
  <c r="E243" i="3"/>
  <c r="E244" i="3"/>
  <c r="E245" i="3"/>
  <c r="E247" i="3"/>
  <c r="E246" i="3" s="1"/>
  <c r="E249" i="3"/>
  <c r="E252" i="3"/>
  <c r="E254" i="3"/>
  <c r="E256" i="3"/>
  <c r="E258" i="3"/>
  <c r="E259" i="3"/>
  <c r="E263" i="3"/>
  <c r="E264" i="3"/>
  <c r="E266" i="3"/>
  <c r="E267" i="3"/>
  <c r="E268" i="3"/>
  <c r="E269" i="3"/>
  <c r="E270" i="3"/>
  <c r="E271" i="3"/>
  <c r="E272" i="3"/>
  <c r="E275" i="3"/>
  <c r="E276" i="3"/>
  <c r="E277" i="3"/>
  <c r="E278" i="3"/>
  <c r="E279" i="3"/>
  <c r="E280" i="3"/>
  <c r="E281" i="3"/>
  <c r="E283" i="3"/>
  <c r="E284" i="3"/>
  <c r="E285" i="3"/>
  <c r="E286" i="3"/>
  <c r="E288" i="3"/>
  <c r="E289" i="3"/>
  <c r="E290" i="3"/>
  <c r="E291" i="3"/>
  <c r="E292" i="3"/>
  <c r="E294" i="3"/>
  <c r="E295" i="3"/>
  <c r="E296" i="3"/>
  <c r="E297" i="3"/>
  <c r="E299" i="3"/>
  <c r="E300" i="3"/>
  <c r="E301" i="3"/>
  <c r="E302" i="3"/>
  <c r="E303" i="3"/>
  <c r="E306" i="3"/>
  <c r="E307" i="3"/>
  <c r="E308" i="3"/>
  <c r="E309" i="3"/>
  <c r="E310" i="3"/>
  <c r="E311" i="3"/>
  <c r="E312" i="3"/>
  <c r="E313" i="3"/>
  <c r="E314" i="3"/>
  <c r="E316" i="3"/>
  <c r="E317" i="3"/>
  <c r="E318" i="3"/>
  <c r="E319" i="3"/>
  <c r="E320" i="3"/>
  <c r="E321" i="3"/>
  <c r="E322" i="3"/>
  <c r="E323" i="3"/>
  <c r="E324" i="3"/>
  <c r="E325" i="3"/>
  <c r="E326" i="3"/>
  <c r="E328" i="3"/>
  <c r="E329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8" i="3"/>
  <c r="E349" i="3"/>
  <c r="E350" i="3"/>
  <c r="E351" i="3"/>
  <c r="E355" i="3"/>
  <c r="E356" i="3"/>
  <c r="E357" i="3"/>
  <c r="E358" i="3"/>
  <c r="E359" i="3"/>
  <c r="E360" i="3"/>
  <c r="E361" i="3"/>
  <c r="E362" i="3"/>
  <c r="E363" i="3"/>
  <c r="E364" i="3"/>
  <c r="E366" i="3"/>
  <c r="E367" i="3"/>
  <c r="E369" i="3"/>
  <c r="E370" i="3"/>
  <c r="E371" i="3"/>
  <c r="E372" i="3"/>
  <c r="E374" i="3"/>
  <c r="E375" i="3"/>
  <c r="E376" i="3"/>
  <c r="E377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7" i="3"/>
  <c r="E408" i="3"/>
  <c r="E410" i="3"/>
  <c r="E411" i="3"/>
  <c r="E412" i="3"/>
  <c r="E413" i="3"/>
  <c r="E415" i="3"/>
  <c r="E416" i="3"/>
  <c r="E417" i="3"/>
  <c r="E418" i="3"/>
  <c r="E419" i="3"/>
  <c r="E420" i="3"/>
  <c r="E421" i="3"/>
  <c r="E422" i="3"/>
  <c r="E423" i="3"/>
  <c r="E424" i="3"/>
  <c r="E426" i="3"/>
  <c r="E427" i="3"/>
  <c r="E428" i="3"/>
  <c r="E435" i="3"/>
  <c r="E436" i="3"/>
  <c r="E438" i="3"/>
  <c r="E442" i="3"/>
  <c r="E443" i="3"/>
  <c r="E444" i="3"/>
  <c r="E445" i="3"/>
  <c r="E447" i="3"/>
  <c r="E449" i="3"/>
  <c r="E453" i="3"/>
  <c r="E456" i="3"/>
  <c r="E458" i="3"/>
  <c r="E459" i="3"/>
  <c r="E460" i="3"/>
  <c r="E461" i="3"/>
  <c r="E462" i="3"/>
  <c r="E463" i="3"/>
  <c r="E470" i="3"/>
  <c r="E471" i="3"/>
  <c r="E472" i="3"/>
  <c r="E473" i="3"/>
  <c r="E477" i="3"/>
  <c r="E479" i="3"/>
  <c r="E481" i="3"/>
  <c r="E482" i="3"/>
  <c r="E484" i="3"/>
  <c r="E485" i="3"/>
  <c r="E486" i="3"/>
  <c r="E487" i="3"/>
  <c r="E488" i="3"/>
  <c r="E490" i="3"/>
  <c r="E493" i="3"/>
  <c r="E494" i="3"/>
  <c r="E496" i="3"/>
  <c r="E500" i="3"/>
  <c r="E503" i="3"/>
  <c r="E504" i="3"/>
  <c r="E505" i="3"/>
  <c r="E506" i="3"/>
  <c r="E507" i="3"/>
  <c r="E508" i="3"/>
  <c r="E509" i="3"/>
  <c r="E510" i="3"/>
  <c r="E513" i="3"/>
  <c r="E512" i="3" s="1"/>
  <c r="E515" i="3"/>
  <c r="E514" i="3" s="1"/>
  <c r="E517" i="3"/>
  <c r="E518" i="3"/>
  <c r="E521" i="3"/>
  <c r="E520" i="3" s="1"/>
  <c r="E525" i="3"/>
  <c r="E527" i="3"/>
  <c r="E528" i="3"/>
  <c r="E530" i="3"/>
  <c r="E531" i="3"/>
  <c r="E532" i="3"/>
  <c r="E533" i="3"/>
  <c r="E535" i="3"/>
  <c r="E536" i="3"/>
  <c r="E537" i="3"/>
  <c r="E539" i="3"/>
  <c r="E540" i="3"/>
  <c r="E542" i="3"/>
  <c r="E543" i="3"/>
  <c r="E544" i="3"/>
  <c r="E545" i="3"/>
  <c r="E546" i="3"/>
  <c r="E547" i="3"/>
  <c r="E548" i="3"/>
  <c r="E549" i="3"/>
  <c r="E558" i="3"/>
  <c r="E559" i="3"/>
  <c r="E560" i="3"/>
  <c r="E561" i="3"/>
  <c r="E562" i="3"/>
  <c r="E563" i="3"/>
  <c r="E564" i="3"/>
  <c r="E565" i="3"/>
  <c r="E567" i="3"/>
  <c r="E568" i="3"/>
  <c r="E569" i="3"/>
  <c r="E570" i="3"/>
  <c r="E571" i="3"/>
  <c r="E572" i="3"/>
  <c r="E573" i="3"/>
  <c r="E574" i="3"/>
  <c r="E575" i="3"/>
  <c r="E577" i="3"/>
  <c r="E580" i="3"/>
  <c r="E581" i="3"/>
  <c r="E582" i="3"/>
  <c r="E583" i="3"/>
  <c r="E584" i="3"/>
  <c r="E586" i="3"/>
  <c r="E587" i="3"/>
  <c r="E589" i="3"/>
  <c r="E591" i="3"/>
  <c r="E592" i="3"/>
  <c r="E594" i="3"/>
  <c r="E596" i="3"/>
  <c r="E597" i="3"/>
  <c r="E599" i="3"/>
  <c r="E600" i="3"/>
  <c r="E601" i="3"/>
  <c r="E603" i="3"/>
  <c r="E604" i="3"/>
  <c r="E606" i="3"/>
  <c r="E607" i="3"/>
  <c r="E608" i="3"/>
  <c r="E610" i="3"/>
  <c r="E612" i="3"/>
  <c r="E613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1" i="3"/>
  <c r="E632" i="3"/>
  <c r="E633" i="3"/>
  <c r="E634" i="3"/>
  <c r="E635" i="3"/>
  <c r="E636" i="3"/>
  <c r="E637" i="3"/>
  <c r="E638" i="3"/>
  <c r="E639" i="3"/>
  <c r="E640" i="3"/>
  <c r="E641" i="3"/>
  <c r="E644" i="3"/>
  <c r="E645" i="3"/>
  <c r="E646" i="3"/>
  <c r="E647" i="3"/>
  <c r="E648" i="3"/>
  <c r="E649" i="3"/>
  <c r="E650" i="3"/>
  <c r="E651" i="3"/>
  <c r="E652" i="3"/>
  <c r="E654" i="3"/>
  <c r="E656" i="3"/>
  <c r="E657" i="3"/>
  <c r="E658" i="3"/>
  <c r="E659" i="3"/>
  <c r="E660" i="3"/>
  <c r="E662" i="3"/>
  <c r="E665" i="3"/>
  <c r="E666" i="3"/>
  <c r="E667" i="3"/>
  <c r="E668" i="3"/>
  <c r="E670" i="3"/>
  <c r="E671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7" i="3"/>
  <c r="E689" i="3"/>
  <c r="E690" i="3"/>
  <c r="E691" i="3"/>
  <c r="E693" i="3"/>
  <c r="E694" i="3"/>
  <c r="E695" i="3"/>
  <c r="E696" i="3"/>
  <c r="E698" i="3"/>
  <c r="E699" i="3"/>
  <c r="E700" i="3"/>
  <c r="E701" i="3"/>
  <c r="E704" i="3"/>
  <c r="E705" i="3"/>
  <c r="E706" i="3"/>
  <c r="E707" i="3"/>
  <c r="E708" i="3"/>
  <c r="E709" i="3"/>
  <c r="E710" i="3"/>
  <c r="E711" i="3"/>
  <c r="E713" i="3"/>
  <c r="E715" i="3"/>
  <c r="E714" i="3" s="1"/>
  <c r="E718" i="3"/>
  <c r="E719" i="3"/>
  <c r="E720" i="3"/>
  <c r="E721" i="3"/>
  <c r="E722" i="3"/>
  <c r="E724" i="3"/>
  <c r="E725" i="3"/>
  <c r="E726" i="3"/>
  <c r="E728" i="3"/>
  <c r="E729" i="3"/>
  <c r="E732" i="3"/>
  <c r="E734" i="3"/>
  <c r="E735" i="3"/>
  <c r="E737" i="3"/>
  <c r="E738" i="3"/>
  <c r="E739" i="3"/>
  <c r="E740" i="3"/>
  <c r="E741" i="3"/>
  <c r="E742" i="3"/>
  <c r="E743" i="3"/>
  <c r="E744" i="3"/>
  <c r="E745" i="3"/>
  <c r="E746" i="3"/>
  <c r="E748" i="3"/>
  <c r="E749" i="3"/>
  <c r="E750" i="3"/>
  <c r="E752" i="3"/>
  <c r="E753" i="3"/>
  <c r="E756" i="3"/>
  <c r="E757" i="3"/>
  <c r="E758" i="3"/>
  <c r="E759" i="3"/>
  <c r="E760" i="3"/>
  <c r="E761" i="3"/>
  <c r="E762" i="3"/>
  <c r="E764" i="3"/>
  <c r="E765" i="3"/>
  <c r="E769" i="3"/>
  <c r="E771" i="3"/>
  <c r="E780" i="3"/>
  <c r="E781" i="3"/>
  <c r="E782" i="3"/>
  <c r="E784" i="3"/>
  <c r="E787" i="3"/>
  <c r="E788" i="3"/>
  <c r="E789" i="3"/>
  <c r="E790" i="3"/>
  <c r="E791" i="3"/>
  <c r="E792" i="3"/>
  <c r="E793" i="3"/>
  <c r="E794" i="3"/>
  <c r="E796" i="3"/>
  <c r="E800" i="3"/>
  <c r="E801" i="3"/>
  <c r="E802" i="3"/>
  <c r="E803" i="3"/>
  <c r="E804" i="3"/>
  <c r="E805" i="3"/>
  <c r="E806" i="3"/>
  <c r="E807" i="3"/>
  <c r="E810" i="3"/>
  <c r="E813" i="3"/>
  <c r="E814" i="3"/>
  <c r="E815" i="3"/>
  <c r="E816" i="3"/>
  <c r="E818" i="3"/>
  <c r="E819" i="3"/>
  <c r="E821" i="3"/>
  <c r="E824" i="3"/>
  <c r="E825" i="3"/>
  <c r="E826" i="3"/>
  <c r="E827" i="3"/>
  <c r="E828" i="3"/>
  <c r="E829" i="3"/>
  <c r="E830" i="3"/>
  <c r="E831" i="3"/>
  <c r="E832" i="3"/>
  <c r="E835" i="3"/>
  <c r="E837" i="3"/>
  <c r="E838" i="3"/>
  <c r="E839" i="3"/>
  <c r="E840" i="3"/>
  <c r="E841" i="3"/>
  <c r="E844" i="3"/>
  <c r="E845" i="3"/>
  <c r="E846" i="3"/>
  <c r="E848" i="3"/>
  <c r="E849" i="3"/>
  <c r="E850" i="3"/>
  <c r="E851" i="3"/>
  <c r="E852" i="3"/>
  <c r="E854" i="3"/>
  <c r="E855" i="3"/>
  <c r="E856" i="3"/>
  <c r="E860" i="3"/>
  <c r="E861" i="3"/>
  <c r="E864" i="3"/>
  <c r="E865" i="3"/>
  <c r="E866" i="3"/>
  <c r="E867" i="3"/>
  <c r="E868" i="3"/>
  <c r="E869" i="3"/>
  <c r="C8" i="3"/>
  <c r="A8" i="3" s="1"/>
  <c r="C9" i="3"/>
  <c r="A9" i="3" s="1"/>
  <c r="C10" i="3"/>
  <c r="A10" i="3" s="1"/>
  <c r="C11" i="3"/>
  <c r="C12" i="3"/>
  <c r="C13" i="3"/>
  <c r="C14" i="3"/>
  <c r="C15" i="3"/>
  <c r="A15" i="3" s="1"/>
  <c r="C16" i="3"/>
  <c r="C17" i="3"/>
  <c r="A17" i="3" s="1"/>
  <c r="C18" i="3"/>
  <c r="C19" i="3"/>
  <c r="C20" i="3"/>
  <c r="C21" i="3"/>
  <c r="C22" i="3"/>
  <c r="A22" i="3" s="1"/>
  <c r="C23" i="3"/>
  <c r="C24" i="3"/>
  <c r="A24" i="3" s="1"/>
  <c r="C25" i="3"/>
  <c r="C26" i="3"/>
  <c r="C27" i="3"/>
  <c r="C28" i="3"/>
  <c r="C29" i="3"/>
  <c r="C30" i="3"/>
  <c r="A30" i="3" s="1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A106" i="3" s="1"/>
  <c r="C107" i="3"/>
  <c r="C108" i="3"/>
  <c r="C109" i="3"/>
  <c r="C110" i="3"/>
  <c r="C111" i="3"/>
  <c r="C112" i="3"/>
  <c r="C113" i="3"/>
  <c r="C114" i="3"/>
  <c r="A114" i="3" s="1"/>
  <c r="C115" i="3"/>
  <c r="C116" i="3"/>
  <c r="C117" i="3"/>
  <c r="C118" i="3"/>
  <c r="A118" i="3" s="1"/>
  <c r="C119" i="3"/>
  <c r="C120" i="3"/>
  <c r="A120" i="3" s="1"/>
  <c r="C121" i="3"/>
  <c r="C122" i="3"/>
  <c r="A122" i="3" s="1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A135" i="3" s="1"/>
  <c r="C136" i="3"/>
  <c r="C137" i="3"/>
  <c r="C138" i="3"/>
  <c r="A138" i="3" s="1"/>
  <c r="C139" i="3"/>
  <c r="C140" i="3"/>
  <c r="C141" i="3"/>
  <c r="C142" i="3"/>
  <c r="C143" i="3"/>
  <c r="C144" i="3"/>
  <c r="C145" i="3"/>
  <c r="C146" i="3"/>
  <c r="A146" i="3" s="1"/>
  <c r="C147" i="3"/>
  <c r="C148" i="3"/>
  <c r="C149" i="3"/>
  <c r="C150" i="3"/>
  <c r="C151" i="3"/>
  <c r="C152" i="3"/>
  <c r="C153" i="3"/>
  <c r="A153" i="3" s="1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A177" i="3" s="1"/>
  <c r="C178" i="3"/>
  <c r="C179" i="3"/>
  <c r="A179" i="3" s="1"/>
  <c r="C180" i="3"/>
  <c r="C181" i="3"/>
  <c r="C182" i="3"/>
  <c r="C183" i="3"/>
  <c r="A183" i="3" s="1"/>
  <c r="C184" i="3"/>
  <c r="C185" i="3"/>
  <c r="C186" i="3"/>
  <c r="A186" i="3" s="1"/>
  <c r="C187" i="3"/>
  <c r="C188" i="3"/>
  <c r="C189" i="3"/>
  <c r="C190" i="3"/>
  <c r="C191" i="3"/>
  <c r="C192" i="3"/>
  <c r="C193" i="3"/>
  <c r="C194" i="3"/>
  <c r="C195" i="3"/>
  <c r="C196" i="3"/>
  <c r="A196" i="3" s="1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A218" i="3" s="1"/>
  <c r="C219" i="3"/>
  <c r="C220" i="3"/>
  <c r="A220" i="3" s="1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8" i="3"/>
  <c r="A238" i="3" s="1"/>
  <c r="C239" i="3"/>
  <c r="C240" i="3"/>
  <c r="C241" i="3"/>
  <c r="C242" i="3"/>
  <c r="C243" i="3"/>
  <c r="C244" i="3"/>
  <c r="C245" i="3"/>
  <c r="C246" i="3"/>
  <c r="A246" i="3" s="1"/>
  <c r="C247" i="3"/>
  <c r="C248" i="3"/>
  <c r="A248" i="3" s="1"/>
  <c r="C249" i="3"/>
  <c r="C250" i="3"/>
  <c r="C251" i="3"/>
  <c r="C252" i="3"/>
  <c r="C253" i="3"/>
  <c r="A253" i="3" s="1"/>
  <c r="C254" i="3"/>
  <c r="C255" i="3"/>
  <c r="C256" i="3"/>
  <c r="C257" i="3"/>
  <c r="A257" i="3" s="1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A414" i="3" s="1"/>
  <c r="C415" i="3"/>
  <c r="C416" i="3"/>
  <c r="C417" i="3"/>
  <c r="C418" i="3"/>
  <c r="C419" i="3"/>
  <c r="C420" i="3"/>
  <c r="C421" i="3"/>
  <c r="C422" i="3"/>
  <c r="C423" i="3"/>
  <c r="C424" i="3"/>
  <c r="C425" i="3"/>
  <c r="A425" i="3" s="1"/>
  <c r="C426" i="3"/>
  <c r="C427" i="3"/>
  <c r="C428" i="3"/>
  <c r="C429" i="3"/>
  <c r="A429" i="3" s="1"/>
  <c r="C430" i="3"/>
  <c r="C431" i="3"/>
  <c r="A431" i="3" s="1"/>
  <c r="A432" i="3" s="1"/>
  <c r="A433" i="3" s="1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A450" i="3" s="1"/>
  <c r="C451" i="3"/>
  <c r="C452" i="3"/>
  <c r="A452" i="3" s="1"/>
  <c r="C453" i="3"/>
  <c r="C456" i="3"/>
  <c r="C457" i="3"/>
  <c r="C458" i="3"/>
  <c r="C459" i="3"/>
  <c r="C460" i="3"/>
  <c r="C461" i="3"/>
  <c r="C462" i="3"/>
  <c r="C463" i="3"/>
  <c r="C464" i="3"/>
  <c r="A464" i="3" s="1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A478" i="3" s="1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A502" i="3" s="1"/>
  <c r="C503" i="3"/>
  <c r="C504" i="3"/>
  <c r="C505" i="3"/>
  <c r="C506" i="3"/>
  <c r="C507" i="3"/>
  <c r="C508" i="3"/>
  <c r="C509" i="3"/>
  <c r="C510" i="3"/>
  <c r="C511" i="3"/>
  <c r="C512" i="3"/>
  <c r="A512" i="3" s="1"/>
  <c r="C513" i="3"/>
  <c r="C514" i="3"/>
  <c r="A514" i="3" s="1"/>
  <c r="C515" i="3"/>
  <c r="C516" i="3"/>
  <c r="A516" i="3" s="1"/>
  <c r="C517" i="3"/>
  <c r="C518" i="3"/>
  <c r="C519" i="3"/>
  <c r="C520" i="3"/>
  <c r="A520" i="3" s="1"/>
  <c r="C521" i="3"/>
  <c r="C522" i="3"/>
  <c r="A522" i="3" s="1"/>
  <c r="C523" i="3"/>
  <c r="C524" i="3"/>
  <c r="A524" i="3" s="1"/>
  <c r="C525" i="3"/>
  <c r="C526" i="3"/>
  <c r="C527" i="3"/>
  <c r="C528" i="3"/>
  <c r="C529" i="3"/>
  <c r="A529" i="3" s="1"/>
  <c r="C530" i="3"/>
  <c r="C531" i="3"/>
  <c r="C532" i="3"/>
  <c r="C533" i="3"/>
  <c r="C534" i="3"/>
  <c r="C535" i="3"/>
  <c r="C536" i="3"/>
  <c r="C537" i="3"/>
  <c r="C538" i="3"/>
  <c r="A538" i="3" s="1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A551" i="3" s="1"/>
  <c r="C552" i="3"/>
  <c r="C553" i="3"/>
  <c r="C554" i="3"/>
  <c r="C555" i="3"/>
  <c r="A555" i="3" s="1"/>
  <c r="C556" i="3"/>
  <c r="C557" i="3"/>
  <c r="A557" i="3" s="1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A578" i="3" s="1"/>
  <c r="C579" i="3"/>
  <c r="A579" i="3" s="1"/>
  <c r="C580" i="3"/>
  <c r="C581" i="3"/>
  <c r="C582" i="3"/>
  <c r="C583" i="3"/>
  <c r="C584" i="3"/>
  <c r="C585" i="3"/>
  <c r="A585" i="3" s="1"/>
  <c r="C586" i="3"/>
  <c r="C587" i="3"/>
  <c r="C588" i="3"/>
  <c r="C589" i="3"/>
  <c r="C590" i="3"/>
  <c r="A590" i="3" s="1"/>
  <c r="C591" i="3"/>
  <c r="C592" i="3"/>
  <c r="C593" i="3"/>
  <c r="A593" i="3" s="1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A714" i="3" s="1"/>
  <c r="C715" i="3"/>
  <c r="C716" i="3"/>
  <c r="A716" i="3" s="1"/>
  <c r="C717" i="3"/>
  <c r="C718" i="3"/>
  <c r="C719" i="3"/>
  <c r="C720" i="3"/>
  <c r="C721" i="3"/>
  <c r="C722" i="3"/>
  <c r="C723" i="3"/>
  <c r="C724" i="3"/>
  <c r="C725" i="3"/>
  <c r="C726" i="3"/>
  <c r="C727" i="3"/>
  <c r="A727" i="3" s="1"/>
  <c r="C728" i="3"/>
  <c r="C729" i="3"/>
  <c r="C730" i="3"/>
  <c r="C731" i="3"/>
  <c r="A731" i="3" s="1"/>
  <c r="C732" i="3"/>
  <c r="C733" i="3"/>
  <c r="C734" i="3"/>
  <c r="C735" i="3"/>
  <c r="C736" i="3"/>
  <c r="A736" i="3" s="1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A751" i="3" s="1"/>
  <c r="C752" i="3"/>
  <c r="C753" i="3"/>
  <c r="C754" i="3"/>
  <c r="C755" i="3"/>
  <c r="A755" i="3" s="1"/>
  <c r="C756" i="3"/>
  <c r="C757" i="3"/>
  <c r="C758" i="3"/>
  <c r="C759" i="3"/>
  <c r="C760" i="3"/>
  <c r="C761" i="3"/>
  <c r="C762" i="3"/>
  <c r="C763" i="3"/>
  <c r="C764" i="3"/>
  <c r="C765" i="3"/>
  <c r="C766" i="3"/>
  <c r="C767" i="3"/>
  <c r="A767" i="3" s="1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A783" i="3" s="1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A808" i="3" s="1"/>
  <c r="C809" i="3"/>
  <c r="C810" i="3"/>
  <c r="C811" i="3"/>
  <c r="C812" i="3"/>
  <c r="C813" i="3"/>
  <c r="C814" i="3"/>
  <c r="C815" i="3"/>
  <c r="C816" i="3"/>
  <c r="C817" i="3"/>
  <c r="A817" i="3" s="1"/>
  <c r="C818" i="3"/>
  <c r="C819" i="3"/>
  <c r="C820" i="3"/>
  <c r="A820" i="3" s="1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A834" i="3" s="1"/>
  <c r="C835" i="3"/>
  <c r="C836" i="3"/>
  <c r="C837" i="3"/>
  <c r="C838" i="3"/>
  <c r="C839" i="3"/>
  <c r="C840" i="3"/>
  <c r="C841" i="3"/>
  <c r="C842" i="3"/>
  <c r="C843" i="3"/>
  <c r="A843" i="3" s="1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A857" i="3" s="1"/>
  <c r="C858" i="3"/>
  <c r="C859" i="3"/>
  <c r="A859" i="3" s="1"/>
  <c r="C860" i="3"/>
  <c r="C861" i="3"/>
  <c r="C862" i="3"/>
  <c r="C863" i="3"/>
  <c r="A863" i="3" s="1"/>
  <c r="C864" i="3"/>
  <c r="C865" i="3"/>
  <c r="C866" i="3"/>
  <c r="C867" i="3"/>
  <c r="C868" i="3"/>
  <c r="B863" i="2"/>
  <c r="B863" i="3" s="1"/>
  <c r="D863" i="2"/>
  <c r="F863" i="2"/>
  <c r="G863" i="2"/>
  <c r="H863" i="2"/>
  <c r="I863" i="2"/>
  <c r="J863" i="2"/>
  <c r="K863" i="2"/>
  <c r="L863" i="2"/>
  <c r="W863" i="2"/>
  <c r="B859" i="2"/>
  <c r="B859" i="3" s="1"/>
  <c r="D859" i="2"/>
  <c r="F859" i="2"/>
  <c r="G859" i="2"/>
  <c r="H859" i="2"/>
  <c r="I859" i="2"/>
  <c r="J859" i="2"/>
  <c r="K859" i="2"/>
  <c r="L859" i="2"/>
  <c r="W859" i="2"/>
  <c r="B857" i="2"/>
  <c r="B857" i="3" s="1"/>
  <c r="D857" i="2"/>
  <c r="F857" i="2"/>
  <c r="G857" i="2"/>
  <c r="H857" i="2"/>
  <c r="I857" i="2"/>
  <c r="J857" i="2"/>
  <c r="K857" i="2"/>
  <c r="L857" i="2"/>
  <c r="W857" i="2"/>
  <c r="B843" i="2"/>
  <c r="B843" i="3" s="1"/>
  <c r="D843" i="2"/>
  <c r="F843" i="2"/>
  <c r="G843" i="2"/>
  <c r="H843" i="2"/>
  <c r="I843" i="2"/>
  <c r="J843" i="2"/>
  <c r="K843" i="2"/>
  <c r="L843" i="2"/>
  <c r="W843" i="2"/>
  <c r="B834" i="2"/>
  <c r="B834" i="3" s="1"/>
  <c r="D834" i="2"/>
  <c r="F834" i="2"/>
  <c r="G834" i="2"/>
  <c r="H834" i="2"/>
  <c r="I834" i="2"/>
  <c r="J834" i="2"/>
  <c r="K834" i="2"/>
  <c r="L834" i="2"/>
  <c r="W834" i="2"/>
  <c r="B820" i="2"/>
  <c r="B820" i="3" s="1"/>
  <c r="D820" i="2"/>
  <c r="F820" i="2"/>
  <c r="G820" i="2"/>
  <c r="H820" i="2"/>
  <c r="I820" i="2"/>
  <c r="J820" i="2"/>
  <c r="K820" i="2"/>
  <c r="L820" i="2"/>
  <c r="W820" i="2"/>
  <c r="B817" i="2"/>
  <c r="B817" i="3" s="1"/>
  <c r="D817" i="2"/>
  <c r="F817" i="2"/>
  <c r="G817" i="2"/>
  <c r="H817" i="2"/>
  <c r="I817" i="2"/>
  <c r="J817" i="2"/>
  <c r="K817" i="2"/>
  <c r="L817" i="2"/>
  <c r="W817" i="2"/>
  <c r="B808" i="2"/>
  <c r="B808" i="3" s="1"/>
  <c r="D808" i="2"/>
  <c r="F808" i="2"/>
  <c r="G808" i="2"/>
  <c r="H808" i="2"/>
  <c r="I808" i="2"/>
  <c r="J808" i="2"/>
  <c r="K808" i="2"/>
  <c r="L808" i="2"/>
  <c r="W808" i="2"/>
  <c r="B783" i="2"/>
  <c r="B783" i="3" s="1"/>
  <c r="D783" i="2"/>
  <c r="F783" i="2"/>
  <c r="G783" i="2"/>
  <c r="H783" i="2"/>
  <c r="I783" i="2"/>
  <c r="J783" i="2"/>
  <c r="K783" i="2"/>
  <c r="L783" i="2"/>
  <c r="W783" i="2"/>
  <c r="B767" i="2"/>
  <c r="B767" i="3" s="1"/>
  <c r="D767" i="2"/>
  <c r="F767" i="2"/>
  <c r="G767" i="2"/>
  <c r="H767" i="2"/>
  <c r="I767" i="2"/>
  <c r="J767" i="2"/>
  <c r="K767" i="2"/>
  <c r="L767" i="2"/>
  <c r="W767" i="2"/>
  <c r="B755" i="2"/>
  <c r="B755" i="3" s="1"/>
  <c r="D755" i="2"/>
  <c r="F755" i="2"/>
  <c r="G755" i="2"/>
  <c r="H755" i="2"/>
  <c r="I755" i="2"/>
  <c r="J755" i="2"/>
  <c r="K755" i="2"/>
  <c r="L755" i="2"/>
  <c r="W755" i="2"/>
  <c r="B751" i="2"/>
  <c r="B751" i="3" s="1"/>
  <c r="D751" i="2"/>
  <c r="F751" i="2"/>
  <c r="G751" i="2"/>
  <c r="H751" i="2"/>
  <c r="I751" i="2"/>
  <c r="J751" i="2"/>
  <c r="K751" i="2"/>
  <c r="L751" i="2"/>
  <c r="W751" i="2"/>
  <c r="B736" i="2"/>
  <c r="B736" i="3" s="1"/>
  <c r="D736" i="2"/>
  <c r="F736" i="2"/>
  <c r="G736" i="2"/>
  <c r="H736" i="2"/>
  <c r="I736" i="2"/>
  <c r="J736" i="2"/>
  <c r="K736" i="2"/>
  <c r="L736" i="2"/>
  <c r="W736" i="2"/>
  <c r="B731" i="2"/>
  <c r="B731" i="3" s="1"/>
  <c r="D731" i="2"/>
  <c r="F731" i="2"/>
  <c r="G731" i="2"/>
  <c r="H731" i="2"/>
  <c r="I731" i="2"/>
  <c r="J731" i="2"/>
  <c r="K731" i="2"/>
  <c r="L731" i="2"/>
  <c r="W731" i="2"/>
  <c r="B727" i="2"/>
  <c r="B727" i="3" s="1"/>
  <c r="D727" i="2"/>
  <c r="F727" i="2"/>
  <c r="G727" i="2"/>
  <c r="H727" i="2"/>
  <c r="I727" i="2"/>
  <c r="J727" i="2"/>
  <c r="K727" i="2"/>
  <c r="L727" i="2"/>
  <c r="W727" i="2"/>
  <c r="B716" i="2"/>
  <c r="B716" i="3" s="1"/>
  <c r="D716" i="2"/>
  <c r="F716" i="2"/>
  <c r="G716" i="2"/>
  <c r="H716" i="2"/>
  <c r="I716" i="2"/>
  <c r="J716" i="2"/>
  <c r="K716" i="2"/>
  <c r="L716" i="2"/>
  <c r="W716" i="2"/>
  <c r="B714" i="2"/>
  <c r="B714" i="3" s="1"/>
  <c r="D714" i="2"/>
  <c r="F714" i="2"/>
  <c r="G714" i="2"/>
  <c r="H714" i="2"/>
  <c r="I714" i="2"/>
  <c r="J714" i="2"/>
  <c r="K714" i="2"/>
  <c r="L714" i="2"/>
  <c r="W714" i="2"/>
  <c r="B593" i="2"/>
  <c r="B593" i="3" s="1"/>
  <c r="D593" i="2"/>
  <c r="F593" i="2"/>
  <c r="G593" i="2"/>
  <c r="H593" i="2"/>
  <c r="I593" i="2"/>
  <c r="J593" i="2"/>
  <c r="K593" i="2"/>
  <c r="L593" i="2"/>
  <c r="W593" i="2"/>
  <c r="B590" i="2"/>
  <c r="B590" i="3" s="1"/>
  <c r="D590" i="2"/>
  <c r="F590" i="2"/>
  <c r="G590" i="2"/>
  <c r="H590" i="2"/>
  <c r="I590" i="2"/>
  <c r="J590" i="2"/>
  <c r="K590" i="2"/>
  <c r="L590" i="2"/>
  <c r="W590" i="2"/>
  <c r="B585" i="2"/>
  <c r="B585" i="3" s="1"/>
  <c r="D585" i="2"/>
  <c r="F585" i="2"/>
  <c r="G585" i="2"/>
  <c r="H585" i="2"/>
  <c r="I585" i="2"/>
  <c r="J585" i="2"/>
  <c r="K585" i="2"/>
  <c r="L585" i="2"/>
  <c r="W585" i="2"/>
  <c r="B578" i="2"/>
  <c r="B578" i="3" s="1"/>
  <c r="D578" i="2"/>
  <c r="F578" i="2"/>
  <c r="G578" i="2"/>
  <c r="H578" i="2"/>
  <c r="I578" i="2"/>
  <c r="J578" i="2"/>
  <c r="K578" i="2"/>
  <c r="L578" i="2"/>
  <c r="W578" i="2"/>
  <c r="B579" i="2"/>
  <c r="B579" i="3" s="1"/>
  <c r="D579" i="2"/>
  <c r="F579" i="2"/>
  <c r="G579" i="2"/>
  <c r="H579" i="2"/>
  <c r="I579" i="2"/>
  <c r="J579" i="2"/>
  <c r="K579" i="2"/>
  <c r="L579" i="2"/>
  <c r="W579" i="2"/>
  <c r="B557" i="2"/>
  <c r="B557" i="3" s="1"/>
  <c r="D557" i="2"/>
  <c r="F557" i="2"/>
  <c r="G557" i="2"/>
  <c r="H557" i="2"/>
  <c r="I557" i="2"/>
  <c r="J557" i="2"/>
  <c r="K557" i="2"/>
  <c r="L557" i="2"/>
  <c r="W557" i="2"/>
  <c r="B555" i="2"/>
  <c r="B555" i="3" s="1"/>
  <c r="D555" i="2"/>
  <c r="F555" i="2"/>
  <c r="G555" i="2"/>
  <c r="H555" i="2"/>
  <c r="I555" i="2"/>
  <c r="J555" i="2"/>
  <c r="K555" i="2"/>
  <c r="L555" i="2"/>
  <c r="W555" i="2"/>
  <c r="B551" i="2"/>
  <c r="B551" i="3" s="1"/>
  <c r="D551" i="2"/>
  <c r="F551" i="2"/>
  <c r="G551" i="2"/>
  <c r="H551" i="2"/>
  <c r="I551" i="2"/>
  <c r="J551" i="2"/>
  <c r="K551" i="2"/>
  <c r="L551" i="2"/>
  <c r="W551" i="2"/>
  <c r="B538" i="2"/>
  <c r="B538" i="3" s="1"/>
  <c r="D538" i="2"/>
  <c r="F538" i="2"/>
  <c r="G538" i="2"/>
  <c r="H538" i="2"/>
  <c r="I538" i="2"/>
  <c r="J538" i="2"/>
  <c r="K538" i="2"/>
  <c r="L538" i="2"/>
  <c r="W538" i="2"/>
  <c r="B529" i="2"/>
  <c r="B529" i="3" s="1"/>
  <c r="D529" i="2"/>
  <c r="F529" i="2"/>
  <c r="G529" i="2"/>
  <c r="H529" i="2"/>
  <c r="I529" i="2"/>
  <c r="J529" i="2"/>
  <c r="K529" i="2"/>
  <c r="L529" i="2"/>
  <c r="W529" i="2"/>
  <c r="B524" i="2"/>
  <c r="B524" i="3" s="1"/>
  <c r="D524" i="2"/>
  <c r="F524" i="2"/>
  <c r="G524" i="2"/>
  <c r="H524" i="2"/>
  <c r="I524" i="2"/>
  <c r="J524" i="2"/>
  <c r="K524" i="2"/>
  <c r="L524" i="2"/>
  <c r="W524" i="2"/>
  <c r="B520" i="2"/>
  <c r="B520" i="3" s="1"/>
  <c r="D520" i="2"/>
  <c r="F520" i="2"/>
  <c r="G520" i="2"/>
  <c r="H520" i="2"/>
  <c r="I520" i="2"/>
  <c r="J520" i="2"/>
  <c r="K520" i="2"/>
  <c r="L520" i="2"/>
  <c r="W520" i="2"/>
  <c r="B522" i="2"/>
  <c r="B522" i="3" s="1"/>
  <c r="D522" i="2"/>
  <c r="F522" i="2"/>
  <c r="G522" i="2"/>
  <c r="H522" i="2"/>
  <c r="I522" i="2"/>
  <c r="J522" i="2"/>
  <c r="K522" i="2"/>
  <c r="L522" i="2"/>
  <c r="W522" i="2"/>
  <c r="B514" i="2"/>
  <c r="B514" i="3" s="1"/>
  <c r="D514" i="2"/>
  <c r="F514" i="2"/>
  <c r="G514" i="2"/>
  <c r="H514" i="2"/>
  <c r="I514" i="2"/>
  <c r="J514" i="2"/>
  <c r="K514" i="2"/>
  <c r="L514" i="2"/>
  <c r="W514" i="2"/>
  <c r="B516" i="2"/>
  <c r="B516" i="3" s="1"/>
  <c r="D516" i="2"/>
  <c r="F516" i="2"/>
  <c r="G516" i="2"/>
  <c r="H516" i="2"/>
  <c r="I516" i="2"/>
  <c r="J516" i="2"/>
  <c r="K516" i="2"/>
  <c r="L516" i="2"/>
  <c r="W516" i="2"/>
  <c r="B512" i="2"/>
  <c r="B512" i="3" s="1"/>
  <c r="D512" i="2"/>
  <c r="F512" i="2"/>
  <c r="G512" i="2"/>
  <c r="H512" i="2"/>
  <c r="I512" i="2"/>
  <c r="J512" i="2"/>
  <c r="K512" i="2"/>
  <c r="L512" i="2"/>
  <c r="W512" i="2"/>
  <c r="B502" i="2"/>
  <c r="B502" i="3" s="1"/>
  <c r="D502" i="2"/>
  <c r="F502" i="2"/>
  <c r="G502" i="2"/>
  <c r="H502" i="2"/>
  <c r="I502" i="2"/>
  <c r="J502" i="2"/>
  <c r="K502" i="2"/>
  <c r="L502" i="2"/>
  <c r="W502" i="2"/>
  <c r="B478" i="2"/>
  <c r="B478" i="3" s="1"/>
  <c r="D478" i="2"/>
  <c r="F478" i="2"/>
  <c r="G478" i="2"/>
  <c r="H478" i="2"/>
  <c r="I478" i="2"/>
  <c r="J478" i="2"/>
  <c r="K478" i="2"/>
  <c r="L478" i="2"/>
  <c r="W478" i="2"/>
  <c r="B464" i="2"/>
  <c r="B464" i="3" s="1"/>
  <c r="D464" i="2"/>
  <c r="F464" i="2"/>
  <c r="G464" i="2"/>
  <c r="H464" i="2"/>
  <c r="I464" i="2"/>
  <c r="J464" i="2"/>
  <c r="K464" i="2"/>
  <c r="L464" i="2"/>
  <c r="W464" i="2"/>
  <c r="B452" i="2"/>
  <c r="B452" i="3" s="1"/>
  <c r="D452" i="2"/>
  <c r="F452" i="2"/>
  <c r="G452" i="2"/>
  <c r="H452" i="2"/>
  <c r="I452" i="2"/>
  <c r="J452" i="2"/>
  <c r="K452" i="2"/>
  <c r="L452" i="2"/>
  <c r="W452" i="2"/>
  <c r="B450" i="2"/>
  <c r="B450" i="3" s="1"/>
  <c r="D450" i="2"/>
  <c r="F450" i="2"/>
  <c r="G450" i="2"/>
  <c r="H450" i="2"/>
  <c r="I450" i="2"/>
  <c r="J450" i="2"/>
  <c r="K450" i="2"/>
  <c r="L450" i="2"/>
  <c r="W450" i="2"/>
  <c r="B431" i="2"/>
  <c r="B431" i="3" s="1"/>
  <c r="D431" i="2"/>
  <c r="F431" i="2"/>
  <c r="G431" i="2"/>
  <c r="H431" i="2"/>
  <c r="I431" i="2"/>
  <c r="J431" i="2"/>
  <c r="K431" i="2"/>
  <c r="L431" i="2"/>
  <c r="W431" i="2"/>
  <c r="B429" i="2"/>
  <c r="B429" i="3" s="1"/>
  <c r="D429" i="2"/>
  <c r="F429" i="2"/>
  <c r="G429" i="2"/>
  <c r="H429" i="2"/>
  <c r="I429" i="2"/>
  <c r="J429" i="2"/>
  <c r="K429" i="2"/>
  <c r="L429" i="2"/>
  <c r="W429" i="2"/>
  <c r="B425" i="2"/>
  <c r="B425" i="3" s="1"/>
  <c r="D425" i="2"/>
  <c r="F425" i="2"/>
  <c r="G425" i="2"/>
  <c r="H425" i="2"/>
  <c r="I425" i="2"/>
  <c r="J425" i="2"/>
  <c r="K425" i="2"/>
  <c r="L425" i="2"/>
  <c r="W425" i="2"/>
  <c r="B414" i="2"/>
  <c r="B414" i="3" s="1"/>
  <c r="D414" i="2"/>
  <c r="F414" i="2"/>
  <c r="G414" i="2"/>
  <c r="H414" i="2"/>
  <c r="I414" i="2"/>
  <c r="J414" i="2"/>
  <c r="K414" i="2"/>
  <c r="L414" i="2"/>
  <c r="W414" i="2"/>
  <c r="B257" i="2"/>
  <c r="B257" i="3" s="1"/>
  <c r="D257" i="2"/>
  <c r="F257" i="2"/>
  <c r="G257" i="2"/>
  <c r="H257" i="2"/>
  <c r="I257" i="2"/>
  <c r="J257" i="2"/>
  <c r="K257" i="2"/>
  <c r="L257" i="2"/>
  <c r="W257" i="2"/>
  <c r="B253" i="2"/>
  <c r="B253" i="3" s="1"/>
  <c r="D253" i="2"/>
  <c r="F253" i="2"/>
  <c r="G253" i="2"/>
  <c r="H253" i="2"/>
  <c r="I253" i="2"/>
  <c r="J253" i="2"/>
  <c r="K253" i="2"/>
  <c r="L253" i="2"/>
  <c r="W253" i="2"/>
  <c r="B248" i="2"/>
  <c r="B248" i="3" s="1"/>
  <c r="D248" i="2"/>
  <c r="F248" i="2"/>
  <c r="G248" i="2"/>
  <c r="H248" i="2"/>
  <c r="I248" i="2"/>
  <c r="J248" i="2"/>
  <c r="K248" i="2"/>
  <c r="L248" i="2"/>
  <c r="W248" i="2"/>
  <c r="B246" i="2"/>
  <c r="B246" i="3" s="1"/>
  <c r="D246" i="2"/>
  <c r="F246" i="2"/>
  <c r="G246" i="2"/>
  <c r="H246" i="2"/>
  <c r="I246" i="2"/>
  <c r="J246" i="2"/>
  <c r="K246" i="2"/>
  <c r="L246" i="2"/>
  <c r="W246" i="2"/>
  <c r="B238" i="2"/>
  <c r="B238" i="3" s="1"/>
  <c r="D238" i="2"/>
  <c r="F238" i="2"/>
  <c r="G238" i="2"/>
  <c r="H238" i="2"/>
  <c r="I238" i="2"/>
  <c r="J238" i="2"/>
  <c r="K238" i="2"/>
  <c r="L238" i="2"/>
  <c r="W238" i="2"/>
  <c r="B220" i="2"/>
  <c r="B220" i="3" s="1"/>
  <c r="D220" i="2"/>
  <c r="F220" i="2"/>
  <c r="G220" i="2"/>
  <c r="H220" i="2"/>
  <c r="I220" i="2"/>
  <c r="J220" i="2"/>
  <c r="K220" i="2"/>
  <c r="L220" i="2"/>
  <c r="W220" i="2"/>
  <c r="B218" i="2"/>
  <c r="B218" i="3" s="1"/>
  <c r="D218" i="2"/>
  <c r="F218" i="2"/>
  <c r="G218" i="2"/>
  <c r="H218" i="2"/>
  <c r="I218" i="2"/>
  <c r="J218" i="2"/>
  <c r="K218" i="2"/>
  <c r="L218" i="2"/>
  <c r="W218" i="2"/>
  <c r="B196" i="2"/>
  <c r="B196" i="3" s="1"/>
  <c r="D196" i="2"/>
  <c r="F196" i="2"/>
  <c r="G196" i="2"/>
  <c r="H196" i="2"/>
  <c r="I196" i="2"/>
  <c r="J196" i="2"/>
  <c r="K196" i="2"/>
  <c r="L196" i="2"/>
  <c r="W196" i="2"/>
  <c r="B186" i="2"/>
  <c r="B186" i="3" s="1"/>
  <c r="D186" i="2"/>
  <c r="F186" i="2"/>
  <c r="G186" i="2"/>
  <c r="H186" i="2"/>
  <c r="I186" i="2"/>
  <c r="J186" i="2"/>
  <c r="K186" i="2"/>
  <c r="L186" i="2"/>
  <c r="W186" i="2"/>
  <c r="B183" i="2"/>
  <c r="B183" i="3" s="1"/>
  <c r="D183" i="2"/>
  <c r="F183" i="2"/>
  <c r="G183" i="2"/>
  <c r="H183" i="2"/>
  <c r="I183" i="2"/>
  <c r="J183" i="2"/>
  <c r="K183" i="2"/>
  <c r="L183" i="2"/>
  <c r="W183" i="2"/>
  <c r="B179" i="2"/>
  <c r="B179" i="3" s="1"/>
  <c r="D179" i="2"/>
  <c r="F179" i="2"/>
  <c r="G179" i="2"/>
  <c r="H179" i="2"/>
  <c r="I179" i="2"/>
  <c r="J179" i="2"/>
  <c r="K179" i="2"/>
  <c r="L179" i="2"/>
  <c r="W179" i="2"/>
  <c r="B177" i="2"/>
  <c r="B177" i="3" s="1"/>
  <c r="D177" i="2"/>
  <c r="F177" i="2"/>
  <c r="G177" i="2"/>
  <c r="H177" i="2"/>
  <c r="I177" i="2"/>
  <c r="J177" i="2"/>
  <c r="K177" i="2"/>
  <c r="L177" i="2"/>
  <c r="W177" i="2"/>
  <c r="B153" i="2"/>
  <c r="B153" i="3" s="1"/>
  <c r="D153" i="2"/>
  <c r="F153" i="2"/>
  <c r="G153" i="2"/>
  <c r="H153" i="2"/>
  <c r="I153" i="2"/>
  <c r="J153" i="2"/>
  <c r="K153" i="2"/>
  <c r="L153" i="2"/>
  <c r="W153" i="2"/>
  <c r="B146" i="2"/>
  <c r="B146" i="3" s="1"/>
  <c r="D146" i="2"/>
  <c r="F146" i="2"/>
  <c r="G146" i="2"/>
  <c r="H146" i="2"/>
  <c r="I146" i="2"/>
  <c r="J146" i="2"/>
  <c r="K146" i="2"/>
  <c r="L146" i="2"/>
  <c r="W146" i="2"/>
  <c r="B138" i="2"/>
  <c r="B138" i="3" s="1"/>
  <c r="D138" i="2"/>
  <c r="F138" i="2"/>
  <c r="G138" i="2"/>
  <c r="H138" i="2"/>
  <c r="I138" i="2"/>
  <c r="J138" i="2"/>
  <c r="K138" i="2"/>
  <c r="L138" i="2"/>
  <c r="W138" i="2"/>
  <c r="B135" i="2"/>
  <c r="B135" i="3" s="1"/>
  <c r="D135" i="2"/>
  <c r="F135" i="2"/>
  <c r="G135" i="2"/>
  <c r="H135" i="2"/>
  <c r="I135" i="2"/>
  <c r="J135" i="2"/>
  <c r="K135" i="2"/>
  <c r="L135" i="2"/>
  <c r="W135" i="2"/>
  <c r="B122" i="2"/>
  <c r="B122" i="3" s="1"/>
  <c r="D122" i="2"/>
  <c r="F122" i="2"/>
  <c r="G122" i="2"/>
  <c r="H122" i="2"/>
  <c r="I122" i="2"/>
  <c r="J122" i="2"/>
  <c r="K122" i="2"/>
  <c r="L122" i="2"/>
  <c r="W122" i="2"/>
  <c r="B120" i="2"/>
  <c r="B120" i="3" s="1"/>
  <c r="D120" i="2"/>
  <c r="F120" i="2"/>
  <c r="G120" i="2"/>
  <c r="H120" i="2"/>
  <c r="I120" i="2"/>
  <c r="J120" i="2"/>
  <c r="K120" i="2"/>
  <c r="L120" i="2"/>
  <c r="W120" i="2"/>
  <c r="B118" i="2"/>
  <c r="B118" i="3" s="1"/>
  <c r="D118" i="2"/>
  <c r="F118" i="2"/>
  <c r="G118" i="2"/>
  <c r="H118" i="2"/>
  <c r="I118" i="2"/>
  <c r="J118" i="2"/>
  <c r="K118" i="2"/>
  <c r="L118" i="2"/>
  <c r="W118" i="2"/>
  <c r="B114" i="2"/>
  <c r="B114" i="3" s="1"/>
  <c r="D114" i="2"/>
  <c r="F114" i="2"/>
  <c r="G114" i="2"/>
  <c r="H114" i="2"/>
  <c r="I114" i="2"/>
  <c r="J114" i="2"/>
  <c r="K114" i="2"/>
  <c r="L114" i="2"/>
  <c r="W114" i="2"/>
  <c r="B106" i="2"/>
  <c r="B106" i="3" s="1"/>
  <c r="D106" i="2"/>
  <c r="F106" i="2"/>
  <c r="G106" i="2"/>
  <c r="H106" i="2"/>
  <c r="I106" i="2"/>
  <c r="J106" i="2"/>
  <c r="K106" i="2"/>
  <c r="L106" i="2"/>
  <c r="W106" i="2"/>
  <c r="B30" i="2"/>
  <c r="B30" i="3" s="1"/>
  <c r="D30" i="2"/>
  <c r="F30" i="2"/>
  <c r="G30" i="2"/>
  <c r="H30" i="2"/>
  <c r="I30" i="2"/>
  <c r="J30" i="2"/>
  <c r="K30" i="2"/>
  <c r="L30" i="2"/>
  <c r="W30" i="2"/>
  <c r="B24" i="2"/>
  <c r="B24" i="3" s="1"/>
  <c r="D24" i="2"/>
  <c r="F24" i="2"/>
  <c r="G24" i="2"/>
  <c r="H24" i="2"/>
  <c r="I24" i="2"/>
  <c r="J24" i="2"/>
  <c r="K24" i="2"/>
  <c r="L24" i="2"/>
  <c r="W24" i="2"/>
  <c r="B22" i="2"/>
  <c r="B22" i="3" s="1"/>
  <c r="D22" i="2"/>
  <c r="F22" i="2"/>
  <c r="G22" i="2"/>
  <c r="H22" i="2"/>
  <c r="I22" i="2"/>
  <c r="J22" i="2"/>
  <c r="K22" i="2"/>
  <c r="L22" i="2"/>
  <c r="W22" i="2"/>
  <c r="B17" i="2"/>
  <c r="B17" i="3" s="1"/>
  <c r="D17" i="2"/>
  <c r="F17" i="2"/>
  <c r="G17" i="2"/>
  <c r="H17" i="2"/>
  <c r="W17" i="2"/>
  <c r="B15" i="2"/>
  <c r="B15" i="3" s="1"/>
  <c r="D15" i="2"/>
  <c r="F15" i="2"/>
  <c r="G15" i="2"/>
  <c r="H15" i="2"/>
  <c r="W15" i="2"/>
  <c r="L11" i="2"/>
  <c r="K11" i="2"/>
  <c r="J11" i="2"/>
  <c r="I11" i="2"/>
  <c r="H11" i="2"/>
  <c r="G11" i="2"/>
  <c r="F11" i="2"/>
  <c r="D11" i="2"/>
  <c r="L9" i="2"/>
  <c r="L8" i="2"/>
  <c r="L12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8" i="2"/>
  <c r="L19" i="2"/>
  <c r="L20" i="2"/>
  <c r="L21" i="2"/>
  <c r="L25" i="2"/>
  <c r="L26" i="2"/>
  <c r="L27" i="2"/>
  <c r="L28" i="2"/>
  <c r="L107" i="2"/>
  <c r="L108" i="2"/>
  <c r="L109" i="2"/>
  <c r="L110" i="2"/>
  <c r="L111" i="2"/>
  <c r="L112" i="2"/>
  <c r="L113" i="2"/>
  <c r="L115" i="2"/>
  <c r="L123" i="2"/>
  <c r="L124" i="2"/>
  <c r="L125" i="2"/>
  <c r="L126" i="2"/>
  <c r="L127" i="2"/>
  <c r="L128" i="2"/>
  <c r="L129" i="2"/>
  <c r="L130" i="2"/>
  <c r="L131" i="2"/>
  <c r="L132" i="2"/>
  <c r="L133" i="2"/>
  <c r="L136" i="2"/>
  <c r="L137" i="2"/>
  <c r="L139" i="2"/>
  <c r="L140" i="2"/>
  <c r="L141" i="2"/>
  <c r="L142" i="2"/>
  <c r="L143" i="2"/>
  <c r="L144" i="2"/>
  <c r="L147" i="2"/>
  <c r="L148" i="2"/>
  <c r="L149" i="2"/>
  <c r="L150" i="2"/>
  <c r="L151" i="2"/>
  <c r="L152" i="2"/>
  <c r="L178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87" i="2"/>
  <c r="L188" i="2"/>
  <c r="L189" i="2"/>
  <c r="L190" i="2"/>
  <c r="L191" i="2"/>
  <c r="L192" i="2"/>
  <c r="L193" i="2"/>
  <c r="L194" i="2"/>
  <c r="L195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9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" i="2"/>
  <c r="L119" i="2"/>
  <c r="L184" i="2"/>
  <c r="L13" i="2"/>
  <c r="L121" i="2"/>
  <c r="L134" i="2"/>
  <c r="L185" i="2"/>
  <c r="L14" i="2"/>
  <c r="L116" i="2"/>
  <c r="L117" i="2"/>
  <c r="L29" i="2"/>
  <c r="L16" i="2"/>
  <c r="L15" i="2" s="1"/>
  <c r="L145" i="2"/>
  <c r="L180" i="2"/>
  <c r="L181" i="2"/>
  <c r="L182" i="2"/>
  <c r="L240" i="2"/>
  <c r="L241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249" i="2"/>
  <c r="L250" i="2"/>
  <c r="L251" i="2"/>
  <c r="L252" i="2"/>
  <c r="L254" i="2"/>
  <c r="L415" i="2"/>
  <c r="L416" i="2"/>
  <c r="L417" i="2"/>
  <c r="L418" i="2"/>
  <c r="L419" i="2"/>
  <c r="L420" i="2"/>
  <c r="L421" i="2"/>
  <c r="L422" i="2"/>
  <c r="L423" i="2"/>
  <c r="L424" i="2"/>
  <c r="L426" i="2"/>
  <c r="L430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51" i="2"/>
  <c r="L453" i="2"/>
  <c r="L456" i="2"/>
  <c r="L457" i="2"/>
  <c r="L458" i="2"/>
  <c r="L459" i="2"/>
  <c r="L460" i="2"/>
  <c r="L461" i="2"/>
  <c r="L462" i="2"/>
  <c r="L463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503" i="2"/>
  <c r="L504" i="2"/>
  <c r="L505" i="2"/>
  <c r="L506" i="2"/>
  <c r="L507" i="2"/>
  <c r="L508" i="2"/>
  <c r="L509" i="2"/>
  <c r="L510" i="2"/>
  <c r="L511" i="2"/>
  <c r="L517" i="2"/>
  <c r="L518" i="2"/>
  <c r="L521" i="2"/>
  <c r="L523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530" i="2"/>
  <c r="L531" i="2"/>
  <c r="L532" i="2"/>
  <c r="L533" i="2"/>
  <c r="L534" i="2"/>
  <c r="L535" i="2"/>
  <c r="L536" i="2"/>
  <c r="L537" i="2"/>
  <c r="L501" i="2"/>
  <c r="L539" i="2"/>
  <c r="L540" i="2"/>
  <c r="L541" i="2"/>
  <c r="L542" i="2"/>
  <c r="L543" i="2"/>
  <c r="L544" i="2"/>
  <c r="L545" i="2"/>
  <c r="L546" i="2"/>
  <c r="L547" i="2"/>
  <c r="L548" i="2"/>
  <c r="L549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449" i="2"/>
  <c r="L525" i="2"/>
  <c r="L427" i="2"/>
  <c r="L255" i="2"/>
  <c r="L550" i="2"/>
  <c r="L256" i="2"/>
  <c r="L526" i="2"/>
  <c r="L242" i="2"/>
  <c r="L243" i="2"/>
  <c r="L244" i="2"/>
  <c r="L245" i="2"/>
  <c r="L556" i="2"/>
  <c r="L513" i="2"/>
  <c r="L428" i="2"/>
  <c r="L247" i="2"/>
  <c r="L527" i="2"/>
  <c r="L519" i="2"/>
  <c r="L528" i="2"/>
  <c r="L515" i="2"/>
  <c r="L552" i="2"/>
  <c r="L553" i="2"/>
  <c r="L554" i="2"/>
  <c r="L580" i="2"/>
  <c r="L581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586" i="2"/>
  <c r="L587" i="2"/>
  <c r="L588" i="2"/>
  <c r="L589" i="2"/>
  <c r="L717" i="2"/>
  <c r="L718" i="2"/>
  <c r="L719" i="2"/>
  <c r="L720" i="2"/>
  <c r="L721" i="2"/>
  <c r="L722" i="2"/>
  <c r="L723" i="2"/>
  <c r="L724" i="2"/>
  <c r="L725" i="2"/>
  <c r="L726" i="2"/>
  <c r="L732" i="2"/>
  <c r="L733" i="2"/>
  <c r="L734" i="2"/>
  <c r="L735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52" i="2"/>
  <c r="L753" i="2"/>
  <c r="L754" i="2"/>
  <c r="L756" i="2"/>
  <c r="L757" i="2"/>
  <c r="L758" i="2"/>
  <c r="L759" i="2"/>
  <c r="L760" i="2"/>
  <c r="L761" i="2"/>
  <c r="L762" i="2"/>
  <c r="L763" i="2"/>
  <c r="L764" i="2"/>
  <c r="L765" i="2"/>
  <c r="L766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809" i="2"/>
  <c r="L810" i="2"/>
  <c r="L811" i="2"/>
  <c r="L812" i="2"/>
  <c r="L813" i="2"/>
  <c r="L814" i="2"/>
  <c r="L818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835" i="2"/>
  <c r="L836" i="2"/>
  <c r="L837" i="2"/>
  <c r="L838" i="2"/>
  <c r="L839" i="2"/>
  <c r="L840" i="2"/>
  <c r="L841" i="2"/>
  <c r="L842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60" i="2"/>
  <c r="L861" i="2"/>
  <c r="L862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21" i="2"/>
  <c r="L822" i="2"/>
  <c r="L715" i="2"/>
  <c r="L884" i="2"/>
  <c r="L885" i="2"/>
  <c r="L749" i="2"/>
  <c r="L823" i="2"/>
  <c r="L750" i="2"/>
  <c r="L728" i="2"/>
  <c r="L824" i="2"/>
  <c r="L825" i="2"/>
  <c r="L826" i="2"/>
  <c r="L827" i="2"/>
  <c r="L828" i="2"/>
  <c r="L829" i="2"/>
  <c r="L830" i="2"/>
  <c r="L831" i="2"/>
  <c r="L582" i="2"/>
  <c r="L583" i="2"/>
  <c r="L584" i="2"/>
  <c r="L858" i="2"/>
  <c r="L819" i="2"/>
  <c r="L729" i="2"/>
  <c r="L730" i="2"/>
  <c r="L815" i="2"/>
  <c r="L591" i="2"/>
  <c r="L592" i="2"/>
  <c r="L816" i="2"/>
  <c r="L832" i="2"/>
  <c r="L833" i="2"/>
  <c r="K9" i="2"/>
  <c r="K8" i="2"/>
  <c r="K12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8" i="2"/>
  <c r="K19" i="2"/>
  <c r="K20" i="2"/>
  <c r="K21" i="2"/>
  <c r="K25" i="2"/>
  <c r="K26" i="2"/>
  <c r="K27" i="2"/>
  <c r="K28" i="2"/>
  <c r="K107" i="2"/>
  <c r="K108" i="2"/>
  <c r="K109" i="2"/>
  <c r="K110" i="2"/>
  <c r="K111" i="2"/>
  <c r="K112" i="2"/>
  <c r="K113" i="2"/>
  <c r="K115" i="2"/>
  <c r="K123" i="2"/>
  <c r="K124" i="2"/>
  <c r="K125" i="2"/>
  <c r="K126" i="2"/>
  <c r="K127" i="2"/>
  <c r="K128" i="2"/>
  <c r="K129" i="2"/>
  <c r="K130" i="2"/>
  <c r="K131" i="2"/>
  <c r="K132" i="2"/>
  <c r="K133" i="2"/>
  <c r="K136" i="2"/>
  <c r="K137" i="2"/>
  <c r="K139" i="2"/>
  <c r="K140" i="2"/>
  <c r="K141" i="2"/>
  <c r="K142" i="2"/>
  <c r="K143" i="2"/>
  <c r="K144" i="2"/>
  <c r="K147" i="2"/>
  <c r="K148" i="2"/>
  <c r="K149" i="2"/>
  <c r="K150" i="2"/>
  <c r="K151" i="2"/>
  <c r="K152" i="2"/>
  <c r="K178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87" i="2"/>
  <c r="K188" i="2"/>
  <c r="K189" i="2"/>
  <c r="K190" i="2"/>
  <c r="K191" i="2"/>
  <c r="K192" i="2"/>
  <c r="K193" i="2"/>
  <c r="K194" i="2"/>
  <c r="K195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9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" i="2"/>
  <c r="K119" i="2"/>
  <c r="K184" i="2"/>
  <c r="K13" i="2"/>
  <c r="K121" i="2"/>
  <c r="K134" i="2"/>
  <c r="K185" i="2"/>
  <c r="K14" i="2"/>
  <c r="K116" i="2"/>
  <c r="K117" i="2"/>
  <c r="K29" i="2"/>
  <c r="K16" i="2"/>
  <c r="K15" i="2" s="1"/>
  <c r="K145" i="2"/>
  <c r="K180" i="2"/>
  <c r="K181" i="2"/>
  <c r="K182" i="2"/>
  <c r="K240" i="2"/>
  <c r="K241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493" i="2"/>
  <c r="K494" i="2"/>
  <c r="K495" i="2"/>
  <c r="K496" i="2"/>
  <c r="K497" i="2"/>
  <c r="K498" i="2"/>
  <c r="K499" i="2"/>
  <c r="K500" i="2"/>
  <c r="K249" i="2"/>
  <c r="K250" i="2"/>
  <c r="K251" i="2"/>
  <c r="K252" i="2"/>
  <c r="K254" i="2"/>
  <c r="K415" i="2"/>
  <c r="K416" i="2"/>
  <c r="K417" i="2"/>
  <c r="K418" i="2"/>
  <c r="K419" i="2"/>
  <c r="K420" i="2"/>
  <c r="K421" i="2"/>
  <c r="K422" i="2"/>
  <c r="K423" i="2"/>
  <c r="K424" i="2"/>
  <c r="K426" i="2"/>
  <c r="K430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51" i="2"/>
  <c r="K453" i="2"/>
  <c r="K456" i="2"/>
  <c r="K457" i="2"/>
  <c r="K458" i="2"/>
  <c r="K459" i="2"/>
  <c r="K460" i="2"/>
  <c r="K461" i="2"/>
  <c r="K462" i="2"/>
  <c r="K463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503" i="2"/>
  <c r="K504" i="2"/>
  <c r="K505" i="2"/>
  <c r="K506" i="2"/>
  <c r="K507" i="2"/>
  <c r="K508" i="2"/>
  <c r="K509" i="2"/>
  <c r="K510" i="2"/>
  <c r="K511" i="2"/>
  <c r="K517" i="2"/>
  <c r="K518" i="2"/>
  <c r="K521" i="2"/>
  <c r="K523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407" i="2"/>
  <c r="K408" i="2"/>
  <c r="K409" i="2"/>
  <c r="K410" i="2"/>
  <c r="K411" i="2"/>
  <c r="K412" i="2"/>
  <c r="K413" i="2"/>
  <c r="K530" i="2"/>
  <c r="K531" i="2"/>
  <c r="K532" i="2"/>
  <c r="K533" i="2"/>
  <c r="K534" i="2"/>
  <c r="K535" i="2"/>
  <c r="K536" i="2"/>
  <c r="K537" i="2"/>
  <c r="K501" i="2"/>
  <c r="K539" i="2"/>
  <c r="K540" i="2"/>
  <c r="K541" i="2"/>
  <c r="K542" i="2"/>
  <c r="K543" i="2"/>
  <c r="K544" i="2"/>
  <c r="K545" i="2"/>
  <c r="K546" i="2"/>
  <c r="K547" i="2"/>
  <c r="K548" i="2"/>
  <c r="K549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449" i="2"/>
  <c r="K525" i="2"/>
  <c r="K427" i="2"/>
  <c r="K255" i="2"/>
  <c r="K550" i="2"/>
  <c r="K256" i="2"/>
  <c r="K526" i="2"/>
  <c r="K242" i="2"/>
  <c r="K243" i="2"/>
  <c r="K244" i="2"/>
  <c r="K245" i="2"/>
  <c r="K556" i="2"/>
  <c r="K513" i="2"/>
  <c r="K428" i="2"/>
  <c r="K247" i="2"/>
  <c r="K527" i="2"/>
  <c r="K519" i="2"/>
  <c r="K528" i="2"/>
  <c r="K515" i="2"/>
  <c r="K552" i="2"/>
  <c r="K553" i="2"/>
  <c r="K554" i="2"/>
  <c r="K580" i="2"/>
  <c r="K581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586" i="2"/>
  <c r="K587" i="2"/>
  <c r="K588" i="2"/>
  <c r="K589" i="2"/>
  <c r="K717" i="2"/>
  <c r="K718" i="2"/>
  <c r="K719" i="2"/>
  <c r="K720" i="2"/>
  <c r="K721" i="2"/>
  <c r="K722" i="2"/>
  <c r="K723" i="2"/>
  <c r="K724" i="2"/>
  <c r="K725" i="2"/>
  <c r="K726" i="2"/>
  <c r="K732" i="2"/>
  <c r="K733" i="2"/>
  <c r="K734" i="2"/>
  <c r="K735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52" i="2"/>
  <c r="K753" i="2"/>
  <c r="K754" i="2"/>
  <c r="K756" i="2"/>
  <c r="K757" i="2"/>
  <c r="K758" i="2"/>
  <c r="K759" i="2"/>
  <c r="K760" i="2"/>
  <c r="K761" i="2"/>
  <c r="K762" i="2"/>
  <c r="K763" i="2"/>
  <c r="K764" i="2"/>
  <c r="K765" i="2"/>
  <c r="K766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809" i="2"/>
  <c r="K810" i="2"/>
  <c r="K811" i="2"/>
  <c r="K812" i="2"/>
  <c r="K813" i="2"/>
  <c r="K814" i="2"/>
  <c r="K818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835" i="2"/>
  <c r="K836" i="2"/>
  <c r="K837" i="2"/>
  <c r="K838" i="2"/>
  <c r="K839" i="2"/>
  <c r="K840" i="2"/>
  <c r="K841" i="2"/>
  <c r="K842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60" i="2"/>
  <c r="K861" i="2"/>
  <c r="K862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21" i="2"/>
  <c r="K822" i="2"/>
  <c r="K715" i="2"/>
  <c r="K884" i="2"/>
  <c r="K885" i="2"/>
  <c r="K749" i="2"/>
  <c r="K823" i="2"/>
  <c r="K750" i="2"/>
  <c r="K728" i="2"/>
  <c r="K824" i="2"/>
  <c r="K825" i="2"/>
  <c r="K826" i="2"/>
  <c r="K827" i="2"/>
  <c r="K828" i="2"/>
  <c r="K829" i="2"/>
  <c r="K830" i="2"/>
  <c r="K831" i="2"/>
  <c r="K582" i="2"/>
  <c r="K583" i="2"/>
  <c r="K584" i="2"/>
  <c r="K858" i="2"/>
  <c r="K819" i="2"/>
  <c r="K729" i="2"/>
  <c r="K730" i="2"/>
  <c r="K815" i="2"/>
  <c r="K591" i="2"/>
  <c r="K592" i="2"/>
  <c r="K816" i="2"/>
  <c r="K832" i="2"/>
  <c r="K833" i="2"/>
  <c r="J9" i="2"/>
  <c r="J8" i="2"/>
  <c r="J12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8" i="2"/>
  <c r="J19" i="2"/>
  <c r="J20" i="2"/>
  <c r="J21" i="2"/>
  <c r="J25" i="2"/>
  <c r="J26" i="2"/>
  <c r="J27" i="2"/>
  <c r="J28" i="2"/>
  <c r="J107" i="2"/>
  <c r="J108" i="2"/>
  <c r="J109" i="2"/>
  <c r="J110" i="2"/>
  <c r="J111" i="2"/>
  <c r="J112" i="2"/>
  <c r="J113" i="2"/>
  <c r="J115" i="2"/>
  <c r="J123" i="2"/>
  <c r="J124" i="2"/>
  <c r="J125" i="2"/>
  <c r="J126" i="2"/>
  <c r="J127" i="2"/>
  <c r="J128" i="2"/>
  <c r="J129" i="2"/>
  <c r="J130" i="2"/>
  <c r="J131" i="2"/>
  <c r="J132" i="2"/>
  <c r="J133" i="2"/>
  <c r="J136" i="2"/>
  <c r="J137" i="2"/>
  <c r="J139" i="2"/>
  <c r="J140" i="2"/>
  <c r="J141" i="2"/>
  <c r="J142" i="2"/>
  <c r="J143" i="2"/>
  <c r="J144" i="2"/>
  <c r="J147" i="2"/>
  <c r="J148" i="2"/>
  <c r="J149" i="2"/>
  <c r="J150" i="2"/>
  <c r="J151" i="2"/>
  <c r="J152" i="2"/>
  <c r="J178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87" i="2"/>
  <c r="J188" i="2"/>
  <c r="J189" i="2"/>
  <c r="J190" i="2"/>
  <c r="J191" i="2"/>
  <c r="J192" i="2"/>
  <c r="J193" i="2"/>
  <c r="J194" i="2"/>
  <c r="J195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9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" i="2"/>
  <c r="J119" i="2"/>
  <c r="J184" i="2"/>
  <c r="J13" i="2"/>
  <c r="J121" i="2"/>
  <c r="J134" i="2"/>
  <c r="J185" i="2"/>
  <c r="J14" i="2"/>
  <c r="J116" i="2"/>
  <c r="J117" i="2"/>
  <c r="J29" i="2"/>
  <c r="J16" i="2"/>
  <c r="J15" i="2" s="1"/>
  <c r="J145" i="2"/>
  <c r="J180" i="2"/>
  <c r="J181" i="2"/>
  <c r="J182" i="2"/>
  <c r="J240" i="2"/>
  <c r="J241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249" i="2"/>
  <c r="J250" i="2"/>
  <c r="J251" i="2"/>
  <c r="J252" i="2"/>
  <c r="J254" i="2"/>
  <c r="J415" i="2"/>
  <c r="J416" i="2"/>
  <c r="J417" i="2"/>
  <c r="J418" i="2"/>
  <c r="J419" i="2"/>
  <c r="J420" i="2"/>
  <c r="J421" i="2"/>
  <c r="J422" i="2"/>
  <c r="J423" i="2"/>
  <c r="J424" i="2"/>
  <c r="J426" i="2"/>
  <c r="J430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51" i="2"/>
  <c r="J453" i="2"/>
  <c r="J456" i="2"/>
  <c r="J457" i="2"/>
  <c r="J458" i="2"/>
  <c r="J459" i="2"/>
  <c r="J460" i="2"/>
  <c r="J461" i="2"/>
  <c r="J462" i="2"/>
  <c r="J463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503" i="2"/>
  <c r="J504" i="2"/>
  <c r="J505" i="2"/>
  <c r="J506" i="2"/>
  <c r="J507" i="2"/>
  <c r="J508" i="2"/>
  <c r="J509" i="2"/>
  <c r="J510" i="2"/>
  <c r="J511" i="2"/>
  <c r="J517" i="2"/>
  <c r="J518" i="2"/>
  <c r="J521" i="2"/>
  <c r="J523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2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530" i="2"/>
  <c r="J531" i="2"/>
  <c r="J532" i="2"/>
  <c r="J533" i="2"/>
  <c r="J534" i="2"/>
  <c r="J535" i="2"/>
  <c r="J536" i="2"/>
  <c r="J537" i="2"/>
  <c r="J501" i="2"/>
  <c r="J539" i="2"/>
  <c r="J540" i="2"/>
  <c r="J541" i="2"/>
  <c r="J542" i="2"/>
  <c r="J543" i="2"/>
  <c r="J544" i="2"/>
  <c r="J545" i="2"/>
  <c r="J546" i="2"/>
  <c r="J547" i="2"/>
  <c r="J548" i="2"/>
  <c r="J549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449" i="2"/>
  <c r="J525" i="2"/>
  <c r="J427" i="2"/>
  <c r="J255" i="2"/>
  <c r="J550" i="2"/>
  <c r="J256" i="2"/>
  <c r="J526" i="2"/>
  <c r="J242" i="2"/>
  <c r="J243" i="2"/>
  <c r="J244" i="2"/>
  <c r="J245" i="2"/>
  <c r="J556" i="2"/>
  <c r="J513" i="2"/>
  <c r="J428" i="2"/>
  <c r="J247" i="2"/>
  <c r="J527" i="2"/>
  <c r="J519" i="2"/>
  <c r="J528" i="2"/>
  <c r="J515" i="2"/>
  <c r="J552" i="2"/>
  <c r="J553" i="2"/>
  <c r="J554" i="2"/>
  <c r="J580" i="2"/>
  <c r="J581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586" i="2"/>
  <c r="J587" i="2"/>
  <c r="J588" i="2"/>
  <c r="J589" i="2"/>
  <c r="J717" i="2"/>
  <c r="J718" i="2"/>
  <c r="J719" i="2"/>
  <c r="J720" i="2"/>
  <c r="J721" i="2"/>
  <c r="J722" i="2"/>
  <c r="J723" i="2"/>
  <c r="J724" i="2"/>
  <c r="J725" i="2"/>
  <c r="J726" i="2"/>
  <c r="J732" i="2"/>
  <c r="J733" i="2"/>
  <c r="J734" i="2"/>
  <c r="J735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52" i="2"/>
  <c r="J753" i="2"/>
  <c r="J754" i="2"/>
  <c r="J756" i="2"/>
  <c r="J757" i="2"/>
  <c r="J758" i="2"/>
  <c r="J759" i="2"/>
  <c r="J760" i="2"/>
  <c r="J761" i="2"/>
  <c r="J762" i="2"/>
  <c r="J763" i="2"/>
  <c r="J764" i="2"/>
  <c r="J765" i="2"/>
  <c r="J766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809" i="2"/>
  <c r="J810" i="2"/>
  <c r="J811" i="2"/>
  <c r="J812" i="2"/>
  <c r="J813" i="2"/>
  <c r="J814" i="2"/>
  <c r="J818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835" i="2"/>
  <c r="J836" i="2"/>
  <c r="J837" i="2"/>
  <c r="J838" i="2"/>
  <c r="J839" i="2"/>
  <c r="J840" i="2"/>
  <c r="J841" i="2"/>
  <c r="J842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60" i="2"/>
  <c r="J861" i="2"/>
  <c r="J862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21" i="2"/>
  <c r="J822" i="2"/>
  <c r="J715" i="2"/>
  <c r="J884" i="2"/>
  <c r="J885" i="2"/>
  <c r="J749" i="2"/>
  <c r="J823" i="2"/>
  <c r="J750" i="2"/>
  <c r="J728" i="2"/>
  <c r="J824" i="2"/>
  <c r="J825" i="2"/>
  <c r="J826" i="2"/>
  <c r="J827" i="2"/>
  <c r="J828" i="2"/>
  <c r="J829" i="2"/>
  <c r="J830" i="2"/>
  <c r="J831" i="2"/>
  <c r="J582" i="2"/>
  <c r="J583" i="2"/>
  <c r="J584" i="2"/>
  <c r="J858" i="2"/>
  <c r="J819" i="2"/>
  <c r="J729" i="2"/>
  <c r="J730" i="2"/>
  <c r="J815" i="2"/>
  <c r="J591" i="2"/>
  <c r="J592" i="2"/>
  <c r="J816" i="2"/>
  <c r="J832" i="2"/>
  <c r="J833" i="2"/>
  <c r="I9" i="2"/>
  <c r="I8" i="2"/>
  <c r="I12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8" i="2"/>
  <c r="I19" i="2"/>
  <c r="I20" i="2"/>
  <c r="I21" i="2"/>
  <c r="I25" i="2"/>
  <c r="I26" i="2"/>
  <c r="I27" i="2"/>
  <c r="I28" i="2"/>
  <c r="I107" i="2"/>
  <c r="I108" i="2"/>
  <c r="I109" i="2"/>
  <c r="I110" i="2"/>
  <c r="I111" i="2"/>
  <c r="I112" i="2"/>
  <c r="I113" i="2"/>
  <c r="I115" i="2"/>
  <c r="I123" i="2"/>
  <c r="I124" i="2"/>
  <c r="I125" i="2"/>
  <c r="I126" i="2"/>
  <c r="I127" i="2"/>
  <c r="I128" i="2"/>
  <c r="I129" i="2"/>
  <c r="I130" i="2"/>
  <c r="I131" i="2"/>
  <c r="I132" i="2"/>
  <c r="I133" i="2"/>
  <c r="I136" i="2"/>
  <c r="I137" i="2"/>
  <c r="I139" i="2"/>
  <c r="I140" i="2"/>
  <c r="I141" i="2"/>
  <c r="I142" i="2"/>
  <c r="I143" i="2"/>
  <c r="I144" i="2"/>
  <c r="I147" i="2"/>
  <c r="I148" i="2"/>
  <c r="I149" i="2"/>
  <c r="I150" i="2"/>
  <c r="I151" i="2"/>
  <c r="I152" i="2"/>
  <c r="I178" i="2"/>
  <c r="I31" i="2"/>
  <c r="I32" i="2"/>
  <c r="I33" i="2"/>
  <c r="I34" i="2"/>
  <c r="I35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87" i="2"/>
  <c r="I188" i="2"/>
  <c r="I189" i="2"/>
  <c r="I190" i="2"/>
  <c r="I191" i="2"/>
  <c r="I192" i="2"/>
  <c r="I193" i="2"/>
  <c r="I194" i="2"/>
  <c r="I195" i="2"/>
  <c r="I197" i="2"/>
  <c r="I198" i="2"/>
  <c r="I199" i="2"/>
  <c r="I200" i="2"/>
  <c r="I201" i="2"/>
  <c r="I202" i="2"/>
  <c r="I203" i="2"/>
  <c r="I204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9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" i="2"/>
  <c r="I119" i="2"/>
  <c r="I184" i="2"/>
  <c r="I13" i="2"/>
  <c r="I121" i="2"/>
  <c r="I134" i="2"/>
  <c r="I185" i="2"/>
  <c r="I14" i="2"/>
  <c r="I116" i="2"/>
  <c r="I117" i="2"/>
  <c r="I29" i="2"/>
  <c r="I16" i="2"/>
  <c r="I15" i="2" s="1"/>
  <c r="I145" i="2"/>
  <c r="I180" i="2"/>
  <c r="I181" i="2"/>
  <c r="I182" i="2"/>
  <c r="I240" i="2"/>
  <c r="I241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249" i="2"/>
  <c r="I250" i="2"/>
  <c r="I251" i="2"/>
  <c r="I252" i="2"/>
  <c r="I254" i="2"/>
  <c r="I415" i="2"/>
  <c r="I416" i="2"/>
  <c r="I417" i="2"/>
  <c r="I418" i="2"/>
  <c r="I419" i="2"/>
  <c r="I420" i="2"/>
  <c r="I421" i="2"/>
  <c r="I422" i="2"/>
  <c r="I423" i="2"/>
  <c r="I424" i="2"/>
  <c r="I426" i="2"/>
  <c r="I430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51" i="2"/>
  <c r="I453" i="2"/>
  <c r="I456" i="2"/>
  <c r="I457" i="2"/>
  <c r="I458" i="2"/>
  <c r="I459" i="2"/>
  <c r="I460" i="2"/>
  <c r="I461" i="2"/>
  <c r="I462" i="2"/>
  <c r="I463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503" i="2"/>
  <c r="I504" i="2"/>
  <c r="I505" i="2"/>
  <c r="I506" i="2"/>
  <c r="I507" i="2"/>
  <c r="I508" i="2"/>
  <c r="I509" i="2"/>
  <c r="I510" i="2"/>
  <c r="I511" i="2"/>
  <c r="I517" i="2"/>
  <c r="I518" i="2"/>
  <c r="I521" i="2"/>
  <c r="I523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9" i="2"/>
  <c r="I300" i="2"/>
  <c r="I301" i="2"/>
  <c r="I302" i="2"/>
  <c r="I303" i="2"/>
  <c r="I304" i="2"/>
  <c r="I305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405" i="2"/>
  <c r="I406" i="2"/>
  <c r="I407" i="2"/>
  <c r="I408" i="2"/>
  <c r="I409" i="2"/>
  <c r="I410" i="2"/>
  <c r="I411" i="2"/>
  <c r="I412" i="2"/>
  <c r="I413" i="2"/>
  <c r="I530" i="2"/>
  <c r="I531" i="2"/>
  <c r="I532" i="2"/>
  <c r="I533" i="2"/>
  <c r="I534" i="2"/>
  <c r="I535" i="2"/>
  <c r="I536" i="2"/>
  <c r="I537" i="2"/>
  <c r="I501" i="2"/>
  <c r="I539" i="2"/>
  <c r="I540" i="2"/>
  <c r="I541" i="2"/>
  <c r="I542" i="2"/>
  <c r="I543" i="2"/>
  <c r="I544" i="2"/>
  <c r="I545" i="2"/>
  <c r="I546" i="2"/>
  <c r="I547" i="2"/>
  <c r="I548" i="2"/>
  <c r="I549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449" i="2"/>
  <c r="I525" i="2"/>
  <c r="I427" i="2"/>
  <c r="I255" i="2"/>
  <c r="I550" i="2"/>
  <c r="I256" i="2"/>
  <c r="I526" i="2"/>
  <c r="I242" i="2"/>
  <c r="I243" i="2"/>
  <c r="I244" i="2"/>
  <c r="I245" i="2"/>
  <c r="I556" i="2"/>
  <c r="I513" i="2"/>
  <c r="I428" i="2"/>
  <c r="I247" i="2"/>
  <c r="I527" i="2"/>
  <c r="I519" i="2"/>
  <c r="I528" i="2"/>
  <c r="I515" i="2"/>
  <c r="I552" i="2"/>
  <c r="I553" i="2"/>
  <c r="I554" i="2"/>
  <c r="I580" i="2"/>
  <c r="I581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586" i="2"/>
  <c r="I587" i="2"/>
  <c r="I588" i="2"/>
  <c r="I589" i="2"/>
  <c r="I717" i="2"/>
  <c r="I718" i="2"/>
  <c r="I719" i="2"/>
  <c r="I720" i="2"/>
  <c r="I721" i="2"/>
  <c r="I722" i="2"/>
  <c r="I723" i="2"/>
  <c r="I724" i="2"/>
  <c r="I725" i="2"/>
  <c r="I726" i="2"/>
  <c r="I732" i="2"/>
  <c r="I733" i="2"/>
  <c r="I734" i="2"/>
  <c r="I735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52" i="2"/>
  <c r="I753" i="2"/>
  <c r="I754" i="2"/>
  <c r="I756" i="2"/>
  <c r="I757" i="2"/>
  <c r="I758" i="2"/>
  <c r="I759" i="2"/>
  <c r="I760" i="2"/>
  <c r="I761" i="2"/>
  <c r="I762" i="2"/>
  <c r="I763" i="2"/>
  <c r="I764" i="2"/>
  <c r="I765" i="2"/>
  <c r="I766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809" i="2"/>
  <c r="I810" i="2"/>
  <c r="I811" i="2"/>
  <c r="I812" i="2"/>
  <c r="I813" i="2"/>
  <c r="I814" i="2"/>
  <c r="I818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607" i="2"/>
  <c r="I608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708" i="2"/>
  <c r="I709" i="2"/>
  <c r="I710" i="2"/>
  <c r="I711" i="2"/>
  <c r="I712" i="2"/>
  <c r="I713" i="2"/>
  <c r="I835" i="2"/>
  <c r="I836" i="2"/>
  <c r="I837" i="2"/>
  <c r="I838" i="2"/>
  <c r="I839" i="2"/>
  <c r="I840" i="2"/>
  <c r="I841" i="2"/>
  <c r="I842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60" i="2"/>
  <c r="I861" i="2"/>
  <c r="I862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21" i="2"/>
  <c r="I822" i="2"/>
  <c r="I715" i="2"/>
  <c r="I884" i="2"/>
  <c r="I885" i="2"/>
  <c r="I749" i="2"/>
  <c r="I823" i="2"/>
  <c r="I750" i="2"/>
  <c r="I728" i="2"/>
  <c r="I824" i="2"/>
  <c r="I825" i="2"/>
  <c r="I826" i="2"/>
  <c r="I827" i="2"/>
  <c r="I828" i="2"/>
  <c r="I829" i="2"/>
  <c r="I830" i="2"/>
  <c r="I831" i="2"/>
  <c r="I582" i="2"/>
  <c r="I583" i="2"/>
  <c r="I584" i="2"/>
  <c r="I858" i="2"/>
  <c r="I819" i="2"/>
  <c r="I729" i="2"/>
  <c r="I730" i="2"/>
  <c r="I815" i="2"/>
  <c r="I591" i="2"/>
  <c r="I592" i="2"/>
  <c r="I816" i="2"/>
  <c r="I832" i="2"/>
  <c r="I833" i="2"/>
  <c r="H9" i="2"/>
  <c r="H8" i="2"/>
  <c r="H10" i="2"/>
  <c r="H12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8" i="2"/>
  <c r="H19" i="2"/>
  <c r="H20" i="2"/>
  <c r="H21" i="2"/>
  <c r="H25" i="2"/>
  <c r="H26" i="2"/>
  <c r="H27" i="2"/>
  <c r="H28" i="2"/>
  <c r="H107" i="2"/>
  <c r="T107" i="3" s="1"/>
  <c r="H108" i="2"/>
  <c r="T108" i="3" s="1"/>
  <c r="H109" i="2"/>
  <c r="T109" i="3" s="1"/>
  <c r="H110" i="2"/>
  <c r="T110" i="3" s="1"/>
  <c r="H111" i="2"/>
  <c r="T111" i="3" s="1"/>
  <c r="H112" i="2"/>
  <c r="T112" i="3" s="1"/>
  <c r="H113" i="2"/>
  <c r="T113" i="3" s="1"/>
  <c r="H115" i="2"/>
  <c r="H123" i="2"/>
  <c r="H124" i="2"/>
  <c r="H125" i="2"/>
  <c r="H126" i="2"/>
  <c r="H127" i="2"/>
  <c r="H128" i="2"/>
  <c r="H129" i="2"/>
  <c r="H130" i="2"/>
  <c r="H131" i="2"/>
  <c r="H132" i="2"/>
  <c r="H133" i="2"/>
  <c r="H136" i="2"/>
  <c r="H137" i="2"/>
  <c r="H139" i="2"/>
  <c r="H140" i="2"/>
  <c r="V140" i="3" s="1"/>
  <c r="H141" i="2"/>
  <c r="H142" i="2"/>
  <c r="H143" i="2"/>
  <c r="H144" i="2"/>
  <c r="H147" i="2"/>
  <c r="H148" i="2"/>
  <c r="H149" i="2"/>
  <c r="H150" i="2"/>
  <c r="H151" i="2"/>
  <c r="H152" i="2"/>
  <c r="H178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87" i="2"/>
  <c r="H188" i="2"/>
  <c r="H189" i="2"/>
  <c r="H190" i="2"/>
  <c r="H191" i="2"/>
  <c r="H192" i="2"/>
  <c r="H193" i="2"/>
  <c r="H194" i="2"/>
  <c r="H195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9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" i="2"/>
  <c r="H119" i="2"/>
  <c r="H184" i="2"/>
  <c r="H13" i="2"/>
  <c r="H121" i="2"/>
  <c r="H134" i="2"/>
  <c r="H185" i="2"/>
  <c r="H14" i="2"/>
  <c r="H116" i="2"/>
  <c r="H117" i="2"/>
  <c r="H29" i="2"/>
  <c r="H16" i="2"/>
  <c r="H145" i="2"/>
  <c r="H180" i="2"/>
  <c r="H181" i="2"/>
  <c r="H182" i="2"/>
  <c r="H239" i="2"/>
  <c r="H240" i="2"/>
  <c r="H241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249" i="2"/>
  <c r="H250" i="2"/>
  <c r="H251" i="2"/>
  <c r="H252" i="2"/>
  <c r="H254" i="2"/>
  <c r="H415" i="2"/>
  <c r="H416" i="2"/>
  <c r="H417" i="2"/>
  <c r="H418" i="2"/>
  <c r="H419" i="2"/>
  <c r="H420" i="2"/>
  <c r="H421" i="2"/>
  <c r="H422" i="2"/>
  <c r="H423" i="2"/>
  <c r="H424" i="2"/>
  <c r="H426" i="2"/>
  <c r="H430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51" i="2"/>
  <c r="H453" i="2"/>
  <c r="H456" i="2"/>
  <c r="H457" i="2"/>
  <c r="H458" i="2"/>
  <c r="H459" i="2"/>
  <c r="H460" i="2"/>
  <c r="H461" i="2"/>
  <c r="H462" i="2"/>
  <c r="H463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503" i="2"/>
  <c r="H504" i="2"/>
  <c r="H505" i="2"/>
  <c r="H506" i="2"/>
  <c r="H507" i="2"/>
  <c r="H508" i="2"/>
  <c r="H509" i="2"/>
  <c r="H510" i="2"/>
  <c r="H511" i="2"/>
  <c r="H517" i="2"/>
  <c r="H518" i="2"/>
  <c r="H521" i="2"/>
  <c r="H523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530" i="2"/>
  <c r="H531" i="2"/>
  <c r="H532" i="2"/>
  <c r="H533" i="2"/>
  <c r="H534" i="2"/>
  <c r="H535" i="2"/>
  <c r="H536" i="2"/>
  <c r="H537" i="2"/>
  <c r="H501" i="2"/>
  <c r="H539" i="2"/>
  <c r="H540" i="2"/>
  <c r="H541" i="2"/>
  <c r="H542" i="2"/>
  <c r="H543" i="2"/>
  <c r="H544" i="2"/>
  <c r="H545" i="2"/>
  <c r="H546" i="2"/>
  <c r="H547" i="2"/>
  <c r="H548" i="2"/>
  <c r="H549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449" i="2"/>
  <c r="H525" i="2"/>
  <c r="H427" i="2"/>
  <c r="H255" i="2"/>
  <c r="H550" i="2"/>
  <c r="H256" i="2"/>
  <c r="H526" i="2"/>
  <c r="H242" i="2"/>
  <c r="H243" i="2"/>
  <c r="H244" i="2"/>
  <c r="H245" i="2"/>
  <c r="H556" i="2"/>
  <c r="H513" i="2"/>
  <c r="H428" i="2"/>
  <c r="H247" i="2"/>
  <c r="H527" i="2"/>
  <c r="H519" i="2"/>
  <c r="H528" i="2"/>
  <c r="H515" i="2"/>
  <c r="H552" i="2"/>
  <c r="H553" i="2"/>
  <c r="H554" i="2"/>
  <c r="H580" i="2"/>
  <c r="H581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586" i="2"/>
  <c r="H587" i="2"/>
  <c r="H588" i="2"/>
  <c r="H589" i="2"/>
  <c r="H717" i="2"/>
  <c r="H718" i="2"/>
  <c r="H719" i="2"/>
  <c r="H720" i="2"/>
  <c r="H721" i="2"/>
  <c r="H722" i="2"/>
  <c r="H723" i="2"/>
  <c r="H724" i="2"/>
  <c r="H725" i="2"/>
  <c r="H726" i="2"/>
  <c r="H732" i="2"/>
  <c r="H733" i="2"/>
  <c r="H734" i="2"/>
  <c r="H735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52" i="2"/>
  <c r="H753" i="2"/>
  <c r="H754" i="2"/>
  <c r="H756" i="2"/>
  <c r="H757" i="2"/>
  <c r="H758" i="2"/>
  <c r="H759" i="2"/>
  <c r="H760" i="2"/>
  <c r="H761" i="2"/>
  <c r="H762" i="2"/>
  <c r="H763" i="2"/>
  <c r="H764" i="2"/>
  <c r="H765" i="2"/>
  <c r="H766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809" i="2"/>
  <c r="H810" i="2"/>
  <c r="H811" i="2"/>
  <c r="H812" i="2"/>
  <c r="H813" i="2"/>
  <c r="H814" i="2"/>
  <c r="H818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835" i="2"/>
  <c r="H836" i="2"/>
  <c r="H837" i="2"/>
  <c r="H838" i="2"/>
  <c r="H839" i="2"/>
  <c r="H840" i="2"/>
  <c r="H841" i="2"/>
  <c r="H842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60" i="2"/>
  <c r="H861" i="2"/>
  <c r="H862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21" i="2"/>
  <c r="H822" i="2"/>
  <c r="H715" i="2"/>
  <c r="H884" i="2"/>
  <c r="H885" i="2"/>
  <c r="H749" i="2"/>
  <c r="H823" i="2"/>
  <c r="H750" i="2"/>
  <c r="H728" i="2"/>
  <c r="H824" i="2"/>
  <c r="H825" i="2"/>
  <c r="H826" i="2"/>
  <c r="H827" i="2"/>
  <c r="H828" i="2"/>
  <c r="H829" i="2"/>
  <c r="H830" i="2"/>
  <c r="H831" i="2"/>
  <c r="H582" i="2"/>
  <c r="H583" i="2"/>
  <c r="H584" i="2"/>
  <c r="H858" i="2"/>
  <c r="H819" i="2"/>
  <c r="H729" i="2"/>
  <c r="H730" i="2"/>
  <c r="H815" i="2"/>
  <c r="H591" i="2"/>
  <c r="H592" i="2"/>
  <c r="H816" i="2"/>
  <c r="H832" i="2"/>
  <c r="H833" i="2"/>
  <c r="G9" i="2"/>
  <c r="G8" i="2"/>
  <c r="G10" i="2"/>
  <c r="G12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8" i="2"/>
  <c r="G19" i="2"/>
  <c r="G20" i="2"/>
  <c r="G21" i="2"/>
  <c r="G25" i="2"/>
  <c r="G26" i="2"/>
  <c r="G27" i="2"/>
  <c r="G28" i="2"/>
  <c r="G107" i="2"/>
  <c r="G108" i="2"/>
  <c r="G109" i="2"/>
  <c r="G110" i="2"/>
  <c r="G111" i="2"/>
  <c r="G112" i="2"/>
  <c r="G113" i="2"/>
  <c r="G115" i="2"/>
  <c r="G123" i="2"/>
  <c r="G124" i="2"/>
  <c r="G125" i="2"/>
  <c r="G126" i="2"/>
  <c r="G127" i="2"/>
  <c r="G128" i="2"/>
  <c r="G129" i="2"/>
  <c r="G130" i="2"/>
  <c r="G131" i="2"/>
  <c r="G132" i="2"/>
  <c r="G133" i="2"/>
  <c r="G136" i="2"/>
  <c r="G137" i="2"/>
  <c r="G139" i="2"/>
  <c r="G140" i="2"/>
  <c r="G141" i="2"/>
  <c r="G142" i="2"/>
  <c r="G143" i="2"/>
  <c r="G144" i="2"/>
  <c r="G147" i="2"/>
  <c r="G148" i="2"/>
  <c r="G149" i="2"/>
  <c r="G150" i="2"/>
  <c r="G151" i="2"/>
  <c r="G152" i="2"/>
  <c r="G178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87" i="2"/>
  <c r="G188" i="2"/>
  <c r="G189" i="2"/>
  <c r="G190" i="2"/>
  <c r="G191" i="2"/>
  <c r="G192" i="2"/>
  <c r="G193" i="2"/>
  <c r="G194" i="2"/>
  <c r="G195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9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" i="2"/>
  <c r="G119" i="2"/>
  <c r="G184" i="2"/>
  <c r="G13" i="2"/>
  <c r="G121" i="2"/>
  <c r="G134" i="2"/>
  <c r="G185" i="2"/>
  <c r="G14" i="2"/>
  <c r="G116" i="2"/>
  <c r="G117" i="2"/>
  <c r="G29" i="2"/>
  <c r="G16" i="2"/>
  <c r="G145" i="2"/>
  <c r="G180" i="2"/>
  <c r="G181" i="2"/>
  <c r="G182" i="2"/>
  <c r="G239" i="2"/>
  <c r="G240" i="2"/>
  <c r="G241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249" i="2"/>
  <c r="G250" i="2"/>
  <c r="G251" i="2"/>
  <c r="G252" i="2"/>
  <c r="G254" i="2"/>
  <c r="G415" i="2"/>
  <c r="G416" i="2"/>
  <c r="G417" i="2"/>
  <c r="G418" i="2"/>
  <c r="G419" i="2"/>
  <c r="G420" i="2"/>
  <c r="G421" i="2"/>
  <c r="G422" i="2"/>
  <c r="G423" i="2"/>
  <c r="G424" i="2"/>
  <c r="G426" i="2"/>
  <c r="G430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51" i="2"/>
  <c r="G453" i="2"/>
  <c r="G456" i="2"/>
  <c r="G457" i="2"/>
  <c r="G458" i="2"/>
  <c r="G459" i="2"/>
  <c r="G460" i="2"/>
  <c r="G461" i="2"/>
  <c r="G462" i="2"/>
  <c r="G463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503" i="2"/>
  <c r="G504" i="2"/>
  <c r="G505" i="2"/>
  <c r="G506" i="2"/>
  <c r="G507" i="2"/>
  <c r="G508" i="2"/>
  <c r="G509" i="2"/>
  <c r="G510" i="2"/>
  <c r="G511" i="2"/>
  <c r="G517" i="2"/>
  <c r="G518" i="2"/>
  <c r="G521" i="2"/>
  <c r="G523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530" i="2"/>
  <c r="G531" i="2"/>
  <c r="G532" i="2"/>
  <c r="G533" i="2"/>
  <c r="G534" i="2"/>
  <c r="G535" i="2"/>
  <c r="G536" i="2"/>
  <c r="G537" i="2"/>
  <c r="G501" i="2"/>
  <c r="G539" i="2"/>
  <c r="G540" i="2"/>
  <c r="G541" i="2"/>
  <c r="G542" i="2"/>
  <c r="G543" i="2"/>
  <c r="G544" i="2"/>
  <c r="G545" i="2"/>
  <c r="G546" i="2"/>
  <c r="G547" i="2"/>
  <c r="G548" i="2"/>
  <c r="G549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449" i="2"/>
  <c r="G525" i="2"/>
  <c r="G427" i="2"/>
  <c r="G255" i="2"/>
  <c r="G550" i="2"/>
  <c r="G256" i="2"/>
  <c r="G526" i="2"/>
  <c r="G242" i="2"/>
  <c r="G243" i="2"/>
  <c r="G244" i="2"/>
  <c r="G245" i="2"/>
  <c r="G556" i="2"/>
  <c r="G513" i="2"/>
  <c r="G428" i="2"/>
  <c r="G247" i="2"/>
  <c r="G527" i="2"/>
  <c r="G519" i="2"/>
  <c r="G528" i="2"/>
  <c r="G515" i="2"/>
  <c r="G552" i="2"/>
  <c r="G553" i="2"/>
  <c r="G554" i="2"/>
  <c r="G580" i="2"/>
  <c r="G581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586" i="2"/>
  <c r="G587" i="2"/>
  <c r="G588" i="2"/>
  <c r="G589" i="2"/>
  <c r="G717" i="2"/>
  <c r="G718" i="2"/>
  <c r="G719" i="2"/>
  <c r="G720" i="2"/>
  <c r="G721" i="2"/>
  <c r="G722" i="2"/>
  <c r="G723" i="2"/>
  <c r="G724" i="2"/>
  <c r="G725" i="2"/>
  <c r="G726" i="2"/>
  <c r="G732" i="2"/>
  <c r="G733" i="2"/>
  <c r="G734" i="2"/>
  <c r="G735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52" i="2"/>
  <c r="G753" i="2"/>
  <c r="G754" i="2"/>
  <c r="G756" i="2"/>
  <c r="G757" i="2"/>
  <c r="G758" i="2"/>
  <c r="G759" i="2"/>
  <c r="G760" i="2"/>
  <c r="G761" i="2"/>
  <c r="G762" i="2"/>
  <c r="G763" i="2"/>
  <c r="G764" i="2"/>
  <c r="G765" i="2"/>
  <c r="G766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809" i="2"/>
  <c r="G810" i="2"/>
  <c r="G811" i="2"/>
  <c r="G812" i="2"/>
  <c r="G813" i="2"/>
  <c r="G814" i="2"/>
  <c r="G818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835" i="2"/>
  <c r="G836" i="2"/>
  <c r="G837" i="2"/>
  <c r="G838" i="2"/>
  <c r="G839" i="2"/>
  <c r="G840" i="2"/>
  <c r="G841" i="2"/>
  <c r="G842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60" i="2"/>
  <c r="G861" i="2"/>
  <c r="G862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21" i="2"/>
  <c r="G822" i="2"/>
  <c r="G715" i="2"/>
  <c r="G884" i="2"/>
  <c r="G885" i="2"/>
  <c r="G749" i="2"/>
  <c r="G823" i="2"/>
  <c r="G750" i="2"/>
  <c r="G728" i="2"/>
  <c r="G824" i="2"/>
  <c r="G825" i="2"/>
  <c r="G826" i="2"/>
  <c r="G827" i="2"/>
  <c r="G828" i="2"/>
  <c r="G829" i="2"/>
  <c r="G830" i="2"/>
  <c r="G831" i="2"/>
  <c r="G582" i="2"/>
  <c r="G583" i="2"/>
  <c r="G584" i="2"/>
  <c r="G858" i="2"/>
  <c r="G819" i="2"/>
  <c r="G729" i="2"/>
  <c r="G730" i="2"/>
  <c r="G815" i="2"/>
  <c r="G591" i="2"/>
  <c r="G592" i="2"/>
  <c r="G816" i="2"/>
  <c r="G832" i="2"/>
  <c r="G833" i="2"/>
  <c r="F9" i="2"/>
  <c r="F8" i="2"/>
  <c r="F10" i="2"/>
  <c r="F12" i="2"/>
  <c r="F154" i="2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8" i="2"/>
  <c r="F19" i="2"/>
  <c r="F20" i="2"/>
  <c r="F21" i="2"/>
  <c r="F25" i="2"/>
  <c r="F26" i="2"/>
  <c r="F27" i="2"/>
  <c r="F28" i="2"/>
  <c r="F107" i="2"/>
  <c r="F108" i="2"/>
  <c r="F109" i="2"/>
  <c r="F110" i="2"/>
  <c r="F111" i="2"/>
  <c r="F112" i="2"/>
  <c r="F113" i="2"/>
  <c r="F115" i="2"/>
  <c r="F123" i="2"/>
  <c r="F124" i="2"/>
  <c r="F125" i="2"/>
  <c r="F126" i="2"/>
  <c r="F127" i="2"/>
  <c r="F128" i="2"/>
  <c r="F129" i="2"/>
  <c r="F130" i="2"/>
  <c r="F131" i="2"/>
  <c r="F132" i="2"/>
  <c r="F133" i="2"/>
  <c r="F136" i="2"/>
  <c r="F137" i="2"/>
  <c r="F139" i="2"/>
  <c r="F140" i="2"/>
  <c r="F141" i="2"/>
  <c r="F142" i="2"/>
  <c r="F143" i="2"/>
  <c r="F144" i="2"/>
  <c r="F147" i="2"/>
  <c r="F148" i="2"/>
  <c r="F149" i="2"/>
  <c r="F150" i="2"/>
  <c r="F151" i="2"/>
  <c r="F152" i="2"/>
  <c r="F178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87" i="2"/>
  <c r="F188" i="2"/>
  <c r="F189" i="2"/>
  <c r="F190" i="2"/>
  <c r="F191" i="2"/>
  <c r="F192" i="2"/>
  <c r="F193" i="2"/>
  <c r="F194" i="2"/>
  <c r="F195" i="2"/>
  <c r="F197" i="2"/>
  <c r="F198" i="2"/>
  <c r="F199" i="2"/>
  <c r="F200" i="2"/>
  <c r="F201" i="2"/>
  <c r="F202" i="2"/>
  <c r="F203" i="2"/>
  <c r="F204" i="2"/>
  <c r="F205" i="2"/>
  <c r="F206" i="2"/>
  <c r="F207" i="2"/>
  <c r="F208" i="2"/>
  <c r="F209" i="2"/>
  <c r="F210" i="2"/>
  <c r="F211" i="2"/>
  <c r="F212" i="2"/>
  <c r="F213" i="2"/>
  <c r="F214" i="2"/>
  <c r="F215" i="2"/>
  <c r="F216" i="2"/>
  <c r="F217" i="2"/>
  <c r="F219" i="2"/>
  <c r="F221" i="2"/>
  <c r="F222" i="2"/>
  <c r="F223" i="2"/>
  <c r="F224" i="2"/>
  <c r="F225" i="2"/>
  <c r="F226" i="2"/>
  <c r="F227" i="2"/>
  <c r="F228" i="2"/>
  <c r="F229" i="2"/>
  <c r="F230" i="2"/>
  <c r="F231" i="2"/>
  <c r="F232" i="2"/>
  <c r="F233" i="2"/>
  <c r="F234" i="2"/>
  <c r="F235" i="2"/>
  <c r="F236" i="2"/>
  <c r="F23" i="2"/>
  <c r="F119" i="2"/>
  <c r="F184" i="2"/>
  <c r="F13" i="2"/>
  <c r="F121" i="2"/>
  <c r="F134" i="2"/>
  <c r="F185" i="2"/>
  <c r="F14" i="2"/>
  <c r="F116" i="2"/>
  <c r="F117" i="2"/>
  <c r="F29" i="2"/>
  <c r="F16" i="2"/>
  <c r="F145" i="2"/>
  <c r="F180" i="2"/>
  <c r="F181" i="2"/>
  <c r="F182" i="2"/>
  <c r="F239" i="2"/>
  <c r="F240" i="2"/>
  <c r="F241" i="2"/>
  <c r="F479" i="2"/>
  <c r="F480" i="2"/>
  <c r="F481" i="2"/>
  <c r="F482" i="2"/>
  <c r="F483" i="2"/>
  <c r="F484" i="2"/>
  <c r="F485" i="2"/>
  <c r="F486" i="2"/>
  <c r="F487" i="2"/>
  <c r="F488" i="2"/>
  <c r="F489" i="2"/>
  <c r="F490" i="2"/>
  <c r="F491" i="2"/>
  <c r="F492" i="2"/>
  <c r="F493" i="2"/>
  <c r="F494" i="2"/>
  <c r="F495" i="2"/>
  <c r="F496" i="2"/>
  <c r="F497" i="2"/>
  <c r="F498" i="2"/>
  <c r="F499" i="2"/>
  <c r="F500" i="2"/>
  <c r="F249" i="2"/>
  <c r="F250" i="2"/>
  <c r="F251" i="2"/>
  <c r="F252" i="2"/>
  <c r="F254" i="2"/>
  <c r="F415" i="2"/>
  <c r="F416" i="2"/>
  <c r="F417" i="2"/>
  <c r="F418" i="2"/>
  <c r="F419" i="2"/>
  <c r="F420" i="2"/>
  <c r="F421" i="2"/>
  <c r="F422" i="2"/>
  <c r="F423" i="2"/>
  <c r="F424" i="2"/>
  <c r="F426" i="2"/>
  <c r="F430" i="2"/>
  <c r="F434" i="2"/>
  <c r="F435" i="2"/>
  <c r="F436" i="2"/>
  <c r="F437" i="2"/>
  <c r="F438" i="2"/>
  <c r="F439" i="2"/>
  <c r="F440" i="2"/>
  <c r="F441" i="2"/>
  <c r="F442" i="2"/>
  <c r="F443" i="2"/>
  <c r="F444" i="2"/>
  <c r="F445" i="2"/>
  <c r="F446" i="2"/>
  <c r="F447" i="2"/>
  <c r="F448" i="2"/>
  <c r="F451" i="2"/>
  <c r="F453" i="2"/>
  <c r="F456" i="2"/>
  <c r="F457" i="2"/>
  <c r="F458" i="2"/>
  <c r="F459" i="2"/>
  <c r="F460" i="2"/>
  <c r="F461" i="2"/>
  <c r="F462" i="2"/>
  <c r="F463" i="2"/>
  <c r="F465" i="2"/>
  <c r="F466" i="2"/>
  <c r="F467" i="2"/>
  <c r="F468" i="2"/>
  <c r="F469" i="2"/>
  <c r="F470" i="2"/>
  <c r="F471" i="2"/>
  <c r="F472" i="2"/>
  <c r="F473" i="2"/>
  <c r="F474" i="2"/>
  <c r="F475" i="2"/>
  <c r="F476" i="2"/>
  <c r="F477" i="2"/>
  <c r="F503" i="2"/>
  <c r="F504" i="2"/>
  <c r="F505" i="2"/>
  <c r="F506" i="2"/>
  <c r="F507" i="2"/>
  <c r="F508" i="2"/>
  <c r="F509" i="2"/>
  <c r="F510" i="2"/>
  <c r="F511" i="2"/>
  <c r="F517" i="2"/>
  <c r="F518" i="2"/>
  <c r="F521" i="2"/>
  <c r="F523" i="2"/>
  <c r="F258" i="2"/>
  <c r="F259" i="2"/>
  <c r="F260" i="2"/>
  <c r="F261" i="2"/>
  <c r="F262" i="2"/>
  <c r="F263" i="2"/>
  <c r="F264" i="2"/>
  <c r="F265" i="2"/>
  <c r="F266" i="2"/>
  <c r="F267" i="2"/>
  <c r="F268" i="2"/>
  <c r="F269" i="2"/>
  <c r="F270" i="2"/>
  <c r="F271" i="2"/>
  <c r="F272" i="2"/>
  <c r="F273" i="2"/>
  <c r="F274" i="2"/>
  <c r="F275" i="2"/>
  <c r="F276" i="2"/>
  <c r="F277" i="2"/>
  <c r="F278" i="2"/>
  <c r="F279" i="2"/>
  <c r="F280" i="2"/>
  <c r="F281" i="2"/>
  <c r="F282" i="2"/>
  <c r="F283" i="2"/>
  <c r="F284" i="2"/>
  <c r="F285" i="2"/>
  <c r="F286" i="2"/>
  <c r="F287" i="2"/>
  <c r="F288" i="2"/>
  <c r="F289" i="2"/>
  <c r="F290" i="2"/>
  <c r="F291" i="2"/>
  <c r="F292" i="2"/>
  <c r="F293" i="2"/>
  <c r="F294" i="2"/>
  <c r="F295" i="2"/>
  <c r="F296" i="2"/>
  <c r="F297" i="2"/>
  <c r="F299" i="2"/>
  <c r="F300" i="2"/>
  <c r="F301" i="2"/>
  <c r="F302" i="2"/>
  <c r="F303" i="2"/>
  <c r="F304" i="2"/>
  <c r="F305" i="2"/>
  <c r="F306" i="2"/>
  <c r="F307" i="2"/>
  <c r="F308" i="2"/>
  <c r="F309" i="2"/>
  <c r="F310" i="2"/>
  <c r="F311" i="2"/>
  <c r="F312" i="2"/>
  <c r="F313" i="2"/>
  <c r="F314" i="2"/>
  <c r="F315" i="2"/>
  <c r="F316" i="2"/>
  <c r="F317" i="2"/>
  <c r="F318" i="2"/>
  <c r="F319" i="2"/>
  <c r="F320" i="2"/>
  <c r="F321" i="2"/>
  <c r="F322" i="2"/>
  <c r="F323" i="2"/>
  <c r="F324" i="2"/>
  <c r="F325" i="2"/>
  <c r="F326" i="2"/>
  <c r="F327" i="2"/>
  <c r="F328" i="2"/>
  <c r="F329" i="2"/>
  <c r="F330" i="2"/>
  <c r="F331" i="2"/>
  <c r="F332" i="2"/>
  <c r="F333" i="2"/>
  <c r="F334" i="2"/>
  <c r="F335" i="2"/>
  <c r="F336" i="2"/>
  <c r="F337" i="2"/>
  <c r="F338" i="2"/>
  <c r="F339" i="2"/>
  <c r="F340" i="2"/>
  <c r="F341" i="2"/>
  <c r="F342" i="2"/>
  <c r="F343" i="2"/>
  <c r="F344" i="2"/>
  <c r="F345" i="2"/>
  <c r="F346" i="2"/>
  <c r="F347" i="2"/>
  <c r="F348" i="2"/>
  <c r="F349" i="2"/>
  <c r="F350" i="2"/>
  <c r="F351" i="2"/>
  <c r="F352" i="2"/>
  <c r="F353" i="2"/>
  <c r="F354" i="2"/>
  <c r="F355" i="2"/>
  <c r="F356" i="2"/>
  <c r="F357" i="2"/>
  <c r="F358" i="2"/>
  <c r="F359" i="2"/>
  <c r="F360" i="2"/>
  <c r="F361" i="2"/>
  <c r="F362" i="2"/>
  <c r="F363" i="2"/>
  <c r="F364" i="2"/>
  <c r="F365" i="2"/>
  <c r="F366" i="2"/>
  <c r="F367" i="2"/>
  <c r="F368" i="2"/>
  <c r="F369" i="2"/>
  <c r="F370" i="2"/>
  <c r="F371" i="2"/>
  <c r="F372" i="2"/>
  <c r="F373" i="2"/>
  <c r="F374" i="2"/>
  <c r="F375" i="2"/>
  <c r="F376" i="2"/>
  <c r="F377" i="2"/>
  <c r="F378" i="2"/>
  <c r="F380" i="2"/>
  <c r="F381" i="2"/>
  <c r="F382" i="2"/>
  <c r="F383" i="2"/>
  <c r="F384" i="2"/>
  <c r="F385" i="2"/>
  <c r="F386" i="2"/>
  <c r="F387" i="2"/>
  <c r="F388" i="2"/>
  <c r="F389" i="2"/>
  <c r="F390" i="2"/>
  <c r="F391" i="2"/>
  <c r="F392" i="2"/>
  <c r="F393" i="2"/>
  <c r="F394" i="2"/>
  <c r="F395" i="2"/>
  <c r="F396" i="2"/>
  <c r="F397" i="2"/>
  <c r="F398" i="2"/>
  <c r="F399" i="2"/>
  <c r="F400" i="2"/>
  <c r="F401" i="2"/>
  <c r="F402" i="2"/>
  <c r="F403" i="2"/>
  <c r="F404" i="2"/>
  <c r="F405" i="2"/>
  <c r="F406" i="2"/>
  <c r="F407" i="2"/>
  <c r="F408" i="2"/>
  <c r="F409" i="2"/>
  <c r="F410" i="2"/>
  <c r="F411" i="2"/>
  <c r="F412" i="2"/>
  <c r="F413" i="2"/>
  <c r="F530" i="2"/>
  <c r="F531" i="2"/>
  <c r="F532" i="2"/>
  <c r="F533" i="2"/>
  <c r="F534" i="2"/>
  <c r="F535" i="2"/>
  <c r="F536" i="2"/>
  <c r="F537" i="2"/>
  <c r="F501" i="2"/>
  <c r="F539" i="2"/>
  <c r="F540" i="2"/>
  <c r="F541" i="2"/>
  <c r="F542" i="2"/>
  <c r="F543" i="2"/>
  <c r="F544" i="2"/>
  <c r="F545" i="2"/>
  <c r="F546" i="2"/>
  <c r="F547" i="2"/>
  <c r="F548" i="2"/>
  <c r="F549" i="2"/>
  <c r="F558" i="2"/>
  <c r="F559" i="2"/>
  <c r="F560" i="2"/>
  <c r="F561" i="2"/>
  <c r="F562" i="2"/>
  <c r="F563" i="2"/>
  <c r="F564" i="2"/>
  <c r="F565" i="2"/>
  <c r="F566" i="2"/>
  <c r="F567" i="2"/>
  <c r="F568" i="2"/>
  <c r="F569" i="2"/>
  <c r="F570" i="2"/>
  <c r="F571" i="2"/>
  <c r="F572" i="2"/>
  <c r="F573" i="2"/>
  <c r="F574" i="2"/>
  <c r="F575" i="2"/>
  <c r="F576" i="2"/>
  <c r="F577" i="2"/>
  <c r="F449" i="2"/>
  <c r="F525" i="2"/>
  <c r="F427" i="2"/>
  <c r="F255" i="2"/>
  <c r="F550" i="2"/>
  <c r="F256" i="2"/>
  <c r="F526" i="2"/>
  <c r="F242" i="2"/>
  <c r="F243" i="2"/>
  <c r="F244" i="2"/>
  <c r="F245" i="2"/>
  <c r="F556" i="2"/>
  <c r="F513" i="2"/>
  <c r="F428" i="2"/>
  <c r="F247" i="2"/>
  <c r="F527" i="2"/>
  <c r="F519" i="2"/>
  <c r="F528" i="2"/>
  <c r="F515" i="2"/>
  <c r="F552" i="2"/>
  <c r="F553" i="2"/>
  <c r="F554" i="2"/>
  <c r="F580" i="2"/>
  <c r="F581" i="2"/>
  <c r="F784" i="2"/>
  <c r="F785" i="2"/>
  <c r="F786" i="2"/>
  <c r="F787" i="2"/>
  <c r="F788" i="2"/>
  <c r="F789" i="2"/>
  <c r="F790" i="2"/>
  <c r="F791" i="2"/>
  <c r="F792" i="2"/>
  <c r="F793" i="2"/>
  <c r="F794" i="2"/>
  <c r="F795" i="2"/>
  <c r="F796" i="2"/>
  <c r="F797" i="2"/>
  <c r="F798" i="2"/>
  <c r="F799" i="2"/>
  <c r="F800" i="2"/>
  <c r="F801" i="2"/>
  <c r="F802" i="2"/>
  <c r="F803" i="2"/>
  <c r="F804" i="2"/>
  <c r="F805" i="2"/>
  <c r="F806" i="2"/>
  <c r="F807" i="2"/>
  <c r="F586" i="2"/>
  <c r="F587" i="2"/>
  <c r="F588" i="2"/>
  <c r="F589" i="2"/>
  <c r="F717" i="2"/>
  <c r="F718" i="2"/>
  <c r="F719" i="2"/>
  <c r="F720" i="2"/>
  <c r="F721" i="2"/>
  <c r="F722" i="2"/>
  <c r="F723" i="2"/>
  <c r="F724" i="2"/>
  <c r="F725" i="2"/>
  <c r="F726" i="2"/>
  <c r="F732" i="2"/>
  <c r="F733" i="2"/>
  <c r="F734" i="2"/>
  <c r="F735" i="2"/>
  <c r="F737" i="2"/>
  <c r="F738" i="2"/>
  <c r="F739" i="2"/>
  <c r="F740" i="2"/>
  <c r="F741" i="2"/>
  <c r="F742" i="2"/>
  <c r="F743" i="2"/>
  <c r="F744" i="2"/>
  <c r="F745" i="2"/>
  <c r="F746" i="2"/>
  <c r="F747" i="2"/>
  <c r="F748" i="2"/>
  <c r="F752" i="2"/>
  <c r="F753" i="2"/>
  <c r="F754" i="2"/>
  <c r="F756" i="2"/>
  <c r="F757" i="2"/>
  <c r="F758" i="2"/>
  <c r="F759" i="2"/>
  <c r="F760" i="2"/>
  <c r="F761" i="2"/>
  <c r="F762" i="2"/>
  <c r="F763" i="2"/>
  <c r="F764" i="2"/>
  <c r="F765" i="2"/>
  <c r="F766" i="2"/>
  <c r="F768" i="2"/>
  <c r="F769" i="2"/>
  <c r="F770" i="2"/>
  <c r="F771" i="2"/>
  <c r="F772" i="2"/>
  <c r="F773" i="2"/>
  <c r="F774" i="2"/>
  <c r="F775" i="2"/>
  <c r="F776" i="2"/>
  <c r="F777" i="2"/>
  <c r="F778" i="2"/>
  <c r="F779" i="2"/>
  <c r="F780" i="2"/>
  <c r="F781" i="2"/>
  <c r="F782" i="2"/>
  <c r="F809" i="2"/>
  <c r="F810" i="2"/>
  <c r="F811" i="2"/>
  <c r="F812" i="2"/>
  <c r="F813" i="2"/>
  <c r="F814" i="2"/>
  <c r="F818" i="2"/>
  <c r="F594" i="2"/>
  <c r="F595" i="2"/>
  <c r="F596" i="2"/>
  <c r="F597" i="2"/>
  <c r="F598" i="2"/>
  <c r="F599" i="2"/>
  <c r="F600" i="2"/>
  <c r="F601" i="2"/>
  <c r="F602" i="2"/>
  <c r="F603" i="2"/>
  <c r="F604" i="2"/>
  <c r="F605" i="2"/>
  <c r="F606" i="2"/>
  <c r="F607" i="2"/>
  <c r="F608" i="2"/>
  <c r="F609" i="2"/>
  <c r="F610" i="2"/>
  <c r="F611" i="2"/>
  <c r="F612" i="2"/>
  <c r="F613" i="2"/>
  <c r="F614" i="2"/>
  <c r="F615" i="2"/>
  <c r="F616" i="2"/>
  <c r="F617" i="2"/>
  <c r="F618" i="2"/>
  <c r="F619" i="2"/>
  <c r="F620" i="2"/>
  <c r="F621" i="2"/>
  <c r="F622" i="2"/>
  <c r="F623" i="2"/>
  <c r="F624" i="2"/>
  <c r="F625" i="2"/>
  <c r="F626" i="2"/>
  <c r="F627" i="2"/>
  <c r="F628" i="2"/>
  <c r="F629" i="2"/>
  <c r="F630" i="2"/>
  <c r="F631" i="2"/>
  <c r="F632" i="2"/>
  <c r="F633" i="2"/>
  <c r="F634" i="2"/>
  <c r="F635" i="2"/>
  <c r="F636" i="2"/>
  <c r="F637" i="2"/>
  <c r="F638" i="2"/>
  <c r="F639" i="2"/>
  <c r="F640" i="2"/>
  <c r="F641" i="2"/>
  <c r="F642" i="2"/>
  <c r="F643" i="2"/>
  <c r="F644" i="2"/>
  <c r="F645" i="2"/>
  <c r="F646" i="2"/>
  <c r="F647" i="2"/>
  <c r="F648" i="2"/>
  <c r="F649" i="2"/>
  <c r="F650" i="2"/>
  <c r="F651" i="2"/>
  <c r="F652" i="2"/>
  <c r="F653" i="2"/>
  <c r="F654" i="2"/>
  <c r="F655" i="2"/>
  <c r="F656" i="2"/>
  <c r="F657" i="2"/>
  <c r="F658" i="2"/>
  <c r="F659" i="2"/>
  <c r="F660" i="2"/>
  <c r="F661" i="2"/>
  <c r="F662" i="2"/>
  <c r="F663" i="2"/>
  <c r="F664" i="2"/>
  <c r="F665" i="2"/>
  <c r="F666" i="2"/>
  <c r="F667" i="2"/>
  <c r="F668" i="2"/>
  <c r="F669" i="2"/>
  <c r="F670" i="2"/>
  <c r="F671" i="2"/>
  <c r="F672" i="2"/>
  <c r="F673" i="2"/>
  <c r="F674" i="2"/>
  <c r="F675" i="2"/>
  <c r="F676" i="2"/>
  <c r="F677" i="2"/>
  <c r="F678" i="2"/>
  <c r="F679" i="2"/>
  <c r="F680" i="2"/>
  <c r="F681" i="2"/>
  <c r="F682" i="2"/>
  <c r="F683" i="2"/>
  <c r="F684" i="2"/>
  <c r="F685" i="2"/>
  <c r="F686" i="2"/>
  <c r="F687" i="2"/>
  <c r="F688" i="2"/>
  <c r="F689" i="2"/>
  <c r="F690" i="2"/>
  <c r="F691" i="2"/>
  <c r="F692" i="2"/>
  <c r="F693" i="2"/>
  <c r="F694" i="2"/>
  <c r="F695" i="2"/>
  <c r="F696" i="2"/>
  <c r="F697" i="2"/>
  <c r="F698" i="2"/>
  <c r="F699" i="2"/>
  <c r="F700" i="2"/>
  <c r="F701" i="2"/>
  <c r="F702" i="2"/>
  <c r="F703" i="2"/>
  <c r="F704" i="2"/>
  <c r="F705" i="2"/>
  <c r="F706" i="2"/>
  <c r="F707" i="2"/>
  <c r="F708" i="2"/>
  <c r="F709" i="2"/>
  <c r="F710" i="2"/>
  <c r="F711" i="2"/>
  <c r="F712" i="2"/>
  <c r="F713" i="2"/>
  <c r="F835" i="2"/>
  <c r="F836" i="2"/>
  <c r="F837" i="2"/>
  <c r="F838" i="2"/>
  <c r="F839" i="2"/>
  <c r="F840" i="2"/>
  <c r="F841" i="2"/>
  <c r="F842" i="2"/>
  <c r="F844" i="2"/>
  <c r="F845" i="2"/>
  <c r="F846" i="2"/>
  <c r="F847" i="2"/>
  <c r="F848" i="2"/>
  <c r="F849" i="2"/>
  <c r="F850" i="2"/>
  <c r="F851" i="2"/>
  <c r="F852" i="2"/>
  <c r="F853" i="2"/>
  <c r="F854" i="2"/>
  <c r="F855" i="2"/>
  <c r="F856" i="2"/>
  <c r="F860" i="2"/>
  <c r="F861" i="2"/>
  <c r="F862" i="2"/>
  <c r="F864" i="2"/>
  <c r="F865" i="2"/>
  <c r="F866" i="2"/>
  <c r="F867" i="2"/>
  <c r="F868" i="2"/>
  <c r="F869" i="2"/>
  <c r="F870" i="2"/>
  <c r="F871" i="2"/>
  <c r="F872" i="2"/>
  <c r="F873" i="2"/>
  <c r="F874" i="2"/>
  <c r="F875" i="2"/>
  <c r="F876" i="2"/>
  <c r="F877" i="2"/>
  <c r="F878" i="2"/>
  <c r="F879" i="2"/>
  <c r="F880" i="2"/>
  <c r="F881" i="2"/>
  <c r="F882" i="2"/>
  <c r="F883" i="2"/>
  <c r="F821" i="2"/>
  <c r="F822" i="2"/>
  <c r="F715" i="2"/>
  <c r="F884" i="2"/>
  <c r="F885" i="2"/>
  <c r="F749" i="2"/>
  <c r="F823" i="2"/>
  <c r="F750" i="2"/>
  <c r="F728" i="2"/>
  <c r="F824" i="2"/>
  <c r="F825" i="2"/>
  <c r="F826" i="2"/>
  <c r="F827" i="2"/>
  <c r="F828" i="2"/>
  <c r="F829" i="2"/>
  <c r="F830" i="2"/>
  <c r="F831" i="2"/>
  <c r="F582" i="2"/>
  <c r="F583" i="2"/>
  <c r="F584" i="2"/>
  <c r="F858" i="2"/>
  <c r="F819" i="2"/>
  <c r="F729" i="2"/>
  <c r="F730" i="2"/>
  <c r="F815" i="2"/>
  <c r="F591" i="2"/>
  <c r="F592" i="2"/>
  <c r="F816" i="2"/>
  <c r="F832" i="2"/>
  <c r="F833" i="2"/>
  <c r="D9" i="2"/>
  <c r="D8" i="2"/>
  <c r="D10" i="2"/>
  <c r="D12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8" i="2"/>
  <c r="D19" i="2"/>
  <c r="D20" i="2"/>
  <c r="D21" i="2"/>
  <c r="D25" i="2"/>
  <c r="D26" i="2"/>
  <c r="D27" i="2"/>
  <c r="D28" i="2"/>
  <c r="D107" i="2"/>
  <c r="D108" i="2"/>
  <c r="D109" i="2"/>
  <c r="D110" i="2"/>
  <c r="D111" i="2"/>
  <c r="D112" i="2"/>
  <c r="D113" i="2"/>
  <c r="D115" i="2"/>
  <c r="D123" i="2"/>
  <c r="D124" i="2"/>
  <c r="D125" i="2"/>
  <c r="D126" i="2"/>
  <c r="D127" i="2"/>
  <c r="D128" i="2"/>
  <c r="D129" i="2"/>
  <c r="D130" i="2"/>
  <c r="D131" i="2"/>
  <c r="D132" i="2"/>
  <c r="D133" i="2"/>
  <c r="D136" i="2"/>
  <c r="D137" i="2"/>
  <c r="D139" i="2"/>
  <c r="D140" i="2"/>
  <c r="D141" i="2"/>
  <c r="D142" i="2"/>
  <c r="D143" i="2"/>
  <c r="D144" i="2"/>
  <c r="D147" i="2"/>
  <c r="D148" i="2"/>
  <c r="D149" i="2"/>
  <c r="D150" i="2"/>
  <c r="D151" i="2"/>
  <c r="D152" i="2"/>
  <c r="D178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87" i="2"/>
  <c r="D188" i="2"/>
  <c r="D189" i="2"/>
  <c r="D190" i="2"/>
  <c r="D191" i="2"/>
  <c r="D192" i="2"/>
  <c r="D193" i="2"/>
  <c r="D194" i="2"/>
  <c r="D195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9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" i="2"/>
  <c r="D119" i="2"/>
  <c r="D184" i="2"/>
  <c r="D13" i="2"/>
  <c r="D121" i="2"/>
  <c r="D134" i="2"/>
  <c r="D185" i="2"/>
  <c r="D14" i="2"/>
  <c r="D116" i="2"/>
  <c r="D117" i="2"/>
  <c r="D29" i="2"/>
  <c r="D16" i="2"/>
  <c r="D145" i="2"/>
  <c r="D180" i="2"/>
  <c r="D181" i="2"/>
  <c r="D182" i="2"/>
  <c r="D239" i="2"/>
  <c r="D240" i="2"/>
  <c r="D241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249" i="2"/>
  <c r="D250" i="2"/>
  <c r="D251" i="2"/>
  <c r="D252" i="2"/>
  <c r="D254" i="2"/>
  <c r="D415" i="2"/>
  <c r="D416" i="2"/>
  <c r="D417" i="2"/>
  <c r="D418" i="2"/>
  <c r="D419" i="2"/>
  <c r="D420" i="2"/>
  <c r="D421" i="2"/>
  <c r="D422" i="2"/>
  <c r="D423" i="2"/>
  <c r="D424" i="2"/>
  <c r="D426" i="2"/>
  <c r="D430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51" i="2"/>
  <c r="D453" i="2"/>
  <c r="D456" i="2"/>
  <c r="D457" i="2"/>
  <c r="D458" i="2"/>
  <c r="D459" i="2"/>
  <c r="D460" i="2"/>
  <c r="D461" i="2"/>
  <c r="D462" i="2"/>
  <c r="D463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503" i="2"/>
  <c r="D504" i="2"/>
  <c r="D505" i="2"/>
  <c r="D506" i="2"/>
  <c r="D507" i="2"/>
  <c r="D508" i="2"/>
  <c r="D509" i="2"/>
  <c r="D510" i="2"/>
  <c r="D511" i="2"/>
  <c r="D517" i="2"/>
  <c r="D518" i="2"/>
  <c r="D521" i="2"/>
  <c r="D523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530" i="2"/>
  <c r="D531" i="2"/>
  <c r="D532" i="2"/>
  <c r="D533" i="2"/>
  <c r="D534" i="2"/>
  <c r="D535" i="2"/>
  <c r="D536" i="2"/>
  <c r="D537" i="2"/>
  <c r="D501" i="2"/>
  <c r="D539" i="2"/>
  <c r="D540" i="2"/>
  <c r="D541" i="2"/>
  <c r="D542" i="2"/>
  <c r="D543" i="2"/>
  <c r="D544" i="2"/>
  <c r="D545" i="2"/>
  <c r="D546" i="2"/>
  <c r="D547" i="2"/>
  <c r="D548" i="2"/>
  <c r="D549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449" i="2"/>
  <c r="D525" i="2"/>
  <c r="D427" i="2"/>
  <c r="D255" i="2"/>
  <c r="D550" i="2"/>
  <c r="D256" i="2"/>
  <c r="D526" i="2"/>
  <c r="D242" i="2"/>
  <c r="D243" i="2"/>
  <c r="D244" i="2"/>
  <c r="D245" i="2"/>
  <c r="D556" i="2"/>
  <c r="D513" i="2"/>
  <c r="D428" i="2"/>
  <c r="D247" i="2"/>
  <c r="D527" i="2"/>
  <c r="D519" i="2"/>
  <c r="D528" i="2"/>
  <c r="D515" i="2"/>
  <c r="D552" i="2"/>
  <c r="D553" i="2"/>
  <c r="D554" i="2"/>
  <c r="D580" i="2"/>
  <c r="D581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586" i="2"/>
  <c r="D587" i="2"/>
  <c r="D588" i="2"/>
  <c r="D589" i="2"/>
  <c r="D717" i="2"/>
  <c r="D718" i="2"/>
  <c r="D719" i="2"/>
  <c r="D720" i="2"/>
  <c r="D721" i="2"/>
  <c r="D722" i="2"/>
  <c r="D723" i="2"/>
  <c r="D724" i="2"/>
  <c r="D725" i="2"/>
  <c r="D726" i="2"/>
  <c r="D732" i="2"/>
  <c r="D733" i="2"/>
  <c r="D734" i="2"/>
  <c r="D735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52" i="2"/>
  <c r="D753" i="2"/>
  <c r="D754" i="2"/>
  <c r="D756" i="2"/>
  <c r="D757" i="2"/>
  <c r="D758" i="2"/>
  <c r="D759" i="2"/>
  <c r="D760" i="2"/>
  <c r="D761" i="2"/>
  <c r="D762" i="2"/>
  <c r="D763" i="2"/>
  <c r="D764" i="2"/>
  <c r="D765" i="2"/>
  <c r="D766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809" i="2"/>
  <c r="D810" i="2"/>
  <c r="D811" i="2"/>
  <c r="D812" i="2"/>
  <c r="D813" i="2"/>
  <c r="D814" i="2"/>
  <c r="D818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835" i="2"/>
  <c r="D836" i="2"/>
  <c r="D837" i="2"/>
  <c r="D838" i="2"/>
  <c r="D839" i="2"/>
  <c r="D840" i="2"/>
  <c r="D841" i="2"/>
  <c r="D842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60" i="2"/>
  <c r="D861" i="2"/>
  <c r="D862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21" i="2"/>
  <c r="D822" i="2"/>
  <c r="D715" i="2"/>
  <c r="D884" i="2"/>
  <c r="D885" i="2"/>
  <c r="D749" i="2"/>
  <c r="D823" i="2"/>
  <c r="D750" i="2"/>
  <c r="D728" i="2"/>
  <c r="D824" i="2"/>
  <c r="D825" i="2"/>
  <c r="D826" i="2"/>
  <c r="D827" i="2"/>
  <c r="D828" i="2"/>
  <c r="D829" i="2"/>
  <c r="D830" i="2"/>
  <c r="D831" i="2"/>
  <c r="D582" i="2"/>
  <c r="D583" i="2"/>
  <c r="D584" i="2"/>
  <c r="D858" i="2"/>
  <c r="D819" i="2"/>
  <c r="D729" i="2"/>
  <c r="D730" i="2"/>
  <c r="D815" i="2"/>
  <c r="D591" i="2"/>
  <c r="D592" i="2"/>
  <c r="D816" i="2"/>
  <c r="D832" i="2"/>
  <c r="D833" i="2"/>
  <c r="W9" i="2"/>
  <c r="W8" i="2"/>
  <c r="W10" i="2"/>
  <c r="W11" i="2"/>
  <c r="W12" i="2"/>
  <c r="W154" i="2"/>
  <c r="W155" i="2"/>
  <c r="W156" i="2"/>
  <c r="W157" i="2"/>
  <c r="W158" i="2"/>
  <c r="W159" i="2"/>
  <c r="W160" i="2"/>
  <c r="W161" i="2"/>
  <c r="W162" i="2"/>
  <c r="W163" i="2"/>
  <c r="W164" i="2"/>
  <c r="W165" i="2"/>
  <c r="W166" i="2"/>
  <c r="W167" i="2"/>
  <c r="W168" i="2"/>
  <c r="W169" i="2"/>
  <c r="W170" i="2"/>
  <c r="W171" i="2"/>
  <c r="W172" i="2"/>
  <c r="W173" i="2"/>
  <c r="W174" i="2"/>
  <c r="W175" i="2"/>
  <c r="W176" i="2"/>
  <c r="W18" i="2"/>
  <c r="W19" i="2"/>
  <c r="W20" i="2"/>
  <c r="W21" i="2"/>
  <c r="W25" i="2"/>
  <c r="W26" i="2"/>
  <c r="W27" i="2"/>
  <c r="W28" i="2"/>
  <c r="W107" i="2"/>
  <c r="W108" i="2"/>
  <c r="W109" i="2"/>
  <c r="W110" i="2"/>
  <c r="W111" i="2"/>
  <c r="W112" i="2"/>
  <c r="W113" i="2"/>
  <c r="W115" i="2"/>
  <c r="W123" i="2"/>
  <c r="W124" i="2"/>
  <c r="W125" i="2"/>
  <c r="W126" i="2"/>
  <c r="W127" i="2"/>
  <c r="W128" i="2"/>
  <c r="W129" i="2"/>
  <c r="W130" i="2"/>
  <c r="W131" i="2"/>
  <c r="W132" i="2"/>
  <c r="W133" i="2"/>
  <c r="W136" i="2"/>
  <c r="W137" i="2"/>
  <c r="W139" i="2"/>
  <c r="W140" i="2"/>
  <c r="W141" i="2"/>
  <c r="W142" i="2"/>
  <c r="W143" i="2"/>
  <c r="W144" i="2"/>
  <c r="W147" i="2"/>
  <c r="W148" i="2"/>
  <c r="W149" i="2"/>
  <c r="W150" i="2"/>
  <c r="W151" i="2"/>
  <c r="W152" i="2"/>
  <c r="W178" i="2"/>
  <c r="W31" i="2"/>
  <c r="W32" i="2"/>
  <c r="W33" i="2"/>
  <c r="W34" i="2"/>
  <c r="W35" i="2"/>
  <c r="W36" i="2"/>
  <c r="W37" i="2"/>
  <c r="W38" i="2"/>
  <c r="W39" i="2"/>
  <c r="W40" i="2"/>
  <c r="W41" i="2"/>
  <c r="W42" i="2"/>
  <c r="W43" i="2"/>
  <c r="W44" i="2"/>
  <c r="W45" i="2"/>
  <c r="W46" i="2"/>
  <c r="W47" i="2"/>
  <c r="W48" i="2"/>
  <c r="W49" i="2"/>
  <c r="W50" i="2"/>
  <c r="W51" i="2"/>
  <c r="W52" i="2"/>
  <c r="W53" i="2"/>
  <c r="W54" i="2"/>
  <c r="W55" i="2"/>
  <c r="W56" i="2"/>
  <c r="W57" i="2"/>
  <c r="W58" i="2"/>
  <c r="W59" i="2"/>
  <c r="W60" i="2"/>
  <c r="W61" i="2"/>
  <c r="W62" i="2"/>
  <c r="W63" i="2"/>
  <c r="W64" i="2"/>
  <c r="W65" i="2"/>
  <c r="W66" i="2"/>
  <c r="W67" i="2"/>
  <c r="W68" i="2"/>
  <c r="W69" i="2"/>
  <c r="W70" i="2"/>
  <c r="W71" i="2"/>
  <c r="W72" i="2"/>
  <c r="W73" i="2"/>
  <c r="W74" i="2"/>
  <c r="W75" i="2"/>
  <c r="W76" i="2"/>
  <c r="W77" i="2"/>
  <c r="W78" i="2"/>
  <c r="W79" i="2"/>
  <c r="W80" i="2"/>
  <c r="W81" i="2"/>
  <c r="W82" i="2"/>
  <c r="W83" i="2"/>
  <c r="W84" i="2"/>
  <c r="W85" i="2"/>
  <c r="W86" i="2"/>
  <c r="W87" i="2"/>
  <c r="W88" i="2"/>
  <c r="W89" i="2"/>
  <c r="W90" i="2"/>
  <c r="W91" i="2"/>
  <c r="W92" i="2"/>
  <c r="W93" i="2"/>
  <c r="W94" i="2"/>
  <c r="W95" i="2"/>
  <c r="W96" i="2"/>
  <c r="W97" i="2"/>
  <c r="W98" i="2"/>
  <c r="W99" i="2"/>
  <c r="W100" i="2"/>
  <c r="W101" i="2"/>
  <c r="W102" i="2"/>
  <c r="W103" i="2"/>
  <c r="W104" i="2"/>
  <c r="W105" i="2"/>
  <c r="W187" i="2"/>
  <c r="W188" i="2"/>
  <c r="W189" i="2"/>
  <c r="W190" i="2"/>
  <c r="W191" i="2"/>
  <c r="W192" i="2"/>
  <c r="W193" i="2"/>
  <c r="W194" i="2"/>
  <c r="W195" i="2"/>
  <c r="W197" i="2"/>
  <c r="W198" i="2"/>
  <c r="W199" i="2"/>
  <c r="W200" i="2"/>
  <c r="W201" i="2"/>
  <c r="W202" i="2"/>
  <c r="W203" i="2"/>
  <c r="W204" i="2"/>
  <c r="W205" i="2"/>
  <c r="W206" i="2"/>
  <c r="W207" i="2"/>
  <c r="W208" i="2"/>
  <c r="W209" i="2"/>
  <c r="W210" i="2"/>
  <c r="W211" i="2"/>
  <c r="W212" i="2"/>
  <c r="W213" i="2"/>
  <c r="W214" i="2"/>
  <c r="W215" i="2"/>
  <c r="W216" i="2"/>
  <c r="W217" i="2"/>
  <c r="W219" i="2"/>
  <c r="W221" i="2"/>
  <c r="W222" i="2"/>
  <c r="W223" i="2"/>
  <c r="W224" i="2"/>
  <c r="W225" i="2"/>
  <c r="W226" i="2"/>
  <c r="W227" i="2"/>
  <c r="W228" i="2"/>
  <c r="W229" i="2"/>
  <c r="W230" i="2"/>
  <c r="W231" i="2"/>
  <c r="W232" i="2"/>
  <c r="W233" i="2"/>
  <c r="W234" i="2"/>
  <c r="W235" i="2"/>
  <c r="W236" i="2"/>
  <c r="W23" i="2"/>
  <c r="W119" i="2"/>
  <c r="W184" i="2"/>
  <c r="W13" i="2"/>
  <c r="W121" i="2"/>
  <c r="W134" i="2"/>
  <c r="W185" i="2"/>
  <c r="W14" i="2"/>
  <c r="W116" i="2"/>
  <c r="W117" i="2"/>
  <c r="W29" i="2"/>
  <c r="W16" i="2"/>
  <c r="W145" i="2"/>
  <c r="W180" i="2"/>
  <c r="W181" i="2"/>
  <c r="W182" i="2"/>
  <c r="W239" i="2"/>
  <c r="W240" i="2"/>
  <c r="W241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249" i="2"/>
  <c r="W250" i="2"/>
  <c r="W251" i="2"/>
  <c r="W252" i="2"/>
  <c r="W254" i="2"/>
  <c r="W415" i="2"/>
  <c r="W416" i="2"/>
  <c r="W417" i="2"/>
  <c r="W418" i="2"/>
  <c r="W419" i="2"/>
  <c r="W420" i="2"/>
  <c r="W421" i="2"/>
  <c r="W422" i="2"/>
  <c r="W423" i="2"/>
  <c r="W424" i="2"/>
  <c r="W426" i="2"/>
  <c r="W430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51" i="2"/>
  <c r="W453" i="2"/>
  <c r="W456" i="2"/>
  <c r="W457" i="2"/>
  <c r="W458" i="2"/>
  <c r="W459" i="2"/>
  <c r="W460" i="2"/>
  <c r="W461" i="2"/>
  <c r="W462" i="2"/>
  <c r="W463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503" i="2"/>
  <c r="W504" i="2"/>
  <c r="W505" i="2"/>
  <c r="W506" i="2"/>
  <c r="W507" i="2"/>
  <c r="W508" i="2"/>
  <c r="W509" i="2"/>
  <c r="W510" i="2"/>
  <c r="W511" i="2"/>
  <c r="W517" i="2"/>
  <c r="W518" i="2"/>
  <c r="W521" i="2"/>
  <c r="W523" i="2"/>
  <c r="W258" i="2"/>
  <c r="W259" i="2"/>
  <c r="W260" i="2"/>
  <c r="W261" i="2"/>
  <c r="W262" i="2"/>
  <c r="W263" i="2"/>
  <c r="W264" i="2"/>
  <c r="W265" i="2"/>
  <c r="W266" i="2"/>
  <c r="W267" i="2"/>
  <c r="W268" i="2"/>
  <c r="W269" i="2"/>
  <c r="W270" i="2"/>
  <c r="W271" i="2"/>
  <c r="W272" i="2"/>
  <c r="W273" i="2"/>
  <c r="W274" i="2"/>
  <c r="W275" i="2"/>
  <c r="W276" i="2"/>
  <c r="W277" i="2"/>
  <c r="W278" i="2"/>
  <c r="W279" i="2"/>
  <c r="W280" i="2"/>
  <c r="W281" i="2"/>
  <c r="W282" i="2"/>
  <c r="W283" i="2"/>
  <c r="W284" i="2"/>
  <c r="W285" i="2"/>
  <c r="W286" i="2"/>
  <c r="W287" i="2"/>
  <c r="W288" i="2"/>
  <c r="W289" i="2"/>
  <c r="W290" i="2"/>
  <c r="W291" i="2"/>
  <c r="W292" i="2"/>
  <c r="W293" i="2"/>
  <c r="W294" i="2"/>
  <c r="W295" i="2"/>
  <c r="W296" i="2"/>
  <c r="W297" i="2"/>
  <c r="W299" i="2"/>
  <c r="W300" i="2"/>
  <c r="W301" i="2"/>
  <c r="W302" i="2"/>
  <c r="W303" i="2"/>
  <c r="W304" i="2"/>
  <c r="W305" i="2"/>
  <c r="W306" i="2"/>
  <c r="W307" i="2"/>
  <c r="W308" i="2"/>
  <c r="W309" i="2"/>
  <c r="W310" i="2"/>
  <c r="W311" i="2"/>
  <c r="W312" i="2"/>
  <c r="W313" i="2"/>
  <c r="W314" i="2"/>
  <c r="W315" i="2"/>
  <c r="W316" i="2"/>
  <c r="W317" i="2"/>
  <c r="W318" i="2"/>
  <c r="W319" i="2"/>
  <c r="W320" i="2"/>
  <c r="W321" i="2"/>
  <c r="W322" i="2"/>
  <c r="W323" i="2"/>
  <c r="W324" i="2"/>
  <c r="W325" i="2"/>
  <c r="W326" i="2"/>
  <c r="W327" i="2"/>
  <c r="W328" i="2"/>
  <c r="W329" i="2"/>
  <c r="W330" i="2"/>
  <c r="W331" i="2"/>
  <c r="W332" i="2"/>
  <c r="W333" i="2"/>
  <c r="W334" i="2"/>
  <c r="W335" i="2"/>
  <c r="W336" i="2"/>
  <c r="W337" i="2"/>
  <c r="W338" i="2"/>
  <c r="W339" i="2"/>
  <c r="W340" i="2"/>
  <c r="W341" i="2"/>
  <c r="W342" i="2"/>
  <c r="W343" i="2"/>
  <c r="W344" i="2"/>
  <c r="W345" i="2"/>
  <c r="W346" i="2"/>
  <c r="W347" i="2"/>
  <c r="W348" i="2"/>
  <c r="W349" i="2"/>
  <c r="W350" i="2"/>
  <c r="W351" i="2"/>
  <c r="W352" i="2"/>
  <c r="W353" i="2"/>
  <c r="W354" i="2"/>
  <c r="W355" i="2"/>
  <c r="W356" i="2"/>
  <c r="W357" i="2"/>
  <c r="W358" i="2"/>
  <c r="W359" i="2"/>
  <c r="W360" i="2"/>
  <c r="W361" i="2"/>
  <c r="W362" i="2"/>
  <c r="W363" i="2"/>
  <c r="W364" i="2"/>
  <c r="W365" i="2"/>
  <c r="W366" i="2"/>
  <c r="W367" i="2"/>
  <c r="W368" i="2"/>
  <c r="W369" i="2"/>
  <c r="W370" i="2"/>
  <c r="W371" i="2"/>
  <c r="W372" i="2"/>
  <c r="W373" i="2"/>
  <c r="W374" i="2"/>
  <c r="W375" i="2"/>
  <c r="W376" i="2"/>
  <c r="W377" i="2"/>
  <c r="W378" i="2"/>
  <c r="W380" i="2"/>
  <c r="W381" i="2"/>
  <c r="W382" i="2"/>
  <c r="W383" i="2"/>
  <c r="W384" i="2"/>
  <c r="W385" i="2"/>
  <c r="W386" i="2"/>
  <c r="W387" i="2"/>
  <c r="W388" i="2"/>
  <c r="W389" i="2"/>
  <c r="W390" i="2"/>
  <c r="W391" i="2"/>
  <c r="W392" i="2"/>
  <c r="W393" i="2"/>
  <c r="W394" i="2"/>
  <c r="W395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530" i="2"/>
  <c r="W531" i="2"/>
  <c r="W532" i="2"/>
  <c r="W533" i="2"/>
  <c r="W534" i="2"/>
  <c r="W535" i="2"/>
  <c r="W536" i="2"/>
  <c r="W537" i="2"/>
  <c r="W501" i="2"/>
  <c r="W539" i="2"/>
  <c r="W540" i="2"/>
  <c r="W541" i="2"/>
  <c r="W542" i="2"/>
  <c r="W543" i="2"/>
  <c r="W544" i="2"/>
  <c r="W545" i="2"/>
  <c r="W546" i="2"/>
  <c r="W547" i="2"/>
  <c r="W548" i="2"/>
  <c r="W549" i="2"/>
  <c r="W558" i="2"/>
  <c r="W559" i="2"/>
  <c r="W560" i="2"/>
  <c r="W561" i="2"/>
  <c r="W562" i="2"/>
  <c r="W563" i="2"/>
  <c r="W564" i="2"/>
  <c r="W565" i="2"/>
  <c r="W566" i="2"/>
  <c r="W567" i="2"/>
  <c r="W568" i="2"/>
  <c r="W569" i="2"/>
  <c r="W570" i="2"/>
  <c r="W571" i="2"/>
  <c r="W572" i="2"/>
  <c r="W573" i="2"/>
  <c r="W574" i="2"/>
  <c r="W575" i="2"/>
  <c r="W576" i="2"/>
  <c r="W577" i="2"/>
  <c r="W449" i="2"/>
  <c r="W525" i="2"/>
  <c r="W427" i="2"/>
  <c r="W255" i="2"/>
  <c r="W550" i="2"/>
  <c r="W256" i="2"/>
  <c r="W526" i="2"/>
  <c r="W242" i="2"/>
  <c r="W243" i="2"/>
  <c r="W244" i="2"/>
  <c r="W245" i="2"/>
  <c r="W556" i="2"/>
  <c r="W513" i="2"/>
  <c r="W428" i="2"/>
  <c r="W247" i="2"/>
  <c r="W527" i="2"/>
  <c r="W519" i="2"/>
  <c r="W528" i="2"/>
  <c r="W515" i="2"/>
  <c r="W552" i="2"/>
  <c r="W553" i="2"/>
  <c r="W554" i="2"/>
  <c r="W580" i="2"/>
  <c r="W581" i="2"/>
  <c r="W784" i="2"/>
  <c r="W785" i="2"/>
  <c r="W786" i="2"/>
  <c r="W787" i="2"/>
  <c r="W788" i="2"/>
  <c r="W789" i="2"/>
  <c r="W790" i="2"/>
  <c r="W791" i="2"/>
  <c r="W792" i="2"/>
  <c r="W793" i="2"/>
  <c r="W794" i="2"/>
  <c r="W795" i="2"/>
  <c r="W796" i="2"/>
  <c r="W797" i="2"/>
  <c r="W798" i="2"/>
  <c r="W799" i="2"/>
  <c r="W800" i="2"/>
  <c r="W801" i="2"/>
  <c r="W802" i="2"/>
  <c r="W803" i="2"/>
  <c r="W804" i="2"/>
  <c r="W805" i="2"/>
  <c r="W806" i="2"/>
  <c r="W807" i="2"/>
  <c r="W586" i="2"/>
  <c r="W587" i="2"/>
  <c r="W588" i="2"/>
  <c r="W589" i="2"/>
  <c r="W717" i="2"/>
  <c r="W718" i="2"/>
  <c r="W719" i="2"/>
  <c r="W720" i="2"/>
  <c r="W721" i="2"/>
  <c r="W722" i="2"/>
  <c r="W723" i="2"/>
  <c r="W724" i="2"/>
  <c r="W725" i="2"/>
  <c r="W726" i="2"/>
  <c r="W732" i="2"/>
  <c r="W733" i="2"/>
  <c r="W734" i="2"/>
  <c r="W735" i="2"/>
  <c r="W737" i="2"/>
  <c r="W738" i="2"/>
  <c r="W739" i="2"/>
  <c r="W740" i="2"/>
  <c r="W741" i="2"/>
  <c r="W742" i="2"/>
  <c r="W743" i="2"/>
  <c r="W744" i="2"/>
  <c r="W745" i="2"/>
  <c r="W746" i="2"/>
  <c r="W747" i="2"/>
  <c r="W748" i="2"/>
  <c r="W752" i="2"/>
  <c r="W753" i="2"/>
  <c r="W754" i="2"/>
  <c r="W756" i="2"/>
  <c r="W757" i="2"/>
  <c r="W758" i="2"/>
  <c r="W759" i="2"/>
  <c r="W760" i="2"/>
  <c r="W761" i="2"/>
  <c r="W762" i="2"/>
  <c r="W763" i="2"/>
  <c r="W764" i="2"/>
  <c r="W765" i="2"/>
  <c r="W766" i="2"/>
  <c r="W768" i="2"/>
  <c r="W769" i="2"/>
  <c r="W770" i="2"/>
  <c r="W771" i="2"/>
  <c r="W772" i="2"/>
  <c r="W773" i="2"/>
  <c r="W774" i="2"/>
  <c r="W775" i="2"/>
  <c r="W776" i="2"/>
  <c r="W777" i="2"/>
  <c r="W778" i="2"/>
  <c r="W779" i="2"/>
  <c r="W780" i="2"/>
  <c r="W781" i="2"/>
  <c r="W782" i="2"/>
  <c r="W809" i="2"/>
  <c r="W810" i="2"/>
  <c r="W811" i="2"/>
  <c r="W812" i="2"/>
  <c r="W813" i="2"/>
  <c r="W814" i="2"/>
  <c r="W818" i="2"/>
  <c r="W594" i="2"/>
  <c r="W595" i="2"/>
  <c r="W596" i="2"/>
  <c r="W597" i="2"/>
  <c r="W598" i="2"/>
  <c r="W599" i="2"/>
  <c r="W600" i="2"/>
  <c r="W601" i="2"/>
  <c r="W602" i="2"/>
  <c r="W603" i="2"/>
  <c r="W604" i="2"/>
  <c r="W605" i="2"/>
  <c r="W606" i="2"/>
  <c r="W607" i="2"/>
  <c r="W608" i="2"/>
  <c r="W609" i="2"/>
  <c r="W610" i="2"/>
  <c r="W611" i="2"/>
  <c r="W612" i="2"/>
  <c r="W613" i="2"/>
  <c r="W614" i="2"/>
  <c r="W615" i="2"/>
  <c r="W616" i="2"/>
  <c r="W617" i="2"/>
  <c r="W618" i="2"/>
  <c r="W619" i="2"/>
  <c r="W620" i="2"/>
  <c r="W621" i="2"/>
  <c r="W622" i="2"/>
  <c r="W623" i="2"/>
  <c r="W624" i="2"/>
  <c r="W625" i="2"/>
  <c r="W626" i="2"/>
  <c r="W627" i="2"/>
  <c r="W628" i="2"/>
  <c r="W629" i="2"/>
  <c r="W630" i="2"/>
  <c r="W631" i="2"/>
  <c r="W632" i="2"/>
  <c r="W633" i="2"/>
  <c r="W634" i="2"/>
  <c r="W635" i="2"/>
  <c r="W636" i="2"/>
  <c r="W637" i="2"/>
  <c r="W638" i="2"/>
  <c r="W639" i="2"/>
  <c r="W640" i="2"/>
  <c r="W641" i="2"/>
  <c r="W642" i="2"/>
  <c r="W643" i="2"/>
  <c r="W644" i="2"/>
  <c r="W645" i="2"/>
  <c r="W646" i="2"/>
  <c r="W647" i="2"/>
  <c r="W648" i="2"/>
  <c r="W649" i="2"/>
  <c r="W650" i="2"/>
  <c r="W651" i="2"/>
  <c r="W652" i="2"/>
  <c r="W653" i="2"/>
  <c r="W654" i="2"/>
  <c r="W655" i="2"/>
  <c r="W656" i="2"/>
  <c r="W657" i="2"/>
  <c r="W658" i="2"/>
  <c r="W659" i="2"/>
  <c r="W660" i="2"/>
  <c r="W661" i="2"/>
  <c r="W662" i="2"/>
  <c r="W663" i="2"/>
  <c r="W664" i="2"/>
  <c r="W665" i="2"/>
  <c r="W666" i="2"/>
  <c r="W667" i="2"/>
  <c r="W668" i="2"/>
  <c r="W669" i="2"/>
  <c r="W670" i="2"/>
  <c r="W671" i="2"/>
  <c r="W672" i="2"/>
  <c r="W673" i="2"/>
  <c r="W674" i="2"/>
  <c r="W675" i="2"/>
  <c r="W676" i="2"/>
  <c r="W677" i="2"/>
  <c r="W678" i="2"/>
  <c r="W679" i="2"/>
  <c r="W680" i="2"/>
  <c r="W681" i="2"/>
  <c r="W682" i="2"/>
  <c r="W683" i="2"/>
  <c r="W684" i="2"/>
  <c r="W685" i="2"/>
  <c r="W686" i="2"/>
  <c r="W687" i="2"/>
  <c r="W688" i="2"/>
  <c r="W689" i="2"/>
  <c r="W690" i="2"/>
  <c r="W691" i="2"/>
  <c r="W692" i="2"/>
  <c r="W693" i="2"/>
  <c r="W694" i="2"/>
  <c r="W695" i="2"/>
  <c r="W696" i="2"/>
  <c r="W697" i="2"/>
  <c r="W698" i="2"/>
  <c r="W699" i="2"/>
  <c r="W700" i="2"/>
  <c r="W701" i="2"/>
  <c r="W702" i="2"/>
  <c r="W703" i="2"/>
  <c r="W704" i="2"/>
  <c r="W705" i="2"/>
  <c r="W706" i="2"/>
  <c r="W707" i="2"/>
  <c r="W708" i="2"/>
  <c r="W709" i="2"/>
  <c r="W710" i="2"/>
  <c r="W711" i="2"/>
  <c r="W712" i="2"/>
  <c r="W713" i="2"/>
  <c r="W835" i="2"/>
  <c r="W836" i="2"/>
  <c r="W837" i="2"/>
  <c r="W838" i="2"/>
  <c r="W839" i="2"/>
  <c r="W840" i="2"/>
  <c r="W841" i="2"/>
  <c r="W842" i="2"/>
  <c r="W844" i="2"/>
  <c r="W845" i="2"/>
  <c r="W846" i="2"/>
  <c r="W847" i="2"/>
  <c r="W848" i="2"/>
  <c r="W849" i="2"/>
  <c r="W850" i="2"/>
  <c r="W851" i="2"/>
  <c r="W852" i="2"/>
  <c r="W853" i="2"/>
  <c r="W854" i="2"/>
  <c r="W855" i="2"/>
  <c r="W856" i="2"/>
  <c r="W860" i="2"/>
  <c r="W861" i="2"/>
  <c r="W862" i="2"/>
  <c r="W864" i="2"/>
  <c r="W865" i="2"/>
  <c r="W866" i="2"/>
  <c r="W867" i="2"/>
  <c r="W868" i="2"/>
  <c r="W869" i="2"/>
  <c r="W870" i="2"/>
  <c r="W871" i="2"/>
  <c r="W872" i="2"/>
  <c r="W873" i="2"/>
  <c r="W874" i="2"/>
  <c r="W875" i="2"/>
  <c r="W876" i="2"/>
  <c r="W877" i="2"/>
  <c r="W878" i="2"/>
  <c r="W879" i="2"/>
  <c r="W880" i="2"/>
  <c r="W881" i="2"/>
  <c r="W882" i="2"/>
  <c r="W883" i="2"/>
  <c r="W821" i="2"/>
  <c r="W822" i="2"/>
  <c r="W715" i="2"/>
  <c r="W884" i="2"/>
  <c r="W885" i="2"/>
  <c r="W749" i="2"/>
  <c r="W823" i="2"/>
  <c r="W750" i="2"/>
  <c r="W728" i="2"/>
  <c r="W824" i="2"/>
  <c r="W825" i="2"/>
  <c r="W826" i="2"/>
  <c r="W827" i="2"/>
  <c r="W828" i="2"/>
  <c r="W829" i="2"/>
  <c r="W830" i="2"/>
  <c r="W831" i="2"/>
  <c r="W582" i="2"/>
  <c r="W583" i="2"/>
  <c r="W584" i="2"/>
  <c r="W858" i="2"/>
  <c r="W819" i="2"/>
  <c r="W729" i="2"/>
  <c r="W730" i="2"/>
  <c r="W815" i="2"/>
  <c r="W591" i="2"/>
  <c r="W592" i="2"/>
  <c r="W816" i="2"/>
  <c r="W832" i="2"/>
  <c r="W833" i="2"/>
  <c r="B9" i="2"/>
  <c r="B9" i="3" s="1"/>
  <c r="B8" i="2"/>
  <c r="B8" i="3" s="1"/>
  <c r="B10" i="2"/>
  <c r="B10" i="3" s="1"/>
  <c r="B11" i="2"/>
  <c r="B11" i="3" s="1"/>
  <c r="B12" i="2"/>
  <c r="B12" i="3" s="1"/>
  <c r="B154" i="2"/>
  <c r="B154" i="3" s="1"/>
  <c r="B155" i="2"/>
  <c r="B155" i="3" s="1"/>
  <c r="B156" i="2"/>
  <c r="B156" i="3" s="1"/>
  <c r="B157" i="2"/>
  <c r="B157" i="3" s="1"/>
  <c r="B158" i="2"/>
  <c r="B158" i="3" s="1"/>
  <c r="B159" i="2"/>
  <c r="B159" i="3" s="1"/>
  <c r="B160" i="2"/>
  <c r="B160" i="3" s="1"/>
  <c r="B161" i="2"/>
  <c r="B161" i="3" s="1"/>
  <c r="B162" i="2"/>
  <c r="B162" i="3" s="1"/>
  <c r="B163" i="2"/>
  <c r="B163" i="3" s="1"/>
  <c r="B164" i="2"/>
  <c r="B164" i="3" s="1"/>
  <c r="B165" i="2"/>
  <c r="B165" i="3" s="1"/>
  <c r="B166" i="2"/>
  <c r="B166" i="3" s="1"/>
  <c r="B167" i="2"/>
  <c r="B167" i="3" s="1"/>
  <c r="B168" i="2"/>
  <c r="B168" i="3" s="1"/>
  <c r="B169" i="2"/>
  <c r="B169" i="3" s="1"/>
  <c r="B170" i="2"/>
  <c r="B170" i="3" s="1"/>
  <c r="B171" i="2"/>
  <c r="B171" i="3" s="1"/>
  <c r="B172" i="2"/>
  <c r="B172" i="3" s="1"/>
  <c r="B173" i="2"/>
  <c r="B173" i="3" s="1"/>
  <c r="B174" i="2"/>
  <c r="B174" i="3" s="1"/>
  <c r="B175" i="2"/>
  <c r="B175" i="3" s="1"/>
  <c r="B176" i="2"/>
  <c r="B176" i="3" s="1"/>
  <c r="B18" i="2"/>
  <c r="B18" i="3" s="1"/>
  <c r="B19" i="2"/>
  <c r="B19" i="3" s="1"/>
  <c r="B20" i="2"/>
  <c r="B20" i="3" s="1"/>
  <c r="B21" i="2"/>
  <c r="B21" i="3" s="1"/>
  <c r="B25" i="2"/>
  <c r="B25" i="3" s="1"/>
  <c r="B26" i="2"/>
  <c r="B26" i="3" s="1"/>
  <c r="B27" i="2"/>
  <c r="B27" i="3" s="1"/>
  <c r="B28" i="2"/>
  <c r="B28" i="3" s="1"/>
  <c r="B107" i="2"/>
  <c r="B107" i="3" s="1"/>
  <c r="B108" i="2"/>
  <c r="B108" i="3" s="1"/>
  <c r="B109" i="2"/>
  <c r="B109" i="3" s="1"/>
  <c r="B110" i="2"/>
  <c r="B110" i="3" s="1"/>
  <c r="B111" i="2"/>
  <c r="B111" i="3" s="1"/>
  <c r="B112" i="2"/>
  <c r="B112" i="3" s="1"/>
  <c r="B113" i="2"/>
  <c r="B113" i="3" s="1"/>
  <c r="B115" i="2"/>
  <c r="B115" i="3" s="1"/>
  <c r="B123" i="2"/>
  <c r="B123" i="3" s="1"/>
  <c r="B124" i="2"/>
  <c r="B124" i="3" s="1"/>
  <c r="B125" i="2"/>
  <c r="B125" i="3" s="1"/>
  <c r="B126" i="2"/>
  <c r="B126" i="3" s="1"/>
  <c r="B127" i="2"/>
  <c r="B127" i="3" s="1"/>
  <c r="B128" i="2"/>
  <c r="B128" i="3" s="1"/>
  <c r="B129" i="2"/>
  <c r="B129" i="3" s="1"/>
  <c r="B130" i="2"/>
  <c r="B130" i="3" s="1"/>
  <c r="B131" i="2"/>
  <c r="B131" i="3" s="1"/>
  <c r="B132" i="2"/>
  <c r="B132" i="3" s="1"/>
  <c r="B133" i="2"/>
  <c r="B133" i="3" s="1"/>
  <c r="B136" i="2"/>
  <c r="B136" i="3" s="1"/>
  <c r="B137" i="2"/>
  <c r="B137" i="3" s="1"/>
  <c r="B139" i="2"/>
  <c r="B139" i="3" s="1"/>
  <c r="B140" i="2"/>
  <c r="B140" i="3" s="1"/>
  <c r="B141" i="2"/>
  <c r="B141" i="3" s="1"/>
  <c r="B142" i="2"/>
  <c r="B142" i="3" s="1"/>
  <c r="B143" i="2"/>
  <c r="B143" i="3" s="1"/>
  <c r="B144" i="2"/>
  <c r="B144" i="3" s="1"/>
  <c r="B147" i="2"/>
  <c r="B147" i="3" s="1"/>
  <c r="B148" i="2"/>
  <c r="B148" i="3" s="1"/>
  <c r="B149" i="2"/>
  <c r="B149" i="3" s="1"/>
  <c r="B150" i="2"/>
  <c r="B150" i="3" s="1"/>
  <c r="B151" i="2"/>
  <c r="B151" i="3" s="1"/>
  <c r="B152" i="2"/>
  <c r="B152" i="3" s="1"/>
  <c r="B178" i="2"/>
  <c r="B178" i="3" s="1"/>
  <c r="B31" i="2"/>
  <c r="B31" i="3" s="1"/>
  <c r="B32" i="2"/>
  <c r="B32" i="3" s="1"/>
  <c r="B33" i="2"/>
  <c r="B33" i="3" s="1"/>
  <c r="B34" i="2"/>
  <c r="B34" i="3" s="1"/>
  <c r="B35" i="2"/>
  <c r="B35" i="3" s="1"/>
  <c r="B36" i="2"/>
  <c r="B36" i="3" s="1"/>
  <c r="B37" i="2"/>
  <c r="B37" i="3" s="1"/>
  <c r="B38" i="2"/>
  <c r="B38" i="3" s="1"/>
  <c r="B39" i="2"/>
  <c r="B39" i="3" s="1"/>
  <c r="B40" i="2"/>
  <c r="B40" i="3" s="1"/>
  <c r="B41" i="2"/>
  <c r="B41" i="3" s="1"/>
  <c r="B42" i="2"/>
  <c r="B42" i="3" s="1"/>
  <c r="B43" i="2"/>
  <c r="B43" i="3" s="1"/>
  <c r="B44" i="2"/>
  <c r="B44" i="3" s="1"/>
  <c r="B45" i="2"/>
  <c r="B45" i="3" s="1"/>
  <c r="B46" i="2"/>
  <c r="B46" i="3" s="1"/>
  <c r="B47" i="2"/>
  <c r="B47" i="3" s="1"/>
  <c r="B48" i="2"/>
  <c r="B48" i="3" s="1"/>
  <c r="B49" i="2"/>
  <c r="B49" i="3" s="1"/>
  <c r="B50" i="2"/>
  <c r="B50" i="3" s="1"/>
  <c r="B51" i="2"/>
  <c r="B51" i="3" s="1"/>
  <c r="B52" i="2"/>
  <c r="B52" i="3" s="1"/>
  <c r="B53" i="2"/>
  <c r="B53" i="3" s="1"/>
  <c r="B54" i="2"/>
  <c r="B54" i="3" s="1"/>
  <c r="B55" i="2"/>
  <c r="B55" i="3" s="1"/>
  <c r="B56" i="2"/>
  <c r="B56" i="3" s="1"/>
  <c r="B57" i="2"/>
  <c r="B57" i="3" s="1"/>
  <c r="B58" i="2"/>
  <c r="B58" i="3" s="1"/>
  <c r="B59" i="2"/>
  <c r="B59" i="3" s="1"/>
  <c r="B60" i="2"/>
  <c r="B60" i="3" s="1"/>
  <c r="B61" i="2"/>
  <c r="B61" i="3" s="1"/>
  <c r="B62" i="2"/>
  <c r="B62" i="3" s="1"/>
  <c r="B63" i="2"/>
  <c r="B63" i="3" s="1"/>
  <c r="B64" i="2"/>
  <c r="B64" i="3" s="1"/>
  <c r="B65" i="2"/>
  <c r="B65" i="3" s="1"/>
  <c r="B66" i="2"/>
  <c r="B66" i="3" s="1"/>
  <c r="B67" i="2"/>
  <c r="B67" i="3" s="1"/>
  <c r="B68" i="2"/>
  <c r="B68" i="3" s="1"/>
  <c r="B69" i="2"/>
  <c r="B69" i="3" s="1"/>
  <c r="B70" i="2"/>
  <c r="B70" i="3" s="1"/>
  <c r="B71" i="2"/>
  <c r="B71" i="3" s="1"/>
  <c r="B72" i="2"/>
  <c r="B72" i="3" s="1"/>
  <c r="B73" i="2"/>
  <c r="B73" i="3" s="1"/>
  <c r="B74" i="2"/>
  <c r="B74" i="3" s="1"/>
  <c r="B75" i="2"/>
  <c r="B75" i="3" s="1"/>
  <c r="B76" i="2"/>
  <c r="B76" i="3" s="1"/>
  <c r="B77" i="2"/>
  <c r="B77" i="3" s="1"/>
  <c r="B78" i="2"/>
  <c r="B78" i="3" s="1"/>
  <c r="B79" i="2"/>
  <c r="B79" i="3" s="1"/>
  <c r="B80" i="2"/>
  <c r="B80" i="3" s="1"/>
  <c r="B81" i="2"/>
  <c r="B81" i="3" s="1"/>
  <c r="B82" i="2"/>
  <c r="B82" i="3" s="1"/>
  <c r="B83" i="2"/>
  <c r="B83" i="3" s="1"/>
  <c r="B84" i="2"/>
  <c r="B84" i="3" s="1"/>
  <c r="B85" i="2"/>
  <c r="B85" i="3" s="1"/>
  <c r="B86" i="2"/>
  <c r="B86" i="3" s="1"/>
  <c r="B87" i="2"/>
  <c r="B87" i="3" s="1"/>
  <c r="B88" i="2"/>
  <c r="B88" i="3" s="1"/>
  <c r="B89" i="2"/>
  <c r="B89" i="3" s="1"/>
  <c r="B90" i="2"/>
  <c r="B90" i="3" s="1"/>
  <c r="B91" i="2"/>
  <c r="B91" i="3" s="1"/>
  <c r="B92" i="2"/>
  <c r="B92" i="3" s="1"/>
  <c r="B93" i="2"/>
  <c r="B93" i="3" s="1"/>
  <c r="B94" i="2"/>
  <c r="B94" i="3" s="1"/>
  <c r="B95" i="2"/>
  <c r="B95" i="3" s="1"/>
  <c r="B96" i="2"/>
  <c r="B96" i="3" s="1"/>
  <c r="B97" i="2"/>
  <c r="B97" i="3" s="1"/>
  <c r="B98" i="2"/>
  <c r="B98" i="3" s="1"/>
  <c r="B99" i="2"/>
  <c r="B99" i="3" s="1"/>
  <c r="B100" i="2"/>
  <c r="B100" i="3" s="1"/>
  <c r="B101" i="2"/>
  <c r="B101" i="3" s="1"/>
  <c r="B102" i="2"/>
  <c r="B102" i="3" s="1"/>
  <c r="B103" i="2"/>
  <c r="B103" i="3" s="1"/>
  <c r="B104" i="2"/>
  <c r="B104" i="3" s="1"/>
  <c r="B105" i="2"/>
  <c r="B105" i="3" s="1"/>
  <c r="B187" i="2"/>
  <c r="B187" i="3" s="1"/>
  <c r="B188" i="2"/>
  <c r="B188" i="3" s="1"/>
  <c r="B189" i="2"/>
  <c r="B189" i="3" s="1"/>
  <c r="B190" i="2"/>
  <c r="B190" i="3" s="1"/>
  <c r="B191" i="2"/>
  <c r="B191" i="3" s="1"/>
  <c r="B192" i="2"/>
  <c r="B192" i="3" s="1"/>
  <c r="B193" i="2"/>
  <c r="B193" i="3" s="1"/>
  <c r="B194" i="2"/>
  <c r="B194" i="3" s="1"/>
  <c r="B195" i="2"/>
  <c r="B195" i="3" s="1"/>
  <c r="B197" i="2"/>
  <c r="B197" i="3" s="1"/>
  <c r="B198" i="2"/>
  <c r="B198" i="3" s="1"/>
  <c r="B199" i="2"/>
  <c r="B199" i="3" s="1"/>
  <c r="B200" i="2"/>
  <c r="B200" i="3" s="1"/>
  <c r="B201" i="2"/>
  <c r="B201" i="3" s="1"/>
  <c r="B202" i="2"/>
  <c r="B202" i="3" s="1"/>
  <c r="B203" i="2"/>
  <c r="B203" i="3" s="1"/>
  <c r="B204" i="2"/>
  <c r="B204" i="3" s="1"/>
  <c r="B205" i="2"/>
  <c r="B205" i="3" s="1"/>
  <c r="B206" i="2"/>
  <c r="B206" i="3" s="1"/>
  <c r="B207" i="2"/>
  <c r="B207" i="3" s="1"/>
  <c r="B208" i="2"/>
  <c r="B208" i="3" s="1"/>
  <c r="B209" i="2"/>
  <c r="B209" i="3" s="1"/>
  <c r="B210" i="2"/>
  <c r="B210" i="3" s="1"/>
  <c r="B211" i="2"/>
  <c r="B211" i="3" s="1"/>
  <c r="B212" i="2"/>
  <c r="B212" i="3" s="1"/>
  <c r="B213" i="2"/>
  <c r="B213" i="3" s="1"/>
  <c r="B214" i="2"/>
  <c r="B214" i="3" s="1"/>
  <c r="B215" i="2"/>
  <c r="B215" i="3" s="1"/>
  <c r="B216" i="2"/>
  <c r="B216" i="3" s="1"/>
  <c r="B217" i="2"/>
  <c r="B217" i="3" s="1"/>
  <c r="B219" i="2"/>
  <c r="B219" i="3" s="1"/>
  <c r="B221" i="2"/>
  <c r="B221" i="3" s="1"/>
  <c r="B222" i="2"/>
  <c r="B222" i="3" s="1"/>
  <c r="B223" i="2"/>
  <c r="B223" i="3" s="1"/>
  <c r="B224" i="2"/>
  <c r="B224" i="3" s="1"/>
  <c r="B225" i="2"/>
  <c r="B225" i="3" s="1"/>
  <c r="B226" i="2"/>
  <c r="B226" i="3" s="1"/>
  <c r="B227" i="2"/>
  <c r="B227" i="3" s="1"/>
  <c r="B228" i="2"/>
  <c r="B228" i="3" s="1"/>
  <c r="B229" i="2"/>
  <c r="B229" i="3" s="1"/>
  <c r="B230" i="2"/>
  <c r="B230" i="3" s="1"/>
  <c r="B231" i="2"/>
  <c r="B231" i="3" s="1"/>
  <c r="B232" i="2"/>
  <c r="B232" i="3" s="1"/>
  <c r="B233" i="2"/>
  <c r="B233" i="3" s="1"/>
  <c r="B234" i="2"/>
  <c r="B234" i="3" s="1"/>
  <c r="B235" i="2"/>
  <c r="B235" i="3" s="1"/>
  <c r="B236" i="2"/>
  <c r="B236" i="3" s="1"/>
  <c r="B23" i="2"/>
  <c r="B23" i="3" s="1"/>
  <c r="B119" i="2"/>
  <c r="B119" i="3" s="1"/>
  <c r="B184" i="2"/>
  <c r="B184" i="3" s="1"/>
  <c r="B13" i="2"/>
  <c r="B13" i="3" s="1"/>
  <c r="B121" i="2"/>
  <c r="B121" i="3" s="1"/>
  <c r="B134" i="2"/>
  <c r="B134" i="3" s="1"/>
  <c r="B185" i="2"/>
  <c r="B185" i="3" s="1"/>
  <c r="B14" i="2"/>
  <c r="B14" i="3" s="1"/>
  <c r="B116" i="2"/>
  <c r="B116" i="3" s="1"/>
  <c r="B117" i="2"/>
  <c r="B117" i="3" s="1"/>
  <c r="B29" i="2"/>
  <c r="B29" i="3" s="1"/>
  <c r="B16" i="2"/>
  <c r="B16" i="3" s="1"/>
  <c r="B145" i="2"/>
  <c r="B145" i="3" s="1"/>
  <c r="B180" i="2"/>
  <c r="B180" i="3" s="1"/>
  <c r="B181" i="2"/>
  <c r="B181" i="3" s="1"/>
  <c r="B182" i="2"/>
  <c r="B182" i="3" s="1"/>
  <c r="B239" i="2"/>
  <c r="B239" i="3" s="1"/>
  <c r="B240" i="2"/>
  <c r="B240" i="3" s="1"/>
  <c r="B241" i="2"/>
  <c r="B241" i="3" s="1"/>
  <c r="B479" i="2"/>
  <c r="B479" i="3" s="1"/>
  <c r="B480" i="2"/>
  <c r="B480" i="3" s="1"/>
  <c r="B481" i="2"/>
  <c r="B481" i="3" s="1"/>
  <c r="B482" i="2"/>
  <c r="B482" i="3" s="1"/>
  <c r="B483" i="2"/>
  <c r="B483" i="3" s="1"/>
  <c r="B484" i="2"/>
  <c r="B484" i="3" s="1"/>
  <c r="B485" i="2"/>
  <c r="B485" i="3" s="1"/>
  <c r="B486" i="2"/>
  <c r="B486" i="3" s="1"/>
  <c r="B487" i="2"/>
  <c r="B487" i="3" s="1"/>
  <c r="B488" i="2"/>
  <c r="B488" i="3" s="1"/>
  <c r="B489" i="2"/>
  <c r="B489" i="3" s="1"/>
  <c r="B490" i="2"/>
  <c r="B490" i="3" s="1"/>
  <c r="B491" i="2"/>
  <c r="B491" i="3" s="1"/>
  <c r="B492" i="2"/>
  <c r="B492" i="3" s="1"/>
  <c r="B493" i="2"/>
  <c r="B493" i="3" s="1"/>
  <c r="B494" i="2"/>
  <c r="B494" i="3" s="1"/>
  <c r="B495" i="2"/>
  <c r="B495" i="3" s="1"/>
  <c r="B496" i="2"/>
  <c r="B496" i="3" s="1"/>
  <c r="B497" i="2"/>
  <c r="B497" i="3" s="1"/>
  <c r="B498" i="2"/>
  <c r="B498" i="3" s="1"/>
  <c r="B499" i="2"/>
  <c r="B499" i="3" s="1"/>
  <c r="B500" i="2"/>
  <c r="B500" i="3" s="1"/>
  <c r="B249" i="2"/>
  <c r="B249" i="3" s="1"/>
  <c r="B250" i="2"/>
  <c r="B250" i="3" s="1"/>
  <c r="B251" i="2"/>
  <c r="B251" i="3" s="1"/>
  <c r="B252" i="2"/>
  <c r="B252" i="3" s="1"/>
  <c r="B254" i="2"/>
  <c r="B254" i="3" s="1"/>
  <c r="B415" i="2"/>
  <c r="B415" i="3" s="1"/>
  <c r="B416" i="2"/>
  <c r="B416" i="3" s="1"/>
  <c r="B417" i="2"/>
  <c r="B417" i="3" s="1"/>
  <c r="B418" i="2"/>
  <c r="B418" i="3" s="1"/>
  <c r="B419" i="2"/>
  <c r="B419" i="3" s="1"/>
  <c r="B420" i="2"/>
  <c r="B420" i="3" s="1"/>
  <c r="B421" i="2"/>
  <c r="B421" i="3" s="1"/>
  <c r="B422" i="2"/>
  <c r="B422" i="3" s="1"/>
  <c r="B423" i="2"/>
  <c r="B423" i="3" s="1"/>
  <c r="B424" i="2"/>
  <c r="B424" i="3" s="1"/>
  <c r="B426" i="2"/>
  <c r="B426" i="3" s="1"/>
  <c r="B430" i="2"/>
  <c r="B430" i="3" s="1"/>
  <c r="B434" i="2"/>
  <c r="B434" i="3" s="1"/>
  <c r="B435" i="2"/>
  <c r="B435" i="3" s="1"/>
  <c r="B436" i="2"/>
  <c r="B436" i="3" s="1"/>
  <c r="B437" i="2"/>
  <c r="B437" i="3" s="1"/>
  <c r="B438" i="2"/>
  <c r="B438" i="3" s="1"/>
  <c r="B439" i="2"/>
  <c r="B439" i="3" s="1"/>
  <c r="B440" i="2"/>
  <c r="B440" i="3" s="1"/>
  <c r="B441" i="2"/>
  <c r="B441" i="3" s="1"/>
  <c r="B442" i="2"/>
  <c r="B442" i="3" s="1"/>
  <c r="B443" i="2"/>
  <c r="B443" i="3" s="1"/>
  <c r="B444" i="2"/>
  <c r="B444" i="3" s="1"/>
  <c r="B445" i="2"/>
  <c r="B445" i="3" s="1"/>
  <c r="B446" i="2"/>
  <c r="B446" i="3" s="1"/>
  <c r="B447" i="2"/>
  <c r="B447" i="3" s="1"/>
  <c r="B448" i="2"/>
  <c r="B448" i="3" s="1"/>
  <c r="B451" i="2"/>
  <c r="B451" i="3" s="1"/>
  <c r="B453" i="2"/>
  <c r="B453" i="3" s="1"/>
  <c r="B456" i="2"/>
  <c r="B456" i="3" s="1"/>
  <c r="B457" i="2"/>
  <c r="B457" i="3" s="1"/>
  <c r="B458" i="2"/>
  <c r="B458" i="3" s="1"/>
  <c r="B459" i="2"/>
  <c r="B459" i="3" s="1"/>
  <c r="B460" i="2"/>
  <c r="B460" i="3" s="1"/>
  <c r="B461" i="2"/>
  <c r="B461" i="3" s="1"/>
  <c r="B462" i="2"/>
  <c r="B462" i="3" s="1"/>
  <c r="B463" i="2"/>
  <c r="B463" i="3" s="1"/>
  <c r="B465" i="2"/>
  <c r="B465" i="3" s="1"/>
  <c r="B466" i="2"/>
  <c r="B466" i="3" s="1"/>
  <c r="B467" i="2"/>
  <c r="B467" i="3" s="1"/>
  <c r="B468" i="2"/>
  <c r="B468" i="3" s="1"/>
  <c r="B469" i="2"/>
  <c r="B469" i="3" s="1"/>
  <c r="B470" i="2"/>
  <c r="B470" i="3" s="1"/>
  <c r="B471" i="2"/>
  <c r="B471" i="3" s="1"/>
  <c r="B472" i="2"/>
  <c r="B472" i="3" s="1"/>
  <c r="B473" i="2"/>
  <c r="B473" i="3" s="1"/>
  <c r="B474" i="2"/>
  <c r="B474" i="3" s="1"/>
  <c r="B475" i="2"/>
  <c r="B475" i="3" s="1"/>
  <c r="B476" i="2"/>
  <c r="B476" i="3" s="1"/>
  <c r="B477" i="2"/>
  <c r="B477" i="3" s="1"/>
  <c r="B503" i="2"/>
  <c r="B503" i="3" s="1"/>
  <c r="B504" i="2"/>
  <c r="B504" i="3" s="1"/>
  <c r="B505" i="2"/>
  <c r="B505" i="3" s="1"/>
  <c r="B506" i="2"/>
  <c r="B506" i="3" s="1"/>
  <c r="B507" i="2"/>
  <c r="B507" i="3" s="1"/>
  <c r="B508" i="2"/>
  <c r="B508" i="3" s="1"/>
  <c r="B509" i="2"/>
  <c r="B509" i="3" s="1"/>
  <c r="B510" i="2"/>
  <c r="B510" i="3" s="1"/>
  <c r="B511" i="2"/>
  <c r="B511" i="3" s="1"/>
  <c r="B517" i="2"/>
  <c r="B517" i="3" s="1"/>
  <c r="B518" i="2"/>
  <c r="B518" i="3" s="1"/>
  <c r="B521" i="2"/>
  <c r="B521" i="3" s="1"/>
  <c r="B523" i="2"/>
  <c r="B523" i="3" s="1"/>
  <c r="B258" i="2"/>
  <c r="B258" i="3" s="1"/>
  <c r="B259" i="2"/>
  <c r="B259" i="3" s="1"/>
  <c r="B260" i="2"/>
  <c r="B260" i="3" s="1"/>
  <c r="B261" i="2"/>
  <c r="B261" i="3" s="1"/>
  <c r="B262" i="2"/>
  <c r="B262" i="3" s="1"/>
  <c r="B263" i="2"/>
  <c r="B263" i="3" s="1"/>
  <c r="B264" i="2"/>
  <c r="B264" i="3" s="1"/>
  <c r="B265" i="2"/>
  <c r="B265" i="3" s="1"/>
  <c r="B266" i="2"/>
  <c r="B266" i="3" s="1"/>
  <c r="B267" i="2"/>
  <c r="B267" i="3" s="1"/>
  <c r="B268" i="2"/>
  <c r="B268" i="3" s="1"/>
  <c r="B269" i="2"/>
  <c r="B269" i="3" s="1"/>
  <c r="B270" i="2"/>
  <c r="B270" i="3" s="1"/>
  <c r="B271" i="2"/>
  <c r="B271" i="3" s="1"/>
  <c r="B272" i="2"/>
  <c r="B272" i="3" s="1"/>
  <c r="B273" i="2"/>
  <c r="B273" i="3" s="1"/>
  <c r="B274" i="2"/>
  <c r="B274" i="3" s="1"/>
  <c r="B275" i="2"/>
  <c r="B275" i="3" s="1"/>
  <c r="B276" i="2"/>
  <c r="B276" i="3" s="1"/>
  <c r="B277" i="2"/>
  <c r="B277" i="3" s="1"/>
  <c r="B278" i="2"/>
  <c r="B278" i="3" s="1"/>
  <c r="B279" i="2"/>
  <c r="B279" i="3" s="1"/>
  <c r="B280" i="2"/>
  <c r="B280" i="3" s="1"/>
  <c r="B281" i="2"/>
  <c r="B281" i="3" s="1"/>
  <c r="B282" i="2"/>
  <c r="B282" i="3" s="1"/>
  <c r="B283" i="2"/>
  <c r="B283" i="3" s="1"/>
  <c r="B284" i="2"/>
  <c r="B284" i="3" s="1"/>
  <c r="B285" i="2"/>
  <c r="B285" i="3" s="1"/>
  <c r="B286" i="2"/>
  <c r="B286" i="3" s="1"/>
  <c r="B287" i="2"/>
  <c r="B287" i="3" s="1"/>
  <c r="B288" i="2"/>
  <c r="B288" i="3" s="1"/>
  <c r="B289" i="2"/>
  <c r="B289" i="3" s="1"/>
  <c r="B290" i="2"/>
  <c r="B290" i="3" s="1"/>
  <c r="B291" i="2"/>
  <c r="B291" i="3" s="1"/>
  <c r="B292" i="2"/>
  <c r="B292" i="3" s="1"/>
  <c r="B293" i="2"/>
  <c r="B293" i="3" s="1"/>
  <c r="B294" i="2"/>
  <c r="B294" i="3" s="1"/>
  <c r="B295" i="2"/>
  <c r="B295" i="3" s="1"/>
  <c r="B296" i="2"/>
  <c r="B296" i="3" s="1"/>
  <c r="B297" i="2"/>
  <c r="B297" i="3" s="1"/>
  <c r="B299" i="2"/>
  <c r="B299" i="3" s="1"/>
  <c r="B300" i="2"/>
  <c r="B300" i="3" s="1"/>
  <c r="B301" i="2"/>
  <c r="B301" i="3" s="1"/>
  <c r="B302" i="2"/>
  <c r="B302" i="3" s="1"/>
  <c r="B303" i="2"/>
  <c r="B303" i="3" s="1"/>
  <c r="B304" i="2"/>
  <c r="B304" i="3" s="1"/>
  <c r="B305" i="2"/>
  <c r="B305" i="3" s="1"/>
  <c r="B306" i="2"/>
  <c r="B306" i="3" s="1"/>
  <c r="B307" i="2"/>
  <c r="B307" i="3" s="1"/>
  <c r="B308" i="2"/>
  <c r="B308" i="3" s="1"/>
  <c r="B309" i="2"/>
  <c r="B309" i="3" s="1"/>
  <c r="B310" i="2"/>
  <c r="B310" i="3" s="1"/>
  <c r="B311" i="2"/>
  <c r="B311" i="3" s="1"/>
  <c r="B312" i="2"/>
  <c r="B312" i="3" s="1"/>
  <c r="B313" i="2"/>
  <c r="B313" i="3" s="1"/>
  <c r="B314" i="2"/>
  <c r="B314" i="3" s="1"/>
  <c r="B315" i="2"/>
  <c r="B315" i="3" s="1"/>
  <c r="B316" i="2"/>
  <c r="B316" i="3" s="1"/>
  <c r="B317" i="2"/>
  <c r="B317" i="3" s="1"/>
  <c r="B318" i="2"/>
  <c r="B318" i="3" s="1"/>
  <c r="B319" i="2"/>
  <c r="B319" i="3" s="1"/>
  <c r="B320" i="2"/>
  <c r="B320" i="3" s="1"/>
  <c r="B321" i="2"/>
  <c r="B321" i="3" s="1"/>
  <c r="B322" i="2"/>
  <c r="B322" i="3" s="1"/>
  <c r="B323" i="2"/>
  <c r="B323" i="3" s="1"/>
  <c r="B324" i="2"/>
  <c r="B324" i="3" s="1"/>
  <c r="B325" i="2"/>
  <c r="B325" i="3" s="1"/>
  <c r="B326" i="2"/>
  <c r="B326" i="3" s="1"/>
  <c r="B327" i="2"/>
  <c r="B327" i="3" s="1"/>
  <c r="B328" i="2"/>
  <c r="B328" i="3" s="1"/>
  <c r="B329" i="2"/>
  <c r="B329" i="3" s="1"/>
  <c r="B330" i="2"/>
  <c r="B330" i="3" s="1"/>
  <c r="B331" i="2"/>
  <c r="B331" i="3" s="1"/>
  <c r="B332" i="2"/>
  <c r="B332" i="3" s="1"/>
  <c r="B333" i="2"/>
  <c r="B333" i="3" s="1"/>
  <c r="B334" i="2"/>
  <c r="B334" i="3" s="1"/>
  <c r="B335" i="2"/>
  <c r="B335" i="3" s="1"/>
  <c r="B336" i="2"/>
  <c r="B336" i="3" s="1"/>
  <c r="B337" i="2"/>
  <c r="B337" i="3" s="1"/>
  <c r="B338" i="2"/>
  <c r="B338" i="3" s="1"/>
  <c r="B339" i="2"/>
  <c r="B339" i="3" s="1"/>
  <c r="B340" i="2"/>
  <c r="B340" i="3" s="1"/>
  <c r="B341" i="2"/>
  <c r="B341" i="3" s="1"/>
  <c r="B342" i="2"/>
  <c r="B342" i="3" s="1"/>
  <c r="B343" i="2"/>
  <c r="B343" i="3" s="1"/>
  <c r="B344" i="2"/>
  <c r="B344" i="3" s="1"/>
  <c r="B345" i="2"/>
  <c r="B345" i="3" s="1"/>
  <c r="B346" i="2"/>
  <c r="B346" i="3" s="1"/>
  <c r="B347" i="2"/>
  <c r="B347" i="3" s="1"/>
  <c r="B348" i="2"/>
  <c r="B348" i="3" s="1"/>
  <c r="B349" i="2"/>
  <c r="B349" i="3" s="1"/>
  <c r="B350" i="2"/>
  <c r="B350" i="3" s="1"/>
  <c r="B351" i="2"/>
  <c r="B351" i="3" s="1"/>
  <c r="B352" i="2"/>
  <c r="B352" i="3" s="1"/>
  <c r="B353" i="2"/>
  <c r="B353" i="3" s="1"/>
  <c r="B354" i="2"/>
  <c r="B354" i="3" s="1"/>
  <c r="B355" i="2"/>
  <c r="B355" i="3" s="1"/>
  <c r="B356" i="2"/>
  <c r="B356" i="3" s="1"/>
  <c r="B357" i="2"/>
  <c r="B357" i="3" s="1"/>
  <c r="B358" i="2"/>
  <c r="B358" i="3" s="1"/>
  <c r="B359" i="2"/>
  <c r="B359" i="3" s="1"/>
  <c r="B360" i="2"/>
  <c r="B360" i="3" s="1"/>
  <c r="B361" i="2"/>
  <c r="B361" i="3" s="1"/>
  <c r="B362" i="2"/>
  <c r="B362" i="3" s="1"/>
  <c r="B363" i="2"/>
  <c r="B363" i="3" s="1"/>
  <c r="B364" i="2"/>
  <c r="B364" i="3" s="1"/>
  <c r="B365" i="2"/>
  <c r="B365" i="3" s="1"/>
  <c r="B366" i="2"/>
  <c r="B366" i="3" s="1"/>
  <c r="B367" i="2"/>
  <c r="B367" i="3" s="1"/>
  <c r="B368" i="2"/>
  <c r="B368" i="3" s="1"/>
  <c r="B369" i="2"/>
  <c r="B369" i="3" s="1"/>
  <c r="B370" i="2"/>
  <c r="B370" i="3" s="1"/>
  <c r="B371" i="2"/>
  <c r="B371" i="3" s="1"/>
  <c r="B372" i="2"/>
  <c r="B372" i="3" s="1"/>
  <c r="B373" i="2"/>
  <c r="B373" i="3" s="1"/>
  <c r="B374" i="2"/>
  <c r="B374" i="3" s="1"/>
  <c r="B375" i="2"/>
  <c r="B375" i="3" s="1"/>
  <c r="B376" i="2"/>
  <c r="B376" i="3" s="1"/>
  <c r="B377" i="2"/>
  <c r="B377" i="3" s="1"/>
  <c r="B378" i="2"/>
  <c r="B378" i="3" s="1"/>
  <c r="B380" i="2"/>
  <c r="B380" i="3" s="1"/>
  <c r="B381" i="2"/>
  <c r="B381" i="3" s="1"/>
  <c r="B382" i="2"/>
  <c r="B382" i="3" s="1"/>
  <c r="B383" i="2"/>
  <c r="B383" i="3" s="1"/>
  <c r="B384" i="2"/>
  <c r="B384" i="3" s="1"/>
  <c r="B385" i="2"/>
  <c r="B385" i="3" s="1"/>
  <c r="B386" i="2"/>
  <c r="B386" i="3" s="1"/>
  <c r="B387" i="2"/>
  <c r="B387" i="3" s="1"/>
  <c r="B388" i="2"/>
  <c r="B388" i="3" s="1"/>
  <c r="B389" i="2"/>
  <c r="B389" i="3" s="1"/>
  <c r="B390" i="2"/>
  <c r="B390" i="3" s="1"/>
  <c r="B391" i="2"/>
  <c r="B391" i="3" s="1"/>
  <c r="B392" i="2"/>
  <c r="B392" i="3" s="1"/>
  <c r="B393" i="2"/>
  <c r="B393" i="3" s="1"/>
  <c r="B394" i="2"/>
  <c r="B394" i="3" s="1"/>
  <c r="B395" i="2"/>
  <c r="B395" i="3" s="1"/>
  <c r="B396" i="2"/>
  <c r="B396" i="3" s="1"/>
  <c r="B397" i="2"/>
  <c r="B397" i="3" s="1"/>
  <c r="B398" i="2"/>
  <c r="B398" i="3" s="1"/>
  <c r="B399" i="2"/>
  <c r="B399" i="3" s="1"/>
  <c r="B400" i="2"/>
  <c r="B400" i="3" s="1"/>
  <c r="B401" i="2"/>
  <c r="B401" i="3" s="1"/>
  <c r="B402" i="2"/>
  <c r="B402" i="3" s="1"/>
  <c r="B403" i="2"/>
  <c r="B403" i="3" s="1"/>
  <c r="B404" i="2"/>
  <c r="B404" i="3" s="1"/>
  <c r="B405" i="2"/>
  <c r="B405" i="3" s="1"/>
  <c r="B406" i="2"/>
  <c r="B406" i="3" s="1"/>
  <c r="B407" i="2"/>
  <c r="B407" i="3" s="1"/>
  <c r="B408" i="2"/>
  <c r="B408" i="3" s="1"/>
  <c r="B409" i="2"/>
  <c r="B409" i="3" s="1"/>
  <c r="B410" i="2"/>
  <c r="B410" i="3" s="1"/>
  <c r="B411" i="2"/>
  <c r="B411" i="3" s="1"/>
  <c r="B412" i="2"/>
  <c r="B412" i="3" s="1"/>
  <c r="B413" i="2"/>
  <c r="B413" i="3" s="1"/>
  <c r="B530" i="2"/>
  <c r="B530" i="3" s="1"/>
  <c r="B531" i="2"/>
  <c r="B531" i="3" s="1"/>
  <c r="B532" i="2"/>
  <c r="B532" i="3" s="1"/>
  <c r="B533" i="2"/>
  <c r="B533" i="3" s="1"/>
  <c r="B534" i="2"/>
  <c r="B534" i="3" s="1"/>
  <c r="B535" i="2"/>
  <c r="B535" i="3" s="1"/>
  <c r="B536" i="2"/>
  <c r="B536" i="3" s="1"/>
  <c r="B537" i="2"/>
  <c r="B537" i="3" s="1"/>
  <c r="B501" i="2"/>
  <c r="B501" i="3" s="1"/>
  <c r="B539" i="2"/>
  <c r="B539" i="3" s="1"/>
  <c r="B540" i="2"/>
  <c r="B540" i="3" s="1"/>
  <c r="B541" i="2"/>
  <c r="B541" i="3" s="1"/>
  <c r="B542" i="2"/>
  <c r="B542" i="3" s="1"/>
  <c r="B543" i="2"/>
  <c r="B543" i="3" s="1"/>
  <c r="B544" i="2"/>
  <c r="B544" i="3" s="1"/>
  <c r="B545" i="2"/>
  <c r="B545" i="3" s="1"/>
  <c r="B546" i="2"/>
  <c r="B546" i="3" s="1"/>
  <c r="B547" i="2"/>
  <c r="B547" i="3" s="1"/>
  <c r="B548" i="2"/>
  <c r="B548" i="3" s="1"/>
  <c r="B549" i="2"/>
  <c r="B549" i="3" s="1"/>
  <c r="B558" i="2"/>
  <c r="B558" i="3" s="1"/>
  <c r="B559" i="2"/>
  <c r="B559" i="3" s="1"/>
  <c r="B560" i="2"/>
  <c r="B560" i="3" s="1"/>
  <c r="B561" i="2"/>
  <c r="B561" i="3" s="1"/>
  <c r="B562" i="2"/>
  <c r="B562" i="3" s="1"/>
  <c r="B563" i="2"/>
  <c r="B563" i="3" s="1"/>
  <c r="B564" i="2"/>
  <c r="B564" i="3" s="1"/>
  <c r="B565" i="2"/>
  <c r="B565" i="3" s="1"/>
  <c r="B566" i="2"/>
  <c r="B566" i="3" s="1"/>
  <c r="B567" i="2"/>
  <c r="B567" i="3" s="1"/>
  <c r="B568" i="2"/>
  <c r="B568" i="3" s="1"/>
  <c r="B569" i="2"/>
  <c r="B569" i="3" s="1"/>
  <c r="B570" i="2"/>
  <c r="B570" i="3" s="1"/>
  <c r="B571" i="2"/>
  <c r="B571" i="3" s="1"/>
  <c r="B572" i="2"/>
  <c r="B572" i="3" s="1"/>
  <c r="B573" i="2"/>
  <c r="B573" i="3" s="1"/>
  <c r="B574" i="2"/>
  <c r="B574" i="3" s="1"/>
  <c r="B575" i="2"/>
  <c r="B575" i="3" s="1"/>
  <c r="B576" i="2"/>
  <c r="B576" i="3" s="1"/>
  <c r="B577" i="2"/>
  <c r="B577" i="3" s="1"/>
  <c r="B449" i="2"/>
  <c r="B449" i="3" s="1"/>
  <c r="B525" i="2"/>
  <c r="B525" i="3" s="1"/>
  <c r="B427" i="2"/>
  <c r="B427" i="3" s="1"/>
  <c r="B255" i="2"/>
  <c r="B255" i="3" s="1"/>
  <c r="B550" i="2"/>
  <c r="B550" i="3" s="1"/>
  <c r="B256" i="2"/>
  <c r="B256" i="3" s="1"/>
  <c r="B526" i="2"/>
  <c r="B526" i="3" s="1"/>
  <c r="B242" i="2"/>
  <c r="B242" i="3" s="1"/>
  <c r="B243" i="2"/>
  <c r="B243" i="3" s="1"/>
  <c r="B244" i="2"/>
  <c r="B244" i="3" s="1"/>
  <c r="B245" i="2"/>
  <c r="B245" i="3" s="1"/>
  <c r="B556" i="2"/>
  <c r="B556" i="3" s="1"/>
  <c r="B513" i="2"/>
  <c r="B513" i="3" s="1"/>
  <c r="B428" i="2"/>
  <c r="B428" i="3" s="1"/>
  <c r="B247" i="2"/>
  <c r="B247" i="3" s="1"/>
  <c r="B527" i="2"/>
  <c r="B527" i="3" s="1"/>
  <c r="B519" i="2"/>
  <c r="B519" i="3" s="1"/>
  <c r="B528" i="2"/>
  <c r="B528" i="3" s="1"/>
  <c r="B515" i="2"/>
  <c r="B515" i="3" s="1"/>
  <c r="B552" i="2"/>
  <c r="B552" i="3" s="1"/>
  <c r="B553" i="2"/>
  <c r="B553" i="3" s="1"/>
  <c r="B554" i="2"/>
  <c r="B554" i="3" s="1"/>
  <c r="B580" i="2"/>
  <c r="B580" i="3" s="1"/>
  <c r="B581" i="2"/>
  <c r="B581" i="3" s="1"/>
  <c r="B784" i="2"/>
  <c r="B784" i="3" s="1"/>
  <c r="B785" i="2"/>
  <c r="B785" i="3" s="1"/>
  <c r="B786" i="2"/>
  <c r="B786" i="3" s="1"/>
  <c r="B787" i="2"/>
  <c r="B787" i="3" s="1"/>
  <c r="B788" i="2"/>
  <c r="B788" i="3" s="1"/>
  <c r="B789" i="2"/>
  <c r="B789" i="3" s="1"/>
  <c r="B790" i="2"/>
  <c r="B790" i="3" s="1"/>
  <c r="B791" i="2"/>
  <c r="B791" i="3" s="1"/>
  <c r="B792" i="2"/>
  <c r="B792" i="3" s="1"/>
  <c r="B793" i="2"/>
  <c r="B793" i="3" s="1"/>
  <c r="B794" i="2"/>
  <c r="B794" i="3" s="1"/>
  <c r="B795" i="2"/>
  <c r="B795" i="3" s="1"/>
  <c r="B796" i="2"/>
  <c r="B796" i="3" s="1"/>
  <c r="B797" i="2"/>
  <c r="B797" i="3" s="1"/>
  <c r="B798" i="2"/>
  <c r="B798" i="3" s="1"/>
  <c r="B799" i="2"/>
  <c r="B799" i="3" s="1"/>
  <c r="B800" i="2"/>
  <c r="B800" i="3" s="1"/>
  <c r="B801" i="2"/>
  <c r="B801" i="3" s="1"/>
  <c r="B802" i="2"/>
  <c r="B802" i="3" s="1"/>
  <c r="B803" i="2"/>
  <c r="B803" i="3" s="1"/>
  <c r="B804" i="2"/>
  <c r="B804" i="3" s="1"/>
  <c r="B805" i="2"/>
  <c r="B805" i="3" s="1"/>
  <c r="B806" i="2"/>
  <c r="B806" i="3" s="1"/>
  <c r="B807" i="2"/>
  <c r="B807" i="3" s="1"/>
  <c r="B586" i="2"/>
  <c r="B586" i="3" s="1"/>
  <c r="B587" i="2"/>
  <c r="B587" i="3" s="1"/>
  <c r="B588" i="2"/>
  <c r="B588" i="3" s="1"/>
  <c r="B589" i="2"/>
  <c r="B589" i="3" s="1"/>
  <c r="B717" i="2"/>
  <c r="B717" i="3" s="1"/>
  <c r="B718" i="2"/>
  <c r="B718" i="3" s="1"/>
  <c r="B719" i="2"/>
  <c r="B719" i="3" s="1"/>
  <c r="B720" i="2"/>
  <c r="B720" i="3" s="1"/>
  <c r="B721" i="2"/>
  <c r="B721" i="3" s="1"/>
  <c r="B722" i="2"/>
  <c r="B722" i="3" s="1"/>
  <c r="B723" i="2"/>
  <c r="B723" i="3" s="1"/>
  <c r="B724" i="2"/>
  <c r="B724" i="3" s="1"/>
  <c r="B725" i="2"/>
  <c r="B725" i="3" s="1"/>
  <c r="B726" i="2"/>
  <c r="B726" i="3" s="1"/>
  <c r="B732" i="2"/>
  <c r="B732" i="3" s="1"/>
  <c r="B733" i="2"/>
  <c r="B733" i="3" s="1"/>
  <c r="B734" i="2"/>
  <c r="B734" i="3" s="1"/>
  <c r="B735" i="2"/>
  <c r="B735" i="3" s="1"/>
  <c r="B737" i="2"/>
  <c r="B737" i="3" s="1"/>
  <c r="B738" i="2"/>
  <c r="B738" i="3" s="1"/>
  <c r="B739" i="2"/>
  <c r="B739" i="3" s="1"/>
  <c r="B740" i="2"/>
  <c r="B740" i="3" s="1"/>
  <c r="B741" i="2"/>
  <c r="B741" i="3" s="1"/>
  <c r="B742" i="2"/>
  <c r="B742" i="3" s="1"/>
  <c r="B743" i="2"/>
  <c r="B743" i="3" s="1"/>
  <c r="B744" i="2"/>
  <c r="B744" i="3" s="1"/>
  <c r="B745" i="2"/>
  <c r="B745" i="3" s="1"/>
  <c r="B746" i="2"/>
  <c r="B746" i="3" s="1"/>
  <c r="B747" i="2"/>
  <c r="B747" i="3" s="1"/>
  <c r="B748" i="2"/>
  <c r="B748" i="3" s="1"/>
  <c r="B752" i="2"/>
  <c r="B752" i="3" s="1"/>
  <c r="B753" i="2"/>
  <c r="B753" i="3" s="1"/>
  <c r="B754" i="2"/>
  <c r="B754" i="3" s="1"/>
  <c r="B756" i="2"/>
  <c r="B756" i="3" s="1"/>
  <c r="B757" i="2"/>
  <c r="B757" i="3" s="1"/>
  <c r="B758" i="2"/>
  <c r="B758" i="3" s="1"/>
  <c r="B759" i="2"/>
  <c r="B759" i="3" s="1"/>
  <c r="B760" i="2"/>
  <c r="B760" i="3" s="1"/>
  <c r="B761" i="2"/>
  <c r="B761" i="3" s="1"/>
  <c r="B762" i="2"/>
  <c r="B762" i="3" s="1"/>
  <c r="B763" i="2"/>
  <c r="B763" i="3" s="1"/>
  <c r="B764" i="2"/>
  <c r="B764" i="3" s="1"/>
  <c r="B765" i="2"/>
  <c r="B765" i="3" s="1"/>
  <c r="B766" i="2"/>
  <c r="B766" i="3" s="1"/>
  <c r="B768" i="2"/>
  <c r="B768" i="3" s="1"/>
  <c r="B769" i="2"/>
  <c r="B769" i="3" s="1"/>
  <c r="B770" i="2"/>
  <c r="B770" i="3" s="1"/>
  <c r="B771" i="2"/>
  <c r="B771" i="3" s="1"/>
  <c r="B772" i="2"/>
  <c r="B772" i="3" s="1"/>
  <c r="B773" i="2"/>
  <c r="B773" i="3" s="1"/>
  <c r="B774" i="2"/>
  <c r="B774" i="3" s="1"/>
  <c r="B775" i="2"/>
  <c r="B775" i="3" s="1"/>
  <c r="B776" i="2"/>
  <c r="B776" i="3" s="1"/>
  <c r="B777" i="2"/>
  <c r="B777" i="3" s="1"/>
  <c r="B778" i="2"/>
  <c r="B778" i="3" s="1"/>
  <c r="B779" i="2"/>
  <c r="B779" i="3" s="1"/>
  <c r="B780" i="2"/>
  <c r="B780" i="3" s="1"/>
  <c r="B781" i="2"/>
  <c r="B781" i="3" s="1"/>
  <c r="B782" i="2"/>
  <c r="B782" i="3" s="1"/>
  <c r="B809" i="2"/>
  <c r="B809" i="3" s="1"/>
  <c r="B810" i="2"/>
  <c r="B810" i="3" s="1"/>
  <c r="B811" i="2"/>
  <c r="B811" i="3" s="1"/>
  <c r="B812" i="2"/>
  <c r="B812" i="3" s="1"/>
  <c r="B813" i="2"/>
  <c r="B813" i="3" s="1"/>
  <c r="B814" i="2"/>
  <c r="B814" i="3" s="1"/>
  <c r="B818" i="2"/>
  <c r="B818" i="3" s="1"/>
  <c r="B594" i="2"/>
  <c r="B594" i="3" s="1"/>
  <c r="B595" i="2"/>
  <c r="B595" i="3" s="1"/>
  <c r="B596" i="2"/>
  <c r="B596" i="3" s="1"/>
  <c r="B597" i="2"/>
  <c r="B597" i="3" s="1"/>
  <c r="B598" i="2"/>
  <c r="B598" i="3" s="1"/>
  <c r="B599" i="2"/>
  <c r="B599" i="3" s="1"/>
  <c r="B600" i="2"/>
  <c r="B600" i="3" s="1"/>
  <c r="B601" i="2"/>
  <c r="B601" i="3" s="1"/>
  <c r="B602" i="2"/>
  <c r="B602" i="3" s="1"/>
  <c r="B603" i="2"/>
  <c r="B603" i="3" s="1"/>
  <c r="B604" i="2"/>
  <c r="B604" i="3" s="1"/>
  <c r="B605" i="2"/>
  <c r="B605" i="3" s="1"/>
  <c r="B606" i="2"/>
  <c r="B606" i="3" s="1"/>
  <c r="B607" i="2"/>
  <c r="B607" i="3" s="1"/>
  <c r="B608" i="2"/>
  <c r="B608" i="3" s="1"/>
  <c r="B609" i="2"/>
  <c r="B609" i="3" s="1"/>
  <c r="B610" i="2"/>
  <c r="B610" i="3" s="1"/>
  <c r="B611" i="2"/>
  <c r="B611" i="3" s="1"/>
  <c r="B612" i="2"/>
  <c r="B612" i="3" s="1"/>
  <c r="B613" i="2"/>
  <c r="B613" i="3" s="1"/>
  <c r="B614" i="2"/>
  <c r="B614" i="3" s="1"/>
  <c r="B615" i="2"/>
  <c r="B615" i="3" s="1"/>
  <c r="B616" i="2"/>
  <c r="B616" i="3" s="1"/>
  <c r="B617" i="2"/>
  <c r="B617" i="3" s="1"/>
  <c r="B618" i="2"/>
  <c r="B618" i="3" s="1"/>
  <c r="B619" i="2"/>
  <c r="B619" i="3" s="1"/>
  <c r="B620" i="2"/>
  <c r="B620" i="3" s="1"/>
  <c r="B621" i="2"/>
  <c r="B621" i="3" s="1"/>
  <c r="B622" i="2"/>
  <c r="B622" i="3" s="1"/>
  <c r="B623" i="2"/>
  <c r="B623" i="3" s="1"/>
  <c r="B624" i="2"/>
  <c r="B624" i="3" s="1"/>
  <c r="B625" i="2"/>
  <c r="B625" i="3" s="1"/>
  <c r="B626" i="2"/>
  <c r="B626" i="3" s="1"/>
  <c r="B627" i="2"/>
  <c r="B627" i="3" s="1"/>
  <c r="B628" i="2"/>
  <c r="B628" i="3" s="1"/>
  <c r="B629" i="2"/>
  <c r="B629" i="3" s="1"/>
  <c r="B630" i="2"/>
  <c r="B630" i="3" s="1"/>
  <c r="B631" i="2"/>
  <c r="B631" i="3" s="1"/>
  <c r="B632" i="2"/>
  <c r="B632" i="3" s="1"/>
  <c r="B633" i="2"/>
  <c r="B633" i="3" s="1"/>
  <c r="B634" i="2"/>
  <c r="B634" i="3" s="1"/>
  <c r="B635" i="2"/>
  <c r="B635" i="3" s="1"/>
  <c r="B636" i="2"/>
  <c r="B636" i="3" s="1"/>
  <c r="B637" i="2"/>
  <c r="B637" i="3" s="1"/>
  <c r="B638" i="2"/>
  <c r="B638" i="3" s="1"/>
  <c r="B639" i="2"/>
  <c r="B639" i="3" s="1"/>
  <c r="B640" i="2"/>
  <c r="B640" i="3" s="1"/>
  <c r="B641" i="2"/>
  <c r="B641" i="3" s="1"/>
  <c r="B642" i="2"/>
  <c r="B642" i="3" s="1"/>
  <c r="B643" i="2"/>
  <c r="B643" i="3" s="1"/>
  <c r="B644" i="2"/>
  <c r="B644" i="3" s="1"/>
  <c r="B645" i="2"/>
  <c r="B645" i="3" s="1"/>
  <c r="B646" i="2"/>
  <c r="B646" i="3" s="1"/>
  <c r="B647" i="2"/>
  <c r="B647" i="3" s="1"/>
  <c r="B648" i="2"/>
  <c r="B648" i="3" s="1"/>
  <c r="B649" i="2"/>
  <c r="B649" i="3" s="1"/>
  <c r="B650" i="2"/>
  <c r="B650" i="3" s="1"/>
  <c r="B651" i="2"/>
  <c r="B651" i="3" s="1"/>
  <c r="B652" i="2"/>
  <c r="B652" i="3" s="1"/>
  <c r="B653" i="2"/>
  <c r="B653" i="3" s="1"/>
  <c r="B654" i="2"/>
  <c r="B654" i="3" s="1"/>
  <c r="B655" i="2"/>
  <c r="B655" i="3" s="1"/>
  <c r="B656" i="2"/>
  <c r="B656" i="3" s="1"/>
  <c r="B657" i="2"/>
  <c r="B657" i="3" s="1"/>
  <c r="B658" i="2"/>
  <c r="B658" i="3" s="1"/>
  <c r="B659" i="2"/>
  <c r="B659" i="3" s="1"/>
  <c r="B660" i="2"/>
  <c r="B660" i="3" s="1"/>
  <c r="B661" i="2"/>
  <c r="B661" i="3" s="1"/>
  <c r="B662" i="2"/>
  <c r="B662" i="3" s="1"/>
  <c r="B663" i="2"/>
  <c r="B663" i="3" s="1"/>
  <c r="B664" i="2"/>
  <c r="B664" i="3" s="1"/>
  <c r="B665" i="2"/>
  <c r="B665" i="3" s="1"/>
  <c r="B666" i="2"/>
  <c r="B666" i="3" s="1"/>
  <c r="B667" i="2"/>
  <c r="B667" i="3" s="1"/>
  <c r="B668" i="2"/>
  <c r="B668" i="3" s="1"/>
  <c r="B669" i="2"/>
  <c r="B669" i="3" s="1"/>
  <c r="B670" i="2"/>
  <c r="B670" i="3" s="1"/>
  <c r="B671" i="2"/>
  <c r="B671" i="3" s="1"/>
  <c r="B672" i="2"/>
  <c r="B672" i="3" s="1"/>
  <c r="B673" i="2"/>
  <c r="B673" i="3" s="1"/>
  <c r="B674" i="2"/>
  <c r="B674" i="3" s="1"/>
  <c r="B675" i="2"/>
  <c r="B675" i="3" s="1"/>
  <c r="B676" i="2"/>
  <c r="B676" i="3" s="1"/>
  <c r="B677" i="2"/>
  <c r="B677" i="3" s="1"/>
  <c r="B678" i="2"/>
  <c r="B678" i="3" s="1"/>
  <c r="B679" i="2"/>
  <c r="B679" i="3" s="1"/>
  <c r="B680" i="2"/>
  <c r="B680" i="3" s="1"/>
  <c r="B681" i="2"/>
  <c r="B681" i="3" s="1"/>
  <c r="B682" i="2"/>
  <c r="B682" i="3" s="1"/>
  <c r="B683" i="2"/>
  <c r="B683" i="3" s="1"/>
  <c r="B684" i="2"/>
  <c r="B684" i="3" s="1"/>
  <c r="B685" i="2"/>
  <c r="B685" i="3" s="1"/>
  <c r="B686" i="2"/>
  <c r="B686" i="3" s="1"/>
  <c r="B687" i="2"/>
  <c r="B687" i="3" s="1"/>
  <c r="B688" i="2"/>
  <c r="B688" i="3" s="1"/>
  <c r="B689" i="2"/>
  <c r="B689" i="3" s="1"/>
  <c r="B690" i="2"/>
  <c r="B690" i="3" s="1"/>
  <c r="B691" i="2"/>
  <c r="B691" i="3" s="1"/>
  <c r="B692" i="2"/>
  <c r="B692" i="3" s="1"/>
  <c r="B693" i="2"/>
  <c r="B693" i="3" s="1"/>
  <c r="B694" i="2"/>
  <c r="B694" i="3" s="1"/>
  <c r="B695" i="2"/>
  <c r="B695" i="3" s="1"/>
  <c r="B696" i="2"/>
  <c r="B696" i="3" s="1"/>
  <c r="B697" i="2"/>
  <c r="B697" i="3" s="1"/>
  <c r="B698" i="2"/>
  <c r="B698" i="3" s="1"/>
  <c r="B699" i="2"/>
  <c r="B699" i="3" s="1"/>
  <c r="B700" i="2"/>
  <c r="B700" i="3" s="1"/>
  <c r="B701" i="2"/>
  <c r="B701" i="3" s="1"/>
  <c r="B702" i="2"/>
  <c r="B702" i="3" s="1"/>
  <c r="B703" i="2"/>
  <c r="B703" i="3" s="1"/>
  <c r="B704" i="2"/>
  <c r="B704" i="3" s="1"/>
  <c r="B705" i="2"/>
  <c r="B705" i="3" s="1"/>
  <c r="B706" i="2"/>
  <c r="B706" i="3" s="1"/>
  <c r="B707" i="2"/>
  <c r="B707" i="3" s="1"/>
  <c r="B708" i="2"/>
  <c r="B708" i="3" s="1"/>
  <c r="B709" i="2"/>
  <c r="B709" i="3" s="1"/>
  <c r="B710" i="2"/>
  <c r="B710" i="3" s="1"/>
  <c r="B711" i="2"/>
  <c r="B711" i="3" s="1"/>
  <c r="B712" i="2"/>
  <c r="B712" i="3" s="1"/>
  <c r="B713" i="2"/>
  <c r="B713" i="3" s="1"/>
  <c r="B835" i="2"/>
  <c r="B835" i="3" s="1"/>
  <c r="B836" i="2"/>
  <c r="B836" i="3" s="1"/>
  <c r="B837" i="2"/>
  <c r="B837" i="3" s="1"/>
  <c r="B838" i="2"/>
  <c r="B838" i="3" s="1"/>
  <c r="B839" i="2"/>
  <c r="B839" i="3" s="1"/>
  <c r="B840" i="2"/>
  <c r="B840" i="3" s="1"/>
  <c r="B841" i="2"/>
  <c r="B841" i="3" s="1"/>
  <c r="B842" i="2"/>
  <c r="B842" i="3" s="1"/>
  <c r="B844" i="2"/>
  <c r="B844" i="3" s="1"/>
  <c r="B845" i="2"/>
  <c r="B845" i="3" s="1"/>
  <c r="B846" i="2"/>
  <c r="B846" i="3" s="1"/>
  <c r="B847" i="2"/>
  <c r="B847" i="3" s="1"/>
  <c r="B848" i="2"/>
  <c r="B848" i="3" s="1"/>
  <c r="B849" i="2"/>
  <c r="B849" i="3" s="1"/>
  <c r="B850" i="2"/>
  <c r="B850" i="3" s="1"/>
  <c r="B851" i="2"/>
  <c r="B851" i="3" s="1"/>
  <c r="B852" i="2"/>
  <c r="B852" i="3" s="1"/>
  <c r="B853" i="2"/>
  <c r="B853" i="3" s="1"/>
  <c r="B854" i="2"/>
  <c r="B854" i="3" s="1"/>
  <c r="B855" i="2"/>
  <c r="B855" i="3" s="1"/>
  <c r="B856" i="2"/>
  <c r="B856" i="3" s="1"/>
  <c r="B860" i="2"/>
  <c r="B860" i="3" s="1"/>
  <c r="B861" i="2"/>
  <c r="B861" i="3" s="1"/>
  <c r="B862" i="2"/>
  <c r="B862" i="3" s="1"/>
  <c r="B864" i="2"/>
  <c r="B864" i="3" s="1"/>
  <c r="B865" i="2"/>
  <c r="B865" i="3" s="1"/>
  <c r="B866" i="2"/>
  <c r="B866" i="3" s="1"/>
  <c r="B867" i="2"/>
  <c r="B867" i="3" s="1"/>
  <c r="B868" i="2"/>
  <c r="B868" i="3" s="1"/>
  <c r="B869" i="2"/>
  <c r="B869" i="3" s="1"/>
  <c r="B870" i="2"/>
  <c r="B870" i="3" s="1"/>
  <c r="B871" i="2"/>
  <c r="B871" i="3" s="1"/>
  <c r="B872" i="2"/>
  <c r="B872" i="3" s="1"/>
  <c r="B873" i="2"/>
  <c r="B873" i="3" s="1"/>
  <c r="B874" i="2"/>
  <c r="B874" i="3" s="1"/>
  <c r="B875" i="2"/>
  <c r="B875" i="3" s="1"/>
  <c r="B876" i="2"/>
  <c r="B876" i="3" s="1"/>
  <c r="B877" i="2"/>
  <c r="B877" i="3" s="1"/>
  <c r="B878" i="2"/>
  <c r="B878" i="3" s="1"/>
  <c r="B879" i="2"/>
  <c r="B879" i="3" s="1"/>
  <c r="B880" i="2"/>
  <c r="B880" i="3" s="1"/>
  <c r="B881" i="2"/>
  <c r="B881" i="3" s="1"/>
  <c r="B882" i="2"/>
  <c r="B882" i="3" s="1"/>
  <c r="B883" i="2"/>
  <c r="B883" i="3" s="1"/>
  <c r="B821" i="2"/>
  <c r="B821" i="3" s="1"/>
  <c r="B822" i="2"/>
  <c r="B822" i="3" s="1"/>
  <c r="B715" i="2"/>
  <c r="B715" i="3" s="1"/>
  <c r="B884" i="2"/>
  <c r="B884" i="3" s="1"/>
  <c r="B885" i="2"/>
  <c r="B885" i="3" s="1"/>
  <c r="B749" i="2"/>
  <c r="B749" i="3" s="1"/>
  <c r="B823" i="2"/>
  <c r="B823" i="3" s="1"/>
  <c r="B750" i="2"/>
  <c r="B750" i="3" s="1"/>
  <c r="B728" i="2"/>
  <c r="B728" i="3" s="1"/>
  <c r="B824" i="2"/>
  <c r="B824" i="3" s="1"/>
  <c r="B825" i="2"/>
  <c r="B825" i="3" s="1"/>
  <c r="B826" i="2"/>
  <c r="B826" i="3" s="1"/>
  <c r="B827" i="2"/>
  <c r="B827" i="3" s="1"/>
  <c r="B828" i="2"/>
  <c r="B828" i="3" s="1"/>
  <c r="B829" i="2"/>
  <c r="B829" i="3" s="1"/>
  <c r="B830" i="2"/>
  <c r="B830" i="3" s="1"/>
  <c r="B831" i="2"/>
  <c r="B831" i="3" s="1"/>
  <c r="B582" i="2"/>
  <c r="B582" i="3" s="1"/>
  <c r="B583" i="2"/>
  <c r="B583" i="3" s="1"/>
  <c r="B584" i="2"/>
  <c r="B584" i="3" s="1"/>
  <c r="B858" i="2"/>
  <c r="B858" i="3" s="1"/>
  <c r="B819" i="2"/>
  <c r="B819" i="3" s="1"/>
  <c r="B729" i="2"/>
  <c r="B729" i="3" s="1"/>
  <c r="B730" i="2"/>
  <c r="B730" i="3" s="1"/>
  <c r="B815" i="2"/>
  <c r="B815" i="3" s="1"/>
  <c r="B591" i="2"/>
  <c r="B591" i="3" s="1"/>
  <c r="B592" i="2"/>
  <c r="B592" i="3" s="1"/>
  <c r="B816" i="2"/>
  <c r="B816" i="3" s="1"/>
  <c r="B832" i="2"/>
  <c r="B832" i="3" s="1"/>
  <c r="B833" i="2"/>
  <c r="B833" i="3" s="1"/>
  <c r="W431" i="3" l="1"/>
  <c r="R431" i="3"/>
  <c r="E106" i="3"/>
  <c r="Z431" i="3"/>
  <c r="V431" i="3"/>
  <c r="Q431" i="3"/>
  <c r="M431" i="3"/>
  <c r="L431" i="3"/>
  <c r="E138" i="3"/>
  <c r="T431" i="3"/>
  <c r="X431" i="3"/>
  <c r="Y431" i="3"/>
  <c r="U431" i="3"/>
  <c r="P431" i="3"/>
  <c r="K431" i="3"/>
  <c r="G431" i="3"/>
  <c r="N433" i="3"/>
  <c r="A835" i="3"/>
  <c r="A864" i="3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60" i="3"/>
  <c r="A861" i="3" s="1"/>
  <c r="A862" i="3" s="1"/>
  <c r="A844" i="3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36" i="3"/>
  <c r="A258" i="3"/>
  <c r="A254" i="3"/>
  <c r="A255" i="3" s="1"/>
  <c r="A256" i="3" s="1"/>
  <c r="A25" i="3"/>
  <c r="A26" i="3" s="1"/>
  <c r="A27" i="3" s="1"/>
  <c r="A28" i="3" s="1"/>
  <c r="A29" i="3" s="1"/>
  <c r="A18" i="3"/>
  <c r="A119" i="3"/>
  <c r="A115" i="3"/>
  <c r="A116" i="3" s="1"/>
  <c r="A117" i="3" s="1"/>
  <c r="A107" i="3"/>
  <c r="A108" i="3" s="1"/>
  <c r="A31" i="3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23" i="3"/>
  <c r="A16" i="3"/>
  <c r="A858" i="3"/>
  <c r="A837" i="3"/>
  <c r="A838" i="3" s="1"/>
  <c r="A839" i="3" s="1"/>
  <c r="A840" i="3" s="1"/>
  <c r="A841" i="3" s="1"/>
  <c r="A842" i="3" s="1"/>
  <c r="A821" i="3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18" i="3"/>
  <c r="A819" i="3" s="1"/>
  <c r="A809" i="3"/>
  <c r="A810" i="3" s="1"/>
  <c r="A811" i="3" s="1"/>
  <c r="A812" i="3" s="1"/>
  <c r="A813" i="3" s="1"/>
  <c r="A814" i="3" s="1"/>
  <c r="A815" i="3" s="1"/>
  <c r="A816" i="3" s="1"/>
  <c r="A737" i="3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17" i="3"/>
  <c r="A718" i="3" s="1"/>
  <c r="A719" i="3" s="1"/>
  <c r="A720" i="3" s="1"/>
  <c r="A594" i="3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530" i="3"/>
  <c r="A531" i="3" s="1"/>
  <c r="A532" i="3" s="1"/>
  <c r="A430" i="3"/>
  <c r="A426" i="3"/>
  <c r="A219" i="3"/>
  <c r="A187" i="3"/>
  <c r="A147" i="3"/>
  <c r="A148" i="3" s="1"/>
  <c r="A149" i="3" s="1"/>
  <c r="A150" i="3" s="1"/>
  <c r="A151" i="3" s="1"/>
  <c r="A152" i="3" s="1"/>
  <c r="A139" i="3"/>
  <c r="A140" i="3" s="1"/>
  <c r="A141" i="3" s="1"/>
  <c r="A142" i="3" s="1"/>
  <c r="A143" i="3" s="1"/>
  <c r="A144" i="3" s="1"/>
  <c r="A145" i="3" s="1"/>
  <c r="A123" i="3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715" i="3"/>
  <c r="A591" i="3"/>
  <c r="A592" i="3" s="1"/>
  <c r="A580" i="3"/>
  <c r="A581" i="3" s="1"/>
  <c r="A582" i="3" s="1"/>
  <c r="A583" i="3" s="1"/>
  <c r="A584" i="3" s="1"/>
  <c r="A556" i="3"/>
  <c r="A552" i="3"/>
  <c r="A553" i="3" s="1"/>
  <c r="A554" i="3" s="1"/>
  <c r="A539" i="3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23" i="3"/>
  <c r="A515" i="3"/>
  <c r="A503" i="3"/>
  <c r="A504" i="3" s="1"/>
  <c r="A479" i="3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453" i="3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34" i="3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15" i="3"/>
  <c r="A416" i="3" s="1"/>
  <c r="A417" i="3" s="1"/>
  <c r="A418" i="3" s="1"/>
  <c r="A419" i="3" s="1"/>
  <c r="A420" i="3" s="1"/>
  <c r="A421" i="3" s="1"/>
  <c r="A422" i="3" s="1"/>
  <c r="A423" i="3" s="1"/>
  <c r="A424" i="3" s="1"/>
  <c r="A221" i="3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184" i="3"/>
  <c r="A185" i="3" s="1"/>
  <c r="A180" i="3"/>
  <c r="A181" i="3" s="1"/>
  <c r="A182" i="3" s="1"/>
  <c r="A109" i="3"/>
  <c r="A110" i="3" s="1"/>
  <c r="A111" i="3" s="1"/>
  <c r="A112" i="3" s="1"/>
  <c r="A113" i="3" s="1"/>
  <c r="A19" i="3"/>
  <c r="A20" i="3" s="1"/>
  <c r="A21" i="3" s="1"/>
  <c r="A505" i="3"/>
  <c r="A506" i="3" s="1"/>
  <c r="A507" i="3" s="1"/>
  <c r="A508" i="3" s="1"/>
  <c r="A509" i="3" s="1"/>
  <c r="A510" i="3" s="1"/>
  <c r="A511" i="3" s="1"/>
  <c r="A427" i="3"/>
  <c r="A428" i="3" s="1"/>
  <c r="A197" i="3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121" i="3"/>
  <c r="A249" i="3"/>
  <c r="A250" i="3" s="1"/>
  <c r="A251" i="3" s="1"/>
  <c r="A252" i="3" s="1"/>
  <c r="A533" i="3"/>
  <c r="A534" i="3" s="1"/>
  <c r="A535" i="3" s="1"/>
  <c r="A536" i="3" s="1"/>
  <c r="A537" i="3" s="1"/>
  <c r="A11" i="3"/>
  <c r="A12" i="3" s="1"/>
  <c r="A13" i="3" s="1"/>
  <c r="A14" i="3" s="1"/>
  <c r="A784" i="3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768" i="3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56" i="3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52" i="3"/>
  <c r="A753" i="3" s="1"/>
  <c r="A754" i="3" s="1"/>
  <c r="A732" i="3"/>
  <c r="A733" i="3" s="1"/>
  <c r="A734" i="3" s="1"/>
  <c r="A735" i="3" s="1"/>
  <c r="A728" i="3"/>
  <c r="A729" i="3" s="1"/>
  <c r="A730" i="3" s="1"/>
  <c r="A259" i="3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247" i="3"/>
  <c r="A239" i="3"/>
  <c r="A240" i="3" s="1"/>
  <c r="A241" i="3" s="1"/>
  <c r="A242" i="3" s="1"/>
  <c r="A243" i="3" s="1"/>
  <c r="A244" i="3" s="1"/>
  <c r="A245" i="3" s="1"/>
  <c r="A525" i="3"/>
  <c r="A526" i="3" s="1"/>
  <c r="A527" i="3" s="1"/>
  <c r="A528" i="3" s="1"/>
  <c r="A521" i="3"/>
  <c r="A517" i="3"/>
  <c r="A518" i="3" s="1"/>
  <c r="A519" i="3" s="1"/>
  <c r="A513" i="3"/>
  <c r="A465" i="3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51" i="3"/>
  <c r="A178" i="3"/>
  <c r="A154" i="3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721" i="3"/>
  <c r="A722" i="3" s="1"/>
  <c r="A723" i="3" s="1"/>
  <c r="A724" i="3" s="1"/>
  <c r="A725" i="3" s="1"/>
  <c r="A726" i="3" s="1"/>
  <c r="A188" i="3"/>
  <c r="A189" i="3" s="1"/>
  <c r="A190" i="3" s="1"/>
  <c r="A191" i="3" s="1"/>
  <c r="A192" i="3" s="1"/>
  <c r="A193" i="3" s="1"/>
  <c r="A194" i="3" s="1"/>
  <c r="A195" i="3" s="1"/>
  <c r="A136" i="3"/>
  <c r="A137" i="3" s="1"/>
  <c r="A586" i="3"/>
  <c r="A587" i="3" s="1"/>
  <c r="A588" i="3" s="1"/>
  <c r="A589" i="3" s="1"/>
  <c r="A558" i="3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S433" i="3"/>
  <c r="O433" i="3"/>
  <c r="O431" i="3" s="1"/>
  <c r="S432" i="3"/>
  <c r="K379" i="3"/>
  <c r="N379" i="3"/>
  <c r="O380" i="3"/>
  <c r="R379" i="3"/>
  <c r="I379" i="3"/>
  <c r="E379" i="3"/>
  <c r="H379" i="3"/>
  <c r="S379" i="3"/>
  <c r="O379" i="3"/>
  <c r="E330" i="3"/>
  <c r="N330" i="3"/>
  <c r="S298" i="3"/>
  <c r="D298" i="3" s="1"/>
  <c r="Q298" i="2" s="1"/>
  <c r="M298" i="2" s="1"/>
  <c r="R298" i="2" s="1"/>
  <c r="S298" i="2" s="1"/>
  <c r="G454" i="3"/>
  <c r="G455" i="3"/>
  <c r="S455" i="3"/>
  <c r="S454" i="3"/>
  <c r="Z135" i="3"/>
  <c r="K183" i="3"/>
  <c r="T183" i="3"/>
  <c r="W114" i="3"/>
  <c r="F183" i="3"/>
  <c r="F135" i="3"/>
  <c r="G817" i="3"/>
  <c r="G590" i="3"/>
  <c r="G135" i="3"/>
  <c r="H183" i="3"/>
  <c r="I817" i="3"/>
  <c r="L590" i="3"/>
  <c r="M183" i="3"/>
  <c r="M135" i="3"/>
  <c r="R817" i="3"/>
  <c r="R135" i="3"/>
  <c r="V590" i="3"/>
  <c r="W183" i="3"/>
  <c r="W135" i="3"/>
  <c r="X183" i="3"/>
  <c r="X135" i="3"/>
  <c r="Y183" i="3"/>
  <c r="Y135" i="3"/>
  <c r="Q135" i="3"/>
  <c r="F114" i="3"/>
  <c r="K17" i="2"/>
  <c r="Q551" i="3"/>
  <c r="T557" i="3"/>
  <c r="T516" i="3"/>
  <c r="T478" i="3"/>
  <c r="T238" i="3"/>
  <c r="T220" i="3"/>
  <c r="T138" i="3"/>
  <c r="U10" i="3"/>
  <c r="V727" i="3"/>
  <c r="L135" i="3"/>
  <c r="O183" i="3"/>
  <c r="P135" i="3"/>
  <c r="Q817" i="3"/>
  <c r="U135" i="3"/>
  <c r="X179" i="3"/>
  <c r="Y179" i="3"/>
  <c r="E114" i="3"/>
  <c r="G731" i="3"/>
  <c r="G585" i="3"/>
  <c r="G551" i="3"/>
  <c r="G524" i="3"/>
  <c r="G179" i="3"/>
  <c r="I253" i="3"/>
  <c r="I179" i="3"/>
  <c r="J114" i="3"/>
  <c r="K727" i="3"/>
  <c r="K253" i="3"/>
  <c r="K248" i="3"/>
  <c r="L859" i="3"/>
  <c r="L731" i="3"/>
  <c r="L585" i="3"/>
  <c r="M727" i="3"/>
  <c r="M425" i="3"/>
  <c r="M10" i="3"/>
  <c r="P859" i="3"/>
  <c r="P551" i="3"/>
  <c r="P524" i="3"/>
  <c r="P253" i="3"/>
  <c r="P248" i="3"/>
  <c r="P10" i="3"/>
  <c r="Q751" i="3"/>
  <c r="Q516" i="3"/>
  <c r="Q253" i="3"/>
  <c r="Q248" i="3"/>
  <c r="Q179" i="3"/>
  <c r="Q114" i="3"/>
  <c r="Q17" i="3"/>
  <c r="R731" i="3"/>
  <c r="R524" i="3"/>
  <c r="T727" i="3"/>
  <c r="T529" i="3"/>
  <c r="T425" i="3"/>
  <c r="T179" i="3"/>
  <c r="T146" i="3"/>
  <c r="U727" i="3"/>
  <c r="U425" i="3"/>
  <c r="U24" i="3"/>
  <c r="V859" i="3"/>
  <c r="V731" i="3"/>
  <c r="V593" i="3"/>
  <c r="V585" i="3"/>
  <c r="V114" i="3"/>
  <c r="V10" i="3"/>
  <c r="W751" i="3"/>
  <c r="W516" i="3"/>
  <c r="W186" i="3"/>
  <c r="W153" i="3"/>
  <c r="W122" i="3"/>
  <c r="W17" i="3"/>
  <c r="W10" i="3"/>
  <c r="X585" i="3"/>
  <c r="X425" i="3"/>
  <c r="Y727" i="3"/>
  <c r="Y425" i="3"/>
  <c r="Y24" i="3"/>
  <c r="Y10" i="3"/>
  <c r="Z751" i="3"/>
  <c r="Z538" i="3"/>
  <c r="Z502" i="3"/>
  <c r="Z425" i="3"/>
  <c r="Z414" i="3"/>
  <c r="Z196" i="3"/>
  <c r="T106" i="3"/>
  <c r="I10" i="2"/>
  <c r="H24" i="3"/>
  <c r="I135" i="3"/>
  <c r="J590" i="3"/>
  <c r="K524" i="3"/>
  <c r="K464" i="3"/>
  <c r="K179" i="3"/>
  <c r="K138" i="3"/>
  <c r="K106" i="3"/>
  <c r="L820" i="3"/>
  <c r="L24" i="3"/>
  <c r="L10" i="3"/>
  <c r="P24" i="3"/>
  <c r="Q425" i="3"/>
  <c r="Q196" i="3"/>
  <c r="L17" i="2"/>
  <c r="J10" i="2"/>
  <c r="E238" i="3"/>
  <c r="I17" i="2"/>
  <c r="K10" i="2"/>
  <c r="J17" i="2"/>
  <c r="L10" i="2"/>
  <c r="E414" i="3"/>
  <c r="F557" i="3"/>
  <c r="G808" i="3"/>
  <c r="G736" i="3"/>
  <c r="G716" i="3"/>
  <c r="G557" i="3"/>
  <c r="G538" i="3"/>
  <c r="G529" i="3"/>
  <c r="G238" i="3"/>
  <c r="G220" i="3"/>
  <c r="G153" i="3"/>
  <c r="G122" i="3"/>
  <c r="G24" i="3"/>
  <c r="H106" i="3"/>
  <c r="I579" i="3"/>
  <c r="I557" i="3"/>
  <c r="I24" i="3"/>
  <c r="K478" i="3"/>
  <c r="K238" i="3"/>
  <c r="K146" i="3"/>
  <c r="L767" i="3"/>
  <c r="L736" i="3"/>
  <c r="L478" i="3"/>
  <c r="L196" i="3"/>
  <c r="L146" i="3"/>
  <c r="L30" i="3"/>
  <c r="M820" i="3"/>
  <c r="M755" i="3"/>
  <c r="M257" i="3"/>
  <c r="M122" i="3"/>
  <c r="O834" i="3"/>
  <c r="O755" i="3"/>
  <c r="O502" i="3"/>
  <c r="O146" i="3"/>
  <c r="O106" i="3"/>
  <c r="P767" i="3"/>
  <c r="P716" i="3"/>
  <c r="P579" i="3"/>
  <c r="P557" i="3"/>
  <c r="P538" i="3"/>
  <c r="P529" i="3"/>
  <c r="P502" i="3"/>
  <c r="P464" i="3"/>
  <c r="P414" i="3"/>
  <c r="P238" i="3"/>
  <c r="P220" i="3"/>
  <c r="P146" i="3"/>
  <c r="Q843" i="3"/>
  <c r="Q834" i="3"/>
  <c r="Q593" i="3"/>
  <c r="Q452" i="3"/>
  <c r="Q238" i="3"/>
  <c r="Q220" i="3"/>
  <c r="Q153" i="3"/>
  <c r="R736" i="3"/>
  <c r="R716" i="3"/>
  <c r="R538" i="3"/>
  <c r="R529" i="3"/>
  <c r="R238" i="3"/>
  <c r="R122" i="3"/>
  <c r="T820" i="3"/>
  <c r="T755" i="3"/>
  <c r="T196" i="3"/>
  <c r="U820" i="3"/>
  <c r="U755" i="3"/>
  <c r="U196" i="3"/>
  <c r="U146" i="3"/>
  <c r="V767" i="3"/>
  <c r="V736" i="3"/>
  <c r="V478" i="3"/>
  <c r="V186" i="3"/>
  <c r="W843" i="3"/>
  <c r="W834" i="3"/>
  <c r="W593" i="3"/>
  <c r="W452" i="3"/>
  <c r="X843" i="3"/>
  <c r="X834" i="3"/>
  <c r="X783" i="3"/>
  <c r="X716" i="3"/>
  <c r="X257" i="3"/>
  <c r="X122" i="3"/>
  <c r="Y820" i="3"/>
  <c r="Y755" i="3"/>
  <c r="Y257" i="3"/>
  <c r="Y122" i="3"/>
  <c r="Z843" i="3"/>
  <c r="Z834" i="3"/>
  <c r="Z257" i="3"/>
  <c r="Z186" i="3"/>
  <c r="Z138" i="3"/>
  <c r="Z106" i="3"/>
  <c r="E590" i="3"/>
  <c r="E579" i="3"/>
  <c r="E135" i="3"/>
  <c r="E24" i="3"/>
  <c r="F516" i="3"/>
  <c r="G843" i="3"/>
  <c r="G834" i="3"/>
  <c r="G767" i="3"/>
  <c r="G516" i="3"/>
  <c r="G414" i="3"/>
  <c r="G253" i="3"/>
  <c r="G183" i="3"/>
  <c r="G106" i="3"/>
  <c r="G10" i="3"/>
  <c r="H516" i="3"/>
  <c r="H425" i="3"/>
  <c r="H146" i="3"/>
  <c r="H114" i="3"/>
  <c r="I727" i="3"/>
  <c r="I183" i="3"/>
  <c r="I17" i="3"/>
  <c r="J817" i="3"/>
  <c r="J516" i="3"/>
  <c r="J179" i="3"/>
  <c r="J135" i="3"/>
  <c r="K817" i="3"/>
  <c r="K808" i="3"/>
  <c r="K736" i="3"/>
  <c r="K731" i="3"/>
  <c r="K551" i="3"/>
  <c r="K538" i="3"/>
  <c r="K529" i="3"/>
  <c r="K502" i="3"/>
  <c r="K196" i="3"/>
  <c r="K24" i="3"/>
  <c r="L863" i="3"/>
  <c r="L817" i="3"/>
  <c r="L808" i="3"/>
  <c r="L783" i="3"/>
  <c r="L716" i="3"/>
  <c r="L579" i="3"/>
  <c r="L557" i="3"/>
  <c r="L551" i="3"/>
  <c r="L538" i="3"/>
  <c r="L529" i="3"/>
  <c r="L524" i="3"/>
  <c r="L502" i="3"/>
  <c r="L464" i="3"/>
  <c r="L414" i="3"/>
  <c r="L186" i="3"/>
  <c r="L138" i="3"/>
  <c r="L106" i="3"/>
  <c r="M859" i="3"/>
  <c r="M767" i="3"/>
  <c r="M736" i="3"/>
  <c r="M731" i="3"/>
  <c r="M590" i="3"/>
  <c r="M585" i="3"/>
  <c r="M478" i="3"/>
  <c r="M196" i="3"/>
  <c r="M146" i="3"/>
  <c r="M30" i="3"/>
  <c r="O135" i="3"/>
  <c r="O114" i="3"/>
  <c r="P863" i="3"/>
  <c r="P817" i="3"/>
  <c r="P808" i="3"/>
  <c r="P783" i="3"/>
  <c r="P751" i="3"/>
  <c r="P516" i="3"/>
  <c r="P452" i="3"/>
  <c r="P183" i="3"/>
  <c r="P138" i="3"/>
  <c r="Q820" i="3"/>
  <c r="Q755" i="3"/>
  <c r="Q727" i="3"/>
  <c r="Q257" i="3"/>
  <c r="Q183" i="3"/>
  <c r="Q122" i="3"/>
  <c r="Q10" i="3"/>
  <c r="R516" i="3"/>
  <c r="R179" i="3"/>
  <c r="T859" i="3"/>
  <c r="T767" i="3"/>
  <c r="T736" i="3"/>
  <c r="T731" i="3"/>
  <c r="T590" i="3"/>
  <c r="T585" i="3"/>
  <c r="T186" i="3"/>
  <c r="T24" i="3"/>
  <c r="U859" i="3"/>
  <c r="U767" i="3"/>
  <c r="U736" i="3"/>
  <c r="U731" i="3"/>
  <c r="U590" i="3"/>
  <c r="U585" i="3"/>
  <c r="U478" i="3"/>
  <c r="U186" i="3"/>
  <c r="U138" i="3"/>
  <c r="U106" i="3"/>
  <c r="U17" i="3"/>
  <c r="V863" i="3"/>
  <c r="V817" i="3"/>
  <c r="V808" i="3"/>
  <c r="V783" i="3"/>
  <c r="V716" i="3"/>
  <c r="V579" i="3"/>
  <c r="V557" i="3"/>
  <c r="V551" i="3"/>
  <c r="V538" i="3"/>
  <c r="V529" i="3"/>
  <c r="V153" i="3"/>
  <c r="V135" i="3"/>
  <c r="V122" i="3"/>
  <c r="W146" i="3"/>
  <c r="W30" i="3"/>
  <c r="X590" i="3"/>
  <c r="X146" i="3"/>
  <c r="X24" i="3"/>
  <c r="Y731" i="3"/>
  <c r="Y585" i="3"/>
  <c r="Y196" i="3"/>
  <c r="Y30" i="3"/>
  <c r="Z153" i="3"/>
  <c r="Z114" i="3"/>
  <c r="Z24" i="3"/>
  <c r="E817" i="3"/>
  <c r="E425" i="3"/>
  <c r="F138" i="3"/>
  <c r="F24" i="3"/>
  <c r="G820" i="3"/>
  <c r="G751" i="3"/>
  <c r="G146" i="3"/>
  <c r="H138" i="3"/>
  <c r="I106" i="3"/>
  <c r="I10" i="3"/>
  <c r="J183" i="3"/>
  <c r="J24" i="3"/>
  <c r="K516" i="3"/>
  <c r="K10" i="3"/>
  <c r="L452" i="3"/>
  <c r="L253" i="3"/>
  <c r="L248" i="3"/>
  <c r="L179" i="3"/>
  <c r="L17" i="3"/>
  <c r="M579" i="3"/>
  <c r="M186" i="3"/>
  <c r="M24" i="3"/>
  <c r="N183" i="3"/>
  <c r="O179" i="3"/>
  <c r="O24" i="3"/>
  <c r="O10" i="3"/>
  <c r="P196" i="3"/>
  <c r="Q30" i="3"/>
  <c r="R590" i="3"/>
  <c r="R183" i="3"/>
  <c r="R114" i="3"/>
  <c r="T524" i="3"/>
  <c r="T464" i="3"/>
  <c r="T253" i="3"/>
  <c r="T17" i="3"/>
  <c r="U551" i="3"/>
  <c r="U524" i="3"/>
  <c r="U464" i="3"/>
  <c r="U253" i="3"/>
  <c r="U248" i="3"/>
  <c r="U179" i="3"/>
  <c r="V24" i="3"/>
  <c r="W478" i="3"/>
  <c r="W106" i="3"/>
  <c r="W24" i="3"/>
  <c r="X138" i="3"/>
  <c r="X106" i="3"/>
  <c r="X17" i="3"/>
  <c r="Y579" i="3"/>
  <c r="Y138" i="3"/>
  <c r="Z551" i="3"/>
  <c r="Z122" i="3"/>
  <c r="Z17" i="3"/>
  <c r="H179" i="3"/>
  <c r="I551" i="3"/>
  <c r="I425" i="3"/>
  <c r="I186" i="3"/>
  <c r="I114" i="3"/>
  <c r="J106" i="3"/>
  <c r="L425" i="3"/>
  <c r="M593" i="3"/>
  <c r="M153" i="3"/>
  <c r="M114" i="3"/>
  <c r="M17" i="3"/>
  <c r="P585" i="3"/>
  <c r="P17" i="3"/>
  <c r="Q538" i="3"/>
  <c r="Q502" i="3"/>
  <c r="Q414" i="3"/>
  <c r="Q186" i="3"/>
  <c r="Q24" i="3"/>
  <c r="R10" i="3"/>
  <c r="T834" i="3"/>
  <c r="T10" i="3"/>
  <c r="U452" i="3"/>
  <c r="V196" i="3"/>
  <c r="V17" i="3"/>
  <c r="W557" i="3"/>
  <c r="W538" i="3"/>
  <c r="W529" i="3"/>
  <c r="W502" i="3"/>
  <c r="W414" i="3"/>
  <c r="W238" i="3"/>
  <c r="W220" i="3"/>
  <c r="X220" i="3"/>
  <c r="X10" i="3"/>
  <c r="Y17" i="3"/>
  <c r="Z452" i="3"/>
  <c r="Z248" i="3"/>
  <c r="Z10" i="3"/>
  <c r="V524" i="3"/>
  <c r="V502" i="3"/>
  <c r="V464" i="3"/>
  <c r="V414" i="3"/>
  <c r="V253" i="3"/>
  <c r="V248" i="3"/>
  <c r="V238" i="3"/>
  <c r="V220" i="3"/>
  <c r="V179" i="3"/>
  <c r="W820" i="3"/>
  <c r="W755" i="3"/>
  <c r="W727" i="3"/>
  <c r="W425" i="3"/>
  <c r="W196" i="3"/>
  <c r="X817" i="3"/>
  <c r="X751" i="3"/>
  <c r="X478" i="3"/>
  <c r="X196" i="3"/>
  <c r="Y859" i="3"/>
  <c r="Y767" i="3"/>
  <c r="Y736" i="3"/>
  <c r="Y590" i="3"/>
  <c r="Y478" i="3"/>
  <c r="Y146" i="3"/>
  <c r="Z820" i="3"/>
  <c r="Z755" i="3"/>
  <c r="Z727" i="3"/>
  <c r="Z590" i="3"/>
  <c r="Z585" i="3"/>
  <c r="Z478" i="3"/>
  <c r="Z179" i="3"/>
  <c r="I524" i="3"/>
  <c r="J425" i="3"/>
  <c r="K859" i="3"/>
  <c r="K590" i="3"/>
  <c r="K585" i="3"/>
  <c r="K425" i="3"/>
  <c r="K153" i="3"/>
  <c r="K114" i="3"/>
  <c r="L843" i="3"/>
  <c r="L834" i="3"/>
  <c r="L751" i="3"/>
  <c r="L593" i="3"/>
  <c r="L516" i="3"/>
  <c r="L238" i="3"/>
  <c r="L220" i="3"/>
  <c r="L153" i="3"/>
  <c r="L114" i="3"/>
  <c r="M863" i="3"/>
  <c r="M817" i="3"/>
  <c r="M808" i="3"/>
  <c r="M783" i="3"/>
  <c r="M716" i="3"/>
  <c r="M557" i="3"/>
  <c r="M551" i="3"/>
  <c r="M538" i="3"/>
  <c r="M529" i="3"/>
  <c r="M524" i="3"/>
  <c r="M502" i="3"/>
  <c r="M464" i="3"/>
  <c r="M414" i="3"/>
  <c r="M138" i="3"/>
  <c r="M106" i="3"/>
  <c r="N731" i="3"/>
  <c r="N452" i="3"/>
  <c r="O859" i="3"/>
  <c r="O529" i="3"/>
  <c r="O516" i="3"/>
  <c r="O253" i="3"/>
  <c r="P843" i="3"/>
  <c r="P834" i="3"/>
  <c r="P727" i="3"/>
  <c r="P425" i="3"/>
  <c r="P153" i="3"/>
  <c r="P114" i="3"/>
  <c r="Q859" i="3"/>
  <c r="Q767" i="3"/>
  <c r="Q736" i="3"/>
  <c r="Q731" i="3"/>
  <c r="Q590" i="3"/>
  <c r="Q585" i="3"/>
  <c r="Q478" i="3"/>
  <c r="Q146" i="3"/>
  <c r="R859" i="3"/>
  <c r="R751" i="3"/>
  <c r="R579" i="3"/>
  <c r="R138" i="3"/>
  <c r="T863" i="3"/>
  <c r="T817" i="3"/>
  <c r="T808" i="3"/>
  <c r="T783" i="3"/>
  <c r="T716" i="3"/>
  <c r="T579" i="3"/>
  <c r="T551" i="3"/>
  <c r="T538" i="3"/>
  <c r="T502" i="3"/>
  <c r="T414" i="3"/>
  <c r="T248" i="3"/>
  <c r="T153" i="3"/>
  <c r="T114" i="3"/>
  <c r="U863" i="3"/>
  <c r="U817" i="3"/>
  <c r="U808" i="3"/>
  <c r="U783" i="3"/>
  <c r="U716" i="3"/>
  <c r="U579" i="3"/>
  <c r="U557" i="3"/>
  <c r="U538" i="3"/>
  <c r="U529" i="3"/>
  <c r="U502" i="3"/>
  <c r="U414" i="3"/>
  <c r="U238" i="3"/>
  <c r="U220" i="3"/>
  <c r="U153" i="3"/>
  <c r="U114" i="3"/>
  <c r="V843" i="3"/>
  <c r="V834" i="3"/>
  <c r="V751" i="3"/>
  <c r="V516" i="3"/>
  <c r="V452" i="3"/>
  <c r="V183" i="3"/>
  <c r="W859" i="3"/>
  <c r="W767" i="3"/>
  <c r="W736" i="3"/>
  <c r="W731" i="3"/>
  <c r="W590" i="3"/>
  <c r="W585" i="3"/>
  <c r="W138" i="3"/>
  <c r="X859" i="3"/>
  <c r="X755" i="3"/>
  <c r="X727" i="3"/>
  <c r="X579" i="3"/>
  <c r="X557" i="3"/>
  <c r="X551" i="3"/>
  <c r="X538" i="3"/>
  <c r="X529" i="3"/>
  <c r="X524" i="3"/>
  <c r="X502" i="3"/>
  <c r="X464" i="3"/>
  <c r="X414" i="3"/>
  <c r="X186" i="3"/>
  <c r="Y863" i="3"/>
  <c r="Y817" i="3"/>
  <c r="Y808" i="3"/>
  <c r="Y783" i="3"/>
  <c r="Y716" i="3"/>
  <c r="Y557" i="3"/>
  <c r="Y551" i="3"/>
  <c r="Y538" i="3"/>
  <c r="Y529" i="3"/>
  <c r="Y524" i="3"/>
  <c r="Y502" i="3"/>
  <c r="Y464" i="3"/>
  <c r="Y414" i="3"/>
  <c r="Y186" i="3"/>
  <c r="Y106" i="3"/>
  <c r="Z859" i="3"/>
  <c r="Z767" i="3"/>
  <c r="Z736" i="3"/>
  <c r="Z731" i="3"/>
  <c r="Z579" i="3"/>
  <c r="Z557" i="3"/>
  <c r="Z529" i="3"/>
  <c r="Z524" i="3"/>
  <c r="Z464" i="3"/>
  <c r="Z183" i="3"/>
  <c r="F551" i="3"/>
  <c r="F425" i="3"/>
  <c r="F179" i="3"/>
  <c r="G859" i="3"/>
  <c r="G186" i="3"/>
  <c r="H817" i="3"/>
  <c r="I751" i="3"/>
  <c r="I590" i="3"/>
  <c r="I585" i="3"/>
  <c r="I238" i="3"/>
  <c r="I220" i="3"/>
  <c r="I138" i="3"/>
  <c r="J253" i="3"/>
  <c r="J138" i="3"/>
  <c r="K843" i="3"/>
  <c r="K834" i="3"/>
  <c r="K767" i="3"/>
  <c r="K751" i="3"/>
  <c r="K579" i="3"/>
  <c r="K135" i="3"/>
  <c r="K122" i="3"/>
  <c r="L755" i="3"/>
  <c r="L727" i="3"/>
  <c r="L257" i="3"/>
  <c r="L183" i="3"/>
  <c r="L122" i="3"/>
  <c r="M843" i="3"/>
  <c r="M834" i="3"/>
  <c r="M751" i="3"/>
  <c r="M516" i="3"/>
  <c r="M452" i="3"/>
  <c r="M253" i="3"/>
  <c r="M248" i="3"/>
  <c r="M238" i="3"/>
  <c r="M220" i="3"/>
  <c r="M179" i="3"/>
  <c r="N859" i="3"/>
  <c r="O751" i="3"/>
  <c r="P736" i="3"/>
  <c r="P731" i="3"/>
  <c r="P590" i="3"/>
  <c r="P478" i="3"/>
  <c r="P186" i="3"/>
  <c r="P122" i="3"/>
  <c r="Q863" i="3"/>
  <c r="Q808" i="3"/>
  <c r="Q783" i="3"/>
  <c r="Q716" i="3"/>
  <c r="Q579" i="3"/>
  <c r="Q557" i="3"/>
  <c r="Q529" i="3"/>
  <c r="Q524" i="3"/>
  <c r="Q464" i="3"/>
  <c r="Q138" i="3"/>
  <c r="Q106" i="3"/>
  <c r="R843" i="3"/>
  <c r="R834" i="3"/>
  <c r="R755" i="3"/>
  <c r="R196" i="3"/>
  <c r="T843" i="3"/>
  <c r="T751" i="3"/>
  <c r="T593" i="3"/>
  <c r="T452" i="3"/>
  <c r="T135" i="3"/>
  <c r="T122" i="3"/>
  <c r="U843" i="3"/>
  <c r="U834" i="3"/>
  <c r="U751" i="3"/>
  <c r="U593" i="3"/>
  <c r="U516" i="3"/>
  <c r="U183" i="3"/>
  <c r="U122" i="3"/>
  <c r="V820" i="3"/>
  <c r="V755" i="3"/>
  <c r="V425" i="3"/>
  <c r="V146" i="3"/>
  <c r="V138" i="3"/>
  <c r="V106" i="3"/>
  <c r="W863" i="3"/>
  <c r="W817" i="3"/>
  <c r="W808" i="3"/>
  <c r="W783" i="3"/>
  <c r="W716" i="3"/>
  <c r="W579" i="3"/>
  <c r="W551" i="3"/>
  <c r="W524" i="3"/>
  <c r="W464" i="3"/>
  <c r="W253" i="3"/>
  <c r="W248" i="3"/>
  <c r="W179" i="3"/>
  <c r="X863" i="3"/>
  <c r="X767" i="3"/>
  <c r="X736" i="3"/>
  <c r="X731" i="3"/>
  <c r="X516" i="3"/>
  <c r="X452" i="3"/>
  <c r="X253" i="3"/>
  <c r="X248" i="3"/>
  <c r="X238" i="3"/>
  <c r="X153" i="3"/>
  <c r="X114" i="3"/>
  <c r="Y843" i="3"/>
  <c r="Y834" i="3"/>
  <c r="Y751" i="3"/>
  <c r="Y593" i="3"/>
  <c r="Y516" i="3"/>
  <c r="Y452" i="3"/>
  <c r="Y253" i="3"/>
  <c r="Y248" i="3"/>
  <c r="Y238" i="3"/>
  <c r="Y220" i="3"/>
  <c r="Y153" i="3"/>
  <c r="Y114" i="3"/>
  <c r="Z863" i="3"/>
  <c r="Z817" i="3"/>
  <c r="Z808" i="3"/>
  <c r="Z783" i="3"/>
  <c r="Z716" i="3"/>
  <c r="Z516" i="3"/>
  <c r="Z253" i="3"/>
  <c r="Z238" i="3"/>
  <c r="Z146" i="3"/>
  <c r="E884" i="3"/>
  <c r="N883" i="3"/>
  <c r="N879" i="3"/>
  <c r="N871" i="3"/>
  <c r="S883" i="3"/>
  <c r="S879" i="3"/>
  <c r="S875" i="3"/>
  <c r="S871" i="3"/>
  <c r="D871" i="3" s="1"/>
  <c r="Q871" i="2" s="1"/>
  <c r="M871" i="2" s="1"/>
  <c r="S884" i="3"/>
  <c r="D884" i="3" s="1"/>
  <c r="Q884" i="2" s="1"/>
  <c r="M884" i="2" s="1"/>
  <c r="S880" i="3"/>
  <c r="S876" i="3"/>
  <c r="S872" i="3"/>
  <c r="O591" i="3"/>
  <c r="O590" i="3" s="1"/>
  <c r="N582" i="3"/>
  <c r="O828" i="3"/>
  <c r="N749" i="3"/>
  <c r="O881" i="3"/>
  <c r="R877" i="3"/>
  <c r="K873" i="3"/>
  <c r="F873" i="3"/>
  <c r="J873" i="3"/>
  <c r="E873" i="3"/>
  <c r="I873" i="3"/>
  <c r="H873" i="3"/>
  <c r="N869" i="3"/>
  <c r="O865" i="3"/>
  <c r="N840" i="3"/>
  <c r="E836" i="3"/>
  <c r="X695" i="3"/>
  <c r="N691" i="3"/>
  <c r="N683" i="3"/>
  <c r="N671" i="3"/>
  <c r="F659" i="3"/>
  <c r="N651" i="3"/>
  <c r="O639" i="3"/>
  <c r="N635" i="3"/>
  <c r="N631" i="3"/>
  <c r="O623" i="3"/>
  <c r="K607" i="3"/>
  <c r="N603" i="3"/>
  <c r="O599" i="3"/>
  <c r="G762" i="3"/>
  <c r="N753" i="3"/>
  <c r="N751" i="3" s="1"/>
  <c r="O746" i="3"/>
  <c r="O736" i="3" s="1"/>
  <c r="O724" i="3"/>
  <c r="O720" i="3"/>
  <c r="N885" i="3"/>
  <c r="N880" i="3"/>
  <c r="R876" i="3"/>
  <c r="K872" i="3"/>
  <c r="O875" i="3"/>
  <c r="R875" i="3"/>
  <c r="N882" i="3"/>
  <c r="E882" i="3"/>
  <c r="H878" i="3"/>
  <c r="H874" i="3"/>
  <c r="G874" i="3"/>
  <c r="G863" i="3" s="1"/>
  <c r="F874" i="3"/>
  <c r="J874" i="3"/>
  <c r="E874" i="3"/>
  <c r="I874" i="3"/>
  <c r="G803" i="3"/>
  <c r="E799" i="3"/>
  <c r="N791" i="3"/>
  <c r="O581" i="3"/>
  <c r="O579" i="3" s="1"/>
  <c r="O528" i="3"/>
  <c r="O524" i="3" s="1"/>
  <c r="N428" i="3"/>
  <c r="N256" i="3"/>
  <c r="H525" i="3"/>
  <c r="N575" i="3"/>
  <c r="N571" i="3"/>
  <c r="N567" i="3"/>
  <c r="N563" i="3"/>
  <c r="N559" i="3"/>
  <c r="N535" i="3"/>
  <c r="N531" i="3"/>
  <c r="N391" i="3"/>
  <c r="N370" i="3"/>
  <c r="N346" i="3"/>
  <c r="K330" i="3"/>
  <c r="O326" i="3"/>
  <c r="N318" i="3"/>
  <c r="H314" i="3"/>
  <c r="R310" i="3"/>
  <c r="N302" i="3"/>
  <c r="J297" i="3"/>
  <c r="R289" i="3"/>
  <c r="N285" i="3"/>
  <c r="O277" i="3"/>
  <c r="N269" i="3"/>
  <c r="E265" i="3"/>
  <c r="E261" i="3"/>
  <c r="N507" i="3"/>
  <c r="G503" i="3"/>
  <c r="N470" i="3"/>
  <c r="G461" i="3"/>
  <c r="G426" i="3"/>
  <c r="G425" i="3" s="1"/>
  <c r="F500" i="3"/>
  <c r="O496" i="3"/>
  <c r="N488" i="3"/>
  <c r="N484" i="3"/>
  <c r="N29" i="3"/>
  <c r="E185" i="3"/>
  <c r="E184" i="3"/>
  <c r="N235" i="3"/>
  <c r="O231" i="3"/>
  <c r="K227" i="3"/>
  <c r="K220" i="3" s="1"/>
  <c r="G213" i="3"/>
  <c r="O99" i="3"/>
  <c r="O95" i="3"/>
  <c r="E91" i="3"/>
  <c r="J87" i="3"/>
  <c r="J30" i="3" s="1"/>
  <c r="R85" i="3"/>
  <c r="N81" i="3"/>
  <c r="N69" i="3"/>
  <c r="N65" i="3"/>
  <c r="Z61" i="3"/>
  <c r="N58" i="3"/>
  <c r="N43" i="3"/>
  <c r="H31" i="3"/>
  <c r="G144" i="3"/>
  <c r="N137" i="3"/>
  <c r="N135" i="3" s="1"/>
  <c r="N123" i="3"/>
  <c r="N27" i="3"/>
  <c r="G20" i="3"/>
  <c r="G17" i="3" s="1"/>
  <c r="J175" i="3"/>
  <c r="R167" i="3"/>
  <c r="N163" i="3"/>
  <c r="O155" i="3"/>
  <c r="S882" i="3"/>
  <c r="S878" i="3"/>
  <c r="S874" i="3"/>
  <c r="S885" i="3"/>
  <c r="S881" i="3"/>
  <c r="S877" i="3"/>
  <c r="S873" i="3"/>
  <c r="V71" i="3"/>
  <c r="V30" i="3" s="1"/>
  <c r="U71" i="3"/>
  <c r="U30" i="3" s="1"/>
  <c r="T71" i="3"/>
  <c r="T30" i="3" s="1"/>
  <c r="N832" i="3"/>
  <c r="I832" i="3"/>
  <c r="O815" i="3"/>
  <c r="O858" i="3"/>
  <c r="O857" i="3" s="1"/>
  <c r="R858" i="3"/>
  <c r="R857" i="3" s="1"/>
  <c r="H858" i="3"/>
  <c r="H857" i="3" s="1"/>
  <c r="K858" i="3"/>
  <c r="K857" i="3" s="1"/>
  <c r="E858" i="3"/>
  <c r="E857" i="3" s="1"/>
  <c r="J858" i="3"/>
  <c r="J857" i="3" s="1"/>
  <c r="J831" i="3"/>
  <c r="I831" i="3"/>
  <c r="H831" i="3"/>
  <c r="P827" i="3"/>
  <c r="R728" i="3"/>
  <c r="R727" i="3" s="1"/>
  <c r="N728" i="3"/>
  <c r="N727" i="3" s="1"/>
  <c r="O728" i="3"/>
  <c r="O727" i="3" s="1"/>
  <c r="R821" i="3"/>
  <c r="O868" i="3"/>
  <c r="N864" i="3"/>
  <c r="N856" i="3"/>
  <c r="J856" i="3"/>
  <c r="I856" i="3"/>
  <c r="F856" i="3"/>
  <c r="H856" i="3"/>
  <c r="N852" i="3"/>
  <c r="J852" i="3"/>
  <c r="I852" i="3"/>
  <c r="F852" i="3"/>
  <c r="J848" i="3"/>
  <c r="I848" i="3"/>
  <c r="F848" i="3"/>
  <c r="J844" i="3"/>
  <c r="I844" i="3"/>
  <c r="H844" i="3"/>
  <c r="J839" i="3"/>
  <c r="H839" i="3"/>
  <c r="F839" i="3"/>
  <c r="N835" i="3"/>
  <c r="O710" i="3"/>
  <c r="P706" i="3"/>
  <c r="O702" i="3"/>
  <c r="R702" i="3"/>
  <c r="F702" i="3"/>
  <c r="E702" i="3"/>
  <c r="R698" i="3"/>
  <c r="O694" i="3"/>
  <c r="R694" i="3"/>
  <c r="N690" i="3"/>
  <c r="I686" i="3"/>
  <c r="H686" i="3"/>
  <c r="F686" i="3"/>
  <c r="E686" i="3"/>
  <c r="J686" i="3"/>
  <c r="R682" i="3"/>
  <c r="I678" i="3"/>
  <c r="H678" i="3"/>
  <c r="G678" i="3"/>
  <c r="F678" i="3"/>
  <c r="J678" i="3"/>
  <c r="F674" i="3"/>
  <c r="R670" i="3"/>
  <c r="N666" i="3"/>
  <c r="K662" i="3"/>
  <c r="N658" i="3"/>
  <c r="G654" i="3"/>
  <c r="N650" i="3"/>
  <c r="I650" i="3"/>
  <c r="H650" i="3"/>
  <c r="J650" i="3"/>
  <c r="N646" i="3"/>
  <c r="F642" i="3"/>
  <c r="E642" i="3"/>
  <c r="N638" i="3"/>
  <c r="I634" i="3"/>
  <c r="R630" i="3"/>
  <c r="N630" i="3"/>
  <c r="I630" i="3"/>
  <c r="H630" i="3"/>
  <c r="J630" i="3"/>
  <c r="E630" i="3"/>
  <c r="N626" i="3"/>
  <c r="G618" i="3"/>
  <c r="E614" i="3"/>
  <c r="F610" i="3"/>
  <c r="N606" i="3"/>
  <c r="R602" i="3"/>
  <c r="H602" i="3"/>
  <c r="E602" i="3"/>
  <c r="O598" i="3"/>
  <c r="J598" i="3"/>
  <c r="E598" i="3"/>
  <c r="N594" i="3"/>
  <c r="J812" i="3"/>
  <c r="I812" i="3"/>
  <c r="H812" i="3"/>
  <c r="F812" i="3"/>
  <c r="E812" i="3"/>
  <c r="N782" i="3"/>
  <c r="O778" i="3"/>
  <c r="R778" i="3"/>
  <c r="N778" i="3"/>
  <c r="I778" i="3"/>
  <c r="H778" i="3"/>
  <c r="F778" i="3"/>
  <c r="E778" i="3"/>
  <c r="J778" i="3"/>
  <c r="R774" i="3"/>
  <c r="I774" i="3"/>
  <c r="H774" i="3"/>
  <c r="J774" i="3"/>
  <c r="F774" i="3"/>
  <c r="E774" i="3"/>
  <c r="E770" i="3"/>
  <c r="K765" i="3"/>
  <c r="N761" i="3"/>
  <c r="G757" i="3"/>
  <c r="J752" i="3"/>
  <c r="J751" i="3" s="1"/>
  <c r="F752" i="3"/>
  <c r="F751" i="3" s="1"/>
  <c r="N745" i="3"/>
  <c r="F745" i="3"/>
  <c r="H741" i="3"/>
  <c r="N737" i="3"/>
  <c r="F737" i="3"/>
  <c r="J732" i="3"/>
  <c r="I732" i="3"/>
  <c r="I731" i="3" s="1"/>
  <c r="H732" i="3"/>
  <c r="F732" i="3"/>
  <c r="I723" i="3"/>
  <c r="H723" i="3"/>
  <c r="F723" i="3"/>
  <c r="E723" i="3"/>
  <c r="K719" i="3"/>
  <c r="K716" i="3" s="1"/>
  <c r="R588" i="3"/>
  <c r="R585" i="3" s="1"/>
  <c r="O588" i="3"/>
  <c r="J588" i="3"/>
  <c r="J585" i="3" s="1"/>
  <c r="H588" i="3"/>
  <c r="F588" i="3"/>
  <c r="F585" i="3" s="1"/>
  <c r="E588" i="3"/>
  <c r="E585" i="3" s="1"/>
  <c r="N806" i="3"/>
  <c r="K806" i="3"/>
  <c r="K783" i="3" s="1"/>
  <c r="I806" i="3"/>
  <c r="H806" i="3"/>
  <c r="J806" i="3"/>
  <c r="F806" i="3"/>
  <c r="O802" i="3"/>
  <c r="N802" i="3"/>
  <c r="N798" i="3"/>
  <c r="J798" i="3"/>
  <c r="F798" i="3"/>
  <c r="E798" i="3"/>
  <c r="G794" i="3"/>
  <c r="N790" i="3"/>
  <c r="I790" i="3"/>
  <c r="H790" i="3"/>
  <c r="F790" i="3"/>
  <c r="J790" i="3"/>
  <c r="O786" i="3"/>
  <c r="R786" i="3"/>
  <c r="I786" i="3"/>
  <c r="H786" i="3"/>
  <c r="J786" i="3"/>
  <c r="F786" i="3"/>
  <c r="E786" i="3"/>
  <c r="N580" i="3"/>
  <c r="G580" i="3"/>
  <c r="G579" i="3" s="1"/>
  <c r="J580" i="3"/>
  <c r="J579" i="3" s="1"/>
  <c r="H580" i="3"/>
  <c r="F580" i="3"/>
  <c r="N553" i="3"/>
  <c r="H553" i="3"/>
  <c r="J553" i="3"/>
  <c r="E553" i="3"/>
  <c r="N519" i="3"/>
  <c r="E519" i="3"/>
  <c r="E516" i="3" s="1"/>
  <c r="O513" i="3"/>
  <c r="O512" i="3" s="1"/>
  <c r="R513" i="3"/>
  <c r="R512" i="3" s="1"/>
  <c r="H513" i="3"/>
  <c r="H512" i="3" s="1"/>
  <c r="J243" i="3"/>
  <c r="H243" i="3"/>
  <c r="F243" i="3"/>
  <c r="J550" i="3"/>
  <c r="H550" i="3"/>
  <c r="E550" i="3"/>
  <c r="N449" i="3"/>
  <c r="N574" i="3"/>
  <c r="O570" i="3"/>
  <c r="N566" i="3"/>
  <c r="E566" i="3"/>
  <c r="H562" i="3"/>
  <c r="J562" i="3"/>
  <c r="N558" i="3"/>
  <c r="N546" i="3"/>
  <c r="J546" i="3"/>
  <c r="F546" i="3"/>
  <c r="J542" i="3"/>
  <c r="I542" i="3"/>
  <c r="H542" i="3"/>
  <c r="F542" i="3"/>
  <c r="H501" i="3"/>
  <c r="J501" i="3"/>
  <c r="E501" i="3"/>
  <c r="F501" i="3"/>
  <c r="J534" i="3"/>
  <c r="I534" i="3"/>
  <c r="I529" i="3" s="1"/>
  <c r="H534" i="3"/>
  <c r="H529" i="3" s="1"/>
  <c r="F534" i="3"/>
  <c r="E534" i="3"/>
  <c r="E529" i="3" s="1"/>
  <c r="J530" i="3"/>
  <c r="F530" i="3"/>
  <c r="J406" i="3"/>
  <c r="H406" i="3"/>
  <c r="E406" i="3"/>
  <c r="R402" i="3"/>
  <c r="I402" i="3"/>
  <c r="H402" i="3"/>
  <c r="F402" i="3"/>
  <c r="N398" i="3"/>
  <c r="J398" i="3"/>
  <c r="H398" i="3"/>
  <c r="F398" i="3"/>
  <c r="N390" i="3"/>
  <c r="N386" i="3"/>
  <c r="N382" i="3"/>
  <c r="E373" i="3"/>
  <c r="N369" i="3"/>
  <c r="I365" i="3"/>
  <c r="H365" i="3"/>
  <c r="E365" i="3"/>
  <c r="F357" i="3"/>
  <c r="K357" i="3"/>
  <c r="I353" i="3"/>
  <c r="H353" i="3"/>
  <c r="E353" i="3"/>
  <c r="R349" i="3"/>
  <c r="F345" i="3"/>
  <c r="I337" i="3"/>
  <c r="F337" i="3"/>
  <c r="N333" i="3"/>
  <c r="J329" i="3"/>
  <c r="I329" i="3"/>
  <c r="N325" i="3"/>
  <c r="J325" i="3"/>
  <c r="F325" i="3"/>
  <c r="O321" i="3"/>
  <c r="H317" i="3"/>
  <c r="R313" i="3"/>
  <c r="J305" i="3"/>
  <c r="E305" i="3"/>
  <c r="H301" i="3"/>
  <c r="J296" i="3"/>
  <c r="O292" i="3"/>
  <c r="O288" i="3"/>
  <c r="J288" i="3"/>
  <c r="H288" i="3"/>
  <c r="F288" i="3"/>
  <c r="N284" i="3"/>
  <c r="P280" i="3"/>
  <c r="P257" i="3" s="1"/>
  <c r="O276" i="3"/>
  <c r="N276" i="3"/>
  <c r="O272" i="3"/>
  <c r="J272" i="3"/>
  <c r="F272" i="3"/>
  <c r="F264" i="3"/>
  <c r="J260" i="3"/>
  <c r="I260" i="3"/>
  <c r="H260" i="3"/>
  <c r="G260" i="3"/>
  <c r="E260" i="3"/>
  <c r="F260" i="3"/>
  <c r="N521" i="3"/>
  <c r="N520" i="3" s="1"/>
  <c r="J510" i="3"/>
  <c r="N506" i="3"/>
  <c r="J506" i="3"/>
  <c r="I506" i="3"/>
  <c r="N473" i="3"/>
  <c r="E469" i="3"/>
  <c r="E465" i="3"/>
  <c r="G460" i="3"/>
  <c r="F456" i="3"/>
  <c r="N447" i="3"/>
  <c r="H443" i="3"/>
  <c r="J443" i="3"/>
  <c r="F443" i="3"/>
  <c r="E439" i="3"/>
  <c r="F439" i="3"/>
  <c r="J435" i="3"/>
  <c r="O424" i="3"/>
  <c r="K420" i="3"/>
  <c r="K416" i="3"/>
  <c r="E251" i="3"/>
  <c r="E499" i="3"/>
  <c r="O495" i="3"/>
  <c r="J495" i="3"/>
  <c r="I495" i="3"/>
  <c r="H495" i="3"/>
  <c r="E495" i="3"/>
  <c r="N491" i="3"/>
  <c r="J491" i="3"/>
  <c r="F491" i="3"/>
  <c r="E491" i="3"/>
  <c r="G487" i="3"/>
  <c r="G478" i="3" s="1"/>
  <c r="J483" i="3"/>
  <c r="I483" i="3"/>
  <c r="H483" i="3"/>
  <c r="F483" i="3"/>
  <c r="E483" i="3"/>
  <c r="N479" i="3"/>
  <c r="N180" i="3"/>
  <c r="E180" i="3"/>
  <c r="E179" i="3" s="1"/>
  <c r="N117" i="3"/>
  <c r="J134" i="3"/>
  <c r="N134" i="3"/>
  <c r="H134" i="3"/>
  <c r="E134" i="3"/>
  <c r="E119" i="3"/>
  <c r="E118" i="3" s="1"/>
  <c r="O234" i="3"/>
  <c r="J234" i="3"/>
  <c r="E234" i="3"/>
  <c r="R230" i="3"/>
  <c r="H230" i="3"/>
  <c r="J230" i="3"/>
  <c r="F230" i="3"/>
  <c r="J226" i="3"/>
  <c r="Z222" i="3"/>
  <c r="E222" i="3"/>
  <c r="H216" i="3"/>
  <c r="E216" i="3"/>
  <c r="E196" i="3" s="1"/>
  <c r="J212" i="3"/>
  <c r="N212" i="3"/>
  <c r="F212" i="3"/>
  <c r="I212" i="3"/>
  <c r="N208" i="3"/>
  <c r="J208" i="3"/>
  <c r="F208" i="3"/>
  <c r="I208" i="3"/>
  <c r="H208" i="3"/>
  <c r="N204" i="3"/>
  <c r="J195" i="3"/>
  <c r="H195" i="3"/>
  <c r="F195" i="3"/>
  <c r="E195" i="3"/>
  <c r="K195" i="3"/>
  <c r="K186" i="3" s="1"/>
  <c r="R191" i="3"/>
  <c r="E191" i="3"/>
  <c r="N187" i="3"/>
  <c r="O102" i="3"/>
  <c r="O98" i="3"/>
  <c r="F90" i="3"/>
  <c r="R84" i="3"/>
  <c r="I80" i="3"/>
  <c r="H80" i="3"/>
  <c r="E80" i="3"/>
  <c r="I76" i="3"/>
  <c r="H76" i="3"/>
  <c r="E76" i="3"/>
  <c r="N72" i="3"/>
  <c r="N68" i="3"/>
  <c r="E64" i="3"/>
  <c r="O60" i="3"/>
  <c r="E57" i="3"/>
  <c r="N53" i="3"/>
  <c r="N50" i="3"/>
  <c r="N46" i="3"/>
  <c r="N42" i="3"/>
  <c r="Z42" i="3"/>
  <c r="N38" i="3"/>
  <c r="R34" i="3"/>
  <c r="N34" i="3"/>
  <c r="O178" i="3"/>
  <c r="O177" i="3" s="1"/>
  <c r="R149" i="3"/>
  <c r="E149" i="3"/>
  <c r="G143" i="3"/>
  <c r="H136" i="3"/>
  <c r="H135" i="3" s="1"/>
  <c r="N130" i="3"/>
  <c r="E126" i="3"/>
  <c r="F112" i="3"/>
  <c r="P108" i="3"/>
  <c r="R108" i="3"/>
  <c r="N108" i="3"/>
  <c r="F108" i="3"/>
  <c r="R26" i="3"/>
  <c r="R24" i="3" s="1"/>
  <c r="O19" i="3"/>
  <c r="O17" i="3" s="1"/>
  <c r="R19" i="3"/>
  <c r="N19" i="3"/>
  <c r="K19" i="3"/>
  <c r="K17" i="3" s="1"/>
  <c r="H19" i="3"/>
  <c r="J19" i="3"/>
  <c r="J17" i="3" s="1"/>
  <c r="F19" i="3"/>
  <c r="E19" i="3"/>
  <c r="E17" i="3" s="1"/>
  <c r="J174" i="3"/>
  <c r="O170" i="3"/>
  <c r="H170" i="3"/>
  <c r="J170" i="3"/>
  <c r="F170" i="3"/>
  <c r="I170" i="3"/>
  <c r="H166" i="3"/>
  <c r="J166" i="3"/>
  <c r="F166" i="3"/>
  <c r="E166" i="3"/>
  <c r="I166" i="3"/>
  <c r="H162" i="3"/>
  <c r="F162" i="3"/>
  <c r="J162" i="3"/>
  <c r="O158" i="3"/>
  <c r="R158" i="3"/>
  <c r="N158" i="3"/>
  <c r="H158" i="3"/>
  <c r="J158" i="3"/>
  <c r="F158" i="3"/>
  <c r="I158" i="3"/>
  <c r="I154" i="3"/>
  <c r="E154" i="3"/>
  <c r="X816" i="3"/>
  <c r="X808" i="3" s="1"/>
  <c r="H730" i="3"/>
  <c r="H727" i="3" s="1"/>
  <c r="J730" i="3"/>
  <c r="J727" i="3" s="1"/>
  <c r="F730" i="3"/>
  <c r="F727" i="3" s="1"/>
  <c r="E730" i="3"/>
  <c r="E727" i="3" s="1"/>
  <c r="N584" i="3"/>
  <c r="H584" i="3"/>
  <c r="F584" i="3"/>
  <c r="N830" i="3"/>
  <c r="H830" i="3"/>
  <c r="J830" i="3"/>
  <c r="P826" i="3"/>
  <c r="N826" i="3"/>
  <c r="H750" i="3"/>
  <c r="K867" i="3"/>
  <c r="O867" i="3"/>
  <c r="E862" i="3"/>
  <c r="E859" i="3" s="1"/>
  <c r="J862" i="3"/>
  <c r="J859" i="3" s="1"/>
  <c r="N855" i="3"/>
  <c r="J855" i="3"/>
  <c r="I855" i="3"/>
  <c r="H855" i="3"/>
  <c r="F855" i="3"/>
  <c r="N851" i="3"/>
  <c r="J851" i="3"/>
  <c r="I851" i="3"/>
  <c r="F851" i="3"/>
  <c r="O847" i="3"/>
  <c r="J847" i="3"/>
  <c r="I847" i="3"/>
  <c r="H847" i="3"/>
  <c r="F847" i="3"/>
  <c r="E847" i="3"/>
  <c r="I842" i="3"/>
  <c r="I834" i="3" s="1"/>
  <c r="H842" i="3"/>
  <c r="F842" i="3"/>
  <c r="J842" i="3"/>
  <c r="E842" i="3"/>
  <c r="N838" i="3"/>
  <c r="I709" i="3"/>
  <c r="F709" i="3"/>
  <c r="N705" i="3"/>
  <c r="N701" i="3"/>
  <c r="N697" i="3"/>
  <c r="J697" i="3"/>
  <c r="F697" i="3"/>
  <c r="E697" i="3"/>
  <c r="N689" i="3"/>
  <c r="N685" i="3"/>
  <c r="N681" i="3"/>
  <c r="P677" i="3"/>
  <c r="O673" i="3"/>
  <c r="H673" i="3"/>
  <c r="J673" i="3"/>
  <c r="I673" i="3"/>
  <c r="F673" i="3"/>
  <c r="E669" i="3"/>
  <c r="F669" i="3"/>
  <c r="N665" i="3"/>
  <c r="X661" i="3"/>
  <c r="N661" i="3"/>
  <c r="H661" i="3"/>
  <c r="E661" i="3"/>
  <c r="I661" i="3"/>
  <c r="N657" i="3"/>
  <c r="H653" i="3"/>
  <c r="I653" i="3"/>
  <c r="E653" i="3"/>
  <c r="N649" i="3"/>
  <c r="O645" i="3"/>
  <c r="K645" i="3"/>
  <c r="O641" i="3"/>
  <c r="J637" i="3"/>
  <c r="F633" i="3"/>
  <c r="O629" i="3"/>
  <c r="N629" i="3"/>
  <c r="F629" i="3"/>
  <c r="O625" i="3"/>
  <c r="R625" i="3"/>
  <c r="O621" i="3"/>
  <c r="K621" i="3"/>
  <c r="J621" i="3"/>
  <c r="K617" i="3"/>
  <c r="P613" i="3"/>
  <c r="E609" i="3"/>
  <c r="E605" i="3"/>
  <c r="J601" i="3"/>
  <c r="R597" i="3"/>
  <c r="K597" i="3"/>
  <c r="O818" i="3"/>
  <c r="O817" i="3" s="1"/>
  <c r="J811" i="3"/>
  <c r="I811" i="3"/>
  <c r="H811" i="3"/>
  <c r="F811" i="3"/>
  <c r="E811" i="3"/>
  <c r="N781" i="3"/>
  <c r="E777" i="3"/>
  <c r="E773" i="3"/>
  <c r="O769" i="3"/>
  <c r="R769" i="3"/>
  <c r="N769" i="3"/>
  <c r="G764" i="3"/>
  <c r="K760" i="3"/>
  <c r="N756" i="3"/>
  <c r="N748" i="3"/>
  <c r="N744" i="3"/>
  <c r="N740" i="3"/>
  <c r="O735" i="3"/>
  <c r="O731" i="3" s="1"/>
  <c r="J735" i="3"/>
  <c r="H735" i="3"/>
  <c r="N726" i="3"/>
  <c r="H726" i="3"/>
  <c r="N722" i="3"/>
  <c r="I718" i="3"/>
  <c r="O587" i="3"/>
  <c r="O805" i="3"/>
  <c r="G801" i="3"/>
  <c r="H797" i="3"/>
  <c r="J797" i="3"/>
  <c r="I797" i="3"/>
  <c r="F797" i="3"/>
  <c r="E797" i="3"/>
  <c r="N793" i="3"/>
  <c r="R789" i="3"/>
  <c r="H789" i="3"/>
  <c r="J789" i="3"/>
  <c r="N789" i="3"/>
  <c r="I789" i="3"/>
  <c r="F789" i="3"/>
  <c r="H785" i="3"/>
  <c r="J785" i="3"/>
  <c r="I785" i="3"/>
  <c r="F785" i="3"/>
  <c r="E785" i="3"/>
  <c r="R552" i="3"/>
  <c r="R551" i="3" s="1"/>
  <c r="N552" i="3"/>
  <c r="O552" i="3"/>
  <c r="O551" i="3" s="1"/>
  <c r="J552" i="3"/>
  <c r="H552" i="3"/>
  <c r="E552" i="3"/>
  <c r="J527" i="3"/>
  <c r="N527" i="3"/>
  <c r="H527" i="3"/>
  <c r="F527" i="3"/>
  <c r="F524" i="3" s="1"/>
  <c r="I556" i="3"/>
  <c r="I555" i="3" s="1"/>
  <c r="H556" i="3"/>
  <c r="H555" i="3" s="1"/>
  <c r="F556" i="3"/>
  <c r="F555" i="3" s="1"/>
  <c r="E556" i="3"/>
  <c r="E555" i="3" s="1"/>
  <c r="F242" i="3"/>
  <c r="R255" i="3"/>
  <c r="R253" i="3" s="1"/>
  <c r="H255" i="3"/>
  <c r="H253" i="3" s="1"/>
  <c r="F255" i="3"/>
  <c r="F253" i="3" s="1"/>
  <c r="E255" i="3"/>
  <c r="E253" i="3" s="1"/>
  <c r="O577" i="3"/>
  <c r="R577" i="3"/>
  <c r="R557" i="3" s="1"/>
  <c r="N573" i="3"/>
  <c r="O569" i="3"/>
  <c r="N565" i="3"/>
  <c r="K561" i="3"/>
  <c r="H561" i="3"/>
  <c r="J561" i="3"/>
  <c r="N549" i="3"/>
  <c r="F549" i="3"/>
  <c r="N545" i="3"/>
  <c r="H545" i="3"/>
  <c r="J545" i="3"/>
  <c r="I545" i="3"/>
  <c r="F545" i="3"/>
  <c r="O541" i="3"/>
  <c r="O538" i="3" s="1"/>
  <c r="J541" i="3"/>
  <c r="H541" i="3"/>
  <c r="I541" i="3"/>
  <c r="F541" i="3"/>
  <c r="E541" i="3"/>
  <c r="N537" i="3"/>
  <c r="N533" i="3"/>
  <c r="H409" i="3"/>
  <c r="J409" i="3"/>
  <c r="E409" i="3"/>
  <c r="I409" i="3"/>
  <c r="F409" i="3"/>
  <c r="F405" i="3"/>
  <c r="N401" i="3"/>
  <c r="K393" i="3"/>
  <c r="O389" i="3"/>
  <c r="O381" i="3"/>
  <c r="N381" i="3"/>
  <c r="E368" i="3"/>
  <c r="H364" i="3"/>
  <c r="J364" i="3"/>
  <c r="I364" i="3"/>
  <c r="R356" i="3"/>
  <c r="H352" i="3"/>
  <c r="I352" i="3"/>
  <c r="E352" i="3"/>
  <c r="H348" i="3"/>
  <c r="G348" i="3"/>
  <c r="F348" i="3"/>
  <c r="J348" i="3"/>
  <c r="I348" i="3"/>
  <c r="N340" i="3"/>
  <c r="J340" i="3"/>
  <c r="F340" i="3"/>
  <c r="N332" i="3"/>
  <c r="O328" i="3"/>
  <c r="N324" i="3"/>
  <c r="J324" i="3"/>
  <c r="F324" i="3"/>
  <c r="O320" i="3"/>
  <c r="K320" i="3"/>
  <c r="G320" i="3"/>
  <c r="J320" i="3"/>
  <c r="R316" i="3"/>
  <c r="N312" i="3"/>
  <c r="E304" i="3"/>
  <c r="H300" i="3"/>
  <c r="O287" i="3"/>
  <c r="R287" i="3"/>
  <c r="E287" i="3"/>
  <c r="O283" i="3"/>
  <c r="K283" i="3"/>
  <c r="J283" i="3"/>
  <c r="N275" i="3"/>
  <c r="N271" i="3"/>
  <c r="R263" i="3"/>
  <c r="H259" i="3"/>
  <c r="I518" i="3"/>
  <c r="I516" i="3" s="1"/>
  <c r="N509" i="3"/>
  <c r="N505" i="3"/>
  <c r="H505" i="3"/>
  <c r="J505" i="3"/>
  <c r="I505" i="3"/>
  <c r="J476" i="3"/>
  <c r="I476" i="3"/>
  <c r="H476" i="3"/>
  <c r="F476" i="3"/>
  <c r="E476" i="3"/>
  <c r="F472" i="3"/>
  <c r="N468" i="3"/>
  <c r="E468" i="3"/>
  <c r="O463" i="3"/>
  <c r="O452" i="3" s="1"/>
  <c r="J459" i="3"/>
  <c r="I459" i="3"/>
  <c r="I452" i="3" s="1"/>
  <c r="H459" i="3"/>
  <c r="F459" i="3"/>
  <c r="G459" i="3"/>
  <c r="R453" i="3"/>
  <c r="K453" i="3"/>
  <c r="K452" i="3" s="1"/>
  <c r="N446" i="3"/>
  <c r="H446" i="3"/>
  <c r="F446" i="3"/>
  <c r="E446" i="3"/>
  <c r="N442" i="3"/>
  <c r="F438" i="3"/>
  <c r="J434" i="3"/>
  <c r="H434" i="3"/>
  <c r="F434" i="3"/>
  <c r="E434" i="3"/>
  <c r="O423" i="3"/>
  <c r="O419" i="3"/>
  <c r="O415" i="3"/>
  <c r="R250" i="3"/>
  <c r="R248" i="3" s="1"/>
  <c r="O250" i="3"/>
  <c r="J250" i="3"/>
  <c r="G250" i="3"/>
  <c r="G248" i="3" s="1"/>
  <c r="F250" i="3"/>
  <c r="I250" i="3"/>
  <c r="I248" i="3" s="1"/>
  <c r="E250" i="3"/>
  <c r="J498" i="3"/>
  <c r="I498" i="3"/>
  <c r="H498" i="3"/>
  <c r="F498" i="3"/>
  <c r="E498" i="3"/>
  <c r="O494" i="3"/>
  <c r="R494" i="3"/>
  <c r="J490" i="3"/>
  <c r="I490" i="3"/>
  <c r="H490" i="3"/>
  <c r="F490" i="3"/>
  <c r="N486" i="3"/>
  <c r="N482" i="3"/>
  <c r="J482" i="3"/>
  <c r="I482" i="3"/>
  <c r="H482" i="3"/>
  <c r="F482" i="3"/>
  <c r="O241" i="3"/>
  <c r="O238" i="3" s="1"/>
  <c r="J241" i="3"/>
  <c r="F241" i="3"/>
  <c r="H241" i="3"/>
  <c r="N145" i="3"/>
  <c r="N138" i="3" s="1"/>
  <c r="G116" i="3"/>
  <c r="G114" i="3" s="1"/>
  <c r="O121" i="3"/>
  <c r="O120" i="3" s="1"/>
  <c r="R121" i="3"/>
  <c r="R120" i="3" s="1"/>
  <c r="R23" i="3"/>
  <c r="R22" i="3" s="1"/>
  <c r="J23" i="3"/>
  <c r="J22" i="3" s="1"/>
  <c r="E23" i="3"/>
  <c r="E22" i="3" s="1"/>
  <c r="N233" i="3"/>
  <c r="J229" i="3"/>
  <c r="F229" i="3"/>
  <c r="H229" i="3"/>
  <c r="N225" i="3"/>
  <c r="J225" i="3"/>
  <c r="Z221" i="3"/>
  <c r="O221" i="3"/>
  <c r="E221" i="3"/>
  <c r="G215" i="3"/>
  <c r="O211" i="3"/>
  <c r="N211" i="3"/>
  <c r="J211" i="3"/>
  <c r="I211" i="3"/>
  <c r="H211" i="3"/>
  <c r="F211" i="3"/>
  <c r="G207" i="3"/>
  <c r="O199" i="3"/>
  <c r="J199" i="3"/>
  <c r="I199" i="3"/>
  <c r="F199" i="3"/>
  <c r="H194" i="3"/>
  <c r="J194" i="3"/>
  <c r="J190" i="3"/>
  <c r="G105" i="3"/>
  <c r="G30" i="3" s="1"/>
  <c r="O101" i="3"/>
  <c r="R97" i="3"/>
  <c r="F97" i="3"/>
  <c r="I97" i="3"/>
  <c r="H97" i="3"/>
  <c r="K93" i="3"/>
  <c r="H93" i="3"/>
  <c r="E93" i="3"/>
  <c r="P89" i="3"/>
  <c r="N86" i="3"/>
  <c r="E83" i="3"/>
  <c r="X79" i="3"/>
  <c r="X30" i="3" s="1"/>
  <c r="I79" i="3"/>
  <c r="H79" i="3"/>
  <c r="E79" i="3"/>
  <c r="I75" i="3"/>
  <c r="H75" i="3"/>
  <c r="O67" i="3"/>
  <c r="K67" i="3"/>
  <c r="E63" i="3"/>
  <c r="R56" i="3"/>
  <c r="N49" i="3"/>
  <c r="R41" i="3"/>
  <c r="F33" i="3"/>
  <c r="J152" i="3"/>
  <c r="J146" i="3" s="1"/>
  <c r="E152" i="3"/>
  <c r="R148" i="3"/>
  <c r="N148" i="3"/>
  <c r="O142" i="3"/>
  <c r="N133" i="3"/>
  <c r="N129" i="3"/>
  <c r="J129" i="3"/>
  <c r="I129" i="3"/>
  <c r="I122" i="3" s="1"/>
  <c r="H129" i="3"/>
  <c r="F129" i="3"/>
  <c r="E129" i="3"/>
  <c r="N125" i="3"/>
  <c r="R111" i="3"/>
  <c r="N111" i="3"/>
  <c r="P111" i="3"/>
  <c r="F111" i="3"/>
  <c r="F107" i="3"/>
  <c r="N592" i="3"/>
  <c r="N590" i="3" s="1"/>
  <c r="H592" i="3"/>
  <c r="H590" i="3" s="1"/>
  <c r="F592" i="3"/>
  <c r="F590" i="3" s="1"/>
  <c r="G729" i="3"/>
  <c r="G727" i="3" s="1"/>
  <c r="N583" i="3"/>
  <c r="F583" i="3"/>
  <c r="P829" i="3"/>
  <c r="X825" i="3"/>
  <c r="O823" i="3"/>
  <c r="N823" i="3"/>
  <c r="E823" i="3"/>
  <c r="O715" i="3"/>
  <c r="O714" i="3" s="1"/>
  <c r="O870" i="3"/>
  <c r="R870" i="3"/>
  <c r="N870" i="3"/>
  <c r="H870" i="3"/>
  <c r="F870" i="3"/>
  <c r="E870" i="3"/>
  <c r="J870" i="3"/>
  <c r="O866" i="3"/>
  <c r="F861" i="3"/>
  <c r="F859" i="3" s="1"/>
  <c r="N854" i="3"/>
  <c r="I854" i="3"/>
  <c r="H854" i="3"/>
  <c r="F854" i="3"/>
  <c r="J854" i="3"/>
  <c r="I850" i="3"/>
  <c r="H850" i="3"/>
  <c r="J850" i="3"/>
  <c r="F850" i="3"/>
  <c r="N846" i="3"/>
  <c r="N841" i="3"/>
  <c r="N837" i="3"/>
  <c r="O712" i="3"/>
  <c r="E712" i="3"/>
  <c r="O704" i="3"/>
  <c r="J700" i="3"/>
  <c r="H700" i="3"/>
  <c r="F700" i="3"/>
  <c r="P696" i="3"/>
  <c r="R692" i="3"/>
  <c r="O692" i="3"/>
  <c r="K692" i="3"/>
  <c r="J692" i="3"/>
  <c r="F692" i="3"/>
  <c r="E692" i="3"/>
  <c r="E688" i="3"/>
  <c r="O684" i="3"/>
  <c r="J680" i="3"/>
  <c r="F680" i="3"/>
  <c r="R676" i="3"/>
  <c r="F676" i="3"/>
  <c r="E672" i="3"/>
  <c r="R668" i="3"/>
  <c r="J664" i="3"/>
  <c r="H664" i="3"/>
  <c r="F664" i="3"/>
  <c r="E664" i="3"/>
  <c r="N660" i="3"/>
  <c r="F660" i="3"/>
  <c r="N656" i="3"/>
  <c r="O652" i="3"/>
  <c r="N648" i="3"/>
  <c r="R644" i="3"/>
  <c r="K644" i="3"/>
  <c r="O640" i="3"/>
  <c r="N636" i="3"/>
  <c r="N632" i="3"/>
  <c r="N624" i="3"/>
  <c r="N620" i="3"/>
  <c r="F620" i="3"/>
  <c r="N612" i="3"/>
  <c r="Z608" i="3"/>
  <c r="Z593" i="3" s="1"/>
  <c r="J604" i="3"/>
  <c r="H604" i="3"/>
  <c r="F604" i="3"/>
  <c r="N600" i="3"/>
  <c r="I596" i="3"/>
  <c r="F596" i="3"/>
  <c r="O814" i="3"/>
  <c r="R814" i="3"/>
  <c r="R808" i="3" s="1"/>
  <c r="N814" i="3"/>
  <c r="I814" i="3"/>
  <c r="H814" i="3"/>
  <c r="J814" i="3"/>
  <c r="I810" i="3"/>
  <c r="H810" i="3"/>
  <c r="J810" i="3"/>
  <c r="O780" i="3"/>
  <c r="N780" i="3"/>
  <c r="I780" i="3"/>
  <c r="H780" i="3"/>
  <c r="F780" i="3"/>
  <c r="J776" i="3"/>
  <c r="I776" i="3"/>
  <c r="F776" i="3"/>
  <c r="H776" i="3"/>
  <c r="E776" i="3"/>
  <c r="H772" i="3"/>
  <c r="E772" i="3"/>
  <c r="E768" i="3"/>
  <c r="J763" i="3"/>
  <c r="I763" i="3"/>
  <c r="I755" i="3" s="1"/>
  <c r="H763" i="3"/>
  <c r="H755" i="3" s="1"/>
  <c r="G763" i="3"/>
  <c r="F763" i="3"/>
  <c r="F755" i="3" s="1"/>
  <c r="E763" i="3"/>
  <c r="P759" i="3"/>
  <c r="P755" i="3" s="1"/>
  <c r="H754" i="3"/>
  <c r="H751" i="3" s="1"/>
  <c r="E754" i="3"/>
  <c r="E751" i="3" s="1"/>
  <c r="J747" i="3"/>
  <c r="I747" i="3"/>
  <c r="H747" i="3"/>
  <c r="F747" i="3"/>
  <c r="E747" i="3"/>
  <c r="E736" i="3" s="1"/>
  <c r="N743" i="3"/>
  <c r="J743" i="3"/>
  <c r="N739" i="3"/>
  <c r="H734" i="3"/>
  <c r="F734" i="3"/>
  <c r="J734" i="3"/>
  <c r="N725" i="3"/>
  <c r="H725" i="3"/>
  <c r="J721" i="3"/>
  <c r="J716" i="3" s="1"/>
  <c r="F721" i="3"/>
  <c r="H717" i="3"/>
  <c r="I717" i="3"/>
  <c r="E717" i="3"/>
  <c r="F717" i="3"/>
  <c r="O586" i="3"/>
  <c r="N804" i="3"/>
  <c r="G800" i="3"/>
  <c r="G796" i="3"/>
  <c r="O792" i="3"/>
  <c r="G788" i="3"/>
  <c r="F784" i="3"/>
  <c r="H515" i="3"/>
  <c r="H514" i="3" s="1"/>
  <c r="R247" i="3"/>
  <c r="R246" i="3" s="1"/>
  <c r="N245" i="3"/>
  <c r="N526" i="3"/>
  <c r="J526" i="3"/>
  <c r="E526" i="3"/>
  <c r="E524" i="3" s="1"/>
  <c r="O427" i="3"/>
  <c r="O425" i="3" s="1"/>
  <c r="R427" i="3"/>
  <c r="R425" i="3" s="1"/>
  <c r="N427" i="3"/>
  <c r="N425" i="3" s="1"/>
  <c r="O576" i="3"/>
  <c r="E576" i="3"/>
  <c r="N572" i="3"/>
  <c r="O568" i="3"/>
  <c r="N564" i="3"/>
  <c r="O564" i="3"/>
  <c r="K560" i="3"/>
  <c r="N548" i="3"/>
  <c r="F548" i="3"/>
  <c r="N544" i="3"/>
  <c r="J544" i="3"/>
  <c r="I544" i="3"/>
  <c r="F544" i="3"/>
  <c r="N540" i="3"/>
  <c r="J540" i="3"/>
  <c r="I540" i="3"/>
  <c r="F540" i="3"/>
  <c r="N536" i="3"/>
  <c r="N532" i="3"/>
  <c r="R412" i="3"/>
  <c r="O412" i="3"/>
  <c r="N400" i="3"/>
  <c r="K396" i="3"/>
  <c r="O396" i="3"/>
  <c r="N392" i="3"/>
  <c r="J392" i="3"/>
  <c r="G392" i="3"/>
  <c r="O392" i="3"/>
  <c r="H392" i="3"/>
  <c r="F392" i="3"/>
  <c r="R388" i="3"/>
  <c r="I380" i="3"/>
  <c r="O375" i="3"/>
  <c r="R371" i="3"/>
  <c r="O371" i="3"/>
  <c r="K371" i="3"/>
  <c r="R367" i="3"/>
  <c r="O367" i="3"/>
  <c r="K367" i="3"/>
  <c r="F363" i="3"/>
  <c r="F359" i="3"/>
  <c r="I355" i="3"/>
  <c r="F355" i="3"/>
  <c r="O351" i="3"/>
  <c r="N351" i="3"/>
  <c r="I351" i="3"/>
  <c r="H351" i="3"/>
  <c r="F347" i="3"/>
  <c r="E347" i="3"/>
  <c r="N343" i="3"/>
  <c r="J343" i="3"/>
  <c r="F343" i="3"/>
  <c r="H343" i="3"/>
  <c r="K335" i="3"/>
  <c r="R331" i="3"/>
  <c r="F331" i="3"/>
  <c r="H331" i="3"/>
  <c r="I327" i="3"/>
  <c r="H327" i="3"/>
  <c r="E327" i="3"/>
  <c r="O323" i="3"/>
  <c r="N319" i="3"/>
  <c r="O319" i="3"/>
  <c r="I315" i="3"/>
  <c r="H315" i="3"/>
  <c r="E315" i="3"/>
  <c r="N311" i="3"/>
  <c r="N307" i="3"/>
  <c r="O303" i="3"/>
  <c r="F299" i="3"/>
  <c r="H299" i="3"/>
  <c r="R290" i="3"/>
  <c r="N286" i="3"/>
  <c r="E282" i="3"/>
  <c r="N278" i="3"/>
  <c r="O278" i="3"/>
  <c r="F278" i="3"/>
  <c r="I278" i="3"/>
  <c r="H278" i="3"/>
  <c r="R274" i="3"/>
  <c r="O274" i="3"/>
  <c r="J274" i="3"/>
  <c r="G274" i="3"/>
  <c r="F274" i="3"/>
  <c r="I274" i="3"/>
  <c r="E274" i="3"/>
  <c r="J262" i="3"/>
  <c r="F262" i="3"/>
  <c r="E262" i="3"/>
  <c r="O258" i="3"/>
  <c r="N517" i="3"/>
  <c r="R508" i="3"/>
  <c r="R502" i="3" s="1"/>
  <c r="J508" i="3"/>
  <c r="H508" i="3"/>
  <c r="G504" i="3"/>
  <c r="O475" i="3"/>
  <c r="J475" i="3"/>
  <c r="N475" i="3"/>
  <c r="I475" i="3"/>
  <c r="H475" i="3"/>
  <c r="F475" i="3"/>
  <c r="E475" i="3"/>
  <c r="O471" i="3"/>
  <c r="R471" i="3"/>
  <c r="R467" i="3"/>
  <c r="N467" i="3"/>
  <c r="I467" i="3"/>
  <c r="H467" i="3"/>
  <c r="F467" i="3"/>
  <c r="E467" i="3"/>
  <c r="G462" i="3"/>
  <c r="J458" i="3"/>
  <c r="F458" i="3"/>
  <c r="N451" i="3"/>
  <c r="N450" i="3" s="1"/>
  <c r="G451" i="3"/>
  <c r="G450" i="3" s="1"/>
  <c r="E451" i="3"/>
  <c r="E450" i="3" s="1"/>
  <c r="F451" i="3"/>
  <c r="F450" i="3" s="1"/>
  <c r="J451" i="3"/>
  <c r="J450" i="3" s="1"/>
  <c r="N445" i="3"/>
  <c r="J441" i="3"/>
  <c r="I441" i="3"/>
  <c r="H441" i="3"/>
  <c r="F441" i="3"/>
  <c r="E441" i="3"/>
  <c r="N437" i="3"/>
  <c r="I437" i="3"/>
  <c r="H437" i="3"/>
  <c r="F437" i="3"/>
  <c r="E437" i="3"/>
  <c r="J430" i="3"/>
  <c r="J429" i="3" s="1"/>
  <c r="I430" i="3"/>
  <c r="I429" i="3" s="1"/>
  <c r="H430" i="3"/>
  <c r="H429" i="3" s="1"/>
  <c r="G430" i="3"/>
  <c r="G429" i="3" s="1"/>
  <c r="F430" i="3"/>
  <c r="F429" i="3" s="1"/>
  <c r="E430" i="3"/>
  <c r="E429" i="3" s="1"/>
  <c r="N422" i="3"/>
  <c r="I418" i="3"/>
  <c r="I414" i="3" s="1"/>
  <c r="H418" i="3"/>
  <c r="F418" i="3"/>
  <c r="N254" i="3"/>
  <c r="N249" i="3"/>
  <c r="J249" i="3"/>
  <c r="F249" i="3"/>
  <c r="H249" i="3"/>
  <c r="J497" i="3"/>
  <c r="H497" i="3"/>
  <c r="E497" i="3"/>
  <c r="I497" i="3"/>
  <c r="F497" i="3"/>
  <c r="O493" i="3"/>
  <c r="R493" i="3"/>
  <c r="H493" i="3"/>
  <c r="J493" i="3"/>
  <c r="I493" i="3"/>
  <c r="R489" i="3"/>
  <c r="N489" i="3"/>
  <c r="H489" i="3"/>
  <c r="E489" i="3"/>
  <c r="I489" i="3"/>
  <c r="J489" i="3"/>
  <c r="F489" i="3"/>
  <c r="F485" i="3"/>
  <c r="O481" i="3"/>
  <c r="R481" i="3"/>
  <c r="N481" i="3"/>
  <c r="H481" i="3"/>
  <c r="J481" i="3"/>
  <c r="F481" i="3"/>
  <c r="I481" i="3"/>
  <c r="N240" i="3"/>
  <c r="P182" i="3"/>
  <c r="N182" i="3"/>
  <c r="O16" i="3"/>
  <c r="O15" i="3" s="1"/>
  <c r="N14" i="3"/>
  <c r="N13" i="3"/>
  <c r="N236" i="3"/>
  <c r="O232" i="3"/>
  <c r="R228" i="3"/>
  <c r="N224" i="3"/>
  <c r="O219" i="3"/>
  <c r="O218" i="3" s="1"/>
  <c r="R219" i="3"/>
  <c r="R218" i="3" s="1"/>
  <c r="N219" i="3"/>
  <c r="N218" i="3" s="1"/>
  <c r="G214" i="3"/>
  <c r="N210" i="3"/>
  <c r="H210" i="3"/>
  <c r="J210" i="3"/>
  <c r="F210" i="3"/>
  <c r="I210" i="3"/>
  <c r="N206" i="3"/>
  <c r="F206" i="3"/>
  <c r="N202" i="3"/>
  <c r="J202" i="3"/>
  <c r="H202" i="3"/>
  <c r="F202" i="3"/>
  <c r="I202" i="3"/>
  <c r="N198" i="3"/>
  <c r="J198" i="3"/>
  <c r="F198" i="3"/>
  <c r="N193" i="3"/>
  <c r="R189" i="3"/>
  <c r="O189" i="3"/>
  <c r="O104" i="3"/>
  <c r="O100" i="3"/>
  <c r="R96" i="3"/>
  <c r="I92" i="3"/>
  <c r="P88" i="3"/>
  <c r="I78" i="3"/>
  <c r="H78" i="3"/>
  <c r="E78" i="3"/>
  <c r="R74" i="3"/>
  <c r="N74" i="3"/>
  <c r="O70" i="3"/>
  <c r="O66" i="3"/>
  <c r="I66" i="3"/>
  <c r="H66" i="3"/>
  <c r="F62" i="3"/>
  <c r="N59" i="3"/>
  <c r="R55" i="3"/>
  <c r="Z51" i="3"/>
  <c r="I48" i="3"/>
  <c r="O44" i="3"/>
  <c r="N40" i="3"/>
  <c r="N32" i="3"/>
  <c r="N151" i="3"/>
  <c r="E151" i="3"/>
  <c r="E147" i="3"/>
  <c r="G141" i="3"/>
  <c r="O139" i="3"/>
  <c r="H132" i="3"/>
  <c r="J132" i="3"/>
  <c r="F132" i="3"/>
  <c r="E132" i="3"/>
  <c r="H128" i="3"/>
  <c r="J128" i="3"/>
  <c r="F128" i="3"/>
  <c r="O124" i="3"/>
  <c r="O122" i="3" s="1"/>
  <c r="N115" i="3"/>
  <c r="R110" i="3"/>
  <c r="P110" i="3"/>
  <c r="N110" i="3"/>
  <c r="F110" i="3"/>
  <c r="N28" i="3"/>
  <c r="N21" i="3"/>
  <c r="H21" i="3"/>
  <c r="O176" i="3"/>
  <c r="R176" i="3"/>
  <c r="N172" i="3"/>
  <c r="N168" i="3"/>
  <c r="N164" i="3"/>
  <c r="F164" i="3"/>
  <c r="I164" i="3"/>
  <c r="H164" i="3"/>
  <c r="E164" i="3"/>
  <c r="N160" i="3"/>
  <c r="J160" i="3"/>
  <c r="I160" i="3"/>
  <c r="H160" i="3"/>
  <c r="E160" i="3"/>
  <c r="O156" i="3"/>
  <c r="R156" i="3"/>
  <c r="J156" i="3"/>
  <c r="F156" i="3"/>
  <c r="I156" i="3"/>
  <c r="H156" i="3"/>
  <c r="E156" i="3"/>
  <c r="U329" i="3"/>
  <c r="U257" i="3" s="1"/>
  <c r="T329" i="3"/>
  <c r="T257" i="3" s="1"/>
  <c r="W329" i="3"/>
  <c r="W257" i="3" s="1"/>
  <c r="V329" i="3"/>
  <c r="V257" i="3" s="1"/>
  <c r="O833" i="3"/>
  <c r="R833" i="3"/>
  <c r="H833" i="3"/>
  <c r="N833" i="3"/>
  <c r="J833" i="3"/>
  <c r="I833" i="3"/>
  <c r="F833" i="3"/>
  <c r="F820" i="3" s="1"/>
  <c r="E833" i="3"/>
  <c r="N819" i="3"/>
  <c r="N817" i="3" s="1"/>
  <c r="F819" i="3"/>
  <c r="F817" i="3" s="1"/>
  <c r="P824" i="3"/>
  <c r="K824" i="3"/>
  <c r="K820" i="3" s="1"/>
  <c r="X822" i="3"/>
  <c r="H822" i="3"/>
  <c r="E822" i="3"/>
  <c r="I860" i="3"/>
  <c r="I859" i="3" s="1"/>
  <c r="H860" i="3"/>
  <c r="H859" i="3" s="1"/>
  <c r="O853" i="3"/>
  <c r="H853" i="3"/>
  <c r="J853" i="3"/>
  <c r="I853" i="3"/>
  <c r="E853" i="3"/>
  <c r="F853" i="3"/>
  <c r="N849" i="3"/>
  <c r="H849" i="3"/>
  <c r="J849" i="3"/>
  <c r="I849" i="3"/>
  <c r="F849" i="3"/>
  <c r="O845" i="3"/>
  <c r="J845" i="3"/>
  <c r="F845" i="3"/>
  <c r="I845" i="3"/>
  <c r="R711" i="3"/>
  <c r="H711" i="3"/>
  <c r="N707" i="3"/>
  <c r="I707" i="3"/>
  <c r="H707" i="3"/>
  <c r="J703" i="3"/>
  <c r="H703" i="3"/>
  <c r="F703" i="3"/>
  <c r="E703" i="3"/>
  <c r="O699" i="3"/>
  <c r="R699" i="3"/>
  <c r="K699" i="3"/>
  <c r="O687" i="3"/>
  <c r="N687" i="3"/>
  <c r="J687" i="3"/>
  <c r="I687" i="3"/>
  <c r="H687" i="3"/>
  <c r="F687" i="3"/>
  <c r="N675" i="3"/>
  <c r="J675" i="3"/>
  <c r="I675" i="3"/>
  <c r="H675" i="3"/>
  <c r="O667" i="3"/>
  <c r="N667" i="3"/>
  <c r="J667" i="3"/>
  <c r="H667" i="3"/>
  <c r="F667" i="3"/>
  <c r="O663" i="3"/>
  <c r="K663" i="3"/>
  <c r="R663" i="3"/>
  <c r="J663" i="3"/>
  <c r="I663" i="3"/>
  <c r="H663" i="3"/>
  <c r="F663" i="3"/>
  <c r="E663" i="3"/>
  <c r="I655" i="3"/>
  <c r="H655" i="3"/>
  <c r="E655" i="3"/>
  <c r="O647" i="3"/>
  <c r="R647" i="3"/>
  <c r="I643" i="3"/>
  <c r="H643" i="3"/>
  <c r="E643" i="3"/>
  <c r="O627" i="3"/>
  <c r="I627" i="3"/>
  <c r="H627" i="3"/>
  <c r="I619" i="3"/>
  <c r="H619" i="3"/>
  <c r="F619" i="3"/>
  <c r="J615" i="3"/>
  <c r="I615" i="3"/>
  <c r="F615" i="3"/>
  <c r="E615" i="3"/>
  <c r="I611" i="3"/>
  <c r="H611" i="3"/>
  <c r="E611" i="3"/>
  <c r="F595" i="3"/>
  <c r="E595" i="3"/>
  <c r="O813" i="3"/>
  <c r="N813" i="3"/>
  <c r="H813" i="3"/>
  <c r="I813" i="3"/>
  <c r="H809" i="3"/>
  <c r="J809" i="3"/>
  <c r="I809" i="3"/>
  <c r="F809" i="3"/>
  <c r="E809" i="3"/>
  <c r="J779" i="3"/>
  <c r="N779" i="3"/>
  <c r="I779" i="3"/>
  <c r="R779" i="3"/>
  <c r="H779" i="3"/>
  <c r="F779" i="3"/>
  <c r="E779" i="3"/>
  <c r="R775" i="3"/>
  <c r="O775" i="3"/>
  <c r="N775" i="3"/>
  <c r="J775" i="3"/>
  <c r="I775" i="3"/>
  <c r="H775" i="3"/>
  <c r="F775" i="3"/>
  <c r="E775" i="3"/>
  <c r="J771" i="3"/>
  <c r="H771" i="3"/>
  <c r="J766" i="3"/>
  <c r="E766" i="3"/>
  <c r="N758" i="3"/>
  <c r="G758" i="3"/>
  <c r="H742" i="3"/>
  <c r="F742" i="3"/>
  <c r="J742" i="3"/>
  <c r="I738" i="3"/>
  <c r="H738" i="3"/>
  <c r="J738" i="3"/>
  <c r="H733" i="3"/>
  <c r="J733" i="3"/>
  <c r="E733" i="3"/>
  <c r="E731" i="3" s="1"/>
  <c r="N589" i="3"/>
  <c r="N585" i="3" s="1"/>
  <c r="H589" i="3"/>
  <c r="O807" i="3"/>
  <c r="R807" i="3"/>
  <c r="N807" i="3"/>
  <c r="J807" i="3"/>
  <c r="I807" i="3"/>
  <c r="H807" i="3"/>
  <c r="F807" i="3"/>
  <c r="R795" i="3"/>
  <c r="J795" i="3"/>
  <c r="I795" i="3"/>
  <c r="H795" i="3"/>
  <c r="F795" i="3"/>
  <c r="E795" i="3"/>
  <c r="R787" i="3"/>
  <c r="O787" i="3"/>
  <c r="N787" i="3"/>
  <c r="J787" i="3"/>
  <c r="I787" i="3"/>
  <c r="H787" i="3"/>
  <c r="F787" i="3"/>
  <c r="N554" i="3"/>
  <c r="H554" i="3"/>
  <c r="J554" i="3"/>
  <c r="E554" i="3"/>
  <c r="N244" i="3"/>
  <c r="J244" i="3"/>
  <c r="H244" i="3"/>
  <c r="F244" i="3"/>
  <c r="J547" i="3"/>
  <c r="N547" i="3"/>
  <c r="I547" i="3"/>
  <c r="F547" i="3"/>
  <c r="J543" i="3"/>
  <c r="I543" i="3"/>
  <c r="H543" i="3"/>
  <c r="F543" i="3"/>
  <c r="J539" i="3"/>
  <c r="I539" i="3"/>
  <c r="H539" i="3"/>
  <c r="F539" i="3"/>
  <c r="O387" i="3"/>
  <c r="R387" i="3"/>
  <c r="N387" i="3"/>
  <c r="J378" i="3"/>
  <c r="F378" i="3"/>
  <c r="E378" i="3"/>
  <c r="O374" i="3"/>
  <c r="R374" i="3"/>
  <c r="F374" i="3"/>
  <c r="N374" i="3"/>
  <c r="K362" i="3"/>
  <c r="F362" i="3"/>
  <c r="O358" i="3"/>
  <c r="K358" i="3"/>
  <c r="R358" i="3"/>
  <c r="J358" i="3"/>
  <c r="H358" i="3"/>
  <c r="I354" i="3"/>
  <c r="H354" i="3"/>
  <c r="E354" i="3"/>
  <c r="O338" i="3"/>
  <c r="F338" i="3"/>
  <c r="I338" i="3"/>
  <c r="O306" i="3"/>
  <c r="F306" i="3"/>
  <c r="I306" i="3"/>
  <c r="H306" i="3"/>
  <c r="J293" i="3"/>
  <c r="F293" i="3"/>
  <c r="I293" i="3"/>
  <c r="H293" i="3"/>
  <c r="E293" i="3"/>
  <c r="O273" i="3"/>
  <c r="J273" i="3"/>
  <c r="F273" i="3"/>
  <c r="H273" i="3"/>
  <c r="E273" i="3"/>
  <c r="J523" i="3"/>
  <c r="J522" i="3" s="1"/>
  <c r="I523" i="3"/>
  <c r="I522" i="3" s="1"/>
  <c r="H523" i="3"/>
  <c r="H522" i="3" s="1"/>
  <c r="F523" i="3"/>
  <c r="F522" i="3" s="1"/>
  <c r="E523" i="3"/>
  <c r="E522" i="3" s="1"/>
  <c r="J511" i="3"/>
  <c r="I511" i="3"/>
  <c r="H511" i="3"/>
  <c r="F511" i="3"/>
  <c r="F502" i="3" s="1"/>
  <c r="E511" i="3"/>
  <c r="E502" i="3" s="1"/>
  <c r="R474" i="3"/>
  <c r="J474" i="3"/>
  <c r="I474" i="3"/>
  <c r="H474" i="3"/>
  <c r="F474" i="3"/>
  <c r="E474" i="3"/>
  <c r="O466" i="3"/>
  <c r="R466" i="3"/>
  <c r="N466" i="3"/>
  <c r="G466" i="3"/>
  <c r="G464" i="3" s="1"/>
  <c r="E466" i="3"/>
  <c r="R457" i="3"/>
  <c r="H457" i="3"/>
  <c r="E457" i="3"/>
  <c r="E452" i="3" s="1"/>
  <c r="N448" i="3"/>
  <c r="J448" i="3"/>
  <c r="H448" i="3"/>
  <c r="F448" i="3"/>
  <c r="E448" i="3"/>
  <c r="J444" i="3"/>
  <c r="H444" i="3"/>
  <c r="F444" i="3"/>
  <c r="J440" i="3"/>
  <c r="I440" i="3"/>
  <c r="H440" i="3"/>
  <c r="F440" i="3"/>
  <c r="E440" i="3"/>
  <c r="J436" i="3"/>
  <c r="H436" i="3"/>
  <c r="F436" i="3"/>
  <c r="R421" i="3"/>
  <c r="R414" i="3" s="1"/>
  <c r="N421" i="3"/>
  <c r="N417" i="3"/>
  <c r="H417" i="3"/>
  <c r="J417" i="3"/>
  <c r="J414" i="3" s="1"/>
  <c r="F417" i="3"/>
  <c r="O252" i="3"/>
  <c r="N252" i="3"/>
  <c r="J252" i="3"/>
  <c r="H252" i="3"/>
  <c r="F252" i="3"/>
  <c r="I492" i="3"/>
  <c r="H492" i="3"/>
  <c r="F492" i="3"/>
  <c r="E492" i="3"/>
  <c r="R480" i="3"/>
  <c r="O480" i="3"/>
  <c r="J480" i="3"/>
  <c r="I480" i="3"/>
  <c r="H480" i="3"/>
  <c r="F480" i="3"/>
  <c r="E480" i="3"/>
  <c r="H239" i="3"/>
  <c r="J239" i="3"/>
  <c r="F239" i="3"/>
  <c r="P181" i="3"/>
  <c r="N181" i="3"/>
  <c r="N209" i="3"/>
  <c r="J209" i="3"/>
  <c r="F209" i="3"/>
  <c r="J205" i="3"/>
  <c r="F205" i="3"/>
  <c r="I205" i="3"/>
  <c r="H205" i="3"/>
  <c r="J197" i="3"/>
  <c r="F197" i="3"/>
  <c r="O192" i="3"/>
  <c r="R192" i="3"/>
  <c r="R188" i="3"/>
  <c r="N188" i="3"/>
  <c r="J188" i="3"/>
  <c r="F188" i="3"/>
  <c r="H188" i="3"/>
  <c r="E188" i="3"/>
  <c r="H103" i="3"/>
  <c r="I103" i="3"/>
  <c r="H77" i="3"/>
  <c r="E77" i="3"/>
  <c r="I77" i="3"/>
  <c r="H73" i="3"/>
  <c r="E73" i="3"/>
  <c r="I73" i="3"/>
  <c r="F54" i="3"/>
  <c r="I54" i="3"/>
  <c r="R47" i="3"/>
  <c r="K47" i="3"/>
  <c r="F150" i="3"/>
  <c r="F146" i="3" s="1"/>
  <c r="I150" i="3"/>
  <c r="I146" i="3" s="1"/>
  <c r="N131" i="3"/>
  <c r="E131" i="3"/>
  <c r="N127" i="3"/>
  <c r="F127" i="3"/>
  <c r="H127" i="3"/>
  <c r="E127" i="3"/>
  <c r="P113" i="3"/>
  <c r="R113" i="3"/>
  <c r="N113" i="3"/>
  <c r="F113" i="3"/>
  <c r="P109" i="3"/>
  <c r="R109" i="3"/>
  <c r="N109" i="3"/>
  <c r="F109" i="3"/>
  <c r="O171" i="3"/>
  <c r="J171" i="3"/>
  <c r="I171" i="3"/>
  <c r="H171" i="3"/>
  <c r="F171" i="3"/>
  <c r="J159" i="3"/>
  <c r="I159" i="3"/>
  <c r="H159" i="3"/>
  <c r="F159" i="3"/>
  <c r="E159" i="3"/>
  <c r="N11" i="3"/>
  <c r="H11" i="3"/>
  <c r="H10" i="3" s="1"/>
  <c r="J11" i="3"/>
  <c r="J10" i="3" s="1"/>
  <c r="F11" i="3"/>
  <c r="F10" i="3" s="1"/>
  <c r="E11" i="3"/>
  <c r="E10" i="3" s="1"/>
  <c r="N25" i="3"/>
  <c r="R18" i="3"/>
  <c r="R17" i="3" s="1"/>
  <c r="F18" i="3"/>
  <c r="O173" i="3"/>
  <c r="H169" i="3"/>
  <c r="E169" i="3"/>
  <c r="J165" i="3"/>
  <c r="F165" i="3"/>
  <c r="I165" i="3"/>
  <c r="H165" i="3"/>
  <c r="E165" i="3"/>
  <c r="F161" i="3"/>
  <c r="E161" i="3"/>
  <c r="N157" i="3"/>
  <c r="J157" i="3"/>
  <c r="F157" i="3"/>
  <c r="I157" i="3"/>
  <c r="H157" i="3"/>
  <c r="N12" i="3"/>
  <c r="S11" i="3"/>
  <c r="S567" i="3"/>
  <c r="S343" i="3"/>
  <c r="S830" i="3"/>
  <c r="S766" i="3"/>
  <c r="S702" i="3"/>
  <c r="S662" i="3"/>
  <c r="S382" i="3"/>
  <c r="S313" i="3"/>
  <c r="S639" i="3"/>
  <c r="S619" i="3"/>
  <c r="S599" i="3"/>
  <c r="S293" i="3"/>
  <c r="S249" i="3"/>
  <c r="S208" i="3"/>
  <c r="S168" i="3"/>
  <c r="S126" i="3"/>
  <c r="S86" i="3"/>
  <c r="S49" i="3"/>
  <c r="S798" i="3"/>
  <c r="S734" i="3"/>
  <c r="S658" i="3"/>
  <c r="S683" i="3"/>
  <c r="S862" i="3"/>
  <c r="S870" i="3"/>
  <c r="S854" i="3"/>
  <c r="S846" i="3"/>
  <c r="D846" i="3" s="1"/>
  <c r="S838" i="3"/>
  <c r="S822" i="3"/>
  <c r="S814" i="3"/>
  <c r="S806" i="3"/>
  <c r="S790" i="3"/>
  <c r="S778" i="3"/>
  <c r="S770" i="3"/>
  <c r="S758" i="3"/>
  <c r="S750" i="3"/>
  <c r="S742" i="3"/>
  <c r="S726" i="3"/>
  <c r="S706" i="3"/>
  <c r="S694" i="3"/>
  <c r="S686" i="3"/>
  <c r="S678" i="3"/>
  <c r="S666" i="3"/>
  <c r="S654" i="3"/>
  <c r="S646" i="3"/>
  <c r="S634" i="3"/>
  <c r="S626" i="3"/>
  <c r="S618" i="3"/>
  <c r="S610" i="3"/>
  <c r="S598" i="3"/>
  <c r="S582" i="3"/>
  <c r="S570" i="3"/>
  <c r="S562" i="3"/>
  <c r="S554" i="3"/>
  <c r="S550" i="3"/>
  <c r="S530" i="3"/>
  <c r="S506" i="3"/>
  <c r="S494" i="3"/>
  <c r="S486" i="3"/>
  <c r="S143" i="3"/>
  <c r="S866" i="3"/>
  <c r="S858" i="3"/>
  <c r="S857" i="3" s="1"/>
  <c r="S850" i="3"/>
  <c r="S842" i="3"/>
  <c r="S826" i="3"/>
  <c r="S818" i="3"/>
  <c r="S810" i="3"/>
  <c r="S802" i="3"/>
  <c r="S794" i="3"/>
  <c r="S786" i="3"/>
  <c r="S782" i="3"/>
  <c r="S774" i="3"/>
  <c r="S762" i="3"/>
  <c r="S754" i="3"/>
  <c r="S746" i="3"/>
  <c r="S738" i="3"/>
  <c r="S730" i="3"/>
  <c r="S722" i="3"/>
  <c r="S718" i="3"/>
  <c r="S710" i="3"/>
  <c r="S698" i="3"/>
  <c r="S690" i="3"/>
  <c r="S682" i="3"/>
  <c r="S674" i="3"/>
  <c r="S670" i="3"/>
  <c r="S650" i="3"/>
  <c r="S642" i="3"/>
  <c r="S638" i="3"/>
  <c r="S630" i="3"/>
  <c r="S622" i="3"/>
  <c r="S614" i="3"/>
  <c r="S606" i="3"/>
  <c r="S602" i="3"/>
  <c r="S594" i="3"/>
  <c r="S586" i="3"/>
  <c r="S574" i="3"/>
  <c r="S566" i="3"/>
  <c r="S558" i="3"/>
  <c r="S546" i="3"/>
  <c r="S542" i="3"/>
  <c r="S534" i="3"/>
  <c r="S526" i="3"/>
  <c r="S518" i="3"/>
  <c r="S510" i="3"/>
  <c r="S498" i="3"/>
  <c r="S490" i="3"/>
  <c r="S482" i="3"/>
  <c r="S470" i="3"/>
  <c r="S458" i="3"/>
  <c r="S448" i="3"/>
  <c r="S440" i="3"/>
  <c r="S430" i="3"/>
  <c r="S429" i="3" s="1"/>
  <c r="S422" i="3"/>
  <c r="S406" i="3"/>
  <c r="S398" i="3"/>
  <c r="S390" i="3"/>
  <c r="S373" i="3"/>
  <c r="S365" i="3"/>
  <c r="S357" i="3"/>
  <c r="S349" i="3"/>
  <c r="S341" i="3"/>
  <c r="S333" i="3"/>
  <c r="S325" i="3"/>
  <c r="S317" i="3"/>
  <c r="S309" i="3"/>
  <c r="S301" i="3"/>
  <c r="S288" i="3"/>
  <c r="S280" i="3"/>
  <c r="S272" i="3"/>
  <c r="S264" i="3"/>
  <c r="S256" i="3"/>
  <c r="S240" i="3"/>
  <c r="S231" i="3"/>
  <c r="S223" i="3"/>
  <c r="S215" i="3"/>
  <c r="S207" i="3"/>
  <c r="S199" i="3"/>
  <c r="S191" i="3"/>
  <c r="S175" i="3"/>
  <c r="S167" i="3"/>
  <c r="S159" i="3"/>
  <c r="S151" i="3"/>
  <c r="S137" i="3"/>
  <c r="S125" i="3"/>
  <c r="S112" i="3"/>
  <c r="S104" i="3"/>
  <c r="S96" i="3"/>
  <c r="S88" i="3"/>
  <c r="S82" i="3"/>
  <c r="S74" i="3"/>
  <c r="S66" i="3"/>
  <c r="S55" i="3"/>
  <c r="S48" i="3"/>
  <c r="S40" i="3"/>
  <c r="S32" i="3"/>
  <c r="S16" i="3"/>
  <c r="S15" i="3" s="1"/>
  <c r="S867" i="3"/>
  <c r="S851" i="3"/>
  <c r="S835" i="3"/>
  <c r="S827" i="3"/>
  <c r="S819" i="3"/>
  <c r="S811" i="3"/>
  <c r="S803" i="3"/>
  <c r="S795" i="3"/>
  <c r="S787" i="3"/>
  <c r="S779" i="3"/>
  <c r="S771" i="3"/>
  <c r="S747" i="3"/>
  <c r="S739" i="3"/>
  <c r="S723" i="3"/>
  <c r="S719" i="3"/>
  <c r="S715" i="3"/>
  <c r="S714" i="3" s="1"/>
  <c r="S707" i="3"/>
  <c r="S703" i="3"/>
  <c r="S699" i="3"/>
  <c r="S695" i="3"/>
  <c r="S691" i="3"/>
  <c r="S687" i="3"/>
  <c r="S679" i="3"/>
  <c r="S675" i="3"/>
  <c r="S671" i="3"/>
  <c r="S667" i="3"/>
  <c r="S647" i="3"/>
  <c r="S627" i="3"/>
  <c r="S587" i="3"/>
  <c r="S519" i="3"/>
  <c r="S474" i="3"/>
  <c r="S466" i="3"/>
  <c r="S462" i="3"/>
  <c r="S444" i="3"/>
  <c r="S436" i="3"/>
  <c r="S426" i="3"/>
  <c r="S418" i="3"/>
  <c r="S410" i="3"/>
  <c r="S402" i="3"/>
  <c r="S394" i="3"/>
  <c r="S386" i="3"/>
  <c r="S377" i="3"/>
  <c r="S369" i="3"/>
  <c r="S361" i="3"/>
  <c r="S353" i="3"/>
  <c r="S345" i="3"/>
  <c r="S337" i="3"/>
  <c r="S321" i="3"/>
  <c r="S305" i="3"/>
  <c r="S296" i="3"/>
  <c r="S292" i="3"/>
  <c r="S284" i="3"/>
  <c r="S276" i="3"/>
  <c r="S268" i="3"/>
  <c r="S260" i="3"/>
  <c r="S252" i="3"/>
  <c r="S244" i="3"/>
  <c r="S235" i="3"/>
  <c r="S227" i="3"/>
  <c r="S219" i="3"/>
  <c r="S218" i="3" s="1"/>
  <c r="S211" i="3"/>
  <c r="S203" i="3"/>
  <c r="S195" i="3"/>
  <c r="S187" i="3"/>
  <c r="S171" i="3"/>
  <c r="S163" i="3"/>
  <c r="S155" i="3"/>
  <c r="S147" i="3"/>
  <c r="S133" i="3"/>
  <c r="S129" i="3"/>
  <c r="S116" i="3"/>
  <c r="S108" i="3"/>
  <c r="S100" i="3"/>
  <c r="S92" i="3"/>
  <c r="S78" i="3"/>
  <c r="S70" i="3"/>
  <c r="S62" i="3"/>
  <c r="S59" i="3"/>
  <c r="S51" i="3"/>
  <c r="S44" i="3"/>
  <c r="S36" i="3"/>
  <c r="S28" i="3"/>
  <c r="S20" i="3"/>
  <c r="S12" i="3"/>
  <c r="D12" i="3" s="1"/>
  <c r="S855" i="3"/>
  <c r="S847" i="3"/>
  <c r="S839" i="3"/>
  <c r="S831" i="3"/>
  <c r="S823" i="3"/>
  <c r="S815" i="3"/>
  <c r="S807" i="3"/>
  <c r="S799" i="3"/>
  <c r="S791" i="3"/>
  <c r="S775" i="3"/>
  <c r="S763" i="3"/>
  <c r="S759" i="3"/>
  <c r="S743" i="3"/>
  <c r="S735" i="3"/>
  <c r="S711" i="3"/>
  <c r="S659" i="3"/>
  <c r="S651" i="3"/>
  <c r="S635" i="3"/>
  <c r="S623" i="3"/>
  <c r="S611" i="3"/>
  <c r="S603" i="3"/>
  <c r="S591" i="3"/>
  <c r="S583" i="3"/>
  <c r="S575" i="3"/>
  <c r="S571" i="3"/>
  <c r="S563" i="3"/>
  <c r="S547" i="3"/>
  <c r="S543" i="3"/>
  <c r="S539" i="3"/>
  <c r="S535" i="3"/>
  <c r="S531" i="3"/>
  <c r="S527" i="3"/>
  <c r="S523" i="3"/>
  <c r="S515" i="3"/>
  <c r="S514" i="3" s="1"/>
  <c r="S511" i="3"/>
  <c r="S507" i="3"/>
  <c r="S503" i="3"/>
  <c r="S499" i="3"/>
  <c r="S495" i="3"/>
  <c r="S491" i="3"/>
  <c r="S487" i="3"/>
  <c r="S483" i="3"/>
  <c r="S479" i="3"/>
  <c r="S475" i="3"/>
  <c r="S471" i="3"/>
  <c r="S467" i="3"/>
  <c r="S463" i="3"/>
  <c r="S459" i="3"/>
  <c r="S453" i="3"/>
  <c r="S449" i="3"/>
  <c r="S445" i="3"/>
  <c r="S441" i="3"/>
  <c r="S437" i="3"/>
  <c r="S427" i="3"/>
  <c r="S423" i="3"/>
  <c r="S419" i="3"/>
  <c r="S415" i="3"/>
  <c r="S411" i="3"/>
  <c r="S407" i="3"/>
  <c r="S403" i="3"/>
  <c r="S399" i="3"/>
  <c r="S395" i="3"/>
  <c r="S391" i="3"/>
  <c r="S387" i="3"/>
  <c r="S383" i="3"/>
  <c r="S378" i="3"/>
  <c r="S374" i="3"/>
  <c r="S370" i="3"/>
  <c r="S366" i="3"/>
  <c r="S362" i="3"/>
  <c r="S358" i="3"/>
  <c r="S354" i="3"/>
  <c r="S350" i="3"/>
  <c r="S346" i="3"/>
  <c r="S342" i="3"/>
  <c r="S338" i="3"/>
  <c r="S334" i="3"/>
  <c r="S330" i="3"/>
  <c r="S326" i="3"/>
  <c r="S322" i="3"/>
  <c r="S318" i="3"/>
  <c r="S314" i="3"/>
  <c r="S310" i="3"/>
  <c r="S306" i="3"/>
  <c r="S302" i="3"/>
  <c r="S297" i="3"/>
  <c r="S289" i="3"/>
  <c r="S285" i="3"/>
  <c r="S281" i="3"/>
  <c r="S277" i="3"/>
  <c r="S273" i="3"/>
  <c r="S269" i="3"/>
  <c r="S265" i="3"/>
  <c r="S261" i="3"/>
  <c r="S245" i="3"/>
  <c r="S241" i="3"/>
  <c r="S236" i="3"/>
  <c r="S232" i="3"/>
  <c r="S228" i="3"/>
  <c r="S224" i="3"/>
  <c r="S216" i="3"/>
  <c r="S212" i="3"/>
  <c r="S204" i="3"/>
  <c r="S200" i="3"/>
  <c r="S192" i="3"/>
  <c r="S188" i="3"/>
  <c r="S184" i="3"/>
  <c r="S180" i="3"/>
  <c r="S176" i="3"/>
  <c r="S172" i="3"/>
  <c r="S164" i="3"/>
  <c r="S160" i="3"/>
  <c r="S156" i="3"/>
  <c r="S152" i="3"/>
  <c r="S148" i="3"/>
  <c r="S144" i="3"/>
  <c r="S140" i="3"/>
  <c r="S134" i="3"/>
  <c r="S130" i="3"/>
  <c r="S121" i="3"/>
  <c r="S120" i="3" s="1"/>
  <c r="S117" i="3"/>
  <c r="S113" i="3"/>
  <c r="S109" i="3"/>
  <c r="S105" i="3"/>
  <c r="S101" i="3"/>
  <c r="S97" i="3"/>
  <c r="S93" i="3"/>
  <c r="S89" i="3"/>
  <c r="S83" i="3"/>
  <c r="S79" i="3"/>
  <c r="S75" i="3"/>
  <c r="S67" i="3"/>
  <c r="S63" i="3"/>
  <c r="S56" i="3"/>
  <c r="S52" i="3"/>
  <c r="S45" i="3"/>
  <c r="S41" i="3"/>
  <c r="S37" i="3"/>
  <c r="S33" i="3"/>
  <c r="S29" i="3"/>
  <c r="S25" i="3"/>
  <c r="S21" i="3"/>
  <c r="S13" i="3"/>
  <c r="S868" i="3"/>
  <c r="S864" i="3"/>
  <c r="S860" i="3"/>
  <c r="S856" i="3"/>
  <c r="S852" i="3"/>
  <c r="S848" i="3"/>
  <c r="S844" i="3"/>
  <c r="S840" i="3"/>
  <c r="S836" i="3"/>
  <c r="S832" i="3"/>
  <c r="S828" i="3"/>
  <c r="S824" i="3"/>
  <c r="S816" i="3"/>
  <c r="S812" i="3"/>
  <c r="S804" i="3"/>
  <c r="S800" i="3"/>
  <c r="S796" i="3"/>
  <c r="S792" i="3"/>
  <c r="S788" i="3"/>
  <c r="S784" i="3"/>
  <c r="S780" i="3"/>
  <c r="S776" i="3"/>
  <c r="S772" i="3"/>
  <c r="S768" i="3"/>
  <c r="S764" i="3"/>
  <c r="S760" i="3"/>
  <c r="S756" i="3"/>
  <c r="S663" i="3"/>
  <c r="S655" i="3"/>
  <c r="S643" i="3"/>
  <c r="S631" i="3"/>
  <c r="S615" i="3"/>
  <c r="S607" i="3"/>
  <c r="S595" i="3"/>
  <c r="S559" i="3"/>
  <c r="S752" i="3"/>
  <c r="S748" i="3"/>
  <c r="S744" i="3"/>
  <c r="S740" i="3"/>
  <c r="S732" i="3"/>
  <c r="S728" i="3"/>
  <c r="S724" i="3"/>
  <c r="S720" i="3"/>
  <c r="S712" i="3"/>
  <c r="S708" i="3"/>
  <c r="S704" i="3"/>
  <c r="S700" i="3"/>
  <c r="S696" i="3"/>
  <c r="S692" i="3"/>
  <c r="S684" i="3"/>
  <c r="S676" i="3"/>
  <c r="S668" i="3"/>
  <c r="S648" i="3"/>
  <c r="S640" i="3"/>
  <c r="S632" i="3"/>
  <c r="S620" i="3"/>
  <c r="S612" i="3"/>
  <c r="S604" i="3"/>
  <c r="S584" i="3"/>
  <c r="S576" i="3"/>
  <c r="S568" i="3"/>
  <c r="S556" i="3"/>
  <c r="S555" i="3" s="1"/>
  <c r="S548" i="3"/>
  <c r="S540" i="3"/>
  <c r="S504" i="3"/>
  <c r="S492" i="3"/>
  <c r="S484" i="3"/>
  <c r="S476" i="3"/>
  <c r="S456" i="3"/>
  <c r="S446" i="3"/>
  <c r="S438" i="3"/>
  <c r="S424" i="3"/>
  <c r="S416" i="3"/>
  <c r="S408" i="3"/>
  <c r="S388" i="3"/>
  <c r="S380" i="3"/>
  <c r="S371" i="3"/>
  <c r="S359" i="3"/>
  <c r="S351" i="3"/>
  <c r="S323" i="3"/>
  <c r="S315" i="3"/>
  <c r="S307" i="3"/>
  <c r="S294" i="3"/>
  <c r="S286" i="3"/>
  <c r="S278" i="3"/>
  <c r="S258" i="3"/>
  <c r="S250" i="3"/>
  <c r="S242" i="3"/>
  <c r="S229" i="3"/>
  <c r="S221" i="3"/>
  <c r="S213" i="3"/>
  <c r="S201" i="3"/>
  <c r="S193" i="3"/>
  <c r="S185" i="3"/>
  <c r="S165" i="3"/>
  <c r="S157" i="3"/>
  <c r="S149" i="3"/>
  <c r="S141" i="3"/>
  <c r="S139" i="3"/>
  <c r="S131" i="3"/>
  <c r="S123" i="3"/>
  <c r="S98" i="3"/>
  <c r="S90" i="3"/>
  <c r="S84" i="3"/>
  <c r="S80" i="3"/>
  <c r="S72" i="3"/>
  <c r="S64" i="3"/>
  <c r="S57" i="3"/>
  <c r="S46" i="3"/>
  <c r="S38" i="3"/>
  <c r="S18" i="3"/>
  <c r="S869" i="3"/>
  <c r="S865" i="3"/>
  <c r="S861" i="3"/>
  <c r="S853" i="3"/>
  <c r="S849" i="3"/>
  <c r="S845" i="3"/>
  <c r="S841" i="3"/>
  <c r="S837" i="3"/>
  <c r="S833" i="3"/>
  <c r="S829" i="3"/>
  <c r="S825" i="3"/>
  <c r="S821" i="3"/>
  <c r="S813" i="3"/>
  <c r="S809" i="3"/>
  <c r="S805" i="3"/>
  <c r="S801" i="3"/>
  <c r="S797" i="3"/>
  <c r="S793" i="3"/>
  <c r="S789" i="3"/>
  <c r="S785" i="3"/>
  <c r="S781" i="3"/>
  <c r="S777" i="3"/>
  <c r="S773" i="3"/>
  <c r="S769" i="3"/>
  <c r="S765" i="3"/>
  <c r="S761" i="3"/>
  <c r="S757" i="3"/>
  <c r="S753" i="3"/>
  <c r="S749" i="3"/>
  <c r="S745" i="3"/>
  <c r="S741" i="3"/>
  <c r="S737" i="3"/>
  <c r="S733" i="3"/>
  <c r="S729" i="3"/>
  <c r="S725" i="3"/>
  <c r="S721" i="3"/>
  <c r="S717" i="3"/>
  <c r="S713" i="3"/>
  <c r="S709" i="3"/>
  <c r="S705" i="3"/>
  <c r="S701" i="3"/>
  <c r="S697" i="3"/>
  <c r="S693" i="3"/>
  <c r="S645" i="3"/>
  <c r="S385" i="3"/>
  <c r="S688" i="3"/>
  <c r="S680" i="3"/>
  <c r="S672" i="3"/>
  <c r="S664" i="3"/>
  <c r="S660" i="3"/>
  <c r="S656" i="3"/>
  <c r="S652" i="3"/>
  <c r="S644" i="3"/>
  <c r="S636" i="3"/>
  <c r="S628" i="3"/>
  <c r="S624" i="3"/>
  <c r="S616" i="3"/>
  <c r="S608" i="3"/>
  <c r="S600" i="3"/>
  <c r="S596" i="3"/>
  <c r="S592" i="3"/>
  <c r="S588" i="3"/>
  <c r="S580" i="3"/>
  <c r="S572" i="3"/>
  <c r="S564" i="3"/>
  <c r="S560" i="3"/>
  <c r="S552" i="3"/>
  <c r="S544" i="3"/>
  <c r="S536" i="3"/>
  <c r="S532" i="3"/>
  <c r="S528" i="3"/>
  <c r="S508" i="3"/>
  <c r="S500" i="3"/>
  <c r="S496" i="3"/>
  <c r="S488" i="3"/>
  <c r="S480" i="3"/>
  <c r="S472" i="3"/>
  <c r="S468" i="3"/>
  <c r="S460" i="3"/>
  <c r="S442" i="3"/>
  <c r="S434" i="3"/>
  <c r="S428" i="3"/>
  <c r="S420" i="3"/>
  <c r="S412" i="3"/>
  <c r="S404" i="3"/>
  <c r="S400" i="3"/>
  <c r="S396" i="3"/>
  <c r="S392" i="3"/>
  <c r="S384" i="3"/>
  <c r="S375" i="3"/>
  <c r="S367" i="3"/>
  <c r="S363" i="3"/>
  <c r="S355" i="3"/>
  <c r="S347" i="3"/>
  <c r="S339" i="3"/>
  <c r="S335" i="3"/>
  <c r="S331" i="3"/>
  <c r="S327" i="3"/>
  <c r="S319" i="3"/>
  <c r="S311" i="3"/>
  <c r="S303" i="3"/>
  <c r="S299" i="3"/>
  <c r="S290" i="3"/>
  <c r="S282" i="3"/>
  <c r="S274" i="3"/>
  <c r="S270" i="3"/>
  <c r="S266" i="3"/>
  <c r="S262" i="3"/>
  <c r="S254" i="3"/>
  <c r="S233" i="3"/>
  <c r="S225" i="3"/>
  <c r="S217" i="3"/>
  <c r="S209" i="3"/>
  <c r="S205" i="3"/>
  <c r="S197" i="3"/>
  <c r="S189" i="3"/>
  <c r="S181" i="3"/>
  <c r="S173" i="3"/>
  <c r="S169" i="3"/>
  <c r="S161" i="3"/>
  <c r="S145" i="3"/>
  <c r="S127" i="3"/>
  <c r="S110" i="3"/>
  <c r="S102" i="3"/>
  <c r="S94" i="3"/>
  <c r="S76" i="3"/>
  <c r="S68" i="3"/>
  <c r="S60" i="3"/>
  <c r="S53" i="3"/>
  <c r="S50" i="3"/>
  <c r="S42" i="3"/>
  <c r="S34" i="3"/>
  <c r="S26" i="3"/>
  <c r="S14" i="3"/>
  <c r="S581" i="3"/>
  <c r="S517" i="3"/>
  <c r="S451" i="3"/>
  <c r="S450" i="3" s="1"/>
  <c r="S320" i="3"/>
  <c r="S255" i="3"/>
  <c r="S190" i="3"/>
  <c r="S128" i="3"/>
  <c r="S69" i="3"/>
  <c r="S689" i="3"/>
  <c r="S685" i="3"/>
  <c r="S681" i="3"/>
  <c r="S677" i="3"/>
  <c r="S673" i="3"/>
  <c r="S669" i="3"/>
  <c r="S665" i="3"/>
  <c r="S661" i="3"/>
  <c r="S657" i="3"/>
  <c r="S653" i="3"/>
  <c r="S649" i="3"/>
  <c r="S641" i="3"/>
  <c r="S637" i="3"/>
  <c r="S633" i="3"/>
  <c r="S629" i="3"/>
  <c r="S625" i="3"/>
  <c r="S621" i="3"/>
  <c r="S617" i="3"/>
  <c r="S613" i="3"/>
  <c r="S609" i="3"/>
  <c r="S605" i="3"/>
  <c r="S601" i="3"/>
  <c r="S597" i="3"/>
  <c r="S589" i="3"/>
  <c r="S577" i="3"/>
  <c r="S573" i="3"/>
  <c r="S569" i="3"/>
  <c r="S565" i="3"/>
  <c r="S561" i="3"/>
  <c r="S553" i="3"/>
  <c r="S549" i="3"/>
  <c r="S545" i="3"/>
  <c r="S541" i="3"/>
  <c r="S537" i="3"/>
  <c r="S533" i="3"/>
  <c r="S525" i="3"/>
  <c r="S521" i="3"/>
  <c r="S520" i="3" s="1"/>
  <c r="S513" i="3"/>
  <c r="S512" i="3" s="1"/>
  <c r="S509" i="3"/>
  <c r="S505" i="3"/>
  <c r="S501" i="3"/>
  <c r="S497" i="3"/>
  <c r="S493" i="3"/>
  <c r="S489" i="3"/>
  <c r="S485" i="3"/>
  <c r="S481" i="3"/>
  <c r="S477" i="3"/>
  <c r="S473" i="3"/>
  <c r="S469" i="3"/>
  <c r="S465" i="3"/>
  <c r="S461" i="3"/>
  <c r="S457" i="3"/>
  <c r="S447" i="3"/>
  <c r="S443" i="3"/>
  <c r="S439" i="3"/>
  <c r="S435" i="3"/>
  <c r="S421" i="3"/>
  <c r="S417" i="3"/>
  <c r="S413" i="3"/>
  <c r="S409" i="3"/>
  <c r="S405" i="3"/>
  <c r="S401" i="3"/>
  <c r="S397" i="3"/>
  <c r="S393" i="3"/>
  <c r="S389" i="3"/>
  <c r="S381" i="3"/>
  <c r="S376" i="3"/>
  <c r="S372" i="3"/>
  <c r="S368" i="3"/>
  <c r="S364" i="3"/>
  <c r="S360" i="3"/>
  <c r="S356" i="3"/>
  <c r="S352" i="3"/>
  <c r="S348" i="3"/>
  <c r="S344" i="3"/>
  <c r="S340" i="3"/>
  <c r="S336" i="3"/>
  <c r="S332" i="3"/>
  <c r="S328" i="3"/>
  <c r="S324" i="3"/>
  <c r="S316" i="3"/>
  <c r="S312" i="3"/>
  <c r="S308" i="3"/>
  <c r="S304" i="3"/>
  <c r="S300" i="3"/>
  <c r="S295" i="3"/>
  <c r="S291" i="3"/>
  <c r="S287" i="3"/>
  <c r="S283" i="3"/>
  <c r="S279" i="3"/>
  <c r="S275" i="3"/>
  <c r="S271" i="3"/>
  <c r="S267" i="3"/>
  <c r="S263" i="3"/>
  <c r="S259" i="3"/>
  <c r="S251" i="3"/>
  <c r="S247" i="3"/>
  <c r="S246" i="3" s="1"/>
  <c r="S243" i="3"/>
  <c r="S239" i="3"/>
  <c r="S234" i="3"/>
  <c r="S230" i="3"/>
  <c r="S226" i="3"/>
  <c r="S222" i="3"/>
  <c r="S214" i="3"/>
  <c r="S210" i="3"/>
  <c r="S206" i="3"/>
  <c r="S202" i="3"/>
  <c r="S198" i="3"/>
  <c r="S194" i="3"/>
  <c r="S182" i="3"/>
  <c r="S178" i="3"/>
  <c r="S177" i="3" s="1"/>
  <c r="S174" i="3"/>
  <c r="S170" i="3"/>
  <c r="S166" i="3"/>
  <c r="S162" i="3"/>
  <c r="S158" i="3"/>
  <c r="S154" i="3"/>
  <c r="S150" i="3"/>
  <c r="S142" i="3"/>
  <c r="S136" i="3"/>
  <c r="S132" i="3"/>
  <c r="S124" i="3"/>
  <c r="S119" i="3"/>
  <c r="S118" i="3" s="1"/>
  <c r="S115" i="3"/>
  <c r="S111" i="3"/>
  <c r="S107" i="3"/>
  <c r="S103" i="3"/>
  <c r="S99" i="3"/>
  <c r="S95" i="3"/>
  <c r="S91" i="3"/>
  <c r="S87" i="3"/>
  <c r="S85" i="3"/>
  <c r="S81" i="3"/>
  <c r="S77" i="3"/>
  <c r="S73" i="3"/>
  <c r="S65" i="3"/>
  <c r="S61" i="3"/>
  <c r="S58" i="3"/>
  <c r="S54" i="3"/>
  <c r="S47" i="3"/>
  <c r="S43" i="3"/>
  <c r="S39" i="3"/>
  <c r="S35" i="3"/>
  <c r="S31" i="3"/>
  <c r="S27" i="3"/>
  <c r="S23" i="3"/>
  <c r="S22" i="3" s="1"/>
  <c r="S19" i="3"/>
  <c r="I431" i="3" l="1"/>
  <c r="E30" i="3"/>
  <c r="E257" i="3"/>
  <c r="H431" i="3"/>
  <c r="J431" i="3"/>
  <c r="E122" i="3"/>
  <c r="E431" i="3"/>
  <c r="F431" i="3"/>
  <c r="N431" i="3"/>
  <c r="X9" i="3"/>
  <c r="T9" i="3"/>
  <c r="Q9" i="3"/>
  <c r="Y9" i="3"/>
  <c r="U9" i="3"/>
  <c r="L9" i="3"/>
  <c r="V9" i="3"/>
  <c r="F17" i="3"/>
  <c r="F186" i="3"/>
  <c r="W9" i="3"/>
  <c r="M9" i="3"/>
  <c r="D432" i="3"/>
  <c r="Q432" i="2" s="1"/>
  <c r="M432" i="2" s="1"/>
  <c r="R432" i="2" s="1"/>
  <c r="S432" i="2" s="1"/>
  <c r="S431" i="3"/>
  <c r="D837" i="3"/>
  <c r="D433" i="3"/>
  <c r="Q433" i="2" s="1"/>
  <c r="M433" i="2" s="1"/>
  <c r="R433" i="2" s="1"/>
  <c r="S433" i="2" s="1"/>
  <c r="J186" i="3"/>
  <c r="J863" i="3"/>
  <c r="F220" i="3"/>
  <c r="K755" i="3"/>
  <c r="D866" i="3"/>
  <c r="F716" i="3"/>
  <c r="D108" i="3"/>
  <c r="Q108" i="2" s="1"/>
  <c r="M108" i="2" s="1"/>
  <c r="N114" i="3"/>
  <c r="D379" i="3"/>
  <c r="Q379" i="2" s="1"/>
  <c r="M379" i="2" s="1"/>
  <c r="R379" i="2" s="1"/>
  <c r="S379" i="2" s="1"/>
  <c r="D177" i="3"/>
  <c r="Q177" i="2" s="1"/>
  <c r="M177" i="2" s="1"/>
  <c r="D823" i="3"/>
  <c r="E186" i="3"/>
  <c r="N253" i="3"/>
  <c r="E808" i="3"/>
  <c r="N516" i="3"/>
  <c r="N524" i="3"/>
  <c r="D862" i="3"/>
  <c r="F122" i="3"/>
  <c r="H538" i="3"/>
  <c r="F808" i="3"/>
  <c r="G138" i="3"/>
  <c r="J557" i="3"/>
  <c r="E863" i="3"/>
  <c r="R863" i="3"/>
  <c r="X593" i="3"/>
  <c r="R478" i="3"/>
  <c r="I736" i="3"/>
  <c r="J808" i="3"/>
  <c r="J452" i="3"/>
  <c r="O478" i="3"/>
  <c r="O464" i="3"/>
  <c r="H736" i="3"/>
  <c r="X820" i="3"/>
  <c r="J122" i="3"/>
  <c r="O585" i="3"/>
  <c r="H220" i="3"/>
  <c r="E248" i="3"/>
  <c r="H557" i="3"/>
  <c r="D882" i="3"/>
  <c r="Q882" i="2" s="1"/>
  <c r="M882" i="2" s="1"/>
  <c r="P179" i="3"/>
  <c r="F414" i="3"/>
  <c r="P30" i="3"/>
  <c r="I716" i="3"/>
  <c r="E220" i="3"/>
  <c r="R220" i="3"/>
  <c r="D338" i="3"/>
  <c r="Q338" i="2" s="1"/>
  <c r="M338" i="2" s="1"/>
  <c r="J538" i="3"/>
  <c r="J524" i="3"/>
  <c r="F863" i="3"/>
  <c r="Z220" i="3"/>
  <c r="K863" i="3"/>
  <c r="S71" i="3"/>
  <c r="S30" i="3" s="1"/>
  <c r="D241" i="3"/>
  <c r="D387" i="3"/>
  <c r="Q387" i="2" s="1"/>
  <c r="M387" i="2" s="1"/>
  <c r="K30" i="3"/>
  <c r="K9" i="3" s="1"/>
  <c r="H414" i="3"/>
  <c r="H767" i="3"/>
  <c r="H122" i="3"/>
  <c r="H186" i="3"/>
  <c r="H452" i="3"/>
  <c r="N464" i="3"/>
  <c r="O808" i="3"/>
  <c r="P820" i="3"/>
  <c r="K557" i="3"/>
  <c r="E716" i="3"/>
  <c r="H863" i="3"/>
  <c r="E538" i="3"/>
  <c r="D879" i="3"/>
  <c r="Q879" i="2" s="1"/>
  <c r="M879" i="2" s="1"/>
  <c r="D454" i="3"/>
  <c r="Q454" i="2" s="1"/>
  <c r="L578" i="3"/>
  <c r="V237" i="3"/>
  <c r="D455" i="3"/>
  <c r="Q455" i="2" s="1"/>
  <c r="D192" i="3"/>
  <c r="Q192" i="2" s="1"/>
  <c r="M192" i="2" s="1"/>
  <c r="S329" i="3"/>
  <c r="S257" i="3" s="1"/>
  <c r="D627" i="3"/>
  <c r="D675" i="3"/>
  <c r="D15" i="3"/>
  <c r="D738" i="3"/>
  <c r="Q738" i="2" s="1"/>
  <c r="M738" i="2" s="1"/>
  <c r="J478" i="3"/>
  <c r="S135" i="3"/>
  <c r="D135" i="3" s="1"/>
  <c r="Q135" i="2" s="1"/>
  <c r="M135" i="2" s="1"/>
  <c r="D667" i="3"/>
  <c r="Q667" i="2" s="1"/>
  <c r="M667" i="2" s="1"/>
  <c r="N24" i="3"/>
  <c r="J238" i="3"/>
  <c r="J464" i="3"/>
  <c r="N808" i="3"/>
  <c r="D787" i="3"/>
  <c r="Q787" i="2" s="1"/>
  <c r="M787" i="2" s="1"/>
  <c r="D742" i="3"/>
  <c r="Q742" i="2" s="1"/>
  <c r="M742" i="2" s="1"/>
  <c r="D822" i="3"/>
  <c r="Q822" i="2" s="1"/>
  <c r="M822" i="2" s="1"/>
  <c r="F538" i="3"/>
  <c r="O138" i="3"/>
  <c r="R146" i="3"/>
  <c r="J220" i="3"/>
  <c r="F478" i="3"/>
  <c r="I538" i="3"/>
  <c r="I808" i="3"/>
  <c r="O843" i="3"/>
  <c r="F196" i="3"/>
  <c r="D766" i="3"/>
  <c r="Q766" i="2" s="1"/>
  <c r="M766" i="2" s="1"/>
  <c r="H238" i="3"/>
  <c r="N414" i="3"/>
  <c r="N783" i="3"/>
  <c r="G593" i="3"/>
  <c r="G452" i="3"/>
  <c r="D157" i="3"/>
  <c r="D252" i="3"/>
  <c r="Q252" i="2" s="1"/>
  <c r="M252" i="2" s="1"/>
  <c r="D159" i="3"/>
  <c r="Q159" i="2" s="1"/>
  <c r="M159" i="2" s="1"/>
  <c r="D293" i="3"/>
  <c r="Q293" i="2" s="1"/>
  <c r="M293" i="2" s="1"/>
  <c r="J196" i="3"/>
  <c r="H808" i="3"/>
  <c r="R153" i="3"/>
  <c r="D883" i="3"/>
  <c r="Q883" i="2" s="1"/>
  <c r="M883" i="2" s="1"/>
  <c r="T578" i="3"/>
  <c r="H478" i="3"/>
  <c r="R186" i="3"/>
  <c r="E478" i="3"/>
  <c r="R464" i="3"/>
  <c r="H820" i="3"/>
  <c r="O196" i="3"/>
  <c r="D273" i="3"/>
  <c r="Q273" i="2" s="1"/>
  <c r="M273" i="2" s="1"/>
  <c r="D358" i="3"/>
  <c r="Q358" i="2" s="1"/>
  <c r="M358" i="2" s="1"/>
  <c r="D374" i="3"/>
  <c r="Q374" i="2" s="1"/>
  <c r="M374" i="2" s="1"/>
  <c r="D807" i="3"/>
  <c r="Q807" i="2" s="1"/>
  <c r="M807" i="2" s="1"/>
  <c r="D619" i="3"/>
  <c r="Q619" i="2" s="1"/>
  <c r="M619" i="2" s="1"/>
  <c r="N153" i="3"/>
  <c r="O30" i="3"/>
  <c r="H716" i="3"/>
  <c r="F529" i="3"/>
  <c r="L237" i="3"/>
  <c r="X237" i="3"/>
  <c r="S516" i="3"/>
  <c r="D118" i="3"/>
  <c r="Q118" i="2" s="1"/>
  <c r="M118" i="2" s="1"/>
  <c r="T237" i="3"/>
  <c r="S524" i="3"/>
  <c r="P237" i="3"/>
  <c r="Z237" i="3"/>
  <c r="J736" i="3"/>
  <c r="N30" i="3"/>
  <c r="N238" i="3"/>
  <c r="N538" i="3"/>
  <c r="O557" i="3"/>
  <c r="G783" i="3"/>
  <c r="E755" i="3"/>
  <c r="N843" i="3"/>
  <c r="H502" i="3"/>
  <c r="H257" i="3"/>
  <c r="E783" i="3"/>
  <c r="H783" i="3"/>
  <c r="H17" i="3"/>
  <c r="R106" i="3"/>
  <c r="Z30" i="3"/>
  <c r="Z9" i="3" s="1"/>
  <c r="R783" i="3"/>
  <c r="J593" i="3"/>
  <c r="N257" i="3"/>
  <c r="I863" i="3"/>
  <c r="F593" i="3"/>
  <c r="F153" i="3"/>
  <c r="E146" i="3"/>
  <c r="O186" i="3"/>
  <c r="H196" i="3"/>
  <c r="F464" i="3"/>
  <c r="J755" i="3"/>
  <c r="I593" i="3"/>
  <c r="N820" i="3"/>
  <c r="G196" i="3"/>
  <c r="N502" i="3"/>
  <c r="R257" i="3"/>
  <c r="K257" i="3"/>
  <c r="N716" i="3"/>
  <c r="N767" i="3"/>
  <c r="K593" i="3"/>
  <c r="E843" i="3"/>
  <c r="P106" i="3"/>
  <c r="K414" i="3"/>
  <c r="F257" i="3"/>
  <c r="I257" i="3"/>
  <c r="O783" i="3"/>
  <c r="O593" i="3"/>
  <c r="F834" i="3"/>
  <c r="O153" i="3"/>
  <c r="O716" i="3"/>
  <c r="O863" i="3"/>
  <c r="S808" i="3"/>
  <c r="J153" i="3"/>
  <c r="N196" i="3"/>
  <c r="H464" i="3"/>
  <c r="O820" i="3"/>
  <c r="I196" i="3"/>
  <c r="I502" i="3"/>
  <c r="I783" i="3"/>
  <c r="R767" i="3"/>
  <c r="R593" i="3"/>
  <c r="P593" i="3"/>
  <c r="N17" i="3"/>
  <c r="R30" i="3"/>
  <c r="J257" i="3"/>
  <c r="E557" i="3"/>
  <c r="H585" i="3"/>
  <c r="G755" i="3"/>
  <c r="I767" i="3"/>
  <c r="H834" i="3"/>
  <c r="N529" i="3"/>
  <c r="S146" i="3"/>
  <c r="N10" i="3"/>
  <c r="I478" i="3"/>
  <c r="J767" i="3"/>
  <c r="F843" i="3"/>
  <c r="E820" i="3"/>
  <c r="H153" i="3"/>
  <c r="I30" i="3"/>
  <c r="N220" i="3"/>
  <c r="I464" i="3"/>
  <c r="N146" i="3"/>
  <c r="F30" i="3"/>
  <c r="O248" i="3"/>
  <c r="J502" i="3"/>
  <c r="J783" i="3"/>
  <c r="O767" i="3"/>
  <c r="J820" i="3"/>
  <c r="N106" i="3"/>
  <c r="F452" i="3"/>
  <c r="G257" i="3"/>
  <c r="F767" i="3"/>
  <c r="H593" i="3"/>
  <c r="J834" i="3"/>
  <c r="I820" i="3"/>
  <c r="E834" i="3"/>
  <c r="D109" i="3"/>
  <c r="Q109" i="2" s="1"/>
  <c r="M109" i="2" s="1"/>
  <c r="D511" i="3"/>
  <c r="Q511" i="2" s="1"/>
  <c r="M511" i="2" s="1"/>
  <c r="D436" i="3"/>
  <c r="Q436" i="2" s="1"/>
  <c r="M436" i="2" s="1"/>
  <c r="D474" i="3"/>
  <c r="Q474" i="2" s="1"/>
  <c r="M474" i="2" s="1"/>
  <c r="D440" i="3"/>
  <c r="Q440" i="2" s="1"/>
  <c r="M440" i="2" s="1"/>
  <c r="D758" i="3"/>
  <c r="Q758" i="2" s="1"/>
  <c r="M758" i="2" s="1"/>
  <c r="F238" i="3"/>
  <c r="N248" i="3"/>
  <c r="O414" i="3"/>
  <c r="N186" i="3"/>
  <c r="E464" i="3"/>
  <c r="I843" i="3"/>
  <c r="R820" i="3"/>
  <c r="H524" i="3"/>
  <c r="D880" i="3"/>
  <c r="Q880" i="2" s="1"/>
  <c r="M880" i="2" s="1"/>
  <c r="U578" i="3"/>
  <c r="W237" i="3"/>
  <c r="V578" i="3"/>
  <c r="Q237" i="3"/>
  <c r="S414" i="3"/>
  <c r="S253" i="3"/>
  <c r="D113" i="3"/>
  <c r="Q113" i="2" s="1"/>
  <c r="M113" i="2" s="1"/>
  <c r="D188" i="3"/>
  <c r="Q188" i="2" s="1"/>
  <c r="M188" i="2" s="1"/>
  <c r="D171" i="3"/>
  <c r="Q171" i="2" s="1"/>
  <c r="M171" i="2" s="1"/>
  <c r="D444" i="3"/>
  <c r="Q444" i="2" s="1"/>
  <c r="M444" i="2" s="1"/>
  <c r="D779" i="3"/>
  <c r="Q779" i="2" s="1"/>
  <c r="M779" i="2" s="1"/>
  <c r="D448" i="3"/>
  <c r="Q448" i="2" s="1"/>
  <c r="M448" i="2" s="1"/>
  <c r="D554" i="3"/>
  <c r="Q554" i="2" s="1"/>
  <c r="M554" i="2" s="1"/>
  <c r="H248" i="3"/>
  <c r="E767" i="3"/>
  <c r="O220" i="3"/>
  <c r="E551" i="3"/>
  <c r="N551" i="3"/>
  <c r="N755" i="3"/>
  <c r="E153" i="3"/>
  <c r="N179" i="3"/>
  <c r="J529" i="3"/>
  <c r="F579" i="3"/>
  <c r="N579" i="3"/>
  <c r="J731" i="3"/>
  <c r="N593" i="3"/>
  <c r="J843" i="3"/>
  <c r="H30" i="3"/>
  <c r="E183" i="3"/>
  <c r="Y237" i="3"/>
  <c r="M237" i="3"/>
  <c r="W578" i="3"/>
  <c r="F248" i="3"/>
  <c r="F783" i="3"/>
  <c r="F106" i="3"/>
  <c r="R452" i="3"/>
  <c r="H551" i="3"/>
  <c r="I153" i="3"/>
  <c r="N478" i="3"/>
  <c r="N557" i="3"/>
  <c r="H579" i="3"/>
  <c r="F731" i="3"/>
  <c r="F736" i="3"/>
  <c r="N863" i="3"/>
  <c r="N122" i="3"/>
  <c r="D872" i="3"/>
  <c r="Q872" i="2" s="1"/>
  <c r="M872" i="2" s="1"/>
  <c r="Q578" i="3"/>
  <c r="Z578" i="3"/>
  <c r="U237" i="3"/>
  <c r="Y578" i="3"/>
  <c r="M578" i="3"/>
  <c r="S10" i="3"/>
  <c r="D165" i="3"/>
  <c r="Q165" i="2" s="1"/>
  <c r="M165" i="2" s="1"/>
  <c r="D306" i="3"/>
  <c r="Q306" i="2" s="1"/>
  <c r="M306" i="2" s="1"/>
  <c r="D354" i="3"/>
  <c r="Q354" i="2" s="1"/>
  <c r="M354" i="2" s="1"/>
  <c r="D543" i="3"/>
  <c r="Q543" i="2" s="1"/>
  <c r="M543" i="2" s="1"/>
  <c r="D466" i="3"/>
  <c r="Q466" i="2" s="1"/>
  <c r="M466" i="2" s="1"/>
  <c r="D795" i="3"/>
  <c r="Q795" i="2" s="1"/>
  <c r="M795" i="2" s="1"/>
  <c r="E593" i="3"/>
  <c r="J248" i="3"/>
  <c r="O257" i="3"/>
  <c r="J551" i="3"/>
  <c r="H731" i="3"/>
  <c r="N736" i="3"/>
  <c r="N834" i="3"/>
  <c r="H843" i="3"/>
  <c r="G502" i="3"/>
  <c r="D875" i="3"/>
  <c r="Q875" i="2" s="1"/>
  <c r="M875" i="2" s="1"/>
  <c r="S755" i="3"/>
  <c r="S843" i="3"/>
  <c r="S452" i="3"/>
  <c r="S114" i="3"/>
  <c r="S464" i="3"/>
  <c r="S716" i="3"/>
  <c r="S122" i="3"/>
  <c r="S220" i="3"/>
  <c r="S863" i="3"/>
  <c r="S179" i="3"/>
  <c r="S425" i="3"/>
  <c r="D425" i="3" s="1"/>
  <c r="Q425" i="2" s="1"/>
  <c r="S529" i="3"/>
  <c r="D860" i="3"/>
  <c r="S859" i="3"/>
  <c r="D859" i="3" s="1"/>
  <c r="Q859" i="2" s="1"/>
  <c r="M859" i="2" s="1"/>
  <c r="S502" i="3"/>
  <c r="D539" i="3"/>
  <c r="Q539" i="2" s="1"/>
  <c r="M539" i="2" s="1"/>
  <c r="S538" i="3"/>
  <c r="S186" i="3"/>
  <c r="S153" i="3"/>
  <c r="S736" i="3"/>
  <c r="S820" i="3"/>
  <c r="S17" i="3"/>
  <c r="S727" i="3"/>
  <c r="D727" i="3" s="1"/>
  <c r="Q727" i="2" s="1"/>
  <c r="M727" i="2" s="1"/>
  <c r="S24" i="3"/>
  <c r="S183" i="3"/>
  <c r="S478" i="3"/>
  <c r="S834" i="3"/>
  <c r="S585" i="3"/>
  <c r="D239" i="3"/>
  <c r="Q239" i="2" s="1"/>
  <c r="S238" i="3"/>
  <c r="D523" i="3"/>
  <c r="Q523" i="2" s="1"/>
  <c r="M523" i="2" s="1"/>
  <c r="S522" i="3"/>
  <c r="D522" i="3" s="1"/>
  <c r="Q522" i="2" s="1"/>
  <c r="M522" i="2" s="1"/>
  <c r="S106" i="3"/>
  <c r="S196" i="3"/>
  <c r="S551" i="3"/>
  <c r="S579" i="3"/>
  <c r="S138" i="3"/>
  <c r="S731" i="3"/>
  <c r="S751" i="3"/>
  <c r="D751" i="3" s="1"/>
  <c r="Q751" i="2" s="1"/>
  <c r="S767" i="3"/>
  <c r="S783" i="3"/>
  <c r="S590" i="3"/>
  <c r="D590" i="3" s="1"/>
  <c r="Q590" i="2" s="1"/>
  <c r="M590" i="2" s="1"/>
  <c r="S557" i="3"/>
  <c r="S593" i="3"/>
  <c r="S817" i="3"/>
  <c r="D817" i="3" s="1"/>
  <c r="Q817" i="2" s="1"/>
  <c r="D249" i="3"/>
  <c r="Q249" i="2" s="1"/>
  <c r="M249" i="2" s="1"/>
  <c r="S248" i="3"/>
  <c r="D65" i="3"/>
  <c r="Q65" i="2" s="1"/>
  <c r="M65" i="2" s="1"/>
  <c r="D132" i="3"/>
  <c r="Q132" i="2" s="1"/>
  <c r="M132" i="2" s="1"/>
  <c r="D214" i="3"/>
  <c r="Q214" i="2" s="1"/>
  <c r="M214" i="2" s="1"/>
  <c r="D316" i="3"/>
  <c r="Q316" i="2" s="1"/>
  <c r="M316" i="2" s="1"/>
  <c r="D389" i="3"/>
  <c r="Q389" i="2" s="1"/>
  <c r="M389" i="2" s="1"/>
  <c r="D439" i="3"/>
  <c r="Q439" i="2" s="1"/>
  <c r="M439" i="2" s="1"/>
  <c r="D509" i="3"/>
  <c r="Q509" i="2" s="1"/>
  <c r="M509" i="2" s="1"/>
  <c r="D577" i="3"/>
  <c r="Q577" i="2" s="1"/>
  <c r="M577" i="2" s="1"/>
  <c r="D681" i="3"/>
  <c r="Q681" i="2" s="1"/>
  <c r="M681" i="2" s="1"/>
  <c r="D233" i="3"/>
  <c r="Q233" i="2" s="1"/>
  <c r="M233" i="2" s="1"/>
  <c r="D335" i="3"/>
  <c r="Q335" i="2" s="1"/>
  <c r="M335" i="2" s="1"/>
  <c r="D412" i="3"/>
  <c r="Q412" i="2" s="1"/>
  <c r="M412" i="2" s="1"/>
  <c r="D496" i="3"/>
  <c r="Q496" i="2" s="1"/>
  <c r="M496" i="2" s="1"/>
  <c r="D596" i="3"/>
  <c r="Q596" i="2" s="1"/>
  <c r="M596" i="2" s="1"/>
  <c r="D672" i="3"/>
  <c r="Q672" i="2" s="1"/>
  <c r="M672" i="2" s="1"/>
  <c r="D721" i="3"/>
  <c r="Q721" i="2" s="1"/>
  <c r="M721" i="2" s="1"/>
  <c r="D753" i="3"/>
  <c r="Q753" i="2" s="1"/>
  <c r="M753" i="2" s="1"/>
  <c r="D785" i="3"/>
  <c r="Q785" i="2" s="1"/>
  <c r="M785" i="2" s="1"/>
  <c r="D849" i="3"/>
  <c r="Q849" i="2" s="1"/>
  <c r="M849" i="2" s="1"/>
  <c r="D64" i="3"/>
  <c r="Q64" i="2" s="1"/>
  <c r="M64" i="2" s="1"/>
  <c r="D123" i="3"/>
  <c r="Q123" i="2" s="1"/>
  <c r="M123" i="2" s="1"/>
  <c r="D149" i="3"/>
  <c r="Q149" i="2" s="1"/>
  <c r="M149" i="2" s="1"/>
  <c r="D185" i="3"/>
  <c r="Q185" i="2" s="1"/>
  <c r="M185" i="2" s="1"/>
  <c r="D221" i="3"/>
  <c r="Q221" i="2" s="1"/>
  <c r="M221" i="2" s="1"/>
  <c r="D258" i="3"/>
  <c r="Q258" i="2" s="1"/>
  <c r="M258" i="2" s="1"/>
  <c r="D307" i="3"/>
  <c r="Q307" i="2" s="1"/>
  <c r="M307" i="2" s="1"/>
  <c r="D359" i="3"/>
  <c r="Q359" i="2" s="1"/>
  <c r="M359" i="2" s="1"/>
  <c r="D408" i="3"/>
  <c r="Q408" i="2" s="1"/>
  <c r="M408" i="2" s="1"/>
  <c r="D446" i="3"/>
  <c r="Q446" i="2" s="1"/>
  <c r="M446" i="2" s="1"/>
  <c r="D492" i="3"/>
  <c r="Q492" i="2" s="1"/>
  <c r="M492" i="2" s="1"/>
  <c r="D540" i="3"/>
  <c r="Q540" i="2" s="1"/>
  <c r="M540" i="2" s="1"/>
  <c r="D576" i="3"/>
  <c r="Q576" i="2" s="1"/>
  <c r="M576" i="2" s="1"/>
  <c r="D620" i="3"/>
  <c r="Q620" i="2" s="1"/>
  <c r="M620" i="2" s="1"/>
  <c r="D668" i="3"/>
  <c r="Q668" i="2" s="1"/>
  <c r="M668" i="2" s="1"/>
  <c r="D696" i="3"/>
  <c r="Q696" i="2" s="1"/>
  <c r="M696" i="2" s="1"/>
  <c r="D712" i="3"/>
  <c r="Q712" i="2" s="1"/>
  <c r="M712" i="2" s="1"/>
  <c r="D728" i="3"/>
  <c r="Q728" i="2" s="1"/>
  <c r="M728" i="2" s="1"/>
  <c r="D744" i="3"/>
  <c r="Q744" i="2" s="1"/>
  <c r="M744" i="2" s="1"/>
  <c r="D595" i="3"/>
  <c r="Q595" i="2" s="1"/>
  <c r="M595" i="2" s="1"/>
  <c r="D643" i="3"/>
  <c r="Q643" i="2" s="1"/>
  <c r="M643" i="2" s="1"/>
  <c r="D760" i="3"/>
  <c r="Q760" i="2" s="1"/>
  <c r="M760" i="2" s="1"/>
  <c r="D776" i="3"/>
  <c r="Q776" i="2" s="1"/>
  <c r="M776" i="2" s="1"/>
  <c r="D792" i="3"/>
  <c r="Q792" i="2" s="1"/>
  <c r="M792" i="2" s="1"/>
  <c r="D824" i="3"/>
  <c r="Q824" i="2" s="1"/>
  <c r="M824" i="2" s="1"/>
  <c r="D840" i="3"/>
  <c r="Q840" i="2" s="1"/>
  <c r="M840" i="2" s="1"/>
  <c r="D856" i="3"/>
  <c r="Q856" i="2" s="1"/>
  <c r="M856" i="2" s="1"/>
  <c r="D13" i="3"/>
  <c r="Q13" i="2" s="1"/>
  <c r="M13" i="2" s="1"/>
  <c r="D29" i="3"/>
  <c r="Q29" i="2" s="1"/>
  <c r="M29" i="2" s="1"/>
  <c r="D45" i="3"/>
  <c r="Q45" i="2" s="1"/>
  <c r="M45" i="2" s="1"/>
  <c r="D63" i="3"/>
  <c r="Q63" i="2" s="1"/>
  <c r="M63" i="2" s="1"/>
  <c r="D79" i="3"/>
  <c r="Q79" i="2" s="1"/>
  <c r="M79" i="2" s="1"/>
  <c r="D97" i="3"/>
  <c r="Q97" i="2" s="1"/>
  <c r="M97" i="2" s="1"/>
  <c r="D130" i="3"/>
  <c r="Q130" i="2" s="1"/>
  <c r="M130" i="2" s="1"/>
  <c r="D144" i="3"/>
  <c r="Q144" i="2" s="1"/>
  <c r="M144" i="2" s="1"/>
  <c r="D160" i="3"/>
  <c r="Q160" i="2" s="1"/>
  <c r="M160" i="2" s="1"/>
  <c r="D180" i="3"/>
  <c r="Q180" i="2" s="1"/>
  <c r="M180" i="2" s="1"/>
  <c r="D216" i="3"/>
  <c r="Q216" i="2" s="1"/>
  <c r="M216" i="2" s="1"/>
  <c r="D232" i="3"/>
  <c r="Q232" i="2" s="1"/>
  <c r="M232" i="2" s="1"/>
  <c r="D269" i="3"/>
  <c r="Q269" i="2" s="1"/>
  <c r="M269" i="2" s="1"/>
  <c r="D285" i="3"/>
  <c r="Q285" i="2" s="1"/>
  <c r="M285" i="2" s="1"/>
  <c r="D322" i="3"/>
  <c r="Q322" i="2" s="1"/>
  <c r="M322" i="2" s="1"/>
  <c r="D370" i="3"/>
  <c r="Q370" i="2" s="1"/>
  <c r="M370" i="2" s="1"/>
  <c r="D403" i="3"/>
  <c r="Q403" i="2" s="1"/>
  <c r="M403" i="2" s="1"/>
  <c r="D419" i="3"/>
  <c r="Q419" i="2" s="1"/>
  <c r="M419" i="2" s="1"/>
  <c r="D437" i="3"/>
  <c r="Q437" i="2" s="1"/>
  <c r="M437" i="2" s="1"/>
  <c r="D453" i="3"/>
  <c r="Q453" i="2" s="1"/>
  <c r="M453" i="2" s="1"/>
  <c r="D471" i="3"/>
  <c r="Q471" i="2" s="1"/>
  <c r="M471" i="2" s="1"/>
  <c r="D487" i="3"/>
  <c r="Q487" i="2" s="1"/>
  <c r="M487" i="2" s="1"/>
  <c r="D503" i="3"/>
  <c r="Q503" i="2" s="1"/>
  <c r="M503" i="2" s="1"/>
  <c r="D555" i="3"/>
  <c r="Q555" i="2" s="1"/>
  <c r="D611" i="3"/>
  <c r="Q611" i="2" s="1"/>
  <c r="M611" i="2" s="1"/>
  <c r="D659" i="3"/>
  <c r="Q659" i="2" s="1"/>
  <c r="M659" i="2" s="1"/>
  <c r="D815" i="3"/>
  <c r="Q815" i="2" s="1"/>
  <c r="M815" i="2" s="1"/>
  <c r="D847" i="3"/>
  <c r="Q847" i="2" s="1"/>
  <c r="M847" i="2" s="1"/>
  <c r="D20" i="3"/>
  <c r="Q20" i="2" s="1"/>
  <c r="M20" i="2" s="1"/>
  <c r="D51" i="3"/>
  <c r="Q51" i="2" s="1"/>
  <c r="M51" i="2" s="1"/>
  <c r="D78" i="3"/>
  <c r="Q78" i="2" s="1"/>
  <c r="M78" i="2" s="1"/>
  <c r="D133" i="3"/>
  <c r="Q133" i="2" s="1"/>
  <c r="M133" i="2" s="1"/>
  <c r="D163" i="3"/>
  <c r="Q163" i="2" s="1"/>
  <c r="M163" i="2" s="1"/>
  <c r="D195" i="3"/>
  <c r="Q195" i="2" s="1"/>
  <c r="M195" i="2" s="1"/>
  <c r="D227" i="3"/>
  <c r="Q227" i="2" s="1"/>
  <c r="M227" i="2" s="1"/>
  <c r="D260" i="3"/>
  <c r="Q260" i="2" s="1"/>
  <c r="M260" i="2" s="1"/>
  <c r="D292" i="3"/>
  <c r="Q292" i="2" s="1"/>
  <c r="M292" i="2" s="1"/>
  <c r="D361" i="3"/>
  <c r="Q361" i="2" s="1"/>
  <c r="M361" i="2" s="1"/>
  <c r="D394" i="3"/>
  <c r="Q394" i="2" s="1"/>
  <c r="M394" i="2" s="1"/>
  <c r="D426" i="3"/>
  <c r="Q426" i="2" s="1"/>
  <c r="M426" i="2" s="1"/>
  <c r="D462" i="3"/>
  <c r="Q462" i="2" s="1"/>
  <c r="M462" i="2" s="1"/>
  <c r="D587" i="3"/>
  <c r="Q587" i="2" s="1"/>
  <c r="M587" i="2" s="1"/>
  <c r="D671" i="3"/>
  <c r="Q671" i="2" s="1"/>
  <c r="M671" i="2" s="1"/>
  <c r="D691" i="3"/>
  <c r="Q691" i="2" s="1"/>
  <c r="M691" i="2" s="1"/>
  <c r="D707" i="3"/>
  <c r="Q707" i="2" s="1"/>
  <c r="M707" i="2" s="1"/>
  <c r="D819" i="3"/>
  <c r="Q819" i="2" s="1"/>
  <c r="M819" i="2" s="1"/>
  <c r="D851" i="3"/>
  <c r="Q851" i="2" s="1"/>
  <c r="M851" i="2" s="1"/>
  <c r="D55" i="3"/>
  <c r="Q55" i="2" s="1"/>
  <c r="M55" i="2" s="1"/>
  <c r="D88" i="3"/>
  <c r="Q88" i="2" s="1"/>
  <c r="M88" i="2" s="1"/>
  <c r="D120" i="3"/>
  <c r="Q120" i="2" s="1"/>
  <c r="M120" i="2" s="1"/>
  <c r="D191" i="3"/>
  <c r="Q191" i="2" s="1"/>
  <c r="M191" i="2" s="1"/>
  <c r="D223" i="3"/>
  <c r="Q223" i="2" s="1"/>
  <c r="M223" i="2" s="1"/>
  <c r="D256" i="3"/>
  <c r="Q256" i="2" s="1"/>
  <c r="M256" i="2" s="1"/>
  <c r="D288" i="3"/>
  <c r="Q288" i="2" s="1"/>
  <c r="M288" i="2" s="1"/>
  <c r="D325" i="3"/>
  <c r="Q325" i="2" s="1"/>
  <c r="M325" i="2" s="1"/>
  <c r="D357" i="3"/>
  <c r="Q357" i="2" s="1"/>
  <c r="M357" i="2" s="1"/>
  <c r="D398" i="3"/>
  <c r="Q398" i="2" s="1"/>
  <c r="M398" i="2" s="1"/>
  <c r="D430" i="3"/>
  <c r="Q430" i="2" s="1"/>
  <c r="M430" i="2" s="1"/>
  <c r="D470" i="3"/>
  <c r="Q470" i="2" s="1"/>
  <c r="M470" i="2" s="1"/>
  <c r="D498" i="3"/>
  <c r="Q498" i="2" s="1"/>
  <c r="M498" i="2" s="1"/>
  <c r="D526" i="3"/>
  <c r="Q526" i="2" s="1"/>
  <c r="M526" i="2" s="1"/>
  <c r="D558" i="3"/>
  <c r="Q558" i="2" s="1"/>
  <c r="M558" i="2" s="1"/>
  <c r="D586" i="3"/>
  <c r="Q586" i="2" s="1"/>
  <c r="M586" i="2" s="1"/>
  <c r="D614" i="3"/>
  <c r="Q614" i="2" s="1"/>
  <c r="M614" i="2" s="1"/>
  <c r="D642" i="3"/>
  <c r="Q642" i="2" s="1"/>
  <c r="M642" i="2" s="1"/>
  <c r="D682" i="3"/>
  <c r="Q682" i="2" s="1"/>
  <c r="M682" i="2" s="1"/>
  <c r="D718" i="3"/>
  <c r="Q718" i="2" s="1"/>
  <c r="M718" i="2" s="1"/>
  <c r="D746" i="3"/>
  <c r="Q746" i="2" s="1"/>
  <c r="M746" i="2" s="1"/>
  <c r="D782" i="3"/>
  <c r="Q782" i="2" s="1"/>
  <c r="M782" i="2" s="1"/>
  <c r="D810" i="3"/>
  <c r="Q810" i="2" s="1"/>
  <c r="M810" i="2" s="1"/>
  <c r="D842" i="3"/>
  <c r="Q842" i="2" s="1"/>
  <c r="M842" i="2" s="1"/>
  <c r="D143" i="3"/>
  <c r="Q143" i="2" s="1"/>
  <c r="M143" i="2" s="1"/>
  <c r="D514" i="3"/>
  <c r="Q514" i="2" s="1"/>
  <c r="M514" i="2" s="1"/>
  <c r="D550" i="3"/>
  <c r="Q550" i="2" s="1"/>
  <c r="M550" i="2" s="1"/>
  <c r="D582" i="3"/>
  <c r="Q582" i="2" s="1"/>
  <c r="M582" i="2" s="1"/>
  <c r="D618" i="3"/>
  <c r="Q618" i="2" s="1"/>
  <c r="M618" i="2" s="1"/>
  <c r="D654" i="3"/>
  <c r="Q654" i="2" s="1"/>
  <c r="M654" i="2" s="1"/>
  <c r="D694" i="3"/>
  <c r="Q694" i="2" s="1"/>
  <c r="M694" i="2" s="1"/>
  <c r="D778" i="3"/>
  <c r="Q778" i="2" s="1"/>
  <c r="M778" i="2" s="1"/>
  <c r="D870" i="3"/>
  <c r="Q870" i="2" s="1"/>
  <c r="M870" i="2" s="1"/>
  <c r="D734" i="3"/>
  <c r="Q734" i="2" s="1"/>
  <c r="M734" i="2" s="1"/>
  <c r="D86" i="3"/>
  <c r="Q86" i="2" s="1"/>
  <c r="M86" i="2" s="1"/>
  <c r="D639" i="3"/>
  <c r="Q639" i="2" s="1"/>
  <c r="M639" i="2" s="1"/>
  <c r="D702" i="3"/>
  <c r="Q702" i="2" s="1"/>
  <c r="M702" i="2" s="1"/>
  <c r="D873" i="3"/>
  <c r="Q873" i="2" s="1"/>
  <c r="M873" i="2" s="1"/>
  <c r="D874" i="3"/>
  <c r="Q874" i="2" s="1"/>
  <c r="M874" i="2" s="1"/>
  <c r="D876" i="3"/>
  <c r="Q876" i="2" s="1"/>
  <c r="M876" i="2" s="1"/>
  <c r="D35" i="3"/>
  <c r="Q35" i="2" s="1"/>
  <c r="M35" i="2" s="1"/>
  <c r="D99" i="3"/>
  <c r="Q99" i="2" s="1"/>
  <c r="M99" i="2" s="1"/>
  <c r="D162" i="3"/>
  <c r="Q162" i="2" s="1"/>
  <c r="M162" i="2" s="1"/>
  <c r="D230" i="3"/>
  <c r="Q230" i="2" s="1"/>
  <c r="M230" i="2" s="1"/>
  <c r="D283" i="3"/>
  <c r="Q283" i="2" s="1"/>
  <c r="M283" i="2" s="1"/>
  <c r="D368" i="3"/>
  <c r="Q368" i="2" s="1"/>
  <c r="M368" i="2" s="1"/>
  <c r="D421" i="3"/>
  <c r="Q421" i="2" s="1"/>
  <c r="M421" i="2" s="1"/>
  <c r="D493" i="3"/>
  <c r="Q493" i="2" s="1"/>
  <c r="M493" i="2" s="1"/>
  <c r="D561" i="3"/>
  <c r="Q561" i="2" s="1"/>
  <c r="M561" i="2" s="1"/>
  <c r="D629" i="3"/>
  <c r="Q629" i="2" s="1"/>
  <c r="M629" i="2" s="1"/>
  <c r="D451" i="3"/>
  <c r="Q451" i="2" s="1"/>
  <c r="M451" i="2" s="1"/>
  <c r="D205" i="3"/>
  <c r="Q205" i="2" s="1"/>
  <c r="M205" i="2" s="1"/>
  <c r="D311" i="3"/>
  <c r="Q311" i="2" s="1"/>
  <c r="M311" i="2" s="1"/>
  <c r="D442" i="3"/>
  <c r="Q442" i="2" s="1"/>
  <c r="M442" i="2" s="1"/>
  <c r="D544" i="3"/>
  <c r="Q544" i="2" s="1"/>
  <c r="M544" i="2" s="1"/>
  <c r="D624" i="3"/>
  <c r="Q624" i="2" s="1"/>
  <c r="M624" i="2" s="1"/>
  <c r="D645" i="3"/>
  <c r="Q645" i="2" s="1"/>
  <c r="M645" i="2" s="1"/>
  <c r="D737" i="3"/>
  <c r="Q737" i="2" s="1"/>
  <c r="M737" i="2" s="1"/>
  <c r="D769" i="3"/>
  <c r="Q769" i="2" s="1"/>
  <c r="M769" i="2" s="1"/>
  <c r="D801" i="3"/>
  <c r="Q801" i="2" s="1"/>
  <c r="M801" i="2" s="1"/>
  <c r="D90" i="3"/>
  <c r="Q90" i="2" s="1"/>
  <c r="M90" i="2" s="1"/>
  <c r="D23" i="3"/>
  <c r="Q23" i="2" s="1"/>
  <c r="M23" i="2" s="1"/>
  <c r="D39" i="3"/>
  <c r="Q39" i="2" s="1"/>
  <c r="M39" i="2" s="1"/>
  <c r="D54" i="3"/>
  <c r="Q54" i="2" s="1"/>
  <c r="M54" i="2" s="1"/>
  <c r="D73" i="3"/>
  <c r="Q73" i="2" s="1"/>
  <c r="M73" i="2" s="1"/>
  <c r="D87" i="3"/>
  <c r="Q87" i="2" s="1"/>
  <c r="M87" i="2" s="1"/>
  <c r="D103" i="3"/>
  <c r="Q103" i="2" s="1"/>
  <c r="M103" i="2" s="1"/>
  <c r="D119" i="3"/>
  <c r="Q119" i="2" s="1"/>
  <c r="M119" i="2" s="1"/>
  <c r="D136" i="3"/>
  <c r="Q136" i="2" s="1"/>
  <c r="M136" i="2" s="1"/>
  <c r="D150" i="3"/>
  <c r="Q150" i="2" s="1"/>
  <c r="M150" i="2" s="1"/>
  <c r="D166" i="3"/>
  <c r="Q166" i="2" s="1"/>
  <c r="M166" i="2" s="1"/>
  <c r="D182" i="3"/>
  <c r="Q182" i="2" s="1"/>
  <c r="M182" i="2" s="1"/>
  <c r="D202" i="3"/>
  <c r="Q202" i="2" s="1"/>
  <c r="M202" i="2" s="1"/>
  <c r="D218" i="3"/>
  <c r="Q218" i="2" s="1"/>
  <c r="M218" i="2" s="1"/>
  <c r="D234" i="3"/>
  <c r="Q234" i="2" s="1"/>
  <c r="M234" i="2" s="1"/>
  <c r="D251" i="3"/>
  <c r="Q251" i="2" s="1"/>
  <c r="M251" i="2" s="1"/>
  <c r="D271" i="3"/>
  <c r="Q271" i="2" s="1"/>
  <c r="M271" i="2" s="1"/>
  <c r="D287" i="3"/>
  <c r="Q287" i="2" s="1"/>
  <c r="M287" i="2" s="1"/>
  <c r="D304" i="3"/>
  <c r="Q304" i="2" s="1"/>
  <c r="M304" i="2" s="1"/>
  <c r="D324" i="3"/>
  <c r="Q324" i="2" s="1"/>
  <c r="M324" i="2" s="1"/>
  <c r="D340" i="3"/>
  <c r="Q340" i="2" s="1"/>
  <c r="M340" i="2" s="1"/>
  <c r="D356" i="3"/>
  <c r="Q356" i="2" s="1"/>
  <c r="M356" i="2" s="1"/>
  <c r="D372" i="3"/>
  <c r="Q372" i="2" s="1"/>
  <c r="M372" i="2" s="1"/>
  <c r="D393" i="3"/>
  <c r="Q393" i="2" s="1"/>
  <c r="M393" i="2" s="1"/>
  <c r="D409" i="3"/>
  <c r="Q409" i="2" s="1"/>
  <c r="M409" i="2" s="1"/>
  <c r="D443" i="3"/>
  <c r="Q443" i="2" s="1"/>
  <c r="M443" i="2" s="1"/>
  <c r="D465" i="3"/>
  <c r="Q465" i="2" s="1"/>
  <c r="M465" i="2" s="1"/>
  <c r="D481" i="3"/>
  <c r="Q481" i="2" s="1"/>
  <c r="M481" i="2" s="1"/>
  <c r="D497" i="3"/>
  <c r="Q497" i="2" s="1"/>
  <c r="M497" i="2" s="1"/>
  <c r="D513" i="3"/>
  <c r="Q513" i="2" s="1"/>
  <c r="M513" i="2" s="1"/>
  <c r="D533" i="3"/>
  <c r="Q533" i="2" s="1"/>
  <c r="M533" i="2" s="1"/>
  <c r="D549" i="3"/>
  <c r="Q549" i="2" s="1"/>
  <c r="M549" i="2" s="1"/>
  <c r="D565" i="3"/>
  <c r="Q565" i="2" s="1"/>
  <c r="M565" i="2" s="1"/>
  <c r="D601" i="3"/>
  <c r="Q601" i="2" s="1"/>
  <c r="M601" i="2" s="1"/>
  <c r="D617" i="3"/>
  <c r="Q617" i="2" s="1"/>
  <c r="M617" i="2" s="1"/>
  <c r="D633" i="3"/>
  <c r="Q633" i="2" s="1"/>
  <c r="M633" i="2" s="1"/>
  <c r="D653" i="3"/>
  <c r="Q653" i="2" s="1"/>
  <c r="M653" i="2" s="1"/>
  <c r="D669" i="3"/>
  <c r="Q669" i="2" s="1"/>
  <c r="M669" i="2" s="1"/>
  <c r="D685" i="3"/>
  <c r="Q685" i="2" s="1"/>
  <c r="M685" i="2" s="1"/>
  <c r="D190" i="3"/>
  <c r="Q190" i="2" s="1"/>
  <c r="M190" i="2" s="1"/>
  <c r="D517" i="3"/>
  <c r="Q517" i="2" s="1"/>
  <c r="M517" i="2" s="1"/>
  <c r="D34" i="3"/>
  <c r="Q34" i="2" s="1"/>
  <c r="M34" i="2" s="1"/>
  <c r="D60" i="3"/>
  <c r="Q60" i="2" s="1"/>
  <c r="M60" i="2" s="1"/>
  <c r="D94" i="3"/>
  <c r="Q94" i="2" s="1"/>
  <c r="M94" i="2" s="1"/>
  <c r="D181" i="3"/>
  <c r="Q181" i="2" s="1"/>
  <c r="M181" i="2" s="1"/>
  <c r="D209" i="3"/>
  <c r="Q209" i="2" s="1"/>
  <c r="M209" i="2" s="1"/>
  <c r="D266" i="3"/>
  <c r="Q266" i="2" s="1"/>
  <c r="M266" i="2" s="1"/>
  <c r="D290" i="3"/>
  <c r="Q290" i="2" s="1"/>
  <c r="M290" i="2" s="1"/>
  <c r="D319" i="3"/>
  <c r="Q319" i="2" s="1"/>
  <c r="M319" i="2" s="1"/>
  <c r="D339" i="3"/>
  <c r="Q339" i="2" s="1"/>
  <c r="M339" i="2" s="1"/>
  <c r="D367" i="3"/>
  <c r="Q367" i="2" s="1"/>
  <c r="M367" i="2" s="1"/>
  <c r="D396" i="3"/>
  <c r="Q396" i="2" s="1"/>
  <c r="M396" i="2" s="1"/>
  <c r="D420" i="3"/>
  <c r="Q420" i="2" s="1"/>
  <c r="M420" i="2" s="1"/>
  <c r="D450" i="3"/>
  <c r="Q450" i="2" s="1"/>
  <c r="M450" i="2" s="1"/>
  <c r="D472" i="3"/>
  <c r="Q472" i="2" s="1"/>
  <c r="M472" i="2" s="1"/>
  <c r="D500" i="3"/>
  <c r="Q500" i="2" s="1"/>
  <c r="M500" i="2" s="1"/>
  <c r="D528" i="3"/>
  <c r="Q528" i="2" s="1"/>
  <c r="M528" i="2" s="1"/>
  <c r="D552" i="3"/>
  <c r="Q552" i="2" s="1"/>
  <c r="M552" i="2" s="1"/>
  <c r="D580" i="3"/>
  <c r="Q580" i="2" s="1"/>
  <c r="M580" i="2" s="1"/>
  <c r="D600" i="3"/>
  <c r="Q600" i="2" s="1"/>
  <c r="M600" i="2" s="1"/>
  <c r="D628" i="3"/>
  <c r="Q628" i="2" s="1"/>
  <c r="M628" i="2" s="1"/>
  <c r="D656" i="3"/>
  <c r="Q656" i="2" s="1"/>
  <c r="M656" i="2" s="1"/>
  <c r="D680" i="3"/>
  <c r="Q680" i="2" s="1"/>
  <c r="M680" i="2" s="1"/>
  <c r="D693" i="3"/>
  <c r="Q693" i="2" s="1"/>
  <c r="M693" i="2" s="1"/>
  <c r="D709" i="3"/>
  <c r="Q709" i="2" s="1"/>
  <c r="M709" i="2" s="1"/>
  <c r="D725" i="3"/>
  <c r="Q725" i="2" s="1"/>
  <c r="M725" i="2" s="1"/>
  <c r="D741" i="3"/>
  <c r="Q741" i="2" s="1"/>
  <c r="M741" i="2" s="1"/>
  <c r="D757" i="3"/>
  <c r="Q757" i="2" s="1"/>
  <c r="M757" i="2" s="1"/>
  <c r="D773" i="3"/>
  <c r="Q773" i="2" s="1"/>
  <c r="M773" i="2" s="1"/>
  <c r="D789" i="3"/>
  <c r="Q789" i="2" s="1"/>
  <c r="M789" i="2" s="1"/>
  <c r="D805" i="3"/>
  <c r="Q805" i="2" s="1"/>
  <c r="M805" i="2" s="1"/>
  <c r="D821" i="3"/>
  <c r="Q821" i="2" s="1"/>
  <c r="M821" i="2" s="1"/>
  <c r="D853" i="3"/>
  <c r="Q853" i="2" s="1"/>
  <c r="M853" i="2" s="1"/>
  <c r="D869" i="3"/>
  <c r="Q869" i="2" s="1"/>
  <c r="M869" i="2" s="1"/>
  <c r="D38" i="3"/>
  <c r="Q38" i="2" s="1"/>
  <c r="M38" i="2" s="1"/>
  <c r="D72" i="3"/>
  <c r="Q72" i="2" s="1"/>
  <c r="M72" i="2" s="1"/>
  <c r="D98" i="3"/>
  <c r="Q98" i="2" s="1"/>
  <c r="M98" i="2" s="1"/>
  <c r="D131" i="3"/>
  <c r="Q131" i="2" s="1"/>
  <c r="M131" i="2" s="1"/>
  <c r="D193" i="3"/>
  <c r="Q193" i="2" s="1"/>
  <c r="M193" i="2" s="1"/>
  <c r="D229" i="3"/>
  <c r="Q229" i="2" s="1"/>
  <c r="M229" i="2" s="1"/>
  <c r="D278" i="3"/>
  <c r="Q278" i="2" s="1"/>
  <c r="M278" i="2" s="1"/>
  <c r="D315" i="3"/>
  <c r="Q315" i="2" s="1"/>
  <c r="M315" i="2" s="1"/>
  <c r="D371" i="3"/>
  <c r="Q371" i="2" s="1"/>
  <c r="M371" i="2" s="1"/>
  <c r="D416" i="3"/>
  <c r="Q416" i="2" s="1"/>
  <c r="M416" i="2" s="1"/>
  <c r="D456" i="3"/>
  <c r="D504" i="3"/>
  <c r="Q504" i="2" s="1"/>
  <c r="M504" i="2" s="1"/>
  <c r="D548" i="3"/>
  <c r="Q548" i="2" s="1"/>
  <c r="M548" i="2" s="1"/>
  <c r="D584" i="3"/>
  <c r="Q584" i="2" s="1"/>
  <c r="M584" i="2" s="1"/>
  <c r="D632" i="3"/>
  <c r="Q632" i="2" s="1"/>
  <c r="M632" i="2" s="1"/>
  <c r="D676" i="3"/>
  <c r="Q676" i="2" s="1"/>
  <c r="M676" i="2" s="1"/>
  <c r="D700" i="3"/>
  <c r="Q700" i="2" s="1"/>
  <c r="M700" i="2" s="1"/>
  <c r="D732" i="3"/>
  <c r="Q732" i="2" s="1"/>
  <c r="M732" i="2" s="1"/>
  <c r="D748" i="3"/>
  <c r="Q748" i="2" s="1"/>
  <c r="M748" i="2" s="1"/>
  <c r="D607" i="3"/>
  <c r="Q607" i="2" s="1"/>
  <c r="M607" i="2" s="1"/>
  <c r="D655" i="3"/>
  <c r="Q655" i="2" s="1"/>
  <c r="M655" i="2" s="1"/>
  <c r="D764" i="3"/>
  <c r="Q764" i="2" s="1"/>
  <c r="M764" i="2" s="1"/>
  <c r="D780" i="3"/>
  <c r="Q780" i="2" s="1"/>
  <c r="M780" i="2" s="1"/>
  <c r="D796" i="3"/>
  <c r="Q796" i="2" s="1"/>
  <c r="M796" i="2" s="1"/>
  <c r="D812" i="3"/>
  <c r="Q812" i="2" s="1"/>
  <c r="M812" i="2" s="1"/>
  <c r="D828" i="3"/>
  <c r="Q828" i="2" s="1"/>
  <c r="M828" i="2" s="1"/>
  <c r="D844" i="3"/>
  <c r="Q844" i="2" s="1"/>
  <c r="M844" i="2" s="1"/>
  <c r="D33" i="3"/>
  <c r="Q33" i="2" s="1"/>
  <c r="M33" i="2" s="1"/>
  <c r="D52" i="3"/>
  <c r="Q52" i="2" s="1"/>
  <c r="M52" i="2" s="1"/>
  <c r="D67" i="3"/>
  <c r="Q67" i="2" s="1"/>
  <c r="M67" i="2" s="1"/>
  <c r="D83" i="3"/>
  <c r="Q83" i="2" s="1"/>
  <c r="M83" i="2" s="1"/>
  <c r="D101" i="3"/>
  <c r="Q101" i="2" s="1"/>
  <c r="M101" i="2" s="1"/>
  <c r="D117" i="3"/>
  <c r="Q117" i="2" s="1"/>
  <c r="M117" i="2" s="1"/>
  <c r="D134" i="3"/>
  <c r="Q134" i="2" s="1"/>
  <c r="M134" i="2" s="1"/>
  <c r="D148" i="3"/>
  <c r="Q148" i="2" s="1"/>
  <c r="M148" i="2" s="1"/>
  <c r="D164" i="3"/>
  <c r="Q164" i="2" s="1"/>
  <c r="M164" i="2" s="1"/>
  <c r="D184" i="3"/>
  <c r="Q184" i="2" s="1"/>
  <c r="M184" i="2" s="1"/>
  <c r="D200" i="3"/>
  <c r="Q200" i="2" s="1"/>
  <c r="M200" i="2" s="1"/>
  <c r="D236" i="3"/>
  <c r="Q236" i="2" s="1"/>
  <c r="M236" i="2" s="1"/>
  <c r="D289" i="3"/>
  <c r="Q289" i="2" s="1"/>
  <c r="M289" i="2" s="1"/>
  <c r="D310" i="3"/>
  <c r="Q310" i="2" s="1"/>
  <c r="M310" i="2" s="1"/>
  <c r="D326" i="3"/>
  <c r="Q326" i="2" s="1"/>
  <c r="M326" i="2" s="1"/>
  <c r="D342" i="3"/>
  <c r="Q342" i="2" s="1"/>
  <c r="M342" i="2" s="1"/>
  <c r="D391" i="3"/>
  <c r="Q391" i="2" s="1"/>
  <c r="M391" i="2" s="1"/>
  <c r="D407" i="3"/>
  <c r="Q407" i="2" s="1"/>
  <c r="M407" i="2" s="1"/>
  <c r="D423" i="3"/>
  <c r="Q423" i="2" s="1"/>
  <c r="M423" i="2" s="1"/>
  <c r="D441" i="3"/>
  <c r="Q441" i="2" s="1"/>
  <c r="M441" i="2" s="1"/>
  <c r="D459" i="3"/>
  <c r="Q459" i="2" s="1"/>
  <c r="M459" i="2" s="1"/>
  <c r="D475" i="3"/>
  <c r="Q475" i="2" s="1"/>
  <c r="M475" i="2" s="1"/>
  <c r="D491" i="3"/>
  <c r="Q491" i="2" s="1"/>
  <c r="M491" i="2" s="1"/>
  <c r="D507" i="3"/>
  <c r="Q507" i="2" s="1"/>
  <c r="M507" i="2" s="1"/>
  <c r="D527" i="3"/>
  <c r="Q527" i="2" s="1"/>
  <c r="M527" i="2" s="1"/>
  <c r="D563" i="3"/>
  <c r="Q563" i="2" s="1"/>
  <c r="M563" i="2" s="1"/>
  <c r="D583" i="3"/>
  <c r="Q583" i="2" s="1"/>
  <c r="M583" i="2" s="1"/>
  <c r="D623" i="3"/>
  <c r="Q623" i="2" s="1"/>
  <c r="M623" i="2" s="1"/>
  <c r="D711" i="3"/>
  <c r="Q711" i="2" s="1"/>
  <c r="M711" i="2" s="1"/>
  <c r="D759" i="3"/>
  <c r="Q759" i="2" s="1"/>
  <c r="M759" i="2" s="1"/>
  <c r="D791" i="3"/>
  <c r="Q791" i="2" s="1"/>
  <c r="M791" i="2" s="1"/>
  <c r="D855" i="3"/>
  <c r="Q855" i="2" s="1"/>
  <c r="M855" i="2" s="1"/>
  <c r="D28" i="3"/>
  <c r="Q28" i="2" s="1"/>
  <c r="M28" i="2" s="1"/>
  <c r="D59" i="3"/>
  <c r="Q59" i="2" s="1"/>
  <c r="M59" i="2" s="1"/>
  <c r="D116" i="3"/>
  <c r="Q116" i="2" s="1"/>
  <c r="M116" i="2" s="1"/>
  <c r="D203" i="3"/>
  <c r="Q203" i="2" s="1"/>
  <c r="M203" i="2" s="1"/>
  <c r="D235" i="3"/>
  <c r="Q235" i="2" s="1"/>
  <c r="M235" i="2" s="1"/>
  <c r="D268" i="3"/>
  <c r="Q268" i="2" s="1"/>
  <c r="M268" i="2" s="1"/>
  <c r="D296" i="3"/>
  <c r="Q296" i="2" s="1"/>
  <c r="M296" i="2" s="1"/>
  <c r="D337" i="3"/>
  <c r="Q337" i="2" s="1"/>
  <c r="M337" i="2" s="1"/>
  <c r="D369" i="3"/>
  <c r="Q369" i="2" s="1"/>
  <c r="M369" i="2" s="1"/>
  <c r="D402" i="3"/>
  <c r="Q402" i="2" s="1"/>
  <c r="M402" i="2" s="1"/>
  <c r="D695" i="3"/>
  <c r="Q695" i="2" s="1"/>
  <c r="M695" i="2" s="1"/>
  <c r="D715" i="3"/>
  <c r="Q715" i="2" s="1"/>
  <c r="M715" i="2" s="1"/>
  <c r="D827" i="3"/>
  <c r="Q827" i="2" s="1"/>
  <c r="M827" i="2" s="1"/>
  <c r="D32" i="3"/>
  <c r="Q32" i="2" s="1"/>
  <c r="M32" i="2" s="1"/>
  <c r="D66" i="3"/>
  <c r="Q66" i="2" s="1"/>
  <c r="M66" i="2" s="1"/>
  <c r="D96" i="3"/>
  <c r="Q96" i="2" s="1"/>
  <c r="M96" i="2" s="1"/>
  <c r="D125" i="3"/>
  <c r="Q125" i="2" s="1"/>
  <c r="M125" i="2" s="1"/>
  <c r="D167" i="3"/>
  <c r="Q167" i="2" s="1"/>
  <c r="M167" i="2" s="1"/>
  <c r="D199" i="3"/>
  <c r="Q199" i="2" s="1"/>
  <c r="M199" i="2" s="1"/>
  <c r="D231" i="3"/>
  <c r="Q231" i="2" s="1"/>
  <c r="M231" i="2" s="1"/>
  <c r="D264" i="3"/>
  <c r="Q264" i="2" s="1"/>
  <c r="M264" i="2" s="1"/>
  <c r="D301" i="3"/>
  <c r="Q301" i="2" s="1"/>
  <c r="M301" i="2" s="1"/>
  <c r="D333" i="3"/>
  <c r="Q333" i="2" s="1"/>
  <c r="M333" i="2" s="1"/>
  <c r="D365" i="3"/>
  <c r="Q365" i="2" s="1"/>
  <c r="M365" i="2" s="1"/>
  <c r="D406" i="3"/>
  <c r="Q406" i="2" s="1"/>
  <c r="M406" i="2" s="1"/>
  <c r="D534" i="3"/>
  <c r="Q534" i="2" s="1"/>
  <c r="M534" i="2" s="1"/>
  <c r="D566" i="3"/>
  <c r="Q566" i="2" s="1"/>
  <c r="M566" i="2" s="1"/>
  <c r="D594" i="3"/>
  <c r="Q594" i="2" s="1"/>
  <c r="M594" i="2" s="1"/>
  <c r="D622" i="3"/>
  <c r="Q622" i="2" s="1"/>
  <c r="M622" i="2" s="1"/>
  <c r="D650" i="3"/>
  <c r="Q650" i="2" s="1"/>
  <c r="M650" i="2" s="1"/>
  <c r="D690" i="3"/>
  <c r="Q690" i="2" s="1"/>
  <c r="M690" i="2" s="1"/>
  <c r="D722" i="3"/>
  <c r="Q722" i="2" s="1"/>
  <c r="M722" i="2" s="1"/>
  <c r="D754" i="3"/>
  <c r="Q754" i="2" s="1"/>
  <c r="M754" i="2" s="1"/>
  <c r="D786" i="3"/>
  <c r="Q786" i="2" s="1"/>
  <c r="M786" i="2" s="1"/>
  <c r="D818" i="3"/>
  <c r="Q818" i="2" s="1"/>
  <c r="M818" i="2" s="1"/>
  <c r="D850" i="3"/>
  <c r="Q850" i="2" s="1"/>
  <c r="M850" i="2" s="1"/>
  <c r="D486" i="3"/>
  <c r="Q486" i="2" s="1"/>
  <c r="M486" i="2" s="1"/>
  <c r="D626" i="3"/>
  <c r="Q626" i="2" s="1"/>
  <c r="M626" i="2" s="1"/>
  <c r="D666" i="3"/>
  <c r="Q666" i="2" s="1"/>
  <c r="M666" i="2" s="1"/>
  <c r="D706" i="3"/>
  <c r="Q706" i="2" s="1"/>
  <c r="M706" i="2" s="1"/>
  <c r="D750" i="3"/>
  <c r="Q750" i="2" s="1"/>
  <c r="M750" i="2" s="1"/>
  <c r="D790" i="3"/>
  <c r="Q790" i="2" s="1"/>
  <c r="M790" i="2" s="1"/>
  <c r="D838" i="3"/>
  <c r="Q838" i="2" s="1"/>
  <c r="M838" i="2" s="1"/>
  <c r="D798" i="3"/>
  <c r="Q798" i="2" s="1"/>
  <c r="M798" i="2" s="1"/>
  <c r="D126" i="3"/>
  <c r="Q126" i="2" s="1"/>
  <c r="M126" i="2" s="1"/>
  <c r="D313" i="3"/>
  <c r="Q313" i="2" s="1"/>
  <c r="M313" i="2" s="1"/>
  <c r="D567" i="3"/>
  <c r="Q567" i="2" s="1"/>
  <c r="M567" i="2" s="1"/>
  <c r="D877" i="3"/>
  <c r="Q877" i="2" s="1"/>
  <c r="M877" i="2" s="1"/>
  <c r="D878" i="3"/>
  <c r="Q878" i="2" s="1"/>
  <c r="M878" i="2" s="1"/>
  <c r="D19" i="3"/>
  <c r="Q19" i="2" s="1"/>
  <c r="M19" i="2" s="1"/>
  <c r="D85" i="3"/>
  <c r="Q85" i="2" s="1"/>
  <c r="M85" i="2" s="1"/>
  <c r="D198" i="3"/>
  <c r="Q198" i="2" s="1"/>
  <c r="M198" i="2" s="1"/>
  <c r="D247" i="3"/>
  <c r="Q247" i="2" s="1"/>
  <c r="M247" i="2" s="1"/>
  <c r="D300" i="3"/>
  <c r="Q300" i="2" s="1"/>
  <c r="M300" i="2" s="1"/>
  <c r="D352" i="3"/>
  <c r="Q352" i="2" s="1"/>
  <c r="M352" i="2" s="1"/>
  <c r="D405" i="3"/>
  <c r="Q405" i="2" s="1"/>
  <c r="M405" i="2" s="1"/>
  <c r="D477" i="3"/>
  <c r="Q477" i="2" s="1"/>
  <c r="M477" i="2" s="1"/>
  <c r="D545" i="3"/>
  <c r="Q545" i="2" s="1"/>
  <c r="M545" i="2" s="1"/>
  <c r="D597" i="3"/>
  <c r="Q597" i="2" s="1"/>
  <c r="M597" i="2" s="1"/>
  <c r="D649" i="3"/>
  <c r="Q649" i="2" s="1"/>
  <c r="M649" i="2" s="1"/>
  <c r="D128" i="3"/>
  <c r="Q128" i="2" s="1"/>
  <c r="M128" i="2" s="1"/>
  <c r="D53" i="3"/>
  <c r="Q53" i="2" s="1"/>
  <c r="M53" i="2" s="1"/>
  <c r="D173" i="3"/>
  <c r="Q173" i="2" s="1"/>
  <c r="M173" i="2" s="1"/>
  <c r="D282" i="3"/>
  <c r="Q282" i="2" s="1"/>
  <c r="M282" i="2" s="1"/>
  <c r="D392" i="3"/>
  <c r="Q392" i="2" s="1"/>
  <c r="M392" i="2" s="1"/>
  <c r="D833" i="3"/>
  <c r="Q833" i="2" s="1"/>
  <c r="M833" i="2" s="1"/>
  <c r="D27" i="3"/>
  <c r="Q27" i="2" s="1"/>
  <c r="M27" i="2" s="1"/>
  <c r="D43" i="3"/>
  <c r="Q43" i="2" s="1"/>
  <c r="M43" i="2" s="1"/>
  <c r="D77" i="3"/>
  <c r="Q77" i="2" s="1"/>
  <c r="M77" i="2" s="1"/>
  <c r="D91" i="3"/>
  <c r="Q91" i="2" s="1"/>
  <c r="M91" i="2" s="1"/>
  <c r="D107" i="3"/>
  <c r="Q107" i="2" s="1"/>
  <c r="M107" i="2" s="1"/>
  <c r="D154" i="3"/>
  <c r="Q154" i="2" s="1"/>
  <c r="M154" i="2" s="1"/>
  <c r="D170" i="3"/>
  <c r="Q170" i="2" s="1"/>
  <c r="M170" i="2" s="1"/>
  <c r="D206" i="3"/>
  <c r="Q206" i="2" s="1"/>
  <c r="M206" i="2" s="1"/>
  <c r="D222" i="3"/>
  <c r="Q222" i="2" s="1"/>
  <c r="M222" i="2" s="1"/>
  <c r="D259" i="3"/>
  <c r="Q259" i="2" s="1"/>
  <c r="M259" i="2" s="1"/>
  <c r="D275" i="3"/>
  <c r="Q275" i="2" s="1"/>
  <c r="M275" i="2" s="1"/>
  <c r="D291" i="3"/>
  <c r="Q291" i="2" s="1"/>
  <c r="M291" i="2" s="1"/>
  <c r="D308" i="3"/>
  <c r="Q308" i="2" s="1"/>
  <c r="M308" i="2" s="1"/>
  <c r="D328" i="3"/>
  <c r="Q328" i="2" s="1"/>
  <c r="M328" i="2" s="1"/>
  <c r="D344" i="3"/>
  <c r="Q344" i="2" s="1"/>
  <c r="M344" i="2" s="1"/>
  <c r="D360" i="3"/>
  <c r="Q360" i="2" s="1"/>
  <c r="M360" i="2" s="1"/>
  <c r="D376" i="3"/>
  <c r="Q376" i="2" s="1"/>
  <c r="M376" i="2" s="1"/>
  <c r="D397" i="3"/>
  <c r="Q397" i="2" s="1"/>
  <c r="M397" i="2" s="1"/>
  <c r="D413" i="3"/>
  <c r="Q413" i="2" s="1"/>
  <c r="M413" i="2" s="1"/>
  <c r="D429" i="3"/>
  <c r="Q429" i="2" s="1"/>
  <c r="M429" i="2" s="1"/>
  <c r="D447" i="3"/>
  <c r="Q447" i="2" s="1"/>
  <c r="M447" i="2" s="1"/>
  <c r="D469" i="3"/>
  <c r="Q469" i="2" s="1"/>
  <c r="M469" i="2" s="1"/>
  <c r="D485" i="3"/>
  <c r="Q485" i="2" s="1"/>
  <c r="M485" i="2" s="1"/>
  <c r="D501" i="3"/>
  <c r="Q501" i="2" s="1"/>
  <c r="M501" i="2" s="1"/>
  <c r="D521" i="3"/>
  <c r="Q521" i="2" s="1"/>
  <c r="M521" i="2" s="1"/>
  <c r="D537" i="3"/>
  <c r="Q537" i="2" s="1"/>
  <c r="M537" i="2" s="1"/>
  <c r="D553" i="3"/>
  <c r="Q553" i="2" s="1"/>
  <c r="M553" i="2" s="1"/>
  <c r="D569" i="3"/>
  <c r="Q569" i="2" s="1"/>
  <c r="M569" i="2" s="1"/>
  <c r="D589" i="3"/>
  <c r="Q589" i="2" s="1"/>
  <c r="M589" i="2" s="1"/>
  <c r="D605" i="3"/>
  <c r="Q605" i="2" s="1"/>
  <c r="M605" i="2" s="1"/>
  <c r="D621" i="3"/>
  <c r="Q621" i="2" s="1"/>
  <c r="M621" i="2" s="1"/>
  <c r="D637" i="3"/>
  <c r="Q637" i="2" s="1"/>
  <c r="M637" i="2" s="1"/>
  <c r="D657" i="3"/>
  <c r="Q657" i="2" s="1"/>
  <c r="M657" i="2" s="1"/>
  <c r="D673" i="3"/>
  <c r="Q673" i="2" s="1"/>
  <c r="M673" i="2" s="1"/>
  <c r="D689" i="3"/>
  <c r="Q689" i="2" s="1"/>
  <c r="M689" i="2" s="1"/>
  <c r="D255" i="3"/>
  <c r="Q255" i="2" s="1"/>
  <c r="M255" i="2" s="1"/>
  <c r="D581" i="3"/>
  <c r="Q581" i="2" s="1"/>
  <c r="M581" i="2" s="1"/>
  <c r="D42" i="3"/>
  <c r="Q42" i="2" s="1"/>
  <c r="M42" i="2" s="1"/>
  <c r="D68" i="3"/>
  <c r="Q68" i="2" s="1"/>
  <c r="M68" i="2" s="1"/>
  <c r="D102" i="3"/>
  <c r="Q102" i="2" s="1"/>
  <c r="M102" i="2" s="1"/>
  <c r="D127" i="3"/>
  <c r="Q127" i="2" s="1"/>
  <c r="M127" i="2" s="1"/>
  <c r="D161" i="3"/>
  <c r="Q161" i="2" s="1"/>
  <c r="M161" i="2" s="1"/>
  <c r="D189" i="3"/>
  <c r="Q189" i="2" s="1"/>
  <c r="M189" i="2" s="1"/>
  <c r="D217" i="3"/>
  <c r="Q217" i="2" s="1"/>
  <c r="M217" i="2" s="1"/>
  <c r="D246" i="3"/>
  <c r="Q246" i="2" s="1"/>
  <c r="M246" i="2" s="1"/>
  <c r="D270" i="3"/>
  <c r="Q270" i="2" s="1"/>
  <c r="M270" i="2" s="1"/>
  <c r="D299" i="3"/>
  <c r="D327" i="3"/>
  <c r="Q327" i="2" s="1"/>
  <c r="M327" i="2" s="1"/>
  <c r="D347" i="3"/>
  <c r="Q347" i="2" s="1"/>
  <c r="M347" i="2" s="1"/>
  <c r="D375" i="3"/>
  <c r="Q375" i="2" s="1"/>
  <c r="M375" i="2" s="1"/>
  <c r="D400" i="3"/>
  <c r="Q400" i="2" s="1"/>
  <c r="M400" i="2" s="1"/>
  <c r="D428" i="3"/>
  <c r="Q428" i="2" s="1"/>
  <c r="M428" i="2" s="1"/>
  <c r="D460" i="3"/>
  <c r="Q460" i="2" s="1"/>
  <c r="M460" i="2" s="1"/>
  <c r="D480" i="3"/>
  <c r="Q480" i="2" s="1"/>
  <c r="M480" i="2" s="1"/>
  <c r="D508" i="3"/>
  <c r="Q508" i="2" s="1"/>
  <c r="M508" i="2" s="1"/>
  <c r="D532" i="3"/>
  <c r="Q532" i="2" s="1"/>
  <c r="M532" i="2" s="1"/>
  <c r="D560" i="3"/>
  <c r="Q560" i="2" s="1"/>
  <c r="M560" i="2" s="1"/>
  <c r="D588" i="3"/>
  <c r="Q588" i="2" s="1"/>
  <c r="M588" i="2" s="1"/>
  <c r="D608" i="3"/>
  <c r="Q608" i="2" s="1"/>
  <c r="M608" i="2" s="1"/>
  <c r="D636" i="3"/>
  <c r="Q636" i="2" s="1"/>
  <c r="M636" i="2" s="1"/>
  <c r="D660" i="3"/>
  <c r="Q660" i="2" s="1"/>
  <c r="M660" i="2" s="1"/>
  <c r="D688" i="3"/>
  <c r="Q688" i="2" s="1"/>
  <c r="M688" i="2" s="1"/>
  <c r="D697" i="3"/>
  <c r="Q697" i="2" s="1"/>
  <c r="M697" i="2" s="1"/>
  <c r="D713" i="3"/>
  <c r="Q713" i="2" s="1"/>
  <c r="M713" i="2" s="1"/>
  <c r="D729" i="3"/>
  <c r="Q729" i="2" s="1"/>
  <c r="M729" i="2" s="1"/>
  <c r="D745" i="3"/>
  <c r="Q745" i="2" s="1"/>
  <c r="M745" i="2" s="1"/>
  <c r="D761" i="3"/>
  <c r="Q761" i="2" s="1"/>
  <c r="M761" i="2" s="1"/>
  <c r="D777" i="3"/>
  <c r="Q777" i="2" s="1"/>
  <c r="M777" i="2" s="1"/>
  <c r="D793" i="3"/>
  <c r="Q793" i="2" s="1"/>
  <c r="M793" i="2" s="1"/>
  <c r="D809" i="3"/>
  <c r="Q809" i="2" s="1"/>
  <c r="M809" i="2" s="1"/>
  <c r="D825" i="3"/>
  <c r="Q825" i="2" s="1"/>
  <c r="M825" i="2" s="1"/>
  <c r="D841" i="3"/>
  <c r="Q841" i="2" s="1"/>
  <c r="M841" i="2" s="1"/>
  <c r="D857" i="3"/>
  <c r="Q857" i="2" s="1"/>
  <c r="M857" i="2" s="1"/>
  <c r="D18" i="3"/>
  <c r="Q18" i="2" s="1"/>
  <c r="M18" i="2" s="1"/>
  <c r="D46" i="3"/>
  <c r="Q46" i="2" s="1"/>
  <c r="M46" i="2" s="1"/>
  <c r="D80" i="3"/>
  <c r="Q80" i="2" s="1"/>
  <c r="M80" i="2" s="1"/>
  <c r="D139" i="3"/>
  <c r="Q139" i="2" s="1"/>
  <c r="M139" i="2" s="1"/>
  <c r="D201" i="3"/>
  <c r="Q201" i="2" s="1"/>
  <c r="M201" i="2" s="1"/>
  <c r="D242" i="3"/>
  <c r="Q242" i="2" s="1"/>
  <c r="M242" i="2" s="1"/>
  <c r="D286" i="3"/>
  <c r="Q286" i="2" s="1"/>
  <c r="M286" i="2" s="1"/>
  <c r="D323" i="3"/>
  <c r="Q323" i="2" s="1"/>
  <c r="M323" i="2" s="1"/>
  <c r="D380" i="3"/>
  <c r="D424" i="3"/>
  <c r="Q424" i="2" s="1"/>
  <c r="M424" i="2" s="1"/>
  <c r="D476" i="3"/>
  <c r="Q476" i="2" s="1"/>
  <c r="M476" i="2" s="1"/>
  <c r="D512" i="3"/>
  <c r="Q512" i="2" s="1"/>
  <c r="M512" i="2" s="1"/>
  <c r="D556" i="3"/>
  <c r="Q556" i="2" s="1"/>
  <c r="M556" i="2" s="1"/>
  <c r="D604" i="3"/>
  <c r="Q604" i="2" s="1"/>
  <c r="M604" i="2" s="1"/>
  <c r="D640" i="3"/>
  <c r="Q640" i="2" s="1"/>
  <c r="M640" i="2" s="1"/>
  <c r="D684" i="3"/>
  <c r="Q684" i="2" s="1"/>
  <c r="M684" i="2" s="1"/>
  <c r="D704" i="3"/>
  <c r="Q704" i="2" s="1"/>
  <c r="M704" i="2" s="1"/>
  <c r="D720" i="3"/>
  <c r="Q720" i="2" s="1"/>
  <c r="M720" i="2" s="1"/>
  <c r="D752" i="3"/>
  <c r="Q752" i="2" s="1"/>
  <c r="M752" i="2" s="1"/>
  <c r="D615" i="3"/>
  <c r="Q615" i="2" s="1"/>
  <c r="M615" i="2" s="1"/>
  <c r="D663" i="3"/>
  <c r="Q663" i="2" s="1"/>
  <c r="M663" i="2" s="1"/>
  <c r="D768" i="3"/>
  <c r="Q768" i="2" s="1"/>
  <c r="M768" i="2" s="1"/>
  <c r="D784" i="3"/>
  <c r="Q784" i="2" s="1"/>
  <c r="M784" i="2" s="1"/>
  <c r="D800" i="3"/>
  <c r="Q800" i="2" s="1"/>
  <c r="M800" i="2" s="1"/>
  <c r="D816" i="3"/>
  <c r="Q816" i="2" s="1"/>
  <c r="M816" i="2" s="1"/>
  <c r="D832" i="3"/>
  <c r="Q832" i="2" s="1"/>
  <c r="M832" i="2" s="1"/>
  <c r="D848" i="3"/>
  <c r="Q848" i="2" s="1"/>
  <c r="M848" i="2" s="1"/>
  <c r="D864" i="3"/>
  <c r="Q864" i="2" s="1"/>
  <c r="M864" i="2" s="1"/>
  <c r="D21" i="3"/>
  <c r="Q21" i="2" s="1"/>
  <c r="M21" i="2" s="1"/>
  <c r="D37" i="3"/>
  <c r="Q37" i="2" s="1"/>
  <c r="M37" i="2" s="1"/>
  <c r="D56" i="3"/>
  <c r="Q56" i="2" s="1"/>
  <c r="M56" i="2" s="1"/>
  <c r="D89" i="3"/>
  <c r="Q89" i="2" s="1"/>
  <c r="M89" i="2" s="1"/>
  <c r="D105" i="3"/>
  <c r="Q105" i="2" s="1"/>
  <c r="M105" i="2" s="1"/>
  <c r="D121" i="3"/>
  <c r="Q121" i="2" s="1"/>
  <c r="M121" i="2" s="1"/>
  <c r="D152" i="3"/>
  <c r="Q152" i="2" s="1"/>
  <c r="M152" i="2" s="1"/>
  <c r="D172" i="3"/>
  <c r="Q172" i="2" s="1"/>
  <c r="M172" i="2" s="1"/>
  <c r="D204" i="3"/>
  <c r="Q204" i="2" s="1"/>
  <c r="M204" i="2" s="1"/>
  <c r="D224" i="3"/>
  <c r="Q224" i="2" s="1"/>
  <c r="M224" i="2" s="1"/>
  <c r="D261" i="3"/>
  <c r="Q261" i="2" s="1"/>
  <c r="M261" i="2" s="1"/>
  <c r="D277" i="3"/>
  <c r="Q277" i="2" s="1"/>
  <c r="M277" i="2" s="1"/>
  <c r="D297" i="3"/>
  <c r="Q297" i="2" s="1"/>
  <c r="M297" i="2" s="1"/>
  <c r="D314" i="3"/>
  <c r="Q314" i="2" s="1"/>
  <c r="M314" i="2" s="1"/>
  <c r="D330" i="3"/>
  <c r="Q330" i="2" s="1"/>
  <c r="M330" i="2" s="1"/>
  <c r="D346" i="3"/>
  <c r="Q346" i="2" s="1"/>
  <c r="M346" i="2" s="1"/>
  <c r="D362" i="3"/>
  <c r="Q362" i="2" s="1"/>
  <c r="M362" i="2" s="1"/>
  <c r="D378" i="3"/>
  <c r="Q378" i="2" s="1"/>
  <c r="M378" i="2" s="1"/>
  <c r="D395" i="3"/>
  <c r="Q395" i="2" s="1"/>
  <c r="M395" i="2" s="1"/>
  <c r="D411" i="3"/>
  <c r="Q411" i="2" s="1"/>
  <c r="M411" i="2" s="1"/>
  <c r="D427" i="3"/>
  <c r="Q427" i="2" s="1"/>
  <c r="M427" i="2" s="1"/>
  <c r="D445" i="3"/>
  <c r="Q445" i="2" s="1"/>
  <c r="M445" i="2" s="1"/>
  <c r="D463" i="3"/>
  <c r="Q463" i="2" s="1"/>
  <c r="M463" i="2" s="1"/>
  <c r="D479" i="3"/>
  <c r="Q479" i="2" s="1"/>
  <c r="M479" i="2" s="1"/>
  <c r="D495" i="3"/>
  <c r="Q495" i="2" s="1"/>
  <c r="M495" i="2" s="1"/>
  <c r="D531" i="3"/>
  <c r="Q531" i="2" s="1"/>
  <c r="M531" i="2" s="1"/>
  <c r="D547" i="3"/>
  <c r="Q547" i="2" s="1"/>
  <c r="M547" i="2" s="1"/>
  <c r="D571" i="3"/>
  <c r="Q571" i="2" s="1"/>
  <c r="M571" i="2" s="1"/>
  <c r="D591" i="3"/>
  <c r="Q591" i="2" s="1"/>
  <c r="M591" i="2" s="1"/>
  <c r="D635" i="3"/>
  <c r="Q635" i="2" s="1"/>
  <c r="M635" i="2" s="1"/>
  <c r="D735" i="3"/>
  <c r="Q735" i="2" s="1"/>
  <c r="M735" i="2" s="1"/>
  <c r="D763" i="3"/>
  <c r="Q763" i="2" s="1"/>
  <c r="M763" i="2" s="1"/>
  <c r="D799" i="3"/>
  <c r="Q799" i="2" s="1"/>
  <c r="M799" i="2" s="1"/>
  <c r="D831" i="3"/>
  <c r="Q831" i="2" s="1"/>
  <c r="M831" i="2" s="1"/>
  <c r="D36" i="3"/>
  <c r="Q36" i="2" s="1"/>
  <c r="M36" i="2" s="1"/>
  <c r="D62" i="3"/>
  <c r="Q62" i="2" s="1"/>
  <c r="M62" i="2" s="1"/>
  <c r="D92" i="3"/>
  <c r="Q92" i="2" s="1"/>
  <c r="M92" i="2" s="1"/>
  <c r="D147" i="3"/>
  <c r="Q147" i="2" s="1"/>
  <c r="M147" i="2" s="1"/>
  <c r="D211" i="3"/>
  <c r="Q211" i="2" s="1"/>
  <c r="M211" i="2" s="1"/>
  <c r="D244" i="3"/>
  <c r="Q244" i="2" s="1"/>
  <c r="M244" i="2" s="1"/>
  <c r="D276" i="3"/>
  <c r="Q276" i="2" s="1"/>
  <c r="M276" i="2" s="1"/>
  <c r="D305" i="3"/>
  <c r="Q305" i="2" s="1"/>
  <c r="M305" i="2" s="1"/>
  <c r="D345" i="3"/>
  <c r="Q345" i="2" s="1"/>
  <c r="M345" i="2" s="1"/>
  <c r="D377" i="3"/>
  <c r="Q377" i="2" s="1"/>
  <c r="M377" i="2" s="1"/>
  <c r="D410" i="3"/>
  <c r="Q410" i="2" s="1"/>
  <c r="M410" i="2" s="1"/>
  <c r="D647" i="3"/>
  <c r="Q647" i="2" s="1"/>
  <c r="M647" i="2" s="1"/>
  <c r="D679" i="3"/>
  <c r="Q679" i="2" s="1"/>
  <c r="M679" i="2" s="1"/>
  <c r="D699" i="3"/>
  <c r="Q699" i="2" s="1"/>
  <c r="M699" i="2" s="1"/>
  <c r="D719" i="3"/>
  <c r="Q719" i="2" s="1"/>
  <c r="M719" i="2" s="1"/>
  <c r="D739" i="3"/>
  <c r="Q739" i="2" s="1"/>
  <c r="M739" i="2" s="1"/>
  <c r="D771" i="3"/>
  <c r="Q771" i="2" s="1"/>
  <c r="M771" i="2" s="1"/>
  <c r="D803" i="3"/>
  <c r="Q803" i="2" s="1"/>
  <c r="M803" i="2" s="1"/>
  <c r="D835" i="3"/>
  <c r="Q835" i="2" s="1"/>
  <c r="M835" i="2" s="1"/>
  <c r="D867" i="3"/>
  <c r="Q867" i="2" s="1"/>
  <c r="M867" i="2" s="1"/>
  <c r="D40" i="3"/>
  <c r="Q40" i="2" s="1"/>
  <c r="M40" i="2" s="1"/>
  <c r="D74" i="3"/>
  <c r="Q74" i="2" s="1"/>
  <c r="M74" i="2" s="1"/>
  <c r="D104" i="3"/>
  <c r="Q104" i="2" s="1"/>
  <c r="M104" i="2" s="1"/>
  <c r="D137" i="3"/>
  <c r="Q137" i="2" s="1"/>
  <c r="M137" i="2" s="1"/>
  <c r="D175" i="3"/>
  <c r="Q175" i="2" s="1"/>
  <c r="M175" i="2" s="1"/>
  <c r="D207" i="3"/>
  <c r="Q207" i="2" s="1"/>
  <c r="M207" i="2" s="1"/>
  <c r="D240" i="3"/>
  <c r="Q240" i="2" s="1"/>
  <c r="M240" i="2" s="1"/>
  <c r="D272" i="3"/>
  <c r="Q272" i="2" s="1"/>
  <c r="M272" i="2" s="1"/>
  <c r="D309" i="3"/>
  <c r="Q309" i="2" s="1"/>
  <c r="M309" i="2" s="1"/>
  <c r="D341" i="3"/>
  <c r="Q341" i="2" s="1"/>
  <c r="M341" i="2" s="1"/>
  <c r="D373" i="3"/>
  <c r="Q373" i="2" s="1"/>
  <c r="M373" i="2" s="1"/>
  <c r="D482" i="3"/>
  <c r="Q482" i="2" s="1"/>
  <c r="M482" i="2" s="1"/>
  <c r="D510" i="3"/>
  <c r="Q510" i="2" s="1"/>
  <c r="M510" i="2" s="1"/>
  <c r="D542" i="3"/>
  <c r="Q542" i="2" s="1"/>
  <c r="M542" i="2" s="1"/>
  <c r="D574" i="3"/>
  <c r="Q574" i="2" s="1"/>
  <c r="M574" i="2" s="1"/>
  <c r="D602" i="3"/>
  <c r="Q602" i="2" s="1"/>
  <c r="M602" i="2" s="1"/>
  <c r="D630" i="3"/>
  <c r="Q630" i="2" s="1"/>
  <c r="M630" i="2" s="1"/>
  <c r="D670" i="3"/>
  <c r="Q670" i="2" s="1"/>
  <c r="M670" i="2" s="1"/>
  <c r="D698" i="3"/>
  <c r="Q698" i="2" s="1"/>
  <c r="M698" i="2" s="1"/>
  <c r="D730" i="3"/>
  <c r="Q730" i="2" s="1"/>
  <c r="M730" i="2" s="1"/>
  <c r="D762" i="3"/>
  <c r="Q762" i="2" s="1"/>
  <c r="M762" i="2" s="1"/>
  <c r="D794" i="3"/>
  <c r="Q794" i="2" s="1"/>
  <c r="M794" i="2" s="1"/>
  <c r="D826" i="3"/>
  <c r="Q826" i="2" s="1"/>
  <c r="M826" i="2" s="1"/>
  <c r="D858" i="3"/>
  <c r="Q858" i="2" s="1"/>
  <c r="M858" i="2" s="1"/>
  <c r="D494" i="3"/>
  <c r="Q494" i="2" s="1"/>
  <c r="M494" i="2" s="1"/>
  <c r="D530" i="3"/>
  <c r="Q530" i="2" s="1"/>
  <c r="M530" i="2" s="1"/>
  <c r="D562" i="3"/>
  <c r="Q562" i="2" s="1"/>
  <c r="M562" i="2" s="1"/>
  <c r="D598" i="3"/>
  <c r="Q598" i="2" s="1"/>
  <c r="M598" i="2" s="1"/>
  <c r="D634" i="3"/>
  <c r="Q634" i="2" s="1"/>
  <c r="M634" i="2" s="1"/>
  <c r="D678" i="3"/>
  <c r="Q678" i="2" s="1"/>
  <c r="M678" i="2" s="1"/>
  <c r="D714" i="3"/>
  <c r="Q714" i="2" s="1"/>
  <c r="D806" i="3"/>
  <c r="Q806" i="2" s="1"/>
  <c r="M806" i="2" s="1"/>
  <c r="D683" i="3"/>
  <c r="Q683" i="2" s="1"/>
  <c r="M683" i="2" s="1"/>
  <c r="D49" i="3"/>
  <c r="Q49" i="2" s="1"/>
  <c r="M49" i="2" s="1"/>
  <c r="D168" i="3"/>
  <c r="Q168" i="2" s="1"/>
  <c r="M168" i="2" s="1"/>
  <c r="D599" i="3"/>
  <c r="Q599" i="2" s="1"/>
  <c r="M599" i="2" s="1"/>
  <c r="D382" i="3"/>
  <c r="Q382" i="2" s="1"/>
  <c r="M382" i="2" s="1"/>
  <c r="D830" i="3"/>
  <c r="Q830" i="2" s="1"/>
  <c r="M830" i="2" s="1"/>
  <c r="D11" i="3"/>
  <c r="Q11" i="2" s="1"/>
  <c r="M11" i="2" s="1"/>
  <c r="D881" i="3"/>
  <c r="Q881" i="2" s="1"/>
  <c r="M881" i="2" s="1"/>
  <c r="D115" i="3"/>
  <c r="Q115" i="2" s="1"/>
  <c r="M115" i="2" s="1"/>
  <c r="D178" i="3"/>
  <c r="Q178" i="2" s="1"/>
  <c r="M178" i="2" s="1"/>
  <c r="D267" i="3"/>
  <c r="Q267" i="2" s="1"/>
  <c r="M267" i="2" s="1"/>
  <c r="D336" i="3"/>
  <c r="Q336" i="2" s="1"/>
  <c r="M336" i="2" s="1"/>
  <c r="D461" i="3"/>
  <c r="Q461" i="2" s="1"/>
  <c r="M461" i="2" s="1"/>
  <c r="D613" i="3"/>
  <c r="Q613" i="2" s="1"/>
  <c r="M613" i="2" s="1"/>
  <c r="D665" i="3"/>
  <c r="Q665" i="2" s="1"/>
  <c r="M665" i="2" s="1"/>
  <c r="D26" i="3"/>
  <c r="Q26" i="2" s="1"/>
  <c r="M26" i="2" s="1"/>
  <c r="D145" i="3"/>
  <c r="Q145" i="2" s="1"/>
  <c r="M145" i="2" s="1"/>
  <c r="D262" i="3"/>
  <c r="Q262" i="2" s="1"/>
  <c r="M262" i="2" s="1"/>
  <c r="D363" i="3"/>
  <c r="Q363" i="2" s="1"/>
  <c r="M363" i="2" s="1"/>
  <c r="D468" i="3"/>
  <c r="Q468" i="2" s="1"/>
  <c r="M468" i="2" s="1"/>
  <c r="D572" i="3"/>
  <c r="Q572" i="2" s="1"/>
  <c r="M572" i="2" s="1"/>
  <c r="D652" i="3"/>
  <c r="Q652" i="2" s="1"/>
  <c r="M652" i="2" s="1"/>
  <c r="D705" i="3"/>
  <c r="Q705" i="2" s="1"/>
  <c r="M705" i="2" s="1"/>
  <c r="D865" i="3"/>
  <c r="Q865" i="2" s="1"/>
  <c r="M865" i="2" s="1"/>
  <c r="D58" i="3"/>
  <c r="Q58" i="2" s="1"/>
  <c r="M58" i="2" s="1"/>
  <c r="D31" i="3"/>
  <c r="Q31" i="2" s="1"/>
  <c r="M31" i="2" s="1"/>
  <c r="D47" i="3"/>
  <c r="Q47" i="2" s="1"/>
  <c r="M47" i="2" s="1"/>
  <c r="D61" i="3"/>
  <c r="Q61" i="2" s="1"/>
  <c r="M61" i="2" s="1"/>
  <c r="D81" i="3"/>
  <c r="Q81" i="2" s="1"/>
  <c r="M81" i="2" s="1"/>
  <c r="D95" i="3"/>
  <c r="Q95" i="2" s="1"/>
  <c r="M95" i="2" s="1"/>
  <c r="D111" i="3"/>
  <c r="Q111" i="2" s="1"/>
  <c r="M111" i="2" s="1"/>
  <c r="D124" i="3"/>
  <c r="Q124" i="2" s="1"/>
  <c r="M124" i="2" s="1"/>
  <c r="D142" i="3"/>
  <c r="Q142" i="2" s="1"/>
  <c r="M142" i="2" s="1"/>
  <c r="D158" i="3"/>
  <c r="Q158" i="2" s="1"/>
  <c r="M158" i="2" s="1"/>
  <c r="D174" i="3"/>
  <c r="Q174" i="2" s="1"/>
  <c r="M174" i="2" s="1"/>
  <c r="D194" i="3"/>
  <c r="Q194" i="2" s="1"/>
  <c r="M194" i="2" s="1"/>
  <c r="D210" i="3"/>
  <c r="Q210" i="2" s="1"/>
  <c r="M210" i="2" s="1"/>
  <c r="D226" i="3"/>
  <c r="Q226" i="2" s="1"/>
  <c r="M226" i="2" s="1"/>
  <c r="D243" i="3"/>
  <c r="Q243" i="2" s="1"/>
  <c r="M243" i="2" s="1"/>
  <c r="D263" i="3"/>
  <c r="Q263" i="2" s="1"/>
  <c r="M263" i="2" s="1"/>
  <c r="D279" i="3"/>
  <c r="Q279" i="2" s="1"/>
  <c r="M279" i="2" s="1"/>
  <c r="D295" i="3"/>
  <c r="Q295" i="2" s="1"/>
  <c r="M295" i="2" s="1"/>
  <c r="D312" i="3"/>
  <c r="Q312" i="2" s="1"/>
  <c r="M312" i="2" s="1"/>
  <c r="D332" i="3"/>
  <c r="Q332" i="2" s="1"/>
  <c r="M332" i="2" s="1"/>
  <c r="D348" i="3"/>
  <c r="Q348" i="2" s="1"/>
  <c r="M348" i="2" s="1"/>
  <c r="D364" i="3"/>
  <c r="Q364" i="2" s="1"/>
  <c r="M364" i="2" s="1"/>
  <c r="D381" i="3"/>
  <c r="Q381" i="2" s="1"/>
  <c r="M381" i="2" s="1"/>
  <c r="D401" i="3"/>
  <c r="Q401" i="2" s="1"/>
  <c r="M401" i="2" s="1"/>
  <c r="D417" i="3"/>
  <c r="Q417" i="2" s="1"/>
  <c r="M417" i="2" s="1"/>
  <c r="D435" i="3"/>
  <c r="D457" i="3"/>
  <c r="D473" i="3"/>
  <c r="Q473" i="2" s="1"/>
  <c r="M473" i="2" s="1"/>
  <c r="D489" i="3"/>
  <c r="Q489" i="2" s="1"/>
  <c r="M489" i="2" s="1"/>
  <c r="D505" i="3"/>
  <c r="Q505" i="2" s="1"/>
  <c r="M505" i="2" s="1"/>
  <c r="D525" i="3"/>
  <c r="Q525" i="2" s="1"/>
  <c r="M525" i="2" s="1"/>
  <c r="D541" i="3"/>
  <c r="Q541" i="2" s="1"/>
  <c r="M541" i="2" s="1"/>
  <c r="D573" i="3"/>
  <c r="Q573" i="2" s="1"/>
  <c r="M573" i="2" s="1"/>
  <c r="D609" i="3"/>
  <c r="Q609" i="2" s="1"/>
  <c r="M609" i="2" s="1"/>
  <c r="D625" i="3"/>
  <c r="Q625" i="2" s="1"/>
  <c r="M625" i="2" s="1"/>
  <c r="D641" i="3"/>
  <c r="Q641" i="2" s="1"/>
  <c r="M641" i="2" s="1"/>
  <c r="D661" i="3"/>
  <c r="Q661" i="2" s="1"/>
  <c r="M661" i="2" s="1"/>
  <c r="D677" i="3"/>
  <c r="Q677" i="2" s="1"/>
  <c r="M677" i="2" s="1"/>
  <c r="D69" i="3"/>
  <c r="Q69" i="2" s="1"/>
  <c r="M69" i="2" s="1"/>
  <c r="D320" i="3"/>
  <c r="Q320" i="2" s="1"/>
  <c r="M320" i="2" s="1"/>
  <c r="D14" i="3"/>
  <c r="Q14" i="2" s="1"/>
  <c r="M14" i="2" s="1"/>
  <c r="D50" i="3"/>
  <c r="Q50" i="2" s="1"/>
  <c r="M50" i="2" s="1"/>
  <c r="D76" i="3"/>
  <c r="Q76" i="2" s="1"/>
  <c r="M76" i="2" s="1"/>
  <c r="D110" i="3"/>
  <c r="Q110" i="2" s="1"/>
  <c r="M110" i="2" s="1"/>
  <c r="D169" i="3"/>
  <c r="Q169" i="2" s="1"/>
  <c r="M169" i="2" s="1"/>
  <c r="D197" i="3"/>
  <c r="Q197" i="2" s="1"/>
  <c r="M197" i="2" s="1"/>
  <c r="D225" i="3"/>
  <c r="Q225" i="2" s="1"/>
  <c r="M225" i="2" s="1"/>
  <c r="D254" i="3"/>
  <c r="Q254" i="2" s="1"/>
  <c r="M254" i="2" s="1"/>
  <c r="D274" i="3"/>
  <c r="Q274" i="2" s="1"/>
  <c r="M274" i="2" s="1"/>
  <c r="D303" i="3"/>
  <c r="Q303" i="2" s="1"/>
  <c r="M303" i="2" s="1"/>
  <c r="D331" i="3"/>
  <c r="Q331" i="2" s="1"/>
  <c r="M331" i="2" s="1"/>
  <c r="D355" i="3"/>
  <c r="Q355" i="2" s="1"/>
  <c r="M355" i="2" s="1"/>
  <c r="D384" i="3"/>
  <c r="Q384" i="2" s="1"/>
  <c r="M384" i="2" s="1"/>
  <c r="D404" i="3"/>
  <c r="Q404" i="2" s="1"/>
  <c r="M404" i="2" s="1"/>
  <c r="D434" i="3"/>
  <c r="D488" i="3"/>
  <c r="Q488" i="2" s="1"/>
  <c r="M488" i="2" s="1"/>
  <c r="D536" i="3"/>
  <c r="Q536" i="2" s="1"/>
  <c r="M536" i="2" s="1"/>
  <c r="D564" i="3"/>
  <c r="Q564" i="2" s="1"/>
  <c r="M564" i="2" s="1"/>
  <c r="D592" i="3"/>
  <c r="Q592" i="2" s="1"/>
  <c r="M592" i="2" s="1"/>
  <c r="D616" i="3"/>
  <c r="Q616" i="2" s="1"/>
  <c r="M616" i="2" s="1"/>
  <c r="D644" i="3"/>
  <c r="Q644" i="2" s="1"/>
  <c r="M644" i="2" s="1"/>
  <c r="D664" i="3"/>
  <c r="Q664" i="2" s="1"/>
  <c r="M664" i="2" s="1"/>
  <c r="D385" i="3"/>
  <c r="Q385" i="2" s="1"/>
  <c r="M385" i="2" s="1"/>
  <c r="D701" i="3"/>
  <c r="Q701" i="2" s="1"/>
  <c r="M701" i="2" s="1"/>
  <c r="D717" i="3"/>
  <c r="Q717" i="2" s="1"/>
  <c r="M717" i="2" s="1"/>
  <c r="D733" i="3"/>
  <c r="Q733" i="2" s="1"/>
  <c r="M733" i="2" s="1"/>
  <c r="D749" i="3"/>
  <c r="Q749" i="2" s="1"/>
  <c r="M749" i="2" s="1"/>
  <c r="D765" i="3"/>
  <c r="Q765" i="2" s="1"/>
  <c r="M765" i="2" s="1"/>
  <c r="D781" i="3"/>
  <c r="Q781" i="2" s="1"/>
  <c r="M781" i="2" s="1"/>
  <c r="D797" i="3"/>
  <c r="Q797" i="2" s="1"/>
  <c r="M797" i="2" s="1"/>
  <c r="D813" i="3"/>
  <c r="Q813" i="2" s="1"/>
  <c r="M813" i="2" s="1"/>
  <c r="D829" i="3"/>
  <c r="Q829" i="2" s="1"/>
  <c r="M829" i="2" s="1"/>
  <c r="D845" i="3"/>
  <c r="Q845" i="2" s="1"/>
  <c r="M845" i="2" s="1"/>
  <c r="D861" i="3"/>
  <c r="Q861" i="2" s="1"/>
  <c r="M861" i="2" s="1"/>
  <c r="D22" i="3"/>
  <c r="Q22" i="2" s="1"/>
  <c r="M22" i="2" s="1"/>
  <c r="D57" i="3"/>
  <c r="Q57" i="2" s="1"/>
  <c r="M57" i="2" s="1"/>
  <c r="D84" i="3"/>
  <c r="Q84" i="2" s="1"/>
  <c r="M84" i="2" s="1"/>
  <c r="D141" i="3"/>
  <c r="Q141" i="2" s="1"/>
  <c r="M141" i="2" s="1"/>
  <c r="D213" i="3"/>
  <c r="Q213" i="2" s="1"/>
  <c r="M213" i="2" s="1"/>
  <c r="D250" i="3"/>
  <c r="Q250" i="2" s="1"/>
  <c r="M250" i="2" s="1"/>
  <c r="D294" i="3"/>
  <c r="Q294" i="2" s="1"/>
  <c r="M294" i="2" s="1"/>
  <c r="D351" i="3"/>
  <c r="Q351" i="2" s="1"/>
  <c r="M351" i="2" s="1"/>
  <c r="D388" i="3"/>
  <c r="Q388" i="2" s="1"/>
  <c r="M388" i="2" s="1"/>
  <c r="D438" i="3"/>
  <c r="Q438" i="2" s="1"/>
  <c r="M438" i="2" s="1"/>
  <c r="D484" i="3"/>
  <c r="Q484" i="2" s="1"/>
  <c r="M484" i="2" s="1"/>
  <c r="D520" i="3"/>
  <c r="Q520" i="2" s="1"/>
  <c r="D568" i="3"/>
  <c r="Q568" i="2" s="1"/>
  <c r="M568" i="2" s="1"/>
  <c r="D612" i="3"/>
  <c r="Q612" i="2" s="1"/>
  <c r="M612" i="2" s="1"/>
  <c r="D648" i="3"/>
  <c r="Q648" i="2" s="1"/>
  <c r="M648" i="2" s="1"/>
  <c r="D692" i="3"/>
  <c r="Q692" i="2" s="1"/>
  <c r="M692" i="2" s="1"/>
  <c r="D708" i="3"/>
  <c r="Q708" i="2" s="1"/>
  <c r="M708" i="2" s="1"/>
  <c r="D724" i="3"/>
  <c r="Q724" i="2" s="1"/>
  <c r="M724" i="2" s="1"/>
  <c r="D740" i="3"/>
  <c r="Q740" i="2" s="1"/>
  <c r="M740" i="2" s="1"/>
  <c r="D559" i="3"/>
  <c r="Q559" i="2" s="1"/>
  <c r="M559" i="2" s="1"/>
  <c r="D631" i="3"/>
  <c r="Q631" i="2" s="1"/>
  <c r="M631" i="2" s="1"/>
  <c r="D756" i="3"/>
  <c r="Q756" i="2" s="1"/>
  <c r="M756" i="2" s="1"/>
  <c r="D772" i="3"/>
  <c r="Q772" i="2" s="1"/>
  <c r="M772" i="2" s="1"/>
  <c r="D788" i="3"/>
  <c r="Q788" i="2" s="1"/>
  <c r="M788" i="2" s="1"/>
  <c r="D804" i="3"/>
  <c r="Q804" i="2" s="1"/>
  <c r="M804" i="2" s="1"/>
  <c r="D836" i="3"/>
  <c r="Q836" i="2" s="1"/>
  <c r="M836" i="2" s="1"/>
  <c r="D852" i="3"/>
  <c r="Q852" i="2" s="1"/>
  <c r="M852" i="2" s="1"/>
  <c r="D868" i="3"/>
  <c r="Q868" i="2" s="1"/>
  <c r="M868" i="2" s="1"/>
  <c r="D25" i="3"/>
  <c r="Q25" i="2" s="1"/>
  <c r="M25" i="2" s="1"/>
  <c r="D41" i="3"/>
  <c r="Q41" i="2" s="1"/>
  <c r="M41" i="2" s="1"/>
  <c r="D75" i="3"/>
  <c r="Q75" i="2" s="1"/>
  <c r="M75" i="2" s="1"/>
  <c r="D93" i="3"/>
  <c r="Q93" i="2" s="1"/>
  <c r="M93" i="2" s="1"/>
  <c r="D140" i="3"/>
  <c r="Q140" i="2" s="1"/>
  <c r="M140" i="2" s="1"/>
  <c r="D156" i="3"/>
  <c r="Q156" i="2" s="1"/>
  <c r="M156" i="2" s="1"/>
  <c r="D176" i="3"/>
  <c r="Q176" i="2" s="1"/>
  <c r="M176" i="2" s="1"/>
  <c r="D212" i="3"/>
  <c r="Q212" i="2" s="1"/>
  <c r="M212" i="2" s="1"/>
  <c r="D228" i="3"/>
  <c r="Q228" i="2" s="1"/>
  <c r="M228" i="2" s="1"/>
  <c r="D245" i="3"/>
  <c r="Q245" i="2" s="1"/>
  <c r="M245" i="2" s="1"/>
  <c r="D265" i="3"/>
  <c r="Q265" i="2" s="1"/>
  <c r="M265" i="2" s="1"/>
  <c r="D281" i="3"/>
  <c r="Q281" i="2" s="1"/>
  <c r="M281" i="2" s="1"/>
  <c r="D302" i="3"/>
  <c r="Q302" i="2" s="1"/>
  <c r="M302" i="2" s="1"/>
  <c r="D318" i="3"/>
  <c r="Q318" i="2" s="1"/>
  <c r="M318" i="2" s="1"/>
  <c r="D334" i="3"/>
  <c r="Q334" i="2" s="1"/>
  <c r="M334" i="2" s="1"/>
  <c r="D350" i="3"/>
  <c r="Q350" i="2" s="1"/>
  <c r="M350" i="2" s="1"/>
  <c r="D366" i="3"/>
  <c r="Q366" i="2" s="1"/>
  <c r="M366" i="2" s="1"/>
  <c r="D383" i="3"/>
  <c r="Q383" i="2" s="1"/>
  <c r="M383" i="2" s="1"/>
  <c r="D399" i="3"/>
  <c r="Q399" i="2" s="1"/>
  <c r="M399" i="2" s="1"/>
  <c r="D415" i="3"/>
  <c r="Q415" i="2" s="1"/>
  <c r="M415" i="2" s="1"/>
  <c r="D449" i="3"/>
  <c r="Q449" i="2" s="1"/>
  <c r="M449" i="2" s="1"/>
  <c r="D467" i="3"/>
  <c r="Q467" i="2" s="1"/>
  <c r="M467" i="2" s="1"/>
  <c r="D483" i="3"/>
  <c r="Q483" i="2" s="1"/>
  <c r="M483" i="2" s="1"/>
  <c r="D499" i="3"/>
  <c r="Q499" i="2" s="1"/>
  <c r="M499" i="2" s="1"/>
  <c r="D515" i="3"/>
  <c r="Q515" i="2" s="1"/>
  <c r="M515" i="2" s="1"/>
  <c r="D535" i="3"/>
  <c r="Q535" i="2" s="1"/>
  <c r="M535" i="2" s="1"/>
  <c r="D575" i="3"/>
  <c r="Q575" i="2" s="1"/>
  <c r="M575" i="2" s="1"/>
  <c r="D603" i="3"/>
  <c r="Q603" i="2" s="1"/>
  <c r="M603" i="2" s="1"/>
  <c r="D651" i="3"/>
  <c r="Q651" i="2" s="1"/>
  <c r="M651" i="2" s="1"/>
  <c r="D743" i="3"/>
  <c r="Q743" i="2" s="1"/>
  <c r="M743" i="2" s="1"/>
  <c r="D775" i="3"/>
  <c r="Q775" i="2" s="1"/>
  <c r="M775" i="2" s="1"/>
  <c r="D839" i="3"/>
  <c r="Q839" i="2" s="1"/>
  <c r="M839" i="2" s="1"/>
  <c r="D44" i="3"/>
  <c r="Q44" i="2" s="1"/>
  <c r="M44" i="2" s="1"/>
  <c r="D70" i="3"/>
  <c r="Q70" i="2" s="1"/>
  <c r="M70" i="2" s="1"/>
  <c r="D100" i="3"/>
  <c r="Q100" i="2" s="1"/>
  <c r="M100" i="2" s="1"/>
  <c r="D129" i="3"/>
  <c r="Q129" i="2" s="1"/>
  <c r="M129" i="2" s="1"/>
  <c r="D155" i="3"/>
  <c r="Q155" i="2" s="1"/>
  <c r="M155" i="2" s="1"/>
  <c r="D187" i="3"/>
  <c r="Q187" i="2" s="1"/>
  <c r="M187" i="2" s="1"/>
  <c r="D219" i="3"/>
  <c r="Q219" i="2" s="1"/>
  <c r="M219" i="2" s="1"/>
  <c r="D284" i="3"/>
  <c r="Q284" i="2" s="1"/>
  <c r="M284" i="2" s="1"/>
  <c r="D321" i="3"/>
  <c r="Q321" i="2" s="1"/>
  <c r="M321" i="2" s="1"/>
  <c r="D353" i="3"/>
  <c r="Q353" i="2" s="1"/>
  <c r="M353" i="2" s="1"/>
  <c r="D386" i="3"/>
  <c r="Q386" i="2" s="1"/>
  <c r="M386" i="2" s="1"/>
  <c r="D418" i="3"/>
  <c r="Q418" i="2" s="1"/>
  <c r="M418" i="2" s="1"/>
  <c r="D519" i="3"/>
  <c r="Q519" i="2" s="1"/>
  <c r="M519" i="2" s="1"/>
  <c r="D687" i="3"/>
  <c r="Q687" i="2" s="1"/>
  <c r="M687" i="2" s="1"/>
  <c r="D703" i="3"/>
  <c r="Q703" i="2" s="1"/>
  <c r="M703" i="2" s="1"/>
  <c r="D723" i="3"/>
  <c r="Q723" i="2" s="1"/>
  <c r="M723" i="2" s="1"/>
  <c r="D747" i="3"/>
  <c r="Q747" i="2" s="1"/>
  <c r="M747" i="2" s="1"/>
  <c r="D811" i="3"/>
  <c r="Q811" i="2" s="1"/>
  <c r="M811" i="2" s="1"/>
  <c r="D16" i="3"/>
  <c r="Q16" i="2" s="1"/>
  <c r="D48" i="3"/>
  <c r="Q48" i="2" s="1"/>
  <c r="M48" i="2" s="1"/>
  <c r="D82" i="3"/>
  <c r="Q82" i="2" s="1"/>
  <c r="M82" i="2" s="1"/>
  <c r="D112" i="3"/>
  <c r="Q112" i="2" s="1"/>
  <c r="M112" i="2" s="1"/>
  <c r="D151" i="3"/>
  <c r="Q151" i="2" s="1"/>
  <c r="M151" i="2" s="1"/>
  <c r="D215" i="3"/>
  <c r="Q215" i="2" s="1"/>
  <c r="M215" i="2" s="1"/>
  <c r="D280" i="3"/>
  <c r="Q280" i="2" s="1"/>
  <c r="M280" i="2" s="1"/>
  <c r="D317" i="3"/>
  <c r="Q317" i="2" s="1"/>
  <c r="M317" i="2" s="1"/>
  <c r="D349" i="3"/>
  <c r="Q349" i="2" s="1"/>
  <c r="M349" i="2" s="1"/>
  <c r="D390" i="3"/>
  <c r="Q390" i="2" s="1"/>
  <c r="M390" i="2" s="1"/>
  <c r="D422" i="3"/>
  <c r="Q422" i="2" s="1"/>
  <c r="M422" i="2" s="1"/>
  <c r="D458" i="3"/>
  <c r="Q458" i="2" s="1"/>
  <c r="M458" i="2" s="1"/>
  <c r="D490" i="3"/>
  <c r="Q490" i="2" s="1"/>
  <c r="M490" i="2" s="1"/>
  <c r="D518" i="3"/>
  <c r="Q518" i="2" s="1"/>
  <c r="M518" i="2" s="1"/>
  <c r="D546" i="3"/>
  <c r="Q546" i="2" s="1"/>
  <c r="M546" i="2" s="1"/>
  <c r="D606" i="3"/>
  <c r="Q606" i="2" s="1"/>
  <c r="M606" i="2" s="1"/>
  <c r="D638" i="3"/>
  <c r="Q638" i="2" s="1"/>
  <c r="M638" i="2" s="1"/>
  <c r="D674" i="3"/>
  <c r="Q674" i="2" s="1"/>
  <c r="M674" i="2" s="1"/>
  <c r="D710" i="3"/>
  <c r="Q710" i="2" s="1"/>
  <c r="M710" i="2" s="1"/>
  <c r="D774" i="3"/>
  <c r="Q774" i="2" s="1"/>
  <c r="M774" i="2" s="1"/>
  <c r="D802" i="3"/>
  <c r="Q802" i="2" s="1"/>
  <c r="M802" i="2" s="1"/>
  <c r="D506" i="3"/>
  <c r="Q506" i="2" s="1"/>
  <c r="M506" i="2" s="1"/>
  <c r="D570" i="3"/>
  <c r="Q570" i="2" s="1"/>
  <c r="M570" i="2" s="1"/>
  <c r="D610" i="3"/>
  <c r="Q610" i="2" s="1"/>
  <c r="M610" i="2" s="1"/>
  <c r="D646" i="3"/>
  <c r="Q646" i="2" s="1"/>
  <c r="M646" i="2" s="1"/>
  <c r="D686" i="3"/>
  <c r="Q686" i="2" s="1"/>
  <c r="M686" i="2" s="1"/>
  <c r="D726" i="3"/>
  <c r="Q726" i="2" s="1"/>
  <c r="M726" i="2" s="1"/>
  <c r="D770" i="3"/>
  <c r="Q770" i="2" s="1"/>
  <c r="M770" i="2" s="1"/>
  <c r="D814" i="3"/>
  <c r="Q814" i="2" s="1"/>
  <c r="M814" i="2" s="1"/>
  <c r="D854" i="3"/>
  <c r="Q854" i="2" s="1"/>
  <c r="M854" i="2" s="1"/>
  <c r="D658" i="3"/>
  <c r="Q658" i="2" s="1"/>
  <c r="M658" i="2" s="1"/>
  <c r="D208" i="3"/>
  <c r="Q208" i="2" s="1"/>
  <c r="M208" i="2" s="1"/>
  <c r="D662" i="3"/>
  <c r="Q662" i="2" s="1"/>
  <c r="M662" i="2" s="1"/>
  <c r="D343" i="3"/>
  <c r="Q343" i="2" s="1"/>
  <c r="M343" i="2" s="1"/>
  <c r="D885" i="3"/>
  <c r="Q885" i="2" s="1"/>
  <c r="M885" i="2" s="1"/>
  <c r="Q241" i="2"/>
  <c r="M241" i="2" s="1"/>
  <c r="Q157" i="2"/>
  <c r="M157" i="2" s="1"/>
  <c r="Q627" i="2"/>
  <c r="M627" i="2" s="1"/>
  <c r="Q675" i="2"/>
  <c r="M675" i="2" s="1"/>
  <c r="Q12" i="2"/>
  <c r="M12" i="2" s="1"/>
  <c r="D71" i="3" l="1"/>
  <c r="Q71" i="2" s="1"/>
  <c r="M71" i="2" s="1"/>
  <c r="P578" i="3"/>
  <c r="R9" i="3"/>
  <c r="D114" i="3"/>
  <c r="Q114" i="2" s="1"/>
  <c r="M114" i="2" s="1"/>
  <c r="F9" i="3"/>
  <c r="I9" i="3"/>
  <c r="E9" i="3"/>
  <c r="O9" i="3"/>
  <c r="G9" i="3"/>
  <c r="H9" i="3"/>
  <c r="P9" i="3"/>
  <c r="P8" i="3" s="1"/>
  <c r="J9" i="3"/>
  <c r="S9" i="3"/>
  <c r="N9" i="3"/>
  <c r="K578" i="3"/>
  <c r="D238" i="3"/>
  <c r="Q238" i="2" s="1"/>
  <c r="M238" i="2" s="1"/>
  <c r="Q435" i="2"/>
  <c r="M435" i="2" s="1"/>
  <c r="D516" i="3"/>
  <c r="Q516" i="2" s="1"/>
  <c r="M516" i="2" s="1"/>
  <c r="Q434" i="2"/>
  <c r="M434" i="2" s="1"/>
  <c r="D524" i="3"/>
  <c r="Q524" i="2" s="1"/>
  <c r="M524" i="2" s="1"/>
  <c r="D253" i="3"/>
  <c r="Q253" i="2" s="1"/>
  <c r="M253" i="2" s="1"/>
  <c r="X578" i="3"/>
  <c r="X8" i="3" s="1"/>
  <c r="Z8" i="3"/>
  <c r="Q380" i="2"/>
  <c r="M380" i="2" s="1"/>
  <c r="D529" i="3"/>
  <c r="Q529" i="2" s="1"/>
  <c r="M529" i="2" s="1"/>
  <c r="D863" i="3"/>
  <c r="Q863" i="2" s="1"/>
  <c r="M863" i="2" s="1"/>
  <c r="Q299" i="2"/>
  <c r="M299" i="2" s="1"/>
  <c r="D808" i="3"/>
  <c r="Q808" i="2" s="1"/>
  <c r="M808" i="2" s="1"/>
  <c r="L8" i="3"/>
  <c r="G578" i="3"/>
  <c r="D329" i="3"/>
  <c r="Q329" i="2" s="1"/>
  <c r="M329" i="2" s="1"/>
  <c r="D538" i="3"/>
  <c r="Q538" i="2" s="1"/>
  <c r="M538" i="2" s="1"/>
  <c r="D10" i="3"/>
  <c r="T8" i="3"/>
  <c r="D731" i="3"/>
  <c r="Q731" i="2" s="1"/>
  <c r="M731" i="2" s="1"/>
  <c r="D183" i="3"/>
  <c r="Q183" i="2" s="1"/>
  <c r="M183" i="2" s="1"/>
  <c r="D464" i="3"/>
  <c r="Q464" i="2" s="1"/>
  <c r="M464" i="2" s="1"/>
  <c r="D820" i="3"/>
  <c r="Q820" i="2" s="1"/>
  <c r="M820" i="2" s="1"/>
  <c r="J578" i="3"/>
  <c r="D557" i="3"/>
  <c r="Q557" i="2" s="1"/>
  <c r="M557" i="2" s="1"/>
  <c r="D30" i="3"/>
  <c r="Q30" i="2" s="1"/>
  <c r="M30" i="2" s="1"/>
  <c r="D138" i="3"/>
  <c r="Q138" i="2" s="1"/>
  <c r="M138" i="2" s="1"/>
  <c r="D24" i="3"/>
  <c r="Q24" i="2" s="1"/>
  <c r="M24" i="2" s="1"/>
  <c r="D220" i="3"/>
  <c r="Q220" i="2" s="1"/>
  <c r="M220" i="2" s="1"/>
  <c r="R237" i="3"/>
  <c r="D179" i="3"/>
  <c r="Q179" i="2" s="1"/>
  <c r="M179" i="2" s="1"/>
  <c r="D452" i="3"/>
  <c r="Q452" i="2" s="1"/>
  <c r="M452" i="2" s="1"/>
  <c r="O578" i="3"/>
  <c r="K237" i="3"/>
  <c r="D783" i="3"/>
  <c r="Q783" i="2" s="1"/>
  <c r="M783" i="2" s="1"/>
  <c r="D186" i="3"/>
  <c r="Q186" i="2" s="1"/>
  <c r="M186" i="2" s="1"/>
  <c r="D146" i="3"/>
  <c r="Q146" i="2" s="1"/>
  <c r="M146" i="2" s="1"/>
  <c r="Q457" i="2"/>
  <c r="M457" i="2" s="1"/>
  <c r="M455" i="2"/>
  <c r="R455" i="2" s="1"/>
  <c r="S455" i="2" s="1"/>
  <c r="R578" i="3"/>
  <c r="I237" i="3"/>
  <c r="D834" i="3"/>
  <c r="Q834" i="2" s="1"/>
  <c r="M834" i="2" s="1"/>
  <c r="D843" i="3"/>
  <c r="Q843" i="2" s="1"/>
  <c r="M843" i="2" s="1"/>
  <c r="D257" i="3"/>
  <c r="Q257" i="2" s="1"/>
  <c r="M257" i="2" s="1"/>
  <c r="D122" i="3"/>
  <c r="Q122" i="2" s="1"/>
  <c r="M122" i="2" s="1"/>
  <c r="D502" i="3"/>
  <c r="Q502" i="2" s="1"/>
  <c r="M502" i="2" s="1"/>
  <c r="I578" i="3"/>
  <c r="D755" i="3"/>
  <c r="Q755" i="2" s="1"/>
  <c r="M755" i="2" s="1"/>
  <c r="Q456" i="2"/>
  <c r="M456" i="2" s="1"/>
  <c r="M454" i="2"/>
  <c r="R454" i="2" s="1"/>
  <c r="S454" i="2" s="1"/>
  <c r="U8" i="3"/>
  <c r="D585" i="3"/>
  <c r="Q585" i="2" s="1"/>
  <c r="M585" i="2" s="1"/>
  <c r="D716" i="3"/>
  <c r="Q716" i="2" s="1"/>
  <c r="M716" i="2" s="1"/>
  <c r="J237" i="3"/>
  <c r="D431" i="3"/>
  <c r="Q431" i="2" s="1"/>
  <c r="M431" i="2" s="1"/>
  <c r="D551" i="3"/>
  <c r="Q551" i="2" s="1"/>
  <c r="M551" i="2" s="1"/>
  <c r="Q8" i="3"/>
  <c r="D736" i="3"/>
  <c r="Q736" i="2" s="1"/>
  <c r="M736" i="2" s="1"/>
  <c r="D414" i="3"/>
  <c r="Q414" i="2" s="1"/>
  <c r="M414" i="2" s="1"/>
  <c r="D196" i="3"/>
  <c r="Q196" i="2" s="1"/>
  <c r="M196" i="2" s="1"/>
  <c r="D153" i="3"/>
  <c r="Q153" i="2" s="1"/>
  <c r="M153" i="2" s="1"/>
  <c r="D767" i="3"/>
  <c r="Q767" i="2" s="1"/>
  <c r="M767" i="2" s="1"/>
  <c r="E237" i="3"/>
  <c r="D248" i="3"/>
  <c r="Q248" i="2" s="1"/>
  <c r="M248" i="2" s="1"/>
  <c r="S237" i="3"/>
  <c r="D478" i="3"/>
  <c r="Q478" i="2" s="1"/>
  <c r="M478" i="2" s="1"/>
  <c r="E578" i="3"/>
  <c r="D593" i="3"/>
  <c r="Q593" i="2" s="1"/>
  <c r="M593" i="2" s="1"/>
  <c r="D106" i="3"/>
  <c r="Q106" i="2" s="1"/>
  <c r="M106" i="2" s="1"/>
  <c r="G237" i="3"/>
  <c r="O237" i="3"/>
  <c r="M520" i="2"/>
  <c r="M425" i="2"/>
  <c r="M555" i="2"/>
  <c r="Q15" i="2"/>
  <c r="M15" i="2" s="1"/>
  <c r="M16" i="2"/>
  <c r="M751" i="2"/>
  <c r="M817" i="2"/>
  <c r="M239" i="2"/>
  <c r="R239" i="2" s="1"/>
  <c r="S239" i="2" s="1"/>
  <c r="M714" i="2"/>
  <c r="Q17" i="2"/>
  <c r="M17" i="2" s="1"/>
  <c r="M8" i="3"/>
  <c r="N237" i="3"/>
  <c r="Y8" i="3"/>
  <c r="W8" i="3"/>
  <c r="H237" i="3"/>
  <c r="F578" i="3"/>
  <c r="H578" i="3"/>
  <c r="N578" i="3"/>
  <c r="F237" i="3"/>
  <c r="V8" i="3"/>
  <c r="D17" i="3"/>
  <c r="S578" i="3"/>
  <c r="D579" i="3"/>
  <c r="Q579" i="2" s="1"/>
  <c r="Q10" i="2"/>
  <c r="M10" i="2" s="1"/>
  <c r="Q823" i="2"/>
  <c r="M823" i="2" s="1"/>
  <c r="Q866" i="2"/>
  <c r="M866" i="2" s="1"/>
  <c r="Q860" i="2"/>
  <c r="M860" i="2" s="1"/>
  <c r="Q837" i="2"/>
  <c r="M837" i="2" s="1"/>
  <c r="Q862" i="2"/>
  <c r="M862" i="2" s="1"/>
  <c r="Q846" i="2"/>
  <c r="M846" i="2" s="1"/>
  <c r="K8" i="3" l="1"/>
  <c r="J8" i="3"/>
  <c r="R8" i="3"/>
  <c r="O8" i="3"/>
  <c r="E8" i="3"/>
  <c r="G8" i="3"/>
  <c r="I8" i="3"/>
  <c r="N8" i="3"/>
  <c r="H8" i="3"/>
  <c r="M579" i="2"/>
  <c r="D578" i="3"/>
  <c r="Q578" i="2" s="1"/>
  <c r="D237" i="3"/>
  <c r="Q237" i="2" s="1"/>
  <c r="F8" i="3"/>
  <c r="S8" i="3"/>
  <c r="D9" i="3"/>
  <c r="Q9" i="2" s="1"/>
  <c r="M9" i="2" s="1"/>
  <c r="D8" i="3" l="1"/>
  <c r="Q8" i="2" s="1"/>
  <c r="M8" i="2" s="1"/>
  <c r="M237" i="2"/>
  <c r="M578" i="2"/>
  <c r="R810" i="2"/>
  <c r="S810" i="2" s="1"/>
  <c r="R858" i="2" l="1"/>
  <c r="S858" i="2" s="1"/>
  <c r="R870" i="2"/>
  <c r="S870" i="2" s="1"/>
  <c r="R830" i="2"/>
  <c r="S830" i="2" s="1"/>
  <c r="R773" i="2"/>
  <c r="S773" i="2" s="1"/>
  <c r="R881" i="2" l="1"/>
  <c r="S881" i="2" s="1"/>
  <c r="R575" i="2" l="1"/>
  <c r="S575" i="2" s="1"/>
  <c r="R862" i="2"/>
  <c r="S862" i="2" s="1"/>
  <c r="R241" i="2"/>
  <c r="S241" i="2" s="1"/>
  <c r="R574" i="2"/>
  <c r="S574" i="2" s="1"/>
  <c r="R552" i="2"/>
  <c r="S552" i="2" s="1"/>
  <c r="R872" i="2"/>
  <c r="S872" i="2" s="1"/>
  <c r="R577" i="2"/>
  <c r="S577" i="2" s="1"/>
  <c r="R556" i="2"/>
  <c r="S556" i="2" s="1"/>
  <c r="R249" i="2"/>
  <c r="S249" i="2" s="1"/>
  <c r="R871" i="2"/>
  <c r="S871" i="2" s="1"/>
  <c r="R570" i="2"/>
  <c r="S570" i="2" s="1"/>
  <c r="R567" i="2"/>
  <c r="S567" i="2" s="1"/>
  <c r="R836" i="2"/>
  <c r="S836" i="2" s="1"/>
  <c r="R560" i="2" l="1"/>
  <c r="S560" i="2" s="1"/>
  <c r="R230" i="2"/>
  <c r="S230" i="2" s="1"/>
  <c r="R559" i="2"/>
  <c r="S559" i="2" s="1"/>
  <c r="R235" i="2"/>
  <c r="S235" i="2" s="1"/>
  <c r="R234" i="2"/>
  <c r="S234" i="2" s="1"/>
  <c r="R826" i="2"/>
  <c r="S826" i="2" s="1"/>
  <c r="R232" i="2"/>
  <c r="S232" i="2" s="1"/>
  <c r="R228" i="2"/>
  <c r="S228" i="2" s="1"/>
  <c r="R544" i="2" l="1"/>
  <c r="S544" i="2" s="1"/>
  <c r="R527" i="2"/>
  <c r="S527" i="2" s="1"/>
  <c r="R214" i="2"/>
  <c r="S214" i="2" s="1"/>
  <c r="R536" i="2" l="1"/>
  <c r="S536" i="2" s="1"/>
  <c r="R515" i="2"/>
  <c r="S515" i="2" s="1"/>
  <c r="R542" i="2"/>
  <c r="S542" i="2" s="1"/>
  <c r="R525" i="2"/>
  <c r="S525" i="2" s="1"/>
  <c r="R537" i="2"/>
  <c r="S537" i="2" s="1"/>
  <c r="R541" i="2"/>
  <c r="S541" i="2" s="1"/>
  <c r="R842" i="2" l="1"/>
  <c r="S842" i="2" s="1"/>
  <c r="R816" i="2"/>
  <c r="S816" i="2" s="1"/>
  <c r="R208" i="2"/>
  <c r="S208" i="2" s="1"/>
  <c r="R532" i="2" l="1"/>
  <c r="S532" i="2" s="1"/>
  <c r="R811" i="2"/>
  <c r="S811" i="2" s="1"/>
  <c r="R835" i="2" l="1"/>
  <c r="S835" i="2" s="1"/>
  <c r="R185" i="2" l="1"/>
  <c r="S185" i="2" s="1"/>
  <c r="R498" i="2"/>
  <c r="S498" i="2" s="1"/>
  <c r="R259" i="2"/>
  <c r="S259" i="2" s="1"/>
  <c r="R115" i="2"/>
  <c r="S115" i="2" s="1"/>
  <c r="R260" i="2"/>
  <c r="S260" i="2" s="1"/>
  <c r="R802" i="2" l="1"/>
  <c r="S802" i="2" s="1"/>
  <c r="R199" i="2"/>
  <c r="S199" i="2" s="1"/>
  <c r="R180" i="2"/>
  <c r="S180" i="2" s="1"/>
  <c r="R493" i="2"/>
  <c r="S493" i="2" s="1"/>
  <c r="R182" i="2"/>
  <c r="S182" i="2" s="1"/>
  <c r="R191" i="2" l="1"/>
  <c r="S191" i="2" s="1"/>
  <c r="R192" i="2"/>
  <c r="S192" i="2" s="1"/>
  <c r="R424" i="2"/>
  <c r="S424" i="2" s="1"/>
  <c r="R489" i="2"/>
  <c r="S489" i="2" s="1"/>
  <c r="R341" i="2"/>
  <c r="S341" i="2" s="1"/>
  <c r="R490" i="2"/>
  <c r="S490" i="2" s="1"/>
  <c r="R485" i="2"/>
  <c r="S485" i="2" s="1"/>
  <c r="R187" i="2"/>
  <c r="S187" i="2" s="1"/>
  <c r="R399" i="2"/>
  <c r="S399" i="2" s="1"/>
  <c r="R491" i="2"/>
  <c r="S491" i="2" s="1"/>
  <c r="R421" i="2" l="1"/>
  <c r="S421" i="2" s="1"/>
  <c r="R340" i="2"/>
  <c r="S340" i="2" s="1"/>
  <c r="R422" i="2"/>
  <c r="S422" i="2" s="1"/>
  <c r="R483" i="2"/>
  <c r="S483" i="2" s="1"/>
  <c r="R113" i="2" l="1"/>
  <c r="S113" i="2" s="1"/>
  <c r="R607" i="2"/>
  <c r="S607" i="2" s="1"/>
  <c r="R162" i="2"/>
  <c r="S162" i="2" s="1"/>
  <c r="R56" i="2" l="1"/>
  <c r="S56" i="2" s="1"/>
  <c r="R55" i="2" l="1"/>
  <c r="S55" i="2" s="1"/>
  <c r="R420" i="2"/>
  <c r="S420" i="2" s="1"/>
  <c r="R653" i="2"/>
  <c r="S653" i="2" s="1"/>
  <c r="R286" i="2" l="1"/>
  <c r="S286" i="2" s="1"/>
  <c r="R601" i="2"/>
  <c r="S601" i="2" s="1"/>
  <c r="R54" i="2"/>
  <c r="S54" i="2" s="1"/>
  <c r="R757" i="2"/>
  <c r="S757" i="2" s="1"/>
  <c r="R713" i="2" l="1"/>
  <c r="S713" i="2" s="1"/>
  <c r="R101" i="2" l="1"/>
  <c r="S101" i="2" s="1"/>
  <c r="R595" i="2" l="1"/>
  <c r="S595" i="2" s="1"/>
  <c r="R680" i="2"/>
  <c r="S680" i="2" s="1"/>
  <c r="R380" i="2"/>
  <c r="S380" i="2" s="1"/>
  <c r="R471" i="2"/>
  <c r="S471" i="2" s="1"/>
  <c r="R777" i="2"/>
  <c r="S777" i="2" s="1"/>
  <c r="R651" i="2"/>
  <c r="S651" i="2" s="1"/>
  <c r="R693" i="2"/>
  <c r="S693" i="2" s="1"/>
  <c r="R652" i="2"/>
  <c r="S652" i="2" s="1"/>
  <c r="R691" i="2"/>
  <c r="S691" i="2" s="1"/>
  <c r="R686" i="2"/>
  <c r="S686" i="2" s="1"/>
  <c r="R105" i="2"/>
  <c r="S105" i="2" s="1"/>
  <c r="R778" i="2"/>
  <c r="S778" i="2" s="1"/>
  <c r="R377" i="2"/>
  <c r="S377" i="2" s="1"/>
  <c r="R466" i="2"/>
  <c r="S466" i="2" s="1"/>
  <c r="R314" i="2"/>
  <c r="S314" i="2" s="1"/>
  <c r="R750" i="2"/>
  <c r="S750" i="2" s="1"/>
  <c r="R784" i="2"/>
  <c r="S784" i="2" s="1"/>
  <c r="R102" i="2"/>
  <c r="S102" i="2" s="1"/>
  <c r="R676" i="2"/>
  <c r="S676" i="2" s="1"/>
  <c r="R405" i="2"/>
  <c r="S405" i="2" s="1"/>
  <c r="R807" i="2"/>
  <c r="S807" i="2" s="1"/>
  <c r="R393" i="2"/>
  <c r="S393" i="2" s="1"/>
  <c r="R647" i="2"/>
  <c r="S647" i="2" s="1"/>
  <c r="R503" i="2"/>
  <c r="S503" i="2" s="1"/>
  <c r="R145" i="2"/>
  <c r="S145" i="2" s="1"/>
  <c r="R104" i="2"/>
  <c r="S104" i="2" s="1"/>
  <c r="R692" i="2"/>
  <c r="S692" i="2" s="1"/>
  <c r="R463" i="2"/>
  <c r="S463" i="2" s="1"/>
  <c r="R312" i="2"/>
  <c r="S312" i="2" s="1"/>
  <c r="R448" i="2" l="1"/>
  <c r="S448" i="2" s="1"/>
  <c r="R787" i="2" l="1"/>
  <c r="S787" i="2" s="1"/>
  <c r="R591" i="2"/>
  <c r="S591" i="2" s="1"/>
  <c r="R229" i="2"/>
  <c r="S229" i="2" s="1"/>
  <c r="R496" i="2"/>
  <c r="S496" i="2" s="1"/>
  <c r="R788" i="2"/>
  <c r="S788" i="2" s="1"/>
  <c r="R592" i="2"/>
  <c r="S592" i="2" s="1"/>
  <c r="R533" i="2"/>
  <c r="S533" i="2" s="1"/>
  <c r="R510" i="2"/>
  <c r="S510" i="2" s="1"/>
  <c r="R59" i="2"/>
  <c r="S59" i="2" s="1"/>
  <c r="R673" i="2"/>
  <c r="S673" i="2" s="1"/>
  <c r="R530" i="2"/>
  <c r="S530" i="2" s="1"/>
  <c r="R172" i="2"/>
  <c r="S172" i="2" s="1"/>
  <c r="R250" i="2"/>
  <c r="S250" i="2" s="1"/>
  <c r="R271" i="2"/>
  <c r="S271" i="2" s="1"/>
  <c r="R385" i="2"/>
  <c r="S385" i="2" s="1"/>
  <c r="R814" i="2"/>
  <c r="S814" i="2" s="1"/>
  <c r="R608" i="2" l="1"/>
  <c r="S608" i="2" s="1"/>
  <c r="R444" i="2"/>
  <c r="S444" i="2" s="1"/>
  <c r="R297" i="2"/>
  <c r="S297" i="2" s="1"/>
  <c r="R354" i="2"/>
  <c r="S354" i="2" s="1"/>
  <c r="R472" i="2"/>
  <c r="S472" i="2" s="1"/>
  <c r="R81" i="2"/>
  <c r="S81" i="2" s="1"/>
  <c r="R216" i="2"/>
  <c r="S216" i="2" s="1"/>
  <c r="R780" i="2"/>
  <c r="S780" i="2" s="1"/>
  <c r="R648" i="2"/>
  <c r="S648" i="2" s="1"/>
  <c r="R476" i="2"/>
  <c r="S476" i="2" s="1"/>
  <c r="R324" i="2"/>
  <c r="S324" i="2" s="1"/>
  <c r="R142" i="2"/>
  <c r="S142" i="2" s="1"/>
  <c r="R358" i="2"/>
  <c r="S358" i="2" s="1"/>
  <c r="R302" i="2"/>
  <c r="S302" i="2" s="1"/>
  <c r="R383" i="2"/>
  <c r="S383" i="2" s="1"/>
  <c r="R700" i="2"/>
  <c r="S700" i="2" s="1"/>
  <c r="R391" i="2"/>
  <c r="S391" i="2" s="1"/>
  <c r="R449" i="2"/>
  <c r="S449" i="2" s="1"/>
  <c r="R775" i="2"/>
  <c r="S775" i="2" s="1"/>
  <c r="R205" i="2"/>
  <c r="S205" i="2" s="1"/>
  <c r="R397" i="2"/>
  <c r="S397" i="2" s="1"/>
  <c r="R319" i="2"/>
  <c r="S319" i="2" s="1"/>
  <c r="R400" i="2"/>
  <c r="S400" i="2" s="1"/>
  <c r="R738" i="2"/>
  <c r="S738" i="2" s="1"/>
  <c r="R262" i="2"/>
  <c r="S262" i="2" s="1"/>
  <c r="R343" i="2"/>
  <c r="S343" i="2" s="1"/>
  <c r="R127" i="2"/>
  <c r="S127" i="2" s="1"/>
  <c r="R474" i="2"/>
  <c r="S474" i="2" s="1"/>
  <c r="R812" i="2"/>
  <c r="S812" i="2" s="1"/>
  <c r="R675" i="2"/>
  <c r="S675" i="2" s="1"/>
  <c r="R762" i="2"/>
  <c r="S762" i="2" s="1"/>
  <c r="R60" i="2"/>
  <c r="S60" i="2" s="1"/>
  <c r="R116" i="2"/>
  <c r="S116" i="2" s="1"/>
  <c r="R416" i="2"/>
  <c r="S416" i="2" s="1"/>
  <c r="R165" i="2"/>
  <c r="S165" i="2" s="1"/>
  <c r="R742" i="2"/>
  <c r="S742" i="2" s="1"/>
  <c r="R632" i="2"/>
  <c r="S632" i="2" s="1"/>
  <c r="R719" i="2"/>
  <c r="S719" i="2" s="1"/>
  <c r="R711" i="2"/>
  <c r="S711" i="2" s="1"/>
  <c r="R786" i="2"/>
  <c r="S786" i="2" s="1"/>
  <c r="R75" i="2"/>
  <c r="S75" i="2" s="1"/>
  <c r="R769" i="2"/>
  <c r="S769" i="2" s="1"/>
  <c r="R658" i="2"/>
  <c r="S658" i="2" s="1"/>
  <c r="R717" i="2"/>
  <c r="S717" i="2" s="1"/>
  <c r="R790" i="2"/>
  <c r="S790" i="2" s="1"/>
  <c r="R200" i="2" l="1"/>
  <c r="S200" i="2" s="1"/>
  <c r="R181" i="2"/>
  <c r="S181" i="2" s="1"/>
  <c r="R785" i="2"/>
  <c r="S785" i="2" s="1"/>
  <c r="R768" i="2"/>
  <c r="S768" i="2" s="1"/>
  <c r="R342" i="2"/>
  <c r="S342" i="2" s="1"/>
  <c r="R809" i="2" l="1"/>
  <c r="S809" i="2" s="1"/>
  <c r="R672" i="2"/>
  <c r="S672" i="2" s="1"/>
  <c r="R144" i="2"/>
  <c r="S144" i="2" s="1"/>
  <c r="R77" i="2"/>
  <c r="S77" i="2" s="1"/>
  <c r="R148" i="2"/>
  <c r="S148" i="2" s="1"/>
  <c r="R86" i="2"/>
  <c r="S86" i="2" s="1"/>
  <c r="R170" i="2"/>
  <c r="S170" i="2" s="1"/>
  <c r="R154" i="2"/>
  <c r="S154" i="2" s="1"/>
  <c r="R158" i="2"/>
  <c r="S158" i="2" s="1"/>
  <c r="R793" i="2"/>
  <c r="S793" i="2" s="1"/>
  <c r="R57" i="2"/>
  <c r="S57" i="2" s="1"/>
  <c r="R163" i="2"/>
  <c r="S163" i="2" s="1"/>
  <c r="R792" i="2"/>
  <c r="S792" i="2" s="1"/>
  <c r="R277" i="2"/>
  <c r="S277" i="2" s="1"/>
  <c r="R16" i="2" l="1"/>
  <c r="S16" i="2" s="1"/>
  <c r="R176" i="2"/>
  <c r="S176" i="2" s="1"/>
  <c r="R40" i="2"/>
  <c r="S40" i="2" s="1"/>
  <c r="R90" i="2"/>
  <c r="S90" i="2" s="1"/>
  <c r="R125" i="2"/>
  <c r="S125" i="2" s="1"/>
  <c r="R164" i="2"/>
  <c r="S164" i="2" s="1"/>
  <c r="R227" i="2"/>
  <c r="S227" i="2" s="1"/>
  <c r="R209" i="2"/>
  <c r="S209" i="2" s="1"/>
  <c r="R497" i="2"/>
  <c r="S497" i="2" s="1"/>
  <c r="R266" i="2"/>
  <c r="S266" i="2" s="1"/>
  <c r="R296" i="2"/>
  <c r="S296" i="2" s="1"/>
  <c r="R325" i="2"/>
  <c r="S325" i="2" s="1"/>
  <c r="R347" i="2"/>
  <c r="S347" i="2" s="1"/>
  <c r="R287" i="2"/>
  <c r="S287" i="2" s="1"/>
  <c r="R368" i="2"/>
  <c r="S368" i="2" s="1"/>
  <c r="R309" i="2"/>
  <c r="S309" i="2" s="1"/>
  <c r="R390" i="2"/>
  <c r="S390" i="2" s="1"/>
  <c r="R333" i="2"/>
  <c r="S333" i="2" s="1"/>
  <c r="R456" i="2"/>
  <c r="S456" i="2" s="1"/>
  <c r="R535" i="2"/>
  <c r="S535" i="2" s="1"/>
  <c r="R513" i="2"/>
  <c r="S513" i="2" s="1"/>
  <c r="R605" i="2"/>
  <c r="S605" i="2" s="1"/>
  <c r="R626" i="2"/>
  <c r="S626" i="2" s="1"/>
  <c r="R644" i="2"/>
  <c r="S644" i="2" s="1"/>
  <c r="R594" i="2"/>
  <c r="S594" i="2" s="1"/>
  <c r="R679" i="2"/>
  <c r="S679" i="2" s="1"/>
  <c r="R617" i="2"/>
  <c r="S617" i="2" s="1"/>
  <c r="R702" i="2"/>
  <c r="S702" i="2" s="1"/>
  <c r="R646" i="2"/>
  <c r="S646" i="2" s="1"/>
  <c r="R735" i="2"/>
  <c r="S735" i="2" s="1"/>
  <c r="R776" i="2"/>
  <c r="S776" i="2" s="1"/>
  <c r="R844" i="2"/>
  <c r="S844" i="2" s="1"/>
  <c r="R818" i="2"/>
  <c r="S818" i="2" s="1"/>
  <c r="R873" i="2"/>
  <c r="S873" i="2" s="1"/>
  <c r="R846" i="2"/>
  <c r="S846" i="2" s="1"/>
  <c r="R831" i="2"/>
  <c r="S831" i="2" s="1"/>
  <c r="R37" i="2"/>
  <c r="S37" i="2" s="1"/>
  <c r="R111" i="2"/>
  <c r="S111" i="2" s="1"/>
  <c r="R52" i="2"/>
  <c r="S52" i="2" s="1"/>
  <c r="R87" i="2"/>
  <c r="S87" i="2" s="1"/>
  <c r="R65" i="2"/>
  <c r="S65" i="2" s="1"/>
  <c r="R95" i="2"/>
  <c r="S95" i="2" s="1"/>
  <c r="R156" i="2"/>
  <c r="S156" i="2" s="1"/>
  <c r="R203" i="2"/>
  <c r="S203" i="2" s="1"/>
  <c r="R256" i="2"/>
  <c r="S256" i="2" s="1"/>
  <c r="R440" i="2"/>
  <c r="S440" i="2" s="1"/>
  <c r="R293" i="2"/>
  <c r="S293" i="2" s="1"/>
  <c r="R318" i="2"/>
  <c r="S318" i="2" s="1"/>
  <c r="R263" i="2"/>
  <c r="S263" i="2" s="1"/>
  <c r="R344" i="2"/>
  <c r="S344" i="2" s="1"/>
  <c r="R364" i="2"/>
  <c r="S364" i="2" s="1"/>
  <c r="R387" i="2"/>
  <c r="S387" i="2" s="1"/>
  <c r="R410" i="2"/>
  <c r="S410" i="2" s="1"/>
  <c r="R446" i="2"/>
  <c r="S446" i="2" s="1"/>
  <c r="R495" i="2"/>
  <c r="S495" i="2" s="1"/>
  <c r="R573" i="2"/>
  <c r="S573" i="2" s="1"/>
  <c r="R550" i="2"/>
  <c r="S550" i="2" s="1"/>
  <c r="R791" i="2"/>
  <c r="S791" i="2" s="1"/>
  <c r="R596" i="2"/>
  <c r="S596" i="2" s="1"/>
  <c r="R623" i="2"/>
  <c r="S623" i="2" s="1"/>
  <c r="R782" i="2"/>
  <c r="S782" i="2" s="1"/>
  <c r="R671" i="2"/>
  <c r="S671" i="2" s="1"/>
  <c r="R698" i="2"/>
  <c r="S698" i="2" s="1"/>
  <c r="R649" i="2"/>
  <c r="S649" i="2" s="1"/>
  <c r="R739" i="2"/>
  <c r="S739" i="2" s="1"/>
  <c r="R695" i="2"/>
  <c r="S695" i="2" s="1"/>
  <c r="R789" i="2"/>
  <c r="S789" i="2" s="1"/>
  <c r="R845" i="2"/>
  <c r="S845" i="2" s="1"/>
  <c r="R819" i="2"/>
  <c r="S819" i="2" s="1"/>
  <c r="R874" i="2"/>
  <c r="S874" i="2" s="1"/>
  <c r="R847" i="2"/>
  <c r="S847" i="2" s="1"/>
  <c r="R878" i="2"/>
  <c r="S878" i="2" s="1"/>
  <c r="R174" i="2"/>
  <c r="S174" i="2" s="1"/>
  <c r="R38" i="2"/>
  <c r="S38" i="2" s="1"/>
  <c r="R112" i="2"/>
  <c r="S112" i="2" s="1"/>
  <c r="R53" i="2"/>
  <c r="S53" i="2" s="1"/>
  <c r="R36" i="2"/>
  <c r="S36" i="2" s="1"/>
  <c r="R88" i="2"/>
  <c r="S88" i="2" s="1"/>
  <c r="R123" i="2"/>
  <c r="S123" i="2" s="1"/>
  <c r="R98" i="2"/>
  <c r="S98" i="2" s="1"/>
  <c r="R222" i="2"/>
  <c r="S222" i="2" s="1"/>
  <c r="R204" i="2"/>
  <c r="S204" i="2" s="1"/>
  <c r="R492" i="2"/>
  <c r="S492" i="2" s="1"/>
  <c r="R261" i="2"/>
  <c r="S261" i="2" s="1"/>
  <c r="R441" i="2"/>
  <c r="S441" i="2" s="1"/>
  <c r="R294" i="2"/>
  <c r="S294" i="2" s="1"/>
  <c r="R473" i="2"/>
  <c r="S473" i="2" s="1"/>
  <c r="R321" i="2"/>
  <c r="S321" i="2" s="1"/>
  <c r="R345" i="2"/>
  <c r="S345" i="2" s="1"/>
  <c r="R284" i="2"/>
  <c r="S284" i="2" s="1"/>
  <c r="R365" i="2"/>
  <c r="S365" i="2" s="1"/>
  <c r="R419" i="2"/>
  <c r="S419" i="2" s="1"/>
  <c r="R460" i="2"/>
  <c r="S460" i="2" s="1"/>
  <c r="R519" i="2"/>
  <c r="S519" i="2" s="1"/>
  <c r="R565" i="2"/>
  <c r="S565" i="2" s="1"/>
  <c r="R609" i="2"/>
  <c r="S609" i="2" s="1"/>
  <c r="R628" i="2"/>
  <c r="S628" i="2" s="1"/>
  <c r="R650" i="2"/>
  <c r="S650" i="2" s="1"/>
  <c r="R602" i="2"/>
  <c r="S602" i="2" s="1"/>
  <c r="R687" i="2"/>
  <c r="S687" i="2" s="1"/>
  <c r="R710" i="2"/>
  <c r="S710" i="2" s="1"/>
  <c r="R662" i="2"/>
  <c r="S662" i="2" s="1"/>
  <c r="R753" i="2"/>
  <c r="S753" i="2" s="1"/>
  <c r="R797" i="2"/>
  <c r="S797" i="2" s="1"/>
  <c r="R827" i="2"/>
  <c r="S827" i="2" s="1"/>
  <c r="R879" i="2"/>
  <c r="S879" i="2" s="1"/>
  <c r="R852" i="2"/>
  <c r="S852" i="2" s="1"/>
  <c r="R155" i="2"/>
  <c r="S155" i="2" s="1"/>
  <c r="R14" i="2"/>
  <c r="S14" i="2" s="1"/>
  <c r="R43" i="2"/>
  <c r="S43" i="2" s="1"/>
  <c r="R132" i="2"/>
  <c r="S132" i="2" s="1"/>
  <c r="R66" i="2"/>
  <c r="S66" i="2" s="1"/>
  <c r="R99" i="2"/>
  <c r="S99" i="2" s="1"/>
  <c r="R79" i="2"/>
  <c r="S79" i="2" s="1"/>
  <c r="R137" i="2"/>
  <c r="S137" i="2" s="1"/>
  <c r="R210" i="2"/>
  <c r="S210" i="2" s="1"/>
  <c r="R193" i="2"/>
  <c r="S193" i="2" s="1"/>
  <c r="R134" i="2"/>
  <c r="S134" i="2" s="1"/>
  <c r="R226" i="2"/>
  <c r="S226" i="2" s="1"/>
  <c r="R423" i="2"/>
  <c r="S423" i="2" s="1"/>
  <c r="R283" i="2"/>
  <c r="S283" i="2" s="1"/>
  <c r="R459" i="2"/>
  <c r="S459" i="2" s="1"/>
  <c r="R308" i="2"/>
  <c r="S308" i="2" s="1"/>
  <c r="R511" i="2"/>
  <c r="S511" i="2" s="1"/>
  <c r="R334" i="2"/>
  <c r="S334" i="2" s="1"/>
  <c r="R276" i="2"/>
  <c r="S276" i="2" s="1"/>
  <c r="R357" i="2"/>
  <c r="S357" i="2" s="1"/>
  <c r="R375" i="2"/>
  <c r="S375" i="2" s="1"/>
  <c r="R322" i="2"/>
  <c r="S322" i="2" s="1"/>
  <c r="R403" i="2"/>
  <c r="S403" i="2" s="1"/>
  <c r="R435" i="2"/>
  <c r="S435" i="2" s="1"/>
  <c r="R477" i="2"/>
  <c r="S477" i="2" s="1"/>
  <c r="R558" i="2"/>
  <c r="S558" i="2" s="1"/>
  <c r="R534" i="2"/>
  <c r="S534" i="2" s="1"/>
  <c r="R572" i="2"/>
  <c r="S572" i="2" s="1"/>
  <c r="R588" i="2"/>
  <c r="S588" i="2" s="1"/>
  <c r="R615" i="2"/>
  <c r="S615" i="2" s="1"/>
  <c r="R740" i="2"/>
  <c r="S740" i="2" s="1"/>
  <c r="R634" i="2"/>
  <c r="S634" i="2" s="1"/>
  <c r="R771" i="2"/>
  <c r="S771" i="2" s="1"/>
  <c r="R660" i="2"/>
  <c r="S660" i="2" s="1"/>
  <c r="R696" i="2"/>
  <c r="S696" i="2" s="1"/>
  <c r="R724" i="2"/>
  <c r="S724" i="2" s="1"/>
  <c r="R669" i="2"/>
  <c r="S669" i="2" s="1"/>
  <c r="R761" i="2"/>
  <c r="S761" i="2" s="1"/>
  <c r="R815" i="2"/>
  <c r="S815" i="2" s="1"/>
  <c r="R841" i="2"/>
  <c r="S841" i="2" s="1"/>
  <c r="R869" i="2"/>
  <c r="S869" i="2" s="1"/>
  <c r="R678" i="2"/>
  <c r="S678" i="2" s="1"/>
  <c r="R110" i="2"/>
  <c r="S110" i="2" s="1"/>
  <c r="R51" i="2"/>
  <c r="S51" i="2" s="1"/>
  <c r="R44" i="2"/>
  <c r="S44" i="2" s="1"/>
  <c r="R68" i="2"/>
  <c r="S68" i="2" s="1"/>
  <c r="R94" i="2"/>
  <c r="S94" i="2" s="1"/>
  <c r="R74" i="2"/>
  <c r="S74" i="2" s="1"/>
  <c r="R131" i="2"/>
  <c r="S131" i="2" s="1"/>
  <c r="R198" i="2"/>
  <c r="S198" i="2" s="1"/>
  <c r="R178" i="2"/>
  <c r="S178" i="2" s="1"/>
  <c r="R23" i="2"/>
  <c r="S23" i="2" s="1"/>
  <c r="R221" i="2"/>
  <c r="S221" i="2" s="1"/>
  <c r="R415" i="2"/>
  <c r="S415" i="2" s="1"/>
  <c r="R275" i="2"/>
  <c r="S275" i="2" s="1"/>
  <c r="R453" i="2"/>
  <c r="S453" i="2" s="1"/>
  <c r="R304" i="2"/>
  <c r="S304" i="2" s="1"/>
  <c r="R507" i="2"/>
  <c r="S507" i="2" s="1"/>
  <c r="R330" i="2"/>
  <c r="S330" i="2" s="1"/>
  <c r="R272" i="2"/>
  <c r="S272" i="2" s="1"/>
  <c r="R353" i="2"/>
  <c r="S353" i="2" s="1"/>
  <c r="R372" i="2"/>
  <c r="S372" i="2" s="1"/>
  <c r="R398" i="2"/>
  <c r="S398" i="2" s="1"/>
  <c r="R428" i="2"/>
  <c r="S428" i="2" s="1"/>
  <c r="R465" i="2"/>
  <c r="S465" i="2" s="1"/>
  <c r="R543" i="2"/>
  <c r="S543" i="2" s="1"/>
  <c r="R526" i="2"/>
  <c r="S526" i="2" s="1"/>
  <c r="R245" i="2"/>
  <c r="S245" i="2" s="1"/>
  <c r="R568" i="2"/>
  <c r="S568" i="2" s="1"/>
  <c r="R611" i="2"/>
  <c r="S611" i="2" s="1"/>
  <c r="R630" i="2"/>
  <c r="S630" i="2" s="1"/>
  <c r="R765" i="2"/>
  <c r="S765" i="2" s="1"/>
  <c r="R655" i="2"/>
  <c r="S655" i="2" s="1"/>
  <c r="R684" i="2"/>
  <c r="S684" i="2" s="1"/>
  <c r="R706" i="2"/>
  <c r="S706" i="2" s="1"/>
  <c r="R749" i="2"/>
  <c r="S749" i="2" s="1"/>
  <c r="R824" i="2"/>
  <c r="S824" i="2" s="1"/>
  <c r="R877" i="2"/>
  <c r="S877" i="2" s="1"/>
  <c r="R850" i="2"/>
  <c r="S850" i="2" s="1"/>
  <c r="R12" i="2"/>
  <c r="S12" i="2" s="1"/>
  <c r="R41" i="2"/>
  <c r="S41" i="2" s="1"/>
  <c r="R129" i="2"/>
  <c r="S129" i="2" s="1"/>
  <c r="R63" i="2"/>
  <c r="S63" i="2" s="1"/>
  <c r="R91" i="2"/>
  <c r="S91" i="2" s="1"/>
  <c r="R69" i="2"/>
  <c r="S69" i="2" s="1"/>
  <c r="R126" i="2"/>
  <c r="S126" i="2" s="1"/>
  <c r="R188" i="2"/>
  <c r="S188" i="2" s="1"/>
  <c r="R168" i="2"/>
  <c r="S168" i="2" s="1"/>
  <c r="R213" i="2"/>
  <c r="S213" i="2" s="1"/>
  <c r="R499" i="2"/>
  <c r="S499" i="2" s="1"/>
  <c r="R268" i="2"/>
  <c r="S268" i="2" s="1"/>
  <c r="R445" i="2"/>
  <c r="S445" i="2" s="1"/>
  <c r="R299" i="2"/>
  <c r="S299" i="2" s="1"/>
  <c r="R504" i="2"/>
  <c r="S504" i="2" s="1"/>
  <c r="R327" i="2"/>
  <c r="S327" i="2" s="1"/>
  <c r="R267" i="2"/>
  <c r="S267" i="2" s="1"/>
  <c r="R348" i="2"/>
  <c r="S348" i="2" s="1"/>
  <c r="R369" i="2"/>
  <c r="S369" i="2" s="1"/>
  <c r="R392" i="2"/>
  <c r="S392" i="2" s="1"/>
  <c r="R417" i="2"/>
  <c r="S417" i="2" s="1"/>
  <c r="R367" i="2"/>
  <c r="S367" i="2" s="1"/>
  <c r="R458" i="2"/>
  <c r="S458" i="2" s="1"/>
  <c r="R518" i="2"/>
  <c r="S518" i="2" s="1"/>
  <c r="R564" i="2"/>
  <c r="S564" i="2" s="1"/>
  <c r="R606" i="2"/>
  <c r="S606" i="2" s="1"/>
  <c r="R732" i="2"/>
  <c r="S732" i="2" s="1"/>
  <c r="R627" i="2"/>
  <c r="S627" i="2" s="1"/>
  <c r="R754" i="2"/>
  <c r="S754" i="2" s="1"/>
  <c r="R645" i="2"/>
  <c r="S645" i="2" s="1"/>
  <c r="R681" i="2"/>
  <c r="S681" i="2" s="1"/>
  <c r="R703" i="2"/>
  <c r="S703" i="2" s="1"/>
  <c r="R752" i="2"/>
  <c r="S752" i="2" s="1"/>
  <c r="R796" i="2"/>
  <c r="S796" i="2" s="1"/>
  <c r="R825" i="2"/>
  <c r="S825" i="2" s="1"/>
  <c r="R851" i="2"/>
  <c r="S851" i="2" s="1"/>
  <c r="R42" i="2"/>
  <c r="S42" i="2" s="1"/>
  <c r="R64" i="2"/>
  <c r="S64" i="2" s="1"/>
  <c r="R92" i="2"/>
  <c r="S92" i="2" s="1"/>
  <c r="R71" i="2"/>
  <c r="S71" i="2" s="1"/>
  <c r="R128" i="2"/>
  <c r="S128" i="2" s="1"/>
  <c r="R169" i="2"/>
  <c r="S169" i="2" s="1"/>
  <c r="R233" i="2"/>
  <c r="S233" i="2" s="1"/>
  <c r="R215" i="2"/>
  <c r="S215" i="2" s="1"/>
  <c r="R500" i="2"/>
  <c r="S500" i="2" s="1"/>
  <c r="R269" i="2"/>
  <c r="S269" i="2" s="1"/>
  <c r="R300" i="2"/>
  <c r="S300" i="2" s="1"/>
  <c r="R505" i="2"/>
  <c r="S505" i="2" s="1"/>
  <c r="R328" i="2"/>
  <c r="S328" i="2" s="1"/>
  <c r="R289" i="2"/>
  <c r="S289" i="2" s="1"/>
  <c r="R370" i="2"/>
  <c r="S370" i="2" s="1"/>
  <c r="R313" i="2"/>
  <c r="S313" i="2" s="1"/>
  <c r="R394" i="2"/>
  <c r="S394" i="2" s="1"/>
  <c r="R434" i="2"/>
  <c r="S434" i="2" s="1"/>
  <c r="R378" i="2"/>
  <c r="S378" i="2" s="1"/>
  <c r="R470" i="2"/>
  <c r="S470" i="2" s="1"/>
  <c r="R547" i="2"/>
  <c r="S547" i="2" s="1"/>
  <c r="R531" i="2"/>
  <c r="S531" i="2" s="1"/>
  <c r="R486" i="2"/>
  <c r="S486" i="2" s="1"/>
  <c r="R254" i="2"/>
  <c r="S254" i="2" s="1"/>
  <c r="R587" i="2"/>
  <c r="S587" i="2" s="1"/>
  <c r="R614" i="2"/>
  <c r="S614" i="2" s="1"/>
  <c r="R633" i="2"/>
  <c r="S633" i="2" s="1"/>
  <c r="R659" i="2"/>
  <c r="S659" i="2" s="1"/>
  <c r="R694" i="2"/>
  <c r="S694" i="2" s="1"/>
  <c r="R636" i="2"/>
  <c r="S636" i="2" s="1"/>
  <c r="R723" i="2"/>
  <c r="S723" i="2" s="1"/>
  <c r="R760" i="2"/>
  <c r="S760" i="2" s="1"/>
  <c r="R707" i="2"/>
  <c r="S707" i="2" s="1"/>
  <c r="R801" i="2"/>
  <c r="S801" i="2" s="1"/>
  <c r="R833" i="2"/>
  <c r="S833" i="2" s="1"/>
  <c r="R822" i="2"/>
  <c r="S822" i="2" s="1"/>
  <c r="R860" i="2"/>
  <c r="S860" i="2" s="1"/>
  <c r="R27" i="2"/>
  <c r="S27" i="2" s="1"/>
  <c r="R47" i="2"/>
  <c r="S47" i="2" s="1"/>
  <c r="R147" i="2"/>
  <c r="S147" i="2" s="1"/>
  <c r="R78" i="2"/>
  <c r="S78" i="2" s="1"/>
  <c r="R121" i="2"/>
  <c r="S121" i="2" s="1"/>
  <c r="R149" i="2"/>
  <c r="S149" i="2" s="1"/>
  <c r="R217" i="2"/>
  <c r="S217" i="2" s="1"/>
  <c r="R201" i="2"/>
  <c r="S201" i="2" s="1"/>
  <c r="R481" i="2"/>
  <c r="S481" i="2" s="1"/>
  <c r="R247" i="2"/>
  <c r="S247" i="2" s="1"/>
  <c r="R291" i="2"/>
  <c r="S291" i="2" s="1"/>
  <c r="R316" i="2"/>
  <c r="S316" i="2" s="1"/>
  <c r="R523" i="2"/>
  <c r="S523" i="2" s="1"/>
  <c r="R338" i="2"/>
  <c r="S338" i="2" s="1"/>
  <c r="R281" i="2"/>
  <c r="S281" i="2" s="1"/>
  <c r="R362" i="2"/>
  <c r="S362" i="2" s="1"/>
  <c r="R303" i="2"/>
  <c r="S303" i="2" s="1"/>
  <c r="R384" i="2"/>
  <c r="S384" i="2" s="1"/>
  <c r="R408" i="2"/>
  <c r="S408" i="2" s="1"/>
  <c r="R352" i="2"/>
  <c r="S352" i="2" s="1"/>
  <c r="R439" i="2"/>
  <c r="S439" i="2" s="1"/>
  <c r="R396" i="2"/>
  <c r="S396" i="2" s="1"/>
  <c r="R488" i="2"/>
  <c r="S488" i="2" s="1"/>
  <c r="R548" i="2"/>
  <c r="S548" i="2" s="1"/>
  <c r="R584" i="2"/>
  <c r="S584" i="2" s="1"/>
  <c r="R721" i="2"/>
  <c r="S721" i="2" s="1"/>
  <c r="R621" i="2"/>
  <c r="S621" i="2" s="1"/>
  <c r="R639" i="2"/>
  <c r="S639" i="2" s="1"/>
  <c r="R779" i="2"/>
  <c r="S779" i="2" s="1"/>
  <c r="R668" i="2"/>
  <c r="S668" i="2" s="1"/>
  <c r="R701" i="2"/>
  <c r="S701" i="2" s="1"/>
  <c r="R733" i="2"/>
  <c r="S733" i="2" s="1"/>
  <c r="R774" i="2"/>
  <c r="S774" i="2" s="1"/>
  <c r="R876" i="2"/>
  <c r="S876" i="2" s="1"/>
  <c r="R849" i="2"/>
  <c r="S849" i="2" s="1"/>
  <c r="R171" i="2"/>
  <c r="S171" i="2" s="1"/>
  <c r="R35" i="2"/>
  <c r="S35" i="2" s="1"/>
  <c r="R157" i="2"/>
  <c r="S157" i="2" s="1"/>
  <c r="R18" i="2"/>
  <c r="S18" i="2" s="1"/>
  <c r="R166" i="2"/>
  <c r="S166" i="2" s="1"/>
  <c r="R29" i="2"/>
  <c r="S29" i="2" s="1"/>
  <c r="R28" i="2"/>
  <c r="S28" i="2" s="1"/>
  <c r="R48" i="2"/>
  <c r="S48" i="2" s="1"/>
  <c r="R80" i="2"/>
  <c r="S80" i="2" s="1"/>
  <c r="R103" i="2"/>
  <c r="S103" i="2" s="1"/>
  <c r="R140" i="2"/>
  <c r="S140" i="2" s="1"/>
  <c r="R211" i="2"/>
  <c r="S211" i="2" s="1"/>
  <c r="R194" i="2"/>
  <c r="S194" i="2" s="1"/>
  <c r="R231" i="2"/>
  <c r="S231" i="2" s="1"/>
  <c r="R426" i="2"/>
  <c r="S426" i="2" s="1"/>
  <c r="R285" i="2"/>
  <c r="S285" i="2" s="1"/>
  <c r="R461" i="2"/>
  <c r="S461" i="2" s="1"/>
  <c r="R310" i="2"/>
  <c r="S310" i="2" s="1"/>
  <c r="R517" i="2"/>
  <c r="S517" i="2" s="1"/>
  <c r="R335" i="2"/>
  <c r="S335" i="2" s="1"/>
  <c r="R359" i="2"/>
  <c r="S359" i="2" s="1"/>
  <c r="R376" i="2"/>
  <c r="S376" i="2" s="1"/>
  <c r="R404" i="2"/>
  <c r="S404" i="2" s="1"/>
  <c r="R349" i="2"/>
  <c r="S349" i="2" s="1"/>
  <c r="R436" i="2"/>
  <c r="S436" i="2" s="1"/>
  <c r="R388" i="2"/>
  <c r="S388" i="2" s="1"/>
  <c r="R480" i="2"/>
  <c r="S480" i="2" s="1"/>
  <c r="R562" i="2"/>
  <c r="S562" i="2" s="1"/>
  <c r="R539" i="2"/>
  <c r="S539" i="2" s="1"/>
  <c r="R553" i="2"/>
  <c r="S553" i="2" s="1"/>
  <c r="R580" i="2"/>
  <c r="S580" i="2" s="1"/>
  <c r="R589" i="2"/>
  <c r="S589" i="2" s="1"/>
  <c r="R616" i="2"/>
  <c r="S616" i="2" s="1"/>
  <c r="R741" i="2"/>
  <c r="S741" i="2" s="1"/>
  <c r="R635" i="2"/>
  <c r="S635" i="2" s="1"/>
  <c r="R772" i="2"/>
  <c r="S772" i="2" s="1"/>
  <c r="R661" i="2"/>
  <c r="S661" i="2" s="1"/>
  <c r="R604" i="2"/>
  <c r="S604" i="2" s="1"/>
  <c r="R689" i="2"/>
  <c r="S689" i="2" s="1"/>
  <c r="R718" i="2"/>
  <c r="S718" i="2" s="1"/>
  <c r="R666" i="2"/>
  <c r="S666" i="2" s="1"/>
  <c r="R758" i="2"/>
  <c r="S758" i="2" s="1"/>
  <c r="R799" i="2"/>
  <c r="S799" i="2" s="1"/>
  <c r="R854" i="2"/>
  <c r="S854" i="2" s="1"/>
  <c r="R829" i="2"/>
  <c r="S829" i="2" s="1"/>
  <c r="R882" i="2"/>
  <c r="S882" i="2" s="1"/>
  <c r="R855" i="2"/>
  <c r="S855" i="2" s="1"/>
  <c r="R159" i="2"/>
  <c r="S159" i="2" s="1"/>
  <c r="R20" i="2"/>
  <c r="S20" i="2" s="1"/>
  <c r="R25" i="2"/>
  <c r="S25" i="2" s="1"/>
  <c r="R45" i="2"/>
  <c r="S45" i="2" s="1"/>
  <c r="R139" i="2"/>
  <c r="S139" i="2" s="1"/>
  <c r="R70" i="2"/>
  <c r="S70" i="2" s="1"/>
  <c r="R96" i="2"/>
  <c r="S96" i="2" s="1"/>
  <c r="R76" i="2"/>
  <c r="S76" i="2" s="1"/>
  <c r="R133" i="2"/>
  <c r="S133" i="2" s="1"/>
  <c r="R206" i="2"/>
  <c r="S206" i="2" s="1"/>
  <c r="R189" i="2"/>
  <c r="S189" i="2" s="1"/>
  <c r="R184" i="2"/>
  <c r="S184" i="2" s="1"/>
  <c r="R223" i="2"/>
  <c r="S223" i="2" s="1"/>
  <c r="R457" i="2"/>
  <c r="S457" i="2" s="1"/>
  <c r="R306" i="2"/>
  <c r="S306" i="2" s="1"/>
  <c r="R508" i="2"/>
  <c r="S508" i="2" s="1"/>
  <c r="R331" i="2"/>
  <c r="S331" i="2" s="1"/>
  <c r="R274" i="2"/>
  <c r="S274" i="2" s="1"/>
  <c r="R355" i="2"/>
  <c r="S355" i="2" s="1"/>
  <c r="R373" i="2"/>
  <c r="S373" i="2" s="1"/>
  <c r="R320" i="2"/>
  <c r="S320" i="2" s="1"/>
  <c r="R401" i="2"/>
  <c r="S401" i="2" s="1"/>
  <c r="R430" i="2"/>
  <c r="S430" i="2" s="1"/>
  <c r="R468" i="2"/>
  <c r="S468" i="2" s="1"/>
  <c r="R545" i="2"/>
  <c r="S545" i="2" s="1"/>
  <c r="R528" i="2"/>
  <c r="S528" i="2" s="1"/>
  <c r="R571" i="2"/>
  <c r="S571" i="2" s="1"/>
  <c r="R613" i="2"/>
  <c r="S613" i="2" s="1"/>
  <c r="R737" i="2"/>
  <c r="S737" i="2" s="1"/>
  <c r="R631" i="2"/>
  <c r="S631" i="2" s="1"/>
  <c r="R656" i="2"/>
  <c r="S656" i="2" s="1"/>
  <c r="R685" i="2"/>
  <c r="S685" i="2" s="1"/>
  <c r="R708" i="2"/>
  <c r="S708" i="2" s="1"/>
  <c r="R667" i="2"/>
  <c r="S667" i="2" s="1"/>
  <c r="R759" i="2"/>
  <c r="S759" i="2" s="1"/>
  <c r="R800" i="2"/>
  <c r="S800" i="2" s="1"/>
  <c r="R832" i="2"/>
  <c r="S832" i="2" s="1"/>
  <c r="R883" i="2"/>
  <c r="S883" i="2" s="1"/>
  <c r="R856" i="2"/>
  <c r="S856" i="2" s="1"/>
  <c r="R160" i="2"/>
  <c r="S160" i="2" s="1"/>
  <c r="R21" i="2"/>
  <c r="S21" i="2" s="1"/>
  <c r="R26" i="2"/>
  <c r="S26" i="2" s="1"/>
  <c r="R46" i="2"/>
  <c r="S46" i="2" s="1"/>
  <c r="R72" i="2"/>
  <c r="S72" i="2" s="1"/>
  <c r="R97" i="2"/>
  <c r="S97" i="2" s="1"/>
  <c r="R136" i="2"/>
  <c r="S136" i="2" s="1"/>
  <c r="R190" i="2"/>
  <c r="S190" i="2" s="1"/>
  <c r="R13" i="2"/>
  <c r="S13" i="2" s="1"/>
  <c r="R224" i="2"/>
  <c r="S224" i="2" s="1"/>
  <c r="R418" i="2"/>
  <c r="S418" i="2" s="1"/>
  <c r="R278" i="2"/>
  <c r="S278" i="2" s="1"/>
  <c r="R307" i="2"/>
  <c r="S307" i="2" s="1"/>
  <c r="R509" i="2"/>
  <c r="S509" i="2" s="1"/>
  <c r="R332" i="2"/>
  <c r="S332" i="2" s="1"/>
  <c r="R356" i="2"/>
  <c r="S356" i="2" s="1"/>
  <c r="R374" i="2"/>
  <c r="S374" i="2" s="1"/>
  <c r="R326" i="2"/>
  <c r="S326" i="2" s="1"/>
  <c r="R407" i="2"/>
  <c r="S407" i="2" s="1"/>
  <c r="R438" i="2"/>
  <c r="S438" i="2" s="1"/>
  <c r="R395" i="2"/>
  <c r="S395" i="2" s="1"/>
  <c r="R487" i="2"/>
  <c r="S487" i="2" s="1"/>
  <c r="R569" i="2"/>
  <c r="S569" i="2" s="1"/>
  <c r="R546" i="2"/>
  <c r="S546" i="2" s="1"/>
  <c r="R583" i="2"/>
  <c r="S583" i="2" s="1"/>
  <c r="R720" i="2"/>
  <c r="S720" i="2" s="1"/>
  <c r="R620" i="2"/>
  <c r="S620" i="2" s="1"/>
  <c r="R744" i="2"/>
  <c r="S744" i="2" s="1"/>
  <c r="R638" i="2"/>
  <c r="S638" i="2" s="1"/>
  <c r="R665" i="2"/>
  <c r="S665" i="2" s="1"/>
  <c r="R699" i="2"/>
  <c r="S699" i="2" s="1"/>
  <c r="R730" i="2"/>
  <c r="S730" i="2" s="1"/>
  <c r="R677" i="2"/>
  <c r="S677" i="2" s="1"/>
  <c r="R770" i="2"/>
  <c r="S770" i="2" s="1"/>
  <c r="R813" i="2"/>
  <c r="S813" i="2" s="1"/>
  <c r="R840" i="2"/>
  <c r="S840" i="2" s="1"/>
  <c r="R728" i="2"/>
  <c r="S728" i="2" s="1"/>
  <c r="R868" i="2"/>
  <c r="S868" i="2" s="1"/>
  <c r="R33" i="2"/>
  <c r="S33" i="2" s="1"/>
  <c r="R109" i="2"/>
  <c r="S109" i="2" s="1"/>
  <c r="R89" i="2"/>
  <c r="S89" i="2" s="1"/>
  <c r="R67" i="2"/>
  <c r="S67" i="2" s="1"/>
  <c r="R124" i="2"/>
  <c r="S124" i="2" s="1"/>
  <c r="R100" i="2"/>
  <c r="S100" i="2" s="1"/>
  <c r="R161" i="2"/>
  <c r="S161" i="2" s="1"/>
  <c r="R225" i="2"/>
  <c r="S225" i="2" s="1"/>
  <c r="R207" i="2"/>
  <c r="S207" i="2" s="1"/>
  <c r="R264" i="2"/>
  <c r="S264" i="2" s="1"/>
  <c r="R442" i="2"/>
  <c r="S442" i="2" s="1"/>
  <c r="R295" i="2"/>
  <c r="S295" i="2" s="1"/>
  <c r="R475" i="2"/>
  <c r="S475" i="2" s="1"/>
  <c r="R323" i="2"/>
  <c r="S323" i="2" s="1"/>
  <c r="R265" i="2"/>
  <c r="S265" i="2" s="1"/>
  <c r="R346" i="2"/>
  <c r="S346" i="2" s="1"/>
  <c r="R366" i="2"/>
  <c r="S366" i="2" s="1"/>
  <c r="R389" i="2"/>
  <c r="S389" i="2" s="1"/>
  <c r="R412" i="2"/>
  <c r="S412" i="2" s="1"/>
  <c r="R451" i="2"/>
  <c r="S451" i="2" s="1"/>
  <c r="R413" i="2"/>
  <c r="S413" i="2" s="1"/>
  <c r="R506" i="2"/>
  <c r="S506" i="2" s="1"/>
  <c r="R255" i="2"/>
  <c r="S255" i="2" s="1"/>
  <c r="R561" i="2"/>
  <c r="S561" i="2" s="1"/>
  <c r="R795" i="2"/>
  <c r="S795" i="2" s="1"/>
  <c r="R600" i="2"/>
  <c r="S600" i="2" s="1"/>
  <c r="R725" i="2"/>
  <c r="S725" i="2" s="1"/>
  <c r="R625" i="2"/>
  <c r="S625" i="2" s="1"/>
  <c r="R643" i="2"/>
  <c r="S643" i="2" s="1"/>
  <c r="R598" i="2"/>
  <c r="S598" i="2" s="1"/>
  <c r="R683" i="2"/>
  <c r="S683" i="2" s="1"/>
  <c r="R705" i="2"/>
  <c r="S705" i="2" s="1"/>
  <c r="R657" i="2"/>
  <c r="S657" i="2" s="1"/>
  <c r="R747" i="2"/>
  <c r="S747" i="2" s="1"/>
  <c r="R798" i="2"/>
  <c r="S798" i="2" s="1"/>
  <c r="R828" i="2"/>
  <c r="S828" i="2" s="1"/>
  <c r="R880" i="2"/>
  <c r="S880" i="2" s="1"/>
  <c r="R853" i="2"/>
  <c r="S853" i="2" s="1"/>
  <c r="R34" i="2"/>
  <c r="S34" i="2" s="1"/>
  <c r="R150" i="2"/>
  <c r="S150" i="2" s="1"/>
  <c r="R202" i="2"/>
  <c r="S202" i="2" s="1"/>
  <c r="R484" i="2"/>
  <c r="S484" i="2" s="1"/>
  <c r="R251" i="2"/>
  <c r="S251" i="2" s="1"/>
  <c r="R292" i="2"/>
  <c r="S292" i="2" s="1"/>
  <c r="R469" i="2"/>
  <c r="S469" i="2" s="1"/>
  <c r="R317" i="2"/>
  <c r="S317" i="2" s="1"/>
  <c r="R258" i="2"/>
  <c r="S258" i="2" s="1"/>
  <c r="R339" i="2"/>
  <c r="S339" i="2" s="1"/>
  <c r="R282" i="2"/>
  <c r="S282" i="2" s="1"/>
  <c r="R363" i="2"/>
  <c r="S363" i="2" s="1"/>
  <c r="R305" i="2"/>
  <c r="S305" i="2" s="1"/>
  <c r="R386" i="2"/>
  <c r="S386" i="2" s="1"/>
  <c r="R409" i="2"/>
  <c r="S409" i="2" s="1"/>
  <c r="R443" i="2"/>
  <c r="S443" i="2" s="1"/>
  <c r="R402" i="2"/>
  <c r="S402" i="2" s="1"/>
  <c r="R494" i="2"/>
  <c r="S494" i="2" s="1"/>
  <c r="R549" i="2"/>
  <c r="S549" i="2" s="1"/>
  <c r="R581" i="2"/>
  <c r="S581" i="2" s="1"/>
  <c r="R586" i="2"/>
  <c r="S586" i="2" s="1"/>
  <c r="R722" i="2"/>
  <c r="S722" i="2" s="1"/>
  <c r="R622" i="2"/>
  <c r="S622" i="2" s="1"/>
  <c r="R746" i="2"/>
  <c r="S746" i="2" s="1"/>
  <c r="R640" i="2"/>
  <c r="S640" i="2" s="1"/>
  <c r="R781" i="2"/>
  <c r="S781" i="2" s="1"/>
  <c r="R670" i="2"/>
  <c r="S670" i="2" s="1"/>
  <c r="R612" i="2"/>
  <c r="S612" i="2" s="1"/>
  <c r="R697" i="2"/>
  <c r="S697" i="2" s="1"/>
  <c r="R726" i="2"/>
  <c r="S726" i="2" s="1"/>
  <c r="R763" i="2"/>
  <c r="S763" i="2" s="1"/>
  <c r="R804" i="2"/>
  <c r="S804" i="2" s="1"/>
  <c r="R838" i="2"/>
  <c r="S838" i="2" s="1"/>
  <c r="R885" i="2"/>
  <c r="S885" i="2" s="1"/>
  <c r="R864" i="2"/>
  <c r="S864" i="2" s="1"/>
  <c r="R167" i="2"/>
  <c r="S167" i="2" s="1"/>
  <c r="R31" i="2"/>
  <c r="S31" i="2" s="1"/>
  <c r="R107" i="2"/>
  <c r="S107" i="2" s="1"/>
  <c r="R49" i="2"/>
  <c r="S49" i="2" s="1"/>
  <c r="R152" i="2"/>
  <c r="S152" i="2" s="1"/>
  <c r="R83" i="2"/>
  <c r="S83" i="2" s="1"/>
  <c r="R61" i="2"/>
  <c r="S61" i="2" s="1"/>
  <c r="R117" i="2"/>
  <c r="S117" i="2" s="1"/>
  <c r="R84" i="2"/>
  <c r="S84" i="2" s="1"/>
  <c r="R141" i="2"/>
  <c r="S141" i="2" s="1"/>
  <c r="R212" i="2"/>
  <c r="S212" i="2" s="1"/>
  <c r="R195" i="2"/>
  <c r="S195" i="2" s="1"/>
  <c r="R240" i="2"/>
  <c r="S240" i="2" s="1"/>
  <c r="R242" i="2"/>
  <c r="S242" i="2" s="1"/>
  <c r="R288" i="2"/>
  <c r="S288" i="2" s="1"/>
  <c r="R311" i="2"/>
  <c r="S311" i="2" s="1"/>
  <c r="R336" i="2"/>
  <c r="S336" i="2" s="1"/>
  <c r="R279" i="2"/>
  <c r="S279" i="2" s="1"/>
  <c r="R360" i="2"/>
  <c r="S360" i="2" s="1"/>
  <c r="R381" i="2"/>
  <c r="S381" i="2" s="1"/>
  <c r="R406" i="2"/>
  <c r="S406" i="2" s="1"/>
  <c r="R350" i="2"/>
  <c r="S350" i="2" s="1"/>
  <c r="R437" i="2"/>
  <c r="S437" i="2" s="1"/>
  <c r="R482" i="2"/>
  <c r="S482" i="2" s="1"/>
  <c r="R563" i="2"/>
  <c r="S563" i="2" s="1"/>
  <c r="R540" i="2"/>
  <c r="S540" i="2" s="1"/>
  <c r="R582" i="2"/>
  <c r="S582" i="2" s="1"/>
  <c r="R618" i="2"/>
  <c r="S618" i="2" s="1"/>
  <c r="R743" i="2"/>
  <c r="S743" i="2" s="1"/>
  <c r="R637" i="2"/>
  <c r="S637" i="2" s="1"/>
  <c r="R663" i="2"/>
  <c r="S663" i="2" s="1"/>
  <c r="R690" i="2"/>
  <c r="S690" i="2" s="1"/>
  <c r="R641" i="2"/>
  <c r="S641" i="2" s="1"/>
  <c r="R729" i="2"/>
  <c r="S729" i="2" s="1"/>
  <c r="R674" i="2"/>
  <c r="S674" i="2" s="1"/>
  <c r="R766" i="2"/>
  <c r="S766" i="2" s="1"/>
  <c r="R806" i="2"/>
  <c r="S806" i="2" s="1"/>
  <c r="R867" i="2"/>
  <c r="S867" i="2" s="1"/>
  <c r="R839" i="2"/>
  <c r="S839" i="2" s="1"/>
  <c r="R823" i="2"/>
  <c r="S823" i="2" s="1"/>
  <c r="R866" i="2"/>
  <c r="S866" i="2" s="1"/>
  <c r="R32" i="2"/>
  <c r="S32" i="2" s="1"/>
  <c r="R108" i="2"/>
  <c r="S108" i="2" s="1"/>
  <c r="R50" i="2"/>
  <c r="S50" i="2" s="1"/>
  <c r="R85" i="2"/>
  <c r="S85" i="2" s="1"/>
  <c r="R62" i="2"/>
  <c r="S62" i="2" s="1"/>
  <c r="R119" i="2"/>
  <c r="S119" i="2" s="1"/>
  <c r="R143" i="2"/>
  <c r="S143" i="2" s="1"/>
  <c r="R197" i="2"/>
  <c r="S197" i="2" s="1"/>
  <c r="R479" i="2"/>
  <c r="S479" i="2" s="1"/>
  <c r="R244" i="2"/>
  <c r="S244" i="2" s="1"/>
  <c r="R467" i="2"/>
  <c r="S467" i="2" s="1"/>
  <c r="R315" i="2"/>
  <c r="S315" i="2" s="1"/>
  <c r="R337" i="2"/>
  <c r="S337" i="2" s="1"/>
  <c r="R280" i="2"/>
  <c r="S280" i="2" s="1"/>
  <c r="R361" i="2"/>
  <c r="S361" i="2" s="1"/>
  <c r="R382" i="2"/>
  <c r="S382" i="2" s="1"/>
  <c r="R411" i="2"/>
  <c r="S411" i="2" s="1"/>
  <c r="R447" i="2"/>
  <c r="S447" i="2" s="1"/>
  <c r="R501" i="2"/>
  <c r="S501" i="2" s="1"/>
  <c r="R576" i="2"/>
  <c r="S576" i="2" s="1"/>
  <c r="R554" i="2"/>
  <c r="S554" i="2" s="1"/>
  <c r="R794" i="2"/>
  <c r="S794" i="2" s="1"/>
  <c r="R599" i="2"/>
  <c r="S599" i="2" s="1"/>
  <c r="R624" i="2"/>
  <c r="S624" i="2" s="1"/>
  <c r="R748" i="2"/>
  <c r="S748" i="2" s="1"/>
  <c r="R642" i="2"/>
  <c r="S642" i="2" s="1"/>
  <c r="R597" i="2"/>
  <c r="S597" i="2" s="1"/>
  <c r="R682" i="2"/>
  <c r="S682" i="2" s="1"/>
  <c r="R619" i="2"/>
  <c r="S619" i="2" s="1"/>
  <c r="R704" i="2"/>
  <c r="S704" i="2" s="1"/>
  <c r="R745" i="2"/>
  <c r="S745" i="2" s="1"/>
  <c r="R821" i="2"/>
  <c r="S821" i="2" s="1"/>
  <c r="R875" i="2"/>
  <c r="S875" i="2" s="1"/>
  <c r="R848" i="2"/>
  <c r="S848" i="2" s="1"/>
  <c r="R884" i="2"/>
  <c r="S884" i="2" s="1"/>
  <c r="R175" i="2"/>
  <c r="S175" i="2" s="1"/>
  <c r="R39" i="2"/>
  <c r="S39" i="2" s="1"/>
  <c r="R58" i="2"/>
  <c r="S58" i="2" s="1"/>
  <c r="R93" i="2"/>
  <c r="S93" i="2" s="1"/>
  <c r="R73" i="2"/>
  <c r="S73" i="2" s="1"/>
  <c r="R130" i="2"/>
  <c r="S130" i="2" s="1"/>
  <c r="R173" i="2"/>
  <c r="S173" i="2" s="1"/>
  <c r="R236" i="2"/>
  <c r="S236" i="2" s="1"/>
  <c r="R219" i="2"/>
  <c r="S219" i="2" s="1"/>
  <c r="R252" i="2"/>
  <c r="S252" i="2" s="1"/>
  <c r="R273" i="2"/>
  <c r="S273" i="2" s="1"/>
  <c r="R301" i="2"/>
  <c r="S301" i="2" s="1"/>
  <c r="R329" i="2"/>
  <c r="S329" i="2" s="1"/>
  <c r="R270" i="2"/>
  <c r="S270" i="2" s="1"/>
  <c r="R351" i="2"/>
  <c r="S351" i="2" s="1"/>
  <c r="R290" i="2"/>
  <c r="S290" i="2" s="1"/>
  <c r="R371" i="2"/>
  <c r="S371" i="2" s="1"/>
  <c r="R151" i="2"/>
  <c r="S151" i="2" s="1"/>
  <c r="R82" i="2"/>
  <c r="S82" i="2" s="1"/>
  <c r="R427" i="2"/>
  <c r="S427" i="2" s="1"/>
  <c r="R462" i="2"/>
  <c r="S462" i="2" s="1"/>
  <c r="R521" i="2"/>
  <c r="S521" i="2" s="1"/>
  <c r="R243" i="2"/>
  <c r="S243" i="2" s="1"/>
  <c r="R566" i="2"/>
  <c r="S566" i="2" s="1"/>
  <c r="R805" i="2"/>
  <c r="S805" i="2" s="1"/>
  <c r="R610" i="2"/>
  <c r="S610" i="2" s="1"/>
  <c r="R734" i="2"/>
  <c r="S734" i="2" s="1"/>
  <c r="R629" i="2"/>
  <c r="S629" i="2" s="1"/>
  <c r="R764" i="2"/>
  <c r="S764" i="2" s="1"/>
  <c r="R654" i="2"/>
  <c r="S654" i="2" s="1"/>
  <c r="R603" i="2"/>
  <c r="S603" i="2" s="1"/>
  <c r="R688" i="2"/>
  <c r="S688" i="2" s="1"/>
  <c r="R712" i="2"/>
  <c r="S712" i="2" s="1"/>
  <c r="R664" i="2"/>
  <c r="S664" i="2" s="1"/>
  <c r="R756" i="2"/>
  <c r="S756" i="2" s="1"/>
  <c r="R709" i="2"/>
  <c r="S709" i="2" s="1"/>
  <c r="R803" i="2"/>
  <c r="S803" i="2" s="1"/>
  <c r="R865" i="2"/>
  <c r="S865" i="2" s="1"/>
  <c r="R837" i="2"/>
  <c r="S837" i="2" s="1"/>
  <c r="R715" i="2"/>
  <c r="S715" i="2" s="1"/>
  <c r="R861" i="2"/>
  <c r="S861" i="2" s="1"/>
  <c r="R19" i="2" l="1"/>
  <c r="S19" i="2" s="1"/>
  <c r="R11" i="2" l="1"/>
  <c r="S11" i="2" s="1"/>
</calcChain>
</file>

<file path=xl/sharedStrings.xml><?xml version="1.0" encoding="utf-8"?>
<sst xmlns="http://schemas.openxmlformats.org/spreadsheetml/2006/main" count="17063" uniqueCount="987">
  <si>
    <t>С 2022 года</t>
  </si>
  <si>
    <t>УП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</si>
  <si>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</si>
  <si>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</si>
  <si>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</si>
  <si>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</si>
  <si>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</si>
  <si>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</si>
  <si>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</si>
  <si>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</si>
  <si>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</si>
  <si>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</si>
  <si>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</si>
  <si>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</si>
  <si>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</si>
  <si>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</si>
  <si>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</si>
  <si>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</si>
  <si>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</si>
  <si>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</si>
  <si>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</si>
  <si>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</si>
  <si>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</si>
  <si>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</si>
  <si>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</si>
  <si>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Этажность дома</t>
  </si>
  <si>
    <t>ЭЛ</t>
  </si>
  <si>
    <t>ТЕП</t>
  </si>
  <si>
    <t>ГАЗ</t>
  </si>
  <si>
    <t>ХВС</t>
  </si>
  <si>
    <t>ГВС</t>
  </si>
  <si>
    <t>ВОД</t>
  </si>
  <si>
    <t>РП</t>
  </si>
  <si>
    <t>400 кг</t>
  </si>
  <si>
    <t>630 кг</t>
  </si>
  <si>
    <t>РК</t>
  </si>
  <si>
    <t>РФАК</t>
  </si>
  <si>
    <t>УФ</t>
  </si>
  <si>
    <t xml:space="preserve">Рфа </t>
  </si>
  <si>
    <t>РФ</t>
  </si>
  <si>
    <t>РНК</t>
  </si>
  <si>
    <t>ИО</t>
  </si>
  <si>
    <t>КО</t>
  </si>
  <si>
    <t>РО</t>
  </si>
  <si>
    <t>СС</t>
  </si>
  <si>
    <t>СС/РО</t>
  </si>
  <si>
    <t>N п/п</t>
  </si>
  <si>
    <t xml:space="preserve">Адрес МКД </t>
  </si>
  <si>
    <t>Год</t>
  </si>
  <si>
    <t>Материал стен</t>
  </si>
  <si>
    <t xml:space="preserve">Количество этажей
</t>
  </si>
  <si>
    <t xml:space="preserve">Количество подъездов
</t>
  </si>
  <si>
    <t>Общая площадь МКД, всего</t>
  </si>
  <si>
    <t>Площадь помещений МКД</t>
  </si>
  <si>
    <t>Количество жителей, зарегистрированных в МКД, всего (справочно)</t>
  </si>
  <si>
    <t>Стоимость капитального ремонта</t>
  </si>
  <si>
    <t>Удельная стоимость капитального ремонта 1 м² общей площади помещений МКД</t>
  </si>
  <si>
    <t>Предельная стоимость капитального ремонта 1 м² общей площади помещений МКД</t>
  </si>
  <si>
    <t>Плановая дата завершения работ</t>
  </si>
  <si>
    <t xml:space="preserve">Способ формирования фонда капитального ремонта (РО/СС)
</t>
  </si>
  <si>
    <t>2 УФ</t>
  </si>
  <si>
    <t xml:space="preserve">ввода в эксплуатацию
</t>
  </si>
  <si>
    <t xml:space="preserve">завершения последнего капитального ремонта
</t>
  </si>
  <si>
    <t>всего</t>
  </si>
  <si>
    <t>находящихся в собственности граждан</t>
  </si>
  <si>
    <t>в том числе</t>
  </si>
  <si>
    <t>3 РФаК</t>
  </si>
  <si>
    <t>за счет средств Фонда развития территорий</t>
  </si>
  <si>
    <t>за счет средств бюджета субъекта Российской Федерации</t>
  </si>
  <si>
    <t>за счет средств местного бюджета</t>
  </si>
  <si>
    <t>м²</t>
  </si>
  <si>
    <t>чел.</t>
  </si>
  <si>
    <t>руб.</t>
  </si>
  <si>
    <t>РЛ ед.</t>
  </si>
  <si>
    <t>РЛ</t>
  </si>
  <si>
    <t>Рфа</t>
  </si>
  <si>
    <t>РФаК</t>
  </si>
  <si>
    <t>0.1</t>
  </si>
  <si>
    <t>0.2</t>
  </si>
  <si>
    <t>0.3</t>
  </si>
  <si>
    <t>0.4</t>
  </si>
  <si>
    <t>0.5</t>
  </si>
  <si>
    <t>0.6</t>
  </si>
  <si>
    <t>0.7</t>
  </si>
  <si>
    <t>0.8</t>
  </si>
  <si>
    <t>0.9</t>
  </si>
  <si>
    <t>0.10</t>
  </si>
  <si>
    <t>0.11</t>
  </si>
  <si>
    <t>0.12</t>
  </si>
  <si>
    <t>0.13</t>
  </si>
  <si>
    <t>0.14</t>
  </si>
  <si>
    <t>0.15</t>
  </si>
  <si>
    <t>0.16</t>
  </si>
  <si>
    <t>0.17</t>
  </si>
  <si>
    <t>0.18</t>
  </si>
  <si>
    <t>0.19</t>
  </si>
  <si>
    <t>0.20</t>
  </si>
  <si>
    <t>0.202</t>
  </si>
  <si>
    <t>0.21</t>
  </si>
  <si>
    <t>Столбец9</t>
  </si>
  <si>
    <t>Столбец10</t>
  </si>
  <si>
    <t>Столбец14</t>
  </si>
  <si>
    <t>Всего по МО</t>
  </si>
  <si>
    <t>Итого на 2024 год</t>
  </si>
  <si>
    <t>Александровский муниципальный округ Пермского края</t>
  </si>
  <si>
    <t>г. Александровск, ул. Жданова, д. 24</t>
  </si>
  <si>
    <t>г. Александровск, ул. Ким, д. 22</t>
  </si>
  <si>
    <t>п. Лытвенский, ул. 9 Пятилетки, д. 3</t>
  </si>
  <si>
    <t>п. Яйва, ул. 6-ой Пятилетки, д. 13</t>
  </si>
  <si>
    <t>Березовский муниципальный округ Пермского края</t>
  </si>
  <si>
    <t>с. Березовка, ул. Советская, д. 48</t>
  </si>
  <si>
    <t>Верещагинский городской округ Пермского края</t>
  </si>
  <si>
    <t>г. Верещагино, ул. 12 Декабря, д. 93</t>
  </si>
  <si>
    <t>г. Верещагино, ул. Железнодорожная, д. 71А</t>
  </si>
  <si>
    <t>г. Верещагино, ул. Карла Маркса, д. 58</t>
  </si>
  <si>
    <t>Гайнский муниципальный округ Пермского края</t>
  </si>
  <si>
    <t>п. Гайны, ул. Советская, д. 15</t>
  </si>
  <si>
    <t>Горнозаводской городской округ Пермского края</t>
  </si>
  <si>
    <t>г. Горнозаводск, ул. Гипроцемента, д. 30</t>
  </si>
  <si>
    <t>г. Горнозаводск, ул. Свердлова, д. 66</t>
  </si>
  <si>
    <t>г. Горнозаводск, ул. Свердлова, д. 74</t>
  </si>
  <si>
    <t>г. Горнозаводск, ул. Свердлова, д. 76</t>
  </si>
  <si>
    <t>Муниципальное образование "Город Березники" Пермского края</t>
  </si>
  <si>
    <t>г. Березники, пр-т Ленина, д. 55</t>
  </si>
  <si>
    <t>г. Березники, пр-т Советский, д. 28</t>
  </si>
  <si>
    <t>г. Березники, пр-т Советский, д. 30</t>
  </si>
  <si>
    <t>г. Березники, пр-т Советский, д. 38</t>
  </si>
  <si>
    <t>г. Березники, пр-т Советский, д. 44</t>
  </si>
  <si>
    <t>г. Березники, ул. Деменева, д. 9</t>
  </si>
  <si>
    <t>г. Березники, ул. Клары Цеткин, д. 38</t>
  </si>
  <si>
    <t>г. Березники, ул. Ломоносова, д. 78</t>
  </si>
  <si>
    <t>г. Березники, ул. Менделеева, д. 18</t>
  </si>
  <si>
    <t>г. Березники, ул. Менделеева, д. 24</t>
  </si>
  <si>
    <t>г. Березники, ул. Парковая, д. 6</t>
  </si>
  <si>
    <t>г. Березники, ул. Пятилетки, д. 23</t>
  </si>
  <si>
    <t>г. Березники, ул. Пятилетки, д. 35</t>
  </si>
  <si>
    <t>г. Березники, ул. Пятилетки, д. 46</t>
  </si>
  <si>
    <t>г. Березники, ул. Свердлова, д. 49</t>
  </si>
  <si>
    <t>г. Березники, ул. Труда, д. 6А</t>
  </si>
  <si>
    <t>г. Березники, ул. Челюскинцев, д. 35</t>
  </si>
  <si>
    <t>г. Березники, ул. Челюскинцев, д. 53</t>
  </si>
  <si>
    <t>г. Березники, ул. Юбилейная, д. 112</t>
  </si>
  <si>
    <t>г. Березники, ул. Юбилейная, д. 9</t>
  </si>
  <si>
    <t>Губахинский городской округ Пермского края</t>
  </si>
  <si>
    <t>г. Губаха, пр-т Ленина, д. 11</t>
  </si>
  <si>
    <t>г. Губаха, пр-т Ленина, д. 19</t>
  </si>
  <si>
    <t>г. Губаха, пр-т Ленина, д. 25</t>
  </si>
  <si>
    <t>г. Губаха, пр-т Ленина, д. 35</t>
  </si>
  <si>
    <t>г. Губаха, пр-т Ленина, д. 41</t>
  </si>
  <si>
    <t>г. Губаха, пр-т Октябрьский, д. 12</t>
  </si>
  <si>
    <t>г. Губаха, ул. Газеты Правда, д. 25</t>
  </si>
  <si>
    <t>г. Губаха, ул. Газеты Правда, д. 41</t>
  </si>
  <si>
    <t>г. Губаха, ул. Дегтярева, д. 9</t>
  </si>
  <si>
    <t>г. Губаха, ул. Мира, д. 27А</t>
  </si>
  <si>
    <t>г. Губаха, ул. Мичурина, д. 2</t>
  </si>
  <si>
    <t>г. Губаха, ул. Орджоникидзе, д. 6</t>
  </si>
  <si>
    <t>г. Губаха, ул. Чернигина, д. 2</t>
  </si>
  <si>
    <t>Добрянский городской округ Пермского края</t>
  </si>
  <si>
    <t>г. Добрянка, ул. Копылова, д. 71</t>
  </si>
  <si>
    <t>пгт Полазна, ул. 50 лет Октября, д. 15</t>
  </si>
  <si>
    <t>пгт Полазна, ул. Дружбы, д. 12</t>
  </si>
  <si>
    <t>Ильинский городской округ Пермского края</t>
  </si>
  <si>
    <t>п. Ильинский, ул. Бутырина, д. 5</t>
  </si>
  <si>
    <t>Карагайский муниципальный округ Пермского края</t>
  </si>
  <si>
    <t>п. Менделеево, ул. Ленина, д. 31</t>
  </si>
  <si>
    <t>Красновишерский городской округ Пермского края</t>
  </si>
  <si>
    <t>г. Красновишерск, ул. Гагарина, д. 31</t>
  </si>
  <si>
    <t>г. Красновишерск, ул. Гагарина, д. 29</t>
  </si>
  <si>
    <t>г. Красновишерск, ул. Дзержинского, д. 24</t>
  </si>
  <si>
    <t>г. Красновишерск, ул. Спортивная, д. 15 кор. 1</t>
  </si>
  <si>
    <t>Краснокамский городской округ Пермского края</t>
  </si>
  <si>
    <t>г. Краснокамск, пер. Василия Шваи, д. 2</t>
  </si>
  <si>
    <t>г. Краснокамск, пр-т Мира, д. 7</t>
  </si>
  <si>
    <t>г. Краснокамск, ул. Большевистская, д. 27</t>
  </si>
  <si>
    <t>г. Краснокамск, ул. Дзержинского, д. 2А</t>
  </si>
  <si>
    <t>г. Краснокамск, ул. Карла Маркса, д. 15</t>
  </si>
  <si>
    <t>г. Краснокамск, ул. Карла Маркса, д. 9</t>
  </si>
  <si>
    <t>г. Краснокамск, ул. Ленина, д. 13</t>
  </si>
  <si>
    <t>г. Краснокамск, ул. Чапаева, д. 2</t>
  </si>
  <si>
    <t>г. Краснокамск, ул. Чехова, д. 3</t>
  </si>
  <si>
    <t>г. Краснокамск, ул. Шоссейная, д. 4</t>
  </si>
  <si>
    <t>п. Оверята, ул. Линейная, д. 5</t>
  </si>
  <si>
    <t>Кудымкарский муниципальный округ Пермского края</t>
  </si>
  <si>
    <t>г. Кудымкар, ул. 50 лет Октября, д. 32</t>
  </si>
  <si>
    <t>г. Кудымкар, ул. Загородная, д. 14</t>
  </si>
  <si>
    <t>Кунгурский муниципальный округ Пермского края</t>
  </si>
  <si>
    <t>г. Кунгур, ул. 8 Марта, д. 2</t>
  </si>
  <si>
    <t>г. Кунгур, ул. Детская, д. 23</t>
  </si>
  <si>
    <t>г. Кунгур, ул. Детская, д. 31</t>
  </si>
  <si>
    <t>г. Кунгур, ул. Кирова, д. 36</t>
  </si>
  <si>
    <t>г. Кунгур, ул. Коммуны, д. 49</t>
  </si>
  <si>
    <t>г. Кунгур, ул. Космонавтов, д. 16</t>
  </si>
  <si>
    <t>г. Кунгур, ул. Красногвардейцев, д. 81</t>
  </si>
  <si>
    <t>г. Кунгур, ул. Нефтяников, д. 35</t>
  </si>
  <si>
    <t>г. Кунгур, ул. Полетаевская, д. 2В</t>
  </si>
  <si>
    <t>г. Кунгур, ул. Пролетарская, д. 119</t>
  </si>
  <si>
    <t>г. Кунгур, ул. Пролетарская, д. 135</t>
  </si>
  <si>
    <t>Лысьвенский городской округ Пермского края</t>
  </si>
  <si>
    <t>г. Лысьва, ул. Белинского, д. 32</t>
  </si>
  <si>
    <t>г. Лысьва, ул. Кирова, д. 27</t>
  </si>
  <si>
    <t>г. Лысьва, ул. Кирова, д. 8</t>
  </si>
  <si>
    <t>г. Лысьва, ул. Ленина, д. 38</t>
  </si>
  <si>
    <t>г. Лысьва, ул. Мира, д. 20</t>
  </si>
  <si>
    <t>г. Лысьва, ул. Невского, д. 6</t>
  </si>
  <si>
    <t>г. Лысьва, ул. Смышляева, д. 10</t>
  </si>
  <si>
    <t>г. Лысьва, ул. Суворова, д. 38</t>
  </si>
  <si>
    <t>г. Лысьва, ул. Энгельса, д. 23</t>
  </si>
  <si>
    <t>Нытвенский городской округ Пермского края</t>
  </si>
  <si>
    <t>г. Нытва, пр-т Ленина, д. 41</t>
  </si>
  <si>
    <t>г. Нытва, ул. Карла Либкнехта, д. 11</t>
  </si>
  <si>
    <t>г. Нытва, ул. Карла Либкнехта, д. 16</t>
  </si>
  <si>
    <t>г. Нытва, ул. Мира, д. 6</t>
  </si>
  <si>
    <t>Октябрьский городской округ Пермского края</t>
  </si>
  <si>
    <t>пгт Октябрьский, ул. Северная, д. 2</t>
  </si>
  <si>
    <t>Ординский муниципальный округ Пермского края</t>
  </si>
  <si>
    <t>с. Орда, ул. Новая, д. 4</t>
  </si>
  <si>
    <t>с. Орда, ул. Трактовая, д. 3</t>
  </si>
  <si>
    <t>Очерский городской округ Пермского края</t>
  </si>
  <si>
    <t>Пермский муниципальный район Пермского края</t>
  </si>
  <si>
    <t>п. Красный Восход, ул. Зеленинская, д. 6А</t>
  </si>
  <si>
    <t>п. Юго-Камский, ул. Сибирская, д. 21</t>
  </si>
  <si>
    <t>город Пермь</t>
  </si>
  <si>
    <t>г. Пермь, б-р Гагарина, д. 25</t>
  </si>
  <si>
    <t>г. Пермь, б-р Гагарина, д. 66А</t>
  </si>
  <si>
    <t>г. Пермь, б-р Гагарина, д. 73</t>
  </si>
  <si>
    <t>г. Пермь, пр-т Комсомольский, д. 3</t>
  </si>
  <si>
    <t>г. Пермь, пр-т Комсомольский, д. 51</t>
  </si>
  <si>
    <t>г. Пермь, пр-т Комсомольский, д. 62</t>
  </si>
  <si>
    <t>г. Пермь, пр-т Комсомольский, д. 85</t>
  </si>
  <si>
    <t>г. Пермь, пр-т Парковый, д. 4</t>
  </si>
  <si>
    <t>г. Пермь, пр-т Парковый, д. 28А</t>
  </si>
  <si>
    <t>г. Пермь, пр-т Парковый, д. 41В</t>
  </si>
  <si>
    <t>г. Пермь, ул. 1-я Красноармейская, д. 44А</t>
  </si>
  <si>
    <t>г. Пермь, ул. 4-я Запрудская, д. 29</t>
  </si>
  <si>
    <t>г. Пермь, ул. 9-го Мая, д. 16</t>
  </si>
  <si>
    <t>г. Пермь, ул. 9-го Мая, д. 18/1</t>
  </si>
  <si>
    <t>г. Пермь, ул. Академика Веденеева, д. 17</t>
  </si>
  <si>
    <t>г. Пермь, ул. Александра Щербакова, д. 12</t>
  </si>
  <si>
    <t>г. Пермь, ул. Баумана, д. 12</t>
  </si>
  <si>
    <t>г. Пермь, ул. Богдана Хмельницкого, д. 56</t>
  </si>
  <si>
    <t>г. Пермь, ул. Бородинская, д. 31</t>
  </si>
  <si>
    <t>г. Пермь, ул. Бумажников, д. 20</t>
  </si>
  <si>
    <t>г. Пермь, ул. Весенняя, д. 20</t>
  </si>
  <si>
    <t>г. Пермь, ул. Ветлужская, д. 62</t>
  </si>
  <si>
    <t>г. Пермь, ул. Газеты Звезда, д. 14</t>
  </si>
  <si>
    <t>г. Пермь, ул. Гайвинская, д. 60</t>
  </si>
  <si>
    <t>г. Пермь, ул. Героев Хасана, д. 3</t>
  </si>
  <si>
    <t>г. Пермь, ул. Дружбы, д. 21</t>
  </si>
  <si>
    <t>г. Пермь, ул. Екатерининская, д. 51</t>
  </si>
  <si>
    <t>г. Пермь, ул. Закамская, д. 2А</t>
  </si>
  <si>
    <t>г. Пермь, ул. Закамская, д. 42</t>
  </si>
  <si>
    <t>г. Пермь, ул. Карбышева, д. 32</t>
  </si>
  <si>
    <t>г. Пермь, ул. Качалова, д. 27</t>
  </si>
  <si>
    <t>г. Пермь, ул. КИМ, д. 97</t>
  </si>
  <si>
    <t>г. Пермь, ул. Колыбалова, д. 18</t>
  </si>
  <si>
    <t>г. Пермь, ул. Корсуньская, д. 23</t>
  </si>
  <si>
    <t>г. Пермь, ул. Краснополянская, д. 6</t>
  </si>
  <si>
    <t>г. Пермь, ул. Крисанова, д. 18Б</t>
  </si>
  <si>
    <t>г. Пермь, ул. Крупской, д. 82</t>
  </si>
  <si>
    <t>г. Пермь, ул. Куйбышева, д. 59</t>
  </si>
  <si>
    <t>г. Пермь, ул. Кустовая, д. 3</t>
  </si>
  <si>
    <t>г. Пермь, ул. Лебедева, д. 47</t>
  </si>
  <si>
    <t>г. Пермь, ул. Лиственная, д. 2</t>
  </si>
  <si>
    <t>г. Пермь, ул. Лодыгина, д. 3А</t>
  </si>
  <si>
    <t>г. Пермь, ул. Лядовская, д. 119</t>
  </si>
  <si>
    <t>г. Пермь, ул. Макаренко, д. 36</t>
  </si>
  <si>
    <t>г. Пермь, ул. Маршала Рыбалко, д. 45</t>
  </si>
  <si>
    <t>г. Пермь, ул. Маршала Толбухина, д. 2/5</t>
  </si>
  <si>
    <t>г. Пермь, ул. Мира, д. 61А</t>
  </si>
  <si>
    <t>г. Пермь, ул. Нефтяников, д. 2</t>
  </si>
  <si>
    <t>г. Пермь, ул. Новоржевская, д. 36</t>
  </si>
  <si>
    <t>г. Пермь, ул. Одоевского, д. 26</t>
  </si>
  <si>
    <t>г. Пермь, ул. Окулова, д. 31</t>
  </si>
  <si>
    <t>г. Пермь, ул. Охотников, д. 26</t>
  </si>
  <si>
    <t>г. Пермь, ул. Плеханова, д. 33</t>
  </si>
  <si>
    <t>г. Пермь, ул. Пушкина, д. 29</t>
  </si>
  <si>
    <t>г. Пермь, ул. Розалии Землячки, д. 8</t>
  </si>
  <si>
    <t>г. Пермь, ул. Сибирская, д. 57</t>
  </si>
  <si>
    <t>г. Пермь, ул. Сивкова, д. 23</t>
  </si>
  <si>
    <t>г. Пермь, ул. Соловьева, д. 11</t>
  </si>
  <si>
    <t>г. Пермь, ул. Сусанина, д. 9</t>
  </si>
  <si>
    <t>г. Пермь, ул. Тургенева, д. 18/3</t>
  </si>
  <si>
    <t>г. Пермь, ул. Уральская, д. 83</t>
  </si>
  <si>
    <t>г. Пермь, ул. Федосеева, д. 9</t>
  </si>
  <si>
    <t>г. Пермь, ул. Чебоксарская, д. 12</t>
  </si>
  <si>
    <t>г. Пермь, ул. Шишкина, д. 10</t>
  </si>
  <si>
    <t>Соликамский городской округ Пермского края</t>
  </si>
  <si>
    <t>г. Соликамск, ул. Белинского, д. 8</t>
  </si>
  <si>
    <t>г. Соликамск, ул. Володарского /Большевистская, 45, д. 16</t>
  </si>
  <si>
    <t>г. Соликамск, ул. Дубравная, д. 59</t>
  </si>
  <si>
    <t>г. Соликамск, ул. Культуры, д. 40</t>
  </si>
  <si>
    <t>г. Соликамск, ул. Матросова, д. 37</t>
  </si>
  <si>
    <t>г. Соликамск, ул. Молодежная, д. 5</t>
  </si>
  <si>
    <t>г. Соликамск, ул. Розы Люксембург, д. 22</t>
  </si>
  <si>
    <t>г. Соликамск, ул. Черняховского, д. 23</t>
  </si>
  <si>
    <t>Чайковский городской округ Пермского края</t>
  </si>
  <si>
    <t>г. Чайковский, б-р Приморский, д. 17</t>
  </si>
  <si>
    <t>г. Чайковский, б-р Приморский, д. 33</t>
  </si>
  <si>
    <t>г. Чайковский, б-р Приморский, д. 53</t>
  </si>
  <si>
    <t>г. Чайковский, ул. Вокзальная, д. 33</t>
  </si>
  <si>
    <t>г. Чайковский, ул. Вокзальная, д. 61</t>
  </si>
  <si>
    <t>г. Чайковский, ул. Горького, д. 18</t>
  </si>
  <si>
    <t>г. Чайковский, ул. Декабристов, д. 18</t>
  </si>
  <si>
    <t>г. Чайковский, ул. Кабалевского, д. 17</t>
  </si>
  <si>
    <t>г. Чайковский, ул. Кабалевского, д. 40</t>
  </si>
  <si>
    <t>г. Чайковский, ул. Карла Маркса, д. 18</t>
  </si>
  <si>
    <t>г. Чайковский, ул. Карла Маркса, д. 20</t>
  </si>
  <si>
    <t>г. Чайковский, ул. Карла Маркса, д. 30</t>
  </si>
  <si>
    <t>г. Чайковский, ул. Карла Маркса, д. 42</t>
  </si>
  <si>
    <t>г. Чайковский, ул. Ленина, д. 5</t>
  </si>
  <si>
    <t>г. Чайковский, ул. Ленина, д. 7</t>
  </si>
  <si>
    <t>г. Чайковский, ул. Ленина, д. 9</t>
  </si>
  <si>
    <t>г. Чайковский, ул. Ленина, д. 12</t>
  </si>
  <si>
    <t>г. Чайковский, ул. Ленина, д. 20</t>
  </si>
  <si>
    <t>г. Чайковский, ул. Ленина, д. 31</t>
  </si>
  <si>
    <t>г. Чайковский, ул. Мира, д. 16</t>
  </si>
  <si>
    <t>Чердынский городской округ Пермского края</t>
  </si>
  <si>
    <t>пгт Ныроб, ул. Уждавиниса, д. 20</t>
  </si>
  <si>
    <t>Чернушинский городской округ Пермского края</t>
  </si>
  <si>
    <t>г. Чернушка, ул. Ленина, д. 83А</t>
  </si>
  <si>
    <t>Чусовской городской округ Пермского края</t>
  </si>
  <si>
    <t>г. Чусовой, ул. 50 лет ВЛКСМ, д. 2А</t>
  </si>
  <si>
    <t>г. Чусовой, ул. Высотная, д. 13</t>
  </si>
  <si>
    <t>г. Чусовой, ул. Железнодорожная, д. 7</t>
  </si>
  <si>
    <t>г. Чусовой, ул. Ленина, д. 14</t>
  </si>
  <si>
    <t>г. Чусовой, ул. Ленина, д. 24</t>
  </si>
  <si>
    <t>г. Чусовой, ул. Ленина, д. 47</t>
  </si>
  <si>
    <t>г. Чусовой, ул. Ленина, д. 52</t>
  </si>
  <si>
    <t>г. Чусовой, ул. Ленина, д. 7</t>
  </si>
  <si>
    <t>г. Чусовой, ул. Орджоникидзе, д. 10</t>
  </si>
  <si>
    <t>г. Чусовой, ул. Переездная, д. 11</t>
  </si>
  <si>
    <t>г. Чусовой, ул. Переездная, д. 22</t>
  </si>
  <si>
    <t>г. Чусовой, ул. Попова, д. 2В</t>
  </si>
  <si>
    <t>г. Чусовой, ул. Школьная, д. 26</t>
  </si>
  <si>
    <t>Итого на 2025 год</t>
  </si>
  <si>
    <t>г. Александровск, ул. Кирова, д. 16</t>
  </si>
  <si>
    <t>г. Александровск, ул. Кирова, д. 18</t>
  </si>
  <si>
    <t>п. Яйва, ул. 6-ой Пятилетки, д. 14</t>
  </si>
  <si>
    <t>п. Яйва, ул. 6-ой Пятилетки, д. 21</t>
  </si>
  <si>
    <t>п. Яйва, ул. Заводская, д. 50</t>
  </si>
  <si>
    <t>г. Верещагино, ул. Почтовая, д. 2</t>
  </si>
  <si>
    <t>г. Верещагино, ул. Пролетарская, д. 44</t>
  </si>
  <si>
    <t>г. Верещагино, ул. Строителей, д. 88</t>
  </si>
  <si>
    <t>г. Горнозаводск, ул. Школьная, д. 17</t>
  </si>
  <si>
    <t>п. Сараны, ул. Кирова, д. 14</t>
  </si>
  <si>
    <t>п. Теплая Гора, ул. Доменная, д. 19А</t>
  </si>
  <si>
    <t>г. Березники, пр-т Ленина, д. 55А</t>
  </si>
  <si>
    <t>г. Березники, пр-т Советский, д. 32</t>
  </si>
  <si>
    <t>г. Березники, пр-т Советский, д. 40</t>
  </si>
  <si>
    <t>г. Березники, ул. Гагарина, д. 16</t>
  </si>
  <si>
    <t>г. Березники, ул. Карла Маркса, д. 50</t>
  </si>
  <si>
    <t>г. Березники, ул. Красноборова, д. 11</t>
  </si>
  <si>
    <t>г. Березники, ул. Ломоносова, д. 84</t>
  </si>
  <si>
    <t>г. Березники, ул. Менделеева, д. 21</t>
  </si>
  <si>
    <t>г. Березники, ул. Мира, д. 64</t>
  </si>
  <si>
    <t>г. Березники, ул. Парковая, д. 4</t>
  </si>
  <si>
    <t>г. Березники, ул. Парковая, д. 8</t>
  </si>
  <si>
    <t>г. Березники, ул. Пятилетки, д. 27</t>
  </si>
  <si>
    <t>г. Березники, ул. Пятилетки, д. 38</t>
  </si>
  <si>
    <t>г. Березники, ул. Пятилетки, д. 76</t>
  </si>
  <si>
    <t>г. Березники, ул. Труда, д. 3</t>
  </si>
  <si>
    <t>г. Березники, ул. Циренщикова, д. 4</t>
  </si>
  <si>
    <t>г. Березники, ул. Челюскинцев, д. 39</t>
  </si>
  <si>
    <t>г. Березники, ул. Челюскинцев, д. 61</t>
  </si>
  <si>
    <t>г. Березники, ул. Юбилейная, д. 40</t>
  </si>
  <si>
    <t>г. Усолье, ул. Советская, д. 9</t>
  </si>
  <si>
    <t>г. Губаха, пр-т Октябрьский, д. 18</t>
  </si>
  <si>
    <t>г. Губаха, ул. 2-я Коммунистическая, д. 99</t>
  </si>
  <si>
    <t>г. Губаха, ул. Газеты Правда, д. 26</t>
  </si>
  <si>
    <t>г. Губаха, ул. Дегтярева, д. 28</t>
  </si>
  <si>
    <t>г. Губаха, ул. Орджоникидзе, д. 13</t>
  </si>
  <si>
    <t>г. Губаха, ул. Павлика Морозова, д. 15</t>
  </si>
  <si>
    <t>г. Губаха, ул. Шахтостроителей, д. 8</t>
  </si>
  <si>
    <t>г. Добрянка, ул. Жуковского, д. 31</t>
  </si>
  <si>
    <t>п. Пальники, ул. Молодежная, д. 4</t>
  </si>
  <si>
    <t>пгт Полазна, ул. Нефтяников, д. 14</t>
  </si>
  <si>
    <t>г. Красновишерск, ул. Школьная, д. 1</t>
  </si>
  <si>
    <t>г. Краснокамск, пр-т Комсомольский, д. 7</t>
  </si>
  <si>
    <t>г. Краснокамск, ул. Большевистская, д. 13</t>
  </si>
  <si>
    <t>г. Краснокамск, ул. Большевистская, д. 30</t>
  </si>
  <si>
    <t>г. Краснокамск, ул. Большевистская, д. 5</t>
  </si>
  <si>
    <t>г. Краснокамск, ул. Калинина, д. 13</t>
  </si>
  <si>
    <t>г. Краснокамск, ул. Карла Маркса, д. 11</t>
  </si>
  <si>
    <t>г. Краснокамск, ул. Карла Маркса, д. 19</t>
  </si>
  <si>
    <t>г. Краснокамск, ул. Коммунальная, д. 9</t>
  </si>
  <si>
    <t>г. Краснокамск, ул. Ленина, д. 8</t>
  </si>
  <si>
    <t>г. Краснокамск, ул. Чапаева, д. 21</t>
  </si>
  <si>
    <t>г. Краснокамск, ул. Чехова, д. 5</t>
  </si>
  <si>
    <t>п. Майский, ул. Красногорская, д. 2</t>
  </si>
  <si>
    <t>г. Кудымкар, ул. 50 лет Октября, д. 34</t>
  </si>
  <si>
    <t>г. Кунгур, ул. Карла Маркса, д. 22А</t>
  </si>
  <si>
    <t>г. Кунгур, ул. Мамонтова, д. 14</t>
  </si>
  <si>
    <t>г. Кунгур, ул. Новые дома, д. 4</t>
  </si>
  <si>
    <t>г. Кунгур, ул. Полетаевская, д. 14А</t>
  </si>
  <si>
    <t>г. Лысьва, ул. Гайдара, д. 28</t>
  </si>
  <si>
    <t>г. Лысьва, ул. Кирова, д. 45</t>
  </si>
  <si>
    <t>г. Лысьва, ул. Ленина, д. 22</t>
  </si>
  <si>
    <t>г. Лысьва, ул. Ленина, д. 6</t>
  </si>
  <si>
    <t>г. Лысьва, ул. Мира, д. 35</t>
  </si>
  <si>
    <t>г. Лысьва, ул. Мира, д. 77</t>
  </si>
  <si>
    <t>г. Лысьва, ул. Оборина, д. 28</t>
  </si>
  <si>
    <t>г. Лысьва, ул. Суворова, д. 27</t>
  </si>
  <si>
    <t>г. Лысьва, ул. Суворова, д. 42</t>
  </si>
  <si>
    <t>г. Нытва, пр-т Ленина, д. 13</t>
  </si>
  <si>
    <t>г. Нытва, пр-т Ленина, д. 17</t>
  </si>
  <si>
    <t>г. Нытва, ул. Карла Либкнехта, д. 13</t>
  </si>
  <si>
    <t>г. Нытва, ул. Карла Либкнехта, д. 21</t>
  </si>
  <si>
    <t>г. Нытва, ул. Чапаева, д. 3</t>
  </si>
  <si>
    <t>Осинский городской округ Пермского края</t>
  </si>
  <si>
    <t>г. Оса, ул. Пугачева, д. 14</t>
  </si>
  <si>
    <t>с. Комарово, ул. Молодежная, д. 1</t>
  </si>
  <si>
    <t>Оханский городской округ Пермского края</t>
  </si>
  <si>
    <t>г. Оханск, ул. Подвойского, д. 65</t>
  </si>
  <si>
    <t>г. Очер, ул. Ленина, д. 37</t>
  </si>
  <si>
    <t>п. Мулянка, ул. Воинская, д. 2</t>
  </si>
  <si>
    <t>с. Бершеть, ул. Садовая, д. 5</t>
  </si>
  <si>
    <t>г. Пермь, б-р Гагарина, д. 93/2</t>
  </si>
  <si>
    <t>г. Пермь, пр-т Комсомольский, д. 32</t>
  </si>
  <si>
    <t>г. Пермь, пр-т Комсомольский, д. 63</t>
  </si>
  <si>
    <t>г. Пермь, пр-т Комсомольский, д. 72</t>
  </si>
  <si>
    <t>г. Пермь, пр-т Парковый, д. 2</t>
  </si>
  <si>
    <t>г. Пермь, пр-т Парковый, д. 7</t>
  </si>
  <si>
    <t>г. Пермь, ул. 1-я Красноармейская, д. 31</t>
  </si>
  <si>
    <t>г. Пермь, ул. 9-го Мая, д. 1</t>
  </si>
  <si>
    <t>г. Пермь, ул. Адмирала Нахимова, д. 3</t>
  </si>
  <si>
    <t>г. Пермь, ул. Александра Невского, д. 30</t>
  </si>
  <si>
    <t>г. Пермь, ул. Аркадия Гайдара, д. 6/2</t>
  </si>
  <si>
    <t>г. Пермь, ул. Байкальская, д. 3/2</t>
  </si>
  <si>
    <t>г. Пермь, ул. Белинского, д. 51</t>
  </si>
  <si>
    <t>г. Пермь, ул. Боровая, д. 30</t>
  </si>
  <si>
    <t>г. Пермь, ул. Весенняя, д. 16</t>
  </si>
  <si>
    <t>г. Пермь, ул. Ветлужская, д. 91</t>
  </si>
  <si>
    <t>г. Пермь, ул. Вижайская, д. 23</t>
  </si>
  <si>
    <t>г. Пермь, ул. Газеты Звезда, д. 54</t>
  </si>
  <si>
    <t>г. Пермь, ул. Героев Хасана, д. 15</t>
  </si>
  <si>
    <t>г. Пермь, ул. Героев Хасана, д. 8</t>
  </si>
  <si>
    <t>г. Пермь, ул. Гусарова, д. 8</t>
  </si>
  <si>
    <t>г. Пермь, ул. Гусарова, д. 9</t>
  </si>
  <si>
    <t>г. Пермь, ул. Гусарова, д. 16</t>
  </si>
  <si>
    <t>г. Пермь, ул. Екатерининская, д. 198</t>
  </si>
  <si>
    <t>г. Пермь, ул. Закамская, д. 20</t>
  </si>
  <si>
    <t>г. Пермь, ул. Закамская, д. 2Б</t>
  </si>
  <si>
    <t>г. Пермь, ул. Закамская, д. 54</t>
  </si>
  <si>
    <t>г. Пермь, ул. КИМ, д. 51</t>
  </si>
  <si>
    <t>г. Пермь, ул. Кировоградская, д. 15</t>
  </si>
  <si>
    <t>г. Пермь, ул. Колыбалова, д. 20</t>
  </si>
  <si>
    <t>г. Пермь, ул. Краснополянская, д. 9</t>
  </si>
  <si>
    <t>г. Пермь, ул. Куйбышева, д. 53А</t>
  </si>
  <si>
    <t>г. Пермь, ул. Куйбышева, д. 88</t>
  </si>
  <si>
    <t>г. Пермь, ул. Лебедева, д. 33</t>
  </si>
  <si>
    <t>г. Пермь, ул. Ленина, д. 90</t>
  </si>
  <si>
    <t>г. Пермь, ул. Лобвинская, д. 9</t>
  </si>
  <si>
    <t>г. Пермь, ул. Луначарского, д. 26А</t>
  </si>
  <si>
    <t>г. Пермь, ул. Лядовская, д. 87</t>
  </si>
  <si>
    <t>г. Пермь, ул. Максима Горького, д. 74</t>
  </si>
  <si>
    <t>г. Пермь, ул. Маршала Рыбалко, д. 30</t>
  </si>
  <si>
    <t>г. Пермь, ул. Маршала Толбухина, д. 10А</t>
  </si>
  <si>
    <t>г. Пермь, ул. Мензелинская, д. 14</t>
  </si>
  <si>
    <t>г. Пермь, ул. Мира, д. 65</t>
  </si>
  <si>
    <t>г. Пермь, ул. Нефтяников, д. 25</t>
  </si>
  <si>
    <t>г. Пермь, ул. Новоржевская, д. 5</t>
  </si>
  <si>
    <t>г. Пермь, ул. Охотников, д. 27</t>
  </si>
  <si>
    <t>г. Пермь, ул. Подлесная, д. 17/1</t>
  </si>
  <si>
    <t>г. Пермь, ул. Рабочая, д. 3</t>
  </si>
  <si>
    <t>г. Пермь, ул. Семченко, д. 15</t>
  </si>
  <si>
    <t>г. Пермь, ул. Сибирская, д. 63</t>
  </si>
  <si>
    <t>г. Пермь, ул. Сивкова, д. 25</t>
  </si>
  <si>
    <t>г. Пермь, ул. Солдатова, д. 10</t>
  </si>
  <si>
    <t>г. Пермь, ул. Соловьева, д. 15</t>
  </si>
  <si>
    <t>г. Пермь, ул. Сухумская, д. 19</t>
  </si>
  <si>
    <t>г. Пермь, ул. Тбилисская, д. 3</t>
  </si>
  <si>
    <t>г. Пермь, ул. Тбилисская, д. 9</t>
  </si>
  <si>
    <t>г. Пермь, ул. Тургенева, д. 31</t>
  </si>
  <si>
    <t>г. Пермь, ул. Фадеева, д. 10</t>
  </si>
  <si>
    <t>г. Пермь, ул. Химградская, д. 5</t>
  </si>
  <si>
    <t>г. Пермь, ул. Чкалова, д. 48</t>
  </si>
  <si>
    <t>г. Пермь, ул. Шишкина, д. 6</t>
  </si>
  <si>
    <t>г. Соликамск, ул. Большевистская /Матросова, 27, д. 54</t>
  </si>
  <si>
    <t>г. Соликамск, ул. Володарского, д. 19</t>
  </si>
  <si>
    <t>г. Соликамск, ул. Коминтерна, д. 8</t>
  </si>
  <si>
    <t>г. Соликамск, ул. Культуры, д. 20</t>
  </si>
  <si>
    <t>г. Соликамск, ул. Матросова, д. 29</t>
  </si>
  <si>
    <t>г. Соликамск, ул. Молодежная, д. 19</t>
  </si>
  <si>
    <t>г. Соликамск, ул. Молодежная, д. 9А</t>
  </si>
  <si>
    <t>г. Соликамск, ул. Розы Люксембург, д. 7</t>
  </si>
  <si>
    <t>г. Чайковский, б-р Приморский, д. 25</t>
  </si>
  <si>
    <t>г. Чайковский, б-р Приморский, д. 39</t>
  </si>
  <si>
    <t>г. Чайковский, ул. Горького, д. 20</t>
  </si>
  <si>
    <t>г. Чайковский, ул. Кабалевского, д. 18А</t>
  </si>
  <si>
    <t>г. Чайковский, ул. Кабалевского, д. 7</t>
  </si>
  <si>
    <t>г. Чайковский, ул. Карла Маркса, д. 26</t>
  </si>
  <si>
    <t>г. Чайковский, ул. Карла Маркса, д. 31</t>
  </si>
  <si>
    <t>г. Чайковский, ул. Карла Маркса, д. 6</t>
  </si>
  <si>
    <t>г. Чайковский, ул. Ленина, д. 15</t>
  </si>
  <si>
    <t>г. Чайковский, ул. Ленина, д. 23</t>
  </si>
  <si>
    <t>г. Чайковский, ул. Ленина, д. 33</t>
  </si>
  <si>
    <t>п. ст. Каучук, -, д. 5</t>
  </si>
  <si>
    <t>Частинский муниципальный округ Пермского края</t>
  </si>
  <si>
    <t>с. Частые, ул. Ленина, д. 75</t>
  </si>
  <si>
    <t>с. Частые, ул. Ленина, д. 80</t>
  </si>
  <si>
    <t>с. Частые, ул. Ленина, д. 81</t>
  </si>
  <si>
    <t>г. Чусовой, ул. Высотная, д. 25</t>
  </si>
  <si>
    <t>г. Чусовой, ул. Калаповская, д. 5А</t>
  </si>
  <si>
    <t>г. Чусовой, ул. Ленина, д. 19</t>
  </si>
  <si>
    <t>г. Чусовой, ул. Ленина, д. 35</t>
  </si>
  <si>
    <t>г. Чусовой, ул. Ленина, д. 54</t>
  </si>
  <si>
    <t>г. Чусовой, ул. Октябрьская, д. 12</t>
  </si>
  <si>
    <t>г. Чусовой, ул. Орджоникидзе, д. 3</t>
  </si>
  <si>
    <t>г. Чусовой, ул. Переездная, д. 19</t>
  </si>
  <si>
    <t>г. Чусовой, ул. Переездная, д. 5</t>
  </si>
  <si>
    <t>г. Чусовой, ул. Толбухина, д. 3</t>
  </si>
  <si>
    <t>г. Чусовой, ул. Школьная, д. 13</t>
  </si>
  <si>
    <t>п. Калино, ул. Железнодорожная, д. 9</t>
  </si>
  <si>
    <t>п. Калино, ул. Мира, д. 2</t>
  </si>
  <si>
    <t>Итого на 2026 год</t>
  </si>
  <si>
    <t>г. Александровск, ул. Ленина, д. 36</t>
  </si>
  <si>
    <t>г. Александровск, ул. Чернышевского, д. 5</t>
  </si>
  <si>
    <t>п. Яйва, ул. 6-ой Пятилетки, д. 7</t>
  </si>
  <si>
    <t>п. Яйва, ул. Коммунистическая, д. 14</t>
  </si>
  <si>
    <t>г. Верещагино, ул. Железнодорожная, д. 73</t>
  </si>
  <si>
    <t>г. Верещагино, ул. Олега Кошевого, д. 16</t>
  </si>
  <si>
    <t>г. Верещагино, ул. Свободы, д. 86</t>
  </si>
  <si>
    <t>г. Верещагино, ул. Строителей, д. 98</t>
  </si>
  <si>
    <t>рп Пашия, ул. Ленина, д. 27</t>
  </si>
  <si>
    <t>рп Пашия, ул. Свердловская, д. 27</t>
  </si>
  <si>
    <t>рп Пашия, ул. Свердловская, д. 33</t>
  </si>
  <si>
    <t>г. Березники, пр-т Ленина, д. 59</t>
  </si>
  <si>
    <t>г. Березники, пр-т Советский, д. 36</t>
  </si>
  <si>
    <t>г. Березники, пр-т Советский, д. 42</t>
  </si>
  <si>
    <t>г. Березники, ул. 30 Лет Победы, д. 42</t>
  </si>
  <si>
    <t>г. Березники, ул. Гагарина, д. 6</t>
  </si>
  <si>
    <t>г. Березники, ул. Клары Цеткин, д. 36</t>
  </si>
  <si>
    <t>г. Березники, ул. Ломоносова, д. 77</t>
  </si>
  <si>
    <t>г. Березники, ул. Льва Толстого, д. 11</t>
  </si>
  <si>
    <t>г. Березники, ул. Менделеева, д. 23</t>
  </si>
  <si>
    <t>г. Березники, ул. Мира, д. 52</t>
  </si>
  <si>
    <t>г. Березники, ул. Парковая, д. 5</t>
  </si>
  <si>
    <t>г. Березники, ул. Пятилетки, д. 19</t>
  </si>
  <si>
    <t>г. Березники, ул. Пятилетки, д. 32</t>
  </si>
  <si>
    <t>г. Березники, ул. Пятилетки, д. 80</t>
  </si>
  <si>
    <t>г. Березники, ул. Труда, д. 6</t>
  </si>
  <si>
    <t>г. Березники, ул. Челюскинцев, д. 17</t>
  </si>
  <si>
    <t>г. Березники, ул. Челюскинцев, д. 43</t>
  </si>
  <si>
    <t>г. Березники, ул. Щорса, д. 37</t>
  </si>
  <si>
    <t>г. Березники, ул. Юбилейная, д. 5</t>
  </si>
  <si>
    <t>г. Губаха, пр-т Ленина, д. 36</t>
  </si>
  <si>
    <t>г. Губаха, ул. Газеты Правда, д. 23</t>
  </si>
  <si>
    <t>г. Губаха, ул. Газеты Правда, д. 28</t>
  </si>
  <si>
    <t>г. Губаха, ул. Дзержинского, д. 8</t>
  </si>
  <si>
    <t>г. Губаха, ул. Орджоникидзе, д. 14</t>
  </si>
  <si>
    <t>г. Губаха, ул. Циолковского, д. 1</t>
  </si>
  <si>
    <t>п. Пальники, ул. Молодежная, д. 5</t>
  </si>
  <si>
    <t>пгт Полазна, ул. 50 лет Октября, д. 5</t>
  </si>
  <si>
    <t>пгт Полазна, ул. Нефтяников, д. 8</t>
  </si>
  <si>
    <t>г. Красновишерск, ул. Заводская, д. 16</t>
  </si>
  <si>
    <t>г. Красновишерск, ул. Лоскутова, д. 2</t>
  </si>
  <si>
    <t>г. Красновишерск, ул. Спортивная, д. 13</t>
  </si>
  <si>
    <t>г. Краснокамск, пр-т Мира, д. 10</t>
  </si>
  <si>
    <t>г. Краснокамск, пер. Пальтинский, д. 4</t>
  </si>
  <si>
    <t>г. Краснокамск, пр-д Рябиновый, д. 2</t>
  </si>
  <si>
    <t>г. Краснокамск, пр-т Комсомольский, д. 16</t>
  </si>
  <si>
    <t>г. Краснокамск, ул. Бумажников, д. 5</t>
  </si>
  <si>
    <t>г. Краснокамск, ул. Дзержинского, д. 11</t>
  </si>
  <si>
    <t>г. Краснокамск, ул. Карла Маркса, д. 13</t>
  </si>
  <si>
    <t>г. Краснокамск, ул. Карла Маркса, д. 4А</t>
  </si>
  <si>
    <t>г. Краснокамск, ул. Комарова, д. 9</t>
  </si>
  <si>
    <t>г. Краснокамск, ул. Культуры, д. 3</t>
  </si>
  <si>
    <t>г. Краснокамск, ул. Орджоникидзе, д. 4А</t>
  </si>
  <si>
    <t>г. Краснокамск, ул. Свердлова, д. 18</t>
  </si>
  <si>
    <t>г. Краснокамск, ул. Школьная, д. 4</t>
  </si>
  <si>
    <t>п. Майский, ул. 9 Пятилетки, д. 26</t>
  </si>
  <si>
    <t>п. Оверята, ул. Заводская, д. 19</t>
  </si>
  <si>
    <t>г. Кудымкар, ул. 50 лет Октября, д. 38</t>
  </si>
  <si>
    <t>г. Кудымкар, ул. Гагарина, д. 15</t>
  </si>
  <si>
    <t>г. Кунгур, ул. Ильина, д. 29</t>
  </si>
  <si>
    <t>г. Кунгур, ул. Карла Маркса, д. 31</t>
  </si>
  <si>
    <t>г. Кунгур, ул. Космонавтов, д. 24</t>
  </si>
  <si>
    <t>г. Кунгур, ул. Полетаевская, д. 16</t>
  </si>
  <si>
    <t>г. Кунгур, ул. Свободы, д. 171</t>
  </si>
  <si>
    <t>г. Лысьва, ул. Белинского, д. 27</t>
  </si>
  <si>
    <t>г. Лысьва, ул. Жданова, д. 13</t>
  </si>
  <si>
    <t>г. Лысьва, ул. Кирова, д. 69</t>
  </si>
  <si>
    <t>г. Лысьва, ул. Кутузова, д. 16</t>
  </si>
  <si>
    <t>г. Лысьва, ул. Ленина, д. 28</t>
  </si>
  <si>
    <t>г. Лысьва, ул. Мира, д. 12</t>
  </si>
  <si>
    <t>г. Лысьва, ул. Мира, д. 14</t>
  </si>
  <si>
    <t>г. Лысьва, ул. Мира, д. 38</t>
  </si>
  <si>
    <t>г. Лысьва, ул. Мира, д. 42</t>
  </si>
  <si>
    <t>г. Лысьва, ул. Мира, д. 9</t>
  </si>
  <si>
    <t>г. Лысьва, ул. Орджоникидзе, д. 37</t>
  </si>
  <si>
    <t>г. Лысьва, ул. Суворова, д. 36</t>
  </si>
  <si>
    <t>г. Лысьва, ул. Фестивальная, д. 2</t>
  </si>
  <si>
    <t>г. Нытва, пр-т Ленина, д. 33</t>
  </si>
  <si>
    <t>г. Нытва, ул. Буденного, д. 16</t>
  </si>
  <si>
    <t>г. Нытва, ул. Карла Либкнехта, д. 15</t>
  </si>
  <si>
    <t>г. Нытва, ул. Карла Либкнехта, д. 25</t>
  </si>
  <si>
    <t>г. Нытва, ул. Карла Либкнехта, д. 118/3</t>
  </si>
  <si>
    <t>г. Нытва, ул. Карла Либкнехта, д. 118/4</t>
  </si>
  <si>
    <t>рп Новоильинский, ул. Ленина, д. 99</t>
  </si>
  <si>
    <t>рп Уральский, ул. Московская, д. 24</t>
  </si>
  <si>
    <t>пгт Павловский, ул. Жданова, д. 18</t>
  </si>
  <si>
    <t>д. Кондратово, ул. Камская, д. 13</t>
  </si>
  <si>
    <t>д. Кондратово, ул. Камская, д. 21</t>
  </si>
  <si>
    <t>п. Мулянка, ул. Строителей, д. 17/1</t>
  </si>
  <si>
    <t>п. Сокол, -, д. 7</t>
  </si>
  <si>
    <t>п. Сокол, -, д. 8</t>
  </si>
  <si>
    <t>п. Сокол, -, д. 10</t>
  </si>
  <si>
    <t>п. Сокол, -, д. 12</t>
  </si>
  <si>
    <t>п. Сокол, -, д. 14</t>
  </si>
  <si>
    <t>п. Сокол, -, д. 15</t>
  </si>
  <si>
    <t>п. Сылва, ул. Большевистская, д. 72</t>
  </si>
  <si>
    <t>п. Юго-Камский, ул. Ленина, д. 1</t>
  </si>
  <si>
    <t>с. Платошино, ул. Владимирова, д. 4</t>
  </si>
  <si>
    <t>с. Усть-Качка, ул. Стройка, д. 1А</t>
  </si>
  <si>
    <t>г. Пермь, пр-т Комсомольский, д. 58</t>
  </si>
  <si>
    <t>г. Пермь, пр-т Комсомольский, д. 84</t>
  </si>
  <si>
    <t>г. Пермь, ул. Адмирала Старикова, д. 1</t>
  </si>
  <si>
    <t>г. Пермь, ул. Александра Невского, д. 8</t>
  </si>
  <si>
    <t>г. Пермь, ул. Баумана, д. 10</t>
  </si>
  <si>
    <t>г. Пермь, ул. Белинского, д. 59</t>
  </si>
  <si>
    <t>г. Пермь, ул. Бородинская, д. 23</t>
  </si>
  <si>
    <t>г. Пермь, ул. Братьев Игнатовых, д. 21А</t>
  </si>
  <si>
    <t>г. Пермь, ул. Весенняя, д. 17А</t>
  </si>
  <si>
    <t>г. Пермь, ул. Вижайская, д. 12</t>
  </si>
  <si>
    <t>г. Пермь, ул. Газеты Звезда, д. 9</t>
  </si>
  <si>
    <t>г. Пермь, ул. Героев Хасана, д. 16</t>
  </si>
  <si>
    <t>г. Пермь, ул. Дружбы, д. 20</t>
  </si>
  <si>
    <t>г. Пермь, ул. Екатерининская, д. 214</t>
  </si>
  <si>
    <t>г. Пермь, ул. Закамская, д. 29А</t>
  </si>
  <si>
    <t>г. Пермь, ул. Закамская, д. 2В</t>
  </si>
  <si>
    <t>г. Пермь, ул. Закамская, д. 58</t>
  </si>
  <si>
    <t>г. Пермь, ул. КИМ, д. 88</t>
  </si>
  <si>
    <t>г. Пермь, ул. Кировоградская, д. 55</t>
  </si>
  <si>
    <t>г. Пермь, ул. Комбайнеров, д. 26</t>
  </si>
  <si>
    <t>г. Пермь, ул. Краснополянская, д. 12</t>
  </si>
  <si>
    <t>г. Пермь, ул. Крисанова, д. 18А</t>
  </si>
  <si>
    <t>г. Пермь, ул. Крупской, д. 35</t>
  </si>
  <si>
    <t>г. Пермь, ул. Куйбышева, д. 58А</t>
  </si>
  <si>
    <t>г. Пермь, ул. Куйбышева, д. 89</t>
  </si>
  <si>
    <t>г. Пермь, ул. Лебедева, д. 42</t>
  </si>
  <si>
    <t>г. Пермь, ул. Липатова, д. 13</t>
  </si>
  <si>
    <t>г. Пермь, ул. Лодыгина, д. 26</t>
  </si>
  <si>
    <t>г. Пермь, ул. Луначарского, д. 33</t>
  </si>
  <si>
    <t>г. Пермь, ул. Лякишева, д. 4</t>
  </si>
  <si>
    <t>г. Пермь, ул. Маршала Рыбалко, д. 42</t>
  </si>
  <si>
    <t>г. Пермь, ул. Маршала Толбухина, д. 12</t>
  </si>
  <si>
    <t>г. Пермь, ул. Мира, д. 6</t>
  </si>
  <si>
    <t>г. Пермь, ул. Монастырская, д. 177</t>
  </si>
  <si>
    <t>г. Пермь, ул. Николая Быстрых, д. 2</t>
  </si>
  <si>
    <t>г. Пермь, ул. Новосибирская, д. 18А</t>
  </si>
  <si>
    <t>г. Пермь, ул. Оршанская, д. 13</t>
  </si>
  <si>
    <t>г. Пермь, ул. Петропавловская, д. 78</t>
  </si>
  <si>
    <t>г. Пермь, ул. Пушкарская, д. 130</t>
  </si>
  <si>
    <t>г. Пермь, ул. Розалии Землячки, д. 12</t>
  </si>
  <si>
    <t>г. Пермь, ул. Сибирская, д. 4А</t>
  </si>
  <si>
    <t>г. Пермь, ул. Сибирская, д. 7А</t>
  </si>
  <si>
    <t>г. Пермь, ул. Советской Армии, д. 5</t>
  </si>
  <si>
    <t>г. Пермь, ул. Соловьева, д. 3</t>
  </si>
  <si>
    <t>г. Пермь, ул. Техническая, д. 14</t>
  </si>
  <si>
    <t>г. Пермь, ул. Тургенева, д. 6</t>
  </si>
  <si>
    <t>г. Пермь, ул. Федосеева, д. 10</t>
  </si>
  <si>
    <t>г. Пермь, ул. Худанина, д. 8</t>
  </si>
  <si>
    <t>г. Пермь, ул. Янаульская, д. 11</t>
  </si>
  <si>
    <t>г. Соликамск, ул. Большевистская, д. 53</t>
  </si>
  <si>
    <t>г. Соликамск, ул. Володарского, д. 24</t>
  </si>
  <si>
    <t>г. Соликамск, ул. Культуры, д. 19</t>
  </si>
  <si>
    <t>г. Соликамск, ул. Матросова, д. 36</t>
  </si>
  <si>
    <t>г. Соликамск, ул. Молодежная, д. 1А</t>
  </si>
  <si>
    <t>г. Соликамск, ул. Розалии Землячки, д. 6</t>
  </si>
  <si>
    <t>г. Соликамск, ул. Черняховского /3-й Пятилетки, 34, д. 25</t>
  </si>
  <si>
    <t>г. Чайковский, б-р Приморский, д. 31</t>
  </si>
  <si>
    <t>г. Чайковский, б-р Приморский, д. 45</t>
  </si>
  <si>
    <t>г. Чайковский, ул. Горького, д. 10</t>
  </si>
  <si>
    <t>г. Чайковский, ул. Горького, д. 4</t>
  </si>
  <si>
    <t>г. Чайковский, ул. Кабалевского, д. 38</t>
  </si>
  <si>
    <t>г. Чайковский, ул. Кабалевского, д. 8</t>
  </si>
  <si>
    <t>г. Чайковский, ул. Карла Маркса, д. 27</t>
  </si>
  <si>
    <t>г. Чайковский, ул. Карла Маркса, д. 37</t>
  </si>
  <si>
    <t>г. Чайковский, ул. Ленина, д. 11</t>
  </si>
  <si>
    <t>г. Чайковский, ул. Ленина, д. 19</t>
  </si>
  <si>
    <t>г. Чайковский, ул. Ленина, д. 25</t>
  </si>
  <si>
    <t>г. Чайковский, ул. Ленина, д. 70</t>
  </si>
  <si>
    <t>г. Чернушка, б-р 48 Стрелковой Бригады, д. 8</t>
  </si>
  <si>
    <t>г. Чернушка, б-р Генерала Куприянова, д. 3</t>
  </si>
  <si>
    <t>г. Чернушка, ул. Мира, д. 38</t>
  </si>
  <si>
    <t>г. Чусовой, ул. 50 лет ВЛКСМ, д. 12</t>
  </si>
  <si>
    <t>г. Чусовой, ул. 50 лет ВЛКСМ, д. 13</t>
  </si>
  <si>
    <t>г. Чусовой, ул. 50 лет ВЛКСМ, д. 15</t>
  </si>
  <si>
    <t>г. Чусовой, ул. 50 лет ВЛКСМ, д. 20</t>
  </si>
  <si>
    <t>г. Чусовой, ул. 50 лет ВЛКСМ, д. 3Б</t>
  </si>
  <si>
    <t>г. Чусовой, ул. 50 лет ВЛКСМ, д. 7В</t>
  </si>
  <si>
    <t>г. Чусовой, ул. Железнодорожная, д. 41</t>
  </si>
  <si>
    <t>г. Чусовой, ул. Космонавтов, д. 7</t>
  </si>
  <si>
    <t>г. Чусовой, ул. Ленина, д. 13</t>
  </si>
  <si>
    <t>г. Чусовой, ул. Ленина, д. 2</t>
  </si>
  <si>
    <t>г. Чусовой, ул. Ленина, д. 26</t>
  </si>
  <si>
    <t>г. Чусовой, ул. Ленина, д. 38</t>
  </si>
  <si>
    <t>г. Чусовой, ул. Ленина, д. 51</t>
  </si>
  <si>
    <t>г. Чусовой, ул. Ленина, д. 59</t>
  </si>
  <si>
    <t>г. Чусовой, ул. Лысьвенская, д. 80</t>
  </si>
  <si>
    <t>г. Чусовой, ул. Мира, д. 7</t>
  </si>
  <si>
    <t>г. Чусовой, ул. Октябрьская, д. 19</t>
  </si>
  <si>
    <t>г. Чусовой, ул. Толбухина, д. 7</t>
  </si>
  <si>
    <t>г. Чусовой, ул. Школьная, д. 15</t>
  </si>
  <si>
    <t>п. Калино, ул. Заводская, д. 1</t>
  </si>
  <si>
    <t>п. Калино, ул. Первомайская, д. 8</t>
  </si>
  <si>
    <t>Адрес МКД</t>
  </si>
  <si>
    <t>Стоимость капитального ремонта, всего</t>
  </si>
  <si>
    <t>Виды работ/услуг, установленные частью 1 статьи 166 Жилищного кодекса Российской Федерации</t>
  </si>
  <si>
    <t>Виды работ/услуг, установленные частью 2 статьи 17 Закона Пермского края от 11 марта 2014 г. N 304-ПК</t>
  </si>
  <si>
    <t>Ремонт внутридомовых инженерных систем</t>
  </si>
  <si>
    <t>Ремонт подвальных помещений</t>
  </si>
  <si>
    <t>Ремонт, замена, модернизация лифтов, ремонт лифтовых шахт, машинных и блочных помещений</t>
  </si>
  <si>
    <t>Ремонт крыши</t>
  </si>
  <si>
    <t>Ремонт фасада</t>
  </si>
  <si>
    <t>Ремонт фундамента</t>
  </si>
  <si>
    <t>Установка коллективных (общедомовых) приборов учета и узлов управления и регулирования потребления ресурсов</t>
  </si>
  <si>
    <t>Ремонт несущих конструкций многоквартирного дома</t>
  </si>
  <si>
    <t>Инструментальное обследование при разработке проектной документации</t>
  </si>
  <si>
    <t>Выполнение работ по комплексному обследованию технического состояния многоквартирного дома</t>
  </si>
  <si>
    <t>установка автоматизированных информационно-измерительных систем учета потребления коммунальных ресурсов и коммунальных услуг</t>
  </si>
  <si>
    <t>не требующий утепления</t>
  </si>
  <si>
    <t>требующий утепления</t>
  </si>
  <si>
    <t>объекта культурного наследия</t>
  </si>
  <si>
    <t>ед.</t>
  </si>
  <si>
    <t>143</t>
  </si>
  <si>
    <t>142</t>
  </si>
  <si>
    <t>г. Березники, ул. Пятилетки, д. 89</t>
  </si>
  <si>
    <t>г. Пермь, ул. Академика Курчатова, д. 4А</t>
  </si>
  <si>
    <t>г. Березники, ул. Пятилетки, д. 103</t>
  </si>
  <si>
    <t>г. Пермь, ул. Александра Невского, д. 10</t>
  </si>
  <si>
    <t>г. Пермь, ул. Александра Пархоменко, д. 12</t>
  </si>
  <si>
    <t>г. Пермь, ул. Аркадия Гайдара, д. 8</t>
  </si>
  <si>
    <t>г. Кунгур, ул. Свердлова, д. 25А</t>
  </si>
  <si>
    <t>г. Кунгур, ул. Свободы, д. 12</t>
  </si>
  <si>
    <t>г. Кунгур, ул. Свободы, д. 36</t>
  </si>
  <si>
    <t>г. Кунгур, ул. Свободы, д. 46</t>
  </si>
  <si>
    <t>г. Пермь, ул. Аркадия Гайдара, д. 18</t>
  </si>
  <si>
    <t>г. Чусовой, ул. Севастопольская, д. 63</t>
  </si>
  <si>
    <t>г. Пермь, ул. Архитектора Свиязева, д. 32</t>
  </si>
  <si>
    <t>г. Пермь, ул. Архитектора Свиязева, д. 44</t>
  </si>
  <si>
    <t>г. Чусовой, ул. Сивкова, д. 4</t>
  </si>
  <si>
    <t>г. Чусовой, ул. Сивкова, д. 14</t>
  </si>
  <si>
    <t>г. Чусовой, ул. Сивкова, д. 16</t>
  </si>
  <si>
    <t>с. Лобаново, ул. Советская, д. 10</t>
  </si>
  <si>
    <t>г. Пермь, ул. Байкальская, д. 3/1</t>
  </si>
  <si>
    <t>г. Пермь, ул. Баумана, д. 21</t>
  </si>
  <si>
    <t>г. Чайковский, ул. Советская, д. 55</t>
  </si>
  <si>
    <t>п. Юго-Камский, ул. Советская, д. 146</t>
  </si>
  <si>
    <t>г. Пермь, ул. Богдана Хмельницкого, д. 31</t>
  </si>
  <si>
    <t>г. Пермь, ул. Богдана Хмельницкого, д. 11</t>
  </si>
  <si>
    <t>г. Верещагино, ул. Советская, д. 63</t>
  </si>
  <si>
    <t>г. Пермь, ул. Борчанинова, д. 5</t>
  </si>
  <si>
    <t>г. Кунгур, ул. Степана Разина, д. 23</t>
  </si>
  <si>
    <t>г. Пермь, ул. Борчанинова, д. 15</t>
  </si>
  <si>
    <t>г. Пермь, ул. Борчанинова, д. 1</t>
  </si>
  <si>
    <t>г. Пермь, ул. Братская, д. 2/2</t>
  </si>
  <si>
    <t>г. Пермь, ул. Юрша, д. 9</t>
  </si>
  <si>
    <t>г. Пермь, ул. Братьев Вагановых, д. 8</t>
  </si>
  <si>
    <t>г. Пермь, ул. Бумажников, д. 12</t>
  </si>
  <si>
    <t>г. Оса, ул. Степана Разина, д. 77</t>
  </si>
  <si>
    <t>г. Березники, ул. Суворова, д. 89</t>
  </si>
  <si>
    <t>г. Чусовой, ул. Толбухина, д. 3А</t>
  </si>
  <si>
    <t>г. Кунгур, ул. Труда, д. 70</t>
  </si>
  <si>
    <t>пгт Ныроб, ул. Уждавиниса, д. 13</t>
  </si>
  <si>
    <t>г. Лысьва, ул. Фестивальная, д. 16</t>
  </si>
  <si>
    <t>г. Губаха, ул. Циолковского, д. 4</t>
  </si>
  <si>
    <t>г. Березники, ул. Циренщикова, д. 10</t>
  </si>
  <si>
    <t>г. Чусовой, ул. Чайковского, д. 12</t>
  </si>
  <si>
    <t>г. Чусовой, ул. Чайковского, д. 4А</t>
  </si>
  <si>
    <t>г. Пермь, ул. Василия Каменского, д. 4</t>
  </si>
  <si>
    <t>г. Пермь, ул. Василия Каменского, д. 6</t>
  </si>
  <si>
    <t>г. Пермь, ул. Весенняя, д. 19</t>
  </si>
  <si>
    <t>г. Пермь, ул. Весенняя, д. 30</t>
  </si>
  <si>
    <t>г. Нытва, ул. Чапаева, д. 5</t>
  </si>
  <si>
    <t>г. Лысьва, ул. Чапаева, д. 17</t>
  </si>
  <si>
    <t>г. Пермь, ул. Ветлужская, д. 64</t>
  </si>
  <si>
    <t>г. Березники, ул. Черняховского, д. 32</t>
  </si>
  <si>
    <t>г. Березники, ул. Черняховского, д. 45</t>
  </si>
  <si>
    <t>г. Пермь, ул. Вижайская, д. 20</t>
  </si>
  <si>
    <t>г. Пермь, ул. Вильвенская, д. 13</t>
  </si>
  <si>
    <t>г. Пермь, ул. Вильямса, д. 53Б</t>
  </si>
  <si>
    <t>г. Березники, ул. Юбилейная, д. 28</t>
  </si>
  <si>
    <t>г. Пермь, ул. Вильямса, д. 24</t>
  </si>
  <si>
    <t>г. Березники, ул. Юбилейная, д. 42</t>
  </si>
  <si>
    <t>г. Березники, ул. Юбилейная, д. 62</t>
  </si>
  <si>
    <t>Кизеловский городской округ Пермского края</t>
  </si>
  <si>
    <t>г. Кизел, ул. Юных Коммунаров, д. 27</t>
  </si>
  <si>
    <t>г. Красновишерск, ул. Яборова, д. 21А</t>
  </si>
  <si>
    <t>г. Чусовой, п. Лямино, ул. Космонавтов, д. 1</t>
  </si>
  <si>
    <t>г. Чусовой, п. Лямино, ул. Космонавтов, д. 3</t>
  </si>
  <si>
    <t>с. Моховое, ул. Мира, д. 14</t>
  </si>
  <si>
    <t>г. Чусовой, ул. Мира, д. 5</t>
  </si>
  <si>
    <t>с. Орда, ул. Трактовая, д. 1Б</t>
  </si>
  <si>
    <t>с. Орда, ул. Трактовая, д. 8</t>
  </si>
  <si>
    <t>г. Березники, ул. Черняховского, д. 51</t>
  </si>
  <si>
    <t>г. Пермь, пр-т Парковый, д. 30/2</t>
  </si>
  <si>
    <t>г. Пермь, ул. Вагонная, д. 25</t>
  </si>
  <si>
    <t>г. Пермь, ул. Васнецова, д. 3</t>
  </si>
  <si>
    <t>г. Пермь, ул. Волгодонская, д. 19</t>
  </si>
  <si>
    <t>г. Пермь, ул. Воронежская, д. 17А</t>
  </si>
  <si>
    <t>г. Пермь, ул. Воронежская, д. 19</t>
  </si>
  <si>
    <t>г. Пермь, ул. Воронежская, д. 22</t>
  </si>
  <si>
    <t>г. Пермь, ул. Генерала Панфилова, д. 10</t>
  </si>
  <si>
    <t>г. Пермь, ул. Генерала Черняховского, д. 53</t>
  </si>
  <si>
    <t>г. Пермь, ул. Глазовская, д. 3</t>
  </si>
  <si>
    <t>г. Пермь, ул. Гусарова, д. 18</t>
  </si>
  <si>
    <t>г. Пермь, ул. Гусарова, д. 14</t>
  </si>
  <si>
    <t>г. Пермь, ул. Дениса Давыдова, д. 22</t>
  </si>
  <si>
    <t>г. Пермь, ул. Добролюбова, д. 12</t>
  </si>
  <si>
    <t>г. Пермь, ул. Добролюбова, д. 18</t>
  </si>
  <si>
    <t>г. Пермь, ул. Екатерининская, д. 134</t>
  </si>
  <si>
    <t>г. Пермь, ул. Елькина, д. 49</t>
  </si>
  <si>
    <t>г. Пермь, ул. Желябова, д. 13</t>
  </si>
  <si>
    <t>г. Пермь, ул. Желябова, д. 10</t>
  </si>
  <si>
    <t>г. Пермь, ул. Закамская, д. 5/2</t>
  </si>
  <si>
    <t>г. Пермь, ул. Зенкова, д. 8</t>
  </si>
  <si>
    <t>г. Пермь, ул. Ивана Франко, д. 40/3</t>
  </si>
  <si>
    <t>г. Пермь, ул. Камышинская, д. 10</t>
  </si>
  <si>
    <t>г. Пермь, ул. Камышинская, д. 12</t>
  </si>
  <si>
    <t>г. Пермь, ул. Кировоградская, д. 10</t>
  </si>
  <si>
    <t>г. Пермь, ул. Коломенская, д. 9</t>
  </si>
  <si>
    <t>г. Пермь, ул. Комиссара Пожарского, д. 15</t>
  </si>
  <si>
    <t>г. Пермь, ул. Космонавта Беляева, д. 54А</t>
  </si>
  <si>
    <t>г. Пермь, ул. Космонавта Леонова, д. 62</t>
  </si>
  <si>
    <t>г. Пермь, ул. Костычева, д. 42/1</t>
  </si>
  <si>
    <t>г. Пермь, ул. Кояновская, д. 6</t>
  </si>
  <si>
    <t>г. Пермь, ул. Красноводская, д. 6</t>
  </si>
  <si>
    <t>г. Пермь, ул. Крисанова, д. 23</t>
  </si>
  <si>
    <t>г. Пермь, ул. Кронита, д. 6</t>
  </si>
  <si>
    <t>г. Пермь, ул. Кронштадтская, д. 10</t>
  </si>
  <si>
    <t>г. Пермь, ул. Крупской, д. 75</t>
  </si>
  <si>
    <t>г. Пермь, ул. Крупской, д. 82А</t>
  </si>
  <si>
    <t>г. Пермь, ул. Крупской, д. 39</t>
  </si>
  <si>
    <t>г. Пермь, ул. Крупской, д. 73</t>
  </si>
  <si>
    <t>г. Пермь, ул. Куйбышева, д. 9</t>
  </si>
  <si>
    <t>г. Пермь, ул. Куйбышева, д. 86</t>
  </si>
  <si>
    <t>г. Пермь, ул. Куйбышева, д. 107</t>
  </si>
  <si>
    <t>г. Пермь, ул. Куфонина, д. 14</t>
  </si>
  <si>
    <t>г. Пермь, ул. Куфонина, д. 32</t>
  </si>
  <si>
    <t>г. Пермь, ул. Ласьвинская, д. 72</t>
  </si>
  <si>
    <t>г. Пермь, ул. Ласьвинская, д. 70А</t>
  </si>
  <si>
    <t>г. Пермь, ул. Ласьвинская, д. 70</t>
  </si>
  <si>
    <t>г. Пермь, ул. Ласьвинская, д. 72А</t>
  </si>
  <si>
    <t>г. Пермь, ул. Ласьвинская, д. 74</t>
  </si>
  <si>
    <t>г. Пермь, ул. Левченко, д. 6</t>
  </si>
  <si>
    <t>г. Пермь, ул. Ленина, д. 78</t>
  </si>
  <si>
    <t>г. Пермь, ул. Луговского, д. 3</t>
  </si>
  <si>
    <t>г. Пермь, ул. Луначарского, д. 51А</t>
  </si>
  <si>
    <t>г. Пермь, ул. Льва Лаврова, д. 18</t>
  </si>
  <si>
    <t>г. Пермь, ул. Магистральная, д. 12А</t>
  </si>
  <si>
    <t>г. Пермь, ул. Макаренко, д. 14А</t>
  </si>
  <si>
    <t>г. Пермь, ул. Макаренко, д. 12</t>
  </si>
  <si>
    <t>г. Пермь, ул. Макаренко, д. 14</t>
  </si>
  <si>
    <t>г. Пермь, ул. Макаренко, д. 54</t>
  </si>
  <si>
    <t>г. Пермь, ул. Макаренко, д. 8</t>
  </si>
  <si>
    <t>г. Пермь, ул. Макаренко, д. 44</t>
  </si>
  <si>
    <t>г. Пермь, ул. Максима Горького, д. 77</t>
  </si>
  <si>
    <t>г. Пермь, ул. Максима Горького, д. 65А</t>
  </si>
  <si>
    <t>г. Пермь, ул. Малкова, д. 22</t>
  </si>
  <si>
    <t>г. Пермь, ул. Маршала Рыбалко, д. 107</t>
  </si>
  <si>
    <t>г. Пермь, ул. Маршала Рыбалко, д. 109</t>
  </si>
  <si>
    <t>г. Пермь, ул. Маршала Рыбалко, д. 109А</t>
  </si>
  <si>
    <t>г. Пермь, ул. Маршала Рыбалко, д. 49</t>
  </si>
  <si>
    <t>г. Пермь, ул. Маршала Рыбалко, д. 93</t>
  </si>
  <si>
    <t>г. Пермь, ул. Маршала Толбухина, д. 40</t>
  </si>
  <si>
    <t>г. Пермь, ул. Мильчакова, д. 19</t>
  </si>
  <si>
    <t>г. Пермь, ул. Мира, д. 115</t>
  </si>
  <si>
    <t>г. Пермь, ул. Моторостроителей, д. 11</t>
  </si>
  <si>
    <t>г. Пермь, ул. Николая Островского, д. 29</t>
  </si>
  <si>
    <t>г. Пермь, ул. Николая Островского, д. 76А</t>
  </si>
  <si>
    <t>г. Пермь, ул. Николая Островского, д. 49</t>
  </si>
  <si>
    <t>г. Пермь, ул. Новосибирская, д. 13</t>
  </si>
  <si>
    <t>г. Пермь, ул. Новосибирская, д. 17</t>
  </si>
  <si>
    <t>г. Пермь, ул. Одоевского, д. 34</t>
  </si>
  <si>
    <t>г. Пермь, ул. Осинская, д. 12</t>
  </si>
  <si>
    <t>г. Пермь, ул. Пермская, д. 126А</t>
  </si>
  <si>
    <t>г. Пермь, ул. Петропавловская, д. 79</t>
  </si>
  <si>
    <t>г. Пермь, ул. Петропавловская, д. 119</t>
  </si>
  <si>
    <t>г. Пермь, ул. Петропавловская, д. 119А</t>
  </si>
  <si>
    <t>г. Пермь, ул. Петропавловская, д. 60</t>
  </si>
  <si>
    <t>г. Пермь, ул. Петропавловская, д. 12</t>
  </si>
  <si>
    <t>г. Пермь, ул. Подлесная, д. 33</t>
  </si>
  <si>
    <t>г. Пермь, ул. Подлесная, д. 23/2</t>
  </si>
  <si>
    <t>г. Пермь, ул. Пономарева, д. 4</t>
  </si>
  <si>
    <t>г. Пермь, ул. Попова, д. 27</t>
  </si>
  <si>
    <t>г. Пермь, ул. Пушкарская, д. 94</t>
  </si>
  <si>
    <t>г. Пермь, ул. Пушкина, д. 23</t>
  </si>
  <si>
    <t>г. Пермь, ул. Репина, д. 31</t>
  </si>
  <si>
    <t>г. Пермь, ул. Самолетная, д. 36</t>
  </si>
  <si>
    <t>г. Пермь, ул. Сергея Есенина, д. 11</t>
  </si>
  <si>
    <t>г. Пермь, ул. Сибирская, д. 52</t>
  </si>
  <si>
    <t>г. Пермь, ул. Советская, д. 39А</t>
  </si>
  <si>
    <t>г. Пермь, ул. Советской Армии, д. 33</t>
  </si>
  <si>
    <t>г. Пермь, ул. Солдатова, д. 7</t>
  </si>
  <si>
    <t>г. Пермь, ул. Строителей, д. 46</t>
  </si>
  <si>
    <t>г. Пермь, ул. Таборская, д. 14</t>
  </si>
  <si>
    <t>г. Пермь, ул. Тбилисская, д. 11</t>
  </si>
  <si>
    <t>г. Пермь, ул. Тбилисская, д. 25</t>
  </si>
  <si>
    <t>г. Пермь, ул. Тургенева, д. 23</t>
  </si>
  <si>
    <t>г. Пермь, ул. Уинская, д. 6</t>
  </si>
  <si>
    <t>г. Пермь, ул. Уинская, д. 13</t>
  </si>
  <si>
    <t>г. Пермь, ул. Уральская, д. 45</t>
  </si>
  <si>
    <t>г. Пермь, ул. Уральская, д. 53</t>
  </si>
  <si>
    <t>г. Пермь, ул. Уссурийская, д. 17</t>
  </si>
  <si>
    <t>г. Пермь, ул. Уфимская, д. 14</t>
  </si>
  <si>
    <t>г. Пермь, ул. Формовщиков, д. 38</t>
  </si>
  <si>
    <t>г. Пермь, ул. Химградская, д. 51</t>
  </si>
  <si>
    <t>г. Пермь, ул. Химградская, д. 45А</t>
  </si>
  <si>
    <t>г. Пермь, ул. Химградская, д. 45</t>
  </si>
  <si>
    <t>г. Пермь, ул. Холмогорская, д. 23</t>
  </si>
  <si>
    <t>г. Пермь, ул. Чернышевского, д. 15В</t>
  </si>
  <si>
    <t>г. Пермь, ул. Чехова, д. 8</t>
  </si>
  <si>
    <t>г. Пермь, ул. Чкалова, д. 2</t>
  </si>
  <si>
    <t>г. Пермь, ул. Чкалова, д. 4</t>
  </si>
  <si>
    <t>г. Пермь, ул. Чкалова, д. 6</t>
  </si>
  <si>
    <t>г. Пермь, ул. Чкалова, д. 8</t>
  </si>
  <si>
    <t>г. Пермь, ул. Экскаваторная, д. 51</t>
  </si>
  <si>
    <t>г. Пермь, ул. Юрша, д. 3А</t>
  </si>
  <si>
    <t>г. Пермь, ул. Юрша, д. 82</t>
  </si>
  <si>
    <t>г. Пермь, ул. Яблочкова, д. 33</t>
  </si>
  <si>
    <t>г. Пермь, ул. Ялтинская, д. 10</t>
  </si>
  <si>
    <t>г. Пермь, ул. Янаульская, д. 12</t>
  </si>
  <si>
    <t>г. Пермь, ш. Космонавтов, д. 127</t>
  </si>
  <si>
    <t>г. Пермь, ш. Космонавтов, д. 110</t>
  </si>
  <si>
    <t>г. Очер, ул. Ленина, д. 151</t>
  </si>
  <si>
    <t>за счет средств собственников помещений МКД</t>
  </si>
  <si>
    <t>г. Кунгур, ул. Бачурина, д. 13А</t>
  </si>
  <si>
    <t>г. Пермь, ул. Макаренко, д. 10</t>
  </si>
  <si>
    <t>г. Пермь, ул. Гашкова, д. 30/3</t>
  </si>
  <si>
    <t>г. Пермь, ул. Крупской, д. 38</t>
  </si>
  <si>
    <t>г. Пермь, ул. Глеба Успенского, д. 2А</t>
  </si>
  <si>
    <t>п. Яйва, ул. 6-ой Пятилетки, д. 16</t>
  </si>
  <si>
    <t>г. Березники, пр-т Ленина, д. 51</t>
  </si>
  <si>
    <t>ЗАТО Звёздный, ул. Коммунистическая, д. 4</t>
  </si>
  <si>
    <t>Городской округ закрытое административно-территориальное образование Звездный Пермского края</t>
  </si>
  <si>
    <t>г. Пермь, ул. Добролюбова, д. 16</t>
  </si>
  <si>
    <t>г. Соликамск, ул. Большевистская, д. 30</t>
  </si>
  <si>
    <t>г. Чусовой, ул. Чайковского, д. 12А</t>
  </si>
  <si>
    <t>г. Пермь, ул. Героев Хасана, д. 32</t>
  </si>
  <si>
    <t>г. Пермь, ул. Шишкина, д. 4</t>
  </si>
  <si>
    <t>г. Чайковский, б-р Приморский, д. 61</t>
  </si>
  <si>
    <t>г. Пермь, пр-т Комсомольский, д. 86</t>
  </si>
  <si>
    <t>г. Соликамск, ул. Белинского, д. 14</t>
  </si>
  <si>
    <t>г. Пермь, ул. Уральская, д. 61</t>
  </si>
  <si>
    <t>г. Пермь, пр-д Серебрянский, д. 5</t>
  </si>
  <si>
    <t>Столбец15</t>
  </si>
  <si>
    <t>Столбец142</t>
  </si>
  <si>
    <t>Столбец143</t>
  </si>
  <si>
    <t>УП (ТЕП)</t>
  </si>
  <si>
    <t>УП (ХВС)</t>
  </si>
  <si>
    <t>УП (ГВС)</t>
  </si>
  <si>
    <t>УП (ГАЗ)</t>
  </si>
  <si>
    <t>162</t>
  </si>
  <si>
    <t>163</t>
  </si>
  <si>
    <t>164</t>
  </si>
  <si>
    <t>165</t>
  </si>
  <si>
    <t>УП (ЭЛ)</t>
  </si>
  <si>
    <t>0.110</t>
  </si>
  <si>
    <t>ОМС</t>
  </si>
  <si>
    <t>г. Пермь, ул. Звонарева, д. 2/1</t>
  </si>
  <si>
    <t/>
  </si>
  <si>
    <t>110</t>
  </si>
  <si>
    <t>г. Пермь, ул. Патриса Лумумбы, д. 11</t>
  </si>
  <si>
    <t>г. Пермь, ул. Стахановская, д. 10А</t>
  </si>
  <si>
    <t>г. Пермь, ул. Красные Казармы, д. 7</t>
  </si>
  <si>
    <t>г. Пермь, ул. Крупской, д. 76</t>
  </si>
  <si>
    <t>г. Пермь, ул. Тургенева, д. 20</t>
  </si>
  <si>
    <t>Названия строк</t>
  </si>
  <si>
    <t>Общий итог</t>
  </si>
  <si>
    <t>Названия столбцов</t>
  </si>
  <si>
    <t>2024</t>
  </si>
  <si>
    <t>2025</t>
  </si>
  <si>
    <t>2026</t>
  </si>
  <si>
    <t>Итог Кол-во МКД</t>
  </si>
  <si>
    <t>Кол-во МКД</t>
  </si>
  <si>
    <t>Итог Кол-во видов работ</t>
  </si>
  <si>
    <t>Кол-во видов работ</t>
  </si>
  <si>
    <t>Итог Кол-во РЛ</t>
  </si>
  <si>
    <t>Кол-во РЛ</t>
  </si>
  <si>
    <t>Итог Стоимость РЛ</t>
  </si>
  <si>
    <t>Стоимость РЛ</t>
  </si>
  <si>
    <t>Итог Кол-во жителей зарег.</t>
  </si>
  <si>
    <t>Кол-во жителей зарег.</t>
  </si>
  <si>
    <t>Итог Стоимость кап ремонта</t>
  </si>
  <si>
    <t>Стоимость кап ремонта</t>
  </si>
  <si>
    <t>ЗАТО Звездный Пермского края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</si>
</sst>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₽&quot;_-;\-* #,##0.00\ &quot;₽&quot;_-;_-* &quot;-&quot;??\ &quot;₽&quot;_-;_-@_-"/>
    <numFmt numFmtId="164" formatCode="0;\-0;;@"/>
    <numFmt numFmtId="165" formatCode="_-* #,##0.00\ _₽_-;\-* #,##0.00\ _₽_-;_-* &quot;-&quot;??\ _₽_-;_-@_-"/>
    <numFmt numFmtId="166" formatCode="_-* #,##0\ _₽_-;\-* #,##0\ _₽_-;_-* &quot;-&quot;\ _₽_-;_-@_-"/>
  </numFmts>
  <fonts count="22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2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6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theme="0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1"/>
      <name val="Times New Roman"/>
      <family val="1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0.499984740745262"/>
        <bgColor indexed="64"/>
      </patternFill>
    </fill>
  </fills>
  <borders count="40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ouble">
        <color theme="8" tint="-0.24994659260841701"/>
      </left>
      <right style="double">
        <color theme="8" tint="-0.24994659260841701"/>
      </right>
      <top style="double">
        <color theme="8" tint="-0.24994659260841701"/>
      </top>
      <bottom style="double">
        <color theme="8" tint="-0.24994659260841701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8" fillId="0" borderId="0" applyFont="0" applyFill="0" applyBorder="0" applyAlignment="0" applyProtection="0"/>
  </cellStyleXfs>
  <cellXfs count="192">
    <xf numFmtId="0" fontId="0" fillId="0" borderId="0" xfId="0"/>
    <xf numFmtId="0" fontId="0" fillId="0" borderId="0" xfId="0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1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/>
    </xf>
    <xf numFmtId="2" fontId="0" fillId="3" borderId="6" xfId="0" applyNumberFormat="1" applyFill="1" applyBorder="1"/>
    <xf numFmtId="4" fontId="0" fillId="3" borderId="6" xfId="0" applyNumberFormat="1" applyFill="1" applyBorder="1"/>
    <xf numFmtId="4" fontId="0" fillId="3" borderId="8" xfId="0" applyNumberFormat="1" applyFill="1" applyBorder="1"/>
    <xf numFmtId="4" fontId="0" fillId="3" borderId="5" xfId="0" applyNumberFormat="1" applyFill="1" applyBorder="1"/>
    <xf numFmtId="4" fontId="0" fillId="3" borderId="7" xfId="0" applyNumberFormat="1" applyFill="1" applyBorder="1"/>
    <xf numFmtId="4" fontId="0" fillId="3" borderId="9" xfId="0" applyNumberFormat="1" applyFill="1" applyBorder="1"/>
    <xf numFmtId="0" fontId="1" fillId="0" borderId="6" xfId="0" applyFont="1" applyBorder="1" applyAlignment="1">
      <alignment horizontal="center" vertical="center"/>
    </xf>
    <xf numFmtId="4" fontId="0" fillId="0" borderId="6" xfId="0" applyNumberFormat="1" applyBorder="1"/>
    <xf numFmtId="4" fontId="0" fillId="0" borderId="8" xfId="0" applyNumberFormat="1" applyBorder="1"/>
    <xf numFmtId="4" fontId="0" fillId="0" borderId="5" xfId="0" applyNumberFormat="1" applyBorder="1"/>
    <xf numFmtId="4" fontId="0" fillId="0" borderId="7" xfId="0" applyNumberFormat="1" applyBorder="1"/>
    <xf numFmtId="4" fontId="0" fillId="0" borderId="9" xfId="0" applyNumberFormat="1" applyBorder="1"/>
    <xf numFmtId="0" fontId="1" fillId="3" borderId="10" xfId="0" applyFont="1" applyFill="1" applyBorder="1" applyAlignment="1">
      <alignment horizontal="center" vertical="center"/>
    </xf>
    <xf numFmtId="4" fontId="0" fillId="3" borderId="10" xfId="0" applyNumberFormat="1" applyFill="1" applyBorder="1"/>
    <xf numFmtId="4" fontId="0" fillId="3" borderId="11" xfId="0" applyNumberFormat="1" applyFill="1" applyBorder="1"/>
    <xf numFmtId="4" fontId="0" fillId="3" borderId="12" xfId="0" applyNumberFormat="1" applyFill="1" applyBorder="1"/>
    <xf numFmtId="4" fontId="0" fillId="3" borderId="13" xfId="0" applyNumberFormat="1" applyFill="1" applyBorder="1"/>
    <xf numFmtId="4" fontId="0" fillId="3" borderId="14" xfId="0" applyNumberFormat="1" applyFill="1" applyBorder="1"/>
    <xf numFmtId="4" fontId="0" fillId="3" borderId="15" xfId="0" applyNumberFormat="1" applyFill="1" applyBorder="1"/>
    <xf numFmtId="0" fontId="7" fillId="4" borderId="6" xfId="0" applyFont="1" applyFill="1" applyBorder="1" applyAlignment="1">
      <alignment horizontal="center" vertical="center"/>
    </xf>
    <xf numFmtId="4" fontId="6" fillId="4" borderId="6" xfId="0" applyNumberFormat="1" applyFont="1" applyFill="1" applyBorder="1" applyAlignment="1">
      <alignment horizontal="right"/>
    </xf>
    <xf numFmtId="0" fontId="8" fillId="4" borderId="6" xfId="0" applyFont="1" applyFill="1" applyBorder="1" applyAlignment="1">
      <alignment horizontal="right"/>
    </xf>
    <xf numFmtId="0" fontId="8" fillId="4" borderId="6" xfId="0" applyFont="1" applyFill="1" applyBorder="1" applyAlignment="1">
      <alignment vertical="center"/>
    </xf>
    <xf numFmtId="4" fontId="10" fillId="4" borderId="6" xfId="0" applyNumberFormat="1" applyFont="1" applyFill="1" applyBorder="1" applyAlignment="1">
      <alignment horizontal="right"/>
    </xf>
    <xf numFmtId="4" fontId="6" fillId="4" borderId="6" xfId="0" applyNumberFormat="1" applyFont="1" applyFill="1" applyBorder="1"/>
    <xf numFmtId="0" fontId="8" fillId="4" borderId="6" xfId="0" applyFont="1" applyFill="1" applyBorder="1" applyAlignment="1">
      <alignment horizontal="left"/>
    </xf>
    <xf numFmtId="4" fontId="15" fillId="4" borderId="6" xfId="0" applyNumberFormat="1" applyFont="1" applyFill="1" applyBorder="1"/>
    <xf numFmtId="0" fontId="6" fillId="4" borderId="6" xfId="0" applyFont="1" applyFill="1" applyBorder="1" applyAlignment="1">
      <alignment horizontal="right"/>
    </xf>
    <xf numFmtId="0" fontId="12" fillId="0" borderId="0" xfId="0" applyFont="1" applyAlignment="1">
      <alignment horizontal="left"/>
    </xf>
    <xf numFmtId="0" fontId="12" fillId="0" borderId="0" xfId="0" applyFont="1" applyAlignment="1">
      <alignment horizontal="right"/>
    </xf>
    <xf numFmtId="0" fontId="19" fillId="0" borderId="0" xfId="0" applyFont="1"/>
    <xf numFmtId="0" fontId="13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top" wrapText="1"/>
    </xf>
    <xf numFmtId="0" fontId="1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top"/>
    </xf>
    <xf numFmtId="0" fontId="9" fillId="0" borderId="6" xfId="0" applyFont="1" applyBorder="1" applyAlignment="1">
      <alignment horizontal="center" vertical="center"/>
    </xf>
    <xf numFmtId="0" fontId="13" fillId="0" borderId="6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4" fontId="15" fillId="0" borderId="6" xfId="0" applyNumberFormat="1" applyFont="1" applyBorder="1"/>
    <xf numFmtId="164" fontId="3" fillId="0" borderId="6" xfId="0" applyNumberFormat="1" applyFont="1" applyBorder="1" applyAlignment="1">
      <alignment horizontal="center" vertical="center"/>
    </xf>
    <xf numFmtId="4" fontId="0" fillId="0" borderId="6" xfId="0" applyNumberFormat="1" applyBorder="1" applyAlignment="1">
      <alignment horizontal="right"/>
    </xf>
    <xf numFmtId="3" fontId="5" fillId="0" borderId="6" xfId="0" applyNumberFormat="1" applyFont="1" applyBorder="1" applyAlignment="1">
      <alignment horizontal="center" vertical="center"/>
    </xf>
    <xf numFmtId="4" fontId="5" fillId="0" borderId="6" xfId="0" applyNumberFormat="1" applyFont="1" applyBorder="1"/>
    <xf numFmtId="44" fontId="0" fillId="0" borderId="0" xfId="1" applyFont="1" applyFill="1"/>
    <xf numFmtId="0" fontId="3" fillId="0" borderId="0" xfId="0" applyFont="1" applyAlignment="1">
      <alignment horizontal="center" vertical="center" textRotation="90" wrapText="1"/>
    </xf>
    <xf numFmtId="0" fontId="0" fillId="0" borderId="0" xfId="0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wrapText="1"/>
    </xf>
    <xf numFmtId="0" fontId="3" fillId="0" borderId="20" xfId="0" applyFont="1" applyBorder="1" applyAlignment="1">
      <alignment horizontal="center"/>
    </xf>
    <xf numFmtId="0" fontId="3" fillId="0" borderId="20" xfId="0" applyFont="1" applyBorder="1" applyAlignment="1">
      <alignment horizontal="center" wrapText="1"/>
    </xf>
    <xf numFmtId="0" fontId="3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wrapText="1"/>
    </xf>
    <xf numFmtId="0" fontId="3" fillId="0" borderId="0" xfId="0" applyFont="1" applyAlignment="1">
      <alignment horizontal="center" vertical="center"/>
    </xf>
    <xf numFmtId="0" fontId="3" fillId="0" borderId="22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23" xfId="0" applyFont="1" applyBorder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4" fontId="7" fillId="0" borderId="24" xfId="0" applyNumberFormat="1" applyFont="1" applyBorder="1" applyAlignment="1">
      <alignment horizontal="center" vertical="center"/>
    </xf>
    <xf numFmtId="0" fontId="5" fillId="0" borderId="6" xfId="0" applyFont="1" applyBorder="1" applyAlignment="1" applyProtection="1">
      <alignment horizontal="center"/>
      <protection locked="0"/>
    </xf>
    <xf numFmtId="0" fontId="3" fillId="0" borderId="6" xfId="0" applyFont="1" applyBorder="1" applyAlignment="1">
      <alignment horizontal="center"/>
    </xf>
    <xf numFmtId="0" fontId="5" fillId="0" borderId="6" xfId="0" applyFont="1" applyBorder="1" applyAlignment="1" applyProtection="1">
      <alignment horizontal="left"/>
      <protection locked="0"/>
    </xf>
    <xf numFmtId="4" fontId="5" fillId="0" borderId="6" xfId="0" applyNumberFormat="1" applyFont="1" applyBorder="1" applyAlignment="1" applyProtection="1">
      <alignment horizontal="right"/>
      <protection locked="0"/>
    </xf>
    <xf numFmtId="4" fontId="5" fillId="0" borderId="6" xfId="0" applyNumberFormat="1" applyFont="1" applyBorder="1" applyAlignment="1" applyProtection="1">
      <alignment horizontal="right" vertical="center"/>
      <protection locked="0"/>
    </xf>
    <xf numFmtId="0" fontId="5" fillId="0" borderId="6" xfId="0" applyFont="1" applyBorder="1" applyAlignment="1" applyProtection="1">
      <alignment horizontal="right"/>
      <protection locked="0"/>
    </xf>
    <xf numFmtId="4" fontId="3" fillId="0" borderId="6" xfId="0" applyNumberFormat="1" applyFont="1" applyBorder="1" applyAlignment="1">
      <alignment horizontal="right" vertical="center"/>
    </xf>
    <xf numFmtId="4" fontId="3" fillId="0" borderId="6" xfId="0" applyNumberFormat="1" applyFont="1" applyBorder="1" applyAlignment="1">
      <alignment horizontal="right"/>
    </xf>
    <xf numFmtId="14" fontId="3" fillId="0" borderId="6" xfId="0" applyNumberFormat="1" applyFont="1" applyBorder="1"/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24" xfId="0" applyBorder="1" applyAlignment="1">
      <alignment horizontal="center"/>
    </xf>
    <xf numFmtId="4" fontId="0" fillId="0" borderId="24" xfId="0" applyNumberFormat="1" applyBorder="1"/>
    <xf numFmtId="0" fontId="5" fillId="0" borderId="6" xfId="0" applyFont="1" applyBorder="1" applyAlignment="1">
      <alignment horizontal="left" vertical="center"/>
    </xf>
    <xf numFmtId="0" fontId="0" fillId="0" borderId="6" xfId="0" applyBorder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4" fillId="0" borderId="6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left" vertical="center"/>
    </xf>
    <xf numFmtId="4" fontId="7" fillId="4" borderId="6" xfId="0" applyNumberFormat="1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left" vertical="center"/>
    </xf>
    <xf numFmtId="0" fontId="3" fillId="0" borderId="6" xfId="0" applyFont="1" applyBorder="1" applyAlignment="1" applyProtection="1">
      <alignment horizontal="right" vertical="center"/>
      <protection locked="0"/>
    </xf>
    <xf numFmtId="0" fontId="11" fillId="0" borderId="6" xfId="0" applyFont="1" applyBorder="1" applyAlignment="1">
      <alignment horizontal="left"/>
    </xf>
    <xf numFmtId="0" fontId="3" fillId="4" borderId="6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right" vertical="center"/>
    </xf>
    <xf numFmtId="0" fontId="0" fillId="0" borderId="24" xfId="0" applyBorder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center" vertical="center" wrapText="1"/>
    </xf>
    <xf numFmtId="0" fontId="0" fillId="0" borderId="6" xfId="0" pivotButton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 wrapText="1"/>
    </xf>
    <xf numFmtId="165" fontId="0" fillId="0" borderId="6" xfId="0" applyNumberFormat="1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/>
    </xf>
    <xf numFmtId="0" fontId="0" fillId="0" borderId="6" xfId="0" applyBorder="1" applyAlignment="1">
      <alignment horizontal="left" indent="1"/>
    </xf>
    <xf numFmtId="0" fontId="0" fillId="0" borderId="26" xfId="0" applyBorder="1" applyAlignment="1">
      <alignment horizontal="center" vertical="center"/>
    </xf>
    <xf numFmtId="0" fontId="0" fillId="0" borderId="26" xfId="0" applyBorder="1" applyAlignment="1">
      <alignment wrapText="1"/>
    </xf>
    <xf numFmtId="165" fontId="0" fillId="0" borderId="26" xfId="0" applyNumberFormat="1" applyBorder="1" applyAlignment="1">
      <alignment horizontal="center" vertical="center"/>
    </xf>
    <xf numFmtId="166" fontId="0" fillId="0" borderId="26" xfId="0" applyNumberFormat="1" applyBorder="1" applyAlignment="1">
      <alignment horizontal="center" vertical="center" wrapText="1"/>
    </xf>
    <xf numFmtId="165" fontId="0" fillId="0" borderId="26" xfId="0" applyNumberFormat="1" applyBorder="1" applyAlignment="1">
      <alignment horizontal="center" vertical="center" wrapText="1"/>
    </xf>
    <xf numFmtId="165" fontId="0" fillId="0" borderId="27" xfId="0" applyNumberFormat="1" applyBorder="1" applyAlignment="1">
      <alignment horizontal="center" vertical="center" wrapText="1"/>
    </xf>
    <xf numFmtId="0" fontId="0" fillId="0" borderId="29" xfId="0" applyBorder="1" applyAlignment="1">
      <alignment horizontal="center" vertical="center"/>
    </xf>
    <xf numFmtId="0" fontId="0" fillId="0" borderId="29" xfId="0" applyBorder="1" applyAlignment="1">
      <alignment wrapText="1"/>
    </xf>
    <xf numFmtId="165" fontId="0" fillId="0" borderId="29" xfId="0" applyNumberFormat="1" applyBorder="1" applyAlignment="1">
      <alignment horizontal="center" vertical="center"/>
    </xf>
    <xf numFmtId="166" fontId="0" fillId="0" borderId="29" xfId="0" applyNumberFormat="1" applyBorder="1" applyAlignment="1">
      <alignment horizontal="center" vertical="center" wrapText="1"/>
    </xf>
    <xf numFmtId="165" fontId="0" fillId="0" borderId="29" xfId="0" applyNumberFormat="1" applyBorder="1" applyAlignment="1">
      <alignment horizontal="center" vertical="center" wrapText="1"/>
    </xf>
    <xf numFmtId="165" fontId="0" fillId="0" borderId="30" xfId="0" applyNumberFormat="1" applyBorder="1" applyAlignment="1">
      <alignment horizontal="center" vertical="center" wrapText="1"/>
    </xf>
    <xf numFmtId="166" fontId="0" fillId="0" borderId="10" xfId="0" applyNumberFormat="1" applyBorder="1" applyAlignment="1">
      <alignment horizontal="center" vertical="center" wrapText="1"/>
    </xf>
    <xf numFmtId="0" fontId="0" fillId="0" borderId="32" xfId="0" applyBorder="1" applyAlignment="1">
      <alignment horizontal="center" vertical="center"/>
    </xf>
    <xf numFmtId="0" fontId="0" fillId="0" borderId="32" xfId="0" applyBorder="1" applyAlignment="1">
      <alignment wrapText="1"/>
    </xf>
    <xf numFmtId="165" fontId="0" fillId="0" borderId="32" xfId="0" applyNumberFormat="1" applyBorder="1" applyAlignment="1">
      <alignment horizontal="center" vertical="center"/>
    </xf>
    <xf numFmtId="166" fontId="0" fillId="0" borderId="32" xfId="0" applyNumberFormat="1" applyBorder="1" applyAlignment="1">
      <alignment horizontal="center" vertical="center" wrapText="1"/>
    </xf>
    <xf numFmtId="165" fontId="0" fillId="0" borderId="32" xfId="0" applyNumberFormat="1" applyBorder="1" applyAlignment="1">
      <alignment horizontal="center" vertical="center" wrapText="1"/>
    </xf>
    <xf numFmtId="165" fontId="0" fillId="0" borderId="33" xfId="0" applyNumberFormat="1" applyBorder="1" applyAlignment="1">
      <alignment horizontal="center" vertical="center" wrapText="1"/>
    </xf>
    <xf numFmtId="0" fontId="20" fillId="0" borderId="35" xfId="0" applyFont="1" applyBorder="1" applyAlignment="1">
      <alignment horizontal="center" vertical="center"/>
    </xf>
    <xf numFmtId="0" fontId="20" fillId="0" borderId="35" xfId="0" applyFont="1" applyBorder="1" applyAlignment="1">
      <alignment wrapText="1"/>
    </xf>
    <xf numFmtId="165" fontId="20" fillId="0" borderId="35" xfId="0" applyNumberFormat="1" applyFont="1" applyBorder="1" applyAlignment="1">
      <alignment horizontal="center" vertical="center"/>
    </xf>
    <xf numFmtId="166" fontId="20" fillId="0" borderId="35" xfId="0" applyNumberFormat="1" applyFont="1" applyBorder="1" applyAlignment="1">
      <alignment horizontal="center" vertical="center" wrapText="1"/>
    </xf>
    <xf numFmtId="165" fontId="20" fillId="0" borderId="35" xfId="0" applyNumberFormat="1" applyFont="1" applyBorder="1" applyAlignment="1">
      <alignment horizontal="center" vertical="center" wrapText="1"/>
    </xf>
    <xf numFmtId="165" fontId="20" fillId="0" borderId="36" xfId="0" applyNumberFormat="1" applyFont="1" applyBorder="1" applyAlignment="1">
      <alignment horizontal="center" vertical="center" wrapText="1"/>
    </xf>
    <xf numFmtId="0" fontId="0" fillId="0" borderId="32" xfId="0" applyBorder="1" applyAlignment="1">
      <alignment horizontal="center" wrapText="1"/>
    </xf>
    <xf numFmtId="0" fontId="0" fillId="0" borderId="29" xfId="0" applyBorder="1" applyAlignment="1">
      <alignment horizontal="center" wrapText="1"/>
    </xf>
    <xf numFmtId="0" fontId="20" fillId="0" borderId="35" xfId="0" applyFont="1" applyBorder="1" applyAlignment="1">
      <alignment horizontal="center" wrapText="1"/>
    </xf>
    <xf numFmtId="166" fontId="0" fillId="0" borderId="32" xfId="0" applyNumberFormat="1" applyBorder="1" applyAlignment="1">
      <alignment horizontal="center" vertical="center"/>
    </xf>
    <xf numFmtId="166" fontId="0" fillId="0" borderId="29" xfId="0" applyNumberFormat="1" applyBorder="1" applyAlignment="1">
      <alignment horizontal="center" vertical="center"/>
    </xf>
    <xf numFmtId="166" fontId="20" fillId="0" borderId="35" xfId="0" applyNumberFormat="1" applyFont="1" applyBorder="1" applyAlignment="1">
      <alignment horizontal="center" vertical="center"/>
    </xf>
    <xf numFmtId="166" fontId="0" fillId="0" borderId="18" xfId="0" applyNumberFormat="1" applyBorder="1" applyAlignment="1">
      <alignment horizontal="center" vertical="center" wrapText="1"/>
    </xf>
    <xf numFmtId="166" fontId="0" fillId="0" borderId="26" xfId="0" applyNumberFormat="1" applyBorder="1" applyAlignment="1">
      <alignment horizontal="center" vertical="center"/>
    </xf>
    <xf numFmtId="166" fontId="0" fillId="0" borderId="6" xfId="0" applyNumberFormat="1" applyBorder="1" applyAlignment="1">
      <alignment horizontal="center" vertical="center"/>
    </xf>
    <xf numFmtId="3" fontId="6" fillId="4" borderId="6" xfId="0" applyNumberFormat="1" applyFont="1" applyFill="1" applyBorder="1" applyAlignment="1">
      <alignment horizontal="center" vertical="center"/>
    </xf>
    <xf numFmtId="3" fontId="15" fillId="4" borderId="6" xfId="0" applyNumberFormat="1" applyFont="1" applyFill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37" xfId="0" applyBorder="1" applyAlignment="1">
      <alignment horizontal="left" indent="1"/>
    </xf>
    <xf numFmtId="0" fontId="0" fillId="0" borderId="38" xfId="0" applyBorder="1" applyAlignment="1">
      <alignment horizontal="left" indent="1"/>
    </xf>
    <xf numFmtId="0" fontId="0" fillId="0" borderId="39" xfId="0" applyBorder="1" applyAlignment="1">
      <alignment horizontal="left" indent="1"/>
    </xf>
    <xf numFmtId="0" fontId="0" fillId="0" borderId="3" xfId="0" applyBorder="1" applyAlignment="1">
      <alignment horizontal="center" vertical="center"/>
    </xf>
    <xf numFmtId="0" fontId="0" fillId="0" borderId="31" xfId="0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0" fillId="0" borderId="3" xfId="0" applyFont="1" applyBorder="1" applyAlignment="1">
      <alignment horizontal="left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164" fontId="3" fillId="4" borderId="6" xfId="0" applyNumberFormat="1" applyFont="1" applyFill="1" applyBorder="1" applyAlignment="1">
      <alignment horizontal="left" vertical="center"/>
    </xf>
    <xf numFmtId="0" fontId="5" fillId="0" borderId="6" xfId="0" applyFont="1" applyBorder="1"/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13" fillId="0" borderId="6" xfId="0" applyFont="1" applyBorder="1" applyAlignment="1">
      <alignment horizontal="center" vertical="center" wrapText="1"/>
    </xf>
    <xf numFmtId="0" fontId="13" fillId="0" borderId="6" xfId="0" applyFont="1" applyBorder="1" applyAlignment="1">
      <alignment horizontal="center" vertical="top" wrapText="1"/>
    </xf>
    <xf numFmtId="0" fontId="1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top" wrapText="1"/>
    </xf>
    <xf numFmtId="0" fontId="9" fillId="0" borderId="6" xfId="0" applyFont="1" applyBorder="1" applyAlignment="1">
      <alignment horizontal="center" vertical="top" wrapText="1"/>
    </xf>
    <xf numFmtId="0" fontId="5" fillId="0" borderId="6" xfId="0" applyFont="1" applyBorder="1" applyAlignment="1">
      <alignment horizontal="center"/>
    </xf>
    <xf numFmtId="164" fontId="14" fillId="4" borderId="6" xfId="0" applyNumberFormat="1" applyFont="1" applyFill="1" applyBorder="1" applyAlignment="1">
      <alignment wrapText="1"/>
    </xf>
    <xf numFmtId="164" fontId="14" fillId="4" borderId="6" xfId="0" applyNumberFormat="1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right" wrapText="1"/>
    </xf>
    <xf numFmtId="164" fontId="14" fillId="4" borderId="6" xfId="0" applyNumberFormat="1" applyFont="1" applyFill="1" applyBorder="1" applyAlignment="1">
      <alignment horizontal="left"/>
    </xf>
    <xf numFmtId="164" fontId="14" fillId="4" borderId="6" xfId="0" applyNumberFormat="1" applyFont="1" applyFill="1" applyBorder="1" applyAlignment="1">
      <alignment horizontal="left" vertical="center"/>
    </xf>
    <xf numFmtId="164" fontId="5" fillId="4" borderId="6" xfId="0" applyNumberFormat="1" applyFont="1" applyFill="1" applyBorder="1" applyAlignment="1">
      <alignment horizontal="center"/>
    </xf>
    <xf numFmtId="164" fontId="5" fillId="4" borderId="6" xfId="0" applyNumberFormat="1" applyFont="1" applyFill="1" applyBorder="1" applyAlignment="1">
      <alignment horizontal="left" vertical="center"/>
    </xf>
    <xf numFmtId="164" fontId="5" fillId="0" borderId="6" xfId="0" applyNumberFormat="1" applyFont="1" applyBorder="1" applyAlignment="1">
      <alignment horizontal="center"/>
    </xf>
    <xf numFmtId="4" fontId="0" fillId="0" borderId="0" xfId="0" applyNumberFormat="1" applyBorder="1" applyAlignment="1">
      <alignment horizontal="right"/>
    </xf>
    <xf numFmtId="3" fontId="5" fillId="0" borderId="0" xfId="0" applyNumberFormat="1" applyFont="1" applyBorder="1" applyAlignment="1">
      <alignment horizontal="center" vertical="center"/>
    </xf>
    <xf numFmtId="4" fontId="5" fillId="0" borderId="0" xfId="0" applyNumberFormat="1" applyFont="1" applyBorder="1"/>
    <xf numFmtId="0" fontId="0" fillId="0" borderId="0" xfId="0" applyBorder="1"/>
    <xf numFmtId="0" fontId="5" fillId="0" borderId="0" xfId="0" applyFont="1" applyFill="1" applyAlignment="1">
      <alignment horizontal="left" vertical="center"/>
    </xf>
    <xf numFmtId="0" fontId="3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left" vertical="center" textRotation="90" wrapText="1"/>
    </xf>
    <xf numFmtId="0" fontId="3" fillId="0" borderId="6" xfId="0" applyFont="1" applyBorder="1" applyAlignment="1">
      <alignment horizontal="center" vertical="center" textRotation="90" wrapText="1"/>
    </xf>
    <xf numFmtId="164" fontId="9" fillId="4" borderId="6" xfId="0" applyNumberFormat="1" applyFont="1" applyFill="1" applyBorder="1" applyAlignment="1">
      <alignment horizontal="center" vertical="center"/>
    </xf>
    <xf numFmtId="164" fontId="9" fillId="4" borderId="6" xfId="0" applyNumberFormat="1" applyFont="1" applyFill="1" applyBorder="1" applyAlignment="1">
      <alignment horizontal="left" vertical="center"/>
    </xf>
  </cellXfs>
  <cellStyles count="2">
    <cellStyle name="Денежный" xfId="1" builtinId="4"/>
    <cellStyle name="Обычный" xfId="0" builtinId="0"/>
  </cellStyles>
  <dxfs count="28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7" formatCode="m/d/yyyy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4" formatCode="#,##0.00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164" formatCode="0;\-0;;@"/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4" formatCode="0;\-0;;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border outline="0">
        <bottom style="thin">
          <color indexed="64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alignment horizontal="center" vertical="bottom" textRotation="0" wrapText="0" indent="0" justifyLastLine="0" shrinkToFit="0" readingOrder="0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  <vertical/>
        <horizontal/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numFmt numFmtId="4" formatCode="#,##0.00"/>
      <fill>
        <patternFill patternType="none">
          <fgColor indexed="64"/>
          <bgColor auto="1"/>
        </patternFill>
      </fill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double">
          <color theme="8" tint="-0.24994659260841701"/>
        </left>
        <right style="double">
          <color theme="8" tint="-0.24994659260841701"/>
        </right>
        <top style="double">
          <color theme="8" tint="-0.24994659260841701"/>
        </top>
        <bottom style="double">
          <color theme="8" tint="-0.2499465926084170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numFmt numFmtId="166" formatCode="_-* #,##0\ _₽_-;\-* #,##0\ _₽_-;_-* &quot;-&quot;\ _₽_-;_-@_-"/>
    </dxf>
    <dxf>
      <numFmt numFmtId="166" formatCode="_-* #,##0\ _₽_-;\-* #,##0\ _₽_-;_-* &quot;-&quot;\ _₽_-;_-@_-"/>
    </dxf>
    <dxf>
      <alignment horizontal="center"/>
    </dxf>
    <dxf>
      <font>
        <sz val="12"/>
      </font>
    </dxf>
    <dxf>
      <font>
        <sz val="12"/>
      </font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/>
      </border>
    </dxf>
    <dxf>
      <border>
        <vertical/>
      </border>
    </dxf>
    <dxf>
      <border>
        <vertic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sz val="14"/>
      </font>
    </dxf>
    <dxf>
      <font>
        <sz val="14"/>
      </font>
    </dxf>
    <dxf>
      <font>
        <sz val="14"/>
      </font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65" formatCode="_-* #,##0.00\ _₽_-;\-* #,##0.00\ _₽_-;_-* &quot;-&quot;??\ _₽_-;_-@_-"/>
    </dxf>
    <dxf>
      <alignment wrapText="1"/>
    </dxf>
    <dxf>
      <alignment vertical="center"/>
    </dxf>
    <dxf>
      <alignment horizontal="center"/>
    </dxf>
    <dxf>
      <numFmt numFmtId="166" formatCode="_-* #,##0\ _₽_-;\-* #,##0\ _₽_-;_-* &quot;-&quot;\ _₽_-;_-@_-"/>
    </dxf>
    <dxf>
      <alignment wrapText="1"/>
    </dxf>
    <dxf>
      <alignment vertical="center"/>
    </dxf>
    <dxf>
      <alignment horizontal="center"/>
    </dxf>
    <dxf>
      <numFmt numFmtId="165" formatCode="_-* #,##0.00\ _₽_-;\-* #,##0.00\ _₽_-;_-* &quot;-&quot;??\ _₽_-;_-@_-"/>
    </dxf>
    <dxf>
      <alignment vertic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numFmt numFmtId="166" formatCode="_-* #,##0\ _₽_-;\-* #,##0\ _₽_-;_-* &quot;-&quot;\ _₽_-;_-@_-"/>
    </dxf>
    <dxf>
      <numFmt numFmtId="166" formatCode="_-* #,##0\ _₽_-;\-* #,##0\ _₽_-;_-* &quot;-&quot;\ _₽_-;_-@_-"/>
    </dxf>
    <dxf>
      <font>
        <sz val="12"/>
      </font>
    </dxf>
    <dxf>
      <font>
        <sz val="12"/>
      </font>
    </dxf>
    <dxf>
      <border>
        <top style="medium">
          <color indexed="64"/>
        </top>
      </border>
    </dxf>
    <dxf>
      <border>
        <top style="medium">
          <color indexed="64"/>
        </top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font>
        <sz val="14"/>
      </font>
    </dxf>
    <dxf>
      <font>
        <sz val="14"/>
      </font>
    </dxf>
    <dxf>
      <font>
        <sz val="14"/>
      </font>
    </dxf>
    <dxf>
      <alignment vertical="center"/>
    </dxf>
    <dxf>
      <alignment vertical="center"/>
    </dxf>
    <dxf>
      <alignment horizontal="center"/>
    </dxf>
    <dxf>
      <alignment horizontal="center"/>
    </dxf>
    <dxf>
      <alignment vertical="center"/>
    </dxf>
    <dxf>
      <alignment horizontal="center"/>
    </dxf>
    <dxf>
      <border>
        <vertical/>
      </border>
    </dxf>
    <dxf>
      <border>
        <vertical/>
      </border>
    </dxf>
    <dxf>
      <border>
        <vertical/>
      </border>
    </dxf>
    <dxf>
      <border>
        <horizontal/>
      </border>
    </dxf>
    <dxf>
      <border>
        <horizontal/>
      </border>
    </dxf>
    <dxf>
      <border>
        <horizontal/>
      </border>
    </dxf>
    <dxf>
      <border>
        <horizontal/>
      </border>
    </dxf>
    <dxf>
      <border>
        <horizontal/>
      </border>
    </dxf>
    <dxf>
      <border>
        <horizont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165" formatCode="_-* #,##0.00\ _₽_-;\-* #,##0.00\ _₽_-;_-* &quot;-&quot;??\ _₽_-;_-@_-"/>
    </dxf>
    <dxf>
      <alignment wrapText="1"/>
    </dxf>
    <dxf>
      <alignment vertical="center"/>
    </dxf>
    <dxf>
      <alignment horizontal="center"/>
    </dxf>
    <dxf>
      <numFmt numFmtId="166" formatCode="_-* #,##0\ _₽_-;\-* #,##0\ _₽_-;_-* &quot;-&quot;\ _₽_-;_-@_-"/>
    </dxf>
    <dxf>
      <alignment wrapText="1"/>
    </dxf>
    <dxf>
      <alignment vertical="center"/>
    </dxf>
    <dxf>
      <alignment horizontal="center"/>
    </dxf>
    <dxf>
      <numFmt numFmtId="165" formatCode="_-* #,##0.00\ _₽_-;\-* #,##0.00\ _₽_-;_-* &quot;-&quot;??\ _₽_-;_-@_-"/>
    </dxf>
    <dxf>
      <alignment vertical="center"/>
    </dxf>
    <dxf>
      <alignment horizontal="center"/>
    </dxf>
    <dxf>
      <alignment vertic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numFmt numFmtId="4" formatCode="#,##0.00"/>
      <fill>
        <patternFill patternType="solid">
          <fgColor indexed="64"/>
          <bgColor rgb="FFFFFFCC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04"/>
        <scheme val="minor"/>
      </font>
      <fill>
        <patternFill patternType="solid">
          <fgColor indexed="64"/>
          <bgColor rgb="FFFFFFC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bottom style="thin">
          <color indexed="64"/>
        </bottom>
      </border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theme="3" tint="0.59999389629810485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FFFF99"/>
      <color rgb="FF99CC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customXml" Target="../customXml/item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eduhseru-my.sharepoint.com/personal/enusanin_edu_hse_ru/Documents/&#1056;&#1055;%20&#1052;&#1072;&#1081;%202022%20&#1056;&#1072;&#1073;&#1086;&#1095;&#1072;&#1103;%20&#1074;&#1077;&#1088;&#1089;&#1080;&#1103;2.xlsm" TargetMode="External"/><Relationship Id="rId1" Type="http://schemas.openxmlformats.org/officeDocument/2006/relationships/externalLinkPath" Target="https://eduhseru-my.sharepoint.com/personal/enusanin_edu_hse_ru/Documents/&#1056;&#1055;%20&#1052;&#1072;&#1081;%202022%20&#1056;&#1072;&#1073;&#1086;&#1095;&#1072;&#1103;%20&#1074;&#1077;&#1088;&#1089;&#1080;&#1103;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Перечень домов"/>
      <sheetName val="Лист5"/>
      <sheetName val="Лист2"/>
      <sheetName val="Расшифровка сокращений"/>
      <sheetName val="Подсчет кворума"/>
      <sheetName val="Информация по МКД"/>
      <sheetName val="Пред. стоим."/>
      <sheetName val="Комиссия"/>
      <sheetName val="Алфавит"/>
      <sheetName val="Инф. по МКД"/>
      <sheetName val="Аварийные МКД"/>
      <sheetName val="Аварийка NEW"/>
      <sheetName val="47-п"/>
      <sheetName val="Лист3"/>
      <sheetName val="Лист4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 t="str">
            <v>Александровский муниципальный округ Пермского края</v>
          </cell>
          <cell r="D3" t="str">
            <v>г. Александровск, ул. 3 Интернационала, д. 26</v>
          </cell>
          <cell r="E3" t="b">
            <v>1</v>
          </cell>
          <cell r="F3">
            <v>1960</v>
          </cell>
          <cell r="H3" t="str">
            <v>Кирпич</v>
          </cell>
          <cell r="L3">
            <v>2</v>
          </cell>
          <cell r="M3">
            <v>3</v>
          </cell>
          <cell r="Q3">
            <v>1355.4</v>
          </cell>
          <cell r="R3">
            <v>1355.4</v>
          </cell>
          <cell r="S3">
            <v>879.9</v>
          </cell>
          <cell r="T3">
            <v>19</v>
          </cell>
        </row>
        <row r="4">
          <cell r="C4" t="str">
            <v>Александровский муниципальный округ Пермского края</v>
          </cell>
          <cell r="D4" t="str">
            <v>г. Александровск, ул. Войкова, д. 22</v>
          </cell>
          <cell r="E4" t="b">
            <v>1</v>
          </cell>
          <cell r="F4">
            <v>1966</v>
          </cell>
          <cell r="H4" t="str">
            <v>Блоки</v>
          </cell>
          <cell r="L4">
            <v>5</v>
          </cell>
          <cell r="M4">
            <v>3</v>
          </cell>
          <cell r="Q4">
            <v>2566.2600000000002</v>
          </cell>
          <cell r="R4">
            <v>2566.2600000000002</v>
          </cell>
          <cell r="S4">
            <v>2309.63</v>
          </cell>
        </row>
        <row r="5">
          <cell r="C5" t="str">
            <v>Александровский муниципальный округ Пермского края</v>
          </cell>
          <cell r="D5" t="str">
            <v>г. Александровск, ул. Войкова, д. 24</v>
          </cell>
          <cell r="E5" t="b">
            <v>1</v>
          </cell>
          <cell r="F5">
            <v>1957</v>
          </cell>
          <cell r="H5" t="str">
            <v>Кирпич</v>
          </cell>
          <cell r="L5">
            <v>2</v>
          </cell>
          <cell r="M5">
            <v>2</v>
          </cell>
          <cell r="Q5">
            <v>646.1</v>
          </cell>
          <cell r="R5">
            <v>410.8</v>
          </cell>
          <cell r="S5">
            <v>365.5</v>
          </cell>
          <cell r="T5">
            <v>24</v>
          </cell>
        </row>
        <row r="6">
          <cell r="C6" t="str">
            <v>Александровский муниципальный округ Пермского края</v>
          </cell>
          <cell r="D6" t="str">
            <v>г. Александровск, ул. Войкова, д. 22А</v>
          </cell>
          <cell r="E6" t="b">
            <v>1</v>
          </cell>
          <cell r="F6">
            <v>1989</v>
          </cell>
          <cell r="H6" t="str">
            <v>Панель</v>
          </cell>
          <cell r="L6">
            <v>5</v>
          </cell>
          <cell r="M6">
            <v>3</v>
          </cell>
          <cell r="Q6">
            <v>4477.07</v>
          </cell>
          <cell r="R6">
            <v>4477.07</v>
          </cell>
          <cell r="S6">
            <v>4029.36</v>
          </cell>
        </row>
        <row r="7">
          <cell r="C7" t="str">
            <v>Александровский муниципальный округ Пермского края</v>
          </cell>
          <cell r="D7" t="str">
            <v>г. Александровск, ул. Деменева, д. 2А</v>
          </cell>
          <cell r="E7" t="b">
            <v>1</v>
          </cell>
          <cell r="F7">
            <v>1978</v>
          </cell>
          <cell r="H7" t="str">
            <v>Кирпич</v>
          </cell>
          <cell r="L7">
            <v>2</v>
          </cell>
          <cell r="M7">
            <v>2</v>
          </cell>
          <cell r="Q7">
            <v>329.85</v>
          </cell>
          <cell r="R7">
            <v>329.85</v>
          </cell>
          <cell r="S7">
            <v>296.87</v>
          </cell>
        </row>
        <row r="8">
          <cell r="C8" t="str">
            <v>Александровский муниципальный округ Пермского края</v>
          </cell>
          <cell r="D8" t="str">
            <v>г. Александровск, ул. Жданова, д. 13</v>
          </cell>
          <cell r="E8" t="b">
            <v>1</v>
          </cell>
          <cell r="F8">
            <v>1995</v>
          </cell>
          <cell r="H8" t="str">
            <v>Панель</v>
          </cell>
          <cell r="L8">
            <v>5</v>
          </cell>
          <cell r="M8">
            <v>6</v>
          </cell>
          <cell r="Q8">
            <v>5738.2</v>
          </cell>
          <cell r="R8">
            <v>4271</v>
          </cell>
          <cell r="S8">
            <v>4271</v>
          </cell>
        </row>
        <row r="9">
          <cell r="C9" t="str">
            <v>Александровский муниципальный округ Пермского края</v>
          </cell>
          <cell r="D9" t="str">
            <v>г. Александровск, ул. Жданова, д. 15</v>
          </cell>
          <cell r="E9" t="b">
            <v>1</v>
          </cell>
          <cell r="F9">
            <v>1988</v>
          </cell>
          <cell r="H9" t="str">
            <v>Панель</v>
          </cell>
          <cell r="L9">
            <v>5</v>
          </cell>
          <cell r="M9">
            <v>4</v>
          </cell>
          <cell r="Q9">
            <v>3265.1</v>
          </cell>
          <cell r="R9">
            <v>3265.1</v>
          </cell>
          <cell r="S9">
            <v>2938.59</v>
          </cell>
        </row>
        <row r="10">
          <cell r="C10" t="str">
            <v>Александровский муниципальный округ Пермского края</v>
          </cell>
          <cell r="D10" t="str">
            <v>г. Александровск, ул. Жданова, д. 17</v>
          </cell>
          <cell r="E10" t="b">
            <v>1</v>
          </cell>
          <cell r="F10">
            <v>1954</v>
          </cell>
          <cell r="H10" t="str">
            <v>Шлакоблок</v>
          </cell>
          <cell r="L10">
            <v>2</v>
          </cell>
          <cell r="M10">
            <v>2</v>
          </cell>
          <cell r="Q10">
            <v>382.9</v>
          </cell>
          <cell r="R10">
            <v>382.9</v>
          </cell>
          <cell r="S10">
            <v>183.4</v>
          </cell>
          <cell r="T10">
            <v>20</v>
          </cell>
        </row>
        <row r="11">
          <cell r="C11" t="str">
            <v>Александровский муниципальный округ Пермского края</v>
          </cell>
          <cell r="D11" t="str">
            <v>г. Александровск, ул. Жданова, д. 20</v>
          </cell>
          <cell r="E11" t="b">
            <v>1</v>
          </cell>
          <cell r="F11">
            <v>1956</v>
          </cell>
          <cell r="H11" t="str">
            <v>Кирпич</v>
          </cell>
          <cell r="L11">
            <v>2</v>
          </cell>
          <cell r="M11">
            <v>2</v>
          </cell>
          <cell r="Q11">
            <v>378.41</v>
          </cell>
          <cell r="R11">
            <v>378.41</v>
          </cell>
          <cell r="S11">
            <v>125.01</v>
          </cell>
          <cell r="T11">
            <v>20</v>
          </cell>
        </row>
        <row r="12">
          <cell r="C12" t="str">
            <v>Александровский муниципальный округ Пермского края</v>
          </cell>
          <cell r="D12" t="str">
            <v>г. Александровск, ул. Жданова, д. 21</v>
          </cell>
          <cell r="E12" t="b">
            <v>1</v>
          </cell>
          <cell r="F12">
            <v>1955</v>
          </cell>
          <cell r="H12" t="str">
            <v>Кирпич</v>
          </cell>
          <cell r="L12">
            <v>2</v>
          </cell>
          <cell r="M12">
            <v>2</v>
          </cell>
          <cell r="Q12">
            <v>389.8</v>
          </cell>
          <cell r="R12">
            <v>389.8</v>
          </cell>
          <cell r="S12">
            <v>168.3</v>
          </cell>
          <cell r="T12">
            <v>23</v>
          </cell>
        </row>
        <row r="13">
          <cell r="C13" t="str">
            <v>Александровский муниципальный округ Пермского края</v>
          </cell>
          <cell r="D13" t="str">
            <v>г. Александровск, ул. Жданова, д. 22</v>
          </cell>
          <cell r="E13" t="b">
            <v>1</v>
          </cell>
          <cell r="F13">
            <v>1957</v>
          </cell>
          <cell r="H13" t="str">
            <v>Кирпич</v>
          </cell>
          <cell r="L13">
            <v>2</v>
          </cell>
          <cell r="M13">
            <v>2</v>
          </cell>
          <cell r="Q13">
            <v>385.5</v>
          </cell>
          <cell r="R13">
            <v>385.27</v>
          </cell>
          <cell r="S13">
            <v>264.60000000000002</v>
          </cell>
          <cell r="T13">
            <v>18</v>
          </cell>
        </row>
        <row r="14">
          <cell r="C14" t="str">
            <v>Александровский муниципальный округ Пермского края</v>
          </cell>
          <cell r="D14" t="str">
            <v>г. Александровск, ул. Жданова, д. 24</v>
          </cell>
          <cell r="E14" t="b">
            <v>1</v>
          </cell>
          <cell r="F14">
            <v>1962</v>
          </cell>
          <cell r="H14" t="str">
            <v>Кирпич</v>
          </cell>
          <cell r="L14">
            <v>2</v>
          </cell>
          <cell r="M14">
            <v>2</v>
          </cell>
          <cell r="Q14">
            <v>618.57000000000005</v>
          </cell>
          <cell r="R14">
            <v>382.1</v>
          </cell>
          <cell r="S14">
            <v>337.93</v>
          </cell>
          <cell r="T14">
            <v>22</v>
          </cell>
        </row>
        <row r="15">
          <cell r="C15" t="str">
            <v>Александровский муниципальный округ Пермского края</v>
          </cell>
          <cell r="D15" t="str">
            <v>г. Александровск, ул. Калинина, д. 6</v>
          </cell>
          <cell r="E15" t="b">
            <v>1</v>
          </cell>
          <cell r="F15">
            <v>1994</v>
          </cell>
          <cell r="H15" t="str">
            <v>Панель</v>
          </cell>
          <cell r="L15">
            <v>5</v>
          </cell>
          <cell r="M15">
            <v>5</v>
          </cell>
          <cell r="Q15">
            <v>3594.4</v>
          </cell>
          <cell r="R15">
            <v>3594.4</v>
          </cell>
          <cell r="S15">
            <v>3234.96</v>
          </cell>
        </row>
        <row r="16">
          <cell r="C16" t="str">
            <v>Александровский муниципальный округ Пермского края</v>
          </cell>
          <cell r="D16" t="str">
            <v>г. Александровск, ул. Калинина, д. 6А</v>
          </cell>
          <cell r="E16" t="b">
            <v>1</v>
          </cell>
          <cell r="F16">
            <v>1990</v>
          </cell>
          <cell r="H16" t="str">
            <v>Кирпич</v>
          </cell>
          <cell r="L16">
            <v>5</v>
          </cell>
          <cell r="M16">
            <v>4</v>
          </cell>
          <cell r="Q16">
            <v>2855.9</v>
          </cell>
          <cell r="R16">
            <v>2855.9</v>
          </cell>
          <cell r="S16">
            <v>2570.31</v>
          </cell>
        </row>
        <row r="17">
          <cell r="C17" t="str">
            <v>Александровский муниципальный округ Пермского края</v>
          </cell>
          <cell r="D17" t="str">
            <v>г. Александровск, ул. Ким, д. 19</v>
          </cell>
          <cell r="E17" t="b">
            <v>1</v>
          </cell>
          <cell r="F17">
            <v>1951</v>
          </cell>
          <cell r="H17" t="str">
            <v>Кирпич</v>
          </cell>
          <cell r="L17">
            <v>2</v>
          </cell>
          <cell r="M17">
            <v>1</v>
          </cell>
          <cell r="Q17">
            <v>509.4</v>
          </cell>
          <cell r="R17">
            <v>501.2</v>
          </cell>
          <cell r="S17">
            <v>320.8</v>
          </cell>
          <cell r="T17">
            <v>14</v>
          </cell>
        </row>
        <row r="18">
          <cell r="C18" t="str">
            <v>Александровский муниципальный округ Пермского края</v>
          </cell>
          <cell r="D18" t="str">
            <v>г. Александровск, ул. Ким, д. 20</v>
          </cell>
          <cell r="E18" t="b">
            <v>1</v>
          </cell>
          <cell r="F18">
            <v>1976</v>
          </cell>
          <cell r="H18" t="str">
            <v>кирпич</v>
          </cell>
          <cell r="I18" t="str">
            <v>плоская</v>
          </cell>
          <cell r="J18" t="str">
            <v>ГВС</v>
          </cell>
          <cell r="K18" t="str">
            <v>имеется</v>
          </cell>
          <cell r="L18">
            <v>5</v>
          </cell>
          <cell r="M18">
            <v>4</v>
          </cell>
          <cell r="Q18">
            <v>4614.6000000000004</v>
          </cell>
          <cell r="R18">
            <v>3174.7</v>
          </cell>
          <cell r="S18">
            <v>3174.7</v>
          </cell>
          <cell r="T18">
            <v>126</v>
          </cell>
        </row>
        <row r="19">
          <cell r="C19" t="str">
            <v>Александровский муниципальный округ Пермского края</v>
          </cell>
          <cell r="D19" t="str">
            <v>г. Александровск, ул. Ким, д. 22</v>
          </cell>
          <cell r="E19" t="b">
            <v>1</v>
          </cell>
          <cell r="F19">
            <v>1976</v>
          </cell>
          <cell r="H19" t="str">
            <v>Панель</v>
          </cell>
          <cell r="L19">
            <v>5</v>
          </cell>
          <cell r="M19">
            <v>6</v>
          </cell>
          <cell r="Q19">
            <v>2627.48</v>
          </cell>
          <cell r="R19">
            <v>2627.48</v>
          </cell>
          <cell r="S19">
            <v>2364.73</v>
          </cell>
        </row>
        <row r="20">
          <cell r="C20" t="str">
            <v>Александровский муниципальный округ Пермского края</v>
          </cell>
          <cell r="D20" t="str">
            <v>г. Александровск, ул. Ким, д. 47</v>
          </cell>
          <cell r="E20" t="b">
            <v>1</v>
          </cell>
          <cell r="F20">
            <v>1960</v>
          </cell>
          <cell r="H20" t="str">
            <v>Кирпич</v>
          </cell>
          <cell r="L20">
            <v>3</v>
          </cell>
          <cell r="M20">
            <v>3</v>
          </cell>
          <cell r="Q20">
            <v>1623.03</v>
          </cell>
          <cell r="R20">
            <v>1494.3</v>
          </cell>
          <cell r="S20">
            <v>938.58</v>
          </cell>
          <cell r="T20">
            <v>58</v>
          </cell>
        </row>
        <row r="21">
          <cell r="C21" t="str">
            <v>Александровский муниципальный округ Пермского края</v>
          </cell>
          <cell r="D21" t="str">
            <v>г. Александровск, ул. Ким, д. 53</v>
          </cell>
          <cell r="E21" t="b">
            <v>1</v>
          </cell>
          <cell r="F21">
            <v>1950</v>
          </cell>
          <cell r="H21" t="str">
            <v>Кирпич</v>
          </cell>
          <cell r="L21">
            <v>3</v>
          </cell>
          <cell r="M21">
            <v>3</v>
          </cell>
          <cell r="Q21">
            <v>1624.72</v>
          </cell>
          <cell r="R21">
            <v>1452.62</v>
          </cell>
          <cell r="S21">
            <v>957.18</v>
          </cell>
          <cell r="T21">
            <v>58</v>
          </cell>
        </row>
        <row r="22">
          <cell r="C22" t="str">
            <v>Александровский муниципальный округ Пермского края</v>
          </cell>
          <cell r="D22" t="str">
            <v>г. Александровск, ул. Кирова, д. 3</v>
          </cell>
          <cell r="E22" t="b">
            <v>1</v>
          </cell>
          <cell r="F22">
            <v>1973</v>
          </cell>
          <cell r="H22" t="str">
            <v>Шлакоблок</v>
          </cell>
          <cell r="L22">
            <v>5</v>
          </cell>
          <cell r="M22">
            <v>3</v>
          </cell>
          <cell r="Q22">
            <v>1937.64</v>
          </cell>
          <cell r="R22">
            <v>1937.64</v>
          </cell>
          <cell r="S22">
            <v>1743.88</v>
          </cell>
        </row>
        <row r="23">
          <cell r="C23" t="str">
            <v>Александровский муниципальный округ Пермского края</v>
          </cell>
          <cell r="D23" t="str">
            <v>г. Александровск, ул. Кирова, д. 4</v>
          </cell>
          <cell r="E23" t="b">
            <v>1</v>
          </cell>
          <cell r="F23">
            <v>1957</v>
          </cell>
          <cell r="H23" t="str">
            <v>Кирпич</v>
          </cell>
          <cell r="L23">
            <v>2</v>
          </cell>
          <cell r="M23">
            <v>2</v>
          </cell>
          <cell r="Q23">
            <v>446.49</v>
          </cell>
          <cell r="R23">
            <v>304.27</v>
          </cell>
          <cell r="S23">
            <v>290.04000000000002</v>
          </cell>
          <cell r="T23">
            <v>15</v>
          </cell>
        </row>
        <row r="24">
          <cell r="C24" t="str">
            <v>Александровский муниципальный округ Пермского края</v>
          </cell>
          <cell r="D24" t="str">
            <v>г. Александровск, ул. Кирова, д. 5</v>
          </cell>
          <cell r="E24" t="b">
            <v>1</v>
          </cell>
          <cell r="F24">
            <v>1967</v>
          </cell>
          <cell r="H24" t="str">
            <v>Блоки</v>
          </cell>
          <cell r="L24">
            <v>4</v>
          </cell>
          <cell r="M24">
            <v>3</v>
          </cell>
          <cell r="Q24">
            <v>1951.8</v>
          </cell>
          <cell r="R24">
            <v>1051.2</v>
          </cell>
          <cell r="S24">
            <v>330.49</v>
          </cell>
          <cell r="T24">
            <v>123</v>
          </cell>
        </row>
        <row r="25">
          <cell r="C25" t="str">
            <v>Александровский муниципальный округ Пермского края</v>
          </cell>
          <cell r="D25" t="str">
            <v>г. Александровск, ул. Кирова, д. 6</v>
          </cell>
          <cell r="E25" t="b">
            <v>1</v>
          </cell>
          <cell r="F25">
            <v>1957</v>
          </cell>
          <cell r="H25" t="str">
            <v>Кирпич</v>
          </cell>
          <cell r="L25">
            <v>2</v>
          </cell>
          <cell r="M25">
            <v>2</v>
          </cell>
          <cell r="Q25">
            <v>443.95</v>
          </cell>
          <cell r="R25">
            <v>443.95</v>
          </cell>
          <cell r="S25">
            <v>256.86</v>
          </cell>
          <cell r="T25">
            <v>13</v>
          </cell>
        </row>
        <row r="26">
          <cell r="C26" t="str">
            <v>Александровский муниципальный округ Пермского края</v>
          </cell>
          <cell r="D26" t="str">
            <v>г. Александровск, ул. Кирова, д. 7</v>
          </cell>
          <cell r="E26" t="b">
            <v>1</v>
          </cell>
          <cell r="F26">
            <v>1966</v>
          </cell>
          <cell r="H26" t="str">
            <v>Блоки</v>
          </cell>
          <cell r="L26">
            <v>5</v>
          </cell>
          <cell r="M26">
            <v>4</v>
          </cell>
          <cell r="Q26">
            <v>3270.96</v>
          </cell>
          <cell r="R26">
            <v>3270.96</v>
          </cell>
          <cell r="S26">
            <v>2943.86</v>
          </cell>
        </row>
        <row r="27">
          <cell r="C27" t="str">
            <v>Александровский муниципальный округ Пермского края</v>
          </cell>
          <cell r="D27" t="str">
            <v>г. Александровск, ул. Кирова, д. 8</v>
          </cell>
          <cell r="E27" t="b">
            <v>1</v>
          </cell>
          <cell r="F27">
            <v>1957</v>
          </cell>
          <cell r="H27" t="str">
            <v>Кирпич</v>
          </cell>
          <cell r="L27">
            <v>2</v>
          </cell>
          <cell r="M27">
            <v>2</v>
          </cell>
          <cell r="Q27">
            <v>447.3</v>
          </cell>
          <cell r="R27">
            <v>447.3</v>
          </cell>
          <cell r="S27">
            <v>302.7</v>
          </cell>
          <cell r="T27">
            <v>17</v>
          </cell>
        </row>
        <row r="28">
          <cell r="C28" t="str">
            <v>Александровский муниципальный округ Пермского края</v>
          </cell>
          <cell r="D28" t="str">
            <v>г. Александровск, ул. Кирова, д. 10</v>
          </cell>
          <cell r="E28" t="b">
            <v>1</v>
          </cell>
          <cell r="F28">
            <v>1958</v>
          </cell>
          <cell r="H28" t="str">
            <v>Кирпич</v>
          </cell>
          <cell r="L28">
            <v>2</v>
          </cell>
          <cell r="M28">
            <v>2</v>
          </cell>
          <cell r="Q28">
            <v>451.4</v>
          </cell>
          <cell r="R28">
            <v>303.08999999999997</v>
          </cell>
          <cell r="S28">
            <v>303.08999999999997</v>
          </cell>
          <cell r="T28">
            <v>21</v>
          </cell>
        </row>
        <row r="29">
          <cell r="C29" t="str">
            <v>Александровский муниципальный округ Пермского края</v>
          </cell>
          <cell r="D29" t="str">
            <v>г. Александровск, ул. Кирова, д. 12</v>
          </cell>
          <cell r="E29" t="b">
            <v>1</v>
          </cell>
          <cell r="F29">
            <v>1958</v>
          </cell>
          <cell r="H29" t="str">
            <v>Кирпич</v>
          </cell>
          <cell r="L29">
            <v>2</v>
          </cell>
          <cell r="M29">
            <v>2</v>
          </cell>
          <cell r="Q29">
            <v>445.54</v>
          </cell>
          <cell r="R29">
            <v>298.89999999999998</v>
          </cell>
          <cell r="S29">
            <v>298.89999999999998</v>
          </cell>
          <cell r="T29">
            <v>22</v>
          </cell>
        </row>
        <row r="30">
          <cell r="C30" t="str">
            <v>Александровский муниципальный округ Пермского края</v>
          </cell>
          <cell r="D30" t="str">
            <v>г. Александровск, ул. Кирова, д. 14</v>
          </cell>
          <cell r="E30" t="b">
            <v>1</v>
          </cell>
          <cell r="F30">
            <v>2015</v>
          </cell>
          <cell r="H30" t="str">
            <v>Кирпич</v>
          </cell>
          <cell r="I30" t="str">
            <v>скатная</v>
          </cell>
          <cell r="J30" t="str">
            <v>ГАЗ ГВС</v>
          </cell>
          <cell r="K30" t="str">
            <v>не имеется</v>
          </cell>
          <cell r="L30">
            <v>3</v>
          </cell>
          <cell r="M30">
            <v>1</v>
          </cell>
          <cell r="Q30">
            <v>1062</v>
          </cell>
          <cell r="R30">
            <v>969.5</v>
          </cell>
          <cell r="S30">
            <v>808.9</v>
          </cell>
          <cell r="T30">
            <v>26</v>
          </cell>
        </row>
        <row r="31">
          <cell r="C31" t="str">
            <v>Александровский муниципальный округ Пермского края</v>
          </cell>
          <cell r="D31" t="str">
            <v>г. Александровск, ул. Кирова, д. 15</v>
          </cell>
          <cell r="E31" t="b">
            <v>1</v>
          </cell>
          <cell r="F31">
            <v>2016</v>
          </cell>
          <cell r="H31" t="str">
            <v>Кирпич</v>
          </cell>
          <cell r="I31" t="str">
            <v>скатная</v>
          </cell>
          <cell r="J31" t="str">
            <v>ГАЗ ГВС</v>
          </cell>
          <cell r="K31" t="str">
            <v>имеется</v>
          </cell>
          <cell r="L31">
            <v>2</v>
          </cell>
          <cell r="M31">
            <v>2</v>
          </cell>
          <cell r="Q31">
            <v>712.1</v>
          </cell>
          <cell r="R31">
            <v>619.70000000000005</v>
          </cell>
          <cell r="S31">
            <v>264.7</v>
          </cell>
          <cell r="T31">
            <v>26</v>
          </cell>
        </row>
        <row r="32">
          <cell r="C32" t="str">
            <v>Александровский муниципальный округ Пермского края</v>
          </cell>
          <cell r="D32" t="str">
            <v>г. Александровск, ул. Кирова, д. 16</v>
          </cell>
          <cell r="E32" t="b">
            <v>1</v>
          </cell>
          <cell r="F32">
            <v>1957</v>
          </cell>
          <cell r="H32" t="str">
            <v>Кирпич</v>
          </cell>
          <cell r="L32">
            <v>2</v>
          </cell>
          <cell r="M32">
            <v>2</v>
          </cell>
          <cell r="Q32">
            <v>441.09</v>
          </cell>
          <cell r="R32">
            <v>301.89</v>
          </cell>
          <cell r="S32">
            <v>181.27</v>
          </cell>
          <cell r="T32">
            <v>18</v>
          </cell>
        </row>
        <row r="33">
          <cell r="C33" t="str">
            <v>Александровский муниципальный округ Пермского края</v>
          </cell>
          <cell r="D33" t="str">
            <v>г. Александровск, ул. Кирова, д. 18</v>
          </cell>
          <cell r="E33" t="b">
            <v>1</v>
          </cell>
          <cell r="F33">
            <v>1958</v>
          </cell>
          <cell r="H33" t="str">
            <v>Кирпич</v>
          </cell>
          <cell r="L33">
            <v>2</v>
          </cell>
          <cell r="M33">
            <v>2</v>
          </cell>
          <cell r="Q33">
            <v>436.46</v>
          </cell>
          <cell r="R33">
            <v>298.91000000000003</v>
          </cell>
          <cell r="S33">
            <v>255.95</v>
          </cell>
          <cell r="T33">
            <v>18</v>
          </cell>
        </row>
        <row r="34">
          <cell r="C34" t="str">
            <v>Александровский муниципальный округ Пермского края</v>
          </cell>
          <cell r="D34" t="str">
            <v>г. Александровск, ул. Кирова, д. 46</v>
          </cell>
          <cell r="E34" t="b">
            <v>1</v>
          </cell>
          <cell r="F34">
            <v>1952</v>
          </cell>
          <cell r="H34" t="str">
            <v>Шлакоблок</v>
          </cell>
          <cell r="L34">
            <v>2</v>
          </cell>
          <cell r="M34">
            <v>2</v>
          </cell>
          <cell r="Q34">
            <v>351.48</v>
          </cell>
          <cell r="R34">
            <v>351.48</v>
          </cell>
          <cell r="S34">
            <v>141.32</v>
          </cell>
          <cell r="T34">
            <v>23</v>
          </cell>
        </row>
        <row r="35">
          <cell r="C35" t="str">
            <v>Александровский муниципальный округ Пермского края</v>
          </cell>
          <cell r="D35" t="str">
            <v>г. Александровск, ул. Кирова, д. 48</v>
          </cell>
          <cell r="E35" t="b">
            <v>1</v>
          </cell>
          <cell r="F35">
            <v>1952</v>
          </cell>
          <cell r="H35" t="str">
            <v>Шлакоблок</v>
          </cell>
          <cell r="L35">
            <v>2</v>
          </cell>
          <cell r="M35">
            <v>2</v>
          </cell>
          <cell r="Q35">
            <v>353.84</v>
          </cell>
          <cell r="R35">
            <v>353.81</v>
          </cell>
          <cell r="S35">
            <v>244.78</v>
          </cell>
          <cell r="T35">
            <v>15</v>
          </cell>
        </row>
        <row r="36">
          <cell r="C36" t="str">
            <v>Александровский муниципальный округ Пермского края</v>
          </cell>
          <cell r="D36" t="str">
            <v>г. Александровск, ул. Кирова, д. 50</v>
          </cell>
          <cell r="E36" t="b">
            <v>1</v>
          </cell>
          <cell r="F36">
            <v>1953</v>
          </cell>
          <cell r="H36" t="str">
            <v>Шлакоблок</v>
          </cell>
          <cell r="L36">
            <v>2</v>
          </cell>
          <cell r="M36">
            <v>2</v>
          </cell>
          <cell r="Q36">
            <v>358.45</v>
          </cell>
          <cell r="R36">
            <v>358.45</v>
          </cell>
          <cell r="S36">
            <v>145.46</v>
          </cell>
          <cell r="T36">
            <v>20</v>
          </cell>
        </row>
        <row r="37">
          <cell r="C37" t="str">
            <v>Александровский муниципальный округ Пермского края</v>
          </cell>
          <cell r="D37" t="str">
            <v>г. Александровск, ул. Кирова, д. 52</v>
          </cell>
          <cell r="E37" t="b">
            <v>1</v>
          </cell>
          <cell r="F37">
            <v>1953</v>
          </cell>
          <cell r="H37" t="str">
            <v>Кирпич</v>
          </cell>
          <cell r="L37">
            <v>2</v>
          </cell>
          <cell r="M37">
            <v>2</v>
          </cell>
          <cell r="Q37">
            <v>389.06</v>
          </cell>
          <cell r="R37">
            <v>268.8</v>
          </cell>
          <cell r="S37">
            <v>215.3</v>
          </cell>
          <cell r="T37">
            <v>17</v>
          </cell>
        </row>
        <row r="38">
          <cell r="C38" t="str">
            <v>Александровский муниципальный округ Пермского края</v>
          </cell>
          <cell r="D38" t="str">
            <v>г. Александровск, ул. Кирова, д. 15А</v>
          </cell>
          <cell r="E38" t="b">
            <v>1</v>
          </cell>
          <cell r="F38">
            <v>2000</v>
          </cell>
          <cell r="H38" t="str">
            <v>Панель</v>
          </cell>
          <cell r="L38">
            <v>5</v>
          </cell>
          <cell r="M38">
            <v>4</v>
          </cell>
          <cell r="Q38">
            <v>3539.5</v>
          </cell>
          <cell r="R38">
            <v>3539.5</v>
          </cell>
          <cell r="S38">
            <v>3185.55</v>
          </cell>
        </row>
        <row r="39">
          <cell r="C39" t="str">
            <v>Александровский муниципальный округ Пермского края</v>
          </cell>
          <cell r="D39" t="str">
            <v>г. Александровск, ул. Ленина, д. 1</v>
          </cell>
          <cell r="E39" t="b">
            <v>1</v>
          </cell>
          <cell r="F39">
            <v>1956</v>
          </cell>
          <cell r="H39" t="str">
            <v>Кирпич</v>
          </cell>
          <cell r="L39">
            <v>2</v>
          </cell>
          <cell r="M39">
            <v>3</v>
          </cell>
          <cell r="Q39">
            <v>883.9</v>
          </cell>
          <cell r="R39">
            <v>883.9</v>
          </cell>
          <cell r="S39">
            <v>489.1</v>
          </cell>
          <cell r="T39">
            <v>29</v>
          </cell>
        </row>
        <row r="40">
          <cell r="C40" t="str">
            <v>Александровский муниципальный округ Пермского края</v>
          </cell>
          <cell r="D40" t="str">
            <v>г. Александровск, ул. Ленина, д. 2</v>
          </cell>
          <cell r="E40" t="b">
            <v>1</v>
          </cell>
          <cell r="F40">
            <v>1968</v>
          </cell>
          <cell r="H40" t="str">
            <v>ж/б блоки</v>
          </cell>
          <cell r="L40">
            <v>5</v>
          </cell>
          <cell r="M40">
            <v>4</v>
          </cell>
          <cell r="Q40">
            <v>3434.1</v>
          </cell>
          <cell r="R40">
            <v>2537.84</v>
          </cell>
          <cell r="S40">
            <v>2418.1999999999998</v>
          </cell>
          <cell r="T40">
            <v>100</v>
          </cell>
        </row>
        <row r="41">
          <cell r="C41" t="str">
            <v>Александровский муниципальный округ Пермского края</v>
          </cell>
          <cell r="D41" t="str">
            <v>г. Александровск, ул. Ленина, д. 3</v>
          </cell>
          <cell r="E41" t="b">
            <v>1</v>
          </cell>
          <cell r="F41">
            <v>1955</v>
          </cell>
          <cell r="H41" t="str">
            <v>Кирпич</v>
          </cell>
          <cell r="L41">
            <v>2</v>
          </cell>
          <cell r="M41">
            <v>2</v>
          </cell>
          <cell r="Q41">
            <v>623.20000000000005</v>
          </cell>
          <cell r="R41">
            <v>623.20000000000005</v>
          </cell>
          <cell r="S41">
            <v>332.3</v>
          </cell>
          <cell r="T41">
            <v>33</v>
          </cell>
        </row>
        <row r="42">
          <cell r="C42" t="str">
            <v>Александровский муниципальный округ Пермского края</v>
          </cell>
          <cell r="D42" t="str">
            <v>г. Александровск, ул. Ленина, д. 4</v>
          </cell>
          <cell r="E42" t="b">
            <v>1</v>
          </cell>
          <cell r="F42">
            <v>1969</v>
          </cell>
          <cell r="H42" t="str">
            <v>Блоки</v>
          </cell>
          <cell r="L42">
            <v>5</v>
          </cell>
          <cell r="M42">
            <v>4</v>
          </cell>
          <cell r="Q42">
            <v>3383.8</v>
          </cell>
          <cell r="R42">
            <v>3383.8</v>
          </cell>
          <cell r="S42">
            <v>3045.42</v>
          </cell>
        </row>
        <row r="43">
          <cell r="C43" t="str">
            <v>Александровский муниципальный округ Пермского края</v>
          </cell>
          <cell r="D43" t="str">
            <v>г. Александровск, ул. Ленина, д. 5</v>
          </cell>
          <cell r="E43" t="b">
            <v>1</v>
          </cell>
          <cell r="F43">
            <v>1955</v>
          </cell>
          <cell r="H43" t="str">
            <v>Кирпич</v>
          </cell>
          <cell r="L43">
            <v>2</v>
          </cell>
          <cell r="M43">
            <v>3</v>
          </cell>
          <cell r="Q43">
            <v>900.4</v>
          </cell>
          <cell r="R43">
            <v>572.9</v>
          </cell>
          <cell r="S43">
            <v>412.97</v>
          </cell>
          <cell r="T43">
            <v>35</v>
          </cell>
        </row>
        <row r="44">
          <cell r="C44" t="str">
            <v>Александровский муниципальный округ Пермского края</v>
          </cell>
          <cell r="D44" t="str">
            <v>г. Александровск, ул. Ленина, д. 7</v>
          </cell>
          <cell r="E44" t="b">
            <v>1</v>
          </cell>
          <cell r="F44">
            <v>1972</v>
          </cell>
          <cell r="H44" t="str">
            <v>Кирпич</v>
          </cell>
          <cell r="L44">
            <v>5</v>
          </cell>
          <cell r="M44">
            <v>2</v>
          </cell>
          <cell r="Q44">
            <v>1804.9</v>
          </cell>
          <cell r="R44">
            <v>1804.9</v>
          </cell>
          <cell r="S44">
            <v>1624.41</v>
          </cell>
        </row>
        <row r="45">
          <cell r="C45" t="str">
            <v>Александровский муниципальный округ Пермского края</v>
          </cell>
          <cell r="D45" t="str">
            <v>г. Александровск, ул. Ленина, д. 8</v>
          </cell>
          <cell r="E45" t="b">
            <v>1</v>
          </cell>
          <cell r="F45">
            <v>1970</v>
          </cell>
          <cell r="H45" t="str">
            <v>Блоки</v>
          </cell>
          <cell r="L45">
            <v>5</v>
          </cell>
          <cell r="M45">
            <v>4</v>
          </cell>
          <cell r="Q45">
            <v>3433.3</v>
          </cell>
          <cell r="R45">
            <v>3433.3</v>
          </cell>
          <cell r="S45">
            <v>3089.97</v>
          </cell>
        </row>
        <row r="46">
          <cell r="C46" t="str">
            <v>Александровский муниципальный округ Пермского края</v>
          </cell>
          <cell r="D46" t="str">
            <v>г. Александровск, ул. Ленина, д. 9</v>
          </cell>
          <cell r="E46" t="b">
            <v>1</v>
          </cell>
          <cell r="F46">
            <v>1975</v>
          </cell>
          <cell r="H46" t="str">
            <v>Кирпич</v>
          </cell>
          <cell r="L46">
            <v>5</v>
          </cell>
          <cell r="M46">
            <v>1</v>
          </cell>
          <cell r="Q46">
            <v>2280.5</v>
          </cell>
          <cell r="R46">
            <v>2280.5</v>
          </cell>
          <cell r="S46">
            <v>2052.4499999999998</v>
          </cell>
        </row>
        <row r="47">
          <cell r="C47" t="str">
            <v>Александровский муниципальный округ Пермского края</v>
          </cell>
          <cell r="D47" t="str">
            <v>г. Александровск, ул. Ленина, д. 10</v>
          </cell>
          <cell r="E47" t="b">
            <v>1</v>
          </cell>
          <cell r="F47">
            <v>1970</v>
          </cell>
          <cell r="H47" t="str">
            <v>Блоки</v>
          </cell>
          <cell r="L47">
            <v>5</v>
          </cell>
          <cell r="M47">
            <v>4</v>
          </cell>
          <cell r="Q47">
            <v>3383.21</v>
          </cell>
          <cell r="R47">
            <v>3383.21</v>
          </cell>
          <cell r="S47">
            <v>3044.89</v>
          </cell>
        </row>
        <row r="48">
          <cell r="C48" t="str">
            <v>Александровский муниципальный округ Пермского края</v>
          </cell>
          <cell r="D48" t="str">
            <v>г. Александровск, ул. Ленина, д. 11</v>
          </cell>
          <cell r="E48" t="b">
            <v>1</v>
          </cell>
          <cell r="F48">
            <v>1976</v>
          </cell>
          <cell r="H48" t="str">
            <v>Блоки</v>
          </cell>
          <cell r="L48">
            <v>5</v>
          </cell>
          <cell r="M48">
            <v>4</v>
          </cell>
          <cell r="Q48">
            <v>3476.2</v>
          </cell>
          <cell r="R48">
            <v>3476.2</v>
          </cell>
          <cell r="S48">
            <v>3128.58</v>
          </cell>
        </row>
        <row r="49">
          <cell r="C49" t="str">
            <v>Александровский муниципальный округ Пермского края</v>
          </cell>
          <cell r="D49" t="str">
            <v>г. Александровск, ул. Ленина, д. 12</v>
          </cell>
          <cell r="E49" t="b">
            <v>1</v>
          </cell>
          <cell r="F49">
            <v>1972</v>
          </cell>
          <cell r="H49" t="str">
            <v>Блоки</v>
          </cell>
          <cell r="L49">
            <v>5</v>
          </cell>
          <cell r="M49">
            <v>4</v>
          </cell>
          <cell r="Q49">
            <v>3427.82</v>
          </cell>
          <cell r="R49">
            <v>3427.82</v>
          </cell>
          <cell r="S49">
            <v>3085.04</v>
          </cell>
        </row>
        <row r="50">
          <cell r="C50" t="str">
            <v>Александровский муниципальный округ Пермского края</v>
          </cell>
          <cell r="D50" t="str">
            <v>г. Александровск, ул. Ленина, д. 14</v>
          </cell>
          <cell r="E50" t="b">
            <v>1</v>
          </cell>
          <cell r="F50">
            <v>1971</v>
          </cell>
          <cell r="H50" t="str">
            <v>Блоки</v>
          </cell>
          <cell r="L50">
            <v>5</v>
          </cell>
          <cell r="M50">
            <v>4</v>
          </cell>
          <cell r="Q50">
            <v>3864.44</v>
          </cell>
          <cell r="R50">
            <v>3864.44</v>
          </cell>
          <cell r="S50">
            <v>3478</v>
          </cell>
        </row>
        <row r="51">
          <cell r="C51" t="str">
            <v>Александровский муниципальный округ Пермского края</v>
          </cell>
          <cell r="D51" t="str">
            <v>г. Александровск, ул. Ленина, д. 18</v>
          </cell>
          <cell r="E51" t="b">
            <v>1</v>
          </cell>
          <cell r="F51">
            <v>1972</v>
          </cell>
          <cell r="H51" t="str">
            <v>Блоки</v>
          </cell>
          <cell r="L51">
            <v>5</v>
          </cell>
          <cell r="M51">
            <v>4</v>
          </cell>
          <cell r="Q51">
            <v>3434.01</v>
          </cell>
          <cell r="R51">
            <v>3434.01</v>
          </cell>
          <cell r="S51">
            <v>3090.61</v>
          </cell>
        </row>
        <row r="52">
          <cell r="C52" t="str">
            <v>Александровский муниципальный округ Пермского края</v>
          </cell>
          <cell r="D52" t="str">
            <v>г. Александровск, ул. Ленина, д. 22</v>
          </cell>
          <cell r="E52" t="b">
            <v>1</v>
          </cell>
          <cell r="F52">
            <v>1974</v>
          </cell>
          <cell r="H52" t="str">
            <v>Блоки</v>
          </cell>
          <cell r="L52">
            <v>5</v>
          </cell>
          <cell r="M52">
            <v>4</v>
          </cell>
          <cell r="Q52">
            <v>3635.1</v>
          </cell>
          <cell r="R52">
            <v>3635.1</v>
          </cell>
          <cell r="S52">
            <v>3271.59</v>
          </cell>
        </row>
        <row r="53">
          <cell r="C53" t="str">
            <v>Александровский муниципальный округ Пермского края</v>
          </cell>
          <cell r="D53" t="str">
            <v>г. Александровск, ул. Ленина, д. 23</v>
          </cell>
          <cell r="E53" t="b">
            <v>1</v>
          </cell>
          <cell r="F53">
            <v>1949</v>
          </cell>
          <cell r="H53" t="str">
            <v>Кирпич</v>
          </cell>
          <cell r="L53">
            <v>2</v>
          </cell>
          <cell r="M53">
            <v>1</v>
          </cell>
          <cell r="Q53">
            <v>510.76</v>
          </cell>
          <cell r="R53">
            <v>509.3</v>
          </cell>
          <cell r="S53">
            <v>311.8</v>
          </cell>
          <cell r="T53">
            <v>10</v>
          </cell>
        </row>
        <row r="54">
          <cell r="C54" t="str">
            <v>Александровский муниципальный округ Пермского края</v>
          </cell>
          <cell r="D54" t="str">
            <v>г. Александровск, ул. Ленина, д. 24</v>
          </cell>
          <cell r="E54" t="b">
            <v>1</v>
          </cell>
          <cell r="F54">
            <v>1952</v>
          </cell>
          <cell r="H54" t="str">
            <v>Кирпич</v>
          </cell>
          <cell r="L54">
            <v>2</v>
          </cell>
          <cell r="M54">
            <v>1</v>
          </cell>
          <cell r="Q54">
            <v>382</v>
          </cell>
          <cell r="R54">
            <v>382</v>
          </cell>
          <cell r="S54">
            <v>240.5</v>
          </cell>
          <cell r="T54">
            <v>8</v>
          </cell>
        </row>
        <row r="55">
          <cell r="C55" t="str">
            <v>Александровский муниципальный округ Пермского края</v>
          </cell>
          <cell r="D55" t="str">
            <v>г. Александровск, ул. Ленина, д. 25</v>
          </cell>
          <cell r="E55" t="b">
            <v>1</v>
          </cell>
          <cell r="F55">
            <v>1949</v>
          </cell>
          <cell r="H55" t="str">
            <v>Кирпич</v>
          </cell>
          <cell r="L55">
            <v>2</v>
          </cell>
          <cell r="M55">
            <v>1</v>
          </cell>
          <cell r="Q55">
            <v>443.6</v>
          </cell>
          <cell r="R55">
            <v>318.72000000000003</v>
          </cell>
          <cell r="S55">
            <v>258.33999999999997</v>
          </cell>
          <cell r="T55">
            <v>15</v>
          </cell>
        </row>
        <row r="56">
          <cell r="C56" t="str">
            <v>Александровский муниципальный округ Пермского края</v>
          </cell>
          <cell r="D56" t="str">
            <v>г. Александровск, ул. Ленина, д. 27</v>
          </cell>
          <cell r="E56" t="b">
            <v>1</v>
          </cell>
          <cell r="F56">
            <v>1949</v>
          </cell>
          <cell r="H56" t="str">
            <v>Кирпич</v>
          </cell>
          <cell r="L56">
            <v>2</v>
          </cell>
          <cell r="M56">
            <v>2</v>
          </cell>
          <cell r="Q56">
            <v>843.66</v>
          </cell>
          <cell r="R56">
            <v>843.66</v>
          </cell>
          <cell r="S56">
            <v>402.61</v>
          </cell>
          <cell r="T56">
            <v>27</v>
          </cell>
        </row>
        <row r="57">
          <cell r="C57" t="str">
            <v>Александровский муниципальный округ Пермского края</v>
          </cell>
          <cell r="D57" t="str">
            <v>г. Александровск, ул. Ленина, д. 28</v>
          </cell>
          <cell r="E57" t="b">
            <v>1</v>
          </cell>
          <cell r="F57">
            <v>1952</v>
          </cell>
          <cell r="H57" t="str">
            <v>Кирпич</v>
          </cell>
          <cell r="L57">
            <v>2</v>
          </cell>
          <cell r="M57">
            <v>1</v>
          </cell>
          <cell r="Q57">
            <v>384.4</v>
          </cell>
          <cell r="R57">
            <v>379.55</v>
          </cell>
          <cell r="S57">
            <v>204.12</v>
          </cell>
          <cell r="T57">
            <v>12</v>
          </cell>
        </row>
        <row r="58">
          <cell r="C58" t="str">
            <v>Александровский муниципальный округ Пермского края</v>
          </cell>
          <cell r="D58" t="str">
            <v>г. Александровск, ул. Ленина, д. 29</v>
          </cell>
          <cell r="E58" t="b">
            <v>1</v>
          </cell>
          <cell r="F58">
            <v>1949</v>
          </cell>
          <cell r="H58" t="str">
            <v>Кирпич</v>
          </cell>
          <cell r="L58">
            <v>2</v>
          </cell>
          <cell r="M58">
            <v>1</v>
          </cell>
          <cell r="Q58">
            <v>523</v>
          </cell>
          <cell r="R58">
            <v>523</v>
          </cell>
          <cell r="S58">
            <v>317.8</v>
          </cell>
          <cell r="T58">
            <v>12</v>
          </cell>
        </row>
        <row r="59">
          <cell r="C59" t="str">
            <v>Александровский муниципальный округ Пермского края</v>
          </cell>
          <cell r="D59" t="str">
            <v>г. Александровск, ул. Ленина, д. 31</v>
          </cell>
          <cell r="E59" t="b">
            <v>1</v>
          </cell>
          <cell r="F59">
            <v>1949</v>
          </cell>
          <cell r="H59" t="str">
            <v>Кирпич</v>
          </cell>
          <cell r="L59">
            <v>2</v>
          </cell>
          <cell r="M59">
            <v>1</v>
          </cell>
          <cell r="Q59">
            <v>255.74</v>
          </cell>
          <cell r="R59">
            <v>255.74</v>
          </cell>
          <cell r="S59">
            <v>255.74</v>
          </cell>
          <cell r="T59">
            <v>8</v>
          </cell>
        </row>
        <row r="60">
          <cell r="C60" t="str">
            <v>Александровский муниципальный округ Пермского края</v>
          </cell>
          <cell r="D60" t="str">
            <v>г. Александровск, ул. Ленина, д. 32</v>
          </cell>
          <cell r="E60" t="b">
            <v>1</v>
          </cell>
          <cell r="F60">
            <v>1959</v>
          </cell>
          <cell r="H60" t="str">
            <v>Кирпич</v>
          </cell>
          <cell r="L60">
            <v>2</v>
          </cell>
          <cell r="M60">
            <v>3</v>
          </cell>
          <cell r="Q60">
            <v>653.91999999999996</v>
          </cell>
          <cell r="R60">
            <v>321.51</v>
          </cell>
          <cell r="S60">
            <v>321.51</v>
          </cell>
          <cell r="T60">
            <v>17</v>
          </cell>
        </row>
        <row r="61">
          <cell r="C61" t="str">
            <v>Александровский муниципальный округ Пермского края</v>
          </cell>
          <cell r="D61" t="str">
            <v>г. Александровск, ул. Ленина, д. 35</v>
          </cell>
          <cell r="E61" t="b">
            <v>1</v>
          </cell>
          <cell r="F61">
            <v>1975</v>
          </cell>
          <cell r="H61" t="str">
            <v>Кирпич</v>
          </cell>
          <cell r="L61">
            <v>5</v>
          </cell>
          <cell r="M61">
            <v>4</v>
          </cell>
          <cell r="Q61">
            <v>2173.0300000000002</v>
          </cell>
          <cell r="R61">
            <v>2173.0300000000002</v>
          </cell>
          <cell r="S61">
            <v>1955.73</v>
          </cell>
        </row>
        <row r="62">
          <cell r="C62" t="str">
            <v>Александровский муниципальный округ Пермского края</v>
          </cell>
          <cell r="D62" t="str">
            <v>г. Александровск, ул. Ленина, д. 36</v>
          </cell>
          <cell r="E62" t="b">
            <v>1</v>
          </cell>
          <cell r="F62">
            <v>1960</v>
          </cell>
          <cell r="H62" t="str">
            <v>Кирпич</v>
          </cell>
          <cell r="L62">
            <v>3</v>
          </cell>
          <cell r="M62">
            <v>2</v>
          </cell>
          <cell r="Q62">
            <v>1012.47</v>
          </cell>
          <cell r="R62">
            <v>627.82000000000005</v>
          </cell>
          <cell r="S62">
            <v>567.64</v>
          </cell>
          <cell r="T62">
            <v>37</v>
          </cell>
        </row>
        <row r="63">
          <cell r="C63" t="str">
            <v>Александровский муниципальный округ Пермского края</v>
          </cell>
          <cell r="D63" t="str">
            <v>г. Александровск, ул. Ленина, д. 37</v>
          </cell>
          <cell r="E63" t="b">
            <v>1</v>
          </cell>
          <cell r="F63">
            <v>1975</v>
          </cell>
          <cell r="H63" t="str">
            <v>Блоки</v>
          </cell>
          <cell r="L63">
            <v>5</v>
          </cell>
          <cell r="M63">
            <v>4</v>
          </cell>
          <cell r="Q63">
            <v>3387.32</v>
          </cell>
          <cell r="R63">
            <v>3387.32</v>
          </cell>
          <cell r="S63">
            <v>3048.59</v>
          </cell>
        </row>
        <row r="64">
          <cell r="C64" t="str">
            <v>Александровский муниципальный округ Пермского края</v>
          </cell>
          <cell r="D64" t="str">
            <v>г. Александровск, ул. Ленина, д. 38</v>
          </cell>
          <cell r="E64" t="b">
            <v>1</v>
          </cell>
          <cell r="F64">
            <v>1981</v>
          </cell>
          <cell r="H64" t="str">
            <v>Блоки</v>
          </cell>
          <cell r="L64">
            <v>5</v>
          </cell>
          <cell r="M64">
            <v>6</v>
          </cell>
          <cell r="Q64">
            <v>5841.33</v>
          </cell>
          <cell r="R64">
            <v>5841.33</v>
          </cell>
          <cell r="S64">
            <v>5257.2</v>
          </cell>
        </row>
        <row r="65">
          <cell r="C65" t="str">
            <v>Александровский муниципальный округ Пермского края</v>
          </cell>
          <cell r="D65" t="str">
            <v>г. Александровск, ул. Ленина, д. 40</v>
          </cell>
          <cell r="E65" t="b">
            <v>1</v>
          </cell>
          <cell r="F65">
            <v>2007</v>
          </cell>
          <cell r="H65" t="str">
            <v>Кирпич</v>
          </cell>
          <cell r="I65" t="str">
            <v>скатная</v>
          </cell>
          <cell r="J65" t="str">
            <v>ГВС</v>
          </cell>
          <cell r="K65" t="str">
            <v>имеется</v>
          </cell>
          <cell r="L65">
            <v>5</v>
          </cell>
          <cell r="M65">
            <v>4</v>
          </cell>
          <cell r="Q65">
            <v>3377.3</v>
          </cell>
          <cell r="R65">
            <v>2818.4</v>
          </cell>
          <cell r="S65">
            <v>2307.9</v>
          </cell>
          <cell r="T65">
            <v>65</v>
          </cell>
        </row>
        <row r="66">
          <cell r="C66" t="str">
            <v>Александровский муниципальный округ Пермского края</v>
          </cell>
          <cell r="D66" t="str">
            <v>г. Александровск, ул. Максима Горького, д. 2</v>
          </cell>
          <cell r="E66" t="b">
            <v>1</v>
          </cell>
          <cell r="F66">
            <v>1979</v>
          </cell>
          <cell r="H66" t="str">
            <v>Блоки</v>
          </cell>
          <cell r="L66">
            <v>5</v>
          </cell>
          <cell r="M66">
            <v>6</v>
          </cell>
          <cell r="Q66">
            <v>3068.45</v>
          </cell>
          <cell r="R66">
            <v>3068.45</v>
          </cell>
          <cell r="S66">
            <v>2761.61</v>
          </cell>
        </row>
        <row r="67">
          <cell r="C67" t="str">
            <v>Александровский муниципальный округ Пермского края</v>
          </cell>
          <cell r="D67" t="str">
            <v>г. Александровск, ул. Максима Горького, д. 4</v>
          </cell>
          <cell r="E67" t="b">
            <v>1</v>
          </cell>
          <cell r="F67">
            <v>1978</v>
          </cell>
          <cell r="H67" t="str">
            <v>Блоки</v>
          </cell>
          <cell r="L67">
            <v>5</v>
          </cell>
          <cell r="M67">
            <v>4</v>
          </cell>
          <cell r="Q67">
            <v>2250.75</v>
          </cell>
          <cell r="R67">
            <v>2250.75</v>
          </cell>
          <cell r="S67">
            <v>2025.68</v>
          </cell>
        </row>
        <row r="68">
          <cell r="C68" t="str">
            <v>Александровский муниципальный округ Пермского края</v>
          </cell>
          <cell r="D68" t="str">
            <v>г. Александровск, ул. Максима Горького, д. 6</v>
          </cell>
          <cell r="E68" t="b">
            <v>1</v>
          </cell>
          <cell r="F68">
            <v>1978</v>
          </cell>
          <cell r="H68" t="str">
            <v>Блоки</v>
          </cell>
          <cell r="L68">
            <v>5</v>
          </cell>
          <cell r="M68">
            <v>4</v>
          </cell>
          <cell r="Q68">
            <v>3436.15</v>
          </cell>
          <cell r="R68">
            <v>3436.15</v>
          </cell>
          <cell r="S68">
            <v>3092.54</v>
          </cell>
        </row>
        <row r="69">
          <cell r="C69" t="str">
            <v>Александровский муниципальный округ Пермского края</v>
          </cell>
          <cell r="D69" t="str">
            <v>г. Александровск, ул. Максима Горького, д. 7</v>
          </cell>
          <cell r="E69" t="b">
            <v>1</v>
          </cell>
          <cell r="F69">
            <v>1960</v>
          </cell>
          <cell r="H69" t="str">
            <v>Кирпич</v>
          </cell>
          <cell r="L69">
            <v>3</v>
          </cell>
          <cell r="M69">
            <v>2</v>
          </cell>
          <cell r="Q69">
            <v>937.43</v>
          </cell>
          <cell r="R69">
            <v>609.70000000000005</v>
          </cell>
          <cell r="S69">
            <v>609.70000000000005</v>
          </cell>
          <cell r="T69">
            <v>32</v>
          </cell>
        </row>
        <row r="70">
          <cell r="C70" t="str">
            <v>Александровский муниципальный округ Пермского края</v>
          </cell>
          <cell r="D70" t="str">
            <v>г. Александровск, ул. Максима Горького, д. 9</v>
          </cell>
          <cell r="E70" t="b">
            <v>1</v>
          </cell>
          <cell r="F70">
            <v>1959</v>
          </cell>
          <cell r="H70" t="str">
            <v>Кирпич</v>
          </cell>
          <cell r="L70">
            <v>2</v>
          </cell>
          <cell r="M70">
            <v>2</v>
          </cell>
          <cell r="Q70">
            <v>435.69</v>
          </cell>
          <cell r="R70">
            <v>435.39</v>
          </cell>
          <cell r="S70">
            <v>167.51</v>
          </cell>
          <cell r="T70">
            <v>25</v>
          </cell>
        </row>
        <row r="71">
          <cell r="C71" t="str">
            <v>Александровский муниципальный округ Пермского края</v>
          </cell>
          <cell r="D71" t="str">
            <v>г. Александровск, ул. Максима Горького, д. 11</v>
          </cell>
          <cell r="E71" t="b">
            <v>1</v>
          </cell>
          <cell r="F71">
            <v>1961</v>
          </cell>
          <cell r="H71" t="str">
            <v>Кирпич</v>
          </cell>
          <cell r="L71">
            <v>4</v>
          </cell>
          <cell r="M71">
            <v>3</v>
          </cell>
          <cell r="Q71">
            <v>2000.49</v>
          </cell>
          <cell r="R71">
            <v>1303.4000000000001</v>
          </cell>
          <cell r="S71">
            <v>1175.04</v>
          </cell>
          <cell r="T71">
            <v>80</v>
          </cell>
        </row>
        <row r="72">
          <cell r="C72" t="str">
            <v>Александровский муниципальный округ Пермского края</v>
          </cell>
          <cell r="D72" t="str">
            <v>г. Александровск, ул. Максима Горького, д. 13</v>
          </cell>
          <cell r="E72" t="b">
            <v>1</v>
          </cell>
          <cell r="F72">
            <v>1962</v>
          </cell>
          <cell r="H72" t="str">
            <v>Кирпич</v>
          </cell>
          <cell r="L72">
            <v>4</v>
          </cell>
          <cell r="M72">
            <v>2</v>
          </cell>
          <cell r="Q72">
            <v>1218.2</v>
          </cell>
          <cell r="R72">
            <v>1218.2</v>
          </cell>
          <cell r="S72">
            <v>1096.3800000000001</v>
          </cell>
        </row>
        <row r="73">
          <cell r="C73" t="str">
            <v>Александровский муниципальный округ Пермского края</v>
          </cell>
          <cell r="D73" t="str">
            <v>г. Александровск, ул. Максима Горького, д. 2А</v>
          </cell>
          <cell r="E73" t="b">
            <v>1</v>
          </cell>
          <cell r="F73">
            <v>1984</v>
          </cell>
          <cell r="H73" t="str">
            <v>Блоки</v>
          </cell>
          <cell r="L73">
            <v>5</v>
          </cell>
          <cell r="M73">
            <v>6</v>
          </cell>
          <cell r="Q73">
            <v>2985.68</v>
          </cell>
          <cell r="R73">
            <v>2985.68</v>
          </cell>
          <cell r="S73">
            <v>2687.11</v>
          </cell>
        </row>
        <row r="74">
          <cell r="C74" t="str">
            <v>Александровский муниципальный округ Пермского края</v>
          </cell>
          <cell r="D74" t="str">
            <v>г. Александровск, ул. Машиностроителей, д. 1</v>
          </cell>
          <cell r="E74" t="b">
            <v>1</v>
          </cell>
          <cell r="F74">
            <v>1974</v>
          </cell>
          <cell r="H74" t="str">
            <v>Блоки</v>
          </cell>
          <cell r="L74">
            <v>5</v>
          </cell>
          <cell r="M74">
            <v>4</v>
          </cell>
          <cell r="Q74">
            <v>3693.12</v>
          </cell>
          <cell r="R74">
            <v>3693.12</v>
          </cell>
          <cell r="S74">
            <v>3323.81</v>
          </cell>
        </row>
        <row r="75">
          <cell r="C75" t="str">
            <v>Александровский муниципальный округ Пермского края</v>
          </cell>
          <cell r="D75" t="str">
            <v>г. Александровск, ул. Машиностроителей, д. 3</v>
          </cell>
          <cell r="E75" t="b">
            <v>1</v>
          </cell>
          <cell r="F75">
            <v>1985</v>
          </cell>
          <cell r="H75" t="str">
            <v>Кирпич</v>
          </cell>
          <cell r="L75">
            <v>5</v>
          </cell>
          <cell r="M75">
            <v>3</v>
          </cell>
          <cell r="Q75">
            <v>2866.1</v>
          </cell>
          <cell r="R75">
            <v>2866.1</v>
          </cell>
          <cell r="S75">
            <v>2579.4899999999998</v>
          </cell>
        </row>
        <row r="76">
          <cell r="C76" t="str">
            <v>Александровский муниципальный округ Пермского края</v>
          </cell>
          <cell r="D76" t="str">
            <v>г. Александровск, ул. Машиностроителей, д. 5</v>
          </cell>
          <cell r="E76" t="b">
            <v>1</v>
          </cell>
          <cell r="F76">
            <v>1988</v>
          </cell>
          <cell r="H76" t="str">
            <v>Кирпич</v>
          </cell>
          <cell r="L76">
            <v>5</v>
          </cell>
          <cell r="M76">
            <v>4</v>
          </cell>
          <cell r="Q76">
            <v>4581.7</v>
          </cell>
          <cell r="R76">
            <v>4581.7</v>
          </cell>
          <cell r="S76">
            <v>4123.53</v>
          </cell>
        </row>
        <row r="77">
          <cell r="C77" t="str">
            <v>Александровский муниципальный округ Пермского края</v>
          </cell>
          <cell r="D77" t="str">
            <v>г. Александровск, ул. Мехоношина, д. 2</v>
          </cell>
          <cell r="E77" t="b">
            <v>1</v>
          </cell>
          <cell r="F77">
            <v>1979</v>
          </cell>
          <cell r="H77" t="str">
            <v>Блоки</v>
          </cell>
          <cell r="L77">
            <v>5</v>
          </cell>
          <cell r="M77">
            <v>4</v>
          </cell>
          <cell r="Q77">
            <v>2342.1</v>
          </cell>
          <cell r="R77">
            <v>2342.1</v>
          </cell>
          <cell r="S77">
            <v>2107.89</v>
          </cell>
        </row>
        <row r="78">
          <cell r="C78" t="str">
            <v>Александровский муниципальный округ Пермского края</v>
          </cell>
          <cell r="D78" t="str">
            <v>г. Александровск, ул. Мехоношина, д. 6</v>
          </cell>
          <cell r="E78" t="b">
            <v>1</v>
          </cell>
          <cell r="F78">
            <v>1983</v>
          </cell>
          <cell r="H78" t="str">
            <v>Панель</v>
          </cell>
          <cell r="L78">
            <v>5</v>
          </cell>
          <cell r="M78">
            <v>4</v>
          </cell>
          <cell r="Q78">
            <v>2294</v>
          </cell>
          <cell r="R78">
            <v>2294</v>
          </cell>
          <cell r="S78">
            <v>2064.6</v>
          </cell>
        </row>
        <row r="79">
          <cell r="C79" t="str">
            <v>Александровский муниципальный округ Пермского края</v>
          </cell>
          <cell r="D79" t="str">
            <v>г. Александровск, ул. Мехоношина, д. 8</v>
          </cell>
          <cell r="E79" t="b">
            <v>1</v>
          </cell>
          <cell r="F79">
            <v>1980</v>
          </cell>
          <cell r="H79" t="str">
            <v>Блоки</v>
          </cell>
          <cell r="L79">
            <v>5</v>
          </cell>
          <cell r="M79">
            <v>8</v>
          </cell>
          <cell r="Q79">
            <v>6943.01</v>
          </cell>
          <cell r="R79">
            <v>6943.01</v>
          </cell>
          <cell r="S79">
            <v>6248.71</v>
          </cell>
        </row>
        <row r="80">
          <cell r="C80" t="str">
            <v>Александровский муниципальный округ Пермского края</v>
          </cell>
          <cell r="D80" t="str">
            <v>г. Александровск, ул. Мехоношина, д. 10</v>
          </cell>
          <cell r="E80" t="b">
            <v>1</v>
          </cell>
          <cell r="F80">
            <v>1985</v>
          </cell>
          <cell r="H80" t="str">
            <v>Панель</v>
          </cell>
          <cell r="L80">
            <v>5</v>
          </cell>
          <cell r="M80">
            <v>4</v>
          </cell>
          <cell r="Q80">
            <v>2881.06</v>
          </cell>
          <cell r="R80">
            <v>2881.06</v>
          </cell>
          <cell r="S80">
            <v>2592.9499999999998</v>
          </cell>
        </row>
        <row r="81">
          <cell r="C81" t="str">
            <v>Александровский муниципальный округ Пермского края</v>
          </cell>
          <cell r="D81" t="str">
            <v>г. Александровск, ул. Мехоношина, д. 12</v>
          </cell>
          <cell r="E81" t="b">
            <v>1</v>
          </cell>
          <cell r="F81">
            <v>1986</v>
          </cell>
          <cell r="H81" t="str">
            <v>Панель</v>
          </cell>
          <cell r="L81">
            <v>5</v>
          </cell>
          <cell r="M81">
            <v>6</v>
          </cell>
          <cell r="Q81">
            <v>3982.76</v>
          </cell>
          <cell r="R81">
            <v>3982.76</v>
          </cell>
          <cell r="S81">
            <v>3584.48</v>
          </cell>
        </row>
        <row r="82">
          <cell r="C82" t="str">
            <v>Александровский муниципальный округ Пермского края</v>
          </cell>
          <cell r="D82" t="str">
            <v>г. Александровск, ул. Мехоношина, д. 18</v>
          </cell>
          <cell r="E82" t="b">
            <v>1</v>
          </cell>
          <cell r="F82">
            <v>1977</v>
          </cell>
          <cell r="H82" t="str">
            <v>Блоки</v>
          </cell>
          <cell r="L82">
            <v>5</v>
          </cell>
          <cell r="M82">
            <v>4</v>
          </cell>
          <cell r="Q82">
            <v>3681.94</v>
          </cell>
          <cell r="R82">
            <v>3681.94</v>
          </cell>
          <cell r="S82">
            <v>3313.75</v>
          </cell>
        </row>
        <row r="83">
          <cell r="C83" t="str">
            <v>Александровский муниципальный округ Пермского края</v>
          </cell>
          <cell r="D83" t="str">
            <v>г. Александровск, ул. Мехоношина, д. 20</v>
          </cell>
          <cell r="E83" t="b">
            <v>1</v>
          </cell>
          <cell r="F83">
            <v>1978</v>
          </cell>
          <cell r="H83" t="str">
            <v>Блоки</v>
          </cell>
          <cell r="L83">
            <v>5</v>
          </cell>
          <cell r="M83">
            <v>6</v>
          </cell>
          <cell r="Q83">
            <v>4800.93</v>
          </cell>
          <cell r="R83">
            <v>4800.93</v>
          </cell>
          <cell r="S83">
            <v>4320.84</v>
          </cell>
        </row>
        <row r="84">
          <cell r="C84" t="str">
            <v>Александровский муниципальный округ Пермского края</v>
          </cell>
          <cell r="D84" t="str">
            <v>г. Александровск, ул. Мехоношина, д. 22</v>
          </cell>
          <cell r="E84" t="b">
            <v>1</v>
          </cell>
          <cell r="F84">
            <v>1980</v>
          </cell>
          <cell r="H84" t="str">
            <v>Блоки</v>
          </cell>
          <cell r="L84">
            <v>5</v>
          </cell>
          <cell r="M84">
            <v>6</v>
          </cell>
          <cell r="Q84">
            <v>4125.49</v>
          </cell>
          <cell r="R84">
            <v>4125.49</v>
          </cell>
          <cell r="S84">
            <v>3712.94</v>
          </cell>
        </row>
        <row r="85">
          <cell r="C85" t="str">
            <v>Александровский муниципальный округ Пермского края</v>
          </cell>
          <cell r="D85" t="str">
            <v>г. Александровск, ул. Мехоношина, д. 8А</v>
          </cell>
          <cell r="E85" t="b">
            <v>1</v>
          </cell>
          <cell r="F85">
            <v>1992</v>
          </cell>
          <cell r="H85" t="str">
            <v>Кирпич</v>
          </cell>
          <cell r="L85">
            <v>5</v>
          </cell>
          <cell r="M85">
            <v>4</v>
          </cell>
          <cell r="Q85">
            <v>2799</v>
          </cell>
          <cell r="R85">
            <v>2799</v>
          </cell>
          <cell r="S85">
            <v>2519.1</v>
          </cell>
        </row>
        <row r="86">
          <cell r="C86" t="str">
            <v>Александровский муниципальный округ Пермского края</v>
          </cell>
          <cell r="D86" t="str">
            <v>г. Александровск, ул. Островского, д. 2</v>
          </cell>
          <cell r="E86" t="b">
            <v>1</v>
          </cell>
          <cell r="F86">
            <v>1957</v>
          </cell>
          <cell r="H86" t="str">
            <v>Кирпич</v>
          </cell>
          <cell r="L86">
            <v>2</v>
          </cell>
          <cell r="M86">
            <v>2</v>
          </cell>
          <cell r="Q86">
            <v>388.74</v>
          </cell>
          <cell r="R86">
            <v>388.74</v>
          </cell>
          <cell r="S86">
            <v>268.82</v>
          </cell>
          <cell r="T86">
            <v>19</v>
          </cell>
        </row>
        <row r="87">
          <cell r="C87" t="str">
            <v>Александровский муниципальный округ Пермского края</v>
          </cell>
          <cell r="D87" t="str">
            <v>г. Александровск, ул. Островского, д. 3</v>
          </cell>
          <cell r="E87" t="b">
            <v>1</v>
          </cell>
          <cell r="F87">
            <v>1961</v>
          </cell>
          <cell r="H87" t="str">
            <v>Кирпич</v>
          </cell>
          <cell r="L87">
            <v>2</v>
          </cell>
          <cell r="M87">
            <v>2</v>
          </cell>
          <cell r="Q87">
            <v>626.1</v>
          </cell>
          <cell r="R87">
            <v>411</v>
          </cell>
          <cell r="S87">
            <v>332.9</v>
          </cell>
          <cell r="T87">
            <v>29</v>
          </cell>
        </row>
        <row r="88">
          <cell r="C88" t="str">
            <v>Александровский муниципальный округ Пермского края</v>
          </cell>
          <cell r="D88" t="str">
            <v>г. Александровск, ул. Островского, д. 4</v>
          </cell>
          <cell r="E88" t="b">
            <v>1</v>
          </cell>
          <cell r="F88">
            <v>1956</v>
          </cell>
          <cell r="H88" t="str">
            <v>Кирпич</v>
          </cell>
          <cell r="L88">
            <v>2</v>
          </cell>
          <cell r="M88">
            <v>2</v>
          </cell>
          <cell r="Q88">
            <v>846.2</v>
          </cell>
          <cell r="R88">
            <v>846.2</v>
          </cell>
          <cell r="S88">
            <v>441.57</v>
          </cell>
          <cell r="T88">
            <v>28</v>
          </cell>
        </row>
        <row r="89">
          <cell r="C89" t="str">
            <v>Александровский муниципальный округ Пермского края</v>
          </cell>
          <cell r="D89" t="str">
            <v>г. Александровск, ул. Пушкина, д. 30</v>
          </cell>
          <cell r="E89" t="b">
            <v>1</v>
          </cell>
          <cell r="F89">
            <v>1977</v>
          </cell>
          <cell r="H89" t="str">
            <v>Блоки</v>
          </cell>
          <cell r="L89">
            <v>5</v>
          </cell>
          <cell r="M89">
            <v>4</v>
          </cell>
          <cell r="Q89">
            <v>4634.92</v>
          </cell>
          <cell r="R89">
            <v>4634.92</v>
          </cell>
          <cell r="S89">
            <v>4171.43</v>
          </cell>
        </row>
        <row r="90">
          <cell r="C90" t="str">
            <v>Александровский муниципальный округ Пермского края</v>
          </cell>
          <cell r="D90" t="str">
            <v>г. Александровск, ул. Пушкина, д. 33</v>
          </cell>
          <cell r="E90" t="b">
            <v>1</v>
          </cell>
          <cell r="F90">
            <v>1957</v>
          </cell>
          <cell r="H90" t="str">
            <v>Кирпич</v>
          </cell>
          <cell r="L90">
            <v>2</v>
          </cell>
          <cell r="M90">
            <v>1</v>
          </cell>
          <cell r="Q90">
            <v>380.3</v>
          </cell>
          <cell r="R90">
            <v>380.3</v>
          </cell>
          <cell r="S90">
            <v>193.2</v>
          </cell>
          <cell r="T90">
            <v>16</v>
          </cell>
        </row>
        <row r="91">
          <cell r="C91" t="str">
            <v>Александровский муниципальный округ Пермского края</v>
          </cell>
          <cell r="D91" t="str">
            <v>г. Александровск, ул. Пушкина, д. 35</v>
          </cell>
          <cell r="E91" t="b">
            <v>1</v>
          </cell>
          <cell r="F91">
            <v>1957</v>
          </cell>
          <cell r="H91" t="str">
            <v>Кирпич</v>
          </cell>
          <cell r="L91">
            <v>2</v>
          </cell>
          <cell r="M91">
            <v>2</v>
          </cell>
          <cell r="Q91">
            <v>649.4</v>
          </cell>
          <cell r="R91">
            <v>649.4</v>
          </cell>
          <cell r="S91">
            <v>341.5</v>
          </cell>
          <cell r="T91">
            <v>32</v>
          </cell>
        </row>
        <row r="92">
          <cell r="C92" t="str">
            <v>Александровский муниципальный округ Пермского края</v>
          </cell>
          <cell r="D92" t="str">
            <v>г. Александровск, ул. Пушкина, д. 37</v>
          </cell>
          <cell r="E92" t="b">
            <v>1</v>
          </cell>
          <cell r="F92">
            <v>1957</v>
          </cell>
          <cell r="H92" t="str">
            <v>Кирпич</v>
          </cell>
          <cell r="L92">
            <v>2</v>
          </cell>
          <cell r="M92">
            <v>1</v>
          </cell>
          <cell r="Q92">
            <v>389.1</v>
          </cell>
          <cell r="R92">
            <v>244.3</v>
          </cell>
          <cell r="S92">
            <v>198.3</v>
          </cell>
          <cell r="T92">
            <v>12</v>
          </cell>
        </row>
        <row r="93">
          <cell r="C93" t="str">
            <v>Александровский муниципальный округ Пермского края</v>
          </cell>
          <cell r="D93" t="str">
            <v>г. Александровск, ул. Советская, д. 84</v>
          </cell>
          <cell r="E93" t="b">
            <v>1</v>
          </cell>
          <cell r="F93">
            <v>1982</v>
          </cell>
          <cell r="H93" t="str">
            <v>Кирпич</v>
          </cell>
          <cell r="L93">
            <v>2</v>
          </cell>
          <cell r="M93">
            <v>2</v>
          </cell>
          <cell r="Q93">
            <v>556.29999999999995</v>
          </cell>
          <cell r="R93">
            <v>556.29999999999995</v>
          </cell>
          <cell r="S93">
            <v>500.67</v>
          </cell>
        </row>
        <row r="94">
          <cell r="C94" t="str">
            <v>Александровский муниципальный округ Пермского края</v>
          </cell>
          <cell r="D94" t="str">
            <v>г. Александровск, ул. Халтурина, д. 1</v>
          </cell>
          <cell r="E94" t="b">
            <v>1</v>
          </cell>
          <cell r="F94">
            <v>1988</v>
          </cell>
          <cell r="H94" t="str">
            <v>Панель</v>
          </cell>
          <cell r="L94">
            <v>5</v>
          </cell>
          <cell r="M94">
            <v>8</v>
          </cell>
          <cell r="Q94">
            <v>3633.1</v>
          </cell>
          <cell r="R94">
            <v>3633.1</v>
          </cell>
          <cell r="S94">
            <v>3269.79</v>
          </cell>
        </row>
        <row r="95">
          <cell r="C95" t="str">
            <v>Александровский муниципальный округ Пермского края</v>
          </cell>
          <cell r="D95" t="str">
            <v>г. Александровск, ул. Халтурина, д. 3</v>
          </cell>
          <cell r="E95" t="b">
            <v>1</v>
          </cell>
          <cell r="F95">
            <v>1992</v>
          </cell>
          <cell r="H95" t="str">
            <v>Панель</v>
          </cell>
          <cell r="L95">
            <v>5</v>
          </cell>
          <cell r="M95">
            <v>6</v>
          </cell>
          <cell r="Q95">
            <v>2615.4</v>
          </cell>
          <cell r="R95">
            <v>2615.4</v>
          </cell>
          <cell r="S95">
            <v>2353.86</v>
          </cell>
        </row>
        <row r="96">
          <cell r="C96" t="str">
            <v>Александровский муниципальный округ Пермского края</v>
          </cell>
          <cell r="D96" t="str">
            <v>г. Александровск, ул. Халтурина, д. 6</v>
          </cell>
          <cell r="E96" t="b">
            <v>1</v>
          </cell>
          <cell r="F96">
            <v>1965</v>
          </cell>
          <cell r="H96" t="str">
            <v>Кирпич</v>
          </cell>
          <cell r="L96">
            <v>5</v>
          </cell>
          <cell r="M96">
            <v>4</v>
          </cell>
          <cell r="Q96">
            <v>1594.8</v>
          </cell>
          <cell r="R96">
            <v>1594.8</v>
          </cell>
          <cell r="S96">
            <v>1435.32</v>
          </cell>
        </row>
        <row r="97">
          <cell r="C97" t="str">
            <v>Александровский муниципальный округ Пермского края</v>
          </cell>
          <cell r="D97" t="str">
            <v>г. Александровск, ул. Халтурина, д. 8</v>
          </cell>
          <cell r="E97" t="b">
            <v>1</v>
          </cell>
          <cell r="F97">
            <v>1964</v>
          </cell>
          <cell r="H97" t="str">
            <v>Кирпич</v>
          </cell>
          <cell r="L97">
            <v>4</v>
          </cell>
          <cell r="M97">
            <v>2</v>
          </cell>
          <cell r="Q97">
            <v>839.66</v>
          </cell>
          <cell r="R97">
            <v>839.66</v>
          </cell>
          <cell r="S97">
            <v>755.69</v>
          </cell>
        </row>
        <row r="98">
          <cell r="C98" t="str">
            <v>Александровский муниципальный округ Пермского края</v>
          </cell>
          <cell r="D98" t="str">
            <v>г. Александровск, ул. Халтурина, д. 10</v>
          </cell>
          <cell r="E98" t="b">
            <v>1</v>
          </cell>
          <cell r="F98">
            <v>1963</v>
          </cell>
          <cell r="H98" t="str">
            <v>Кирпич</v>
          </cell>
          <cell r="L98">
            <v>4</v>
          </cell>
          <cell r="M98">
            <v>2</v>
          </cell>
          <cell r="Q98">
            <v>839.7</v>
          </cell>
          <cell r="R98">
            <v>839.7</v>
          </cell>
          <cell r="S98">
            <v>755.73</v>
          </cell>
        </row>
        <row r="99">
          <cell r="C99" t="str">
            <v>Александровский муниципальный округ Пермского края</v>
          </cell>
          <cell r="D99" t="str">
            <v>г. Александровск, ул. Халтурина, д. 12</v>
          </cell>
          <cell r="E99" t="b">
            <v>1</v>
          </cell>
          <cell r="F99">
            <v>1963</v>
          </cell>
          <cell r="H99" t="str">
            <v>Кирпич</v>
          </cell>
          <cell r="L99">
            <v>4</v>
          </cell>
          <cell r="M99">
            <v>3</v>
          </cell>
          <cell r="Q99">
            <v>1018.9</v>
          </cell>
          <cell r="R99">
            <v>1018.9</v>
          </cell>
          <cell r="S99">
            <v>917.01</v>
          </cell>
        </row>
        <row r="100">
          <cell r="C100" t="str">
            <v>Александровский муниципальный округ Пермского края</v>
          </cell>
          <cell r="D100" t="str">
            <v>г. Александровск, ул. Халтурина, д. 14</v>
          </cell>
          <cell r="E100" t="b">
            <v>1</v>
          </cell>
          <cell r="F100">
            <v>1964</v>
          </cell>
          <cell r="H100" t="str">
            <v>Кирпич</v>
          </cell>
          <cell r="L100">
            <v>4</v>
          </cell>
          <cell r="M100">
            <v>3</v>
          </cell>
          <cell r="Q100">
            <v>838.9</v>
          </cell>
          <cell r="R100">
            <v>838.9</v>
          </cell>
          <cell r="S100">
            <v>755.01</v>
          </cell>
        </row>
        <row r="101">
          <cell r="C101" t="str">
            <v>Александровский муниципальный округ Пермского края</v>
          </cell>
          <cell r="D101" t="str">
            <v>г. Александровск, ул. Чернышевского, д. 1</v>
          </cell>
          <cell r="E101" t="b">
            <v>1</v>
          </cell>
          <cell r="F101">
            <v>1958</v>
          </cell>
          <cell r="H101" t="str">
            <v>Кирпич</v>
          </cell>
          <cell r="L101">
            <v>2</v>
          </cell>
          <cell r="M101">
            <v>2</v>
          </cell>
          <cell r="Q101">
            <v>441.16</v>
          </cell>
          <cell r="R101">
            <v>303.31</v>
          </cell>
          <cell r="S101">
            <v>169.9</v>
          </cell>
          <cell r="T101">
            <v>22</v>
          </cell>
        </row>
        <row r="102">
          <cell r="C102" t="str">
            <v>Александровский муниципальный округ Пермского края</v>
          </cell>
          <cell r="D102" t="str">
            <v>г. Александровск, ул. Чернышевского, д. 2</v>
          </cell>
          <cell r="E102" t="b">
            <v>1</v>
          </cell>
          <cell r="F102">
            <v>1975</v>
          </cell>
          <cell r="H102" t="str">
            <v>Блоки</v>
          </cell>
          <cell r="L102">
            <v>5</v>
          </cell>
          <cell r="M102">
            <v>4</v>
          </cell>
          <cell r="Q102">
            <v>2236.1</v>
          </cell>
          <cell r="R102">
            <v>2236.1</v>
          </cell>
          <cell r="S102">
            <v>2012.49</v>
          </cell>
        </row>
        <row r="103">
          <cell r="C103" t="str">
            <v>Александровский муниципальный округ Пермского края</v>
          </cell>
          <cell r="D103" t="str">
            <v>г. Александровск, ул. Чернышевского, д. 3</v>
          </cell>
          <cell r="E103" t="b">
            <v>1</v>
          </cell>
          <cell r="F103">
            <v>1959</v>
          </cell>
          <cell r="H103" t="str">
            <v>Кирпич</v>
          </cell>
          <cell r="L103">
            <v>2</v>
          </cell>
          <cell r="M103">
            <v>2</v>
          </cell>
          <cell r="Q103">
            <v>595.87</v>
          </cell>
          <cell r="R103">
            <v>379.6</v>
          </cell>
          <cell r="S103">
            <v>333.67</v>
          </cell>
          <cell r="T103">
            <v>27</v>
          </cell>
        </row>
        <row r="104">
          <cell r="C104" t="str">
            <v>Александровский муниципальный округ Пермского края</v>
          </cell>
          <cell r="D104" t="str">
            <v>г. Александровск, ул. Чернышевского, д. 4</v>
          </cell>
          <cell r="E104" t="b">
            <v>1</v>
          </cell>
          <cell r="F104">
            <v>1958</v>
          </cell>
          <cell r="H104" t="str">
            <v>Кирпич</v>
          </cell>
          <cell r="L104">
            <v>2</v>
          </cell>
          <cell r="M104">
            <v>2</v>
          </cell>
          <cell r="Q104">
            <v>894.6</v>
          </cell>
          <cell r="R104">
            <v>538.47</v>
          </cell>
          <cell r="S104">
            <v>197.52</v>
          </cell>
          <cell r="T104">
            <v>45</v>
          </cell>
        </row>
        <row r="105">
          <cell r="C105" t="str">
            <v>Александровский муниципальный округ Пермского края</v>
          </cell>
          <cell r="D105" t="str">
            <v>г. Александровск, ул. Чернышевского, д. 5</v>
          </cell>
          <cell r="E105" t="b">
            <v>1</v>
          </cell>
          <cell r="F105">
            <v>1961</v>
          </cell>
          <cell r="H105" t="str">
            <v>Кирпич</v>
          </cell>
          <cell r="L105">
            <v>3</v>
          </cell>
          <cell r="M105">
            <v>2</v>
          </cell>
          <cell r="Q105">
            <v>958.4</v>
          </cell>
          <cell r="R105">
            <v>618.70000000000005</v>
          </cell>
          <cell r="S105">
            <v>577.79999999999995</v>
          </cell>
          <cell r="T105">
            <v>37</v>
          </cell>
        </row>
        <row r="106">
          <cell r="C106" t="str">
            <v>Александровский муниципальный округ Пермского края</v>
          </cell>
          <cell r="D106" t="str">
            <v>г. Александровск, ул. Чернышевского, д. 6</v>
          </cell>
          <cell r="E106" t="b">
            <v>1</v>
          </cell>
          <cell r="F106">
            <v>1958</v>
          </cell>
          <cell r="H106" t="str">
            <v>Кирпич</v>
          </cell>
          <cell r="L106">
            <v>2</v>
          </cell>
          <cell r="M106">
            <v>1</v>
          </cell>
          <cell r="Q106">
            <v>862.2</v>
          </cell>
          <cell r="R106">
            <v>532.9</v>
          </cell>
          <cell r="S106">
            <v>317.20999999999998</v>
          </cell>
          <cell r="T106">
            <v>43</v>
          </cell>
        </row>
        <row r="107">
          <cell r="C107" t="str">
            <v>Александровский муниципальный округ Пермского края</v>
          </cell>
          <cell r="D107" t="str">
            <v>г. Александровск, ул. Чернышевского, д. 10</v>
          </cell>
          <cell r="E107" t="b">
            <v>1</v>
          </cell>
          <cell r="F107">
            <v>1990</v>
          </cell>
          <cell r="H107" t="str">
            <v>Панель</v>
          </cell>
          <cell r="L107">
            <v>5</v>
          </cell>
          <cell r="M107">
            <v>6</v>
          </cell>
          <cell r="Q107">
            <v>2579.6</v>
          </cell>
          <cell r="R107">
            <v>2579.6</v>
          </cell>
          <cell r="S107">
            <v>2321.64</v>
          </cell>
        </row>
        <row r="108">
          <cell r="C108" t="str">
            <v>Александровский муниципальный округ Пермского края</v>
          </cell>
          <cell r="D108" t="str">
            <v>п. Всеволодо-Вильва, ул. Габова, д. 64</v>
          </cell>
          <cell r="E108" t="b">
            <v>1</v>
          </cell>
          <cell r="F108">
            <v>1978</v>
          </cell>
          <cell r="H108" t="str">
            <v>кирпич</v>
          </cell>
          <cell r="I108" t="str">
            <v>скатная</v>
          </cell>
          <cell r="K108" t="str">
            <v>имеется</v>
          </cell>
          <cell r="L108">
            <v>2</v>
          </cell>
          <cell r="M108">
            <v>2</v>
          </cell>
          <cell r="Q108">
            <v>733.5</v>
          </cell>
          <cell r="R108">
            <v>483.5</v>
          </cell>
          <cell r="S108">
            <v>483.5</v>
          </cell>
          <cell r="T108">
            <v>29</v>
          </cell>
        </row>
        <row r="109">
          <cell r="C109" t="str">
            <v>Александровский муниципальный округ Пермского края</v>
          </cell>
          <cell r="D109" t="str">
            <v>п. Всеволодо-Вильва, ул. Габова, д. 65</v>
          </cell>
          <cell r="E109" t="b">
            <v>1</v>
          </cell>
          <cell r="F109">
            <v>1971</v>
          </cell>
          <cell r="H109" t="str">
            <v>блок</v>
          </cell>
          <cell r="I109" t="str">
            <v>скатная</v>
          </cell>
          <cell r="K109" t="str">
            <v>имеется</v>
          </cell>
          <cell r="L109">
            <v>5</v>
          </cell>
          <cell r="M109">
            <v>4</v>
          </cell>
          <cell r="Q109">
            <v>3222</v>
          </cell>
          <cell r="R109">
            <v>2564</v>
          </cell>
          <cell r="S109">
            <v>2436.52</v>
          </cell>
          <cell r="T109">
            <v>93</v>
          </cell>
        </row>
        <row r="110">
          <cell r="C110" t="str">
            <v>Александровский муниципальный округ Пермского края</v>
          </cell>
          <cell r="D110" t="str">
            <v>п. Всеволодо-Вильва, ул. Габова, д. 67</v>
          </cell>
          <cell r="E110" t="b">
            <v>1</v>
          </cell>
          <cell r="F110">
            <v>1967</v>
          </cell>
          <cell r="H110" t="str">
            <v>блок</v>
          </cell>
          <cell r="I110" t="str">
            <v>скатная</v>
          </cell>
          <cell r="K110" t="str">
            <v>имеется</v>
          </cell>
          <cell r="L110">
            <v>5</v>
          </cell>
          <cell r="M110">
            <v>4</v>
          </cell>
          <cell r="Q110">
            <v>3348.95</v>
          </cell>
          <cell r="R110">
            <v>2190.35</v>
          </cell>
          <cell r="S110">
            <v>2056.5300000000002</v>
          </cell>
          <cell r="T110">
            <v>115</v>
          </cell>
        </row>
        <row r="111">
          <cell r="C111" t="str">
            <v>Александровский муниципальный округ Пермского края</v>
          </cell>
          <cell r="D111" t="str">
            <v>п. Всеволодо-Вильва, ул. Ленина, д. 8</v>
          </cell>
          <cell r="E111" t="b">
            <v>1</v>
          </cell>
          <cell r="F111">
            <v>1964</v>
          </cell>
          <cell r="H111" t="str">
            <v>кирпич</v>
          </cell>
          <cell r="L111">
            <v>2</v>
          </cell>
          <cell r="M111">
            <v>2</v>
          </cell>
          <cell r="Q111">
            <v>674.13</v>
          </cell>
          <cell r="R111">
            <v>625.9</v>
          </cell>
          <cell r="S111">
            <v>545</v>
          </cell>
          <cell r="T111">
            <v>34</v>
          </cell>
        </row>
        <row r="112">
          <cell r="C112" t="str">
            <v>Александровский муниципальный округ Пермского края</v>
          </cell>
          <cell r="D112" t="str">
            <v>п. Всеволодо-Вильва, ул. Лоскутова, д. 20</v>
          </cell>
          <cell r="E112" t="b">
            <v>1</v>
          </cell>
          <cell r="F112">
            <v>1976</v>
          </cell>
          <cell r="H112" t="str">
            <v>блок</v>
          </cell>
          <cell r="I112" t="str">
            <v>скатная</v>
          </cell>
          <cell r="K112" t="str">
            <v>имеется</v>
          </cell>
          <cell r="L112">
            <v>5</v>
          </cell>
          <cell r="M112">
            <v>6</v>
          </cell>
          <cell r="Q112">
            <v>4484.3</v>
          </cell>
          <cell r="R112">
            <v>3046.7</v>
          </cell>
          <cell r="S112">
            <v>2947.8</v>
          </cell>
          <cell r="T112">
            <v>176</v>
          </cell>
        </row>
        <row r="113">
          <cell r="C113" t="str">
            <v>Александровский муниципальный округ Пермского края</v>
          </cell>
          <cell r="D113" t="str">
            <v>п. Всеволодо-Вильва, ул. Лоскутова, д. 24</v>
          </cell>
          <cell r="E113" t="b">
            <v>1</v>
          </cell>
          <cell r="F113">
            <v>1974</v>
          </cell>
          <cell r="H113" t="str">
            <v>блок</v>
          </cell>
          <cell r="I113" t="str">
            <v>скатная</v>
          </cell>
          <cell r="K113" t="str">
            <v>имеется</v>
          </cell>
          <cell r="L113">
            <v>5</v>
          </cell>
          <cell r="M113">
            <v>6</v>
          </cell>
          <cell r="Q113">
            <v>4521.5</v>
          </cell>
          <cell r="R113">
            <v>3012.5</v>
          </cell>
          <cell r="S113">
            <v>2701.4</v>
          </cell>
          <cell r="T113">
            <v>179</v>
          </cell>
        </row>
        <row r="114">
          <cell r="C114" t="str">
            <v>Александровский муниципальный округ Пермского края</v>
          </cell>
          <cell r="D114" t="str">
            <v>п. Всеволодо-Вильва, ул. Лоскутова, д. 26</v>
          </cell>
          <cell r="E114" t="b">
            <v>1</v>
          </cell>
          <cell r="F114">
            <v>1986</v>
          </cell>
          <cell r="H114" t="str">
            <v>панель</v>
          </cell>
          <cell r="I114" t="str">
            <v>плоская</v>
          </cell>
          <cell r="K114" t="str">
            <v>имеется</v>
          </cell>
          <cell r="L114">
            <v>5</v>
          </cell>
          <cell r="M114">
            <v>6</v>
          </cell>
          <cell r="Q114">
            <v>3820</v>
          </cell>
          <cell r="R114">
            <v>2549.6</v>
          </cell>
          <cell r="S114">
            <v>2333.6</v>
          </cell>
          <cell r="T114">
            <v>160</v>
          </cell>
        </row>
        <row r="115">
          <cell r="C115" t="str">
            <v>Александровский муниципальный округ Пермского края</v>
          </cell>
          <cell r="D115" t="str">
            <v>п. Всеволодо-Вильва, ул. Розы Люксембург, д. 21</v>
          </cell>
          <cell r="E115" t="b">
            <v>1</v>
          </cell>
          <cell r="F115">
            <v>1989</v>
          </cell>
          <cell r="H115" t="str">
            <v>панель</v>
          </cell>
          <cell r="I115" t="str">
            <v>плоская</v>
          </cell>
          <cell r="K115" t="str">
            <v>имеется</v>
          </cell>
          <cell r="L115">
            <v>5</v>
          </cell>
          <cell r="M115">
            <v>6</v>
          </cell>
          <cell r="Q115">
            <v>3870.4</v>
          </cell>
          <cell r="R115">
            <v>2583.5</v>
          </cell>
          <cell r="S115">
            <v>2214.8000000000002</v>
          </cell>
          <cell r="T115">
            <v>157</v>
          </cell>
        </row>
        <row r="116">
          <cell r="C116" t="str">
            <v>Александровский муниципальный округ Пермского края</v>
          </cell>
          <cell r="D116" t="str">
            <v>п. Всеволодо-Вильва, ул. Советская, д. 64</v>
          </cell>
          <cell r="E116" t="b">
            <v>1</v>
          </cell>
          <cell r="F116">
            <v>1966</v>
          </cell>
          <cell r="L116">
            <v>3</v>
          </cell>
          <cell r="Q116">
            <v>661.4</v>
          </cell>
          <cell r="R116">
            <v>622.70000000000005</v>
          </cell>
          <cell r="S116">
            <v>406.34</v>
          </cell>
        </row>
        <row r="117">
          <cell r="C117" t="str">
            <v>Александровский муниципальный округ Пермского края</v>
          </cell>
          <cell r="D117" t="str">
            <v>п. Всеволодо-Вильва, ул. Урицкого, д. 24</v>
          </cell>
          <cell r="E117" t="b">
            <v>1</v>
          </cell>
          <cell r="F117">
            <v>1980</v>
          </cell>
          <cell r="H117" t="str">
            <v>блок</v>
          </cell>
          <cell r="I117" t="str">
            <v>скатная</v>
          </cell>
          <cell r="K117" t="str">
            <v>имеется</v>
          </cell>
          <cell r="L117">
            <v>5</v>
          </cell>
          <cell r="M117">
            <v>8</v>
          </cell>
          <cell r="Q117">
            <v>5949.2</v>
          </cell>
          <cell r="R117">
            <v>4033.82</v>
          </cell>
          <cell r="S117">
            <v>3795.98</v>
          </cell>
          <cell r="T117">
            <v>206</v>
          </cell>
        </row>
        <row r="118">
          <cell r="C118" t="str">
            <v>Александровский муниципальный округ Пермского края</v>
          </cell>
          <cell r="D118" t="str">
            <v>п. Ивакинский карьер, ул. Гагарина, д. 5</v>
          </cell>
          <cell r="E118" t="b">
            <v>1</v>
          </cell>
          <cell r="F118">
            <v>1982</v>
          </cell>
          <cell r="H118" t="str">
            <v>кирпич</v>
          </cell>
          <cell r="I118" t="str">
            <v>скатная</v>
          </cell>
          <cell r="K118" t="str">
            <v>не имеется</v>
          </cell>
          <cell r="L118">
            <v>2</v>
          </cell>
          <cell r="M118">
            <v>2</v>
          </cell>
          <cell r="Q118">
            <v>572.1</v>
          </cell>
          <cell r="R118">
            <v>572.1</v>
          </cell>
          <cell r="S118">
            <v>524.41</v>
          </cell>
          <cell r="T118">
            <v>21</v>
          </cell>
        </row>
        <row r="119">
          <cell r="C119" t="str">
            <v>Александровский муниципальный округ Пермского края</v>
          </cell>
          <cell r="D119" t="str">
            <v>п. Ивакинский карьер, ул. Калинина, д. 2</v>
          </cell>
          <cell r="E119" t="b">
            <v>1</v>
          </cell>
          <cell r="F119">
            <v>1965</v>
          </cell>
          <cell r="H119" t="str">
            <v>дерево</v>
          </cell>
          <cell r="I119" t="str">
            <v>скатная</v>
          </cell>
          <cell r="J119" t="str">
            <v>ГАЗ ГВС</v>
          </cell>
          <cell r="K119" t="str">
            <v>не имеется</v>
          </cell>
          <cell r="L119">
            <v>2</v>
          </cell>
          <cell r="M119">
            <v>3</v>
          </cell>
          <cell r="Q119">
            <v>500.38</v>
          </cell>
          <cell r="R119">
            <v>500.38</v>
          </cell>
          <cell r="S119">
            <v>438.34</v>
          </cell>
          <cell r="T119">
            <v>33</v>
          </cell>
        </row>
        <row r="120">
          <cell r="C120" t="str">
            <v>Александровский муниципальный округ Пермского края</v>
          </cell>
          <cell r="D120" t="str">
            <v>п. Ивакинский карьер, ул. Калинина, д. 3</v>
          </cell>
          <cell r="E120" t="b">
            <v>1</v>
          </cell>
          <cell r="F120">
            <v>1972</v>
          </cell>
          <cell r="H120" t="str">
            <v>дерево</v>
          </cell>
          <cell r="I120" t="str">
            <v>скатная</v>
          </cell>
          <cell r="J120" t="str">
            <v>ГАЗ ГВС</v>
          </cell>
          <cell r="K120" t="str">
            <v>не имеется</v>
          </cell>
          <cell r="L120">
            <v>2</v>
          </cell>
          <cell r="M120">
            <v>3</v>
          </cell>
          <cell r="Q120">
            <v>474.2</v>
          </cell>
          <cell r="R120">
            <v>474.2</v>
          </cell>
          <cell r="S120">
            <v>320.64999999999998</v>
          </cell>
          <cell r="T120">
            <v>22</v>
          </cell>
        </row>
        <row r="121">
          <cell r="C121" t="str">
            <v>Александровский муниципальный округ Пермского края</v>
          </cell>
          <cell r="D121" t="str">
            <v>п. Карьер Известняк, ул. Гоголя, д. 2</v>
          </cell>
          <cell r="E121" t="b">
            <v>1</v>
          </cell>
          <cell r="F121">
            <v>1962</v>
          </cell>
          <cell r="H121" t="str">
            <v>кирпич</v>
          </cell>
          <cell r="L121">
            <v>4</v>
          </cell>
          <cell r="M121">
            <v>2</v>
          </cell>
          <cell r="Q121">
            <v>1259.25</v>
          </cell>
          <cell r="R121">
            <v>823.95</v>
          </cell>
          <cell r="S121">
            <v>740.39</v>
          </cell>
          <cell r="T121">
            <v>38</v>
          </cell>
        </row>
        <row r="122">
          <cell r="C122" t="str">
            <v>Александровский муниципальный округ Пермского края</v>
          </cell>
          <cell r="D122" t="str">
            <v>п. Карьер Известняк, ул. Гоголя, д. 4</v>
          </cell>
          <cell r="E122" t="b">
            <v>1</v>
          </cell>
          <cell r="F122">
            <v>1962</v>
          </cell>
          <cell r="H122" t="str">
            <v>кирпич</v>
          </cell>
          <cell r="L122">
            <v>4</v>
          </cell>
          <cell r="M122">
            <v>2</v>
          </cell>
          <cell r="Q122">
            <v>1242.04</v>
          </cell>
          <cell r="R122">
            <v>813.46</v>
          </cell>
          <cell r="S122">
            <v>813.46</v>
          </cell>
          <cell r="T122">
            <v>41</v>
          </cell>
        </row>
        <row r="123">
          <cell r="C123" t="str">
            <v>Александровский муниципальный округ Пермского края</v>
          </cell>
          <cell r="D123" t="str">
            <v>п. Карьер Известняк, ул. Гоголя, д. 6</v>
          </cell>
          <cell r="E123" t="b">
            <v>1</v>
          </cell>
          <cell r="F123">
            <v>1962</v>
          </cell>
          <cell r="H123" t="str">
            <v>кирпич</v>
          </cell>
          <cell r="L123">
            <v>4</v>
          </cell>
          <cell r="M123">
            <v>2</v>
          </cell>
          <cell r="Q123">
            <v>1252.6199999999999</v>
          </cell>
          <cell r="R123">
            <v>820.25</v>
          </cell>
          <cell r="S123">
            <v>778.37</v>
          </cell>
          <cell r="T123">
            <v>42</v>
          </cell>
        </row>
        <row r="124">
          <cell r="C124" t="str">
            <v>Александровский муниципальный округ Пермского края</v>
          </cell>
          <cell r="D124" t="str">
            <v>п. Карьер Известняк, ул. Гоголя, д. 8</v>
          </cell>
          <cell r="E124" t="b">
            <v>1</v>
          </cell>
          <cell r="F124">
            <v>1965</v>
          </cell>
          <cell r="H124" t="str">
            <v>кирпич</v>
          </cell>
          <cell r="L124">
            <v>4</v>
          </cell>
          <cell r="M124">
            <v>2</v>
          </cell>
          <cell r="Q124">
            <v>2547.42</v>
          </cell>
          <cell r="R124">
            <v>1525.7</v>
          </cell>
          <cell r="S124">
            <v>1453.36</v>
          </cell>
          <cell r="T124">
            <v>99</v>
          </cell>
        </row>
        <row r="125">
          <cell r="C125" t="str">
            <v>Александровский муниципальный округ Пермского края</v>
          </cell>
          <cell r="D125" t="str">
            <v>п. Карьер Известняк, ул. Гоголя, д. 10</v>
          </cell>
          <cell r="E125" t="b">
            <v>1</v>
          </cell>
          <cell r="F125">
            <v>1968</v>
          </cell>
          <cell r="H125" t="str">
            <v>блок</v>
          </cell>
          <cell r="I125" t="str">
            <v>скатная</v>
          </cell>
          <cell r="J125" t="str">
            <v>ГАЗ ГВС</v>
          </cell>
          <cell r="K125" t="str">
            <v>имеется</v>
          </cell>
          <cell r="L125">
            <v>5</v>
          </cell>
          <cell r="M125">
            <v>4</v>
          </cell>
          <cell r="Q125">
            <v>3425.38</v>
          </cell>
          <cell r="R125">
            <v>2324.9</v>
          </cell>
          <cell r="S125">
            <v>2277.4499999999998</v>
          </cell>
          <cell r="T125">
            <v>139</v>
          </cell>
        </row>
        <row r="126">
          <cell r="C126" t="str">
            <v>Александровский муниципальный округ Пермского края</v>
          </cell>
          <cell r="D126" t="str">
            <v>п. Карьер Известняк, ул. Мира, д. 5</v>
          </cell>
          <cell r="E126" t="b">
            <v>1</v>
          </cell>
          <cell r="F126">
            <v>1982</v>
          </cell>
          <cell r="H126" t="str">
            <v>панель</v>
          </cell>
          <cell r="I126" t="str">
            <v>плоская</v>
          </cell>
          <cell r="K126" t="str">
            <v>имеется</v>
          </cell>
          <cell r="L126">
            <v>5</v>
          </cell>
          <cell r="M126">
            <v>4</v>
          </cell>
          <cell r="Q126">
            <v>2638.88</v>
          </cell>
          <cell r="R126">
            <v>1770.5</v>
          </cell>
          <cell r="S126">
            <v>1571.5</v>
          </cell>
          <cell r="T126">
            <v>109</v>
          </cell>
        </row>
        <row r="127">
          <cell r="C127" t="str">
            <v>Александровский муниципальный округ Пермского края</v>
          </cell>
          <cell r="D127" t="str">
            <v>п. Карьер Известняк, ул. Мира, д. 6</v>
          </cell>
          <cell r="E127" t="b">
            <v>1</v>
          </cell>
          <cell r="F127">
            <v>1987</v>
          </cell>
          <cell r="H127" t="str">
            <v>панель</v>
          </cell>
          <cell r="I127" t="str">
            <v>плоская</v>
          </cell>
          <cell r="K127" t="str">
            <v>имеется</v>
          </cell>
          <cell r="L127">
            <v>5</v>
          </cell>
          <cell r="M127">
            <v>6</v>
          </cell>
          <cell r="Q127">
            <v>3869.7</v>
          </cell>
          <cell r="R127">
            <v>2602.3000000000002</v>
          </cell>
          <cell r="S127">
            <v>2187.6</v>
          </cell>
          <cell r="T127">
            <v>193</v>
          </cell>
        </row>
        <row r="128">
          <cell r="C128" t="str">
            <v>Александровский муниципальный округ Пермского края</v>
          </cell>
          <cell r="D128" t="str">
            <v>п. Карьер Известняк, ул. Мира, д. 8</v>
          </cell>
          <cell r="E128" t="b">
            <v>1</v>
          </cell>
          <cell r="F128">
            <v>2000</v>
          </cell>
          <cell r="H128" t="str">
            <v>панель</v>
          </cell>
          <cell r="I128" t="str">
            <v>плоская</v>
          </cell>
          <cell r="K128" t="str">
            <v>имеется</v>
          </cell>
          <cell r="L128">
            <v>5</v>
          </cell>
          <cell r="M128">
            <v>6</v>
          </cell>
          <cell r="Q128">
            <v>3887.75</v>
          </cell>
          <cell r="R128">
            <v>2604.6999999999998</v>
          </cell>
          <cell r="S128">
            <v>1756.3</v>
          </cell>
          <cell r="T128">
            <v>201</v>
          </cell>
        </row>
        <row r="129">
          <cell r="C129" t="str">
            <v>Александровский муниципальный округ Пермского края</v>
          </cell>
          <cell r="D129" t="str">
            <v>п. Карьер Известняк, ул. Юбилейная, д. 1</v>
          </cell>
          <cell r="E129" t="b">
            <v>1</v>
          </cell>
          <cell r="F129">
            <v>1973</v>
          </cell>
          <cell r="H129" t="str">
            <v>блок</v>
          </cell>
          <cell r="I129" t="str">
            <v>скатная</v>
          </cell>
          <cell r="K129" t="str">
            <v>имеется</v>
          </cell>
          <cell r="L129">
            <v>5</v>
          </cell>
          <cell r="M129">
            <v>8</v>
          </cell>
          <cell r="Q129">
            <v>5973.3</v>
          </cell>
          <cell r="R129">
            <v>4049.9</v>
          </cell>
          <cell r="S129">
            <v>3525.18</v>
          </cell>
          <cell r="T129">
            <v>258</v>
          </cell>
        </row>
        <row r="130">
          <cell r="C130" t="str">
            <v>Александровский муниципальный округ Пермского края</v>
          </cell>
          <cell r="D130" t="str">
            <v>п. Карьер Известняк, ул. Юбилейная, д. 2</v>
          </cell>
          <cell r="E130" t="b">
            <v>1</v>
          </cell>
          <cell r="F130">
            <v>1975</v>
          </cell>
          <cell r="H130" t="str">
            <v>блок</v>
          </cell>
          <cell r="I130" t="str">
            <v>скатная</v>
          </cell>
          <cell r="K130" t="str">
            <v>имеется</v>
          </cell>
          <cell r="L130">
            <v>5</v>
          </cell>
          <cell r="M130">
            <v>8</v>
          </cell>
          <cell r="Q130">
            <v>6335.4</v>
          </cell>
          <cell r="R130">
            <v>4096.6000000000004</v>
          </cell>
          <cell r="S130">
            <v>3576.67</v>
          </cell>
          <cell r="T130">
            <v>239</v>
          </cell>
        </row>
        <row r="131">
          <cell r="C131" t="str">
            <v>Александровский муниципальный округ Пермского края</v>
          </cell>
          <cell r="D131" t="str">
            <v>п. Карьер Известняк, ул. Юбилейная, д. 3</v>
          </cell>
          <cell r="E131" t="b">
            <v>1</v>
          </cell>
          <cell r="F131">
            <v>1980</v>
          </cell>
          <cell r="H131" t="str">
            <v>блок</v>
          </cell>
          <cell r="I131" t="str">
            <v>скатная</v>
          </cell>
          <cell r="K131" t="str">
            <v>имеется</v>
          </cell>
          <cell r="L131">
            <v>5</v>
          </cell>
          <cell r="M131">
            <v>4</v>
          </cell>
          <cell r="Q131">
            <v>2751.99</v>
          </cell>
          <cell r="R131">
            <v>1881.51</v>
          </cell>
          <cell r="S131">
            <v>1588.56</v>
          </cell>
          <cell r="T131">
            <v>113</v>
          </cell>
        </row>
        <row r="132">
          <cell r="C132" t="str">
            <v>Александровский муниципальный округ Пермского края</v>
          </cell>
          <cell r="D132" t="str">
            <v>п. Карьер Известняк, ул. Юбилейная, д. 4</v>
          </cell>
          <cell r="E132" t="b">
            <v>1</v>
          </cell>
          <cell r="F132">
            <v>1987</v>
          </cell>
          <cell r="H132" t="str">
            <v>блок</v>
          </cell>
          <cell r="I132" t="str">
            <v>скатная</v>
          </cell>
          <cell r="K132" t="str">
            <v>имеется</v>
          </cell>
          <cell r="L132">
            <v>5</v>
          </cell>
          <cell r="M132">
            <v>4</v>
          </cell>
          <cell r="Q132">
            <v>3262</v>
          </cell>
          <cell r="R132">
            <v>2175.4</v>
          </cell>
          <cell r="S132">
            <v>1920.3</v>
          </cell>
          <cell r="T132">
            <v>145</v>
          </cell>
        </row>
        <row r="133">
          <cell r="C133" t="str">
            <v>Александровский муниципальный округ Пермского края</v>
          </cell>
          <cell r="D133" t="str">
            <v>п. Лытвенский, ул. 9 Пятилетки, д. 1</v>
          </cell>
          <cell r="E133" t="b">
            <v>1</v>
          </cell>
          <cell r="F133">
            <v>1976</v>
          </cell>
          <cell r="H133" t="str">
            <v>кирпич</v>
          </cell>
          <cell r="I133" t="str">
            <v>скатная</v>
          </cell>
          <cell r="J133" t="str">
            <v>ГВС</v>
          </cell>
          <cell r="K133" t="str">
            <v>не имеется</v>
          </cell>
          <cell r="L133">
            <v>2</v>
          </cell>
          <cell r="M133">
            <v>2</v>
          </cell>
          <cell r="Q133">
            <v>1210.0999999999999</v>
          </cell>
          <cell r="R133">
            <v>1134.7</v>
          </cell>
          <cell r="S133">
            <v>1134.7</v>
          </cell>
          <cell r="T133">
            <v>32</v>
          </cell>
        </row>
        <row r="134">
          <cell r="C134" t="str">
            <v>Александровский муниципальный округ Пермского края</v>
          </cell>
          <cell r="D134" t="str">
            <v>п. Лытвенский, ул. 9 Пятилетки, д. 3</v>
          </cell>
          <cell r="E134" t="b">
            <v>1</v>
          </cell>
          <cell r="F134">
            <v>1976</v>
          </cell>
          <cell r="H134" t="str">
            <v>кирпич</v>
          </cell>
          <cell r="I134" t="str">
            <v>скатная</v>
          </cell>
          <cell r="J134" t="str">
            <v>ГВС</v>
          </cell>
          <cell r="K134" t="str">
            <v>не имеется</v>
          </cell>
          <cell r="L134">
            <v>2</v>
          </cell>
          <cell r="M134">
            <v>2</v>
          </cell>
          <cell r="Q134">
            <v>655.6</v>
          </cell>
          <cell r="R134">
            <v>610.4</v>
          </cell>
          <cell r="S134">
            <v>610.4</v>
          </cell>
          <cell r="T134">
            <v>26</v>
          </cell>
        </row>
        <row r="135">
          <cell r="C135" t="str">
            <v>Александровский муниципальный округ Пермского края</v>
          </cell>
          <cell r="D135" t="str">
            <v>п. Яйва, ул. 6-ой Пятилетки, д. 2</v>
          </cell>
          <cell r="E135" t="b">
            <v>1</v>
          </cell>
          <cell r="F135">
            <v>1960</v>
          </cell>
          <cell r="H135" t="str">
            <v>Шлакоблок</v>
          </cell>
          <cell r="L135">
            <v>2</v>
          </cell>
          <cell r="M135">
            <v>2</v>
          </cell>
          <cell r="Q135">
            <v>629.1</v>
          </cell>
          <cell r="R135">
            <v>374.15</v>
          </cell>
          <cell r="S135">
            <v>629.1</v>
          </cell>
          <cell r="T135">
            <v>24</v>
          </cell>
        </row>
        <row r="136">
          <cell r="C136" t="str">
            <v>Александровский муниципальный округ Пермского края</v>
          </cell>
          <cell r="D136" t="str">
            <v>п. Яйва, ул. 6-ой Пятилетки, д. 3</v>
          </cell>
          <cell r="E136" t="b">
            <v>1</v>
          </cell>
          <cell r="F136">
            <v>1960</v>
          </cell>
          <cell r="H136" t="str">
            <v>Шлакоблок</v>
          </cell>
          <cell r="L136">
            <v>2</v>
          </cell>
          <cell r="M136">
            <v>2</v>
          </cell>
          <cell r="Q136">
            <v>622.70000000000005</v>
          </cell>
          <cell r="R136">
            <v>618.6</v>
          </cell>
          <cell r="S136">
            <v>532.79999999999995</v>
          </cell>
          <cell r="T136">
            <v>25</v>
          </cell>
        </row>
        <row r="137">
          <cell r="C137" t="str">
            <v>Александровский муниципальный округ Пермского края</v>
          </cell>
          <cell r="D137" t="str">
            <v>п. Яйва, ул. 6-ой Пятилетки, д. 6</v>
          </cell>
          <cell r="E137" t="b">
            <v>1</v>
          </cell>
          <cell r="F137">
            <v>1961</v>
          </cell>
          <cell r="H137" t="str">
            <v>Шлакоблок</v>
          </cell>
          <cell r="L137">
            <v>2</v>
          </cell>
          <cell r="M137">
            <v>2</v>
          </cell>
          <cell r="Q137">
            <v>624.70000000000005</v>
          </cell>
          <cell r="R137">
            <v>377.6</v>
          </cell>
          <cell r="S137">
            <v>624.70000000000005</v>
          </cell>
          <cell r="T137">
            <v>23</v>
          </cell>
        </row>
        <row r="138">
          <cell r="C138" t="str">
            <v>Александровский муниципальный округ Пермского края</v>
          </cell>
          <cell r="D138" t="str">
            <v>п. Яйва, ул. 6-ой Пятилетки, д. 7</v>
          </cell>
          <cell r="E138" t="b">
            <v>1</v>
          </cell>
          <cell r="F138">
            <v>1960</v>
          </cell>
          <cell r="H138" t="str">
            <v>Шлакоблок</v>
          </cell>
          <cell r="L138">
            <v>2</v>
          </cell>
          <cell r="M138">
            <v>2</v>
          </cell>
          <cell r="Q138">
            <v>617.36</v>
          </cell>
          <cell r="R138">
            <v>375.7</v>
          </cell>
          <cell r="S138">
            <v>617.36</v>
          </cell>
          <cell r="T138">
            <v>21</v>
          </cell>
        </row>
        <row r="139">
          <cell r="C139" t="str">
            <v>Александровский муниципальный округ Пермского края</v>
          </cell>
          <cell r="D139" t="str">
            <v>п. Яйва, ул. 6-ой Пятилетки, д. 9</v>
          </cell>
          <cell r="E139" t="b">
            <v>1</v>
          </cell>
          <cell r="F139">
            <v>1960</v>
          </cell>
          <cell r="H139" t="str">
            <v>Шлакоблок</v>
          </cell>
          <cell r="L139">
            <v>2</v>
          </cell>
          <cell r="M139">
            <v>2</v>
          </cell>
          <cell r="Q139">
            <v>606.28</v>
          </cell>
          <cell r="R139">
            <v>376.64</v>
          </cell>
          <cell r="S139">
            <v>576.39</v>
          </cell>
          <cell r="T139">
            <v>30</v>
          </cell>
        </row>
        <row r="140">
          <cell r="C140" t="str">
            <v>Александровский муниципальный округ Пермского края</v>
          </cell>
          <cell r="D140" t="str">
            <v>п. Яйва, ул. 6-ой Пятилетки, д. 10</v>
          </cell>
          <cell r="E140" t="b">
            <v>1</v>
          </cell>
          <cell r="F140">
            <v>1961</v>
          </cell>
          <cell r="H140" t="str">
            <v>Шлакоблок</v>
          </cell>
          <cell r="L140">
            <v>2</v>
          </cell>
          <cell r="M140">
            <v>2</v>
          </cell>
          <cell r="Q140">
            <v>648.11</v>
          </cell>
          <cell r="R140">
            <v>398.28</v>
          </cell>
          <cell r="S140">
            <v>570.71</v>
          </cell>
          <cell r="T140">
            <v>22</v>
          </cell>
        </row>
        <row r="141">
          <cell r="C141" t="str">
            <v>Александровский муниципальный округ Пермского края</v>
          </cell>
          <cell r="D141" t="str">
            <v>п. Яйва, ул. 6-ой Пятилетки, д. 12</v>
          </cell>
          <cell r="E141" t="b">
            <v>1</v>
          </cell>
          <cell r="F141">
            <v>1962</v>
          </cell>
          <cell r="H141" t="str">
            <v>Шлакоблок</v>
          </cell>
          <cell r="L141">
            <v>2</v>
          </cell>
          <cell r="M141">
            <v>2</v>
          </cell>
          <cell r="Q141">
            <v>1072.1300000000001</v>
          </cell>
          <cell r="R141">
            <v>629.03</v>
          </cell>
          <cell r="S141">
            <v>573.94000000000005</v>
          </cell>
          <cell r="T141">
            <v>23</v>
          </cell>
        </row>
        <row r="142">
          <cell r="C142" t="str">
            <v>Александровский муниципальный округ Пермского края</v>
          </cell>
          <cell r="D142" t="str">
            <v>п. Яйва, ул. 6-ой Пятилетки, д. 13</v>
          </cell>
          <cell r="E142" t="b">
            <v>1</v>
          </cell>
          <cell r="F142">
            <v>1961</v>
          </cell>
          <cell r="H142" t="str">
            <v>Шлакоблок</v>
          </cell>
          <cell r="L142">
            <v>2</v>
          </cell>
          <cell r="M142">
            <v>2</v>
          </cell>
          <cell r="Q142">
            <v>609.45000000000005</v>
          </cell>
          <cell r="R142">
            <v>362.6</v>
          </cell>
          <cell r="S142">
            <v>567.54</v>
          </cell>
          <cell r="T142">
            <v>34</v>
          </cell>
        </row>
        <row r="143">
          <cell r="C143" t="str">
            <v>Александровский муниципальный округ Пермского края</v>
          </cell>
          <cell r="D143" t="str">
            <v>п. Яйва, ул. 6-ой Пятилетки, д. 14</v>
          </cell>
          <cell r="E143" t="b">
            <v>1</v>
          </cell>
          <cell r="F143">
            <v>1962</v>
          </cell>
          <cell r="H143" t="str">
            <v>Кирпич</v>
          </cell>
          <cell r="L143">
            <v>4</v>
          </cell>
          <cell r="M143">
            <v>2</v>
          </cell>
          <cell r="Q143">
            <v>1216.53</v>
          </cell>
          <cell r="R143">
            <v>727.2</v>
          </cell>
          <cell r="S143">
            <v>1135.23</v>
          </cell>
          <cell r="T143">
            <v>53</v>
          </cell>
        </row>
        <row r="144">
          <cell r="C144" t="str">
            <v>Александровский муниципальный округ Пермского края</v>
          </cell>
          <cell r="D144" t="str">
            <v>п. Яйва, ул. 6-ой Пятилетки, д. 15</v>
          </cell>
          <cell r="E144" t="b">
            <v>1</v>
          </cell>
          <cell r="F144">
            <v>1963</v>
          </cell>
          <cell r="H144" t="str">
            <v>Кирпич</v>
          </cell>
          <cell r="L144">
            <v>4</v>
          </cell>
          <cell r="M144">
            <v>3</v>
          </cell>
          <cell r="Q144">
            <v>3520.76</v>
          </cell>
          <cell r="R144">
            <v>2038.96</v>
          </cell>
          <cell r="S144">
            <v>1444.43</v>
          </cell>
          <cell r="T144">
            <v>57</v>
          </cell>
        </row>
        <row r="145">
          <cell r="C145" t="str">
            <v>Александровский муниципальный округ Пермского края</v>
          </cell>
          <cell r="D145" t="str">
            <v>п. Яйва, ул. 6-ой Пятилетки, д. 16</v>
          </cell>
          <cell r="E145" t="b">
            <v>1</v>
          </cell>
          <cell r="F145">
            <v>1982</v>
          </cell>
          <cell r="H145" t="str">
            <v>Панель</v>
          </cell>
          <cell r="L145">
            <v>5</v>
          </cell>
          <cell r="M145">
            <v>6</v>
          </cell>
          <cell r="Q145">
            <v>5784.47</v>
          </cell>
          <cell r="R145">
            <v>4357.37</v>
          </cell>
          <cell r="S145">
            <v>4103.87</v>
          </cell>
          <cell r="T145">
            <v>205</v>
          </cell>
        </row>
        <row r="146">
          <cell r="C146" t="str">
            <v>Александровский муниципальный округ Пермского края</v>
          </cell>
          <cell r="D146" t="str">
            <v>п. Яйва, ул. 6-ой Пятилетки, д. 20</v>
          </cell>
          <cell r="E146" t="b">
            <v>1</v>
          </cell>
          <cell r="F146">
            <v>1983</v>
          </cell>
          <cell r="H146" t="str">
            <v>Панель</v>
          </cell>
          <cell r="L146">
            <v>5</v>
          </cell>
          <cell r="M146">
            <v>6</v>
          </cell>
          <cell r="Q146">
            <v>5894.89</v>
          </cell>
          <cell r="R146">
            <v>4456.29</v>
          </cell>
          <cell r="S146">
            <v>4194.1899999999996</v>
          </cell>
          <cell r="T146">
            <v>198</v>
          </cell>
        </row>
        <row r="147">
          <cell r="C147" t="str">
            <v>Александровский муниципальный округ Пермского края</v>
          </cell>
          <cell r="D147" t="str">
            <v>п. Яйва, ул. 6-ой Пятилетки, д. 21</v>
          </cell>
          <cell r="E147" t="b">
            <v>1</v>
          </cell>
          <cell r="F147">
            <v>1966</v>
          </cell>
          <cell r="H147" t="str">
            <v>Кирпич</v>
          </cell>
          <cell r="L147">
            <v>5</v>
          </cell>
          <cell r="M147">
            <v>1</v>
          </cell>
          <cell r="Q147">
            <v>3891.9</v>
          </cell>
          <cell r="R147">
            <v>2624.3</v>
          </cell>
          <cell r="S147">
            <v>1175.7</v>
          </cell>
          <cell r="T147">
            <v>80</v>
          </cell>
        </row>
        <row r="148">
          <cell r="C148" t="str">
            <v>Александровский муниципальный округ Пермского края</v>
          </cell>
          <cell r="D148" t="str">
            <v>п. Яйва, ул. 6-ой Пятилетки, д. 27</v>
          </cell>
          <cell r="E148" t="b">
            <v>1</v>
          </cell>
          <cell r="F148">
            <v>1978</v>
          </cell>
          <cell r="H148" t="str">
            <v>Панель</v>
          </cell>
          <cell r="L148">
            <v>5</v>
          </cell>
          <cell r="M148">
            <v>7</v>
          </cell>
          <cell r="Q148">
            <v>5418.35</v>
          </cell>
          <cell r="R148">
            <v>3842.65</v>
          </cell>
          <cell r="S148">
            <v>3568.08</v>
          </cell>
          <cell r="T148">
            <v>173</v>
          </cell>
        </row>
        <row r="149">
          <cell r="C149" t="str">
            <v>Александровский муниципальный округ Пермского края</v>
          </cell>
          <cell r="D149" t="str">
            <v>п. Яйва, ул. 6-ой Пятилетки, д. 10А</v>
          </cell>
          <cell r="E149" t="b">
            <v>1</v>
          </cell>
          <cell r="F149">
            <v>1988</v>
          </cell>
          <cell r="H149" t="str">
            <v>Панель</v>
          </cell>
          <cell r="L149">
            <v>5</v>
          </cell>
          <cell r="M149">
            <v>4</v>
          </cell>
          <cell r="Q149">
            <v>3901.5</v>
          </cell>
          <cell r="R149">
            <v>3901.5</v>
          </cell>
          <cell r="S149">
            <v>3901.5</v>
          </cell>
          <cell r="T149">
            <v>202</v>
          </cell>
        </row>
        <row r="150">
          <cell r="C150" t="str">
            <v>Александровский муниципальный округ Пермского края</v>
          </cell>
          <cell r="D150" t="str">
            <v>п. Яйва, ул. 6-ой Пятилетки, д. 21А</v>
          </cell>
          <cell r="E150" t="b">
            <v>1</v>
          </cell>
          <cell r="F150">
            <v>1994</v>
          </cell>
          <cell r="H150" t="str">
            <v>кирпич</v>
          </cell>
          <cell r="I150" t="str">
            <v>скатная</v>
          </cell>
          <cell r="K150" t="str">
            <v>имеется</v>
          </cell>
          <cell r="L150">
            <v>5</v>
          </cell>
          <cell r="M150">
            <v>4</v>
          </cell>
          <cell r="Q150">
            <v>3885.1</v>
          </cell>
          <cell r="R150">
            <v>2223.1999999999998</v>
          </cell>
          <cell r="S150">
            <v>1661.9</v>
          </cell>
          <cell r="T150">
            <v>92</v>
          </cell>
        </row>
        <row r="151">
          <cell r="C151" t="str">
            <v>Александровский муниципальный округ Пермского края</v>
          </cell>
          <cell r="D151" t="str">
            <v>п. Яйва, ул. 8 Марта, д. 1</v>
          </cell>
          <cell r="E151" t="b">
            <v>1</v>
          </cell>
          <cell r="F151">
            <v>1980</v>
          </cell>
          <cell r="H151" t="str">
            <v>Панель</v>
          </cell>
          <cell r="L151">
            <v>5</v>
          </cell>
          <cell r="M151">
            <v>6</v>
          </cell>
          <cell r="Q151">
            <v>5394.3</v>
          </cell>
          <cell r="R151">
            <v>4006.23</v>
          </cell>
          <cell r="S151">
            <v>3958.63</v>
          </cell>
          <cell r="T151">
            <v>192</v>
          </cell>
        </row>
        <row r="152">
          <cell r="C152" t="str">
            <v>Александровский муниципальный округ Пермского края</v>
          </cell>
          <cell r="D152" t="str">
            <v>п. Яйва, ул. 8 Марта, д. 3</v>
          </cell>
          <cell r="E152" t="b">
            <v>1</v>
          </cell>
          <cell r="F152">
            <v>1985</v>
          </cell>
          <cell r="H152" t="str">
            <v>панельный</v>
          </cell>
          <cell r="I152" t="str">
            <v>плоская</v>
          </cell>
          <cell r="K152" t="str">
            <v>имеется</v>
          </cell>
          <cell r="L152">
            <v>5</v>
          </cell>
          <cell r="M152">
            <v>6</v>
          </cell>
          <cell r="Q152">
            <v>5228.46</v>
          </cell>
          <cell r="R152">
            <v>3888.46</v>
          </cell>
          <cell r="S152">
            <v>3888.46</v>
          </cell>
          <cell r="T152">
            <v>167</v>
          </cell>
        </row>
        <row r="153">
          <cell r="C153" t="str">
            <v>Александровский муниципальный округ Пермского края</v>
          </cell>
          <cell r="D153" t="str">
            <v>п. Яйва, ул. Железнодорожная, д. 37</v>
          </cell>
          <cell r="E153" t="b">
            <v>1</v>
          </cell>
          <cell r="F153">
            <v>1986</v>
          </cell>
          <cell r="H153" t="str">
            <v>панельный</v>
          </cell>
          <cell r="I153" t="str">
            <v>плоская</v>
          </cell>
          <cell r="K153" t="str">
            <v>имеется</v>
          </cell>
          <cell r="L153">
            <v>5</v>
          </cell>
          <cell r="M153">
            <v>6</v>
          </cell>
          <cell r="Q153">
            <v>6995.9</v>
          </cell>
          <cell r="R153">
            <v>5052.6000000000004</v>
          </cell>
          <cell r="S153">
            <v>1943.3</v>
          </cell>
          <cell r="T153">
            <v>225</v>
          </cell>
        </row>
        <row r="154">
          <cell r="C154" t="str">
            <v>Александровский муниципальный округ Пермского края</v>
          </cell>
          <cell r="D154" t="str">
            <v>п. Яйва, ул. Железнодорожная, д. 39</v>
          </cell>
          <cell r="E154" t="b">
            <v>1</v>
          </cell>
          <cell r="F154">
            <v>1984</v>
          </cell>
          <cell r="H154" t="str">
            <v>панельный</v>
          </cell>
          <cell r="I154" t="str">
            <v>плоская</v>
          </cell>
          <cell r="J154" t="str">
            <v>ГАЗ</v>
          </cell>
          <cell r="K154" t="str">
            <v>имеется</v>
          </cell>
          <cell r="L154">
            <v>5</v>
          </cell>
          <cell r="M154">
            <v>6</v>
          </cell>
          <cell r="Q154">
            <v>7557.02</v>
          </cell>
          <cell r="R154">
            <v>5480.12</v>
          </cell>
          <cell r="S154">
            <v>2076.9</v>
          </cell>
          <cell r="T154">
            <v>237</v>
          </cell>
        </row>
        <row r="155">
          <cell r="C155" t="str">
            <v>Александровский муниципальный округ Пермского края</v>
          </cell>
          <cell r="D155" t="str">
            <v>п. Яйва, ул. Железнодорожная, д. 42</v>
          </cell>
          <cell r="E155" t="b">
            <v>1</v>
          </cell>
          <cell r="F155">
            <v>1987</v>
          </cell>
          <cell r="H155" t="str">
            <v>арболит</v>
          </cell>
          <cell r="I155" t="str">
            <v>скатная</v>
          </cell>
          <cell r="K155" t="str">
            <v>не имеется</v>
          </cell>
          <cell r="L155">
            <v>2</v>
          </cell>
          <cell r="M155">
            <v>2</v>
          </cell>
          <cell r="Q155">
            <v>666.8</v>
          </cell>
          <cell r="R155">
            <v>666.8</v>
          </cell>
          <cell r="S155">
            <v>666.8</v>
          </cell>
          <cell r="T155">
            <v>30</v>
          </cell>
        </row>
        <row r="156">
          <cell r="C156" t="str">
            <v>Александровский муниципальный округ Пермского края</v>
          </cell>
          <cell r="D156" t="str">
            <v>п. Яйва, ул. Железнодорожная, д. 44</v>
          </cell>
          <cell r="E156" t="b">
            <v>1</v>
          </cell>
          <cell r="F156">
            <v>1989</v>
          </cell>
          <cell r="H156" t="str">
            <v>арболит</v>
          </cell>
          <cell r="I156" t="str">
            <v>скатная</v>
          </cell>
          <cell r="K156" t="str">
            <v>не имеется</v>
          </cell>
          <cell r="L156">
            <v>2</v>
          </cell>
          <cell r="M156">
            <v>2</v>
          </cell>
          <cell r="Q156">
            <v>661.2</v>
          </cell>
          <cell r="R156">
            <v>661.2</v>
          </cell>
          <cell r="S156">
            <v>661.2</v>
          </cell>
          <cell r="T156">
            <v>23</v>
          </cell>
        </row>
        <row r="157">
          <cell r="C157" t="str">
            <v>Александровский муниципальный округ Пермского края</v>
          </cell>
          <cell r="D157" t="str">
            <v>п. Яйва, ул. Заводская, д. 28</v>
          </cell>
          <cell r="E157" t="b">
            <v>1</v>
          </cell>
          <cell r="F157">
            <v>1971</v>
          </cell>
          <cell r="H157" t="str">
            <v>кирпич</v>
          </cell>
          <cell r="I157" t="str">
            <v>скатная</v>
          </cell>
          <cell r="K157" t="str">
            <v>имеется</v>
          </cell>
          <cell r="L157">
            <v>5</v>
          </cell>
          <cell r="M157">
            <v>4</v>
          </cell>
          <cell r="Q157">
            <v>5248.59</v>
          </cell>
          <cell r="R157">
            <v>3209.29</v>
          </cell>
          <cell r="S157">
            <v>3209.29</v>
          </cell>
          <cell r="T157">
            <v>144</v>
          </cell>
        </row>
        <row r="158">
          <cell r="C158" t="str">
            <v>Александровский муниципальный округ Пермского края</v>
          </cell>
          <cell r="D158" t="str">
            <v>п. Яйва, ул. Заводская, д. 30</v>
          </cell>
          <cell r="E158" t="b">
            <v>1</v>
          </cell>
          <cell r="F158">
            <v>1971</v>
          </cell>
          <cell r="H158" t="str">
            <v>Кирпич</v>
          </cell>
          <cell r="I158" t="str">
            <v>скатная</v>
          </cell>
          <cell r="K158" t="str">
            <v>имеется</v>
          </cell>
          <cell r="L158">
            <v>5</v>
          </cell>
          <cell r="M158">
            <v>4</v>
          </cell>
          <cell r="Q158">
            <v>3617.24</v>
          </cell>
          <cell r="R158">
            <v>3303.24</v>
          </cell>
          <cell r="S158">
            <v>3303.24</v>
          </cell>
        </row>
        <row r="159">
          <cell r="C159" t="str">
            <v>Александровский муниципальный округ Пермского края</v>
          </cell>
          <cell r="D159" t="str">
            <v>п. Яйва, ул. Заводская, д. 32</v>
          </cell>
          <cell r="E159" t="b">
            <v>1</v>
          </cell>
          <cell r="F159">
            <v>1972</v>
          </cell>
          <cell r="H159" t="str">
            <v>Кирпич</v>
          </cell>
          <cell r="L159">
            <v>4</v>
          </cell>
          <cell r="M159">
            <v>3</v>
          </cell>
          <cell r="Q159">
            <v>3381.88</v>
          </cell>
          <cell r="R159">
            <v>1690.08</v>
          </cell>
          <cell r="S159">
            <v>1082.8</v>
          </cell>
          <cell r="T159">
            <v>142</v>
          </cell>
        </row>
        <row r="160">
          <cell r="C160" t="str">
            <v>Александровский муниципальный округ Пермского края</v>
          </cell>
          <cell r="D160" t="str">
            <v>п. Яйва, ул. Заводская, д. 34</v>
          </cell>
          <cell r="E160" t="b">
            <v>1</v>
          </cell>
          <cell r="F160">
            <v>1964</v>
          </cell>
          <cell r="H160" t="str">
            <v>Кирпич</v>
          </cell>
          <cell r="L160">
            <v>5</v>
          </cell>
          <cell r="M160">
            <v>3</v>
          </cell>
          <cell r="Q160">
            <v>4163.9799999999996</v>
          </cell>
          <cell r="R160">
            <v>2506.58</v>
          </cell>
          <cell r="S160">
            <v>2162.08</v>
          </cell>
          <cell r="T160">
            <v>91</v>
          </cell>
        </row>
        <row r="161">
          <cell r="C161" t="str">
            <v>Александровский муниципальный округ Пермского края</v>
          </cell>
          <cell r="D161" t="str">
            <v>п. Яйва, ул. Заводская, д. 36</v>
          </cell>
          <cell r="E161" t="b">
            <v>1</v>
          </cell>
          <cell r="F161">
            <v>1962</v>
          </cell>
          <cell r="H161" t="str">
            <v>Кирпич</v>
          </cell>
          <cell r="L161">
            <v>3</v>
          </cell>
          <cell r="M161">
            <v>2</v>
          </cell>
          <cell r="Q161">
            <v>915.04</v>
          </cell>
          <cell r="R161">
            <v>547.5</v>
          </cell>
          <cell r="S161">
            <v>786.24</v>
          </cell>
          <cell r="T161">
            <v>45</v>
          </cell>
        </row>
        <row r="162">
          <cell r="C162" t="str">
            <v>Александровский муниципальный округ Пермского края</v>
          </cell>
          <cell r="D162" t="str">
            <v>п. Яйва, ул. Заводская, д. 38</v>
          </cell>
          <cell r="E162" t="b">
            <v>1</v>
          </cell>
          <cell r="F162">
            <v>1962</v>
          </cell>
          <cell r="H162" t="str">
            <v>Кирпич</v>
          </cell>
          <cell r="L162">
            <v>4</v>
          </cell>
          <cell r="M162">
            <v>2</v>
          </cell>
          <cell r="Q162">
            <v>2222.06</v>
          </cell>
          <cell r="R162">
            <v>1269.3599999999999</v>
          </cell>
          <cell r="S162">
            <v>1228.3599999999999</v>
          </cell>
          <cell r="T162">
            <v>52</v>
          </cell>
        </row>
        <row r="163">
          <cell r="C163" t="str">
            <v>Александровский муниципальный округ Пермского края</v>
          </cell>
          <cell r="D163" t="str">
            <v>п. Яйва, ул. Заводская, д. 42</v>
          </cell>
          <cell r="E163" t="b">
            <v>1</v>
          </cell>
          <cell r="F163">
            <v>1957</v>
          </cell>
          <cell r="H163" t="str">
            <v>Кирпич</v>
          </cell>
          <cell r="L163">
            <v>2</v>
          </cell>
          <cell r="M163">
            <v>1</v>
          </cell>
          <cell r="Q163">
            <v>495.08</v>
          </cell>
          <cell r="R163">
            <v>307.3</v>
          </cell>
          <cell r="S163">
            <v>494.66</v>
          </cell>
          <cell r="T163">
            <v>27</v>
          </cell>
        </row>
        <row r="164">
          <cell r="C164" t="str">
            <v>Александровский муниципальный округ Пермского края</v>
          </cell>
          <cell r="D164" t="str">
            <v>п. Яйва, ул. Заводская, д. 44</v>
          </cell>
          <cell r="E164" t="b">
            <v>1</v>
          </cell>
          <cell r="F164">
            <v>1961</v>
          </cell>
          <cell r="H164" t="str">
            <v>Шлакоблок</v>
          </cell>
          <cell r="L164">
            <v>2</v>
          </cell>
          <cell r="M164">
            <v>4</v>
          </cell>
          <cell r="Q164">
            <v>1327.1</v>
          </cell>
          <cell r="R164">
            <v>1187.81</v>
          </cell>
          <cell r="S164">
            <v>1006.21</v>
          </cell>
          <cell r="T164">
            <v>48</v>
          </cell>
        </row>
        <row r="165">
          <cell r="C165" t="str">
            <v>Александровский муниципальный округ Пермского края</v>
          </cell>
          <cell r="D165" t="str">
            <v>п. Яйва, ул. Заводская, д. 46</v>
          </cell>
          <cell r="E165" t="b">
            <v>1</v>
          </cell>
          <cell r="F165">
            <v>1997</v>
          </cell>
          <cell r="H165" t="str">
            <v>Кирпич</v>
          </cell>
          <cell r="L165">
            <v>4</v>
          </cell>
          <cell r="M165">
            <v>1</v>
          </cell>
          <cell r="Q165">
            <v>2435.6</v>
          </cell>
          <cell r="R165">
            <v>1417.9</v>
          </cell>
          <cell r="S165">
            <v>1344</v>
          </cell>
          <cell r="T165">
            <v>41</v>
          </cell>
        </row>
        <row r="166">
          <cell r="C166" t="str">
            <v>Александровский муниципальный округ Пермского края</v>
          </cell>
          <cell r="D166" t="str">
            <v>п. Яйва, ул. Заводская, д. 48</v>
          </cell>
          <cell r="E166" t="b">
            <v>1</v>
          </cell>
          <cell r="F166">
            <v>1995</v>
          </cell>
          <cell r="H166" t="str">
            <v>кирпич</v>
          </cell>
          <cell r="I166" t="str">
            <v>скатная</v>
          </cell>
          <cell r="J166" t="str">
            <v>ГАЗ</v>
          </cell>
          <cell r="K166" t="str">
            <v>имеется</v>
          </cell>
          <cell r="L166">
            <v>4</v>
          </cell>
          <cell r="M166">
            <v>1</v>
          </cell>
          <cell r="Q166">
            <v>1097.2</v>
          </cell>
          <cell r="R166">
            <v>593.20000000000005</v>
          </cell>
          <cell r="S166">
            <v>504</v>
          </cell>
          <cell r="T166">
            <v>19</v>
          </cell>
        </row>
        <row r="167">
          <cell r="C167" t="str">
            <v>Александровский муниципальный округ Пермского края</v>
          </cell>
          <cell r="D167" t="str">
            <v>п. Яйва, ул. Заводская, д. 50</v>
          </cell>
          <cell r="E167" t="b">
            <v>1</v>
          </cell>
          <cell r="F167">
            <v>1958</v>
          </cell>
          <cell r="H167" t="str">
            <v>Шлакоблок</v>
          </cell>
          <cell r="L167">
            <v>2</v>
          </cell>
          <cell r="M167">
            <v>2</v>
          </cell>
          <cell r="Q167">
            <v>649.79999999999995</v>
          </cell>
          <cell r="R167">
            <v>397.8</v>
          </cell>
          <cell r="S167">
            <v>649.79999999999995</v>
          </cell>
          <cell r="T167">
            <v>24</v>
          </cell>
        </row>
        <row r="168">
          <cell r="C168" t="str">
            <v>Александровский муниципальный округ Пермского края</v>
          </cell>
          <cell r="D168" t="str">
            <v>п. Яйва, ул. Заводская, д. 52</v>
          </cell>
          <cell r="E168" t="b">
            <v>1</v>
          </cell>
          <cell r="F168">
            <v>1993</v>
          </cell>
          <cell r="H168" t="str">
            <v>кирпич</v>
          </cell>
          <cell r="I168" t="str">
            <v>скатная</v>
          </cell>
          <cell r="J168" t="str">
            <v>ГАЗ</v>
          </cell>
          <cell r="K168" t="str">
            <v>имеется</v>
          </cell>
          <cell r="L168">
            <v>4</v>
          </cell>
          <cell r="M168">
            <v>1</v>
          </cell>
          <cell r="Q168">
            <v>1175.8</v>
          </cell>
          <cell r="R168">
            <v>612.6</v>
          </cell>
          <cell r="S168">
            <v>612.6</v>
          </cell>
          <cell r="T168">
            <v>15</v>
          </cell>
        </row>
        <row r="169">
          <cell r="C169" t="str">
            <v>Александровский муниципальный округ Пермского края</v>
          </cell>
          <cell r="D169" t="str">
            <v>п. Яйва, ул. Заводская, д. 54</v>
          </cell>
          <cell r="E169" t="b">
            <v>1</v>
          </cell>
          <cell r="F169">
            <v>1960</v>
          </cell>
          <cell r="H169" t="str">
            <v>Шлакоблок</v>
          </cell>
          <cell r="L169">
            <v>2</v>
          </cell>
          <cell r="M169">
            <v>1</v>
          </cell>
          <cell r="Q169">
            <v>312.7</v>
          </cell>
          <cell r="R169">
            <v>202.7</v>
          </cell>
          <cell r="S169">
            <v>312.7</v>
          </cell>
          <cell r="T169">
            <v>15</v>
          </cell>
        </row>
        <row r="170">
          <cell r="C170" t="str">
            <v>Александровский муниципальный округ Пермского края</v>
          </cell>
          <cell r="D170" t="str">
            <v>п. Яйва, ул. Коммунистическая, д. 1</v>
          </cell>
          <cell r="E170" t="b">
            <v>1</v>
          </cell>
          <cell r="F170">
            <v>1994</v>
          </cell>
          <cell r="H170" t="str">
            <v>кирпич</v>
          </cell>
          <cell r="I170" t="str">
            <v>скатная</v>
          </cell>
          <cell r="J170" t="str">
            <v>ГАЗ</v>
          </cell>
          <cell r="K170" t="str">
            <v>имеется</v>
          </cell>
          <cell r="L170">
            <v>4</v>
          </cell>
          <cell r="M170">
            <v>1</v>
          </cell>
          <cell r="Q170">
            <v>1066.5999999999999</v>
          </cell>
          <cell r="R170">
            <v>609.6</v>
          </cell>
          <cell r="S170">
            <v>609.6</v>
          </cell>
          <cell r="T170">
            <v>18</v>
          </cell>
        </row>
        <row r="171">
          <cell r="C171" t="str">
            <v>Александровский муниципальный округ Пермского края</v>
          </cell>
          <cell r="D171" t="str">
            <v>п. Яйва, ул. Коммунистическая, д. 2</v>
          </cell>
          <cell r="E171" t="b">
            <v>1</v>
          </cell>
          <cell r="F171">
            <v>1960</v>
          </cell>
          <cell r="H171" t="str">
            <v>Шлакоблок</v>
          </cell>
          <cell r="L171">
            <v>2</v>
          </cell>
          <cell r="M171">
            <v>1</v>
          </cell>
          <cell r="Q171">
            <v>299.10000000000002</v>
          </cell>
          <cell r="R171">
            <v>179.6</v>
          </cell>
          <cell r="S171">
            <v>260.8</v>
          </cell>
          <cell r="T171">
            <v>17</v>
          </cell>
        </row>
        <row r="172">
          <cell r="C172" t="str">
            <v>Александровский муниципальный округ Пермского края</v>
          </cell>
          <cell r="D172" t="str">
            <v>п. Яйва, ул. Коммунистическая, д. 3</v>
          </cell>
          <cell r="E172" t="b">
            <v>1</v>
          </cell>
          <cell r="F172">
            <v>1958</v>
          </cell>
          <cell r="H172" t="str">
            <v>Шлакоблок</v>
          </cell>
          <cell r="L172">
            <v>2</v>
          </cell>
          <cell r="M172">
            <v>2</v>
          </cell>
          <cell r="Q172">
            <v>626.73</v>
          </cell>
          <cell r="R172">
            <v>403.56</v>
          </cell>
          <cell r="S172">
            <v>626.73</v>
          </cell>
          <cell r="T172">
            <v>27</v>
          </cell>
        </row>
        <row r="173">
          <cell r="C173" t="str">
            <v>Александровский муниципальный округ Пермского края</v>
          </cell>
          <cell r="D173" t="str">
            <v>п. Яйва, ул. Коммунистическая, д. 4</v>
          </cell>
          <cell r="E173" t="b">
            <v>1</v>
          </cell>
          <cell r="F173">
            <v>1959</v>
          </cell>
          <cell r="H173" t="str">
            <v>Шлакоблок</v>
          </cell>
          <cell r="L173">
            <v>2</v>
          </cell>
          <cell r="M173">
            <v>2</v>
          </cell>
          <cell r="Q173">
            <v>717.6</v>
          </cell>
          <cell r="R173">
            <v>323.3</v>
          </cell>
          <cell r="S173">
            <v>324.7</v>
          </cell>
          <cell r="T173">
            <v>16</v>
          </cell>
        </row>
        <row r="174">
          <cell r="C174" t="str">
            <v>Александровский муниципальный округ Пермского края</v>
          </cell>
          <cell r="D174" t="str">
            <v>п. Яйва, ул. Коммунистическая, д. 5</v>
          </cell>
          <cell r="E174" t="b">
            <v>1</v>
          </cell>
          <cell r="F174">
            <v>2000</v>
          </cell>
          <cell r="H174" t="str">
            <v>Кирпич</v>
          </cell>
          <cell r="L174">
            <v>3</v>
          </cell>
          <cell r="M174">
            <v>1</v>
          </cell>
          <cell r="Q174">
            <v>1068.3</v>
          </cell>
          <cell r="R174">
            <v>1068.3</v>
          </cell>
          <cell r="S174">
            <v>1068.3</v>
          </cell>
        </row>
        <row r="175">
          <cell r="C175" t="str">
            <v>Александровский муниципальный округ Пермского края</v>
          </cell>
          <cell r="D175" t="str">
            <v>п. Яйва, ул. Коммунистическая, д. 7</v>
          </cell>
          <cell r="E175" t="b">
            <v>1</v>
          </cell>
          <cell r="F175">
            <v>1958</v>
          </cell>
          <cell r="H175" t="str">
            <v>Шлакоблок</v>
          </cell>
          <cell r="L175">
            <v>2</v>
          </cell>
          <cell r="M175">
            <v>2</v>
          </cell>
          <cell r="Q175">
            <v>634.52</v>
          </cell>
          <cell r="R175">
            <v>630.72</v>
          </cell>
          <cell r="S175">
            <v>590.21</v>
          </cell>
          <cell r="T175">
            <v>24</v>
          </cell>
        </row>
        <row r="176">
          <cell r="C176" t="str">
            <v>Александровский муниципальный округ Пермского края</v>
          </cell>
          <cell r="D176" t="str">
            <v>п. Яйва, ул. Коммунистическая, д. 10</v>
          </cell>
          <cell r="E176" t="b">
            <v>1</v>
          </cell>
          <cell r="F176">
            <v>1960</v>
          </cell>
          <cell r="H176" t="str">
            <v>Шлакоблок</v>
          </cell>
          <cell r="L176">
            <v>2</v>
          </cell>
          <cell r="M176">
            <v>2</v>
          </cell>
          <cell r="Q176">
            <v>628.80999999999995</v>
          </cell>
          <cell r="R176">
            <v>393</v>
          </cell>
          <cell r="S176">
            <v>540.71</v>
          </cell>
          <cell r="T176">
            <v>20</v>
          </cell>
        </row>
        <row r="177">
          <cell r="C177" t="str">
            <v>Александровский муниципальный округ Пермского края</v>
          </cell>
          <cell r="D177" t="str">
            <v>п. Яйва, ул. Коммунистическая, д. 11</v>
          </cell>
          <cell r="E177" t="b">
            <v>1</v>
          </cell>
          <cell r="F177">
            <v>1959</v>
          </cell>
          <cell r="H177" t="str">
            <v>Шлакоблок</v>
          </cell>
          <cell r="L177">
            <v>2</v>
          </cell>
          <cell r="M177">
            <v>2</v>
          </cell>
          <cell r="Q177">
            <v>640.20000000000005</v>
          </cell>
          <cell r="R177">
            <v>521.70000000000005</v>
          </cell>
          <cell r="S177">
            <v>522.20000000000005</v>
          </cell>
          <cell r="T177">
            <v>28</v>
          </cell>
        </row>
        <row r="178">
          <cell r="C178" t="str">
            <v>Александровский муниципальный округ Пермского края</v>
          </cell>
          <cell r="D178" t="str">
            <v>п. Яйва, ул. Коммунистическая, д. 13</v>
          </cell>
          <cell r="E178" t="b">
            <v>1</v>
          </cell>
          <cell r="F178">
            <v>1963</v>
          </cell>
          <cell r="H178" t="str">
            <v>кирпич</v>
          </cell>
          <cell r="L178">
            <v>4</v>
          </cell>
          <cell r="M178">
            <v>2</v>
          </cell>
          <cell r="Q178">
            <v>1380.16</v>
          </cell>
          <cell r="R178">
            <v>1260.1600000000001</v>
          </cell>
          <cell r="S178">
            <v>1150.56</v>
          </cell>
          <cell r="T178">
            <v>59</v>
          </cell>
        </row>
        <row r="179">
          <cell r="C179" t="str">
            <v>Александровский муниципальный округ Пермского края</v>
          </cell>
          <cell r="D179" t="str">
            <v>п. Яйва, ул. Коммунистическая, д. 14</v>
          </cell>
          <cell r="E179" t="b">
            <v>1</v>
          </cell>
          <cell r="F179">
            <v>1962</v>
          </cell>
          <cell r="H179" t="str">
            <v>Кирпич</v>
          </cell>
          <cell r="L179">
            <v>2</v>
          </cell>
          <cell r="M179">
            <v>2</v>
          </cell>
          <cell r="Q179">
            <v>1504.5</v>
          </cell>
          <cell r="R179">
            <v>624.20000000000005</v>
          </cell>
          <cell r="S179">
            <v>581.19000000000005</v>
          </cell>
          <cell r="T179">
            <v>30</v>
          </cell>
        </row>
        <row r="180">
          <cell r="C180" t="str">
            <v>Александровский муниципальный округ Пермского края</v>
          </cell>
          <cell r="D180" t="str">
            <v>п. Яйва, ул. Коммунистическая, д. 16</v>
          </cell>
          <cell r="E180" t="b">
            <v>1</v>
          </cell>
          <cell r="F180">
            <v>1962</v>
          </cell>
          <cell r="H180" t="str">
            <v>Шлакоблок</v>
          </cell>
          <cell r="L180">
            <v>3</v>
          </cell>
          <cell r="M180">
            <v>2</v>
          </cell>
          <cell r="Q180">
            <v>917.59</v>
          </cell>
          <cell r="R180">
            <v>873.95</v>
          </cell>
          <cell r="S180">
            <v>797.49</v>
          </cell>
          <cell r="T180">
            <v>35</v>
          </cell>
        </row>
        <row r="181">
          <cell r="C181" t="str">
            <v>Александровский муниципальный округ Пермского края</v>
          </cell>
          <cell r="D181" t="str">
            <v>п. Яйва, ул. Коммунистическая, д. 17</v>
          </cell>
          <cell r="E181" t="b">
            <v>1</v>
          </cell>
          <cell r="F181">
            <v>1976</v>
          </cell>
          <cell r="H181" t="str">
            <v>кирпич</v>
          </cell>
          <cell r="I181" t="str">
            <v>скатная</v>
          </cell>
          <cell r="K181" t="str">
            <v>имеется</v>
          </cell>
          <cell r="L181">
            <v>5</v>
          </cell>
          <cell r="M181">
            <v>4</v>
          </cell>
          <cell r="Q181">
            <v>5303.55</v>
          </cell>
          <cell r="R181">
            <v>3375.87</v>
          </cell>
          <cell r="S181">
            <v>1927.68</v>
          </cell>
          <cell r="T181">
            <v>112</v>
          </cell>
        </row>
        <row r="182">
          <cell r="C182" t="str">
            <v>Александровский муниципальный округ Пермского края</v>
          </cell>
          <cell r="D182" t="str">
            <v>п. Яйва, ул. Коммунистическая, д. 18</v>
          </cell>
          <cell r="E182" t="b">
            <v>1</v>
          </cell>
          <cell r="F182">
            <v>1991</v>
          </cell>
          <cell r="H182" t="str">
            <v>Кирпич</v>
          </cell>
          <cell r="L182">
            <v>5</v>
          </cell>
          <cell r="M182">
            <v>4</v>
          </cell>
          <cell r="Q182">
            <v>4654.4799999999996</v>
          </cell>
          <cell r="R182">
            <v>2780.13</v>
          </cell>
          <cell r="S182">
            <v>2716.33</v>
          </cell>
          <cell r="T182">
            <v>111</v>
          </cell>
        </row>
        <row r="183">
          <cell r="C183" t="str">
            <v>Александровский муниципальный округ Пермского края</v>
          </cell>
          <cell r="D183" t="str">
            <v>п. Яйва, ул. Коммунистическая, д. 2А</v>
          </cell>
          <cell r="E183" t="b">
            <v>1</v>
          </cell>
          <cell r="F183">
            <v>1999</v>
          </cell>
          <cell r="H183" t="str">
            <v>кирпич</v>
          </cell>
          <cell r="I183" t="str">
            <v>скатная</v>
          </cell>
          <cell r="J183" t="str">
            <v>ГАЗ</v>
          </cell>
          <cell r="K183" t="str">
            <v>имеется</v>
          </cell>
          <cell r="L183">
            <v>4</v>
          </cell>
          <cell r="M183">
            <v>1</v>
          </cell>
          <cell r="Q183">
            <v>1485.92</v>
          </cell>
          <cell r="R183">
            <v>1033.4000000000001</v>
          </cell>
          <cell r="S183">
            <v>1033.4000000000001</v>
          </cell>
          <cell r="T183">
            <v>21</v>
          </cell>
        </row>
        <row r="184">
          <cell r="C184" t="str">
            <v>Александровский муниципальный округ Пермского края</v>
          </cell>
          <cell r="D184" t="str">
            <v>п. Яйва, ул. Парковая, д. 1</v>
          </cell>
          <cell r="E184" t="b">
            <v>1</v>
          </cell>
          <cell r="F184">
            <v>1965</v>
          </cell>
          <cell r="H184" t="str">
            <v>Кирпич</v>
          </cell>
          <cell r="L184">
            <v>5</v>
          </cell>
          <cell r="M184">
            <v>4</v>
          </cell>
          <cell r="Q184">
            <v>5273.83</v>
          </cell>
          <cell r="R184">
            <v>3218.03</v>
          </cell>
          <cell r="S184">
            <v>3098.83</v>
          </cell>
          <cell r="T184">
            <v>134</v>
          </cell>
        </row>
        <row r="185">
          <cell r="C185" t="str">
            <v>Александровский муниципальный округ Пермского края</v>
          </cell>
          <cell r="D185" t="str">
            <v>п. Яйва, ул. Парковая, д. 2</v>
          </cell>
          <cell r="E185" t="b">
            <v>1</v>
          </cell>
          <cell r="F185">
            <v>1962</v>
          </cell>
          <cell r="H185" t="str">
            <v>Кирпич</v>
          </cell>
          <cell r="L185">
            <v>4</v>
          </cell>
          <cell r="M185">
            <v>2</v>
          </cell>
          <cell r="Q185">
            <v>2200.9699999999998</v>
          </cell>
          <cell r="R185">
            <v>1219.6099999999999</v>
          </cell>
          <cell r="S185">
            <v>1191.1099999999999</v>
          </cell>
          <cell r="T185">
            <v>49</v>
          </cell>
        </row>
        <row r="186">
          <cell r="C186" t="str">
            <v>Александровский муниципальный округ Пермского края</v>
          </cell>
          <cell r="D186" t="str">
            <v>п. Яйва, ул. Парковая, д. 3</v>
          </cell>
          <cell r="E186" t="b">
            <v>1</v>
          </cell>
          <cell r="F186">
            <v>1965</v>
          </cell>
          <cell r="H186" t="str">
            <v>кирпич</v>
          </cell>
          <cell r="L186">
            <v>5</v>
          </cell>
          <cell r="M186">
            <v>4</v>
          </cell>
          <cell r="Q186">
            <v>3486.2</v>
          </cell>
          <cell r="R186">
            <v>3201.42</v>
          </cell>
          <cell r="S186">
            <v>3171.42</v>
          </cell>
          <cell r="T186">
            <v>137</v>
          </cell>
        </row>
        <row r="187">
          <cell r="C187" t="str">
            <v>Александровский муниципальный округ Пермского края</v>
          </cell>
          <cell r="D187" t="str">
            <v>п. Яйва, ул. Парковая, д. 4</v>
          </cell>
          <cell r="E187" t="b">
            <v>1</v>
          </cell>
          <cell r="F187">
            <v>1962</v>
          </cell>
          <cell r="H187" t="str">
            <v>Кирпич</v>
          </cell>
          <cell r="L187">
            <v>3</v>
          </cell>
          <cell r="M187">
            <v>2</v>
          </cell>
          <cell r="Q187">
            <v>923.24</v>
          </cell>
          <cell r="R187">
            <v>833.4</v>
          </cell>
          <cell r="S187">
            <v>923.24</v>
          </cell>
          <cell r="T187">
            <v>33</v>
          </cell>
        </row>
        <row r="188">
          <cell r="C188" t="str">
            <v>Александровский муниципальный округ Пермского края</v>
          </cell>
          <cell r="D188" t="str">
            <v>п. Яйва, ул. Парковая, д. 5</v>
          </cell>
          <cell r="E188" t="b">
            <v>1</v>
          </cell>
          <cell r="F188">
            <v>1967</v>
          </cell>
          <cell r="H188" t="str">
            <v>Кирпич</v>
          </cell>
          <cell r="L188">
            <v>5</v>
          </cell>
          <cell r="M188">
            <v>4</v>
          </cell>
          <cell r="Q188">
            <v>5149.3</v>
          </cell>
          <cell r="R188">
            <v>3169.7</v>
          </cell>
          <cell r="S188">
            <v>3095.36</v>
          </cell>
          <cell r="T188">
            <v>112</v>
          </cell>
        </row>
        <row r="189">
          <cell r="C189" t="str">
            <v>Александровский муниципальный округ Пермского края</v>
          </cell>
          <cell r="D189" t="str">
            <v>п. Яйва, ул. Парковая, д. 7</v>
          </cell>
          <cell r="E189" t="b">
            <v>1</v>
          </cell>
          <cell r="F189">
            <v>1977</v>
          </cell>
          <cell r="H189" t="str">
            <v>Кирпич</v>
          </cell>
          <cell r="L189">
            <v>5</v>
          </cell>
          <cell r="M189">
            <v>4</v>
          </cell>
          <cell r="Q189">
            <v>5292.56</v>
          </cell>
          <cell r="R189">
            <v>3347.66</v>
          </cell>
          <cell r="S189">
            <v>3141.16</v>
          </cell>
          <cell r="T189">
            <v>153</v>
          </cell>
        </row>
        <row r="190">
          <cell r="C190" t="str">
            <v>Александровский муниципальный округ Пермского края</v>
          </cell>
          <cell r="D190" t="str">
            <v>п. Яйва, ул. Парковая, д. 8</v>
          </cell>
          <cell r="E190" t="b">
            <v>1</v>
          </cell>
          <cell r="F190">
            <v>1965</v>
          </cell>
          <cell r="H190" t="str">
            <v>Кирпич</v>
          </cell>
          <cell r="L190">
            <v>4</v>
          </cell>
          <cell r="M190">
            <v>3</v>
          </cell>
          <cell r="Q190">
            <v>3444.73</v>
          </cell>
          <cell r="R190">
            <v>1916.53</v>
          </cell>
          <cell r="S190">
            <v>1916.53</v>
          </cell>
          <cell r="T190">
            <v>94</v>
          </cell>
        </row>
        <row r="191">
          <cell r="C191" t="str">
            <v>Александровский муниципальный округ Пермского края</v>
          </cell>
          <cell r="D191" t="str">
            <v>п. Яйва, ул. Парковая, д. 9</v>
          </cell>
          <cell r="E191" t="b">
            <v>1</v>
          </cell>
          <cell r="F191">
            <v>1985</v>
          </cell>
          <cell r="H191" t="str">
            <v>кирпич</v>
          </cell>
          <cell r="I191" t="str">
            <v>плоская</v>
          </cell>
          <cell r="K191" t="str">
            <v>имеется</v>
          </cell>
          <cell r="L191">
            <v>5</v>
          </cell>
          <cell r="M191">
            <v>9</v>
          </cell>
          <cell r="Q191">
            <v>8714.7000000000007</v>
          </cell>
          <cell r="R191">
            <v>5973.5</v>
          </cell>
          <cell r="S191">
            <v>5973.5</v>
          </cell>
          <cell r="T191">
            <v>205</v>
          </cell>
        </row>
        <row r="192">
          <cell r="C192" t="str">
            <v>Александровский муниципальный округ Пермского края</v>
          </cell>
          <cell r="D192" t="str">
            <v>п. Яйва, ул. Парковая, д. 12</v>
          </cell>
          <cell r="E192" t="b">
            <v>1</v>
          </cell>
          <cell r="F192">
            <v>1962</v>
          </cell>
          <cell r="H192" t="str">
            <v>Шлакоблок</v>
          </cell>
          <cell r="L192">
            <v>2</v>
          </cell>
          <cell r="M192">
            <v>2</v>
          </cell>
          <cell r="Q192">
            <v>1091.3399999999999</v>
          </cell>
          <cell r="R192">
            <v>621.24</v>
          </cell>
          <cell r="S192">
            <v>621.24</v>
          </cell>
          <cell r="T192">
            <v>26</v>
          </cell>
        </row>
        <row r="193">
          <cell r="C193" t="str">
            <v>Александровский муниципальный округ Пермского края</v>
          </cell>
          <cell r="D193" t="str">
            <v>п. Яйва, ул. Парковая, д. 16</v>
          </cell>
          <cell r="E193" t="b">
            <v>1</v>
          </cell>
          <cell r="F193">
            <v>1997</v>
          </cell>
          <cell r="H193" t="str">
            <v>Кирпич</v>
          </cell>
          <cell r="L193">
            <v>2</v>
          </cell>
          <cell r="M193">
            <v>2</v>
          </cell>
          <cell r="Q193">
            <v>739.6</v>
          </cell>
          <cell r="R193">
            <v>591.79999999999995</v>
          </cell>
          <cell r="S193">
            <v>591.79999999999995</v>
          </cell>
          <cell r="T193">
            <v>32</v>
          </cell>
        </row>
        <row r="194">
          <cell r="C194" t="str">
            <v>Александровский муниципальный округ Пермского края</v>
          </cell>
          <cell r="D194" t="str">
            <v>п. Яйва, ул. Парковая, д. 6А</v>
          </cell>
          <cell r="E194" t="b">
            <v>1</v>
          </cell>
          <cell r="F194">
            <v>1995</v>
          </cell>
          <cell r="H194" t="str">
            <v>Панель</v>
          </cell>
          <cell r="L194">
            <v>5</v>
          </cell>
          <cell r="M194">
            <v>3</v>
          </cell>
          <cell r="Q194">
            <v>3594.3</v>
          </cell>
          <cell r="R194">
            <v>3166</v>
          </cell>
          <cell r="S194">
            <v>3166</v>
          </cell>
        </row>
        <row r="195">
          <cell r="C195" t="str">
            <v>Александровский муниципальный округ Пермского края</v>
          </cell>
          <cell r="D195" t="str">
            <v>п. Яйва, ул. Первомайская, д. 2</v>
          </cell>
          <cell r="E195" t="b">
            <v>1</v>
          </cell>
          <cell r="F195">
            <v>1990</v>
          </cell>
          <cell r="H195" t="str">
            <v>арболит</v>
          </cell>
          <cell r="I195" t="str">
            <v>скатная</v>
          </cell>
          <cell r="K195" t="str">
            <v>не имеется</v>
          </cell>
          <cell r="L195">
            <v>2</v>
          </cell>
          <cell r="M195">
            <v>1</v>
          </cell>
          <cell r="Q195">
            <v>1225.9000000000001</v>
          </cell>
          <cell r="R195">
            <v>656.7</v>
          </cell>
          <cell r="S195">
            <v>656.7</v>
          </cell>
          <cell r="T195">
            <v>22</v>
          </cell>
        </row>
        <row r="196">
          <cell r="C196" t="str">
            <v>Александровский муниципальный округ Пермского края</v>
          </cell>
          <cell r="D196" t="str">
            <v>п. Яйва, ул. Первомайская, д. 4</v>
          </cell>
          <cell r="E196" t="b">
            <v>1</v>
          </cell>
          <cell r="F196">
            <v>1985</v>
          </cell>
          <cell r="H196" t="str">
            <v>Арболит</v>
          </cell>
          <cell r="L196">
            <v>2</v>
          </cell>
          <cell r="M196">
            <v>3</v>
          </cell>
          <cell r="Q196">
            <v>1269.58</v>
          </cell>
          <cell r="R196">
            <v>673.78</v>
          </cell>
          <cell r="S196">
            <v>673.78</v>
          </cell>
          <cell r="T196">
            <v>21</v>
          </cell>
        </row>
        <row r="197">
          <cell r="C197" t="str">
            <v>Александровский муниципальный округ Пермского края</v>
          </cell>
          <cell r="D197" t="str">
            <v>п. Яйва, ул. Первомайская, д. 11</v>
          </cell>
          <cell r="E197" t="b">
            <v>1</v>
          </cell>
          <cell r="F197">
            <v>1961</v>
          </cell>
          <cell r="H197" t="str">
            <v>Шлакоблок</v>
          </cell>
          <cell r="L197">
            <v>2</v>
          </cell>
          <cell r="M197">
            <v>2</v>
          </cell>
          <cell r="Q197">
            <v>641.33000000000004</v>
          </cell>
          <cell r="R197">
            <v>372.3</v>
          </cell>
          <cell r="S197">
            <v>599.33000000000004</v>
          </cell>
          <cell r="T197">
            <v>26</v>
          </cell>
        </row>
        <row r="198">
          <cell r="C198" t="str">
            <v>Александровский муниципальный округ Пермского края</v>
          </cell>
          <cell r="D198" t="str">
            <v>п. Яйва, ул. Первомайская, д. 13</v>
          </cell>
          <cell r="E198" t="b">
            <v>1</v>
          </cell>
          <cell r="F198">
            <v>1961</v>
          </cell>
          <cell r="H198" t="str">
            <v>Шлакоблок</v>
          </cell>
          <cell r="L198">
            <v>2</v>
          </cell>
          <cell r="M198">
            <v>2</v>
          </cell>
          <cell r="Q198">
            <v>1112.6400000000001</v>
          </cell>
          <cell r="R198">
            <v>616.80999999999995</v>
          </cell>
          <cell r="S198">
            <v>573.41</v>
          </cell>
          <cell r="T198">
            <v>28</v>
          </cell>
        </row>
        <row r="199">
          <cell r="C199" t="str">
            <v>Александровский муниципальный округ Пермского края</v>
          </cell>
          <cell r="D199" t="str">
            <v>п. Яйва, ул. Первомайская, д. 15</v>
          </cell>
          <cell r="E199" t="b">
            <v>1</v>
          </cell>
          <cell r="F199">
            <v>1961</v>
          </cell>
          <cell r="H199" t="str">
            <v>Шлакоблок</v>
          </cell>
          <cell r="L199">
            <v>2</v>
          </cell>
          <cell r="M199">
            <v>2</v>
          </cell>
          <cell r="Q199">
            <v>601</v>
          </cell>
          <cell r="R199">
            <v>356.9</v>
          </cell>
          <cell r="S199">
            <v>520.79999999999995</v>
          </cell>
          <cell r="T199">
            <v>30</v>
          </cell>
        </row>
        <row r="200">
          <cell r="C200" t="str">
            <v>Александровский муниципальный округ Пермского края</v>
          </cell>
          <cell r="D200" t="str">
            <v>п. Яйва, ул. Первомайская, д. 16</v>
          </cell>
          <cell r="E200" t="b">
            <v>1</v>
          </cell>
          <cell r="F200">
            <v>1979</v>
          </cell>
          <cell r="H200" t="str">
            <v>Кирпич</v>
          </cell>
          <cell r="L200">
            <v>3</v>
          </cell>
          <cell r="M200">
            <v>1</v>
          </cell>
          <cell r="Q200">
            <v>1678.54</v>
          </cell>
          <cell r="R200">
            <v>816.44</v>
          </cell>
          <cell r="S200">
            <v>724.3</v>
          </cell>
          <cell r="T200">
            <v>38</v>
          </cell>
        </row>
        <row r="201">
          <cell r="C201" t="str">
            <v>Александровский муниципальный округ Пермского края</v>
          </cell>
          <cell r="D201" t="str">
            <v>п. Яйва, ул. Первомайская, д. 20А</v>
          </cell>
          <cell r="E201" t="b">
            <v>1</v>
          </cell>
          <cell r="F201">
            <v>1996</v>
          </cell>
          <cell r="H201" t="str">
            <v>Кирпич</v>
          </cell>
          <cell r="L201">
            <v>3</v>
          </cell>
          <cell r="M201">
            <v>3</v>
          </cell>
          <cell r="Q201">
            <v>2899.78</v>
          </cell>
          <cell r="R201">
            <v>1468.18</v>
          </cell>
          <cell r="S201">
            <v>1385.88</v>
          </cell>
          <cell r="T201">
            <v>54</v>
          </cell>
        </row>
        <row r="202">
          <cell r="C202" t="str">
            <v>Александровский муниципальный округ Пермского края</v>
          </cell>
          <cell r="D202" t="str">
            <v>п. Яйва, ул. Энергетиков, д. 1</v>
          </cell>
          <cell r="E202" t="b">
            <v>1</v>
          </cell>
          <cell r="F202">
            <v>1960</v>
          </cell>
          <cell r="H202" t="str">
            <v>Шлакоблок</v>
          </cell>
          <cell r="L202">
            <v>2</v>
          </cell>
          <cell r="M202">
            <v>2</v>
          </cell>
          <cell r="Q202">
            <v>606.03</v>
          </cell>
          <cell r="R202">
            <v>368</v>
          </cell>
          <cell r="S202">
            <v>535.83000000000004</v>
          </cell>
          <cell r="T202">
            <v>21</v>
          </cell>
        </row>
        <row r="203">
          <cell r="C203" t="str">
            <v>Александровский муниципальный округ Пермского края</v>
          </cell>
          <cell r="D203" t="str">
            <v>п. Яйва, ул. Энергетиков, д. 3</v>
          </cell>
          <cell r="E203" t="b">
            <v>1</v>
          </cell>
          <cell r="F203">
            <v>1961</v>
          </cell>
          <cell r="H203" t="str">
            <v>Шлакоблок</v>
          </cell>
          <cell r="L203">
            <v>3</v>
          </cell>
          <cell r="M203">
            <v>3</v>
          </cell>
          <cell r="Q203">
            <v>1286.9100000000001</v>
          </cell>
          <cell r="R203">
            <v>940.1</v>
          </cell>
          <cell r="S203">
            <v>896.81</v>
          </cell>
          <cell r="T203">
            <v>37</v>
          </cell>
        </row>
        <row r="204">
          <cell r="C204" t="str">
            <v>Александровский муниципальный округ Пермского края</v>
          </cell>
          <cell r="D204" t="str">
            <v>п. Яйва, ул. Энергетиков, д. 5</v>
          </cell>
          <cell r="E204" t="b">
            <v>1</v>
          </cell>
          <cell r="F204">
            <v>1959</v>
          </cell>
          <cell r="H204" t="str">
            <v>Шлакоблок</v>
          </cell>
          <cell r="L204">
            <v>2</v>
          </cell>
          <cell r="M204">
            <v>4</v>
          </cell>
          <cell r="Q204">
            <v>1173.25</v>
          </cell>
          <cell r="R204">
            <v>722.3</v>
          </cell>
          <cell r="S204">
            <v>979.45</v>
          </cell>
          <cell r="T204">
            <v>48</v>
          </cell>
        </row>
        <row r="205">
          <cell r="C205" t="str">
            <v>Александровский муниципальный округ Пермского края</v>
          </cell>
          <cell r="D205" t="str">
            <v>п. Яйва, ул. Энергетиков, д. 7</v>
          </cell>
          <cell r="E205" t="b">
            <v>1</v>
          </cell>
          <cell r="F205">
            <v>1961</v>
          </cell>
          <cell r="H205" t="str">
            <v>Шлакоблок</v>
          </cell>
          <cell r="L205">
            <v>2</v>
          </cell>
          <cell r="M205">
            <v>2</v>
          </cell>
          <cell r="Q205">
            <v>873.3</v>
          </cell>
          <cell r="R205">
            <v>615.09</v>
          </cell>
          <cell r="S205">
            <v>577.49</v>
          </cell>
          <cell r="T205">
            <v>27</v>
          </cell>
        </row>
        <row r="206">
          <cell r="C206" t="str">
            <v>Александровский муниципальный округ Пермского края</v>
          </cell>
          <cell r="D206" t="str">
            <v>п. Яйва, ул. Энергетиков, д. 11</v>
          </cell>
          <cell r="E206" t="b">
            <v>1</v>
          </cell>
          <cell r="F206">
            <v>1960</v>
          </cell>
          <cell r="H206" t="str">
            <v>Шлакоблок</v>
          </cell>
          <cell r="L206">
            <v>2</v>
          </cell>
          <cell r="M206">
            <v>2</v>
          </cell>
          <cell r="Q206">
            <v>624.19000000000005</v>
          </cell>
          <cell r="R206">
            <v>380.7</v>
          </cell>
          <cell r="S206">
            <v>585.19000000000005</v>
          </cell>
          <cell r="T206">
            <v>19</v>
          </cell>
        </row>
        <row r="207">
          <cell r="C207" t="str">
            <v>Александровский муниципальный округ Пермского края</v>
          </cell>
          <cell r="D207" t="str">
            <v>п. Яйва, ул. Энергетиков, д. 13</v>
          </cell>
          <cell r="E207" t="b">
            <v>1</v>
          </cell>
          <cell r="F207">
            <v>1959</v>
          </cell>
          <cell r="H207" t="str">
            <v>Шлакоблок</v>
          </cell>
          <cell r="L207">
            <v>2</v>
          </cell>
          <cell r="M207">
            <v>2</v>
          </cell>
          <cell r="Q207">
            <v>620.79</v>
          </cell>
          <cell r="R207">
            <v>401.18</v>
          </cell>
          <cell r="S207">
            <v>500.3</v>
          </cell>
          <cell r="T207">
            <v>27</v>
          </cell>
        </row>
        <row r="208">
          <cell r="C208" t="str">
            <v>Александровский муниципальный округ Пермского края</v>
          </cell>
          <cell r="D208" t="str">
            <v>п. Яйва, ул. Энергетиков, д. 15</v>
          </cell>
          <cell r="E208" t="b">
            <v>1</v>
          </cell>
          <cell r="F208">
            <v>1959</v>
          </cell>
          <cell r="H208" t="str">
            <v>Шлакоблок</v>
          </cell>
          <cell r="L208">
            <v>2</v>
          </cell>
          <cell r="M208">
            <v>2</v>
          </cell>
          <cell r="Q208">
            <v>608.95000000000005</v>
          </cell>
          <cell r="R208">
            <v>392.6</v>
          </cell>
          <cell r="S208">
            <v>566.62</v>
          </cell>
          <cell r="T208">
            <v>28</v>
          </cell>
        </row>
        <row r="209">
          <cell r="C209" t="str">
            <v>Александровский муниципальный округ Пермского края</v>
          </cell>
          <cell r="D209" t="str">
            <v>п. Яйва, ул. Энергетиков, д. 17</v>
          </cell>
          <cell r="E209" t="b">
            <v>1</v>
          </cell>
          <cell r="F209">
            <v>1960</v>
          </cell>
          <cell r="H209" t="str">
            <v>Шлакоблок</v>
          </cell>
          <cell r="L209">
            <v>2</v>
          </cell>
          <cell r="M209">
            <v>2</v>
          </cell>
          <cell r="Q209">
            <v>599.99</v>
          </cell>
          <cell r="R209">
            <v>366.9</v>
          </cell>
          <cell r="S209">
            <v>574.51</v>
          </cell>
          <cell r="T209">
            <v>29</v>
          </cell>
        </row>
        <row r="210">
          <cell r="C210" t="str">
            <v>Александровский муниципальный округ Пермского края</v>
          </cell>
          <cell r="D210" t="str">
            <v>п. Яйва, ул. Энергетиков, д. 19</v>
          </cell>
          <cell r="E210" t="b">
            <v>1</v>
          </cell>
          <cell r="F210">
            <v>1984</v>
          </cell>
          <cell r="H210" t="str">
            <v>Кирпич</v>
          </cell>
          <cell r="L210">
            <v>2</v>
          </cell>
          <cell r="M210">
            <v>3</v>
          </cell>
          <cell r="Q210">
            <v>1607.84</v>
          </cell>
          <cell r="R210">
            <v>886.89</v>
          </cell>
          <cell r="S210">
            <v>846.49</v>
          </cell>
          <cell r="T210">
            <v>38</v>
          </cell>
        </row>
        <row r="211">
          <cell r="C211" t="str">
            <v>Александровский муниципальный округ Пермского края</v>
          </cell>
          <cell r="D211" t="str">
            <v>п. Яйва, ул. Энергетиков, д. 21</v>
          </cell>
          <cell r="E211" t="b">
            <v>1</v>
          </cell>
          <cell r="F211">
            <v>1984</v>
          </cell>
          <cell r="H211" t="str">
            <v>кирпич</v>
          </cell>
          <cell r="I211" t="str">
            <v>скатная</v>
          </cell>
          <cell r="K211" t="str">
            <v>имеется</v>
          </cell>
          <cell r="L211">
            <v>2</v>
          </cell>
          <cell r="M211">
            <v>3</v>
          </cell>
          <cell r="Q211">
            <v>2370.1</v>
          </cell>
          <cell r="R211">
            <v>1377.6</v>
          </cell>
          <cell r="S211">
            <v>992.5</v>
          </cell>
          <cell r="T211">
            <v>38</v>
          </cell>
        </row>
        <row r="212">
          <cell r="C212" t="str">
            <v>Александровский муниципальный округ Пермского края</v>
          </cell>
          <cell r="D212" t="str">
            <v>п. Яйва, ул. Юбилейная, д. 1</v>
          </cell>
          <cell r="E212" t="b">
            <v>1</v>
          </cell>
          <cell r="F212">
            <v>1975</v>
          </cell>
          <cell r="H212" t="str">
            <v>панельный</v>
          </cell>
          <cell r="I212" t="str">
            <v>скатная</v>
          </cell>
          <cell r="K212" t="str">
            <v>имеется</v>
          </cell>
          <cell r="L212">
            <v>5</v>
          </cell>
          <cell r="M212">
            <v>8</v>
          </cell>
          <cell r="Q212">
            <v>8763.26</v>
          </cell>
          <cell r="R212">
            <v>5449.66</v>
          </cell>
          <cell r="S212">
            <v>5449.66</v>
          </cell>
          <cell r="T212">
            <v>215</v>
          </cell>
        </row>
        <row r="213">
          <cell r="C213" t="str">
            <v>Александровский муниципальный округ Пермского края</v>
          </cell>
          <cell r="D213" t="str">
            <v>п. Яйва, ул. Юбилейная, д. 2</v>
          </cell>
          <cell r="E213" t="b">
            <v>1</v>
          </cell>
          <cell r="F213">
            <v>1978</v>
          </cell>
          <cell r="H213" t="str">
            <v>Кирпич</v>
          </cell>
          <cell r="L213">
            <v>5</v>
          </cell>
          <cell r="M213">
            <v>4</v>
          </cell>
          <cell r="Q213">
            <v>5331.86</v>
          </cell>
          <cell r="R213">
            <v>3348.66</v>
          </cell>
          <cell r="S213">
            <v>2890.21</v>
          </cell>
          <cell r="T213">
            <v>121</v>
          </cell>
        </row>
        <row r="214">
          <cell r="C214" t="str">
            <v>Александровский муниципальный округ Пермского края</v>
          </cell>
          <cell r="D214" t="str">
            <v>п. Яйва, ул. Юбилейная, д. 3</v>
          </cell>
          <cell r="E214" t="b">
            <v>1</v>
          </cell>
          <cell r="F214">
            <v>1974</v>
          </cell>
          <cell r="H214" t="str">
            <v>Панель</v>
          </cell>
          <cell r="L214">
            <v>5</v>
          </cell>
          <cell r="M214">
            <v>3</v>
          </cell>
          <cell r="Q214">
            <v>6817.33</v>
          </cell>
          <cell r="R214">
            <v>4329.88</v>
          </cell>
          <cell r="S214">
            <v>4139.41</v>
          </cell>
          <cell r="T214">
            <v>193</v>
          </cell>
        </row>
        <row r="215">
          <cell r="C215" t="str">
            <v>Александровский муниципальный округ Пермского края</v>
          </cell>
          <cell r="D215" t="str">
            <v>п. Яйва, ул. Юбилейная, д. 4</v>
          </cell>
          <cell r="E215" t="b">
            <v>1</v>
          </cell>
          <cell r="F215">
            <v>1988</v>
          </cell>
          <cell r="H215" t="str">
            <v>кирпич</v>
          </cell>
          <cell r="I215" t="str">
            <v>скатная</v>
          </cell>
          <cell r="K215" t="str">
            <v>имеется</v>
          </cell>
          <cell r="L215">
            <v>5</v>
          </cell>
          <cell r="M215">
            <v>4</v>
          </cell>
          <cell r="Q215">
            <v>4708.01</v>
          </cell>
          <cell r="R215">
            <v>2863.11</v>
          </cell>
          <cell r="S215">
            <v>2863.11</v>
          </cell>
          <cell r="T215">
            <v>103</v>
          </cell>
        </row>
        <row r="216">
          <cell r="C216" t="str">
            <v>Александровский муниципальный округ Пермского края</v>
          </cell>
          <cell r="D216" t="str">
            <v>п. Яйва, ул. Юбилейная, д. 6</v>
          </cell>
          <cell r="E216" t="b">
            <v>1</v>
          </cell>
          <cell r="F216">
            <v>1990</v>
          </cell>
          <cell r="H216" t="str">
            <v>панельный</v>
          </cell>
          <cell r="I216" t="str">
            <v>плоская</v>
          </cell>
          <cell r="K216" t="str">
            <v>имеется</v>
          </cell>
          <cell r="L216">
            <v>5</v>
          </cell>
          <cell r="M216">
            <v>4</v>
          </cell>
          <cell r="Q216">
            <v>3585.75</v>
          </cell>
          <cell r="R216">
            <v>2602.35</v>
          </cell>
          <cell r="S216">
            <v>2602.35</v>
          </cell>
          <cell r="T216">
            <v>100</v>
          </cell>
        </row>
        <row r="217">
          <cell r="C217" t="str">
            <v>Александровский муниципальный округ Пермского края</v>
          </cell>
          <cell r="D217" t="str">
            <v>п. Яйва, ул. Юбилейная, д. 7</v>
          </cell>
          <cell r="E217" t="b">
            <v>1</v>
          </cell>
          <cell r="F217">
            <v>2015</v>
          </cell>
          <cell r="H217" t="str">
            <v>Кирпич</v>
          </cell>
          <cell r="I217" t="str">
            <v>скатная</v>
          </cell>
          <cell r="J217" t="str">
            <v>ГВС</v>
          </cell>
          <cell r="K217" t="str">
            <v>имеется</v>
          </cell>
          <cell r="L217">
            <v>5</v>
          </cell>
          <cell r="M217">
            <v>3</v>
          </cell>
          <cell r="Q217">
            <v>4466.3999999999996</v>
          </cell>
          <cell r="R217">
            <v>3384</v>
          </cell>
          <cell r="S217">
            <v>2080.9</v>
          </cell>
          <cell r="T217">
            <v>143</v>
          </cell>
        </row>
        <row r="218">
          <cell r="C218" t="str">
            <v>Александровский муниципальный округ Пермского края</v>
          </cell>
          <cell r="D218" t="str">
            <v>п. Яйва, ул. Юннатов, д. 1</v>
          </cell>
          <cell r="E218" t="b">
            <v>1</v>
          </cell>
          <cell r="F218">
            <v>1993</v>
          </cell>
          <cell r="H218" t="str">
            <v>панельный</v>
          </cell>
          <cell r="I218" t="str">
            <v>плоская</v>
          </cell>
          <cell r="K218" t="str">
            <v>имеется</v>
          </cell>
          <cell r="L218">
            <v>5</v>
          </cell>
          <cell r="M218">
            <v>6</v>
          </cell>
          <cell r="Q218">
            <v>5333.74</v>
          </cell>
          <cell r="R218">
            <v>3870.44</v>
          </cell>
          <cell r="S218">
            <v>3870.44</v>
          </cell>
          <cell r="T218">
            <v>159</v>
          </cell>
        </row>
        <row r="219">
          <cell r="C219" t="str">
            <v>Бардымский муниципальный округ Пермского края</v>
          </cell>
          <cell r="D219" t="str">
            <v>с. Барда, ул. Газовиков, д. 12</v>
          </cell>
          <cell r="E219" t="b">
            <v>1</v>
          </cell>
          <cell r="F219">
            <v>2006</v>
          </cell>
          <cell r="H219" t="str">
            <v>Кирпич</v>
          </cell>
          <cell r="L219">
            <v>5</v>
          </cell>
          <cell r="M219">
            <v>4</v>
          </cell>
          <cell r="Q219">
            <v>3728</v>
          </cell>
          <cell r="R219">
            <v>3213.4</v>
          </cell>
          <cell r="S219">
            <v>3213.4</v>
          </cell>
          <cell r="T219">
            <v>145</v>
          </cell>
        </row>
        <row r="220">
          <cell r="C220" t="str">
            <v>Бардымский муниципальный округ Пермского края</v>
          </cell>
          <cell r="D220" t="str">
            <v>с. Барда, ул. Газовиков, д. 17</v>
          </cell>
          <cell r="E220" t="b">
            <v>1</v>
          </cell>
          <cell r="F220">
            <v>1994</v>
          </cell>
          <cell r="H220" t="str">
            <v>Кирпич</v>
          </cell>
          <cell r="L220">
            <v>3</v>
          </cell>
          <cell r="M220">
            <v>2</v>
          </cell>
          <cell r="Q220">
            <v>1869.4</v>
          </cell>
          <cell r="R220">
            <v>1301.3</v>
          </cell>
          <cell r="S220">
            <v>1301.3</v>
          </cell>
          <cell r="T220">
            <v>50</v>
          </cell>
        </row>
        <row r="221">
          <cell r="C221" t="str">
            <v>Бардымский муниципальный округ Пермского края</v>
          </cell>
          <cell r="D221" t="str">
            <v>с. Барда, ул. Газовиков, д. 18</v>
          </cell>
          <cell r="E221" t="b">
            <v>1</v>
          </cell>
          <cell r="F221">
            <v>1955</v>
          </cell>
          <cell r="H221" t="str">
            <v>Кирпич</v>
          </cell>
          <cell r="L221">
            <v>3</v>
          </cell>
          <cell r="M221">
            <v>2</v>
          </cell>
          <cell r="Q221">
            <v>1878.04</v>
          </cell>
          <cell r="R221">
            <v>1292.2</v>
          </cell>
          <cell r="S221">
            <v>1296</v>
          </cell>
          <cell r="T221">
            <v>58</v>
          </cell>
        </row>
        <row r="222">
          <cell r="C222" t="str">
            <v>Бардымский муниципальный округ Пермского края</v>
          </cell>
          <cell r="D222" t="str">
            <v>с. Барда, ул. Газовиков, д. 19</v>
          </cell>
          <cell r="E222" t="b">
            <v>1</v>
          </cell>
          <cell r="F222">
            <v>1994</v>
          </cell>
          <cell r="H222" t="str">
            <v>Кирпич</v>
          </cell>
          <cell r="L222">
            <v>3</v>
          </cell>
          <cell r="M222">
            <v>2</v>
          </cell>
          <cell r="Q222">
            <v>1838.2</v>
          </cell>
          <cell r="R222">
            <v>1292.5999999999999</v>
          </cell>
          <cell r="S222">
            <v>1292.5999999999999</v>
          </cell>
          <cell r="T222">
            <v>47</v>
          </cell>
        </row>
        <row r="223">
          <cell r="C223" t="str">
            <v>Бардымский муниципальный округ Пермского края</v>
          </cell>
          <cell r="D223" t="str">
            <v>с. Барда, ул. Комсомольская, д. 2</v>
          </cell>
          <cell r="E223" t="b">
            <v>1</v>
          </cell>
          <cell r="F223">
            <v>1956</v>
          </cell>
          <cell r="G223">
            <v>2016</v>
          </cell>
          <cell r="H223" t="str">
            <v>кирпич</v>
          </cell>
          <cell r="I223" t="str">
            <v>скатная</v>
          </cell>
          <cell r="J223" t="str">
            <v>ТЕП ГВС</v>
          </cell>
          <cell r="K223" t="str">
            <v>не имеется</v>
          </cell>
          <cell r="L223">
            <v>2</v>
          </cell>
          <cell r="M223">
            <v>1</v>
          </cell>
          <cell r="Q223">
            <v>447.2</v>
          </cell>
          <cell r="R223">
            <v>380.9</v>
          </cell>
          <cell r="S223">
            <v>342.81</v>
          </cell>
          <cell r="T223">
            <v>11</v>
          </cell>
        </row>
        <row r="224">
          <cell r="C224" t="str">
            <v>Бардымский муниципальный округ Пермского края</v>
          </cell>
          <cell r="D224" t="str">
            <v>с. Барда, ул. Куйбышева, д. 13</v>
          </cell>
          <cell r="E224" t="b">
            <v>1</v>
          </cell>
          <cell r="F224">
            <v>2023</v>
          </cell>
          <cell r="H224" t="str">
            <v>кирпич</v>
          </cell>
          <cell r="I224" t="str">
            <v>скатная</v>
          </cell>
          <cell r="K224" t="str">
            <v>имеется</v>
          </cell>
          <cell r="L224">
            <v>5</v>
          </cell>
          <cell r="M224">
            <v>2</v>
          </cell>
          <cell r="Q224">
            <v>2401.1999999999998</v>
          </cell>
          <cell r="R224">
            <v>1643.3</v>
          </cell>
          <cell r="S224">
            <v>1643.3</v>
          </cell>
        </row>
        <row r="225">
          <cell r="C225" t="str">
            <v>Бардымский муниципальный округ Пермского края</v>
          </cell>
          <cell r="D225" t="str">
            <v>с. Барда, ул. Ленина, д. 29</v>
          </cell>
          <cell r="E225" t="b">
            <v>1</v>
          </cell>
          <cell r="F225">
            <v>1962</v>
          </cell>
          <cell r="H225" t="str">
            <v>Кирпич</v>
          </cell>
          <cell r="L225">
            <v>2</v>
          </cell>
          <cell r="M225">
            <v>1</v>
          </cell>
          <cell r="Q225">
            <v>329.6</v>
          </cell>
          <cell r="R225">
            <v>298</v>
          </cell>
          <cell r="S225">
            <v>298</v>
          </cell>
          <cell r="T225">
            <v>22</v>
          </cell>
        </row>
        <row r="226">
          <cell r="C226" t="str">
            <v>Бардымский муниципальный округ Пермского края</v>
          </cell>
          <cell r="D226" t="str">
            <v>с. Барда, ул. Ленина, д. 43</v>
          </cell>
          <cell r="E226" t="b">
            <v>1</v>
          </cell>
          <cell r="F226">
            <v>1978</v>
          </cell>
          <cell r="H226" t="str">
            <v>Кирпич</v>
          </cell>
          <cell r="L226">
            <v>2</v>
          </cell>
          <cell r="M226">
            <v>2</v>
          </cell>
          <cell r="Q226">
            <v>855</v>
          </cell>
          <cell r="R226">
            <v>759</v>
          </cell>
          <cell r="S226">
            <v>759</v>
          </cell>
          <cell r="T226">
            <v>39</v>
          </cell>
        </row>
        <row r="227">
          <cell r="C227" t="str">
            <v>Бардымский муниципальный округ Пермского края</v>
          </cell>
          <cell r="D227" t="str">
            <v>с. Барда, ул. Ленина, д. 45</v>
          </cell>
          <cell r="E227" t="b">
            <v>1</v>
          </cell>
          <cell r="F227">
            <v>1978</v>
          </cell>
          <cell r="H227" t="str">
            <v>Кирпич</v>
          </cell>
          <cell r="L227">
            <v>2</v>
          </cell>
          <cell r="M227">
            <v>2</v>
          </cell>
          <cell r="Q227">
            <v>850.6</v>
          </cell>
          <cell r="R227">
            <v>754.6</v>
          </cell>
          <cell r="S227">
            <v>754.6</v>
          </cell>
          <cell r="T227">
            <v>37</v>
          </cell>
        </row>
        <row r="228">
          <cell r="C228" t="str">
            <v>Бардымский муниципальный округ Пермского края</v>
          </cell>
          <cell r="D228" t="str">
            <v>с. Барда, ул. Ленина, д. 47</v>
          </cell>
          <cell r="E228" t="b">
            <v>1</v>
          </cell>
          <cell r="F228">
            <v>1988</v>
          </cell>
          <cell r="H228" t="str">
            <v>Кирпич</v>
          </cell>
          <cell r="L228">
            <v>2</v>
          </cell>
          <cell r="M228">
            <v>1</v>
          </cell>
          <cell r="Q228">
            <v>1030.5999999999999</v>
          </cell>
          <cell r="R228">
            <v>632.20000000000005</v>
          </cell>
          <cell r="S228">
            <v>632.20000000000005</v>
          </cell>
          <cell r="T228">
            <v>35</v>
          </cell>
        </row>
        <row r="229">
          <cell r="C229" t="str">
            <v>Бардымский муниципальный округ Пермского края</v>
          </cell>
          <cell r="D229" t="str">
            <v>с. Барда, ул. Ленина, д. 49</v>
          </cell>
          <cell r="E229" t="b">
            <v>1</v>
          </cell>
          <cell r="F229">
            <v>1996</v>
          </cell>
          <cell r="H229" t="str">
            <v>кирпич</v>
          </cell>
          <cell r="I229" t="str">
            <v>скатная</v>
          </cell>
          <cell r="K229" t="str">
            <v xml:space="preserve">имеется </v>
          </cell>
          <cell r="L229">
            <v>5</v>
          </cell>
          <cell r="M229">
            <v>4</v>
          </cell>
          <cell r="Q229">
            <v>3528.5</v>
          </cell>
          <cell r="R229">
            <v>2794.4</v>
          </cell>
          <cell r="S229">
            <v>2794.4</v>
          </cell>
          <cell r="T229">
            <v>71</v>
          </cell>
        </row>
        <row r="230">
          <cell r="C230" t="str">
            <v>Бардымский муниципальный округ Пермского края</v>
          </cell>
          <cell r="D230" t="str">
            <v>с. Барда, ул. Ленина, д. 55</v>
          </cell>
          <cell r="E230" t="b">
            <v>1</v>
          </cell>
          <cell r="F230">
            <v>1987</v>
          </cell>
          <cell r="H230" t="str">
            <v>Панель</v>
          </cell>
          <cell r="L230">
            <v>5</v>
          </cell>
          <cell r="M230">
            <v>5</v>
          </cell>
          <cell r="Q230">
            <v>3919.8</v>
          </cell>
          <cell r="R230">
            <v>3221.22</v>
          </cell>
          <cell r="S230">
            <v>3221.22</v>
          </cell>
          <cell r="T230">
            <v>124</v>
          </cell>
        </row>
        <row r="231">
          <cell r="C231" t="str">
            <v>Бардымский муниципальный округ Пермского края</v>
          </cell>
          <cell r="D231" t="str">
            <v>с. Барда, ул. Ленина, д. 57</v>
          </cell>
          <cell r="E231" t="b">
            <v>1</v>
          </cell>
          <cell r="F231">
            <v>1987</v>
          </cell>
          <cell r="H231" t="str">
            <v>Панель</v>
          </cell>
          <cell r="L231">
            <v>5</v>
          </cell>
          <cell r="M231">
            <v>5</v>
          </cell>
          <cell r="Q231">
            <v>3932</v>
          </cell>
          <cell r="R231">
            <v>3238.5</v>
          </cell>
          <cell r="S231">
            <v>3238.5</v>
          </cell>
          <cell r="T231">
            <v>89</v>
          </cell>
        </row>
        <row r="232">
          <cell r="C232" t="str">
            <v>Бардымский муниципальный округ Пермского края</v>
          </cell>
          <cell r="D232" t="str">
            <v>с. Барда, ул. Ленина, д. 58</v>
          </cell>
          <cell r="E232" t="b">
            <v>1</v>
          </cell>
          <cell r="F232">
            <v>1989</v>
          </cell>
          <cell r="H232" t="str">
            <v>Кирпич</v>
          </cell>
          <cell r="L232">
            <v>3</v>
          </cell>
          <cell r="M232">
            <v>1</v>
          </cell>
          <cell r="Q232">
            <v>1352.22</v>
          </cell>
          <cell r="R232">
            <v>913.23</v>
          </cell>
          <cell r="S232">
            <v>913.23</v>
          </cell>
          <cell r="T232">
            <v>41</v>
          </cell>
        </row>
        <row r="233">
          <cell r="C233" t="str">
            <v>Бардымский муниципальный округ Пермского края</v>
          </cell>
          <cell r="D233" t="str">
            <v>с. Барда, ул. Ленина, д. 60</v>
          </cell>
          <cell r="E233" t="b">
            <v>1</v>
          </cell>
          <cell r="F233">
            <v>1990</v>
          </cell>
          <cell r="H233" t="str">
            <v>кирпич</v>
          </cell>
          <cell r="I233" t="str">
            <v>плоская</v>
          </cell>
          <cell r="K233" t="str">
            <v>имеется</v>
          </cell>
          <cell r="L233">
            <v>3</v>
          </cell>
          <cell r="M233">
            <v>2</v>
          </cell>
          <cell r="Q233">
            <v>1791.1</v>
          </cell>
          <cell r="R233">
            <v>1239.8</v>
          </cell>
          <cell r="S233">
            <v>1239.8</v>
          </cell>
          <cell r="T233">
            <v>35</v>
          </cell>
        </row>
        <row r="234">
          <cell r="C234" t="str">
            <v>Бардымский муниципальный округ Пермского края</v>
          </cell>
          <cell r="D234" t="str">
            <v>с. Барда, ул. Ленина, д. 68</v>
          </cell>
          <cell r="E234" t="b">
            <v>1</v>
          </cell>
          <cell r="F234">
            <v>2008</v>
          </cell>
          <cell r="H234" t="str">
            <v>Кирпич</v>
          </cell>
          <cell r="L234">
            <v>3</v>
          </cell>
          <cell r="M234">
            <v>1</v>
          </cell>
          <cell r="Q234">
            <v>1841.3</v>
          </cell>
          <cell r="R234">
            <v>1835.2</v>
          </cell>
          <cell r="S234">
            <v>1835.2</v>
          </cell>
        </row>
        <row r="235">
          <cell r="C235" t="str">
            <v>Бардымский муниципальный округ Пермского края</v>
          </cell>
          <cell r="D235" t="str">
            <v>с. Барда, ул. Ленина, д. 69</v>
          </cell>
          <cell r="E235" t="b">
            <v>1</v>
          </cell>
          <cell r="F235">
            <v>1979</v>
          </cell>
          <cell r="H235" t="str">
            <v>Кирпич</v>
          </cell>
          <cell r="L235">
            <v>2</v>
          </cell>
          <cell r="M235">
            <v>2</v>
          </cell>
          <cell r="Q235">
            <v>900.48</v>
          </cell>
          <cell r="R235">
            <v>633.9</v>
          </cell>
          <cell r="S235">
            <v>633.9</v>
          </cell>
          <cell r="T235">
            <v>24</v>
          </cell>
        </row>
        <row r="236">
          <cell r="C236" t="str">
            <v>Бардымский муниципальный округ Пермского края</v>
          </cell>
          <cell r="D236" t="str">
            <v>с. Барда, ул. Ленина, д. 71</v>
          </cell>
          <cell r="E236" t="b">
            <v>1</v>
          </cell>
          <cell r="F236">
            <v>2001</v>
          </cell>
          <cell r="H236" t="str">
            <v>Кирпич</v>
          </cell>
          <cell r="L236">
            <v>3</v>
          </cell>
          <cell r="M236">
            <v>1</v>
          </cell>
          <cell r="Q236">
            <v>1533.5</v>
          </cell>
          <cell r="R236">
            <v>1001.3</v>
          </cell>
          <cell r="S236">
            <v>1001.3</v>
          </cell>
          <cell r="T236">
            <v>36</v>
          </cell>
        </row>
        <row r="237">
          <cell r="C237" t="str">
            <v>Бардымский муниципальный округ Пермского края</v>
          </cell>
          <cell r="D237" t="str">
            <v>с. Барда, ул. Ленина, д. 72</v>
          </cell>
          <cell r="E237" t="b">
            <v>1</v>
          </cell>
          <cell r="F237">
            <v>1973</v>
          </cell>
          <cell r="H237" t="str">
            <v>Кирпич</v>
          </cell>
          <cell r="L237">
            <v>2</v>
          </cell>
          <cell r="M237">
            <v>1</v>
          </cell>
          <cell r="Q237">
            <v>415.3</v>
          </cell>
          <cell r="R237">
            <v>374.2</v>
          </cell>
          <cell r="S237">
            <v>374.2</v>
          </cell>
          <cell r="T237">
            <v>17</v>
          </cell>
        </row>
        <row r="238">
          <cell r="C238" t="str">
            <v>Бардымский муниципальный округ Пермского края</v>
          </cell>
          <cell r="D238" t="str">
            <v>с. Барда, ул. Ленина, д. 74</v>
          </cell>
          <cell r="E238" t="b">
            <v>1</v>
          </cell>
          <cell r="F238">
            <v>1987</v>
          </cell>
          <cell r="H238" t="str">
            <v>Кирпич</v>
          </cell>
          <cell r="L238">
            <v>2</v>
          </cell>
          <cell r="M238">
            <v>2</v>
          </cell>
          <cell r="Q238">
            <v>1039.5</v>
          </cell>
          <cell r="R238">
            <v>628</v>
          </cell>
          <cell r="S238">
            <v>628</v>
          </cell>
          <cell r="T238">
            <v>19</v>
          </cell>
        </row>
        <row r="239">
          <cell r="C239" t="str">
            <v>Бардымский муниципальный округ Пермского края</v>
          </cell>
          <cell r="D239" t="str">
            <v>с. Барда, ул. Ленина, д. 75</v>
          </cell>
          <cell r="E239" t="b">
            <v>1</v>
          </cell>
          <cell r="F239">
            <v>1975</v>
          </cell>
          <cell r="H239" t="str">
            <v>Кирпич</v>
          </cell>
          <cell r="L239">
            <v>2</v>
          </cell>
          <cell r="M239">
            <v>2</v>
          </cell>
          <cell r="Q239">
            <v>751.2</v>
          </cell>
          <cell r="R239">
            <v>751.2</v>
          </cell>
          <cell r="S239">
            <v>685.6</v>
          </cell>
          <cell r="T239">
            <v>34</v>
          </cell>
        </row>
        <row r="240">
          <cell r="C240" t="str">
            <v>Бардымский муниципальный округ Пермского края</v>
          </cell>
          <cell r="D240" t="str">
            <v>с. Барда, ул. Ленина, д. 78</v>
          </cell>
          <cell r="E240" t="b">
            <v>1</v>
          </cell>
          <cell r="F240">
            <v>1991</v>
          </cell>
          <cell r="H240" t="str">
            <v>Кирпич</v>
          </cell>
          <cell r="L240">
            <v>3</v>
          </cell>
          <cell r="M240">
            <v>2</v>
          </cell>
          <cell r="Q240">
            <v>1861.87</v>
          </cell>
          <cell r="R240">
            <v>1314.4</v>
          </cell>
          <cell r="S240">
            <v>1314.4</v>
          </cell>
          <cell r="T240">
            <v>36</v>
          </cell>
        </row>
        <row r="241">
          <cell r="C241" t="str">
            <v>Бардымский муниципальный округ Пермского края</v>
          </cell>
          <cell r="D241" t="str">
            <v>с. Барда, ул. Ленина, д. 80</v>
          </cell>
          <cell r="E241" t="b">
            <v>1</v>
          </cell>
          <cell r="F241">
            <v>1989</v>
          </cell>
          <cell r="H241" t="str">
            <v>Панель</v>
          </cell>
          <cell r="L241">
            <v>5</v>
          </cell>
          <cell r="M241">
            <v>5</v>
          </cell>
          <cell r="Q241">
            <v>3809.47</v>
          </cell>
          <cell r="R241">
            <v>3123.87</v>
          </cell>
          <cell r="S241">
            <v>3123.87</v>
          </cell>
          <cell r="T241">
            <v>109</v>
          </cell>
        </row>
        <row r="242">
          <cell r="C242" t="str">
            <v>Бардымский муниципальный округ Пермского края</v>
          </cell>
          <cell r="D242" t="str">
            <v>с. Барда, ул. Ленина, д. 96</v>
          </cell>
          <cell r="E242" t="b">
            <v>1</v>
          </cell>
          <cell r="F242">
            <v>2013</v>
          </cell>
          <cell r="H242" t="str">
            <v>Кирпич</v>
          </cell>
          <cell r="L242">
            <v>5</v>
          </cell>
          <cell r="M242">
            <v>1</v>
          </cell>
          <cell r="Q242">
            <v>2539.3000000000002</v>
          </cell>
          <cell r="R242">
            <v>1767.2</v>
          </cell>
          <cell r="S242">
            <v>1767.2</v>
          </cell>
          <cell r="T242">
            <v>23</v>
          </cell>
        </row>
        <row r="243">
          <cell r="C243" t="str">
            <v>Бардымский муниципальный округ Пермского края</v>
          </cell>
          <cell r="D243" t="str">
            <v>с. Барда, ул. Ленина, д. 23А</v>
          </cell>
          <cell r="E243" t="b">
            <v>1</v>
          </cell>
          <cell r="F243">
            <v>1960</v>
          </cell>
          <cell r="H243" t="str">
            <v>Кирпич</v>
          </cell>
          <cell r="L243">
            <v>2</v>
          </cell>
          <cell r="M243">
            <v>1</v>
          </cell>
          <cell r="Q243">
            <v>331.6</v>
          </cell>
          <cell r="R243">
            <v>301.39999999999998</v>
          </cell>
          <cell r="S243">
            <v>301.39999999999998</v>
          </cell>
          <cell r="T243">
            <v>9</v>
          </cell>
        </row>
        <row r="244">
          <cell r="C244" t="str">
            <v>Бардымский муниципальный округ Пермского края</v>
          </cell>
          <cell r="D244" t="str">
            <v>с. Барда, ул. Ленина, д. 33А</v>
          </cell>
          <cell r="E244" t="b">
            <v>1</v>
          </cell>
          <cell r="F244">
            <v>1967</v>
          </cell>
          <cell r="H244" t="str">
            <v>Кирпич</v>
          </cell>
          <cell r="L244">
            <v>2</v>
          </cell>
          <cell r="M244">
            <v>2</v>
          </cell>
          <cell r="Q244">
            <v>715.6</v>
          </cell>
          <cell r="R244">
            <v>709</v>
          </cell>
          <cell r="S244">
            <v>563.20000000000005</v>
          </cell>
          <cell r="T244">
            <v>29</v>
          </cell>
        </row>
        <row r="245">
          <cell r="C245" t="str">
            <v>Бардымский муниципальный округ Пермского края</v>
          </cell>
          <cell r="D245" t="str">
            <v>с. Барда, ул. Ленина, д. 35В</v>
          </cell>
          <cell r="E245" t="b">
            <v>1</v>
          </cell>
          <cell r="F245">
            <v>2018</v>
          </cell>
          <cell r="H245" t="str">
            <v>кирпич</v>
          </cell>
          <cell r="I245" t="str">
            <v>скатная</v>
          </cell>
          <cell r="J245" t="str">
            <v>ТЕП ГВС</v>
          </cell>
          <cell r="K245" t="str">
            <v>имеется</v>
          </cell>
          <cell r="L245">
            <v>3</v>
          </cell>
          <cell r="M245">
            <v>2</v>
          </cell>
          <cell r="Q245">
            <v>1283.9000000000001</v>
          </cell>
          <cell r="R245">
            <v>836.9</v>
          </cell>
          <cell r="S245">
            <v>349.1</v>
          </cell>
          <cell r="T245">
            <v>9</v>
          </cell>
        </row>
        <row r="246">
          <cell r="C246" t="str">
            <v>Бардымский муниципальный округ Пермского края</v>
          </cell>
          <cell r="D246" t="str">
            <v>с. Барда, ул. Максима Горького, д. 44</v>
          </cell>
          <cell r="E246" t="b">
            <v>1</v>
          </cell>
          <cell r="F246">
            <v>1988</v>
          </cell>
          <cell r="H246" t="str">
            <v>Кирпич</v>
          </cell>
          <cell r="L246">
            <v>5</v>
          </cell>
          <cell r="M246">
            <v>5</v>
          </cell>
          <cell r="Q246">
            <v>3852.1</v>
          </cell>
          <cell r="R246">
            <v>3145.6</v>
          </cell>
          <cell r="S246">
            <v>2831.04</v>
          </cell>
        </row>
        <row r="247">
          <cell r="C247" t="str">
            <v>Бардымский муниципальный округ Пермского края</v>
          </cell>
          <cell r="D247" t="str">
            <v>с. Барда, ул. Матросова, д. 10</v>
          </cell>
          <cell r="E247" t="b">
            <v>1</v>
          </cell>
          <cell r="F247">
            <v>2013</v>
          </cell>
          <cell r="H247" t="str">
            <v>Кирпич</v>
          </cell>
          <cell r="L247">
            <v>3</v>
          </cell>
          <cell r="M247">
            <v>2</v>
          </cell>
          <cell r="Q247">
            <v>1493.1</v>
          </cell>
          <cell r="R247">
            <v>769.5</v>
          </cell>
          <cell r="S247">
            <v>769.5</v>
          </cell>
          <cell r="T247">
            <v>21</v>
          </cell>
        </row>
        <row r="248">
          <cell r="C248" t="str">
            <v>Бардымский муниципальный округ Пермского края</v>
          </cell>
          <cell r="D248" t="str">
            <v>с. Барда, ул. Некрасова, д. 2</v>
          </cell>
          <cell r="E248" t="b">
            <v>1</v>
          </cell>
          <cell r="F248">
            <v>2016</v>
          </cell>
          <cell r="H248" t="str">
            <v>кирпич</v>
          </cell>
          <cell r="I248" t="str">
            <v>скатная</v>
          </cell>
          <cell r="J248" t="str">
            <v>ТЕП ГВС</v>
          </cell>
          <cell r="K248" t="str">
            <v>имеется</v>
          </cell>
          <cell r="L248">
            <v>3</v>
          </cell>
          <cell r="M248">
            <v>2</v>
          </cell>
          <cell r="Q248">
            <v>1386.1</v>
          </cell>
          <cell r="R248">
            <v>1222.0999999999999</v>
          </cell>
          <cell r="S248">
            <v>1099.8900000000001</v>
          </cell>
          <cell r="T248">
            <v>46</v>
          </cell>
        </row>
        <row r="249">
          <cell r="C249" t="str">
            <v>Бардымский муниципальный округ Пермского края</v>
          </cell>
          <cell r="D249" t="str">
            <v>с. Барда, ул. Подстанция, д. 1</v>
          </cell>
          <cell r="E249" t="b">
            <v>1</v>
          </cell>
          <cell r="F249">
            <v>1970</v>
          </cell>
          <cell r="H249" t="str">
            <v>Кирпич</v>
          </cell>
          <cell r="L249">
            <v>2</v>
          </cell>
          <cell r="M249">
            <v>1</v>
          </cell>
          <cell r="Q249">
            <v>334</v>
          </cell>
          <cell r="R249">
            <v>334</v>
          </cell>
          <cell r="S249">
            <v>334</v>
          </cell>
          <cell r="T249">
            <v>14</v>
          </cell>
        </row>
        <row r="250">
          <cell r="C250" t="str">
            <v>Бардымский муниципальный округ Пермского края</v>
          </cell>
          <cell r="D250" t="str">
            <v>с. Барда, ул. Подстанция, д. 5</v>
          </cell>
          <cell r="E250" t="b">
            <v>1</v>
          </cell>
          <cell r="F250">
            <v>1983</v>
          </cell>
          <cell r="H250" t="str">
            <v>Панель</v>
          </cell>
          <cell r="L250">
            <v>2</v>
          </cell>
          <cell r="M250">
            <v>2</v>
          </cell>
          <cell r="Q250">
            <v>591.6</v>
          </cell>
          <cell r="R250">
            <v>574</v>
          </cell>
          <cell r="S250">
            <v>574</v>
          </cell>
          <cell r="T250">
            <v>13</v>
          </cell>
        </row>
        <row r="251">
          <cell r="C251" t="str">
            <v>Бардымский муниципальный округ Пермского края</v>
          </cell>
          <cell r="D251" t="str">
            <v>с. Барда, ул. Пушкина, д. 9</v>
          </cell>
          <cell r="E251" t="b">
            <v>1</v>
          </cell>
          <cell r="F251">
            <v>2013</v>
          </cell>
          <cell r="H251" t="str">
            <v>Кирпич</v>
          </cell>
          <cell r="L251">
            <v>3</v>
          </cell>
          <cell r="M251">
            <v>2</v>
          </cell>
          <cell r="Q251">
            <v>1688.7</v>
          </cell>
          <cell r="R251">
            <v>1138.3</v>
          </cell>
          <cell r="S251">
            <v>1138.3</v>
          </cell>
          <cell r="T251">
            <v>44</v>
          </cell>
        </row>
        <row r="252">
          <cell r="C252" t="str">
            <v>Бардымский муниципальный округ Пермского края</v>
          </cell>
          <cell r="D252" t="str">
            <v>с. Барда, ул. Советская, д. 5</v>
          </cell>
          <cell r="E252" t="b">
            <v>1</v>
          </cell>
          <cell r="F252">
            <v>1987</v>
          </cell>
          <cell r="H252" t="str">
            <v>Панель</v>
          </cell>
          <cell r="L252">
            <v>5</v>
          </cell>
          <cell r="M252">
            <v>5</v>
          </cell>
          <cell r="Q252">
            <v>3841.9</v>
          </cell>
          <cell r="R252">
            <v>3164.12</v>
          </cell>
          <cell r="S252">
            <v>3164.12</v>
          </cell>
          <cell r="T252">
            <v>104</v>
          </cell>
        </row>
        <row r="253">
          <cell r="C253" t="str">
            <v>Бардымский муниципальный округ Пермского края</v>
          </cell>
          <cell r="D253" t="str">
            <v>с. Барда, ул. Советская, д. 7</v>
          </cell>
          <cell r="E253" t="b">
            <v>1</v>
          </cell>
          <cell r="F253">
            <v>1987</v>
          </cell>
          <cell r="H253" t="str">
            <v>Панель</v>
          </cell>
          <cell r="L253">
            <v>5</v>
          </cell>
          <cell r="M253">
            <v>4</v>
          </cell>
          <cell r="Q253">
            <v>2910.76</v>
          </cell>
          <cell r="R253">
            <v>2375.3000000000002</v>
          </cell>
          <cell r="S253">
            <v>2375.3000000000002</v>
          </cell>
        </row>
        <row r="254">
          <cell r="C254" t="str">
            <v>Бардымский муниципальный округ Пермского края</v>
          </cell>
          <cell r="D254" t="str">
            <v>с. Барда, ул. Фрунзе, д. 1</v>
          </cell>
          <cell r="E254" t="b">
            <v>1</v>
          </cell>
          <cell r="F254">
            <v>1967</v>
          </cell>
          <cell r="H254" t="str">
            <v>Кирпич</v>
          </cell>
          <cell r="L254">
            <v>2</v>
          </cell>
          <cell r="M254">
            <v>1</v>
          </cell>
          <cell r="Q254">
            <v>339.6</v>
          </cell>
          <cell r="R254">
            <v>308.39999999999998</v>
          </cell>
          <cell r="S254">
            <v>308.39999999999998</v>
          </cell>
          <cell r="T254">
            <v>21</v>
          </cell>
        </row>
        <row r="255">
          <cell r="C255" t="str">
            <v>Бардымский муниципальный округ Пермского края</v>
          </cell>
          <cell r="D255" t="str">
            <v>с. Барда, ул. Фрунзе, д. 3</v>
          </cell>
          <cell r="E255" t="b">
            <v>1</v>
          </cell>
          <cell r="F255">
            <v>1965</v>
          </cell>
          <cell r="H255" t="str">
            <v>Кирпич</v>
          </cell>
          <cell r="L255">
            <v>2</v>
          </cell>
          <cell r="M255">
            <v>2</v>
          </cell>
          <cell r="Q255">
            <v>417.1</v>
          </cell>
          <cell r="R255">
            <v>336.9</v>
          </cell>
          <cell r="S255">
            <v>336.9</v>
          </cell>
          <cell r="T255">
            <v>14</v>
          </cell>
        </row>
        <row r="256">
          <cell r="C256" t="str">
            <v>Бардымский муниципальный округ Пермского края</v>
          </cell>
          <cell r="D256" t="str">
            <v>с. Барда, ул. Фрунзе, д. 5</v>
          </cell>
          <cell r="E256" t="b">
            <v>1</v>
          </cell>
          <cell r="F256">
            <v>2016</v>
          </cell>
          <cell r="H256" t="str">
            <v>кирпич</v>
          </cell>
          <cell r="I256" t="str">
            <v>скатная</v>
          </cell>
          <cell r="J256" t="str">
            <v>ТЕП ГВС</v>
          </cell>
          <cell r="K256" t="str">
            <v>не имеется</v>
          </cell>
          <cell r="L256">
            <v>3</v>
          </cell>
          <cell r="M256">
            <v>2</v>
          </cell>
          <cell r="Q256">
            <v>1405.5</v>
          </cell>
          <cell r="R256">
            <v>1161.4000000000001</v>
          </cell>
          <cell r="S256">
            <v>159.80000000000001</v>
          </cell>
          <cell r="T256">
            <v>19</v>
          </cell>
        </row>
        <row r="257">
          <cell r="C257" t="str">
            <v>Бардымский муниципальный округ Пермского края</v>
          </cell>
          <cell r="D257" t="str">
            <v>с. Барда, ул. Фрунзе, д. 6</v>
          </cell>
          <cell r="E257" t="b">
            <v>1</v>
          </cell>
          <cell r="F257">
            <v>1963</v>
          </cell>
          <cell r="H257" t="str">
            <v>сруб</v>
          </cell>
          <cell r="L257">
            <v>1</v>
          </cell>
          <cell r="M257">
            <v>6</v>
          </cell>
          <cell r="Q257">
            <v>144.30000000000001</v>
          </cell>
          <cell r="R257">
            <v>144.30000000000001</v>
          </cell>
          <cell r="S257">
            <v>144.30000000000001</v>
          </cell>
          <cell r="T257">
            <v>17</v>
          </cell>
        </row>
        <row r="258">
          <cell r="C258" t="str">
            <v>Бардымский муниципальный округ Пермского края</v>
          </cell>
          <cell r="D258" t="str">
            <v>с. Барда, ул. Фрунзе, д. 7</v>
          </cell>
          <cell r="E258" t="b">
            <v>1</v>
          </cell>
          <cell r="F258">
            <v>1967</v>
          </cell>
          <cell r="H258" t="str">
            <v>Кирпич</v>
          </cell>
          <cell r="L258">
            <v>2</v>
          </cell>
          <cell r="M258">
            <v>2</v>
          </cell>
          <cell r="Q258">
            <v>474.6</v>
          </cell>
          <cell r="R258">
            <v>423</v>
          </cell>
          <cell r="S258">
            <v>423</v>
          </cell>
          <cell r="T258">
            <v>25</v>
          </cell>
        </row>
        <row r="259">
          <cell r="C259" t="str">
            <v>Бардымский муниципальный округ Пермского края</v>
          </cell>
          <cell r="D259" t="str">
            <v>с. Барда, ул. Фрунзе, д. 8</v>
          </cell>
          <cell r="E259" t="b">
            <v>1</v>
          </cell>
          <cell r="F259">
            <v>1975</v>
          </cell>
          <cell r="H259" t="str">
            <v>Кирпич</v>
          </cell>
          <cell r="L259">
            <v>2</v>
          </cell>
          <cell r="M259">
            <v>2</v>
          </cell>
          <cell r="Q259">
            <v>298.2</v>
          </cell>
          <cell r="R259">
            <v>298.2</v>
          </cell>
          <cell r="S259">
            <v>298.2</v>
          </cell>
          <cell r="T259">
            <v>18</v>
          </cell>
        </row>
        <row r="260">
          <cell r="C260" t="str">
            <v>Бардымский муниципальный округ Пермского края</v>
          </cell>
          <cell r="D260" t="str">
            <v>с. Барда, ул. Фрунзе, д. 9</v>
          </cell>
          <cell r="E260" t="b">
            <v>1</v>
          </cell>
          <cell r="F260">
            <v>1967</v>
          </cell>
          <cell r="H260" t="str">
            <v>Кирпич</v>
          </cell>
          <cell r="L260">
            <v>2</v>
          </cell>
          <cell r="M260">
            <v>1</v>
          </cell>
          <cell r="Q260">
            <v>334.3</v>
          </cell>
          <cell r="R260">
            <v>310</v>
          </cell>
          <cell r="S260">
            <v>310</v>
          </cell>
          <cell r="T260">
            <v>17</v>
          </cell>
        </row>
        <row r="261">
          <cell r="C261" t="str">
            <v>Бардымский муниципальный округ Пермского края</v>
          </cell>
          <cell r="D261" t="str">
            <v>с. Барда, ул. Фрунзе, д. 10</v>
          </cell>
          <cell r="E261" t="b">
            <v>1</v>
          </cell>
          <cell r="F261">
            <v>1974</v>
          </cell>
          <cell r="H261" t="str">
            <v>Кирпич</v>
          </cell>
          <cell r="L261">
            <v>2</v>
          </cell>
          <cell r="M261">
            <v>1</v>
          </cell>
          <cell r="Q261">
            <v>358.5</v>
          </cell>
          <cell r="R261">
            <v>332.5</v>
          </cell>
          <cell r="S261">
            <v>332.5</v>
          </cell>
          <cell r="T261">
            <v>15</v>
          </cell>
        </row>
        <row r="262">
          <cell r="C262" t="str">
            <v>Бардымский муниципальный округ Пермского края</v>
          </cell>
          <cell r="D262" t="str">
            <v>с. Барда, ул. Фрунзе, д. 12</v>
          </cell>
          <cell r="E262" t="b">
            <v>1</v>
          </cell>
          <cell r="F262">
            <v>1971</v>
          </cell>
          <cell r="H262" t="str">
            <v>Кирпич</v>
          </cell>
          <cell r="L262">
            <v>2</v>
          </cell>
          <cell r="M262">
            <v>2</v>
          </cell>
          <cell r="Q262">
            <v>1333.6</v>
          </cell>
          <cell r="R262">
            <v>857.1</v>
          </cell>
          <cell r="S262">
            <v>857.1</v>
          </cell>
          <cell r="T262">
            <v>34</v>
          </cell>
        </row>
        <row r="263">
          <cell r="C263" t="str">
            <v>Бардымский муниципальный округ Пермского края</v>
          </cell>
          <cell r="D263" t="str">
            <v>с. Барда, ул. Фрунзе, д. 14</v>
          </cell>
          <cell r="E263" t="b">
            <v>1</v>
          </cell>
          <cell r="F263">
            <v>1972</v>
          </cell>
          <cell r="H263" t="str">
            <v>Кирпич</v>
          </cell>
          <cell r="L263">
            <v>2</v>
          </cell>
          <cell r="M263">
            <v>1</v>
          </cell>
          <cell r="Q263">
            <v>357.8</v>
          </cell>
          <cell r="R263">
            <v>326.2</v>
          </cell>
          <cell r="S263">
            <v>326.2</v>
          </cell>
          <cell r="T263">
            <v>12</v>
          </cell>
        </row>
        <row r="264">
          <cell r="C264" t="str">
            <v>Бардымский муниципальный округ Пермского края</v>
          </cell>
          <cell r="D264" t="str">
            <v>с. Барда, ул. Фрунзе, д. 17</v>
          </cell>
          <cell r="E264" t="b">
            <v>1</v>
          </cell>
          <cell r="F264">
            <v>1971</v>
          </cell>
          <cell r="H264" t="str">
            <v>кирпич</v>
          </cell>
          <cell r="I264" t="str">
            <v>скатная</v>
          </cell>
          <cell r="J264" t="str">
            <v>ГВС</v>
          </cell>
          <cell r="K264" t="str">
            <v>не имеется</v>
          </cell>
          <cell r="L264">
            <v>2</v>
          </cell>
          <cell r="M264">
            <v>1</v>
          </cell>
          <cell r="Q264">
            <v>353.6</v>
          </cell>
          <cell r="R264">
            <v>326.8</v>
          </cell>
          <cell r="S264">
            <v>326.8</v>
          </cell>
          <cell r="T264">
            <v>10</v>
          </cell>
        </row>
        <row r="265">
          <cell r="C265" t="str">
            <v>Бардымский муниципальный округ Пермского края</v>
          </cell>
          <cell r="D265" t="str">
            <v>с. Барда, ул. Фрунзе, д. 19</v>
          </cell>
          <cell r="E265" t="b">
            <v>1</v>
          </cell>
          <cell r="F265">
            <v>1971</v>
          </cell>
          <cell r="H265" t="str">
            <v>Брус</v>
          </cell>
          <cell r="L265">
            <v>2</v>
          </cell>
          <cell r="M265">
            <v>1</v>
          </cell>
          <cell r="Q265">
            <v>358.41</v>
          </cell>
          <cell r="R265">
            <v>331.8</v>
          </cell>
          <cell r="S265">
            <v>331.8</v>
          </cell>
          <cell r="T265">
            <v>26</v>
          </cell>
        </row>
        <row r="266">
          <cell r="C266" t="str">
            <v>Бардымский муниципальный округ Пермского края</v>
          </cell>
          <cell r="D266" t="str">
            <v>с. Барда, ул. Фрунзе, д. 21</v>
          </cell>
          <cell r="E266" t="b">
            <v>1</v>
          </cell>
          <cell r="F266">
            <v>1966</v>
          </cell>
          <cell r="H266" t="str">
            <v>Кирпич</v>
          </cell>
          <cell r="L266">
            <v>2</v>
          </cell>
          <cell r="M266">
            <v>1</v>
          </cell>
          <cell r="Q266">
            <v>312.7</v>
          </cell>
          <cell r="R266">
            <v>297.2</v>
          </cell>
          <cell r="S266">
            <v>287.2</v>
          </cell>
          <cell r="T266">
            <v>17</v>
          </cell>
        </row>
        <row r="267">
          <cell r="C267" t="str">
            <v>Бардымский муниципальный округ Пермского края</v>
          </cell>
          <cell r="D267" t="str">
            <v>с. Барда, ул. Фрунзе, д. 23</v>
          </cell>
          <cell r="E267" t="b">
            <v>1</v>
          </cell>
          <cell r="F267">
            <v>1974</v>
          </cell>
          <cell r="H267" t="str">
            <v>Кирпич</v>
          </cell>
          <cell r="L267">
            <v>2</v>
          </cell>
          <cell r="M267">
            <v>1</v>
          </cell>
          <cell r="Q267">
            <v>334.9</v>
          </cell>
          <cell r="R267">
            <v>309.5</v>
          </cell>
          <cell r="S267">
            <v>309.5</v>
          </cell>
          <cell r="T267">
            <v>16</v>
          </cell>
        </row>
        <row r="268">
          <cell r="C268" t="str">
            <v>Бардымский муниципальный округ Пермского края</v>
          </cell>
          <cell r="D268" t="str">
            <v>с. Барда, ул. Фрунзе, д. 24</v>
          </cell>
          <cell r="E268" t="b">
            <v>1</v>
          </cell>
          <cell r="F268">
            <v>1974</v>
          </cell>
          <cell r="H268" t="str">
            <v>Кирпич</v>
          </cell>
          <cell r="L268">
            <v>2</v>
          </cell>
          <cell r="M268">
            <v>2</v>
          </cell>
          <cell r="Q268">
            <v>567.98</v>
          </cell>
          <cell r="R268">
            <v>518.70000000000005</v>
          </cell>
          <cell r="S268">
            <v>518.70000000000005</v>
          </cell>
          <cell r="T268">
            <v>29</v>
          </cell>
        </row>
        <row r="269">
          <cell r="C269" t="str">
            <v>Бардымский муниципальный округ Пермского края</v>
          </cell>
          <cell r="D269" t="str">
            <v>с. Барда, ул. Фрунзе, д. 10А</v>
          </cell>
          <cell r="E269" t="b">
            <v>1</v>
          </cell>
          <cell r="F269">
            <v>1965</v>
          </cell>
          <cell r="H269" t="str">
            <v>Кирпич</v>
          </cell>
          <cell r="L269">
            <v>2</v>
          </cell>
          <cell r="M269">
            <v>1</v>
          </cell>
          <cell r="Q269">
            <v>439.6</v>
          </cell>
          <cell r="R269">
            <v>366.4</v>
          </cell>
          <cell r="S269">
            <v>366.4</v>
          </cell>
          <cell r="T269">
            <v>21</v>
          </cell>
        </row>
        <row r="270">
          <cell r="C270" t="str">
            <v>Бардымский муниципальный округ Пермского края</v>
          </cell>
          <cell r="D270" t="str">
            <v>с. Барда, ул. Фрунзе, д. 12А</v>
          </cell>
          <cell r="E270" t="b">
            <v>1</v>
          </cell>
          <cell r="F270">
            <v>1975</v>
          </cell>
          <cell r="H270" t="str">
            <v>Кирпич</v>
          </cell>
          <cell r="L270">
            <v>2</v>
          </cell>
          <cell r="M270">
            <v>2</v>
          </cell>
          <cell r="Q270">
            <v>823.3</v>
          </cell>
          <cell r="R270">
            <v>757.9</v>
          </cell>
          <cell r="S270">
            <v>757.9</v>
          </cell>
          <cell r="T270">
            <v>35</v>
          </cell>
        </row>
        <row r="271">
          <cell r="C271" t="str">
            <v>Бардымский муниципальный округ Пермского края</v>
          </cell>
          <cell r="D271" t="str">
            <v>с. Барда, ул. Фрунзе, д. 12Б</v>
          </cell>
          <cell r="E271" t="b">
            <v>1</v>
          </cell>
          <cell r="F271">
            <v>1988</v>
          </cell>
          <cell r="H271" t="str">
            <v>Сруб</v>
          </cell>
          <cell r="L271">
            <v>2</v>
          </cell>
          <cell r="M271">
            <v>2</v>
          </cell>
          <cell r="Q271">
            <v>413.58</v>
          </cell>
          <cell r="R271">
            <v>240.3</v>
          </cell>
          <cell r="S271">
            <v>240.3</v>
          </cell>
          <cell r="T271">
            <v>26</v>
          </cell>
        </row>
        <row r="272">
          <cell r="C272" t="str">
            <v>Бардымский муниципальный округ Пермского края</v>
          </cell>
          <cell r="D272" t="str">
            <v>с. Барда, ул. Фрунзе, д. 19А</v>
          </cell>
          <cell r="E272" t="b">
            <v>1</v>
          </cell>
          <cell r="F272">
            <v>1971</v>
          </cell>
          <cell r="H272" t="str">
            <v>Кирпич</v>
          </cell>
          <cell r="L272">
            <v>2</v>
          </cell>
          <cell r="M272">
            <v>2</v>
          </cell>
          <cell r="Q272">
            <v>535.9</v>
          </cell>
          <cell r="R272">
            <v>478.7</v>
          </cell>
          <cell r="S272">
            <v>478.7</v>
          </cell>
          <cell r="T272">
            <v>30</v>
          </cell>
        </row>
        <row r="273">
          <cell r="D273" t="str">
            <v>с. Бичурино, ул. Ленина,  д.66</v>
          </cell>
          <cell r="E273" t="b">
            <v>1</v>
          </cell>
          <cell r="F273">
            <v>1976</v>
          </cell>
          <cell r="G273">
            <v>2020</v>
          </cell>
          <cell r="H273" t="str">
            <v>кирпич</v>
          </cell>
          <cell r="I273" t="str">
            <v>скатная</v>
          </cell>
          <cell r="J273" t="str">
            <v>ТЕП ГВС</v>
          </cell>
          <cell r="K273" t="str">
            <v>не имеется</v>
          </cell>
          <cell r="L273">
            <v>2</v>
          </cell>
          <cell r="M273">
            <v>4</v>
          </cell>
          <cell r="Q273">
            <v>280.8</v>
          </cell>
          <cell r="R273">
            <v>252.1</v>
          </cell>
          <cell r="S273">
            <v>226.89</v>
          </cell>
        </row>
        <row r="274">
          <cell r="C274" t="str">
            <v>Березовский муниципальный округ Пермского края</v>
          </cell>
          <cell r="D274" t="str">
            <v>д. Заборье, ул. Молодежная, д. 13</v>
          </cell>
          <cell r="E274" t="b">
            <v>1</v>
          </cell>
          <cell r="F274">
            <v>1973</v>
          </cell>
          <cell r="H274" t="str">
            <v>Кирпич</v>
          </cell>
          <cell r="L274">
            <v>2</v>
          </cell>
          <cell r="M274">
            <v>2</v>
          </cell>
          <cell r="Q274">
            <v>780.4</v>
          </cell>
          <cell r="R274">
            <v>714.4</v>
          </cell>
          <cell r="S274">
            <v>714.4</v>
          </cell>
          <cell r="T274">
            <v>16</v>
          </cell>
        </row>
        <row r="275">
          <cell r="C275" t="str">
            <v>Березовский муниципальный округ Пермского края</v>
          </cell>
          <cell r="D275" t="str">
            <v>д. Кляпово, ул. Мичурина, д. 3</v>
          </cell>
          <cell r="E275" t="b">
            <v>1</v>
          </cell>
          <cell r="F275">
            <v>1969</v>
          </cell>
          <cell r="H275" t="str">
            <v>Комбинированные</v>
          </cell>
          <cell r="L275">
            <v>2</v>
          </cell>
          <cell r="M275">
            <v>1</v>
          </cell>
          <cell r="Q275">
            <v>331.3</v>
          </cell>
          <cell r="R275">
            <v>297.2</v>
          </cell>
          <cell r="S275">
            <v>297.2</v>
          </cell>
          <cell r="T275">
            <v>12</v>
          </cell>
        </row>
        <row r="276">
          <cell r="C276" t="str">
            <v>Березовский муниципальный округ Пермского края</v>
          </cell>
          <cell r="D276" t="str">
            <v>д. Кляпово, ул. Молодежная, д. 1</v>
          </cell>
          <cell r="E276" t="b">
            <v>1</v>
          </cell>
          <cell r="F276">
            <v>1979</v>
          </cell>
          <cell r="H276" t="str">
            <v>Сборные ж/бетон панели</v>
          </cell>
          <cell r="L276">
            <v>2</v>
          </cell>
          <cell r="M276">
            <v>2</v>
          </cell>
          <cell r="Q276">
            <v>793.9</v>
          </cell>
          <cell r="R276">
            <v>728.3</v>
          </cell>
          <cell r="S276">
            <v>728.3</v>
          </cell>
          <cell r="T276">
            <v>47</v>
          </cell>
        </row>
        <row r="277">
          <cell r="C277" t="str">
            <v>Березовский муниципальный округ Пермского края</v>
          </cell>
          <cell r="D277" t="str">
            <v>с. Березовка, пер. Уральский, д. 3</v>
          </cell>
          <cell r="E277" t="b">
            <v>1</v>
          </cell>
          <cell r="F277">
            <v>1978</v>
          </cell>
          <cell r="H277" t="str">
            <v>Кирпич</v>
          </cell>
          <cell r="L277">
            <v>2</v>
          </cell>
          <cell r="M277">
            <v>2</v>
          </cell>
          <cell r="Q277">
            <v>609.4</v>
          </cell>
          <cell r="R277">
            <v>609.4</v>
          </cell>
          <cell r="S277">
            <v>563.4</v>
          </cell>
          <cell r="T277">
            <v>32</v>
          </cell>
        </row>
        <row r="278">
          <cell r="C278" t="str">
            <v>Березовский муниципальный округ Пермского края</v>
          </cell>
          <cell r="D278" t="str">
            <v>с. Березовка, пер. Уральский, д. 5</v>
          </cell>
          <cell r="E278" t="b">
            <v>1</v>
          </cell>
          <cell r="F278">
            <v>1979</v>
          </cell>
          <cell r="H278" t="str">
            <v>Кирпич</v>
          </cell>
          <cell r="L278">
            <v>2</v>
          </cell>
          <cell r="M278">
            <v>2</v>
          </cell>
          <cell r="Q278">
            <v>606.6</v>
          </cell>
          <cell r="R278">
            <v>606.6</v>
          </cell>
          <cell r="S278">
            <v>606.6</v>
          </cell>
          <cell r="T278">
            <v>43</v>
          </cell>
        </row>
        <row r="279">
          <cell r="C279" t="str">
            <v>Березовский муниципальный округ Пермского края</v>
          </cell>
          <cell r="D279" t="str">
            <v>с. Березовка, пер. Уральский, д. 9</v>
          </cell>
          <cell r="E279" t="b">
            <v>1</v>
          </cell>
          <cell r="F279">
            <v>1980</v>
          </cell>
          <cell r="H279" t="str">
            <v>Кирпич</v>
          </cell>
          <cell r="L279">
            <v>2</v>
          </cell>
          <cell r="M279">
            <v>2</v>
          </cell>
          <cell r="Q279">
            <v>699.7</v>
          </cell>
          <cell r="R279">
            <v>699.7</v>
          </cell>
          <cell r="S279">
            <v>636.1</v>
          </cell>
          <cell r="T279">
            <v>30</v>
          </cell>
        </row>
        <row r="280">
          <cell r="C280" t="str">
            <v>Березовский муниципальный округ Пермского края</v>
          </cell>
          <cell r="D280" t="str">
            <v>с. Березовка, ул. Гагарина, д. 37</v>
          </cell>
          <cell r="E280" t="b">
            <v>1</v>
          </cell>
          <cell r="F280">
            <v>1985</v>
          </cell>
          <cell r="H280" t="str">
            <v>Сборно-щитовые</v>
          </cell>
          <cell r="L280">
            <v>2</v>
          </cell>
          <cell r="M280">
            <v>2</v>
          </cell>
          <cell r="Q280">
            <v>882.9</v>
          </cell>
          <cell r="R280">
            <v>882.9</v>
          </cell>
          <cell r="S280">
            <v>882.9</v>
          </cell>
          <cell r="T280">
            <v>37</v>
          </cell>
        </row>
        <row r="281">
          <cell r="C281" t="str">
            <v>Березовский муниципальный округ Пермского края</v>
          </cell>
          <cell r="D281" t="str">
            <v>с. Березовка, ул. Ивана Карасова, д. 2</v>
          </cell>
          <cell r="E281" t="b">
            <v>1</v>
          </cell>
          <cell r="F281">
            <v>1983</v>
          </cell>
          <cell r="H281" t="str">
            <v>Кирпич</v>
          </cell>
          <cell r="L281">
            <v>2</v>
          </cell>
          <cell r="M281">
            <v>2</v>
          </cell>
          <cell r="Q281">
            <v>571.20000000000005</v>
          </cell>
          <cell r="R281">
            <v>571.20000000000005</v>
          </cell>
          <cell r="S281">
            <v>571.20000000000005</v>
          </cell>
          <cell r="T281">
            <v>37</v>
          </cell>
        </row>
        <row r="282">
          <cell r="C282" t="str">
            <v>Березовский муниципальный округ Пермского края</v>
          </cell>
          <cell r="D282" t="str">
            <v>с. Березовка, ул. Ивана Карасова, д. 18</v>
          </cell>
          <cell r="E282" t="b">
            <v>1</v>
          </cell>
          <cell r="F282">
            <v>1983</v>
          </cell>
          <cell r="H282" t="str">
            <v>Кирпич</v>
          </cell>
          <cell r="L282">
            <v>2</v>
          </cell>
          <cell r="M282">
            <v>2</v>
          </cell>
          <cell r="Q282">
            <v>524.4</v>
          </cell>
          <cell r="R282">
            <v>524.4</v>
          </cell>
          <cell r="S282">
            <v>524.4</v>
          </cell>
          <cell r="T282">
            <v>29</v>
          </cell>
        </row>
        <row r="283">
          <cell r="C283" t="str">
            <v>Березовский муниципальный округ Пермского края</v>
          </cell>
          <cell r="D283" t="str">
            <v>с. Березовка, ул. Куйбышева, д. 2</v>
          </cell>
          <cell r="E283" t="b">
            <v>1</v>
          </cell>
          <cell r="F283">
            <v>1951</v>
          </cell>
          <cell r="H283" t="str">
            <v>Брус</v>
          </cell>
          <cell r="L283">
            <v>2</v>
          </cell>
          <cell r="M283">
            <v>2</v>
          </cell>
          <cell r="Q283">
            <v>515.5</v>
          </cell>
          <cell r="R283">
            <v>515.5</v>
          </cell>
          <cell r="S283">
            <v>515.5</v>
          </cell>
          <cell r="T283">
            <v>23</v>
          </cell>
        </row>
        <row r="284">
          <cell r="C284" t="str">
            <v>Березовский муниципальный округ Пермского края</v>
          </cell>
          <cell r="D284" t="str">
            <v>с. Березовка, ул. Ленина, д. 31</v>
          </cell>
          <cell r="E284" t="b">
            <v>1</v>
          </cell>
          <cell r="F284">
            <v>1896</v>
          </cell>
          <cell r="H284" t="str">
            <v>Дерево</v>
          </cell>
          <cell r="L284">
            <v>2</v>
          </cell>
          <cell r="M284">
            <v>1</v>
          </cell>
          <cell r="Q284">
            <v>396.7</v>
          </cell>
          <cell r="R284">
            <v>292.8</v>
          </cell>
          <cell r="S284">
            <v>253.2</v>
          </cell>
          <cell r="T284">
            <v>12</v>
          </cell>
        </row>
        <row r="285">
          <cell r="C285" t="str">
            <v>Березовский муниципальный округ Пермского края</v>
          </cell>
          <cell r="D285" t="str">
            <v>с. Березовка, ул. Максима Горького, д. 1</v>
          </cell>
          <cell r="E285" t="b">
            <v>1</v>
          </cell>
          <cell r="F285">
            <v>1965</v>
          </cell>
          <cell r="H285" t="str">
            <v>Кирпич</v>
          </cell>
          <cell r="L285">
            <v>2</v>
          </cell>
          <cell r="M285">
            <v>2</v>
          </cell>
          <cell r="Q285">
            <v>444.8</v>
          </cell>
          <cell r="R285">
            <v>286.39999999999998</v>
          </cell>
          <cell r="S285">
            <v>286.39999999999998</v>
          </cell>
          <cell r="T285">
            <v>20</v>
          </cell>
        </row>
        <row r="286">
          <cell r="C286" t="str">
            <v>Березовский муниципальный округ Пермского края</v>
          </cell>
          <cell r="D286" t="str">
            <v>с. Березовка, ул. Максима Горького, д. 2</v>
          </cell>
          <cell r="E286" t="b">
            <v>1</v>
          </cell>
          <cell r="F286">
            <v>1967</v>
          </cell>
          <cell r="H286" t="str">
            <v>Дерево</v>
          </cell>
          <cell r="L286">
            <v>2</v>
          </cell>
          <cell r="M286">
            <v>1</v>
          </cell>
          <cell r="Q286">
            <v>332.2</v>
          </cell>
          <cell r="R286">
            <v>223.7</v>
          </cell>
          <cell r="S286">
            <v>147.1</v>
          </cell>
          <cell r="T286">
            <v>20</v>
          </cell>
        </row>
        <row r="287">
          <cell r="C287" t="str">
            <v>Березовский муниципальный округ Пермского края</v>
          </cell>
          <cell r="D287" t="str">
            <v>с. Березовка, ул. Максима Горького, д. 3</v>
          </cell>
          <cell r="E287" t="b">
            <v>1</v>
          </cell>
          <cell r="F287">
            <v>1976</v>
          </cell>
          <cell r="H287" t="str">
            <v>Кирпич</v>
          </cell>
          <cell r="L287">
            <v>2</v>
          </cell>
          <cell r="M287">
            <v>2</v>
          </cell>
          <cell r="Q287">
            <v>814.7</v>
          </cell>
          <cell r="R287">
            <v>757.1</v>
          </cell>
          <cell r="S287">
            <v>447.9</v>
          </cell>
          <cell r="T287">
            <v>45</v>
          </cell>
        </row>
        <row r="288">
          <cell r="C288" t="str">
            <v>Березовский муниципальный округ Пермского края</v>
          </cell>
          <cell r="D288" t="str">
            <v>с. Березовка, ул. Максима Горького, д. 4</v>
          </cell>
          <cell r="E288" t="b">
            <v>1</v>
          </cell>
          <cell r="F288">
            <v>1968</v>
          </cell>
          <cell r="H288" t="str">
            <v>Дерево</v>
          </cell>
          <cell r="L288">
            <v>2</v>
          </cell>
          <cell r="M288">
            <v>1</v>
          </cell>
          <cell r="Q288">
            <v>315.5</v>
          </cell>
          <cell r="R288">
            <v>204.8</v>
          </cell>
          <cell r="S288">
            <v>196.3</v>
          </cell>
          <cell r="T288">
            <v>18</v>
          </cell>
        </row>
        <row r="289">
          <cell r="C289" t="str">
            <v>Березовский муниципальный округ Пермского края</v>
          </cell>
          <cell r="D289" t="str">
            <v>с. Березовка, ул. Максима Горького, д. 6</v>
          </cell>
          <cell r="E289" t="b">
            <v>1</v>
          </cell>
          <cell r="F289">
            <v>1978</v>
          </cell>
          <cell r="H289" t="str">
            <v>Дерево</v>
          </cell>
          <cell r="L289">
            <v>2</v>
          </cell>
          <cell r="M289">
            <v>1</v>
          </cell>
          <cell r="Q289">
            <v>413.1</v>
          </cell>
          <cell r="R289">
            <v>312.2</v>
          </cell>
          <cell r="S289">
            <v>160.1</v>
          </cell>
          <cell r="T289">
            <v>24</v>
          </cell>
        </row>
        <row r="290">
          <cell r="C290" t="str">
            <v>Березовский муниципальный округ Пермского края</v>
          </cell>
          <cell r="D290" t="str">
            <v>с. Березовка, ул. Максима Горького, д. 9</v>
          </cell>
          <cell r="E290" t="b">
            <v>1</v>
          </cell>
          <cell r="F290">
            <v>1978</v>
          </cell>
          <cell r="H290" t="str">
            <v>Кирпич</v>
          </cell>
          <cell r="L290">
            <v>2</v>
          </cell>
          <cell r="M290">
            <v>2</v>
          </cell>
          <cell r="Q290">
            <v>1037.7</v>
          </cell>
          <cell r="R290">
            <v>738.5</v>
          </cell>
          <cell r="S290">
            <v>439.3</v>
          </cell>
          <cell r="T290">
            <v>39</v>
          </cell>
        </row>
        <row r="291">
          <cell r="C291" t="str">
            <v>Березовский муниципальный округ Пермского края</v>
          </cell>
          <cell r="D291" t="str">
            <v>с. Березовка, ул. Максима Горького, д. 11</v>
          </cell>
          <cell r="E291" t="b">
            <v>1</v>
          </cell>
          <cell r="F291">
            <v>1980</v>
          </cell>
          <cell r="H291" t="str">
            <v>Кирпич</v>
          </cell>
          <cell r="L291">
            <v>2</v>
          </cell>
          <cell r="M291">
            <v>2</v>
          </cell>
          <cell r="Q291">
            <v>766.6</v>
          </cell>
          <cell r="R291">
            <v>346.7</v>
          </cell>
          <cell r="S291">
            <v>318.60000000000002</v>
          </cell>
          <cell r="T291">
            <v>34</v>
          </cell>
        </row>
        <row r="292">
          <cell r="C292" t="str">
            <v>Березовский муниципальный округ Пермского края</v>
          </cell>
          <cell r="D292" t="str">
            <v>с. Березовка, ул. Октябрьская, д. 32</v>
          </cell>
          <cell r="E292" t="b">
            <v>1</v>
          </cell>
          <cell r="F292">
            <v>2008</v>
          </cell>
          <cell r="H292" t="str">
            <v>Кирпич</v>
          </cell>
          <cell r="L292">
            <v>5</v>
          </cell>
          <cell r="M292">
            <v>2</v>
          </cell>
          <cell r="Q292">
            <v>2139.6</v>
          </cell>
          <cell r="R292">
            <v>1439.1</v>
          </cell>
          <cell r="S292">
            <v>1439.1</v>
          </cell>
          <cell r="T292">
            <v>120</v>
          </cell>
        </row>
        <row r="293">
          <cell r="C293" t="str">
            <v>Березовский муниципальный округ Пермского края</v>
          </cell>
          <cell r="D293" t="str">
            <v>с. Березовка, ул. Октябрьская, д. 34</v>
          </cell>
          <cell r="E293" t="b">
            <v>1</v>
          </cell>
          <cell r="F293">
            <v>2011</v>
          </cell>
          <cell r="H293" t="str">
            <v>Кирпич</v>
          </cell>
          <cell r="L293">
            <v>5</v>
          </cell>
          <cell r="M293">
            <v>2</v>
          </cell>
          <cell r="Q293">
            <v>2124</v>
          </cell>
          <cell r="R293">
            <v>1820.7</v>
          </cell>
          <cell r="S293">
            <v>1544.2</v>
          </cell>
        </row>
        <row r="294">
          <cell r="C294" t="str">
            <v>Березовский муниципальный округ Пермского края</v>
          </cell>
          <cell r="D294" t="str">
            <v>с. Березовка, ул. Октябрьская, д. 37</v>
          </cell>
          <cell r="E294" t="b">
            <v>1</v>
          </cell>
          <cell r="F294">
            <v>1987</v>
          </cell>
          <cell r="H294" t="str">
            <v>Панельная</v>
          </cell>
          <cell r="L294">
            <v>5</v>
          </cell>
          <cell r="M294">
            <v>5</v>
          </cell>
          <cell r="Q294">
            <v>3992.9</v>
          </cell>
          <cell r="R294">
            <v>3033.8</v>
          </cell>
          <cell r="S294">
            <v>1616.6</v>
          </cell>
        </row>
        <row r="295">
          <cell r="C295" t="str">
            <v>Березовский муниципальный округ Пермского края</v>
          </cell>
          <cell r="D295" t="str">
            <v>с. Березовка, ул. Октябрьская, д. 39</v>
          </cell>
          <cell r="E295" t="b">
            <v>1</v>
          </cell>
          <cell r="F295">
            <v>1986</v>
          </cell>
          <cell r="H295" t="str">
            <v>Панельные</v>
          </cell>
          <cell r="L295">
            <v>5</v>
          </cell>
          <cell r="M295">
            <v>5</v>
          </cell>
          <cell r="Q295">
            <v>3309.8</v>
          </cell>
          <cell r="R295">
            <v>2984.8</v>
          </cell>
          <cell r="S295">
            <v>1649.6</v>
          </cell>
        </row>
        <row r="296">
          <cell r="C296" t="str">
            <v>Березовский муниципальный округ Пермского края</v>
          </cell>
          <cell r="D296" t="str">
            <v>с. Березовка, ул. Октябрьская, д. 41</v>
          </cell>
          <cell r="E296" t="b">
            <v>1</v>
          </cell>
          <cell r="F296">
            <v>1986</v>
          </cell>
          <cell r="H296" t="str">
            <v>Крупные панели</v>
          </cell>
          <cell r="L296">
            <v>5</v>
          </cell>
          <cell r="M296">
            <v>5</v>
          </cell>
          <cell r="Q296">
            <v>3921.6</v>
          </cell>
          <cell r="R296">
            <v>3921.6</v>
          </cell>
          <cell r="S296">
            <v>3921.6</v>
          </cell>
          <cell r="T296">
            <v>110</v>
          </cell>
        </row>
        <row r="297">
          <cell r="C297" t="str">
            <v>Березовский муниципальный округ Пермского края</v>
          </cell>
          <cell r="D297" t="str">
            <v>с. Березовка, ул. Пролетарская, д. 23</v>
          </cell>
          <cell r="E297" t="b">
            <v>1</v>
          </cell>
          <cell r="F297">
            <v>1986</v>
          </cell>
          <cell r="H297" t="str">
            <v>Крупные панели</v>
          </cell>
          <cell r="L297">
            <v>5</v>
          </cell>
          <cell r="M297">
            <v>5</v>
          </cell>
          <cell r="Q297">
            <v>4003.5</v>
          </cell>
          <cell r="R297">
            <v>4003.5</v>
          </cell>
          <cell r="S297">
            <v>3945.3</v>
          </cell>
          <cell r="T297">
            <v>125</v>
          </cell>
        </row>
        <row r="298">
          <cell r="C298" t="str">
            <v>Березовский муниципальный округ Пермского края</v>
          </cell>
          <cell r="D298" t="str">
            <v>с. Березовка, ул. Пролетарская, д. 24</v>
          </cell>
          <cell r="E298" t="b">
            <v>1</v>
          </cell>
          <cell r="F298">
            <v>1987</v>
          </cell>
          <cell r="H298" t="str">
            <v>ж/б панели</v>
          </cell>
          <cell r="I298" t="str">
            <v>плоская</v>
          </cell>
          <cell r="K298" t="str">
            <v>имеется</v>
          </cell>
          <cell r="L298">
            <v>5</v>
          </cell>
          <cell r="M298">
            <v>5</v>
          </cell>
          <cell r="Q298">
            <v>4011.4</v>
          </cell>
          <cell r="R298">
            <v>3057.1</v>
          </cell>
          <cell r="S298">
            <v>3057.1</v>
          </cell>
          <cell r="T298">
            <v>114</v>
          </cell>
        </row>
        <row r="299">
          <cell r="C299" t="str">
            <v>Березовский муниципальный округ Пермского края</v>
          </cell>
          <cell r="D299" t="str">
            <v>с. Березовка, ул. Свободы, д. 24</v>
          </cell>
          <cell r="E299" t="b">
            <v>1</v>
          </cell>
          <cell r="F299">
            <v>1989</v>
          </cell>
          <cell r="H299" t="str">
            <v>Крупные панели</v>
          </cell>
          <cell r="L299">
            <v>5</v>
          </cell>
          <cell r="M299">
            <v>5</v>
          </cell>
          <cell r="Q299">
            <v>3301.8</v>
          </cell>
          <cell r="R299">
            <v>3301.8</v>
          </cell>
          <cell r="S299">
            <v>3301.8</v>
          </cell>
          <cell r="T299">
            <v>116</v>
          </cell>
        </row>
        <row r="300">
          <cell r="C300" t="str">
            <v>Березовский муниципальный округ Пермского края</v>
          </cell>
          <cell r="D300" t="str">
            <v>с. Березовка, ул. Свободы, д. 25</v>
          </cell>
          <cell r="E300" t="b">
            <v>1</v>
          </cell>
          <cell r="F300">
            <v>1990</v>
          </cell>
          <cell r="H300" t="str">
            <v>Крупные панели</v>
          </cell>
          <cell r="L300">
            <v>5</v>
          </cell>
          <cell r="M300">
            <v>5</v>
          </cell>
          <cell r="Q300">
            <v>3301</v>
          </cell>
          <cell r="R300">
            <v>3301</v>
          </cell>
          <cell r="S300">
            <v>3301</v>
          </cell>
          <cell r="T300">
            <v>107</v>
          </cell>
        </row>
        <row r="301">
          <cell r="C301" t="str">
            <v>Березовский муниципальный округ Пермского края</v>
          </cell>
          <cell r="D301" t="str">
            <v>с. Березовка, ул. Свободы, д. 26</v>
          </cell>
          <cell r="E301" t="b">
            <v>1</v>
          </cell>
          <cell r="F301">
            <v>1984</v>
          </cell>
          <cell r="H301" t="str">
            <v>Смешанные</v>
          </cell>
          <cell r="I301" t="str">
            <v>скатная</v>
          </cell>
          <cell r="K301" t="str">
            <v>имеется</v>
          </cell>
          <cell r="L301">
            <v>2</v>
          </cell>
          <cell r="M301">
            <v>3</v>
          </cell>
          <cell r="Q301">
            <v>1119.5999999999999</v>
          </cell>
          <cell r="R301">
            <v>505.9</v>
          </cell>
          <cell r="S301">
            <v>505.9</v>
          </cell>
          <cell r="T301">
            <v>39</v>
          </cell>
        </row>
        <row r="302">
          <cell r="C302" t="str">
            <v>Березовский муниципальный округ Пермского края</v>
          </cell>
          <cell r="D302" t="str">
            <v>с. Березовка, ул. Свободы, д. 27</v>
          </cell>
          <cell r="E302" t="b">
            <v>1</v>
          </cell>
          <cell r="F302">
            <v>1984</v>
          </cell>
          <cell r="H302" t="str">
            <v>Смешанные</v>
          </cell>
          <cell r="I302" t="str">
            <v>скатная</v>
          </cell>
          <cell r="K302" t="str">
            <v>имеется</v>
          </cell>
          <cell r="L302">
            <v>2</v>
          </cell>
          <cell r="M302">
            <v>3</v>
          </cell>
          <cell r="Q302">
            <v>1121.0999999999999</v>
          </cell>
          <cell r="R302">
            <v>499.9</v>
          </cell>
          <cell r="S302">
            <v>499.9</v>
          </cell>
          <cell r="T302">
            <v>42</v>
          </cell>
        </row>
        <row r="303">
          <cell r="C303" t="str">
            <v>Березовский муниципальный округ Пермского края</v>
          </cell>
          <cell r="D303" t="str">
            <v>с. Березовка, ул. Свободы, д. 28</v>
          </cell>
          <cell r="E303" t="b">
            <v>1</v>
          </cell>
          <cell r="F303">
            <v>1984</v>
          </cell>
          <cell r="H303" t="str">
            <v>Смешанные</v>
          </cell>
          <cell r="I303" t="str">
            <v>скатная</v>
          </cell>
          <cell r="K303" t="str">
            <v>имеется</v>
          </cell>
          <cell r="L303">
            <v>2</v>
          </cell>
          <cell r="M303">
            <v>3</v>
          </cell>
          <cell r="Q303">
            <v>1105.5</v>
          </cell>
          <cell r="R303">
            <v>501.1</v>
          </cell>
          <cell r="S303">
            <v>501.1</v>
          </cell>
          <cell r="T303">
            <v>40</v>
          </cell>
        </row>
        <row r="304">
          <cell r="C304" t="str">
            <v>Березовский муниципальный округ Пермского края</v>
          </cell>
          <cell r="D304" t="str">
            <v>с. Березовка, ул. Свободы, д. 30</v>
          </cell>
          <cell r="E304" t="b">
            <v>1</v>
          </cell>
          <cell r="F304">
            <v>1984</v>
          </cell>
          <cell r="H304" t="str">
            <v>Смешанные</v>
          </cell>
          <cell r="I304" t="str">
            <v>скатная</v>
          </cell>
          <cell r="K304" t="str">
            <v>имеется</v>
          </cell>
          <cell r="L304">
            <v>2</v>
          </cell>
          <cell r="M304">
            <v>3</v>
          </cell>
          <cell r="Q304">
            <v>1124.4000000000001</v>
          </cell>
          <cell r="R304">
            <v>503.6</v>
          </cell>
          <cell r="S304">
            <v>503.6</v>
          </cell>
          <cell r="T304">
            <v>44</v>
          </cell>
        </row>
        <row r="305">
          <cell r="C305" t="str">
            <v>Березовский муниципальный округ Пермского края</v>
          </cell>
          <cell r="D305" t="str">
            <v>с. Березовка, ул. Свободы, д. 31</v>
          </cell>
          <cell r="E305" t="b">
            <v>1</v>
          </cell>
          <cell r="F305">
            <v>1985</v>
          </cell>
          <cell r="H305" t="str">
            <v>Профильные стальные листы</v>
          </cell>
          <cell r="L305">
            <v>1</v>
          </cell>
          <cell r="M305">
            <v>4</v>
          </cell>
          <cell r="Q305">
            <v>473.7</v>
          </cell>
          <cell r="R305">
            <v>473.7</v>
          </cell>
          <cell r="S305">
            <v>473.7</v>
          </cell>
          <cell r="T305">
            <v>31</v>
          </cell>
        </row>
        <row r="306">
          <cell r="C306" t="str">
            <v>Березовский муниципальный округ Пермского края</v>
          </cell>
          <cell r="D306" t="str">
            <v>с. Березовка, ул. Советская, д. 48</v>
          </cell>
          <cell r="E306" t="b">
            <v>1</v>
          </cell>
          <cell r="F306">
            <v>1894</v>
          </cell>
          <cell r="H306" t="str">
            <v>Дерево</v>
          </cell>
          <cell r="L306">
            <v>2</v>
          </cell>
          <cell r="M306">
            <v>1</v>
          </cell>
          <cell r="Q306">
            <v>312.2</v>
          </cell>
          <cell r="R306">
            <v>209.5</v>
          </cell>
          <cell r="S306">
            <v>209.5</v>
          </cell>
          <cell r="T306">
            <v>18</v>
          </cell>
        </row>
        <row r="307">
          <cell r="C307" t="str">
            <v>Березовский муниципальный округ Пермского края</v>
          </cell>
          <cell r="D307" t="str">
            <v>с. Березовка, ул. Советская, д. 72</v>
          </cell>
          <cell r="E307" t="b">
            <v>1</v>
          </cell>
          <cell r="F307">
            <v>1957</v>
          </cell>
          <cell r="H307" t="str">
            <v>Брус</v>
          </cell>
          <cell r="L307">
            <v>2</v>
          </cell>
          <cell r="M307">
            <v>2</v>
          </cell>
          <cell r="Q307">
            <v>389</v>
          </cell>
          <cell r="R307">
            <v>389</v>
          </cell>
          <cell r="S307">
            <v>338</v>
          </cell>
          <cell r="T307">
            <v>24</v>
          </cell>
        </row>
        <row r="308">
          <cell r="C308" t="str">
            <v>Березовский муниципальный округ Пермского края</v>
          </cell>
          <cell r="D308" t="str">
            <v>с. Березовка, ул. Советская, д. 103</v>
          </cell>
          <cell r="E308" t="b">
            <v>1</v>
          </cell>
          <cell r="F308">
            <v>1973</v>
          </cell>
          <cell r="H308" t="str">
            <v>Брус</v>
          </cell>
          <cell r="L308">
            <v>2</v>
          </cell>
          <cell r="M308">
            <v>1</v>
          </cell>
          <cell r="Q308">
            <v>367</v>
          </cell>
          <cell r="R308">
            <v>336.4</v>
          </cell>
          <cell r="S308">
            <v>336.4</v>
          </cell>
          <cell r="T308">
            <v>22</v>
          </cell>
        </row>
        <row r="309">
          <cell r="C309" t="str">
            <v>Березовский муниципальный округ Пермского края</v>
          </cell>
          <cell r="D309" t="str">
            <v>с. Березовка, ул. Строителей, д. 1</v>
          </cell>
          <cell r="E309" t="b">
            <v>1</v>
          </cell>
          <cell r="F309">
            <v>1966</v>
          </cell>
          <cell r="H309" t="str">
            <v>Кирпич</v>
          </cell>
          <cell r="L309">
            <v>2</v>
          </cell>
          <cell r="M309">
            <v>2</v>
          </cell>
          <cell r="Q309">
            <v>442.2</v>
          </cell>
          <cell r="R309">
            <v>318.39999999999998</v>
          </cell>
          <cell r="S309">
            <v>292.5</v>
          </cell>
          <cell r="T309">
            <v>32</v>
          </cell>
        </row>
        <row r="310">
          <cell r="C310" t="str">
            <v>Березовский муниципальный округ Пермского края</v>
          </cell>
          <cell r="D310" t="str">
            <v>с. Березовка, ул. Строителей, д. 2</v>
          </cell>
          <cell r="E310" t="b">
            <v>1</v>
          </cell>
          <cell r="F310">
            <v>1968</v>
          </cell>
          <cell r="H310" t="str">
            <v>Брус</v>
          </cell>
          <cell r="L310">
            <v>2</v>
          </cell>
          <cell r="M310">
            <v>2</v>
          </cell>
          <cell r="Q310">
            <v>352.7</v>
          </cell>
          <cell r="R310">
            <v>322.10000000000002</v>
          </cell>
          <cell r="S310">
            <v>294.10000000000002</v>
          </cell>
          <cell r="T310">
            <v>17</v>
          </cell>
        </row>
        <row r="311">
          <cell r="C311" t="str">
            <v>Березовский муниципальный округ Пермского края</v>
          </cell>
          <cell r="D311" t="str">
            <v>с. Березовка, ул. Строителей, д. 3</v>
          </cell>
          <cell r="E311" t="b">
            <v>1</v>
          </cell>
          <cell r="F311">
            <v>1968</v>
          </cell>
          <cell r="H311" t="str">
            <v>Кирпич</v>
          </cell>
          <cell r="L311">
            <v>2</v>
          </cell>
          <cell r="M311">
            <v>2</v>
          </cell>
          <cell r="Q311">
            <v>436.2</v>
          </cell>
          <cell r="R311">
            <v>436.2</v>
          </cell>
          <cell r="S311">
            <v>436.2</v>
          </cell>
          <cell r="T311">
            <v>29</v>
          </cell>
        </row>
        <row r="312">
          <cell r="C312" t="str">
            <v>Березовский муниципальный округ Пермского края</v>
          </cell>
          <cell r="D312" t="str">
            <v>с. Березовка, ул. Строителей, д. 5</v>
          </cell>
          <cell r="E312" t="b">
            <v>1</v>
          </cell>
          <cell r="F312">
            <v>1974</v>
          </cell>
          <cell r="H312" t="str">
            <v>Кирпич</v>
          </cell>
          <cell r="L312">
            <v>2</v>
          </cell>
          <cell r="M312">
            <v>2</v>
          </cell>
          <cell r="Q312">
            <v>526.4</v>
          </cell>
          <cell r="R312">
            <v>502.6</v>
          </cell>
          <cell r="S312">
            <v>462.3</v>
          </cell>
          <cell r="T312">
            <v>41</v>
          </cell>
        </row>
        <row r="313">
          <cell r="C313" t="str">
            <v>Березовский муниципальный округ Пермского края</v>
          </cell>
          <cell r="D313" t="str">
            <v>с. Березовка, ул. Строителей, д. 6</v>
          </cell>
          <cell r="E313" t="b">
            <v>1</v>
          </cell>
          <cell r="F313">
            <v>1970</v>
          </cell>
          <cell r="H313" t="str">
            <v>Кирпич</v>
          </cell>
          <cell r="L313">
            <v>2</v>
          </cell>
          <cell r="M313">
            <v>2</v>
          </cell>
          <cell r="Q313">
            <v>428.1</v>
          </cell>
          <cell r="R313">
            <v>428.1</v>
          </cell>
          <cell r="S313">
            <v>428.1</v>
          </cell>
          <cell r="T313">
            <v>21</v>
          </cell>
        </row>
        <row r="314">
          <cell r="C314" t="str">
            <v>Березовский муниципальный округ Пермского края</v>
          </cell>
          <cell r="D314" t="str">
            <v>с. Березовка, ул. Строителей, д. 8</v>
          </cell>
          <cell r="E314" t="b">
            <v>1</v>
          </cell>
          <cell r="F314">
            <v>1970</v>
          </cell>
          <cell r="H314" t="str">
            <v>Кирпич</v>
          </cell>
          <cell r="I314" t="str">
            <v>скатная</v>
          </cell>
          <cell r="J314" t="str">
            <v>ТЕП ХВС ГВС ВОД</v>
          </cell>
          <cell r="K314" t="str">
            <v>не имеется</v>
          </cell>
          <cell r="L314">
            <v>2</v>
          </cell>
          <cell r="M314">
            <v>2</v>
          </cell>
          <cell r="Q314">
            <v>456.1</v>
          </cell>
          <cell r="R314">
            <v>270.3</v>
          </cell>
          <cell r="S314">
            <v>270.3</v>
          </cell>
          <cell r="T314">
            <v>26</v>
          </cell>
        </row>
        <row r="315">
          <cell r="C315" t="str">
            <v>Березовский муниципальный округ Пермского края</v>
          </cell>
          <cell r="D315" t="str">
            <v>с. Березовка, ул. Строителей, д. 10</v>
          </cell>
          <cell r="E315" t="b">
            <v>1</v>
          </cell>
          <cell r="F315">
            <v>1976</v>
          </cell>
          <cell r="H315" t="str">
            <v>Кирпич</v>
          </cell>
          <cell r="L315">
            <v>2</v>
          </cell>
          <cell r="M315">
            <v>2</v>
          </cell>
          <cell r="Q315">
            <v>834.5</v>
          </cell>
          <cell r="R315">
            <v>766.9</v>
          </cell>
          <cell r="S315">
            <v>766.9</v>
          </cell>
          <cell r="T315">
            <v>43</v>
          </cell>
        </row>
        <row r="316">
          <cell r="C316" t="str">
            <v>Березовский муниципальный округ Пермского края</v>
          </cell>
          <cell r="D316" t="str">
            <v>с. Березовка, ул. Труда, д. 4</v>
          </cell>
          <cell r="E316" t="b">
            <v>1</v>
          </cell>
          <cell r="F316">
            <v>1987</v>
          </cell>
          <cell r="H316" t="str">
            <v>Панель</v>
          </cell>
          <cell r="L316">
            <v>5</v>
          </cell>
          <cell r="M316">
            <v>5</v>
          </cell>
          <cell r="Q316">
            <v>4004.2</v>
          </cell>
          <cell r="R316">
            <v>3047.2</v>
          </cell>
          <cell r="S316">
            <v>3047.2</v>
          </cell>
          <cell r="T316">
            <v>106</v>
          </cell>
        </row>
        <row r="317">
          <cell r="C317" t="str">
            <v>Березовский муниципальный округ Пермского края</v>
          </cell>
          <cell r="D317" t="str">
            <v>с. Березовка, ул. Труда, д. 6</v>
          </cell>
          <cell r="E317" t="b">
            <v>1</v>
          </cell>
          <cell r="F317">
            <v>1987</v>
          </cell>
          <cell r="H317" t="str">
            <v>Панель</v>
          </cell>
          <cell r="L317">
            <v>5</v>
          </cell>
          <cell r="M317">
            <v>5</v>
          </cell>
          <cell r="Q317">
            <v>4020.7</v>
          </cell>
          <cell r="R317">
            <v>2970.5</v>
          </cell>
          <cell r="S317">
            <v>2899.3</v>
          </cell>
          <cell r="T317">
            <v>103</v>
          </cell>
        </row>
        <row r="318">
          <cell r="C318" t="str">
            <v>Березовский муниципальный округ Пермского края</v>
          </cell>
          <cell r="D318" t="str">
            <v>с. Березовка, ул. Труда, д. 4А</v>
          </cell>
          <cell r="E318" t="b">
            <v>1</v>
          </cell>
          <cell r="F318">
            <v>1987</v>
          </cell>
          <cell r="H318" t="str">
            <v>Панель</v>
          </cell>
          <cell r="L318">
            <v>5</v>
          </cell>
          <cell r="M318">
            <v>5</v>
          </cell>
          <cell r="Q318">
            <v>3940.5</v>
          </cell>
          <cell r="R318">
            <v>2871.3</v>
          </cell>
          <cell r="S318">
            <v>2871.3</v>
          </cell>
          <cell r="T318">
            <v>112</v>
          </cell>
        </row>
        <row r="319">
          <cell r="C319" t="str">
            <v>Березовский муниципальный округ Пермского края</v>
          </cell>
          <cell r="D319" t="str">
            <v>с. Березовка, ул. Центральная, д. 3</v>
          </cell>
          <cell r="E319" t="b">
            <v>1</v>
          </cell>
          <cell r="F319">
            <v>1956</v>
          </cell>
          <cell r="H319" t="str">
            <v>Гипсоблок</v>
          </cell>
          <cell r="L319">
            <v>2</v>
          </cell>
          <cell r="M319">
            <v>2</v>
          </cell>
          <cell r="Q319">
            <v>461.3</v>
          </cell>
          <cell r="R319">
            <v>461.3</v>
          </cell>
          <cell r="S319">
            <v>461.3</v>
          </cell>
          <cell r="T319">
            <v>18</v>
          </cell>
        </row>
        <row r="320">
          <cell r="C320" t="str">
            <v>Березовский муниципальный округ Пермского края</v>
          </cell>
          <cell r="D320" t="str">
            <v>с. Березовка, ул. Центральная, д. 5</v>
          </cell>
          <cell r="E320" t="b">
            <v>1</v>
          </cell>
          <cell r="F320">
            <v>1937</v>
          </cell>
          <cell r="H320" t="str">
            <v>Брус</v>
          </cell>
          <cell r="L320">
            <v>2</v>
          </cell>
          <cell r="M320">
            <v>2</v>
          </cell>
          <cell r="Q320">
            <v>337</v>
          </cell>
          <cell r="R320">
            <v>337</v>
          </cell>
          <cell r="S320">
            <v>337</v>
          </cell>
          <cell r="T320">
            <v>25</v>
          </cell>
        </row>
        <row r="321">
          <cell r="C321" t="str">
            <v>Березовский муниципальный округ Пермского края</v>
          </cell>
          <cell r="D321" t="str">
            <v>с. Березовка, ул. Центральная, д. 16</v>
          </cell>
          <cell r="E321" t="b">
            <v>1</v>
          </cell>
          <cell r="F321">
            <v>1963</v>
          </cell>
          <cell r="H321" t="str">
            <v>Брус</v>
          </cell>
          <cell r="L321">
            <v>2</v>
          </cell>
          <cell r="M321">
            <v>1</v>
          </cell>
          <cell r="Q321">
            <v>299</v>
          </cell>
          <cell r="R321">
            <v>299</v>
          </cell>
          <cell r="S321">
            <v>259.39999999999998</v>
          </cell>
          <cell r="T321">
            <v>18</v>
          </cell>
        </row>
        <row r="322">
          <cell r="C322" t="str">
            <v>Березовский муниципальный округ Пермского края</v>
          </cell>
          <cell r="D322" t="str">
            <v>с. Березовка, ул. Центральная, д. 20</v>
          </cell>
          <cell r="E322" t="b">
            <v>1</v>
          </cell>
          <cell r="F322">
            <v>1967</v>
          </cell>
          <cell r="H322" t="str">
            <v>Брус</v>
          </cell>
          <cell r="L322">
            <v>2</v>
          </cell>
          <cell r="M322">
            <v>2</v>
          </cell>
          <cell r="Q322">
            <v>314.89999999999998</v>
          </cell>
          <cell r="R322">
            <v>314.89999999999998</v>
          </cell>
          <cell r="S322">
            <v>314.89999999999998</v>
          </cell>
          <cell r="T322">
            <v>25</v>
          </cell>
        </row>
        <row r="323">
          <cell r="C323" t="str">
            <v>Березовский муниципальный округ Пермского края</v>
          </cell>
          <cell r="D323" t="str">
            <v>с. Березовка, ул. Центральная, д. 22</v>
          </cell>
          <cell r="E323" t="b">
            <v>1</v>
          </cell>
          <cell r="F323">
            <v>1968</v>
          </cell>
          <cell r="H323" t="str">
            <v>Брус</v>
          </cell>
          <cell r="L323">
            <v>2</v>
          </cell>
          <cell r="M323">
            <v>1</v>
          </cell>
          <cell r="Q323">
            <v>317.8</v>
          </cell>
          <cell r="R323">
            <v>317.8</v>
          </cell>
          <cell r="S323">
            <v>317.8</v>
          </cell>
          <cell r="T323">
            <v>25</v>
          </cell>
        </row>
        <row r="324">
          <cell r="C324" t="str">
            <v>Березовский муниципальный округ Пермского края</v>
          </cell>
          <cell r="D324" t="str">
            <v>с. Березовка, ул. Центральная, д. 24</v>
          </cell>
          <cell r="E324" t="b">
            <v>1</v>
          </cell>
          <cell r="F324">
            <v>1973</v>
          </cell>
          <cell r="H324" t="str">
            <v>Кирпич</v>
          </cell>
          <cell r="L324">
            <v>2</v>
          </cell>
          <cell r="M324">
            <v>1</v>
          </cell>
          <cell r="Q324">
            <v>313.3</v>
          </cell>
          <cell r="R324">
            <v>313.3</v>
          </cell>
          <cell r="S324">
            <v>313.3</v>
          </cell>
          <cell r="T324">
            <v>31</v>
          </cell>
        </row>
        <row r="325">
          <cell r="C325" t="str">
            <v>Березовский муниципальный округ Пермского края</v>
          </cell>
          <cell r="D325" t="str">
            <v>с. Березовка, ул. Центральная, д. 26</v>
          </cell>
          <cell r="E325" t="b">
            <v>1</v>
          </cell>
          <cell r="F325">
            <v>1976</v>
          </cell>
          <cell r="H325" t="str">
            <v>Кирпич</v>
          </cell>
          <cell r="L325">
            <v>2</v>
          </cell>
          <cell r="M325">
            <v>2</v>
          </cell>
          <cell r="Q325">
            <v>754.4</v>
          </cell>
          <cell r="R325">
            <v>754.4</v>
          </cell>
          <cell r="S325">
            <v>706.3</v>
          </cell>
          <cell r="T325">
            <v>48</v>
          </cell>
        </row>
        <row r="326">
          <cell r="C326" t="str">
            <v>Березовский муниципальный округ Пермского края</v>
          </cell>
          <cell r="D326" t="str">
            <v>с. Березовка, ул. Центральная, д. 28</v>
          </cell>
          <cell r="E326" t="b">
            <v>1</v>
          </cell>
          <cell r="F326">
            <v>1978</v>
          </cell>
          <cell r="H326" t="str">
            <v>Кирпич</v>
          </cell>
          <cell r="L326">
            <v>2</v>
          </cell>
          <cell r="M326">
            <v>2</v>
          </cell>
          <cell r="Q326">
            <v>763.7</v>
          </cell>
          <cell r="R326">
            <v>763.7</v>
          </cell>
          <cell r="S326">
            <v>718</v>
          </cell>
          <cell r="T326">
            <v>46</v>
          </cell>
        </row>
        <row r="327">
          <cell r="C327" t="str">
            <v>Березовский муниципальный округ Пермского края</v>
          </cell>
          <cell r="D327" t="str">
            <v>с. Березовка, ул. Центральная, д. 30</v>
          </cell>
          <cell r="E327" t="b">
            <v>1</v>
          </cell>
          <cell r="F327">
            <v>1981</v>
          </cell>
          <cell r="H327" t="str">
            <v>Кирпич</v>
          </cell>
          <cell r="L327">
            <v>2</v>
          </cell>
          <cell r="M327">
            <v>2</v>
          </cell>
          <cell r="Q327">
            <v>757.8</v>
          </cell>
          <cell r="R327">
            <v>757.8</v>
          </cell>
          <cell r="S327">
            <v>757.8</v>
          </cell>
          <cell r="T327">
            <v>41</v>
          </cell>
        </row>
        <row r="328">
          <cell r="C328" t="str">
            <v>Березовский муниципальный округ Пермского края</v>
          </cell>
          <cell r="D328" t="str">
            <v>с. Березовка, ул. Центральная, д. 39</v>
          </cell>
          <cell r="E328" t="b">
            <v>1</v>
          </cell>
          <cell r="F328">
            <v>1981</v>
          </cell>
          <cell r="H328" t="str">
            <v>Кирпич</v>
          </cell>
          <cell r="L328">
            <v>2</v>
          </cell>
          <cell r="M328">
            <v>2</v>
          </cell>
          <cell r="Q328">
            <v>620.29999999999995</v>
          </cell>
          <cell r="R328">
            <v>620.29999999999995</v>
          </cell>
          <cell r="S328">
            <v>620.29999999999995</v>
          </cell>
          <cell r="T328">
            <v>31</v>
          </cell>
        </row>
        <row r="329">
          <cell r="C329" t="str">
            <v>Березовский муниципальный округ Пермского края</v>
          </cell>
          <cell r="D329" t="str">
            <v>с. Березовка, ул. Центральная, д. 43</v>
          </cell>
          <cell r="E329" t="b">
            <v>1</v>
          </cell>
          <cell r="F329">
            <v>1983</v>
          </cell>
          <cell r="H329" t="str">
            <v>Профиль стальн. с пластм. покрытием</v>
          </cell>
          <cell r="L329">
            <v>2</v>
          </cell>
          <cell r="M329">
            <v>3</v>
          </cell>
          <cell r="Q329">
            <v>844.9</v>
          </cell>
          <cell r="R329">
            <v>737.5</v>
          </cell>
          <cell r="S329">
            <v>441.5</v>
          </cell>
        </row>
        <row r="330">
          <cell r="C330" t="str">
            <v>Березовский муниципальный округ Пермского края</v>
          </cell>
          <cell r="D330" t="str">
            <v>с. Березовка, ул. Центральная, д. 45</v>
          </cell>
          <cell r="E330" t="b">
            <v>1</v>
          </cell>
          <cell r="F330">
            <v>1983</v>
          </cell>
          <cell r="H330" t="str">
            <v>профилированный стальной лист с пластмассовым покрытием</v>
          </cell>
          <cell r="I330" t="str">
            <v>скатная</v>
          </cell>
          <cell r="J330" t="str">
            <v>ГАЗ</v>
          </cell>
          <cell r="K330" t="str">
            <v>не имеется</v>
          </cell>
          <cell r="L330">
            <v>2</v>
          </cell>
          <cell r="M330">
            <v>3</v>
          </cell>
          <cell r="Q330">
            <v>841.6</v>
          </cell>
          <cell r="R330">
            <v>440.4</v>
          </cell>
          <cell r="S330">
            <v>440.4</v>
          </cell>
          <cell r="T330">
            <v>39</v>
          </cell>
        </row>
        <row r="331">
          <cell r="C331" t="str">
            <v>Березовский муниципальный округ Пермского края</v>
          </cell>
          <cell r="D331" t="str">
            <v>с. Березовка, ул. Центральная, д. 47</v>
          </cell>
          <cell r="E331" t="b">
            <v>1</v>
          </cell>
          <cell r="F331">
            <v>1983</v>
          </cell>
          <cell r="H331" t="str">
            <v>Профильные стальные листы</v>
          </cell>
          <cell r="L331">
            <v>2</v>
          </cell>
          <cell r="M331">
            <v>2</v>
          </cell>
          <cell r="Q331">
            <v>850.2</v>
          </cell>
          <cell r="R331">
            <v>850.2</v>
          </cell>
          <cell r="S331">
            <v>825.25</v>
          </cell>
          <cell r="T331">
            <v>31</v>
          </cell>
        </row>
        <row r="332">
          <cell r="C332" t="str">
            <v>Березовский муниципальный округ Пермского края</v>
          </cell>
          <cell r="D332" t="str">
            <v>с. Березовка, ул. Центральная, д. 49</v>
          </cell>
          <cell r="E332" t="b">
            <v>1</v>
          </cell>
          <cell r="F332">
            <v>1983</v>
          </cell>
          <cell r="H332" t="str">
            <v>Профильные стальные листы</v>
          </cell>
          <cell r="L332">
            <v>2</v>
          </cell>
          <cell r="M332">
            <v>2</v>
          </cell>
          <cell r="Q332">
            <v>844.6</v>
          </cell>
          <cell r="R332">
            <v>844.6</v>
          </cell>
          <cell r="S332">
            <v>844.6</v>
          </cell>
          <cell r="T332">
            <v>42</v>
          </cell>
        </row>
        <row r="333">
          <cell r="C333" t="str">
            <v>Березовский муниципальный округ Пермского края</v>
          </cell>
          <cell r="D333" t="str">
            <v>с. Березовка, ул. Центральная, д. 51</v>
          </cell>
          <cell r="E333" t="b">
            <v>1</v>
          </cell>
          <cell r="F333">
            <v>1989</v>
          </cell>
          <cell r="H333" t="str">
            <v>Крупные панели</v>
          </cell>
          <cell r="L333">
            <v>5</v>
          </cell>
          <cell r="M333">
            <v>5</v>
          </cell>
          <cell r="Q333">
            <v>3954</v>
          </cell>
          <cell r="R333">
            <v>3954</v>
          </cell>
          <cell r="S333">
            <v>3954</v>
          </cell>
          <cell r="T333">
            <v>116</v>
          </cell>
        </row>
        <row r="334">
          <cell r="C334" t="str">
            <v>Березовский муниципальный округ Пермского края</v>
          </cell>
          <cell r="D334" t="str">
            <v>с. Березовка, ул. Центральная, д. 53</v>
          </cell>
          <cell r="E334" t="b">
            <v>1</v>
          </cell>
          <cell r="F334">
            <v>1989</v>
          </cell>
          <cell r="H334" t="str">
            <v>ж/б панели</v>
          </cell>
          <cell r="I334" t="str">
            <v>плоская</v>
          </cell>
          <cell r="K334" t="str">
            <v>имеется</v>
          </cell>
          <cell r="L334">
            <v>5</v>
          </cell>
          <cell r="M334">
            <v>5</v>
          </cell>
          <cell r="Q334">
            <v>3958.2</v>
          </cell>
          <cell r="R334">
            <v>1660.8</v>
          </cell>
          <cell r="S334">
            <v>1660.8</v>
          </cell>
          <cell r="T334">
            <v>120</v>
          </cell>
        </row>
        <row r="335">
          <cell r="C335" t="str">
            <v>Березовский муниципальный округ Пермского края</v>
          </cell>
          <cell r="D335" t="str">
            <v>с. Березовка, ул. Центральная, д. 43Б</v>
          </cell>
          <cell r="E335" t="b">
            <v>1</v>
          </cell>
          <cell r="F335">
            <v>1985</v>
          </cell>
          <cell r="H335" t="str">
            <v>Металл</v>
          </cell>
          <cell r="L335">
            <v>1</v>
          </cell>
          <cell r="M335">
            <v>1</v>
          </cell>
          <cell r="Q335">
            <v>240.4</v>
          </cell>
          <cell r="R335">
            <v>240.4</v>
          </cell>
          <cell r="S335">
            <v>240.4</v>
          </cell>
          <cell r="T335">
            <v>13</v>
          </cell>
        </row>
        <row r="336">
          <cell r="C336" t="str">
            <v>Березовский муниципальный округ Пермского края</v>
          </cell>
          <cell r="D336" t="str">
            <v>с. Березовка, ул. Центральная, д. 51А/1</v>
          </cell>
          <cell r="E336" t="b">
            <v>1</v>
          </cell>
          <cell r="F336">
            <v>2002</v>
          </cell>
          <cell r="H336" t="str">
            <v>ж/б панели</v>
          </cell>
          <cell r="I336" t="str">
            <v>плоская</v>
          </cell>
          <cell r="K336" t="str">
            <v>имеется</v>
          </cell>
          <cell r="L336">
            <v>5</v>
          </cell>
          <cell r="M336">
            <v>3</v>
          </cell>
          <cell r="Q336">
            <v>4441.5</v>
          </cell>
          <cell r="R336">
            <v>2202</v>
          </cell>
          <cell r="S336">
            <v>2202</v>
          </cell>
          <cell r="T336">
            <v>155</v>
          </cell>
        </row>
        <row r="337">
          <cell r="C337" t="str">
            <v>Березовский муниципальный округ Пермского края</v>
          </cell>
          <cell r="D337" t="str">
            <v>с. Березовка, ул. Центральная, д. 51А/2</v>
          </cell>
          <cell r="E337" t="b">
            <v>1</v>
          </cell>
          <cell r="F337">
            <v>2004</v>
          </cell>
          <cell r="H337" t="str">
            <v>ж/б панели</v>
          </cell>
          <cell r="I337" t="str">
            <v>плоская</v>
          </cell>
          <cell r="K337" t="str">
            <v>имеется</v>
          </cell>
          <cell r="L337">
            <v>5</v>
          </cell>
          <cell r="M337">
            <v>2</v>
          </cell>
          <cell r="Q337">
            <v>2944.6</v>
          </cell>
          <cell r="R337">
            <v>1461.9</v>
          </cell>
          <cell r="S337">
            <v>1461.9</v>
          </cell>
          <cell r="T337">
            <v>83</v>
          </cell>
        </row>
        <row r="338">
          <cell r="C338" t="str">
            <v>Березовский муниципальный округ Пермского края</v>
          </cell>
          <cell r="D338" t="str">
            <v>с. Березовка, ул. Школьная, д. 3</v>
          </cell>
          <cell r="E338" t="b">
            <v>1</v>
          </cell>
          <cell r="F338">
            <v>1962</v>
          </cell>
          <cell r="H338" t="str">
            <v>Кирпич</v>
          </cell>
          <cell r="I338" t="str">
            <v>скатная</v>
          </cell>
          <cell r="K338" t="str">
            <v>имеется</v>
          </cell>
          <cell r="L338">
            <v>2</v>
          </cell>
          <cell r="M338">
            <v>2</v>
          </cell>
          <cell r="Q338">
            <v>630.29999999999995</v>
          </cell>
          <cell r="R338">
            <v>412.7</v>
          </cell>
          <cell r="S338">
            <v>412.7</v>
          </cell>
          <cell r="T338">
            <v>29</v>
          </cell>
        </row>
        <row r="339">
          <cell r="C339" t="str">
            <v>Березовский муниципальный округ Пермского края</v>
          </cell>
          <cell r="D339" t="str">
            <v>с. Березовка, ул. Школьная, д. 5</v>
          </cell>
          <cell r="E339" t="b">
            <v>1</v>
          </cell>
          <cell r="F339">
            <v>1967</v>
          </cell>
          <cell r="H339" t="str">
            <v>Брус</v>
          </cell>
          <cell r="L339">
            <v>2</v>
          </cell>
          <cell r="M339">
            <v>1</v>
          </cell>
          <cell r="Q339">
            <v>340.8</v>
          </cell>
          <cell r="R339">
            <v>326.8</v>
          </cell>
          <cell r="S339">
            <v>326.8</v>
          </cell>
          <cell r="T339">
            <v>49</v>
          </cell>
        </row>
        <row r="340">
          <cell r="C340" t="str">
            <v>Березовский муниципальный округ Пермского края</v>
          </cell>
          <cell r="D340" t="str">
            <v>с. Березовка, ул. Школьная, д. 7</v>
          </cell>
          <cell r="E340" t="b">
            <v>1</v>
          </cell>
          <cell r="F340">
            <v>1964</v>
          </cell>
          <cell r="H340" t="str">
            <v>Брус</v>
          </cell>
          <cell r="L340">
            <v>2</v>
          </cell>
          <cell r="M340">
            <v>1</v>
          </cell>
          <cell r="Q340">
            <v>332.6</v>
          </cell>
          <cell r="R340">
            <v>332.6</v>
          </cell>
          <cell r="S340">
            <v>289.60000000000002</v>
          </cell>
          <cell r="T340">
            <v>20</v>
          </cell>
        </row>
        <row r="341">
          <cell r="C341" t="str">
            <v>Березовский муниципальный округ Пермского края</v>
          </cell>
          <cell r="D341" t="str">
            <v>с. Зернино, ул. Мира, д. 11</v>
          </cell>
          <cell r="E341" t="b">
            <v>1</v>
          </cell>
          <cell r="F341">
            <v>1978</v>
          </cell>
          <cell r="H341" t="str">
            <v>Кирпич</v>
          </cell>
          <cell r="L341">
            <v>2</v>
          </cell>
          <cell r="M341">
            <v>2</v>
          </cell>
          <cell r="Q341">
            <v>794.4</v>
          </cell>
          <cell r="R341">
            <v>722.8</v>
          </cell>
          <cell r="S341">
            <v>722.8</v>
          </cell>
          <cell r="T341">
            <v>22</v>
          </cell>
        </row>
        <row r="342">
          <cell r="C342" t="str">
            <v>Большесосновский муниципальный округ Пермского края</v>
          </cell>
          <cell r="D342" t="str">
            <v>с. Большая Соснова, пер. Спортивный, д. 2</v>
          </cell>
          <cell r="E342" t="b">
            <v>1</v>
          </cell>
          <cell r="F342">
            <v>2008</v>
          </cell>
          <cell r="H342" t="str">
            <v>Кирпич</v>
          </cell>
          <cell r="L342">
            <v>3</v>
          </cell>
          <cell r="M342">
            <v>2</v>
          </cell>
          <cell r="Q342">
            <v>1276</v>
          </cell>
          <cell r="R342">
            <v>1144.8</v>
          </cell>
          <cell r="S342">
            <v>1144.8</v>
          </cell>
          <cell r="T342">
            <v>54</v>
          </cell>
        </row>
        <row r="343">
          <cell r="C343" t="str">
            <v>Большесосновский муниципальный округ Пермского края</v>
          </cell>
          <cell r="D343" t="str">
            <v>с. Большая Соснова, пер. Спортивный, д. 4</v>
          </cell>
          <cell r="E343" t="b">
            <v>1</v>
          </cell>
          <cell r="F343">
            <v>2007</v>
          </cell>
          <cell r="H343" t="str">
            <v>Кирпич</v>
          </cell>
          <cell r="L343">
            <v>3</v>
          </cell>
          <cell r="M343">
            <v>2</v>
          </cell>
          <cell r="Q343">
            <v>1255.2</v>
          </cell>
          <cell r="R343">
            <v>1147.8</v>
          </cell>
          <cell r="S343">
            <v>1147.8</v>
          </cell>
          <cell r="T343">
            <v>42</v>
          </cell>
        </row>
        <row r="344">
          <cell r="C344" t="str">
            <v>Большесосновский муниципальный округ Пермского края</v>
          </cell>
          <cell r="D344" t="str">
            <v>с. Большая Соснова, ул. Гагарина, д. 13</v>
          </cell>
          <cell r="E344" t="b">
            <v>1</v>
          </cell>
          <cell r="F344">
            <v>1970</v>
          </cell>
          <cell r="H344" t="str">
            <v>Кирпич</v>
          </cell>
          <cell r="L344">
            <v>2</v>
          </cell>
          <cell r="M344">
            <v>2</v>
          </cell>
          <cell r="Q344">
            <v>519.29999999999995</v>
          </cell>
          <cell r="R344">
            <v>467.25</v>
          </cell>
          <cell r="S344">
            <v>467.25</v>
          </cell>
          <cell r="T344">
            <v>35</v>
          </cell>
        </row>
        <row r="345">
          <cell r="C345" t="str">
            <v>Большесосновский муниципальный округ Пермского края</v>
          </cell>
          <cell r="D345" t="str">
            <v>с. Большая Соснова, ул. Гагарина, д. 18</v>
          </cell>
          <cell r="E345" t="b">
            <v>1</v>
          </cell>
          <cell r="F345">
            <v>1980</v>
          </cell>
          <cell r="H345" t="str">
            <v>Кирпич</v>
          </cell>
          <cell r="L345">
            <v>2</v>
          </cell>
          <cell r="M345">
            <v>2</v>
          </cell>
          <cell r="Q345">
            <v>566.96</v>
          </cell>
          <cell r="R345">
            <v>465.42</v>
          </cell>
          <cell r="S345">
            <v>387.9</v>
          </cell>
          <cell r="T345">
            <v>29</v>
          </cell>
        </row>
        <row r="346">
          <cell r="C346" t="str">
            <v>Большесосновский муниципальный округ Пермского края</v>
          </cell>
          <cell r="D346" t="str">
            <v>с. Большая Соснова, ул. Лесная, д. 1А</v>
          </cell>
          <cell r="E346" t="b">
            <v>1</v>
          </cell>
          <cell r="F346">
            <v>1990</v>
          </cell>
          <cell r="H346" t="str">
            <v>Кирпич</v>
          </cell>
          <cell r="L346">
            <v>3</v>
          </cell>
          <cell r="M346">
            <v>2</v>
          </cell>
          <cell r="Q346">
            <v>1382.9</v>
          </cell>
          <cell r="R346">
            <v>1274.5</v>
          </cell>
          <cell r="S346">
            <v>1147.05</v>
          </cell>
          <cell r="T346">
            <v>46</v>
          </cell>
        </row>
        <row r="347">
          <cell r="C347" t="str">
            <v>Большесосновский муниципальный округ Пермского края</v>
          </cell>
          <cell r="D347" t="str">
            <v>с. Большая Соснова, ул. Школьная, д. 28</v>
          </cell>
          <cell r="E347" t="b">
            <v>1</v>
          </cell>
          <cell r="F347">
            <v>1980</v>
          </cell>
          <cell r="H347" t="str">
            <v>Кирпич</v>
          </cell>
          <cell r="L347">
            <v>2</v>
          </cell>
          <cell r="M347">
            <v>2</v>
          </cell>
          <cell r="Q347">
            <v>767.6</v>
          </cell>
          <cell r="R347">
            <v>716.19</v>
          </cell>
          <cell r="S347">
            <v>716.19</v>
          </cell>
          <cell r="T347">
            <v>34</v>
          </cell>
        </row>
        <row r="348">
          <cell r="C348" t="str">
            <v>Большесосновский муниципальный округ Пермского края</v>
          </cell>
          <cell r="D348" t="str">
            <v>с. Большая Соснова, ул. Школьная, д. 30</v>
          </cell>
          <cell r="E348" t="b">
            <v>1</v>
          </cell>
          <cell r="F348">
            <v>1984</v>
          </cell>
          <cell r="H348" t="str">
            <v>Кирпич</v>
          </cell>
          <cell r="L348">
            <v>2</v>
          </cell>
          <cell r="M348">
            <v>1</v>
          </cell>
          <cell r="Q348">
            <v>343.6</v>
          </cell>
          <cell r="R348">
            <v>324.39999999999998</v>
          </cell>
          <cell r="S348">
            <v>324.39999999999998</v>
          </cell>
          <cell r="T348">
            <v>21</v>
          </cell>
        </row>
        <row r="349">
          <cell r="C349" t="str">
            <v>Большесосновский муниципальный округ Пермского края</v>
          </cell>
          <cell r="D349" t="str">
            <v>с. Большая Соснова, ул. Школьная, д. 32</v>
          </cell>
          <cell r="E349" t="b">
            <v>1</v>
          </cell>
          <cell r="F349">
            <v>1975</v>
          </cell>
          <cell r="H349" t="str">
            <v>Кирпич</v>
          </cell>
          <cell r="L349">
            <v>2</v>
          </cell>
          <cell r="M349">
            <v>1</v>
          </cell>
          <cell r="Q349">
            <v>335.2</v>
          </cell>
          <cell r="R349">
            <v>327.60000000000002</v>
          </cell>
          <cell r="S349">
            <v>327.60000000000002</v>
          </cell>
          <cell r="T349">
            <v>10</v>
          </cell>
        </row>
        <row r="350">
          <cell r="C350" t="str">
            <v>Большесосновский муниципальный округ Пермского края</v>
          </cell>
          <cell r="D350" t="str">
            <v>с. Большая Соснова, ул. Школьная, д. 28А</v>
          </cell>
          <cell r="E350" t="b">
            <v>1</v>
          </cell>
          <cell r="F350">
            <v>1972</v>
          </cell>
          <cell r="H350" t="str">
            <v>Кирпич</v>
          </cell>
          <cell r="L350">
            <v>2</v>
          </cell>
          <cell r="M350">
            <v>2</v>
          </cell>
          <cell r="Q350">
            <v>724.2</v>
          </cell>
          <cell r="R350">
            <v>617.87</v>
          </cell>
          <cell r="S350">
            <v>579.14</v>
          </cell>
          <cell r="T350">
            <v>25</v>
          </cell>
        </row>
        <row r="351">
          <cell r="C351" t="str">
            <v>Большесосновский муниципальный округ Пермского края</v>
          </cell>
          <cell r="D351" t="str">
            <v>с. Черновское, ул. 1 Мая, д. 9</v>
          </cell>
          <cell r="E351" t="b">
            <v>1</v>
          </cell>
          <cell r="F351">
            <v>1974</v>
          </cell>
          <cell r="H351" t="str">
            <v>Кирпич</v>
          </cell>
          <cell r="L351">
            <v>2</v>
          </cell>
          <cell r="M351">
            <v>2</v>
          </cell>
          <cell r="Q351">
            <v>973.3</v>
          </cell>
          <cell r="R351">
            <v>873.3</v>
          </cell>
          <cell r="S351">
            <v>873.3</v>
          </cell>
          <cell r="T351">
            <v>49</v>
          </cell>
        </row>
        <row r="352">
          <cell r="C352" t="str">
            <v>Большесосновский муниципальный округ Пермского края</v>
          </cell>
          <cell r="D352" t="str">
            <v>с. Черновское, ул. 1 Мая, д. 11</v>
          </cell>
          <cell r="E352" t="b">
            <v>1</v>
          </cell>
          <cell r="F352">
            <v>1981</v>
          </cell>
          <cell r="H352" t="str">
            <v>Кирпич</v>
          </cell>
          <cell r="L352">
            <v>2</v>
          </cell>
          <cell r="M352">
            <v>2</v>
          </cell>
          <cell r="Q352">
            <v>972.3</v>
          </cell>
          <cell r="R352">
            <v>878.3</v>
          </cell>
          <cell r="S352">
            <v>850</v>
          </cell>
          <cell r="T352">
            <v>37</v>
          </cell>
        </row>
        <row r="353">
          <cell r="C353" t="str">
            <v>Большесосновский муниципальный округ Пермского края</v>
          </cell>
          <cell r="D353" t="str">
            <v>с. Черновское, ул. Ленина, д. 59</v>
          </cell>
          <cell r="E353" t="b">
            <v>1</v>
          </cell>
          <cell r="F353">
            <v>1982</v>
          </cell>
          <cell r="H353" t="str">
            <v>Кирпич</v>
          </cell>
          <cell r="L353">
            <v>2</v>
          </cell>
          <cell r="M353">
            <v>2</v>
          </cell>
          <cell r="Q353">
            <v>883.39</v>
          </cell>
          <cell r="R353">
            <v>847.3</v>
          </cell>
          <cell r="S353">
            <v>847.3</v>
          </cell>
          <cell r="T353">
            <v>48</v>
          </cell>
        </row>
        <row r="354">
          <cell r="C354" t="str">
            <v>Большесосновский муниципальный округ Пермского края</v>
          </cell>
          <cell r="D354" t="str">
            <v>с. Юрково, ул. Трудовая, д. 17</v>
          </cell>
          <cell r="E354" t="b">
            <v>1</v>
          </cell>
          <cell r="F354">
            <v>1974</v>
          </cell>
          <cell r="H354" t="str">
            <v>Кирпич</v>
          </cell>
          <cell r="L354">
            <v>2</v>
          </cell>
          <cell r="M354">
            <v>2</v>
          </cell>
          <cell r="Q354">
            <v>241.5</v>
          </cell>
          <cell r="R354">
            <v>226</v>
          </cell>
          <cell r="S354">
            <v>226</v>
          </cell>
          <cell r="T354">
            <v>23</v>
          </cell>
        </row>
        <row r="355">
          <cell r="C355" t="str">
            <v>Верещагинский городской округ Пермского края</v>
          </cell>
          <cell r="D355" t="str">
            <v>г. Верещагино, ул. 12 Декабря, д. 90</v>
          </cell>
          <cell r="E355" t="b">
            <v>1</v>
          </cell>
          <cell r="F355">
            <v>1959</v>
          </cell>
          <cell r="H355" t="str">
            <v>шлакобетон</v>
          </cell>
          <cell r="I355" t="str">
            <v>скатная</v>
          </cell>
          <cell r="J355" t="str">
            <v>ГАЗ</v>
          </cell>
          <cell r="K355" t="str">
            <v>не имеется</v>
          </cell>
          <cell r="L355">
            <v>2</v>
          </cell>
          <cell r="M355">
            <v>1</v>
          </cell>
          <cell r="Q355">
            <v>306.3</v>
          </cell>
          <cell r="R355">
            <v>305.8</v>
          </cell>
          <cell r="S355">
            <v>275.22000000000003</v>
          </cell>
        </row>
        <row r="356">
          <cell r="C356" t="str">
            <v>Верещагинский городской округ Пермского края</v>
          </cell>
          <cell r="D356" t="str">
            <v>г. Верещагино, ул. 12 Декабря, д. 91</v>
          </cell>
          <cell r="E356" t="b">
            <v>1</v>
          </cell>
          <cell r="F356">
            <v>1965</v>
          </cell>
          <cell r="H356" t="str">
            <v>кирпич</v>
          </cell>
          <cell r="J356" t="str">
            <v>ГАЗ ГВС</v>
          </cell>
          <cell r="L356">
            <v>2</v>
          </cell>
          <cell r="M356">
            <v>1</v>
          </cell>
          <cell r="Q356">
            <v>305.8</v>
          </cell>
          <cell r="R356">
            <v>305.8</v>
          </cell>
          <cell r="S356">
            <v>305.8</v>
          </cell>
          <cell r="T356">
            <v>13</v>
          </cell>
        </row>
        <row r="357">
          <cell r="C357" t="str">
            <v>Верещагинский городской округ Пермского края</v>
          </cell>
          <cell r="D357" t="str">
            <v>г. Верещагино, ул. 12 Декабря, д. 93</v>
          </cell>
          <cell r="E357" t="b">
            <v>1</v>
          </cell>
          <cell r="F357">
            <v>1964</v>
          </cell>
          <cell r="H357" t="str">
            <v>Кирпич</v>
          </cell>
          <cell r="I357" t="str">
            <v>скатная</v>
          </cell>
          <cell r="J357" t="str">
            <v>ГАЗ</v>
          </cell>
          <cell r="K357" t="str">
            <v>не имеется</v>
          </cell>
          <cell r="L357">
            <v>2</v>
          </cell>
          <cell r="M357">
            <v>2</v>
          </cell>
          <cell r="Q357">
            <v>511.1</v>
          </cell>
          <cell r="R357">
            <v>428.1</v>
          </cell>
          <cell r="S357">
            <v>385.29</v>
          </cell>
        </row>
        <row r="358">
          <cell r="C358" t="str">
            <v>Верещагинский городской округ Пермского края</v>
          </cell>
          <cell r="D358" t="str">
            <v>г. Верещагино, ул. 8 Марта, д. 1</v>
          </cell>
          <cell r="E358" t="b">
            <v>1</v>
          </cell>
          <cell r="F358">
            <v>1995</v>
          </cell>
          <cell r="H358" t="str">
            <v>Кирпич</v>
          </cell>
          <cell r="I358" t="str">
            <v>плоская</v>
          </cell>
          <cell r="K358" t="str">
            <v>не имеется</v>
          </cell>
          <cell r="L358">
            <v>5</v>
          </cell>
          <cell r="M358">
            <v>5</v>
          </cell>
          <cell r="Q358">
            <v>3780.9</v>
          </cell>
          <cell r="R358">
            <v>3648.5</v>
          </cell>
          <cell r="S358">
            <v>3283.65</v>
          </cell>
        </row>
        <row r="359">
          <cell r="C359" t="str">
            <v>Верещагинский городской округ Пермского края</v>
          </cell>
          <cell r="D359" t="str">
            <v>г. Верещагино, ул. Восточная, д. 8</v>
          </cell>
          <cell r="E359" t="b">
            <v>1</v>
          </cell>
          <cell r="F359">
            <v>1998</v>
          </cell>
          <cell r="H359" t="str">
            <v>Кирпич</v>
          </cell>
          <cell r="L359">
            <v>5</v>
          </cell>
          <cell r="M359">
            <v>8</v>
          </cell>
          <cell r="Q359">
            <v>6406.4</v>
          </cell>
          <cell r="R359">
            <v>6406.4</v>
          </cell>
          <cell r="S359">
            <v>5853</v>
          </cell>
          <cell r="T359">
            <v>171</v>
          </cell>
        </row>
        <row r="360">
          <cell r="C360" t="str">
            <v>Верещагинский городской округ Пермского края</v>
          </cell>
          <cell r="D360" t="str">
            <v>г. Верещагино, ул. Железнодорожная, д. 14</v>
          </cell>
          <cell r="E360" t="b">
            <v>1</v>
          </cell>
          <cell r="F360">
            <v>1990</v>
          </cell>
          <cell r="H360" t="str">
            <v>Кирпич</v>
          </cell>
          <cell r="I360" t="str">
            <v>скатная</v>
          </cell>
          <cell r="J360" t="str">
            <v>ГАЗ</v>
          </cell>
          <cell r="K360" t="str">
            <v>не имеется</v>
          </cell>
          <cell r="L360">
            <v>2</v>
          </cell>
          <cell r="M360">
            <v>2</v>
          </cell>
          <cell r="Q360">
            <v>979.1</v>
          </cell>
          <cell r="R360">
            <v>957.2</v>
          </cell>
          <cell r="S360">
            <v>861.48</v>
          </cell>
        </row>
        <row r="361">
          <cell r="C361" t="str">
            <v>Верещагинский городской округ Пермского края</v>
          </cell>
          <cell r="D361" t="str">
            <v>г. Верещагино, ул. Железнодорожная, д. 32</v>
          </cell>
          <cell r="E361" t="b">
            <v>1</v>
          </cell>
          <cell r="F361">
            <v>1991</v>
          </cell>
          <cell r="H361" t="str">
            <v>Кирпич</v>
          </cell>
          <cell r="L361">
            <v>3</v>
          </cell>
          <cell r="M361">
            <v>3</v>
          </cell>
          <cell r="Q361">
            <v>1720.5</v>
          </cell>
          <cell r="R361">
            <v>1720.5</v>
          </cell>
          <cell r="S361">
            <v>1769</v>
          </cell>
          <cell r="T361">
            <v>68</v>
          </cell>
        </row>
        <row r="362">
          <cell r="C362" t="str">
            <v>Верещагинский городской округ Пермского края</v>
          </cell>
          <cell r="D362" t="str">
            <v>г. Верещагино, ул. Железнодорожная, д. 65</v>
          </cell>
          <cell r="E362" t="b">
            <v>1</v>
          </cell>
          <cell r="F362">
            <v>1972</v>
          </cell>
          <cell r="H362" t="str">
            <v>кирпич</v>
          </cell>
          <cell r="J362" t="str">
            <v>ГАЗ ГВС</v>
          </cell>
          <cell r="L362">
            <v>2</v>
          </cell>
          <cell r="M362">
            <v>2</v>
          </cell>
          <cell r="Q362">
            <v>512.5</v>
          </cell>
          <cell r="R362">
            <v>512.5</v>
          </cell>
          <cell r="S362">
            <v>512.5</v>
          </cell>
          <cell r="T362">
            <v>27</v>
          </cell>
        </row>
        <row r="363">
          <cell r="C363" t="str">
            <v>Верещагинский городской округ Пермского края</v>
          </cell>
          <cell r="D363" t="str">
            <v>г. Верещагино, ул. Железнодорожная, д. 73</v>
          </cell>
          <cell r="E363" t="b">
            <v>1</v>
          </cell>
          <cell r="F363">
            <v>1971</v>
          </cell>
          <cell r="H363" t="str">
            <v>Кирпич</v>
          </cell>
          <cell r="L363">
            <v>2</v>
          </cell>
          <cell r="M363">
            <v>2</v>
          </cell>
          <cell r="Q363">
            <v>451.3</v>
          </cell>
          <cell r="R363">
            <v>451.3</v>
          </cell>
          <cell r="S363">
            <v>406.17</v>
          </cell>
        </row>
        <row r="364">
          <cell r="C364" t="str">
            <v>Верещагинский городской округ Пермского края</v>
          </cell>
          <cell r="D364" t="str">
            <v>г. Верещагино, ул. Железнодорожная, д. 67А</v>
          </cell>
          <cell r="E364" t="b">
            <v>1</v>
          </cell>
          <cell r="F364">
            <v>1972</v>
          </cell>
          <cell r="G364">
            <v>2011</v>
          </cell>
          <cell r="H364" t="str">
            <v>кирпич</v>
          </cell>
          <cell r="J364" t="str">
            <v>ГАЗ ГВС</v>
          </cell>
          <cell r="L364">
            <v>2</v>
          </cell>
          <cell r="M364">
            <v>2</v>
          </cell>
          <cell r="Q364">
            <v>456</v>
          </cell>
          <cell r="R364">
            <v>456</v>
          </cell>
          <cell r="S364">
            <v>456</v>
          </cell>
          <cell r="T364">
            <v>20</v>
          </cell>
        </row>
        <row r="365">
          <cell r="C365" t="str">
            <v>Верещагинский городской округ Пермского края</v>
          </cell>
          <cell r="D365" t="str">
            <v>г. Верещагино, ул. Железнодорожная, д. 67Б</v>
          </cell>
          <cell r="E365" t="b">
            <v>1</v>
          </cell>
          <cell r="F365">
            <v>1968</v>
          </cell>
          <cell r="G365" t="str">
            <v>Эл 15.05.2020</v>
          </cell>
          <cell r="H365" t="str">
            <v>кирпич</v>
          </cell>
          <cell r="I365" t="str">
            <v>скатная</v>
          </cell>
          <cell r="J365" t="str">
            <v>ГВС ГАЗ</v>
          </cell>
          <cell r="K365" t="str">
            <v>имеется</v>
          </cell>
          <cell r="L365">
            <v>2</v>
          </cell>
          <cell r="M365">
            <v>1</v>
          </cell>
          <cell r="Q365">
            <v>366.2</v>
          </cell>
          <cell r="R365">
            <v>323.2</v>
          </cell>
          <cell r="S365">
            <v>323.2</v>
          </cell>
          <cell r="T365">
            <v>16</v>
          </cell>
        </row>
        <row r="366">
          <cell r="C366" t="str">
            <v>Верещагинский городской округ Пермского края</v>
          </cell>
          <cell r="D366" t="str">
            <v>г. Верещагино, ул. Железнодорожная, д. 71А</v>
          </cell>
          <cell r="E366" t="b">
            <v>1</v>
          </cell>
          <cell r="F366">
            <v>1967</v>
          </cell>
          <cell r="H366" t="str">
            <v>шлакобл.</v>
          </cell>
          <cell r="J366" t="str">
            <v>ГАЗ ГВС</v>
          </cell>
          <cell r="L366">
            <v>2</v>
          </cell>
          <cell r="M366">
            <v>2</v>
          </cell>
          <cell r="Q366">
            <v>465.7</v>
          </cell>
          <cell r="R366">
            <v>465.7</v>
          </cell>
          <cell r="S366">
            <v>465.7</v>
          </cell>
          <cell r="T366">
            <v>29</v>
          </cell>
        </row>
        <row r="367">
          <cell r="C367" t="str">
            <v>Верещагинский городской округ Пермского края</v>
          </cell>
          <cell r="D367" t="str">
            <v>г. Верещагино, ул. Железнодорожная, д. 71Б</v>
          </cell>
          <cell r="E367" t="b">
            <v>1</v>
          </cell>
          <cell r="F367">
            <v>1971</v>
          </cell>
          <cell r="H367" t="str">
            <v>шлакобл.</v>
          </cell>
          <cell r="J367" t="str">
            <v>ГАЗ ГВС</v>
          </cell>
          <cell r="L367">
            <v>2</v>
          </cell>
          <cell r="M367">
            <v>2</v>
          </cell>
          <cell r="Q367">
            <v>511.5</v>
          </cell>
          <cell r="R367">
            <v>511.5</v>
          </cell>
          <cell r="S367">
            <v>511.5</v>
          </cell>
          <cell r="T367">
            <v>33</v>
          </cell>
        </row>
        <row r="368">
          <cell r="C368" t="str">
            <v>Верещагинский городской округ Пермского края</v>
          </cell>
          <cell r="D368" t="str">
            <v>г. Верещагино, ул. Звезды, д. 91</v>
          </cell>
          <cell r="E368" t="b">
            <v>1</v>
          </cell>
          <cell r="F368">
            <v>1972</v>
          </cell>
          <cell r="H368" t="str">
            <v>Кирпич</v>
          </cell>
          <cell r="L368">
            <v>2</v>
          </cell>
          <cell r="M368">
            <v>3</v>
          </cell>
          <cell r="Q368">
            <v>900.2</v>
          </cell>
          <cell r="R368">
            <v>900.2</v>
          </cell>
          <cell r="S368">
            <v>902</v>
          </cell>
          <cell r="T368">
            <v>34</v>
          </cell>
        </row>
        <row r="369">
          <cell r="C369" t="str">
            <v>Верещагинский городской округ Пермского края</v>
          </cell>
          <cell r="D369" t="str">
            <v>г. Верещагино, ул. Карла Маркса, д. 34</v>
          </cell>
          <cell r="E369" t="b">
            <v>1</v>
          </cell>
          <cell r="F369">
            <v>1973</v>
          </cell>
          <cell r="H369" t="str">
            <v>Кирпич</v>
          </cell>
          <cell r="I369" t="str">
            <v>плоская</v>
          </cell>
          <cell r="K369" t="str">
            <v>имеется</v>
          </cell>
          <cell r="L369">
            <v>5</v>
          </cell>
          <cell r="M369">
            <v>5</v>
          </cell>
          <cell r="Q369">
            <v>2534.9</v>
          </cell>
          <cell r="R369">
            <v>2523.5</v>
          </cell>
          <cell r="S369">
            <v>2271.15</v>
          </cell>
        </row>
        <row r="370">
          <cell r="C370" t="str">
            <v>Верещагинский городской округ Пермского края</v>
          </cell>
          <cell r="D370" t="str">
            <v>г. Верещагино, ул. Карла Маркса, д. 56</v>
          </cell>
          <cell r="E370" t="b">
            <v>1</v>
          </cell>
          <cell r="F370">
            <v>1987</v>
          </cell>
          <cell r="H370" t="str">
            <v>Кирпич</v>
          </cell>
          <cell r="I370" t="str">
            <v>плоская</v>
          </cell>
          <cell r="K370" t="str">
            <v>имеется</v>
          </cell>
          <cell r="L370">
            <v>5</v>
          </cell>
          <cell r="M370">
            <v>5</v>
          </cell>
          <cell r="Q370">
            <v>4129.8</v>
          </cell>
          <cell r="R370">
            <v>3896.2</v>
          </cell>
          <cell r="S370">
            <v>3506.58</v>
          </cell>
        </row>
        <row r="371">
          <cell r="C371" t="str">
            <v>Верещагинский городской округ Пермского края</v>
          </cell>
          <cell r="D371" t="str">
            <v>г. Верещагино, ул. Карла Маркса, д. 58</v>
          </cell>
          <cell r="E371" t="b">
            <v>1</v>
          </cell>
          <cell r="F371">
            <v>1973</v>
          </cell>
          <cell r="H371" t="str">
            <v>кирпич</v>
          </cell>
          <cell r="J371" t="str">
            <v>ГВС</v>
          </cell>
          <cell r="L371">
            <v>5</v>
          </cell>
          <cell r="M371">
            <v>4</v>
          </cell>
          <cell r="Q371">
            <v>3293.87</v>
          </cell>
          <cell r="R371">
            <v>3293.87</v>
          </cell>
          <cell r="S371">
            <v>2776</v>
          </cell>
          <cell r="T371">
            <v>116</v>
          </cell>
        </row>
        <row r="372">
          <cell r="C372" t="str">
            <v>Верещагинский городской округ Пермского края</v>
          </cell>
          <cell r="D372" t="str">
            <v>г. Верещагино, ул. Карла Маркса, д. 64</v>
          </cell>
          <cell r="E372" t="b">
            <v>1</v>
          </cell>
          <cell r="F372">
            <v>1975</v>
          </cell>
          <cell r="H372" t="str">
            <v>Кирпич</v>
          </cell>
          <cell r="L372">
            <v>5</v>
          </cell>
          <cell r="M372">
            <v>4</v>
          </cell>
          <cell r="Q372">
            <v>3356.8</v>
          </cell>
          <cell r="R372">
            <v>3356.8</v>
          </cell>
          <cell r="S372">
            <v>3069.4</v>
          </cell>
        </row>
        <row r="373">
          <cell r="C373" t="str">
            <v>Верещагинский городской округ Пермского края</v>
          </cell>
          <cell r="D373" t="str">
            <v>г. Верещагино, ул. Карла Маркса, д. 66</v>
          </cell>
          <cell r="E373" t="b">
            <v>1</v>
          </cell>
          <cell r="F373">
            <v>1984</v>
          </cell>
          <cell r="H373" t="str">
            <v>Кирпич</v>
          </cell>
          <cell r="L373">
            <v>5</v>
          </cell>
          <cell r="M373">
            <v>6</v>
          </cell>
          <cell r="Q373">
            <v>4248.9399999999996</v>
          </cell>
          <cell r="R373">
            <v>4248.9399999999996</v>
          </cell>
          <cell r="S373">
            <v>3975</v>
          </cell>
        </row>
        <row r="374">
          <cell r="C374" t="str">
            <v>Верещагинский городской округ Пермского края</v>
          </cell>
          <cell r="D374" t="str">
            <v>г. Верещагино, ул. Карла Маркса, д. 128</v>
          </cell>
          <cell r="E374" t="b">
            <v>1</v>
          </cell>
          <cell r="F374">
            <v>1976</v>
          </cell>
          <cell r="H374" t="str">
            <v>Кирпич</v>
          </cell>
          <cell r="L374">
            <v>2</v>
          </cell>
          <cell r="M374">
            <v>2</v>
          </cell>
          <cell r="Q374">
            <v>971.1</v>
          </cell>
          <cell r="R374">
            <v>971.1</v>
          </cell>
          <cell r="S374">
            <v>908</v>
          </cell>
          <cell r="T374">
            <v>36</v>
          </cell>
        </row>
        <row r="375">
          <cell r="C375" t="str">
            <v>Верещагинский городской округ Пермского края</v>
          </cell>
          <cell r="D375" t="str">
            <v>г. Верещагино, ул. Карла Маркса, д. 130</v>
          </cell>
          <cell r="E375" t="b">
            <v>1</v>
          </cell>
          <cell r="F375">
            <v>1975</v>
          </cell>
          <cell r="H375" t="str">
            <v>Пеноблоки</v>
          </cell>
          <cell r="L375">
            <v>2</v>
          </cell>
          <cell r="M375">
            <v>2</v>
          </cell>
          <cell r="Q375">
            <v>707.9</v>
          </cell>
          <cell r="R375">
            <v>707.9</v>
          </cell>
          <cell r="S375">
            <v>637.11</v>
          </cell>
        </row>
        <row r="376">
          <cell r="C376" t="str">
            <v>Верещагинский городской округ Пермского края</v>
          </cell>
          <cell r="D376" t="str">
            <v>г. Верещагино, ул. Карла Маркса, д. 132</v>
          </cell>
          <cell r="E376" t="b">
            <v>1</v>
          </cell>
          <cell r="F376">
            <v>1972</v>
          </cell>
          <cell r="H376" t="str">
            <v>Кирпич</v>
          </cell>
          <cell r="I376" t="str">
            <v>скатная</v>
          </cell>
          <cell r="K376" t="str">
            <v>не имеется</v>
          </cell>
          <cell r="L376">
            <v>2</v>
          </cell>
          <cell r="M376">
            <v>2</v>
          </cell>
          <cell r="Q376">
            <v>715.7</v>
          </cell>
          <cell r="R376">
            <v>702.3</v>
          </cell>
          <cell r="S376">
            <v>632.07000000000005</v>
          </cell>
        </row>
        <row r="377">
          <cell r="C377" t="str">
            <v>Верещагинский городской округ Пермского края</v>
          </cell>
          <cell r="D377" t="str">
            <v>г. Верещагино, ул. Карла Маркса, д. 134</v>
          </cell>
          <cell r="E377" t="b">
            <v>1</v>
          </cell>
          <cell r="F377">
            <v>1984</v>
          </cell>
          <cell r="H377" t="str">
            <v>Кирпич</v>
          </cell>
          <cell r="I377" t="str">
            <v>плоская</v>
          </cell>
          <cell r="K377" t="str">
            <v>имеется</v>
          </cell>
          <cell r="L377">
            <v>5</v>
          </cell>
          <cell r="M377">
            <v>5</v>
          </cell>
          <cell r="Q377">
            <v>4652</v>
          </cell>
          <cell r="R377">
            <v>4049.7</v>
          </cell>
          <cell r="S377">
            <v>3644.73</v>
          </cell>
        </row>
        <row r="378">
          <cell r="C378" t="str">
            <v>Верещагинский городской округ Пермского края</v>
          </cell>
          <cell r="D378" t="str">
            <v>г. Верещагино, ул. Карла Маркса, д. 136</v>
          </cell>
          <cell r="E378" t="b">
            <v>1</v>
          </cell>
          <cell r="F378">
            <v>1990</v>
          </cell>
          <cell r="H378" t="str">
            <v>Комбинированные</v>
          </cell>
          <cell r="L378">
            <v>5</v>
          </cell>
          <cell r="M378">
            <v>8</v>
          </cell>
          <cell r="Q378">
            <v>7072</v>
          </cell>
          <cell r="R378">
            <v>7072</v>
          </cell>
          <cell r="S378">
            <v>6787</v>
          </cell>
          <cell r="T378">
            <v>271</v>
          </cell>
        </row>
        <row r="379">
          <cell r="C379" t="str">
            <v>Верещагинский городской округ Пермского края</v>
          </cell>
          <cell r="D379" t="str">
            <v>г. Верещагино, ул. Карла Маркса, д. 138</v>
          </cell>
          <cell r="E379" t="b">
            <v>1</v>
          </cell>
          <cell r="F379">
            <v>1994</v>
          </cell>
          <cell r="H379" t="str">
            <v>Кирпич</v>
          </cell>
          <cell r="L379">
            <v>5</v>
          </cell>
          <cell r="M379">
            <v>4</v>
          </cell>
          <cell r="Q379">
            <v>5419</v>
          </cell>
          <cell r="R379">
            <v>5419</v>
          </cell>
          <cell r="S379">
            <v>4967</v>
          </cell>
          <cell r="T379">
            <v>167</v>
          </cell>
        </row>
        <row r="380">
          <cell r="C380" t="str">
            <v>Верещагинский городской округ Пермского края</v>
          </cell>
          <cell r="D380" t="str">
            <v>г. Верещагино, ул. Карла Маркса, д. 124А</v>
          </cell>
          <cell r="E380" t="b">
            <v>1</v>
          </cell>
          <cell r="F380">
            <v>1975</v>
          </cell>
          <cell r="H380" t="str">
            <v>Кирпич</v>
          </cell>
          <cell r="L380">
            <v>2</v>
          </cell>
          <cell r="M380">
            <v>2</v>
          </cell>
          <cell r="Q380">
            <v>748.5</v>
          </cell>
          <cell r="R380">
            <v>748.5</v>
          </cell>
          <cell r="S380">
            <v>698</v>
          </cell>
          <cell r="T380">
            <v>43</v>
          </cell>
        </row>
        <row r="381">
          <cell r="C381" t="str">
            <v>Верещагинский городской округ Пермского края</v>
          </cell>
          <cell r="D381" t="str">
            <v>г. Верещагино, ул. Карла Маркса, д. 128А</v>
          </cell>
          <cell r="E381" t="b">
            <v>1</v>
          </cell>
          <cell r="F381">
            <v>1993</v>
          </cell>
          <cell r="H381" t="str">
            <v>Кирпич</v>
          </cell>
          <cell r="L381">
            <v>5</v>
          </cell>
          <cell r="M381">
            <v>5</v>
          </cell>
          <cell r="Q381">
            <v>3172.6</v>
          </cell>
          <cell r="R381">
            <v>3160</v>
          </cell>
          <cell r="S381">
            <v>3160</v>
          </cell>
          <cell r="T381">
            <v>120</v>
          </cell>
        </row>
        <row r="382">
          <cell r="C382" t="str">
            <v>Верещагинский городской округ Пермского края</v>
          </cell>
          <cell r="D382" t="str">
            <v>г. Верещагино, ул. Карла Маркса, д. 130А</v>
          </cell>
          <cell r="E382" t="b">
            <v>1</v>
          </cell>
          <cell r="F382">
            <v>1978</v>
          </cell>
          <cell r="H382" t="str">
            <v>Кирпич</v>
          </cell>
          <cell r="L382">
            <v>2</v>
          </cell>
          <cell r="M382">
            <v>2</v>
          </cell>
          <cell r="Q382">
            <v>1132.2</v>
          </cell>
          <cell r="R382">
            <v>1132.2</v>
          </cell>
          <cell r="S382">
            <v>1132.2</v>
          </cell>
          <cell r="T382">
            <v>55</v>
          </cell>
        </row>
        <row r="383">
          <cell r="C383" t="str">
            <v>Верещагинский городской округ Пермского края</v>
          </cell>
          <cell r="D383" t="str">
            <v>г. Верещагино, ул. Карла Маркса, д. 132А</v>
          </cell>
          <cell r="E383" t="b">
            <v>1</v>
          </cell>
          <cell r="F383">
            <v>1980</v>
          </cell>
          <cell r="G383" t="str">
            <v>кр 16.09.2019</v>
          </cell>
          <cell r="H383" t="str">
            <v>кирпич</v>
          </cell>
          <cell r="I383" t="str">
            <v>плоская</v>
          </cell>
          <cell r="K383" t="str">
            <v>не имеется</v>
          </cell>
          <cell r="L383">
            <v>3</v>
          </cell>
          <cell r="M383">
            <v>2</v>
          </cell>
          <cell r="Q383">
            <v>2425.08</v>
          </cell>
          <cell r="R383">
            <v>1050.28</v>
          </cell>
          <cell r="S383">
            <v>1050.28</v>
          </cell>
          <cell r="T383">
            <v>64</v>
          </cell>
        </row>
        <row r="384">
          <cell r="C384" t="str">
            <v>Верещагинский городской округ Пермского края</v>
          </cell>
          <cell r="D384" t="str">
            <v>г. Верещагино, ул. Карла Маркса, д. 134А</v>
          </cell>
          <cell r="E384" t="b">
            <v>1</v>
          </cell>
          <cell r="F384">
            <v>1985</v>
          </cell>
          <cell r="H384" t="str">
            <v>Кирпич</v>
          </cell>
          <cell r="L384">
            <v>5</v>
          </cell>
          <cell r="M384">
            <v>1</v>
          </cell>
          <cell r="Q384">
            <v>2055</v>
          </cell>
          <cell r="R384">
            <v>2055</v>
          </cell>
          <cell r="S384">
            <v>2108</v>
          </cell>
          <cell r="T384">
            <v>66</v>
          </cell>
        </row>
        <row r="385">
          <cell r="C385" t="str">
            <v>Верещагинский городской округ Пермского края</v>
          </cell>
          <cell r="D385" t="str">
            <v>г. Верещагино, ул. Комсомольская, д. 83</v>
          </cell>
          <cell r="E385" t="b">
            <v>1</v>
          </cell>
          <cell r="F385">
            <v>1970</v>
          </cell>
          <cell r="H385" t="str">
            <v>Кирпич</v>
          </cell>
          <cell r="L385">
            <v>2</v>
          </cell>
          <cell r="M385">
            <v>2</v>
          </cell>
          <cell r="Q385">
            <v>797.4</v>
          </cell>
          <cell r="R385">
            <v>797.4</v>
          </cell>
          <cell r="S385">
            <v>632</v>
          </cell>
          <cell r="T385">
            <v>26</v>
          </cell>
        </row>
        <row r="386">
          <cell r="C386" t="str">
            <v>Верещагинский городской округ Пермского края</v>
          </cell>
          <cell r="D386" t="str">
            <v>г. Верещагино, ул. Ленина, д. 3</v>
          </cell>
          <cell r="E386" t="b">
            <v>1</v>
          </cell>
          <cell r="F386">
            <v>1977</v>
          </cell>
          <cell r="H386" t="str">
            <v>кирпич</v>
          </cell>
          <cell r="J386" t="str">
            <v>ГВС</v>
          </cell>
          <cell r="L386">
            <v>5</v>
          </cell>
          <cell r="M386">
            <v>4</v>
          </cell>
          <cell r="Q386">
            <v>3353.2</v>
          </cell>
          <cell r="R386">
            <v>3353.2</v>
          </cell>
          <cell r="S386">
            <v>2683.8</v>
          </cell>
          <cell r="T386">
            <v>106</v>
          </cell>
        </row>
        <row r="387">
          <cell r="C387" t="str">
            <v>Верещагинский городской округ Пермского края</v>
          </cell>
          <cell r="D387" t="str">
            <v>г. Верещагино, ул. Ленина, д. 4</v>
          </cell>
          <cell r="E387" t="b">
            <v>1</v>
          </cell>
          <cell r="F387">
            <v>1974</v>
          </cell>
          <cell r="G387">
            <v>2005</v>
          </cell>
          <cell r="H387" t="str">
            <v>кирпич</v>
          </cell>
          <cell r="J387" t="str">
            <v>ГВС</v>
          </cell>
          <cell r="L387">
            <v>5</v>
          </cell>
          <cell r="M387">
            <v>4</v>
          </cell>
          <cell r="Q387">
            <v>3329.6</v>
          </cell>
          <cell r="R387">
            <v>3329.6</v>
          </cell>
          <cell r="S387">
            <v>2766.9</v>
          </cell>
          <cell r="T387">
            <v>140</v>
          </cell>
        </row>
        <row r="388">
          <cell r="C388" t="str">
            <v>Верещагинский городской округ Пермского края</v>
          </cell>
          <cell r="D388" t="str">
            <v>г. Верещагино, ул. Ленина, д. 31</v>
          </cell>
          <cell r="E388" t="b">
            <v>1</v>
          </cell>
          <cell r="F388">
            <v>1968</v>
          </cell>
          <cell r="H388" t="str">
            <v>Кирпич</v>
          </cell>
          <cell r="L388">
            <v>4</v>
          </cell>
          <cell r="M388">
            <v>1</v>
          </cell>
          <cell r="Q388">
            <v>1921.2</v>
          </cell>
          <cell r="R388">
            <v>1921.2</v>
          </cell>
          <cell r="S388">
            <v>1905</v>
          </cell>
          <cell r="T388">
            <v>100</v>
          </cell>
        </row>
        <row r="389">
          <cell r="C389" t="str">
            <v>Верещагинский городской округ Пермского края</v>
          </cell>
          <cell r="D389" t="str">
            <v>г. Верещагино, ул. Ленина, д. 39</v>
          </cell>
          <cell r="E389" t="b">
            <v>1</v>
          </cell>
          <cell r="F389">
            <v>1962</v>
          </cell>
          <cell r="H389" t="str">
            <v>Кирпич</v>
          </cell>
          <cell r="J389" t="str">
            <v>ГВС</v>
          </cell>
          <cell r="L389">
            <v>2</v>
          </cell>
          <cell r="M389">
            <v>2</v>
          </cell>
          <cell r="Q389">
            <v>654.90000000000009</v>
          </cell>
          <cell r="R389">
            <v>610.70000000000005</v>
          </cell>
          <cell r="S389">
            <v>610.70000000000005</v>
          </cell>
          <cell r="T389">
            <v>36</v>
          </cell>
        </row>
        <row r="390">
          <cell r="C390" t="str">
            <v>Верещагинский городской округ Пермского края</v>
          </cell>
          <cell r="D390" t="str">
            <v>г. Верещагино, ул. Ленина, д. 42</v>
          </cell>
          <cell r="E390" t="b">
            <v>1</v>
          </cell>
          <cell r="F390">
            <v>1989</v>
          </cell>
          <cell r="H390" t="str">
            <v>Кирпич</v>
          </cell>
          <cell r="L390">
            <v>5</v>
          </cell>
          <cell r="M390">
            <v>1</v>
          </cell>
          <cell r="Q390">
            <v>2948.9</v>
          </cell>
          <cell r="R390">
            <v>2948.9</v>
          </cell>
          <cell r="S390">
            <v>2465</v>
          </cell>
          <cell r="T390">
            <v>111</v>
          </cell>
        </row>
        <row r="391">
          <cell r="C391" t="str">
            <v>Верещагинский городской округ Пермского края</v>
          </cell>
          <cell r="D391" t="str">
            <v>г. Верещагино, ул. Ленина, д. 43</v>
          </cell>
          <cell r="E391" t="b">
            <v>1</v>
          </cell>
          <cell r="F391">
            <v>1965</v>
          </cell>
          <cell r="H391" t="str">
            <v>Кирпич</v>
          </cell>
          <cell r="L391">
            <v>4</v>
          </cell>
          <cell r="M391">
            <v>3</v>
          </cell>
          <cell r="Q391">
            <v>2214</v>
          </cell>
          <cell r="R391">
            <v>2214</v>
          </cell>
          <cell r="S391">
            <v>1962.5</v>
          </cell>
          <cell r="T391">
            <v>102</v>
          </cell>
        </row>
        <row r="392">
          <cell r="C392" t="str">
            <v>Верещагинский городской округ Пермского края</v>
          </cell>
          <cell r="D392" t="str">
            <v>г. Верещагино, ул. Ленина, д. 45</v>
          </cell>
          <cell r="E392" t="b">
            <v>1</v>
          </cell>
          <cell r="F392">
            <v>1962</v>
          </cell>
          <cell r="G392" t="str">
            <v>2011(РК)</v>
          </cell>
          <cell r="H392" t="str">
            <v>шлакобл.</v>
          </cell>
          <cell r="L392">
            <v>2</v>
          </cell>
          <cell r="M392">
            <v>2</v>
          </cell>
          <cell r="Q392">
            <v>617.79999999999995</v>
          </cell>
          <cell r="R392">
            <v>617.79999999999995</v>
          </cell>
          <cell r="S392">
            <v>617.79999999999995</v>
          </cell>
          <cell r="T392">
            <v>26</v>
          </cell>
        </row>
        <row r="393">
          <cell r="C393" t="str">
            <v>Верещагинский городской округ Пермского края</v>
          </cell>
          <cell r="D393" t="str">
            <v>г. Верещагино, ул. Ленина, д. 47</v>
          </cell>
          <cell r="E393" t="b">
            <v>1</v>
          </cell>
          <cell r="F393">
            <v>1962</v>
          </cell>
          <cell r="H393" t="str">
            <v>Кирпич</v>
          </cell>
          <cell r="L393">
            <v>2</v>
          </cell>
          <cell r="M393">
            <v>2</v>
          </cell>
          <cell r="Q393">
            <v>696.1</v>
          </cell>
          <cell r="R393">
            <v>643.6</v>
          </cell>
          <cell r="S393">
            <v>643.6</v>
          </cell>
          <cell r="T393">
            <v>29</v>
          </cell>
        </row>
        <row r="394">
          <cell r="C394" t="str">
            <v>Верещагинский городской округ Пермского края</v>
          </cell>
          <cell r="D394" t="str">
            <v>г. Верещагино, ул. Ленина, д. 53</v>
          </cell>
          <cell r="E394" t="b">
            <v>1</v>
          </cell>
          <cell r="F394">
            <v>1970</v>
          </cell>
          <cell r="H394" t="str">
            <v>Кирпич</v>
          </cell>
          <cell r="L394">
            <v>5</v>
          </cell>
          <cell r="M394">
            <v>4</v>
          </cell>
          <cell r="Q394">
            <v>3515.4</v>
          </cell>
          <cell r="R394">
            <v>3515.4</v>
          </cell>
          <cell r="S394">
            <v>3493</v>
          </cell>
          <cell r="T394">
            <v>166</v>
          </cell>
        </row>
        <row r="395">
          <cell r="C395" t="str">
            <v>Верещагинский городской округ Пермского края</v>
          </cell>
          <cell r="D395" t="str">
            <v>г. Верещагино, ул. Ленина, д. 55</v>
          </cell>
          <cell r="E395" t="b">
            <v>1</v>
          </cell>
          <cell r="F395">
            <v>1971</v>
          </cell>
          <cell r="H395" t="str">
            <v>Кирпич</v>
          </cell>
          <cell r="L395">
            <v>5</v>
          </cell>
          <cell r="M395">
            <v>1</v>
          </cell>
          <cell r="Q395">
            <v>2126.1</v>
          </cell>
          <cell r="R395">
            <v>2126.1</v>
          </cell>
          <cell r="S395">
            <v>1524</v>
          </cell>
          <cell r="T395">
            <v>159</v>
          </cell>
        </row>
        <row r="396">
          <cell r="C396" t="str">
            <v>Верещагинский городской округ Пермского края</v>
          </cell>
          <cell r="D396" t="str">
            <v>г. Верещагино, ул. Ленина, д. 57</v>
          </cell>
          <cell r="E396" t="b">
            <v>1</v>
          </cell>
          <cell r="F396">
            <v>1978</v>
          </cell>
          <cell r="H396" t="str">
            <v>Кирпич</v>
          </cell>
          <cell r="I396" t="str">
            <v>плоская</v>
          </cell>
          <cell r="K396" t="str">
            <v>имеется</v>
          </cell>
          <cell r="L396">
            <v>5</v>
          </cell>
          <cell r="M396">
            <v>5</v>
          </cell>
          <cell r="Q396">
            <v>3200.7</v>
          </cell>
          <cell r="R396">
            <v>3193.9</v>
          </cell>
          <cell r="S396">
            <v>2874.51</v>
          </cell>
        </row>
        <row r="397">
          <cell r="C397" t="str">
            <v>Верещагинский городской округ Пермского края</v>
          </cell>
          <cell r="D397" t="str">
            <v>г. Верещагино, ул. Ленина, д. 59</v>
          </cell>
          <cell r="E397" t="b">
            <v>1</v>
          </cell>
          <cell r="F397">
            <v>1984</v>
          </cell>
          <cell r="L397">
            <v>5</v>
          </cell>
          <cell r="M397">
            <v>6</v>
          </cell>
          <cell r="Q397">
            <v>4900</v>
          </cell>
          <cell r="R397">
            <v>4026.7</v>
          </cell>
          <cell r="S397">
            <v>4026.7</v>
          </cell>
        </row>
        <row r="398">
          <cell r="C398" t="str">
            <v>Верещагинский городской округ Пермского края</v>
          </cell>
          <cell r="D398" t="str">
            <v>г. Верещагино, ул. Ленина, д. 37А</v>
          </cell>
          <cell r="E398" t="b">
            <v>1</v>
          </cell>
          <cell r="F398">
            <v>1975</v>
          </cell>
          <cell r="H398" t="str">
            <v>Кирпич</v>
          </cell>
          <cell r="L398">
            <v>5</v>
          </cell>
          <cell r="M398">
            <v>4</v>
          </cell>
          <cell r="Q398">
            <v>2668</v>
          </cell>
          <cell r="R398">
            <v>2668</v>
          </cell>
          <cell r="S398">
            <v>2447</v>
          </cell>
          <cell r="T398">
            <v>123</v>
          </cell>
        </row>
        <row r="399">
          <cell r="C399" t="str">
            <v>Верещагинский городской округ Пермского края</v>
          </cell>
          <cell r="D399" t="str">
            <v>г. Верещагино, ул. Ленина, д. 57А</v>
          </cell>
          <cell r="E399" t="b">
            <v>1</v>
          </cell>
          <cell r="F399">
            <v>1991</v>
          </cell>
          <cell r="H399" t="str">
            <v>Кирпич</v>
          </cell>
          <cell r="I399" t="str">
            <v>плоская</v>
          </cell>
          <cell r="K399" t="str">
            <v>имеется</v>
          </cell>
          <cell r="L399">
            <v>5</v>
          </cell>
          <cell r="M399">
            <v>5</v>
          </cell>
          <cell r="Q399">
            <v>4189</v>
          </cell>
          <cell r="R399">
            <v>4154.6000000000004</v>
          </cell>
          <cell r="S399">
            <v>3739.14</v>
          </cell>
        </row>
        <row r="400">
          <cell r="C400" t="str">
            <v>Верещагинский городской округ Пермского края</v>
          </cell>
          <cell r="D400" t="str">
            <v>г. Верещагино, ул. Мира, д. 5</v>
          </cell>
          <cell r="E400" t="b">
            <v>1</v>
          </cell>
          <cell r="F400">
            <v>1994</v>
          </cell>
          <cell r="H400" t="str">
            <v>Кирпич</v>
          </cell>
          <cell r="L400">
            <v>5</v>
          </cell>
          <cell r="M400">
            <v>5</v>
          </cell>
          <cell r="Q400">
            <v>4391.7</v>
          </cell>
          <cell r="R400">
            <v>4391.7</v>
          </cell>
          <cell r="S400">
            <v>4161</v>
          </cell>
          <cell r="T400">
            <v>180</v>
          </cell>
        </row>
        <row r="401">
          <cell r="C401" t="str">
            <v>Верещагинский городской округ Пермского края</v>
          </cell>
          <cell r="D401" t="str">
            <v>г. Верещагино, ул. Мира, д. 3 кор. 1</v>
          </cell>
          <cell r="E401" t="b">
            <v>1</v>
          </cell>
          <cell r="F401">
            <v>2016</v>
          </cell>
          <cell r="H401" t="str">
            <v>Кирпич</v>
          </cell>
          <cell r="I401" t="str">
            <v>скатная</v>
          </cell>
          <cell r="K401" t="str">
            <v>не имеется</v>
          </cell>
          <cell r="L401">
            <v>3</v>
          </cell>
          <cell r="M401">
            <v>2</v>
          </cell>
          <cell r="Q401">
            <v>1835.6</v>
          </cell>
          <cell r="R401">
            <v>1614.6</v>
          </cell>
          <cell r="S401">
            <v>1453.14</v>
          </cell>
        </row>
        <row r="402">
          <cell r="C402" t="str">
            <v>Верещагинский городской округ Пермского края</v>
          </cell>
          <cell r="D402" t="str">
            <v>г. Верещагино, ул. Мира, д. 3 кор. 2</v>
          </cell>
          <cell r="E402" t="b">
            <v>1</v>
          </cell>
          <cell r="F402">
            <v>2016</v>
          </cell>
          <cell r="H402" t="str">
            <v>Кирпич</v>
          </cell>
          <cell r="I402" t="str">
            <v>скатная</v>
          </cell>
          <cell r="K402" t="str">
            <v>не имеется</v>
          </cell>
          <cell r="L402">
            <v>3</v>
          </cell>
          <cell r="M402">
            <v>2</v>
          </cell>
          <cell r="Q402">
            <v>1841</v>
          </cell>
          <cell r="R402">
            <v>1618.4</v>
          </cell>
          <cell r="S402">
            <v>1456.56</v>
          </cell>
        </row>
        <row r="403">
          <cell r="C403" t="str">
            <v>Верещагинский городской округ Пермского края</v>
          </cell>
          <cell r="D403" t="str">
            <v>г. Верещагино, ул. Мичмана Шардакова, д. 5</v>
          </cell>
          <cell r="E403" t="b">
            <v>1</v>
          </cell>
          <cell r="F403">
            <v>2014</v>
          </cell>
          <cell r="H403" t="str">
            <v>Кирпич</v>
          </cell>
          <cell r="I403" t="str">
            <v>скатная</v>
          </cell>
          <cell r="K403" t="str">
            <v>не имеется</v>
          </cell>
          <cell r="L403">
            <v>2</v>
          </cell>
          <cell r="M403">
            <v>1</v>
          </cell>
          <cell r="Q403">
            <v>382.1</v>
          </cell>
          <cell r="R403">
            <v>350.6</v>
          </cell>
          <cell r="S403">
            <v>315.54000000000002</v>
          </cell>
        </row>
        <row r="404">
          <cell r="C404" t="str">
            <v>Верещагинский городской округ Пермского края</v>
          </cell>
          <cell r="D404" t="str">
            <v>г. Верещагино, ул. Мичмана Шардакова, д. 5А</v>
          </cell>
          <cell r="E404" t="b">
            <v>1</v>
          </cell>
          <cell r="F404">
            <v>2016</v>
          </cell>
          <cell r="H404" t="str">
            <v>Кирпич</v>
          </cell>
          <cell r="I404" t="str">
            <v>скатная</v>
          </cell>
          <cell r="K404" t="str">
            <v>не имеется</v>
          </cell>
          <cell r="L404">
            <v>2</v>
          </cell>
          <cell r="M404">
            <v>1</v>
          </cell>
          <cell r="Q404">
            <v>568.5</v>
          </cell>
          <cell r="R404">
            <v>441.5</v>
          </cell>
          <cell r="S404">
            <v>397.35</v>
          </cell>
        </row>
        <row r="405">
          <cell r="C405" t="str">
            <v>Верещагинский городской округ Пермского края</v>
          </cell>
          <cell r="D405" t="str">
            <v>г. Верещагино, ул. Мичмана Шардакова, д. 5А кор. 1</v>
          </cell>
          <cell r="E405" t="b">
            <v>1</v>
          </cell>
          <cell r="F405">
            <v>2016</v>
          </cell>
          <cell r="H405" t="str">
            <v>Кирпич</v>
          </cell>
          <cell r="I405" t="str">
            <v>скатная</v>
          </cell>
          <cell r="K405" t="str">
            <v>не имеется</v>
          </cell>
          <cell r="L405">
            <v>2</v>
          </cell>
          <cell r="M405">
            <v>1</v>
          </cell>
          <cell r="Q405">
            <v>433.2</v>
          </cell>
          <cell r="R405">
            <v>400.6</v>
          </cell>
          <cell r="S405">
            <v>360.54</v>
          </cell>
        </row>
        <row r="406">
          <cell r="C406" t="str">
            <v>Верещагинский городской округ Пермского края</v>
          </cell>
          <cell r="D406" t="str">
            <v>г. Верещагино, ул. Мичурина, д. 52</v>
          </cell>
          <cell r="E406" t="b">
            <v>1</v>
          </cell>
          <cell r="F406" t="str">
            <v>1960</v>
          </cell>
          <cell r="G406" t="str">
            <v>эл. 31.07.2019</v>
          </cell>
          <cell r="H406" t="str">
            <v>шлакоблок</v>
          </cell>
          <cell r="I406" t="str">
            <v>скатная</v>
          </cell>
          <cell r="J406" t="str">
            <v>ГВС ГАЗ ТЕП</v>
          </cell>
          <cell r="K406" t="str">
            <v>не имеется</v>
          </cell>
          <cell r="L406">
            <v>2</v>
          </cell>
          <cell r="M406">
            <v>2</v>
          </cell>
          <cell r="Q406">
            <v>496.6</v>
          </cell>
          <cell r="R406">
            <v>438.5</v>
          </cell>
          <cell r="S406">
            <v>438.5</v>
          </cell>
          <cell r="T406">
            <v>33</v>
          </cell>
        </row>
        <row r="407">
          <cell r="C407" t="str">
            <v>Верещагинский городской округ Пермского края</v>
          </cell>
          <cell r="D407" t="str">
            <v>г. Верещагино, ул. Мичурина, д. 54</v>
          </cell>
          <cell r="E407" t="b">
            <v>1</v>
          </cell>
          <cell r="F407">
            <v>1959</v>
          </cell>
          <cell r="H407" t="str">
            <v>шлакоблок</v>
          </cell>
          <cell r="I407" t="str">
            <v>скатная</v>
          </cell>
          <cell r="K407" t="str">
            <v>не имеется</v>
          </cell>
          <cell r="L407">
            <v>2</v>
          </cell>
          <cell r="M407">
            <v>2</v>
          </cell>
          <cell r="Q407">
            <v>614</v>
          </cell>
          <cell r="R407">
            <v>506.2</v>
          </cell>
          <cell r="S407">
            <v>455.58</v>
          </cell>
        </row>
        <row r="408">
          <cell r="C408" t="str">
            <v>Верещагинский городской округ Пермского края</v>
          </cell>
          <cell r="D408" t="str">
            <v>г. Верещагино, ул. Мичурина, д. 56</v>
          </cell>
          <cell r="E408" t="b">
            <v>1</v>
          </cell>
          <cell r="F408">
            <v>1970</v>
          </cell>
          <cell r="H408" t="str">
            <v>кирпич</v>
          </cell>
          <cell r="L408">
            <v>2</v>
          </cell>
          <cell r="M408">
            <v>2</v>
          </cell>
          <cell r="Q408">
            <v>620</v>
          </cell>
          <cell r="R408">
            <v>620</v>
          </cell>
          <cell r="S408">
            <v>620</v>
          </cell>
          <cell r="T408">
            <v>27</v>
          </cell>
        </row>
        <row r="409">
          <cell r="C409" t="str">
            <v>Верещагинский городской округ Пермского края</v>
          </cell>
          <cell r="D409" t="str">
            <v>г. Верещагино, ул. Мичурина, д. 60</v>
          </cell>
          <cell r="E409" t="b">
            <v>1</v>
          </cell>
          <cell r="F409">
            <v>1968</v>
          </cell>
          <cell r="H409" t="str">
            <v>кирпич</v>
          </cell>
          <cell r="L409">
            <v>3</v>
          </cell>
          <cell r="M409">
            <v>2</v>
          </cell>
          <cell r="Q409">
            <v>802</v>
          </cell>
          <cell r="R409">
            <v>802</v>
          </cell>
          <cell r="S409">
            <v>802</v>
          </cell>
          <cell r="T409">
            <v>34</v>
          </cell>
        </row>
        <row r="410">
          <cell r="C410" t="str">
            <v>Верещагинский городской округ Пермского края</v>
          </cell>
          <cell r="D410" t="str">
            <v>г. Верещагино, ул. Мичурина, д. 58А</v>
          </cell>
          <cell r="E410" t="b">
            <v>1</v>
          </cell>
          <cell r="F410">
            <v>1966</v>
          </cell>
          <cell r="G410" t="str">
            <v>эл. 10.06.2019</v>
          </cell>
          <cell r="H410" t="str">
            <v>кирпич</v>
          </cell>
          <cell r="I410" t="str">
            <v>скатная</v>
          </cell>
          <cell r="J410" t="str">
            <v>ГВС ГАЗ</v>
          </cell>
          <cell r="K410" t="str">
            <v>не имеется</v>
          </cell>
          <cell r="L410">
            <v>2</v>
          </cell>
          <cell r="M410">
            <v>2</v>
          </cell>
          <cell r="Q410">
            <v>509.3</v>
          </cell>
          <cell r="R410">
            <v>447.4</v>
          </cell>
          <cell r="S410">
            <v>447.4</v>
          </cell>
          <cell r="T410">
            <v>24</v>
          </cell>
        </row>
        <row r="411">
          <cell r="C411" t="str">
            <v>Верещагинский городской округ Пермского края</v>
          </cell>
          <cell r="D411" t="str">
            <v>г. Верещагино, ул. Октябрьская, д. 68</v>
          </cell>
          <cell r="E411" t="b">
            <v>1</v>
          </cell>
          <cell r="F411">
            <v>2010</v>
          </cell>
          <cell r="H411" t="str">
            <v>Кирпич</v>
          </cell>
          <cell r="L411">
            <v>5</v>
          </cell>
          <cell r="M411">
            <v>6</v>
          </cell>
          <cell r="Q411">
            <v>5343</v>
          </cell>
          <cell r="R411">
            <v>5343</v>
          </cell>
          <cell r="S411">
            <v>2747.1</v>
          </cell>
          <cell r="T411">
            <v>100</v>
          </cell>
        </row>
        <row r="412">
          <cell r="C412" t="str">
            <v>Верещагинский городской округ Пермского края</v>
          </cell>
          <cell r="D412" t="str">
            <v>г. Верещагино, ул. Октябрьская, д. 92</v>
          </cell>
          <cell r="E412" t="b">
            <v>1</v>
          </cell>
          <cell r="F412">
            <v>1991</v>
          </cell>
          <cell r="H412" t="str">
            <v>ж/б плиты</v>
          </cell>
          <cell r="I412" t="str">
            <v>скатная</v>
          </cell>
          <cell r="K412" t="str">
            <v>имеется</v>
          </cell>
          <cell r="L412">
            <v>6</v>
          </cell>
          <cell r="M412">
            <v>5</v>
          </cell>
          <cell r="Q412">
            <v>1997.8</v>
          </cell>
          <cell r="R412">
            <v>1550.7</v>
          </cell>
          <cell r="S412">
            <v>1395.63</v>
          </cell>
        </row>
        <row r="413">
          <cell r="C413" t="str">
            <v>Верещагинский городской округ Пермского края</v>
          </cell>
          <cell r="D413" t="str">
            <v>г. Верещагино, ул. Олега Кошевого, д. 6</v>
          </cell>
          <cell r="E413" t="b">
            <v>1</v>
          </cell>
          <cell r="F413">
            <v>1986</v>
          </cell>
          <cell r="H413" t="str">
            <v>Кирпич</v>
          </cell>
          <cell r="I413" t="str">
            <v>плоская</v>
          </cell>
          <cell r="K413" t="str">
            <v>имеется</v>
          </cell>
          <cell r="L413">
            <v>5</v>
          </cell>
          <cell r="M413">
            <v>5</v>
          </cell>
          <cell r="Q413">
            <v>4192</v>
          </cell>
          <cell r="R413">
            <v>3842.5</v>
          </cell>
          <cell r="S413">
            <v>3458.25</v>
          </cell>
        </row>
        <row r="414">
          <cell r="C414" t="str">
            <v>Верещагинский городской округ Пермского края</v>
          </cell>
          <cell r="D414" t="str">
            <v>г. Верещагино, ул. Олега Кошевого, д. 16</v>
          </cell>
          <cell r="E414" t="b">
            <v>1</v>
          </cell>
          <cell r="F414">
            <v>1993</v>
          </cell>
          <cell r="H414" t="str">
            <v>Панель</v>
          </cell>
          <cell r="L414">
            <v>5</v>
          </cell>
          <cell r="M414">
            <v>9</v>
          </cell>
          <cell r="Q414">
            <v>6553</v>
          </cell>
          <cell r="R414">
            <v>6548.1</v>
          </cell>
          <cell r="S414">
            <v>6084.85</v>
          </cell>
        </row>
        <row r="415">
          <cell r="C415" t="str">
            <v>Верещагинский городской округ Пермского края</v>
          </cell>
          <cell r="D415" t="str">
            <v>г. Верещагино, ул. Павлова, д. 22</v>
          </cell>
          <cell r="E415" t="b">
            <v>1</v>
          </cell>
          <cell r="F415">
            <v>1962</v>
          </cell>
          <cell r="H415" t="str">
            <v>шлакоблок</v>
          </cell>
          <cell r="L415">
            <v>2</v>
          </cell>
          <cell r="M415">
            <v>2</v>
          </cell>
          <cell r="Q415">
            <v>452</v>
          </cell>
          <cell r="R415">
            <v>452</v>
          </cell>
          <cell r="S415">
            <v>461</v>
          </cell>
          <cell r="T415">
            <v>27</v>
          </cell>
        </row>
        <row r="416">
          <cell r="C416" t="str">
            <v>Верещагинский городской округ Пермского края</v>
          </cell>
          <cell r="D416" t="str">
            <v>г. Верещагино, ул. Павлова, д. 24</v>
          </cell>
          <cell r="E416" t="b">
            <v>1</v>
          </cell>
          <cell r="F416">
            <v>1983</v>
          </cell>
          <cell r="H416" t="str">
            <v>Кирпич</v>
          </cell>
          <cell r="L416">
            <v>4</v>
          </cell>
          <cell r="M416">
            <v>1</v>
          </cell>
          <cell r="Q416">
            <v>859.7</v>
          </cell>
          <cell r="R416">
            <v>859.7</v>
          </cell>
          <cell r="S416">
            <v>820</v>
          </cell>
          <cell r="T416">
            <v>64</v>
          </cell>
        </row>
        <row r="417">
          <cell r="C417" t="str">
            <v>Верещагинский городской округ Пермского края</v>
          </cell>
          <cell r="D417" t="str">
            <v>г. Верещагино, ул. Павлова, д. 26</v>
          </cell>
          <cell r="E417" t="b">
            <v>1</v>
          </cell>
          <cell r="F417">
            <v>1987</v>
          </cell>
          <cell r="H417" t="str">
            <v>Кирпич</v>
          </cell>
          <cell r="I417" t="str">
            <v>плоская</v>
          </cell>
          <cell r="K417" t="str">
            <v>не имеется</v>
          </cell>
          <cell r="L417">
            <v>5</v>
          </cell>
          <cell r="M417">
            <v>1</v>
          </cell>
          <cell r="Q417">
            <v>1407.2</v>
          </cell>
          <cell r="R417">
            <v>1207.2</v>
          </cell>
          <cell r="S417">
            <v>1086.48</v>
          </cell>
        </row>
        <row r="418">
          <cell r="C418" t="str">
            <v>Верещагинский городской округ Пермского края</v>
          </cell>
          <cell r="D418" t="str">
            <v>г. Верещагино, ул. Павлова, д. 27</v>
          </cell>
          <cell r="E418" t="b">
            <v>1</v>
          </cell>
          <cell r="F418">
            <v>1968</v>
          </cell>
          <cell r="H418" t="str">
            <v>Кирпич</v>
          </cell>
          <cell r="L418">
            <v>2</v>
          </cell>
          <cell r="M418">
            <v>1</v>
          </cell>
          <cell r="Q418">
            <v>736.4</v>
          </cell>
          <cell r="R418">
            <v>736.4</v>
          </cell>
          <cell r="S418">
            <v>745</v>
          </cell>
          <cell r="T418">
            <v>16</v>
          </cell>
        </row>
        <row r="419">
          <cell r="C419" t="str">
            <v>Верещагинский городской округ Пермского края</v>
          </cell>
          <cell r="D419" t="str">
            <v>г. Верещагино, ул. Павлова, д. 30</v>
          </cell>
          <cell r="E419" t="b">
            <v>1</v>
          </cell>
          <cell r="F419">
            <v>1992</v>
          </cell>
          <cell r="H419" t="str">
            <v>Кирпич</v>
          </cell>
          <cell r="I419" t="str">
            <v>плоская</v>
          </cell>
          <cell r="K419" t="str">
            <v>имеется</v>
          </cell>
          <cell r="L419">
            <v>5</v>
          </cell>
          <cell r="M419">
            <v>5</v>
          </cell>
          <cell r="Q419">
            <v>3769.7</v>
          </cell>
          <cell r="R419">
            <v>3549</v>
          </cell>
          <cell r="S419">
            <v>3194.1</v>
          </cell>
        </row>
        <row r="420">
          <cell r="C420" t="str">
            <v>Верещагинский городской округ Пермского края</v>
          </cell>
          <cell r="D420" t="str">
            <v>г. Верещагино, ул. Павлова, д. 32</v>
          </cell>
          <cell r="E420" t="b">
            <v>1</v>
          </cell>
          <cell r="F420">
            <v>1989</v>
          </cell>
          <cell r="H420" t="str">
            <v>ж/б панели</v>
          </cell>
          <cell r="I420" t="str">
            <v>плоская</v>
          </cell>
          <cell r="K420" t="str">
            <v>имеется</v>
          </cell>
          <cell r="L420">
            <v>5</v>
          </cell>
          <cell r="M420">
            <v>5</v>
          </cell>
          <cell r="Q420">
            <v>3149.4</v>
          </cell>
          <cell r="R420">
            <v>2987</v>
          </cell>
          <cell r="S420">
            <v>2688.3</v>
          </cell>
        </row>
        <row r="421">
          <cell r="C421" t="str">
            <v>Верещагинский городской округ Пермского края</v>
          </cell>
          <cell r="D421" t="str">
            <v>г. Верещагино, ул. Павлова, д. 32А</v>
          </cell>
          <cell r="E421" t="b">
            <v>1</v>
          </cell>
          <cell r="F421">
            <v>1989</v>
          </cell>
          <cell r="H421" t="str">
            <v>ж/б панели</v>
          </cell>
          <cell r="I421" t="str">
            <v>плоская</v>
          </cell>
          <cell r="K421" t="str">
            <v>имеется</v>
          </cell>
          <cell r="L421">
            <v>5</v>
          </cell>
          <cell r="M421">
            <v>5</v>
          </cell>
          <cell r="Q421">
            <v>2602.4</v>
          </cell>
          <cell r="R421">
            <v>2456</v>
          </cell>
          <cell r="S421">
            <v>2210.4</v>
          </cell>
        </row>
        <row r="422">
          <cell r="C422" t="str">
            <v>Верещагинский городской округ Пермского края</v>
          </cell>
          <cell r="D422" t="str">
            <v>г. Верещагино, ул. Парковая, д. 2</v>
          </cell>
          <cell r="E422" t="b">
            <v>1</v>
          </cell>
          <cell r="F422">
            <v>1980</v>
          </cell>
          <cell r="H422" t="str">
            <v>Кирпич</v>
          </cell>
          <cell r="I422" t="str">
            <v>плоская</v>
          </cell>
          <cell r="K422" t="str">
            <v>имеется</v>
          </cell>
          <cell r="L422">
            <v>5</v>
          </cell>
          <cell r="M422">
            <v>5</v>
          </cell>
          <cell r="Q422">
            <v>3529.3</v>
          </cell>
          <cell r="R422">
            <v>398.1</v>
          </cell>
          <cell r="S422">
            <v>358.29</v>
          </cell>
        </row>
        <row r="423">
          <cell r="C423" t="str">
            <v>Верещагинский городской округ Пермского края</v>
          </cell>
          <cell r="D423" t="str">
            <v>г. Верещагино, ул. Парковая, д. 4</v>
          </cell>
          <cell r="E423" t="b">
            <v>1</v>
          </cell>
          <cell r="F423">
            <v>1977</v>
          </cell>
          <cell r="H423" t="str">
            <v>Кирпич</v>
          </cell>
          <cell r="L423">
            <v>5</v>
          </cell>
          <cell r="M423">
            <v>4</v>
          </cell>
          <cell r="Q423">
            <v>2851.8</v>
          </cell>
          <cell r="R423">
            <v>2851.8</v>
          </cell>
          <cell r="S423">
            <v>2426</v>
          </cell>
          <cell r="T423">
            <v>124</v>
          </cell>
        </row>
        <row r="424">
          <cell r="C424" t="str">
            <v>Верещагинский городской округ Пермского края</v>
          </cell>
          <cell r="D424" t="str">
            <v>г. Верещагино, ул. Парковая, д. 6</v>
          </cell>
          <cell r="E424" t="b">
            <v>1</v>
          </cell>
          <cell r="F424">
            <v>1979</v>
          </cell>
          <cell r="H424" t="str">
            <v>Кирпич</v>
          </cell>
          <cell r="L424">
            <v>5</v>
          </cell>
          <cell r="M424">
            <v>4</v>
          </cell>
          <cell r="Q424">
            <v>2620.3000000000002</v>
          </cell>
          <cell r="R424">
            <v>2620.3000000000002</v>
          </cell>
          <cell r="S424">
            <v>2355</v>
          </cell>
          <cell r="T424">
            <v>130</v>
          </cell>
        </row>
        <row r="425">
          <cell r="C425" t="str">
            <v>Верещагинский городской округ Пермского края</v>
          </cell>
          <cell r="D425" t="str">
            <v>г. Верещагино, ул. Парковая, д. 8</v>
          </cell>
          <cell r="E425" t="b">
            <v>1</v>
          </cell>
          <cell r="F425">
            <v>1983</v>
          </cell>
          <cell r="H425" t="str">
            <v>Кирпич</v>
          </cell>
          <cell r="L425">
            <v>5</v>
          </cell>
          <cell r="M425">
            <v>4</v>
          </cell>
          <cell r="Q425">
            <v>2640.1</v>
          </cell>
          <cell r="R425">
            <v>2640.1</v>
          </cell>
          <cell r="S425">
            <v>2355</v>
          </cell>
          <cell r="T425">
            <v>122</v>
          </cell>
        </row>
        <row r="426">
          <cell r="C426" t="str">
            <v>Верещагинский городской округ Пермского края</v>
          </cell>
          <cell r="D426" t="str">
            <v>г. Верещагино, ул. Парковая, д. 10</v>
          </cell>
          <cell r="E426" t="b">
            <v>1</v>
          </cell>
          <cell r="F426">
            <v>1993</v>
          </cell>
          <cell r="H426" t="str">
            <v>Кирпич</v>
          </cell>
          <cell r="L426">
            <v>5</v>
          </cell>
          <cell r="M426">
            <v>6</v>
          </cell>
          <cell r="Q426">
            <v>4455.1000000000004</v>
          </cell>
          <cell r="R426">
            <v>4455.1000000000004</v>
          </cell>
          <cell r="S426">
            <v>3485</v>
          </cell>
          <cell r="T426">
            <v>195</v>
          </cell>
        </row>
        <row r="427">
          <cell r="C427" t="str">
            <v>Верещагинский городской округ Пермского края</v>
          </cell>
          <cell r="D427" t="str">
            <v>г. Верещагино, ул. Парковая, д. 12</v>
          </cell>
          <cell r="E427" t="b">
            <v>1</v>
          </cell>
          <cell r="F427">
            <v>1994</v>
          </cell>
          <cell r="H427" t="str">
            <v>Панель</v>
          </cell>
          <cell r="L427">
            <v>5</v>
          </cell>
          <cell r="M427">
            <v>15</v>
          </cell>
          <cell r="Q427">
            <v>11329.5</v>
          </cell>
          <cell r="R427">
            <v>11329.5</v>
          </cell>
          <cell r="S427">
            <v>10142</v>
          </cell>
          <cell r="T427">
            <v>485</v>
          </cell>
        </row>
        <row r="428">
          <cell r="C428" t="str">
            <v>Верещагинский городской округ Пермского края</v>
          </cell>
          <cell r="D428" t="str">
            <v>г. Верещагино, ул. Парковая, д. 10А</v>
          </cell>
          <cell r="E428" t="b">
            <v>1</v>
          </cell>
          <cell r="F428">
            <v>1996</v>
          </cell>
          <cell r="H428" t="str">
            <v>Кирпич</v>
          </cell>
          <cell r="L428">
            <v>5</v>
          </cell>
          <cell r="M428">
            <v>1</v>
          </cell>
          <cell r="Q428">
            <v>2411.6999999999998</v>
          </cell>
          <cell r="R428">
            <v>2411.6999999999998</v>
          </cell>
          <cell r="S428">
            <v>2286</v>
          </cell>
          <cell r="T428">
            <v>91</v>
          </cell>
        </row>
        <row r="429">
          <cell r="C429" t="str">
            <v>Верещагинский городской округ Пермского края</v>
          </cell>
          <cell r="D429" t="str">
            <v>г. Верещагино, ул. Почтовая, д. 2</v>
          </cell>
          <cell r="E429" t="b">
            <v>1</v>
          </cell>
          <cell r="F429">
            <v>1973</v>
          </cell>
          <cell r="H429" t="str">
            <v>Кирпич</v>
          </cell>
          <cell r="I429" t="str">
            <v>плоская</v>
          </cell>
          <cell r="K429" t="str">
            <v>имеется</v>
          </cell>
          <cell r="L429">
            <v>3</v>
          </cell>
          <cell r="M429">
            <v>3</v>
          </cell>
          <cell r="Q429">
            <v>1525.4</v>
          </cell>
          <cell r="R429">
            <v>1239.9000000000001</v>
          </cell>
          <cell r="S429">
            <v>1115.9100000000001</v>
          </cell>
        </row>
        <row r="430">
          <cell r="C430" t="str">
            <v>Верещагинский городской округ Пермского края</v>
          </cell>
          <cell r="D430" t="str">
            <v>г. Верещагино, ул. Пролетарская, д. 42</v>
          </cell>
          <cell r="E430" t="b">
            <v>1</v>
          </cell>
          <cell r="F430">
            <v>1988</v>
          </cell>
          <cell r="H430" t="str">
            <v>Кирпич</v>
          </cell>
          <cell r="L430">
            <v>5</v>
          </cell>
          <cell r="M430">
            <v>4</v>
          </cell>
          <cell r="Q430">
            <v>3167.9</v>
          </cell>
          <cell r="R430">
            <v>3167.9</v>
          </cell>
          <cell r="S430">
            <v>2806</v>
          </cell>
          <cell r="T430">
            <v>124</v>
          </cell>
        </row>
        <row r="431">
          <cell r="C431" t="str">
            <v>Верещагинский городской округ Пермского края</v>
          </cell>
          <cell r="D431" t="str">
            <v>г. Верещагино, ул. Пролетарская, д. 44</v>
          </cell>
          <cell r="E431" t="b">
            <v>1</v>
          </cell>
          <cell r="F431">
            <v>1976</v>
          </cell>
          <cell r="H431" t="str">
            <v>Кирпич</v>
          </cell>
          <cell r="L431">
            <v>4</v>
          </cell>
          <cell r="M431">
            <v>1</v>
          </cell>
          <cell r="Q431">
            <v>1060.7</v>
          </cell>
          <cell r="R431">
            <v>1060.7</v>
          </cell>
          <cell r="S431">
            <v>1060.7</v>
          </cell>
          <cell r="T431">
            <v>80</v>
          </cell>
        </row>
        <row r="432">
          <cell r="C432" t="str">
            <v>Верещагинский городской округ Пермского края</v>
          </cell>
          <cell r="D432" t="str">
            <v>г. Верещагино, ул. Пролетарская, д. 47</v>
          </cell>
          <cell r="E432" t="b">
            <v>1</v>
          </cell>
          <cell r="F432">
            <v>1973</v>
          </cell>
          <cell r="H432" t="str">
            <v>Кирпич</v>
          </cell>
          <cell r="L432">
            <v>2</v>
          </cell>
          <cell r="M432">
            <v>3</v>
          </cell>
          <cell r="Q432">
            <v>944.4</v>
          </cell>
          <cell r="R432">
            <v>944.4</v>
          </cell>
          <cell r="S432">
            <v>917</v>
          </cell>
          <cell r="T432">
            <v>47</v>
          </cell>
        </row>
        <row r="433">
          <cell r="C433" t="str">
            <v>Верещагинский городской округ Пермского края</v>
          </cell>
          <cell r="D433" t="str">
            <v>г. Верещагино, ул. Пролетарская, д. 49</v>
          </cell>
          <cell r="E433" t="b">
            <v>1</v>
          </cell>
          <cell r="F433">
            <v>1983</v>
          </cell>
          <cell r="H433" t="str">
            <v>Кирпич</v>
          </cell>
          <cell r="I433" t="str">
            <v>плоская</v>
          </cell>
          <cell r="K433" t="str">
            <v>имеется</v>
          </cell>
          <cell r="L433">
            <v>5</v>
          </cell>
          <cell r="M433">
            <v>5</v>
          </cell>
          <cell r="Q433">
            <v>1042.8</v>
          </cell>
          <cell r="R433">
            <v>987.7</v>
          </cell>
          <cell r="S433">
            <v>888.93</v>
          </cell>
        </row>
        <row r="434">
          <cell r="C434" t="str">
            <v>Верещагинский городской округ Пермского края</v>
          </cell>
          <cell r="D434" t="str">
            <v>г. Верещагино, ул. Пролетарская, д. 52</v>
          </cell>
          <cell r="E434" t="b">
            <v>1</v>
          </cell>
          <cell r="F434">
            <v>2007</v>
          </cell>
          <cell r="H434" t="str">
            <v>Кирпич</v>
          </cell>
          <cell r="I434" t="str">
            <v>плоская</v>
          </cell>
          <cell r="K434" t="str">
            <v>имеется</v>
          </cell>
          <cell r="L434">
            <v>5</v>
          </cell>
          <cell r="M434">
            <v>5</v>
          </cell>
          <cell r="Q434">
            <v>3460.8</v>
          </cell>
          <cell r="R434">
            <v>3310.1</v>
          </cell>
          <cell r="S434">
            <v>2979.09</v>
          </cell>
        </row>
        <row r="435">
          <cell r="C435" t="str">
            <v>Верещагинский городской округ Пермского края</v>
          </cell>
          <cell r="D435" t="str">
            <v>г. Верещагино, ул. Пролетарская, д. 56</v>
          </cell>
          <cell r="E435" t="b">
            <v>1</v>
          </cell>
          <cell r="F435">
            <v>1975</v>
          </cell>
          <cell r="H435" t="str">
            <v>Кирпич</v>
          </cell>
          <cell r="I435" t="str">
            <v>плоская</v>
          </cell>
          <cell r="K435" t="str">
            <v>имеется</v>
          </cell>
          <cell r="L435">
            <v>5</v>
          </cell>
          <cell r="M435">
            <v>5</v>
          </cell>
          <cell r="Q435">
            <v>3330.3</v>
          </cell>
          <cell r="R435">
            <v>3125</v>
          </cell>
          <cell r="S435">
            <v>2812.5</v>
          </cell>
        </row>
        <row r="436">
          <cell r="C436" t="str">
            <v>Верещагинский городской округ Пермского края</v>
          </cell>
          <cell r="D436" t="str">
            <v>г. Верещагино, ул. Пролетарская, д. 58</v>
          </cell>
          <cell r="E436" t="b">
            <v>1</v>
          </cell>
          <cell r="F436">
            <v>2012</v>
          </cell>
          <cell r="G436">
            <v>2012</v>
          </cell>
          <cell r="H436" t="str">
            <v>пеноблочные, кирпичные</v>
          </cell>
          <cell r="I436" t="str">
            <v>скатная</v>
          </cell>
          <cell r="K436" t="str">
            <v>имеется</v>
          </cell>
          <cell r="L436">
            <v>3</v>
          </cell>
          <cell r="M436">
            <v>2</v>
          </cell>
          <cell r="Q436">
            <v>1266.5</v>
          </cell>
          <cell r="R436">
            <v>1266.5</v>
          </cell>
          <cell r="S436">
            <v>1179.5999999999999</v>
          </cell>
          <cell r="T436">
            <v>29</v>
          </cell>
        </row>
        <row r="437">
          <cell r="C437" t="str">
            <v>Верещагинский городской округ Пермского края</v>
          </cell>
          <cell r="D437" t="str">
            <v>г. Верещагино, ул. Профинтерна, д. 89</v>
          </cell>
          <cell r="E437" t="b">
            <v>1</v>
          </cell>
          <cell r="F437">
            <v>1934</v>
          </cell>
          <cell r="H437" t="str">
            <v>Дерево</v>
          </cell>
          <cell r="L437">
            <v>2</v>
          </cell>
          <cell r="M437">
            <v>2</v>
          </cell>
          <cell r="Q437">
            <v>444.4</v>
          </cell>
          <cell r="R437">
            <v>444.4</v>
          </cell>
          <cell r="S437">
            <v>379</v>
          </cell>
          <cell r="T437">
            <v>29</v>
          </cell>
        </row>
        <row r="438">
          <cell r="C438" t="str">
            <v>Верещагинский городской округ Пермского края</v>
          </cell>
          <cell r="D438" t="str">
            <v>г. Верещагино, ул. Профинтерна, д. 91</v>
          </cell>
          <cell r="E438" t="b">
            <v>1</v>
          </cell>
          <cell r="F438">
            <v>1932</v>
          </cell>
          <cell r="H438" t="str">
            <v>Дерево</v>
          </cell>
          <cell r="L438">
            <v>2</v>
          </cell>
          <cell r="M438">
            <v>2</v>
          </cell>
          <cell r="Q438">
            <v>504.1</v>
          </cell>
          <cell r="R438">
            <v>456.1</v>
          </cell>
          <cell r="S438">
            <v>456.1</v>
          </cell>
          <cell r="T438">
            <v>34</v>
          </cell>
        </row>
        <row r="439">
          <cell r="C439" t="str">
            <v>Верещагинский городской округ Пермского края</v>
          </cell>
          <cell r="D439" t="str">
            <v>г. Верещагино, ул. Садовая, д. 17</v>
          </cell>
          <cell r="E439" t="b">
            <v>1</v>
          </cell>
          <cell r="F439">
            <v>1998</v>
          </cell>
          <cell r="H439" t="str">
            <v>Кирпич</v>
          </cell>
          <cell r="L439">
            <v>4</v>
          </cell>
          <cell r="M439">
            <v>6</v>
          </cell>
          <cell r="Q439">
            <v>3031.7</v>
          </cell>
          <cell r="R439">
            <v>3031.7</v>
          </cell>
          <cell r="S439">
            <v>3054</v>
          </cell>
          <cell r="T439">
            <v>131</v>
          </cell>
        </row>
        <row r="440">
          <cell r="C440" t="str">
            <v>Верещагинский городской округ Пермского края</v>
          </cell>
          <cell r="D440" t="str">
            <v>г. Верещагино, ул. Садовая, д. 19</v>
          </cell>
          <cell r="E440" t="b">
            <v>1</v>
          </cell>
          <cell r="F440">
            <v>2000</v>
          </cell>
          <cell r="H440" t="str">
            <v>Кирпич</v>
          </cell>
          <cell r="I440" t="str">
            <v>скатная</v>
          </cell>
          <cell r="K440" t="str">
            <v>не имеется</v>
          </cell>
          <cell r="L440">
            <v>5</v>
          </cell>
          <cell r="M440">
            <v>5</v>
          </cell>
          <cell r="Q440">
            <v>4593</v>
          </cell>
          <cell r="R440">
            <v>3875</v>
          </cell>
          <cell r="S440">
            <v>3487.5</v>
          </cell>
        </row>
        <row r="441">
          <cell r="C441" t="str">
            <v>Верещагинский городской округ Пермского края</v>
          </cell>
          <cell r="D441" t="str">
            <v>г. Верещагино, ул. Садовая, д. 15А</v>
          </cell>
          <cell r="E441" t="b">
            <v>1</v>
          </cell>
          <cell r="F441">
            <v>1984</v>
          </cell>
          <cell r="H441" t="str">
            <v>Кирпич</v>
          </cell>
          <cell r="L441">
            <v>2</v>
          </cell>
          <cell r="M441">
            <v>2</v>
          </cell>
          <cell r="Q441">
            <v>832.7</v>
          </cell>
          <cell r="R441">
            <v>832.7</v>
          </cell>
          <cell r="S441">
            <v>786</v>
          </cell>
          <cell r="T441">
            <v>35</v>
          </cell>
        </row>
        <row r="442">
          <cell r="C442" t="str">
            <v>Верещагинский городской округ Пермского края</v>
          </cell>
          <cell r="D442" t="str">
            <v>г. Верещагино, ул. Свободы, д. 69</v>
          </cell>
          <cell r="E442" t="b">
            <v>1</v>
          </cell>
          <cell r="F442">
            <v>1976</v>
          </cell>
          <cell r="H442" t="str">
            <v>Крупные блоки</v>
          </cell>
          <cell r="L442">
            <v>5</v>
          </cell>
          <cell r="M442">
            <v>4</v>
          </cell>
          <cell r="Q442">
            <v>3519.3</v>
          </cell>
          <cell r="R442">
            <v>3519.3</v>
          </cell>
          <cell r="S442">
            <v>3261.12</v>
          </cell>
        </row>
        <row r="443">
          <cell r="C443" t="str">
            <v>Верещагинский городской округ Пермского края</v>
          </cell>
          <cell r="D443" t="str">
            <v>г. Верещагино, ул. Свободы, д. 71</v>
          </cell>
          <cell r="E443" t="b">
            <v>1</v>
          </cell>
          <cell r="F443">
            <v>1982</v>
          </cell>
          <cell r="H443" t="str">
            <v>Кирпич</v>
          </cell>
          <cell r="L443">
            <v>5</v>
          </cell>
          <cell r="M443">
            <v>4</v>
          </cell>
          <cell r="Q443">
            <v>3629.8</v>
          </cell>
          <cell r="R443">
            <v>3629.8</v>
          </cell>
          <cell r="S443">
            <v>3020</v>
          </cell>
          <cell r="T443">
            <v>150</v>
          </cell>
        </row>
        <row r="444">
          <cell r="C444" t="str">
            <v>Верещагинский городской округ Пермского края</v>
          </cell>
          <cell r="D444" t="str">
            <v>г. Верещагино, ул. Свободы, д. 73</v>
          </cell>
          <cell r="E444" t="b">
            <v>1</v>
          </cell>
          <cell r="F444">
            <v>1981</v>
          </cell>
          <cell r="H444" t="str">
            <v>Кирпич</v>
          </cell>
          <cell r="L444">
            <v>5</v>
          </cell>
          <cell r="M444">
            <v>4</v>
          </cell>
          <cell r="Q444">
            <v>3500.3</v>
          </cell>
          <cell r="R444">
            <v>3500.3</v>
          </cell>
          <cell r="S444">
            <v>3111</v>
          </cell>
          <cell r="T444">
            <v>135</v>
          </cell>
        </row>
        <row r="445">
          <cell r="C445" t="str">
            <v>Верещагинский городской округ Пермского края</v>
          </cell>
          <cell r="D445" t="str">
            <v>г. Верещагино, ул. Свободы, д. 80</v>
          </cell>
          <cell r="E445" t="b">
            <v>1</v>
          </cell>
          <cell r="F445">
            <v>1997</v>
          </cell>
          <cell r="G445" t="str">
            <v>рк 31.07.2020</v>
          </cell>
          <cell r="H445" t="str">
            <v>шлакоблок</v>
          </cell>
          <cell r="I445" t="str">
            <v>плоская</v>
          </cell>
          <cell r="K445" t="str">
            <v>имеется</v>
          </cell>
          <cell r="L445">
            <v>5</v>
          </cell>
          <cell r="M445">
            <v>4</v>
          </cell>
          <cell r="Q445">
            <v>2990.6</v>
          </cell>
          <cell r="R445">
            <v>2791.8</v>
          </cell>
          <cell r="S445">
            <v>2791.8</v>
          </cell>
          <cell r="T445">
            <v>120</v>
          </cell>
        </row>
        <row r="446">
          <cell r="C446" t="str">
            <v>Верещагинский городской округ Пермского края</v>
          </cell>
          <cell r="D446" t="str">
            <v>г. Верещагино, ул. Свободы, д. 86</v>
          </cell>
          <cell r="E446" t="b">
            <v>1</v>
          </cell>
          <cell r="F446">
            <v>1981</v>
          </cell>
          <cell r="H446" t="str">
            <v>Кирпич</v>
          </cell>
          <cell r="L446">
            <v>5</v>
          </cell>
          <cell r="M446">
            <v>6</v>
          </cell>
          <cell r="Q446">
            <v>4506</v>
          </cell>
          <cell r="R446">
            <v>4506</v>
          </cell>
          <cell r="S446">
            <v>4224</v>
          </cell>
          <cell r="T446">
            <v>151</v>
          </cell>
        </row>
        <row r="447">
          <cell r="C447" t="str">
            <v>Верещагинский городской округ Пермского края</v>
          </cell>
          <cell r="D447" t="str">
            <v>г. Верещагино, ул. Свободы, д. 90</v>
          </cell>
          <cell r="E447" t="b">
            <v>1</v>
          </cell>
          <cell r="F447">
            <v>1985</v>
          </cell>
          <cell r="H447" t="str">
            <v>Кирпич</v>
          </cell>
          <cell r="L447">
            <v>5</v>
          </cell>
          <cell r="M447">
            <v>6</v>
          </cell>
          <cell r="Q447">
            <v>4151</v>
          </cell>
          <cell r="R447">
            <v>4151</v>
          </cell>
          <cell r="S447">
            <v>4181</v>
          </cell>
          <cell r="T447">
            <v>133</v>
          </cell>
        </row>
        <row r="448">
          <cell r="C448" t="str">
            <v>Верещагинский городской округ Пермского края</v>
          </cell>
          <cell r="D448" t="str">
            <v>г. Верещагино, ул. Советская, д. 43</v>
          </cell>
          <cell r="E448" t="b">
            <v>1</v>
          </cell>
          <cell r="F448">
            <v>1980</v>
          </cell>
          <cell r="H448" t="str">
            <v>Кирпич</v>
          </cell>
          <cell r="I448" t="str">
            <v>плоская</v>
          </cell>
          <cell r="K448" t="str">
            <v>имеется</v>
          </cell>
          <cell r="L448">
            <v>5</v>
          </cell>
          <cell r="M448">
            <v>5</v>
          </cell>
          <cell r="Q448">
            <v>3976.3</v>
          </cell>
          <cell r="R448">
            <v>3698.1</v>
          </cell>
          <cell r="S448">
            <v>3328.29</v>
          </cell>
        </row>
        <row r="449">
          <cell r="C449" t="str">
            <v>Верещагинский городской округ Пермского края</v>
          </cell>
          <cell r="D449" t="str">
            <v>г. Верещагино, ул. Советская, д. 61</v>
          </cell>
          <cell r="E449" t="b">
            <v>1</v>
          </cell>
          <cell r="F449">
            <v>1987</v>
          </cell>
          <cell r="H449" t="str">
            <v>Кирпич</v>
          </cell>
          <cell r="L449">
            <v>5</v>
          </cell>
          <cell r="M449">
            <v>5</v>
          </cell>
          <cell r="Q449">
            <v>4822.8999999999996</v>
          </cell>
          <cell r="R449">
            <v>4822.8999999999996</v>
          </cell>
          <cell r="S449">
            <v>4381</v>
          </cell>
          <cell r="T449">
            <v>164</v>
          </cell>
        </row>
        <row r="450">
          <cell r="C450" t="str">
            <v>Верещагинский городской округ Пермского края</v>
          </cell>
          <cell r="D450" t="str">
            <v>г. Верещагино, ул. Советская, д. 63</v>
          </cell>
          <cell r="E450" t="b">
            <v>1</v>
          </cell>
          <cell r="F450">
            <v>1983</v>
          </cell>
          <cell r="H450" t="str">
            <v>Кирпич</v>
          </cell>
          <cell r="L450">
            <v>5</v>
          </cell>
          <cell r="M450">
            <v>6</v>
          </cell>
          <cell r="Q450">
            <v>4511</v>
          </cell>
          <cell r="R450">
            <v>4511</v>
          </cell>
          <cell r="S450">
            <v>4468</v>
          </cell>
          <cell r="T450">
            <v>173</v>
          </cell>
        </row>
        <row r="451">
          <cell r="C451" t="str">
            <v>Верещагинский городской округ Пермского края</v>
          </cell>
          <cell r="D451" t="str">
            <v>г. Верещагино, ул. Советская, д. 65</v>
          </cell>
          <cell r="E451" t="b">
            <v>1</v>
          </cell>
          <cell r="F451">
            <v>1981</v>
          </cell>
          <cell r="H451" t="str">
            <v>Кирпич</v>
          </cell>
          <cell r="L451">
            <v>5</v>
          </cell>
          <cell r="M451">
            <v>6</v>
          </cell>
          <cell r="Q451">
            <v>4668.9799999999996</v>
          </cell>
          <cell r="R451">
            <v>4668.9799999999996</v>
          </cell>
          <cell r="S451">
            <v>4576</v>
          </cell>
          <cell r="T451">
            <v>197</v>
          </cell>
        </row>
        <row r="452">
          <cell r="C452" t="str">
            <v>Верещагинский городской округ Пермского края</v>
          </cell>
          <cell r="D452" t="str">
            <v>г. Верещагино, ул. Советская, д. 96</v>
          </cell>
          <cell r="E452" t="b">
            <v>1</v>
          </cell>
          <cell r="F452">
            <v>1983</v>
          </cell>
          <cell r="H452" t="str">
            <v>Кирпич</v>
          </cell>
          <cell r="I452" t="str">
            <v>плоская</v>
          </cell>
          <cell r="K452" t="str">
            <v>имеется</v>
          </cell>
          <cell r="L452">
            <v>5</v>
          </cell>
          <cell r="M452">
            <v>5</v>
          </cell>
          <cell r="Q452">
            <v>3896.1</v>
          </cell>
          <cell r="R452">
            <v>3645.4</v>
          </cell>
          <cell r="S452">
            <v>3280.86</v>
          </cell>
        </row>
        <row r="453">
          <cell r="C453" t="str">
            <v>Верещагинский городской округ Пермского края</v>
          </cell>
          <cell r="D453" t="str">
            <v>г. Верещагино, ул. Степана Разина, д. 5</v>
          </cell>
          <cell r="E453" t="b">
            <v>1</v>
          </cell>
          <cell r="F453">
            <v>1985</v>
          </cell>
          <cell r="H453" t="str">
            <v>Кирпич</v>
          </cell>
          <cell r="L453">
            <v>3</v>
          </cell>
          <cell r="M453">
            <v>3</v>
          </cell>
          <cell r="Q453">
            <v>1156</v>
          </cell>
          <cell r="R453">
            <v>1156</v>
          </cell>
          <cell r="S453">
            <v>1169</v>
          </cell>
          <cell r="T453">
            <v>68</v>
          </cell>
        </row>
        <row r="454">
          <cell r="C454" t="str">
            <v>Верещагинский городской округ Пермского края</v>
          </cell>
          <cell r="D454" t="str">
            <v>г. Верещагино, ул. Строителей, д. 84</v>
          </cell>
          <cell r="E454" t="b">
            <v>1</v>
          </cell>
          <cell r="F454">
            <v>1972</v>
          </cell>
          <cell r="H454" t="str">
            <v>кирпич</v>
          </cell>
          <cell r="J454" t="str">
            <v>ГАЗ ГВС</v>
          </cell>
          <cell r="L454">
            <v>2</v>
          </cell>
          <cell r="M454">
            <v>2</v>
          </cell>
          <cell r="Q454">
            <v>516.29999999999995</v>
          </cell>
          <cell r="R454">
            <v>516.29999999999995</v>
          </cell>
          <cell r="S454">
            <v>516.29999999999995</v>
          </cell>
          <cell r="T454">
            <v>27</v>
          </cell>
        </row>
        <row r="455">
          <cell r="C455" t="str">
            <v>Верещагинский городской округ Пермского края</v>
          </cell>
          <cell r="D455" t="str">
            <v>г. Верещагино, ул. Строителей, д. 86</v>
          </cell>
          <cell r="E455" t="b">
            <v>1</v>
          </cell>
          <cell r="F455">
            <v>1972</v>
          </cell>
          <cell r="H455" t="str">
            <v>Кирпич</v>
          </cell>
          <cell r="L455">
            <v>2</v>
          </cell>
          <cell r="M455">
            <v>2</v>
          </cell>
          <cell r="Q455">
            <v>519.1</v>
          </cell>
          <cell r="R455">
            <v>519.1</v>
          </cell>
          <cell r="S455">
            <v>518</v>
          </cell>
          <cell r="T455">
            <v>38</v>
          </cell>
        </row>
        <row r="456">
          <cell r="C456" t="str">
            <v>Верещагинский городской округ Пермского края</v>
          </cell>
          <cell r="D456" t="str">
            <v>г. Верещагино, ул. Строителей, д. 88</v>
          </cell>
          <cell r="E456" t="b">
            <v>1</v>
          </cell>
          <cell r="F456">
            <v>1972</v>
          </cell>
          <cell r="H456" t="str">
            <v>кирпич</v>
          </cell>
          <cell r="J456" t="str">
            <v>ГАЗ ГВС</v>
          </cell>
          <cell r="L456">
            <v>2</v>
          </cell>
          <cell r="M456">
            <v>2</v>
          </cell>
          <cell r="Q456">
            <v>517.5</v>
          </cell>
          <cell r="R456">
            <v>517.5</v>
          </cell>
          <cell r="S456">
            <v>517.5</v>
          </cell>
          <cell r="T456">
            <v>24</v>
          </cell>
        </row>
        <row r="457">
          <cell r="C457" t="str">
            <v>Верещагинский городской округ Пермского края</v>
          </cell>
          <cell r="D457" t="str">
            <v>г. Верещагино, ул. Строителей, д. 98</v>
          </cell>
          <cell r="E457" t="b">
            <v>1</v>
          </cell>
          <cell r="F457">
            <v>1969</v>
          </cell>
          <cell r="H457" t="str">
            <v>кирпич</v>
          </cell>
          <cell r="J457" t="str">
            <v>ГАЗ ГВС</v>
          </cell>
          <cell r="L457">
            <v>2</v>
          </cell>
          <cell r="M457">
            <v>2</v>
          </cell>
          <cell r="Q457">
            <v>432.2</v>
          </cell>
          <cell r="R457">
            <v>432.2</v>
          </cell>
          <cell r="S457">
            <v>432.2</v>
          </cell>
          <cell r="T457">
            <v>20</v>
          </cell>
        </row>
        <row r="458">
          <cell r="C458" t="str">
            <v>Верещагинский городской округ Пермского края</v>
          </cell>
          <cell r="D458" t="str">
            <v>г. Верещагино, ул. Фестивальная, д. 18</v>
          </cell>
          <cell r="E458" t="b">
            <v>1</v>
          </cell>
          <cell r="F458">
            <v>1993</v>
          </cell>
          <cell r="H458" t="str">
            <v>Кирпич</v>
          </cell>
          <cell r="L458">
            <v>2</v>
          </cell>
          <cell r="M458">
            <v>2</v>
          </cell>
          <cell r="Q458">
            <v>588.70000000000005</v>
          </cell>
          <cell r="R458">
            <v>588.70000000000005</v>
          </cell>
          <cell r="S458">
            <v>434</v>
          </cell>
          <cell r="T458">
            <v>33</v>
          </cell>
        </row>
        <row r="459">
          <cell r="C459" t="str">
            <v>Верещагинский городской округ Пермского края</v>
          </cell>
          <cell r="D459" t="str">
            <v>г. Верещагино, ул. Фрунзе, д. 86</v>
          </cell>
          <cell r="E459" t="b">
            <v>1</v>
          </cell>
          <cell r="F459">
            <v>1970</v>
          </cell>
          <cell r="H459" t="str">
            <v>кирпич</v>
          </cell>
          <cell r="L459">
            <v>3</v>
          </cell>
          <cell r="M459">
            <v>3</v>
          </cell>
          <cell r="Q459">
            <v>1478</v>
          </cell>
          <cell r="R459">
            <v>1478</v>
          </cell>
          <cell r="S459">
            <v>1364.6</v>
          </cell>
          <cell r="T459">
            <v>59</v>
          </cell>
        </row>
        <row r="460">
          <cell r="C460" t="str">
            <v>Верещагинский городской округ Пермского края</v>
          </cell>
          <cell r="D460" t="str">
            <v>г. Верещагино, ул. Фрунзе, д. 100</v>
          </cell>
          <cell r="E460" t="b">
            <v>1</v>
          </cell>
          <cell r="F460">
            <v>1994</v>
          </cell>
          <cell r="H460" t="str">
            <v>Кирпич</v>
          </cell>
          <cell r="L460">
            <v>5</v>
          </cell>
          <cell r="M460">
            <v>5</v>
          </cell>
          <cell r="Q460">
            <v>4184.8</v>
          </cell>
          <cell r="R460">
            <v>4184.8</v>
          </cell>
          <cell r="S460">
            <v>4208</v>
          </cell>
          <cell r="T460">
            <v>185</v>
          </cell>
        </row>
        <row r="461">
          <cell r="C461" t="str">
            <v>Верещагинский городской округ Пермского края</v>
          </cell>
          <cell r="D461" t="str">
            <v>г. Верещагино, ул. Энгельса, д. 171</v>
          </cell>
          <cell r="E461" t="b">
            <v>1</v>
          </cell>
          <cell r="F461">
            <v>1979</v>
          </cell>
          <cell r="H461" t="str">
            <v>Дерево</v>
          </cell>
          <cell r="L461">
            <v>2</v>
          </cell>
          <cell r="M461">
            <v>1</v>
          </cell>
          <cell r="Q461">
            <v>216</v>
          </cell>
          <cell r="R461">
            <v>216</v>
          </cell>
          <cell r="S461">
            <v>206</v>
          </cell>
          <cell r="T461">
            <v>13</v>
          </cell>
        </row>
        <row r="462">
          <cell r="C462" t="str">
            <v>Верещагинский городской округ Пермского края</v>
          </cell>
          <cell r="D462" t="str">
            <v>г. Верещагино, ул. Южная, д. 2</v>
          </cell>
          <cell r="E462" t="b">
            <v>1</v>
          </cell>
          <cell r="F462">
            <v>1986</v>
          </cell>
          <cell r="H462" t="str">
            <v>Кирпич</v>
          </cell>
          <cell r="L462">
            <v>2</v>
          </cell>
          <cell r="M462">
            <v>2</v>
          </cell>
          <cell r="Q462">
            <v>464.3</v>
          </cell>
          <cell r="R462">
            <v>464.3</v>
          </cell>
          <cell r="S462">
            <v>639</v>
          </cell>
          <cell r="T462">
            <v>30</v>
          </cell>
        </row>
        <row r="463">
          <cell r="C463" t="str">
            <v>Верещагинский городской округ Пермского края</v>
          </cell>
          <cell r="D463" t="str">
            <v>г. Верещагино, ул. Южная, д. 4</v>
          </cell>
          <cell r="E463" t="b">
            <v>1</v>
          </cell>
          <cell r="F463">
            <v>1989</v>
          </cell>
          <cell r="H463" t="str">
            <v>Кирпич</v>
          </cell>
          <cell r="L463">
            <v>3</v>
          </cell>
          <cell r="M463">
            <v>1</v>
          </cell>
          <cell r="Q463">
            <v>777.3</v>
          </cell>
          <cell r="R463">
            <v>777.3</v>
          </cell>
          <cell r="S463">
            <v>530</v>
          </cell>
          <cell r="T463">
            <v>28</v>
          </cell>
        </row>
        <row r="464">
          <cell r="C464" t="str">
            <v>Верещагинский городской округ Пермского края</v>
          </cell>
          <cell r="D464" t="str">
            <v>г. Верещагино, ул. Южная, д. 5</v>
          </cell>
          <cell r="E464" t="b">
            <v>1</v>
          </cell>
          <cell r="F464">
            <v>1972</v>
          </cell>
          <cell r="H464" t="str">
            <v>Кирпич</v>
          </cell>
          <cell r="L464">
            <v>2</v>
          </cell>
          <cell r="M464">
            <v>3</v>
          </cell>
          <cell r="Q464">
            <v>923.3</v>
          </cell>
          <cell r="R464">
            <v>923.3</v>
          </cell>
          <cell r="S464">
            <v>793</v>
          </cell>
          <cell r="T464">
            <v>42</v>
          </cell>
        </row>
        <row r="465">
          <cell r="C465" t="str">
            <v>Верещагинский городской округ Пермского края</v>
          </cell>
          <cell r="D465" t="str">
            <v>г. Верещагино, ул. Южная, д. 6</v>
          </cell>
          <cell r="E465" t="b">
            <v>1</v>
          </cell>
          <cell r="F465">
            <v>1991</v>
          </cell>
          <cell r="H465" t="str">
            <v>Кирпич</v>
          </cell>
          <cell r="L465">
            <v>3</v>
          </cell>
          <cell r="M465">
            <v>1</v>
          </cell>
          <cell r="Q465">
            <v>629.20000000000005</v>
          </cell>
          <cell r="R465">
            <v>629.20000000000005</v>
          </cell>
          <cell r="S465">
            <v>476</v>
          </cell>
          <cell r="T465">
            <v>34</v>
          </cell>
        </row>
        <row r="466">
          <cell r="C466" t="str">
            <v>Верещагинский городской округ Пермского края</v>
          </cell>
          <cell r="D466" t="str">
            <v>г. Верещагино, ул. Ярославцева, д. 54</v>
          </cell>
          <cell r="E466" t="b">
            <v>1</v>
          </cell>
          <cell r="F466">
            <v>1989</v>
          </cell>
          <cell r="H466" t="str">
            <v>Кирпич</v>
          </cell>
          <cell r="L466">
            <v>5</v>
          </cell>
          <cell r="M466">
            <v>4</v>
          </cell>
          <cell r="Q466">
            <v>3012.7</v>
          </cell>
          <cell r="R466">
            <v>3012.7</v>
          </cell>
          <cell r="S466">
            <v>1866</v>
          </cell>
          <cell r="T466">
            <v>106</v>
          </cell>
        </row>
        <row r="467">
          <cell r="C467" t="str">
            <v>Верещагинский городской округ Пермского края</v>
          </cell>
          <cell r="D467" t="str">
            <v>д. Бородули, ул. Мира, д. 4</v>
          </cell>
          <cell r="E467" t="b">
            <v>1</v>
          </cell>
          <cell r="F467">
            <v>1979</v>
          </cell>
          <cell r="H467" t="str">
            <v>Кирпич</v>
          </cell>
          <cell r="L467">
            <v>2</v>
          </cell>
          <cell r="M467">
            <v>1</v>
          </cell>
          <cell r="Q467">
            <v>422.6</v>
          </cell>
          <cell r="R467">
            <v>422.6</v>
          </cell>
          <cell r="S467">
            <v>364</v>
          </cell>
          <cell r="T467">
            <v>15</v>
          </cell>
        </row>
        <row r="468">
          <cell r="C468" t="str">
            <v>Верещагинский городской округ Пермского края</v>
          </cell>
          <cell r="D468" t="str">
            <v>д. Кукеты, ул. Молодежная, д. 16</v>
          </cell>
          <cell r="E468" t="b">
            <v>1</v>
          </cell>
          <cell r="F468">
            <v>1983</v>
          </cell>
          <cell r="H468" t="str">
            <v>Кирпич</v>
          </cell>
          <cell r="L468">
            <v>2</v>
          </cell>
          <cell r="M468">
            <v>1</v>
          </cell>
          <cell r="Q468">
            <v>745.5</v>
          </cell>
          <cell r="R468">
            <v>745.5</v>
          </cell>
          <cell r="S468">
            <v>584</v>
          </cell>
          <cell r="T468">
            <v>13</v>
          </cell>
        </row>
        <row r="469">
          <cell r="C469" t="str">
            <v>Верещагинский городской округ Пермского края</v>
          </cell>
          <cell r="D469" t="str">
            <v>д. Рябины, ул. 10-й Пятилетки, д. 11</v>
          </cell>
          <cell r="E469" t="b">
            <v>1</v>
          </cell>
          <cell r="F469">
            <v>1978</v>
          </cell>
          <cell r="H469" t="str">
            <v>Дерево</v>
          </cell>
          <cell r="L469">
            <v>1</v>
          </cell>
          <cell r="M469">
            <v>1</v>
          </cell>
          <cell r="Q469">
            <v>119</v>
          </cell>
          <cell r="R469">
            <v>119</v>
          </cell>
          <cell r="S469">
            <v>69</v>
          </cell>
          <cell r="T469">
            <v>12</v>
          </cell>
        </row>
        <row r="470">
          <cell r="C470" t="str">
            <v>Верещагинский городской округ Пермского края</v>
          </cell>
          <cell r="D470" t="str">
            <v>д. Рябины, ул. Юбилейная, д. 2</v>
          </cell>
          <cell r="E470" t="b">
            <v>1</v>
          </cell>
          <cell r="F470">
            <v>1973</v>
          </cell>
          <cell r="H470" t="str">
            <v>кирпич</v>
          </cell>
          <cell r="J470" t="str">
            <v>ГВС</v>
          </cell>
          <cell r="L470">
            <v>2</v>
          </cell>
          <cell r="M470">
            <v>2</v>
          </cell>
          <cell r="Q470">
            <v>538.20000000000005</v>
          </cell>
          <cell r="R470">
            <v>538.20000000000005</v>
          </cell>
          <cell r="S470">
            <v>538.20000000000005</v>
          </cell>
          <cell r="T470">
            <v>28</v>
          </cell>
        </row>
        <row r="471">
          <cell r="C471" t="str">
            <v>Верещагинский городской округ Пермского края</v>
          </cell>
          <cell r="D471" t="str">
            <v>д. Рябины, ул. Юбилейная, д. 4</v>
          </cell>
          <cell r="E471" t="b">
            <v>1</v>
          </cell>
          <cell r="F471">
            <v>1985</v>
          </cell>
          <cell r="H471" t="str">
            <v>Кирпич</v>
          </cell>
          <cell r="I471" t="str">
            <v>скатная</v>
          </cell>
          <cell r="J471" t="str">
            <v>ГВС</v>
          </cell>
          <cell r="K471" t="str">
            <v>не имеется</v>
          </cell>
          <cell r="L471">
            <v>2</v>
          </cell>
          <cell r="M471">
            <v>3</v>
          </cell>
          <cell r="Q471">
            <v>926.4</v>
          </cell>
          <cell r="R471">
            <v>859.1</v>
          </cell>
          <cell r="S471">
            <v>773.19</v>
          </cell>
        </row>
        <row r="472">
          <cell r="C472" t="str">
            <v>Верещагинский городской округ Пермского края</v>
          </cell>
          <cell r="D472" t="str">
            <v>д. Рябины, ул. Юбилейная, д. 6</v>
          </cell>
          <cell r="E472" t="b">
            <v>1</v>
          </cell>
          <cell r="F472">
            <v>1991</v>
          </cell>
          <cell r="H472" t="str">
            <v>Кирпич</v>
          </cell>
          <cell r="L472">
            <v>2</v>
          </cell>
          <cell r="M472">
            <v>2</v>
          </cell>
          <cell r="Q472">
            <v>986.8</v>
          </cell>
          <cell r="R472">
            <v>986.8</v>
          </cell>
          <cell r="S472">
            <v>986.8</v>
          </cell>
          <cell r="T472">
            <v>53</v>
          </cell>
        </row>
        <row r="473">
          <cell r="C473" t="str">
            <v>Верещагинский городской округ Пермского края</v>
          </cell>
          <cell r="D473" t="str">
            <v>п. Зюкайка, ул. Гагарина, д. 2</v>
          </cell>
          <cell r="E473" t="b">
            <v>1</v>
          </cell>
          <cell r="F473">
            <v>1976</v>
          </cell>
          <cell r="H473" t="str">
            <v>Дерево</v>
          </cell>
          <cell r="L473">
            <v>2</v>
          </cell>
          <cell r="M473">
            <v>2</v>
          </cell>
          <cell r="Q473">
            <v>252.2</v>
          </cell>
          <cell r="R473">
            <v>252.2</v>
          </cell>
          <cell r="S473">
            <v>158</v>
          </cell>
          <cell r="T473">
            <v>23</v>
          </cell>
        </row>
        <row r="474">
          <cell r="C474" t="str">
            <v>Верещагинский городской округ Пермского края</v>
          </cell>
          <cell r="D474" t="str">
            <v>п. Зюкайка, ул. Куйбышева, д. 39</v>
          </cell>
          <cell r="E474" t="b">
            <v>1</v>
          </cell>
          <cell r="F474">
            <v>1961</v>
          </cell>
          <cell r="H474" t="str">
            <v>Кирпич</v>
          </cell>
          <cell r="L474">
            <v>2</v>
          </cell>
          <cell r="M474">
            <v>3</v>
          </cell>
          <cell r="Q474">
            <v>606.1</v>
          </cell>
          <cell r="R474">
            <v>606.1</v>
          </cell>
          <cell r="S474">
            <v>606.1</v>
          </cell>
          <cell r="T474">
            <v>27</v>
          </cell>
        </row>
        <row r="475">
          <cell r="C475" t="str">
            <v>Верещагинский городской округ Пермского края</v>
          </cell>
          <cell r="D475" t="str">
            <v>п. Зюкайка, ул. Куйбышева, д. 41</v>
          </cell>
          <cell r="E475" t="b">
            <v>1</v>
          </cell>
          <cell r="F475">
            <v>1963</v>
          </cell>
          <cell r="H475" t="str">
            <v>Крупные блоки</v>
          </cell>
          <cell r="L475">
            <v>2</v>
          </cell>
          <cell r="M475">
            <v>3</v>
          </cell>
          <cell r="Q475">
            <v>609.20000000000005</v>
          </cell>
          <cell r="R475">
            <v>609.20000000000005</v>
          </cell>
          <cell r="S475">
            <v>609.20000000000005</v>
          </cell>
          <cell r="T475">
            <v>30</v>
          </cell>
        </row>
        <row r="476">
          <cell r="C476" t="str">
            <v>Верещагинский городской округ Пермского края</v>
          </cell>
          <cell r="D476" t="str">
            <v>п. Зюкайка, ул. Матросова, д. 16</v>
          </cell>
          <cell r="E476" t="b">
            <v>1</v>
          </cell>
          <cell r="F476">
            <v>1989</v>
          </cell>
          <cell r="H476" t="str">
            <v>Кирпич</v>
          </cell>
          <cell r="L476">
            <v>5</v>
          </cell>
          <cell r="M476">
            <v>4</v>
          </cell>
          <cell r="Q476">
            <v>4037.6</v>
          </cell>
          <cell r="R476">
            <v>4037.6</v>
          </cell>
          <cell r="S476">
            <v>2856</v>
          </cell>
          <cell r="T476">
            <v>196</v>
          </cell>
        </row>
        <row r="477">
          <cell r="C477" t="str">
            <v>Верещагинский городской округ Пермского края</v>
          </cell>
          <cell r="D477" t="str">
            <v>п. Зюкайка, ул. Матросова, д. 18</v>
          </cell>
          <cell r="E477" t="b">
            <v>1</v>
          </cell>
          <cell r="F477">
            <v>1978</v>
          </cell>
          <cell r="H477" t="str">
            <v>Кирпич</v>
          </cell>
          <cell r="L477">
            <v>5</v>
          </cell>
          <cell r="M477">
            <v>4</v>
          </cell>
          <cell r="Q477">
            <v>5588.1</v>
          </cell>
          <cell r="R477">
            <v>5588.1</v>
          </cell>
          <cell r="S477">
            <v>4138</v>
          </cell>
          <cell r="T477">
            <v>162</v>
          </cell>
        </row>
        <row r="478">
          <cell r="C478" t="str">
            <v>Верещагинский городской округ Пермского края</v>
          </cell>
          <cell r="D478" t="str">
            <v>п. Зюкайка, ул. Матросова, д. 20</v>
          </cell>
          <cell r="E478" t="b">
            <v>1</v>
          </cell>
          <cell r="F478">
            <v>1978</v>
          </cell>
          <cell r="H478" t="str">
            <v>Кирпич</v>
          </cell>
          <cell r="L478">
            <v>2</v>
          </cell>
          <cell r="M478">
            <v>4</v>
          </cell>
          <cell r="Q478">
            <v>946.2</v>
          </cell>
          <cell r="R478">
            <v>946.2</v>
          </cell>
          <cell r="S478">
            <v>895</v>
          </cell>
          <cell r="T478">
            <v>38</v>
          </cell>
        </row>
        <row r="479">
          <cell r="C479" t="str">
            <v>Верещагинский городской округ Пермского края</v>
          </cell>
          <cell r="D479" t="str">
            <v>п. Зюкайка, ул. Маяковского, д. 18</v>
          </cell>
          <cell r="E479" t="b">
            <v>1</v>
          </cell>
          <cell r="F479">
            <v>1986</v>
          </cell>
          <cell r="H479" t="str">
            <v>кирпич</v>
          </cell>
          <cell r="L479">
            <v>5</v>
          </cell>
          <cell r="M479">
            <v>4</v>
          </cell>
          <cell r="Q479">
            <v>3864.4</v>
          </cell>
          <cell r="R479">
            <v>3864.4</v>
          </cell>
          <cell r="S479">
            <v>2668.1</v>
          </cell>
          <cell r="T479">
            <v>115</v>
          </cell>
        </row>
        <row r="480">
          <cell r="C480" t="str">
            <v>Верещагинский городской округ Пермского края</v>
          </cell>
          <cell r="D480" t="str">
            <v>п. Зюкайка, ул. Мичурина, д. 3</v>
          </cell>
          <cell r="E480" t="b">
            <v>1</v>
          </cell>
          <cell r="F480">
            <v>1982</v>
          </cell>
          <cell r="H480" t="str">
            <v>панель</v>
          </cell>
          <cell r="L480">
            <v>4</v>
          </cell>
          <cell r="M480">
            <v>4</v>
          </cell>
          <cell r="Q480">
            <v>2203.5</v>
          </cell>
          <cell r="R480">
            <v>2203.5</v>
          </cell>
          <cell r="S480">
            <v>2203.5</v>
          </cell>
          <cell r="T480">
            <v>60</v>
          </cell>
        </row>
        <row r="481">
          <cell r="C481" t="str">
            <v>Верещагинский городской округ Пермского края</v>
          </cell>
          <cell r="D481" t="str">
            <v>п. Зюкайка, ул. Мичурина, д. 6</v>
          </cell>
          <cell r="E481" t="b">
            <v>1</v>
          </cell>
          <cell r="F481">
            <v>1987</v>
          </cell>
          <cell r="H481" t="str">
            <v>Кирпич</v>
          </cell>
          <cell r="L481">
            <v>5</v>
          </cell>
          <cell r="M481">
            <v>1</v>
          </cell>
          <cell r="Q481">
            <v>3608.6</v>
          </cell>
          <cell r="R481">
            <v>3608.6</v>
          </cell>
          <cell r="S481">
            <v>2363</v>
          </cell>
          <cell r="T481">
            <v>91</v>
          </cell>
        </row>
        <row r="482">
          <cell r="C482" t="str">
            <v>Верещагинский городской округ Пермского края</v>
          </cell>
          <cell r="D482" t="str">
            <v>п. Зюкайка, ул. Мичурина, д. 16А</v>
          </cell>
          <cell r="E482" t="b">
            <v>1</v>
          </cell>
          <cell r="F482">
            <v>1969</v>
          </cell>
          <cell r="H482" t="str">
            <v>Кирпич</v>
          </cell>
          <cell r="L482">
            <v>2</v>
          </cell>
          <cell r="M482">
            <v>1</v>
          </cell>
          <cell r="Q482">
            <v>327.10000000000002</v>
          </cell>
          <cell r="R482">
            <v>327.10000000000002</v>
          </cell>
          <cell r="S482">
            <v>307</v>
          </cell>
          <cell r="T482">
            <v>14</v>
          </cell>
        </row>
        <row r="483">
          <cell r="C483" t="str">
            <v>Верещагинский городской округ Пермского края</v>
          </cell>
          <cell r="D483" t="str">
            <v>п. Зюкайка, ул. Островского, д. 23</v>
          </cell>
          <cell r="E483" t="b">
            <v>1</v>
          </cell>
          <cell r="F483">
            <v>1984</v>
          </cell>
          <cell r="H483" t="str">
            <v>Кирпич</v>
          </cell>
          <cell r="L483">
            <v>3</v>
          </cell>
          <cell r="M483">
            <v>1</v>
          </cell>
          <cell r="Q483">
            <v>1819.9</v>
          </cell>
          <cell r="R483">
            <v>1819.9</v>
          </cell>
          <cell r="S483">
            <v>1502</v>
          </cell>
          <cell r="T483">
            <v>94</v>
          </cell>
        </row>
        <row r="484">
          <cell r="C484" t="str">
            <v>Верещагинский городской округ Пермского края</v>
          </cell>
          <cell r="D484" t="str">
            <v>п. Зюкайка, ул. Пугачева, д. 29</v>
          </cell>
          <cell r="E484" t="b">
            <v>1</v>
          </cell>
          <cell r="F484">
            <v>1982</v>
          </cell>
          <cell r="H484" t="str">
            <v>Кирпич</v>
          </cell>
          <cell r="L484">
            <v>5</v>
          </cell>
          <cell r="M484">
            <v>4</v>
          </cell>
          <cell r="Q484">
            <v>3823.5</v>
          </cell>
          <cell r="R484">
            <v>3823.5</v>
          </cell>
          <cell r="S484">
            <v>2826</v>
          </cell>
          <cell r="T484">
            <v>90</v>
          </cell>
        </row>
        <row r="485">
          <cell r="C485" t="str">
            <v>Верещагинский городской округ Пермского края</v>
          </cell>
          <cell r="D485" t="str">
            <v>п. Зюкайка, ул. Пугачева, д. 31</v>
          </cell>
          <cell r="E485" t="b">
            <v>1</v>
          </cell>
          <cell r="F485">
            <v>1976</v>
          </cell>
          <cell r="H485" t="str">
            <v>Кирпич</v>
          </cell>
          <cell r="I485" t="str">
            <v>плоская</v>
          </cell>
          <cell r="K485" t="str">
            <v>имеется</v>
          </cell>
          <cell r="L485">
            <v>5</v>
          </cell>
          <cell r="M485">
            <v>5</v>
          </cell>
          <cell r="Q485">
            <v>2397.1999999999998</v>
          </cell>
          <cell r="R485">
            <v>2019.1</v>
          </cell>
          <cell r="S485">
            <v>1817.19</v>
          </cell>
        </row>
        <row r="486">
          <cell r="C486" t="str">
            <v>Верещагинский городской округ Пермского края</v>
          </cell>
          <cell r="D486" t="str">
            <v>п. Зюкайка, ул. Пугачева, д. 38</v>
          </cell>
          <cell r="E486" t="b">
            <v>1</v>
          </cell>
          <cell r="F486">
            <v>1967</v>
          </cell>
          <cell r="H486" t="str">
            <v>Кирпич</v>
          </cell>
          <cell r="L486">
            <v>2</v>
          </cell>
          <cell r="M486">
            <v>4</v>
          </cell>
          <cell r="Q486">
            <v>898.6</v>
          </cell>
          <cell r="R486">
            <v>898.6</v>
          </cell>
          <cell r="S486">
            <v>836</v>
          </cell>
          <cell r="T486">
            <v>21</v>
          </cell>
        </row>
        <row r="487">
          <cell r="C487" t="str">
            <v>Верещагинский городской округ Пермского края</v>
          </cell>
          <cell r="D487" t="str">
            <v>п. Зюкайка, ул. Пугачева, д. 40</v>
          </cell>
          <cell r="E487" t="b">
            <v>1</v>
          </cell>
          <cell r="F487">
            <v>1970</v>
          </cell>
          <cell r="H487" t="str">
            <v>Кирпич</v>
          </cell>
          <cell r="L487">
            <v>3</v>
          </cell>
          <cell r="M487">
            <v>1</v>
          </cell>
          <cell r="Q487">
            <v>3823.5</v>
          </cell>
          <cell r="R487">
            <v>3823.5</v>
          </cell>
          <cell r="S487">
            <v>1178</v>
          </cell>
          <cell r="T487">
            <v>43</v>
          </cell>
        </row>
        <row r="488">
          <cell r="C488" t="str">
            <v>Верещагинский городской округ Пермского края</v>
          </cell>
          <cell r="D488" t="str">
            <v>п. Зюкайка, ул. Тимирязева, д. 5А</v>
          </cell>
          <cell r="E488" t="b">
            <v>1</v>
          </cell>
          <cell r="F488">
            <v>1966</v>
          </cell>
          <cell r="H488" t="str">
            <v>Кирпич</v>
          </cell>
          <cell r="L488">
            <v>2</v>
          </cell>
          <cell r="M488">
            <v>2</v>
          </cell>
          <cell r="Q488">
            <v>544.70000000000005</v>
          </cell>
          <cell r="R488">
            <v>544.70000000000005</v>
          </cell>
          <cell r="S488">
            <v>544.70000000000005</v>
          </cell>
          <cell r="T488">
            <v>24</v>
          </cell>
        </row>
        <row r="489">
          <cell r="C489" t="str">
            <v>Верещагинский городской округ Пермского края</v>
          </cell>
          <cell r="D489" t="str">
            <v>п. Зюкайка, ул. Тимирязева, д. 5Б</v>
          </cell>
          <cell r="E489" t="b">
            <v>1</v>
          </cell>
          <cell r="F489">
            <v>1966</v>
          </cell>
          <cell r="H489" t="str">
            <v>Кирпич</v>
          </cell>
          <cell r="L489">
            <v>2</v>
          </cell>
          <cell r="M489">
            <v>2</v>
          </cell>
          <cell r="Q489">
            <v>555.9</v>
          </cell>
          <cell r="R489">
            <v>555.9</v>
          </cell>
          <cell r="S489">
            <v>505.7</v>
          </cell>
          <cell r="T489">
            <v>24</v>
          </cell>
        </row>
        <row r="490">
          <cell r="C490" t="str">
            <v>Верещагинский городской округ Пермского края</v>
          </cell>
          <cell r="D490" t="str">
            <v>п. Зюкайка, ул. Фурманова, д. 15</v>
          </cell>
          <cell r="E490" t="b">
            <v>1</v>
          </cell>
          <cell r="F490">
            <v>1987</v>
          </cell>
          <cell r="G490">
            <v>2018</v>
          </cell>
          <cell r="H490" t="str">
            <v>кирпич</v>
          </cell>
          <cell r="L490">
            <v>3</v>
          </cell>
          <cell r="M490">
            <v>3</v>
          </cell>
          <cell r="Q490">
            <v>1781</v>
          </cell>
          <cell r="R490">
            <v>1781</v>
          </cell>
          <cell r="S490">
            <v>1781</v>
          </cell>
          <cell r="T490">
            <v>95</v>
          </cell>
        </row>
        <row r="491">
          <cell r="C491" t="str">
            <v>Верещагинский городской округ Пермского края</v>
          </cell>
          <cell r="D491" t="str">
            <v>п. Зюкайка, ул. Юбилейная, д. 2</v>
          </cell>
          <cell r="E491" t="b">
            <v>1</v>
          </cell>
          <cell r="F491">
            <v>1976</v>
          </cell>
          <cell r="H491" t="str">
            <v>Кирпич</v>
          </cell>
          <cell r="L491">
            <v>5</v>
          </cell>
          <cell r="M491">
            <v>1</v>
          </cell>
          <cell r="Q491">
            <v>4187.3</v>
          </cell>
          <cell r="R491">
            <v>4187.3</v>
          </cell>
          <cell r="S491">
            <v>3863</v>
          </cell>
          <cell r="T491">
            <v>173</v>
          </cell>
        </row>
        <row r="492">
          <cell r="C492" t="str">
            <v>Верещагинский городской округ Пермского края</v>
          </cell>
          <cell r="D492" t="str">
            <v>п. Зюкайка, ул. Юбилейная, д. 4</v>
          </cell>
          <cell r="E492" t="b">
            <v>1</v>
          </cell>
          <cell r="F492">
            <v>1976</v>
          </cell>
          <cell r="H492" t="str">
            <v>Кирпич</v>
          </cell>
          <cell r="L492">
            <v>4</v>
          </cell>
          <cell r="M492">
            <v>2</v>
          </cell>
          <cell r="Q492">
            <v>2556</v>
          </cell>
          <cell r="R492">
            <v>1690.8</v>
          </cell>
          <cell r="S492">
            <v>1690.8</v>
          </cell>
          <cell r="T492">
            <v>100</v>
          </cell>
        </row>
        <row r="493">
          <cell r="C493" t="str">
            <v>Верещагинский городской округ Пермского края</v>
          </cell>
          <cell r="D493" t="str">
            <v>с. Вознесенское, ул. Ленина, д. 36</v>
          </cell>
          <cell r="E493" t="b">
            <v>1</v>
          </cell>
          <cell r="F493">
            <v>1996</v>
          </cell>
          <cell r="H493" t="str">
            <v>Кирпич</v>
          </cell>
          <cell r="L493">
            <v>5</v>
          </cell>
          <cell r="M493">
            <v>4</v>
          </cell>
          <cell r="Q493">
            <v>4743.8999999999996</v>
          </cell>
          <cell r="R493">
            <v>4743.8999999999996</v>
          </cell>
          <cell r="S493">
            <v>4167</v>
          </cell>
          <cell r="T493">
            <v>217</v>
          </cell>
        </row>
        <row r="494">
          <cell r="C494" t="str">
            <v>Верещагинский городской округ Пермского края</v>
          </cell>
          <cell r="D494" t="str">
            <v>с. Вознесенское, ул. Ленина, д. 38</v>
          </cell>
          <cell r="E494" t="b">
            <v>1</v>
          </cell>
          <cell r="F494">
            <v>1984</v>
          </cell>
          <cell r="H494" t="str">
            <v>Кирпич</v>
          </cell>
          <cell r="L494">
            <v>5</v>
          </cell>
          <cell r="M494">
            <v>4</v>
          </cell>
          <cell r="Q494">
            <v>3390.2</v>
          </cell>
          <cell r="R494">
            <v>3390.2</v>
          </cell>
          <cell r="S494">
            <v>3207</v>
          </cell>
          <cell r="T494">
            <v>108</v>
          </cell>
        </row>
        <row r="495">
          <cell r="C495" t="str">
            <v>Верещагинский городской округ Пермского края</v>
          </cell>
          <cell r="D495" t="str">
            <v>с. Вознесенское, ул. Ленина, д. 40</v>
          </cell>
          <cell r="E495" t="b">
            <v>1</v>
          </cell>
          <cell r="F495">
            <v>1977</v>
          </cell>
          <cell r="H495" t="str">
            <v>Кирпич</v>
          </cell>
          <cell r="L495">
            <v>5</v>
          </cell>
          <cell r="M495">
            <v>4</v>
          </cell>
          <cell r="Q495">
            <v>2760.9</v>
          </cell>
          <cell r="R495">
            <v>2760.9</v>
          </cell>
          <cell r="S495">
            <v>2513</v>
          </cell>
          <cell r="T495">
            <v>121</v>
          </cell>
        </row>
        <row r="496">
          <cell r="C496" t="str">
            <v>Верещагинский городской округ Пермского края</v>
          </cell>
          <cell r="D496" t="str">
            <v>с. Вознесенское, ул. Ленина, д. 44</v>
          </cell>
          <cell r="E496" t="b">
            <v>1</v>
          </cell>
          <cell r="F496">
            <v>1982</v>
          </cell>
          <cell r="H496" t="str">
            <v>Кирпич</v>
          </cell>
          <cell r="L496">
            <v>5</v>
          </cell>
          <cell r="M496">
            <v>4</v>
          </cell>
          <cell r="Q496">
            <v>2829.8</v>
          </cell>
          <cell r="R496">
            <v>2829.8</v>
          </cell>
          <cell r="S496">
            <v>2778</v>
          </cell>
          <cell r="T496">
            <v>176</v>
          </cell>
        </row>
        <row r="497">
          <cell r="C497" t="str">
            <v>Муниципальное образование "Город Березники" Пермского края</v>
          </cell>
          <cell r="D497" t="str">
            <v>г. Березники, б-р Строгановский, д. 7</v>
          </cell>
          <cell r="E497" t="b">
            <v>1</v>
          </cell>
          <cell r="F497">
            <v>2017</v>
          </cell>
          <cell r="H497" t="str">
            <v>панели 3х слойные</v>
          </cell>
          <cell r="I497" t="str">
            <v>плоская</v>
          </cell>
          <cell r="J497" t="str">
            <v>ГАЗ</v>
          </cell>
          <cell r="K497" t="str">
            <v>имеется</v>
          </cell>
          <cell r="L497">
            <v>19</v>
          </cell>
          <cell r="M497">
            <v>1</v>
          </cell>
          <cell r="N497">
            <v>2</v>
          </cell>
          <cell r="O497">
            <v>1</v>
          </cell>
          <cell r="P497">
            <v>1</v>
          </cell>
          <cell r="Q497">
            <v>7866.1</v>
          </cell>
          <cell r="R497">
            <v>6104.1</v>
          </cell>
          <cell r="S497">
            <v>5837.8</v>
          </cell>
          <cell r="T497">
            <v>337</v>
          </cell>
        </row>
        <row r="498">
          <cell r="C498" t="str">
            <v>Муниципальное образование "Город Березники" Пермского края</v>
          </cell>
          <cell r="D498" t="str">
            <v>г. Березники, б-р Строгановский, д. 13</v>
          </cell>
          <cell r="E498" t="b">
            <v>1</v>
          </cell>
          <cell r="F498">
            <v>2023</v>
          </cell>
          <cell r="H498" t="str">
            <v>Монолитный</v>
          </cell>
          <cell r="I498" t="str">
            <v>плоская</v>
          </cell>
          <cell r="J498" t="str">
            <v>ГАЗ</v>
          </cell>
          <cell r="K498" t="str">
            <v>имеется</v>
          </cell>
          <cell r="L498">
            <v>16</v>
          </cell>
          <cell r="M498">
            <v>2</v>
          </cell>
          <cell r="N498">
            <v>4</v>
          </cell>
          <cell r="O498">
            <v>2</v>
          </cell>
          <cell r="P498">
            <v>2</v>
          </cell>
          <cell r="Q498">
            <v>14616.9</v>
          </cell>
          <cell r="R498">
            <v>10762.2</v>
          </cell>
          <cell r="S498">
            <v>9992.2999999999993</v>
          </cell>
        </row>
        <row r="499">
          <cell r="C499" t="str">
            <v>Муниципальное образование "Город Березники" Пермского края</v>
          </cell>
          <cell r="D499" t="str">
            <v>г. Березники, б-р Строгановский, д. 15</v>
          </cell>
          <cell r="E499" t="b">
            <v>1</v>
          </cell>
          <cell r="F499">
            <v>2023</v>
          </cell>
          <cell r="H499" t="str">
            <v>Монолитный</v>
          </cell>
          <cell r="I499" t="str">
            <v>плоская</v>
          </cell>
          <cell r="J499" t="str">
            <v>ГАЗ</v>
          </cell>
          <cell r="K499" t="str">
            <v>имеется</v>
          </cell>
          <cell r="L499">
            <v>16</v>
          </cell>
          <cell r="M499">
            <v>2</v>
          </cell>
          <cell r="N499">
            <v>4</v>
          </cell>
          <cell r="O499">
            <v>2</v>
          </cell>
          <cell r="P499">
            <v>2</v>
          </cell>
          <cell r="Q499">
            <v>14629.9</v>
          </cell>
          <cell r="R499">
            <v>9990.5</v>
          </cell>
          <cell r="S499">
            <v>9990.5</v>
          </cell>
        </row>
        <row r="500">
          <cell r="C500" t="str">
            <v>Муниципальное образование "Город Березники" Пермского края</v>
          </cell>
          <cell r="D500" t="str">
            <v>г. Березники, б-р Строгановский, д. 16</v>
          </cell>
          <cell r="E500" t="b">
            <v>1</v>
          </cell>
          <cell r="F500">
            <v>2016</v>
          </cell>
          <cell r="H500" t="str">
            <v>монолит ж/б</v>
          </cell>
          <cell r="I500" t="str">
            <v>плоская</v>
          </cell>
          <cell r="K500" t="str">
            <v>имеется</v>
          </cell>
          <cell r="L500">
            <v>9</v>
          </cell>
          <cell r="M500">
            <v>1</v>
          </cell>
          <cell r="N500">
            <v>1</v>
          </cell>
          <cell r="O500">
            <v>1</v>
          </cell>
          <cell r="Q500">
            <v>5272.2</v>
          </cell>
          <cell r="R500">
            <v>3954.7</v>
          </cell>
          <cell r="S500">
            <v>3672</v>
          </cell>
          <cell r="T500">
            <v>220</v>
          </cell>
        </row>
        <row r="501">
          <cell r="C501" t="str">
            <v>Муниципальное образование "Город Березники" Пермского края</v>
          </cell>
          <cell r="D501" t="str">
            <v>г. Березники, б-р Строгановский, д. 18</v>
          </cell>
          <cell r="E501" t="b">
            <v>1</v>
          </cell>
          <cell r="F501">
            <v>2016</v>
          </cell>
          <cell r="H501" t="str">
            <v>монолит ж/б</v>
          </cell>
          <cell r="I501" t="str">
            <v>плоская</v>
          </cell>
          <cell r="K501" t="str">
            <v>имеется</v>
          </cell>
          <cell r="L501">
            <v>9</v>
          </cell>
          <cell r="M501">
            <v>1</v>
          </cell>
          <cell r="N501">
            <v>1</v>
          </cell>
          <cell r="O501">
            <v>1</v>
          </cell>
          <cell r="Q501">
            <v>5289.5</v>
          </cell>
          <cell r="R501">
            <v>3965.1</v>
          </cell>
          <cell r="S501">
            <v>3512.1</v>
          </cell>
          <cell r="T501">
            <v>220</v>
          </cell>
        </row>
        <row r="502">
          <cell r="C502" t="str">
            <v>Муниципальное образование "Город Березники" Пермского края</v>
          </cell>
          <cell r="D502" t="str">
            <v>г. Березники, пер. Ардуановский, д. 1</v>
          </cell>
          <cell r="E502" t="b">
            <v>1</v>
          </cell>
          <cell r="F502">
            <v>1930</v>
          </cell>
          <cell r="H502" t="str">
            <v>Кирпич</v>
          </cell>
          <cell r="L502">
            <v>3</v>
          </cell>
          <cell r="M502">
            <v>2</v>
          </cell>
          <cell r="Q502">
            <v>754</v>
          </cell>
          <cell r="R502">
            <v>683.8</v>
          </cell>
          <cell r="S502">
            <v>683.8</v>
          </cell>
          <cell r="T502">
            <v>14</v>
          </cell>
        </row>
        <row r="503">
          <cell r="C503" t="str">
            <v>Муниципальное образование "Город Березники" Пермского края</v>
          </cell>
          <cell r="D503" t="str">
            <v>г. Березники, пер. Ардуановский, д. 4</v>
          </cell>
          <cell r="E503" t="b">
            <v>1</v>
          </cell>
          <cell r="F503">
            <v>1962</v>
          </cell>
          <cell r="H503" t="str">
            <v>Кирпич</v>
          </cell>
          <cell r="L503">
            <v>4</v>
          </cell>
          <cell r="M503">
            <v>2</v>
          </cell>
          <cell r="Q503">
            <v>1384.5</v>
          </cell>
          <cell r="R503">
            <v>1247.4000000000001</v>
          </cell>
          <cell r="S503">
            <v>1122.6600000000001</v>
          </cell>
          <cell r="T503">
            <v>80</v>
          </cell>
        </row>
        <row r="504">
          <cell r="C504" t="str">
            <v>Муниципальное образование "Город Березники" Пермского края</v>
          </cell>
          <cell r="D504" t="str">
            <v>г. Березники, пер. Северный, д. 6</v>
          </cell>
          <cell r="E504" t="b">
            <v>1</v>
          </cell>
          <cell r="F504">
            <v>1960</v>
          </cell>
          <cell r="H504" t="str">
            <v>Кирпич</v>
          </cell>
          <cell r="L504">
            <v>2</v>
          </cell>
          <cell r="M504">
            <v>2</v>
          </cell>
          <cell r="Q504">
            <v>693.6</v>
          </cell>
          <cell r="R504">
            <v>643.4</v>
          </cell>
          <cell r="S504">
            <v>643.4</v>
          </cell>
          <cell r="T504">
            <v>38</v>
          </cell>
        </row>
        <row r="505">
          <cell r="C505" t="str">
            <v>Муниципальное образование "Город Березники" Пермского края</v>
          </cell>
          <cell r="D505" t="str">
            <v>г. Березники, пер. Северный, д. 11А</v>
          </cell>
          <cell r="E505" t="b">
            <v>1</v>
          </cell>
          <cell r="F505">
            <v>1960</v>
          </cell>
          <cell r="H505" t="str">
            <v>Кирпич</v>
          </cell>
          <cell r="L505">
            <v>3</v>
          </cell>
          <cell r="M505">
            <v>2</v>
          </cell>
          <cell r="Q505">
            <v>1053.9000000000001</v>
          </cell>
          <cell r="R505">
            <v>949.8</v>
          </cell>
          <cell r="S505">
            <v>937.2</v>
          </cell>
          <cell r="T505">
            <v>48</v>
          </cell>
        </row>
        <row r="506">
          <cell r="C506" t="str">
            <v>Муниципальное образование "Город Березники" Пермского края</v>
          </cell>
          <cell r="D506" t="str">
            <v>г. Березники, пер. Северный, д. 2А</v>
          </cell>
          <cell r="E506" t="b">
            <v>1</v>
          </cell>
          <cell r="F506">
            <v>1960</v>
          </cell>
          <cell r="H506" t="str">
            <v>Кирпич</v>
          </cell>
          <cell r="L506">
            <v>2</v>
          </cell>
          <cell r="M506">
            <v>2</v>
          </cell>
          <cell r="Q506">
            <v>702.5</v>
          </cell>
          <cell r="R506">
            <v>624.79999999999995</v>
          </cell>
          <cell r="S506">
            <v>624.79999999999995</v>
          </cell>
          <cell r="T506">
            <v>32</v>
          </cell>
        </row>
        <row r="507">
          <cell r="C507" t="str">
            <v>Муниципальное образование "Город Березники" Пермского края</v>
          </cell>
          <cell r="D507" t="str">
            <v>г. Березники, пер. Школьный, д. 1</v>
          </cell>
          <cell r="E507" t="b">
            <v>1</v>
          </cell>
          <cell r="F507">
            <v>1958</v>
          </cell>
          <cell r="H507" t="str">
            <v>Кирпич</v>
          </cell>
          <cell r="L507">
            <v>3</v>
          </cell>
          <cell r="M507">
            <v>2</v>
          </cell>
          <cell r="Q507">
            <v>1094.3</v>
          </cell>
          <cell r="R507">
            <v>985.7</v>
          </cell>
          <cell r="S507">
            <v>985.7</v>
          </cell>
          <cell r="T507">
            <v>36</v>
          </cell>
        </row>
        <row r="508">
          <cell r="C508" t="str">
            <v>Муниципальное образование "Город Березники" Пермского края</v>
          </cell>
          <cell r="D508" t="str">
            <v>г. Березники, пр-т Ленина, д. 22</v>
          </cell>
          <cell r="E508" t="b">
            <v>1</v>
          </cell>
          <cell r="F508">
            <v>1967</v>
          </cell>
          <cell r="H508" t="str">
            <v>Кирпич</v>
          </cell>
          <cell r="L508">
            <v>5</v>
          </cell>
          <cell r="M508">
            <v>4</v>
          </cell>
          <cell r="Q508">
            <v>3483.3</v>
          </cell>
          <cell r="R508">
            <v>3214.8</v>
          </cell>
          <cell r="S508">
            <v>3038.9</v>
          </cell>
          <cell r="T508">
            <v>147</v>
          </cell>
        </row>
        <row r="509">
          <cell r="C509" t="str">
            <v>Муниципальное образование "Город Березники" Пермского края</v>
          </cell>
          <cell r="D509" t="str">
            <v>г. Березники, пр-т Ленина, д. 35</v>
          </cell>
          <cell r="E509" t="b">
            <v>1</v>
          </cell>
          <cell r="F509">
            <v>1959</v>
          </cell>
          <cell r="H509" t="str">
            <v>Кирпич</v>
          </cell>
          <cell r="L509">
            <v>5</v>
          </cell>
          <cell r="M509">
            <v>2</v>
          </cell>
          <cell r="Q509">
            <v>1721.8</v>
          </cell>
          <cell r="R509">
            <v>1562.8</v>
          </cell>
          <cell r="S509">
            <v>1562.8</v>
          </cell>
          <cell r="T509">
            <v>75</v>
          </cell>
        </row>
        <row r="510">
          <cell r="C510" t="str">
            <v>Муниципальное образование "Город Березники" Пермского края</v>
          </cell>
          <cell r="D510" t="str">
            <v>г. Березники, пр-т Ленина, д. 37</v>
          </cell>
          <cell r="E510" t="b">
            <v>1</v>
          </cell>
          <cell r="F510">
            <v>1959</v>
          </cell>
          <cell r="H510" t="str">
            <v>Кирпич</v>
          </cell>
          <cell r="L510">
            <v>5</v>
          </cell>
          <cell r="M510">
            <v>4</v>
          </cell>
          <cell r="Q510">
            <v>3637.5</v>
          </cell>
          <cell r="R510">
            <v>3326</v>
          </cell>
          <cell r="S510">
            <v>3127.8</v>
          </cell>
          <cell r="T510">
            <v>146</v>
          </cell>
        </row>
        <row r="511">
          <cell r="C511" t="str">
            <v>Муниципальное образование "Город Березники" Пермского края</v>
          </cell>
          <cell r="D511" t="str">
            <v>г. Березники, пр-т Ленина, д. 38</v>
          </cell>
          <cell r="E511" t="b">
            <v>1</v>
          </cell>
          <cell r="H511" t="str">
            <v>кирпич</v>
          </cell>
          <cell r="I511" t="str">
            <v>скатная</v>
          </cell>
          <cell r="K511" t="str">
            <v>имеется</v>
          </cell>
          <cell r="L511">
            <v>4</v>
          </cell>
          <cell r="M511">
            <v>5</v>
          </cell>
          <cell r="Q511">
            <v>2828.5</v>
          </cell>
          <cell r="R511">
            <v>2503.1</v>
          </cell>
          <cell r="S511">
            <v>2076.6999999999998</v>
          </cell>
          <cell r="T511">
            <v>127</v>
          </cell>
        </row>
        <row r="512">
          <cell r="C512" t="str">
            <v>Муниципальное образование "Город Березники" Пермского края</v>
          </cell>
          <cell r="D512" t="str">
            <v>г. Березники, пр-т Ленина, д. 39</v>
          </cell>
          <cell r="E512" t="b">
            <v>1</v>
          </cell>
          <cell r="F512">
            <v>1955</v>
          </cell>
          <cell r="H512" t="str">
            <v>Кирпич</v>
          </cell>
          <cell r="L512">
            <v>4</v>
          </cell>
          <cell r="M512">
            <v>2</v>
          </cell>
          <cell r="Q512">
            <v>2068.6</v>
          </cell>
          <cell r="R512">
            <v>1880</v>
          </cell>
          <cell r="S512">
            <v>1880</v>
          </cell>
          <cell r="T512">
            <v>70</v>
          </cell>
        </row>
        <row r="513">
          <cell r="C513" t="str">
            <v>Муниципальное образование "Город Березники" Пермского края</v>
          </cell>
          <cell r="D513" t="str">
            <v>г. Березники, пр-т Ленина, д. 40</v>
          </cell>
          <cell r="E513" t="b">
            <v>1</v>
          </cell>
          <cell r="F513">
            <v>1939</v>
          </cell>
          <cell r="H513" t="str">
            <v>Кирпич</v>
          </cell>
          <cell r="L513">
            <v>5</v>
          </cell>
          <cell r="M513">
            <v>6</v>
          </cell>
          <cell r="Q513">
            <v>6864.6</v>
          </cell>
          <cell r="R513">
            <v>4753.3999999999996</v>
          </cell>
          <cell r="S513">
            <v>4278.0600000000004</v>
          </cell>
          <cell r="T513">
            <v>98</v>
          </cell>
        </row>
        <row r="514">
          <cell r="C514" t="str">
            <v>Муниципальное образование "Город Березники" Пермского края</v>
          </cell>
          <cell r="D514" t="str">
            <v>г. Березники, пр-т Ленина, д. 41</v>
          </cell>
          <cell r="E514" t="b">
            <v>1</v>
          </cell>
          <cell r="F514">
            <v>1955</v>
          </cell>
          <cell r="H514" t="str">
            <v>Кирпич</v>
          </cell>
          <cell r="L514">
            <v>5</v>
          </cell>
          <cell r="M514">
            <v>4</v>
          </cell>
          <cell r="Q514">
            <v>4685.3</v>
          </cell>
          <cell r="R514">
            <v>4227.5</v>
          </cell>
          <cell r="S514">
            <v>3389.2</v>
          </cell>
          <cell r="T514">
            <v>119</v>
          </cell>
        </row>
        <row r="515">
          <cell r="C515" t="str">
            <v>Муниципальное образование "Город Березники" Пермского края</v>
          </cell>
          <cell r="D515" t="str">
            <v>г. Березники, пр-т Ленина, д. 42</v>
          </cell>
          <cell r="E515" t="b">
            <v>1</v>
          </cell>
          <cell r="F515">
            <v>1930</v>
          </cell>
          <cell r="H515" t="str">
            <v>Кирпич</v>
          </cell>
          <cell r="L515">
            <v>4</v>
          </cell>
          <cell r="M515">
            <v>5</v>
          </cell>
          <cell r="Q515">
            <v>3497.4</v>
          </cell>
          <cell r="R515">
            <v>2088.9</v>
          </cell>
          <cell r="S515">
            <v>1880.01</v>
          </cell>
          <cell r="T515">
            <v>105</v>
          </cell>
        </row>
        <row r="516">
          <cell r="C516" t="str">
            <v>Муниципальное образование "Город Березники" Пермского края</v>
          </cell>
          <cell r="D516" t="str">
            <v>г. Березники, пр-т Ленина, д. 43</v>
          </cell>
          <cell r="E516" t="b">
            <v>1</v>
          </cell>
          <cell r="F516">
            <v>1956</v>
          </cell>
          <cell r="H516" t="str">
            <v>Кирпич</v>
          </cell>
          <cell r="L516">
            <v>5</v>
          </cell>
          <cell r="M516">
            <v>12</v>
          </cell>
          <cell r="Q516">
            <v>13169.6</v>
          </cell>
          <cell r="R516">
            <v>11840.8</v>
          </cell>
          <cell r="S516">
            <v>11840.8</v>
          </cell>
          <cell r="T516">
            <v>315</v>
          </cell>
        </row>
        <row r="517">
          <cell r="C517" t="str">
            <v>Муниципальное образование "Город Березники" Пермского края</v>
          </cell>
          <cell r="D517" t="str">
            <v>г. Березники, пр-т Ленина, д. 45</v>
          </cell>
          <cell r="E517" t="b">
            <v>1</v>
          </cell>
          <cell r="F517">
            <v>1958</v>
          </cell>
          <cell r="H517" t="str">
            <v>Кирпич</v>
          </cell>
          <cell r="L517">
            <v>5</v>
          </cell>
          <cell r="M517">
            <v>7</v>
          </cell>
          <cell r="Q517">
            <v>9356.6</v>
          </cell>
          <cell r="R517">
            <v>6331.8</v>
          </cell>
          <cell r="S517">
            <v>5698.62</v>
          </cell>
          <cell r="T517">
            <v>230</v>
          </cell>
        </row>
        <row r="518">
          <cell r="C518" t="str">
            <v>Муниципальное образование "Город Березники" Пермского края</v>
          </cell>
          <cell r="D518" t="str">
            <v>г. Березники, пр-т Ленина, д. 49</v>
          </cell>
          <cell r="E518" t="b">
            <v>1</v>
          </cell>
          <cell r="F518">
            <v>1993</v>
          </cell>
          <cell r="H518" t="str">
            <v>кирпич</v>
          </cell>
          <cell r="I518" t="str">
            <v>скатная</v>
          </cell>
          <cell r="K518" t="str">
            <v>имеется</v>
          </cell>
          <cell r="L518">
            <v>6</v>
          </cell>
          <cell r="M518">
            <v>10</v>
          </cell>
          <cell r="Q518">
            <v>9122.1</v>
          </cell>
          <cell r="R518">
            <v>8180.4</v>
          </cell>
          <cell r="S518">
            <v>7851.3</v>
          </cell>
          <cell r="T518">
            <v>357</v>
          </cell>
        </row>
        <row r="519">
          <cell r="C519" t="str">
            <v>Муниципальное образование "Город Березники" Пермского края</v>
          </cell>
          <cell r="D519" t="str">
            <v>г. Березники, пр-т Ленина, д. 51</v>
          </cell>
          <cell r="E519" t="b">
            <v>1</v>
          </cell>
          <cell r="F519">
            <v>1958</v>
          </cell>
          <cell r="H519" t="str">
            <v>Кирпич</v>
          </cell>
          <cell r="L519">
            <v>5</v>
          </cell>
          <cell r="M519">
            <v>4</v>
          </cell>
          <cell r="Q519">
            <v>5655.6</v>
          </cell>
          <cell r="R519">
            <v>5008.3999999999996</v>
          </cell>
          <cell r="S519">
            <v>4611.5</v>
          </cell>
          <cell r="T519">
            <v>163</v>
          </cell>
        </row>
        <row r="520">
          <cell r="C520" t="str">
            <v>Муниципальное образование "Город Березники" Пермского края</v>
          </cell>
          <cell r="D520" t="str">
            <v>г. Березники, пр-т Ленина, д. 53</v>
          </cell>
          <cell r="E520" t="b">
            <v>1</v>
          </cell>
          <cell r="F520">
            <v>1959</v>
          </cell>
          <cell r="G520">
            <v>1959</v>
          </cell>
          <cell r="H520" t="str">
            <v>кирпич</v>
          </cell>
          <cell r="L520">
            <v>5</v>
          </cell>
          <cell r="M520">
            <v>4</v>
          </cell>
          <cell r="Q520">
            <v>3556.9</v>
          </cell>
          <cell r="R520">
            <v>3363.4</v>
          </cell>
          <cell r="S520">
            <v>3237.1</v>
          </cell>
          <cell r="T520">
            <v>205</v>
          </cell>
        </row>
        <row r="521">
          <cell r="C521" t="str">
            <v>Муниципальное образование "Город Березники" Пермского края</v>
          </cell>
          <cell r="D521" t="str">
            <v>г. Березники, пр-т Ленина, д. 54</v>
          </cell>
          <cell r="E521" t="b">
            <v>1</v>
          </cell>
          <cell r="F521">
            <v>1941</v>
          </cell>
          <cell r="H521" t="str">
            <v>Каркасно-засыпной</v>
          </cell>
          <cell r="L521">
            <v>2</v>
          </cell>
          <cell r="M521">
            <v>1</v>
          </cell>
          <cell r="Q521">
            <v>476.8</v>
          </cell>
          <cell r="R521">
            <v>418.8</v>
          </cell>
          <cell r="S521">
            <v>418.8</v>
          </cell>
          <cell r="T521">
            <v>21</v>
          </cell>
        </row>
        <row r="522">
          <cell r="C522" t="str">
            <v>Муниципальное образование "Город Березники" Пермского края</v>
          </cell>
          <cell r="D522" t="str">
            <v>г. Березники, пр-т Ленина, д. 55</v>
          </cell>
          <cell r="E522" t="b">
            <v>1</v>
          </cell>
          <cell r="F522">
            <v>1958</v>
          </cell>
          <cell r="H522" t="str">
            <v>Кирпич</v>
          </cell>
          <cell r="L522">
            <v>5</v>
          </cell>
          <cell r="M522">
            <v>9</v>
          </cell>
          <cell r="Q522">
            <v>9705.7999999999993</v>
          </cell>
          <cell r="R522">
            <v>8665</v>
          </cell>
          <cell r="S522">
            <v>5130</v>
          </cell>
          <cell r="T522">
            <v>177</v>
          </cell>
        </row>
        <row r="523">
          <cell r="C523" t="str">
            <v>Муниципальное образование "Город Березники" Пермского края</v>
          </cell>
          <cell r="D523" t="str">
            <v>г. Березники, пр-т Ленина, д. 56</v>
          </cell>
          <cell r="E523" t="b">
            <v>1</v>
          </cell>
          <cell r="F523">
            <v>1941</v>
          </cell>
          <cell r="H523" t="str">
            <v>Каркасно-засыпной</v>
          </cell>
          <cell r="L523">
            <v>2</v>
          </cell>
          <cell r="M523">
            <v>1</v>
          </cell>
          <cell r="Q523">
            <v>494.8</v>
          </cell>
          <cell r="R523">
            <v>443.2</v>
          </cell>
          <cell r="S523">
            <v>443.2</v>
          </cell>
          <cell r="T523">
            <v>22</v>
          </cell>
        </row>
        <row r="524">
          <cell r="C524" t="str">
            <v>Муниципальное образование "Город Березники" Пермского края</v>
          </cell>
          <cell r="D524" t="str">
            <v>г. Березники, пр-т Ленина, д. 57</v>
          </cell>
          <cell r="E524" t="b">
            <v>1</v>
          </cell>
          <cell r="F524">
            <v>1959</v>
          </cell>
          <cell r="H524" t="str">
            <v>Кирпич</v>
          </cell>
          <cell r="L524">
            <v>4</v>
          </cell>
          <cell r="M524">
            <v>2</v>
          </cell>
          <cell r="Q524">
            <v>1381.4</v>
          </cell>
          <cell r="R524">
            <v>1251.4000000000001</v>
          </cell>
          <cell r="S524">
            <v>1251.4000000000001</v>
          </cell>
          <cell r="T524">
            <v>54</v>
          </cell>
        </row>
        <row r="525">
          <cell r="C525" t="str">
            <v>Муниципальное образование "Город Березники" Пермского края</v>
          </cell>
          <cell r="D525" t="str">
            <v>г. Березники, пр-т Ленина, д. 58</v>
          </cell>
          <cell r="E525" t="b">
            <v>1</v>
          </cell>
          <cell r="F525">
            <v>1941</v>
          </cell>
          <cell r="H525" t="str">
            <v>Кирпич</v>
          </cell>
          <cell r="L525">
            <v>2</v>
          </cell>
          <cell r="M525">
            <v>1</v>
          </cell>
          <cell r="Q525">
            <v>483.7</v>
          </cell>
          <cell r="R525">
            <v>427.5</v>
          </cell>
          <cell r="S525">
            <v>427.5</v>
          </cell>
          <cell r="T525">
            <v>25</v>
          </cell>
        </row>
        <row r="526">
          <cell r="C526" t="str">
            <v>Муниципальное образование "Город Березники" Пермского края</v>
          </cell>
          <cell r="D526" t="str">
            <v>г. Березники, пр-т Ленина, д. 59</v>
          </cell>
          <cell r="E526" t="b">
            <v>1</v>
          </cell>
          <cell r="F526">
            <v>1958</v>
          </cell>
          <cell r="H526" t="str">
            <v>Кирпич</v>
          </cell>
          <cell r="L526">
            <v>4</v>
          </cell>
          <cell r="M526">
            <v>5</v>
          </cell>
          <cell r="Q526">
            <v>4744.3999999999996</v>
          </cell>
          <cell r="R526">
            <v>4280.6000000000004</v>
          </cell>
          <cell r="S526">
            <v>2860.1</v>
          </cell>
          <cell r="T526">
            <v>76</v>
          </cell>
        </row>
        <row r="527">
          <cell r="C527" t="str">
            <v>Муниципальное образование "Город Березники" Пермского края</v>
          </cell>
          <cell r="D527" t="str">
            <v>г. Березники, пр-т Ленина, д. 60</v>
          </cell>
          <cell r="E527" t="b">
            <v>1</v>
          </cell>
          <cell r="F527">
            <v>1941</v>
          </cell>
          <cell r="H527" t="str">
            <v>Кирпич</v>
          </cell>
          <cell r="L527">
            <v>2</v>
          </cell>
          <cell r="M527">
            <v>1</v>
          </cell>
          <cell r="Q527">
            <v>486.4</v>
          </cell>
          <cell r="R527">
            <v>442</v>
          </cell>
          <cell r="S527">
            <v>442</v>
          </cell>
          <cell r="T527">
            <v>21</v>
          </cell>
        </row>
        <row r="528">
          <cell r="C528" t="str">
            <v>Муниципальное образование "Город Березники" Пермского края</v>
          </cell>
          <cell r="D528" t="str">
            <v>г. Березники, пр-т Ленина, д. 61</v>
          </cell>
          <cell r="E528" t="b">
            <v>1</v>
          </cell>
          <cell r="F528">
            <v>1987</v>
          </cell>
          <cell r="H528" t="str">
            <v>Кирпич</v>
          </cell>
          <cell r="L528">
            <v>6</v>
          </cell>
          <cell r="M528">
            <v>17</v>
          </cell>
          <cell r="Q528">
            <v>16577.3</v>
          </cell>
          <cell r="R528">
            <v>12125.7</v>
          </cell>
          <cell r="S528">
            <v>10913.13</v>
          </cell>
          <cell r="T528">
            <v>563</v>
          </cell>
        </row>
        <row r="529">
          <cell r="C529" t="str">
            <v>Муниципальное образование "Город Березники" Пермского края</v>
          </cell>
          <cell r="D529" t="str">
            <v>г. Березники, пр-т Ленина, д. 62</v>
          </cell>
          <cell r="E529" t="b">
            <v>1</v>
          </cell>
          <cell r="F529">
            <v>1992</v>
          </cell>
          <cell r="H529" t="str">
            <v>Панель</v>
          </cell>
          <cell r="L529">
            <v>5</v>
          </cell>
          <cell r="M529">
            <v>5</v>
          </cell>
          <cell r="Q529">
            <v>6406.8</v>
          </cell>
          <cell r="R529">
            <v>5684.1</v>
          </cell>
          <cell r="S529">
            <v>5115.6899999999996</v>
          </cell>
          <cell r="T529">
            <v>298</v>
          </cell>
        </row>
        <row r="530">
          <cell r="C530" t="str">
            <v>Муниципальное образование "Город Березники" Пермского края</v>
          </cell>
          <cell r="D530" t="str">
            <v>г. Березники, пр-т Ленина, д. 66</v>
          </cell>
          <cell r="E530" t="b">
            <v>1</v>
          </cell>
          <cell r="F530">
            <v>1957</v>
          </cell>
          <cell r="H530" t="str">
            <v>Кирпич</v>
          </cell>
          <cell r="L530">
            <v>4</v>
          </cell>
          <cell r="M530">
            <v>6</v>
          </cell>
          <cell r="Q530">
            <v>5298.7</v>
          </cell>
          <cell r="R530">
            <v>4217.5</v>
          </cell>
          <cell r="S530">
            <v>3795.75</v>
          </cell>
          <cell r="T530">
            <v>178</v>
          </cell>
        </row>
        <row r="531">
          <cell r="C531" t="str">
            <v>Муниципальное образование "Город Березники" Пермского края</v>
          </cell>
          <cell r="D531" t="str">
            <v>г. Березники, пр-т Ленина, д. 68</v>
          </cell>
          <cell r="E531" t="b">
            <v>1</v>
          </cell>
          <cell r="F531">
            <v>1957</v>
          </cell>
          <cell r="H531" t="str">
            <v>Кирпич</v>
          </cell>
          <cell r="L531">
            <v>3</v>
          </cell>
          <cell r="M531">
            <v>6</v>
          </cell>
          <cell r="Q531">
            <v>4596.1000000000004</v>
          </cell>
          <cell r="R531">
            <v>4082.7</v>
          </cell>
          <cell r="S531">
            <v>4082.7</v>
          </cell>
          <cell r="T531">
            <v>167</v>
          </cell>
        </row>
        <row r="532">
          <cell r="C532" t="str">
            <v>Муниципальное образование "Город Березники" Пермского края</v>
          </cell>
          <cell r="D532" t="str">
            <v>г. Березники, пр-т Ленина, д. 70</v>
          </cell>
          <cell r="E532" t="b">
            <v>1</v>
          </cell>
          <cell r="F532">
            <v>1958</v>
          </cell>
          <cell r="H532" t="str">
            <v>Кирпич</v>
          </cell>
          <cell r="L532">
            <v>3</v>
          </cell>
          <cell r="M532">
            <v>6</v>
          </cell>
          <cell r="Q532">
            <v>4467.2</v>
          </cell>
          <cell r="R532">
            <v>3916.1</v>
          </cell>
          <cell r="S532">
            <v>3916.1</v>
          </cell>
          <cell r="T532">
            <v>199</v>
          </cell>
        </row>
        <row r="533">
          <cell r="C533" t="str">
            <v>Муниципальное образование "Город Березники" Пермского края</v>
          </cell>
          <cell r="D533" t="str">
            <v>г. Березники, пр-т Ленина, д. 72</v>
          </cell>
          <cell r="E533" t="b">
            <v>1</v>
          </cell>
          <cell r="F533">
            <v>1957</v>
          </cell>
          <cell r="H533" t="str">
            <v>Панель</v>
          </cell>
          <cell r="L533">
            <v>3</v>
          </cell>
          <cell r="M533">
            <v>5</v>
          </cell>
          <cell r="Q533">
            <v>4253</v>
          </cell>
          <cell r="R533">
            <v>3685.1</v>
          </cell>
          <cell r="S533">
            <v>3685.1</v>
          </cell>
          <cell r="T533">
            <v>164</v>
          </cell>
        </row>
        <row r="534">
          <cell r="C534" t="str">
            <v>Муниципальное образование "Город Березники" Пермского края</v>
          </cell>
          <cell r="D534" t="str">
            <v>г. Березники, пр-т Ленина, д. 49А</v>
          </cell>
          <cell r="E534" t="b">
            <v>1</v>
          </cell>
          <cell r="F534">
            <v>1996</v>
          </cell>
          <cell r="H534" t="str">
            <v>кирпич</v>
          </cell>
          <cell r="I534" t="str">
            <v>скатная</v>
          </cell>
          <cell r="K534" t="str">
            <v>имеется</v>
          </cell>
          <cell r="L534">
            <v>6</v>
          </cell>
          <cell r="M534">
            <v>4</v>
          </cell>
          <cell r="Q534">
            <v>6189.8</v>
          </cell>
          <cell r="R534">
            <v>6189.8</v>
          </cell>
          <cell r="S534">
            <v>6189.8</v>
          </cell>
          <cell r="T534">
            <v>250</v>
          </cell>
        </row>
        <row r="535">
          <cell r="C535" t="str">
            <v>Муниципальное образование "Город Березники" Пермского края</v>
          </cell>
          <cell r="D535" t="str">
            <v>г. Березники, пр-т Ленина, д. 55А</v>
          </cell>
          <cell r="E535" t="b">
            <v>1</v>
          </cell>
          <cell r="F535">
            <v>1959</v>
          </cell>
          <cell r="H535" t="str">
            <v>Кирпич</v>
          </cell>
          <cell r="L535">
            <v>4</v>
          </cell>
          <cell r="M535">
            <v>2</v>
          </cell>
          <cell r="Q535">
            <v>1704.3</v>
          </cell>
          <cell r="R535">
            <v>1258.5</v>
          </cell>
          <cell r="S535">
            <v>1132.6500000000001</v>
          </cell>
          <cell r="T535">
            <v>80</v>
          </cell>
        </row>
        <row r="536">
          <cell r="C536" t="str">
            <v>Муниципальное образование "Город Березники" Пермского края</v>
          </cell>
          <cell r="D536" t="str">
            <v>г. Березники, пр-т Ленина, д. 57А</v>
          </cell>
          <cell r="E536" t="b">
            <v>1</v>
          </cell>
          <cell r="F536">
            <v>2019</v>
          </cell>
          <cell r="H536" t="str">
            <v>Газобетонные блоки</v>
          </cell>
          <cell r="I536" t="str">
            <v>плоская</v>
          </cell>
          <cell r="K536" t="str">
            <v>имеется</v>
          </cell>
          <cell r="L536">
            <v>5</v>
          </cell>
          <cell r="M536">
            <v>4</v>
          </cell>
          <cell r="Q536">
            <v>4934.8</v>
          </cell>
          <cell r="R536">
            <v>3712.5</v>
          </cell>
          <cell r="S536">
            <v>3712.5</v>
          </cell>
          <cell r="T536">
            <v>180</v>
          </cell>
        </row>
        <row r="537">
          <cell r="C537" t="str">
            <v>Муниципальное образование "Город Березники" Пермского края</v>
          </cell>
          <cell r="D537" t="str">
            <v>г. Березники, пр-т Советский, д. 10</v>
          </cell>
          <cell r="E537" t="b">
            <v>1</v>
          </cell>
          <cell r="F537">
            <v>1954</v>
          </cell>
          <cell r="H537" t="str">
            <v>Кирпич</v>
          </cell>
          <cell r="L537">
            <v>5</v>
          </cell>
          <cell r="M537">
            <v>6</v>
          </cell>
          <cell r="Q537">
            <v>8217.4</v>
          </cell>
          <cell r="R537">
            <v>3893.2</v>
          </cell>
          <cell r="S537">
            <v>3503.88</v>
          </cell>
          <cell r="T537">
            <v>145</v>
          </cell>
        </row>
        <row r="538">
          <cell r="C538" t="str">
            <v>Муниципальное образование "Город Березники" Пермского края</v>
          </cell>
          <cell r="D538" t="str">
            <v>г. Березники, пр-т Советский, д. 14</v>
          </cell>
          <cell r="E538" t="b">
            <v>1</v>
          </cell>
          <cell r="F538">
            <v>1955</v>
          </cell>
          <cell r="H538" t="str">
            <v>Кирпич</v>
          </cell>
          <cell r="L538">
            <v>5</v>
          </cell>
          <cell r="M538">
            <v>4</v>
          </cell>
          <cell r="Q538">
            <v>4652</v>
          </cell>
          <cell r="R538">
            <v>4157.1000000000004</v>
          </cell>
          <cell r="S538">
            <v>3513.8</v>
          </cell>
          <cell r="T538">
            <v>109</v>
          </cell>
        </row>
        <row r="539">
          <cell r="C539" t="str">
            <v>Муниципальное образование "Город Березники" Пермского края</v>
          </cell>
          <cell r="D539" t="str">
            <v>г. Березники, пр-т Советский, д. 16</v>
          </cell>
          <cell r="E539" t="b">
            <v>1</v>
          </cell>
          <cell r="F539">
            <v>1955</v>
          </cell>
          <cell r="H539" t="str">
            <v>Кирпич</v>
          </cell>
          <cell r="L539">
            <v>5</v>
          </cell>
          <cell r="M539">
            <v>4</v>
          </cell>
          <cell r="Q539">
            <v>4407.8999999999996</v>
          </cell>
          <cell r="R539">
            <v>4327.7</v>
          </cell>
          <cell r="S539">
            <v>3755.5</v>
          </cell>
          <cell r="T539">
            <v>131</v>
          </cell>
        </row>
        <row r="540">
          <cell r="C540" t="str">
            <v>Муниципальное образование "Город Березники" Пермского края</v>
          </cell>
          <cell r="D540" t="str">
            <v>г. Березники, пр-т Советский, д. 18</v>
          </cell>
          <cell r="E540" t="b">
            <v>1</v>
          </cell>
          <cell r="F540">
            <v>1956</v>
          </cell>
          <cell r="H540" t="str">
            <v>Кирпич</v>
          </cell>
          <cell r="L540">
            <v>5</v>
          </cell>
          <cell r="M540">
            <v>5</v>
          </cell>
          <cell r="Q540">
            <v>5226.3999999999996</v>
          </cell>
          <cell r="R540">
            <v>4082.1</v>
          </cell>
          <cell r="S540">
            <v>3625.5</v>
          </cell>
          <cell r="T540">
            <v>118</v>
          </cell>
        </row>
        <row r="541">
          <cell r="C541" t="str">
            <v>Муниципальное образование "Город Березники" Пермского края</v>
          </cell>
          <cell r="D541" t="str">
            <v>г. Березники, пр-т Советский, д. 20</v>
          </cell>
          <cell r="E541" t="b">
            <v>1</v>
          </cell>
          <cell r="F541">
            <v>1957</v>
          </cell>
          <cell r="H541" t="str">
            <v>Кирпич</v>
          </cell>
          <cell r="L541">
            <v>5</v>
          </cell>
          <cell r="M541">
            <v>4</v>
          </cell>
          <cell r="Q541">
            <v>4393</v>
          </cell>
          <cell r="R541">
            <v>4144</v>
          </cell>
          <cell r="S541">
            <v>3763.1</v>
          </cell>
          <cell r="T541">
            <v>122</v>
          </cell>
        </row>
        <row r="542">
          <cell r="C542" t="str">
            <v>Муниципальное образование "Город Березники" Пермского края</v>
          </cell>
          <cell r="D542" t="str">
            <v>г. Березники, пр-т Советский, д. 21</v>
          </cell>
          <cell r="E542" t="b">
            <v>1</v>
          </cell>
          <cell r="H542" t="str">
            <v>кирпич</v>
          </cell>
          <cell r="I542" t="str">
            <v>скатная</v>
          </cell>
          <cell r="K542" t="str">
            <v>имеется</v>
          </cell>
          <cell r="L542">
            <v>3</v>
          </cell>
          <cell r="M542">
            <v>2</v>
          </cell>
          <cell r="Q542">
            <v>987.1</v>
          </cell>
          <cell r="R542">
            <v>904.2</v>
          </cell>
          <cell r="S542">
            <v>904.2</v>
          </cell>
          <cell r="T542">
            <v>45</v>
          </cell>
        </row>
        <row r="543">
          <cell r="C543" t="str">
            <v>Муниципальное образование "Город Березники" Пермского края</v>
          </cell>
          <cell r="D543" t="str">
            <v>г. Березники, пр-т Советский, д. 22</v>
          </cell>
          <cell r="E543" t="b">
            <v>1</v>
          </cell>
          <cell r="F543">
            <v>1953</v>
          </cell>
          <cell r="H543" t="str">
            <v>Кирпич</v>
          </cell>
          <cell r="L543">
            <v>5</v>
          </cell>
          <cell r="M543">
            <v>4</v>
          </cell>
          <cell r="Q543">
            <v>4543</v>
          </cell>
          <cell r="R543">
            <v>3625.1</v>
          </cell>
          <cell r="S543">
            <v>3262.59</v>
          </cell>
          <cell r="T543">
            <v>125</v>
          </cell>
        </row>
        <row r="544">
          <cell r="C544" t="str">
            <v>Муниципальное образование "Город Березники" Пермского края</v>
          </cell>
          <cell r="D544" t="str">
            <v>г. Березники, пр-т Советский, д. 23</v>
          </cell>
          <cell r="E544" t="b">
            <v>1</v>
          </cell>
          <cell r="H544" t="str">
            <v>кирпич</v>
          </cell>
          <cell r="I544" t="str">
            <v>скатная</v>
          </cell>
          <cell r="K544" t="str">
            <v>имеется</v>
          </cell>
          <cell r="L544">
            <v>3</v>
          </cell>
          <cell r="M544">
            <v>2</v>
          </cell>
          <cell r="Q544">
            <v>919.7</v>
          </cell>
          <cell r="R544">
            <v>919.7</v>
          </cell>
          <cell r="S544">
            <v>864.2</v>
          </cell>
          <cell r="T544">
            <v>45</v>
          </cell>
        </row>
        <row r="545">
          <cell r="C545" t="str">
            <v>Муниципальное образование "Город Березники" Пермского края</v>
          </cell>
          <cell r="D545" t="str">
            <v>г. Березники, пр-т Советский, д. 24</v>
          </cell>
          <cell r="E545" t="b">
            <v>1</v>
          </cell>
          <cell r="F545">
            <v>1953</v>
          </cell>
          <cell r="H545" t="str">
            <v>Кирпич</v>
          </cell>
          <cell r="L545">
            <v>4</v>
          </cell>
          <cell r="M545">
            <v>2</v>
          </cell>
          <cell r="Q545">
            <v>1666.4</v>
          </cell>
          <cell r="R545">
            <v>1541.6</v>
          </cell>
          <cell r="S545">
            <v>1453.3</v>
          </cell>
          <cell r="T545">
            <v>47</v>
          </cell>
        </row>
        <row r="546">
          <cell r="C546" t="str">
            <v>Муниципальное образование "Город Березники" Пермского края</v>
          </cell>
          <cell r="D546" t="str">
            <v>г. Березники, пр-т Советский, д. 28</v>
          </cell>
          <cell r="E546" t="b">
            <v>1</v>
          </cell>
          <cell r="F546">
            <v>1949</v>
          </cell>
          <cell r="H546" t="str">
            <v>Кирпич</v>
          </cell>
          <cell r="L546">
            <v>3</v>
          </cell>
          <cell r="M546">
            <v>3</v>
          </cell>
          <cell r="Q546">
            <v>2234.4</v>
          </cell>
          <cell r="R546">
            <v>1302.5</v>
          </cell>
          <cell r="S546">
            <v>1172.25</v>
          </cell>
          <cell r="T546">
            <v>50</v>
          </cell>
        </row>
        <row r="547">
          <cell r="C547" t="str">
            <v>Муниципальное образование "Город Березники" Пермского края</v>
          </cell>
          <cell r="D547" t="str">
            <v>г. Березники, пр-т Советский, д. 30</v>
          </cell>
          <cell r="E547" t="b">
            <v>1</v>
          </cell>
          <cell r="F547">
            <v>1949</v>
          </cell>
          <cell r="H547" t="str">
            <v>Кирпич</v>
          </cell>
          <cell r="L547">
            <v>3</v>
          </cell>
          <cell r="M547">
            <v>2</v>
          </cell>
          <cell r="Q547">
            <v>1437.2</v>
          </cell>
          <cell r="R547">
            <v>1215.7</v>
          </cell>
          <cell r="S547">
            <v>1215.7</v>
          </cell>
          <cell r="T547">
            <v>46</v>
          </cell>
        </row>
        <row r="548">
          <cell r="C548" t="str">
            <v>Муниципальное образование "Город Березники" Пермского края</v>
          </cell>
          <cell r="D548" t="str">
            <v>г. Березники, пр-т Советский, д. 32</v>
          </cell>
          <cell r="E548" t="b">
            <v>1</v>
          </cell>
          <cell r="F548">
            <v>1951</v>
          </cell>
          <cell r="H548" t="str">
            <v>Кирпич</v>
          </cell>
          <cell r="L548">
            <v>3</v>
          </cell>
          <cell r="M548">
            <v>1</v>
          </cell>
          <cell r="Q548">
            <v>711</v>
          </cell>
          <cell r="R548">
            <v>609.5</v>
          </cell>
          <cell r="S548">
            <v>609.5</v>
          </cell>
          <cell r="T548">
            <v>24</v>
          </cell>
        </row>
        <row r="549">
          <cell r="C549" t="str">
            <v>Муниципальное образование "Город Березники" Пермского края</v>
          </cell>
          <cell r="D549" t="str">
            <v>г. Березники, пр-т Советский, д. 36</v>
          </cell>
          <cell r="E549" t="b">
            <v>1</v>
          </cell>
          <cell r="F549">
            <v>1947</v>
          </cell>
          <cell r="H549" t="str">
            <v>Кирпич</v>
          </cell>
          <cell r="L549">
            <v>3</v>
          </cell>
          <cell r="M549">
            <v>2</v>
          </cell>
          <cell r="Q549">
            <v>1031.7</v>
          </cell>
          <cell r="R549">
            <v>914.4</v>
          </cell>
          <cell r="S549">
            <v>914.4</v>
          </cell>
          <cell r="T549">
            <v>37</v>
          </cell>
        </row>
        <row r="550">
          <cell r="C550" t="str">
            <v>Муниципальное образование "Город Березники" Пермского края</v>
          </cell>
          <cell r="D550" t="str">
            <v>г. Березники, пр-т Советский, д. 37</v>
          </cell>
          <cell r="E550" t="b">
            <v>1</v>
          </cell>
          <cell r="F550">
            <v>1960</v>
          </cell>
          <cell r="H550" t="str">
            <v>Кирпич</v>
          </cell>
          <cell r="L550">
            <v>4</v>
          </cell>
          <cell r="M550">
            <v>4</v>
          </cell>
          <cell r="Q550">
            <v>3210.7</v>
          </cell>
          <cell r="R550">
            <v>2893.9</v>
          </cell>
          <cell r="S550">
            <v>2593.6</v>
          </cell>
          <cell r="T550">
            <v>125</v>
          </cell>
        </row>
        <row r="551">
          <cell r="C551" t="str">
            <v>Муниципальное образование "Город Березники" Пермского края</v>
          </cell>
          <cell r="D551" t="str">
            <v>г. Березники, пр-т Советский, д. 38</v>
          </cell>
          <cell r="E551" t="b">
            <v>1</v>
          </cell>
          <cell r="F551">
            <v>1946</v>
          </cell>
          <cell r="H551" t="str">
            <v>Кирпич</v>
          </cell>
          <cell r="L551">
            <v>3</v>
          </cell>
          <cell r="M551">
            <v>2</v>
          </cell>
          <cell r="Q551">
            <v>1338.9</v>
          </cell>
          <cell r="R551">
            <v>932.6</v>
          </cell>
          <cell r="S551">
            <v>932.6</v>
          </cell>
          <cell r="T551">
            <v>34</v>
          </cell>
        </row>
        <row r="552">
          <cell r="C552" t="str">
            <v>Муниципальное образование "Город Березники" Пермского края</v>
          </cell>
          <cell r="D552" t="str">
            <v>г. Березники, пр-т Советский, д. 40</v>
          </cell>
          <cell r="E552" t="b">
            <v>1</v>
          </cell>
          <cell r="F552">
            <v>1947</v>
          </cell>
          <cell r="H552" t="str">
            <v>Кирпич</v>
          </cell>
          <cell r="L552">
            <v>3</v>
          </cell>
          <cell r="M552">
            <v>2</v>
          </cell>
          <cell r="Q552">
            <v>1104</v>
          </cell>
          <cell r="R552">
            <v>909.9</v>
          </cell>
          <cell r="S552">
            <v>909.9</v>
          </cell>
          <cell r="T552">
            <v>35</v>
          </cell>
        </row>
        <row r="553">
          <cell r="C553" t="str">
            <v>Муниципальное образование "Город Березники" Пермского края</v>
          </cell>
          <cell r="D553" t="str">
            <v>г. Березники, пр-т Советский, д. 41</v>
          </cell>
          <cell r="E553" t="b">
            <v>1</v>
          </cell>
          <cell r="F553">
            <v>1960</v>
          </cell>
          <cell r="H553" t="str">
            <v>Кирпич</v>
          </cell>
          <cell r="L553">
            <v>5</v>
          </cell>
          <cell r="M553">
            <v>4</v>
          </cell>
          <cell r="Q553">
            <v>3155.2</v>
          </cell>
          <cell r="R553">
            <v>2841.5</v>
          </cell>
          <cell r="S553">
            <v>2582.1999999999998</v>
          </cell>
          <cell r="T553">
            <v>118</v>
          </cell>
        </row>
        <row r="554">
          <cell r="C554" t="str">
            <v>Муниципальное образование "Город Березники" Пермского края</v>
          </cell>
          <cell r="D554" t="str">
            <v>г. Березники, пр-т Советский, д. 42</v>
          </cell>
          <cell r="E554" t="b">
            <v>1</v>
          </cell>
          <cell r="F554">
            <v>1949</v>
          </cell>
          <cell r="H554" t="str">
            <v>Кирпич</v>
          </cell>
          <cell r="L554">
            <v>3</v>
          </cell>
          <cell r="M554">
            <v>2</v>
          </cell>
          <cell r="Q554">
            <v>1512.8</v>
          </cell>
          <cell r="R554">
            <v>1242.3</v>
          </cell>
          <cell r="S554">
            <v>1242.3</v>
          </cell>
          <cell r="T554">
            <v>38</v>
          </cell>
        </row>
        <row r="555">
          <cell r="C555" t="str">
            <v>Муниципальное образование "Город Березники" Пермского края</v>
          </cell>
          <cell r="D555" t="str">
            <v>г. Березники, пр-т Советский, д. 44</v>
          </cell>
          <cell r="E555" t="b">
            <v>1</v>
          </cell>
          <cell r="F555">
            <v>1947</v>
          </cell>
          <cell r="H555" t="str">
            <v>Кирпич</v>
          </cell>
          <cell r="L555">
            <v>3</v>
          </cell>
          <cell r="M555">
            <v>2</v>
          </cell>
          <cell r="Q555">
            <v>998.4</v>
          </cell>
          <cell r="R555">
            <v>829.3</v>
          </cell>
          <cell r="S555">
            <v>829.3</v>
          </cell>
          <cell r="T555">
            <v>29</v>
          </cell>
        </row>
        <row r="556">
          <cell r="C556" t="str">
            <v>Муниципальное образование "Город Березники" Пермского края</v>
          </cell>
          <cell r="D556" t="str">
            <v>г. Березники, пр-т Советский, д. 46</v>
          </cell>
          <cell r="E556" t="b">
            <v>1</v>
          </cell>
          <cell r="F556">
            <v>1948</v>
          </cell>
          <cell r="H556" t="str">
            <v>Кирпич</v>
          </cell>
          <cell r="L556">
            <v>3</v>
          </cell>
          <cell r="M556">
            <v>2</v>
          </cell>
          <cell r="Q556">
            <v>1026.5999999999999</v>
          </cell>
          <cell r="R556">
            <v>833.6</v>
          </cell>
          <cell r="S556">
            <v>750.24</v>
          </cell>
          <cell r="T556">
            <v>30</v>
          </cell>
        </row>
        <row r="557">
          <cell r="C557" t="str">
            <v>Муниципальное образование "Город Березники" Пермского края</v>
          </cell>
          <cell r="D557" t="str">
            <v>г. Березники, пр-т Советский, д. 48</v>
          </cell>
          <cell r="E557" t="b">
            <v>1</v>
          </cell>
          <cell r="F557">
            <v>1950</v>
          </cell>
          <cell r="H557" t="str">
            <v>Кирпич</v>
          </cell>
          <cell r="L557">
            <v>3</v>
          </cell>
          <cell r="M557">
            <v>2</v>
          </cell>
          <cell r="Q557">
            <v>1497.1</v>
          </cell>
          <cell r="R557">
            <v>1262.7</v>
          </cell>
          <cell r="S557">
            <v>1136.43</v>
          </cell>
          <cell r="T557">
            <v>60</v>
          </cell>
        </row>
        <row r="558">
          <cell r="C558" t="str">
            <v>Муниципальное образование "Город Березники" Пермского края</v>
          </cell>
          <cell r="D558" t="str">
            <v>г. Березники, пр-т Советский, д. 50</v>
          </cell>
          <cell r="E558" t="b">
            <v>1</v>
          </cell>
          <cell r="F558">
            <v>1953</v>
          </cell>
          <cell r="H558" t="str">
            <v>Кирпич</v>
          </cell>
          <cell r="L558">
            <v>5</v>
          </cell>
          <cell r="M558">
            <v>6</v>
          </cell>
          <cell r="Q558">
            <v>5943.4</v>
          </cell>
          <cell r="R558">
            <v>4994.6000000000004</v>
          </cell>
          <cell r="S558">
            <v>3860.8</v>
          </cell>
          <cell r="T558">
            <v>130</v>
          </cell>
        </row>
        <row r="559">
          <cell r="C559" t="str">
            <v>Муниципальное образование "Город Березники" Пермского края</v>
          </cell>
          <cell r="D559" t="str">
            <v>г. Березники, пр-т Советский, д. 53</v>
          </cell>
          <cell r="E559" t="b">
            <v>1</v>
          </cell>
          <cell r="F559">
            <v>1962</v>
          </cell>
          <cell r="H559" t="str">
            <v>Кирпич</v>
          </cell>
          <cell r="L559">
            <v>5</v>
          </cell>
          <cell r="M559">
            <v>4</v>
          </cell>
          <cell r="Q559">
            <v>4012.8</v>
          </cell>
          <cell r="R559">
            <v>3705.5</v>
          </cell>
          <cell r="S559">
            <v>2545.8000000000002</v>
          </cell>
          <cell r="T559">
            <v>118</v>
          </cell>
        </row>
        <row r="560">
          <cell r="C560" t="str">
            <v>Муниципальное образование "Город Березники" Пермского края</v>
          </cell>
          <cell r="D560" t="str">
            <v>г. Березники, пр-т Советский, д. 55</v>
          </cell>
          <cell r="E560" t="b">
            <v>1</v>
          </cell>
          <cell r="F560">
            <v>1962</v>
          </cell>
          <cell r="H560" t="str">
            <v>Кирпич</v>
          </cell>
          <cell r="L560">
            <v>5</v>
          </cell>
          <cell r="M560">
            <v>4</v>
          </cell>
          <cell r="Q560">
            <v>3962</v>
          </cell>
          <cell r="R560">
            <v>3680.7</v>
          </cell>
          <cell r="S560">
            <v>2531.1999999999998</v>
          </cell>
          <cell r="T560">
            <v>112</v>
          </cell>
        </row>
        <row r="561">
          <cell r="C561" t="str">
            <v>Муниципальное образование "Город Березники" Пермского края</v>
          </cell>
          <cell r="D561" t="str">
            <v>г. Березники, пр-т Советский, д. 57</v>
          </cell>
          <cell r="E561" t="b">
            <v>1</v>
          </cell>
          <cell r="F561">
            <v>1962</v>
          </cell>
          <cell r="H561" t="str">
            <v>Панель</v>
          </cell>
          <cell r="L561">
            <v>4</v>
          </cell>
          <cell r="M561">
            <v>3</v>
          </cell>
          <cell r="Q561">
            <v>2425.1</v>
          </cell>
          <cell r="R561">
            <v>2212</v>
          </cell>
          <cell r="S561">
            <v>2212</v>
          </cell>
          <cell r="T561">
            <v>109</v>
          </cell>
        </row>
        <row r="562">
          <cell r="C562" t="str">
            <v>Муниципальное образование "Город Березники" Пермского края</v>
          </cell>
          <cell r="D562" t="str">
            <v>г. Березники, пр-т Советский, д. 58</v>
          </cell>
          <cell r="E562" t="b">
            <v>1</v>
          </cell>
          <cell r="F562">
            <v>1959</v>
          </cell>
          <cell r="H562" t="str">
            <v>Кирпич</v>
          </cell>
          <cell r="L562">
            <v>4</v>
          </cell>
          <cell r="M562">
            <v>2</v>
          </cell>
          <cell r="Q562">
            <v>1470.3</v>
          </cell>
          <cell r="R562">
            <v>1251.5999999999999</v>
          </cell>
          <cell r="S562">
            <v>1251.5999999999999</v>
          </cell>
          <cell r="T562">
            <v>44</v>
          </cell>
        </row>
        <row r="563">
          <cell r="C563" t="str">
            <v>Муниципальное образование "Город Березники" Пермского края</v>
          </cell>
          <cell r="D563" t="str">
            <v>г. Березники, пр-т Советский, д. 59</v>
          </cell>
          <cell r="E563" t="b">
            <v>1</v>
          </cell>
          <cell r="F563">
            <v>1965</v>
          </cell>
          <cell r="H563" t="str">
            <v>Панель</v>
          </cell>
          <cell r="L563">
            <v>5</v>
          </cell>
          <cell r="M563">
            <v>4</v>
          </cell>
          <cell r="Q563">
            <v>3544.6</v>
          </cell>
          <cell r="R563">
            <v>3163.9</v>
          </cell>
          <cell r="S563">
            <v>3163.9</v>
          </cell>
          <cell r="T563">
            <v>138</v>
          </cell>
        </row>
        <row r="564">
          <cell r="C564" t="str">
            <v>Муниципальное образование "Город Березники" Пермского края</v>
          </cell>
          <cell r="D564" t="str">
            <v>г. Березники, пр-т Советский, д. 60</v>
          </cell>
          <cell r="E564" t="b">
            <v>1</v>
          </cell>
          <cell r="F564">
            <v>1959</v>
          </cell>
          <cell r="H564" t="str">
            <v>Кирпич</v>
          </cell>
          <cell r="L564">
            <v>4</v>
          </cell>
          <cell r="M564">
            <v>2</v>
          </cell>
          <cell r="Q564">
            <v>1405.4</v>
          </cell>
          <cell r="R564">
            <v>1250.2</v>
          </cell>
          <cell r="S564">
            <v>1250.2</v>
          </cell>
          <cell r="T564">
            <v>54</v>
          </cell>
        </row>
        <row r="565">
          <cell r="C565" t="str">
            <v>Муниципальное образование "Город Березники" Пермского края</v>
          </cell>
          <cell r="D565" t="str">
            <v>г. Березники, пр-т Советский, д. 61</v>
          </cell>
          <cell r="E565" t="b">
            <v>1</v>
          </cell>
          <cell r="F565">
            <v>1962</v>
          </cell>
          <cell r="H565" t="str">
            <v>Панель</v>
          </cell>
          <cell r="L565">
            <v>4</v>
          </cell>
          <cell r="M565">
            <v>3</v>
          </cell>
          <cell r="Q565">
            <v>2429.8000000000002</v>
          </cell>
          <cell r="R565">
            <v>2217.1</v>
          </cell>
          <cell r="S565">
            <v>2217.1</v>
          </cell>
          <cell r="T565">
            <v>120</v>
          </cell>
        </row>
        <row r="566">
          <cell r="C566" t="str">
            <v>Муниципальное образование "Город Березники" Пермского края</v>
          </cell>
          <cell r="D566" t="str">
            <v>г. Березники, пр-т Советский, д. 62</v>
          </cell>
          <cell r="E566" t="b">
            <v>1</v>
          </cell>
          <cell r="F566">
            <v>1959</v>
          </cell>
          <cell r="H566" t="str">
            <v>Кирпич</v>
          </cell>
          <cell r="L566">
            <v>4</v>
          </cell>
          <cell r="M566">
            <v>2</v>
          </cell>
          <cell r="Q566">
            <v>1406.9</v>
          </cell>
          <cell r="R566">
            <v>1235.0999999999999</v>
          </cell>
          <cell r="S566">
            <v>1235.0999999999999</v>
          </cell>
          <cell r="T566">
            <v>62</v>
          </cell>
        </row>
        <row r="567">
          <cell r="C567" t="str">
            <v>Муниципальное образование "Город Березники" Пермского края</v>
          </cell>
          <cell r="D567" t="str">
            <v>г. Березники, пр-т Советский, д. 63</v>
          </cell>
          <cell r="E567" t="b">
            <v>1</v>
          </cell>
          <cell r="F567">
            <v>1963</v>
          </cell>
          <cell r="H567" t="str">
            <v>Панель</v>
          </cell>
          <cell r="L567">
            <v>4</v>
          </cell>
          <cell r="M567">
            <v>3</v>
          </cell>
          <cell r="Q567">
            <v>2421.4</v>
          </cell>
          <cell r="R567">
            <v>2208</v>
          </cell>
          <cell r="S567">
            <v>2208</v>
          </cell>
          <cell r="T567">
            <v>113</v>
          </cell>
        </row>
        <row r="568">
          <cell r="C568" t="str">
            <v>Муниципальное образование "Город Березники" Пермского края</v>
          </cell>
          <cell r="D568" t="str">
            <v>г. Березники, пр-т Советский, д. 64</v>
          </cell>
          <cell r="E568" t="b">
            <v>1</v>
          </cell>
          <cell r="F568">
            <v>1959</v>
          </cell>
          <cell r="H568" t="str">
            <v>Кирпич</v>
          </cell>
          <cell r="L568">
            <v>4</v>
          </cell>
          <cell r="M568">
            <v>2</v>
          </cell>
          <cell r="Q568">
            <v>1410.6</v>
          </cell>
          <cell r="R568">
            <v>1234.8</v>
          </cell>
          <cell r="S568">
            <v>1234.8</v>
          </cell>
          <cell r="T568">
            <v>58</v>
          </cell>
        </row>
        <row r="569">
          <cell r="C569" t="str">
            <v>Муниципальное образование "Город Березники" Пермского края</v>
          </cell>
          <cell r="D569" t="str">
            <v>г. Березники, пр-т Советский, д. 65</v>
          </cell>
          <cell r="E569" t="b">
            <v>1</v>
          </cell>
          <cell r="F569">
            <v>1965</v>
          </cell>
          <cell r="H569" t="str">
            <v>Панель</v>
          </cell>
          <cell r="L569">
            <v>5</v>
          </cell>
          <cell r="M569">
            <v>4</v>
          </cell>
          <cell r="Q569">
            <v>3532</v>
          </cell>
          <cell r="R569">
            <v>3147.4</v>
          </cell>
          <cell r="S569">
            <v>3147.4</v>
          </cell>
          <cell r="T569">
            <v>174</v>
          </cell>
        </row>
        <row r="570">
          <cell r="C570" t="str">
            <v>Муниципальное образование "Город Березники" Пермского края</v>
          </cell>
          <cell r="D570" t="str">
            <v>г. Березники, пр-т Советский, д. 66</v>
          </cell>
          <cell r="E570" t="b">
            <v>1</v>
          </cell>
          <cell r="F570">
            <v>1960</v>
          </cell>
          <cell r="H570" t="str">
            <v>Панель</v>
          </cell>
          <cell r="L570">
            <v>5</v>
          </cell>
          <cell r="M570">
            <v>3</v>
          </cell>
          <cell r="Q570">
            <v>2571.8000000000002</v>
          </cell>
          <cell r="R570">
            <v>2224.4</v>
          </cell>
          <cell r="S570">
            <v>2224.4</v>
          </cell>
          <cell r="T570">
            <v>106</v>
          </cell>
        </row>
        <row r="571">
          <cell r="C571" t="str">
            <v>Муниципальное образование "Город Березники" Пермского края</v>
          </cell>
          <cell r="D571" t="str">
            <v>г. Березники, пр-т Советский, д. 68</v>
          </cell>
          <cell r="E571" t="b">
            <v>1</v>
          </cell>
          <cell r="F571">
            <v>1961</v>
          </cell>
          <cell r="H571" t="str">
            <v>Панель</v>
          </cell>
          <cell r="L571">
            <v>4</v>
          </cell>
          <cell r="M571">
            <v>3</v>
          </cell>
          <cell r="Q571">
            <v>2233.9</v>
          </cell>
          <cell r="R571">
            <v>1991.9</v>
          </cell>
          <cell r="S571">
            <v>1991.9</v>
          </cell>
          <cell r="T571">
            <v>97</v>
          </cell>
        </row>
        <row r="572">
          <cell r="C572" t="str">
            <v>Муниципальное образование "Город Березники" Пермского края</v>
          </cell>
          <cell r="D572" t="str">
            <v>г. Березники, пр-т Советский, д. 70</v>
          </cell>
          <cell r="E572" t="b">
            <v>1</v>
          </cell>
          <cell r="F572">
            <v>1960</v>
          </cell>
          <cell r="H572" t="str">
            <v>Панель</v>
          </cell>
          <cell r="L572">
            <v>4</v>
          </cell>
          <cell r="M572">
            <v>3</v>
          </cell>
          <cell r="Q572">
            <v>2523.8000000000002</v>
          </cell>
          <cell r="R572">
            <v>2194.4</v>
          </cell>
          <cell r="S572">
            <v>2194.4</v>
          </cell>
          <cell r="T572">
            <v>97</v>
          </cell>
        </row>
        <row r="573">
          <cell r="C573" t="str">
            <v>Муниципальное образование "Город Березники" Пермского края</v>
          </cell>
          <cell r="D573" t="str">
            <v>г. Березники, пр-т Советский, д. 72</v>
          </cell>
          <cell r="E573" t="b">
            <v>1</v>
          </cell>
          <cell r="F573">
            <v>1960</v>
          </cell>
          <cell r="H573" t="str">
            <v>Панель</v>
          </cell>
          <cell r="L573">
            <v>4</v>
          </cell>
          <cell r="M573">
            <v>3</v>
          </cell>
          <cell r="Q573">
            <v>2210.6</v>
          </cell>
          <cell r="R573">
            <v>1978.3</v>
          </cell>
          <cell r="S573">
            <v>1978.3</v>
          </cell>
          <cell r="T573">
            <v>102</v>
          </cell>
        </row>
        <row r="574">
          <cell r="C574" t="str">
            <v>Муниципальное образование "Город Березники" Пермского края</v>
          </cell>
          <cell r="D574" t="str">
            <v>г. Березники, пр-т Советский, д. 74</v>
          </cell>
          <cell r="E574" t="b">
            <v>1</v>
          </cell>
          <cell r="F574">
            <v>1960</v>
          </cell>
          <cell r="H574" t="str">
            <v>Панель</v>
          </cell>
          <cell r="L574">
            <v>4</v>
          </cell>
          <cell r="M574">
            <v>3</v>
          </cell>
          <cell r="Q574">
            <v>2449.5</v>
          </cell>
          <cell r="R574">
            <v>2211.6</v>
          </cell>
          <cell r="S574">
            <v>2211.6</v>
          </cell>
          <cell r="T574">
            <v>99</v>
          </cell>
        </row>
        <row r="575">
          <cell r="C575" t="str">
            <v>Муниципальное образование "Город Березники" Пермского края</v>
          </cell>
          <cell r="D575" t="str">
            <v>г. Березники, пр-т Советский, д. 75</v>
          </cell>
          <cell r="E575" t="b">
            <v>1</v>
          </cell>
          <cell r="F575">
            <v>1986</v>
          </cell>
          <cell r="H575" t="str">
            <v>Кирпич</v>
          </cell>
          <cell r="L575">
            <v>5</v>
          </cell>
          <cell r="M575">
            <v>6</v>
          </cell>
          <cell r="Q575">
            <v>5838.9</v>
          </cell>
          <cell r="R575">
            <v>4635.5</v>
          </cell>
          <cell r="S575">
            <v>4171.95</v>
          </cell>
          <cell r="T575">
            <v>225</v>
          </cell>
        </row>
        <row r="576">
          <cell r="C576" t="str">
            <v>Муниципальное образование "Город Березники" Пермского края</v>
          </cell>
          <cell r="D576" t="str">
            <v>г. Березники, пр-т Советский, д. 61А</v>
          </cell>
          <cell r="E576" t="b">
            <v>1</v>
          </cell>
          <cell r="F576">
            <v>1993</v>
          </cell>
          <cell r="H576" t="str">
            <v>Панель</v>
          </cell>
          <cell r="L576">
            <v>5</v>
          </cell>
          <cell r="M576">
            <v>1</v>
          </cell>
          <cell r="Q576">
            <v>2227.6999999999998</v>
          </cell>
          <cell r="R576">
            <v>2069.6999999999998</v>
          </cell>
          <cell r="S576">
            <v>1862.73</v>
          </cell>
          <cell r="T576">
            <v>125</v>
          </cell>
        </row>
        <row r="577">
          <cell r="C577" t="str">
            <v>Муниципальное образование "Город Березники" Пермского края</v>
          </cell>
          <cell r="D577" t="str">
            <v>г. Березники, ул. 30 Лет Победы, д. 3</v>
          </cell>
          <cell r="E577" t="b">
            <v>1</v>
          </cell>
          <cell r="F577">
            <v>1991</v>
          </cell>
          <cell r="G577">
            <v>1991</v>
          </cell>
          <cell r="H577" t="str">
            <v>кирпич</v>
          </cell>
          <cell r="L577">
            <v>5</v>
          </cell>
          <cell r="M577">
            <v>7</v>
          </cell>
          <cell r="Q577">
            <v>6416.7</v>
          </cell>
          <cell r="R577">
            <v>5582.7</v>
          </cell>
          <cell r="S577">
            <v>5437.4</v>
          </cell>
          <cell r="T577">
            <v>278</v>
          </cell>
        </row>
        <row r="578">
          <cell r="C578" t="str">
            <v>Муниципальное образование "Город Березники" Пермского края</v>
          </cell>
          <cell r="D578" t="str">
            <v>г. Березники, ул. 30 Лет Победы, д. 4</v>
          </cell>
          <cell r="E578" t="b">
            <v>1</v>
          </cell>
          <cell r="F578">
            <v>1988</v>
          </cell>
          <cell r="H578" t="str">
            <v>Панель</v>
          </cell>
          <cell r="L578">
            <v>5</v>
          </cell>
          <cell r="M578">
            <v>4</v>
          </cell>
          <cell r="Q578">
            <v>3392.2</v>
          </cell>
          <cell r="R578">
            <v>2881</v>
          </cell>
          <cell r="S578">
            <v>2592.9</v>
          </cell>
          <cell r="T578">
            <v>150</v>
          </cell>
        </row>
        <row r="579">
          <cell r="C579" t="str">
            <v>Муниципальное образование "Город Березники" Пермского края</v>
          </cell>
          <cell r="D579" t="str">
            <v>г. Березники, ул. 30 Лет Победы, д. 5</v>
          </cell>
          <cell r="E579" t="b">
            <v>1</v>
          </cell>
          <cell r="F579">
            <v>1990</v>
          </cell>
          <cell r="H579" t="str">
            <v>Кирпич</v>
          </cell>
          <cell r="L579">
            <v>6</v>
          </cell>
          <cell r="M579">
            <v>5</v>
          </cell>
          <cell r="Q579">
            <v>4855.7</v>
          </cell>
          <cell r="R579">
            <v>3548.5</v>
          </cell>
          <cell r="S579">
            <v>3193.65</v>
          </cell>
          <cell r="T579">
            <v>188</v>
          </cell>
        </row>
        <row r="580">
          <cell r="C580" t="str">
            <v>Муниципальное образование "Город Березники" Пермского края</v>
          </cell>
          <cell r="D580" t="str">
            <v>г. Березники, ул. 30 Лет Победы, д. 6</v>
          </cell>
          <cell r="E580" t="b">
            <v>1</v>
          </cell>
          <cell r="F580">
            <v>1988</v>
          </cell>
          <cell r="H580" t="str">
            <v>Панель</v>
          </cell>
          <cell r="L580">
            <v>5</v>
          </cell>
          <cell r="M580">
            <v>7</v>
          </cell>
          <cell r="Q580">
            <v>6075.3</v>
          </cell>
          <cell r="R580">
            <v>5119.6000000000004</v>
          </cell>
          <cell r="S580">
            <v>4607.6400000000003</v>
          </cell>
          <cell r="T580">
            <v>260</v>
          </cell>
        </row>
        <row r="581">
          <cell r="C581" t="str">
            <v>Муниципальное образование "Город Березники" Пермского края</v>
          </cell>
          <cell r="D581" t="str">
            <v>г. Березники, ул. 30 Лет Победы, д. 7</v>
          </cell>
          <cell r="E581" t="b">
            <v>1</v>
          </cell>
          <cell r="F581">
            <v>1991</v>
          </cell>
          <cell r="H581" t="str">
            <v>Кирпич</v>
          </cell>
          <cell r="L581">
            <v>6</v>
          </cell>
          <cell r="M581">
            <v>4</v>
          </cell>
          <cell r="Q581">
            <v>3822.7</v>
          </cell>
          <cell r="R581">
            <v>3320.5</v>
          </cell>
          <cell r="S581">
            <v>2988.45</v>
          </cell>
          <cell r="T581">
            <v>180</v>
          </cell>
        </row>
        <row r="582">
          <cell r="C582" t="str">
            <v>Муниципальное образование "Город Березники" Пермского края</v>
          </cell>
          <cell r="D582" t="str">
            <v>г. Березники, ул. 30 Лет Победы, д. 8</v>
          </cell>
          <cell r="E582" t="b">
            <v>1</v>
          </cell>
          <cell r="F582">
            <v>1990</v>
          </cell>
          <cell r="H582" t="str">
            <v>Кирпич/панели</v>
          </cell>
          <cell r="L582">
            <v>5</v>
          </cell>
          <cell r="M582">
            <v>5</v>
          </cell>
          <cell r="Q582">
            <v>5476.3</v>
          </cell>
          <cell r="R582">
            <v>4766.7</v>
          </cell>
          <cell r="S582">
            <v>4290.03</v>
          </cell>
          <cell r="T582">
            <v>213</v>
          </cell>
        </row>
        <row r="583">
          <cell r="C583" t="str">
            <v>Муниципальное образование "Город Березники" Пермского края</v>
          </cell>
          <cell r="D583" t="str">
            <v>г. Березники, ул. 30 Лет Победы, д. 9</v>
          </cell>
          <cell r="E583" t="b">
            <v>1</v>
          </cell>
          <cell r="F583">
            <v>1993</v>
          </cell>
          <cell r="H583" t="str">
            <v>Кирпич</v>
          </cell>
          <cell r="L583">
            <v>6</v>
          </cell>
          <cell r="M583">
            <v>7</v>
          </cell>
          <cell r="Q583">
            <v>7243</v>
          </cell>
          <cell r="R583">
            <v>6255.9</v>
          </cell>
          <cell r="S583">
            <v>5630.31</v>
          </cell>
          <cell r="T583">
            <v>315</v>
          </cell>
        </row>
        <row r="584">
          <cell r="C584" t="str">
            <v>Муниципальное образование "Город Березники" Пермского края</v>
          </cell>
          <cell r="D584" t="str">
            <v>г. Березники, ул. 30 Лет Победы, д. 12</v>
          </cell>
          <cell r="E584" t="b">
            <v>1</v>
          </cell>
          <cell r="F584">
            <v>1988</v>
          </cell>
          <cell r="H584" t="str">
            <v>Панель</v>
          </cell>
          <cell r="L584">
            <v>5</v>
          </cell>
          <cell r="M584">
            <v>8</v>
          </cell>
          <cell r="Q584">
            <v>7201.7</v>
          </cell>
          <cell r="R584">
            <v>6146.6</v>
          </cell>
          <cell r="S584">
            <v>5531.94</v>
          </cell>
          <cell r="T584">
            <v>290</v>
          </cell>
        </row>
        <row r="585">
          <cell r="C585" t="str">
            <v>Муниципальное образование "Город Березники" Пермского края</v>
          </cell>
          <cell r="D585" t="str">
            <v>г. Березники, ул. 30 Лет Победы, д. 13</v>
          </cell>
          <cell r="E585" t="b">
            <v>1</v>
          </cell>
          <cell r="F585">
            <v>1994</v>
          </cell>
          <cell r="H585" t="str">
            <v>Кирпич</v>
          </cell>
          <cell r="L585">
            <v>6</v>
          </cell>
          <cell r="M585">
            <v>5</v>
          </cell>
          <cell r="Q585">
            <v>4870.6000000000004</v>
          </cell>
          <cell r="R585">
            <v>4207</v>
          </cell>
          <cell r="S585">
            <v>3786.3</v>
          </cell>
          <cell r="T585">
            <v>225</v>
          </cell>
        </row>
        <row r="586">
          <cell r="C586" t="str">
            <v>Муниципальное образование "Город Березники" Пермского края</v>
          </cell>
          <cell r="D586" t="str">
            <v>г. Березники, ул. 30 Лет Победы, д. 14</v>
          </cell>
          <cell r="E586" t="b">
            <v>1</v>
          </cell>
          <cell r="F586">
            <v>1988</v>
          </cell>
          <cell r="H586" t="str">
            <v>Панель</v>
          </cell>
          <cell r="L586">
            <v>5</v>
          </cell>
          <cell r="M586">
            <v>4</v>
          </cell>
          <cell r="Q586">
            <v>3358.6</v>
          </cell>
          <cell r="R586">
            <v>2848.8</v>
          </cell>
          <cell r="S586">
            <v>2563.92</v>
          </cell>
          <cell r="T586">
            <v>150</v>
          </cell>
        </row>
        <row r="587">
          <cell r="C587" t="str">
            <v>Муниципальное образование "Город Березники" Пермского края</v>
          </cell>
          <cell r="D587" t="str">
            <v>г. Березники, ул. 30 Лет Победы, д. 15</v>
          </cell>
          <cell r="E587" t="b">
            <v>1</v>
          </cell>
          <cell r="F587">
            <v>1993</v>
          </cell>
          <cell r="H587" t="str">
            <v>Кирпич</v>
          </cell>
          <cell r="L587">
            <v>6</v>
          </cell>
          <cell r="M587">
            <v>8</v>
          </cell>
          <cell r="Q587">
            <v>7047</v>
          </cell>
          <cell r="R587">
            <v>6049.3</v>
          </cell>
          <cell r="S587">
            <v>5444.37</v>
          </cell>
          <cell r="T587">
            <v>270</v>
          </cell>
        </row>
        <row r="588">
          <cell r="C588" t="str">
            <v>Муниципальное образование "Город Березники" Пермского края</v>
          </cell>
          <cell r="D588" t="str">
            <v>г. Березники, ул. 30 Лет Победы, д. 16</v>
          </cell>
          <cell r="E588" t="b">
            <v>1</v>
          </cell>
          <cell r="F588">
            <v>1989</v>
          </cell>
          <cell r="H588" t="str">
            <v>Кирпич/панели</v>
          </cell>
          <cell r="L588">
            <v>5</v>
          </cell>
          <cell r="M588">
            <v>4</v>
          </cell>
          <cell r="Q588">
            <v>3275.2</v>
          </cell>
          <cell r="R588">
            <v>2869.2</v>
          </cell>
          <cell r="S588">
            <v>2582.2800000000002</v>
          </cell>
          <cell r="T588">
            <v>150</v>
          </cell>
        </row>
        <row r="589">
          <cell r="C589" t="str">
            <v>Муниципальное образование "Город Березники" Пермского края</v>
          </cell>
          <cell r="D589" t="str">
            <v>г. Березники, ул. 30 Лет Победы, д. 18</v>
          </cell>
          <cell r="E589" t="b">
            <v>1</v>
          </cell>
          <cell r="F589">
            <v>1990</v>
          </cell>
          <cell r="H589" t="str">
            <v>Кирпич/панели</v>
          </cell>
          <cell r="L589">
            <v>5</v>
          </cell>
          <cell r="M589">
            <v>4</v>
          </cell>
          <cell r="Q589">
            <v>3171</v>
          </cell>
          <cell r="R589">
            <v>2773.8</v>
          </cell>
          <cell r="S589">
            <v>2496.42</v>
          </cell>
          <cell r="T589">
            <v>150</v>
          </cell>
        </row>
        <row r="590">
          <cell r="C590" t="str">
            <v>Муниципальное образование "Город Березники" Пермского края</v>
          </cell>
          <cell r="D590" t="str">
            <v>г. Березники, ул. 30 Лет Победы, д. 22</v>
          </cell>
          <cell r="E590" t="b">
            <v>1</v>
          </cell>
          <cell r="F590">
            <v>2009</v>
          </cell>
          <cell r="H590" t="str">
            <v>кирпич</v>
          </cell>
          <cell r="I590" t="str">
            <v>плоская</v>
          </cell>
          <cell r="K590" t="str">
            <v>имеется</v>
          </cell>
          <cell r="L590">
            <v>5</v>
          </cell>
          <cell r="M590">
            <v>3</v>
          </cell>
          <cell r="Q590">
            <v>7954.1</v>
          </cell>
          <cell r="R590">
            <v>5252</v>
          </cell>
          <cell r="S590">
            <v>5252</v>
          </cell>
          <cell r="T590">
            <v>187</v>
          </cell>
        </row>
        <row r="591">
          <cell r="C591" t="str">
            <v>Муниципальное образование "Город Березники" Пермского края</v>
          </cell>
          <cell r="D591" t="str">
            <v>г. Березники, ул. 30 Лет Победы, д. 29</v>
          </cell>
          <cell r="E591" t="b">
            <v>1</v>
          </cell>
          <cell r="F591">
            <v>1976</v>
          </cell>
          <cell r="H591" t="str">
            <v>Панель</v>
          </cell>
          <cell r="L591">
            <v>5</v>
          </cell>
          <cell r="M591">
            <v>8</v>
          </cell>
          <cell r="Q591">
            <v>6451.5</v>
          </cell>
          <cell r="R591">
            <v>5541.1</v>
          </cell>
          <cell r="S591">
            <v>4986.99</v>
          </cell>
          <cell r="T591">
            <v>298</v>
          </cell>
        </row>
        <row r="592">
          <cell r="C592" t="str">
            <v>Муниципальное образование "Город Березники" Пермского края</v>
          </cell>
          <cell r="D592" t="str">
            <v>г. Березники, ул. 30 Лет Победы, д. 30</v>
          </cell>
          <cell r="E592" t="b">
            <v>1</v>
          </cell>
          <cell r="F592">
            <v>1975</v>
          </cell>
          <cell r="H592" t="str">
            <v>Панель</v>
          </cell>
          <cell r="L592">
            <v>5</v>
          </cell>
          <cell r="M592">
            <v>6</v>
          </cell>
          <cell r="Q592">
            <v>4508.3</v>
          </cell>
          <cell r="R592">
            <v>3946.3</v>
          </cell>
          <cell r="S592">
            <v>3551.67</v>
          </cell>
          <cell r="T592">
            <v>225</v>
          </cell>
        </row>
        <row r="593">
          <cell r="C593" t="str">
            <v>Муниципальное образование "Город Березники" Пермского края</v>
          </cell>
          <cell r="D593" t="str">
            <v>г. Березники, ул. 30 Лет Победы, д. 31</v>
          </cell>
          <cell r="E593" t="b">
            <v>1</v>
          </cell>
          <cell r="F593">
            <v>1975</v>
          </cell>
          <cell r="H593" t="str">
            <v>Панель</v>
          </cell>
          <cell r="L593">
            <v>5</v>
          </cell>
          <cell r="M593">
            <v>6</v>
          </cell>
          <cell r="Q593">
            <v>4343.5</v>
          </cell>
          <cell r="R593">
            <v>3895.8</v>
          </cell>
          <cell r="S593">
            <v>3506.22</v>
          </cell>
          <cell r="T593">
            <v>225</v>
          </cell>
        </row>
        <row r="594">
          <cell r="C594" t="str">
            <v>Муниципальное образование "Город Березники" Пермского края</v>
          </cell>
          <cell r="D594" t="str">
            <v>г. Березники, ул. 30 Лет Победы, д. 32</v>
          </cell>
          <cell r="E594" t="b">
            <v>1</v>
          </cell>
          <cell r="F594">
            <v>1975</v>
          </cell>
          <cell r="H594" t="str">
            <v>Панель</v>
          </cell>
          <cell r="L594">
            <v>5</v>
          </cell>
          <cell r="M594">
            <v>4</v>
          </cell>
          <cell r="Q594">
            <v>3169.8</v>
          </cell>
          <cell r="R594">
            <v>2765.9</v>
          </cell>
          <cell r="S594">
            <v>2489.31</v>
          </cell>
          <cell r="T594">
            <v>150</v>
          </cell>
        </row>
        <row r="595">
          <cell r="C595" t="str">
            <v>Муниципальное образование "Город Березники" Пермского края</v>
          </cell>
          <cell r="D595" t="str">
            <v>г. Березники, ул. 30 Лет Победы, д. 33</v>
          </cell>
          <cell r="E595" t="b">
            <v>1</v>
          </cell>
          <cell r="F595">
            <v>1976</v>
          </cell>
          <cell r="H595" t="str">
            <v>Панель</v>
          </cell>
          <cell r="L595">
            <v>5</v>
          </cell>
          <cell r="M595">
            <v>4</v>
          </cell>
          <cell r="Q595">
            <v>2850.6</v>
          </cell>
          <cell r="R595">
            <v>2555.1</v>
          </cell>
          <cell r="S595">
            <v>2299.59</v>
          </cell>
          <cell r="T595">
            <v>150</v>
          </cell>
        </row>
        <row r="596">
          <cell r="C596" t="str">
            <v>Муниципальное образование "Город Березники" Пермского края</v>
          </cell>
          <cell r="D596" t="str">
            <v>г. Березники, ул. 30 Лет Победы, д. 34</v>
          </cell>
          <cell r="E596" t="b">
            <v>1</v>
          </cell>
          <cell r="F596">
            <v>1975</v>
          </cell>
          <cell r="H596" t="str">
            <v>Кирпич/панели</v>
          </cell>
          <cell r="L596">
            <v>5</v>
          </cell>
          <cell r="M596">
            <v>6</v>
          </cell>
          <cell r="Q596">
            <v>4643.1000000000004</v>
          </cell>
          <cell r="R596">
            <v>3973.8</v>
          </cell>
          <cell r="S596">
            <v>3576.42</v>
          </cell>
          <cell r="T596">
            <v>210</v>
          </cell>
        </row>
        <row r="597">
          <cell r="C597" t="str">
            <v>Муниципальное образование "Город Березники" Пермского края</v>
          </cell>
          <cell r="D597" t="str">
            <v>г. Березники, ул. 30 Лет Победы, д. 35</v>
          </cell>
          <cell r="E597" t="b">
            <v>1</v>
          </cell>
          <cell r="F597">
            <v>1976</v>
          </cell>
          <cell r="H597" t="str">
            <v>Панель</v>
          </cell>
          <cell r="L597">
            <v>5</v>
          </cell>
          <cell r="M597">
            <v>8</v>
          </cell>
          <cell r="Q597">
            <v>5762.6</v>
          </cell>
          <cell r="R597">
            <v>5022.7</v>
          </cell>
          <cell r="S597">
            <v>4520.43</v>
          </cell>
          <cell r="T597">
            <v>280</v>
          </cell>
        </row>
        <row r="598">
          <cell r="C598" t="str">
            <v>Муниципальное образование "Город Березники" Пермского края</v>
          </cell>
          <cell r="D598" t="str">
            <v>г. Березники, ул. 30 Лет Победы, д. 36</v>
          </cell>
          <cell r="E598" t="b">
            <v>1</v>
          </cell>
          <cell r="F598">
            <v>1975</v>
          </cell>
          <cell r="H598" t="str">
            <v>Панель</v>
          </cell>
          <cell r="L598">
            <v>5</v>
          </cell>
          <cell r="M598">
            <v>4</v>
          </cell>
          <cell r="Q598">
            <v>3003.6</v>
          </cell>
          <cell r="R598">
            <v>2578.9</v>
          </cell>
          <cell r="S598">
            <v>2321.0100000000002</v>
          </cell>
          <cell r="T598">
            <v>150</v>
          </cell>
        </row>
        <row r="599">
          <cell r="C599" t="str">
            <v>Муниципальное образование "Город Березники" Пермского края</v>
          </cell>
          <cell r="D599" t="str">
            <v>г. Березники, ул. 30 Лет Победы, д. 37</v>
          </cell>
          <cell r="E599" t="b">
            <v>1</v>
          </cell>
          <cell r="F599">
            <v>1976</v>
          </cell>
          <cell r="H599" t="str">
            <v>Панель</v>
          </cell>
          <cell r="L599">
            <v>5</v>
          </cell>
          <cell r="M599">
            <v>8</v>
          </cell>
          <cell r="Q599">
            <v>5748</v>
          </cell>
          <cell r="R599">
            <v>5100.3999999999996</v>
          </cell>
          <cell r="S599">
            <v>4590.3599999999997</v>
          </cell>
          <cell r="T599">
            <v>283</v>
          </cell>
        </row>
        <row r="600">
          <cell r="C600" t="str">
            <v>Муниципальное образование "Город Березники" Пермского края</v>
          </cell>
          <cell r="D600" t="str">
            <v>г. Березники, ул. 30 Лет Победы, д. 39</v>
          </cell>
          <cell r="E600" t="b">
            <v>1</v>
          </cell>
          <cell r="F600">
            <v>1975</v>
          </cell>
          <cell r="H600" t="str">
            <v>Кирпич/панели</v>
          </cell>
          <cell r="L600">
            <v>5</v>
          </cell>
          <cell r="M600">
            <v>9</v>
          </cell>
          <cell r="Q600">
            <v>7777</v>
          </cell>
          <cell r="R600">
            <v>6256.1</v>
          </cell>
          <cell r="S600">
            <v>5630.49</v>
          </cell>
          <cell r="T600">
            <v>323</v>
          </cell>
        </row>
        <row r="601">
          <cell r="C601" t="str">
            <v>Муниципальное образование "Город Березники" Пермского края</v>
          </cell>
          <cell r="D601" t="str">
            <v>г. Березники, ул. 30 Лет Победы, д. 41</v>
          </cell>
          <cell r="E601" t="b">
            <v>1</v>
          </cell>
          <cell r="F601">
            <v>1974</v>
          </cell>
          <cell r="H601" t="str">
            <v>Панель</v>
          </cell>
          <cell r="L601">
            <v>5</v>
          </cell>
          <cell r="M601">
            <v>4</v>
          </cell>
          <cell r="Q601">
            <v>2887.4</v>
          </cell>
          <cell r="R601">
            <v>2586.6</v>
          </cell>
          <cell r="S601">
            <v>2327.94</v>
          </cell>
          <cell r="T601">
            <v>150</v>
          </cell>
        </row>
        <row r="602">
          <cell r="C602" t="str">
            <v>Муниципальное образование "Город Березники" Пермского края</v>
          </cell>
          <cell r="D602" t="str">
            <v>г. Березники, ул. 30 Лет Победы, д. 42</v>
          </cell>
          <cell r="E602" t="b">
            <v>1</v>
          </cell>
          <cell r="F602">
            <v>1975</v>
          </cell>
          <cell r="G602">
            <v>1975</v>
          </cell>
          <cell r="H602" t="str">
            <v>кирпич/панели</v>
          </cell>
          <cell r="L602">
            <v>5</v>
          </cell>
          <cell r="M602">
            <v>10</v>
          </cell>
          <cell r="Q602">
            <v>7887.5</v>
          </cell>
          <cell r="R602">
            <v>6587.4</v>
          </cell>
          <cell r="S602">
            <v>6383</v>
          </cell>
          <cell r="T602">
            <v>355</v>
          </cell>
        </row>
        <row r="603">
          <cell r="C603" t="str">
            <v>Муниципальное образование "Город Березники" Пермского края</v>
          </cell>
          <cell r="D603" t="str">
            <v>г. Березники, ул. 30 Лет Победы, д. 43</v>
          </cell>
          <cell r="E603" t="b">
            <v>1</v>
          </cell>
          <cell r="F603">
            <v>1974</v>
          </cell>
          <cell r="H603" t="str">
            <v>Панель</v>
          </cell>
          <cell r="L603">
            <v>5</v>
          </cell>
          <cell r="M603">
            <v>6</v>
          </cell>
          <cell r="Q603">
            <v>4294.5</v>
          </cell>
          <cell r="R603">
            <v>3863.8</v>
          </cell>
          <cell r="S603">
            <v>3477.42</v>
          </cell>
          <cell r="T603">
            <v>225</v>
          </cell>
        </row>
        <row r="604">
          <cell r="C604" t="str">
            <v>Муниципальное образование "Город Березники" Пермского края</v>
          </cell>
          <cell r="D604" t="str">
            <v>г. Березники, ул. 30 Лет Победы, д. 44</v>
          </cell>
          <cell r="E604" t="b">
            <v>1</v>
          </cell>
          <cell r="F604">
            <v>1975</v>
          </cell>
          <cell r="H604" t="str">
            <v>Панель</v>
          </cell>
          <cell r="L604">
            <v>5</v>
          </cell>
          <cell r="M604">
            <v>4</v>
          </cell>
          <cell r="Q604">
            <v>2863.1</v>
          </cell>
          <cell r="R604">
            <v>2563.3000000000002</v>
          </cell>
          <cell r="S604">
            <v>2306.9699999999998</v>
          </cell>
          <cell r="T604">
            <v>150</v>
          </cell>
        </row>
        <row r="605">
          <cell r="C605" t="str">
            <v>Муниципальное образование "Город Березники" Пермского края</v>
          </cell>
          <cell r="D605" t="str">
            <v>г. Березники, ул. 30 Лет Победы, д. 45</v>
          </cell>
          <cell r="E605" t="b">
            <v>1</v>
          </cell>
          <cell r="F605">
            <v>1974</v>
          </cell>
          <cell r="H605" t="str">
            <v>Панель</v>
          </cell>
          <cell r="L605">
            <v>5</v>
          </cell>
          <cell r="M605">
            <v>6</v>
          </cell>
          <cell r="Q605">
            <v>4321.8999999999996</v>
          </cell>
          <cell r="R605">
            <v>3876.1</v>
          </cell>
          <cell r="S605">
            <v>3488.49</v>
          </cell>
          <cell r="T605">
            <v>225</v>
          </cell>
        </row>
        <row r="606">
          <cell r="C606" t="str">
            <v>Муниципальное образование "Город Березники" Пермского края</v>
          </cell>
          <cell r="D606" t="str">
            <v>г. Березники, ул. Аксакова, д. 12</v>
          </cell>
          <cell r="E606" t="b">
            <v>1</v>
          </cell>
          <cell r="F606">
            <v>1955</v>
          </cell>
          <cell r="H606" t="str">
            <v>Кирпич</v>
          </cell>
          <cell r="L606">
            <v>2</v>
          </cell>
          <cell r="M606">
            <v>1</v>
          </cell>
          <cell r="Q606">
            <v>615.20000000000005</v>
          </cell>
          <cell r="R606">
            <v>514</v>
          </cell>
          <cell r="S606">
            <v>514</v>
          </cell>
          <cell r="T606">
            <v>27</v>
          </cell>
        </row>
        <row r="607">
          <cell r="C607" t="str">
            <v>Муниципальное образование "Город Березники" Пермского края</v>
          </cell>
          <cell r="D607" t="str">
            <v>г. Березники, ул. Аксакова, д. 20</v>
          </cell>
          <cell r="E607" t="b">
            <v>1</v>
          </cell>
          <cell r="F607">
            <v>1955</v>
          </cell>
          <cell r="H607" t="str">
            <v>Кирпич</v>
          </cell>
          <cell r="L607">
            <v>2</v>
          </cell>
          <cell r="M607">
            <v>1</v>
          </cell>
          <cell r="Q607">
            <v>555</v>
          </cell>
          <cell r="R607">
            <v>507.8</v>
          </cell>
          <cell r="S607">
            <v>507.8</v>
          </cell>
          <cell r="T607">
            <v>23</v>
          </cell>
        </row>
        <row r="608">
          <cell r="C608" t="str">
            <v>Муниципальное образование "Город Березники" Пермского края</v>
          </cell>
          <cell r="D608" t="str">
            <v>г. Березники, ул. Александра Матросова, д. 18</v>
          </cell>
          <cell r="E608" t="b">
            <v>1</v>
          </cell>
          <cell r="H608" t="str">
            <v>кирпич</v>
          </cell>
          <cell r="I608" t="str">
            <v>скатная</v>
          </cell>
          <cell r="K608" t="str">
            <v>имеется</v>
          </cell>
          <cell r="L608">
            <v>2</v>
          </cell>
          <cell r="M608">
            <v>2</v>
          </cell>
          <cell r="Q608">
            <v>642.20000000000005</v>
          </cell>
          <cell r="R608">
            <v>642.20000000000005</v>
          </cell>
          <cell r="S608">
            <v>532.9</v>
          </cell>
          <cell r="T608">
            <v>30</v>
          </cell>
        </row>
        <row r="609">
          <cell r="C609" t="str">
            <v>Муниципальное образование "Город Березники" Пермского края</v>
          </cell>
          <cell r="D609" t="str">
            <v>г. Березники, ул. Березниковская, д. 65</v>
          </cell>
          <cell r="E609" t="b">
            <v>1</v>
          </cell>
          <cell r="F609">
            <v>1980</v>
          </cell>
          <cell r="H609" t="str">
            <v>Кирпич</v>
          </cell>
          <cell r="L609">
            <v>5</v>
          </cell>
          <cell r="M609">
            <v>2</v>
          </cell>
          <cell r="Q609">
            <v>3997.5</v>
          </cell>
          <cell r="R609">
            <v>3766.1</v>
          </cell>
          <cell r="S609">
            <v>3766.1</v>
          </cell>
        </row>
        <row r="610">
          <cell r="C610" t="str">
            <v>Муниципальное образование "Город Березники" Пермского края</v>
          </cell>
          <cell r="D610" t="str">
            <v>г. Березники, ул. Березниковская, д. 73</v>
          </cell>
          <cell r="E610" t="b">
            <v>1</v>
          </cell>
          <cell r="F610">
            <v>1964</v>
          </cell>
          <cell r="H610" t="str">
            <v>Кирпич</v>
          </cell>
          <cell r="L610">
            <v>3</v>
          </cell>
          <cell r="M610">
            <v>2</v>
          </cell>
          <cell r="Q610">
            <v>1079.2</v>
          </cell>
          <cell r="R610">
            <v>973.4</v>
          </cell>
          <cell r="S610">
            <v>876.06</v>
          </cell>
          <cell r="T610">
            <v>60</v>
          </cell>
        </row>
        <row r="611">
          <cell r="C611" t="str">
            <v>Муниципальное образование "Город Березники" Пермского края</v>
          </cell>
          <cell r="D611" t="str">
            <v>г. Березники, ул. Березниковская, д. 84</v>
          </cell>
          <cell r="E611" t="b">
            <v>1</v>
          </cell>
          <cell r="F611">
            <v>1936</v>
          </cell>
          <cell r="H611" t="str">
            <v>Кирпич</v>
          </cell>
          <cell r="L611">
            <v>3</v>
          </cell>
          <cell r="M611">
            <v>2</v>
          </cell>
          <cell r="Q611">
            <v>981.7</v>
          </cell>
          <cell r="R611">
            <v>836.1</v>
          </cell>
          <cell r="S611">
            <v>836.1</v>
          </cell>
          <cell r="T611">
            <v>28</v>
          </cell>
        </row>
        <row r="612">
          <cell r="C612" t="str">
            <v>Муниципальное образование "Город Березники" Пермского края</v>
          </cell>
          <cell r="D612" t="str">
            <v>г. Березники, ул. Березниковская, д. 86</v>
          </cell>
          <cell r="E612" t="b">
            <v>1</v>
          </cell>
          <cell r="F612">
            <v>1935</v>
          </cell>
          <cell r="H612" t="str">
            <v>Кирпич</v>
          </cell>
          <cell r="L612">
            <v>3</v>
          </cell>
          <cell r="M612">
            <v>2</v>
          </cell>
          <cell r="Q612">
            <v>1005.4</v>
          </cell>
          <cell r="R612">
            <v>839.8</v>
          </cell>
          <cell r="S612">
            <v>755.82</v>
          </cell>
          <cell r="T612">
            <v>30</v>
          </cell>
        </row>
        <row r="613">
          <cell r="C613" t="str">
            <v>Муниципальное образование "Город Березники" Пермского края</v>
          </cell>
          <cell r="D613" t="str">
            <v>г. Березники, ул. Березниковская, д. 88</v>
          </cell>
          <cell r="E613" t="b">
            <v>1</v>
          </cell>
          <cell r="F613">
            <v>1937</v>
          </cell>
          <cell r="H613" t="str">
            <v>Кирпич</v>
          </cell>
          <cell r="L613">
            <v>3</v>
          </cell>
          <cell r="M613">
            <v>3</v>
          </cell>
          <cell r="Q613">
            <v>2269.9</v>
          </cell>
          <cell r="R613">
            <v>2120.9</v>
          </cell>
          <cell r="S613">
            <v>906.9</v>
          </cell>
          <cell r="T613">
            <v>42</v>
          </cell>
        </row>
        <row r="614">
          <cell r="C614" t="str">
            <v>Муниципальное образование "Город Березники" Пермского края</v>
          </cell>
          <cell r="D614" t="str">
            <v>г. Березники, ул. Березниковская, д. 90</v>
          </cell>
          <cell r="E614" t="b">
            <v>1</v>
          </cell>
          <cell r="F614">
            <v>1957</v>
          </cell>
          <cell r="H614" t="str">
            <v>Кирпич</v>
          </cell>
          <cell r="L614">
            <v>4</v>
          </cell>
          <cell r="M614">
            <v>4</v>
          </cell>
          <cell r="Q614">
            <v>4338.5</v>
          </cell>
          <cell r="R614">
            <v>3836.5</v>
          </cell>
          <cell r="S614">
            <v>3836.5</v>
          </cell>
          <cell r="T614">
            <v>113</v>
          </cell>
        </row>
        <row r="615">
          <cell r="C615" t="str">
            <v>Муниципальное образование "Город Березники" Пермского края</v>
          </cell>
          <cell r="D615" t="str">
            <v>г. Березники, ул. Березниковская, д. 94</v>
          </cell>
          <cell r="E615" t="b">
            <v>1</v>
          </cell>
          <cell r="F615">
            <v>1956</v>
          </cell>
          <cell r="H615" t="str">
            <v>Кирпич</v>
          </cell>
          <cell r="L615">
            <v>4</v>
          </cell>
          <cell r="M615">
            <v>3</v>
          </cell>
          <cell r="Q615">
            <v>2809.6</v>
          </cell>
          <cell r="R615">
            <v>2537</v>
          </cell>
          <cell r="S615">
            <v>2095.6</v>
          </cell>
          <cell r="T615">
            <v>84</v>
          </cell>
        </row>
        <row r="616">
          <cell r="C616" t="str">
            <v>Муниципальное образование "Город Березники" Пермского края</v>
          </cell>
          <cell r="D616" t="str">
            <v>г. Березники, ул. Березниковская, д. 75А</v>
          </cell>
          <cell r="E616" t="b">
            <v>1</v>
          </cell>
          <cell r="F616">
            <v>1954</v>
          </cell>
          <cell r="H616" t="str">
            <v>Кирпич</v>
          </cell>
          <cell r="L616">
            <v>3</v>
          </cell>
          <cell r="M616">
            <v>3</v>
          </cell>
          <cell r="Q616">
            <v>2120.5</v>
          </cell>
          <cell r="R616">
            <v>1877.9</v>
          </cell>
          <cell r="S616">
            <v>1690.11</v>
          </cell>
          <cell r="T616">
            <v>60</v>
          </cell>
        </row>
        <row r="617">
          <cell r="C617" t="str">
            <v>Муниципальное образование "Город Березники" Пермского края</v>
          </cell>
          <cell r="D617" t="str">
            <v>г. Березники, ул. Большевистская, д. 4</v>
          </cell>
          <cell r="E617" t="b">
            <v>1</v>
          </cell>
          <cell r="F617">
            <v>1959</v>
          </cell>
          <cell r="H617" t="str">
            <v>Кирпич</v>
          </cell>
          <cell r="L617">
            <v>3</v>
          </cell>
          <cell r="M617">
            <v>2</v>
          </cell>
          <cell r="Q617">
            <v>817.2</v>
          </cell>
          <cell r="R617">
            <v>738.3</v>
          </cell>
          <cell r="S617">
            <v>738.3</v>
          </cell>
          <cell r="T617">
            <v>46</v>
          </cell>
        </row>
        <row r="618">
          <cell r="C618" t="str">
            <v>Муниципальное образование "Город Березники" Пермского края</v>
          </cell>
          <cell r="D618" t="str">
            <v>г. Березники, ул. Большевистская, д. 6</v>
          </cell>
          <cell r="E618" t="b">
            <v>1</v>
          </cell>
          <cell r="F618">
            <v>1959</v>
          </cell>
          <cell r="H618" t="str">
            <v>Кирпич</v>
          </cell>
          <cell r="L618">
            <v>3</v>
          </cell>
          <cell r="M618">
            <v>2</v>
          </cell>
          <cell r="Q618">
            <v>827.5</v>
          </cell>
          <cell r="R618">
            <v>750.5</v>
          </cell>
          <cell r="S618">
            <v>750.5</v>
          </cell>
          <cell r="T618">
            <v>40</v>
          </cell>
        </row>
        <row r="619">
          <cell r="C619" t="str">
            <v>Муниципальное образование "Город Березники" Пермского края</v>
          </cell>
          <cell r="D619" t="str">
            <v>г. Березники, ул. Большевистская, д. 28</v>
          </cell>
          <cell r="E619" t="b">
            <v>1</v>
          </cell>
          <cell r="F619">
            <v>1960</v>
          </cell>
          <cell r="H619" t="str">
            <v>Кирпич</v>
          </cell>
          <cell r="L619">
            <v>2</v>
          </cell>
          <cell r="M619">
            <v>1</v>
          </cell>
          <cell r="Q619">
            <v>289.60000000000002</v>
          </cell>
          <cell r="R619">
            <v>265</v>
          </cell>
          <cell r="S619">
            <v>265</v>
          </cell>
          <cell r="T619">
            <v>11</v>
          </cell>
        </row>
        <row r="620">
          <cell r="C620" t="str">
            <v>Муниципальное образование "Город Березники" Пермского края</v>
          </cell>
          <cell r="D620" t="str">
            <v>г. Березники, ул. Большевистская, д. 32</v>
          </cell>
          <cell r="E620" t="b">
            <v>1</v>
          </cell>
          <cell r="F620">
            <v>1960</v>
          </cell>
          <cell r="H620" t="str">
            <v>Кирпич</v>
          </cell>
          <cell r="L620">
            <v>2</v>
          </cell>
          <cell r="M620">
            <v>1</v>
          </cell>
          <cell r="Q620">
            <v>290.60000000000002</v>
          </cell>
          <cell r="R620">
            <v>261.10000000000002</v>
          </cell>
          <cell r="S620">
            <v>261.10000000000002</v>
          </cell>
          <cell r="T620">
            <v>19</v>
          </cell>
        </row>
        <row r="621">
          <cell r="C621" t="str">
            <v>Муниципальное образование "Город Березники" Пермского края</v>
          </cell>
          <cell r="D621" t="str">
            <v>г. Березники, ул. Большевистская, д. 34</v>
          </cell>
          <cell r="E621" t="b">
            <v>1</v>
          </cell>
          <cell r="F621">
            <v>1961</v>
          </cell>
          <cell r="H621" t="str">
            <v>Кирпич</v>
          </cell>
          <cell r="L621">
            <v>2</v>
          </cell>
          <cell r="M621">
            <v>1</v>
          </cell>
          <cell r="Q621">
            <v>283.89999999999998</v>
          </cell>
          <cell r="R621">
            <v>260.7</v>
          </cell>
          <cell r="S621">
            <v>260.7</v>
          </cell>
          <cell r="T621">
            <v>10</v>
          </cell>
        </row>
        <row r="622">
          <cell r="C622" t="str">
            <v>Муниципальное образование "Город Березники" Пермского края</v>
          </cell>
          <cell r="D622" t="str">
            <v>г. Березники, ул. Веры Бирюковой, д. 1</v>
          </cell>
          <cell r="E622" t="b">
            <v>1</v>
          </cell>
          <cell r="F622">
            <v>1960</v>
          </cell>
          <cell r="H622" t="str">
            <v>Кирпич</v>
          </cell>
          <cell r="L622">
            <v>4</v>
          </cell>
          <cell r="M622">
            <v>4</v>
          </cell>
          <cell r="Q622">
            <v>3545.6</v>
          </cell>
          <cell r="R622">
            <v>3292.8</v>
          </cell>
          <cell r="S622">
            <v>2740.1</v>
          </cell>
          <cell r="T622">
            <v>122</v>
          </cell>
        </row>
        <row r="623">
          <cell r="C623" t="str">
            <v>Муниципальное образование "Город Березники" Пермского края</v>
          </cell>
          <cell r="D623" t="str">
            <v>г. Березники, ул. Веры Бирюковой, д. 8</v>
          </cell>
          <cell r="E623" t="b">
            <v>1</v>
          </cell>
          <cell r="F623">
            <v>1960</v>
          </cell>
          <cell r="H623" t="str">
            <v>Кирпич</v>
          </cell>
          <cell r="L623">
            <v>4</v>
          </cell>
          <cell r="M623">
            <v>2</v>
          </cell>
          <cell r="Q623">
            <v>1431.8</v>
          </cell>
          <cell r="R623">
            <v>1232</v>
          </cell>
          <cell r="S623">
            <v>1232</v>
          </cell>
          <cell r="T623">
            <v>46</v>
          </cell>
        </row>
        <row r="624">
          <cell r="C624" t="str">
            <v>Муниципальное образование "Город Березники" Пермского края</v>
          </cell>
          <cell r="D624" t="str">
            <v>г. Березники, ул. Веры Бирюковой, д. 10</v>
          </cell>
          <cell r="E624" t="b">
            <v>1</v>
          </cell>
          <cell r="F624">
            <v>1960</v>
          </cell>
          <cell r="H624" t="str">
            <v>Кирпич</v>
          </cell>
          <cell r="L624">
            <v>4</v>
          </cell>
          <cell r="M624">
            <v>3</v>
          </cell>
          <cell r="Q624">
            <v>2198.8000000000002</v>
          </cell>
          <cell r="R624">
            <v>1997.2</v>
          </cell>
          <cell r="S624">
            <v>1997.2</v>
          </cell>
          <cell r="T624">
            <v>114</v>
          </cell>
        </row>
        <row r="625">
          <cell r="C625" t="str">
            <v>Муниципальное образование "Город Березники" Пермского края</v>
          </cell>
          <cell r="D625" t="str">
            <v>г. Березники, ул. Веры Бирюковой, д. 12</v>
          </cell>
          <cell r="E625" t="b">
            <v>1</v>
          </cell>
          <cell r="F625">
            <v>1960</v>
          </cell>
          <cell r="H625" t="str">
            <v>Панель</v>
          </cell>
          <cell r="L625">
            <v>4</v>
          </cell>
          <cell r="M625">
            <v>3</v>
          </cell>
          <cell r="Q625">
            <v>2220.1</v>
          </cell>
          <cell r="R625">
            <v>1982.1</v>
          </cell>
          <cell r="S625">
            <v>1982.1</v>
          </cell>
          <cell r="T625">
            <v>79</v>
          </cell>
        </row>
        <row r="626">
          <cell r="C626" t="str">
            <v>Муниципальное образование "Город Березники" Пермского края</v>
          </cell>
          <cell r="D626" t="str">
            <v>г. Березники, ул. Веры Бирюковой, д. 14</v>
          </cell>
          <cell r="E626" t="b">
            <v>1</v>
          </cell>
          <cell r="F626">
            <v>1960</v>
          </cell>
          <cell r="H626" t="str">
            <v>Панель</v>
          </cell>
          <cell r="L626">
            <v>4</v>
          </cell>
          <cell r="M626">
            <v>3</v>
          </cell>
          <cell r="Q626">
            <v>2223.3000000000002</v>
          </cell>
          <cell r="R626">
            <v>1986.4</v>
          </cell>
          <cell r="S626">
            <v>1986.4</v>
          </cell>
          <cell r="T626">
            <v>111</v>
          </cell>
        </row>
        <row r="627">
          <cell r="C627" t="str">
            <v>Муниципальное образование "Город Березники" Пермского края</v>
          </cell>
          <cell r="D627" t="str">
            <v>г. Березники, ул. Веры Бирюковой, д. 16</v>
          </cell>
          <cell r="E627" t="b">
            <v>1</v>
          </cell>
          <cell r="F627">
            <v>1960</v>
          </cell>
          <cell r="H627" t="str">
            <v>Панель</v>
          </cell>
          <cell r="L627">
            <v>4</v>
          </cell>
          <cell r="M627">
            <v>3</v>
          </cell>
          <cell r="Q627">
            <v>2297.9</v>
          </cell>
          <cell r="R627">
            <v>1993.1</v>
          </cell>
          <cell r="S627">
            <v>1793.79</v>
          </cell>
          <cell r="T627">
            <v>120</v>
          </cell>
        </row>
        <row r="628">
          <cell r="C628" t="str">
            <v>Муниципальное образование "Город Березники" Пермского края</v>
          </cell>
          <cell r="D628" t="str">
            <v>г. Березники, ул. Веры Бирюковой, д. 18</v>
          </cell>
          <cell r="E628" t="b">
            <v>1</v>
          </cell>
          <cell r="F628">
            <v>1960</v>
          </cell>
          <cell r="H628" t="str">
            <v>Кирпич</v>
          </cell>
          <cell r="L628">
            <v>4</v>
          </cell>
          <cell r="M628">
            <v>2</v>
          </cell>
          <cell r="Q628">
            <v>1451.7</v>
          </cell>
          <cell r="R628">
            <v>1233.3</v>
          </cell>
          <cell r="S628">
            <v>1233.3</v>
          </cell>
          <cell r="T628">
            <v>53</v>
          </cell>
        </row>
        <row r="629">
          <cell r="C629" t="str">
            <v>Муниципальное образование "Город Березники" Пермского края</v>
          </cell>
          <cell r="D629" t="str">
            <v>г. Березники, ул. Гагарина, д. 1</v>
          </cell>
          <cell r="E629" t="b">
            <v>1</v>
          </cell>
          <cell r="F629">
            <v>1959</v>
          </cell>
          <cell r="H629" t="str">
            <v>Кирпич</v>
          </cell>
          <cell r="L629">
            <v>5</v>
          </cell>
          <cell r="M629">
            <v>4</v>
          </cell>
          <cell r="Q629">
            <v>4765.8</v>
          </cell>
          <cell r="R629">
            <v>3977.3</v>
          </cell>
          <cell r="S629">
            <v>3630.6</v>
          </cell>
          <cell r="T629">
            <v>101</v>
          </cell>
        </row>
        <row r="630">
          <cell r="C630" t="str">
            <v>Муниципальное образование "Город Березники" Пермского края</v>
          </cell>
          <cell r="D630" t="str">
            <v>г. Березники, ул. Гагарина, д. 3</v>
          </cell>
          <cell r="E630" t="b">
            <v>1</v>
          </cell>
          <cell r="F630">
            <v>1956</v>
          </cell>
          <cell r="H630" t="str">
            <v>Кирпич</v>
          </cell>
          <cell r="L630">
            <v>4</v>
          </cell>
          <cell r="M630">
            <v>3</v>
          </cell>
          <cell r="Q630">
            <v>1700.6</v>
          </cell>
          <cell r="R630">
            <v>1476.8</v>
          </cell>
          <cell r="S630">
            <v>1329.12</v>
          </cell>
          <cell r="T630">
            <v>55</v>
          </cell>
        </row>
        <row r="631">
          <cell r="C631" t="str">
            <v>Муниципальное образование "Город Березники" Пермского края</v>
          </cell>
          <cell r="D631" t="str">
            <v>г. Березники, ул. Гагарина, д. 5</v>
          </cell>
          <cell r="E631" t="b">
            <v>1</v>
          </cell>
          <cell r="F631">
            <v>1958</v>
          </cell>
          <cell r="H631" t="str">
            <v>Кирпич</v>
          </cell>
          <cell r="L631">
            <v>5</v>
          </cell>
          <cell r="M631">
            <v>4</v>
          </cell>
          <cell r="Q631">
            <v>3875.6</v>
          </cell>
          <cell r="R631">
            <v>3400.7</v>
          </cell>
          <cell r="S631">
            <v>3240.8</v>
          </cell>
          <cell r="T631">
            <v>98</v>
          </cell>
        </row>
        <row r="632">
          <cell r="C632" t="str">
            <v>Муниципальное образование "Город Березники" Пермского края</v>
          </cell>
          <cell r="D632" t="str">
            <v>г. Березники, ул. Гагарина, д. 6</v>
          </cell>
          <cell r="E632" t="b">
            <v>1</v>
          </cell>
          <cell r="F632">
            <v>1950</v>
          </cell>
          <cell r="H632" t="str">
            <v>Шлакоблок</v>
          </cell>
          <cell r="L632">
            <v>2</v>
          </cell>
          <cell r="M632">
            <v>2</v>
          </cell>
          <cell r="Q632">
            <v>792.2</v>
          </cell>
          <cell r="R632">
            <v>709.6</v>
          </cell>
          <cell r="S632">
            <v>709.6</v>
          </cell>
          <cell r="T632">
            <v>27</v>
          </cell>
        </row>
        <row r="633">
          <cell r="C633" t="str">
            <v>Муниципальное образование "Город Березники" Пермского края</v>
          </cell>
          <cell r="D633" t="str">
            <v>г. Березники, ул. Гагарина, д. 8</v>
          </cell>
          <cell r="E633" t="b">
            <v>1</v>
          </cell>
          <cell r="F633">
            <v>1950</v>
          </cell>
          <cell r="H633" t="str">
            <v>Шлакоблок</v>
          </cell>
          <cell r="L633">
            <v>2</v>
          </cell>
          <cell r="M633">
            <v>2</v>
          </cell>
          <cell r="Q633">
            <v>783.3</v>
          </cell>
          <cell r="R633">
            <v>699.5</v>
          </cell>
          <cell r="S633">
            <v>699.5</v>
          </cell>
          <cell r="T633">
            <v>51</v>
          </cell>
        </row>
        <row r="634">
          <cell r="C634" t="str">
            <v>Муниципальное образование "Город Березники" Пермского края</v>
          </cell>
          <cell r="D634" t="str">
            <v>г. Березники, ул. Гагарина, д. 11</v>
          </cell>
          <cell r="E634" t="b">
            <v>1</v>
          </cell>
          <cell r="F634">
            <v>1953</v>
          </cell>
          <cell r="H634" t="str">
            <v>Шлакоблок</v>
          </cell>
          <cell r="L634">
            <v>3</v>
          </cell>
          <cell r="M634">
            <v>3</v>
          </cell>
          <cell r="Q634">
            <v>2477.9</v>
          </cell>
          <cell r="R634">
            <v>1792</v>
          </cell>
          <cell r="S634">
            <v>1612.8</v>
          </cell>
          <cell r="T634">
            <v>60</v>
          </cell>
        </row>
        <row r="635">
          <cell r="C635" t="str">
            <v>Муниципальное образование "Город Березники" Пермского края</v>
          </cell>
          <cell r="D635" t="str">
            <v>г. Березники, ул. Гагарина, д. 12</v>
          </cell>
          <cell r="E635" t="b">
            <v>1</v>
          </cell>
          <cell r="F635">
            <v>1950</v>
          </cell>
          <cell r="H635" t="str">
            <v>Шлакоблок</v>
          </cell>
          <cell r="L635">
            <v>2</v>
          </cell>
          <cell r="M635">
            <v>2</v>
          </cell>
          <cell r="Q635">
            <v>791</v>
          </cell>
          <cell r="R635">
            <v>708</v>
          </cell>
          <cell r="S635">
            <v>708</v>
          </cell>
          <cell r="T635">
            <v>33</v>
          </cell>
        </row>
        <row r="636">
          <cell r="C636" t="str">
            <v>Муниципальное образование "Город Березники" Пермского края</v>
          </cell>
          <cell r="D636" t="str">
            <v>г. Березники, ул. Гагарина, д. 15</v>
          </cell>
          <cell r="E636" t="b">
            <v>1</v>
          </cell>
          <cell r="F636">
            <v>1958</v>
          </cell>
          <cell r="H636" t="str">
            <v>Кирпич</v>
          </cell>
          <cell r="L636">
            <v>2</v>
          </cell>
          <cell r="M636">
            <v>2</v>
          </cell>
          <cell r="Q636">
            <v>545.6</v>
          </cell>
          <cell r="R636">
            <v>476</v>
          </cell>
          <cell r="S636">
            <v>428.4</v>
          </cell>
          <cell r="T636">
            <v>20</v>
          </cell>
        </row>
        <row r="637">
          <cell r="C637" t="str">
            <v>Муниципальное образование "Город Березники" Пермского края</v>
          </cell>
          <cell r="D637" t="str">
            <v>г. Березники, ул. Гагарина, д. 16</v>
          </cell>
          <cell r="E637" t="b">
            <v>1</v>
          </cell>
          <cell r="F637">
            <v>1952</v>
          </cell>
          <cell r="H637" t="str">
            <v>Шлакоблок</v>
          </cell>
          <cell r="L637">
            <v>2</v>
          </cell>
          <cell r="M637">
            <v>2</v>
          </cell>
          <cell r="Q637">
            <v>858.6</v>
          </cell>
          <cell r="R637">
            <v>754.6</v>
          </cell>
          <cell r="S637">
            <v>604.4</v>
          </cell>
          <cell r="T637">
            <v>24</v>
          </cell>
        </row>
        <row r="638">
          <cell r="C638" t="str">
            <v>Муниципальное образование "Город Березники" Пермского края</v>
          </cell>
          <cell r="D638" t="str">
            <v>г. Березники, ул. Гагарина, д. 18</v>
          </cell>
          <cell r="E638" t="b">
            <v>1</v>
          </cell>
          <cell r="F638">
            <v>1951</v>
          </cell>
          <cell r="H638" t="str">
            <v>Шлакоблок</v>
          </cell>
          <cell r="L638">
            <v>2</v>
          </cell>
          <cell r="M638">
            <v>2</v>
          </cell>
          <cell r="Q638">
            <v>705.1</v>
          </cell>
          <cell r="R638">
            <v>659.9</v>
          </cell>
          <cell r="S638">
            <v>659.9</v>
          </cell>
          <cell r="T638">
            <v>31</v>
          </cell>
        </row>
        <row r="639">
          <cell r="C639" t="str">
            <v>Муниципальное образование "Город Березники" Пермского края</v>
          </cell>
          <cell r="D639" t="str">
            <v>г. Березники, ул. Гагарина, д. 19</v>
          </cell>
          <cell r="E639" t="b">
            <v>1</v>
          </cell>
          <cell r="F639">
            <v>1958</v>
          </cell>
          <cell r="H639" t="str">
            <v>Кирпич</v>
          </cell>
          <cell r="L639">
            <v>2</v>
          </cell>
          <cell r="M639">
            <v>2</v>
          </cell>
          <cell r="Q639">
            <v>782.3</v>
          </cell>
          <cell r="R639">
            <v>703.3</v>
          </cell>
          <cell r="S639">
            <v>703.3</v>
          </cell>
          <cell r="T639">
            <v>32</v>
          </cell>
        </row>
        <row r="640">
          <cell r="C640" t="str">
            <v>Муниципальное образование "Город Березники" Пермского края</v>
          </cell>
          <cell r="D640" t="str">
            <v>г. Березники, ул. Гагарина, д. 20</v>
          </cell>
          <cell r="E640" t="b">
            <v>1</v>
          </cell>
          <cell r="F640">
            <v>1951</v>
          </cell>
          <cell r="H640" t="str">
            <v>Шлакоблок</v>
          </cell>
          <cell r="L640">
            <v>2</v>
          </cell>
          <cell r="M640">
            <v>2</v>
          </cell>
          <cell r="Q640">
            <v>748.8</v>
          </cell>
          <cell r="R640">
            <v>655.4</v>
          </cell>
          <cell r="S640">
            <v>655.4</v>
          </cell>
          <cell r="T640">
            <v>32</v>
          </cell>
        </row>
        <row r="641">
          <cell r="C641" t="str">
            <v>Муниципальное образование "Город Березники" Пермского края</v>
          </cell>
          <cell r="D641" t="str">
            <v>г. Березники, ул. Гагарина, д. 22</v>
          </cell>
          <cell r="E641" t="b">
            <v>1</v>
          </cell>
          <cell r="F641">
            <v>1951</v>
          </cell>
          <cell r="H641" t="str">
            <v>Шлакоблок</v>
          </cell>
          <cell r="L641">
            <v>2</v>
          </cell>
          <cell r="M641">
            <v>2</v>
          </cell>
          <cell r="Q641">
            <v>750.2</v>
          </cell>
          <cell r="R641">
            <v>656.4</v>
          </cell>
          <cell r="S641">
            <v>656.4</v>
          </cell>
          <cell r="T641">
            <v>32</v>
          </cell>
        </row>
        <row r="642">
          <cell r="C642" t="str">
            <v>Муниципальное образование "Город Березники" Пермского края</v>
          </cell>
          <cell r="D642" t="str">
            <v>г. Березники, ул. Гагарина, д. 24</v>
          </cell>
          <cell r="E642" t="b">
            <v>1</v>
          </cell>
          <cell r="F642">
            <v>1951</v>
          </cell>
          <cell r="H642" t="str">
            <v>Шлакоблок</v>
          </cell>
          <cell r="L642">
            <v>2</v>
          </cell>
          <cell r="M642">
            <v>2</v>
          </cell>
          <cell r="Q642">
            <v>735.7</v>
          </cell>
          <cell r="R642">
            <v>649.5</v>
          </cell>
          <cell r="S642">
            <v>649.5</v>
          </cell>
          <cell r="T642">
            <v>27</v>
          </cell>
        </row>
        <row r="643">
          <cell r="C643" t="str">
            <v>Муниципальное образование "Город Березники" Пермского края</v>
          </cell>
          <cell r="D643" t="str">
            <v>г. Березники, ул. Гагарина, д. 26</v>
          </cell>
          <cell r="E643" t="b">
            <v>1</v>
          </cell>
          <cell r="F643">
            <v>1952</v>
          </cell>
          <cell r="H643" t="str">
            <v>Шлакоблок</v>
          </cell>
          <cell r="L643">
            <v>2</v>
          </cell>
          <cell r="M643">
            <v>2</v>
          </cell>
          <cell r="Q643">
            <v>765.6</v>
          </cell>
          <cell r="R643">
            <v>669.4</v>
          </cell>
          <cell r="S643">
            <v>602.46</v>
          </cell>
          <cell r="T643">
            <v>30</v>
          </cell>
        </row>
        <row r="644">
          <cell r="C644" t="str">
            <v>Муниципальное образование "Город Березники" Пермского края</v>
          </cell>
          <cell r="D644" t="str">
            <v>г. Березники, ул. Гагарина, д. 28</v>
          </cell>
          <cell r="E644" t="b">
            <v>1</v>
          </cell>
          <cell r="F644">
            <v>1952</v>
          </cell>
          <cell r="H644" t="str">
            <v>Шлакоблок</v>
          </cell>
          <cell r="L644">
            <v>2</v>
          </cell>
          <cell r="M644">
            <v>2</v>
          </cell>
          <cell r="Q644">
            <v>725.8</v>
          </cell>
          <cell r="R644">
            <v>657</v>
          </cell>
          <cell r="S644">
            <v>657</v>
          </cell>
          <cell r="T644">
            <v>27</v>
          </cell>
        </row>
        <row r="645">
          <cell r="C645" t="str">
            <v>Муниципальное образование "Город Березники" Пермского края</v>
          </cell>
          <cell r="D645" t="str">
            <v>г. Березники, ул. Гагарина, д. 30</v>
          </cell>
          <cell r="E645" t="b">
            <v>1</v>
          </cell>
          <cell r="F645">
            <v>1952</v>
          </cell>
          <cell r="H645" t="str">
            <v>Шлакоблок</v>
          </cell>
          <cell r="L645">
            <v>2</v>
          </cell>
          <cell r="M645">
            <v>2</v>
          </cell>
          <cell r="Q645">
            <v>757.1</v>
          </cell>
          <cell r="R645">
            <v>665.8</v>
          </cell>
          <cell r="S645">
            <v>665.8</v>
          </cell>
          <cell r="T645">
            <v>32</v>
          </cell>
        </row>
        <row r="646">
          <cell r="C646" t="str">
            <v>Муниципальное образование "Город Березники" Пермского края</v>
          </cell>
          <cell r="D646" t="str">
            <v>г. Березники, ул. Гагарина, д. 32</v>
          </cell>
          <cell r="E646" t="b">
            <v>1</v>
          </cell>
          <cell r="F646">
            <v>1950</v>
          </cell>
          <cell r="H646" t="str">
            <v>Шлакоблок</v>
          </cell>
          <cell r="L646">
            <v>2</v>
          </cell>
          <cell r="M646">
            <v>2</v>
          </cell>
          <cell r="Q646">
            <v>999.6</v>
          </cell>
          <cell r="R646">
            <v>915.1</v>
          </cell>
          <cell r="S646">
            <v>635</v>
          </cell>
          <cell r="T646">
            <v>25</v>
          </cell>
        </row>
        <row r="647">
          <cell r="C647" t="str">
            <v>Муниципальное образование "Город Березники" Пермского края</v>
          </cell>
          <cell r="D647" t="str">
            <v>г. Березники, ул. Гагарина, д. 36</v>
          </cell>
          <cell r="E647" t="b">
            <v>1</v>
          </cell>
          <cell r="F647">
            <v>1958</v>
          </cell>
          <cell r="H647" t="str">
            <v>Кирпич</v>
          </cell>
          <cell r="L647">
            <v>2</v>
          </cell>
          <cell r="M647">
            <v>2</v>
          </cell>
          <cell r="Q647">
            <v>537</v>
          </cell>
          <cell r="R647">
            <v>482.3</v>
          </cell>
          <cell r="S647">
            <v>482.3</v>
          </cell>
          <cell r="T647">
            <v>22</v>
          </cell>
        </row>
        <row r="648">
          <cell r="C648" t="str">
            <v>Муниципальное образование "Город Березники" Пермского края</v>
          </cell>
          <cell r="D648" t="str">
            <v>г. Березники, ул. Гагарина, д. 38</v>
          </cell>
          <cell r="E648" t="b">
            <v>1</v>
          </cell>
          <cell r="F648">
            <v>1957</v>
          </cell>
          <cell r="H648" t="str">
            <v>Кирпич</v>
          </cell>
          <cell r="L648">
            <v>2</v>
          </cell>
          <cell r="M648">
            <v>1</v>
          </cell>
          <cell r="Q648">
            <v>460.5</v>
          </cell>
          <cell r="R648">
            <v>414.7</v>
          </cell>
          <cell r="S648">
            <v>414.7</v>
          </cell>
          <cell r="T648">
            <v>19</v>
          </cell>
        </row>
        <row r="649">
          <cell r="C649" t="str">
            <v>Муниципальное образование "Город Березники" Пермского края</v>
          </cell>
          <cell r="D649" t="str">
            <v>г. Березники, ул. Гагарина, д. 40</v>
          </cell>
          <cell r="E649" t="b">
            <v>1</v>
          </cell>
          <cell r="F649">
            <v>1957</v>
          </cell>
          <cell r="H649" t="str">
            <v>Кирпич</v>
          </cell>
          <cell r="L649">
            <v>2</v>
          </cell>
          <cell r="M649">
            <v>1</v>
          </cell>
          <cell r="Q649">
            <v>529.70000000000005</v>
          </cell>
          <cell r="R649">
            <v>472.3</v>
          </cell>
          <cell r="S649">
            <v>472.3</v>
          </cell>
          <cell r="T649">
            <v>20</v>
          </cell>
        </row>
        <row r="650">
          <cell r="C650" t="str">
            <v>Муниципальное образование "Город Березники" Пермского края</v>
          </cell>
          <cell r="D650" t="str">
            <v>г. Березники, ул. Гагарина, д. 2А</v>
          </cell>
          <cell r="E650" t="b">
            <v>1</v>
          </cell>
          <cell r="F650">
            <v>1955</v>
          </cell>
          <cell r="H650" t="str">
            <v>Панель</v>
          </cell>
          <cell r="L650">
            <v>5</v>
          </cell>
          <cell r="M650">
            <v>3</v>
          </cell>
          <cell r="Q650">
            <v>2911.1</v>
          </cell>
          <cell r="R650">
            <v>2511.4</v>
          </cell>
          <cell r="S650">
            <v>2511.4</v>
          </cell>
          <cell r="T650">
            <v>86</v>
          </cell>
        </row>
        <row r="651">
          <cell r="C651" t="str">
            <v>Муниципальное образование "Город Березники" Пермского края</v>
          </cell>
          <cell r="D651" t="str">
            <v>г. Березники, ул. Гагарина, д. 38А</v>
          </cell>
          <cell r="E651" t="b">
            <v>1</v>
          </cell>
          <cell r="F651">
            <v>1958</v>
          </cell>
          <cell r="H651" t="str">
            <v>Кирпич</v>
          </cell>
          <cell r="L651">
            <v>2</v>
          </cell>
          <cell r="M651">
            <v>1</v>
          </cell>
          <cell r="Q651">
            <v>454.8</v>
          </cell>
          <cell r="R651">
            <v>412.8</v>
          </cell>
          <cell r="S651">
            <v>412.8</v>
          </cell>
          <cell r="T651">
            <v>19</v>
          </cell>
        </row>
        <row r="652">
          <cell r="C652" t="str">
            <v>Муниципальное образование "Город Березники" Пермского края</v>
          </cell>
          <cell r="D652" t="str">
            <v>г. Березники, ул. Геннадия Братчикова, д. 2</v>
          </cell>
          <cell r="E652" t="b">
            <v>1</v>
          </cell>
          <cell r="F652">
            <v>2021</v>
          </cell>
          <cell r="H652" t="str">
            <v>Керамзитобетонные блоки</v>
          </cell>
          <cell r="I652" t="str">
            <v>плоская</v>
          </cell>
          <cell r="K652" t="str">
            <v>имеется</v>
          </cell>
          <cell r="L652">
            <v>17</v>
          </cell>
          <cell r="M652">
            <v>1</v>
          </cell>
          <cell r="N652">
            <v>2</v>
          </cell>
          <cell r="O652">
            <v>1</v>
          </cell>
          <cell r="P652">
            <v>1</v>
          </cell>
          <cell r="Q652">
            <v>7182.3</v>
          </cell>
          <cell r="R652">
            <v>5293.2</v>
          </cell>
          <cell r="S652">
            <v>5293.2</v>
          </cell>
          <cell r="T652">
            <v>238</v>
          </cell>
        </row>
        <row r="653">
          <cell r="C653" t="str">
            <v>Муниципальное образование "Город Березники" Пермского края</v>
          </cell>
          <cell r="D653" t="str">
            <v>г. Березники, ул. Геннадия Братчикова, д. 4</v>
          </cell>
          <cell r="E653" t="b">
            <v>1</v>
          </cell>
          <cell r="F653">
            <v>2022</v>
          </cell>
          <cell r="H653" t="str">
            <v>Монолитный ж/б каркас</v>
          </cell>
          <cell r="I653" t="str">
            <v>плоская</v>
          </cell>
          <cell r="J653" t="str">
            <v>ГАЗ</v>
          </cell>
          <cell r="K653" t="str">
            <v>имеется</v>
          </cell>
          <cell r="L653">
            <v>17</v>
          </cell>
          <cell r="M653">
            <v>1</v>
          </cell>
          <cell r="N653">
            <v>2</v>
          </cell>
          <cell r="O653">
            <v>1</v>
          </cell>
          <cell r="P653">
            <v>1</v>
          </cell>
          <cell r="Q653">
            <v>8983.2000000000007</v>
          </cell>
          <cell r="R653">
            <v>7969.3</v>
          </cell>
          <cell r="S653">
            <v>6591.5</v>
          </cell>
          <cell r="T653">
            <v>221</v>
          </cell>
        </row>
        <row r="654">
          <cell r="C654" t="str">
            <v>Муниципальное образование "Город Березники" Пермского края</v>
          </cell>
          <cell r="D654" t="str">
            <v>г. Березники, ул. Геннадия Братчикова, д. 6</v>
          </cell>
          <cell r="E654" t="b">
            <v>1</v>
          </cell>
          <cell r="F654">
            <v>2021</v>
          </cell>
          <cell r="H654" t="str">
            <v>Керамзитобетонные полнотелые, ячеистые бетонные блоки</v>
          </cell>
          <cell r="I654" t="str">
            <v>плоская</v>
          </cell>
          <cell r="J654" t="str">
            <v>ГАЗ</v>
          </cell>
          <cell r="K654" t="str">
            <v>имеется</v>
          </cell>
          <cell r="L654">
            <v>17</v>
          </cell>
          <cell r="M654">
            <v>1</v>
          </cell>
          <cell r="N654">
            <v>2</v>
          </cell>
          <cell r="O654">
            <v>1</v>
          </cell>
          <cell r="P654">
            <v>1</v>
          </cell>
          <cell r="Q654">
            <v>8898.5</v>
          </cell>
          <cell r="R654">
            <v>6582.8</v>
          </cell>
          <cell r="S654">
            <v>6582.8</v>
          </cell>
          <cell r="T654">
            <v>238</v>
          </cell>
        </row>
        <row r="655">
          <cell r="C655" t="str">
            <v>Муниципальное образование "Город Березники" Пермского края</v>
          </cell>
          <cell r="D655" t="str">
            <v>г. Березники, ул. Геннадия Братчикова, д. 8</v>
          </cell>
          <cell r="E655" t="b">
            <v>1</v>
          </cell>
          <cell r="F655">
            <v>2022</v>
          </cell>
          <cell r="G655">
            <v>2022</v>
          </cell>
          <cell r="H655" t="str">
            <v>Монолитный ж/б каркас</v>
          </cell>
          <cell r="I655" t="str">
            <v>плоская</v>
          </cell>
          <cell r="J655" t="str">
            <v>ГАЗ</v>
          </cell>
          <cell r="K655" t="str">
            <v>имеется</v>
          </cell>
          <cell r="L655">
            <v>17</v>
          </cell>
          <cell r="M655">
            <v>1</v>
          </cell>
          <cell r="N655">
            <v>2</v>
          </cell>
          <cell r="O655">
            <v>1</v>
          </cell>
          <cell r="P655">
            <v>1</v>
          </cell>
          <cell r="Q655">
            <v>9005.2000000000007</v>
          </cell>
          <cell r="R655">
            <v>8007</v>
          </cell>
          <cell r="S655">
            <v>6610.8</v>
          </cell>
          <cell r="T655">
            <v>221</v>
          </cell>
        </row>
        <row r="656">
          <cell r="C656" t="str">
            <v>Муниципальное образование "Город Березники" Пермского края</v>
          </cell>
          <cell r="D656" t="str">
            <v>г. Березники, ул. Геннадия Братчикова, д. 12</v>
          </cell>
          <cell r="E656" t="b">
            <v>1</v>
          </cell>
          <cell r="F656">
            <v>2023</v>
          </cell>
          <cell r="H656" t="str">
            <v>Ячеистобетонные блоки</v>
          </cell>
          <cell r="I656" t="str">
            <v>плоская</v>
          </cell>
          <cell r="J656" t="str">
            <v>ГАЗ</v>
          </cell>
          <cell r="K656" t="str">
            <v>имеется</v>
          </cell>
          <cell r="L656">
            <v>16</v>
          </cell>
          <cell r="M656">
            <v>3</v>
          </cell>
          <cell r="N656">
            <v>6</v>
          </cell>
          <cell r="O656">
            <v>3</v>
          </cell>
          <cell r="P656">
            <v>3</v>
          </cell>
          <cell r="Q656">
            <v>28384.9</v>
          </cell>
          <cell r="R656">
            <v>20755.5</v>
          </cell>
          <cell r="S656">
            <v>20755.5</v>
          </cell>
          <cell r="T656">
            <v>768</v>
          </cell>
        </row>
        <row r="657">
          <cell r="C657" t="str">
            <v>Муниципальное образование "Город Березники" Пермского края</v>
          </cell>
          <cell r="D657" t="str">
            <v>г. Березники, ул. Деменева, д. 1</v>
          </cell>
          <cell r="E657" t="b">
            <v>1</v>
          </cell>
          <cell r="F657">
            <v>1931</v>
          </cell>
          <cell r="H657" t="str">
            <v>Кирпич</v>
          </cell>
          <cell r="L657">
            <v>4</v>
          </cell>
          <cell r="M657">
            <v>3</v>
          </cell>
          <cell r="Q657">
            <v>1578.2</v>
          </cell>
          <cell r="R657">
            <v>1388.2</v>
          </cell>
          <cell r="S657">
            <v>1388.2</v>
          </cell>
          <cell r="T657">
            <v>78</v>
          </cell>
        </row>
        <row r="658">
          <cell r="C658" t="str">
            <v>Муниципальное образование "Город Березники" Пермского края</v>
          </cell>
          <cell r="D658" t="str">
            <v>г. Березники, ул. Деменева, д. 3</v>
          </cell>
          <cell r="E658" t="b">
            <v>1</v>
          </cell>
          <cell r="F658">
            <v>1931</v>
          </cell>
          <cell r="H658" t="str">
            <v>Кирпич</v>
          </cell>
          <cell r="L658">
            <v>4</v>
          </cell>
          <cell r="M658">
            <v>3</v>
          </cell>
          <cell r="Q658">
            <v>1594.6</v>
          </cell>
          <cell r="R658">
            <v>1407.4</v>
          </cell>
          <cell r="S658">
            <v>1407.4</v>
          </cell>
          <cell r="T658">
            <v>103</v>
          </cell>
        </row>
        <row r="659">
          <cell r="C659" t="str">
            <v>Муниципальное образование "Город Березники" Пермского края</v>
          </cell>
          <cell r="D659" t="str">
            <v>г. Березники, ул. Деменева, д. 4</v>
          </cell>
          <cell r="E659" t="b">
            <v>1</v>
          </cell>
          <cell r="F659">
            <v>1954</v>
          </cell>
          <cell r="H659" t="str">
            <v>Шлакоблок</v>
          </cell>
          <cell r="I659" t="str">
            <v>скатная</v>
          </cell>
          <cell r="K659" t="str">
            <v>не имеется</v>
          </cell>
          <cell r="L659">
            <v>3</v>
          </cell>
          <cell r="M659">
            <v>3</v>
          </cell>
          <cell r="Q659">
            <v>2343</v>
          </cell>
          <cell r="R659">
            <v>2113.5</v>
          </cell>
          <cell r="S659">
            <v>1855.3</v>
          </cell>
          <cell r="T659">
            <v>82</v>
          </cell>
        </row>
        <row r="660">
          <cell r="C660" t="str">
            <v>Муниципальное образование "Город Березники" Пермского края</v>
          </cell>
          <cell r="D660" t="str">
            <v>г. Березники, ул. Деменева, д. 6</v>
          </cell>
          <cell r="E660" t="b">
            <v>1</v>
          </cell>
          <cell r="F660">
            <v>1953</v>
          </cell>
          <cell r="H660" t="str">
            <v>Шлакоблок</v>
          </cell>
          <cell r="L660">
            <v>3</v>
          </cell>
          <cell r="M660">
            <v>3</v>
          </cell>
          <cell r="Q660">
            <v>2368.1</v>
          </cell>
          <cell r="R660">
            <v>2368.1</v>
          </cell>
          <cell r="S660">
            <v>2131.29</v>
          </cell>
          <cell r="T660">
            <v>50</v>
          </cell>
        </row>
        <row r="661">
          <cell r="C661" t="str">
            <v>Муниципальное образование "Город Березники" Пермского края</v>
          </cell>
          <cell r="D661" t="str">
            <v>г. Березники, ул. Деменева, д. 7</v>
          </cell>
          <cell r="E661" t="b">
            <v>1</v>
          </cell>
          <cell r="F661">
            <v>1958</v>
          </cell>
          <cell r="H661" t="str">
            <v>Кирпич</v>
          </cell>
          <cell r="L661">
            <v>4</v>
          </cell>
          <cell r="M661">
            <v>3</v>
          </cell>
          <cell r="Q661">
            <v>2935.6</v>
          </cell>
          <cell r="R661">
            <v>2523.4</v>
          </cell>
          <cell r="S661">
            <v>2332.9</v>
          </cell>
          <cell r="T661">
            <v>81</v>
          </cell>
        </row>
        <row r="662">
          <cell r="C662" t="str">
            <v>Муниципальное образование "Город Березники" Пермского края</v>
          </cell>
          <cell r="D662" t="str">
            <v>г. Березники, ул. Деменева, д. 8</v>
          </cell>
          <cell r="E662" t="b">
            <v>1</v>
          </cell>
          <cell r="F662">
            <v>1952</v>
          </cell>
          <cell r="H662" t="str">
            <v>Шлакоблок</v>
          </cell>
          <cell r="L662">
            <v>3</v>
          </cell>
          <cell r="M662">
            <v>3</v>
          </cell>
          <cell r="Q662">
            <v>1992.8</v>
          </cell>
          <cell r="R662">
            <v>1770</v>
          </cell>
          <cell r="S662">
            <v>1770</v>
          </cell>
          <cell r="T662">
            <v>70</v>
          </cell>
        </row>
        <row r="663">
          <cell r="C663" t="str">
            <v>Муниципальное образование "Город Березники" Пермского края</v>
          </cell>
          <cell r="D663" t="str">
            <v>г. Березники, ул. Деменева, д. 9</v>
          </cell>
          <cell r="E663" t="b">
            <v>1</v>
          </cell>
          <cell r="F663">
            <v>1952</v>
          </cell>
          <cell r="H663" t="str">
            <v>Кирпич</v>
          </cell>
          <cell r="L663">
            <v>4</v>
          </cell>
          <cell r="M663">
            <v>3</v>
          </cell>
          <cell r="Q663">
            <v>2849.3</v>
          </cell>
          <cell r="R663">
            <v>2469.9</v>
          </cell>
          <cell r="S663">
            <v>2073.6</v>
          </cell>
          <cell r="T663">
            <v>50</v>
          </cell>
        </row>
        <row r="664">
          <cell r="C664" t="str">
            <v>Муниципальное образование "Город Березники" Пермского края</v>
          </cell>
          <cell r="D664" t="str">
            <v>г. Березники, ул. Деменева, д. 10</v>
          </cell>
          <cell r="E664" t="b">
            <v>1</v>
          </cell>
          <cell r="F664">
            <v>1952</v>
          </cell>
          <cell r="H664" t="str">
            <v>Шлакоблок</v>
          </cell>
          <cell r="L664">
            <v>3</v>
          </cell>
          <cell r="M664">
            <v>3</v>
          </cell>
          <cell r="Q664">
            <v>2063.6</v>
          </cell>
          <cell r="R664">
            <v>1832.3</v>
          </cell>
          <cell r="S664">
            <v>1832.3</v>
          </cell>
          <cell r="T664">
            <v>65</v>
          </cell>
        </row>
        <row r="665">
          <cell r="C665" t="str">
            <v>Муниципальное образование "Город Березники" Пермского края</v>
          </cell>
          <cell r="D665" t="str">
            <v>г. Березники, ул. Деменева, д. 11</v>
          </cell>
          <cell r="E665" t="b">
            <v>1</v>
          </cell>
          <cell r="F665">
            <v>1951</v>
          </cell>
          <cell r="H665" t="str">
            <v>Кирпич</v>
          </cell>
          <cell r="L665">
            <v>4</v>
          </cell>
          <cell r="M665">
            <v>2</v>
          </cell>
          <cell r="Q665">
            <v>1917.4</v>
          </cell>
          <cell r="R665">
            <v>1688.4</v>
          </cell>
          <cell r="S665">
            <v>1601</v>
          </cell>
          <cell r="T665">
            <v>49</v>
          </cell>
        </row>
        <row r="666">
          <cell r="C666" t="str">
            <v>Муниципальное образование "Город Березники" Пермского края</v>
          </cell>
          <cell r="D666" t="str">
            <v>г. Березники, ул. Деменева, д. 2А</v>
          </cell>
          <cell r="E666" t="b">
            <v>1</v>
          </cell>
          <cell r="F666">
            <v>1939</v>
          </cell>
          <cell r="H666" t="str">
            <v>Кирпич</v>
          </cell>
          <cell r="L666">
            <v>4</v>
          </cell>
          <cell r="M666">
            <v>4</v>
          </cell>
          <cell r="Q666">
            <v>2955.7</v>
          </cell>
          <cell r="R666">
            <v>2755.3</v>
          </cell>
          <cell r="S666">
            <v>2362</v>
          </cell>
          <cell r="T666">
            <v>118</v>
          </cell>
        </row>
        <row r="667">
          <cell r="C667" t="str">
            <v>Муниципальное образование "Город Березники" Пермского края</v>
          </cell>
          <cell r="D667" t="str">
            <v>г. Березники, ул. Демьяна Бедного, д. 19</v>
          </cell>
          <cell r="E667" t="b">
            <v>1</v>
          </cell>
          <cell r="F667">
            <v>1999</v>
          </cell>
          <cell r="H667" t="str">
            <v>Кирпич</v>
          </cell>
          <cell r="L667">
            <v>4</v>
          </cell>
          <cell r="M667">
            <v>2</v>
          </cell>
          <cell r="Q667">
            <v>2192.9</v>
          </cell>
          <cell r="R667">
            <v>1826.2</v>
          </cell>
          <cell r="S667">
            <v>1643.58</v>
          </cell>
          <cell r="T667">
            <v>90</v>
          </cell>
        </row>
        <row r="668">
          <cell r="C668" t="str">
            <v>Муниципальное образование "Город Березники" Пермского края</v>
          </cell>
          <cell r="D668" t="str">
            <v>г. Березники, ул. Демьяна Бедного, д. 27</v>
          </cell>
          <cell r="E668" t="b">
            <v>1</v>
          </cell>
          <cell r="F668">
            <v>1949</v>
          </cell>
          <cell r="H668" t="str">
            <v>Кирпич</v>
          </cell>
          <cell r="L668">
            <v>2</v>
          </cell>
          <cell r="M668">
            <v>2</v>
          </cell>
          <cell r="Q668">
            <v>757.8</v>
          </cell>
          <cell r="R668">
            <v>685</v>
          </cell>
          <cell r="S668">
            <v>685</v>
          </cell>
          <cell r="T668">
            <v>38</v>
          </cell>
        </row>
        <row r="669">
          <cell r="C669" t="str">
            <v>Муниципальное образование "Город Березники" Пермского края</v>
          </cell>
          <cell r="D669" t="str">
            <v>г. Березники, ул. Демьяна Бедного, д. 29</v>
          </cell>
          <cell r="E669" t="b">
            <v>1</v>
          </cell>
          <cell r="F669">
            <v>1949</v>
          </cell>
          <cell r="H669" t="str">
            <v>Кирпич</v>
          </cell>
          <cell r="L669">
            <v>2</v>
          </cell>
          <cell r="M669">
            <v>2</v>
          </cell>
          <cell r="Q669">
            <v>752.8</v>
          </cell>
          <cell r="R669">
            <v>678.5</v>
          </cell>
          <cell r="S669">
            <v>610.65</v>
          </cell>
          <cell r="T669">
            <v>40</v>
          </cell>
        </row>
        <row r="670">
          <cell r="C670" t="str">
            <v>Муниципальное образование "Город Березники" Пермского края</v>
          </cell>
          <cell r="D670" t="str">
            <v>г. Березники, ул. Ермака, д. 11</v>
          </cell>
          <cell r="E670" t="b">
            <v>1</v>
          </cell>
          <cell r="F670">
            <v>1954</v>
          </cell>
          <cell r="H670" t="str">
            <v>Кирпич</v>
          </cell>
          <cell r="L670">
            <v>2</v>
          </cell>
          <cell r="M670">
            <v>2</v>
          </cell>
          <cell r="Q670">
            <v>954.7</v>
          </cell>
          <cell r="R670">
            <v>859.3</v>
          </cell>
          <cell r="S670">
            <v>859.3</v>
          </cell>
          <cell r="T670">
            <v>41</v>
          </cell>
        </row>
        <row r="671">
          <cell r="C671" t="str">
            <v>Муниципальное образование "Город Березники" Пермского края</v>
          </cell>
          <cell r="D671" t="str">
            <v>г. Березники, ул. Ермака, д. 15</v>
          </cell>
          <cell r="E671" t="b">
            <v>1</v>
          </cell>
          <cell r="F671">
            <v>1955</v>
          </cell>
          <cell r="H671" t="str">
            <v>Кирпич</v>
          </cell>
          <cell r="L671">
            <v>2</v>
          </cell>
          <cell r="M671">
            <v>2</v>
          </cell>
          <cell r="Q671">
            <v>996.6</v>
          </cell>
          <cell r="R671">
            <v>880.8</v>
          </cell>
          <cell r="S671">
            <v>880.8</v>
          </cell>
          <cell r="T671">
            <v>35</v>
          </cell>
        </row>
        <row r="672">
          <cell r="C672" t="str">
            <v>Муниципальное образование "Город Березники" Пермского края</v>
          </cell>
          <cell r="D672" t="str">
            <v>г. Березники, ул. Ермака, д. 17</v>
          </cell>
          <cell r="E672" t="b">
            <v>1</v>
          </cell>
          <cell r="F672">
            <v>1955</v>
          </cell>
          <cell r="H672" t="str">
            <v>Кирпич</v>
          </cell>
          <cell r="L672">
            <v>2</v>
          </cell>
          <cell r="M672">
            <v>3</v>
          </cell>
          <cell r="Q672">
            <v>1684.3</v>
          </cell>
          <cell r="R672">
            <v>1413.1</v>
          </cell>
          <cell r="S672">
            <v>1271.79</v>
          </cell>
          <cell r="T672">
            <v>45</v>
          </cell>
        </row>
        <row r="673">
          <cell r="C673" t="str">
            <v>Муниципальное образование "Город Березники" Пермского края</v>
          </cell>
          <cell r="D673" t="str">
            <v>г. Березники, ул. Ермака, д. 61</v>
          </cell>
          <cell r="E673" t="b">
            <v>1</v>
          </cell>
          <cell r="F673">
            <v>1958</v>
          </cell>
          <cell r="H673" t="str">
            <v>Кирпич</v>
          </cell>
          <cell r="L673">
            <v>2</v>
          </cell>
          <cell r="M673">
            <v>2</v>
          </cell>
          <cell r="Q673">
            <v>719.3</v>
          </cell>
          <cell r="R673">
            <v>618.5</v>
          </cell>
          <cell r="S673">
            <v>618.5</v>
          </cell>
          <cell r="T673">
            <v>40</v>
          </cell>
        </row>
        <row r="674">
          <cell r="C674" t="str">
            <v>Муниципальное образование "Город Березники" Пермского края</v>
          </cell>
          <cell r="D674" t="str">
            <v>г. Березники, ул. Ермака, д. 63</v>
          </cell>
          <cell r="E674" t="b">
            <v>1</v>
          </cell>
          <cell r="F674">
            <v>1960</v>
          </cell>
          <cell r="H674" t="str">
            <v>Кирпич</v>
          </cell>
          <cell r="L674">
            <v>2</v>
          </cell>
          <cell r="M674">
            <v>2</v>
          </cell>
          <cell r="Q674">
            <v>678.6</v>
          </cell>
          <cell r="R674">
            <v>617.29999999999995</v>
          </cell>
          <cell r="S674">
            <v>617.29999999999995</v>
          </cell>
          <cell r="T674">
            <v>26</v>
          </cell>
        </row>
        <row r="675">
          <cell r="C675" t="str">
            <v>Муниципальное образование "Город Березники" Пермского края</v>
          </cell>
          <cell r="D675" t="str">
            <v>г. Березники, ул. Ермака, д. 65</v>
          </cell>
          <cell r="E675" t="b">
            <v>1</v>
          </cell>
          <cell r="F675">
            <v>1960</v>
          </cell>
          <cell r="H675" t="str">
            <v>Кирпич</v>
          </cell>
          <cell r="L675">
            <v>2</v>
          </cell>
          <cell r="M675">
            <v>2</v>
          </cell>
          <cell r="Q675">
            <v>684.2</v>
          </cell>
          <cell r="R675">
            <v>619.29999999999995</v>
          </cell>
          <cell r="S675">
            <v>535.1</v>
          </cell>
          <cell r="T675">
            <v>30</v>
          </cell>
        </row>
        <row r="676">
          <cell r="C676" t="str">
            <v>Муниципальное образование "Город Березники" Пермского края</v>
          </cell>
          <cell r="D676" t="str">
            <v>г. Березники, ул. Ермака, д. 66</v>
          </cell>
          <cell r="E676" t="b">
            <v>1</v>
          </cell>
          <cell r="F676">
            <v>1963</v>
          </cell>
          <cell r="H676" t="str">
            <v>Кирпич</v>
          </cell>
          <cell r="L676">
            <v>4</v>
          </cell>
          <cell r="M676">
            <v>2</v>
          </cell>
          <cell r="Q676">
            <v>1375.7</v>
          </cell>
          <cell r="R676">
            <v>1269.0999999999999</v>
          </cell>
          <cell r="S676">
            <v>1269.0999999999999</v>
          </cell>
          <cell r="T676">
            <v>54</v>
          </cell>
        </row>
        <row r="677">
          <cell r="C677" t="str">
            <v>Муниципальное образование "Город Березники" Пермского края</v>
          </cell>
          <cell r="D677" t="str">
            <v>г. Березники, ул. Ермака, д. 67</v>
          </cell>
          <cell r="E677" t="b">
            <v>1</v>
          </cell>
          <cell r="F677">
            <v>1961</v>
          </cell>
          <cell r="H677" t="str">
            <v>Кирпич</v>
          </cell>
          <cell r="L677">
            <v>2</v>
          </cell>
          <cell r="M677">
            <v>2</v>
          </cell>
          <cell r="Q677">
            <v>692</v>
          </cell>
          <cell r="R677">
            <v>626.9</v>
          </cell>
          <cell r="S677">
            <v>626.9</v>
          </cell>
          <cell r="T677">
            <v>32</v>
          </cell>
        </row>
        <row r="678">
          <cell r="C678" t="str">
            <v>Муниципальное образование "Город Березники" Пермского края</v>
          </cell>
          <cell r="D678" t="str">
            <v>г. Березники, ул. Ермака, д. 68</v>
          </cell>
          <cell r="E678" t="b">
            <v>1</v>
          </cell>
          <cell r="F678">
            <v>1965</v>
          </cell>
          <cell r="H678" t="str">
            <v>Кирпич/панели</v>
          </cell>
          <cell r="L678">
            <v>6</v>
          </cell>
          <cell r="M678">
            <v>4</v>
          </cell>
          <cell r="Q678">
            <v>8453.4</v>
          </cell>
          <cell r="R678">
            <v>6356.5</v>
          </cell>
          <cell r="S678">
            <v>6356.5</v>
          </cell>
          <cell r="T678">
            <v>281</v>
          </cell>
        </row>
        <row r="679">
          <cell r="C679" t="str">
            <v>Муниципальное образование "Город Березники" Пермского края</v>
          </cell>
          <cell r="D679" t="str">
            <v>г. Березники, ул. Ермака, д. 69</v>
          </cell>
          <cell r="E679" t="b">
            <v>1</v>
          </cell>
          <cell r="F679">
            <v>1964</v>
          </cell>
          <cell r="H679" t="str">
            <v>Кирпич</v>
          </cell>
          <cell r="L679">
            <v>5</v>
          </cell>
          <cell r="M679">
            <v>2</v>
          </cell>
          <cell r="Q679">
            <v>1720.7</v>
          </cell>
          <cell r="R679">
            <v>1590.6</v>
          </cell>
          <cell r="S679">
            <v>1590.6</v>
          </cell>
          <cell r="T679">
            <v>77</v>
          </cell>
        </row>
        <row r="680">
          <cell r="C680" t="str">
            <v>Муниципальное образование "Город Березники" Пермского края</v>
          </cell>
          <cell r="D680" t="str">
            <v>г. Березники, ул. Ермака, д. 71</v>
          </cell>
          <cell r="E680" t="b">
            <v>1</v>
          </cell>
          <cell r="F680">
            <v>1964</v>
          </cell>
          <cell r="H680" t="str">
            <v>Кирпич</v>
          </cell>
          <cell r="L680">
            <v>4</v>
          </cell>
          <cell r="M680">
            <v>3</v>
          </cell>
          <cell r="Q680">
            <v>2169.1999999999998</v>
          </cell>
          <cell r="R680">
            <v>2009.8</v>
          </cell>
          <cell r="S680">
            <v>2009.8</v>
          </cell>
          <cell r="T680">
            <v>79</v>
          </cell>
        </row>
        <row r="681">
          <cell r="C681" t="str">
            <v>Муниципальное образование "Город Березники" Пермского края</v>
          </cell>
          <cell r="D681" t="str">
            <v>г. Березники, ул. Ермака, д. 73</v>
          </cell>
          <cell r="E681" t="b">
            <v>1</v>
          </cell>
          <cell r="F681">
            <v>1965</v>
          </cell>
          <cell r="H681" t="str">
            <v>Кирпич</v>
          </cell>
          <cell r="L681">
            <v>5</v>
          </cell>
          <cell r="M681">
            <v>2</v>
          </cell>
          <cell r="Q681">
            <v>1719.9</v>
          </cell>
          <cell r="R681">
            <v>1587.6</v>
          </cell>
          <cell r="S681">
            <v>1587.6</v>
          </cell>
          <cell r="T681">
            <v>76</v>
          </cell>
        </row>
        <row r="682">
          <cell r="C682" t="str">
            <v>Муниципальное образование "Город Березники" Пермского края</v>
          </cell>
          <cell r="D682" t="str">
            <v>г. Березники, ул. Ивана Дощеникова, д. 1</v>
          </cell>
          <cell r="E682" t="b">
            <v>1</v>
          </cell>
          <cell r="F682">
            <v>2021</v>
          </cell>
          <cell r="H682" t="str">
            <v>Керамзитовые блоки с утеплением</v>
          </cell>
          <cell r="I682" t="str">
            <v>плоская</v>
          </cell>
          <cell r="K682" t="str">
            <v>имеется</v>
          </cell>
          <cell r="L682">
            <v>17</v>
          </cell>
          <cell r="M682">
            <v>2</v>
          </cell>
          <cell r="N682">
            <v>4</v>
          </cell>
          <cell r="O682">
            <v>2</v>
          </cell>
          <cell r="P682">
            <v>2</v>
          </cell>
          <cell r="Q682">
            <v>13834.1</v>
          </cell>
          <cell r="R682">
            <v>13570.1</v>
          </cell>
          <cell r="S682">
            <v>13570.1</v>
          </cell>
          <cell r="T682">
            <v>638</v>
          </cell>
        </row>
        <row r="683">
          <cell r="C683" t="str">
            <v>Муниципальное образование "Город Березники" Пермского края</v>
          </cell>
          <cell r="D683" t="str">
            <v>г. Березники, ул. Ивана Дощеникова, д. 3</v>
          </cell>
          <cell r="E683" t="b">
            <v>1</v>
          </cell>
          <cell r="F683">
            <v>2022</v>
          </cell>
          <cell r="H683" t="str">
            <v>Керамзитобетонные блоки с утеплением, облицовкой кирпичом, керамическим гранитом</v>
          </cell>
          <cell r="I683" t="str">
            <v>плоская</v>
          </cell>
          <cell r="J683" t="str">
            <v>ГАЗ</v>
          </cell>
          <cell r="K683" t="str">
            <v>имеется</v>
          </cell>
          <cell r="L683">
            <v>17</v>
          </cell>
          <cell r="M683">
            <v>2</v>
          </cell>
          <cell r="N683">
            <v>4</v>
          </cell>
          <cell r="O683">
            <v>2</v>
          </cell>
          <cell r="P683">
            <v>2</v>
          </cell>
          <cell r="Q683">
            <v>15869.5</v>
          </cell>
          <cell r="R683">
            <v>10632</v>
          </cell>
          <cell r="S683">
            <v>10632</v>
          </cell>
          <cell r="T683">
            <v>238</v>
          </cell>
        </row>
        <row r="684">
          <cell r="C684" t="str">
            <v>Муниципальное образование "Город Березники" Пермского края</v>
          </cell>
          <cell r="D684" t="str">
            <v>г. Березники, ул. Ивана Дощеникова, д. 7</v>
          </cell>
          <cell r="E684" t="b">
            <v>1</v>
          </cell>
          <cell r="F684">
            <v>2018</v>
          </cell>
          <cell r="H684" t="str">
            <v>газобет блоки с утеплит</v>
          </cell>
          <cell r="I684" t="str">
            <v>плоская</v>
          </cell>
          <cell r="J684" t="str">
            <v>ГАЗ</v>
          </cell>
          <cell r="K684" t="str">
            <v>имеется</v>
          </cell>
          <cell r="L684">
            <v>20</v>
          </cell>
          <cell r="M684">
            <v>2</v>
          </cell>
          <cell r="N684">
            <v>4</v>
          </cell>
          <cell r="O684">
            <v>2</v>
          </cell>
          <cell r="P684">
            <v>2</v>
          </cell>
          <cell r="Q684">
            <v>23590.400000000001</v>
          </cell>
          <cell r="R684">
            <v>16669.099999999999</v>
          </cell>
          <cell r="S684">
            <v>14876.5</v>
          </cell>
          <cell r="T684">
            <v>940</v>
          </cell>
        </row>
        <row r="685">
          <cell r="C685" t="str">
            <v>Муниципальное образование "Город Березники" Пермского края</v>
          </cell>
          <cell r="D685" t="str">
            <v>г. Березники, ул. Ивана Дощеникова, д. 9</v>
          </cell>
          <cell r="E685" t="b">
            <v>1</v>
          </cell>
          <cell r="F685">
            <v>2017</v>
          </cell>
          <cell r="H685" t="str">
            <v>ячеистые блоки</v>
          </cell>
          <cell r="I685" t="str">
            <v>плоская</v>
          </cell>
          <cell r="J685" t="str">
            <v>ГАЗ</v>
          </cell>
          <cell r="K685" t="str">
            <v>имеется</v>
          </cell>
          <cell r="L685">
            <v>20</v>
          </cell>
          <cell r="M685">
            <v>2</v>
          </cell>
          <cell r="N685">
            <v>4</v>
          </cell>
          <cell r="O685">
            <v>2</v>
          </cell>
          <cell r="P685">
            <v>2</v>
          </cell>
          <cell r="Q685">
            <v>22262.9</v>
          </cell>
          <cell r="R685">
            <v>16378.8</v>
          </cell>
          <cell r="S685">
            <v>15373.5</v>
          </cell>
          <cell r="T685">
            <v>892</v>
          </cell>
        </row>
        <row r="686">
          <cell r="C686" t="str">
            <v>Муниципальное образование "Город Березники" Пермского края</v>
          </cell>
          <cell r="D686" t="str">
            <v>г. Березники, ул. Ивана Дощеникова, д. 10</v>
          </cell>
          <cell r="E686" t="b">
            <v>1</v>
          </cell>
          <cell r="F686">
            <v>1995</v>
          </cell>
          <cell r="H686" t="str">
            <v>Панель</v>
          </cell>
          <cell r="L686">
            <v>9</v>
          </cell>
          <cell r="M686">
            <v>4</v>
          </cell>
          <cell r="N686">
            <v>4</v>
          </cell>
          <cell r="O686">
            <v>4</v>
          </cell>
          <cell r="Q686">
            <v>9205.4</v>
          </cell>
          <cell r="R686">
            <v>7731.5</v>
          </cell>
          <cell r="S686">
            <v>7731.5</v>
          </cell>
          <cell r="T686">
            <v>408</v>
          </cell>
        </row>
        <row r="687">
          <cell r="C687" t="str">
            <v>Муниципальное образование "Город Березники" Пермского края</v>
          </cell>
          <cell r="D687" t="str">
            <v>г. Березники, ул. Ивана Дощеникова, д. 11</v>
          </cell>
          <cell r="E687" t="b">
            <v>1</v>
          </cell>
          <cell r="F687">
            <v>2009</v>
          </cell>
          <cell r="H687" t="str">
            <v>Панель</v>
          </cell>
          <cell r="L687">
            <v>10</v>
          </cell>
          <cell r="M687">
            <v>3</v>
          </cell>
          <cell r="N687">
            <v>3</v>
          </cell>
          <cell r="O687">
            <v>3</v>
          </cell>
          <cell r="Q687">
            <v>8918.5</v>
          </cell>
          <cell r="R687">
            <v>7380.8</v>
          </cell>
          <cell r="S687">
            <v>6642.72</v>
          </cell>
          <cell r="T687">
            <v>318</v>
          </cell>
        </row>
        <row r="688">
          <cell r="C688" t="str">
            <v>Муниципальное образование "Город Березники" Пермского края</v>
          </cell>
          <cell r="D688" t="str">
            <v>г. Березники, ул. Ивана Дощеникова, д. 12</v>
          </cell>
          <cell r="E688" t="b">
            <v>1</v>
          </cell>
          <cell r="F688" t="str">
            <v>1993-1995</v>
          </cell>
          <cell r="H688" t="str">
            <v>Панель</v>
          </cell>
          <cell r="L688">
            <v>5</v>
          </cell>
          <cell r="M688">
            <v>14</v>
          </cell>
          <cell r="Q688">
            <v>15133</v>
          </cell>
          <cell r="R688">
            <v>12865.2</v>
          </cell>
          <cell r="S688">
            <v>11578.68</v>
          </cell>
          <cell r="T688">
            <v>665</v>
          </cell>
        </row>
        <row r="689">
          <cell r="C689" t="str">
            <v>Муниципальное образование "Город Березники" Пермского края</v>
          </cell>
          <cell r="D689" t="str">
            <v>г. Березники, ул. Ивана Дощеникова, д. 14</v>
          </cell>
          <cell r="E689" t="b">
            <v>1</v>
          </cell>
          <cell r="F689">
            <v>1993</v>
          </cell>
          <cell r="H689" t="str">
            <v>Панель</v>
          </cell>
          <cell r="L689">
            <v>5</v>
          </cell>
          <cell r="M689">
            <v>7</v>
          </cell>
          <cell r="Q689">
            <v>7666.1</v>
          </cell>
          <cell r="R689">
            <v>6679.6</v>
          </cell>
          <cell r="S689">
            <v>6011.64</v>
          </cell>
          <cell r="T689">
            <v>335</v>
          </cell>
        </row>
        <row r="690">
          <cell r="C690" t="str">
            <v>Муниципальное образование "Город Березники" Пермского края</v>
          </cell>
          <cell r="D690" t="str">
            <v>г. Березники, ул. Ивана Дощеникова, д. 20</v>
          </cell>
          <cell r="E690" t="b">
            <v>1</v>
          </cell>
          <cell r="F690">
            <v>1992</v>
          </cell>
          <cell r="H690" t="str">
            <v>Панель</v>
          </cell>
          <cell r="L690">
            <v>5</v>
          </cell>
          <cell r="M690">
            <v>7</v>
          </cell>
          <cell r="Q690">
            <v>7353.4</v>
          </cell>
          <cell r="R690">
            <v>6400.1</v>
          </cell>
          <cell r="S690">
            <v>5760.09</v>
          </cell>
          <cell r="T690">
            <v>335</v>
          </cell>
        </row>
        <row r="691">
          <cell r="C691" t="str">
            <v>Муниципальное образование "Город Березники" Пермского края</v>
          </cell>
          <cell r="D691" t="str">
            <v>г. Березники, ул. Ивана Дощеникова, д. 22</v>
          </cell>
          <cell r="E691" t="b">
            <v>1</v>
          </cell>
          <cell r="F691">
            <v>1992</v>
          </cell>
          <cell r="H691" t="str">
            <v>Панель</v>
          </cell>
          <cell r="L691">
            <v>9</v>
          </cell>
          <cell r="M691">
            <v>5</v>
          </cell>
          <cell r="N691">
            <v>5</v>
          </cell>
          <cell r="O691">
            <v>5</v>
          </cell>
          <cell r="Q691">
            <v>12601.9</v>
          </cell>
          <cell r="R691">
            <v>10859.5</v>
          </cell>
          <cell r="S691">
            <v>10859.5</v>
          </cell>
        </row>
        <row r="692">
          <cell r="C692" t="str">
            <v>Муниципальное образование "Город Березники" Пермского края</v>
          </cell>
          <cell r="D692" t="str">
            <v>г. Березники, ул. Ивана Яхимца, д. 1</v>
          </cell>
          <cell r="E692" t="b">
            <v>1</v>
          </cell>
          <cell r="F692">
            <v>2020</v>
          </cell>
          <cell r="H692" t="str">
            <v>Газобетонные блоки с утеплением минеральной ватой</v>
          </cell>
          <cell r="I692" t="str">
            <v>плоская</v>
          </cell>
          <cell r="K692" t="str">
            <v>имеется</v>
          </cell>
          <cell r="L692">
            <v>5</v>
          </cell>
          <cell r="M692">
            <v>3</v>
          </cell>
          <cell r="Q692">
            <v>3641.9</v>
          </cell>
          <cell r="R692">
            <v>3244.2</v>
          </cell>
          <cell r="S692">
            <v>3244.2</v>
          </cell>
          <cell r="T692">
            <v>113</v>
          </cell>
        </row>
        <row r="693">
          <cell r="C693" t="str">
            <v>Муниципальное образование "Город Березники" Пермского края</v>
          </cell>
          <cell r="D693" t="str">
            <v>г. Березники, ул. Ивана Яхимца, д. 3</v>
          </cell>
          <cell r="E693" t="b">
            <v>1</v>
          </cell>
          <cell r="F693">
            <v>2020</v>
          </cell>
          <cell r="H693" t="str">
            <v>Газобетонные блоки с утеплением минеральной ватой</v>
          </cell>
          <cell r="I693" t="str">
            <v>плоская</v>
          </cell>
          <cell r="K693" t="str">
            <v>имеется</v>
          </cell>
          <cell r="L693">
            <v>5</v>
          </cell>
          <cell r="M693">
            <v>2</v>
          </cell>
          <cell r="Q693">
            <v>2967.1</v>
          </cell>
          <cell r="R693">
            <v>2620.3000000000002</v>
          </cell>
          <cell r="S693">
            <v>2620.3000000000002</v>
          </cell>
          <cell r="T693">
            <v>113</v>
          </cell>
        </row>
        <row r="694">
          <cell r="C694" t="str">
            <v>Муниципальное образование "Город Березники" Пермского края</v>
          </cell>
          <cell r="D694" t="str">
            <v>г. Березники, ул. Ивана Яхимца, д. 5</v>
          </cell>
          <cell r="E694" t="b">
            <v>1</v>
          </cell>
          <cell r="F694">
            <v>2021</v>
          </cell>
          <cell r="H694" t="str">
            <v>Газобетонные блоки</v>
          </cell>
          <cell r="I694" t="str">
            <v>плоская</v>
          </cell>
          <cell r="K694" t="str">
            <v>имеется</v>
          </cell>
          <cell r="L694">
            <v>5</v>
          </cell>
          <cell r="M694">
            <v>3</v>
          </cell>
          <cell r="Q694">
            <v>3600.4</v>
          </cell>
          <cell r="R694">
            <v>3169.2</v>
          </cell>
          <cell r="S694">
            <v>3169.2</v>
          </cell>
          <cell r="T694">
            <v>113</v>
          </cell>
        </row>
        <row r="695">
          <cell r="C695" t="str">
            <v>Муниципальное образование "Город Березники" Пермского края</v>
          </cell>
          <cell r="D695" t="str">
            <v>г. Березники, ул. Ивана Яхимца, д. 9</v>
          </cell>
          <cell r="E695" t="b">
            <v>1</v>
          </cell>
          <cell r="F695">
            <v>2022</v>
          </cell>
          <cell r="H695" t="str">
            <v>Газобетонные блоки</v>
          </cell>
          <cell r="I695" t="str">
            <v>плоская</v>
          </cell>
          <cell r="K695" t="str">
            <v>имеется</v>
          </cell>
          <cell r="L695">
            <v>5</v>
          </cell>
          <cell r="M695">
            <v>3</v>
          </cell>
          <cell r="Q695">
            <v>4169.2</v>
          </cell>
          <cell r="R695">
            <v>3173.4</v>
          </cell>
          <cell r="S695">
            <v>3173.4</v>
          </cell>
          <cell r="T695">
            <v>113</v>
          </cell>
        </row>
        <row r="696">
          <cell r="C696" t="str">
            <v>Муниципальное образование "Город Березники" Пермского края</v>
          </cell>
          <cell r="D696" t="str">
            <v>г. Березники, ул. Карла Маркса, д. 19</v>
          </cell>
          <cell r="E696" t="b">
            <v>1</v>
          </cell>
          <cell r="H696" t="str">
            <v>кирпич</v>
          </cell>
          <cell r="I696" t="str">
            <v>скатная</v>
          </cell>
          <cell r="K696" t="str">
            <v>имеется</v>
          </cell>
          <cell r="L696">
            <v>2</v>
          </cell>
          <cell r="M696">
            <v>2</v>
          </cell>
          <cell r="Q696">
            <v>1026.8</v>
          </cell>
          <cell r="R696">
            <v>749.6</v>
          </cell>
          <cell r="S696">
            <v>595.70000000000005</v>
          </cell>
          <cell r="T696">
            <v>30</v>
          </cell>
        </row>
        <row r="697">
          <cell r="C697" t="str">
            <v>Муниципальное образование "Город Березники" Пермского края</v>
          </cell>
          <cell r="D697" t="str">
            <v>г. Березники, ул. Карла Маркса, д. 20</v>
          </cell>
          <cell r="E697" t="b">
            <v>1</v>
          </cell>
          <cell r="F697">
            <v>2007</v>
          </cell>
          <cell r="H697" t="str">
            <v>кирпич</v>
          </cell>
          <cell r="I697" t="str">
            <v>скатная</v>
          </cell>
          <cell r="K697" t="str">
            <v>имеется</v>
          </cell>
          <cell r="L697">
            <v>5</v>
          </cell>
          <cell r="M697">
            <v>5</v>
          </cell>
          <cell r="Q697">
            <v>5279</v>
          </cell>
          <cell r="R697">
            <v>5279</v>
          </cell>
          <cell r="S697">
            <v>5279</v>
          </cell>
          <cell r="T697">
            <v>155</v>
          </cell>
        </row>
        <row r="698">
          <cell r="C698" t="str">
            <v>Муниципальное образование "Город Березники" Пермского края</v>
          </cell>
          <cell r="D698" t="str">
            <v>г. Березники, ул. Карла Маркса, д. 28</v>
          </cell>
          <cell r="E698" t="b">
            <v>1</v>
          </cell>
          <cell r="F698">
            <v>1949</v>
          </cell>
          <cell r="H698" t="str">
            <v>Кирпич</v>
          </cell>
          <cell r="L698">
            <v>2</v>
          </cell>
          <cell r="M698">
            <v>2</v>
          </cell>
          <cell r="Q698">
            <v>776.7</v>
          </cell>
          <cell r="R698">
            <v>695.8</v>
          </cell>
          <cell r="S698">
            <v>695.8</v>
          </cell>
          <cell r="T698">
            <v>38</v>
          </cell>
        </row>
        <row r="699">
          <cell r="C699" t="str">
            <v>Муниципальное образование "Город Березники" Пермского края</v>
          </cell>
          <cell r="D699" t="str">
            <v>г. Березники, ул. Карла Маркса, д. 30</v>
          </cell>
          <cell r="E699" t="b">
            <v>1</v>
          </cell>
          <cell r="F699">
            <v>1949</v>
          </cell>
          <cell r="H699" t="str">
            <v>Кирпич</v>
          </cell>
          <cell r="L699">
            <v>2</v>
          </cell>
          <cell r="M699">
            <v>2</v>
          </cell>
          <cell r="Q699">
            <v>758.4</v>
          </cell>
          <cell r="R699">
            <v>678.5</v>
          </cell>
          <cell r="S699">
            <v>678.5</v>
          </cell>
          <cell r="T699">
            <v>42</v>
          </cell>
        </row>
        <row r="700">
          <cell r="C700" t="str">
            <v>Муниципальное образование "Город Березники" Пермского края</v>
          </cell>
          <cell r="D700" t="str">
            <v>г. Березники, ул. Карла Маркса, д. 32</v>
          </cell>
          <cell r="E700" t="b">
            <v>1</v>
          </cell>
          <cell r="F700">
            <v>1949</v>
          </cell>
          <cell r="H700" t="str">
            <v>Кирпич</v>
          </cell>
          <cell r="L700">
            <v>2</v>
          </cell>
          <cell r="M700">
            <v>2</v>
          </cell>
          <cell r="Q700">
            <v>759</v>
          </cell>
          <cell r="R700">
            <v>678.8</v>
          </cell>
          <cell r="S700">
            <v>678.8</v>
          </cell>
          <cell r="T700">
            <v>42</v>
          </cell>
        </row>
        <row r="701">
          <cell r="C701" t="str">
            <v>Муниципальное образование "Город Березники" Пермского края</v>
          </cell>
          <cell r="D701" t="str">
            <v>г. Березники, ул. Карла Маркса, д. 38</v>
          </cell>
          <cell r="E701" t="b">
            <v>1</v>
          </cell>
          <cell r="F701">
            <v>1969</v>
          </cell>
          <cell r="H701" t="str">
            <v>Кирпич</v>
          </cell>
          <cell r="L701">
            <v>5</v>
          </cell>
          <cell r="M701">
            <v>4</v>
          </cell>
          <cell r="Q701">
            <v>4083.6</v>
          </cell>
          <cell r="R701">
            <v>3148.8</v>
          </cell>
          <cell r="S701">
            <v>2833.92</v>
          </cell>
          <cell r="T701">
            <v>173</v>
          </cell>
        </row>
        <row r="702">
          <cell r="C702" t="str">
            <v>Муниципальное образование "Город Березники" Пермского края</v>
          </cell>
          <cell r="D702" t="str">
            <v>г. Березники, ул. Карла Маркса, д. 40</v>
          </cell>
          <cell r="E702" t="b">
            <v>1</v>
          </cell>
          <cell r="F702">
            <v>1958</v>
          </cell>
          <cell r="H702" t="str">
            <v>Кирпич</v>
          </cell>
          <cell r="L702">
            <v>4</v>
          </cell>
          <cell r="M702">
            <v>3</v>
          </cell>
          <cell r="Q702">
            <v>2817.6</v>
          </cell>
          <cell r="R702">
            <v>2262.9</v>
          </cell>
          <cell r="S702">
            <v>2036.61</v>
          </cell>
          <cell r="T702">
            <v>113</v>
          </cell>
        </row>
        <row r="703">
          <cell r="C703" t="str">
            <v>Муниципальное образование "Город Березники" Пермского края</v>
          </cell>
          <cell r="D703" t="str">
            <v>г. Березники, ул. Карла Маркса, д. 43</v>
          </cell>
          <cell r="E703" t="b">
            <v>1</v>
          </cell>
          <cell r="F703">
            <v>1965</v>
          </cell>
          <cell r="H703" t="str">
            <v>Кирпич</v>
          </cell>
          <cell r="L703">
            <v>5</v>
          </cell>
          <cell r="M703">
            <v>5</v>
          </cell>
          <cell r="Q703">
            <v>3121.4</v>
          </cell>
          <cell r="R703">
            <v>2776.1</v>
          </cell>
          <cell r="S703">
            <v>2498.4899999999998</v>
          </cell>
          <cell r="T703">
            <v>150</v>
          </cell>
        </row>
        <row r="704">
          <cell r="C704" t="str">
            <v>Муниципальное образование "Город Березники" Пермского края</v>
          </cell>
          <cell r="D704" t="str">
            <v>г. Березники, ул. Карла Маркса, д. 45</v>
          </cell>
          <cell r="E704" t="b">
            <v>1</v>
          </cell>
          <cell r="F704">
            <v>1962</v>
          </cell>
          <cell r="H704" t="str">
            <v>Кирпич</v>
          </cell>
          <cell r="L704">
            <v>5</v>
          </cell>
          <cell r="M704">
            <v>2</v>
          </cell>
          <cell r="Q704">
            <v>1636.7</v>
          </cell>
          <cell r="R704">
            <v>1503.2</v>
          </cell>
          <cell r="S704">
            <v>1310.8</v>
          </cell>
          <cell r="T704">
            <v>68</v>
          </cell>
        </row>
        <row r="705">
          <cell r="C705" t="str">
            <v>Муниципальное образование "Город Березники" Пермского края</v>
          </cell>
          <cell r="D705" t="str">
            <v>г. Березники, ул. Карла Маркса, д. 47</v>
          </cell>
          <cell r="E705" t="b">
            <v>1</v>
          </cell>
          <cell r="F705">
            <v>1958</v>
          </cell>
          <cell r="H705" t="str">
            <v>Кирпич</v>
          </cell>
          <cell r="L705">
            <v>4</v>
          </cell>
          <cell r="M705">
            <v>4</v>
          </cell>
          <cell r="Q705">
            <v>3562</v>
          </cell>
          <cell r="R705">
            <v>3254.1</v>
          </cell>
          <cell r="S705">
            <v>2931.4</v>
          </cell>
          <cell r="T705">
            <v>88</v>
          </cell>
        </row>
        <row r="706">
          <cell r="C706" t="str">
            <v>Муниципальное образование "Город Березники" Пермского края</v>
          </cell>
          <cell r="D706" t="str">
            <v>г. Березники, ул. Карла Маркса, д. 50</v>
          </cell>
          <cell r="E706" t="b">
            <v>1</v>
          </cell>
          <cell r="F706">
            <v>1958</v>
          </cell>
          <cell r="H706" t="str">
            <v>Кирпич</v>
          </cell>
          <cell r="L706">
            <v>4</v>
          </cell>
          <cell r="M706">
            <v>4</v>
          </cell>
          <cell r="Q706">
            <v>2938.6</v>
          </cell>
          <cell r="R706">
            <v>2584.9</v>
          </cell>
          <cell r="S706">
            <v>2082.3000000000002</v>
          </cell>
          <cell r="T706">
            <v>82</v>
          </cell>
        </row>
        <row r="707">
          <cell r="C707" t="str">
            <v>Муниципальное образование "Город Березники" Пермского края</v>
          </cell>
          <cell r="D707" t="str">
            <v>г. Березники, ул. Карла Маркса, д. 51</v>
          </cell>
          <cell r="E707" t="b">
            <v>1</v>
          </cell>
          <cell r="F707">
            <v>1957</v>
          </cell>
          <cell r="H707" t="str">
            <v>Кирпич</v>
          </cell>
          <cell r="L707">
            <v>4</v>
          </cell>
          <cell r="M707">
            <v>4</v>
          </cell>
          <cell r="Q707">
            <v>3466.5</v>
          </cell>
          <cell r="R707">
            <v>3116.2</v>
          </cell>
          <cell r="S707">
            <v>2364.3000000000002</v>
          </cell>
          <cell r="T707">
            <v>80</v>
          </cell>
        </row>
        <row r="708">
          <cell r="C708" t="str">
            <v>Муниципальное образование "Город Березники" Пермского края</v>
          </cell>
          <cell r="D708" t="str">
            <v>г. Березники, ул. Карла Маркса, д. 53</v>
          </cell>
          <cell r="E708" t="b">
            <v>1</v>
          </cell>
          <cell r="F708">
            <v>1954</v>
          </cell>
          <cell r="H708" t="str">
            <v>Кирпич</v>
          </cell>
          <cell r="L708">
            <v>4</v>
          </cell>
          <cell r="M708">
            <v>3</v>
          </cell>
          <cell r="Q708">
            <v>2878.2</v>
          </cell>
          <cell r="R708">
            <v>2612.3000000000002</v>
          </cell>
          <cell r="S708">
            <v>2115.3000000000002</v>
          </cell>
          <cell r="T708">
            <v>78</v>
          </cell>
        </row>
        <row r="709">
          <cell r="C709" t="str">
            <v>Муниципальное образование "Город Березники" Пермского края</v>
          </cell>
          <cell r="D709" t="str">
            <v>г. Березники, ул. Карла Маркса, д. 60</v>
          </cell>
          <cell r="E709" t="b">
            <v>1</v>
          </cell>
          <cell r="F709">
            <v>2006</v>
          </cell>
          <cell r="H709" t="str">
            <v>кирпич</v>
          </cell>
          <cell r="I709" t="str">
            <v>скатная</v>
          </cell>
          <cell r="K709" t="str">
            <v>имеется</v>
          </cell>
          <cell r="L709">
            <v>5</v>
          </cell>
          <cell r="M709">
            <v>5</v>
          </cell>
          <cell r="N709">
            <v>5</v>
          </cell>
          <cell r="O709">
            <v>5</v>
          </cell>
          <cell r="Q709">
            <v>7873</v>
          </cell>
          <cell r="R709">
            <v>6592.2</v>
          </cell>
          <cell r="S709">
            <v>4396.2</v>
          </cell>
          <cell r="T709">
            <v>155</v>
          </cell>
        </row>
        <row r="710">
          <cell r="C710" t="str">
            <v>Муниципальное образование "Город Березники" Пермского края</v>
          </cell>
          <cell r="D710" t="str">
            <v>г. Березники, ул. Карла Маркса, д. 62</v>
          </cell>
          <cell r="E710" t="b">
            <v>1</v>
          </cell>
          <cell r="F710">
            <v>1960</v>
          </cell>
          <cell r="H710" t="str">
            <v>Кирпич</v>
          </cell>
          <cell r="L710">
            <v>5</v>
          </cell>
          <cell r="M710">
            <v>4</v>
          </cell>
          <cell r="Q710">
            <v>3486.8</v>
          </cell>
          <cell r="R710">
            <v>3163.8</v>
          </cell>
          <cell r="S710">
            <v>3163.8</v>
          </cell>
          <cell r="T710">
            <v>160</v>
          </cell>
        </row>
        <row r="711">
          <cell r="C711" t="str">
            <v>Муниципальное образование "Город Березники" Пермского края</v>
          </cell>
          <cell r="D711" t="str">
            <v>г. Березники, ул. Карла Маркса, д. 64</v>
          </cell>
          <cell r="E711" t="b">
            <v>1</v>
          </cell>
          <cell r="F711">
            <v>1960</v>
          </cell>
          <cell r="H711" t="str">
            <v>Кирпич</v>
          </cell>
          <cell r="L711">
            <v>5</v>
          </cell>
          <cell r="M711">
            <v>4</v>
          </cell>
          <cell r="Q711">
            <v>3733.3</v>
          </cell>
          <cell r="R711">
            <v>3414.2</v>
          </cell>
          <cell r="S711">
            <v>3170</v>
          </cell>
          <cell r="T711">
            <v>57</v>
          </cell>
        </row>
        <row r="712">
          <cell r="C712" t="str">
            <v>Муниципальное образование "Город Березники" Пермского края</v>
          </cell>
          <cell r="D712" t="str">
            <v>г. Березники, ул. Карла Маркса, д. 68</v>
          </cell>
          <cell r="E712" t="b">
            <v>1</v>
          </cell>
          <cell r="F712">
            <v>1960</v>
          </cell>
          <cell r="H712" t="str">
            <v>Панель</v>
          </cell>
          <cell r="L712">
            <v>3</v>
          </cell>
          <cell r="M712">
            <v>2</v>
          </cell>
          <cell r="Q712">
            <v>1064.5999999999999</v>
          </cell>
          <cell r="R712">
            <v>938.6</v>
          </cell>
          <cell r="S712">
            <v>938.6</v>
          </cell>
          <cell r="T712">
            <v>68</v>
          </cell>
        </row>
        <row r="713">
          <cell r="C713" t="str">
            <v>Муниципальное образование "Город Березники" Пермского края</v>
          </cell>
          <cell r="D713" t="str">
            <v>г. Березники, ул. Карла Маркса, д. 72</v>
          </cell>
          <cell r="E713" t="b">
            <v>1</v>
          </cell>
          <cell r="F713">
            <v>1959</v>
          </cell>
          <cell r="H713" t="str">
            <v>Панель</v>
          </cell>
          <cell r="L713">
            <v>3</v>
          </cell>
          <cell r="M713">
            <v>2</v>
          </cell>
          <cell r="Q713">
            <v>1062.0999999999999</v>
          </cell>
          <cell r="R713">
            <v>936.4</v>
          </cell>
          <cell r="S713">
            <v>936.4</v>
          </cell>
          <cell r="T713">
            <v>58</v>
          </cell>
        </row>
        <row r="714">
          <cell r="C714" t="str">
            <v>Муниципальное образование "Город Березники" Пермского края</v>
          </cell>
          <cell r="D714" t="str">
            <v>г. Березники, ул. Карла Маркса, д. 74</v>
          </cell>
          <cell r="E714" t="b">
            <v>1</v>
          </cell>
          <cell r="F714">
            <v>1959</v>
          </cell>
          <cell r="H714" t="str">
            <v>Панель</v>
          </cell>
          <cell r="L714">
            <v>4</v>
          </cell>
          <cell r="M714">
            <v>4</v>
          </cell>
          <cell r="Q714">
            <v>3581.9</v>
          </cell>
          <cell r="R714">
            <v>2478.5</v>
          </cell>
          <cell r="S714">
            <v>2478.5</v>
          </cell>
          <cell r="T714">
            <v>138</v>
          </cell>
        </row>
        <row r="715">
          <cell r="C715" t="str">
            <v>Муниципальное образование "Город Березники" Пермского края</v>
          </cell>
          <cell r="D715" t="str">
            <v>г. Березники, ул. Карла Маркса, д. 76</v>
          </cell>
          <cell r="E715" t="b">
            <v>1</v>
          </cell>
          <cell r="F715">
            <v>1959</v>
          </cell>
          <cell r="H715" t="str">
            <v>Панель</v>
          </cell>
          <cell r="L715">
            <v>3</v>
          </cell>
          <cell r="M715">
            <v>2</v>
          </cell>
          <cell r="Q715">
            <v>1069.9000000000001</v>
          </cell>
          <cell r="R715">
            <v>942.9</v>
          </cell>
          <cell r="S715">
            <v>942.9</v>
          </cell>
          <cell r="T715">
            <v>48</v>
          </cell>
        </row>
        <row r="716">
          <cell r="C716" t="str">
            <v>Муниципальное образование "Город Березники" Пермского края</v>
          </cell>
          <cell r="D716" t="str">
            <v>г. Березники, ул. Карла Маркса, д. 70А</v>
          </cell>
          <cell r="E716" t="b">
            <v>1</v>
          </cell>
          <cell r="F716">
            <v>1959</v>
          </cell>
          <cell r="H716" t="str">
            <v>Панель</v>
          </cell>
          <cell r="L716">
            <v>3</v>
          </cell>
          <cell r="M716">
            <v>2</v>
          </cell>
          <cell r="Q716">
            <v>1062</v>
          </cell>
          <cell r="R716">
            <v>936.4</v>
          </cell>
          <cell r="S716">
            <v>936.4</v>
          </cell>
          <cell r="T716">
            <v>63</v>
          </cell>
        </row>
        <row r="717">
          <cell r="C717" t="str">
            <v>Муниципальное образование "Город Березники" Пермского края</v>
          </cell>
          <cell r="D717" t="str">
            <v>г. Березники, ул. Клары Цеткин, д. 30</v>
          </cell>
          <cell r="E717" t="b">
            <v>1</v>
          </cell>
          <cell r="F717">
            <v>1954</v>
          </cell>
          <cell r="H717" t="str">
            <v>Кирпич</v>
          </cell>
          <cell r="L717">
            <v>2</v>
          </cell>
          <cell r="M717">
            <v>3</v>
          </cell>
          <cell r="Q717">
            <v>1543.6</v>
          </cell>
          <cell r="R717">
            <v>1393.5</v>
          </cell>
          <cell r="S717">
            <v>1393.5</v>
          </cell>
          <cell r="T717">
            <v>94</v>
          </cell>
        </row>
        <row r="718">
          <cell r="C718" t="str">
            <v>Муниципальное образование "Город Березники" Пермского края</v>
          </cell>
          <cell r="D718" t="str">
            <v>г. Березники, ул. Клары Цеткин, д. 32</v>
          </cell>
          <cell r="E718" t="b">
            <v>1</v>
          </cell>
          <cell r="F718">
            <v>1955</v>
          </cell>
          <cell r="H718" t="str">
            <v>Кирпич</v>
          </cell>
          <cell r="L718">
            <v>2</v>
          </cell>
          <cell r="M718">
            <v>1</v>
          </cell>
          <cell r="Q718">
            <v>565.20000000000005</v>
          </cell>
          <cell r="R718">
            <v>517.1</v>
          </cell>
          <cell r="S718">
            <v>517.1</v>
          </cell>
          <cell r="T718">
            <v>28</v>
          </cell>
        </row>
        <row r="719">
          <cell r="C719" t="str">
            <v>Муниципальное образование "Город Березники" Пермского края</v>
          </cell>
          <cell r="D719" t="str">
            <v>г. Березники, ул. Клары Цеткин, д. 34</v>
          </cell>
          <cell r="E719" t="b">
            <v>1</v>
          </cell>
          <cell r="F719">
            <v>1955</v>
          </cell>
          <cell r="H719" t="str">
            <v>Кирпич</v>
          </cell>
          <cell r="L719">
            <v>2</v>
          </cell>
          <cell r="M719">
            <v>1</v>
          </cell>
          <cell r="Q719">
            <v>551.1</v>
          </cell>
          <cell r="R719">
            <v>517.20000000000005</v>
          </cell>
          <cell r="S719">
            <v>517.20000000000005</v>
          </cell>
          <cell r="T719">
            <v>23</v>
          </cell>
        </row>
        <row r="720">
          <cell r="C720" t="str">
            <v>Муниципальное образование "Город Березники" Пермского края</v>
          </cell>
          <cell r="D720" t="str">
            <v>г. Березники, ул. Клары Цеткин, д. 36</v>
          </cell>
          <cell r="E720" t="b">
            <v>1</v>
          </cell>
          <cell r="F720">
            <v>1955</v>
          </cell>
          <cell r="H720" t="str">
            <v>Кирпич</v>
          </cell>
          <cell r="L720">
            <v>2</v>
          </cell>
          <cell r="M720">
            <v>1</v>
          </cell>
          <cell r="Q720">
            <v>565.79999999999995</v>
          </cell>
          <cell r="R720">
            <v>515.79999999999995</v>
          </cell>
          <cell r="S720">
            <v>515.79999999999995</v>
          </cell>
          <cell r="T720">
            <v>22</v>
          </cell>
        </row>
        <row r="721">
          <cell r="C721" t="str">
            <v>Муниципальное образование "Город Березники" Пермского края</v>
          </cell>
          <cell r="D721" t="str">
            <v>г. Березники, ул. Клары Цеткин, д. 38</v>
          </cell>
          <cell r="E721" t="b">
            <v>1</v>
          </cell>
          <cell r="F721">
            <v>1955</v>
          </cell>
          <cell r="H721" t="str">
            <v>Кирпич</v>
          </cell>
          <cell r="L721">
            <v>3</v>
          </cell>
          <cell r="M721">
            <v>2</v>
          </cell>
          <cell r="Q721">
            <v>1541.5</v>
          </cell>
          <cell r="R721">
            <v>1420.8</v>
          </cell>
          <cell r="S721">
            <v>945.4</v>
          </cell>
          <cell r="T721">
            <v>43</v>
          </cell>
        </row>
        <row r="722">
          <cell r="C722" t="str">
            <v>Муниципальное образование "Город Березники" Пермского края</v>
          </cell>
          <cell r="D722" t="str">
            <v>г. Березники, ул. Коммунистическая, д. 2</v>
          </cell>
          <cell r="E722" t="b">
            <v>1</v>
          </cell>
          <cell r="F722">
            <v>1985</v>
          </cell>
          <cell r="H722" t="str">
            <v>Кирпич</v>
          </cell>
          <cell r="L722">
            <v>5</v>
          </cell>
          <cell r="M722">
            <v>4</v>
          </cell>
          <cell r="Q722">
            <v>3289.3</v>
          </cell>
          <cell r="R722">
            <v>2746.8</v>
          </cell>
          <cell r="S722">
            <v>2472.12</v>
          </cell>
          <cell r="T722">
            <v>150</v>
          </cell>
        </row>
        <row r="723">
          <cell r="C723" t="str">
            <v>Муниципальное образование "Город Березники" Пермского края</v>
          </cell>
          <cell r="D723" t="str">
            <v>г. Березники, ул. Коммунистическая, д. 6</v>
          </cell>
          <cell r="E723" t="b">
            <v>1</v>
          </cell>
          <cell r="F723">
            <v>1984</v>
          </cell>
          <cell r="H723" t="str">
            <v>Панель</v>
          </cell>
          <cell r="L723">
            <v>5</v>
          </cell>
          <cell r="M723">
            <v>4</v>
          </cell>
          <cell r="Q723">
            <v>3569</v>
          </cell>
          <cell r="R723">
            <v>2855.5</v>
          </cell>
          <cell r="S723">
            <v>2569.9499999999998</v>
          </cell>
          <cell r="T723">
            <v>150</v>
          </cell>
        </row>
        <row r="724">
          <cell r="C724" t="str">
            <v>Муниципальное образование "Город Березники" Пермского края</v>
          </cell>
          <cell r="D724" t="str">
            <v>г. Березники, ул. Коммунистическая, д. 8</v>
          </cell>
          <cell r="E724" t="b">
            <v>1</v>
          </cell>
          <cell r="F724">
            <v>1985</v>
          </cell>
          <cell r="H724" t="str">
            <v>Панель</v>
          </cell>
          <cell r="L724">
            <v>5</v>
          </cell>
          <cell r="M724">
            <v>8</v>
          </cell>
          <cell r="Q724">
            <v>6978.5</v>
          </cell>
          <cell r="R724">
            <v>5692.8</v>
          </cell>
          <cell r="S724">
            <v>5123.5200000000004</v>
          </cell>
          <cell r="T724">
            <v>298</v>
          </cell>
        </row>
        <row r="725">
          <cell r="C725" t="str">
            <v>Муниципальное образование "Город Березники" Пермского края</v>
          </cell>
          <cell r="D725" t="str">
            <v>г. Березники, ул. Коммунистическая, д. 10</v>
          </cell>
          <cell r="E725" t="b">
            <v>1</v>
          </cell>
          <cell r="F725">
            <v>1984</v>
          </cell>
          <cell r="H725" t="str">
            <v>Панель</v>
          </cell>
          <cell r="L725">
            <v>5</v>
          </cell>
          <cell r="M725">
            <v>8</v>
          </cell>
          <cell r="Q725">
            <v>7486.1</v>
          </cell>
          <cell r="R725">
            <v>5634.8</v>
          </cell>
          <cell r="S725">
            <v>5071.32</v>
          </cell>
          <cell r="T725">
            <v>295</v>
          </cell>
        </row>
        <row r="726">
          <cell r="C726" t="str">
            <v>Муниципальное образование "Город Березники" Пермского края</v>
          </cell>
          <cell r="D726" t="str">
            <v>г. Березники, ул. Комсомольская, д. 2</v>
          </cell>
          <cell r="E726" t="b">
            <v>1</v>
          </cell>
          <cell r="F726">
            <v>1988</v>
          </cell>
          <cell r="H726" t="str">
            <v>Кирпич/панели</v>
          </cell>
          <cell r="L726">
            <v>5</v>
          </cell>
          <cell r="M726">
            <v>6</v>
          </cell>
          <cell r="Q726">
            <v>5610.3</v>
          </cell>
          <cell r="R726">
            <v>4150.3</v>
          </cell>
          <cell r="S726">
            <v>3735.27</v>
          </cell>
          <cell r="T726">
            <v>218</v>
          </cell>
        </row>
        <row r="727">
          <cell r="C727" t="str">
            <v>Муниципальное образование "Город Березники" Пермского края</v>
          </cell>
          <cell r="D727" t="str">
            <v>г. Березники, ул. Комсомольская, д. 3</v>
          </cell>
          <cell r="E727" t="b">
            <v>1</v>
          </cell>
          <cell r="F727">
            <v>1991</v>
          </cell>
          <cell r="H727" t="str">
            <v>Кирпич/панели</v>
          </cell>
          <cell r="L727">
            <v>5</v>
          </cell>
          <cell r="M727">
            <v>7</v>
          </cell>
          <cell r="Q727">
            <v>6208</v>
          </cell>
          <cell r="R727">
            <v>4582.8</v>
          </cell>
          <cell r="S727">
            <v>4124.5200000000004</v>
          </cell>
          <cell r="T727">
            <v>255</v>
          </cell>
        </row>
        <row r="728">
          <cell r="C728" t="str">
            <v>Муниципальное образование "Город Березники" Пермского края</v>
          </cell>
          <cell r="D728" t="str">
            <v>г. Березники, ул. Комсомольская, д. 4</v>
          </cell>
          <cell r="E728" t="b">
            <v>1</v>
          </cell>
          <cell r="F728">
            <v>1987</v>
          </cell>
          <cell r="H728" t="str">
            <v>Кирпич/панели</v>
          </cell>
          <cell r="L728">
            <v>5</v>
          </cell>
          <cell r="M728">
            <v>8</v>
          </cell>
          <cell r="Q728">
            <v>7188.9</v>
          </cell>
          <cell r="R728">
            <v>6257</v>
          </cell>
          <cell r="S728">
            <v>5631.3</v>
          </cell>
          <cell r="T728">
            <v>313</v>
          </cell>
        </row>
        <row r="729">
          <cell r="C729" t="str">
            <v>Муниципальное образование "Город Березники" Пермского края</v>
          </cell>
          <cell r="D729" t="str">
            <v>г. Березники, ул. Комсомольская, д. 5</v>
          </cell>
          <cell r="E729" t="b">
            <v>1</v>
          </cell>
          <cell r="F729">
            <v>1992</v>
          </cell>
          <cell r="H729" t="str">
            <v>Кирпич/панели</v>
          </cell>
          <cell r="L729">
            <v>5</v>
          </cell>
          <cell r="M729">
            <v>7</v>
          </cell>
          <cell r="Q729">
            <v>7344.4</v>
          </cell>
          <cell r="R729">
            <v>6343.7</v>
          </cell>
          <cell r="S729">
            <v>5709.33</v>
          </cell>
          <cell r="T729">
            <v>313</v>
          </cell>
        </row>
        <row r="730">
          <cell r="C730" t="str">
            <v>Муниципальное образование "Город Березники" Пермского края</v>
          </cell>
          <cell r="D730" t="str">
            <v>г. Березники, ул. Комсомольская, д. 7</v>
          </cell>
          <cell r="E730" t="b">
            <v>1</v>
          </cell>
          <cell r="F730">
            <v>1994</v>
          </cell>
          <cell r="H730" t="str">
            <v>Панель</v>
          </cell>
          <cell r="L730">
            <v>5</v>
          </cell>
          <cell r="M730">
            <v>2</v>
          </cell>
          <cell r="Q730">
            <v>2030.3</v>
          </cell>
          <cell r="R730">
            <v>1846.4</v>
          </cell>
          <cell r="S730">
            <v>1661.76</v>
          </cell>
          <cell r="T730">
            <v>75</v>
          </cell>
        </row>
        <row r="731">
          <cell r="C731" t="str">
            <v>Муниципальное образование "Город Березники" Пермского края</v>
          </cell>
          <cell r="D731" t="str">
            <v>г. Березники, ул. Комсомольская, д. 8</v>
          </cell>
          <cell r="E731" t="b">
            <v>1</v>
          </cell>
          <cell r="F731">
            <v>1988</v>
          </cell>
          <cell r="H731" t="str">
            <v>Панель</v>
          </cell>
          <cell r="L731">
            <v>5</v>
          </cell>
          <cell r="M731">
            <v>4</v>
          </cell>
          <cell r="Q731">
            <v>3680.5</v>
          </cell>
          <cell r="R731">
            <v>2844.9</v>
          </cell>
          <cell r="S731">
            <v>2560.41</v>
          </cell>
          <cell r="T731">
            <v>150</v>
          </cell>
        </row>
        <row r="732">
          <cell r="C732" t="str">
            <v>Муниципальное образование "Город Березники" Пермского края</v>
          </cell>
          <cell r="D732" t="str">
            <v>г. Березники, ул. Комсомольская, д. 9</v>
          </cell>
          <cell r="E732" t="b">
            <v>1</v>
          </cell>
          <cell r="F732">
            <v>1994</v>
          </cell>
          <cell r="H732" t="str">
            <v>Панель</v>
          </cell>
          <cell r="L732">
            <v>5</v>
          </cell>
          <cell r="M732">
            <v>4</v>
          </cell>
          <cell r="Q732">
            <v>4171.8</v>
          </cell>
          <cell r="R732">
            <v>3671.9</v>
          </cell>
          <cell r="S732">
            <v>3304.71</v>
          </cell>
          <cell r="T732">
            <v>200</v>
          </cell>
        </row>
        <row r="733">
          <cell r="C733" t="str">
            <v>Муниципальное образование "Город Березники" Пермского края</v>
          </cell>
          <cell r="D733" t="str">
            <v>г. Березники, ул. Комсомольская, д. 10</v>
          </cell>
          <cell r="E733" t="b">
            <v>1</v>
          </cell>
          <cell r="F733">
            <v>1988</v>
          </cell>
          <cell r="H733" t="str">
            <v>Кирпич</v>
          </cell>
          <cell r="L733">
            <v>5</v>
          </cell>
          <cell r="M733">
            <v>7</v>
          </cell>
          <cell r="Q733">
            <v>6559.7</v>
          </cell>
          <cell r="R733">
            <v>4862.2</v>
          </cell>
          <cell r="S733">
            <v>4375.9799999999996</v>
          </cell>
          <cell r="T733">
            <v>255</v>
          </cell>
        </row>
        <row r="734">
          <cell r="C734" t="str">
            <v>Муниципальное образование "Город Березники" Пермского края</v>
          </cell>
          <cell r="D734" t="str">
            <v>г. Березники, ул. Комсомольская, д. 12</v>
          </cell>
          <cell r="E734" t="b">
            <v>1</v>
          </cell>
          <cell r="F734">
            <v>1999</v>
          </cell>
          <cell r="H734" t="str">
            <v>Кирпич/панели</v>
          </cell>
          <cell r="L734">
            <v>6</v>
          </cell>
          <cell r="M734">
            <v>7</v>
          </cell>
          <cell r="Q734">
            <v>6396.4</v>
          </cell>
          <cell r="R734">
            <v>5903.5</v>
          </cell>
          <cell r="S734">
            <v>5313.15</v>
          </cell>
          <cell r="T734">
            <v>265</v>
          </cell>
        </row>
        <row r="735">
          <cell r="C735" t="str">
            <v>Муниципальное образование "Город Березники" Пермского края</v>
          </cell>
          <cell r="D735" t="str">
            <v>г. Березники, ул. Короленко, д. 4</v>
          </cell>
          <cell r="E735" t="b">
            <v>1</v>
          </cell>
          <cell r="F735">
            <v>1954</v>
          </cell>
          <cell r="H735" t="str">
            <v>Шлакоблок</v>
          </cell>
          <cell r="L735">
            <v>2</v>
          </cell>
          <cell r="M735">
            <v>1</v>
          </cell>
          <cell r="Q735">
            <v>398.6</v>
          </cell>
          <cell r="R735">
            <v>371.6</v>
          </cell>
          <cell r="S735">
            <v>371.6</v>
          </cell>
          <cell r="T735">
            <v>14</v>
          </cell>
        </row>
        <row r="736">
          <cell r="C736" t="str">
            <v>Муниципальное образование "Город Березники" Пермского края</v>
          </cell>
          <cell r="D736" t="str">
            <v>г. Березники, ул. Короленко, д. 6</v>
          </cell>
          <cell r="E736" t="b">
            <v>1</v>
          </cell>
          <cell r="F736">
            <v>1958</v>
          </cell>
          <cell r="H736" t="str">
            <v>Кирпич</v>
          </cell>
          <cell r="L736">
            <v>2</v>
          </cell>
          <cell r="M736">
            <v>4</v>
          </cell>
          <cell r="Q736">
            <v>697.3</v>
          </cell>
          <cell r="R736">
            <v>619.1</v>
          </cell>
          <cell r="S736">
            <v>619.1</v>
          </cell>
          <cell r="T736">
            <v>31</v>
          </cell>
        </row>
        <row r="737">
          <cell r="C737" t="str">
            <v>Муниципальное образование "Город Березники" Пермского края</v>
          </cell>
          <cell r="D737" t="str">
            <v>г. Березники, ул. Короленко, д. 8</v>
          </cell>
          <cell r="E737" t="b">
            <v>1</v>
          </cell>
          <cell r="F737">
            <v>1958</v>
          </cell>
          <cell r="H737" t="str">
            <v>Кирпич</v>
          </cell>
          <cell r="L737">
            <v>3</v>
          </cell>
          <cell r="M737">
            <v>2</v>
          </cell>
          <cell r="Q737">
            <v>1095.7</v>
          </cell>
          <cell r="R737">
            <v>1002.3</v>
          </cell>
          <cell r="S737">
            <v>1002.3</v>
          </cell>
          <cell r="T737">
            <v>38</v>
          </cell>
        </row>
        <row r="738">
          <cell r="C738" t="str">
            <v>Муниципальное образование "Город Березники" Пермского края</v>
          </cell>
          <cell r="D738" t="str">
            <v>г. Березники, ул. Короленко, д. 12</v>
          </cell>
          <cell r="E738" t="b">
            <v>1</v>
          </cell>
          <cell r="F738">
            <v>1953</v>
          </cell>
          <cell r="H738" t="str">
            <v>Кирпич</v>
          </cell>
          <cell r="L738">
            <v>2</v>
          </cell>
          <cell r="M738">
            <v>2</v>
          </cell>
          <cell r="Q738">
            <v>689.6</v>
          </cell>
          <cell r="R738">
            <v>613</v>
          </cell>
          <cell r="S738">
            <v>613</v>
          </cell>
          <cell r="T738">
            <v>38</v>
          </cell>
        </row>
        <row r="739">
          <cell r="C739" t="str">
            <v>Муниципальное образование "Город Березники" Пермского края</v>
          </cell>
          <cell r="D739" t="str">
            <v>г. Березники, ул. Короленко, д. 14</v>
          </cell>
          <cell r="E739" t="b">
            <v>1</v>
          </cell>
          <cell r="F739">
            <v>1954</v>
          </cell>
          <cell r="H739" t="str">
            <v>Кирпич</v>
          </cell>
          <cell r="L739">
            <v>2</v>
          </cell>
          <cell r="M739">
            <v>3</v>
          </cell>
          <cell r="Q739">
            <v>1509.9</v>
          </cell>
          <cell r="R739">
            <v>884.8</v>
          </cell>
          <cell r="S739">
            <v>884.8</v>
          </cell>
          <cell r="T739">
            <v>35</v>
          </cell>
        </row>
        <row r="740">
          <cell r="C740" t="str">
            <v>Муниципальное образование "Город Березники" Пермского края</v>
          </cell>
          <cell r="D740" t="str">
            <v>г. Березники, ул. Красноборова, д. 3</v>
          </cell>
          <cell r="E740" t="b">
            <v>1</v>
          </cell>
          <cell r="F740">
            <v>1960</v>
          </cell>
          <cell r="H740" t="str">
            <v>Панель</v>
          </cell>
          <cell r="L740">
            <v>3</v>
          </cell>
          <cell r="M740">
            <v>2</v>
          </cell>
          <cell r="Q740">
            <v>1065.0999999999999</v>
          </cell>
          <cell r="R740">
            <v>939.9</v>
          </cell>
          <cell r="S740">
            <v>939.9</v>
          </cell>
          <cell r="T740">
            <v>38</v>
          </cell>
        </row>
        <row r="741">
          <cell r="C741" t="str">
            <v>Муниципальное образование "Город Березники" Пермского края</v>
          </cell>
          <cell r="D741" t="str">
            <v>г. Березники, ул. Красноборова, д. 4</v>
          </cell>
          <cell r="E741" t="b">
            <v>1</v>
          </cell>
          <cell r="F741">
            <v>1975</v>
          </cell>
          <cell r="H741" t="str">
            <v>Кирпич</v>
          </cell>
          <cell r="L741">
            <v>5</v>
          </cell>
          <cell r="M741">
            <v>4</v>
          </cell>
          <cell r="Q741">
            <v>3837.9</v>
          </cell>
          <cell r="R741">
            <v>3392</v>
          </cell>
          <cell r="S741">
            <v>3052.8</v>
          </cell>
          <cell r="T741">
            <v>175</v>
          </cell>
        </row>
        <row r="742">
          <cell r="C742" t="str">
            <v>Муниципальное образование "Город Березники" Пермского края</v>
          </cell>
          <cell r="D742" t="str">
            <v>г. Березники, ул. Красноборова, д. 5</v>
          </cell>
          <cell r="E742" t="b">
            <v>1</v>
          </cell>
          <cell r="F742">
            <v>1960</v>
          </cell>
          <cell r="H742" t="str">
            <v>Панель</v>
          </cell>
          <cell r="L742">
            <v>4</v>
          </cell>
          <cell r="M742">
            <v>3</v>
          </cell>
          <cell r="Q742">
            <v>2228.1</v>
          </cell>
          <cell r="R742">
            <v>1991.4</v>
          </cell>
          <cell r="S742">
            <v>1991.4</v>
          </cell>
          <cell r="T742">
            <v>102</v>
          </cell>
        </row>
        <row r="743">
          <cell r="C743" t="str">
            <v>Муниципальное образование "Город Березники" Пермского края</v>
          </cell>
          <cell r="D743" t="str">
            <v>г. Березники, ул. Красноборова, д. 7</v>
          </cell>
          <cell r="E743" t="b">
            <v>1</v>
          </cell>
          <cell r="F743">
            <v>1960</v>
          </cell>
          <cell r="H743" t="str">
            <v>Кирпич</v>
          </cell>
          <cell r="L743">
            <v>4</v>
          </cell>
          <cell r="M743">
            <v>4</v>
          </cell>
          <cell r="Q743">
            <v>3075.7</v>
          </cell>
          <cell r="R743">
            <v>2795.5</v>
          </cell>
          <cell r="S743">
            <v>2545.6</v>
          </cell>
          <cell r="T743">
            <v>118</v>
          </cell>
        </row>
        <row r="744">
          <cell r="C744" t="str">
            <v>Муниципальное образование "Город Березники" Пермского края</v>
          </cell>
          <cell r="D744" t="str">
            <v>г. Березники, ул. Красноборова, д. 11</v>
          </cell>
          <cell r="E744" t="b">
            <v>1</v>
          </cell>
          <cell r="F744">
            <v>1959</v>
          </cell>
          <cell r="H744" t="str">
            <v>Панель</v>
          </cell>
          <cell r="L744">
            <v>4</v>
          </cell>
          <cell r="M744">
            <v>4</v>
          </cell>
          <cell r="Q744">
            <v>2824.6</v>
          </cell>
          <cell r="R744">
            <v>2506.5</v>
          </cell>
          <cell r="S744">
            <v>2506.5</v>
          </cell>
          <cell r="T744">
            <v>124</v>
          </cell>
        </row>
        <row r="745">
          <cell r="C745" t="str">
            <v>Муниципальное образование "Город Березники" Пермского края</v>
          </cell>
          <cell r="D745" t="str">
            <v>г. Березники, ул. Красноборова, д. 13</v>
          </cell>
          <cell r="E745" t="b">
            <v>1</v>
          </cell>
          <cell r="F745">
            <v>1960</v>
          </cell>
          <cell r="H745" t="str">
            <v>Панель</v>
          </cell>
          <cell r="L745">
            <v>4</v>
          </cell>
          <cell r="M745">
            <v>4</v>
          </cell>
          <cell r="Q745">
            <v>1420.9</v>
          </cell>
          <cell r="R745">
            <v>1261.5</v>
          </cell>
          <cell r="S745">
            <v>1261.5</v>
          </cell>
          <cell r="T745">
            <v>143</v>
          </cell>
        </row>
        <row r="746">
          <cell r="C746" t="str">
            <v>Муниципальное образование "Город Березники" Пермского края</v>
          </cell>
          <cell r="D746" t="str">
            <v>г. Березники, ул. Лёнвенская, д. 29</v>
          </cell>
          <cell r="E746" t="b">
            <v>1</v>
          </cell>
          <cell r="F746">
            <v>1962</v>
          </cell>
          <cell r="H746" t="str">
            <v>Кирпич</v>
          </cell>
          <cell r="L746">
            <v>2</v>
          </cell>
          <cell r="M746">
            <v>2</v>
          </cell>
          <cell r="Q746">
            <v>677.4</v>
          </cell>
          <cell r="R746">
            <v>625.4</v>
          </cell>
          <cell r="S746">
            <v>625.4</v>
          </cell>
          <cell r="T746">
            <v>33</v>
          </cell>
        </row>
        <row r="747">
          <cell r="C747" t="str">
            <v>Муниципальное образование "Город Березники" Пермского края</v>
          </cell>
          <cell r="D747" t="str">
            <v>г. Березники, ул. Ломоносова, д. 17</v>
          </cell>
          <cell r="E747" t="b">
            <v>1</v>
          </cell>
          <cell r="F747">
            <v>1966</v>
          </cell>
          <cell r="H747" t="str">
            <v>Кирпич</v>
          </cell>
          <cell r="L747">
            <v>5</v>
          </cell>
          <cell r="M747">
            <v>2</v>
          </cell>
          <cell r="Q747">
            <v>1952.9</v>
          </cell>
          <cell r="R747">
            <v>1883.5</v>
          </cell>
          <cell r="S747">
            <v>1883.5</v>
          </cell>
          <cell r="T747">
            <v>86</v>
          </cell>
        </row>
        <row r="748">
          <cell r="C748" t="str">
            <v>Муниципальное образование "Город Березники" Пермского края</v>
          </cell>
          <cell r="D748" t="str">
            <v>г. Березники, ул. Ломоносова, д. 25</v>
          </cell>
          <cell r="E748" t="b">
            <v>1</v>
          </cell>
          <cell r="F748">
            <v>1957</v>
          </cell>
          <cell r="H748" t="str">
            <v>Кирпич</v>
          </cell>
          <cell r="L748">
            <v>2</v>
          </cell>
          <cell r="M748">
            <v>1</v>
          </cell>
          <cell r="Q748">
            <v>457.3</v>
          </cell>
          <cell r="R748">
            <v>413.5</v>
          </cell>
          <cell r="S748">
            <v>413.5</v>
          </cell>
          <cell r="T748">
            <v>20</v>
          </cell>
        </row>
        <row r="749">
          <cell r="C749" t="str">
            <v>Муниципальное образование "Город Березники" Пермского края</v>
          </cell>
          <cell r="D749" t="str">
            <v>г. Березники, ул. Ломоносова, д. 27</v>
          </cell>
          <cell r="E749" t="b">
            <v>1</v>
          </cell>
          <cell r="F749">
            <v>1957</v>
          </cell>
          <cell r="H749" t="str">
            <v>Кирпич</v>
          </cell>
          <cell r="L749">
            <v>2</v>
          </cell>
          <cell r="M749">
            <v>2</v>
          </cell>
          <cell r="Q749">
            <v>533.9</v>
          </cell>
          <cell r="R749">
            <v>475.6</v>
          </cell>
          <cell r="S749">
            <v>475.6</v>
          </cell>
          <cell r="T749">
            <v>20</v>
          </cell>
        </row>
        <row r="750">
          <cell r="C750" t="str">
            <v>Муниципальное образование "Город Березники" Пермского края</v>
          </cell>
          <cell r="D750" t="str">
            <v>г. Березники, ул. Ломоносова, д. 29</v>
          </cell>
          <cell r="E750" t="b">
            <v>1</v>
          </cell>
          <cell r="F750">
            <v>1958</v>
          </cell>
          <cell r="H750" t="str">
            <v>Кирпич</v>
          </cell>
          <cell r="L750">
            <v>2</v>
          </cell>
          <cell r="M750">
            <v>1</v>
          </cell>
          <cell r="Q750">
            <v>753</v>
          </cell>
          <cell r="R750">
            <v>409.4</v>
          </cell>
          <cell r="S750">
            <v>409.4</v>
          </cell>
          <cell r="T750">
            <v>21</v>
          </cell>
        </row>
        <row r="751">
          <cell r="C751" t="str">
            <v>Муниципальное образование "Город Березники" Пермского края</v>
          </cell>
          <cell r="D751" t="str">
            <v>г. Березники, ул. Ломоносова, д. 31</v>
          </cell>
          <cell r="E751" t="b">
            <v>1</v>
          </cell>
          <cell r="F751">
            <v>1958</v>
          </cell>
          <cell r="H751" t="str">
            <v>Кирпич</v>
          </cell>
          <cell r="L751">
            <v>2</v>
          </cell>
          <cell r="M751">
            <v>2</v>
          </cell>
          <cell r="Q751">
            <v>526.79999999999995</v>
          </cell>
          <cell r="R751">
            <v>467.3</v>
          </cell>
          <cell r="S751">
            <v>467.3</v>
          </cell>
          <cell r="T751">
            <v>29</v>
          </cell>
        </row>
        <row r="752">
          <cell r="C752" t="str">
            <v>Муниципальное образование "Город Березники" Пермского края</v>
          </cell>
          <cell r="D752" t="str">
            <v>г. Березники, ул. Ломоносова, д. 33</v>
          </cell>
          <cell r="E752" t="b">
            <v>1</v>
          </cell>
          <cell r="F752">
            <v>1959</v>
          </cell>
          <cell r="H752" t="str">
            <v>Кирпич</v>
          </cell>
          <cell r="L752">
            <v>2</v>
          </cell>
          <cell r="M752">
            <v>2</v>
          </cell>
          <cell r="Q752">
            <v>1036.4000000000001</v>
          </cell>
          <cell r="R752">
            <v>478.4</v>
          </cell>
          <cell r="S752">
            <v>478.4</v>
          </cell>
          <cell r="T752">
            <v>16</v>
          </cell>
        </row>
        <row r="753">
          <cell r="C753" t="str">
            <v>Муниципальное образование "Город Березники" Пермского края</v>
          </cell>
          <cell r="D753" t="str">
            <v>г. Березники, ул. Ломоносова, д. 35</v>
          </cell>
          <cell r="E753" t="b">
            <v>1</v>
          </cell>
          <cell r="F753">
            <v>1958</v>
          </cell>
          <cell r="H753" t="str">
            <v>Кирпич</v>
          </cell>
          <cell r="L753">
            <v>2</v>
          </cell>
          <cell r="M753">
            <v>2</v>
          </cell>
          <cell r="Q753">
            <v>779.9</v>
          </cell>
          <cell r="R753">
            <v>631</v>
          </cell>
          <cell r="S753">
            <v>631</v>
          </cell>
          <cell r="T753">
            <v>29</v>
          </cell>
        </row>
        <row r="754">
          <cell r="C754" t="str">
            <v>Муниципальное образование "Город Березники" Пермского края</v>
          </cell>
          <cell r="D754" t="str">
            <v>г. Березники, ул. Ломоносова, д. 37</v>
          </cell>
          <cell r="E754" t="b">
            <v>1</v>
          </cell>
          <cell r="F754">
            <v>1958</v>
          </cell>
          <cell r="H754" t="str">
            <v>Кирпич</v>
          </cell>
          <cell r="L754">
            <v>2</v>
          </cell>
          <cell r="M754">
            <v>2</v>
          </cell>
          <cell r="Q754">
            <v>757.2</v>
          </cell>
          <cell r="R754">
            <v>670.7</v>
          </cell>
          <cell r="S754">
            <v>603.63</v>
          </cell>
          <cell r="T754">
            <v>43</v>
          </cell>
        </row>
        <row r="755">
          <cell r="C755" t="str">
            <v>Муниципальное образование "Город Березники" Пермского края</v>
          </cell>
          <cell r="D755" t="str">
            <v>г. Березники, ул. Ломоносова, д. 39</v>
          </cell>
          <cell r="E755" t="b">
            <v>1</v>
          </cell>
          <cell r="F755">
            <v>1958</v>
          </cell>
          <cell r="H755" t="str">
            <v>Кирпич</v>
          </cell>
          <cell r="L755">
            <v>2</v>
          </cell>
          <cell r="M755">
            <v>2</v>
          </cell>
          <cell r="Q755">
            <v>722</v>
          </cell>
          <cell r="R755">
            <v>632</v>
          </cell>
          <cell r="S755">
            <v>568.79999999999995</v>
          </cell>
          <cell r="T755">
            <v>40</v>
          </cell>
        </row>
        <row r="756">
          <cell r="C756" t="str">
            <v>Муниципальное образование "Город Березники" Пермского края</v>
          </cell>
          <cell r="D756" t="str">
            <v>г. Березники, ул. Ломоносова, д. 46</v>
          </cell>
          <cell r="E756" t="b">
            <v>1</v>
          </cell>
          <cell r="F756">
            <v>1952</v>
          </cell>
          <cell r="H756" t="str">
            <v>Шлакоблок</v>
          </cell>
          <cell r="L756">
            <v>2</v>
          </cell>
          <cell r="M756">
            <v>2</v>
          </cell>
          <cell r="Q756">
            <v>757.7</v>
          </cell>
          <cell r="R756">
            <v>657.7</v>
          </cell>
          <cell r="S756">
            <v>657.7</v>
          </cell>
          <cell r="T756">
            <v>27</v>
          </cell>
        </row>
        <row r="757">
          <cell r="C757" t="str">
            <v>Муниципальное образование "Город Березники" Пермского края</v>
          </cell>
          <cell r="D757" t="str">
            <v>г. Березники, ул. Ломоносова, д. 48</v>
          </cell>
          <cell r="E757" t="b">
            <v>1</v>
          </cell>
          <cell r="F757">
            <v>1952</v>
          </cell>
          <cell r="H757" t="str">
            <v>Шлакоблок</v>
          </cell>
          <cell r="L757">
            <v>2</v>
          </cell>
          <cell r="M757">
            <v>2</v>
          </cell>
          <cell r="Q757">
            <v>757.1</v>
          </cell>
          <cell r="R757">
            <v>652</v>
          </cell>
          <cell r="S757">
            <v>652</v>
          </cell>
          <cell r="T757">
            <v>25</v>
          </cell>
        </row>
        <row r="758">
          <cell r="C758" t="str">
            <v>Муниципальное образование "Город Березники" Пермского края</v>
          </cell>
          <cell r="D758" t="str">
            <v>г. Березники, ул. Ломоносова, д. 54</v>
          </cell>
          <cell r="E758" t="b">
            <v>1</v>
          </cell>
          <cell r="F758">
            <v>1953</v>
          </cell>
          <cell r="H758" t="str">
            <v>Шлакоблок</v>
          </cell>
          <cell r="L758">
            <v>3</v>
          </cell>
          <cell r="M758">
            <v>3</v>
          </cell>
          <cell r="Q758">
            <v>2179.1</v>
          </cell>
          <cell r="R758">
            <v>1788.9</v>
          </cell>
          <cell r="S758">
            <v>1788.9</v>
          </cell>
          <cell r="T758">
            <v>67</v>
          </cell>
        </row>
        <row r="759">
          <cell r="C759" t="str">
            <v>Муниципальное образование "Город Березники" Пермского края</v>
          </cell>
          <cell r="D759" t="str">
            <v>г. Березники, ул. Ломоносова, д. 58</v>
          </cell>
          <cell r="E759" t="b">
            <v>1</v>
          </cell>
          <cell r="F759">
            <v>1961</v>
          </cell>
          <cell r="H759" t="str">
            <v>Кирпич</v>
          </cell>
          <cell r="L759">
            <v>4</v>
          </cell>
          <cell r="M759">
            <v>2</v>
          </cell>
          <cell r="Q759">
            <v>1434.3</v>
          </cell>
          <cell r="R759">
            <v>1068.5999999999999</v>
          </cell>
          <cell r="S759">
            <v>961.74</v>
          </cell>
          <cell r="T759">
            <v>68</v>
          </cell>
        </row>
        <row r="760">
          <cell r="C760" t="str">
            <v>Муниципальное образование "Город Березники" Пермского края</v>
          </cell>
          <cell r="D760" t="str">
            <v>г. Березники, ул. Ломоносова, д. 68</v>
          </cell>
          <cell r="E760" t="b">
            <v>1</v>
          </cell>
          <cell r="F760">
            <v>1961</v>
          </cell>
          <cell r="H760" t="str">
            <v>Панель</v>
          </cell>
          <cell r="L760">
            <v>4</v>
          </cell>
          <cell r="M760">
            <v>4</v>
          </cell>
          <cell r="Q760">
            <v>2846.9</v>
          </cell>
          <cell r="R760">
            <v>2528.8000000000002</v>
          </cell>
          <cell r="S760">
            <v>2528.8000000000002</v>
          </cell>
          <cell r="T760">
            <v>134</v>
          </cell>
        </row>
        <row r="761">
          <cell r="C761" t="str">
            <v>Муниципальное образование "Город Березники" Пермского края</v>
          </cell>
          <cell r="D761" t="str">
            <v>г. Березники, ул. Ломоносова, д. 73</v>
          </cell>
          <cell r="E761" t="b">
            <v>1</v>
          </cell>
          <cell r="F761">
            <v>1960</v>
          </cell>
          <cell r="H761" t="str">
            <v>Кирпич</v>
          </cell>
          <cell r="L761">
            <v>2</v>
          </cell>
          <cell r="M761">
            <v>2</v>
          </cell>
          <cell r="Q761">
            <v>734.6</v>
          </cell>
          <cell r="R761">
            <v>620.79999999999995</v>
          </cell>
          <cell r="S761">
            <v>620.79999999999995</v>
          </cell>
          <cell r="T761">
            <v>32</v>
          </cell>
        </row>
        <row r="762">
          <cell r="C762" t="str">
            <v>Муниципальное образование "Город Березники" Пермского края</v>
          </cell>
          <cell r="D762" t="str">
            <v>г. Березники, ул. Ломоносова, д. 75</v>
          </cell>
          <cell r="E762" t="b">
            <v>1</v>
          </cell>
          <cell r="F762">
            <v>1961</v>
          </cell>
          <cell r="H762" t="str">
            <v>Кирпич</v>
          </cell>
          <cell r="L762">
            <v>2</v>
          </cell>
          <cell r="M762">
            <v>2</v>
          </cell>
          <cell r="Q762">
            <v>708.9</v>
          </cell>
          <cell r="R762">
            <v>628.29999999999995</v>
          </cell>
          <cell r="S762">
            <v>628.29999999999995</v>
          </cell>
          <cell r="T762">
            <v>31</v>
          </cell>
        </row>
        <row r="763">
          <cell r="C763" t="str">
            <v>Муниципальное образование "Город Березники" Пермского края</v>
          </cell>
          <cell r="D763" t="str">
            <v>г. Березники, ул. Ломоносова, д. 76</v>
          </cell>
          <cell r="E763" t="b">
            <v>1</v>
          </cell>
          <cell r="F763">
            <v>1961</v>
          </cell>
          <cell r="H763" t="str">
            <v>Панель</v>
          </cell>
          <cell r="L763">
            <v>5</v>
          </cell>
          <cell r="M763">
            <v>4</v>
          </cell>
          <cell r="Q763">
            <v>3519.7</v>
          </cell>
          <cell r="R763">
            <v>3169.5</v>
          </cell>
          <cell r="S763">
            <v>3169.5</v>
          </cell>
          <cell r="T763">
            <v>157</v>
          </cell>
        </row>
        <row r="764">
          <cell r="C764" t="str">
            <v>Муниципальное образование "Город Березники" Пермского края</v>
          </cell>
          <cell r="D764" t="str">
            <v>г. Березники, ул. Ломоносова, д. 77</v>
          </cell>
          <cell r="E764" t="b">
            <v>1</v>
          </cell>
          <cell r="F764">
            <v>1963</v>
          </cell>
          <cell r="H764" t="str">
            <v>Кирпич</v>
          </cell>
          <cell r="L764">
            <v>4</v>
          </cell>
          <cell r="M764">
            <v>3</v>
          </cell>
          <cell r="Q764">
            <v>2421.5</v>
          </cell>
          <cell r="R764">
            <v>2250.5</v>
          </cell>
          <cell r="S764">
            <v>2250.5</v>
          </cell>
          <cell r="T764">
            <v>70</v>
          </cell>
        </row>
        <row r="765">
          <cell r="C765" t="str">
            <v>Муниципальное образование "Город Березники" Пермского края</v>
          </cell>
          <cell r="D765" t="str">
            <v>г. Березники, ул. Ломоносова, д. 78</v>
          </cell>
          <cell r="E765" t="b">
            <v>1</v>
          </cell>
          <cell r="F765">
            <v>1961</v>
          </cell>
          <cell r="H765" t="str">
            <v>Панель</v>
          </cell>
          <cell r="L765">
            <v>5</v>
          </cell>
          <cell r="M765">
            <v>4</v>
          </cell>
          <cell r="Q765">
            <v>3513.7</v>
          </cell>
          <cell r="R765">
            <v>3163.5</v>
          </cell>
          <cell r="S765">
            <v>3163.5</v>
          </cell>
          <cell r="T765">
            <v>159</v>
          </cell>
        </row>
        <row r="766">
          <cell r="C766" t="str">
            <v>Муниципальное образование "Город Березники" Пермского края</v>
          </cell>
          <cell r="D766" t="str">
            <v>г. Березники, ул. Ломоносова, д. 79</v>
          </cell>
          <cell r="E766" t="b">
            <v>1</v>
          </cell>
          <cell r="F766">
            <v>1962</v>
          </cell>
          <cell r="H766" t="str">
            <v>Панель</v>
          </cell>
          <cell r="L766">
            <v>5</v>
          </cell>
          <cell r="M766">
            <v>3</v>
          </cell>
          <cell r="Q766">
            <v>2776.1</v>
          </cell>
          <cell r="R766">
            <v>2512.4</v>
          </cell>
          <cell r="S766">
            <v>2512.4</v>
          </cell>
          <cell r="T766">
            <v>132</v>
          </cell>
        </row>
        <row r="767">
          <cell r="C767" t="str">
            <v>Муниципальное образование "Город Березники" Пермского края</v>
          </cell>
          <cell r="D767" t="str">
            <v>г. Березники, ул. Ломоносова, д. 82</v>
          </cell>
          <cell r="E767" t="b">
            <v>1</v>
          </cell>
          <cell r="F767">
            <v>1962</v>
          </cell>
          <cell r="H767" t="str">
            <v>Панель</v>
          </cell>
          <cell r="L767">
            <v>5</v>
          </cell>
          <cell r="M767">
            <v>3</v>
          </cell>
          <cell r="Q767">
            <v>2787.3</v>
          </cell>
          <cell r="R767">
            <v>2496.6</v>
          </cell>
          <cell r="S767">
            <v>2496.6</v>
          </cell>
          <cell r="T767">
            <v>104</v>
          </cell>
        </row>
        <row r="768">
          <cell r="C768" t="str">
            <v>Муниципальное образование "Город Березники" Пермского края</v>
          </cell>
          <cell r="D768" t="str">
            <v>г. Березники, ул. Ломоносова, д. 84</v>
          </cell>
          <cell r="E768" t="b">
            <v>1</v>
          </cell>
          <cell r="F768">
            <v>1962</v>
          </cell>
          <cell r="H768" t="str">
            <v>Панель</v>
          </cell>
          <cell r="L768">
            <v>5</v>
          </cell>
          <cell r="M768">
            <v>3</v>
          </cell>
          <cell r="Q768">
            <v>2809.6</v>
          </cell>
          <cell r="R768">
            <v>2489.6</v>
          </cell>
          <cell r="S768">
            <v>2489.6</v>
          </cell>
          <cell r="T768">
            <v>128</v>
          </cell>
        </row>
        <row r="769">
          <cell r="C769" t="str">
            <v>Муниципальное образование "Город Березники" Пермского края</v>
          </cell>
          <cell r="D769" t="str">
            <v>г. Березники, ул. Ломоносова, д. 86</v>
          </cell>
          <cell r="E769" t="b">
            <v>1</v>
          </cell>
          <cell r="F769">
            <v>1962</v>
          </cell>
          <cell r="H769" t="str">
            <v>Панель</v>
          </cell>
          <cell r="L769">
            <v>5</v>
          </cell>
          <cell r="M769">
            <v>4</v>
          </cell>
          <cell r="Q769">
            <v>3445.3</v>
          </cell>
          <cell r="R769">
            <v>3144.9</v>
          </cell>
          <cell r="S769">
            <v>3144.9</v>
          </cell>
          <cell r="T769">
            <v>157</v>
          </cell>
        </row>
        <row r="770">
          <cell r="C770" t="str">
            <v>Муниципальное образование "Город Березники" Пермского края</v>
          </cell>
          <cell r="D770" t="str">
            <v>г. Березники, ул. Ломоносова, д. 88</v>
          </cell>
          <cell r="E770" t="b">
            <v>1</v>
          </cell>
          <cell r="F770">
            <v>1962</v>
          </cell>
          <cell r="H770" t="str">
            <v>Панель</v>
          </cell>
          <cell r="L770">
            <v>5</v>
          </cell>
          <cell r="M770">
            <v>4</v>
          </cell>
          <cell r="Q770">
            <v>3493.2</v>
          </cell>
          <cell r="R770">
            <v>3143.9</v>
          </cell>
          <cell r="S770">
            <v>3143.9</v>
          </cell>
          <cell r="T770">
            <v>173</v>
          </cell>
        </row>
        <row r="771">
          <cell r="C771" t="str">
            <v>Муниципальное образование "Город Березники" Пермского края</v>
          </cell>
          <cell r="D771" t="str">
            <v>г. Березники, ул. Ломоносова, д. 91</v>
          </cell>
          <cell r="E771" t="b">
            <v>1</v>
          </cell>
          <cell r="F771">
            <v>1963</v>
          </cell>
          <cell r="H771" t="str">
            <v>Кирпич</v>
          </cell>
          <cell r="L771">
            <v>5</v>
          </cell>
          <cell r="M771">
            <v>4</v>
          </cell>
          <cell r="Q771">
            <v>3763</v>
          </cell>
          <cell r="R771">
            <v>3511.3</v>
          </cell>
          <cell r="S771">
            <v>2496.5</v>
          </cell>
          <cell r="T771">
            <v>119</v>
          </cell>
        </row>
        <row r="772">
          <cell r="C772" t="str">
            <v>Муниципальное образование "Город Березники" Пермского края</v>
          </cell>
          <cell r="D772" t="str">
            <v>г. Березники, ул. Ломоносова, д. 92</v>
          </cell>
          <cell r="E772" t="b">
            <v>1</v>
          </cell>
          <cell r="F772">
            <v>1963</v>
          </cell>
          <cell r="H772" t="str">
            <v>Панель</v>
          </cell>
          <cell r="L772">
            <v>5</v>
          </cell>
          <cell r="M772">
            <v>4</v>
          </cell>
          <cell r="Q772">
            <v>3524.7</v>
          </cell>
          <cell r="R772">
            <v>3171.5</v>
          </cell>
          <cell r="S772">
            <v>3171.5</v>
          </cell>
          <cell r="T772">
            <v>152</v>
          </cell>
        </row>
        <row r="773">
          <cell r="C773" t="str">
            <v>Муниципальное образование "Город Березники" Пермского края</v>
          </cell>
          <cell r="D773" t="str">
            <v>г. Березники, ул. Ломоносова, д. 93</v>
          </cell>
          <cell r="E773" t="b">
            <v>1</v>
          </cell>
          <cell r="F773">
            <v>1963</v>
          </cell>
          <cell r="H773" t="str">
            <v>Панель</v>
          </cell>
          <cell r="L773">
            <v>5</v>
          </cell>
          <cell r="M773">
            <v>3</v>
          </cell>
          <cell r="Q773">
            <v>3063.1</v>
          </cell>
          <cell r="R773">
            <v>2774.9</v>
          </cell>
          <cell r="S773">
            <v>2774.9</v>
          </cell>
          <cell r="T773">
            <v>133</v>
          </cell>
        </row>
        <row r="774">
          <cell r="C774" t="str">
            <v>Муниципальное образование "Город Березники" Пермского края</v>
          </cell>
          <cell r="D774" t="str">
            <v>г. Березники, ул. Ломоносова, д. 94</v>
          </cell>
          <cell r="E774" t="b">
            <v>1</v>
          </cell>
          <cell r="F774">
            <v>1962</v>
          </cell>
          <cell r="H774" t="str">
            <v>Панель</v>
          </cell>
          <cell r="L774">
            <v>4</v>
          </cell>
          <cell r="M774">
            <v>3</v>
          </cell>
          <cell r="Q774">
            <v>2203.4</v>
          </cell>
          <cell r="R774">
            <v>1990.1</v>
          </cell>
          <cell r="S774">
            <v>1990.1</v>
          </cell>
          <cell r="T774">
            <v>115</v>
          </cell>
        </row>
        <row r="775">
          <cell r="C775" t="str">
            <v>Муниципальное образование "Город Березники" Пермского края</v>
          </cell>
          <cell r="D775" t="str">
            <v>г. Березники, ул. Ломоносова, д. 95</v>
          </cell>
          <cell r="E775" t="b">
            <v>1</v>
          </cell>
          <cell r="F775">
            <v>1963</v>
          </cell>
          <cell r="H775" t="str">
            <v>Панель</v>
          </cell>
          <cell r="L775">
            <v>5</v>
          </cell>
          <cell r="M775">
            <v>4</v>
          </cell>
          <cell r="Q775">
            <v>3564.3</v>
          </cell>
          <cell r="R775">
            <v>3161</v>
          </cell>
          <cell r="S775">
            <v>3161</v>
          </cell>
          <cell r="T775">
            <v>166</v>
          </cell>
        </row>
        <row r="776">
          <cell r="C776" t="str">
            <v>Муниципальное образование "Город Березники" Пермского края</v>
          </cell>
          <cell r="D776" t="str">
            <v>г. Березники, ул. Ломоносова, д. 96</v>
          </cell>
          <cell r="E776" t="b">
            <v>1</v>
          </cell>
          <cell r="F776">
            <v>1963</v>
          </cell>
          <cell r="H776" t="str">
            <v>Панель</v>
          </cell>
          <cell r="L776">
            <v>5</v>
          </cell>
          <cell r="M776">
            <v>4</v>
          </cell>
          <cell r="Q776">
            <v>3500.1</v>
          </cell>
          <cell r="R776">
            <v>3152.3</v>
          </cell>
          <cell r="S776">
            <v>3152.3</v>
          </cell>
          <cell r="T776">
            <v>158</v>
          </cell>
        </row>
        <row r="777">
          <cell r="C777" t="str">
            <v>Муниципальное образование "Город Березники" Пермского края</v>
          </cell>
          <cell r="D777" t="str">
            <v>г. Березники, ул. Ломоносова, д. 97</v>
          </cell>
          <cell r="E777" t="b">
            <v>1</v>
          </cell>
          <cell r="F777">
            <v>1963</v>
          </cell>
          <cell r="H777" t="str">
            <v>Панель</v>
          </cell>
          <cell r="L777">
            <v>5</v>
          </cell>
          <cell r="M777">
            <v>4</v>
          </cell>
          <cell r="Q777">
            <v>3805.1</v>
          </cell>
          <cell r="R777">
            <v>3150.3</v>
          </cell>
          <cell r="S777">
            <v>3150.3</v>
          </cell>
          <cell r="T777">
            <v>168</v>
          </cell>
        </row>
        <row r="778">
          <cell r="C778" t="str">
            <v>Муниципальное образование "Город Березники" Пермского края</v>
          </cell>
          <cell r="D778" t="str">
            <v>г. Березники, ул. Ломоносова, д. 99</v>
          </cell>
          <cell r="E778" t="b">
            <v>1</v>
          </cell>
          <cell r="F778">
            <v>1963</v>
          </cell>
          <cell r="H778" t="str">
            <v>Панель</v>
          </cell>
          <cell r="L778">
            <v>5</v>
          </cell>
          <cell r="M778">
            <v>4</v>
          </cell>
          <cell r="Q778">
            <v>3549.5</v>
          </cell>
          <cell r="R778">
            <v>3164.2</v>
          </cell>
          <cell r="S778">
            <v>3164.2</v>
          </cell>
          <cell r="T778">
            <v>160</v>
          </cell>
        </row>
        <row r="779">
          <cell r="C779" t="str">
            <v>Муниципальное образование "Город Березники" Пермского края</v>
          </cell>
          <cell r="D779" t="str">
            <v>г. Березники, ул. Ломоносова, д. 100</v>
          </cell>
          <cell r="E779" t="b">
            <v>1</v>
          </cell>
          <cell r="F779">
            <v>1977</v>
          </cell>
          <cell r="H779" t="str">
            <v>Панель</v>
          </cell>
          <cell r="L779">
            <v>5</v>
          </cell>
          <cell r="M779">
            <v>4</v>
          </cell>
          <cell r="Q779">
            <v>3094.3</v>
          </cell>
          <cell r="R779">
            <v>2582.4</v>
          </cell>
          <cell r="S779">
            <v>2324.16</v>
          </cell>
          <cell r="T779">
            <v>150</v>
          </cell>
        </row>
        <row r="780">
          <cell r="C780" t="str">
            <v>Муниципальное образование "Город Березники" Пермского края</v>
          </cell>
          <cell r="D780" t="str">
            <v>г. Березники, ул. Ломоносова, д. 101</v>
          </cell>
          <cell r="E780" t="b">
            <v>1</v>
          </cell>
          <cell r="F780">
            <v>1963</v>
          </cell>
          <cell r="H780" t="str">
            <v>Панель</v>
          </cell>
          <cell r="L780">
            <v>5</v>
          </cell>
          <cell r="M780">
            <v>4</v>
          </cell>
          <cell r="Q780">
            <v>3546.6</v>
          </cell>
          <cell r="R780">
            <v>3159.5</v>
          </cell>
          <cell r="S780">
            <v>3159.5</v>
          </cell>
          <cell r="T780">
            <v>147</v>
          </cell>
        </row>
        <row r="781">
          <cell r="C781" t="str">
            <v>Муниципальное образование "Город Березники" Пермского края</v>
          </cell>
          <cell r="D781" t="str">
            <v>г. Березники, ул. Ломоносова, д. 103</v>
          </cell>
          <cell r="E781" t="b">
            <v>1</v>
          </cell>
          <cell r="F781">
            <v>1963</v>
          </cell>
          <cell r="H781" t="str">
            <v>Панель</v>
          </cell>
          <cell r="L781">
            <v>5</v>
          </cell>
          <cell r="M781">
            <v>4</v>
          </cell>
          <cell r="Q781">
            <v>3544.6</v>
          </cell>
          <cell r="R781">
            <v>3157.8</v>
          </cell>
          <cell r="S781">
            <v>3157.8</v>
          </cell>
          <cell r="T781">
            <v>141</v>
          </cell>
        </row>
        <row r="782">
          <cell r="C782" t="str">
            <v>Муниципальное образование "Город Березники" Пермского края</v>
          </cell>
          <cell r="D782" t="str">
            <v>г. Березники, ул. Ломоносова, д. 106</v>
          </cell>
          <cell r="E782" t="b">
            <v>1</v>
          </cell>
          <cell r="F782">
            <v>1973</v>
          </cell>
          <cell r="H782" t="str">
            <v>Кирпич</v>
          </cell>
          <cell r="L782">
            <v>5</v>
          </cell>
          <cell r="M782">
            <v>4</v>
          </cell>
          <cell r="Q782">
            <v>3578.2</v>
          </cell>
          <cell r="R782">
            <v>3153.2</v>
          </cell>
          <cell r="S782">
            <v>2837.88</v>
          </cell>
          <cell r="T782">
            <v>160</v>
          </cell>
        </row>
        <row r="783">
          <cell r="C783" t="str">
            <v>Муниципальное образование "Город Березники" Пермского края</v>
          </cell>
          <cell r="D783" t="str">
            <v>г. Березники, ул. Ломоносова, д. 108</v>
          </cell>
          <cell r="E783" t="b">
            <v>1</v>
          </cell>
          <cell r="F783">
            <v>1977</v>
          </cell>
          <cell r="H783" t="str">
            <v>Кирпич</v>
          </cell>
          <cell r="L783">
            <v>5</v>
          </cell>
          <cell r="M783">
            <v>4</v>
          </cell>
          <cell r="Q783">
            <v>4657</v>
          </cell>
          <cell r="R783">
            <v>4208.8</v>
          </cell>
          <cell r="S783">
            <v>3787.92</v>
          </cell>
          <cell r="T783">
            <v>140</v>
          </cell>
        </row>
        <row r="784">
          <cell r="C784" t="str">
            <v>Муниципальное образование "Город Березники" Пермского края</v>
          </cell>
          <cell r="D784" t="str">
            <v>г. Березники, ул. Ломоносова, д. 109</v>
          </cell>
          <cell r="E784" t="b">
            <v>1</v>
          </cell>
          <cell r="F784">
            <v>1963</v>
          </cell>
          <cell r="H784" t="str">
            <v>Панель</v>
          </cell>
          <cell r="L784">
            <v>5</v>
          </cell>
          <cell r="M784">
            <v>4</v>
          </cell>
          <cell r="Q784">
            <v>3542.3</v>
          </cell>
          <cell r="R784">
            <v>3157.7</v>
          </cell>
          <cell r="S784">
            <v>3157.7</v>
          </cell>
          <cell r="T784">
            <v>146</v>
          </cell>
        </row>
        <row r="785">
          <cell r="C785" t="str">
            <v>Муниципальное образование "Город Березники" Пермского края</v>
          </cell>
          <cell r="D785" t="str">
            <v>г. Березники, ул. Ломоносова, д. 110</v>
          </cell>
          <cell r="E785" t="b">
            <v>1</v>
          </cell>
          <cell r="F785">
            <v>1975</v>
          </cell>
          <cell r="H785" t="str">
            <v>Панель</v>
          </cell>
          <cell r="L785">
            <v>5</v>
          </cell>
          <cell r="M785">
            <v>6</v>
          </cell>
          <cell r="Q785">
            <v>4641.3</v>
          </cell>
          <cell r="R785">
            <v>3849</v>
          </cell>
          <cell r="S785">
            <v>3464.1</v>
          </cell>
          <cell r="T785">
            <v>225</v>
          </cell>
        </row>
        <row r="786">
          <cell r="C786" t="str">
            <v>Муниципальное образование "Город Березники" Пермского края</v>
          </cell>
          <cell r="D786" t="str">
            <v>г. Березники, ул. Ломоносова, д. 117</v>
          </cell>
          <cell r="E786" t="b">
            <v>1</v>
          </cell>
          <cell r="F786">
            <v>1965</v>
          </cell>
          <cell r="H786" t="str">
            <v>Панель</v>
          </cell>
          <cell r="L786">
            <v>5</v>
          </cell>
          <cell r="M786">
            <v>6</v>
          </cell>
          <cell r="Q786">
            <v>6063.7</v>
          </cell>
          <cell r="R786">
            <v>5503.7</v>
          </cell>
          <cell r="S786">
            <v>5503.7</v>
          </cell>
          <cell r="T786">
            <v>294</v>
          </cell>
        </row>
        <row r="787">
          <cell r="C787" t="str">
            <v>Муниципальное образование "Город Березники" Пермского края</v>
          </cell>
          <cell r="D787" t="str">
            <v>г. Березники, ул. Ломоносова, д. 119</v>
          </cell>
          <cell r="E787" t="b">
            <v>1</v>
          </cell>
          <cell r="F787">
            <v>1960</v>
          </cell>
          <cell r="H787" t="str">
            <v>Панель</v>
          </cell>
          <cell r="L787">
            <v>5</v>
          </cell>
          <cell r="M787">
            <v>6</v>
          </cell>
          <cell r="Q787">
            <v>3369.8</v>
          </cell>
          <cell r="R787">
            <v>2468</v>
          </cell>
          <cell r="S787">
            <v>2468</v>
          </cell>
          <cell r="T787">
            <v>266</v>
          </cell>
        </row>
        <row r="788">
          <cell r="C788" t="str">
            <v>Муниципальное образование "Город Березники" Пермского края</v>
          </cell>
          <cell r="D788" t="str">
            <v>г. Березники, ул. Ломоносова, д. 121</v>
          </cell>
          <cell r="E788" t="b">
            <v>1</v>
          </cell>
          <cell r="F788">
            <v>1965</v>
          </cell>
          <cell r="H788" t="str">
            <v>Панель</v>
          </cell>
          <cell r="L788">
            <v>5</v>
          </cell>
          <cell r="M788">
            <v>4</v>
          </cell>
          <cell r="Q788">
            <v>3530</v>
          </cell>
          <cell r="R788">
            <v>3170.5</v>
          </cell>
          <cell r="S788">
            <v>3170.5</v>
          </cell>
          <cell r="T788">
            <v>175</v>
          </cell>
        </row>
        <row r="789">
          <cell r="C789" t="str">
            <v>Муниципальное образование "Город Березники" Пермского края</v>
          </cell>
          <cell r="D789" t="str">
            <v>г. Березники, ул. Ломоносова, д. 123</v>
          </cell>
          <cell r="E789" t="b">
            <v>1</v>
          </cell>
          <cell r="F789">
            <v>1966</v>
          </cell>
          <cell r="H789" t="str">
            <v>Панель</v>
          </cell>
          <cell r="L789">
            <v>5</v>
          </cell>
          <cell r="M789">
            <v>4</v>
          </cell>
          <cell r="Q789">
            <v>3535.4</v>
          </cell>
          <cell r="R789">
            <v>3174.4</v>
          </cell>
          <cell r="S789">
            <v>3174.4</v>
          </cell>
          <cell r="T789">
            <v>153</v>
          </cell>
        </row>
        <row r="790">
          <cell r="C790" t="str">
            <v>Муниципальное образование "Город Березники" Пермского края</v>
          </cell>
          <cell r="D790" t="str">
            <v>г. Березники, ул. Ломоносова, д. 125</v>
          </cell>
          <cell r="E790" t="b">
            <v>1</v>
          </cell>
          <cell r="F790">
            <v>1977</v>
          </cell>
          <cell r="H790" t="str">
            <v>Кирпич</v>
          </cell>
          <cell r="L790">
            <v>5</v>
          </cell>
          <cell r="M790">
            <v>6</v>
          </cell>
          <cell r="Q790">
            <v>5926</v>
          </cell>
          <cell r="R790">
            <v>3609.7</v>
          </cell>
          <cell r="S790">
            <v>3248.73</v>
          </cell>
          <cell r="T790">
            <v>200</v>
          </cell>
        </row>
        <row r="791">
          <cell r="C791" t="str">
            <v>Муниципальное образование "Город Березники" Пермского края</v>
          </cell>
          <cell r="D791" t="str">
            <v>г. Березники, ул. Ломоносова, д. 129</v>
          </cell>
          <cell r="E791" t="b">
            <v>1</v>
          </cell>
          <cell r="F791">
            <v>1965</v>
          </cell>
          <cell r="H791" t="str">
            <v>Панель</v>
          </cell>
          <cell r="L791">
            <v>5</v>
          </cell>
          <cell r="M791">
            <v>4</v>
          </cell>
          <cell r="Q791">
            <v>3536.4</v>
          </cell>
          <cell r="R791">
            <v>3176.3</v>
          </cell>
          <cell r="S791">
            <v>3176.3</v>
          </cell>
          <cell r="T791">
            <v>185</v>
          </cell>
        </row>
        <row r="792">
          <cell r="C792" t="str">
            <v>Муниципальное образование "Город Березники" Пермского края</v>
          </cell>
          <cell r="D792" t="str">
            <v>г. Березники, ул. Ломоносова, д. 131</v>
          </cell>
          <cell r="E792" t="b">
            <v>1</v>
          </cell>
          <cell r="F792">
            <v>1968</v>
          </cell>
          <cell r="H792" t="str">
            <v>Кирпич</v>
          </cell>
          <cell r="L792">
            <v>5</v>
          </cell>
          <cell r="M792">
            <v>3</v>
          </cell>
          <cell r="Q792">
            <v>3548.4</v>
          </cell>
          <cell r="R792">
            <v>2964.2</v>
          </cell>
          <cell r="S792">
            <v>2522</v>
          </cell>
          <cell r="T792">
            <v>234</v>
          </cell>
        </row>
        <row r="793">
          <cell r="C793" t="str">
            <v>Муниципальное образование "Город Березники" Пермского края</v>
          </cell>
          <cell r="D793" t="str">
            <v>г. Березники, ул. Ломоносова, д. 133</v>
          </cell>
          <cell r="E793" t="b">
            <v>1</v>
          </cell>
          <cell r="F793">
            <v>1966</v>
          </cell>
          <cell r="H793" t="str">
            <v>Панель</v>
          </cell>
          <cell r="L793">
            <v>5</v>
          </cell>
          <cell r="M793">
            <v>6</v>
          </cell>
          <cell r="Q793">
            <v>5302.7</v>
          </cell>
          <cell r="R793">
            <v>4982.7</v>
          </cell>
          <cell r="S793">
            <v>4982.7</v>
          </cell>
          <cell r="T793">
            <v>265</v>
          </cell>
        </row>
        <row r="794">
          <cell r="C794" t="str">
            <v>Муниципальное образование "Город Березники" Пермского края</v>
          </cell>
          <cell r="D794" t="str">
            <v>г. Березники, ул. Ломоносова, д. 135</v>
          </cell>
          <cell r="E794" t="b">
            <v>1</v>
          </cell>
          <cell r="F794">
            <v>1966</v>
          </cell>
          <cell r="H794" t="str">
            <v>Панель</v>
          </cell>
          <cell r="L794">
            <v>5</v>
          </cell>
          <cell r="M794">
            <v>4</v>
          </cell>
          <cell r="Q794">
            <v>3529.7</v>
          </cell>
          <cell r="R794">
            <v>3169.8</v>
          </cell>
          <cell r="S794">
            <v>3169.8</v>
          </cell>
          <cell r="T794">
            <v>173</v>
          </cell>
        </row>
        <row r="795">
          <cell r="C795" t="str">
            <v>Муниципальное образование "Город Березники" Пермского края</v>
          </cell>
          <cell r="D795" t="str">
            <v>г. Березники, ул. Ломоносова, д. 137</v>
          </cell>
          <cell r="E795" t="b">
            <v>1</v>
          </cell>
          <cell r="F795">
            <v>1967</v>
          </cell>
          <cell r="H795" t="str">
            <v>Панель</v>
          </cell>
          <cell r="L795">
            <v>5</v>
          </cell>
          <cell r="M795">
            <v>6</v>
          </cell>
          <cell r="Q795">
            <v>6078.5</v>
          </cell>
          <cell r="R795">
            <v>5541.8</v>
          </cell>
          <cell r="S795">
            <v>5541.8</v>
          </cell>
          <cell r="T795">
            <v>290</v>
          </cell>
        </row>
        <row r="796">
          <cell r="C796" t="str">
            <v>Муниципальное образование "Город Березники" Пермского края</v>
          </cell>
          <cell r="D796" t="str">
            <v>г. Березники, ул. Ломоносова, д. 139</v>
          </cell>
          <cell r="E796" t="b">
            <v>1</v>
          </cell>
          <cell r="F796">
            <v>1967</v>
          </cell>
          <cell r="H796" t="str">
            <v>Панель</v>
          </cell>
          <cell r="L796">
            <v>5</v>
          </cell>
          <cell r="M796">
            <v>6</v>
          </cell>
          <cell r="Q796">
            <v>5254</v>
          </cell>
          <cell r="R796">
            <v>4999.2</v>
          </cell>
          <cell r="S796">
            <v>4999.2</v>
          </cell>
          <cell r="T796">
            <v>254</v>
          </cell>
        </row>
        <row r="797">
          <cell r="C797" t="str">
            <v>Муниципальное образование "Город Березники" Пермского края</v>
          </cell>
          <cell r="D797" t="str">
            <v>г. Березники, ул. Ломоносова, д. 141</v>
          </cell>
          <cell r="E797" t="b">
            <v>1</v>
          </cell>
          <cell r="F797">
            <v>1967</v>
          </cell>
          <cell r="H797" t="str">
            <v>Панель</v>
          </cell>
          <cell r="L797">
            <v>5</v>
          </cell>
          <cell r="M797">
            <v>4</v>
          </cell>
          <cell r="Q797">
            <v>3516.8</v>
          </cell>
          <cell r="R797">
            <v>3157</v>
          </cell>
          <cell r="S797">
            <v>3157</v>
          </cell>
          <cell r="T797">
            <v>166</v>
          </cell>
        </row>
        <row r="798">
          <cell r="C798" t="str">
            <v>Муниципальное образование "Город Березники" Пермского края</v>
          </cell>
          <cell r="D798" t="str">
            <v>г. Березники, ул. Ломоносова, д. 143</v>
          </cell>
          <cell r="E798" t="b">
            <v>1</v>
          </cell>
          <cell r="F798">
            <v>1967</v>
          </cell>
          <cell r="H798" t="str">
            <v>Панель</v>
          </cell>
          <cell r="L798">
            <v>5</v>
          </cell>
          <cell r="M798">
            <v>4</v>
          </cell>
          <cell r="Q798">
            <v>3555</v>
          </cell>
          <cell r="R798">
            <v>3190.9</v>
          </cell>
          <cell r="S798">
            <v>3190.9</v>
          </cell>
          <cell r="T798">
            <v>166</v>
          </cell>
        </row>
        <row r="799">
          <cell r="C799" t="str">
            <v>Муниципальное образование "Город Березники" Пермского края</v>
          </cell>
          <cell r="D799" t="str">
            <v>г. Березники, ул. Ломоносова, д. 145</v>
          </cell>
          <cell r="E799" t="b">
            <v>1</v>
          </cell>
          <cell r="F799">
            <v>1967</v>
          </cell>
          <cell r="H799" t="str">
            <v>Панель</v>
          </cell>
          <cell r="L799">
            <v>5</v>
          </cell>
          <cell r="M799">
            <v>4</v>
          </cell>
          <cell r="Q799">
            <v>3499.4</v>
          </cell>
          <cell r="R799">
            <v>3136.5</v>
          </cell>
          <cell r="S799">
            <v>3136.5</v>
          </cell>
          <cell r="T799">
            <v>178</v>
          </cell>
        </row>
        <row r="800">
          <cell r="C800" t="str">
            <v>Муниципальное образование "Город Березники" Пермского края</v>
          </cell>
          <cell r="D800" t="str">
            <v>г. Березники, ул. Ломоносова, д. 147</v>
          </cell>
          <cell r="E800" t="b">
            <v>1</v>
          </cell>
          <cell r="F800">
            <v>1968</v>
          </cell>
          <cell r="H800" t="str">
            <v>Кирпич</v>
          </cell>
          <cell r="L800">
            <v>5</v>
          </cell>
          <cell r="M800">
            <v>3</v>
          </cell>
          <cell r="Q800">
            <v>6054.3</v>
          </cell>
          <cell r="R800">
            <v>5940.8</v>
          </cell>
          <cell r="S800">
            <v>5940.8</v>
          </cell>
          <cell r="T800">
            <v>444</v>
          </cell>
        </row>
        <row r="801">
          <cell r="C801" t="str">
            <v>Муниципальное образование "Город Березники" Пермского края</v>
          </cell>
          <cell r="D801" t="str">
            <v>г. Березники, ул. Ломоносова, д. 151</v>
          </cell>
          <cell r="E801" t="b">
            <v>1</v>
          </cell>
          <cell r="F801">
            <v>1973</v>
          </cell>
          <cell r="H801" t="str">
            <v>кирпич</v>
          </cell>
          <cell r="L801">
            <v>5</v>
          </cell>
          <cell r="M801">
            <v>4</v>
          </cell>
          <cell r="Q801">
            <v>3790.6</v>
          </cell>
          <cell r="R801">
            <v>3342.7</v>
          </cell>
          <cell r="S801">
            <v>3233.9</v>
          </cell>
          <cell r="T801">
            <v>163</v>
          </cell>
        </row>
        <row r="802">
          <cell r="C802" t="str">
            <v>Муниципальное образование "Город Березники" Пермского края</v>
          </cell>
          <cell r="D802" t="str">
            <v>г. Березники, ул. Ломоносова, д. 153</v>
          </cell>
          <cell r="E802" t="b">
            <v>1</v>
          </cell>
          <cell r="F802">
            <v>1971</v>
          </cell>
          <cell r="H802" t="str">
            <v>Кирпич</v>
          </cell>
          <cell r="L802">
            <v>5</v>
          </cell>
          <cell r="M802">
            <v>1</v>
          </cell>
          <cell r="Q802">
            <v>1871.6</v>
          </cell>
          <cell r="R802">
            <v>1368.1</v>
          </cell>
          <cell r="S802">
            <v>1368.1</v>
          </cell>
          <cell r="T802">
            <v>145</v>
          </cell>
        </row>
        <row r="803">
          <cell r="C803" t="str">
            <v>Муниципальное образование "Город Березники" Пермского края</v>
          </cell>
          <cell r="D803" t="str">
            <v>г. Березники, ул. Ломоносова, д. 117А</v>
          </cell>
          <cell r="E803" t="b">
            <v>1</v>
          </cell>
          <cell r="F803">
            <v>2011</v>
          </cell>
          <cell r="H803" t="str">
            <v>Газобетон/кирпич</v>
          </cell>
          <cell r="L803">
            <v>5</v>
          </cell>
          <cell r="M803">
            <v>4</v>
          </cell>
          <cell r="Q803">
            <v>4582.3</v>
          </cell>
          <cell r="R803">
            <v>4065.5</v>
          </cell>
          <cell r="S803">
            <v>3658.95</v>
          </cell>
          <cell r="T803">
            <v>200</v>
          </cell>
        </row>
        <row r="804">
          <cell r="C804" t="str">
            <v>Муниципальное образование "Город Березники" Пермского края</v>
          </cell>
          <cell r="D804" t="str">
            <v>г. Березники, ул. Ломоносова, д. 119А</v>
          </cell>
          <cell r="E804" t="b">
            <v>1</v>
          </cell>
          <cell r="F804">
            <v>2020</v>
          </cell>
          <cell r="H804" t="str">
            <v>Многослойные (кирпич пустотелый, минераловатные плиты, декоративный штукатурный слой)</v>
          </cell>
          <cell r="I804" t="str">
            <v>плоская</v>
          </cell>
          <cell r="K804" t="str">
            <v>имеется</v>
          </cell>
          <cell r="L804">
            <v>8</v>
          </cell>
          <cell r="M804">
            <v>4</v>
          </cell>
          <cell r="N804">
            <v>2</v>
          </cell>
          <cell r="O804">
            <v>2</v>
          </cell>
          <cell r="Q804">
            <v>6594.7</v>
          </cell>
          <cell r="R804">
            <v>6381.5</v>
          </cell>
          <cell r="S804">
            <v>6381.5</v>
          </cell>
          <cell r="T804">
            <v>250</v>
          </cell>
        </row>
        <row r="805">
          <cell r="C805" t="str">
            <v>Муниципальное образование "Город Березники" Пермского края</v>
          </cell>
          <cell r="D805" t="str">
            <v>г. Березники, ул. Ломоносова, д. 131А</v>
          </cell>
          <cell r="E805" t="b">
            <v>1</v>
          </cell>
          <cell r="F805">
            <v>1968</v>
          </cell>
          <cell r="H805" t="str">
            <v>Кирпич</v>
          </cell>
          <cell r="L805">
            <v>5</v>
          </cell>
          <cell r="M805">
            <v>3</v>
          </cell>
          <cell r="Q805">
            <v>3534.7</v>
          </cell>
          <cell r="R805">
            <v>3053.9</v>
          </cell>
          <cell r="S805">
            <v>2957.8</v>
          </cell>
          <cell r="T805">
            <v>228</v>
          </cell>
        </row>
        <row r="806">
          <cell r="C806" t="str">
            <v>Муниципальное образование "Город Березники" Пермского края</v>
          </cell>
          <cell r="D806" t="str">
            <v>г. Березники, ул. Льва Толстого, д. 3</v>
          </cell>
          <cell r="E806" t="b">
            <v>1</v>
          </cell>
          <cell r="F806">
            <v>2010</v>
          </cell>
          <cell r="H806" t="str">
            <v>пенобетон,кирпич</v>
          </cell>
          <cell r="I806" t="str">
            <v>плоская</v>
          </cell>
          <cell r="K806" t="str">
            <v>имеется</v>
          </cell>
          <cell r="L806">
            <v>3</v>
          </cell>
          <cell r="M806">
            <v>3</v>
          </cell>
          <cell r="Q806">
            <v>2901.4</v>
          </cell>
          <cell r="R806">
            <v>1968.1</v>
          </cell>
          <cell r="S806">
            <v>1536.8</v>
          </cell>
          <cell r="T806">
            <v>82</v>
          </cell>
        </row>
        <row r="807">
          <cell r="C807" t="str">
            <v>Муниципальное образование "Город Березники" Пермского края</v>
          </cell>
          <cell r="D807" t="str">
            <v>г. Березники, ул. Льва Толстого, д. 5</v>
          </cell>
          <cell r="E807" t="b">
            <v>1</v>
          </cell>
          <cell r="F807">
            <v>2010</v>
          </cell>
          <cell r="H807" t="str">
            <v>Панель</v>
          </cell>
          <cell r="L807">
            <v>3</v>
          </cell>
          <cell r="M807">
            <v>3</v>
          </cell>
          <cell r="Q807">
            <v>2072.7399999999998</v>
          </cell>
          <cell r="R807">
            <v>1955.7</v>
          </cell>
          <cell r="S807">
            <v>1760.13</v>
          </cell>
          <cell r="T807">
            <v>83</v>
          </cell>
        </row>
        <row r="808">
          <cell r="C808" t="str">
            <v>Муниципальное образование "Город Березники" Пермского края</v>
          </cell>
          <cell r="D808" t="str">
            <v>г. Березники, ул. Льва Толстого, д. 11</v>
          </cell>
          <cell r="E808" t="b">
            <v>1</v>
          </cell>
          <cell r="F808">
            <v>1949</v>
          </cell>
          <cell r="H808" t="str">
            <v>Кирпич</v>
          </cell>
          <cell r="L808">
            <v>2</v>
          </cell>
          <cell r="M808">
            <v>2</v>
          </cell>
          <cell r="Q808">
            <v>767.8</v>
          </cell>
          <cell r="R808">
            <v>686.3</v>
          </cell>
          <cell r="S808">
            <v>686.3</v>
          </cell>
          <cell r="T808">
            <v>31</v>
          </cell>
        </row>
        <row r="809">
          <cell r="C809" t="str">
            <v>Муниципальное образование "Город Березники" Пермского края</v>
          </cell>
          <cell r="D809" t="str">
            <v>г. Березники, ул. Льва Толстого, д. 13</v>
          </cell>
          <cell r="E809" t="b">
            <v>1</v>
          </cell>
          <cell r="F809">
            <v>1949</v>
          </cell>
          <cell r="H809" t="str">
            <v>Кирпич</v>
          </cell>
          <cell r="L809">
            <v>2</v>
          </cell>
          <cell r="M809">
            <v>3</v>
          </cell>
          <cell r="Q809">
            <v>844.5</v>
          </cell>
          <cell r="R809">
            <v>754.9</v>
          </cell>
          <cell r="S809">
            <v>754.9</v>
          </cell>
          <cell r="T809">
            <v>33</v>
          </cell>
        </row>
        <row r="810">
          <cell r="C810" t="str">
            <v>Муниципальное образование "Город Березники" Пермского края</v>
          </cell>
          <cell r="D810" t="str">
            <v>г. Березники, ул. Льва Толстого, д. 17</v>
          </cell>
          <cell r="E810" t="b">
            <v>1</v>
          </cell>
          <cell r="F810">
            <v>1959</v>
          </cell>
          <cell r="H810" t="str">
            <v>Кирпич</v>
          </cell>
          <cell r="L810">
            <v>4</v>
          </cell>
          <cell r="M810">
            <v>4</v>
          </cell>
          <cell r="Q810">
            <v>3082.4</v>
          </cell>
          <cell r="R810">
            <v>2513.4</v>
          </cell>
          <cell r="S810">
            <v>2262.06</v>
          </cell>
          <cell r="T810">
            <v>160</v>
          </cell>
        </row>
        <row r="811">
          <cell r="C811" t="str">
            <v>Муниципальное образование "Город Березники" Пермского края</v>
          </cell>
          <cell r="D811" t="str">
            <v>г. Березники, ул. Льва Толстого, д. 19</v>
          </cell>
          <cell r="E811" t="b">
            <v>1</v>
          </cell>
          <cell r="F811">
            <v>1964</v>
          </cell>
          <cell r="H811" t="str">
            <v>Кирпич</v>
          </cell>
          <cell r="L811">
            <v>4</v>
          </cell>
          <cell r="M811">
            <v>3</v>
          </cell>
          <cell r="Q811">
            <v>2237</v>
          </cell>
          <cell r="R811">
            <v>2008.1</v>
          </cell>
          <cell r="S811">
            <v>1885.5</v>
          </cell>
          <cell r="T811">
            <v>87</v>
          </cell>
        </row>
        <row r="812">
          <cell r="C812" t="str">
            <v>Муниципальное образование "Город Березники" Пермского края</v>
          </cell>
          <cell r="D812" t="str">
            <v>г. Березники, ул. Льва Толстого, д. 21</v>
          </cell>
          <cell r="E812" t="b">
            <v>1</v>
          </cell>
          <cell r="F812">
            <v>1960</v>
          </cell>
          <cell r="H812" t="str">
            <v>Кирпич</v>
          </cell>
          <cell r="L812">
            <v>4</v>
          </cell>
          <cell r="M812">
            <v>4</v>
          </cell>
          <cell r="Q812">
            <v>3168</v>
          </cell>
          <cell r="R812">
            <v>2853.4</v>
          </cell>
          <cell r="S812">
            <v>2467.6999999999998</v>
          </cell>
          <cell r="T812">
            <v>130</v>
          </cell>
        </row>
        <row r="813">
          <cell r="C813" t="str">
            <v>Муниципальное образование "Город Березники" Пермского края</v>
          </cell>
          <cell r="D813" t="str">
            <v>г. Березники, ул. Льва Толстого, д. 23</v>
          </cell>
          <cell r="E813" t="b">
            <v>1</v>
          </cell>
          <cell r="F813">
            <v>1984</v>
          </cell>
          <cell r="G813">
            <v>1984</v>
          </cell>
          <cell r="H813" t="str">
            <v>панели</v>
          </cell>
          <cell r="L813">
            <v>5</v>
          </cell>
          <cell r="M813">
            <v>7</v>
          </cell>
          <cell r="Q813">
            <v>6236.4</v>
          </cell>
          <cell r="R813">
            <v>5155.8999999999996</v>
          </cell>
          <cell r="S813">
            <v>660.8</v>
          </cell>
          <cell r="T813">
            <v>260</v>
          </cell>
        </row>
        <row r="814">
          <cell r="C814" t="str">
            <v>Муниципальное образование "Город Березники" Пермского края</v>
          </cell>
          <cell r="D814" t="str">
            <v>г. Березники, ул. Льва Толстого, д. 25</v>
          </cell>
          <cell r="E814" t="b">
            <v>1</v>
          </cell>
          <cell r="F814">
            <v>1986</v>
          </cell>
          <cell r="H814" t="str">
            <v>Кирпич/панели</v>
          </cell>
          <cell r="L814">
            <v>5</v>
          </cell>
          <cell r="M814">
            <v>10</v>
          </cell>
          <cell r="Q814">
            <v>7631.1</v>
          </cell>
          <cell r="R814">
            <v>6934.5</v>
          </cell>
          <cell r="S814">
            <v>6241.05</v>
          </cell>
          <cell r="T814">
            <v>375</v>
          </cell>
        </row>
        <row r="815">
          <cell r="C815" t="str">
            <v>Муниципальное образование "Город Березники" Пермского края</v>
          </cell>
          <cell r="D815" t="str">
            <v>г. Березники, ул. Льва Толстого, д. 33</v>
          </cell>
          <cell r="E815" t="b">
            <v>1</v>
          </cell>
          <cell r="F815">
            <v>1995</v>
          </cell>
          <cell r="H815" t="str">
            <v>Кирпич</v>
          </cell>
          <cell r="L815">
            <v>5</v>
          </cell>
          <cell r="M815">
            <v>10</v>
          </cell>
          <cell r="Q815">
            <v>8547.7999999999993</v>
          </cell>
          <cell r="R815">
            <v>7063.7</v>
          </cell>
          <cell r="S815">
            <v>6357.33</v>
          </cell>
          <cell r="T815">
            <v>350</v>
          </cell>
        </row>
        <row r="816">
          <cell r="C816" t="str">
            <v>Муниципальное образование "Город Березники" Пермского края</v>
          </cell>
          <cell r="D816" t="str">
            <v>г. Березники, ул. Льва Толстого, д. 42</v>
          </cell>
          <cell r="E816" t="b">
            <v>1</v>
          </cell>
          <cell r="F816">
            <v>1951</v>
          </cell>
          <cell r="H816" t="str">
            <v>Шлакоблок</v>
          </cell>
          <cell r="L816">
            <v>2</v>
          </cell>
          <cell r="M816">
            <v>2</v>
          </cell>
          <cell r="Q816">
            <v>745.7</v>
          </cell>
          <cell r="R816">
            <v>649.20000000000005</v>
          </cell>
          <cell r="S816">
            <v>649.20000000000005</v>
          </cell>
          <cell r="T816">
            <v>33</v>
          </cell>
        </row>
        <row r="817">
          <cell r="C817" t="str">
            <v>Муниципальное образование "Город Березники" Пермского края</v>
          </cell>
          <cell r="D817" t="str">
            <v>г. Березники, ул. Льва Толстого, д. 44</v>
          </cell>
          <cell r="E817" t="b">
            <v>1</v>
          </cell>
          <cell r="F817">
            <v>1952</v>
          </cell>
          <cell r="H817" t="str">
            <v>Шлакоблок</v>
          </cell>
          <cell r="L817">
            <v>2</v>
          </cell>
          <cell r="M817">
            <v>2</v>
          </cell>
          <cell r="Q817">
            <v>745.1</v>
          </cell>
          <cell r="R817">
            <v>660.8</v>
          </cell>
          <cell r="S817">
            <v>660.8</v>
          </cell>
          <cell r="T817">
            <v>32</v>
          </cell>
        </row>
        <row r="818">
          <cell r="C818" t="str">
            <v>Муниципальное образование "Город Березники" Пермского края</v>
          </cell>
          <cell r="D818" t="str">
            <v>г. Березники, ул. Льва Толстого, д. 56</v>
          </cell>
          <cell r="E818" t="b">
            <v>1</v>
          </cell>
          <cell r="F818">
            <v>1960</v>
          </cell>
          <cell r="H818" t="str">
            <v>Кирпич</v>
          </cell>
          <cell r="L818">
            <v>4</v>
          </cell>
          <cell r="M818">
            <v>3</v>
          </cell>
          <cell r="Q818">
            <v>2776.6</v>
          </cell>
          <cell r="R818">
            <v>2339.6</v>
          </cell>
          <cell r="S818">
            <v>2250.1</v>
          </cell>
          <cell r="T818">
            <v>132</v>
          </cell>
        </row>
        <row r="819">
          <cell r="C819" t="str">
            <v>Муниципальное образование "Город Березники" Пермского края</v>
          </cell>
          <cell r="D819" t="str">
            <v>г. Березники, ул. Льва Толстого, д. 62</v>
          </cell>
          <cell r="E819" t="b">
            <v>1</v>
          </cell>
          <cell r="F819">
            <v>1961</v>
          </cell>
          <cell r="H819" t="str">
            <v>Панель</v>
          </cell>
          <cell r="L819">
            <v>4</v>
          </cell>
          <cell r="M819">
            <v>3</v>
          </cell>
          <cell r="Q819">
            <v>2221.6999999999998</v>
          </cell>
          <cell r="R819">
            <v>1984.3</v>
          </cell>
          <cell r="S819">
            <v>1984.3</v>
          </cell>
          <cell r="T819">
            <v>97</v>
          </cell>
        </row>
        <row r="820">
          <cell r="C820" t="str">
            <v>Муниципальное образование "Город Березники" Пермского края</v>
          </cell>
          <cell r="D820" t="str">
            <v>г. Березники, ул. Льва Толстого, д. 72</v>
          </cell>
          <cell r="E820" t="b">
            <v>1</v>
          </cell>
          <cell r="F820">
            <v>1961</v>
          </cell>
          <cell r="H820" t="str">
            <v>Панель</v>
          </cell>
          <cell r="L820">
            <v>5</v>
          </cell>
          <cell r="M820">
            <v>4</v>
          </cell>
          <cell r="Q820">
            <v>3507.4</v>
          </cell>
          <cell r="R820">
            <v>3158.6</v>
          </cell>
          <cell r="S820">
            <v>3158.6</v>
          </cell>
          <cell r="T820">
            <v>147</v>
          </cell>
        </row>
        <row r="821">
          <cell r="C821" t="str">
            <v>Муниципальное образование "Город Березники" Пермского края</v>
          </cell>
          <cell r="D821" t="str">
            <v>г. Березники, ул. Льва Толстого, д. 74</v>
          </cell>
          <cell r="E821" t="b">
            <v>1</v>
          </cell>
          <cell r="F821">
            <v>1961</v>
          </cell>
          <cell r="H821" t="str">
            <v>Панель</v>
          </cell>
          <cell r="L821">
            <v>5</v>
          </cell>
          <cell r="M821">
            <v>4</v>
          </cell>
          <cell r="Q821">
            <v>3478.2</v>
          </cell>
          <cell r="R821">
            <v>3146.4</v>
          </cell>
          <cell r="S821">
            <v>3146.4</v>
          </cell>
          <cell r="T821">
            <v>155</v>
          </cell>
        </row>
        <row r="822">
          <cell r="C822" t="str">
            <v>Муниципальное образование "Город Березники" Пермского края</v>
          </cell>
          <cell r="D822" t="str">
            <v>г. Березники, ул. Льва Толстого, д. 80</v>
          </cell>
          <cell r="E822" t="b">
            <v>1</v>
          </cell>
          <cell r="F822">
            <v>1962</v>
          </cell>
          <cell r="H822" t="str">
            <v>Панель</v>
          </cell>
          <cell r="L822">
            <v>5</v>
          </cell>
          <cell r="M822">
            <v>3</v>
          </cell>
          <cell r="Q822">
            <v>2755.8</v>
          </cell>
          <cell r="R822">
            <v>2492.6</v>
          </cell>
          <cell r="S822">
            <v>2492.6</v>
          </cell>
          <cell r="T822">
            <v>119</v>
          </cell>
        </row>
        <row r="823">
          <cell r="C823" t="str">
            <v>Муниципальное образование "Город Березники" Пермского края</v>
          </cell>
          <cell r="D823" t="str">
            <v>г. Березники, ул. Льва Толстого, д. 82</v>
          </cell>
          <cell r="E823" t="b">
            <v>1</v>
          </cell>
          <cell r="F823">
            <v>1962</v>
          </cell>
          <cell r="H823" t="str">
            <v>Панель</v>
          </cell>
          <cell r="L823">
            <v>5</v>
          </cell>
          <cell r="M823">
            <v>4</v>
          </cell>
          <cell r="Q823">
            <v>3498.6</v>
          </cell>
          <cell r="R823">
            <v>3149</v>
          </cell>
          <cell r="S823">
            <v>3149</v>
          </cell>
          <cell r="T823">
            <v>169</v>
          </cell>
        </row>
        <row r="824">
          <cell r="C824" t="str">
            <v>Муниципальное образование "Город Березники" Пермского края</v>
          </cell>
          <cell r="D824" t="str">
            <v>г. Березники, ул. Льва Толстого, д. 84</v>
          </cell>
          <cell r="E824" t="b">
            <v>1</v>
          </cell>
          <cell r="F824">
            <v>1962</v>
          </cell>
          <cell r="H824" t="str">
            <v>Панель</v>
          </cell>
          <cell r="L824">
            <v>5</v>
          </cell>
          <cell r="M824">
            <v>4</v>
          </cell>
          <cell r="Q824">
            <v>3482.9</v>
          </cell>
          <cell r="R824">
            <v>3134.9</v>
          </cell>
          <cell r="S824">
            <v>3134.9</v>
          </cell>
          <cell r="T824">
            <v>152</v>
          </cell>
        </row>
        <row r="825">
          <cell r="C825" t="str">
            <v>Муниципальное образование "Город Березники" Пермского края</v>
          </cell>
          <cell r="D825" t="str">
            <v>г. Березники, ул. Льва Толстого, д. 86</v>
          </cell>
          <cell r="E825" t="b">
            <v>1</v>
          </cell>
          <cell r="F825">
            <v>1963</v>
          </cell>
          <cell r="H825" t="str">
            <v>Кирпич</v>
          </cell>
          <cell r="L825">
            <v>4</v>
          </cell>
          <cell r="M825">
            <v>2</v>
          </cell>
          <cell r="Q825">
            <v>1387.1</v>
          </cell>
          <cell r="R825">
            <v>1270.4000000000001</v>
          </cell>
          <cell r="S825">
            <v>1270.4000000000001</v>
          </cell>
          <cell r="T825">
            <v>56</v>
          </cell>
        </row>
        <row r="826">
          <cell r="C826" t="str">
            <v>Муниципальное образование "Город Березники" Пермского края</v>
          </cell>
          <cell r="D826" t="str">
            <v>г. Березники, ул. Льва Толстого, д. 88</v>
          </cell>
          <cell r="E826" t="b">
            <v>1</v>
          </cell>
          <cell r="F826">
            <v>1963</v>
          </cell>
          <cell r="H826" t="str">
            <v>Арболит</v>
          </cell>
          <cell r="L826">
            <v>4</v>
          </cell>
          <cell r="M826">
            <v>3</v>
          </cell>
          <cell r="Q826">
            <v>2727</v>
          </cell>
          <cell r="R826">
            <v>1997.5</v>
          </cell>
          <cell r="S826">
            <v>1997.5</v>
          </cell>
          <cell r="T826">
            <v>120</v>
          </cell>
        </row>
        <row r="827">
          <cell r="C827" t="str">
            <v>Муниципальное образование "Город Березники" Пермского края</v>
          </cell>
          <cell r="D827" t="str">
            <v>г. Березники, ул. Льва Толстого, д. 90</v>
          </cell>
          <cell r="E827" t="b">
            <v>1</v>
          </cell>
          <cell r="F827">
            <v>1979</v>
          </cell>
          <cell r="H827" t="str">
            <v>Кирпич</v>
          </cell>
          <cell r="L827">
            <v>5</v>
          </cell>
          <cell r="M827">
            <v>4</v>
          </cell>
          <cell r="Q827">
            <v>3466.6</v>
          </cell>
          <cell r="R827">
            <v>2588.8000000000002</v>
          </cell>
          <cell r="S827">
            <v>2329.92</v>
          </cell>
          <cell r="T827">
            <v>175</v>
          </cell>
        </row>
        <row r="828">
          <cell r="C828" t="str">
            <v>Муниципальное образование "Город Березники" Пермского края</v>
          </cell>
          <cell r="D828" t="str">
            <v>г. Березники, ул. Льва Толстого, д. 92</v>
          </cell>
          <cell r="E828" t="b">
            <v>1</v>
          </cell>
          <cell r="F828">
            <v>1964</v>
          </cell>
          <cell r="H828" t="str">
            <v>Панель</v>
          </cell>
          <cell r="L828">
            <v>5</v>
          </cell>
          <cell r="M828">
            <v>4</v>
          </cell>
          <cell r="Q828">
            <v>3518.3</v>
          </cell>
          <cell r="R828">
            <v>3170.4</v>
          </cell>
          <cell r="S828">
            <v>3170.4</v>
          </cell>
          <cell r="T828">
            <v>164</v>
          </cell>
        </row>
        <row r="829">
          <cell r="C829" t="str">
            <v>Муниципальное образование "Город Березники" Пермского края</v>
          </cell>
          <cell r="D829" t="str">
            <v>г. Березники, ул. Льва Толстого, д. 94</v>
          </cell>
          <cell r="E829" t="b">
            <v>1</v>
          </cell>
          <cell r="F829">
            <v>1964</v>
          </cell>
          <cell r="H829" t="str">
            <v>Панель</v>
          </cell>
          <cell r="L829">
            <v>5</v>
          </cell>
          <cell r="M829">
            <v>4</v>
          </cell>
          <cell r="Q829">
            <v>3503.4</v>
          </cell>
          <cell r="R829">
            <v>3156.4</v>
          </cell>
          <cell r="S829">
            <v>3156.4</v>
          </cell>
          <cell r="T829">
            <v>143</v>
          </cell>
        </row>
        <row r="830">
          <cell r="C830" t="str">
            <v>Муниципальное образование "Город Березники" Пермского края</v>
          </cell>
          <cell r="D830" t="str">
            <v>г. Березники, ул. Льва Толстого, д. 98</v>
          </cell>
          <cell r="E830" t="b">
            <v>1</v>
          </cell>
          <cell r="F830">
            <v>1968</v>
          </cell>
          <cell r="H830" t="str">
            <v>Кирпич</v>
          </cell>
          <cell r="L830">
            <v>2</v>
          </cell>
          <cell r="M830">
            <v>2</v>
          </cell>
          <cell r="Q830">
            <v>695.7</v>
          </cell>
          <cell r="R830">
            <v>629.29999999999995</v>
          </cell>
          <cell r="S830">
            <v>629.29999999999995</v>
          </cell>
          <cell r="T830">
            <v>28</v>
          </cell>
        </row>
        <row r="831">
          <cell r="C831" t="str">
            <v>Муниципальное образование "Город Березники" Пермского края</v>
          </cell>
          <cell r="D831" t="str">
            <v>г. Березники, ул. Льва Толстого, д. 17А</v>
          </cell>
          <cell r="E831" t="b">
            <v>1</v>
          </cell>
          <cell r="F831">
            <v>1959</v>
          </cell>
          <cell r="H831" t="str">
            <v>Кирпич</v>
          </cell>
          <cell r="L831">
            <v>4</v>
          </cell>
          <cell r="M831">
            <v>2</v>
          </cell>
          <cell r="Q831">
            <v>3168</v>
          </cell>
          <cell r="R831">
            <v>1269.3</v>
          </cell>
          <cell r="S831">
            <v>1269.3</v>
          </cell>
          <cell r="T831">
            <v>52</v>
          </cell>
        </row>
        <row r="832">
          <cell r="C832" t="str">
            <v>Муниципальное образование "Город Березники" Пермского края</v>
          </cell>
          <cell r="D832" t="str">
            <v>г. Березники, ул. Льва Толстого, д. 19А</v>
          </cell>
          <cell r="E832" t="b">
            <v>1</v>
          </cell>
          <cell r="F832">
            <v>1959</v>
          </cell>
          <cell r="H832" t="str">
            <v>Кирпич</v>
          </cell>
          <cell r="L832">
            <v>4</v>
          </cell>
          <cell r="M832">
            <v>3</v>
          </cell>
          <cell r="Q832">
            <v>2362.4</v>
          </cell>
          <cell r="R832">
            <v>2024.1</v>
          </cell>
          <cell r="S832">
            <v>2024.1</v>
          </cell>
          <cell r="T832">
            <v>88</v>
          </cell>
        </row>
        <row r="833">
          <cell r="C833" t="str">
            <v>Муниципальное образование "Город Березники" Пермского края</v>
          </cell>
          <cell r="D833" t="str">
            <v>г. Березники, ул. Льва Толстого, д. 5А</v>
          </cell>
          <cell r="E833" t="b">
            <v>1</v>
          </cell>
          <cell r="F833">
            <v>2010</v>
          </cell>
          <cell r="H833" t="str">
            <v>Панель</v>
          </cell>
          <cell r="L833">
            <v>3</v>
          </cell>
          <cell r="M833">
            <v>2</v>
          </cell>
          <cell r="Q833">
            <v>1519.3</v>
          </cell>
          <cell r="R833">
            <v>1432.88</v>
          </cell>
          <cell r="S833">
            <v>1289.5899999999999</v>
          </cell>
          <cell r="T833">
            <v>60</v>
          </cell>
        </row>
        <row r="834">
          <cell r="C834" t="str">
            <v>Муниципальное образование "Город Березники" Пермского края</v>
          </cell>
          <cell r="D834" t="str">
            <v>г. Березники, ул. Льва Толстого, д. 5Б</v>
          </cell>
          <cell r="E834" t="b">
            <v>1</v>
          </cell>
          <cell r="F834">
            <v>2010</v>
          </cell>
          <cell r="H834" t="str">
            <v>Панель</v>
          </cell>
          <cell r="L834">
            <v>3</v>
          </cell>
          <cell r="M834">
            <v>2</v>
          </cell>
          <cell r="Q834">
            <v>1518</v>
          </cell>
          <cell r="R834">
            <v>1432.88</v>
          </cell>
          <cell r="S834">
            <v>1289.5899999999999</v>
          </cell>
          <cell r="T834">
            <v>60</v>
          </cell>
        </row>
        <row r="835">
          <cell r="C835" t="str">
            <v>Муниципальное образование "Город Березники" Пермского края</v>
          </cell>
          <cell r="D835" t="str">
            <v>г. Березники, ул. Льва Толстого, д. 5В</v>
          </cell>
          <cell r="E835" t="b">
            <v>1</v>
          </cell>
          <cell r="F835">
            <v>2010</v>
          </cell>
          <cell r="H835" t="str">
            <v>Панель</v>
          </cell>
          <cell r="L835">
            <v>3</v>
          </cell>
          <cell r="M835">
            <v>2</v>
          </cell>
          <cell r="Q835">
            <v>1518</v>
          </cell>
          <cell r="R835">
            <v>1432.88</v>
          </cell>
          <cell r="S835">
            <v>1289.5899999999999</v>
          </cell>
          <cell r="T835">
            <v>60</v>
          </cell>
        </row>
        <row r="836">
          <cell r="C836" t="str">
            <v>Муниципальное образование "Город Березники" Пермского края</v>
          </cell>
          <cell r="D836" t="str">
            <v>г. Березники, ул. Льва Толстого, д. 5Г</v>
          </cell>
          <cell r="E836" t="b">
            <v>1</v>
          </cell>
          <cell r="F836">
            <v>2010</v>
          </cell>
          <cell r="H836" t="str">
            <v>Панель</v>
          </cell>
          <cell r="L836">
            <v>3</v>
          </cell>
          <cell r="M836">
            <v>3</v>
          </cell>
          <cell r="Q836">
            <v>2073.9</v>
          </cell>
          <cell r="R836">
            <v>1955.1</v>
          </cell>
          <cell r="S836">
            <v>1759.59</v>
          </cell>
          <cell r="T836">
            <v>83</v>
          </cell>
        </row>
        <row r="837">
          <cell r="C837" t="str">
            <v>Муниципальное образование "Город Березники" Пермского края</v>
          </cell>
          <cell r="D837" t="str">
            <v>г. Березники, ул. Менделеева, д. 7</v>
          </cell>
          <cell r="E837" t="b">
            <v>1</v>
          </cell>
          <cell r="F837">
            <v>1960</v>
          </cell>
          <cell r="H837" t="str">
            <v>Кирпич</v>
          </cell>
          <cell r="L837">
            <v>2</v>
          </cell>
          <cell r="M837">
            <v>1</v>
          </cell>
          <cell r="Q837">
            <v>287</v>
          </cell>
          <cell r="R837">
            <v>262.89999999999998</v>
          </cell>
          <cell r="S837">
            <v>236.61</v>
          </cell>
          <cell r="T837">
            <v>20</v>
          </cell>
        </row>
        <row r="838">
          <cell r="C838" t="str">
            <v>Муниципальное образование "Город Березники" Пермского края</v>
          </cell>
          <cell r="D838" t="str">
            <v>г. Березники, ул. Менделеева, д. 8</v>
          </cell>
          <cell r="E838" t="b">
            <v>1</v>
          </cell>
          <cell r="F838">
            <v>1960</v>
          </cell>
          <cell r="H838" t="str">
            <v>Кирпич</v>
          </cell>
          <cell r="L838">
            <v>2</v>
          </cell>
          <cell r="M838">
            <v>2</v>
          </cell>
          <cell r="Q838">
            <v>718.8</v>
          </cell>
          <cell r="R838">
            <v>640.79999999999995</v>
          </cell>
          <cell r="S838">
            <v>640.79999999999995</v>
          </cell>
          <cell r="T838">
            <v>31</v>
          </cell>
        </row>
        <row r="839">
          <cell r="C839" t="str">
            <v>Муниципальное образование "Город Березники" Пермского края</v>
          </cell>
          <cell r="D839" t="str">
            <v>г. Березники, ул. Менделеева, д. 9</v>
          </cell>
          <cell r="E839" t="b">
            <v>1</v>
          </cell>
          <cell r="F839">
            <v>1966</v>
          </cell>
          <cell r="H839" t="str">
            <v>Кирпич</v>
          </cell>
          <cell r="L839">
            <v>5</v>
          </cell>
          <cell r="M839">
            <v>4</v>
          </cell>
          <cell r="Q839">
            <v>3507</v>
          </cell>
          <cell r="R839">
            <v>3215.8</v>
          </cell>
          <cell r="S839">
            <v>3215.8</v>
          </cell>
          <cell r="T839">
            <v>157</v>
          </cell>
        </row>
        <row r="840">
          <cell r="C840" t="str">
            <v>Муниципальное образование "Город Березники" Пермского края</v>
          </cell>
          <cell r="D840" t="str">
            <v>г. Березники, ул. Менделеева, д. 10</v>
          </cell>
          <cell r="E840" t="b">
            <v>1</v>
          </cell>
          <cell r="F840">
            <v>1960</v>
          </cell>
          <cell r="H840" t="str">
            <v>Кирпич</v>
          </cell>
          <cell r="L840">
            <v>2</v>
          </cell>
          <cell r="M840">
            <v>2</v>
          </cell>
          <cell r="Q840">
            <v>712.1</v>
          </cell>
          <cell r="R840">
            <v>633.4</v>
          </cell>
          <cell r="S840">
            <v>633.4</v>
          </cell>
          <cell r="T840">
            <v>29</v>
          </cell>
        </row>
        <row r="841">
          <cell r="C841" t="str">
            <v>Муниципальное образование "Город Березники" Пермского края</v>
          </cell>
          <cell r="D841" t="str">
            <v>г. Березники, ул. Менделеева, д. 11</v>
          </cell>
          <cell r="E841" t="b">
            <v>1</v>
          </cell>
          <cell r="F841">
            <v>1965</v>
          </cell>
          <cell r="H841" t="str">
            <v>Кирпич</v>
          </cell>
          <cell r="L841">
            <v>5</v>
          </cell>
          <cell r="M841">
            <v>2</v>
          </cell>
          <cell r="Q841">
            <v>1767.8</v>
          </cell>
          <cell r="R841">
            <v>1634.4</v>
          </cell>
          <cell r="S841">
            <v>1634.4</v>
          </cell>
          <cell r="T841">
            <v>81</v>
          </cell>
        </row>
        <row r="842">
          <cell r="C842" t="str">
            <v>Муниципальное образование "Город Березники" Пермского края</v>
          </cell>
          <cell r="D842" t="str">
            <v>г. Березники, ул. Менделеева, д. 12</v>
          </cell>
          <cell r="E842" t="b">
            <v>1</v>
          </cell>
          <cell r="F842">
            <v>1960</v>
          </cell>
          <cell r="H842" t="str">
            <v>Кирпич</v>
          </cell>
          <cell r="L842">
            <v>2</v>
          </cell>
          <cell r="M842">
            <v>2</v>
          </cell>
          <cell r="Q842">
            <v>700.6</v>
          </cell>
          <cell r="R842">
            <v>623.6</v>
          </cell>
          <cell r="S842">
            <v>623.6</v>
          </cell>
          <cell r="T842">
            <v>48</v>
          </cell>
        </row>
        <row r="843">
          <cell r="C843" t="str">
            <v>Муниципальное образование "Город Березники" Пермского края</v>
          </cell>
          <cell r="D843" t="str">
            <v>г. Березники, ул. Менделеева, д. 14</v>
          </cell>
          <cell r="E843" t="b">
            <v>1</v>
          </cell>
          <cell r="F843">
            <v>1960</v>
          </cell>
          <cell r="H843" t="str">
            <v>Кирпич</v>
          </cell>
          <cell r="L843">
            <v>2</v>
          </cell>
          <cell r="M843">
            <v>2</v>
          </cell>
          <cell r="Q843">
            <v>706.1</v>
          </cell>
          <cell r="R843">
            <v>624.20000000000005</v>
          </cell>
          <cell r="S843">
            <v>624.20000000000005</v>
          </cell>
          <cell r="T843">
            <v>34</v>
          </cell>
        </row>
        <row r="844">
          <cell r="C844" t="str">
            <v>Муниципальное образование "Город Березники" Пермского края</v>
          </cell>
          <cell r="D844" t="str">
            <v>г. Березники, ул. Менделеева, д. 15</v>
          </cell>
          <cell r="E844" t="b">
            <v>1</v>
          </cell>
          <cell r="F844">
            <v>1957</v>
          </cell>
          <cell r="H844" t="str">
            <v>Кирпич</v>
          </cell>
          <cell r="L844">
            <v>2</v>
          </cell>
          <cell r="M844">
            <v>1</v>
          </cell>
          <cell r="Q844">
            <v>454.9</v>
          </cell>
          <cell r="R844">
            <v>410.9</v>
          </cell>
          <cell r="S844">
            <v>410.9</v>
          </cell>
          <cell r="T844">
            <v>17</v>
          </cell>
        </row>
        <row r="845">
          <cell r="C845" t="str">
            <v>Муниципальное образование "Город Березники" Пермского края</v>
          </cell>
          <cell r="D845" t="str">
            <v>г. Березники, ул. Менделеева, д. 16</v>
          </cell>
          <cell r="E845" t="b">
            <v>1</v>
          </cell>
          <cell r="F845">
            <v>1960</v>
          </cell>
          <cell r="H845" t="str">
            <v>Кирпич</v>
          </cell>
          <cell r="L845">
            <v>2</v>
          </cell>
          <cell r="M845">
            <v>2</v>
          </cell>
          <cell r="Q845">
            <v>703</v>
          </cell>
          <cell r="R845">
            <v>625.70000000000005</v>
          </cell>
          <cell r="S845">
            <v>625.70000000000005</v>
          </cell>
          <cell r="T845">
            <v>34</v>
          </cell>
        </row>
        <row r="846">
          <cell r="C846" t="str">
            <v>Муниципальное образование "Город Березники" Пермского края</v>
          </cell>
          <cell r="D846" t="str">
            <v>г. Березники, ул. Менделеева, д. 17</v>
          </cell>
          <cell r="E846" t="b">
            <v>1</v>
          </cell>
          <cell r="F846">
            <v>1957</v>
          </cell>
          <cell r="H846" t="str">
            <v>Кирпич</v>
          </cell>
          <cell r="L846">
            <v>2</v>
          </cell>
          <cell r="M846">
            <v>2</v>
          </cell>
          <cell r="Q846">
            <v>542.79999999999995</v>
          </cell>
          <cell r="R846">
            <v>484.8</v>
          </cell>
          <cell r="S846">
            <v>484.8</v>
          </cell>
          <cell r="T846">
            <v>22</v>
          </cell>
        </row>
        <row r="847">
          <cell r="C847" t="str">
            <v>Муниципальное образование "Город Березники" Пермского края</v>
          </cell>
          <cell r="D847" t="str">
            <v>г. Березники, ул. Менделеева, д. 18</v>
          </cell>
          <cell r="E847" t="b">
            <v>1</v>
          </cell>
          <cell r="F847">
            <v>1960</v>
          </cell>
          <cell r="H847" t="str">
            <v>Кирпич</v>
          </cell>
          <cell r="L847">
            <v>3</v>
          </cell>
          <cell r="M847">
            <v>3</v>
          </cell>
          <cell r="Q847">
            <v>1280.4000000000001</v>
          </cell>
          <cell r="R847">
            <v>1176.4000000000001</v>
          </cell>
          <cell r="S847">
            <v>978.3</v>
          </cell>
          <cell r="T847">
            <v>68</v>
          </cell>
        </row>
        <row r="848">
          <cell r="C848" t="str">
            <v>Муниципальное образование "Город Березники" Пермского края</v>
          </cell>
          <cell r="D848" t="str">
            <v>г. Березники, ул. Менделеева, д. 19</v>
          </cell>
          <cell r="E848" t="b">
            <v>1</v>
          </cell>
          <cell r="F848">
            <v>1958</v>
          </cell>
          <cell r="H848" t="str">
            <v>Кирпич</v>
          </cell>
          <cell r="L848">
            <v>2</v>
          </cell>
          <cell r="M848">
            <v>2</v>
          </cell>
          <cell r="Q848">
            <v>457</v>
          </cell>
          <cell r="R848">
            <v>413</v>
          </cell>
          <cell r="S848">
            <v>413</v>
          </cell>
          <cell r="T848">
            <v>17</v>
          </cell>
        </row>
        <row r="849">
          <cell r="C849" t="str">
            <v>Муниципальное образование "Город Березники" Пермского края</v>
          </cell>
          <cell r="D849" t="str">
            <v>г. Березники, ул. Менделеева, д. 20</v>
          </cell>
          <cell r="E849" t="b">
            <v>1</v>
          </cell>
          <cell r="F849">
            <v>1961</v>
          </cell>
          <cell r="H849" t="str">
            <v>Кирпич</v>
          </cell>
          <cell r="L849">
            <v>2</v>
          </cell>
          <cell r="M849">
            <v>2</v>
          </cell>
          <cell r="Q849">
            <v>711</v>
          </cell>
          <cell r="R849">
            <v>630</v>
          </cell>
          <cell r="S849">
            <v>630</v>
          </cell>
          <cell r="T849">
            <v>36</v>
          </cell>
        </row>
        <row r="850">
          <cell r="C850" t="str">
            <v>Муниципальное образование "Город Березники" Пермского края</v>
          </cell>
          <cell r="D850" t="str">
            <v>г. Березники, ул. Менделеева, д. 21</v>
          </cell>
          <cell r="E850" t="b">
            <v>1</v>
          </cell>
          <cell r="F850">
            <v>1957</v>
          </cell>
          <cell r="H850" t="str">
            <v>Кирпич</v>
          </cell>
          <cell r="L850">
            <v>2</v>
          </cell>
          <cell r="M850">
            <v>2</v>
          </cell>
          <cell r="Q850">
            <v>554</v>
          </cell>
          <cell r="R850">
            <v>478.3</v>
          </cell>
          <cell r="S850">
            <v>478.3</v>
          </cell>
          <cell r="T850">
            <v>18</v>
          </cell>
        </row>
        <row r="851">
          <cell r="C851" t="str">
            <v>Муниципальное образование "Город Березники" Пермского края</v>
          </cell>
          <cell r="D851" t="str">
            <v>г. Березники, ул. Менделеева, д. 22</v>
          </cell>
          <cell r="E851" t="b">
            <v>1</v>
          </cell>
          <cell r="F851">
            <v>1961</v>
          </cell>
          <cell r="H851" t="str">
            <v>Кирпич</v>
          </cell>
          <cell r="L851">
            <v>2</v>
          </cell>
          <cell r="M851">
            <v>2</v>
          </cell>
          <cell r="Q851">
            <v>713.2</v>
          </cell>
          <cell r="R851">
            <v>633.20000000000005</v>
          </cell>
          <cell r="S851">
            <v>633.20000000000005</v>
          </cell>
          <cell r="T851">
            <v>35</v>
          </cell>
        </row>
        <row r="852">
          <cell r="C852" t="str">
            <v>Муниципальное образование "Город Березники" Пермского края</v>
          </cell>
          <cell r="D852" t="str">
            <v>г. Березники, ул. Менделеева, д. 23</v>
          </cell>
          <cell r="E852" t="b">
            <v>1</v>
          </cell>
          <cell r="F852">
            <v>1958</v>
          </cell>
          <cell r="H852" t="str">
            <v>Кирпич</v>
          </cell>
          <cell r="L852">
            <v>2</v>
          </cell>
          <cell r="M852">
            <v>2</v>
          </cell>
          <cell r="Q852">
            <v>752.7</v>
          </cell>
          <cell r="R852">
            <v>707.6</v>
          </cell>
          <cell r="S852">
            <v>707.6</v>
          </cell>
          <cell r="T852">
            <v>23</v>
          </cell>
        </row>
        <row r="853">
          <cell r="C853" t="str">
            <v>Муниципальное образование "Город Березники" Пермского края</v>
          </cell>
          <cell r="D853" t="str">
            <v>г. Березники, ул. Менделеева, д. 24</v>
          </cell>
          <cell r="E853" t="b">
            <v>1</v>
          </cell>
          <cell r="F853">
            <v>1962</v>
          </cell>
          <cell r="H853" t="str">
            <v>Кирпич</v>
          </cell>
          <cell r="L853">
            <v>2</v>
          </cell>
          <cell r="M853">
            <v>2</v>
          </cell>
          <cell r="Q853">
            <v>707.5</v>
          </cell>
          <cell r="R853">
            <v>628.5</v>
          </cell>
          <cell r="S853">
            <v>628.5</v>
          </cell>
          <cell r="T853">
            <v>36</v>
          </cell>
        </row>
        <row r="854">
          <cell r="C854" t="str">
            <v>Муниципальное образование "Город Березники" Пермского края</v>
          </cell>
          <cell r="D854" t="str">
            <v>г. Березники, ул. Менделеева, д. 25</v>
          </cell>
          <cell r="E854" t="b">
            <v>1</v>
          </cell>
          <cell r="F854">
            <v>1958</v>
          </cell>
          <cell r="H854" t="str">
            <v>Кирпич</v>
          </cell>
          <cell r="L854">
            <v>2</v>
          </cell>
          <cell r="M854">
            <v>2</v>
          </cell>
          <cell r="Q854">
            <v>806.9</v>
          </cell>
          <cell r="R854">
            <v>727.9</v>
          </cell>
          <cell r="S854">
            <v>727.9</v>
          </cell>
          <cell r="T854">
            <v>41</v>
          </cell>
        </row>
        <row r="855">
          <cell r="C855" t="str">
            <v>Муниципальное образование "Город Березники" Пермского края</v>
          </cell>
          <cell r="D855" t="str">
            <v>г. Березники, ул. Менделеева, д. 26</v>
          </cell>
          <cell r="E855" t="b">
            <v>1</v>
          </cell>
          <cell r="F855">
            <v>1960</v>
          </cell>
          <cell r="H855" t="str">
            <v>Панель</v>
          </cell>
          <cell r="L855">
            <v>3</v>
          </cell>
          <cell r="M855">
            <v>2</v>
          </cell>
          <cell r="Q855">
            <v>1064.4000000000001</v>
          </cell>
          <cell r="R855">
            <v>947.9</v>
          </cell>
          <cell r="S855">
            <v>947.9</v>
          </cell>
          <cell r="T855">
            <v>41</v>
          </cell>
        </row>
        <row r="856">
          <cell r="C856" t="str">
            <v>Муниципальное образование "Город Березники" Пермского края</v>
          </cell>
          <cell r="D856" t="str">
            <v>г. Березники, ул. Менделеева, д. 27</v>
          </cell>
          <cell r="E856" t="b">
            <v>1</v>
          </cell>
          <cell r="F856">
            <v>1958</v>
          </cell>
          <cell r="H856" t="str">
            <v>Кирпич</v>
          </cell>
          <cell r="L856">
            <v>2</v>
          </cell>
          <cell r="M856">
            <v>2</v>
          </cell>
          <cell r="Q856">
            <v>675.7</v>
          </cell>
          <cell r="R856">
            <v>633.4</v>
          </cell>
          <cell r="S856">
            <v>633.4</v>
          </cell>
          <cell r="T856">
            <v>30</v>
          </cell>
        </row>
        <row r="857">
          <cell r="C857" t="str">
            <v>Муниципальное образование "Город Березники" Пермского края</v>
          </cell>
          <cell r="D857" t="str">
            <v>г. Березники, ул. Менделеева, д. 29</v>
          </cell>
          <cell r="E857" t="b">
            <v>1</v>
          </cell>
          <cell r="F857">
            <v>1958</v>
          </cell>
          <cell r="H857" t="str">
            <v>Кирпич</v>
          </cell>
          <cell r="L857">
            <v>2</v>
          </cell>
          <cell r="M857">
            <v>2</v>
          </cell>
          <cell r="Q857">
            <v>783.5</v>
          </cell>
          <cell r="R857">
            <v>705.4</v>
          </cell>
          <cell r="S857">
            <v>705.4</v>
          </cell>
          <cell r="T857">
            <v>39</v>
          </cell>
        </row>
        <row r="858">
          <cell r="C858" t="str">
            <v>Муниципальное образование "Город Березники" Пермского края</v>
          </cell>
          <cell r="D858" t="str">
            <v>г. Березники, ул. Менделеева, д. 10А</v>
          </cell>
          <cell r="E858" t="b">
            <v>1</v>
          </cell>
          <cell r="F858">
            <v>1961</v>
          </cell>
          <cell r="H858" t="str">
            <v>Панель</v>
          </cell>
          <cell r="L858">
            <v>3</v>
          </cell>
          <cell r="M858">
            <v>2</v>
          </cell>
          <cell r="Q858">
            <v>1191.4000000000001</v>
          </cell>
          <cell r="R858">
            <v>938.8</v>
          </cell>
          <cell r="S858">
            <v>938.8</v>
          </cell>
          <cell r="T858">
            <v>45</v>
          </cell>
        </row>
        <row r="859">
          <cell r="C859" t="str">
            <v>Муниципальное образование "Город Березники" Пермского края</v>
          </cell>
          <cell r="D859" t="str">
            <v>г. Березники, ул. Менделеева, д. 8А</v>
          </cell>
          <cell r="E859" t="b">
            <v>1</v>
          </cell>
          <cell r="F859">
            <v>1960</v>
          </cell>
          <cell r="H859" t="str">
            <v>Кирпич</v>
          </cell>
          <cell r="L859">
            <v>2</v>
          </cell>
          <cell r="M859">
            <v>2</v>
          </cell>
          <cell r="Q859">
            <v>701.4</v>
          </cell>
          <cell r="R859">
            <v>626.4</v>
          </cell>
          <cell r="S859">
            <v>626.4</v>
          </cell>
          <cell r="T859">
            <v>36</v>
          </cell>
        </row>
        <row r="860">
          <cell r="C860" t="str">
            <v>Муниципальное образование "Город Березники" Пермского края</v>
          </cell>
          <cell r="D860" t="str">
            <v>г. Березники, ул. Миндовского, д. 6</v>
          </cell>
          <cell r="E860" t="b">
            <v>1</v>
          </cell>
          <cell r="F860">
            <v>1999</v>
          </cell>
          <cell r="H860" t="str">
            <v>кирпич,панель</v>
          </cell>
          <cell r="I860" t="str">
            <v>плоская</v>
          </cell>
          <cell r="K860" t="str">
            <v>имеется</v>
          </cell>
          <cell r="L860">
            <v>5</v>
          </cell>
          <cell r="M860">
            <v>13</v>
          </cell>
          <cell r="Q860">
            <v>13029.7</v>
          </cell>
          <cell r="R860">
            <v>12820.1</v>
          </cell>
          <cell r="S860">
            <v>12703.8</v>
          </cell>
          <cell r="T860">
            <v>622</v>
          </cell>
        </row>
        <row r="861">
          <cell r="C861" t="str">
            <v>Муниципальное образование "Город Березники" Пермского края</v>
          </cell>
          <cell r="D861" t="str">
            <v>г. Березники, ул. Мира, д. 19</v>
          </cell>
          <cell r="E861" t="b">
            <v>1</v>
          </cell>
          <cell r="F861">
            <v>1972</v>
          </cell>
          <cell r="H861" t="str">
            <v>Панель</v>
          </cell>
          <cell r="L861">
            <v>5</v>
          </cell>
          <cell r="M861">
            <v>4</v>
          </cell>
          <cell r="Q861">
            <v>3125.3</v>
          </cell>
          <cell r="R861">
            <v>2472</v>
          </cell>
          <cell r="S861">
            <v>2224.8000000000002</v>
          </cell>
          <cell r="T861">
            <v>143</v>
          </cell>
        </row>
        <row r="862">
          <cell r="C862" t="str">
            <v>Муниципальное образование "Город Березники" Пермского края</v>
          </cell>
          <cell r="D862" t="str">
            <v>г. Березники, ул. Мира, д. 24</v>
          </cell>
          <cell r="E862" t="b">
            <v>1</v>
          </cell>
          <cell r="F862">
            <v>1973</v>
          </cell>
          <cell r="H862" t="str">
            <v>Кирпич</v>
          </cell>
          <cell r="L862">
            <v>5</v>
          </cell>
          <cell r="M862">
            <v>2</v>
          </cell>
          <cell r="Q862">
            <v>4785.6000000000004</v>
          </cell>
          <cell r="R862">
            <v>2306.6999999999998</v>
          </cell>
          <cell r="S862">
            <v>2076.0300000000002</v>
          </cell>
          <cell r="T862">
            <v>368</v>
          </cell>
        </row>
        <row r="863">
          <cell r="C863" t="str">
            <v>Муниципальное образование "Город Березники" Пермского края</v>
          </cell>
          <cell r="D863" t="str">
            <v>г. Березники, ул. Мира, д. 26</v>
          </cell>
          <cell r="E863" t="b">
            <v>1</v>
          </cell>
          <cell r="F863">
            <v>1975</v>
          </cell>
          <cell r="H863" t="str">
            <v>Кирпич</v>
          </cell>
          <cell r="L863">
            <v>5</v>
          </cell>
          <cell r="M863">
            <v>4</v>
          </cell>
          <cell r="Q863">
            <v>3256.2</v>
          </cell>
          <cell r="R863">
            <v>2591.8000000000002</v>
          </cell>
          <cell r="S863">
            <v>2332.62</v>
          </cell>
          <cell r="T863">
            <v>170</v>
          </cell>
        </row>
        <row r="864">
          <cell r="C864" t="str">
            <v>Муниципальное образование "Город Березники" Пермского края</v>
          </cell>
          <cell r="D864" t="str">
            <v>г. Березники, ул. Мира, д. 28</v>
          </cell>
          <cell r="E864" t="b">
            <v>1</v>
          </cell>
          <cell r="F864">
            <v>1973</v>
          </cell>
          <cell r="H864" t="str">
            <v>Кирпич</v>
          </cell>
          <cell r="L864">
            <v>5</v>
          </cell>
          <cell r="M864">
            <v>4</v>
          </cell>
          <cell r="Q864">
            <v>3145.1</v>
          </cell>
          <cell r="R864">
            <v>2369.6999999999998</v>
          </cell>
          <cell r="S864">
            <v>2132.73</v>
          </cell>
          <cell r="T864">
            <v>168</v>
          </cell>
        </row>
        <row r="865">
          <cell r="C865" t="str">
            <v>Муниципальное образование "Город Березники" Пермского края</v>
          </cell>
          <cell r="D865" t="str">
            <v>г. Березники, ул. Мира, д. 29</v>
          </cell>
          <cell r="E865" t="b">
            <v>1</v>
          </cell>
          <cell r="F865">
            <v>1973</v>
          </cell>
          <cell r="H865" t="str">
            <v>Панель</v>
          </cell>
          <cell r="L865">
            <v>5</v>
          </cell>
          <cell r="M865">
            <v>8</v>
          </cell>
          <cell r="Q865">
            <v>6167.4</v>
          </cell>
          <cell r="R865">
            <v>5088.8</v>
          </cell>
          <cell r="S865">
            <v>4579.92</v>
          </cell>
          <cell r="T865">
            <v>283</v>
          </cell>
        </row>
        <row r="866">
          <cell r="C866" t="str">
            <v>Муниципальное образование "Город Березники" Пермского края</v>
          </cell>
          <cell r="D866" t="str">
            <v>г. Березники, ул. Мира, д. 31</v>
          </cell>
          <cell r="E866" t="b">
            <v>1</v>
          </cell>
          <cell r="F866">
            <v>1973</v>
          </cell>
          <cell r="H866" t="str">
            <v>Панель</v>
          </cell>
          <cell r="L866">
            <v>5</v>
          </cell>
          <cell r="M866">
            <v>8</v>
          </cell>
          <cell r="Q866">
            <v>6215.2</v>
          </cell>
          <cell r="R866">
            <v>5120.5</v>
          </cell>
          <cell r="S866">
            <v>4608.45</v>
          </cell>
          <cell r="T866">
            <v>285</v>
          </cell>
        </row>
        <row r="867">
          <cell r="C867" t="str">
            <v>Муниципальное образование "Город Березники" Пермского края</v>
          </cell>
          <cell r="D867" t="str">
            <v>г. Березники, ул. Мира, д. 32</v>
          </cell>
          <cell r="E867" t="b">
            <v>1</v>
          </cell>
          <cell r="F867">
            <v>1972</v>
          </cell>
          <cell r="H867" t="str">
            <v>Кирпич</v>
          </cell>
          <cell r="L867">
            <v>5</v>
          </cell>
          <cell r="M867">
            <v>4</v>
          </cell>
          <cell r="Q867">
            <v>3379.9</v>
          </cell>
          <cell r="R867">
            <v>3093.8</v>
          </cell>
          <cell r="S867">
            <v>2784.42</v>
          </cell>
          <cell r="T867">
            <v>175</v>
          </cell>
        </row>
        <row r="868">
          <cell r="C868" t="str">
            <v>Муниципальное образование "Город Березники" Пермского края</v>
          </cell>
          <cell r="D868" t="str">
            <v>г. Березники, ул. Мира, д. 33</v>
          </cell>
          <cell r="E868" t="b">
            <v>1</v>
          </cell>
          <cell r="F868">
            <v>1974</v>
          </cell>
          <cell r="H868" t="str">
            <v>Панель</v>
          </cell>
          <cell r="L868">
            <v>5</v>
          </cell>
          <cell r="M868">
            <v>8</v>
          </cell>
          <cell r="Q868">
            <v>6211.5</v>
          </cell>
          <cell r="R868">
            <v>5040.7</v>
          </cell>
          <cell r="S868">
            <v>4536.63</v>
          </cell>
          <cell r="T868">
            <v>285</v>
          </cell>
        </row>
        <row r="869">
          <cell r="C869" t="str">
            <v>Муниципальное образование "Город Березники" Пермского края</v>
          </cell>
          <cell r="D869" t="str">
            <v>г. Березники, ул. Мира, д. 37</v>
          </cell>
          <cell r="E869" t="b">
            <v>1</v>
          </cell>
          <cell r="F869">
            <v>1973</v>
          </cell>
          <cell r="H869" t="str">
            <v>Панель</v>
          </cell>
          <cell r="L869">
            <v>5</v>
          </cell>
          <cell r="M869">
            <v>4</v>
          </cell>
          <cell r="Q869">
            <v>3096.8</v>
          </cell>
          <cell r="R869">
            <v>2572.8000000000002</v>
          </cell>
          <cell r="S869">
            <v>2315.52</v>
          </cell>
          <cell r="T869">
            <v>150</v>
          </cell>
        </row>
        <row r="870">
          <cell r="C870" t="str">
            <v>Муниципальное образование "Город Березники" Пермского края</v>
          </cell>
          <cell r="D870" t="str">
            <v>г. Березники, ул. Мира, д. 39</v>
          </cell>
          <cell r="E870" t="b">
            <v>1</v>
          </cell>
          <cell r="F870">
            <v>1973</v>
          </cell>
          <cell r="H870" t="str">
            <v>Панель</v>
          </cell>
          <cell r="L870">
            <v>5</v>
          </cell>
          <cell r="M870">
            <v>8</v>
          </cell>
          <cell r="Q870">
            <v>6591.8</v>
          </cell>
          <cell r="R870">
            <v>4742.8</v>
          </cell>
          <cell r="S870">
            <v>4268.5200000000004</v>
          </cell>
          <cell r="T870">
            <v>275</v>
          </cell>
        </row>
        <row r="871">
          <cell r="C871" t="str">
            <v>Муниципальное образование "Город Березники" Пермского края</v>
          </cell>
          <cell r="D871" t="str">
            <v>г. Березники, ул. Мира, д. 41</v>
          </cell>
          <cell r="E871" t="b">
            <v>1</v>
          </cell>
          <cell r="F871">
            <v>1973</v>
          </cell>
          <cell r="H871" t="str">
            <v>Панель</v>
          </cell>
          <cell r="L871">
            <v>5</v>
          </cell>
          <cell r="M871">
            <v>8</v>
          </cell>
          <cell r="Q871">
            <v>6199</v>
          </cell>
          <cell r="R871">
            <v>5103.1000000000004</v>
          </cell>
          <cell r="S871">
            <v>4592.79</v>
          </cell>
          <cell r="T871">
            <v>285</v>
          </cell>
        </row>
        <row r="872">
          <cell r="C872" t="str">
            <v>Муниципальное образование "Город Березники" Пермского края</v>
          </cell>
          <cell r="D872" t="str">
            <v>г. Березники, ул. Мира, д. 42</v>
          </cell>
          <cell r="E872" t="b">
            <v>1</v>
          </cell>
          <cell r="F872">
            <v>1977</v>
          </cell>
          <cell r="H872" t="str">
            <v>Кирпич/панели</v>
          </cell>
          <cell r="L872">
            <v>5</v>
          </cell>
          <cell r="M872">
            <v>11</v>
          </cell>
          <cell r="Q872">
            <v>8095.6</v>
          </cell>
          <cell r="R872">
            <v>7095.6</v>
          </cell>
          <cell r="S872">
            <v>6386.04</v>
          </cell>
          <cell r="T872">
            <v>388</v>
          </cell>
        </row>
        <row r="873">
          <cell r="C873" t="str">
            <v>Муниципальное образование "Город Березники" Пермского края</v>
          </cell>
          <cell r="D873" t="str">
            <v>г. Березники, ул. Мира, д. 43</v>
          </cell>
          <cell r="E873" t="b">
            <v>1</v>
          </cell>
          <cell r="F873">
            <v>1973</v>
          </cell>
          <cell r="H873" t="str">
            <v>Панель</v>
          </cell>
          <cell r="L873">
            <v>5</v>
          </cell>
          <cell r="M873">
            <v>4</v>
          </cell>
          <cell r="Q873">
            <v>3132.3</v>
          </cell>
          <cell r="R873">
            <v>2603.3000000000002</v>
          </cell>
          <cell r="S873">
            <v>2342.9699999999998</v>
          </cell>
          <cell r="T873">
            <v>150</v>
          </cell>
        </row>
        <row r="874">
          <cell r="C874" t="str">
            <v>Муниципальное образование "Город Березники" Пермского края</v>
          </cell>
          <cell r="D874" t="str">
            <v>г. Березники, ул. Мира, д. 44</v>
          </cell>
          <cell r="E874" t="b">
            <v>1</v>
          </cell>
          <cell r="F874">
            <v>1976</v>
          </cell>
          <cell r="H874" t="str">
            <v>Кирпич</v>
          </cell>
          <cell r="L874">
            <v>9</v>
          </cell>
          <cell r="M874">
            <v>2</v>
          </cell>
          <cell r="N874">
            <v>2</v>
          </cell>
          <cell r="O874">
            <v>2</v>
          </cell>
          <cell r="Q874">
            <v>6260.4</v>
          </cell>
          <cell r="R874">
            <v>2815.3</v>
          </cell>
          <cell r="S874">
            <v>2533.77</v>
          </cell>
          <cell r="T874">
            <v>465</v>
          </cell>
        </row>
        <row r="875">
          <cell r="C875" t="str">
            <v>Муниципальное образование "Город Березники" Пермского края</v>
          </cell>
          <cell r="D875" t="str">
            <v>г. Березники, ул. Мира, д. 45</v>
          </cell>
          <cell r="E875" t="b">
            <v>1</v>
          </cell>
          <cell r="F875">
            <v>1973</v>
          </cell>
          <cell r="H875" t="str">
            <v>Панель</v>
          </cell>
          <cell r="L875">
            <v>5</v>
          </cell>
          <cell r="M875">
            <v>8</v>
          </cell>
          <cell r="Q875">
            <v>6210.5</v>
          </cell>
          <cell r="R875">
            <v>5169.3</v>
          </cell>
          <cell r="S875">
            <v>4652.37</v>
          </cell>
          <cell r="T875">
            <v>285</v>
          </cell>
        </row>
        <row r="876">
          <cell r="C876" t="str">
            <v>Муниципальное образование "Город Березники" Пермского края</v>
          </cell>
          <cell r="D876" t="str">
            <v>г. Березники, ул. Мира, д. 46</v>
          </cell>
          <cell r="E876" t="b">
            <v>1</v>
          </cell>
          <cell r="F876">
            <v>1975</v>
          </cell>
          <cell r="H876" t="str">
            <v>Кирпич/панели</v>
          </cell>
          <cell r="L876">
            <v>5</v>
          </cell>
          <cell r="M876">
            <v>4</v>
          </cell>
          <cell r="Q876">
            <v>2899.7</v>
          </cell>
          <cell r="R876">
            <v>2600.9</v>
          </cell>
          <cell r="S876">
            <v>2340.81</v>
          </cell>
          <cell r="T876">
            <v>150</v>
          </cell>
        </row>
        <row r="877">
          <cell r="C877" t="str">
            <v>Муниципальное образование "Город Березники" Пермского края</v>
          </cell>
          <cell r="D877" t="str">
            <v>г. Березники, ул. Мира, д. 47</v>
          </cell>
          <cell r="E877" t="b">
            <v>1</v>
          </cell>
          <cell r="F877">
            <v>1970</v>
          </cell>
          <cell r="H877" t="str">
            <v>Панель</v>
          </cell>
          <cell r="L877">
            <v>5</v>
          </cell>
          <cell r="M877">
            <v>8</v>
          </cell>
          <cell r="Q877">
            <v>5876.2</v>
          </cell>
          <cell r="R877">
            <v>5195.7</v>
          </cell>
          <cell r="S877">
            <v>5064.5</v>
          </cell>
          <cell r="T877">
            <v>252</v>
          </cell>
        </row>
        <row r="878">
          <cell r="C878" t="str">
            <v>Муниципальное образование "Город Березники" Пермского края</v>
          </cell>
          <cell r="D878" t="str">
            <v>г. Березники, ул. Мира, д. 49</v>
          </cell>
          <cell r="E878" t="b">
            <v>1</v>
          </cell>
          <cell r="F878">
            <v>1970</v>
          </cell>
          <cell r="H878" t="str">
            <v>Панель</v>
          </cell>
          <cell r="L878">
            <v>5</v>
          </cell>
          <cell r="M878">
            <v>8</v>
          </cell>
          <cell r="Q878">
            <v>5990.6</v>
          </cell>
          <cell r="R878">
            <v>5194.6000000000004</v>
          </cell>
          <cell r="S878">
            <v>5194.6000000000004</v>
          </cell>
          <cell r="T878">
            <v>249</v>
          </cell>
        </row>
        <row r="879">
          <cell r="C879" t="str">
            <v>Муниципальное образование "Город Березники" Пермского края</v>
          </cell>
          <cell r="D879" t="str">
            <v>г. Березники, ул. Мира, д. 52</v>
          </cell>
          <cell r="E879" t="b">
            <v>1</v>
          </cell>
          <cell r="F879">
            <v>1977</v>
          </cell>
          <cell r="G879" t="str">
            <v>замена лифтов</v>
          </cell>
          <cell r="H879" t="str">
            <v>кирпич/панели</v>
          </cell>
          <cell r="L879">
            <v>5</v>
          </cell>
          <cell r="M879">
            <v>14</v>
          </cell>
          <cell r="N879">
            <v>2</v>
          </cell>
          <cell r="O879">
            <v>2</v>
          </cell>
          <cell r="Q879">
            <v>12510.1</v>
          </cell>
          <cell r="R879">
            <v>11150.3</v>
          </cell>
          <cell r="S879">
            <v>10068.9</v>
          </cell>
          <cell r="T879">
            <v>578</v>
          </cell>
        </row>
        <row r="880">
          <cell r="C880" t="str">
            <v>Муниципальное образование "Город Березники" Пермского края</v>
          </cell>
          <cell r="D880" t="str">
            <v>г. Березники, ул. Мира, д. 53</v>
          </cell>
          <cell r="E880" t="b">
            <v>1</v>
          </cell>
          <cell r="F880">
            <v>1975</v>
          </cell>
          <cell r="H880" t="str">
            <v>Кирпич</v>
          </cell>
          <cell r="L880">
            <v>5</v>
          </cell>
          <cell r="M880">
            <v>4</v>
          </cell>
          <cell r="Q880">
            <v>4572.8999999999996</v>
          </cell>
          <cell r="R880">
            <v>2644.7</v>
          </cell>
          <cell r="S880">
            <v>2380.23</v>
          </cell>
          <cell r="T880">
            <v>140</v>
          </cell>
        </row>
        <row r="881">
          <cell r="C881" t="str">
            <v>Муниципальное образование "Город Березники" Пермского края</v>
          </cell>
          <cell r="D881" t="str">
            <v>г. Березники, ул. Мира, д. 54</v>
          </cell>
          <cell r="E881" t="b">
            <v>1</v>
          </cell>
          <cell r="F881">
            <v>1974</v>
          </cell>
          <cell r="H881" t="str">
            <v>Панель</v>
          </cell>
          <cell r="L881">
            <v>5</v>
          </cell>
          <cell r="M881">
            <v>4</v>
          </cell>
          <cell r="Q881">
            <v>2894.9</v>
          </cell>
          <cell r="R881">
            <v>2594.9</v>
          </cell>
          <cell r="S881">
            <v>2335.41</v>
          </cell>
          <cell r="T881">
            <v>150</v>
          </cell>
        </row>
        <row r="882">
          <cell r="C882" t="str">
            <v>Муниципальное образование "Город Березники" Пермского края</v>
          </cell>
          <cell r="D882" t="str">
            <v>г. Березники, ул. Мира, д. 56</v>
          </cell>
          <cell r="E882" t="b">
            <v>1</v>
          </cell>
          <cell r="F882">
            <v>1984</v>
          </cell>
          <cell r="G882">
            <v>1984</v>
          </cell>
          <cell r="H882" t="str">
            <v>кирпич/панели</v>
          </cell>
          <cell r="L882">
            <v>5</v>
          </cell>
          <cell r="M882">
            <v>8</v>
          </cell>
          <cell r="Q882">
            <v>6341.8</v>
          </cell>
          <cell r="R882">
            <v>5709.7</v>
          </cell>
          <cell r="S882">
            <v>5438.8</v>
          </cell>
          <cell r="T882">
            <v>265</v>
          </cell>
        </row>
        <row r="883">
          <cell r="C883" t="str">
            <v>Муниципальное образование "Город Березники" Пермского края</v>
          </cell>
          <cell r="D883" t="str">
            <v>г. Березники, ул. Мира, д. 58</v>
          </cell>
          <cell r="E883" t="b">
            <v>1</v>
          </cell>
          <cell r="F883">
            <v>1981</v>
          </cell>
          <cell r="H883" t="str">
            <v>Панель</v>
          </cell>
          <cell r="L883">
            <v>9</v>
          </cell>
          <cell r="M883">
            <v>8</v>
          </cell>
          <cell r="N883">
            <v>8</v>
          </cell>
          <cell r="O883">
            <v>8</v>
          </cell>
          <cell r="Q883">
            <v>18159.599999999999</v>
          </cell>
          <cell r="R883">
            <v>14527</v>
          </cell>
          <cell r="S883">
            <v>123</v>
          </cell>
          <cell r="T883">
            <v>720</v>
          </cell>
        </row>
        <row r="884">
          <cell r="C884" t="str">
            <v>Муниципальное образование "Город Березники" Пермского края</v>
          </cell>
          <cell r="D884" t="str">
            <v>г. Березники, ул. Мира, д. 62</v>
          </cell>
          <cell r="E884" t="b">
            <v>1</v>
          </cell>
          <cell r="F884">
            <v>1980</v>
          </cell>
          <cell r="H884" t="str">
            <v>Кирпич/панели</v>
          </cell>
          <cell r="L884">
            <v>9</v>
          </cell>
          <cell r="M884">
            <v>10</v>
          </cell>
          <cell r="N884">
            <v>10</v>
          </cell>
          <cell r="O884">
            <v>10</v>
          </cell>
          <cell r="Q884">
            <v>23294.1</v>
          </cell>
          <cell r="R884">
            <v>20275.3</v>
          </cell>
          <cell r="S884">
            <v>19744.400000000001</v>
          </cell>
          <cell r="T884">
            <v>783</v>
          </cell>
        </row>
        <row r="885">
          <cell r="C885" t="str">
            <v>Муниципальное образование "Город Березники" Пермского края</v>
          </cell>
          <cell r="D885" t="str">
            <v>г. Березники, ул. Мира, д. 64</v>
          </cell>
          <cell r="E885" t="b">
            <v>1</v>
          </cell>
          <cell r="F885">
            <v>1980</v>
          </cell>
          <cell r="G885">
            <v>1980</v>
          </cell>
          <cell r="H885" t="str">
            <v>панели</v>
          </cell>
          <cell r="L885">
            <v>5</v>
          </cell>
          <cell r="M885">
            <v>4</v>
          </cell>
          <cell r="Q885">
            <v>3500.6</v>
          </cell>
          <cell r="R885">
            <v>2832.6</v>
          </cell>
          <cell r="S885">
            <v>2832.6</v>
          </cell>
          <cell r="T885">
            <v>150</v>
          </cell>
        </row>
        <row r="886">
          <cell r="C886" t="str">
            <v>Муниципальное образование "Город Березники" Пермского края</v>
          </cell>
          <cell r="D886" t="str">
            <v>г. Березники, ул. Мира, д. 65</v>
          </cell>
          <cell r="E886" t="b">
            <v>1</v>
          </cell>
          <cell r="F886">
            <v>1986</v>
          </cell>
          <cell r="H886" t="str">
            <v>Панель</v>
          </cell>
          <cell r="L886">
            <v>9</v>
          </cell>
          <cell r="M886">
            <v>2</v>
          </cell>
          <cell r="N886">
            <v>2</v>
          </cell>
          <cell r="O886">
            <v>2</v>
          </cell>
          <cell r="Q886">
            <v>4408.1000000000004</v>
          </cell>
          <cell r="R886">
            <v>3514.9</v>
          </cell>
          <cell r="S886">
            <v>3163.41</v>
          </cell>
          <cell r="T886">
            <v>180</v>
          </cell>
        </row>
        <row r="887">
          <cell r="C887" t="str">
            <v>Муниципальное образование "Город Березники" Пермского края</v>
          </cell>
          <cell r="D887" t="str">
            <v>г. Березники, ул. Мира, д. 66</v>
          </cell>
          <cell r="E887" t="b">
            <v>1</v>
          </cell>
          <cell r="F887">
            <v>1980</v>
          </cell>
          <cell r="H887" t="str">
            <v>Кирпич</v>
          </cell>
          <cell r="L887">
            <v>5</v>
          </cell>
          <cell r="M887">
            <v>2</v>
          </cell>
          <cell r="Q887">
            <v>4191.3</v>
          </cell>
          <cell r="R887">
            <v>3049.1</v>
          </cell>
          <cell r="S887">
            <v>2744.19</v>
          </cell>
          <cell r="T887">
            <v>300</v>
          </cell>
        </row>
        <row r="888">
          <cell r="C888" t="str">
            <v>Муниципальное образование "Город Березники" Пермского края</v>
          </cell>
          <cell r="D888" t="str">
            <v>г. Березники, ул. Мира, д. 67</v>
          </cell>
          <cell r="E888" t="b">
            <v>1</v>
          </cell>
          <cell r="F888">
            <v>1972</v>
          </cell>
          <cell r="H888" t="str">
            <v>Панель</v>
          </cell>
          <cell r="L888">
            <v>5</v>
          </cell>
          <cell r="M888">
            <v>6</v>
          </cell>
          <cell r="Q888">
            <v>5200.8999999999996</v>
          </cell>
          <cell r="R888">
            <v>4293.3999999999996</v>
          </cell>
          <cell r="S888">
            <v>3864.06</v>
          </cell>
          <cell r="T888">
            <v>220</v>
          </cell>
        </row>
        <row r="889">
          <cell r="C889" t="str">
            <v>Муниципальное образование "Город Березники" Пермского края</v>
          </cell>
          <cell r="D889" t="str">
            <v>г. Березники, ул. Мира, д. 69</v>
          </cell>
          <cell r="E889" t="b">
            <v>1</v>
          </cell>
          <cell r="F889">
            <v>1972</v>
          </cell>
          <cell r="H889" t="str">
            <v>Кирпич</v>
          </cell>
          <cell r="L889">
            <v>5</v>
          </cell>
          <cell r="M889">
            <v>8</v>
          </cell>
          <cell r="Q889">
            <v>7722.5</v>
          </cell>
          <cell r="R889">
            <v>5250.8</v>
          </cell>
          <cell r="S889">
            <v>4725.72</v>
          </cell>
          <cell r="T889">
            <v>275</v>
          </cell>
        </row>
        <row r="890">
          <cell r="C890" t="str">
            <v>Муниципальное образование "Город Березники" Пермского края</v>
          </cell>
          <cell r="D890" t="str">
            <v>г. Березники, ул. Мира, д. 70</v>
          </cell>
          <cell r="E890" t="b">
            <v>1</v>
          </cell>
          <cell r="F890">
            <v>1980</v>
          </cell>
          <cell r="H890" t="str">
            <v>Панель</v>
          </cell>
          <cell r="L890">
            <v>9</v>
          </cell>
          <cell r="M890">
            <v>2</v>
          </cell>
          <cell r="N890">
            <v>2</v>
          </cell>
          <cell r="O890">
            <v>2</v>
          </cell>
          <cell r="Q890">
            <v>4201.3</v>
          </cell>
          <cell r="R890">
            <v>3626.3</v>
          </cell>
          <cell r="S890">
            <v>3263.67</v>
          </cell>
          <cell r="T890">
            <v>180</v>
          </cell>
        </row>
        <row r="891">
          <cell r="C891" t="str">
            <v>Муниципальное образование "Город Березники" Пермского края</v>
          </cell>
          <cell r="D891" t="str">
            <v>г. Березники, ул. Мира, д. 71</v>
          </cell>
          <cell r="E891" t="b">
            <v>1</v>
          </cell>
          <cell r="F891">
            <v>1973</v>
          </cell>
          <cell r="H891" t="str">
            <v>Кирпич</v>
          </cell>
          <cell r="L891">
            <v>5</v>
          </cell>
          <cell r="M891">
            <v>2</v>
          </cell>
          <cell r="Q891">
            <v>3800</v>
          </cell>
          <cell r="R891">
            <v>2624.8</v>
          </cell>
          <cell r="S891">
            <v>2362.3200000000002</v>
          </cell>
          <cell r="T891">
            <v>300</v>
          </cell>
        </row>
        <row r="892">
          <cell r="C892" t="str">
            <v>Муниципальное образование "Город Березники" Пермского края</v>
          </cell>
          <cell r="D892" t="str">
            <v>г. Березники, ул. Мира, д. 72</v>
          </cell>
          <cell r="E892" t="b">
            <v>1</v>
          </cell>
          <cell r="F892">
            <v>1980</v>
          </cell>
          <cell r="H892" t="str">
            <v>Панель</v>
          </cell>
          <cell r="L892">
            <v>9</v>
          </cell>
          <cell r="M892">
            <v>2</v>
          </cell>
          <cell r="N892">
            <v>2</v>
          </cell>
          <cell r="O892">
            <v>2</v>
          </cell>
          <cell r="Q892">
            <v>4245.1000000000004</v>
          </cell>
          <cell r="R892">
            <v>3627.2</v>
          </cell>
          <cell r="S892">
            <v>3264.48</v>
          </cell>
          <cell r="T892">
            <v>180</v>
          </cell>
        </row>
        <row r="893">
          <cell r="C893" t="str">
            <v>Муниципальное образование "Город Березники" Пермского края</v>
          </cell>
          <cell r="D893" t="str">
            <v>г. Березники, ул. Мира, д. 73</v>
          </cell>
          <cell r="E893" t="b">
            <v>1</v>
          </cell>
          <cell r="F893">
            <v>1974</v>
          </cell>
          <cell r="H893" t="str">
            <v>Панель</v>
          </cell>
          <cell r="L893">
            <v>5</v>
          </cell>
          <cell r="M893">
            <v>6</v>
          </cell>
          <cell r="Q893">
            <v>4653.2</v>
          </cell>
          <cell r="R893">
            <v>3634.1</v>
          </cell>
          <cell r="S893">
            <v>3270.69</v>
          </cell>
          <cell r="T893">
            <v>225</v>
          </cell>
        </row>
        <row r="894">
          <cell r="C894" t="str">
            <v>Муниципальное образование "Город Березники" Пермского края</v>
          </cell>
          <cell r="D894" t="str">
            <v>г. Березники, ул. Мира, д. 74</v>
          </cell>
          <cell r="E894" t="b">
            <v>1</v>
          </cell>
          <cell r="F894">
            <v>1980</v>
          </cell>
          <cell r="H894" t="str">
            <v>Панель</v>
          </cell>
          <cell r="L894">
            <v>9</v>
          </cell>
          <cell r="M894">
            <v>2</v>
          </cell>
          <cell r="N894">
            <v>2</v>
          </cell>
          <cell r="O894">
            <v>2</v>
          </cell>
          <cell r="Q894">
            <v>4172.3999999999996</v>
          </cell>
          <cell r="R894">
            <v>3610.6</v>
          </cell>
          <cell r="S894">
            <v>3249.54</v>
          </cell>
          <cell r="T894">
            <v>180</v>
          </cell>
        </row>
        <row r="895">
          <cell r="C895" t="str">
            <v>Муниципальное образование "Город Березники" Пермского края</v>
          </cell>
          <cell r="D895" t="str">
            <v>г. Березники, ул. Мира, д. 75</v>
          </cell>
          <cell r="E895" t="b">
            <v>1</v>
          </cell>
          <cell r="F895">
            <v>1973</v>
          </cell>
          <cell r="H895" t="str">
            <v>Панель</v>
          </cell>
          <cell r="L895">
            <v>5</v>
          </cell>
          <cell r="M895">
            <v>6</v>
          </cell>
          <cell r="Q895">
            <v>4679.2</v>
          </cell>
          <cell r="R895">
            <v>3889.3</v>
          </cell>
          <cell r="S895">
            <v>3500.37</v>
          </cell>
          <cell r="T895">
            <v>225</v>
          </cell>
        </row>
        <row r="896">
          <cell r="C896" t="str">
            <v>Муниципальное образование "Город Березники" Пермского края</v>
          </cell>
          <cell r="D896" t="str">
            <v>г. Березники, ул. Мира, д. 76</v>
          </cell>
          <cell r="E896" t="b">
            <v>1</v>
          </cell>
          <cell r="F896">
            <v>1980</v>
          </cell>
          <cell r="H896" t="str">
            <v>Кирпич/панели</v>
          </cell>
          <cell r="L896">
            <v>5</v>
          </cell>
          <cell r="M896">
            <v>12</v>
          </cell>
          <cell r="Q896">
            <v>9230.6</v>
          </cell>
          <cell r="R896">
            <v>8083.2</v>
          </cell>
          <cell r="S896">
            <v>7274.88</v>
          </cell>
          <cell r="T896">
            <v>398</v>
          </cell>
        </row>
        <row r="897">
          <cell r="C897" t="str">
            <v>Муниципальное образование "Город Березники" Пермского края</v>
          </cell>
          <cell r="D897" t="str">
            <v>г. Березники, ул. Мира, д. 79</v>
          </cell>
          <cell r="E897" t="b">
            <v>1</v>
          </cell>
          <cell r="F897">
            <v>1973</v>
          </cell>
          <cell r="H897" t="str">
            <v>Кирпич</v>
          </cell>
          <cell r="L897">
            <v>5</v>
          </cell>
          <cell r="M897">
            <v>2</v>
          </cell>
          <cell r="Q897">
            <v>4796.7</v>
          </cell>
          <cell r="R897">
            <v>2302</v>
          </cell>
          <cell r="S897">
            <v>2071.8000000000002</v>
          </cell>
          <cell r="T897">
            <v>363</v>
          </cell>
        </row>
        <row r="898">
          <cell r="C898" t="str">
            <v>Муниципальное образование "Город Березники" Пермского края</v>
          </cell>
          <cell r="D898" t="str">
            <v>г. Березники, ул. Мира, д. 80</v>
          </cell>
          <cell r="E898" t="b">
            <v>1</v>
          </cell>
          <cell r="F898">
            <v>1980</v>
          </cell>
          <cell r="H898" t="str">
            <v>Панель</v>
          </cell>
          <cell r="L898">
            <v>9</v>
          </cell>
          <cell r="M898">
            <v>6</v>
          </cell>
          <cell r="N898">
            <v>6</v>
          </cell>
          <cell r="O898">
            <v>6</v>
          </cell>
          <cell r="Q898">
            <v>13710</v>
          </cell>
          <cell r="R898">
            <v>11805.8</v>
          </cell>
          <cell r="S898">
            <v>319.2</v>
          </cell>
          <cell r="T898">
            <v>540</v>
          </cell>
        </row>
        <row r="899">
          <cell r="C899" t="str">
            <v>Муниципальное образование "Город Березники" Пермского края</v>
          </cell>
          <cell r="D899" t="str">
            <v>г. Березники, ул. Мира, д. 81</v>
          </cell>
          <cell r="E899" t="b">
            <v>1</v>
          </cell>
          <cell r="F899">
            <v>1981</v>
          </cell>
          <cell r="H899" t="str">
            <v>Кирпич</v>
          </cell>
          <cell r="L899">
            <v>5</v>
          </cell>
          <cell r="M899">
            <v>2</v>
          </cell>
          <cell r="Q899">
            <v>3038.9</v>
          </cell>
          <cell r="R899">
            <v>2761.6</v>
          </cell>
          <cell r="S899">
            <v>2485.44</v>
          </cell>
          <cell r="T899">
            <v>300</v>
          </cell>
        </row>
        <row r="900">
          <cell r="C900" t="str">
            <v>Муниципальное образование "Город Березники" Пермского края</v>
          </cell>
          <cell r="D900" t="str">
            <v>г. Березники, ул. Мира, д. 83</v>
          </cell>
          <cell r="E900" t="b">
            <v>1</v>
          </cell>
          <cell r="F900">
            <v>1974</v>
          </cell>
          <cell r="H900" t="str">
            <v>Кирпич</v>
          </cell>
          <cell r="L900">
            <v>5</v>
          </cell>
          <cell r="M900">
            <v>2</v>
          </cell>
          <cell r="Q900">
            <v>4132.3999999999996</v>
          </cell>
          <cell r="R900">
            <v>3453.1</v>
          </cell>
          <cell r="S900">
            <v>3107.79</v>
          </cell>
          <cell r="T900">
            <v>300</v>
          </cell>
        </row>
        <row r="901">
          <cell r="C901" t="str">
            <v>Муниципальное образование "Город Березники" Пермского края</v>
          </cell>
          <cell r="D901" t="str">
            <v>г. Березники, ул. Мира, д. 84</v>
          </cell>
          <cell r="E901" t="b">
            <v>1</v>
          </cell>
          <cell r="F901">
            <v>1981</v>
          </cell>
          <cell r="G901">
            <v>2012</v>
          </cell>
          <cell r="H901" t="str">
            <v>кирпич</v>
          </cell>
          <cell r="L901">
            <v>12</v>
          </cell>
          <cell r="M901">
            <v>1</v>
          </cell>
          <cell r="N901">
            <v>1</v>
          </cell>
          <cell r="Q901">
            <v>4689.8</v>
          </cell>
          <cell r="R901">
            <v>3864.4</v>
          </cell>
          <cell r="S901">
            <v>3578.4</v>
          </cell>
          <cell r="T901">
            <v>208</v>
          </cell>
        </row>
        <row r="902">
          <cell r="C902" t="str">
            <v>Муниципальное образование "Город Березники" Пермского края</v>
          </cell>
          <cell r="D902" t="str">
            <v>г. Березники, ул. Мира, д. 85</v>
          </cell>
          <cell r="E902" t="b">
            <v>1</v>
          </cell>
          <cell r="F902">
            <v>1973</v>
          </cell>
          <cell r="H902" t="str">
            <v>Панель</v>
          </cell>
          <cell r="L902">
            <v>5</v>
          </cell>
          <cell r="M902">
            <v>6</v>
          </cell>
          <cell r="Q902">
            <v>5572.8</v>
          </cell>
          <cell r="R902">
            <v>4853.3999999999996</v>
          </cell>
          <cell r="S902">
            <v>4368.0600000000004</v>
          </cell>
          <cell r="T902">
            <v>215</v>
          </cell>
        </row>
        <row r="903">
          <cell r="C903" t="str">
            <v>Муниципальное образование "Город Березники" Пермского края</v>
          </cell>
          <cell r="D903" t="str">
            <v>г. Березники, ул. Мира, д. 86</v>
          </cell>
          <cell r="E903" t="b">
            <v>1</v>
          </cell>
          <cell r="F903">
            <v>1984</v>
          </cell>
          <cell r="G903">
            <v>2011</v>
          </cell>
          <cell r="H903" t="str">
            <v>кирпич</v>
          </cell>
          <cell r="L903">
            <v>12</v>
          </cell>
          <cell r="M903">
            <v>1</v>
          </cell>
          <cell r="N903">
            <v>1</v>
          </cell>
          <cell r="Q903">
            <v>4643.1000000000004</v>
          </cell>
          <cell r="R903">
            <v>3910.2</v>
          </cell>
          <cell r="S903">
            <v>3910.2</v>
          </cell>
          <cell r="T903">
            <v>220</v>
          </cell>
        </row>
        <row r="904">
          <cell r="C904" t="str">
            <v>Муниципальное образование "Город Березники" Пермского края</v>
          </cell>
          <cell r="D904" t="str">
            <v>г. Березники, ул. Мира, д. 87</v>
          </cell>
          <cell r="E904" t="b">
            <v>1</v>
          </cell>
          <cell r="F904">
            <v>1973</v>
          </cell>
          <cell r="G904">
            <v>1973</v>
          </cell>
          <cell r="H904" t="str">
            <v>панели</v>
          </cell>
          <cell r="L904">
            <v>5</v>
          </cell>
          <cell r="M904">
            <v>6</v>
          </cell>
          <cell r="Q904">
            <v>4615.6000000000004</v>
          </cell>
          <cell r="R904">
            <v>3898.9</v>
          </cell>
          <cell r="S904">
            <v>3898.9</v>
          </cell>
          <cell r="T904">
            <v>225</v>
          </cell>
        </row>
        <row r="905">
          <cell r="C905" t="str">
            <v>Муниципальное образование "Город Березники" Пермского края</v>
          </cell>
          <cell r="D905" t="str">
            <v>г. Березники, ул. Мира, д. 88</v>
          </cell>
          <cell r="E905" t="b">
            <v>1</v>
          </cell>
          <cell r="F905">
            <v>1982</v>
          </cell>
          <cell r="G905">
            <v>2012</v>
          </cell>
          <cell r="H905" t="str">
            <v>кирпич</v>
          </cell>
          <cell r="L905">
            <v>12</v>
          </cell>
          <cell r="M905">
            <v>1</v>
          </cell>
          <cell r="N905">
            <v>1</v>
          </cell>
          <cell r="Q905">
            <v>4617.5</v>
          </cell>
          <cell r="R905">
            <v>3857.9</v>
          </cell>
          <cell r="S905">
            <v>3527.9</v>
          </cell>
          <cell r="T905">
            <v>208</v>
          </cell>
        </row>
        <row r="906">
          <cell r="C906" t="str">
            <v>Муниципальное образование "Город Березники" Пермского края</v>
          </cell>
          <cell r="D906" t="str">
            <v>г. Березники, ул. Мира, д. 89</v>
          </cell>
          <cell r="E906" t="b">
            <v>1</v>
          </cell>
          <cell r="F906">
            <v>1972</v>
          </cell>
          <cell r="H906" t="str">
            <v>Панель</v>
          </cell>
          <cell r="L906">
            <v>5</v>
          </cell>
          <cell r="M906">
            <v>6</v>
          </cell>
          <cell r="Q906">
            <v>5222.1000000000004</v>
          </cell>
          <cell r="R906">
            <v>4327.8</v>
          </cell>
          <cell r="S906">
            <v>3895.02</v>
          </cell>
          <cell r="T906">
            <v>220</v>
          </cell>
        </row>
        <row r="907">
          <cell r="C907" t="str">
            <v>Муниципальное образование "Город Березники" Пермского края</v>
          </cell>
          <cell r="D907" t="str">
            <v>г. Березники, ул. Мира, д. 90</v>
          </cell>
          <cell r="E907" t="b">
            <v>1</v>
          </cell>
          <cell r="F907">
            <v>1982</v>
          </cell>
          <cell r="H907" t="str">
            <v>Кирпич</v>
          </cell>
          <cell r="L907">
            <v>12</v>
          </cell>
          <cell r="M907">
            <v>1</v>
          </cell>
          <cell r="N907">
            <v>1</v>
          </cell>
          <cell r="Q907">
            <v>4022</v>
          </cell>
          <cell r="R907">
            <v>3861.2</v>
          </cell>
          <cell r="S907">
            <v>3861.2</v>
          </cell>
          <cell r="T907">
            <v>206</v>
          </cell>
        </row>
        <row r="908">
          <cell r="C908" t="str">
            <v>Муниципальное образование "Город Березники" Пермского края</v>
          </cell>
          <cell r="D908" t="str">
            <v>г. Березники, ул. Мира, д. 91</v>
          </cell>
          <cell r="E908" t="b">
            <v>1</v>
          </cell>
          <cell r="F908">
            <v>1973</v>
          </cell>
          <cell r="H908" t="str">
            <v>Панель</v>
          </cell>
          <cell r="L908">
            <v>5</v>
          </cell>
          <cell r="M908">
            <v>6</v>
          </cell>
          <cell r="Q908">
            <v>5187.7</v>
          </cell>
          <cell r="R908">
            <v>4409</v>
          </cell>
          <cell r="S908">
            <v>3968.1</v>
          </cell>
          <cell r="T908">
            <v>225</v>
          </cell>
        </row>
        <row r="909">
          <cell r="C909" t="str">
            <v>Муниципальное образование "Город Березники" Пермского края</v>
          </cell>
          <cell r="D909" t="str">
            <v>г. Березники, ул. Мира, д. 92</v>
          </cell>
          <cell r="E909" t="b">
            <v>1</v>
          </cell>
          <cell r="F909">
            <v>1979</v>
          </cell>
          <cell r="H909" t="str">
            <v>Панель</v>
          </cell>
          <cell r="L909">
            <v>9</v>
          </cell>
          <cell r="M909">
            <v>7</v>
          </cell>
          <cell r="N909">
            <v>7</v>
          </cell>
          <cell r="O909">
            <v>7</v>
          </cell>
          <cell r="Q909">
            <v>17069.400000000001</v>
          </cell>
          <cell r="R909">
            <v>13328.8</v>
          </cell>
          <cell r="S909">
            <v>202.5</v>
          </cell>
          <cell r="T909">
            <v>630</v>
          </cell>
        </row>
        <row r="910">
          <cell r="C910" t="str">
            <v>Муниципальное образование "Город Березники" Пермского края</v>
          </cell>
          <cell r="D910" t="str">
            <v>г. Березники, ул. Мира, д. 93</v>
          </cell>
          <cell r="E910" t="b">
            <v>1</v>
          </cell>
          <cell r="F910">
            <v>1973</v>
          </cell>
          <cell r="H910" t="str">
            <v>Панель</v>
          </cell>
          <cell r="L910">
            <v>5</v>
          </cell>
          <cell r="M910">
            <v>6</v>
          </cell>
          <cell r="Q910">
            <v>4869</v>
          </cell>
          <cell r="R910">
            <v>3842.2</v>
          </cell>
          <cell r="S910">
            <v>3457.98</v>
          </cell>
          <cell r="T910">
            <v>218</v>
          </cell>
        </row>
        <row r="911">
          <cell r="C911" t="str">
            <v>Муниципальное образование "Город Березники" Пермского края</v>
          </cell>
          <cell r="D911" t="str">
            <v>г. Березники, ул. Мира, д. 94</v>
          </cell>
          <cell r="E911" t="b">
            <v>1</v>
          </cell>
          <cell r="F911">
            <v>1979</v>
          </cell>
          <cell r="H911" t="str">
            <v>Кирпич/панели</v>
          </cell>
          <cell r="L911">
            <v>5</v>
          </cell>
          <cell r="M911">
            <v>11</v>
          </cell>
          <cell r="Q911">
            <v>8930.2000000000007</v>
          </cell>
          <cell r="R911">
            <v>7700.3</v>
          </cell>
          <cell r="S911">
            <v>6930.27</v>
          </cell>
          <cell r="T911">
            <v>408</v>
          </cell>
        </row>
        <row r="912">
          <cell r="C912" t="str">
            <v>Муниципальное образование "Город Березники" Пермского края</v>
          </cell>
          <cell r="D912" t="str">
            <v>г. Березники, ул. Мира, д. 96</v>
          </cell>
          <cell r="E912" t="b">
            <v>1</v>
          </cell>
          <cell r="F912">
            <v>1979</v>
          </cell>
          <cell r="H912" t="str">
            <v>Кирпич/панели</v>
          </cell>
          <cell r="L912">
            <v>5</v>
          </cell>
          <cell r="M912">
            <v>9</v>
          </cell>
          <cell r="Q912">
            <v>7148.4</v>
          </cell>
          <cell r="R912">
            <v>6162.4</v>
          </cell>
          <cell r="S912">
            <v>5546.16</v>
          </cell>
          <cell r="T912">
            <v>338</v>
          </cell>
        </row>
        <row r="913">
          <cell r="C913" t="str">
            <v>Муниципальное образование "Город Березники" Пермского края</v>
          </cell>
          <cell r="D913" t="str">
            <v>г. Березники, ул. Мира, д. 98</v>
          </cell>
          <cell r="E913" t="b">
            <v>1</v>
          </cell>
          <cell r="F913">
            <v>1979</v>
          </cell>
          <cell r="H913" t="str">
            <v>Панель</v>
          </cell>
          <cell r="L913">
            <v>5</v>
          </cell>
          <cell r="M913">
            <v>6</v>
          </cell>
          <cell r="Q913">
            <v>4534.3999999999996</v>
          </cell>
          <cell r="R913">
            <v>3828.3</v>
          </cell>
          <cell r="S913">
            <v>3445.47</v>
          </cell>
          <cell r="T913">
            <v>225</v>
          </cell>
        </row>
        <row r="914">
          <cell r="C914" t="str">
            <v>Муниципальное образование "Город Березники" Пермского края</v>
          </cell>
          <cell r="D914" t="str">
            <v>г. Березники, ул. Мира, д. 99</v>
          </cell>
          <cell r="E914" t="b">
            <v>1</v>
          </cell>
          <cell r="F914">
            <v>1975</v>
          </cell>
          <cell r="H914" t="str">
            <v>Панель</v>
          </cell>
          <cell r="L914">
            <v>5</v>
          </cell>
          <cell r="M914">
            <v>6</v>
          </cell>
          <cell r="Q914">
            <v>4948.6000000000004</v>
          </cell>
          <cell r="R914">
            <v>4216.3</v>
          </cell>
          <cell r="S914">
            <v>3794.67</v>
          </cell>
          <cell r="T914">
            <v>220</v>
          </cell>
        </row>
        <row r="915">
          <cell r="C915" t="str">
            <v>Муниципальное образование "Город Березники" Пермского края</v>
          </cell>
          <cell r="D915" t="str">
            <v>г. Березники, ул. Мира, д. 100</v>
          </cell>
          <cell r="E915" t="b">
            <v>1</v>
          </cell>
          <cell r="F915">
            <v>1980</v>
          </cell>
          <cell r="H915" t="str">
            <v>Панель</v>
          </cell>
          <cell r="L915">
            <v>9</v>
          </cell>
          <cell r="M915">
            <v>2</v>
          </cell>
          <cell r="N915">
            <v>2</v>
          </cell>
          <cell r="O915">
            <v>2</v>
          </cell>
          <cell r="Q915">
            <v>4239.8999999999996</v>
          </cell>
          <cell r="R915">
            <v>3590.8</v>
          </cell>
          <cell r="S915">
            <v>3231.72</v>
          </cell>
          <cell r="T915">
            <v>180</v>
          </cell>
        </row>
        <row r="916">
          <cell r="C916" t="str">
            <v>Муниципальное образование "Город Березники" Пермского края</v>
          </cell>
          <cell r="D916" t="str">
            <v>г. Березники, ул. Мира, д. 101</v>
          </cell>
          <cell r="E916" t="b">
            <v>1</v>
          </cell>
          <cell r="F916">
            <v>1975</v>
          </cell>
          <cell r="G916">
            <v>1975</v>
          </cell>
          <cell r="H916" t="str">
            <v>панели</v>
          </cell>
          <cell r="L916">
            <v>5</v>
          </cell>
          <cell r="M916">
            <v>6</v>
          </cell>
          <cell r="Q916">
            <v>4996.8999999999996</v>
          </cell>
          <cell r="R916">
            <v>4214.8</v>
          </cell>
          <cell r="S916">
            <v>4214.8</v>
          </cell>
          <cell r="T916">
            <v>220</v>
          </cell>
        </row>
        <row r="917">
          <cell r="C917" t="str">
            <v>Муниципальное образование "Город Березники" Пермского края</v>
          </cell>
          <cell r="D917" t="str">
            <v>г. Березники, ул. Мира, д. 102</v>
          </cell>
          <cell r="E917" t="b">
            <v>1</v>
          </cell>
          <cell r="F917">
            <v>1980</v>
          </cell>
          <cell r="H917" t="str">
            <v>Панель</v>
          </cell>
          <cell r="L917">
            <v>9</v>
          </cell>
          <cell r="M917">
            <v>2</v>
          </cell>
          <cell r="N917">
            <v>2</v>
          </cell>
          <cell r="O917">
            <v>2</v>
          </cell>
          <cell r="Q917">
            <v>4508</v>
          </cell>
          <cell r="R917">
            <v>3605.7</v>
          </cell>
          <cell r="S917">
            <v>215.9</v>
          </cell>
          <cell r="T917">
            <v>180</v>
          </cell>
        </row>
        <row r="918">
          <cell r="C918" t="str">
            <v>Муниципальное образование "Город Березники" Пермского края</v>
          </cell>
          <cell r="D918" t="str">
            <v>г. Березники, ул. Мира, д. 103</v>
          </cell>
          <cell r="E918" t="b">
            <v>1</v>
          </cell>
          <cell r="F918">
            <v>1975</v>
          </cell>
          <cell r="H918" t="str">
            <v>Панель</v>
          </cell>
          <cell r="L918">
            <v>5</v>
          </cell>
          <cell r="M918">
            <v>6</v>
          </cell>
          <cell r="Q918">
            <v>4679.8999999999996</v>
          </cell>
          <cell r="R918">
            <v>3881.4</v>
          </cell>
          <cell r="S918">
            <v>3493.26</v>
          </cell>
          <cell r="T918">
            <v>225</v>
          </cell>
        </row>
        <row r="919">
          <cell r="C919" t="str">
            <v>Муниципальное образование "Город Березники" Пермского края</v>
          </cell>
          <cell r="D919" t="str">
            <v>г. Березники, ул. Мира, д. 104</v>
          </cell>
          <cell r="E919" t="b">
            <v>1</v>
          </cell>
          <cell r="F919">
            <v>1979</v>
          </cell>
          <cell r="H919" t="str">
            <v>Панель</v>
          </cell>
          <cell r="L919">
            <v>9</v>
          </cell>
          <cell r="M919">
            <v>2</v>
          </cell>
          <cell r="N919">
            <v>2</v>
          </cell>
          <cell r="O919">
            <v>2</v>
          </cell>
          <cell r="Q919">
            <v>4493.2</v>
          </cell>
          <cell r="R919">
            <v>3617.2</v>
          </cell>
          <cell r="S919">
            <v>3617.2</v>
          </cell>
          <cell r="T919">
            <v>180</v>
          </cell>
        </row>
        <row r="920">
          <cell r="C920" t="str">
            <v>Муниципальное образование "Город Березники" Пермского края</v>
          </cell>
          <cell r="D920" t="str">
            <v>г. Березники, ул. Мира, д. 105</v>
          </cell>
          <cell r="E920" t="b">
            <v>1</v>
          </cell>
          <cell r="F920">
            <v>1975</v>
          </cell>
          <cell r="H920" t="str">
            <v>Панель</v>
          </cell>
          <cell r="L920">
            <v>5</v>
          </cell>
          <cell r="M920">
            <v>8</v>
          </cell>
          <cell r="Q920">
            <v>6142.7</v>
          </cell>
          <cell r="R920">
            <v>5127.3999999999996</v>
          </cell>
          <cell r="S920">
            <v>4614.66</v>
          </cell>
          <cell r="T920">
            <v>285</v>
          </cell>
        </row>
        <row r="921">
          <cell r="C921" t="str">
            <v>Муниципальное образование "Город Березники" Пермского края</v>
          </cell>
          <cell r="D921" t="str">
            <v>г. Березники, ул. Мира, д. 106</v>
          </cell>
          <cell r="E921" t="b">
            <v>1</v>
          </cell>
          <cell r="F921">
            <v>1980</v>
          </cell>
          <cell r="H921" t="str">
            <v>Панель</v>
          </cell>
          <cell r="L921">
            <v>9</v>
          </cell>
          <cell r="M921">
            <v>2</v>
          </cell>
          <cell r="N921">
            <v>2</v>
          </cell>
          <cell r="O921">
            <v>2</v>
          </cell>
          <cell r="Q921">
            <v>4354.7</v>
          </cell>
          <cell r="R921">
            <v>3519.6</v>
          </cell>
          <cell r="S921">
            <v>3167.64</v>
          </cell>
          <cell r="T921">
            <v>180</v>
          </cell>
        </row>
        <row r="922">
          <cell r="C922" t="str">
            <v>Муниципальное образование "Город Березники" Пермского края</v>
          </cell>
          <cell r="D922" t="str">
            <v>г. Березники, ул. Мира, д. 107</v>
          </cell>
          <cell r="E922" t="b">
            <v>1</v>
          </cell>
          <cell r="F922" t="str">
            <v>1978-1981</v>
          </cell>
          <cell r="H922" t="str">
            <v>Кирпич/панели</v>
          </cell>
          <cell r="L922">
            <v>9</v>
          </cell>
          <cell r="M922">
            <v>18</v>
          </cell>
          <cell r="N922">
            <v>2</v>
          </cell>
          <cell r="O922">
            <v>2</v>
          </cell>
          <cell r="Q922">
            <v>15455.3</v>
          </cell>
          <cell r="R922">
            <v>13753.7</v>
          </cell>
          <cell r="S922">
            <v>204.8</v>
          </cell>
          <cell r="T922">
            <v>677</v>
          </cell>
        </row>
        <row r="923">
          <cell r="C923" t="str">
            <v>Муниципальное образование "Город Березники" Пермского края</v>
          </cell>
          <cell r="D923" t="str">
            <v>г. Березники, ул. Мира, д. 108</v>
          </cell>
          <cell r="E923" t="b">
            <v>1</v>
          </cell>
          <cell r="F923">
            <v>1978</v>
          </cell>
          <cell r="H923" t="str">
            <v>Панель</v>
          </cell>
          <cell r="L923">
            <v>9</v>
          </cell>
          <cell r="M923">
            <v>4</v>
          </cell>
          <cell r="N923">
            <v>4</v>
          </cell>
          <cell r="O923">
            <v>4</v>
          </cell>
          <cell r="Q923">
            <v>9091.2000000000007</v>
          </cell>
          <cell r="R923">
            <v>7648.6</v>
          </cell>
          <cell r="S923">
            <v>7648.6</v>
          </cell>
          <cell r="T923">
            <v>349</v>
          </cell>
        </row>
        <row r="924">
          <cell r="C924" t="str">
            <v>Муниципальное образование "Город Березники" Пермского края</v>
          </cell>
          <cell r="D924" t="str">
            <v>г. Березники, ул. Мира, д. 110</v>
          </cell>
          <cell r="E924" t="b">
            <v>1</v>
          </cell>
          <cell r="F924">
            <v>1978</v>
          </cell>
          <cell r="H924" t="str">
            <v>Панель</v>
          </cell>
          <cell r="L924">
            <v>5</v>
          </cell>
          <cell r="M924">
            <v>8</v>
          </cell>
          <cell r="Q924">
            <v>8598.4</v>
          </cell>
          <cell r="R924">
            <v>5136.6000000000004</v>
          </cell>
          <cell r="S924">
            <v>4622.9399999999996</v>
          </cell>
          <cell r="T924">
            <v>285</v>
          </cell>
        </row>
        <row r="925">
          <cell r="C925" t="str">
            <v>Муниципальное образование "Город Березники" Пермского края</v>
          </cell>
          <cell r="D925" t="str">
            <v>г. Березники, ул. Мира, д. 112</v>
          </cell>
          <cell r="E925" t="b">
            <v>1</v>
          </cell>
          <cell r="F925">
            <v>1979</v>
          </cell>
          <cell r="H925" t="str">
            <v>Панель</v>
          </cell>
          <cell r="L925">
            <v>9</v>
          </cell>
          <cell r="M925">
            <v>2</v>
          </cell>
          <cell r="N925">
            <v>2</v>
          </cell>
          <cell r="O925">
            <v>2</v>
          </cell>
          <cell r="Q925">
            <v>4302.8</v>
          </cell>
          <cell r="R925">
            <v>3583</v>
          </cell>
          <cell r="S925">
            <v>3224.7</v>
          </cell>
          <cell r="T925">
            <v>180</v>
          </cell>
        </row>
        <row r="926">
          <cell r="C926" t="str">
            <v>Муниципальное образование "Город Березники" Пермского края</v>
          </cell>
          <cell r="D926" t="str">
            <v>г. Березники, ул. Мира, д. 116</v>
          </cell>
          <cell r="E926" t="b">
            <v>1</v>
          </cell>
          <cell r="F926">
            <v>1978</v>
          </cell>
          <cell r="H926" t="str">
            <v>Панель</v>
          </cell>
          <cell r="L926">
            <v>9</v>
          </cell>
          <cell r="M926">
            <v>4</v>
          </cell>
          <cell r="N926">
            <v>4</v>
          </cell>
          <cell r="O926">
            <v>4</v>
          </cell>
          <cell r="Q926">
            <v>9401.1</v>
          </cell>
          <cell r="R926">
            <v>7796.2</v>
          </cell>
          <cell r="S926">
            <v>7016.58</v>
          </cell>
          <cell r="T926">
            <v>360</v>
          </cell>
        </row>
        <row r="927">
          <cell r="C927" t="str">
            <v>Муниципальное образование "Город Березники" Пермского края</v>
          </cell>
          <cell r="D927" t="str">
            <v>г. Березники, ул. Мира, д. 118</v>
          </cell>
          <cell r="E927" t="b">
            <v>1</v>
          </cell>
          <cell r="F927">
            <v>1978</v>
          </cell>
          <cell r="H927" t="str">
            <v>Панель</v>
          </cell>
          <cell r="L927">
            <v>5</v>
          </cell>
          <cell r="M927">
            <v>8</v>
          </cell>
          <cell r="Q927">
            <v>6861.2</v>
          </cell>
          <cell r="R927">
            <v>5729.7</v>
          </cell>
          <cell r="S927">
            <v>5156.7299999999996</v>
          </cell>
          <cell r="T927">
            <v>298</v>
          </cell>
        </row>
        <row r="928">
          <cell r="C928" t="str">
            <v>Муниципальное образование "Город Березники" Пермского края</v>
          </cell>
          <cell r="D928" t="str">
            <v>г. Березники, ул. Мира, д. 120</v>
          </cell>
          <cell r="E928" t="b">
            <v>1</v>
          </cell>
          <cell r="F928">
            <v>1978</v>
          </cell>
          <cell r="H928" t="str">
            <v>Панель</v>
          </cell>
          <cell r="L928">
            <v>5</v>
          </cell>
          <cell r="M928">
            <v>2</v>
          </cell>
          <cell r="Q928">
            <v>3694</v>
          </cell>
          <cell r="R928">
            <v>3049.4</v>
          </cell>
          <cell r="S928">
            <v>2744.46</v>
          </cell>
          <cell r="T928">
            <v>300</v>
          </cell>
        </row>
        <row r="929">
          <cell r="C929" t="str">
            <v>Муниципальное образование "Город Березники" Пермского края</v>
          </cell>
          <cell r="D929" t="str">
            <v>г. Березники, ул. Мира, д. 122</v>
          </cell>
          <cell r="E929" t="b">
            <v>1</v>
          </cell>
          <cell r="F929">
            <v>1978</v>
          </cell>
          <cell r="H929" t="str">
            <v>Панель</v>
          </cell>
          <cell r="L929">
            <v>5</v>
          </cell>
          <cell r="M929">
            <v>4</v>
          </cell>
          <cell r="Q929">
            <v>2920.2</v>
          </cell>
          <cell r="R929">
            <v>2607.9</v>
          </cell>
          <cell r="S929">
            <v>2347.11</v>
          </cell>
          <cell r="T929">
            <v>150</v>
          </cell>
        </row>
        <row r="930">
          <cell r="C930" t="str">
            <v>Муниципальное образование "Город Березники" Пермского края</v>
          </cell>
          <cell r="D930" t="str">
            <v>г. Березники, ул. Мира, д. 124</v>
          </cell>
          <cell r="E930" t="b">
            <v>1</v>
          </cell>
          <cell r="F930">
            <v>1979</v>
          </cell>
          <cell r="H930" t="str">
            <v>Панель</v>
          </cell>
          <cell r="L930">
            <v>9</v>
          </cell>
          <cell r="M930">
            <v>5</v>
          </cell>
          <cell r="N930">
            <v>5</v>
          </cell>
          <cell r="O930">
            <v>5</v>
          </cell>
          <cell r="Q930">
            <v>11091.2</v>
          </cell>
          <cell r="R930">
            <v>9709.7000000000007</v>
          </cell>
          <cell r="S930">
            <v>8738.73</v>
          </cell>
          <cell r="T930">
            <v>450</v>
          </cell>
        </row>
        <row r="931">
          <cell r="C931" t="str">
            <v>Муниципальное образование "Город Березники" Пермского края</v>
          </cell>
          <cell r="D931" t="str">
            <v>г. Березники, ул. Мира, д. 128</v>
          </cell>
          <cell r="E931" t="b">
            <v>1</v>
          </cell>
          <cell r="F931">
            <v>1979</v>
          </cell>
          <cell r="H931" t="str">
            <v>Панель</v>
          </cell>
          <cell r="L931">
            <v>5</v>
          </cell>
          <cell r="M931">
            <v>11</v>
          </cell>
          <cell r="Q931">
            <v>9884.6</v>
          </cell>
          <cell r="R931">
            <v>7779.5</v>
          </cell>
          <cell r="S931">
            <v>7001.55</v>
          </cell>
          <cell r="T931">
            <v>413</v>
          </cell>
        </row>
        <row r="932">
          <cell r="C932" t="str">
            <v>Муниципальное образование "Город Березники" Пермского края</v>
          </cell>
          <cell r="D932" t="str">
            <v>г. Березники, ул. Мира, д. 130</v>
          </cell>
          <cell r="E932" t="b">
            <v>1</v>
          </cell>
          <cell r="F932">
            <v>1979</v>
          </cell>
          <cell r="H932" t="str">
            <v>Панель</v>
          </cell>
          <cell r="L932">
            <v>5</v>
          </cell>
          <cell r="M932">
            <v>12</v>
          </cell>
          <cell r="Q932">
            <v>10587.5</v>
          </cell>
          <cell r="R932">
            <v>8608.1</v>
          </cell>
          <cell r="S932">
            <v>7747.29</v>
          </cell>
          <cell r="T932">
            <v>440</v>
          </cell>
        </row>
        <row r="933">
          <cell r="C933" t="str">
            <v>Муниципальное образование "Город Березники" Пермского края</v>
          </cell>
          <cell r="D933" t="str">
            <v>г. Березники, ул. Монтажников, д. 3</v>
          </cell>
          <cell r="E933" t="b">
            <v>1</v>
          </cell>
          <cell r="F933">
            <v>1961</v>
          </cell>
          <cell r="H933" t="str">
            <v>Кирпич</v>
          </cell>
          <cell r="L933">
            <v>2</v>
          </cell>
          <cell r="M933">
            <v>2</v>
          </cell>
          <cell r="Q933">
            <v>687.3</v>
          </cell>
          <cell r="R933">
            <v>623.1</v>
          </cell>
          <cell r="S933">
            <v>623.1</v>
          </cell>
          <cell r="T933">
            <v>26</v>
          </cell>
        </row>
        <row r="934">
          <cell r="C934" t="str">
            <v>Муниципальное образование "Город Березники" Пермского края</v>
          </cell>
          <cell r="D934" t="str">
            <v>г. Березники, ул. Монтажников, д. 7</v>
          </cell>
          <cell r="E934" t="b">
            <v>1</v>
          </cell>
          <cell r="F934">
            <v>1999</v>
          </cell>
          <cell r="H934" t="str">
            <v>Кирпич</v>
          </cell>
          <cell r="L934">
            <v>4</v>
          </cell>
          <cell r="M934">
            <v>2</v>
          </cell>
          <cell r="Q934">
            <v>1421.6</v>
          </cell>
          <cell r="R934">
            <v>1259.5</v>
          </cell>
          <cell r="S934">
            <v>1133.55</v>
          </cell>
          <cell r="T934">
            <v>65</v>
          </cell>
        </row>
        <row r="935">
          <cell r="C935" t="str">
            <v>Муниципальное образование "Город Березники" Пермского края</v>
          </cell>
          <cell r="D935" t="str">
            <v>г. Березники, ул. Монтажников, д. 9</v>
          </cell>
          <cell r="E935" t="b">
            <v>1</v>
          </cell>
          <cell r="F935">
            <v>1993</v>
          </cell>
          <cell r="H935" t="str">
            <v>Кирпич</v>
          </cell>
          <cell r="L935">
            <v>2</v>
          </cell>
          <cell r="M935">
            <v>2</v>
          </cell>
          <cell r="Q935">
            <v>1033</v>
          </cell>
          <cell r="R935">
            <v>936.8</v>
          </cell>
          <cell r="S935">
            <v>843.12</v>
          </cell>
          <cell r="T935">
            <v>55</v>
          </cell>
        </row>
        <row r="936">
          <cell r="C936" t="str">
            <v>Муниципальное образование "Город Березники" Пермского края</v>
          </cell>
          <cell r="D936" t="str">
            <v>г. Березники, ул. Набережная, д. 17</v>
          </cell>
          <cell r="E936" t="b">
            <v>1</v>
          </cell>
          <cell r="F936">
            <v>1989</v>
          </cell>
          <cell r="H936" t="str">
            <v>Панель</v>
          </cell>
          <cell r="L936">
            <v>5</v>
          </cell>
          <cell r="M936">
            <v>7</v>
          </cell>
          <cell r="Q936">
            <v>6687.3</v>
          </cell>
          <cell r="R936">
            <v>5556.2</v>
          </cell>
          <cell r="S936">
            <v>5000.58</v>
          </cell>
          <cell r="T936">
            <v>260</v>
          </cell>
        </row>
        <row r="937">
          <cell r="C937" t="str">
            <v>Муниципальное образование "Город Березники" Пермского края</v>
          </cell>
          <cell r="D937" t="str">
            <v>г. Березники, ул. Набережная, д. 19</v>
          </cell>
          <cell r="E937" t="b">
            <v>1</v>
          </cell>
          <cell r="F937">
            <v>1989</v>
          </cell>
          <cell r="H937" t="str">
            <v>Панель</v>
          </cell>
          <cell r="L937">
            <v>5</v>
          </cell>
          <cell r="M937">
            <v>9</v>
          </cell>
          <cell r="Q937">
            <v>8027.9</v>
          </cell>
          <cell r="R937">
            <v>7012.1</v>
          </cell>
          <cell r="S937">
            <v>6310.89</v>
          </cell>
          <cell r="T937">
            <v>335</v>
          </cell>
        </row>
        <row r="938">
          <cell r="C938" t="str">
            <v>Муниципальное образование "Город Березники" Пермского края</v>
          </cell>
          <cell r="D938" t="str">
            <v>г. Березники, ул. Набережная, д. 21</v>
          </cell>
          <cell r="E938" t="b">
            <v>1</v>
          </cell>
          <cell r="F938">
            <v>1989</v>
          </cell>
          <cell r="H938" t="str">
            <v>Кирпич</v>
          </cell>
          <cell r="L938">
            <v>6</v>
          </cell>
          <cell r="M938">
            <v>4</v>
          </cell>
          <cell r="Q938">
            <v>3808.4</v>
          </cell>
          <cell r="R938">
            <v>3334.6</v>
          </cell>
          <cell r="S938">
            <v>3001.14</v>
          </cell>
          <cell r="T938">
            <v>150</v>
          </cell>
        </row>
        <row r="939">
          <cell r="C939" t="str">
            <v>Муниципальное образование "Город Березники" Пермского края</v>
          </cell>
          <cell r="D939" t="str">
            <v>г. Березники, ул. Набережная, д. 25</v>
          </cell>
          <cell r="E939" t="b">
            <v>1</v>
          </cell>
          <cell r="F939">
            <v>1989</v>
          </cell>
          <cell r="H939" t="str">
            <v>Панель</v>
          </cell>
          <cell r="L939">
            <v>5</v>
          </cell>
          <cell r="M939">
            <v>9</v>
          </cell>
          <cell r="Q939">
            <v>8211</v>
          </cell>
          <cell r="R939">
            <v>6986.7</v>
          </cell>
          <cell r="S939">
            <v>6288.03</v>
          </cell>
          <cell r="T939">
            <v>335</v>
          </cell>
        </row>
        <row r="940">
          <cell r="C940" t="str">
            <v>Муниципальное образование "Город Березники" Пермского края</v>
          </cell>
          <cell r="D940" t="str">
            <v>г. Березники, ул. Набережная, д. 27</v>
          </cell>
          <cell r="E940" t="b">
            <v>1</v>
          </cell>
          <cell r="F940">
            <v>1989</v>
          </cell>
          <cell r="H940" t="str">
            <v>Панель</v>
          </cell>
          <cell r="L940">
            <v>5</v>
          </cell>
          <cell r="M940">
            <v>5</v>
          </cell>
          <cell r="Q940">
            <v>4437.1000000000004</v>
          </cell>
          <cell r="R940">
            <v>3773.1</v>
          </cell>
          <cell r="S940">
            <v>3395.79</v>
          </cell>
          <cell r="T940">
            <v>188</v>
          </cell>
        </row>
        <row r="941">
          <cell r="C941" t="str">
            <v>Муниципальное образование "Город Березники" Пермского края</v>
          </cell>
          <cell r="D941" t="str">
            <v>г. Березники, ул. Набережная, д. 29</v>
          </cell>
          <cell r="E941" t="b">
            <v>1</v>
          </cell>
          <cell r="F941">
            <v>1991</v>
          </cell>
          <cell r="H941" t="str">
            <v>Кирпич</v>
          </cell>
          <cell r="L941">
            <v>5</v>
          </cell>
          <cell r="M941">
            <v>4</v>
          </cell>
          <cell r="Q941">
            <v>3207.9</v>
          </cell>
          <cell r="R941">
            <v>2775.6</v>
          </cell>
          <cell r="S941">
            <v>2498.04</v>
          </cell>
          <cell r="T941">
            <v>150</v>
          </cell>
        </row>
        <row r="942">
          <cell r="C942" t="str">
            <v>Муниципальное образование "Город Березники" Пермского края</v>
          </cell>
          <cell r="D942" t="str">
            <v>г. Березники, ул. Набережная, д. 31</v>
          </cell>
          <cell r="E942" t="b">
            <v>1</v>
          </cell>
          <cell r="F942">
            <v>1989</v>
          </cell>
          <cell r="H942" t="str">
            <v>Панель</v>
          </cell>
          <cell r="L942">
            <v>5</v>
          </cell>
          <cell r="M942">
            <v>6</v>
          </cell>
          <cell r="Q942">
            <v>5613</v>
          </cell>
          <cell r="R942">
            <v>4665.8999999999996</v>
          </cell>
          <cell r="S942">
            <v>4199.3100000000004</v>
          </cell>
          <cell r="T942">
            <v>223</v>
          </cell>
        </row>
        <row r="943">
          <cell r="C943" t="str">
            <v>Муниципальное образование "Город Березники" Пермского края</v>
          </cell>
          <cell r="D943" t="str">
            <v>г. Березники, ул. Набережная, д. 33</v>
          </cell>
          <cell r="E943" t="b">
            <v>1</v>
          </cell>
          <cell r="F943">
            <v>1989</v>
          </cell>
          <cell r="H943" t="str">
            <v>Панель</v>
          </cell>
          <cell r="L943">
            <v>5</v>
          </cell>
          <cell r="M943">
            <v>7</v>
          </cell>
          <cell r="Q943">
            <v>6620.6</v>
          </cell>
          <cell r="R943">
            <v>5667.7</v>
          </cell>
          <cell r="S943">
            <v>5100.93</v>
          </cell>
          <cell r="T943">
            <v>260</v>
          </cell>
        </row>
        <row r="944">
          <cell r="C944" t="str">
            <v>Муниципальное образование "Город Березники" Пермского края</v>
          </cell>
          <cell r="D944" t="str">
            <v>г. Березники, ул. Набережная, д. 37</v>
          </cell>
          <cell r="E944" t="b">
            <v>1</v>
          </cell>
          <cell r="F944">
            <v>1994</v>
          </cell>
          <cell r="H944" t="str">
            <v>Кирпич</v>
          </cell>
          <cell r="L944">
            <v>6</v>
          </cell>
          <cell r="M944">
            <v>3</v>
          </cell>
          <cell r="Q944">
            <v>2655.3</v>
          </cell>
          <cell r="R944">
            <v>2241.4</v>
          </cell>
          <cell r="S944">
            <v>2017.26</v>
          </cell>
          <cell r="T944">
            <v>93</v>
          </cell>
        </row>
        <row r="945">
          <cell r="C945" t="str">
            <v>Муниципальное образование "Город Березники" Пермского края</v>
          </cell>
          <cell r="D945" t="str">
            <v>г. Березники, ул. Набережная, д. 41</v>
          </cell>
          <cell r="E945" t="b">
            <v>1</v>
          </cell>
          <cell r="F945">
            <v>1993</v>
          </cell>
          <cell r="H945" t="str">
            <v>Кирпич</v>
          </cell>
          <cell r="L945">
            <v>5</v>
          </cell>
          <cell r="M945">
            <v>3</v>
          </cell>
          <cell r="Q945">
            <v>2574</v>
          </cell>
          <cell r="R945">
            <v>2309.3000000000002</v>
          </cell>
          <cell r="S945">
            <v>2078.37</v>
          </cell>
          <cell r="T945">
            <v>70</v>
          </cell>
        </row>
        <row r="946">
          <cell r="C946" t="str">
            <v>Муниципальное образование "Город Березники" Пермского края</v>
          </cell>
          <cell r="D946" t="str">
            <v>г. Березники, ул. Набережная, д. 43</v>
          </cell>
          <cell r="E946" t="b">
            <v>1</v>
          </cell>
          <cell r="F946">
            <v>1988</v>
          </cell>
          <cell r="G946">
            <v>1988</v>
          </cell>
          <cell r="H946" t="str">
            <v>панели</v>
          </cell>
          <cell r="L946">
            <v>5</v>
          </cell>
          <cell r="M946">
            <v>8</v>
          </cell>
          <cell r="Q946">
            <v>7238.2</v>
          </cell>
          <cell r="R946">
            <v>6119.1</v>
          </cell>
          <cell r="S946">
            <v>6119.1</v>
          </cell>
          <cell r="T946">
            <v>298</v>
          </cell>
        </row>
        <row r="947">
          <cell r="C947" t="str">
            <v>Муниципальное образование "Город Березники" Пермского края</v>
          </cell>
          <cell r="D947" t="str">
            <v>г. Березники, ул. Набережная, д. 45</v>
          </cell>
          <cell r="E947" t="b">
            <v>1</v>
          </cell>
          <cell r="F947">
            <v>1987</v>
          </cell>
          <cell r="H947" t="str">
            <v>Панель</v>
          </cell>
          <cell r="L947">
            <v>5</v>
          </cell>
          <cell r="M947">
            <v>10</v>
          </cell>
          <cell r="Q947">
            <v>8489.2999999999993</v>
          </cell>
          <cell r="R947">
            <v>7547.1</v>
          </cell>
          <cell r="S947">
            <v>6792.39</v>
          </cell>
          <cell r="T947">
            <v>373</v>
          </cell>
        </row>
        <row r="948">
          <cell r="C948" t="str">
            <v>Муниципальное образование "Город Березники" Пермского края</v>
          </cell>
          <cell r="D948" t="str">
            <v>г. Березники, ул. Набережная, д. 49</v>
          </cell>
          <cell r="E948" t="b">
            <v>1</v>
          </cell>
          <cell r="F948">
            <v>1987</v>
          </cell>
          <cell r="H948" t="str">
            <v>Панель</v>
          </cell>
          <cell r="L948">
            <v>5</v>
          </cell>
          <cell r="M948">
            <v>8</v>
          </cell>
          <cell r="Q948">
            <v>7238.8</v>
          </cell>
          <cell r="R948">
            <v>6111.6</v>
          </cell>
          <cell r="S948">
            <v>5500.44</v>
          </cell>
          <cell r="T948">
            <v>298</v>
          </cell>
        </row>
        <row r="949">
          <cell r="C949" t="str">
            <v>Муниципальное образование "Город Березники" Пермского края</v>
          </cell>
          <cell r="D949" t="str">
            <v>г. Березники, ул. Набережная, д. 51</v>
          </cell>
          <cell r="E949" t="b">
            <v>1</v>
          </cell>
          <cell r="F949">
            <v>1986</v>
          </cell>
          <cell r="H949" t="str">
            <v>Кирпич</v>
          </cell>
          <cell r="L949">
            <v>5</v>
          </cell>
          <cell r="M949">
            <v>5</v>
          </cell>
          <cell r="Q949">
            <v>3236.4</v>
          </cell>
          <cell r="R949">
            <v>2836.6</v>
          </cell>
          <cell r="S949">
            <v>2552.94</v>
          </cell>
          <cell r="T949">
            <v>150</v>
          </cell>
        </row>
        <row r="950">
          <cell r="C950" t="str">
            <v>Муниципальное образование "Город Березники" Пермского края</v>
          </cell>
          <cell r="D950" t="str">
            <v>г. Березники, ул. Набережная, д. 53</v>
          </cell>
          <cell r="E950" t="b">
            <v>1</v>
          </cell>
          <cell r="F950">
            <v>2019</v>
          </cell>
          <cell r="H950" t="str">
            <v>кирпич</v>
          </cell>
          <cell r="I950" t="str">
            <v>плоская</v>
          </cell>
          <cell r="K950" t="str">
            <v>имеется</v>
          </cell>
          <cell r="L950">
            <v>3</v>
          </cell>
          <cell r="M950">
            <v>4</v>
          </cell>
          <cell r="Q950">
            <v>2463.1</v>
          </cell>
          <cell r="R950">
            <v>1986.6</v>
          </cell>
          <cell r="S950">
            <v>1986.6</v>
          </cell>
          <cell r="T950">
            <v>120</v>
          </cell>
        </row>
        <row r="951">
          <cell r="C951" t="str">
            <v>Муниципальное образование "Город Березники" Пермского края</v>
          </cell>
          <cell r="D951" t="str">
            <v>г. Березники, ул. Набережная, д. 55</v>
          </cell>
          <cell r="E951" t="b">
            <v>1</v>
          </cell>
          <cell r="F951">
            <v>2019</v>
          </cell>
          <cell r="H951" t="str">
            <v>кирпич</v>
          </cell>
          <cell r="I951" t="str">
            <v>плоская</v>
          </cell>
          <cell r="K951" t="str">
            <v>имеется</v>
          </cell>
          <cell r="L951">
            <v>3</v>
          </cell>
          <cell r="M951">
            <v>2</v>
          </cell>
          <cell r="Q951">
            <v>1219.9000000000001</v>
          </cell>
          <cell r="R951">
            <v>1010.8</v>
          </cell>
          <cell r="S951">
            <v>1010.8</v>
          </cell>
          <cell r="T951">
            <v>45</v>
          </cell>
        </row>
        <row r="952">
          <cell r="C952" t="str">
            <v>Муниципальное образование "Город Березники" Пермского края</v>
          </cell>
          <cell r="D952" t="str">
            <v>г. Березники, ул. Набережная, д. 57</v>
          </cell>
          <cell r="E952" t="b">
            <v>1</v>
          </cell>
          <cell r="F952">
            <v>2019</v>
          </cell>
          <cell r="H952" t="str">
            <v>кирпич</v>
          </cell>
          <cell r="I952" t="str">
            <v>плоская</v>
          </cell>
          <cell r="K952" t="str">
            <v>имеется</v>
          </cell>
          <cell r="L952">
            <v>3</v>
          </cell>
          <cell r="M952">
            <v>4</v>
          </cell>
          <cell r="Q952">
            <v>2378.3000000000002</v>
          </cell>
          <cell r="R952">
            <v>2006.5</v>
          </cell>
          <cell r="S952">
            <v>2006.5</v>
          </cell>
          <cell r="T952">
            <v>105</v>
          </cell>
        </row>
        <row r="953">
          <cell r="C953" t="str">
            <v>Муниципальное образование "Город Березники" Пермского края</v>
          </cell>
          <cell r="D953" t="str">
            <v>г. Березники, ул. Набережная, д. 59</v>
          </cell>
          <cell r="E953" t="b">
            <v>1</v>
          </cell>
          <cell r="F953">
            <v>2018</v>
          </cell>
          <cell r="H953" t="str">
            <v>кирпич</v>
          </cell>
          <cell r="I953" t="str">
            <v>плоская</v>
          </cell>
          <cell r="K953" t="str">
            <v>имеется</v>
          </cell>
          <cell r="L953">
            <v>3</v>
          </cell>
          <cell r="M953">
            <v>3</v>
          </cell>
          <cell r="Q953">
            <v>2244.5</v>
          </cell>
          <cell r="R953">
            <v>1472.5</v>
          </cell>
          <cell r="S953">
            <v>1472.5</v>
          </cell>
          <cell r="T953">
            <v>65</v>
          </cell>
        </row>
        <row r="954">
          <cell r="C954" t="str">
            <v>Муниципальное образование "Город Березники" Пермского края</v>
          </cell>
          <cell r="D954" t="str">
            <v>г. Березники, ул. Набережная, д. 41А</v>
          </cell>
          <cell r="E954" t="b">
            <v>1</v>
          </cell>
          <cell r="F954">
            <v>2009</v>
          </cell>
          <cell r="H954" t="str">
            <v>кирпич</v>
          </cell>
          <cell r="I954" t="str">
            <v>плоская</v>
          </cell>
          <cell r="K954" t="str">
            <v>имеется</v>
          </cell>
          <cell r="L954">
            <v>5</v>
          </cell>
          <cell r="M954">
            <v>2</v>
          </cell>
          <cell r="Q954">
            <v>5509.4</v>
          </cell>
          <cell r="R954">
            <v>5509.4</v>
          </cell>
          <cell r="S954">
            <v>5509.4</v>
          </cell>
          <cell r="T954">
            <v>97</v>
          </cell>
        </row>
        <row r="955">
          <cell r="C955" t="str">
            <v>Муниципальное образование "Город Березники" Пермского края</v>
          </cell>
          <cell r="D955" t="str">
            <v>г. Березники, ул. Нагорная, д. 16</v>
          </cell>
          <cell r="E955" t="b">
            <v>1</v>
          </cell>
          <cell r="F955">
            <v>1955</v>
          </cell>
          <cell r="H955" t="str">
            <v>Кирпич</v>
          </cell>
          <cell r="L955">
            <v>2</v>
          </cell>
          <cell r="M955">
            <v>1</v>
          </cell>
          <cell r="Q955">
            <v>433.5</v>
          </cell>
          <cell r="R955">
            <v>387.4</v>
          </cell>
          <cell r="S955">
            <v>387.4</v>
          </cell>
          <cell r="T955">
            <v>18</v>
          </cell>
        </row>
        <row r="956">
          <cell r="C956" t="str">
            <v>Муниципальное образование "Город Березники" Пермского края</v>
          </cell>
          <cell r="D956" t="str">
            <v>г. Березники, ул. Нагорная, д. 18</v>
          </cell>
          <cell r="E956" t="b">
            <v>1</v>
          </cell>
          <cell r="F956">
            <v>1956</v>
          </cell>
          <cell r="H956" t="str">
            <v>Кирпич</v>
          </cell>
          <cell r="L956">
            <v>2</v>
          </cell>
          <cell r="M956">
            <v>1</v>
          </cell>
          <cell r="Q956">
            <v>432</v>
          </cell>
          <cell r="R956">
            <v>386</v>
          </cell>
          <cell r="S956">
            <v>386</v>
          </cell>
          <cell r="T956">
            <v>19</v>
          </cell>
        </row>
        <row r="957">
          <cell r="C957" t="str">
            <v>Муниципальное образование "Город Березники" Пермского края</v>
          </cell>
          <cell r="D957" t="str">
            <v>г. Березники, ул. Нагорная, д. 20</v>
          </cell>
          <cell r="E957" t="b">
            <v>1</v>
          </cell>
          <cell r="F957">
            <v>1957</v>
          </cell>
          <cell r="H957" t="str">
            <v>Кирпич</v>
          </cell>
          <cell r="L957">
            <v>2</v>
          </cell>
          <cell r="M957">
            <v>2</v>
          </cell>
          <cell r="Q957">
            <v>424.7</v>
          </cell>
          <cell r="R957">
            <v>382.5</v>
          </cell>
          <cell r="S957">
            <v>344.25</v>
          </cell>
          <cell r="T957">
            <v>20</v>
          </cell>
        </row>
        <row r="958">
          <cell r="C958" t="str">
            <v>Муниципальное образование "Город Березники" Пермского края</v>
          </cell>
          <cell r="D958" t="str">
            <v>г. Березники, ул. Нагорная, д. 22</v>
          </cell>
          <cell r="E958" t="b">
            <v>1</v>
          </cell>
          <cell r="F958">
            <v>1958</v>
          </cell>
          <cell r="H958" t="str">
            <v>Кирпич</v>
          </cell>
          <cell r="L958">
            <v>2</v>
          </cell>
          <cell r="M958">
            <v>2</v>
          </cell>
          <cell r="Q958">
            <v>707.3</v>
          </cell>
          <cell r="R958">
            <v>642.1</v>
          </cell>
          <cell r="S958">
            <v>642.1</v>
          </cell>
          <cell r="T958">
            <v>34</v>
          </cell>
        </row>
        <row r="959">
          <cell r="C959" t="str">
            <v>Муниципальное образование "Город Березники" Пермского края</v>
          </cell>
          <cell r="D959" t="str">
            <v>г. Березники, ул. Нахимова, д. 16</v>
          </cell>
          <cell r="E959" t="b">
            <v>1</v>
          </cell>
          <cell r="H959" t="str">
            <v>кирпич</v>
          </cell>
          <cell r="I959" t="str">
            <v>скатная</v>
          </cell>
          <cell r="K959" t="str">
            <v>имеется</v>
          </cell>
          <cell r="L959">
            <v>2</v>
          </cell>
          <cell r="M959">
            <v>2</v>
          </cell>
          <cell r="Q959">
            <v>865.1</v>
          </cell>
          <cell r="R959">
            <v>865.1</v>
          </cell>
          <cell r="S959">
            <v>865.1</v>
          </cell>
          <cell r="T959">
            <v>30</v>
          </cell>
        </row>
        <row r="960">
          <cell r="C960" t="str">
            <v>Муниципальное образование "Город Березники" Пермского края</v>
          </cell>
          <cell r="D960" t="str">
            <v>г. Березники, ул. Нахимова, д. 21</v>
          </cell>
          <cell r="E960" t="b">
            <v>1</v>
          </cell>
          <cell r="H960" t="str">
            <v>кирпич</v>
          </cell>
          <cell r="I960" t="str">
            <v>скатная</v>
          </cell>
          <cell r="K960" t="str">
            <v>имеется</v>
          </cell>
          <cell r="L960">
            <v>2</v>
          </cell>
          <cell r="M960">
            <v>2</v>
          </cell>
          <cell r="Q960">
            <v>888.2</v>
          </cell>
          <cell r="R960">
            <v>888.2</v>
          </cell>
          <cell r="S960">
            <v>726.9</v>
          </cell>
          <cell r="T960">
            <v>30</v>
          </cell>
        </row>
        <row r="961">
          <cell r="C961" t="str">
            <v>Муниципальное образование "Город Березники" Пермского края</v>
          </cell>
          <cell r="D961" t="str">
            <v>г. Березники, ул. Октябрьская, д. 1А</v>
          </cell>
          <cell r="E961" t="b">
            <v>1</v>
          </cell>
          <cell r="F961">
            <v>2010</v>
          </cell>
          <cell r="H961" t="str">
            <v>Панель</v>
          </cell>
          <cell r="L961">
            <v>3</v>
          </cell>
          <cell r="M961">
            <v>4</v>
          </cell>
          <cell r="Q961">
            <v>2378.5</v>
          </cell>
          <cell r="R961">
            <v>645.9</v>
          </cell>
          <cell r="S961">
            <v>581.30999999999995</v>
          </cell>
          <cell r="T961">
            <v>90</v>
          </cell>
        </row>
        <row r="962">
          <cell r="C962" t="str">
            <v>Муниципальное образование "Город Березники" Пермского края</v>
          </cell>
          <cell r="D962" t="str">
            <v>г. Березники, ул. Октябрьская, д. 1Б</v>
          </cell>
          <cell r="E962" t="b">
            <v>1</v>
          </cell>
          <cell r="F962">
            <v>2010</v>
          </cell>
          <cell r="H962" t="str">
            <v>панель, кирпич</v>
          </cell>
          <cell r="I962" t="str">
            <v>плоская</v>
          </cell>
          <cell r="K962" t="str">
            <v>имеется</v>
          </cell>
          <cell r="L962">
            <v>3</v>
          </cell>
          <cell r="M962">
            <v>2</v>
          </cell>
          <cell r="Q962">
            <v>1130.7</v>
          </cell>
          <cell r="R962">
            <v>1130.7</v>
          </cell>
          <cell r="S962">
            <v>1130.7</v>
          </cell>
          <cell r="T962">
            <v>45</v>
          </cell>
        </row>
        <row r="963">
          <cell r="C963" t="str">
            <v>Муниципальное образование "Город Березники" Пермского края</v>
          </cell>
          <cell r="D963" t="str">
            <v>г. Березники, ул. Октябрьская, д. 2А</v>
          </cell>
          <cell r="E963" t="b">
            <v>1</v>
          </cell>
          <cell r="F963">
            <v>2010</v>
          </cell>
          <cell r="H963" t="str">
            <v>Панель</v>
          </cell>
          <cell r="L963">
            <v>3</v>
          </cell>
          <cell r="M963">
            <v>3</v>
          </cell>
          <cell r="Q963">
            <v>1898.5</v>
          </cell>
          <cell r="R963">
            <v>476</v>
          </cell>
          <cell r="S963">
            <v>428.4</v>
          </cell>
          <cell r="T963">
            <v>75</v>
          </cell>
        </row>
        <row r="964">
          <cell r="C964" t="str">
            <v>Муниципальное образование "Город Березники" Пермского края</v>
          </cell>
          <cell r="D964" t="str">
            <v>г. Березники, ул. Октябрьская, д. 2Б</v>
          </cell>
          <cell r="E964" t="b">
            <v>1</v>
          </cell>
          <cell r="F964">
            <v>2010</v>
          </cell>
          <cell r="H964" t="str">
            <v>Панель</v>
          </cell>
          <cell r="L964">
            <v>3</v>
          </cell>
          <cell r="M964">
            <v>2</v>
          </cell>
          <cell r="Q964">
            <v>1330.35</v>
          </cell>
          <cell r="R964">
            <v>699.4</v>
          </cell>
          <cell r="S964">
            <v>629.46</v>
          </cell>
          <cell r="T964">
            <v>53</v>
          </cell>
        </row>
        <row r="965">
          <cell r="C965" t="str">
            <v>Муниципальное образование "Город Березники" Пермского края</v>
          </cell>
          <cell r="D965" t="str">
            <v>г. Березники, ул. Октябрьская, д. 2В</v>
          </cell>
          <cell r="E965" t="b">
            <v>1</v>
          </cell>
          <cell r="F965">
            <v>2010</v>
          </cell>
          <cell r="H965" t="str">
            <v>Панель</v>
          </cell>
          <cell r="L965">
            <v>3</v>
          </cell>
          <cell r="M965">
            <v>3</v>
          </cell>
          <cell r="Q965">
            <v>2046.63</v>
          </cell>
          <cell r="R965">
            <v>710.8</v>
          </cell>
          <cell r="S965">
            <v>639.72</v>
          </cell>
          <cell r="T965">
            <v>83</v>
          </cell>
        </row>
        <row r="966">
          <cell r="C966" t="str">
            <v>Муниципальное образование "Город Березники" Пермского края</v>
          </cell>
          <cell r="D966" t="str">
            <v>г. Березники, ул. Олега Кошевого, д. 6</v>
          </cell>
          <cell r="E966" t="b">
            <v>1</v>
          </cell>
          <cell r="F966">
            <v>1957</v>
          </cell>
          <cell r="H966" t="str">
            <v>Кирпич</v>
          </cell>
          <cell r="L966">
            <v>3</v>
          </cell>
          <cell r="M966">
            <v>3</v>
          </cell>
          <cell r="Q966">
            <v>2207.5</v>
          </cell>
          <cell r="R966">
            <v>1848.5</v>
          </cell>
          <cell r="S966">
            <v>1848.5</v>
          </cell>
          <cell r="T966">
            <v>52</v>
          </cell>
        </row>
        <row r="967">
          <cell r="C967" t="str">
            <v>Муниципальное образование "Город Березники" Пермского края</v>
          </cell>
          <cell r="D967" t="str">
            <v>г. Березники, ул. Олега Кошевого, д. 8</v>
          </cell>
          <cell r="E967" t="b">
            <v>1</v>
          </cell>
          <cell r="F967">
            <v>1956</v>
          </cell>
          <cell r="H967" t="str">
            <v>Кирпич</v>
          </cell>
          <cell r="L967">
            <v>3</v>
          </cell>
          <cell r="M967">
            <v>3</v>
          </cell>
          <cell r="Q967">
            <v>2165.6999999999998</v>
          </cell>
          <cell r="R967">
            <v>1903.3</v>
          </cell>
          <cell r="S967">
            <v>1903.3</v>
          </cell>
          <cell r="T967">
            <v>55</v>
          </cell>
        </row>
        <row r="968">
          <cell r="C968" t="str">
            <v>Муниципальное образование "Город Березники" Пермского края</v>
          </cell>
          <cell r="D968" t="str">
            <v>г. Березники, ул. Олега Кошевого, д. 9</v>
          </cell>
          <cell r="E968" t="b">
            <v>1</v>
          </cell>
          <cell r="F968">
            <v>1957</v>
          </cell>
          <cell r="H968" t="str">
            <v>Кирпич</v>
          </cell>
          <cell r="L968">
            <v>4</v>
          </cell>
          <cell r="M968">
            <v>3</v>
          </cell>
          <cell r="Q968">
            <v>2726.6</v>
          </cell>
          <cell r="R968">
            <v>2457.8000000000002</v>
          </cell>
          <cell r="S968">
            <v>2457.8000000000002</v>
          </cell>
          <cell r="T968">
            <v>91</v>
          </cell>
        </row>
        <row r="969">
          <cell r="C969" t="str">
            <v>Муниципальное образование "Город Березники" Пермского края</v>
          </cell>
          <cell r="D969" t="str">
            <v>г. Березники, ул. Олега Кошевого, д. 11</v>
          </cell>
          <cell r="E969" t="b">
            <v>1</v>
          </cell>
          <cell r="F969">
            <v>1951</v>
          </cell>
          <cell r="H969" t="str">
            <v>Кирпич</v>
          </cell>
          <cell r="L969">
            <v>3</v>
          </cell>
          <cell r="M969">
            <v>3</v>
          </cell>
          <cell r="Q969">
            <v>1524</v>
          </cell>
          <cell r="R969">
            <v>1232.2</v>
          </cell>
          <cell r="S969">
            <v>1108.98</v>
          </cell>
          <cell r="T969">
            <v>60</v>
          </cell>
        </row>
        <row r="970">
          <cell r="C970" t="str">
            <v>Муниципальное образование "Город Березники" Пермского края</v>
          </cell>
          <cell r="D970" t="str">
            <v>г. Березники, ул. Олега Кошевого, д. 12</v>
          </cell>
          <cell r="E970" t="b">
            <v>1</v>
          </cell>
          <cell r="F970">
            <v>1955</v>
          </cell>
          <cell r="H970" t="str">
            <v>Кирпич</v>
          </cell>
          <cell r="L970">
            <v>3</v>
          </cell>
          <cell r="M970">
            <v>3</v>
          </cell>
          <cell r="Q970">
            <v>2229.5</v>
          </cell>
          <cell r="R970">
            <v>1840.7</v>
          </cell>
          <cell r="S970">
            <v>1656.63</v>
          </cell>
          <cell r="T970">
            <v>75</v>
          </cell>
        </row>
        <row r="971">
          <cell r="C971" t="str">
            <v>Муниципальное образование "Город Березники" Пермского края</v>
          </cell>
          <cell r="D971" t="str">
            <v>г. Березники, ул. Олега Кошевого, д. 13</v>
          </cell>
          <cell r="E971" t="b">
            <v>1</v>
          </cell>
          <cell r="F971">
            <v>1952</v>
          </cell>
          <cell r="H971" t="str">
            <v>Кирпич</v>
          </cell>
          <cell r="L971">
            <v>3</v>
          </cell>
          <cell r="M971">
            <v>1</v>
          </cell>
          <cell r="Q971">
            <v>597.70000000000005</v>
          </cell>
          <cell r="R971">
            <v>525.9</v>
          </cell>
          <cell r="S971">
            <v>525.9</v>
          </cell>
          <cell r="T971">
            <v>15</v>
          </cell>
        </row>
        <row r="972">
          <cell r="C972" t="str">
            <v>Муниципальное образование "Город Березники" Пермского края</v>
          </cell>
          <cell r="D972" t="str">
            <v>г. Березники, ул. Панфилова, д. 15</v>
          </cell>
          <cell r="E972" t="b">
            <v>1</v>
          </cell>
          <cell r="H972" t="str">
            <v>шлакоблок</v>
          </cell>
          <cell r="I972" t="str">
            <v>скатная</v>
          </cell>
          <cell r="K972" t="str">
            <v>имеется</v>
          </cell>
          <cell r="L972">
            <v>2</v>
          </cell>
          <cell r="M972">
            <v>2</v>
          </cell>
          <cell r="Q972">
            <v>564.70000000000005</v>
          </cell>
          <cell r="R972">
            <v>564.70000000000005</v>
          </cell>
          <cell r="S972">
            <v>485.8</v>
          </cell>
          <cell r="T972">
            <v>30</v>
          </cell>
        </row>
        <row r="973">
          <cell r="C973" t="str">
            <v>Муниципальное образование "Город Березники" Пермского края</v>
          </cell>
          <cell r="D973" t="str">
            <v>г. Березники, ул. Панфилова, д. 17</v>
          </cell>
          <cell r="E973" t="b">
            <v>1</v>
          </cell>
          <cell r="H973" t="str">
            <v>кирпич</v>
          </cell>
          <cell r="I973" t="str">
            <v>скатная</v>
          </cell>
          <cell r="K973" t="str">
            <v>имеется</v>
          </cell>
          <cell r="L973">
            <v>2</v>
          </cell>
          <cell r="M973">
            <v>1</v>
          </cell>
          <cell r="Q973">
            <v>524.4</v>
          </cell>
          <cell r="R973">
            <v>524.4</v>
          </cell>
          <cell r="S973">
            <v>485.5</v>
          </cell>
          <cell r="T973">
            <v>30</v>
          </cell>
        </row>
        <row r="974">
          <cell r="C974" t="str">
            <v>Муниципальное образование "Город Березники" Пермского края</v>
          </cell>
          <cell r="D974" t="str">
            <v>г. Березники, ул. Панфилова, д. 26</v>
          </cell>
          <cell r="E974" t="b">
            <v>1</v>
          </cell>
          <cell r="H974" t="str">
            <v>шлакоблок</v>
          </cell>
          <cell r="I974" t="str">
            <v>скатная</v>
          </cell>
          <cell r="K974" t="str">
            <v>имеется</v>
          </cell>
          <cell r="L974">
            <v>2</v>
          </cell>
          <cell r="M974">
            <v>2</v>
          </cell>
          <cell r="Q974">
            <v>516.70000000000005</v>
          </cell>
          <cell r="R974">
            <v>516.70000000000005</v>
          </cell>
          <cell r="S974">
            <v>478.1</v>
          </cell>
          <cell r="T974">
            <v>30</v>
          </cell>
        </row>
        <row r="975">
          <cell r="C975" t="str">
            <v>Муниципальное образование "Город Березники" Пермского края</v>
          </cell>
          <cell r="D975" t="str">
            <v>г. Березники, ул. Панфилова, д. 33</v>
          </cell>
          <cell r="E975" t="b">
            <v>1</v>
          </cell>
          <cell r="F975">
            <v>1961</v>
          </cell>
          <cell r="H975" t="str">
            <v>Кирпич</v>
          </cell>
          <cell r="L975">
            <v>2</v>
          </cell>
          <cell r="M975">
            <v>1</v>
          </cell>
          <cell r="Q975">
            <v>1226.9000000000001</v>
          </cell>
          <cell r="R975">
            <v>861.7</v>
          </cell>
          <cell r="S975">
            <v>692.5</v>
          </cell>
          <cell r="T975">
            <v>39</v>
          </cell>
        </row>
        <row r="976">
          <cell r="C976" t="str">
            <v>Муниципальное образование "Город Березники" Пермского края</v>
          </cell>
          <cell r="D976" t="str">
            <v>г. Березники, ул. Парижской Коммуны, д. 3</v>
          </cell>
          <cell r="E976" t="b">
            <v>1</v>
          </cell>
          <cell r="F976">
            <v>1982</v>
          </cell>
          <cell r="G976">
            <v>1982</v>
          </cell>
          <cell r="H976" t="str">
            <v>Панель</v>
          </cell>
          <cell r="L976">
            <v>5</v>
          </cell>
          <cell r="M976">
            <v>8</v>
          </cell>
          <cell r="Q976">
            <v>6533</v>
          </cell>
          <cell r="R976">
            <v>5667.1</v>
          </cell>
          <cell r="S976">
            <v>5667.1</v>
          </cell>
          <cell r="T976">
            <v>298</v>
          </cell>
        </row>
        <row r="977">
          <cell r="C977" t="str">
            <v>Муниципальное образование "Город Березники" Пермского края</v>
          </cell>
          <cell r="D977" t="str">
            <v>г. Березники, ул. Парижской Коммуны, д. 5Б кор. 1</v>
          </cell>
          <cell r="E977" t="b">
            <v>1</v>
          </cell>
          <cell r="F977">
            <v>2023</v>
          </cell>
          <cell r="H977" t="str">
            <v>Кирпич</v>
          </cell>
          <cell r="I977" t="str">
            <v>плоская</v>
          </cell>
          <cell r="J977" t="str">
            <v>ГАЗ</v>
          </cell>
          <cell r="K977" t="str">
            <v>имеется</v>
          </cell>
          <cell r="L977">
            <v>9</v>
          </cell>
          <cell r="M977">
            <v>4</v>
          </cell>
          <cell r="N977">
            <v>4</v>
          </cell>
          <cell r="P977">
            <v>4</v>
          </cell>
          <cell r="Q977">
            <v>12100.2</v>
          </cell>
          <cell r="R977">
            <v>9114.5</v>
          </cell>
          <cell r="S977">
            <v>9114.5</v>
          </cell>
          <cell r="T977">
            <v>325</v>
          </cell>
        </row>
        <row r="978">
          <cell r="C978" t="str">
            <v>Муниципальное образование "Город Березники" Пермского края</v>
          </cell>
          <cell r="D978" t="str">
            <v>г. Березники, ул. Парижской Коммуны, д. 5Б кор. 2</v>
          </cell>
          <cell r="E978" t="b">
            <v>1</v>
          </cell>
          <cell r="F978">
            <v>2023</v>
          </cell>
          <cell r="H978" t="str">
            <v>Кирпич</v>
          </cell>
          <cell r="I978" t="str">
            <v>плоская</v>
          </cell>
          <cell r="J978" t="str">
            <v>ГАЗ</v>
          </cell>
          <cell r="K978" t="str">
            <v>имеется</v>
          </cell>
          <cell r="L978">
            <v>9</v>
          </cell>
          <cell r="M978">
            <v>4</v>
          </cell>
          <cell r="N978">
            <v>4</v>
          </cell>
          <cell r="P978">
            <v>4</v>
          </cell>
          <cell r="Q978">
            <v>12158.8</v>
          </cell>
          <cell r="R978">
            <v>9134.2000000000007</v>
          </cell>
          <cell r="S978">
            <v>9134.2000000000007</v>
          </cell>
          <cell r="T978">
            <v>325</v>
          </cell>
        </row>
        <row r="979">
          <cell r="C979" t="str">
            <v>Муниципальное образование "Город Березники" Пермского края</v>
          </cell>
          <cell r="D979" t="str">
            <v>г. Березники, ул. Парижской Коммуны, д. 7</v>
          </cell>
          <cell r="E979" t="b">
            <v>1</v>
          </cell>
          <cell r="F979">
            <v>1967</v>
          </cell>
          <cell r="H979" t="str">
            <v>Панель</v>
          </cell>
          <cell r="L979">
            <v>5</v>
          </cell>
          <cell r="M979">
            <v>4</v>
          </cell>
          <cell r="Q979">
            <v>3520.9</v>
          </cell>
          <cell r="R979">
            <v>3160.9</v>
          </cell>
          <cell r="S979">
            <v>3160.9</v>
          </cell>
          <cell r="T979">
            <v>156</v>
          </cell>
        </row>
        <row r="980">
          <cell r="C980" t="str">
            <v>Муниципальное образование "Город Березники" Пермского края</v>
          </cell>
          <cell r="D980" t="str">
            <v>г. Березники, ул. Парижской Коммуны, д. 9</v>
          </cell>
          <cell r="E980" t="b">
            <v>1</v>
          </cell>
          <cell r="F980">
            <v>1968</v>
          </cell>
          <cell r="H980" t="str">
            <v>Панель</v>
          </cell>
          <cell r="L980">
            <v>5</v>
          </cell>
          <cell r="M980">
            <v>3</v>
          </cell>
          <cell r="Q980">
            <v>3030.3</v>
          </cell>
          <cell r="R980">
            <v>2769.5</v>
          </cell>
          <cell r="S980">
            <v>2769.5</v>
          </cell>
          <cell r="T980">
            <v>125</v>
          </cell>
        </row>
        <row r="981">
          <cell r="C981" t="str">
            <v>Муниципальное образование "Город Березники" Пермского края</v>
          </cell>
          <cell r="D981" t="str">
            <v>г. Березники, ул. Парижской Коммуны, д. 10</v>
          </cell>
          <cell r="E981" t="b">
            <v>1</v>
          </cell>
          <cell r="F981">
            <v>1990</v>
          </cell>
          <cell r="G981">
            <v>1990</v>
          </cell>
          <cell r="H981" t="str">
            <v>кирпич/панели</v>
          </cell>
          <cell r="L981">
            <v>5</v>
          </cell>
          <cell r="M981">
            <v>11</v>
          </cell>
          <cell r="Q981">
            <v>10438.4</v>
          </cell>
          <cell r="R981">
            <v>8979.7999999999993</v>
          </cell>
          <cell r="S981">
            <v>8465.6</v>
          </cell>
          <cell r="T981">
            <v>410</v>
          </cell>
        </row>
        <row r="982">
          <cell r="C982" t="str">
            <v>Муниципальное образование "Город Березники" Пермского края</v>
          </cell>
          <cell r="D982" t="str">
            <v>г. Березники, ул. Парижской Коммуны, д. 11</v>
          </cell>
          <cell r="E982" t="b">
            <v>1</v>
          </cell>
          <cell r="F982">
            <v>1967</v>
          </cell>
          <cell r="H982" t="str">
            <v>Панель</v>
          </cell>
          <cell r="L982">
            <v>5</v>
          </cell>
          <cell r="M982">
            <v>3</v>
          </cell>
          <cell r="Q982">
            <v>3029.8</v>
          </cell>
          <cell r="R982">
            <v>2766.7</v>
          </cell>
          <cell r="S982">
            <v>2766.7</v>
          </cell>
          <cell r="T982">
            <v>144</v>
          </cell>
        </row>
        <row r="983">
          <cell r="C983" t="str">
            <v>Муниципальное образование "Город Березники" Пермского края</v>
          </cell>
          <cell r="D983" t="str">
            <v>г. Березники, ул. Парижской Коммуны, д. 12</v>
          </cell>
          <cell r="E983" t="b">
            <v>1</v>
          </cell>
          <cell r="F983">
            <v>1985</v>
          </cell>
          <cell r="H983" t="str">
            <v>Панель</v>
          </cell>
          <cell r="L983">
            <v>5</v>
          </cell>
          <cell r="M983">
            <v>5</v>
          </cell>
          <cell r="Q983">
            <v>6502.9</v>
          </cell>
          <cell r="R983">
            <v>4280</v>
          </cell>
          <cell r="S983">
            <v>3852</v>
          </cell>
          <cell r="T983">
            <v>195</v>
          </cell>
        </row>
        <row r="984">
          <cell r="C984" t="str">
            <v>Муниципальное образование "Город Березники" Пермского края</v>
          </cell>
          <cell r="D984" t="str">
            <v>г. Березники, ул. Парижской Коммуны, д. 15</v>
          </cell>
          <cell r="E984" t="b">
            <v>1</v>
          </cell>
          <cell r="F984">
            <v>1974</v>
          </cell>
          <cell r="H984" t="str">
            <v>Панель</v>
          </cell>
          <cell r="L984">
            <v>5</v>
          </cell>
          <cell r="M984">
            <v>4</v>
          </cell>
          <cell r="Q984">
            <v>3797.9</v>
          </cell>
          <cell r="R984">
            <v>3091.5</v>
          </cell>
          <cell r="S984">
            <v>2782.35</v>
          </cell>
          <cell r="T984">
            <v>165</v>
          </cell>
        </row>
        <row r="985">
          <cell r="C985" t="str">
            <v>Муниципальное образование "Город Березники" Пермского края</v>
          </cell>
          <cell r="D985" t="str">
            <v>г. Березники, ул. Парижской Коммуны, д. 16</v>
          </cell>
          <cell r="E985" t="b">
            <v>1</v>
          </cell>
          <cell r="F985">
            <v>1976</v>
          </cell>
          <cell r="G985">
            <v>1976</v>
          </cell>
          <cell r="H985" t="str">
            <v>Панель</v>
          </cell>
          <cell r="L985">
            <v>5</v>
          </cell>
          <cell r="M985">
            <v>6</v>
          </cell>
          <cell r="Q985">
            <v>4725.8999999999996</v>
          </cell>
          <cell r="R985">
            <v>4140.3999999999996</v>
          </cell>
          <cell r="S985">
            <v>4140.3999999999996</v>
          </cell>
          <cell r="T985">
            <v>213</v>
          </cell>
        </row>
        <row r="986">
          <cell r="C986" t="str">
            <v>Муниципальное образование "Город Березники" Пермского края</v>
          </cell>
          <cell r="D986" t="str">
            <v>г. Березники, ул. Парижской Коммуны, д. 21</v>
          </cell>
          <cell r="E986" t="b">
            <v>1</v>
          </cell>
          <cell r="F986">
            <v>2007</v>
          </cell>
          <cell r="H986" t="str">
            <v>Кирпич</v>
          </cell>
          <cell r="I986" t="str">
            <v>скатная</v>
          </cell>
          <cell r="K986" t="str">
            <v>имеется</v>
          </cell>
          <cell r="L986">
            <v>5</v>
          </cell>
          <cell r="M986">
            <v>6</v>
          </cell>
          <cell r="Q986">
            <v>7368.3</v>
          </cell>
          <cell r="R986">
            <v>7368.3</v>
          </cell>
          <cell r="S986">
            <v>7368.3</v>
          </cell>
          <cell r="T986">
            <v>317</v>
          </cell>
        </row>
        <row r="987">
          <cell r="C987" t="str">
            <v>Муниципальное образование "Город Березники" Пермского края</v>
          </cell>
          <cell r="D987" t="str">
            <v>г. Березники, ул. Парижской Коммуны, д. 24</v>
          </cell>
          <cell r="E987" t="b">
            <v>1</v>
          </cell>
          <cell r="F987">
            <v>1982</v>
          </cell>
          <cell r="H987" t="str">
            <v>Панель</v>
          </cell>
          <cell r="L987">
            <v>5</v>
          </cell>
          <cell r="M987">
            <v>4</v>
          </cell>
          <cell r="Q987">
            <v>3645.3</v>
          </cell>
          <cell r="R987">
            <v>2816.6</v>
          </cell>
          <cell r="S987">
            <v>2534.94</v>
          </cell>
          <cell r="T987">
            <v>150</v>
          </cell>
        </row>
        <row r="988">
          <cell r="C988" t="str">
            <v>Муниципальное образование "Город Березники" Пермского края</v>
          </cell>
          <cell r="D988" t="str">
            <v>г. Березники, ул. Парижской Коммуны, д. 26</v>
          </cell>
          <cell r="E988" t="b">
            <v>1</v>
          </cell>
          <cell r="F988">
            <v>1985</v>
          </cell>
          <cell r="H988" t="str">
            <v>Кирпич</v>
          </cell>
          <cell r="L988">
            <v>5</v>
          </cell>
          <cell r="M988">
            <v>2</v>
          </cell>
          <cell r="Q988">
            <v>3871.3</v>
          </cell>
          <cell r="R988">
            <v>2973.7</v>
          </cell>
          <cell r="S988">
            <v>2676.33</v>
          </cell>
          <cell r="T988">
            <v>295</v>
          </cell>
        </row>
        <row r="989">
          <cell r="C989" t="str">
            <v>Муниципальное образование "Город Березники" Пермского края</v>
          </cell>
          <cell r="D989" t="str">
            <v>г. Березники, ул. Парижской Коммуны, д. 28</v>
          </cell>
          <cell r="E989" t="b">
            <v>1</v>
          </cell>
          <cell r="F989">
            <v>1984</v>
          </cell>
          <cell r="H989" t="str">
            <v>Панель</v>
          </cell>
          <cell r="L989">
            <v>5</v>
          </cell>
          <cell r="M989">
            <v>6</v>
          </cell>
          <cell r="Q989">
            <v>4872.2</v>
          </cell>
          <cell r="R989">
            <v>4273.3999999999996</v>
          </cell>
          <cell r="S989">
            <v>3846.06</v>
          </cell>
          <cell r="T989">
            <v>225</v>
          </cell>
        </row>
        <row r="990">
          <cell r="C990" t="str">
            <v>Муниципальное образование "Город Березники" Пермского края</v>
          </cell>
          <cell r="D990" t="str">
            <v>г. Березники, ул. Парижской Коммуны, д. 30</v>
          </cell>
          <cell r="E990" t="b">
            <v>1</v>
          </cell>
          <cell r="F990">
            <v>1981</v>
          </cell>
          <cell r="H990" t="str">
            <v>Кирпич</v>
          </cell>
          <cell r="L990">
            <v>5</v>
          </cell>
          <cell r="M990">
            <v>2</v>
          </cell>
          <cell r="Q990">
            <v>3987.4</v>
          </cell>
          <cell r="R990">
            <v>3096.7</v>
          </cell>
          <cell r="S990">
            <v>2787.03</v>
          </cell>
          <cell r="T990">
            <v>300</v>
          </cell>
        </row>
        <row r="991">
          <cell r="C991" t="str">
            <v>Муниципальное образование "Город Березники" Пермского края</v>
          </cell>
          <cell r="D991" t="str">
            <v>г. Березники, ул. Парижской Коммуны, д. 32</v>
          </cell>
          <cell r="E991" t="b">
            <v>1</v>
          </cell>
          <cell r="F991">
            <v>1986</v>
          </cell>
          <cell r="H991" t="str">
            <v>Панель</v>
          </cell>
          <cell r="L991">
            <v>5</v>
          </cell>
          <cell r="M991">
            <v>6</v>
          </cell>
          <cell r="Q991">
            <v>7008.4</v>
          </cell>
          <cell r="R991">
            <v>4220.6000000000004</v>
          </cell>
          <cell r="S991">
            <v>3798.54</v>
          </cell>
          <cell r="T991">
            <v>225</v>
          </cell>
        </row>
        <row r="992">
          <cell r="C992" t="str">
            <v>Муниципальное образование "Город Березники" Пермского края</v>
          </cell>
          <cell r="D992" t="str">
            <v>г. Березники, ул. Парижской Коммуны, д. 34</v>
          </cell>
          <cell r="E992" t="b">
            <v>1</v>
          </cell>
          <cell r="F992">
            <v>1986</v>
          </cell>
          <cell r="H992" t="str">
            <v>Панель</v>
          </cell>
          <cell r="L992">
            <v>5</v>
          </cell>
          <cell r="M992">
            <v>6</v>
          </cell>
          <cell r="Q992">
            <v>5009</v>
          </cell>
          <cell r="R992">
            <v>4178.5</v>
          </cell>
          <cell r="S992">
            <v>3760.65</v>
          </cell>
          <cell r="T992">
            <v>225</v>
          </cell>
        </row>
        <row r="993">
          <cell r="C993" t="str">
            <v>Муниципальное образование "Город Березники" Пермского края</v>
          </cell>
          <cell r="D993" t="str">
            <v>г. Березники, ул. Парижской Коммуны, д. 40</v>
          </cell>
          <cell r="E993" t="b">
            <v>1</v>
          </cell>
          <cell r="F993">
            <v>1984</v>
          </cell>
          <cell r="H993" t="str">
            <v>Панель</v>
          </cell>
          <cell r="L993">
            <v>9</v>
          </cell>
          <cell r="M993">
            <v>7</v>
          </cell>
          <cell r="N993">
            <v>7</v>
          </cell>
          <cell r="O993">
            <v>7</v>
          </cell>
          <cell r="Q993">
            <v>16964</v>
          </cell>
          <cell r="R993">
            <v>14353</v>
          </cell>
          <cell r="S993">
            <v>12917.7</v>
          </cell>
          <cell r="T993">
            <v>628</v>
          </cell>
        </row>
        <row r="994">
          <cell r="C994" t="str">
            <v>Муниципальное образование "Город Березники" Пермского края</v>
          </cell>
          <cell r="D994" t="str">
            <v>г. Березники, ул. Парижской Коммуны, д. 42</v>
          </cell>
          <cell r="E994" t="b">
            <v>1</v>
          </cell>
          <cell r="F994">
            <v>1974</v>
          </cell>
          <cell r="H994" t="str">
            <v>Панель</v>
          </cell>
          <cell r="L994">
            <v>5</v>
          </cell>
          <cell r="M994">
            <v>8</v>
          </cell>
          <cell r="Q994">
            <v>6327.4</v>
          </cell>
          <cell r="R994">
            <v>5267.2</v>
          </cell>
          <cell r="S994">
            <v>4740.4799999999996</v>
          </cell>
          <cell r="T994">
            <v>285</v>
          </cell>
        </row>
        <row r="995">
          <cell r="C995" t="str">
            <v>Муниципальное образование "Город Березники" Пермского края</v>
          </cell>
          <cell r="D995" t="str">
            <v>г. Березники, ул. Парижской Коммуны, д. 44</v>
          </cell>
          <cell r="E995" t="b">
            <v>1</v>
          </cell>
          <cell r="F995">
            <v>1987</v>
          </cell>
          <cell r="G995">
            <v>1987</v>
          </cell>
          <cell r="H995" t="str">
            <v>Панель</v>
          </cell>
          <cell r="L995">
            <v>5</v>
          </cell>
          <cell r="M995">
            <v>12</v>
          </cell>
          <cell r="Q995">
            <v>10505.4</v>
          </cell>
          <cell r="R995">
            <v>9263.7000000000007</v>
          </cell>
          <cell r="S995">
            <v>9009.2000000000007</v>
          </cell>
          <cell r="T995">
            <v>448</v>
          </cell>
        </row>
        <row r="996">
          <cell r="C996" t="str">
            <v>Муниципальное образование "Город Березники" Пермского края</v>
          </cell>
          <cell r="D996" t="str">
            <v>г. Березники, ул. Парижской Коммуны, д. 46</v>
          </cell>
          <cell r="E996" t="b">
            <v>1</v>
          </cell>
          <cell r="F996">
            <v>1975</v>
          </cell>
          <cell r="H996" t="str">
            <v>Панель</v>
          </cell>
          <cell r="L996">
            <v>5</v>
          </cell>
          <cell r="M996">
            <v>8</v>
          </cell>
          <cell r="Q996">
            <v>6169.8</v>
          </cell>
          <cell r="R996">
            <v>5140</v>
          </cell>
          <cell r="S996">
            <v>4626</v>
          </cell>
          <cell r="T996">
            <v>285</v>
          </cell>
        </row>
        <row r="997">
          <cell r="C997" t="str">
            <v>Муниципальное образование "Город Березники" Пермского края</v>
          </cell>
          <cell r="D997" t="str">
            <v>г. Березники, ул. Парижской Коммуны, д. 48</v>
          </cell>
          <cell r="E997" t="b">
            <v>1</v>
          </cell>
          <cell r="F997">
            <v>1974</v>
          </cell>
          <cell r="H997" t="str">
            <v>Панель</v>
          </cell>
          <cell r="L997">
            <v>5</v>
          </cell>
          <cell r="M997">
            <v>6</v>
          </cell>
          <cell r="Q997">
            <v>4368</v>
          </cell>
          <cell r="R997">
            <v>3698.4</v>
          </cell>
          <cell r="S997">
            <v>3328.56</v>
          </cell>
          <cell r="T997">
            <v>225</v>
          </cell>
        </row>
        <row r="998">
          <cell r="C998" t="str">
            <v>Муниципальное образование "Город Березники" Пермского края</v>
          </cell>
          <cell r="D998" t="str">
            <v>г. Березники, ул. Парижской Коммуны, д. 50</v>
          </cell>
          <cell r="E998" t="b">
            <v>1</v>
          </cell>
          <cell r="F998">
            <v>1974</v>
          </cell>
          <cell r="H998" t="str">
            <v>Панель</v>
          </cell>
          <cell r="L998">
            <v>5</v>
          </cell>
          <cell r="M998">
            <v>6</v>
          </cell>
          <cell r="Q998">
            <v>4399.2</v>
          </cell>
          <cell r="R998">
            <v>3689.2</v>
          </cell>
          <cell r="S998">
            <v>3320.28</v>
          </cell>
          <cell r="T998">
            <v>225</v>
          </cell>
        </row>
        <row r="999">
          <cell r="C999" t="str">
            <v>Муниципальное образование "Город Березники" Пермского края</v>
          </cell>
          <cell r="D999" t="str">
            <v>г. Березники, ул. Парижской Коммуны, д. 52</v>
          </cell>
          <cell r="E999" t="b">
            <v>1</v>
          </cell>
          <cell r="F999">
            <v>1975</v>
          </cell>
          <cell r="G999">
            <v>1975</v>
          </cell>
          <cell r="H999" t="str">
            <v>Панель</v>
          </cell>
          <cell r="L999">
            <v>5</v>
          </cell>
          <cell r="M999">
            <v>6</v>
          </cell>
          <cell r="Q999">
            <v>4251.1000000000004</v>
          </cell>
          <cell r="R999">
            <v>3645.3</v>
          </cell>
          <cell r="S999">
            <v>3645.3</v>
          </cell>
          <cell r="T999">
            <v>225</v>
          </cell>
        </row>
        <row r="1000">
          <cell r="C1000" t="str">
            <v>Муниципальное образование "Город Березники" Пермского края</v>
          </cell>
          <cell r="D1000" t="str">
            <v>г. Березники, ул. Парижской Коммуны, д. 54</v>
          </cell>
          <cell r="E1000" t="b">
            <v>1</v>
          </cell>
          <cell r="F1000">
            <v>1979</v>
          </cell>
          <cell r="H1000" t="str">
            <v>Кирпич</v>
          </cell>
          <cell r="L1000">
            <v>5</v>
          </cell>
          <cell r="M1000">
            <v>15</v>
          </cell>
          <cell r="Q1000">
            <v>16066.3</v>
          </cell>
          <cell r="R1000">
            <v>14709.3</v>
          </cell>
          <cell r="S1000">
            <v>14709.3</v>
          </cell>
          <cell r="T1000">
            <v>620</v>
          </cell>
        </row>
        <row r="1001">
          <cell r="C1001" t="str">
            <v>Муниципальное образование "Город Березники" Пермского края</v>
          </cell>
          <cell r="D1001" t="str">
            <v>г. Березники, ул. Парковая, д. 3</v>
          </cell>
          <cell r="E1001" t="b">
            <v>1</v>
          </cell>
          <cell r="F1001">
            <v>1947</v>
          </cell>
          <cell r="H1001" t="str">
            <v>Кирпич</v>
          </cell>
          <cell r="L1001">
            <v>3</v>
          </cell>
          <cell r="M1001">
            <v>2</v>
          </cell>
          <cell r="Q1001">
            <v>1009.8</v>
          </cell>
          <cell r="R1001">
            <v>840.5</v>
          </cell>
          <cell r="S1001">
            <v>756.45</v>
          </cell>
          <cell r="T1001">
            <v>30</v>
          </cell>
        </row>
        <row r="1002">
          <cell r="C1002" t="str">
            <v>Муниципальное образование "Город Березники" Пермского края</v>
          </cell>
          <cell r="D1002" t="str">
            <v>г. Березники, ул. Парковая, д. 4</v>
          </cell>
          <cell r="E1002" t="b">
            <v>1</v>
          </cell>
          <cell r="F1002">
            <v>1945</v>
          </cell>
          <cell r="H1002" t="str">
            <v>Кирпич</v>
          </cell>
          <cell r="L1002">
            <v>3</v>
          </cell>
          <cell r="M1002">
            <v>2</v>
          </cell>
          <cell r="Q1002">
            <v>1037.0999999999999</v>
          </cell>
          <cell r="R1002">
            <v>852.3</v>
          </cell>
          <cell r="S1002">
            <v>767.07</v>
          </cell>
          <cell r="T1002">
            <v>30</v>
          </cell>
        </row>
        <row r="1003">
          <cell r="C1003" t="str">
            <v>Муниципальное образование "Город Березники" Пермского края</v>
          </cell>
          <cell r="D1003" t="str">
            <v>г. Березники, ул. Парковая, д. 5</v>
          </cell>
          <cell r="E1003" t="b">
            <v>1</v>
          </cell>
          <cell r="F1003">
            <v>1947</v>
          </cell>
          <cell r="H1003" t="str">
            <v>Кирпич</v>
          </cell>
          <cell r="L1003">
            <v>3</v>
          </cell>
          <cell r="M1003">
            <v>2</v>
          </cell>
          <cell r="Q1003">
            <v>986.1</v>
          </cell>
          <cell r="R1003">
            <v>848.1</v>
          </cell>
          <cell r="S1003">
            <v>848.1</v>
          </cell>
          <cell r="T1003">
            <v>26</v>
          </cell>
        </row>
        <row r="1004">
          <cell r="C1004" t="str">
            <v>Муниципальное образование "Город Березники" Пермского края</v>
          </cell>
          <cell r="D1004" t="str">
            <v>г. Березники, ул. Парковая, д. 6</v>
          </cell>
          <cell r="E1004" t="b">
            <v>1</v>
          </cell>
          <cell r="F1004">
            <v>1946</v>
          </cell>
          <cell r="H1004" t="str">
            <v>Кирпич</v>
          </cell>
          <cell r="L1004">
            <v>3</v>
          </cell>
          <cell r="M1004">
            <v>2</v>
          </cell>
          <cell r="Q1004">
            <v>1050.7</v>
          </cell>
          <cell r="R1004">
            <v>850.7</v>
          </cell>
          <cell r="S1004">
            <v>765.63</v>
          </cell>
          <cell r="T1004">
            <v>30</v>
          </cell>
        </row>
        <row r="1005">
          <cell r="C1005" t="str">
            <v>Муниципальное образование "Город Березники" Пермского края</v>
          </cell>
          <cell r="D1005" t="str">
            <v>г. Березники, ул. Парковая, д. 8</v>
          </cell>
          <cell r="E1005" t="b">
            <v>1</v>
          </cell>
          <cell r="F1005">
            <v>1946</v>
          </cell>
          <cell r="H1005" t="str">
            <v>Кирпич</v>
          </cell>
          <cell r="L1005">
            <v>3</v>
          </cell>
          <cell r="M1005">
            <v>2</v>
          </cell>
          <cell r="Q1005">
            <v>1050</v>
          </cell>
          <cell r="R1005">
            <v>899.1</v>
          </cell>
          <cell r="S1005">
            <v>899.1</v>
          </cell>
          <cell r="T1005">
            <v>33</v>
          </cell>
        </row>
        <row r="1006">
          <cell r="C1006" t="str">
            <v>Муниципальное образование "Город Березники" Пермского края</v>
          </cell>
          <cell r="D1006" t="str">
            <v>г. Березники, ул. Потемина, д. 6</v>
          </cell>
          <cell r="E1006" t="b">
            <v>1</v>
          </cell>
          <cell r="F1006">
            <v>1976</v>
          </cell>
          <cell r="H1006" t="str">
            <v>Панель</v>
          </cell>
          <cell r="L1006">
            <v>5</v>
          </cell>
          <cell r="M1006">
            <v>8</v>
          </cell>
          <cell r="Q1006">
            <v>6248.7</v>
          </cell>
          <cell r="R1006">
            <v>5154.8</v>
          </cell>
          <cell r="S1006">
            <v>4639.32</v>
          </cell>
          <cell r="T1006">
            <v>280</v>
          </cell>
        </row>
        <row r="1007">
          <cell r="C1007" t="str">
            <v>Муниципальное образование "Город Березники" Пермского края</v>
          </cell>
          <cell r="D1007" t="str">
            <v>г. Березники, ул. Потемина, д. 7</v>
          </cell>
          <cell r="E1007" t="b">
            <v>1</v>
          </cell>
          <cell r="F1007">
            <v>1972</v>
          </cell>
          <cell r="H1007" t="str">
            <v>Панель</v>
          </cell>
          <cell r="L1007">
            <v>5</v>
          </cell>
          <cell r="M1007">
            <v>4</v>
          </cell>
          <cell r="Q1007">
            <v>3024.6</v>
          </cell>
          <cell r="R1007">
            <v>2587.1999999999998</v>
          </cell>
          <cell r="S1007">
            <v>2328.48</v>
          </cell>
          <cell r="T1007">
            <v>150</v>
          </cell>
        </row>
        <row r="1008">
          <cell r="C1008" t="str">
            <v>Муниципальное образование "Город Березники" Пермского края</v>
          </cell>
          <cell r="D1008" t="str">
            <v>г. Березники, ул. Потемина, д. 8</v>
          </cell>
          <cell r="E1008" t="b">
            <v>1</v>
          </cell>
          <cell r="F1008">
            <v>1973</v>
          </cell>
          <cell r="H1008" t="str">
            <v>Панель</v>
          </cell>
          <cell r="L1008">
            <v>5</v>
          </cell>
          <cell r="M1008">
            <v>6</v>
          </cell>
          <cell r="Q1008">
            <v>4703.5</v>
          </cell>
          <cell r="R1008">
            <v>3923</v>
          </cell>
          <cell r="S1008">
            <v>3530.7</v>
          </cell>
          <cell r="T1008">
            <v>220</v>
          </cell>
        </row>
        <row r="1009">
          <cell r="C1009" t="str">
            <v>Муниципальное образование "Город Березники" Пермского края</v>
          </cell>
          <cell r="D1009" t="str">
            <v>г. Березники, ул. Потемина, д. 9</v>
          </cell>
          <cell r="E1009" t="b">
            <v>1</v>
          </cell>
          <cell r="F1009">
            <v>1972</v>
          </cell>
          <cell r="H1009" t="str">
            <v>Панель</v>
          </cell>
          <cell r="L1009">
            <v>5</v>
          </cell>
          <cell r="M1009">
            <v>6</v>
          </cell>
          <cell r="Q1009">
            <v>4674.7</v>
          </cell>
          <cell r="R1009">
            <v>3865.9</v>
          </cell>
          <cell r="S1009">
            <v>3479.31</v>
          </cell>
          <cell r="T1009">
            <v>225</v>
          </cell>
        </row>
        <row r="1010">
          <cell r="C1010" t="str">
            <v>Муниципальное образование "Город Березники" Пермского края</v>
          </cell>
          <cell r="D1010" t="str">
            <v>г. Березники, ул. Потемина, д. 10</v>
          </cell>
          <cell r="E1010" t="b">
            <v>1</v>
          </cell>
          <cell r="F1010">
            <v>1973</v>
          </cell>
          <cell r="H1010" t="str">
            <v>Панель</v>
          </cell>
          <cell r="L1010">
            <v>5</v>
          </cell>
          <cell r="M1010">
            <v>6</v>
          </cell>
          <cell r="Q1010">
            <v>4682.6000000000004</v>
          </cell>
          <cell r="R1010">
            <v>3909.6</v>
          </cell>
          <cell r="S1010">
            <v>3518.64</v>
          </cell>
          <cell r="T1010">
            <v>225</v>
          </cell>
        </row>
        <row r="1011">
          <cell r="C1011" t="str">
            <v>Муниципальное образование "Город Березники" Пермского края</v>
          </cell>
          <cell r="D1011" t="str">
            <v>г. Березники, ул. Потемина, д. 11</v>
          </cell>
          <cell r="E1011" t="b">
            <v>1</v>
          </cell>
          <cell r="F1011">
            <v>1972</v>
          </cell>
          <cell r="H1011" t="str">
            <v>Панель</v>
          </cell>
          <cell r="L1011">
            <v>5</v>
          </cell>
          <cell r="M1011">
            <v>6</v>
          </cell>
          <cell r="Q1011">
            <v>4618.6000000000004</v>
          </cell>
          <cell r="R1011">
            <v>3868.3</v>
          </cell>
          <cell r="S1011">
            <v>3481.47</v>
          </cell>
          <cell r="T1011">
            <v>225</v>
          </cell>
        </row>
        <row r="1012">
          <cell r="C1012" t="str">
            <v>Муниципальное образование "Город Березники" Пермского края</v>
          </cell>
          <cell r="D1012" t="str">
            <v>г. Березники, ул. Потемина, д. 12</v>
          </cell>
          <cell r="E1012" t="b">
            <v>1</v>
          </cell>
          <cell r="F1012">
            <v>1973</v>
          </cell>
          <cell r="G1012">
            <v>1973</v>
          </cell>
          <cell r="H1012" t="str">
            <v>панели</v>
          </cell>
          <cell r="L1012">
            <v>5</v>
          </cell>
          <cell r="M1012">
            <v>6</v>
          </cell>
          <cell r="Q1012">
            <v>4422.1000000000004</v>
          </cell>
          <cell r="R1012">
            <v>3678.7</v>
          </cell>
          <cell r="S1012">
            <v>3678.7</v>
          </cell>
          <cell r="T1012">
            <v>225</v>
          </cell>
        </row>
        <row r="1013">
          <cell r="C1013" t="str">
            <v>Муниципальное образование "Город Березники" Пермского края</v>
          </cell>
          <cell r="D1013" t="str">
            <v>г. Березники, ул. Потемина, д. 13</v>
          </cell>
          <cell r="E1013" t="b">
            <v>1</v>
          </cell>
          <cell r="F1013">
            <v>1973</v>
          </cell>
          <cell r="H1013" t="str">
            <v>Панель</v>
          </cell>
          <cell r="L1013">
            <v>5</v>
          </cell>
          <cell r="M1013">
            <v>8</v>
          </cell>
          <cell r="Q1013">
            <v>6083.2</v>
          </cell>
          <cell r="R1013">
            <v>5139.3999999999996</v>
          </cell>
          <cell r="S1013">
            <v>4625.46</v>
          </cell>
          <cell r="T1013">
            <v>285</v>
          </cell>
        </row>
        <row r="1014">
          <cell r="C1014" t="str">
            <v>Муниципальное образование "Город Березники" Пермского края</v>
          </cell>
          <cell r="D1014" t="str">
            <v>г. Березники, ул. Потемина, д. 14</v>
          </cell>
          <cell r="E1014" t="b">
            <v>1</v>
          </cell>
          <cell r="F1014">
            <v>1973</v>
          </cell>
          <cell r="H1014" t="str">
            <v>Панель</v>
          </cell>
          <cell r="L1014">
            <v>5</v>
          </cell>
          <cell r="M1014">
            <v>8</v>
          </cell>
          <cell r="Q1014">
            <v>6229.7</v>
          </cell>
          <cell r="R1014">
            <v>5177</v>
          </cell>
          <cell r="S1014">
            <v>4659.3</v>
          </cell>
          <cell r="T1014">
            <v>278</v>
          </cell>
        </row>
        <row r="1015">
          <cell r="C1015" t="str">
            <v>Муниципальное образование "Город Березники" Пермского края</v>
          </cell>
          <cell r="D1015" t="str">
            <v>г. Березники, ул. Потемина, д. 16</v>
          </cell>
          <cell r="E1015" t="b">
            <v>1</v>
          </cell>
          <cell r="F1015">
            <v>1973</v>
          </cell>
          <cell r="H1015" t="str">
            <v>Панель</v>
          </cell>
          <cell r="L1015">
            <v>5</v>
          </cell>
          <cell r="M1015">
            <v>8</v>
          </cell>
          <cell r="Q1015">
            <v>6252.9</v>
          </cell>
          <cell r="R1015">
            <v>5221.5</v>
          </cell>
          <cell r="S1015">
            <v>4699.3500000000004</v>
          </cell>
          <cell r="T1015">
            <v>285</v>
          </cell>
        </row>
        <row r="1016">
          <cell r="C1016" t="str">
            <v>Муниципальное образование "Город Березники" Пермского края</v>
          </cell>
          <cell r="D1016" t="str">
            <v>г. Березники, ул. Потемина, д. 6А</v>
          </cell>
          <cell r="E1016" t="b">
            <v>1</v>
          </cell>
          <cell r="F1016">
            <v>1975</v>
          </cell>
          <cell r="H1016" t="str">
            <v>Панель</v>
          </cell>
          <cell r="L1016">
            <v>5</v>
          </cell>
          <cell r="M1016">
            <v>8</v>
          </cell>
          <cell r="Q1016">
            <v>6100.7</v>
          </cell>
          <cell r="R1016">
            <v>5155.3</v>
          </cell>
          <cell r="S1016">
            <v>4639.7700000000004</v>
          </cell>
          <cell r="T1016">
            <v>280</v>
          </cell>
        </row>
        <row r="1017">
          <cell r="C1017" t="str">
            <v>Муниципальное образование "Город Березники" Пермского края</v>
          </cell>
          <cell r="D1017" t="str">
            <v>г. Березники, ул. Прикамская, д. 7</v>
          </cell>
          <cell r="E1017" t="b">
            <v>1</v>
          </cell>
          <cell r="F1017">
            <v>2016</v>
          </cell>
          <cell r="H1017" t="str">
            <v>кирпич</v>
          </cell>
          <cell r="I1017" t="str">
            <v>плоская</v>
          </cell>
          <cell r="K1017" t="str">
            <v>имеется</v>
          </cell>
          <cell r="L1017">
            <v>9</v>
          </cell>
          <cell r="M1017">
            <v>2</v>
          </cell>
          <cell r="N1017">
            <v>2</v>
          </cell>
          <cell r="O1017">
            <v>2</v>
          </cell>
          <cell r="Q1017">
            <v>10485.299999999999</v>
          </cell>
          <cell r="R1017">
            <v>8416.6</v>
          </cell>
          <cell r="S1017">
            <v>7253.1</v>
          </cell>
          <cell r="T1017">
            <v>467</v>
          </cell>
        </row>
        <row r="1018">
          <cell r="C1018" t="str">
            <v>Муниципальное образование "Город Березники" Пермского края</v>
          </cell>
          <cell r="D1018" t="str">
            <v>г. Березники, ул. Прикамская, д. 9</v>
          </cell>
          <cell r="E1018" t="b">
            <v>1</v>
          </cell>
          <cell r="F1018">
            <v>2016</v>
          </cell>
          <cell r="H1018" t="str">
            <v>кирпич</v>
          </cell>
          <cell r="I1018" t="str">
            <v>плоская</v>
          </cell>
          <cell r="K1018" t="str">
            <v>имеется</v>
          </cell>
          <cell r="L1018">
            <v>9</v>
          </cell>
          <cell r="M1018">
            <v>1</v>
          </cell>
          <cell r="N1018">
            <v>1</v>
          </cell>
          <cell r="O1018">
            <v>1</v>
          </cell>
          <cell r="Q1018">
            <v>5263.3</v>
          </cell>
          <cell r="R1018">
            <v>4436</v>
          </cell>
          <cell r="S1018">
            <v>3750.4</v>
          </cell>
          <cell r="T1018">
            <v>245</v>
          </cell>
        </row>
        <row r="1019">
          <cell r="C1019" t="str">
            <v>Муниципальное образование "Город Березники" Пермского края</v>
          </cell>
          <cell r="D1019" t="str">
            <v>г. Березники, ул. Прикамская, д. 11</v>
          </cell>
          <cell r="E1019" t="b">
            <v>1</v>
          </cell>
          <cell r="F1019">
            <v>2016</v>
          </cell>
          <cell r="H1019" t="str">
            <v>кирпич</v>
          </cell>
          <cell r="I1019" t="str">
            <v>плоская</v>
          </cell>
          <cell r="K1019" t="str">
            <v>имеется</v>
          </cell>
          <cell r="L1019">
            <v>9</v>
          </cell>
          <cell r="M1019">
            <v>2</v>
          </cell>
          <cell r="N1019">
            <v>2</v>
          </cell>
          <cell r="O1019">
            <v>2</v>
          </cell>
          <cell r="Q1019">
            <v>10489</v>
          </cell>
          <cell r="R1019">
            <v>8420.4</v>
          </cell>
          <cell r="S1019">
            <v>7179.8</v>
          </cell>
          <cell r="T1019">
            <v>467</v>
          </cell>
        </row>
        <row r="1020">
          <cell r="C1020" t="str">
            <v>Муниципальное образование "Город Березники" Пермского края</v>
          </cell>
          <cell r="D1020" t="str">
            <v>г. Березники, ул. Пятилетки, д. 9</v>
          </cell>
          <cell r="E1020" t="b">
            <v>1</v>
          </cell>
          <cell r="F1020">
            <v>1930</v>
          </cell>
          <cell r="H1020" t="str">
            <v>Кирпич</v>
          </cell>
          <cell r="L1020">
            <v>4</v>
          </cell>
          <cell r="M1020">
            <v>2</v>
          </cell>
          <cell r="Q1020">
            <v>1367.4</v>
          </cell>
          <cell r="R1020">
            <v>954.1</v>
          </cell>
          <cell r="S1020">
            <v>954.1</v>
          </cell>
          <cell r="T1020">
            <v>46</v>
          </cell>
        </row>
        <row r="1021">
          <cell r="C1021" t="str">
            <v>Муниципальное образование "Город Березники" Пермского края</v>
          </cell>
          <cell r="D1021" t="str">
            <v>г. Березники, ул. Пятилетки, д. 19</v>
          </cell>
          <cell r="E1021" t="b">
            <v>1</v>
          </cell>
          <cell r="F1021">
            <v>1945</v>
          </cell>
          <cell r="H1021" t="str">
            <v>Кирпич</v>
          </cell>
          <cell r="L1021">
            <v>3</v>
          </cell>
          <cell r="M1021">
            <v>2</v>
          </cell>
          <cell r="Q1021">
            <v>1008</v>
          </cell>
          <cell r="R1021">
            <v>847.5</v>
          </cell>
          <cell r="S1021">
            <v>847.5</v>
          </cell>
          <cell r="T1021">
            <v>19</v>
          </cell>
        </row>
        <row r="1022">
          <cell r="C1022" t="str">
            <v>Муниципальное образование "Город Березники" Пермского края</v>
          </cell>
          <cell r="D1022" t="str">
            <v>г. Березники, ул. Пятилетки, д. 22</v>
          </cell>
          <cell r="E1022" t="b">
            <v>1</v>
          </cell>
          <cell r="F1022">
            <v>1933</v>
          </cell>
          <cell r="H1022" t="str">
            <v>Кирпич</v>
          </cell>
          <cell r="L1022">
            <v>4</v>
          </cell>
          <cell r="M1022">
            <v>5</v>
          </cell>
          <cell r="Q1022">
            <v>3620.5</v>
          </cell>
          <cell r="R1022">
            <v>2684</v>
          </cell>
          <cell r="S1022">
            <v>2684</v>
          </cell>
          <cell r="T1022">
            <v>104</v>
          </cell>
        </row>
        <row r="1023">
          <cell r="C1023" t="str">
            <v>Муниципальное образование "Город Березники" Пермского края</v>
          </cell>
          <cell r="D1023" t="str">
            <v>г. Березники, ул. Пятилетки, д. 23</v>
          </cell>
          <cell r="E1023" t="b">
            <v>1</v>
          </cell>
          <cell r="F1023">
            <v>1948</v>
          </cell>
          <cell r="H1023" t="str">
            <v>Кирпич</v>
          </cell>
          <cell r="L1023">
            <v>3</v>
          </cell>
          <cell r="M1023">
            <v>2</v>
          </cell>
          <cell r="Q1023">
            <v>1002.5</v>
          </cell>
          <cell r="R1023">
            <v>862.8</v>
          </cell>
          <cell r="S1023">
            <v>718.5</v>
          </cell>
          <cell r="T1023">
            <v>23</v>
          </cell>
        </row>
        <row r="1024">
          <cell r="C1024" t="str">
            <v>Муниципальное образование "Город Березники" Пермского края</v>
          </cell>
          <cell r="D1024" t="str">
            <v>г. Березники, ул. Пятилетки, д. 24</v>
          </cell>
          <cell r="E1024" t="b">
            <v>1</v>
          </cell>
          <cell r="F1024">
            <v>1938</v>
          </cell>
          <cell r="H1024" t="str">
            <v>Кирпич</v>
          </cell>
          <cell r="L1024">
            <v>4</v>
          </cell>
          <cell r="M1024">
            <v>7</v>
          </cell>
          <cell r="Q1024">
            <v>4027.7</v>
          </cell>
          <cell r="R1024">
            <v>3369.9</v>
          </cell>
          <cell r="S1024">
            <v>3193</v>
          </cell>
          <cell r="T1024">
            <v>117</v>
          </cell>
        </row>
        <row r="1025">
          <cell r="C1025" t="str">
            <v>Муниципальное образование "Город Березники" Пермского края</v>
          </cell>
          <cell r="D1025" t="str">
            <v>г. Березники, ул. Пятилетки, д. 25</v>
          </cell>
          <cell r="E1025" t="b">
            <v>1</v>
          </cell>
          <cell r="F1025">
            <v>1946</v>
          </cell>
          <cell r="H1025" t="str">
            <v>Кирпич</v>
          </cell>
          <cell r="L1025">
            <v>3</v>
          </cell>
          <cell r="M1025">
            <v>2</v>
          </cell>
          <cell r="Q1025">
            <v>1023.6</v>
          </cell>
          <cell r="R1025">
            <v>856.3</v>
          </cell>
          <cell r="S1025">
            <v>615.5</v>
          </cell>
          <cell r="T1025">
            <v>17</v>
          </cell>
        </row>
        <row r="1026">
          <cell r="C1026" t="str">
            <v>Муниципальное образование "Город Березники" Пермского края</v>
          </cell>
          <cell r="D1026" t="str">
            <v>г. Березники, ул. Пятилетки, д. 26</v>
          </cell>
          <cell r="E1026" t="b">
            <v>1</v>
          </cell>
          <cell r="F1026">
            <v>1940</v>
          </cell>
          <cell r="H1026" t="str">
            <v>Кирпич</v>
          </cell>
          <cell r="L1026">
            <v>5</v>
          </cell>
          <cell r="M1026">
            <v>5</v>
          </cell>
          <cell r="Q1026">
            <v>5822.1</v>
          </cell>
          <cell r="R1026">
            <v>5027</v>
          </cell>
          <cell r="S1026">
            <v>4011.8</v>
          </cell>
          <cell r="T1026">
            <v>164</v>
          </cell>
        </row>
        <row r="1027">
          <cell r="C1027" t="str">
            <v>Муниципальное образование "Город Березники" Пермского края</v>
          </cell>
          <cell r="D1027" t="str">
            <v>г. Березники, ул. Пятилетки, д. 27</v>
          </cell>
          <cell r="E1027" t="b">
            <v>1</v>
          </cell>
          <cell r="F1027">
            <v>1949</v>
          </cell>
          <cell r="H1027" t="str">
            <v>Кирпич</v>
          </cell>
          <cell r="L1027">
            <v>3</v>
          </cell>
          <cell r="M1027">
            <v>3</v>
          </cell>
          <cell r="Q1027">
            <v>1992.1</v>
          </cell>
          <cell r="R1027">
            <v>1754.1</v>
          </cell>
          <cell r="S1027">
            <v>1301.4000000000001</v>
          </cell>
          <cell r="T1027">
            <v>34</v>
          </cell>
        </row>
        <row r="1028">
          <cell r="C1028" t="str">
            <v>Муниципальное образование "Город Березники" Пермского края</v>
          </cell>
          <cell r="D1028" t="str">
            <v>г. Березники, ул. Пятилетки, д. 28</v>
          </cell>
          <cell r="E1028" t="b">
            <v>1</v>
          </cell>
          <cell r="F1028">
            <v>1949</v>
          </cell>
          <cell r="H1028" t="str">
            <v>Кирпич</v>
          </cell>
          <cell r="L1028">
            <v>3</v>
          </cell>
          <cell r="M1028">
            <v>2</v>
          </cell>
          <cell r="Q1028">
            <v>1869.2</v>
          </cell>
          <cell r="R1028">
            <v>1374.2</v>
          </cell>
          <cell r="S1028">
            <v>1236.78</v>
          </cell>
          <cell r="T1028">
            <v>63</v>
          </cell>
        </row>
        <row r="1029">
          <cell r="C1029" t="str">
            <v>Муниципальное образование "Город Березники" Пермского края</v>
          </cell>
          <cell r="D1029" t="str">
            <v>г. Березники, ул. Пятилетки, д. 29</v>
          </cell>
          <cell r="E1029" t="b">
            <v>1</v>
          </cell>
          <cell r="F1029">
            <v>1950</v>
          </cell>
          <cell r="H1029" t="str">
            <v>кирпич</v>
          </cell>
          <cell r="I1029" t="str">
            <v>скатная</v>
          </cell>
          <cell r="K1029" t="str">
            <v>имеется</v>
          </cell>
          <cell r="L1029">
            <v>4</v>
          </cell>
          <cell r="M1029">
            <v>4</v>
          </cell>
          <cell r="Q1029">
            <v>3108.9</v>
          </cell>
          <cell r="R1029">
            <v>3003.3</v>
          </cell>
          <cell r="S1029">
            <v>2941.2</v>
          </cell>
          <cell r="T1029">
            <v>140</v>
          </cell>
        </row>
        <row r="1030">
          <cell r="C1030" t="str">
            <v>Муниципальное образование "Город Березники" Пермского края</v>
          </cell>
          <cell r="D1030" t="str">
            <v>г. Березники, ул. Пятилетки, д. 30</v>
          </cell>
          <cell r="E1030" t="b">
            <v>1</v>
          </cell>
          <cell r="F1030">
            <v>1951</v>
          </cell>
          <cell r="H1030" t="str">
            <v>Кирпич</v>
          </cell>
          <cell r="L1030">
            <v>4</v>
          </cell>
          <cell r="M1030">
            <v>2</v>
          </cell>
          <cell r="Q1030">
            <v>2327.3000000000002</v>
          </cell>
          <cell r="R1030">
            <v>1591.9</v>
          </cell>
          <cell r="S1030">
            <v>1432.71</v>
          </cell>
          <cell r="T1030">
            <v>70</v>
          </cell>
        </row>
        <row r="1031">
          <cell r="C1031" t="str">
            <v>Муниципальное образование "Город Березники" Пермского края</v>
          </cell>
          <cell r="D1031" t="str">
            <v>г. Березники, ул. Пятилетки, д. 31</v>
          </cell>
          <cell r="E1031" t="b">
            <v>1</v>
          </cell>
          <cell r="F1031">
            <v>1949</v>
          </cell>
          <cell r="H1031" t="str">
            <v>Кирпич</v>
          </cell>
          <cell r="L1031">
            <v>3</v>
          </cell>
          <cell r="M1031">
            <v>2</v>
          </cell>
          <cell r="Q1031">
            <v>1520.5</v>
          </cell>
          <cell r="R1031">
            <v>1256.5</v>
          </cell>
          <cell r="S1031">
            <v>1256.5</v>
          </cell>
          <cell r="T1031">
            <v>42</v>
          </cell>
        </row>
        <row r="1032">
          <cell r="C1032" t="str">
            <v>Муниципальное образование "Город Березники" Пермского края</v>
          </cell>
          <cell r="D1032" t="str">
            <v>г. Березники, ул. Пятилетки, д. 32</v>
          </cell>
          <cell r="E1032" t="b">
            <v>1</v>
          </cell>
          <cell r="F1032">
            <v>1951</v>
          </cell>
          <cell r="H1032" t="str">
            <v>Кирпич</v>
          </cell>
          <cell r="L1032">
            <v>3</v>
          </cell>
          <cell r="M1032">
            <v>2</v>
          </cell>
          <cell r="Q1032">
            <v>1953.7</v>
          </cell>
          <cell r="R1032">
            <v>1656.9</v>
          </cell>
          <cell r="S1032">
            <v>1496.7</v>
          </cell>
          <cell r="T1032">
            <v>33</v>
          </cell>
        </row>
        <row r="1033">
          <cell r="C1033" t="str">
            <v>Муниципальное образование "Город Березники" Пермского края</v>
          </cell>
          <cell r="D1033" t="str">
            <v>г. Березники, ул. Пятилетки, д. 33</v>
          </cell>
          <cell r="E1033" t="b">
            <v>1</v>
          </cell>
          <cell r="F1033">
            <v>1950</v>
          </cell>
          <cell r="H1033" t="str">
            <v>Кирпич</v>
          </cell>
          <cell r="L1033">
            <v>3</v>
          </cell>
          <cell r="M1033">
            <v>2</v>
          </cell>
          <cell r="Q1033">
            <v>1567.5</v>
          </cell>
          <cell r="R1033">
            <v>1269.5</v>
          </cell>
          <cell r="S1033">
            <v>1142.55</v>
          </cell>
          <cell r="T1033">
            <v>60</v>
          </cell>
        </row>
        <row r="1034">
          <cell r="C1034" t="str">
            <v>Муниципальное образование "Город Березники" Пермского края</v>
          </cell>
          <cell r="D1034" t="str">
            <v>г. Березники, ул. Пятилетки, д. 34</v>
          </cell>
          <cell r="E1034" t="b">
            <v>1</v>
          </cell>
          <cell r="F1034">
            <v>1951</v>
          </cell>
          <cell r="H1034" t="str">
            <v>Кирпич</v>
          </cell>
          <cell r="L1034">
            <v>3</v>
          </cell>
          <cell r="M1034">
            <v>3</v>
          </cell>
          <cell r="Q1034">
            <v>1994.1</v>
          </cell>
          <cell r="R1034">
            <v>1761.4</v>
          </cell>
          <cell r="S1034">
            <v>1422.8</v>
          </cell>
          <cell r="T1034">
            <v>38</v>
          </cell>
        </row>
        <row r="1035">
          <cell r="C1035" t="str">
            <v>Муниципальное образование "Город Березники" Пермского края</v>
          </cell>
          <cell r="D1035" t="str">
            <v>г. Березники, ул. Пятилетки, д. 35</v>
          </cell>
          <cell r="E1035" t="b">
            <v>1</v>
          </cell>
          <cell r="F1035">
            <v>1951</v>
          </cell>
          <cell r="H1035" t="str">
            <v>Кирпич</v>
          </cell>
          <cell r="L1035">
            <v>3</v>
          </cell>
          <cell r="M1035">
            <v>3</v>
          </cell>
          <cell r="Q1035">
            <v>2094.8000000000002</v>
          </cell>
          <cell r="R1035">
            <v>1849.6</v>
          </cell>
          <cell r="S1035">
            <v>1306.7</v>
          </cell>
          <cell r="T1035">
            <v>44</v>
          </cell>
        </row>
        <row r="1036">
          <cell r="C1036" t="str">
            <v>Муниципальное образование "Город Березники" Пермского края</v>
          </cell>
          <cell r="D1036" t="str">
            <v>г. Березники, ул. Пятилетки, д. 36</v>
          </cell>
          <cell r="E1036" t="b">
            <v>1</v>
          </cell>
          <cell r="F1036">
            <v>1950</v>
          </cell>
          <cell r="H1036" t="str">
            <v>Кирпич</v>
          </cell>
          <cell r="L1036">
            <v>3</v>
          </cell>
          <cell r="M1036">
            <v>3</v>
          </cell>
          <cell r="Q1036">
            <v>2170.9</v>
          </cell>
          <cell r="R1036">
            <v>1256.5999999999999</v>
          </cell>
          <cell r="S1036">
            <v>1130.94</v>
          </cell>
          <cell r="T1036">
            <v>50</v>
          </cell>
        </row>
        <row r="1037">
          <cell r="C1037" t="str">
            <v>Муниципальное образование "Город Березники" Пермского края</v>
          </cell>
          <cell r="D1037" t="str">
            <v>г. Березники, ул. Пятилетки, д. 38</v>
          </cell>
          <cell r="E1037" t="b">
            <v>1</v>
          </cell>
          <cell r="F1037">
            <v>1951</v>
          </cell>
          <cell r="H1037" t="str">
            <v>Кирпич</v>
          </cell>
          <cell r="L1037">
            <v>3</v>
          </cell>
          <cell r="M1037">
            <v>3</v>
          </cell>
          <cell r="Q1037">
            <v>2055.4</v>
          </cell>
          <cell r="R1037">
            <v>1723</v>
          </cell>
          <cell r="S1037">
            <v>1476.4</v>
          </cell>
          <cell r="T1037">
            <v>42</v>
          </cell>
        </row>
        <row r="1038">
          <cell r="C1038" t="str">
            <v>Муниципальное образование "Город Березники" Пермского края</v>
          </cell>
          <cell r="D1038" t="str">
            <v>г. Березники, ул. Пятилетки, д. 39</v>
          </cell>
          <cell r="E1038" t="b">
            <v>1</v>
          </cell>
          <cell r="F1038">
            <v>1952</v>
          </cell>
          <cell r="H1038" t="str">
            <v>Кирпич</v>
          </cell>
          <cell r="L1038">
            <v>4</v>
          </cell>
          <cell r="M1038">
            <v>4</v>
          </cell>
          <cell r="Q1038">
            <v>3603</v>
          </cell>
          <cell r="R1038">
            <v>2214.8000000000002</v>
          </cell>
          <cell r="S1038">
            <v>1993.32</v>
          </cell>
          <cell r="T1038">
            <v>85</v>
          </cell>
        </row>
        <row r="1039">
          <cell r="C1039" t="str">
            <v>Муниципальное образование "Город Березники" Пермского края</v>
          </cell>
          <cell r="D1039" t="str">
            <v>г. Березники, ул. Пятилетки, д. 40</v>
          </cell>
          <cell r="E1039" t="b">
            <v>1</v>
          </cell>
          <cell r="F1039">
            <v>1951</v>
          </cell>
          <cell r="H1039" t="str">
            <v>Кирпич</v>
          </cell>
          <cell r="L1039">
            <v>3</v>
          </cell>
          <cell r="M1039">
            <v>2</v>
          </cell>
          <cell r="Q1039">
            <v>1296.5999999999999</v>
          </cell>
          <cell r="R1039">
            <v>873.7</v>
          </cell>
          <cell r="S1039">
            <v>786.33</v>
          </cell>
          <cell r="T1039">
            <v>48</v>
          </cell>
        </row>
        <row r="1040">
          <cell r="C1040" t="str">
            <v>Муниципальное образование "Город Березники" Пермского края</v>
          </cell>
          <cell r="D1040" t="str">
            <v>г. Березники, ул. Пятилетки, д. 42</v>
          </cell>
          <cell r="E1040" t="b">
            <v>1</v>
          </cell>
          <cell r="F1040">
            <v>1952</v>
          </cell>
          <cell r="H1040" t="str">
            <v>Кирпич</v>
          </cell>
          <cell r="L1040">
            <v>4</v>
          </cell>
          <cell r="M1040">
            <v>3</v>
          </cell>
          <cell r="Q1040">
            <v>2771.2</v>
          </cell>
          <cell r="R1040">
            <v>2424.5</v>
          </cell>
          <cell r="S1040">
            <v>1883.8</v>
          </cell>
          <cell r="T1040">
            <v>64</v>
          </cell>
        </row>
        <row r="1041">
          <cell r="C1041" t="str">
            <v>Муниципальное образование "Город Березники" Пермского края</v>
          </cell>
          <cell r="D1041" t="str">
            <v>г. Березники, ул. Пятилетки, д. 44</v>
          </cell>
          <cell r="E1041" t="b">
            <v>1</v>
          </cell>
          <cell r="F1041">
            <v>1957</v>
          </cell>
          <cell r="H1041" t="str">
            <v>Кирпич</v>
          </cell>
          <cell r="L1041">
            <v>5</v>
          </cell>
          <cell r="M1041">
            <v>4</v>
          </cell>
          <cell r="Q1041">
            <v>6550.4</v>
          </cell>
          <cell r="R1041">
            <v>5879</v>
          </cell>
          <cell r="S1041">
            <v>4049.3</v>
          </cell>
          <cell r="T1041">
            <v>142</v>
          </cell>
        </row>
        <row r="1042">
          <cell r="C1042" t="str">
            <v>Муниципальное образование "Город Березники" Пермского края</v>
          </cell>
          <cell r="D1042" t="str">
            <v>г. Березники, ул. Пятилетки, д. 46</v>
          </cell>
          <cell r="E1042" t="b">
            <v>1</v>
          </cell>
          <cell r="F1042">
            <v>1957</v>
          </cell>
          <cell r="H1042" t="str">
            <v>Кирпич</v>
          </cell>
          <cell r="L1042">
            <v>5</v>
          </cell>
          <cell r="M1042">
            <v>3</v>
          </cell>
          <cell r="Q1042">
            <v>5469.9</v>
          </cell>
          <cell r="R1042">
            <v>4892.3</v>
          </cell>
          <cell r="S1042">
            <v>3910.4</v>
          </cell>
          <cell r="T1042">
            <v>116</v>
          </cell>
        </row>
        <row r="1043">
          <cell r="C1043" t="str">
            <v>Муниципальное образование "Город Березники" Пермского края</v>
          </cell>
          <cell r="D1043" t="str">
            <v>г. Березники, ул. Пятилетки, д. 47</v>
          </cell>
          <cell r="E1043" t="b">
            <v>1</v>
          </cell>
          <cell r="F1043">
            <v>1960</v>
          </cell>
          <cell r="H1043" t="str">
            <v>Кирпич</v>
          </cell>
          <cell r="L1043">
            <v>5</v>
          </cell>
          <cell r="M1043">
            <v>4</v>
          </cell>
          <cell r="Q1043">
            <v>4103.5</v>
          </cell>
          <cell r="R1043">
            <v>2490.8000000000002</v>
          </cell>
          <cell r="S1043">
            <v>2241.7199999999998</v>
          </cell>
          <cell r="T1043">
            <v>160</v>
          </cell>
        </row>
        <row r="1044">
          <cell r="C1044" t="str">
            <v>Муниципальное образование "Город Березники" Пермского края</v>
          </cell>
          <cell r="D1044" t="str">
            <v>г. Березники, ул. Пятилетки, д. 48</v>
          </cell>
          <cell r="E1044" t="b">
            <v>1</v>
          </cell>
          <cell r="F1044">
            <v>1959</v>
          </cell>
          <cell r="H1044" t="str">
            <v>Кирпич</v>
          </cell>
          <cell r="L1044">
            <v>5</v>
          </cell>
          <cell r="M1044">
            <v>4</v>
          </cell>
          <cell r="Q1044">
            <v>6364.3</v>
          </cell>
          <cell r="R1044">
            <v>5746.3</v>
          </cell>
          <cell r="S1044">
            <v>4518.5</v>
          </cell>
          <cell r="T1044">
            <v>123</v>
          </cell>
        </row>
        <row r="1045">
          <cell r="C1045" t="str">
            <v>Муниципальное образование "Город Березники" Пермского края</v>
          </cell>
          <cell r="D1045" t="str">
            <v>г. Березники, ул. Пятилетки, д. 50</v>
          </cell>
          <cell r="E1045" t="b">
            <v>1</v>
          </cell>
          <cell r="F1045">
            <v>1959</v>
          </cell>
          <cell r="H1045" t="str">
            <v>Кирпич</v>
          </cell>
          <cell r="L1045">
            <v>3</v>
          </cell>
          <cell r="M1045">
            <v>3</v>
          </cell>
          <cell r="Q1045">
            <v>2651.5</v>
          </cell>
          <cell r="R1045">
            <v>2350.9</v>
          </cell>
          <cell r="S1045">
            <v>1975.9</v>
          </cell>
          <cell r="T1045">
            <v>59</v>
          </cell>
        </row>
        <row r="1046">
          <cell r="C1046" t="str">
            <v>Муниципальное образование "Город Березники" Пермского края</v>
          </cell>
          <cell r="D1046" t="str">
            <v>г. Березники, ул. Пятилетки, д. 51</v>
          </cell>
          <cell r="E1046" t="b">
            <v>1</v>
          </cell>
          <cell r="F1046">
            <v>1960</v>
          </cell>
          <cell r="H1046" t="str">
            <v>Кирпич</v>
          </cell>
          <cell r="L1046">
            <v>5</v>
          </cell>
          <cell r="M1046">
            <v>4</v>
          </cell>
          <cell r="Q1046">
            <v>3844</v>
          </cell>
          <cell r="R1046">
            <v>3505.9</v>
          </cell>
          <cell r="S1046">
            <v>2511</v>
          </cell>
          <cell r="T1046">
            <v>109</v>
          </cell>
        </row>
        <row r="1047">
          <cell r="C1047" t="str">
            <v>Муниципальное образование "Город Березники" Пермского края</v>
          </cell>
          <cell r="D1047" t="str">
            <v>г. Березники, ул. Пятилетки, д. 53</v>
          </cell>
          <cell r="E1047" t="b">
            <v>1</v>
          </cell>
          <cell r="F1047">
            <v>1961</v>
          </cell>
          <cell r="H1047" t="str">
            <v>Кирпич</v>
          </cell>
          <cell r="L1047">
            <v>4</v>
          </cell>
          <cell r="M1047">
            <v>5</v>
          </cell>
          <cell r="Q1047">
            <v>4022.9</v>
          </cell>
          <cell r="R1047">
            <v>3619.1</v>
          </cell>
          <cell r="S1047">
            <v>2688.3</v>
          </cell>
          <cell r="T1047">
            <v>131</v>
          </cell>
        </row>
        <row r="1048">
          <cell r="C1048" t="str">
            <v>Муниципальное образование "Город Березники" Пермского края</v>
          </cell>
          <cell r="D1048" t="str">
            <v>г. Березники, ул. Пятилетки, д. 54</v>
          </cell>
          <cell r="E1048" t="b">
            <v>1</v>
          </cell>
          <cell r="F1048">
            <v>1959</v>
          </cell>
          <cell r="H1048" t="str">
            <v>Кирпич</v>
          </cell>
          <cell r="L1048">
            <v>4</v>
          </cell>
          <cell r="M1048">
            <v>4</v>
          </cell>
          <cell r="Q1048">
            <v>2809</v>
          </cell>
          <cell r="R1048">
            <v>2555.9</v>
          </cell>
          <cell r="S1048">
            <v>2383.3000000000002</v>
          </cell>
          <cell r="T1048">
            <v>101</v>
          </cell>
        </row>
        <row r="1049">
          <cell r="C1049" t="str">
            <v>Муниципальное образование "Город Березники" Пермского края</v>
          </cell>
          <cell r="D1049" t="str">
            <v>г. Березники, ул. Пятилетки, д. 55</v>
          </cell>
          <cell r="E1049" t="b">
            <v>1</v>
          </cell>
          <cell r="F1049">
            <v>1960</v>
          </cell>
          <cell r="H1049" t="str">
            <v>Панель</v>
          </cell>
          <cell r="L1049">
            <v>4</v>
          </cell>
          <cell r="M1049">
            <v>3</v>
          </cell>
          <cell r="Q1049">
            <v>2427.9</v>
          </cell>
          <cell r="R1049">
            <v>2193.9</v>
          </cell>
          <cell r="S1049">
            <v>2193.9</v>
          </cell>
          <cell r="T1049">
            <v>87</v>
          </cell>
        </row>
        <row r="1050">
          <cell r="C1050" t="str">
            <v>Муниципальное образование "Город Березники" Пермского края</v>
          </cell>
          <cell r="D1050" t="str">
            <v>г. Березники, ул. Пятилетки, д. 56</v>
          </cell>
          <cell r="E1050" t="b">
            <v>1</v>
          </cell>
          <cell r="F1050">
            <v>1960</v>
          </cell>
          <cell r="H1050" t="str">
            <v>Кирпич</v>
          </cell>
          <cell r="L1050">
            <v>4</v>
          </cell>
          <cell r="M1050">
            <v>4</v>
          </cell>
          <cell r="Q1050">
            <v>3054.1</v>
          </cell>
          <cell r="R1050">
            <v>2806</v>
          </cell>
          <cell r="S1050">
            <v>2338</v>
          </cell>
          <cell r="T1050">
            <v>103</v>
          </cell>
        </row>
        <row r="1051">
          <cell r="C1051" t="str">
            <v>Муниципальное образование "Город Березники" Пермского края</v>
          </cell>
          <cell r="D1051" t="str">
            <v>г. Березники, ул. Пятилетки, д. 57</v>
          </cell>
          <cell r="E1051" t="b">
            <v>1</v>
          </cell>
          <cell r="F1051">
            <v>1961</v>
          </cell>
          <cell r="H1051" t="str">
            <v>Кирпич</v>
          </cell>
          <cell r="L1051">
            <v>5</v>
          </cell>
          <cell r="M1051">
            <v>3</v>
          </cell>
          <cell r="Q1051">
            <v>2374.9</v>
          </cell>
          <cell r="R1051">
            <v>2374.9</v>
          </cell>
          <cell r="S1051">
            <v>1487.3</v>
          </cell>
          <cell r="T1051">
            <v>76</v>
          </cell>
        </row>
        <row r="1052">
          <cell r="C1052" t="str">
            <v>Муниципальное образование "Город Березники" Пермского края</v>
          </cell>
          <cell r="D1052" t="str">
            <v>г. Березники, ул. Пятилетки, д. 58</v>
          </cell>
          <cell r="E1052" t="b">
            <v>1</v>
          </cell>
          <cell r="F1052">
            <v>1962</v>
          </cell>
          <cell r="H1052" t="str">
            <v>Кирпич</v>
          </cell>
          <cell r="L1052">
            <v>4</v>
          </cell>
          <cell r="M1052">
            <v>2</v>
          </cell>
          <cell r="Q1052">
            <v>1403.9</v>
          </cell>
          <cell r="R1052">
            <v>1272.5999999999999</v>
          </cell>
          <cell r="S1052">
            <v>947.3</v>
          </cell>
          <cell r="T1052">
            <v>42</v>
          </cell>
        </row>
        <row r="1053">
          <cell r="C1053" t="str">
            <v>Муниципальное образование "Город Березники" Пермского края</v>
          </cell>
          <cell r="D1053" t="str">
            <v>г. Березники, ул. Пятилетки, д. 60</v>
          </cell>
          <cell r="E1053" t="b">
            <v>1</v>
          </cell>
          <cell r="F1053">
            <v>1959</v>
          </cell>
          <cell r="H1053" t="str">
            <v>Кирпич</v>
          </cell>
          <cell r="L1053">
            <v>3</v>
          </cell>
          <cell r="M1053">
            <v>3</v>
          </cell>
          <cell r="Q1053">
            <v>1650.3</v>
          </cell>
          <cell r="R1053">
            <v>1492.6</v>
          </cell>
          <cell r="S1053">
            <v>1492.6</v>
          </cell>
          <cell r="T1053">
            <v>51</v>
          </cell>
        </row>
        <row r="1054">
          <cell r="C1054" t="str">
            <v>Муниципальное образование "Город Березники" Пермского края</v>
          </cell>
          <cell r="D1054" t="str">
            <v>г. Березники, ул. Пятилетки, д. 62</v>
          </cell>
          <cell r="E1054" t="b">
            <v>1</v>
          </cell>
          <cell r="F1054">
            <v>1964</v>
          </cell>
          <cell r="H1054" t="str">
            <v>Кирпич</v>
          </cell>
          <cell r="L1054">
            <v>3</v>
          </cell>
          <cell r="M1054">
            <v>2</v>
          </cell>
          <cell r="Q1054">
            <v>1720.5</v>
          </cell>
          <cell r="R1054">
            <v>1571.1</v>
          </cell>
          <cell r="S1054">
            <v>1488.2</v>
          </cell>
          <cell r="T1054">
            <v>66</v>
          </cell>
        </row>
        <row r="1055">
          <cell r="C1055" t="str">
            <v>Муниципальное образование "Город Березники" Пермского края</v>
          </cell>
          <cell r="D1055" t="str">
            <v>г. Березники, ул. Пятилетки, д. 64</v>
          </cell>
          <cell r="E1055" t="b">
            <v>1</v>
          </cell>
          <cell r="F1055">
            <v>1958</v>
          </cell>
          <cell r="H1055" t="str">
            <v>Кирпич</v>
          </cell>
          <cell r="L1055">
            <v>3</v>
          </cell>
          <cell r="M1055">
            <v>3</v>
          </cell>
          <cell r="Q1055">
            <v>1951.7</v>
          </cell>
          <cell r="R1055">
            <v>1824.2</v>
          </cell>
          <cell r="S1055">
            <v>1609.2</v>
          </cell>
          <cell r="T1055">
            <v>88</v>
          </cell>
        </row>
        <row r="1056">
          <cell r="C1056" t="str">
            <v>Муниципальное образование "Город Березники" Пермского края</v>
          </cell>
          <cell r="D1056" t="str">
            <v>г. Березники, ул. Пятилетки, д. 66</v>
          </cell>
          <cell r="E1056" t="b">
            <v>1</v>
          </cell>
          <cell r="F1056">
            <v>1960</v>
          </cell>
          <cell r="H1056" t="str">
            <v>Кирпич</v>
          </cell>
          <cell r="L1056">
            <v>2</v>
          </cell>
          <cell r="M1056">
            <v>2</v>
          </cell>
          <cell r="Q1056">
            <v>782.8</v>
          </cell>
          <cell r="R1056">
            <v>705.4</v>
          </cell>
          <cell r="S1056">
            <v>705.4</v>
          </cell>
          <cell r="T1056">
            <v>39</v>
          </cell>
        </row>
        <row r="1057">
          <cell r="C1057" t="str">
            <v>Муниципальное образование "Город Березники" Пермского края</v>
          </cell>
          <cell r="D1057" t="str">
            <v>г. Березники, ул. Пятилетки, д. 67</v>
          </cell>
          <cell r="E1057" t="b">
            <v>1</v>
          </cell>
          <cell r="F1057">
            <v>1970</v>
          </cell>
          <cell r="H1057" t="str">
            <v>Кирпич</v>
          </cell>
          <cell r="L1057">
            <v>5</v>
          </cell>
          <cell r="M1057">
            <v>4</v>
          </cell>
          <cell r="Q1057">
            <v>4020.7</v>
          </cell>
          <cell r="R1057">
            <v>3743.7</v>
          </cell>
          <cell r="S1057">
            <v>2510</v>
          </cell>
          <cell r="T1057">
            <v>111</v>
          </cell>
        </row>
        <row r="1058">
          <cell r="C1058" t="str">
            <v>Муниципальное образование "Город Березники" Пермского края</v>
          </cell>
          <cell r="D1058" t="str">
            <v>г. Березники, ул. Пятилетки, д. 68</v>
          </cell>
          <cell r="E1058" t="b">
            <v>1</v>
          </cell>
          <cell r="F1058">
            <v>1958</v>
          </cell>
          <cell r="H1058" t="str">
            <v>Кирпич</v>
          </cell>
          <cell r="L1058">
            <v>3</v>
          </cell>
          <cell r="M1058">
            <v>3</v>
          </cell>
          <cell r="Q1058">
            <v>1945.8</v>
          </cell>
          <cell r="R1058">
            <v>1780.4</v>
          </cell>
          <cell r="S1058">
            <v>1612.1</v>
          </cell>
          <cell r="T1058">
            <v>80</v>
          </cell>
        </row>
        <row r="1059">
          <cell r="C1059" t="str">
            <v>Муниципальное образование "Город Березники" Пермского края</v>
          </cell>
          <cell r="D1059" t="str">
            <v>г. Березники, ул. Пятилетки, д. 69</v>
          </cell>
          <cell r="E1059" t="b">
            <v>1</v>
          </cell>
          <cell r="F1059">
            <v>1969</v>
          </cell>
          <cell r="H1059" t="str">
            <v>Кирпич</v>
          </cell>
          <cell r="L1059">
            <v>5</v>
          </cell>
          <cell r="M1059">
            <v>8</v>
          </cell>
          <cell r="Q1059">
            <v>6751.9</v>
          </cell>
          <cell r="R1059">
            <v>6081.6</v>
          </cell>
          <cell r="S1059">
            <v>5967.3</v>
          </cell>
          <cell r="T1059">
            <v>315</v>
          </cell>
        </row>
        <row r="1060">
          <cell r="C1060" t="str">
            <v>Муниципальное образование "Город Березники" Пермского края</v>
          </cell>
          <cell r="D1060" t="str">
            <v>г. Березники, ул. Пятилетки, д. 73</v>
          </cell>
          <cell r="E1060" t="b">
            <v>1</v>
          </cell>
          <cell r="F1060">
            <v>1970</v>
          </cell>
          <cell r="H1060" t="str">
            <v>Кирпич</v>
          </cell>
          <cell r="L1060">
            <v>5</v>
          </cell>
          <cell r="M1060">
            <v>6</v>
          </cell>
          <cell r="Q1060">
            <v>5322.8</v>
          </cell>
          <cell r="R1060">
            <v>4756.2</v>
          </cell>
          <cell r="S1060">
            <v>4013.4</v>
          </cell>
          <cell r="T1060">
            <v>182</v>
          </cell>
        </row>
        <row r="1061">
          <cell r="C1061" t="str">
            <v>Муниципальное образование "Город Березники" Пермского края</v>
          </cell>
          <cell r="D1061" t="str">
            <v>г. Березники, ул. Пятилетки, д. 74</v>
          </cell>
          <cell r="E1061" t="b">
            <v>1</v>
          </cell>
          <cell r="F1061">
            <v>1960</v>
          </cell>
          <cell r="H1061" t="str">
            <v>Кирпич</v>
          </cell>
          <cell r="L1061">
            <v>3</v>
          </cell>
          <cell r="M1061">
            <v>2</v>
          </cell>
          <cell r="Q1061">
            <v>2075.1999999999998</v>
          </cell>
          <cell r="R1061">
            <v>1426.6</v>
          </cell>
          <cell r="S1061">
            <v>1426.6</v>
          </cell>
          <cell r="T1061">
            <v>61</v>
          </cell>
        </row>
        <row r="1062">
          <cell r="C1062" t="str">
            <v>Муниципальное образование "Город Березники" Пермского края</v>
          </cell>
          <cell r="D1062" t="str">
            <v>г. Березники, ул. Пятилетки, д. 75</v>
          </cell>
          <cell r="E1062" t="b">
            <v>1</v>
          </cell>
          <cell r="F1062">
            <v>1969</v>
          </cell>
          <cell r="H1062" t="str">
            <v>Панель</v>
          </cell>
          <cell r="L1062">
            <v>5</v>
          </cell>
          <cell r="M1062">
            <v>8</v>
          </cell>
          <cell r="Q1062">
            <v>5982.9</v>
          </cell>
          <cell r="R1062">
            <v>5185.1000000000004</v>
          </cell>
          <cell r="S1062">
            <v>5185.1000000000004</v>
          </cell>
          <cell r="T1062">
            <v>266</v>
          </cell>
        </row>
        <row r="1063">
          <cell r="C1063" t="str">
            <v>Муниципальное образование "Город Березники" Пермского края</v>
          </cell>
          <cell r="D1063" t="str">
            <v>г. Березники, ул. Пятилетки, д. 76</v>
          </cell>
          <cell r="E1063" t="b">
            <v>1</v>
          </cell>
          <cell r="F1063">
            <v>1961</v>
          </cell>
          <cell r="H1063" t="str">
            <v>Кирпич</v>
          </cell>
          <cell r="L1063">
            <v>3</v>
          </cell>
          <cell r="M1063">
            <v>3</v>
          </cell>
          <cell r="Q1063">
            <v>1939.5</v>
          </cell>
          <cell r="R1063">
            <v>1784.8</v>
          </cell>
          <cell r="S1063">
            <v>1644.8</v>
          </cell>
          <cell r="T1063">
            <v>104</v>
          </cell>
        </row>
        <row r="1064">
          <cell r="C1064" t="str">
            <v>Муниципальное образование "Город Березники" Пермского края</v>
          </cell>
          <cell r="D1064" t="str">
            <v>г. Березники, ул. Пятилетки, д. 77</v>
          </cell>
          <cell r="E1064" t="b">
            <v>1</v>
          </cell>
          <cell r="F1064">
            <v>1970</v>
          </cell>
          <cell r="H1064" t="str">
            <v>Панель</v>
          </cell>
          <cell r="L1064">
            <v>5</v>
          </cell>
          <cell r="M1064">
            <v>6</v>
          </cell>
          <cell r="Q1064">
            <v>4447.8</v>
          </cell>
          <cell r="R1064">
            <v>3853</v>
          </cell>
          <cell r="S1064">
            <v>3853</v>
          </cell>
          <cell r="T1064">
            <v>202</v>
          </cell>
        </row>
        <row r="1065">
          <cell r="C1065" t="str">
            <v>Муниципальное образование "Город Березники" Пермского края</v>
          </cell>
          <cell r="D1065" t="str">
            <v>г. Березники, ул. Пятилетки, д. 78</v>
          </cell>
          <cell r="E1065" t="b">
            <v>1</v>
          </cell>
          <cell r="F1065">
            <v>1962</v>
          </cell>
          <cell r="H1065" t="str">
            <v>Кирпич</v>
          </cell>
          <cell r="L1065">
            <v>2</v>
          </cell>
          <cell r="M1065">
            <v>2</v>
          </cell>
          <cell r="Q1065">
            <v>1531.4</v>
          </cell>
          <cell r="R1065">
            <v>621.4</v>
          </cell>
          <cell r="S1065">
            <v>621.4</v>
          </cell>
          <cell r="T1065">
            <v>31</v>
          </cell>
        </row>
        <row r="1066">
          <cell r="C1066" t="str">
            <v>Муниципальное образование "Город Березники" Пермского края</v>
          </cell>
          <cell r="D1066" t="str">
            <v>г. Березники, ул. Пятилетки, д. 79</v>
          </cell>
          <cell r="E1066" t="b">
            <v>1</v>
          </cell>
          <cell r="F1066">
            <v>1971</v>
          </cell>
          <cell r="H1066" t="str">
            <v>Кирпич</v>
          </cell>
          <cell r="L1066">
            <v>5</v>
          </cell>
          <cell r="M1066">
            <v>8</v>
          </cell>
          <cell r="Q1066">
            <v>7399</v>
          </cell>
          <cell r="R1066">
            <v>6944.5</v>
          </cell>
          <cell r="S1066">
            <v>6944.5</v>
          </cell>
          <cell r="T1066">
            <v>324</v>
          </cell>
        </row>
        <row r="1067">
          <cell r="C1067" t="str">
            <v>Муниципальное образование "Город Березники" Пермского края</v>
          </cell>
          <cell r="D1067" t="str">
            <v>г. Березники, ул. Пятилетки, д. 80</v>
          </cell>
          <cell r="E1067" t="b">
            <v>1</v>
          </cell>
          <cell r="F1067">
            <v>1966</v>
          </cell>
          <cell r="H1067" t="str">
            <v>Кирпич</v>
          </cell>
          <cell r="L1067">
            <v>5</v>
          </cell>
          <cell r="M1067">
            <v>4</v>
          </cell>
          <cell r="Q1067">
            <v>3595.9</v>
          </cell>
          <cell r="R1067">
            <v>3312.6</v>
          </cell>
          <cell r="S1067">
            <v>2550.6</v>
          </cell>
          <cell r="T1067">
            <v>120</v>
          </cell>
        </row>
        <row r="1068">
          <cell r="C1068" t="str">
            <v>Муниципальное образование "Город Березники" Пермского края</v>
          </cell>
          <cell r="D1068" t="str">
            <v>г. Березники, ул. Пятилетки, д. 81</v>
          </cell>
          <cell r="E1068" t="b">
            <v>1</v>
          </cell>
          <cell r="F1068">
            <v>1969</v>
          </cell>
          <cell r="H1068" t="str">
            <v>Панель</v>
          </cell>
          <cell r="L1068">
            <v>5</v>
          </cell>
          <cell r="M1068">
            <v>8</v>
          </cell>
          <cell r="Q1068">
            <v>5964.6</v>
          </cell>
          <cell r="R1068">
            <v>5156.8</v>
          </cell>
          <cell r="S1068">
            <v>5096.1000000000004</v>
          </cell>
          <cell r="T1068">
            <v>273</v>
          </cell>
        </row>
        <row r="1069">
          <cell r="C1069" t="str">
            <v>Муниципальное образование "Город Березники" Пермского края</v>
          </cell>
          <cell r="D1069" t="str">
            <v>г. Березники, ул. Пятилетки, д. 82</v>
          </cell>
          <cell r="E1069" t="b">
            <v>1</v>
          </cell>
          <cell r="F1069">
            <v>1962</v>
          </cell>
          <cell r="H1069" t="str">
            <v>Кирпич</v>
          </cell>
          <cell r="L1069">
            <v>2</v>
          </cell>
          <cell r="M1069">
            <v>2</v>
          </cell>
          <cell r="Q1069">
            <v>696</v>
          </cell>
          <cell r="R1069">
            <v>622.6</v>
          </cell>
          <cell r="S1069">
            <v>622.6</v>
          </cell>
          <cell r="T1069">
            <v>31</v>
          </cell>
        </row>
        <row r="1070">
          <cell r="C1070" t="str">
            <v>Муниципальное образование "Город Березники" Пермского края</v>
          </cell>
          <cell r="D1070" t="str">
            <v>г. Березники, ул. Пятилетки, д. 83</v>
          </cell>
          <cell r="E1070" t="b">
            <v>1</v>
          </cell>
          <cell r="F1070">
            <v>1974</v>
          </cell>
          <cell r="H1070" t="str">
            <v>Панель</v>
          </cell>
          <cell r="L1070">
            <v>5</v>
          </cell>
          <cell r="M1070">
            <v>8</v>
          </cell>
          <cell r="Q1070">
            <v>6153.9</v>
          </cell>
          <cell r="R1070">
            <v>5181.5</v>
          </cell>
          <cell r="S1070">
            <v>4663.3500000000004</v>
          </cell>
          <cell r="T1070">
            <v>285</v>
          </cell>
        </row>
        <row r="1071">
          <cell r="C1071" t="str">
            <v>Муниципальное образование "Город Березники" Пермского края</v>
          </cell>
          <cell r="D1071" t="str">
            <v>г. Березники, ул. Пятилетки, д. 84</v>
          </cell>
          <cell r="E1071" t="b">
            <v>1</v>
          </cell>
          <cell r="F1071">
            <v>1971</v>
          </cell>
          <cell r="H1071" t="str">
            <v>Панель</v>
          </cell>
          <cell r="L1071">
            <v>5</v>
          </cell>
          <cell r="M1071">
            <v>4</v>
          </cell>
          <cell r="Q1071">
            <v>2989</v>
          </cell>
          <cell r="R1071">
            <v>2592.1</v>
          </cell>
          <cell r="S1071">
            <v>2592.1</v>
          </cell>
          <cell r="T1071">
            <v>140</v>
          </cell>
        </row>
        <row r="1072">
          <cell r="C1072" t="str">
            <v>Муниципальное образование "Город Березники" Пермского края</v>
          </cell>
          <cell r="D1072" t="str">
            <v>г. Березники, ул. Пятилетки, д. 85</v>
          </cell>
          <cell r="E1072" t="b">
            <v>1</v>
          </cell>
          <cell r="F1072">
            <v>1985</v>
          </cell>
          <cell r="H1072" t="str">
            <v>Кирпич</v>
          </cell>
          <cell r="L1072">
            <v>12</v>
          </cell>
          <cell r="M1072">
            <v>1</v>
          </cell>
          <cell r="N1072">
            <v>1</v>
          </cell>
          <cell r="Q1072">
            <v>4670.5</v>
          </cell>
          <cell r="R1072">
            <v>3846.5</v>
          </cell>
          <cell r="S1072">
            <v>3461.85</v>
          </cell>
          <cell r="T1072">
            <v>208</v>
          </cell>
        </row>
        <row r="1073">
          <cell r="C1073" t="str">
            <v>Муниципальное образование "Город Березники" Пермского края</v>
          </cell>
          <cell r="D1073" t="str">
            <v>г. Березники, ул. Пятилетки, д. 86</v>
          </cell>
          <cell r="E1073" t="b">
            <v>1</v>
          </cell>
          <cell r="F1073">
            <v>1974</v>
          </cell>
          <cell r="H1073" t="str">
            <v>Панель</v>
          </cell>
          <cell r="L1073">
            <v>5</v>
          </cell>
          <cell r="M1073">
            <v>4</v>
          </cell>
          <cell r="Q1073">
            <v>3173.6</v>
          </cell>
          <cell r="R1073">
            <v>2694.9</v>
          </cell>
          <cell r="S1073">
            <v>2425.41</v>
          </cell>
          <cell r="T1073">
            <v>150</v>
          </cell>
        </row>
        <row r="1074">
          <cell r="C1074" t="str">
            <v>Муниципальное образование "Город Березники" Пермского края</v>
          </cell>
          <cell r="D1074" t="str">
            <v>г. Березники, ул. Пятилетки, д. 87</v>
          </cell>
          <cell r="E1074" t="b">
            <v>1</v>
          </cell>
          <cell r="F1074">
            <v>1980</v>
          </cell>
          <cell r="H1074" t="str">
            <v>Кирпич</v>
          </cell>
          <cell r="L1074">
            <v>12</v>
          </cell>
          <cell r="M1074">
            <v>1</v>
          </cell>
          <cell r="N1074">
            <v>1</v>
          </cell>
          <cell r="Q1074">
            <v>4523.3</v>
          </cell>
          <cell r="R1074">
            <v>3776</v>
          </cell>
          <cell r="S1074">
            <v>3398.4</v>
          </cell>
          <cell r="T1074">
            <v>208</v>
          </cell>
        </row>
        <row r="1075">
          <cell r="C1075" t="str">
            <v>Муниципальное образование "Город Березники" Пермского края</v>
          </cell>
          <cell r="D1075" t="str">
            <v>г. Березники, ул. Пятилетки, д. 88</v>
          </cell>
          <cell r="E1075" t="b">
            <v>1</v>
          </cell>
          <cell r="F1075">
            <v>1974</v>
          </cell>
          <cell r="H1075" t="str">
            <v>Панель</v>
          </cell>
          <cell r="L1075">
            <v>5</v>
          </cell>
          <cell r="M1075">
            <v>4</v>
          </cell>
          <cell r="Q1075">
            <v>3023.8</v>
          </cell>
          <cell r="R1075">
            <v>2571</v>
          </cell>
          <cell r="S1075">
            <v>2313.9</v>
          </cell>
          <cell r="T1075">
            <v>150</v>
          </cell>
        </row>
        <row r="1076">
          <cell r="C1076" t="str">
            <v>Муниципальное образование "Город Березники" Пермского края</v>
          </cell>
          <cell r="D1076" t="str">
            <v>г. Березники, ул. Пятилетки, д. 89</v>
          </cell>
          <cell r="E1076" t="b">
            <v>1</v>
          </cell>
          <cell r="F1076">
            <v>1978</v>
          </cell>
          <cell r="H1076" t="str">
            <v>Панель</v>
          </cell>
          <cell r="L1076">
            <v>9</v>
          </cell>
          <cell r="M1076">
            <v>4</v>
          </cell>
          <cell r="N1076">
            <v>4</v>
          </cell>
          <cell r="O1076">
            <v>4</v>
          </cell>
          <cell r="Q1076">
            <v>9019.6</v>
          </cell>
          <cell r="R1076">
            <v>7743.3</v>
          </cell>
          <cell r="S1076">
            <v>6968.97</v>
          </cell>
          <cell r="T1076">
            <v>360</v>
          </cell>
        </row>
        <row r="1077">
          <cell r="C1077" t="str">
            <v>Муниципальное образование "Город Березники" Пермского края</v>
          </cell>
          <cell r="D1077" t="str">
            <v>г. Березники, ул. Пятилетки, д. 90</v>
          </cell>
          <cell r="E1077" t="b">
            <v>1</v>
          </cell>
          <cell r="F1077">
            <v>1972</v>
          </cell>
          <cell r="H1077" t="str">
            <v>Кирпич</v>
          </cell>
          <cell r="L1077">
            <v>5</v>
          </cell>
          <cell r="M1077">
            <v>4</v>
          </cell>
          <cell r="Q1077">
            <v>4785.3</v>
          </cell>
          <cell r="R1077">
            <v>3316.1</v>
          </cell>
          <cell r="S1077">
            <v>2984.49</v>
          </cell>
          <cell r="T1077">
            <v>173</v>
          </cell>
        </row>
        <row r="1078">
          <cell r="C1078" t="str">
            <v>Муниципальное образование "Город Березники" Пермского края</v>
          </cell>
          <cell r="D1078" t="str">
            <v>г. Березники, ул. Пятилетки, д. 91</v>
          </cell>
          <cell r="E1078" t="b">
            <v>1</v>
          </cell>
          <cell r="F1078">
            <v>1976</v>
          </cell>
          <cell r="H1078" t="str">
            <v>Панель</v>
          </cell>
          <cell r="L1078">
            <v>5</v>
          </cell>
          <cell r="M1078">
            <v>4</v>
          </cell>
          <cell r="Q1078">
            <v>2999.2</v>
          </cell>
          <cell r="R1078">
            <v>2581.1</v>
          </cell>
          <cell r="S1078">
            <v>2322.9899999999998</v>
          </cell>
          <cell r="T1078">
            <v>150</v>
          </cell>
        </row>
        <row r="1079">
          <cell r="C1079" t="str">
            <v>Муниципальное образование "Город Березники" Пермского края</v>
          </cell>
          <cell r="D1079" t="str">
            <v>г. Березники, ул. Пятилетки, д. 93</v>
          </cell>
          <cell r="E1079" t="b">
            <v>1</v>
          </cell>
          <cell r="F1079">
            <v>1992</v>
          </cell>
          <cell r="H1079" t="str">
            <v>Кирпич</v>
          </cell>
          <cell r="L1079">
            <v>5</v>
          </cell>
          <cell r="M1079">
            <v>1</v>
          </cell>
          <cell r="Q1079">
            <v>3958.1</v>
          </cell>
          <cell r="R1079">
            <v>2657</v>
          </cell>
          <cell r="S1079">
            <v>2391.3000000000002</v>
          </cell>
          <cell r="T1079">
            <v>383</v>
          </cell>
        </row>
        <row r="1080">
          <cell r="C1080" t="str">
            <v>Муниципальное образование "Город Березники" Пермского края</v>
          </cell>
          <cell r="D1080" t="str">
            <v>г. Березники, ул. Пятилетки, д. 94</v>
          </cell>
          <cell r="E1080" t="b">
            <v>1</v>
          </cell>
          <cell r="F1080">
            <v>1970</v>
          </cell>
          <cell r="H1080" t="str">
            <v>Кирпич</v>
          </cell>
          <cell r="L1080">
            <v>5</v>
          </cell>
          <cell r="M1080">
            <v>4</v>
          </cell>
          <cell r="Q1080">
            <v>3656.9</v>
          </cell>
          <cell r="R1080">
            <v>3356.4</v>
          </cell>
          <cell r="S1080">
            <v>3356.4</v>
          </cell>
          <cell r="T1080">
            <v>168</v>
          </cell>
        </row>
        <row r="1081">
          <cell r="C1081" t="str">
            <v>Муниципальное образование "Город Березники" Пермского края</v>
          </cell>
          <cell r="D1081" t="str">
            <v>г. Березники, ул. Пятилетки, д. 96</v>
          </cell>
          <cell r="E1081" t="b">
            <v>1</v>
          </cell>
          <cell r="F1081">
            <v>1969</v>
          </cell>
          <cell r="H1081" t="str">
            <v>Кирпич</v>
          </cell>
          <cell r="L1081">
            <v>5</v>
          </cell>
          <cell r="M1081">
            <v>3</v>
          </cell>
          <cell r="Q1081">
            <v>4056</v>
          </cell>
          <cell r="R1081">
            <v>3312.1</v>
          </cell>
          <cell r="S1081">
            <v>1286.2</v>
          </cell>
          <cell r="T1081">
            <v>72</v>
          </cell>
        </row>
        <row r="1082">
          <cell r="C1082" t="str">
            <v>Муниципальное образование "Город Березники" Пермского края</v>
          </cell>
          <cell r="D1082" t="str">
            <v>г. Березники, ул. Пятилетки, д. 99</v>
          </cell>
          <cell r="E1082" t="b">
            <v>1</v>
          </cell>
          <cell r="F1082">
            <v>1978</v>
          </cell>
          <cell r="G1082">
            <v>1978</v>
          </cell>
          <cell r="H1082" t="str">
            <v>панели</v>
          </cell>
          <cell r="L1082">
            <v>9</v>
          </cell>
          <cell r="M1082">
            <v>4</v>
          </cell>
          <cell r="N1082">
            <v>4</v>
          </cell>
          <cell r="O1082">
            <v>4</v>
          </cell>
          <cell r="Q1082">
            <v>9029.7000000000007</v>
          </cell>
          <cell r="R1082">
            <v>7775.3</v>
          </cell>
          <cell r="S1082">
            <v>7775.3</v>
          </cell>
          <cell r="T1082">
            <v>360</v>
          </cell>
        </row>
        <row r="1083">
          <cell r="C1083" t="str">
            <v>Муниципальное образование "Город Березники" Пермского края</v>
          </cell>
          <cell r="D1083" t="str">
            <v>г. Березники, ул. Пятилетки, д. 100</v>
          </cell>
          <cell r="E1083" t="b">
            <v>1</v>
          </cell>
          <cell r="F1083">
            <v>1962</v>
          </cell>
          <cell r="H1083" t="str">
            <v>Кирпич</v>
          </cell>
          <cell r="L1083">
            <v>5</v>
          </cell>
          <cell r="M1083">
            <v>8</v>
          </cell>
          <cell r="Q1083">
            <v>6705.7</v>
          </cell>
          <cell r="R1083">
            <v>6009.9</v>
          </cell>
          <cell r="S1083">
            <v>5929.3</v>
          </cell>
          <cell r="T1083">
            <v>291</v>
          </cell>
        </row>
        <row r="1084">
          <cell r="C1084" t="str">
            <v>Муниципальное образование "Город Березники" Пермского края</v>
          </cell>
          <cell r="D1084" t="str">
            <v>г. Березники, ул. Пятилетки, д. 101</v>
          </cell>
          <cell r="E1084" t="b">
            <v>1</v>
          </cell>
          <cell r="F1084">
            <v>1979</v>
          </cell>
          <cell r="H1084" t="str">
            <v>Кирпич</v>
          </cell>
          <cell r="L1084">
            <v>12</v>
          </cell>
          <cell r="M1084">
            <v>1</v>
          </cell>
          <cell r="N1084">
            <v>1</v>
          </cell>
          <cell r="Q1084">
            <v>4506.2</v>
          </cell>
          <cell r="R1084">
            <v>3843.5</v>
          </cell>
          <cell r="S1084">
            <v>119.2</v>
          </cell>
          <cell r="T1084">
            <v>208</v>
          </cell>
        </row>
        <row r="1085">
          <cell r="C1085" t="str">
            <v>Муниципальное образование "Город Березники" Пермского края</v>
          </cell>
          <cell r="D1085" t="str">
            <v>г. Березники, ул. Пятилетки, д. 102</v>
          </cell>
          <cell r="E1085" t="b">
            <v>1</v>
          </cell>
          <cell r="F1085">
            <v>1975</v>
          </cell>
          <cell r="H1085" t="str">
            <v>Кирпич</v>
          </cell>
          <cell r="L1085">
            <v>5</v>
          </cell>
          <cell r="M1085">
            <v>4</v>
          </cell>
          <cell r="Q1085">
            <v>3772.3</v>
          </cell>
          <cell r="R1085">
            <v>3189.1</v>
          </cell>
          <cell r="S1085">
            <v>2870.19</v>
          </cell>
          <cell r="T1085">
            <v>168</v>
          </cell>
        </row>
        <row r="1086">
          <cell r="C1086" t="str">
            <v>Муниципальное образование "Город Березники" Пермского края</v>
          </cell>
          <cell r="D1086" t="str">
            <v>г. Березники, ул. Пятилетки, д. 103</v>
          </cell>
          <cell r="E1086" t="b">
            <v>1</v>
          </cell>
          <cell r="F1086">
            <v>1977</v>
          </cell>
          <cell r="H1086" t="str">
            <v>панели</v>
          </cell>
          <cell r="L1086">
            <v>9</v>
          </cell>
          <cell r="M1086">
            <v>4</v>
          </cell>
          <cell r="N1086">
            <v>4</v>
          </cell>
          <cell r="O1086">
            <v>4</v>
          </cell>
          <cell r="Q1086">
            <v>8882.5</v>
          </cell>
          <cell r="R1086">
            <v>7754.1</v>
          </cell>
          <cell r="S1086">
            <v>7718.7</v>
          </cell>
          <cell r="T1086">
            <v>360</v>
          </cell>
        </row>
        <row r="1087">
          <cell r="C1087" t="str">
            <v>Муниципальное образование "Город Березники" Пермского края</v>
          </cell>
          <cell r="D1087" t="str">
            <v>г. Березники, ул. Пятилетки, д. 104</v>
          </cell>
          <cell r="E1087" t="b">
            <v>1</v>
          </cell>
          <cell r="F1087">
            <v>1969</v>
          </cell>
          <cell r="H1087" t="str">
            <v>Панель</v>
          </cell>
          <cell r="L1087">
            <v>5</v>
          </cell>
          <cell r="M1087">
            <v>6</v>
          </cell>
          <cell r="Q1087">
            <v>4522.6000000000004</v>
          </cell>
          <cell r="R1087">
            <v>3926.4</v>
          </cell>
          <cell r="S1087">
            <v>3915.3</v>
          </cell>
          <cell r="T1087">
            <v>212</v>
          </cell>
        </row>
        <row r="1088">
          <cell r="C1088" t="str">
            <v>Муниципальное образование "Город Березники" Пермского края</v>
          </cell>
          <cell r="D1088" t="str">
            <v>г. Березники, ул. Пятилетки, д. 105</v>
          </cell>
          <cell r="E1088" t="b">
            <v>1</v>
          </cell>
          <cell r="F1088">
            <v>1979</v>
          </cell>
          <cell r="H1088" t="str">
            <v>Кирпич</v>
          </cell>
          <cell r="L1088">
            <v>12</v>
          </cell>
          <cell r="M1088">
            <v>1</v>
          </cell>
          <cell r="N1088">
            <v>1</v>
          </cell>
          <cell r="Q1088">
            <v>9445.2000000000007</v>
          </cell>
          <cell r="R1088">
            <v>7754.1</v>
          </cell>
          <cell r="S1088">
            <v>6978.69</v>
          </cell>
          <cell r="T1088">
            <v>210</v>
          </cell>
        </row>
        <row r="1089">
          <cell r="C1089" t="str">
            <v>Муниципальное образование "Город Березники" Пермского края</v>
          </cell>
          <cell r="D1089" t="str">
            <v>г. Березники, ул. Пятилетки, д. 106</v>
          </cell>
          <cell r="E1089" t="b">
            <v>1</v>
          </cell>
          <cell r="F1089">
            <v>1974</v>
          </cell>
          <cell r="H1089" t="str">
            <v>Кирпич</v>
          </cell>
          <cell r="L1089">
            <v>5</v>
          </cell>
          <cell r="M1089">
            <v>2</v>
          </cell>
          <cell r="Q1089">
            <v>3247</v>
          </cell>
          <cell r="R1089">
            <v>1760.1</v>
          </cell>
          <cell r="S1089">
            <v>1584.09</v>
          </cell>
          <cell r="T1089">
            <v>225</v>
          </cell>
        </row>
        <row r="1090">
          <cell r="C1090" t="str">
            <v>Муниципальное образование "Город Березники" Пермского края</v>
          </cell>
          <cell r="D1090" t="str">
            <v>г. Березники, ул. Пятилетки, д. 107</v>
          </cell>
          <cell r="E1090" t="b">
            <v>1</v>
          </cell>
          <cell r="F1090">
            <v>1977</v>
          </cell>
          <cell r="H1090" t="str">
            <v>Кирпич/панели</v>
          </cell>
          <cell r="L1090">
            <v>5</v>
          </cell>
          <cell r="M1090">
            <v>11</v>
          </cell>
          <cell r="Q1090">
            <v>9628.2999999999993</v>
          </cell>
          <cell r="R1090">
            <v>8141.5</v>
          </cell>
          <cell r="S1090">
            <v>7327.35</v>
          </cell>
          <cell r="T1090">
            <v>423</v>
          </cell>
        </row>
        <row r="1091">
          <cell r="C1091" t="str">
            <v>Муниципальное образование "Город Березники" Пермского края</v>
          </cell>
          <cell r="D1091" t="str">
            <v>г. Березники, ул. Пятилетки, д. 108</v>
          </cell>
          <cell r="E1091" t="b">
            <v>1</v>
          </cell>
          <cell r="F1091">
            <v>1972</v>
          </cell>
          <cell r="H1091" t="str">
            <v>Панель</v>
          </cell>
          <cell r="L1091">
            <v>5</v>
          </cell>
          <cell r="M1091">
            <v>6</v>
          </cell>
          <cell r="Q1091">
            <v>4889.2</v>
          </cell>
          <cell r="R1091">
            <v>3375.9</v>
          </cell>
          <cell r="S1091">
            <v>3038.31</v>
          </cell>
          <cell r="T1091">
            <v>220</v>
          </cell>
        </row>
        <row r="1092">
          <cell r="C1092" t="str">
            <v>Муниципальное образование "Город Березники" Пермского края</v>
          </cell>
          <cell r="D1092" t="str">
            <v>г. Березники, ул. Пятилетки, д. 109</v>
          </cell>
          <cell r="E1092" t="b">
            <v>1</v>
          </cell>
          <cell r="F1092">
            <v>1977</v>
          </cell>
          <cell r="H1092" t="str">
            <v>Панель</v>
          </cell>
          <cell r="L1092">
            <v>5</v>
          </cell>
          <cell r="M1092">
            <v>8</v>
          </cell>
          <cell r="Q1092">
            <v>6953.4</v>
          </cell>
          <cell r="R1092">
            <v>5622.1</v>
          </cell>
          <cell r="S1092">
            <v>5059.8900000000003</v>
          </cell>
          <cell r="T1092">
            <v>298</v>
          </cell>
        </row>
        <row r="1093">
          <cell r="C1093" t="str">
            <v>Муниципальное образование "Город Березники" Пермского края</v>
          </cell>
          <cell r="D1093" t="str">
            <v>г. Березники, ул. Пятилетки, д. 111</v>
          </cell>
          <cell r="E1093" t="b">
            <v>1</v>
          </cell>
          <cell r="F1093">
            <v>1975</v>
          </cell>
          <cell r="H1093" t="str">
            <v>Панель</v>
          </cell>
          <cell r="L1093">
            <v>5</v>
          </cell>
          <cell r="M1093">
            <v>4</v>
          </cell>
          <cell r="Q1093">
            <v>2991.2</v>
          </cell>
          <cell r="R1093">
            <v>2567.1</v>
          </cell>
          <cell r="S1093">
            <v>2310.39</v>
          </cell>
          <cell r="T1093">
            <v>150</v>
          </cell>
        </row>
        <row r="1094">
          <cell r="C1094" t="str">
            <v>Муниципальное образование "Город Березники" Пермского края</v>
          </cell>
          <cell r="D1094" t="str">
            <v>г. Березники, ул. Пятилетки, д. 113</v>
          </cell>
          <cell r="E1094" t="b">
            <v>1</v>
          </cell>
          <cell r="F1094">
            <v>1976</v>
          </cell>
          <cell r="H1094" t="str">
            <v>Панель</v>
          </cell>
          <cell r="L1094">
            <v>5</v>
          </cell>
          <cell r="M1094">
            <v>6</v>
          </cell>
          <cell r="Q1094">
            <v>4492</v>
          </cell>
          <cell r="R1094">
            <v>3848.6</v>
          </cell>
          <cell r="S1094">
            <v>3463.74</v>
          </cell>
          <cell r="T1094">
            <v>225</v>
          </cell>
        </row>
        <row r="1095">
          <cell r="C1095" t="str">
            <v>Муниципальное образование "Город Березники" Пермского края</v>
          </cell>
          <cell r="D1095" t="str">
            <v>г. Березники, ул. Пятилетки, д. 116</v>
          </cell>
          <cell r="E1095" t="b">
            <v>1</v>
          </cell>
          <cell r="F1095">
            <v>2001</v>
          </cell>
          <cell r="H1095" t="str">
            <v>кирпич</v>
          </cell>
          <cell r="I1095" t="str">
            <v>плоская</v>
          </cell>
          <cell r="K1095" t="str">
            <v>имеется</v>
          </cell>
          <cell r="L1095">
            <v>5</v>
          </cell>
          <cell r="M1095">
            <v>3</v>
          </cell>
          <cell r="Q1095">
            <v>3209.2</v>
          </cell>
          <cell r="R1095">
            <v>3209.2</v>
          </cell>
          <cell r="S1095">
            <v>3209.2</v>
          </cell>
          <cell r="T1095">
            <v>91</v>
          </cell>
        </row>
        <row r="1096">
          <cell r="C1096" t="str">
            <v>Муниципальное образование "Город Березники" Пермского края</v>
          </cell>
          <cell r="D1096" t="str">
            <v>г. Березники, ул. Пятилетки, д. 117</v>
          </cell>
          <cell r="E1096" t="b">
            <v>1</v>
          </cell>
          <cell r="F1096">
            <v>1977</v>
          </cell>
          <cell r="H1096" t="str">
            <v>Кирпич/панели</v>
          </cell>
          <cell r="L1096">
            <v>5</v>
          </cell>
          <cell r="M1096">
            <v>11</v>
          </cell>
          <cell r="Q1096">
            <v>10587</v>
          </cell>
          <cell r="R1096">
            <v>7946.7</v>
          </cell>
          <cell r="S1096">
            <v>7152.03</v>
          </cell>
          <cell r="T1096">
            <v>403</v>
          </cell>
        </row>
        <row r="1097">
          <cell r="C1097" t="str">
            <v>Муниципальное образование "Город Березники" Пермского края</v>
          </cell>
          <cell r="D1097" t="str">
            <v>г. Березники, ул. Пятилетки, д. 118</v>
          </cell>
          <cell r="E1097" t="b">
            <v>1</v>
          </cell>
          <cell r="F1097">
            <v>2000</v>
          </cell>
          <cell r="H1097" t="str">
            <v>кирпич</v>
          </cell>
          <cell r="I1097" t="str">
            <v>плоская</v>
          </cell>
          <cell r="K1097" t="str">
            <v>имеется</v>
          </cell>
          <cell r="L1097">
            <v>6</v>
          </cell>
          <cell r="M1097">
            <v>4</v>
          </cell>
          <cell r="Q1097">
            <v>3392.8</v>
          </cell>
          <cell r="R1097">
            <v>3392.8</v>
          </cell>
          <cell r="S1097">
            <v>3392.8</v>
          </cell>
          <cell r="T1097">
            <v>150</v>
          </cell>
        </row>
        <row r="1098">
          <cell r="C1098" t="str">
            <v>Муниципальное образование "Город Березники" Пермского края</v>
          </cell>
          <cell r="D1098" t="str">
            <v>г. Березники, ул. Пятилетки, д. 126</v>
          </cell>
          <cell r="E1098" t="b">
            <v>1</v>
          </cell>
          <cell r="F1098">
            <v>1991</v>
          </cell>
          <cell r="H1098" t="str">
            <v>Кирпич</v>
          </cell>
          <cell r="L1098">
            <v>6</v>
          </cell>
          <cell r="M1098">
            <v>3</v>
          </cell>
          <cell r="Q1098">
            <v>3590.3</v>
          </cell>
          <cell r="R1098">
            <v>3143.1</v>
          </cell>
          <cell r="S1098">
            <v>2828.79</v>
          </cell>
          <cell r="T1098">
            <v>90</v>
          </cell>
        </row>
        <row r="1099">
          <cell r="C1099" t="str">
            <v>Муниципальное образование "Город Березники" Пермского края</v>
          </cell>
          <cell r="D1099" t="str">
            <v>г. Березники, ул. Пятилетки, д. 128</v>
          </cell>
          <cell r="E1099" t="b">
            <v>1</v>
          </cell>
          <cell r="F1099">
            <v>1988</v>
          </cell>
          <cell r="H1099" t="str">
            <v>Панель</v>
          </cell>
          <cell r="L1099">
            <v>5</v>
          </cell>
          <cell r="M1099">
            <v>6</v>
          </cell>
          <cell r="Q1099">
            <v>5525.1</v>
          </cell>
          <cell r="R1099">
            <v>4668.3</v>
          </cell>
          <cell r="S1099">
            <v>4201.47</v>
          </cell>
          <cell r="T1099">
            <v>223</v>
          </cell>
        </row>
        <row r="1100">
          <cell r="C1100" t="str">
            <v>Муниципальное образование "Город Березники" Пермского края</v>
          </cell>
          <cell r="D1100" t="str">
            <v>г. Березники, ул. Пятилетки, д. 130</v>
          </cell>
          <cell r="E1100" t="b">
            <v>1</v>
          </cell>
          <cell r="F1100">
            <v>1988</v>
          </cell>
          <cell r="H1100" t="str">
            <v>Панель</v>
          </cell>
          <cell r="L1100">
            <v>5</v>
          </cell>
          <cell r="M1100">
            <v>8</v>
          </cell>
          <cell r="Q1100">
            <v>7147.7</v>
          </cell>
          <cell r="R1100">
            <v>6085.7</v>
          </cell>
          <cell r="S1100">
            <v>5477.13</v>
          </cell>
          <cell r="T1100">
            <v>298</v>
          </cell>
        </row>
        <row r="1101">
          <cell r="C1101" t="str">
            <v>Муниципальное образование "Город Березники" Пермского края</v>
          </cell>
          <cell r="D1101" t="str">
            <v>г. Березники, ул. Пятилетки, д. 134</v>
          </cell>
          <cell r="E1101" t="b">
            <v>1</v>
          </cell>
          <cell r="F1101">
            <v>1988</v>
          </cell>
          <cell r="H1101" t="str">
            <v>Панель</v>
          </cell>
          <cell r="L1101">
            <v>5</v>
          </cell>
          <cell r="M1101">
            <v>4</v>
          </cell>
          <cell r="Q1101">
            <v>3424.1</v>
          </cell>
          <cell r="R1101">
            <v>2817.1</v>
          </cell>
          <cell r="S1101">
            <v>2535.39</v>
          </cell>
          <cell r="T1101">
            <v>150</v>
          </cell>
        </row>
        <row r="1102">
          <cell r="C1102" t="str">
            <v>Муниципальное образование "Город Березники" Пермского края</v>
          </cell>
          <cell r="D1102" t="str">
            <v>г. Березники, ул. Пятилетки, д. 136</v>
          </cell>
          <cell r="E1102" t="b">
            <v>1</v>
          </cell>
          <cell r="F1102">
            <v>1986</v>
          </cell>
          <cell r="H1102" t="str">
            <v>Панель</v>
          </cell>
          <cell r="L1102">
            <v>5</v>
          </cell>
          <cell r="M1102">
            <v>9</v>
          </cell>
          <cell r="Q1102">
            <v>8045.8</v>
          </cell>
          <cell r="R1102">
            <v>6612.2</v>
          </cell>
          <cell r="S1102">
            <v>5950.98</v>
          </cell>
          <cell r="T1102">
            <v>335</v>
          </cell>
        </row>
        <row r="1103">
          <cell r="C1103" t="str">
            <v>Муниципальное образование "Город Березники" Пермского края</v>
          </cell>
          <cell r="D1103" t="str">
            <v>г. Березники, ул. Пятилетки, д. 140</v>
          </cell>
          <cell r="E1103" t="b">
            <v>1</v>
          </cell>
          <cell r="F1103">
            <v>1985</v>
          </cell>
          <cell r="H1103" t="str">
            <v>Панель</v>
          </cell>
          <cell r="L1103">
            <v>5</v>
          </cell>
          <cell r="M1103">
            <v>14</v>
          </cell>
          <cell r="Q1103">
            <v>12771</v>
          </cell>
          <cell r="R1103">
            <v>10473.799999999999</v>
          </cell>
          <cell r="S1103">
            <v>9426.42</v>
          </cell>
          <cell r="T1103">
            <v>490</v>
          </cell>
        </row>
        <row r="1104">
          <cell r="C1104" t="str">
            <v>Муниципальное образование "Город Березники" Пермского края</v>
          </cell>
          <cell r="D1104" t="str">
            <v>г. Березники, ул. Пятилетки, д. 142</v>
          </cell>
          <cell r="E1104" t="b">
            <v>1</v>
          </cell>
          <cell r="F1104">
            <v>1987</v>
          </cell>
          <cell r="H1104" t="str">
            <v>Панель</v>
          </cell>
          <cell r="L1104">
            <v>5</v>
          </cell>
          <cell r="M1104">
            <v>10</v>
          </cell>
          <cell r="Q1104">
            <v>8797.2000000000007</v>
          </cell>
          <cell r="R1104">
            <v>7460.4</v>
          </cell>
          <cell r="S1104">
            <v>6714.36</v>
          </cell>
          <cell r="T1104">
            <v>370</v>
          </cell>
        </row>
        <row r="1105">
          <cell r="C1105" t="str">
            <v>Муниципальное образование "Город Березники" Пермского края</v>
          </cell>
          <cell r="D1105" t="str">
            <v>г. Березники, ул. Пятилетки, д. 144</v>
          </cell>
          <cell r="E1105" t="b">
            <v>1</v>
          </cell>
          <cell r="F1105">
            <v>1986</v>
          </cell>
          <cell r="H1105" t="str">
            <v>Панель</v>
          </cell>
          <cell r="L1105">
            <v>5</v>
          </cell>
          <cell r="M1105">
            <v>10</v>
          </cell>
          <cell r="Q1105">
            <v>8834.5</v>
          </cell>
          <cell r="R1105">
            <v>7443</v>
          </cell>
          <cell r="S1105">
            <v>6698.7</v>
          </cell>
          <cell r="T1105">
            <v>370</v>
          </cell>
        </row>
        <row r="1106">
          <cell r="C1106" t="str">
            <v>Муниципальное образование "Город Березники" Пермского края</v>
          </cell>
          <cell r="D1106" t="str">
            <v>г. Березники, ул. Пятилетки, д. 146</v>
          </cell>
          <cell r="E1106" t="b">
            <v>1</v>
          </cell>
          <cell r="F1106">
            <v>2022</v>
          </cell>
          <cell r="H1106" t="str">
            <v>Кирпич с утеплителем</v>
          </cell>
          <cell r="I1106" t="str">
            <v>плоская</v>
          </cell>
          <cell r="K1106" t="str">
            <v>имеется</v>
          </cell>
          <cell r="L1106">
            <v>3</v>
          </cell>
          <cell r="M1106">
            <v>2</v>
          </cell>
          <cell r="Q1106">
            <v>3165.8</v>
          </cell>
          <cell r="R1106">
            <v>2322.4</v>
          </cell>
          <cell r="S1106">
            <v>1468.5</v>
          </cell>
          <cell r="T1106">
            <v>55</v>
          </cell>
        </row>
        <row r="1107">
          <cell r="C1107" t="str">
            <v>Муниципальное образование "Город Березники" Пермского края</v>
          </cell>
          <cell r="D1107" t="str">
            <v>г. Березники, ул. Пятилетки, д. 148</v>
          </cell>
          <cell r="E1107" t="b">
            <v>1</v>
          </cell>
          <cell r="F1107">
            <v>2019</v>
          </cell>
          <cell r="H1107" t="str">
            <v>кирпич</v>
          </cell>
          <cell r="I1107" t="str">
            <v>плоская</v>
          </cell>
          <cell r="K1107" t="str">
            <v>имеется</v>
          </cell>
          <cell r="L1107">
            <v>3</v>
          </cell>
          <cell r="M1107">
            <v>2</v>
          </cell>
          <cell r="Q1107">
            <v>1348.3</v>
          </cell>
          <cell r="R1107">
            <v>1081.2</v>
          </cell>
          <cell r="S1107">
            <v>1081.2</v>
          </cell>
          <cell r="T1107">
            <v>45</v>
          </cell>
        </row>
        <row r="1108">
          <cell r="C1108" t="str">
            <v>Муниципальное образование "Город Березники" Пермского края</v>
          </cell>
          <cell r="D1108" t="str">
            <v>г. Березники, ул. Пятилетки, д. 114А</v>
          </cell>
          <cell r="E1108" t="b">
            <v>1</v>
          </cell>
          <cell r="F1108">
            <v>2012</v>
          </cell>
          <cell r="H1108" t="str">
            <v>кирпич</v>
          </cell>
          <cell r="I1108" t="str">
            <v>плоская</v>
          </cell>
          <cell r="K1108" t="str">
            <v>имеется</v>
          </cell>
          <cell r="L1108">
            <v>5</v>
          </cell>
          <cell r="M1108">
            <v>1</v>
          </cell>
          <cell r="Q1108">
            <v>8972.4</v>
          </cell>
          <cell r="R1108">
            <v>8972.4</v>
          </cell>
          <cell r="S1108">
            <v>8972.4</v>
          </cell>
          <cell r="T1108">
            <v>75</v>
          </cell>
        </row>
        <row r="1109">
          <cell r="C1109" t="str">
            <v>Муниципальное образование "Город Березники" Пермского края</v>
          </cell>
          <cell r="D1109" t="str">
            <v>г. Березники, ул. Пятилетки, д. 24А</v>
          </cell>
          <cell r="E1109" t="b">
            <v>1</v>
          </cell>
          <cell r="F1109">
            <v>2003</v>
          </cell>
          <cell r="H1109" t="str">
            <v>кирпич</v>
          </cell>
          <cell r="I1109" t="str">
            <v>скатная</v>
          </cell>
          <cell r="K1109" t="str">
            <v>имеется</v>
          </cell>
          <cell r="L1109">
            <v>2</v>
          </cell>
          <cell r="M1109">
            <v>1</v>
          </cell>
          <cell r="Q1109">
            <v>3822.7</v>
          </cell>
          <cell r="R1109">
            <v>3558</v>
          </cell>
          <cell r="S1109">
            <v>3558</v>
          </cell>
          <cell r="T1109">
            <v>30</v>
          </cell>
        </row>
        <row r="1110">
          <cell r="C1110" t="str">
            <v>Муниципальное образование "Город Березники" Пермского края</v>
          </cell>
          <cell r="D1110" t="str">
            <v>г. Березники, ул. Пятилетки, д. 94А</v>
          </cell>
          <cell r="E1110" t="b">
            <v>1</v>
          </cell>
          <cell r="F1110">
            <v>1960</v>
          </cell>
          <cell r="H1110" t="str">
            <v>Кирпич</v>
          </cell>
          <cell r="L1110">
            <v>2</v>
          </cell>
          <cell r="M1110">
            <v>1</v>
          </cell>
          <cell r="Q1110">
            <v>482</v>
          </cell>
          <cell r="R1110">
            <v>434.5</v>
          </cell>
          <cell r="S1110">
            <v>434.5</v>
          </cell>
          <cell r="T1110">
            <v>24</v>
          </cell>
        </row>
        <row r="1111">
          <cell r="C1111" t="str">
            <v>Муниципальное образование "Город Березники" Пермского края</v>
          </cell>
          <cell r="D1111" t="str">
            <v>г. Березники, ул. Ростовская, д. 1</v>
          </cell>
          <cell r="E1111" t="b">
            <v>1</v>
          </cell>
          <cell r="F1111">
            <v>2023</v>
          </cell>
          <cell r="H1111" t="str">
            <v>Железобетон, керамзитобетонные блоки, ячеистобетонные блоки</v>
          </cell>
          <cell r="I1111" t="str">
            <v>плоская</v>
          </cell>
          <cell r="J1111" t="str">
            <v>ГАЗ</v>
          </cell>
          <cell r="K1111" t="str">
            <v>имеется</v>
          </cell>
          <cell r="L1111">
            <v>16</v>
          </cell>
          <cell r="M1111">
            <v>2</v>
          </cell>
          <cell r="N1111">
            <v>4</v>
          </cell>
          <cell r="O1111">
            <v>2</v>
          </cell>
          <cell r="P1111">
            <v>2</v>
          </cell>
          <cell r="Q1111">
            <v>14839.4</v>
          </cell>
          <cell r="R1111">
            <v>10686.8</v>
          </cell>
          <cell r="S1111">
            <v>10686.8</v>
          </cell>
          <cell r="T1111">
            <v>545</v>
          </cell>
        </row>
        <row r="1112">
          <cell r="C1112" t="str">
            <v>Муниципальное образование "Город Березники" Пермского края</v>
          </cell>
          <cell r="D1112" t="str">
            <v>г. Березники, ул. Ростовская, д. 2</v>
          </cell>
          <cell r="E1112" t="b">
            <v>1</v>
          </cell>
          <cell r="F1112">
            <v>2021</v>
          </cell>
          <cell r="H1112" t="str">
            <v>Железобетон, керамзитобетонные блоки, ячеистобетонные блоки</v>
          </cell>
          <cell r="I1112" t="str">
            <v>плоская</v>
          </cell>
          <cell r="J1112" t="str">
            <v>ГАЗ</v>
          </cell>
          <cell r="K1112" t="str">
            <v>имеется</v>
          </cell>
          <cell r="L1112">
            <v>17</v>
          </cell>
          <cell r="M1112">
            <v>1</v>
          </cell>
          <cell r="N1112">
            <v>2</v>
          </cell>
          <cell r="O1112">
            <v>1</v>
          </cell>
          <cell r="P1112">
            <v>1</v>
          </cell>
          <cell r="Q1112">
            <v>8746.5</v>
          </cell>
          <cell r="R1112">
            <v>6601.6</v>
          </cell>
          <cell r="S1112">
            <v>6601.6</v>
          </cell>
          <cell r="T1112">
            <v>238</v>
          </cell>
        </row>
        <row r="1113">
          <cell r="C1113" t="str">
            <v>Муниципальное образование "Город Березники" Пермского края</v>
          </cell>
          <cell r="D1113" t="str">
            <v>г. Березники, ул. Ростовская, д. 4</v>
          </cell>
          <cell r="E1113" t="b">
            <v>1</v>
          </cell>
          <cell r="F1113">
            <v>2017</v>
          </cell>
          <cell r="H1113" t="str">
            <v>кирпич</v>
          </cell>
          <cell r="I1113" t="str">
            <v>плоская</v>
          </cell>
          <cell r="J1113" t="str">
            <v>ГАЗ</v>
          </cell>
          <cell r="K1113" t="str">
            <v>имеется</v>
          </cell>
          <cell r="L1113">
            <v>19</v>
          </cell>
          <cell r="M1113">
            <v>1</v>
          </cell>
          <cell r="N1113">
            <v>2</v>
          </cell>
          <cell r="O1113">
            <v>1</v>
          </cell>
          <cell r="P1113">
            <v>1</v>
          </cell>
          <cell r="Q1113">
            <v>8823.2999999999993</v>
          </cell>
          <cell r="R1113">
            <v>6397.1</v>
          </cell>
          <cell r="S1113">
            <v>6129.4</v>
          </cell>
          <cell r="T1113">
            <v>297</v>
          </cell>
        </row>
        <row r="1114">
          <cell r="C1114" t="str">
            <v>Муниципальное образование "Город Березники" Пермского края</v>
          </cell>
          <cell r="D1114" t="str">
            <v>г. Березники, ул. Ростовская, д. 6</v>
          </cell>
          <cell r="E1114" t="b">
            <v>1</v>
          </cell>
          <cell r="F1114">
            <v>2017</v>
          </cell>
          <cell r="H1114" t="str">
            <v>кирпич</v>
          </cell>
          <cell r="I1114" t="str">
            <v>плоская</v>
          </cell>
          <cell r="J1114" t="str">
            <v>ГАЗ</v>
          </cell>
          <cell r="K1114" t="str">
            <v>имеется</v>
          </cell>
          <cell r="L1114">
            <v>19</v>
          </cell>
          <cell r="M1114">
            <v>1</v>
          </cell>
          <cell r="N1114">
            <v>2</v>
          </cell>
          <cell r="O1114">
            <v>1</v>
          </cell>
          <cell r="P1114">
            <v>1</v>
          </cell>
          <cell r="Q1114">
            <v>8815</v>
          </cell>
          <cell r="R1114">
            <v>6394.7</v>
          </cell>
          <cell r="S1114">
            <v>6238.5</v>
          </cell>
          <cell r="T1114">
            <v>297</v>
          </cell>
        </row>
        <row r="1115">
          <cell r="C1115" t="str">
            <v>Муниципальное образование "Город Березники" Пермского края</v>
          </cell>
          <cell r="D1115" t="str">
            <v>г. Березники, ул. Свердлова, д. 15</v>
          </cell>
          <cell r="E1115" t="b">
            <v>1</v>
          </cell>
          <cell r="F1115">
            <v>1972</v>
          </cell>
          <cell r="H1115" t="str">
            <v>Панель</v>
          </cell>
          <cell r="L1115">
            <v>5</v>
          </cell>
          <cell r="M1115">
            <v>8</v>
          </cell>
          <cell r="Q1115">
            <v>6064.9</v>
          </cell>
          <cell r="R1115">
            <v>5231</v>
          </cell>
          <cell r="S1115">
            <v>4707.8999999999996</v>
          </cell>
          <cell r="T1115">
            <v>285</v>
          </cell>
        </row>
        <row r="1116">
          <cell r="C1116" t="str">
            <v>Муниципальное образование "Город Березники" Пермского края</v>
          </cell>
          <cell r="D1116" t="str">
            <v>г. Березники, ул. Свердлова, д. 17</v>
          </cell>
          <cell r="E1116" t="b">
            <v>1</v>
          </cell>
          <cell r="F1116">
            <v>1971</v>
          </cell>
          <cell r="H1116" t="str">
            <v>Панель</v>
          </cell>
          <cell r="L1116">
            <v>5</v>
          </cell>
          <cell r="M1116">
            <v>8</v>
          </cell>
          <cell r="Q1116">
            <v>5748.1</v>
          </cell>
          <cell r="R1116">
            <v>5098.7</v>
          </cell>
          <cell r="S1116">
            <v>5098.7</v>
          </cell>
          <cell r="T1116">
            <v>296</v>
          </cell>
        </row>
        <row r="1117">
          <cell r="C1117" t="str">
            <v>Муниципальное образование "Город Березники" Пермского края</v>
          </cell>
          <cell r="D1117" t="str">
            <v>г. Березники, ул. Свердлова, д. 19</v>
          </cell>
          <cell r="E1117" t="b">
            <v>1</v>
          </cell>
          <cell r="F1117">
            <v>1973</v>
          </cell>
          <cell r="H1117" t="str">
            <v>Кирпич</v>
          </cell>
          <cell r="L1117">
            <v>5</v>
          </cell>
          <cell r="M1117">
            <v>6</v>
          </cell>
          <cell r="Q1117">
            <v>5137.6000000000004</v>
          </cell>
          <cell r="R1117">
            <v>4489.3</v>
          </cell>
          <cell r="S1117">
            <v>4040.37</v>
          </cell>
          <cell r="T1117">
            <v>250</v>
          </cell>
        </row>
        <row r="1118">
          <cell r="C1118" t="str">
            <v>Муниципальное образование "Город Березники" Пермского края</v>
          </cell>
          <cell r="D1118" t="str">
            <v>г. Березники, ул. Свердлова, д. 21</v>
          </cell>
          <cell r="E1118" t="b">
            <v>1</v>
          </cell>
          <cell r="F1118">
            <v>1972</v>
          </cell>
          <cell r="H1118" t="str">
            <v>Панель</v>
          </cell>
          <cell r="L1118">
            <v>5</v>
          </cell>
          <cell r="M1118">
            <v>6</v>
          </cell>
          <cell r="Q1118">
            <v>4980</v>
          </cell>
          <cell r="R1118">
            <v>4240.1000000000004</v>
          </cell>
          <cell r="S1118">
            <v>3816.09</v>
          </cell>
          <cell r="T1118">
            <v>220</v>
          </cell>
        </row>
        <row r="1119">
          <cell r="C1119" t="str">
            <v>Муниципальное образование "Город Березники" Пермского края</v>
          </cell>
          <cell r="D1119" t="str">
            <v>г. Березники, ул. Свердлова, д. 27</v>
          </cell>
          <cell r="E1119" t="b">
            <v>1</v>
          </cell>
          <cell r="F1119">
            <v>1990</v>
          </cell>
          <cell r="H1119" t="str">
            <v>Кирпич</v>
          </cell>
          <cell r="L1119">
            <v>5</v>
          </cell>
          <cell r="M1119">
            <v>6</v>
          </cell>
          <cell r="Q1119">
            <v>5870.4</v>
          </cell>
          <cell r="R1119">
            <v>4313.7</v>
          </cell>
          <cell r="S1119">
            <v>3882.33</v>
          </cell>
          <cell r="T1119">
            <v>223</v>
          </cell>
        </row>
        <row r="1120">
          <cell r="C1120" t="str">
            <v>Муниципальное образование "Город Березники" Пермского края</v>
          </cell>
          <cell r="D1120" t="str">
            <v>г. Березники, ул. Свердлова, д. 35</v>
          </cell>
          <cell r="E1120" t="b">
            <v>1</v>
          </cell>
          <cell r="F1120">
            <v>1965</v>
          </cell>
          <cell r="H1120" t="str">
            <v>Панель</v>
          </cell>
          <cell r="L1120">
            <v>5</v>
          </cell>
          <cell r="M1120">
            <v>3</v>
          </cell>
          <cell r="Q1120">
            <v>3021.5</v>
          </cell>
          <cell r="R1120">
            <v>2780.1</v>
          </cell>
          <cell r="S1120">
            <v>2780.1</v>
          </cell>
          <cell r="T1120">
            <v>142</v>
          </cell>
        </row>
        <row r="1121">
          <cell r="C1121" t="str">
            <v>Муниципальное образование "Город Березники" Пермского края</v>
          </cell>
          <cell r="D1121" t="str">
            <v>г. Березники, ул. Свердлова, д. 37</v>
          </cell>
          <cell r="E1121" t="b">
            <v>1</v>
          </cell>
          <cell r="F1121">
            <v>1965</v>
          </cell>
          <cell r="H1121" t="str">
            <v>Панель</v>
          </cell>
          <cell r="L1121">
            <v>5</v>
          </cell>
          <cell r="M1121">
            <v>3</v>
          </cell>
          <cell r="Q1121">
            <v>3036.9</v>
          </cell>
          <cell r="R1121">
            <v>2774.1</v>
          </cell>
          <cell r="S1121">
            <v>2774.1</v>
          </cell>
          <cell r="T1121">
            <v>119</v>
          </cell>
        </row>
        <row r="1122">
          <cell r="C1122" t="str">
            <v>Муниципальное образование "Город Березники" Пермского края</v>
          </cell>
          <cell r="D1122" t="str">
            <v>г. Березники, ул. Свердлова, д. 39</v>
          </cell>
          <cell r="E1122" t="b">
            <v>1</v>
          </cell>
          <cell r="F1122">
            <v>1965</v>
          </cell>
          <cell r="H1122" t="str">
            <v>Панель</v>
          </cell>
          <cell r="L1122">
            <v>5</v>
          </cell>
          <cell r="M1122">
            <v>3</v>
          </cell>
          <cell r="Q1122">
            <v>2762.1</v>
          </cell>
          <cell r="R1122">
            <v>2499.6</v>
          </cell>
          <cell r="S1122">
            <v>2499.6</v>
          </cell>
          <cell r="T1122">
            <v>126</v>
          </cell>
        </row>
        <row r="1123">
          <cell r="C1123" t="str">
            <v>Муниципальное образование "Город Березники" Пермского края</v>
          </cell>
          <cell r="D1123" t="str">
            <v>г. Березники, ул. Свердлова, д. 41</v>
          </cell>
          <cell r="E1123" t="b">
            <v>1</v>
          </cell>
          <cell r="F1123">
            <v>1965</v>
          </cell>
          <cell r="H1123" t="str">
            <v>Панель</v>
          </cell>
          <cell r="L1123">
            <v>5</v>
          </cell>
          <cell r="M1123">
            <v>3</v>
          </cell>
          <cell r="Q1123">
            <v>2816.5</v>
          </cell>
          <cell r="R1123">
            <v>2505</v>
          </cell>
          <cell r="S1123">
            <v>2505</v>
          </cell>
          <cell r="T1123">
            <v>127</v>
          </cell>
        </row>
        <row r="1124">
          <cell r="C1124" t="str">
            <v>Муниципальное образование "Город Березники" Пермского края</v>
          </cell>
          <cell r="D1124" t="str">
            <v>г. Березники, ул. Свердлова, д. 49</v>
          </cell>
          <cell r="E1124" t="b">
            <v>1</v>
          </cell>
          <cell r="F1124">
            <v>1967</v>
          </cell>
          <cell r="H1124" t="str">
            <v>Кирпич</v>
          </cell>
          <cell r="L1124">
            <v>5</v>
          </cell>
          <cell r="M1124">
            <v>4</v>
          </cell>
          <cell r="Q1124">
            <v>2912.2</v>
          </cell>
          <cell r="R1124">
            <v>2617.1999999999998</v>
          </cell>
          <cell r="S1124">
            <v>2617.1999999999998</v>
          </cell>
          <cell r="T1124">
            <v>115</v>
          </cell>
        </row>
        <row r="1125">
          <cell r="C1125" t="str">
            <v>Муниципальное образование "Город Березники" Пермского края</v>
          </cell>
          <cell r="D1125" t="str">
            <v>г. Березники, ул. Свердлова, д. 51</v>
          </cell>
          <cell r="E1125" t="b">
            <v>1</v>
          </cell>
          <cell r="F1125">
            <v>1967</v>
          </cell>
          <cell r="H1125" t="str">
            <v>Кирпич</v>
          </cell>
          <cell r="L1125">
            <v>5</v>
          </cell>
          <cell r="M1125">
            <v>3</v>
          </cell>
          <cell r="Q1125">
            <v>3206.5</v>
          </cell>
          <cell r="R1125">
            <v>2505.9</v>
          </cell>
          <cell r="S1125">
            <v>2032.2</v>
          </cell>
          <cell r="T1125">
            <v>197</v>
          </cell>
        </row>
        <row r="1126">
          <cell r="C1126" t="str">
            <v>Муниципальное образование "Город Березники" Пермского края</v>
          </cell>
          <cell r="D1126" t="str">
            <v>г. Березники, ул. Свердлова, д. 55</v>
          </cell>
          <cell r="E1126" t="b">
            <v>1</v>
          </cell>
          <cell r="F1126">
            <v>1969</v>
          </cell>
          <cell r="H1126" t="str">
            <v>Панель</v>
          </cell>
          <cell r="L1126">
            <v>5</v>
          </cell>
          <cell r="M1126">
            <v>8</v>
          </cell>
          <cell r="Q1126">
            <v>6009.8</v>
          </cell>
          <cell r="R1126">
            <v>5211.8</v>
          </cell>
          <cell r="S1126">
            <v>5211.8</v>
          </cell>
          <cell r="T1126">
            <v>267</v>
          </cell>
        </row>
        <row r="1127">
          <cell r="C1127" t="str">
            <v>Муниципальное образование "Город Березники" Пермского края</v>
          </cell>
          <cell r="D1127" t="str">
            <v>г. Березники, ул. Свердлова, д. 57</v>
          </cell>
          <cell r="E1127" t="b">
            <v>1</v>
          </cell>
          <cell r="F1127">
            <v>1968</v>
          </cell>
          <cell r="H1127" t="str">
            <v>Панель</v>
          </cell>
          <cell r="L1127">
            <v>5</v>
          </cell>
          <cell r="M1127">
            <v>8</v>
          </cell>
          <cell r="Q1127">
            <v>5974.4</v>
          </cell>
          <cell r="R1127">
            <v>5164.7</v>
          </cell>
          <cell r="S1127">
            <v>5164.7</v>
          </cell>
          <cell r="T1127">
            <v>265</v>
          </cell>
        </row>
        <row r="1128">
          <cell r="C1128" t="str">
            <v>Муниципальное образование "Город Березники" Пермского края</v>
          </cell>
          <cell r="D1128" t="str">
            <v>г. Березники, ул. Свердлова, д. 59</v>
          </cell>
          <cell r="E1128" t="b">
            <v>1</v>
          </cell>
          <cell r="F1128">
            <v>1968</v>
          </cell>
          <cell r="H1128" t="str">
            <v>Панель</v>
          </cell>
          <cell r="L1128">
            <v>5</v>
          </cell>
          <cell r="M1128">
            <v>4</v>
          </cell>
          <cell r="Q1128">
            <v>2988.6</v>
          </cell>
          <cell r="R1128">
            <v>2591.9</v>
          </cell>
          <cell r="S1128">
            <v>2591.9</v>
          </cell>
          <cell r="T1128">
            <v>129</v>
          </cell>
        </row>
        <row r="1129">
          <cell r="C1129" t="str">
            <v>Муниципальное образование "Город Березники" Пермского края</v>
          </cell>
          <cell r="D1129" t="str">
            <v>г. Березники, ул. Свердлова, д. 61</v>
          </cell>
          <cell r="E1129" t="b">
            <v>1</v>
          </cell>
          <cell r="F1129">
            <v>1968</v>
          </cell>
          <cell r="H1129" t="str">
            <v>Панель</v>
          </cell>
          <cell r="L1129">
            <v>5</v>
          </cell>
          <cell r="M1129">
            <v>4</v>
          </cell>
          <cell r="Q1129">
            <v>2947.1</v>
          </cell>
          <cell r="R1129">
            <v>2584.9</v>
          </cell>
          <cell r="S1129">
            <v>2584.9</v>
          </cell>
          <cell r="T1129">
            <v>123</v>
          </cell>
        </row>
        <row r="1130">
          <cell r="C1130" t="str">
            <v>Муниципальное образование "Город Березники" Пермского края</v>
          </cell>
          <cell r="D1130" t="str">
            <v>г. Березники, ул. Свердлова, д. 63</v>
          </cell>
          <cell r="E1130" t="b">
            <v>1</v>
          </cell>
          <cell r="F1130">
            <v>1968</v>
          </cell>
          <cell r="H1130" t="str">
            <v>Панель</v>
          </cell>
          <cell r="L1130">
            <v>5</v>
          </cell>
          <cell r="M1130">
            <v>8</v>
          </cell>
          <cell r="Q1130">
            <v>6059.8</v>
          </cell>
          <cell r="R1130">
            <v>5189.8</v>
          </cell>
          <cell r="S1130">
            <v>5189.8</v>
          </cell>
          <cell r="T1130">
            <v>233</v>
          </cell>
        </row>
        <row r="1131">
          <cell r="C1131" t="str">
            <v>Муниципальное образование "Город Березники" Пермского края</v>
          </cell>
          <cell r="D1131" t="str">
            <v>г. Березники, ул. Свердлова, д. 66</v>
          </cell>
          <cell r="E1131" t="b">
            <v>1</v>
          </cell>
          <cell r="F1131">
            <v>1971</v>
          </cell>
          <cell r="H1131" t="str">
            <v>Панель</v>
          </cell>
          <cell r="L1131">
            <v>5</v>
          </cell>
          <cell r="M1131">
            <v>4</v>
          </cell>
          <cell r="Q1131">
            <v>2997.7</v>
          </cell>
          <cell r="R1131">
            <v>2601.5</v>
          </cell>
          <cell r="S1131">
            <v>2601.5</v>
          </cell>
          <cell r="T1131">
            <v>127</v>
          </cell>
        </row>
        <row r="1132">
          <cell r="C1132" t="str">
            <v>Муниципальное образование "Город Березники" Пермского края</v>
          </cell>
          <cell r="D1132" t="str">
            <v>г. Березники, ул. Свердлова, д. 67</v>
          </cell>
          <cell r="E1132" t="b">
            <v>1</v>
          </cell>
          <cell r="F1132">
            <v>1974</v>
          </cell>
          <cell r="H1132" t="str">
            <v>Панель</v>
          </cell>
          <cell r="L1132">
            <v>5</v>
          </cell>
          <cell r="M1132">
            <v>8</v>
          </cell>
          <cell r="Q1132">
            <v>6126.8</v>
          </cell>
          <cell r="R1132">
            <v>5139.6000000000004</v>
          </cell>
          <cell r="S1132">
            <v>4625.6400000000003</v>
          </cell>
          <cell r="T1132">
            <v>285</v>
          </cell>
        </row>
        <row r="1133">
          <cell r="C1133" t="str">
            <v>Муниципальное образование "Город Березники" Пермского края</v>
          </cell>
          <cell r="D1133" t="str">
            <v>г. Березники, ул. Свердлова, д. 69</v>
          </cell>
          <cell r="E1133" t="b">
            <v>1</v>
          </cell>
          <cell r="F1133">
            <v>1968</v>
          </cell>
          <cell r="H1133" t="str">
            <v>Кирпич</v>
          </cell>
          <cell r="L1133">
            <v>5</v>
          </cell>
          <cell r="M1133">
            <v>4</v>
          </cell>
          <cell r="Q1133">
            <v>3719.3</v>
          </cell>
          <cell r="R1133">
            <v>2543.1999999999998</v>
          </cell>
          <cell r="S1133">
            <v>2288.88</v>
          </cell>
          <cell r="T1133">
            <v>160</v>
          </cell>
        </row>
        <row r="1134">
          <cell r="C1134" t="str">
            <v>Муниципальное образование "Город Березники" Пермского края</v>
          </cell>
          <cell r="D1134" t="str">
            <v>г. Березники, ул. Свердлова, д. 71</v>
          </cell>
          <cell r="E1134" t="b">
            <v>1</v>
          </cell>
          <cell r="F1134">
            <v>1968</v>
          </cell>
          <cell r="H1134" t="str">
            <v>Панель</v>
          </cell>
          <cell r="L1134">
            <v>5</v>
          </cell>
          <cell r="M1134">
            <v>4</v>
          </cell>
          <cell r="Q1134">
            <v>3497.1</v>
          </cell>
          <cell r="R1134">
            <v>3139.7</v>
          </cell>
          <cell r="S1134">
            <v>3139.7</v>
          </cell>
          <cell r="T1134">
            <v>184</v>
          </cell>
        </row>
        <row r="1135">
          <cell r="C1135" t="str">
            <v>Муниципальное образование "Город Березники" Пермского края</v>
          </cell>
          <cell r="D1135" t="str">
            <v>г. Березники, ул. Свердлова, д. 72</v>
          </cell>
          <cell r="E1135" t="b">
            <v>1</v>
          </cell>
          <cell r="F1135">
            <v>1968</v>
          </cell>
          <cell r="H1135" t="str">
            <v>Панель</v>
          </cell>
          <cell r="L1135">
            <v>5</v>
          </cell>
          <cell r="M1135">
            <v>6</v>
          </cell>
          <cell r="Q1135">
            <v>5173.6000000000004</v>
          </cell>
          <cell r="R1135">
            <v>4721.7</v>
          </cell>
          <cell r="S1135">
            <v>4478.8999999999996</v>
          </cell>
          <cell r="T1135">
            <v>205</v>
          </cell>
        </row>
        <row r="1136">
          <cell r="C1136" t="str">
            <v>Муниципальное образование "Город Березники" Пермского края</v>
          </cell>
          <cell r="D1136" t="str">
            <v>г. Березники, ул. Свердлова, д. 73</v>
          </cell>
          <cell r="E1136" t="b">
            <v>1</v>
          </cell>
          <cell r="F1136">
            <v>1969</v>
          </cell>
          <cell r="H1136" t="str">
            <v>Панель</v>
          </cell>
          <cell r="L1136">
            <v>5</v>
          </cell>
          <cell r="M1136">
            <v>6</v>
          </cell>
          <cell r="Q1136">
            <v>4499.8</v>
          </cell>
          <cell r="R1136">
            <v>3904.8</v>
          </cell>
          <cell r="S1136">
            <v>3904.8</v>
          </cell>
          <cell r="T1136">
            <v>221</v>
          </cell>
        </row>
        <row r="1137">
          <cell r="C1137" t="str">
            <v>Муниципальное образование "Город Березники" Пермского края</v>
          </cell>
          <cell r="D1137" t="str">
            <v>г. Березники, ул. Свердлова, д. 75</v>
          </cell>
          <cell r="E1137" t="b">
            <v>1</v>
          </cell>
          <cell r="F1137">
            <v>1968</v>
          </cell>
          <cell r="H1137" t="str">
            <v>Панель</v>
          </cell>
          <cell r="L1137">
            <v>5</v>
          </cell>
          <cell r="M1137">
            <v>6</v>
          </cell>
          <cell r="Q1137">
            <v>4555.6000000000004</v>
          </cell>
          <cell r="R1137">
            <v>3906.6</v>
          </cell>
          <cell r="S1137">
            <v>3906.6</v>
          </cell>
          <cell r="T1137">
            <v>221</v>
          </cell>
        </row>
        <row r="1138">
          <cell r="C1138" t="str">
            <v>Муниципальное образование "Город Березники" Пермского края</v>
          </cell>
          <cell r="D1138" t="str">
            <v>г. Березники, ул. Свердлова, д. 77</v>
          </cell>
          <cell r="E1138" t="b">
            <v>1</v>
          </cell>
          <cell r="F1138">
            <v>1973</v>
          </cell>
          <cell r="H1138" t="str">
            <v>Кирпич</v>
          </cell>
          <cell r="L1138">
            <v>5</v>
          </cell>
          <cell r="M1138">
            <v>6</v>
          </cell>
          <cell r="Q1138">
            <v>5103.3999999999996</v>
          </cell>
          <cell r="R1138">
            <v>4485.8999999999996</v>
          </cell>
          <cell r="S1138">
            <v>4037.31</v>
          </cell>
          <cell r="T1138">
            <v>250</v>
          </cell>
        </row>
        <row r="1139">
          <cell r="C1139" t="str">
            <v>Муниципальное образование "Город Березники" Пермского края</v>
          </cell>
          <cell r="D1139" t="str">
            <v>г. Березники, ул. Свердлова, д. 81</v>
          </cell>
          <cell r="E1139" t="b">
            <v>1</v>
          </cell>
          <cell r="F1139">
            <v>1980</v>
          </cell>
          <cell r="H1139" t="str">
            <v>Кирпич</v>
          </cell>
          <cell r="L1139">
            <v>5</v>
          </cell>
          <cell r="M1139">
            <v>6</v>
          </cell>
          <cell r="Q1139">
            <v>5935.1</v>
          </cell>
          <cell r="R1139">
            <v>4411.8999999999996</v>
          </cell>
          <cell r="S1139">
            <v>3970.71</v>
          </cell>
          <cell r="T1139">
            <v>220</v>
          </cell>
        </row>
        <row r="1140">
          <cell r="C1140" t="str">
            <v>Муниципальное образование "Город Березники" Пермского края</v>
          </cell>
          <cell r="D1140" t="str">
            <v>г. Березники, ул. Свердлова, д. 84</v>
          </cell>
          <cell r="E1140" t="b">
            <v>1</v>
          </cell>
          <cell r="F1140">
            <v>1976</v>
          </cell>
          <cell r="H1140" t="str">
            <v>Панель</v>
          </cell>
          <cell r="L1140">
            <v>5</v>
          </cell>
          <cell r="M1140">
            <v>6</v>
          </cell>
          <cell r="Q1140">
            <v>4634</v>
          </cell>
          <cell r="R1140">
            <v>3793.5</v>
          </cell>
          <cell r="S1140">
            <v>3414.15</v>
          </cell>
          <cell r="T1140">
            <v>220</v>
          </cell>
        </row>
        <row r="1141">
          <cell r="C1141" t="str">
            <v>Муниципальное образование "Город Березники" Пермского края</v>
          </cell>
          <cell r="D1141" t="str">
            <v>г. Березники, ул. Свердлова, д. 86</v>
          </cell>
          <cell r="E1141" t="b">
            <v>1</v>
          </cell>
          <cell r="F1141">
            <v>1975</v>
          </cell>
          <cell r="H1141" t="str">
            <v>Панель</v>
          </cell>
          <cell r="L1141">
            <v>5</v>
          </cell>
          <cell r="M1141">
            <v>4</v>
          </cell>
          <cell r="Q1141">
            <v>3118.6</v>
          </cell>
          <cell r="R1141">
            <v>2594.1</v>
          </cell>
          <cell r="S1141">
            <v>2334.69</v>
          </cell>
          <cell r="T1141">
            <v>150</v>
          </cell>
        </row>
        <row r="1142">
          <cell r="C1142" t="str">
            <v>Муниципальное образование "Город Березники" Пермского края</v>
          </cell>
          <cell r="D1142" t="str">
            <v>г. Березники, ул. Свердлова, д. 97</v>
          </cell>
          <cell r="E1142" t="b">
            <v>1</v>
          </cell>
          <cell r="F1142">
            <v>1988</v>
          </cell>
          <cell r="H1142" t="str">
            <v>Панель</v>
          </cell>
          <cell r="L1142">
            <v>5</v>
          </cell>
          <cell r="M1142">
            <v>8</v>
          </cell>
          <cell r="Q1142">
            <v>7753.7</v>
          </cell>
          <cell r="R1142">
            <v>6524.6</v>
          </cell>
          <cell r="S1142">
            <v>5872.14</v>
          </cell>
          <cell r="T1142">
            <v>298</v>
          </cell>
        </row>
        <row r="1143">
          <cell r="C1143" t="str">
            <v>Муниципальное образование "Город Березники" Пермского края</v>
          </cell>
          <cell r="D1143" t="str">
            <v>г. Березники, ул. Свердлова, д. 98</v>
          </cell>
          <cell r="E1143" t="b">
            <v>1</v>
          </cell>
          <cell r="F1143">
            <v>1970</v>
          </cell>
          <cell r="H1143" t="str">
            <v>Кирпич</v>
          </cell>
          <cell r="L1143">
            <v>5</v>
          </cell>
          <cell r="M1143">
            <v>4</v>
          </cell>
          <cell r="Q1143">
            <v>2862.2</v>
          </cell>
          <cell r="R1143">
            <v>2746.3</v>
          </cell>
          <cell r="S1143">
            <v>2439.6</v>
          </cell>
          <cell r="T1143">
            <v>110</v>
          </cell>
        </row>
        <row r="1144">
          <cell r="C1144" t="str">
            <v>Муниципальное образование "Город Березники" Пермского края</v>
          </cell>
          <cell r="D1144" t="str">
            <v>г. Березники, ул. Свердлова, д. 99</v>
          </cell>
          <cell r="E1144" t="b">
            <v>1</v>
          </cell>
          <cell r="F1144">
            <v>1985</v>
          </cell>
          <cell r="H1144" t="str">
            <v>Панель</v>
          </cell>
          <cell r="L1144">
            <v>5</v>
          </cell>
          <cell r="M1144">
            <v>8</v>
          </cell>
          <cell r="Q1144">
            <v>6969.2</v>
          </cell>
          <cell r="R1144">
            <v>5692.5</v>
          </cell>
          <cell r="S1144">
            <v>5123.25</v>
          </cell>
          <cell r="T1144">
            <v>298</v>
          </cell>
        </row>
        <row r="1145">
          <cell r="C1145" t="str">
            <v>Муниципальное образование "Город Березники" Пермского края</v>
          </cell>
          <cell r="D1145" t="str">
            <v>г. Березники, ул. Свердлова, д. 101</v>
          </cell>
          <cell r="E1145" t="b">
            <v>1</v>
          </cell>
          <cell r="F1145">
            <v>1987</v>
          </cell>
          <cell r="H1145" t="str">
            <v>Панель</v>
          </cell>
          <cell r="L1145">
            <v>5</v>
          </cell>
          <cell r="M1145">
            <v>8</v>
          </cell>
          <cell r="Q1145">
            <v>6859.7</v>
          </cell>
          <cell r="R1145">
            <v>5627.7</v>
          </cell>
          <cell r="S1145">
            <v>5064.93</v>
          </cell>
          <cell r="T1145">
            <v>298</v>
          </cell>
        </row>
        <row r="1146">
          <cell r="C1146" t="str">
            <v>Муниципальное образование "Город Березники" Пермского края</v>
          </cell>
          <cell r="D1146" t="str">
            <v>г. Березники, ул. Свердлова, д. 116</v>
          </cell>
          <cell r="E1146" t="b">
            <v>1</v>
          </cell>
          <cell r="F1146">
            <v>1969</v>
          </cell>
          <cell r="H1146" t="str">
            <v>Кирпич</v>
          </cell>
          <cell r="L1146">
            <v>5</v>
          </cell>
          <cell r="M1146">
            <v>4</v>
          </cell>
          <cell r="Q1146">
            <v>3789.7</v>
          </cell>
          <cell r="R1146">
            <v>3473.3</v>
          </cell>
          <cell r="S1146">
            <v>3344.4</v>
          </cell>
          <cell r="T1146">
            <v>166</v>
          </cell>
        </row>
        <row r="1147">
          <cell r="C1147" t="str">
            <v>Муниципальное образование "Город Березники" Пермского края</v>
          </cell>
          <cell r="D1147" t="str">
            <v>г. Березники, ул. Свердлова, д. 118</v>
          </cell>
          <cell r="E1147" t="b">
            <v>1</v>
          </cell>
          <cell r="F1147">
            <v>1968</v>
          </cell>
          <cell r="H1147" t="str">
            <v>Кирпич</v>
          </cell>
          <cell r="L1147">
            <v>5</v>
          </cell>
          <cell r="M1147">
            <v>4</v>
          </cell>
          <cell r="Q1147">
            <v>2904.7</v>
          </cell>
          <cell r="R1147">
            <v>2604.4</v>
          </cell>
          <cell r="S1147">
            <v>2604.4</v>
          </cell>
          <cell r="T1147">
            <v>118</v>
          </cell>
        </row>
        <row r="1148">
          <cell r="C1148" t="str">
            <v>Муниципальное образование "Город Березники" Пермского края</v>
          </cell>
          <cell r="D1148" t="str">
            <v>г. Березники, ул. Свердлова, д. 120</v>
          </cell>
          <cell r="E1148" t="b">
            <v>1</v>
          </cell>
          <cell r="F1148">
            <v>1968</v>
          </cell>
          <cell r="H1148" t="str">
            <v>Кирпич</v>
          </cell>
          <cell r="L1148">
            <v>5</v>
          </cell>
          <cell r="M1148">
            <v>4</v>
          </cell>
          <cell r="Q1148">
            <v>3015.1</v>
          </cell>
          <cell r="R1148">
            <v>2607.1999999999998</v>
          </cell>
          <cell r="S1148">
            <v>2607.1999999999998</v>
          </cell>
          <cell r="T1148">
            <v>105</v>
          </cell>
        </row>
        <row r="1149">
          <cell r="C1149" t="str">
            <v>Муниципальное образование "Город Березники" Пермского края</v>
          </cell>
          <cell r="D1149" t="str">
            <v>г. Березники, ул. Свердлова, д. 128</v>
          </cell>
          <cell r="E1149" t="b">
            <v>1</v>
          </cell>
          <cell r="F1149">
            <v>1975</v>
          </cell>
          <cell r="H1149" t="str">
            <v>Кирпич</v>
          </cell>
          <cell r="L1149">
            <v>5</v>
          </cell>
          <cell r="M1149">
            <v>4</v>
          </cell>
          <cell r="Q1149">
            <v>3942.5</v>
          </cell>
          <cell r="R1149">
            <v>3472.2</v>
          </cell>
          <cell r="S1149">
            <v>3124.98</v>
          </cell>
          <cell r="T1149">
            <v>140</v>
          </cell>
        </row>
        <row r="1150">
          <cell r="C1150" t="str">
            <v>Муниципальное образование "Город Березники" Пермского края</v>
          </cell>
          <cell r="D1150" t="str">
            <v>г. Березники, ул. Свердлова, д. 130</v>
          </cell>
          <cell r="E1150" t="b">
            <v>1</v>
          </cell>
          <cell r="F1150">
            <v>1971</v>
          </cell>
          <cell r="H1150" t="str">
            <v>Панель</v>
          </cell>
          <cell r="L1150">
            <v>5</v>
          </cell>
          <cell r="M1150">
            <v>6</v>
          </cell>
          <cell r="Q1150">
            <v>4789</v>
          </cell>
          <cell r="R1150">
            <v>4304.3</v>
          </cell>
          <cell r="S1150">
            <v>3799.3</v>
          </cell>
          <cell r="T1150">
            <v>192</v>
          </cell>
        </row>
        <row r="1151">
          <cell r="C1151" t="str">
            <v>Муниципальное образование "Город Березники" Пермского края</v>
          </cell>
          <cell r="D1151" t="str">
            <v>г. Березники, ул. Свердлова, д. 132</v>
          </cell>
          <cell r="E1151" t="b">
            <v>1</v>
          </cell>
          <cell r="F1151">
            <v>1972</v>
          </cell>
          <cell r="H1151" t="str">
            <v>Панель</v>
          </cell>
          <cell r="L1151">
            <v>5</v>
          </cell>
          <cell r="M1151">
            <v>6</v>
          </cell>
          <cell r="Q1151">
            <v>4966.8999999999996</v>
          </cell>
          <cell r="R1151">
            <v>4134.2</v>
          </cell>
          <cell r="S1151">
            <v>3720.78</v>
          </cell>
          <cell r="T1151">
            <v>220</v>
          </cell>
        </row>
        <row r="1152">
          <cell r="C1152" t="str">
            <v>Муниципальное образование "Город Березники" Пермского края</v>
          </cell>
          <cell r="D1152" t="str">
            <v>г. Березники, ул. Свердлова, д. 134</v>
          </cell>
          <cell r="E1152" t="b">
            <v>1</v>
          </cell>
          <cell r="F1152">
            <v>1972</v>
          </cell>
          <cell r="H1152" t="str">
            <v>Панель</v>
          </cell>
          <cell r="L1152">
            <v>5</v>
          </cell>
          <cell r="M1152">
            <v>6</v>
          </cell>
          <cell r="Q1152">
            <v>4708.3</v>
          </cell>
          <cell r="R1152">
            <v>4150.3999999999996</v>
          </cell>
          <cell r="S1152">
            <v>3735.36</v>
          </cell>
          <cell r="T1152">
            <v>220</v>
          </cell>
        </row>
        <row r="1153">
          <cell r="C1153" t="str">
            <v>Муниципальное образование "Город Березники" Пермского края</v>
          </cell>
          <cell r="D1153" t="str">
            <v>г. Березники, ул. Свердлова, д. 136</v>
          </cell>
          <cell r="E1153" t="b">
            <v>1</v>
          </cell>
          <cell r="F1153">
            <v>1972</v>
          </cell>
          <cell r="H1153" t="str">
            <v>Панель</v>
          </cell>
          <cell r="L1153">
            <v>5</v>
          </cell>
          <cell r="M1153">
            <v>6</v>
          </cell>
          <cell r="Q1153">
            <v>4912.3</v>
          </cell>
          <cell r="R1153">
            <v>4424.7</v>
          </cell>
          <cell r="S1153">
            <v>3982.23</v>
          </cell>
          <cell r="T1153">
            <v>220</v>
          </cell>
        </row>
        <row r="1154">
          <cell r="C1154" t="str">
            <v>Муниципальное образование "Город Березники" Пермского края</v>
          </cell>
          <cell r="D1154" t="str">
            <v>г. Березники, ул. Свердлова, д. 138</v>
          </cell>
          <cell r="E1154" t="b">
            <v>1</v>
          </cell>
          <cell r="F1154">
            <v>1972</v>
          </cell>
          <cell r="H1154" t="str">
            <v>Панель</v>
          </cell>
          <cell r="L1154">
            <v>5</v>
          </cell>
          <cell r="M1154">
            <v>8</v>
          </cell>
          <cell r="Q1154">
            <v>6577.7</v>
          </cell>
          <cell r="R1154">
            <v>5512.6</v>
          </cell>
          <cell r="S1154">
            <v>4961.34</v>
          </cell>
          <cell r="T1154">
            <v>278</v>
          </cell>
        </row>
        <row r="1155">
          <cell r="C1155" t="str">
            <v>Муниципальное образование "Город Березники" Пермского края</v>
          </cell>
          <cell r="D1155" t="str">
            <v>г. Березники, ул. Свердлова, д. 140</v>
          </cell>
          <cell r="E1155" t="b">
            <v>1</v>
          </cell>
          <cell r="F1155">
            <v>1972</v>
          </cell>
          <cell r="H1155" t="str">
            <v>Панель</v>
          </cell>
          <cell r="L1155">
            <v>5</v>
          </cell>
          <cell r="M1155">
            <v>4</v>
          </cell>
          <cell r="Q1155">
            <v>3146.3</v>
          </cell>
          <cell r="R1155">
            <v>2622.3</v>
          </cell>
          <cell r="S1155">
            <v>2360.0700000000002</v>
          </cell>
          <cell r="T1155">
            <v>150</v>
          </cell>
        </row>
        <row r="1156">
          <cell r="C1156" t="str">
            <v>Муниципальное образование "Город Березники" Пермского края</v>
          </cell>
          <cell r="D1156" t="str">
            <v>г. Березники, ул. Свердлова, д. 142</v>
          </cell>
          <cell r="E1156" t="b">
            <v>1</v>
          </cell>
          <cell r="F1156">
            <v>1972</v>
          </cell>
          <cell r="H1156" t="str">
            <v>Панель</v>
          </cell>
          <cell r="L1156">
            <v>5</v>
          </cell>
          <cell r="M1156">
            <v>4</v>
          </cell>
          <cell r="Q1156">
            <v>3138.8</v>
          </cell>
          <cell r="R1156">
            <v>2621.7</v>
          </cell>
          <cell r="S1156">
            <v>2359.5300000000002</v>
          </cell>
          <cell r="T1156">
            <v>150</v>
          </cell>
        </row>
        <row r="1157">
          <cell r="C1157" t="str">
            <v>Муниципальное образование "Город Березники" Пермского края</v>
          </cell>
          <cell r="D1157" t="str">
            <v>г. Березники, ул. Свердлова, д. 144</v>
          </cell>
          <cell r="E1157" t="b">
            <v>1</v>
          </cell>
          <cell r="F1157">
            <v>1972</v>
          </cell>
          <cell r="H1157" t="str">
            <v>Панель</v>
          </cell>
          <cell r="L1157">
            <v>5</v>
          </cell>
          <cell r="M1157">
            <v>6</v>
          </cell>
          <cell r="Q1157">
            <v>4738.1000000000004</v>
          </cell>
          <cell r="R1157">
            <v>3944.9</v>
          </cell>
          <cell r="S1157">
            <v>3550.41</v>
          </cell>
          <cell r="T1157">
            <v>225</v>
          </cell>
        </row>
        <row r="1158">
          <cell r="C1158" t="str">
            <v>Муниципальное образование "Город Березники" Пермского края</v>
          </cell>
          <cell r="D1158" t="str">
            <v>г. Березники, ул. Свердлова, д. 146</v>
          </cell>
          <cell r="E1158" t="b">
            <v>1</v>
          </cell>
          <cell r="F1158">
            <v>1972</v>
          </cell>
          <cell r="H1158" t="str">
            <v>Панель</v>
          </cell>
          <cell r="L1158">
            <v>5</v>
          </cell>
          <cell r="M1158">
            <v>8</v>
          </cell>
          <cell r="Q1158">
            <v>6120.9</v>
          </cell>
          <cell r="R1158">
            <v>5164.3</v>
          </cell>
          <cell r="S1158">
            <v>4647.87</v>
          </cell>
          <cell r="T1158">
            <v>285</v>
          </cell>
        </row>
        <row r="1159">
          <cell r="C1159" t="str">
            <v>Муниципальное образование "Город Березники" Пермского края</v>
          </cell>
          <cell r="D1159" t="str">
            <v>г. Березники, ул. Свердлова, д. 148</v>
          </cell>
          <cell r="E1159" t="b">
            <v>1</v>
          </cell>
          <cell r="F1159">
            <v>1973</v>
          </cell>
          <cell r="H1159" t="str">
            <v>Панель</v>
          </cell>
          <cell r="L1159">
            <v>5</v>
          </cell>
          <cell r="M1159">
            <v>8</v>
          </cell>
          <cell r="Q1159">
            <v>5207.3999999999996</v>
          </cell>
          <cell r="R1159">
            <v>4405.1000000000004</v>
          </cell>
          <cell r="S1159">
            <v>3964.59</v>
          </cell>
          <cell r="T1159">
            <v>225</v>
          </cell>
        </row>
        <row r="1160">
          <cell r="C1160" t="str">
            <v>Муниципальное образование "Город Березники" Пермского края</v>
          </cell>
          <cell r="D1160" t="str">
            <v>г. Березники, ул. Свердлова, д. 150</v>
          </cell>
          <cell r="E1160" t="b">
            <v>1</v>
          </cell>
          <cell r="F1160">
            <v>1976</v>
          </cell>
          <cell r="H1160" t="str">
            <v>Панель</v>
          </cell>
          <cell r="L1160">
            <v>5</v>
          </cell>
          <cell r="M1160">
            <v>12</v>
          </cell>
          <cell r="Q1160">
            <v>9134.5</v>
          </cell>
          <cell r="R1160">
            <v>7706.6</v>
          </cell>
          <cell r="S1160">
            <v>6935.94</v>
          </cell>
          <cell r="T1160">
            <v>445</v>
          </cell>
        </row>
        <row r="1161">
          <cell r="C1161" t="str">
            <v>Муниципальное образование "Город Березники" Пермского края</v>
          </cell>
          <cell r="D1161" t="str">
            <v>г. Березники, ул. Свердлова, д. 152</v>
          </cell>
          <cell r="E1161" t="b">
            <v>1</v>
          </cell>
          <cell r="F1161">
            <v>1981</v>
          </cell>
          <cell r="H1161" t="str">
            <v>Панель</v>
          </cell>
          <cell r="L1161">
            <v>5</v>
          </cell>
          <cell r="M1161">
            <v>8</v>
          </cell>
          <cell r="Q1161">
            <v>6841.8</v>
          </cell>
          <cell r="R1161">
            <v>5636.5</v>
          </cell>
          <cell r="S1161">
            <v>5072.8500000000004</v>
          </cell>
          <cell r="T1161">
            <v>300</v>
          </cell>
        </row>
        <row r="1162">
          <cell r="C1162" t="str">
            <v>Муниципальное образование "Город Березники" Пермского края</v>
          </cell>
          <cell r="D1162" t="str">
            <v>г. Березники, ул. Свердлова, д. 154</v>
          </cell>
          <cell r="E1162" t="b">
            <v>1</v>
          </cell>
          <cell r="F1162">
            <v>1981</v>
          </cell>
          <cell r="G1162">
            <v>1981</v>
          </cell>
          <cell r="H1162" t="str">
            <v>панели</v>
          </cell>
          <cell r="L1162">
            <v>5</v>
          </cell>
          <cell r="M1162">
            <v>8</v>
          </cell>
          <cell r="Q1162">
            <v>7125.6</v>
          </cell>
          <cell r="R1162">
            <v>5674.3</v>
          </cell>
          <cell r="S1162">
            <v>5674.3</v>
          </cell>
          <cell r="T1162">
            <v>300</v>
          </cell>
        </row>
        <row r="1163">
          <cell r="C1163" t="str">
            <v>Муниципальное образование "Город Березники" Пермского края</v>
          </cell>
          <cell r="D1163" t="str">
            <v>г. Березники, ул. Свердлова, д. 158</v>
          </cell>
          <cell r="E1163" t="b">
            <v>1</v>
          </cell>
          <cell r="F1163">
            <v>1978</v>
          </cell>
          <cell r="H1163" t="str">
            <v>Кирпич/панели</v>
          </cell>
          <cell r="L1163">
            <v>5</v>
          </cell>
          <cell r="M1163">
            <v>18</v>
          </cell>
          <cell r="Q1163">
            <v>15636.6</v>
          </cell>
          <cell r="R1163">
            <v>12797.6</v>
          </cell>
          <cell r="S1163">
            <v>11517.84</v>
          </cell>
          <cell r="T1163">
            <v>665</v>
          </cell>
        </row>
        <row r="1164">
          <cell r="C1164" t="str">
            <v>Муниципальное образование "Город Березники" Пермского края</v>
          </cell>
          <cell r="D1164" t="str">
            <v>г. Березники, ул. Свердлова, д. 160</v>
          </cell>
          <cell r="E1164" t="b">
            <v>1</v>
          </cell>
          <cell r="F1164">
            <v>1978</v>
          </cell>
          <cell r="H1164" t="str">
            <v>Панель</v>
          </cell>
          <cell r="L1164">
            <v>5</v>
          </cell>
          <cell r="M1164">
            <v>6</v>
          </cell>
          <cell r="Q1164">
            <v>4577</v>
          </cell>
          <cell r="R1164">
            <v>3894.3</v>
          </cell>
          <cell r="S1164">
            <v>3504.87</v>
          </cell>
          <cell r="T1164">
            <v>225</v>
          </cell>
        </row>
        <row r="1165">
          <cell r="C1165" t="str">
            <v>Муниципальное образование "Город Березники" Пермского края</v>
          </cell>
          <cell r="D1165" t="str">
            <v>г. Березники, ул. Свердлова, д. 162</v>
          </cell>
          <cell r="E1165" t="b">
            <v>1</v>
          </cell>
          <cell r="F1165">
            <v>1977</v>
          </cell>
          <cell r="H1165" t="str">
            <v>Панель</v>
          </cell>
          <cell r="L1165">
            <v>5</v>
          </cell>
          <cell r="M1165">
            <v>8</v>
          </cell>
          <cell r="Q1165">
            <v>6017.9</v>
          </cell>
          <cell r="R1165">
            <v>5128.5</v>
          </cell>
          <cell r="S1165">
            <v>4615.6499999999996</v>
          </cell>
          <cell r="T1165">
            <v>285</v>
          </cell>
        </row>
        <row r="1166">
          <cell r="C1166" t="str">
            <v>Муниципальное образование "Город Березники" Пермского края</v>
          </cell>
          <cell r="D1166" t="str">
            <v>г. Березники, ул. Свердлова, д. 164</v>
          </cell>
          <cell r="E1166" t="b">
            <v>1</v>
          </cell>
          <cell r="F1166">
            <v>1984</v>
          </cell>
          <cell r="H1166" t="str">
            <v>Панель</v>
          </cell>
          <cell r="L1166">
            <v>9</v>
          </cell>
          <cell r="M1166">
            <v>2</v>
          </cell>
          <cell r="N1166">
            <v>2</v>
          </cell>
          <cell r="O1166">
            <v>2</v>
          </cell>
          <cell r="Q1166">
            <v>4158.8999999999996</v>
          </cell>
          <cell r="R1166">
            <v>3602.8</v>
          </cell>
          <cell r="S1166">
            <v>3602.8</v>
          </cell>
          <cell r="T1166">
            <v>180</v>
          </cell>
        </row>
        <row r="1167">
          <cell r="C1167" t="str">
            <v>Муниципальное образование "Город Березники" Пермского края</v>
          </cell>
          <cell r="D1167" t="str">
            <v>г. Березники, ул. Свердлова, д. 166</v>
          </cell>
          <cell r="E1167" t="b">
            <v>1</v>
          </cell>
          <cell r="F1167">
            <v>1984</v>
          </cell>
          <cell r="H1167" t="str">
            <v>Панель</v>
          </cell>
          <cell r="L1167">
            <v>9</v>
          </cell>
          <cell r="M1167">
            <v>2</v>
          </cell>
          <cell r="N1167">
            <v>2</v>
          </cell>
          <cell r="O1167">
            <v>2</v>
          </cell>
          <cell r="Q1167">
            <v>4392.8</v>
          </cell>
          <cell r="R1167">
            <v>3600.2</v>
          </cell>
          <cell r="S1167">
            <v>3600.2</v>
          </cell>
          <cell r="T1167">
            <v>180</v>
          </cell>
        </row>
        <row r="1168">
          <cell r="C1168" t="str">
            <v>Муниципальное образование "Город Березники" Пермского края</v>
          </cell>
          <cell r="D1168" t="str">
            <v>г. Березники, ул. Свердлова, д. 168</v>
          </cell>
          <cell r="E1168" t="b">
            <v>1</v>
          </cell>
          <cell r="F1168">
            <v>1986</v>
          </cell>
          <cell r="H1168" t="str">
            <v>Панель</v>
          </cell>
          <cell r="L1168">
            <v>9</v>
          </cell>
          <cell r="M1168">
            <v>4</v>
          </cell>
          <cell r="N1168">
            <v>4</v>
          </cell>
          <cell r="O1168">
            <v>4</v>
          </cell>
          <cell r="Q1168">
            <v>9062.7000000000007</v>
          </cell>
          <cell r="R1168">
            <v>7788.1</v>
          </cell>
          <cell r="S1168">
            <v>187.5</v>
          </cell>
          <cell r="T1168">
            <v>360</v>
          </cell>
        </row>
        <row r="1169">
          <cell r="C1169" t="str">
            <v>Муниципальное образование "Город Березники" Пермского края</v>
          </cell>
          <cell r="D1169" t="str">
            <v>г. Березники, ул. Свердлова, д. 170</v>
          </cell>
          <cell r="E1169" t="b">
            <v>1</v>
          </cell>
          <cell r="F1169">
            <v>1985</v>
          </cell>
          <cell r="H1169" t="str">
            <v>Панель</v>
          </cell>
          <cell r="L1169">
            <v>9</v>
          </cell>
          <cell r="M1169">
            <v>2</v>
          </cell>
          <cell r="N1169">
            <v>2</v>
          </cell>
          <cell r="O1169">
            <v>2</v>
          </cell>
          <cell r="Q1169">
            <v>4459.3999999999996</v>
          </cell>
          <cell r="R1169">
            <v>3616.9</v>
          </cell>
          <cell r="S1169">
            <v>3616.9</v>
          </cell>
          <cell r="T1169">
            <v>180</v>
          </cell>
        </row>
        <row r="1170">
          <cell r="C1170" t="str">
            <v>Муниципальное образование "Город Березники" Пермского края</v>
          </cell>
          <cell r="D1170" t="str">
            <v>г. Березники, ул. Свердлова, д. 172</v>
          </cell>
          <cell r="E1170" t="b">
            <v>1</v>
          </cell>
          <cell r="F1170">
            <v>1985</v>
          </cell>
          <cell r="H1170" t="str">
            <v>Панель</v>
          </cell>
          <cell r="L1170">
            <v>9</v>
          </cell>
          <cell r="M1170">
            <v>2</v>
          </cell>
          <cell r="N1170">
            <v>2</v>
          </cell>
          <cell r="O1170">
            <v>2</v>
          </cell>
          <cell r="Q1170">
            <v>4322.8</v>
          </cell>
          <cell r="R1170">
            <v>3635.2</v>
          </cell>
          <cell r="S1170">
            <v>167.5</v>
          </cell>
          <cell r="T1170">
            <v>180</v>
          </cell>
        </row>
        <row r="1171">
          <cell r="C1171" t="str">
            <v>Муниципальное образование "Город Березники" Пермского края</v>
          </cell>
          <cell r="D1171" t="str">
            <v>г. Березники, ул. Свердлова, д. 114А</v>
          </cell>
          <cell r="E1171" t="b">
            <v>1</v>
          </cell>
          <cell r="F1171">
            <v>1973</v>
          </cell>
          <cell r="H1171" t="str">
            <v>Кирпич</v>
          </cell>
          <cell r="L1171">
            <v>5</v>
          </cell>
          <cell r="M1171">
            <v>4</v>
          </cell>
          <cell r="Q1171">
            <v>3781.6</v>
          </cell>
          <cell r="R1171">
            <v>3330.6</v>
          </cell>
          <cell r="S1171">
            <v>2997.54</v>
          </cell>
          <cell r="T1171">
            <v>175</v>
          </cell>
        </row>
        <row r="1172">
          <cell r="C1172" t="str">
            <v>Муниципальное образование "Город Березники" Пермского края</v>
          </cell>
          <cell r="D1172" t="str">
            <v>г. Березники, ул. Свердлова, д. 150/1</v>
          </cell>
          <cell r="E1172" t="b">
            <v>1</v>
          </cell>
          <cell r="F1172">
            <v>1986</v>
          </cell>
          <cell r="H1172" t="str">
            <v>Панель</v>
          </cell>
          <cell r="L1172">
            <v>6</v>
          </cell>
          <cell r="M1172">
            <v>1</v>
          </cell>
          <cell r="Q1172">
            <v>1302.8</v>
          </cell>
          <cell r="R1172">
            <v>472.6</v>
          </cell>
          <cell r="S1172">
            <v>425.34</v>
          </cell>
          <cell r="T1172">
            <v>38</v>
          </cell>
        </row>
        <row r="1173">
          <cell r="C1173" t="str">
            <v>Муниципальное образование "Город Березники" Пермского края</v>
          </cell>
          <cell r="D1173" t="str">
            <v>г. Березники, ул. Свердлова, д. 19А</v>
          </cell>
          <cell r="E1173" t="b">
            <v>1</v>
          </cell>
          <cell r="F1173">
            <v>1985</v>
          </cell>
          <cell r="H1173" t="str">
            <v>Панель</v>
          </cell>
          <cell r="L1173">
            <v>5</v>
          </cell>
          <cell r="M1173">
            <v>6</v>
          </cell>
          <cell r="Q1173">
            <v>5163.6000000000004</v>
          </cell>
          <cell r="R1173">
            <v>665.6</v>
          </cell>
          <cell r="S1173">
            <v>599.04</v>
          </cell>
          <cell r="T1173">
            <v>225</v>
          </cell>
        </row>
        <row r="1174">
          <cell r="C1174" t="str">
            <v>Муниципальное образование "Город Березники" Пермского края</v>
          </cell>
          <cell r="D1174" t="str">
            <v>г. Березники, ул. Свердлова, д. 31А</v>
          </cell>
          <cell r="E1174" t="b">
            <v>1</v>
          </cell>
          <cell r="F1174">
            <v>1973</v>
          </cell>
          <cell r="H1174" t="str">
            <v>Панель</v>
          </cell>
          <cell r="L1174">
            <v>5</v>
          </cell>
          <cell r="M1174">
            <v>6</v>
          </cell>
          <cell r="Q1174">
            <v>4374.3999999999996</v>
          </cell>
          <cell r="R1174">
            <v>3240.8</v>
          </cell>
          <cell r="S1174">
            <v>2916.72</v>
          </cell>
          <cell r="T1174">
            <v>225</v>
          </cell>
        </row>
        <row r="1175">
          <cell r="C1175" t="str">
            <v>Муниципальное образование "Город Березники" Пермского края</v>
          </cell>
          <cell r="D1175" t="str">
            <v>г. Березники, ул. Свердлова, д. 51А</v>
          </cell>
          <cell r="E1175" t="b">
            <v>1</v>
          </cell>
          <cell r="F1175">
            <v>1967</v>
          </cell>
          <cell r="H1175" t="str">
            <v>Кирпич</v>
          </cell>
          <cell r="L1175">
            <v>5</v>
          </cell>
          <cell r="M1175">
            <v>3</v>
          </cell>
          <cell r="Q1175">
            <v>3201.7</v>
          </cell>
          <cell r="R1175">
            <v>2088.8000000000002</v>
          </cell>
          <cell r="S1175">
            <v>2032.2</v>
          </cell>
          <cell r="T1175">
            <v>238</v>
          </cell>
        </row>
        <row r="1176">
          <cell r="C1176" t="str">
            <v>Муниципальное образование "Город Березники" Пермского края</v>
          </cell>
          <cell r="D1176" t="str">
            <v>г. Березники, ул. Свердлова, д. 65А</v>
          </cell>
          <cell r="E1176" t="b">
            <v>1</v>
          </cell>
          <cell r="F1176">
            <v>1974</v>
          </cell>
          <cell r="H1176" t="str">
            <v>Кирпич</v>
          </cell>
          <cell r="L1176">
            <v>5</v>
          </cell>
          <cell r="M1176">
            <v>6</v>
          </cell>
          <cell r="Q1176">
            <v>5200.5</v>
          </cell>
          <cell r="R1176">
            <v>4536.3</v>
          </cell>
          <cell r="S1176">
            <v>4082.67</v>
          </cell>
          <cell r="T1176">
            <v>250</v>
          </cell>
        </row>
        <row r="1177">
          <cell r="C1177" t="str">
            <v>Муниципальное образование "Город Березники" Пермского края</v>
          </cell>
          <cell r="D1177" t="str">
            <v>г. Березники, ул. Свободы, д. 16</v>
          </cell>
          <cell r="E1177" t="b">
            <v>1</v>
          </cell>
          <cell r="F1177">
            <v>1991</v>
          </cell>
          <cell r="H1177" t="str">
            <v>Панель</v>
          </cell>
          <cell r="L1177">
            <v>5</v>
          </cell>
          <cell r="M1177">
            <v>4</v>
          </cell>
          <cell r="Q1177">
            <v>4331.1000000000004</v>
          </cell>
          <cell r="R1177">
            <v>3655.5</v>
          </cell>
          <cell r="S1177">
            <v>3289.95</v>
          </cell>
          <cell r="T1177">
            <v>200</v>
          </cell>
        </row>
        <row r="1178">
          <cell r="C1178" t="str">
            <v>Муниципальное образование "Город Березники" Пермского края</v>
          </cell>
          <cell r="D1178" t="str">
            <v>г. Березники, ул. Свободы, д. 17</v>
          </cell>
          <cell r="E1178" t="b">
            <v>1</v>
          </cell>
          <cell r="F1178" t="str">
            <v>2000</v>
          </cell>
          <cell r="H1178" t="str">
            <v>Кирпич/панели</v>
          </cell>
          <cell r="L1178">
            <v>5</v>
          </cell>
          <cell r="M1178">
            <v>7</v>
          </cell>
          <cell r="Q1178">
            <v>5527.7</v>
          </cell>
          <cell r="R1178">
            <v>3883</v>
          </cell>
          <cell r="S1178">
            <v>3494.7</v>
          </cell>
          <cell r="T1178">
            <v>203</v>
          </cell>
        </row>
        <row r="1179">
          <cell r="C1179" t="str">
            <v>Муниципальное образование "Город Березники" Пермского края</v>
          </cell>
          <cell r="D1179" t="str">
            <v>г. Березники, ул. Свободы, д. 18</v>
          </cell>
          <cell r="E1179" t="b">
            <v>1</v>
          </cell>
          <cell r="F1179">
            <v>1988</v>
          </cell>
          <cell r="H1179" t="str">
            <v>Панель</v>
          </cell>
          <cell r="L1179">
            <v>5</v>
          </cell>
          <cell r="M1179">
            <v>6</v>
          </cell>
          <cell r="Q1179">
            <v>5092.2</v>
          </cell>
          <cell r="R1179">
            <v>4276.3</v>
          </cell>
          <cell r="S1179">
            <v>3848.67</v>
          </cell>
          <cell r="T1179">
            <v>225</v>
          </cell>
        </row>
        <row r="1180">
          <cell r="C1180" t="str">
            <v>Муниципальное образование "Город Березники" Пермского края</v>
          </cell>
          <cell r="D1180" t="str">
            <v>г. Березники, ул. Свободы, д. 20</v>
          </cell>
          <cell r="E1180" t="b">
            <v>1</v>
          </cell>
          <cell r="F1180">
            <v>1989</v>
          </cell>
          <cell r="H1180" t="str">
            <v>Панель</v>
          </cell>
          <cell r="L1180">
            <v>5</v>
          </cell>
          <cell r="M1180">
            <v>8</v>
          </cell>
          <cell r="Q1180">
            <v>6689.3</v>
          </cell>
          <cell r="R1180">
            <v>5669.7</v>
          </cell>
          <cell r="S1180">
            <v>5102.7299999999996</v>
          </cell>
          <cell r="T1180">
            <v>298</v>
          </cell>
        </row>
        <row r="1181">
          <cell r="C1181" t="str">
            <v>Муниципальное образование "Город Березники" Пермского края</v>
          </cell>
          <cell r="D1181" t="str">
            <v>г. Березники, ул. Свободы, д. 21</v>
          </cell>
          <cell r="E1181" t="b">
            <v>1</v>
          </cell>
          <cell r="F1181">
            <v>1988</v>
          </cell>
          <cell r="H1181" t="str">
            <v>Панель</v>
          </cell>
          <cell r="L1181">
            <v>5</v>
          </cell>
          <cell r="M1181">
            <v>6</v>
          </cell>
          <cell r="Q1181">
            <v>5084.5</v>
          </cell>
          <cell r="R1181">
            <v>4268.2</v>
          </cell>
          <cell r="S1181">
            <v>3841.38</v>
          </cell>
          <cell r="T1181">
            <v>225</v>
          </cell>
        </row>
        <row r="1182">
          <cell r="C1182" t="str">
            <v>Муниципальное образование "Город Березники" Пермского края</v>
          </cell>
          <cell r="D1182" t="str">
            <v>г. Березники, ул. Свободы, д. 25</v>
          </cell>
          <cell r="E1182" t="b">
            <v>1</v>
          </cell>
          <cell r="F1182">
            <v>1974</v>
          </cell>
          <cell r="H1182" t="str">
            <v>Кирпич</v>
          </cell>
          <cell r="L1182">
            <v>5</v>
          </cell>
          <cell r="M1182">
            <v>4</v>
          </cell>
          <cell r="Q1182">
            <v>3784.6</v>
          </cell>
          <cell r="R1182">
            <v>3356.7</v>
          </cell>
          <cell r="S1182">
            <v>3021.03</v>
          </cell>
          <cell r="T1182">
            <v>175</v>
          </cell>
        </row>
        <row r="1183">
          <cell r="C1183" t="str">
            <v>Муниципальное образование "Город Березники" Пермского края</v>
          </cell>
          <cell r="D1183" t="str">
            <v>г. Березники, ул. Свободы, д. 31</v>
          </cell>
          <cell r="E1183" t="b">
            <v>1</v>
          </cell>
          <cell r="F1183">
            <v>1957</v>
          </cell>
          <cell r="H1183" t="str">
            <v>Кирпич</v>
          </cell>
          <cell r="L1183">
            <v>2</v>
          </cell>
          <cell r="M1183">
            <v>3</v>
          </cell>
          <cell r="Q1183">
            <v>695.6</v>
          </cell>
          <cell r="R1183">
            <v>617.1</v>
          </cell>
          <cell r="S1183">
            <v>617.1</v>
          </cell>
          <cell r="T1183">
            <v>30</v>
          </cell>
        </row>
        <row r="1184">
          <cell r="C1184" t="str">
            <v>Муниципальное образование "Город Березники" Пермского края</v>
          </cell>
          <cell r="D1184" t="str">
            <v>г. Березники, ул. Свободы, д. 33</v>
          </cell>
          <cell r="E1184" t="b">
            <v>1</v>
          </cell>
          <cell r="F1184">
            <v>1959</v>
          </cell>
          <cell r="H1184" t="str">
            <v>Кирпич</v>
          </cell>
          <cell r="L1184">
            <v>2</v>
          </cell>
          <cell r="M1184">
            <v>3</v>
          </cell>
          <cell r="Q1184">
            <v>1003.1</v>
          </cell>
          <cell r="R1184">
            <v>885</v>
          </cell>
          <cell r="S1184">
            <v>885</v>
          </cell>
          <cell r="T1184">
            <v>34</v>
          </cell>
        </row>
        <row r="1185">
          <cell r="C1185" t="str">
            <v>Муниципальное образование "Город Березники" Пермского края</v>
          </cell>
          <cell r="D1185" t="str">
            <v>г. Березники, ул. Свободы, д. 44</v>
          </cell>
          <cell r="E1185" t="b">
            <v>1</v>
          </cell>
          <cell r="F1185">
            <v>1967</v>
          </cell>
          <cell r="H1185" t="str">
            <v>Панель</v>
          </cell>
          <cell r="L1185">
            <v>5</v>
          </cell>
          <cell r="M1185">
            <v>3</v>
          </cell>
          <cell r="Q1185">
            <v>3477.4</v>
          </cell>
          <cell r="R1185">
            <v>2611.6999999999998</v>
          </cell>
          <cell r="S1185">
            <v>2611.6999999999998</v>
          </cell>
          <cell r="T1185">
            <v>115</v>
          </cell>
        </row>
        <row r="1186">
          <cell r="C1186" t="str">
            <v>Муниципальное образование "Город Березники" Пермского края</v>
          </cell>
          <cell r="D1186" t="str">
            <v>г. Березники, ул. Свободы, д. 49</v>
          </cell>
          <cell r="E1186" t="b">
            <v>1</v>
          </cell>
          <cell r="F1186">
            <v>1953</v>
          </cell>
          <cell r="H1186" t="str">
            <v>Панель</v>
          </cell>
          <cell r="L1186">
            <v>3</v>
          </cell>
          <cell r="M1186">
            <v>1</v>
          </cell>
          <cell r="Q1186">
            <v>589.5</v>
          </cell>
          <cell r="R1186">
            <v>524.20000000000005</v>
          </cell>
          <cell r="S1186">
            <v>524.20000000000005</v>
          </cell>
          <cell r="T1186">
            <v>11</v>
          </cell>
        </row>
        <row r="1187">
          <cell r="C1187" t="str">
            <v>Муниципальное образование "Город Березники" Пермского края</v>
          </cell>
          <cell r="D1187" t="str">
            <v>г. Березники, ул. Свободы, д. 50</v>
          </cell>
          <cell r="E1187" t="b">
            <v>1</v>
          </cell>
          <cell r="F1187">
            <v>1962</v>
          </cell>
          <cell r="H1187" t="str">
            <v>Кирпич</v>
          </cell>
          <cell r="L1187">
            <v>4</v>
          </cell>
          <cell r="M1187">
            <v>2</v>
          </cell>
          <cell r="Q1187">
            <v>1338.9</v>
          </cell>
          <cell r="R1187">
            <v>1234.4000000000001</v>
          </cell>
          <cell r="S1187">
            <v>1234.4000000000001</v>
          </cell>
          <cell r="T1187">
            <v>68</v>
          </cell>
        </row>
        <row r="1188">
          <cell r="C1188" t="str">
            <v>Муниципальное образование "Город Березники" Пермского края</v>
          </cell>
          <cell r="D1188" t="str">
            <v>г. Березники, ул. Свободы, д. 51</v>
          </cell>
          <cell r="E1188" t="b">
            <v>1</v>
          </cell>
          <cell r="F1188">
            <v>1947</v>
          </cell>
          <cell r="H1188" t="str">
            <v>Кирпич</v>
          </cell>
          <cell r="L1188">
            <v>5</v>
          </cell>
          <cell r="M1188">
            <v>5</v>
          </cell>
          <cell r="Q1188">
            <v>5391.9</v>
          </cell>
          <cell r="R1188">
            <v>4670.8999999999996</v>
          </cell>
          <cell r="S1188">
            <v>4267.3</v>
          </cell>
          <cell r="T1188">
            <v>139</v>
          </cell>
        </row>
        <row r="1189">
          <cell r="C1189" t="str">
            <v>Муниципальное образование "Город Березники" Пермского края</v>
          </cell>
          <cell r="D1189" t="str">
            <v>г. Березники, ул. Свободы, д. 52</v>
          </cell>
          <cell r="E1189" t="b">
            <v>1</v>
          </cell>
          <cell r="F1189">
            <v>1956</v>
          </cell>
          <cell r="H1189" t="str">
            <v>Кирпич</v>
          </cell>
          <cell r="L1189">
            <v>4</v>
          </cell>
          <cell r="M1189">
            <v>3</v>
          </cell>
          <cell r="Q1189">
            <v>3091.2</v>
          </cell>
          <cell r="R1189">
            <v>2402.9</v>
          </cell>
          <cell r="S1189">
            <v>2162.61</v>
          </cell>
          <cell r="T1189">
            <v>90</v>
          </cell>
        </row>
        <row r="1190">
          <cell r="C1190" t="str">
            <v>Муниципальное образование "Город Березники" Пермского края</v>
          </cell>
          <cell r="D1190" t="str">
            <v>г. Березники, ул. Свободы, д. 54</v>
          </cell>
          <cell r="E1190" t="b">
            <v>1</v>
          </cell>
          <cell r="F1190">
            <v>1954</v>
          </cell>
          <cell r="H1190" t="str">
            <v>Кирпич</v>
          </cell>
          <cell r="L1190">
            <v>4</v>
          </cell>
          <cell r="M1190">
            <v>4</v>
          </cell>
          <cell r="Q1190">
            <v>3386.5</v>
          </cell>
          <cell r="R1190">
            <v>3037.5</v>
          </cell>
          <cell r="S1190">
            <v>2418.4</v>
          </cell>
          <cell r="T1190">
            <v>90</v>
          </cell>
        </row>
        <row r="1191">
          <cell r="C1191" t="str">
            <v>Муниципальное образование "Город Березники" Пермского края</v>
          </cell>
          <cell r="D1191" t="str">
            <v>г. Березники, ул. Сильвинитная, д. 1</v>
          </cell>
          <cell r="E1191" t="b">
            <v>1</v>
          </cell>
          <cell r="F1191">
            <v>1970</v>
          </cell>
          <cell r="H1191" t="str">
            <v>Кирпич</v>
          </cell>
          <cell r="L1191">
            <v>5</v>
          </cell>
          <cell r="M1191">
            <v>2</v>
          </cell>
          <cell r="Q1191">
            <v>1972.9</v>
          </cell>
          <cell r="R1191">
            <v>1799.9</v>
          </cell>
          <cell r="S1191">
            <v>1670.4</v>
          </cell>
          <cell r="T1191">
            <v>87</v>
          </cell>
        </row>
        <row r="1192">
          <cell r="C1192" t="str">
            <v>Муниципальное образование "Город Березники" Пермского края</v>
          </cell>
          <cell r="D1192" t="str">
            <v>г. Березники, ул. Степанова, д. 12</v>
          </cell>
          <cell r="E1192" t="b">
            <v>1</v>
          </cell>
          <cell r="F1192">
            <v>1969</v>
          </cell>
          <cell r="H1192" t="str">
            <v>Кирпич</v>
          </cell>
          <cell r="L1192">
            <v>5</v>
          </cell>
          <cell r="M1192">
            <v>4</v>
          </cell>
          <cell r="Q1192">
            <v>3769.2</v>
          </cell>
          <cell r="R1192">
            <v>3704.3</v>
          </cell>
          <cell r="S1192">
            <v>3405.1</v>
          </cell>
          <cell r="T1192">
            <v>165</v>
          </cell>
        </row>
        <row r="1193">
          <cell r="C1193" t="str">
            <v>Муниципальное образование "Город Березники" Пермского края</v>
          </cell>
          <cell r="D1193" t="str">
            <v>г. Березники, ул. Степанова, д. 14</v>
          </cell>
          <cell r="E1193" t="b">
            <v>1</v>
          </cell>
          <cell r="F1193">
            <v>1971</v>
          </cell>
          <cell r="H1193" t="str">
            <v>Кирпич</v>
          </cell>
          <cell r="L1193">
            <v>5</v>
          </cell>
          <cell r="M1193">
            <v>4</v>
          </cell>
          <cell r="Q1193">
            <v>4311.8999999999996</v>
          </cell>
          <cell r="R1193">
            <v>3849</v>
          </cell>
          <cell r="S1193">
            <v>3794.8</v>
          </cell>
          <cell r="T1193">
            <v>150</v>
          </cell>
        </row>
        <row r="1194">
          <cell r="C1194" t="str">
            <v>Муниципальное образование "Город Березники" Пермского края</v>
          </cell>
          <cell r="D1194" t="str">
            <v>г. Березники, ул. Степанова, д. 42</v>
          </cell>
          <cell r="E1194" t="b">
            <v>1</v>
          </cell>
          <cell r="F1194">
            <v>1985</v>
          </cell>
          <cell r="H1194" t="str">
            <v>Кирпич</v>
          </cell>
          <cell r="L1194">
            <v>4</v>
          </cell>
          <cell r="M1194">
            <v>2</v>
          </cell>
          <cell r="Q1194">
            <v>2678.6</v>
          </cell>
          <cell r="R1194">
            <v>1703</v>
          </cell>
          <cell r="S1194">
            <v>1532.7</v>
          </cell>
          <cell r="T1194">
            <v>80</v>
          </cell>
        </row>
        <row r="1195">
          <cell r="C1195" t="str">
            <v>Муниципальное образование "Город Березники" Пермского края</v>
          </cell>
          <cell r="D1195" t="str">
            <v>г. Березники, ул. Строгановская, д. 9</v>
          </cell>
          <cell r="E1195" t="b">
            <v>1</v>
          </cell>
          <cell r="F1195">
            <v>1997</v>
          </cell>
          <cell r="H1195" t="str">
            <v>Панель</v>
          </cell>
          <cell r="L1195">
            <v>9</v>
          </cell>
          <cell r="M1195">
            <v>6</v>
          </cell>
          <cell r="N1195">
            <v>6</v>
          </cell>
          <cell r="O1195">
            <v>6</v>
          </cell>
          <cell r="Q1195">
            <v>11743.7</v>
          </cell>
          <cell r="R1195">
            <v>10262</v>
          </cell>
          <cell r="S1195">
            <v>10262</v>
          </cell>
          <cell r="T1195">
            <v>527</v>
          </cell>
        </row>
        <row r="1196">
          <cell r="C1196" t="str">
            <v>Муниципальное образование "Город Березники" Пермского края</v>
          </cell>
          <cell r="D1196" t="str">
            <v>г. Березники, ул. Строгановская, д. 11</v>
          </cell>
          <cell r="E1196" t="b">
            <v>1</v>
          </cell>
          <cell r="F1196">
            <v>1996</v>
          </cell>
          <cell r="H1196" t="str">
            <v>Панель</v>
          </cell>
          <cell r="L1196">
            <v>10</v>
          </cell>
          <cell r="M1196">
            <v>2</v>
          </cell>
          <cell r="N1196">
            <v>2</v>
          </cell>
          <cell r="O1196">
            <v>2</v>
          </cell>
          <cell r="Q1196">
            <v>4129.8</v>
          </cell>
          <cell r="R1196">
            <v>3575.8</v>
          </cell>
          <cell r="S1196">
            <v>3218.22</v>
          </cell>
          <cell r="T1196">
            <v>150</v>
          </cell>
        </row>
        <row r="1197">
          <cell r="C1197" t="str">
            <v>Муниципальное образование "Город Березники" Пермского края</v>
          </cell>
          <cell r="D1197" t="str">
            <v>г. Березники, ул. Строгановская, д. 13</v>
          </cell>
          <cell r="E1197" t="b">
            <v>1</v>
          </cell>
          <cell r="F1197">
            <v>1999</v>
          </cell>
          <cell r="H1197" t="str">
            <v>Панель</v>
          </cell>
          <cell r="L1197">
            <v>5</v>
          </cell>
          <cell r="M1197">
            <v>4</v>
          </cell>
          <cell r="Q1197">
            <v>4112.3999999999996</v>
          </cell>
          <cell r="R1197">
            <v>3583.2</v>
          </cell>
          <cell r="S1197">
            <v>3224.88</v>
          </cell>
          <cell r="T1197">
            <v>200</v>
          </cell>
        </row>
        <row r="1198">
          <cell r="C1198" t="str">
            <v>Муниципальное образование "Город Березники" Пермского края</v>
          </cell>
          <cell r="D1198" t="str">
            <v>г. Березники, ул. Строгановская, д. 15</v>
          </cell>
          <cell r="E1198" t="b">
            <v>1</v>
          </cell>
          <cell r="F1198">
            <v>1997</v>
          </cell>
          <cell r="H1198" t="str">
            <v>Панель</v>
          </cell>
          <cell r="L1198">
            <v>5</v>
          </cell>
          <cell r="M1198">
            <v>6</v>
          </cell>
          <cell r="Q1198">
            <v>5724.8</v>
          </cell>
          <cell r="R1198">
            <v>4751.7</v>
          </cell>
          <cell r="S1198">
            <v>4276.53</v>
          </cell>
          <cell r="T1198">
            <v>150</v>
          </cell>
        </row>
        <row r="1199">
          <cell r="C1199" t="str">
            <v>Муниципальное образование "Город Березники" Пермского края</v>
          </cell>
          <cell r="D1199" t="str">
            <v>г. Березники, ул. Строгановская, д. 19</v>
          </cell>
          <cell r="E1199" t="b">
            <v>1</v>
          </cell>
          <cell r="F1199">
            <v>1995</v>
          </cell>
          <cell r="H1199" t="str">
            <v>Панель</v>
          </cell>
          <cell r="L1199">
            <v>9</v>
          </cell>
          <cell r="M1199">
            <v>8</v>
          </cell>
          <cell r="N1199">
            <v>8</v>
          </cell>
          <cell r="O1199">
            <v>8</v>
          </cell>
          <cell r="Q1199">
            <v>10120.700000000001</v>
          </cell>
          <cell r="R1199">
            <v>8933.7999999999993</v>
          </cell>
          <cell r="S1199">
            <v>8933.7999999999993</v>
          </cell>
          <cell r="T1199">
            <v>171</v>
          </cell>
        </row>
        <row r="1200">
          <cell r="C1200" t="str">
            <v>Муниципальное образование "Город Березники" Пермского края</v>
          </cell>
          <cell r="D1200" t="str">
            <v>г. Березники, ул. Строителей, д. 1</v>
          </cell>
          <cell r="E1200" t="b">
            <v>1</v>
          </cell>
          <cell r="F1200">
            <v>2022</v>
          </cell>
          <cell r="H1200" t="str">
            <v>Керамзитобетонные блоки</v>
          </cell>
          <cell r="I1200" t="str">
            <v>плоская</v>
          </cell>
          <cell r="J1200" t="str">
            <v>ГАЗ</v>
          </cell>
          <cell r="K1200" t="str">
            <v>имеется</v>
          </cell>
          <cell r="L1200">
            <v>17</v>
          </cell>
          <cell r="M1200">
            <v>1</v>
          </cell>
          <cell r="N1200">
            <v>2</v>
          </cell>
          <cell r="O1200">
            <v>1</v>
          </cell>
          <cell r="P1200">
            <v>1</v>
          </cell>
          <cell r="Q1200">
            <v>8993.7999999999993</v>
          </cell>
          <cell r="R1200">
            <v>6589.7</v>
          </cell>
          <cell r="S1200">
            <v>6589.7</v>
          </cell>
          <cell r="T1200">
            <v>238</v>
          </cell>
        </row>
        <row r="1201">
          <cell r="C1201" t="str">
            <v>Муниципальное образование "Город Березники" Пермского края</v>
          </cell>
          <cell r="D1201" t="str">
            <v>г. Березники, ул. Строителей, д. 2</v>
          </cell>
          <cell r="E1201" t="b">
            <v>1</v>
          </cell>
          <cell r="F1201">
            <v>2022</v>
          </cell>
          <cell r="H1201" t="str">
            <v>Керамзитобетонные блоки</v>
          </cell>
          <cell r="I1201" t="str">
            <v>плоская</v>
          </cell>
          <cell r="J1201" t="str">
            <v>ГАЗ</v>
          </cell>
          <cell r="K1201" t="str">
            <v>имеется</v>
          </cell>
          <cell r="L1201">
            <v>17</v>
          </cell>
          <cell r="M1201">
            <v>1</v>
          </cell>
          <cell r="N1201">
            <v>2</v>
          </cell>
          <cell r="O1201">
            <v>1</v>
          </cell>
          <cell r="P1201">
            <v>1</v>
          </cell>
          <cell r="Q1201">
            <v>8993.7000000000007</v>
          </cell>
          <cell r="R1201">
            <v>6569.3</v>
          </cell>
          <cell r="S1201">
            <v>6569.3</v>
          </cell>
          <cell r="T1201">
            <v>238</v>
          </cell>
        </row>
        <row r="1202">
          <cell r="C1202" t="str">
            <v>Муниципальное образование "Город Березники" Пермского края</v>
          </cell>
          <cell r="D1202" t="str">
            <v>г. Березники, ул. Строителей, д. 3</v>
          </cell>
          <cell r="E1202" t="b">
            <v>1</v>
          </cell>
          <cell r="F1202">
            <v>2021</v>
          </cell>
          <cell r="H1202" t="str">
            <v>Керамзитобетонные блоки, ячеистые блоки</v>
          </cell>
          <cell r="I1202" t="str">
            <v>плоская</v>
          </cell>
          <cell r="J1202" t="str">
            <v>ГАЗ</v>
          </cell>
          <cell r="K1202" t="str">
            <v>имеется</v>
          </cell>
          <cell r="L1202">
            <v>17</v>
          </cell>
          <cell r="M1202">
            <v>1</v>
          </cell>
          <cell r="N1202">
            <v>2</v>
          </cell>
          <cell r="O1202">
            <v>1</v>
          </cell>
          <cell r="P1202">
            <v>1</v>
          </cell>
          <cell r="Q1202">
            <v>8747.2999999999993</v>
          </cell>
          <cell r="R1202">
            <v>6581.3</v>
          </cell>
          <cell r="S1202">
            <v>6581.3</v>
          </cell>
          <cell r="T1202">
            <v>238</v>
          </cell>
        </row>
        <row r="1203">
          <cell r="C1203" t="str">
            <v>Муниципальное образование "Город Березники" Пермского края</v>
          </cell>
          <cell r="D1203" t="str">
            <v>г. Березники, ул. Строителей, д. 4</v>
          </cell>
          <cell r="E1203" t="b">
            <v>1</v>
          </cell>
          <cell r="F1203">
            <v>2022</v>
          </cell>
          <cell r="H1203" t="str">
            <v>Керамзитобетонные блоки</v>
          </cell>
          <cell r="I1203" t="str">
            <v>плоская</v>
          </cell>
          <cell r="J1203" t="str">
            <v>ГАЗ</v>
          </cell>
          <cell r="K1203" t="str">
            <v>имеется</v>
          </cell>
          <cell r="L1203">
            <v>17</v>
          </cell>
          <cell r="M1203">
            <v>1</v>
          </cell>
          <cell r="N1203">
            <v>2</v>
          </cell>
          <cell r="O1203">
            <v>1</v>
          </cell>
          <cell r="P1203">
            <v>1</v>
          </cell>
          <cell r="Q1203">
            <v>7466.6</v>
          </cell>
          <cell r="R1203">
            <v>5266</v>
          </cell>
          <cell r="S1203">
            <v>5266</v>
          </cell>
          <cell r="T1203">
            <v>238</v>
          </cell>
        </row>
        <row r="1204">
          <cell r="C1204" t="str">
            <v>Муниципальное образование "Город Березники" Пермского края</v>
          </cell>
          <cell r="D1204" t="str">
            <v>г. Березники, ул. Строителей, д. 5</v>
          </cell>
          <cell r="E1204" t="b">
            <v>1</v>
          </cell>
          <cell r="F1204">
            <v>2017</v>
          </cell>
          <cell r="H1204" t="str">
            <v>трехслой ж/б плиты</v>
          </cell>
          <cell r="I1204" t="str">
            <v>плоская</v>
          </cell>
          <cell r="J1204" t="str">
            <v>ГАЗ</v>
          </cell>
          <cell r="K1204" t="str">
            <v>имеется</v>
          </cell>
          <cell r="L1204">
            <v>20</v>
          </cell>
          <cell r="M1204">
            <v>1</v>
          </cell>
          <cell r="N1204">
            <v>2</v>
          </cell>
          <cell r="O1204">
            <v>1</v>
          </cell>
          <cell r="P1204">
            <v>1</v>
          </cell>
          <cell r="Q1204">
            <v>15250</v>
          </cell>
          <cell r="R1204">
            <v>11913.8</v>
          </cell>
          <cell r="S1204">
            <v>11726.5</v>
          </cell>
          <cell r="T1204">
            <v>595</v>
          </cell>
        </row>
        <row r="1205">
          <cell r="C1205" t="str">
            <v>Муниципальное образование "Город Березники" Пермского края</v>
          </cell>
          <cell r="D1205" t="str">
            <v>г. Березники, ул. Строителей, д. 8</v>
          </cell>
          <cell r="E1205" t="b">
            <v>1</v>
          </cell>
          <cell r="F1205">
            <v>2018</v>
          </cell>
          <cell r="H1205" t="str">
            <v>трехслой ж/б плиты</v>
          </cell>
          <cell r="I1205" t="str">
            <v>плоская</v>
          </cell>
          <cell r="J1205" t="str">
            <v>ГАЗ</v>
          </cell>
          <cell r="K1205" t="str">
            <v>имеется</v>
          </cell>
          <cell r="L1205">
            <v>20</v>
          </cell>
          <cell r="M1205">
            <v>1</v>
          </cell>
          <cell r="N1205">
            <v>2</v>
          </cell>
          <cell r="O1205">
            <v>1</v>
          </cell>
          <cell r="P1205">
            <v>1</v>
          </cell>
          <cell r="Q1205">
            <v>23590</v>
          </cell>
          <cell r="R1205">
            <v>16669.099999999999</v>
          </cell>
          <cell r="S1205">
            <v>14559.5</v>
          </cell>
          <cell r="T1205">
            <v>595</v>
          </cell>
        </row>
        <row r="1206">
          <cell r="C1206" t="str">
            <v>Муниципальное образование "Город Березники" Пермского края</v>
          </cell>
          <cell r="D1206" t="str">
            <v>г. Березники, ул. Строителей, д. 10</v>
          </cell>
          <cell r="E1206" t="b">
            <v>1</v>
          </cell>
          <cell r="F1206">
            <v>2021</v>
          </cell>
          <cell r="H1206" t="str">
            <v>Газобетонные блоки с утеплением и облицовкой кирпичом</v>
          </cell>
          <cell r="I1206" t="str">
            <v>плоская</v>
          </cell>
          <cell r="K1206" t="str">
            <v>имеется</v>
          </cell>
          <cell r="L1206">
            <v>19</v>
          </cell>
          <cell r="M1206">
            <v>4</v>
          </cell>
          <cell r="N1206">
            <v>8</v>
          </cell>
          <cell r="O1206">
            <v>4</v>
          </cell>
          <cell r="P1206">
            <v>4</v>
          </cell>
          <cell r="Q1206">
            <v>27928.9</v>
          </cell>
          <cell r="R1206">
            <v>27164.799999999999</v>
          </cell>
          <cell r="S1206">
            <v>27164.799999999999</v>
          </cell>
          <cell r="T1206">
            <v>1350</v>
          </cell>
        </row>
        <row r="1207">
          <cell r="C1207" t="str">
            <v>Муниципальное образование "Город Березники" Пермского края</v>
          </cell>
          <cell r="D1207" t="str">
            <v>г. Березники, ул. Строителей, д. 12</v>
          </cell>
          <cell r="E1207" t="b">
            <v>1</v>
          </cell>
          <cell r="F1207">
            <v>2019</v>
          </cell>
          <cell r="H1207" t="str">
            <v>Газобетонные блоки с утеплением и облицовкой кирпичом</v>
          </cell>
          <cell r="I1207" t="str">
            <v>плоская</v>
          </cell>
          <cell r="J1207" t="str">
            <v>ГАЗ</v>
          </cell>
          <cell r="K1207" t="str">
            <v>имеется</v>
          </cell>
          <cell r="L1207">
            <v>19</v>
          </cell>
          <cell r="M1207">
            <v>2</v>
          </cell>
          <cell r="N1207">
            <v>4</v>
          </cell>
          <cell r="O1207">
            <v>2</v>
          </cell>
          <cell r="P1207">
            <v>2</v>
          </cell>
          <cell r="Q1207">
            <v>26343.040000000001</v>
          </cell>
          <cell r="R1207">
            <v>17259.490000000002</v>
          </cell>
          <cell r="S1207">
            <v>17259.490000000002</v>
          </cell>
          <cell r="T1207">
            <v>682</v>
          </cell>
        </row>
        <row r="1208">
          <cell r="C1208" t="str">
            <v>Муниципальное образование "Город Березники" Пермского края</v>
          </cell>
          <cell r="D1208" t="str">
            <v>г. Березники, ул. Суворова, д. 56</v>
          </cell>
          <cell r="E1208" t="b">
            <v>1</v>
          </cell>
          <cell r="F1208">
            <v>1978</v>
          </cell>
          <cell r="H1208" t="str">
            <v>Панель</v>
          </cell>
          <cell r="L1208">
            <v>5</v>
          </cell>
          <cell r="M1208">
            <v>8</v>
          </cell>
          <cell r="Q1208">
            <v>5881.9</v>
          </cell>
          <cell r="R1208">
            <v>5148.6000000000004</v>
          </cell>
          <cell r="S1208">
            <v>4633.74</v>
          </cell>
          <cell r="T1208">
            <v>285</v>
          </cell>
        </row>
        <row r="1209">
          <cell r="C1209" t="str">
            <v>Муниципальное образование "Город Березники" Пермского края</v>
          </cell>
          <cell r="D1209" t="str">
            <v>г. Березники, ул. Суворова, д. 89</v>
          </cell>
          <cell r="E1209" t="b">
            <v>1</v>
          </cell>
          <cell r="F1209">
            <v>1991</v>
          </cell>
          <cell r="H1209" t="str">
            <v>Кирпич</v>
          </cell>
          <cell r="L1209">
            <v>5</v>
          </cell>
          <cell r="M1209">
            <v>3</v>
          </cell>
          <cell r="Q1209">
            <v>3503.5</v>
          </cell>
          <cell r="R1209">
            <v>2376.3000000000002</v>
          </cell>
          <cell r="S1209">
            <v>2138.67</v>
          </cell>
          <cell r="T1209">
            <v>118</v>
          </cell>
        </row>
        <row r="1210">
          <cell r="C1210" t="str">
            <v>Муниципальное образование "Город Березники" Пермского края</v>
          </cell>
          <cell r="D1210" t="str">
            <v>г. Березники, ул. Тельмана, д. 10</v>
          </cell>
          <cell r="E1210" t="b">
            <v>1</v>
          </cell>
          <cell r="F1210">
            <v>1959</v>
          </cell>
          <cell r="H1210" t="str">
            <v>Кирпич</v>
          </cell>
          <cell r="L1210">
            <v>3</v>
          </cell>
          <cell r="M1210">
            <v>4</v>
          </cell>
          <cell r="Q1210">
            <v>2026.1</v>
          </cell>
          <cell r="R1210">
            <v>1866.1</v>
          </cell>
          <cell r="S1210">
            <v>1866.1</v>
          </cell>
          <cell r="T1210">
            <v>69</v>
          </cell>
        </row>
        <row r="1211">
          <cell r="C1211" t="str">
            <v>Муниципальное образование "Город Березники" Пермского края</v>
          </cell>
          <cell r="D1211" t="str">
            <v>г. Березники, ул. Тельмана, д. 36</v>
          </cell>
          <cell r="E1211" t="b">
            <v>1</v>
          </cell>
          <cell r="F1211">
            <v>2004</v>
          </cell>
          <cell r="H1211" t="str">
            <v>кирпич</v>
          </cell>
          <cell r="I1211" t="str">
            <v>скатная</v>
          </cell>
          <cell r="K1211" t="str">
            <v>имеется</v>
          </cell>
          <cell r="L1211">
            <v>5</v>
          </cell>
          <cell r="M1211">
            <v>2</v>
          </cell>
          <cell r="Q1211">
            <v>3193</v>
          </cell>
          <cell r="R1211">
            <v>2454.1</v>
          </cell>
          <cell r="S1211">
            <v>2454.1</v>
          </cell>
          <cell r="T1211">
            <v>60</v>
          </cell>
        </row>
        <row r="1212">
          <cell r="C1212" t="str">
            <v>Муниципальное образование "Город Березники" Пермского края</v>
          </cell>
          <cell r="D1212" t="str">
            <v>г. Березники, ул. Тельмана, д. 40</v>
          </cell>
          <cell r="E1212" t="b">
            <v>1</v>
          </cell>
          <cell r="F1212">
            <v>2010</v>
          </cell>
          <cell r="H1212" t="str">
            <v>Панель</v>
          </cell>
          <cell r="L1212">
            <v>3</v>
          </cell>
          <cell r="M1212">
            <v>3</v>
          </cell>
          <cell r="Q1212">
            <v>2073.9</v>
          </cell>
          <cell r="R1212">
            <v>1955.1</v>
          </cell>
          <cell r="S1212">
            <v>1759.59</v>
          </cell>
          <cell r="T1212">
            <v>83</v>
          </cell>
        </row>
        <row r="1213">
          <cell r="C1213" t="str">
            <v>Муниципальное образование "Город Березники" Пермского края</v>
          </cell>
          <cell r="D1213" t="str">
            <v>г. Березники, ул. Тельмана, д. 42</v>
          </cell>
          <cell r="E1213" t="b">
            <v>1</v>
          </cell>
          <cell r="F1213">
            <v>2010</v>
          </cell>
          <cell r="H1213" t="str">
            <v>Панель</v>
          </cell>
          <cell r="L1213">
            <v>3</v>
          </cell>
          <cell r="M1213">
            <v>5</v>
          </cell>
          <cell r="Q1213">
            <v>3180</v>
          </cell>
          <cell r="R1213">
            <v>3003.9</v>
          </cell>
          <cell r="S1213">
            <v>2703.51</v>
          </cell>
          <cell r="T1213">
            <v>150</v>
          </cell>
        </row>
        <row r="1214">
          <cell r="C1214" t="str">
            <v>Муниципальное образование "Город Березники" Пермского края</v>
          </cell>
          <cell r="D1214" t="str">
            <v>г. Березники, ул. Тельмана, д. 42А</v>
          </cell>
          <cell r="E1214" t="b">
            <v>1</v>
          </cell>
          <cell r="F1214">
            <v>2010</v>
          </cell>
          <cell r="H1214" t="str">
            <v>панель</v>
          </cell>
          <cell r="I1214" t="str">
            <v>плоская</v>
          </cell>
          <cell r="K1214" t="str">
            <v>имеется</v>
          </cell>
          <cell r="L1214">
            <v>3</v>
          </cell>
          <cell r="M1214">
            <v>4</v>
          </cell>
          <cell r="Q1214">
            <v>2259.6999999999998</v>
          </cell>
          <cell r="R1214">
            <v>2259.6999999999998</v>
          </cell>
          <cell r="S1214">
            <v>1868.7</v>
          </cell>
          <cell r="T1214">
            <v>90</v>
          </cell>
        </row>
        <row r="1215">
          <cell r="C1215" t="str">
            <v>Муниципальное образование "Город Березники" Пермского края</v>
          </cell>
          <cell r="D1215" t="str">
            <v>г. Березники, ул. Тельмана, д. 42Б</v>
          </cell>
          <cell r="E1215" t="b">
            <v>1</v>
          </cell>
          <cell r="F1215">
            <v>2010</v>
          </cell>
          <cell r="H1215" t="str">
            <v>Панель</v>
          </cell>
          <cell r="L1215">
            <v>3</v>
          </cell>
          <cell r="M1215">
            <v>2</v>
          </cell>
          <cell r="Q1215">
            <v>1187.5999999999999</v>
          </cell>
          <cell r="R1215">
            <v>1128.8</v>
          </cell>
          <cell r="S1215">
            <v>1015.92</v>
          </cell>
          <cell r="T1215">
            <v>45</v>
          </cell>
        </row>
        <row r="1216">
          <cell r="C1216" t="str">
            <v>Муниципальное образование "Город Березники" Пермского края</v>
          </cell>
          <cell r="D1216" t="str">
            <v>г. Березники, ул. Тельмана, д. 42В</v>
          </cell>
          <cell r="E1216" t="b">
            <v>1</v>
          </cell>
          <cell r="F1216">
            <v>2010</v>
          </cell>
          <cell r="H1216" t="str">
            <v>Панель</v>
          </cell>
          <cell r="L1216">
            <v>3</v>
          </cell>
          <cell r="M1216">
            <v>4</v>
          </cell>
          <cell r="Q1216">
            <v>3147.62</v>
          </cell>
          <cell r="R1216">
            <v>3006.1</v>
          </cell>
          <cell r="S1216">
            <v>2705.49</v>
          </cell>
          <cell r="T1216">
            <v>120</v>
          </cell>
        </row>
        <row r="1217">
          <cell r="C1217" t="str">
            <v>Муниципальное образование "Город Березники" Пермского края</v>
          </cell>
          <cell r="D1217" t="str">
            <v>г. Березники, ул. Труда, д. 1</v>
          </cell>
          <cell r="E1217" t="b">
            <v>1</v>
          </cell>
          <cell r="F1217">
            <v>1951</v>
          </cell>
          <cell r="H1217" t="str">
            <v>Кирпич</v>
          </cell>
          <cell r="L1217">
            <v>3</v>
          </cell>
          <cell r="M1217">
            <v>3</v>
          </cell>
          <cell r="Q1217">
            <v>2028.5</v>
          </cell>
          <cell r="R1217">
            <v>1839.2</v>
          </cell>
          <cell r="S1217">
            <v>1748.8</v>
          </cell>
          <cell r="T1217">
            <v>49</v>
          </cell>
        </row>
        <row r="1218">
          <cell r="C1218" t="str">
            <v>Муниципальное образование "Город Березники" Пермского края</v>
          </cell>
          <cell r="D1218" t="str">
            <v>г. Березники, ул. Труда, д. 2</v>
          </cell>
          <cell r="E1218" t="b">
            <v>1</v>
          </cell>
          <cell r="F1218">
            <v>1954</v>
          </cell>
          <cell r="H1218" t="str">
            <v>Кирпич</v>
          </cell>
          <cell r="L1218">
            <v>3</v>
          </cell>
          <cell r="M1218">
            <v>3</v>
          </cell>
          <cell r="Q1218">
            <v>2173.9</v>
          </cell>
          <cell r="R1218">
            <v>1681.7</v>
          </cell>
          <cell r="S1218">
            <v>1513.53</v>
          </cell>
          <cell r="T1218">
            <v>73</v>
          </cell>
        </row>
        <row r="1219">
          <cell r="C1219" t="str">
            <v>Муниципальное образование "Город Березники" Пермского края</v>
          </cell>
          <cell r="D1219" t="str">
            <v>г. Березники, ул. Труда, д. 3</v>
          </cell>
          <cell r="E1219" t="b">
            <v>1</v>
          </cell>
          <cell r="F1219">
            <v>1951</v>
          </cell>
          <cell r="H1219" t="str">
            <v>Кирпич</v>
          </cell>
          <cell r="L1219">
            <v>3</v>
          </cell>
          <cell r="M1219">
            <v>3</v>
          </cell>
          <cell r="Q1219">
            <v>2103.1999999999998</v>
          </cell>
          <cell r="R1219">
            <v>1828.5</v>
          </cell>
          <cell r="S1219">
            <v>1738.3</v>
          </cell>
          <cell r="T1219">
            <v>54</v>
          </cell>
        </row>
        <row r="1220">
          <cell r="C1220" t="str">
            <v>Муниципальное образование "Город Березники" Пермского края</v>
          </cell>
          <cell r="D1220" t="str">
            <v>г. Березники, ул. Труда, д. 4</v>
          </cell>
          <cell r="E1220" t="b">
            <v>1</v>
          </cell>
          <cell r="F1220">
            <v>1954</v>
          </cell>
          <cell r="H1220" t="str">
            <v>Кирпич</v>
          </cell>
          <cell r="L1220">
            <v>4</v>
          </cell>
          <cell r="M1220">
            <v>4</v>
          </cell>
          <cell r="Q1220">
            <v>3658.7</v>
          </cell>
          <cell r="R1220">
            <v>3242.7</v>
          </cell>
          <cell r="S1220">
            <v>3032.4</v>
          </cell>
          <cell r="T1220">
            <v>122</v>
          </cell>
        </row>
        <row r="1221">
          <cell r="C1221" t="str">
            <v>Муниципальное образование "Город Березники" Пермского края</v>
          </cell>
          <cell r="D1221" t="str">
            <v>г. Березники, ул. Труда, д. 5</v>
          </cell>
          <cell r="E1221" t="b">
            <v>1</v>
          </cell>
          <cell r="F1221">
            <v>1951</v>
          </cell>
          <cell r="H1221" t="str">
            <v>Кирпич</v>
          </cell>
          <cell r="L1221">
            <v>3</v>
          </cell>
          <cell r="M1221">
            <v>3</v>
          </cell>
          <cell r="Q1221">
            <v>2103.1</v>
          </cell>
          <cell r="R1221">
            <v>1852.1</v>
          </cell>
          <cell r="S1221">
            <v>1801.6</v>
          </cell>
          <cell r="T1221">
            <v>61</v>
          </cell>
        </row>
        <row r="1222">
          <cell r="C1222" t="str">
            <v>Муниципальное образование "Город Березники" Пермского края</v>
          </cell>
          <cell r="D1222" t="str">
            <v>г. Березники, ул. Труда, д. 6</v>
          </cell>
          <cell r="E1222" t="b">
            <v>1</v>
          </cell>
          <cell r="F1222">
            <v>1955</v>
          </cell>
          <cell r="H1222" t="str">
            <v>Кирпич</v>
          </cell>
          <cell r="L1222">
            <v>3</v>
          </cell>
          <cell r="M1222">
            <v>2</v>
          </cell>
          <cell r="Q1222">
            <v>1313.3</v>
          </cell>
          <cell r="R1222">
            <v>982.8</v>
          </cell>
          <cell r="S1222">
            <v>982.8</v>
          </cell>
          <cell r="T1222">
            <v>31</v>
          </cell>
        </row>
        <row r="1223">
          <cell r="C1223" t="str">
            <v>Муниципальное образование "Город Березники" Пермского края</v>
          </cell>
          <cell r="D1223" t="str">
            <v>г. Березники, ул. Труда, д. 7</v>
          </cell>
          <cell r="E1223" t="b">
            <v>1</v>
          </cell>
          <cell r="F1223">
            <v>1951</v>
          </cell>
          <cell r="H1223" t="str">
            <v>Кирпич</v>
          </cell>
          <cell r="L1223">
            <v>3</v>
          </cell>
          <cell r="M1223">
            <v>2</v>
          </cell>
          <cell r="Q1223">
            <v>1604.5</v>
          </cell>
          <cell r="R1223">
            <v>1397.6</v>
          </cell>
          <cell r="S1223">
            <v>1150</v>
          </cell>
          <cell r="T1223">
            <v>37</v>
          </cell>
        </row>
        <row r="1224">
          <cell r="C1224" t="str">
            <v>Муниципальное образование "Город Березники" Пермского края</v>
          </cell>
          <cell r="D1224" t="str">
            <v>г. Березники, ул. Труда, д. 6А</v>
          </cell>
          <cell r="E1224" t="b">
            <v>1</v>
          </cell>
          <cell r="F1224">
            <v>1950</v>
          </cell>
          <cell r="H1224" t="str">
            <v>Шлакоблок</v>
          </cell>
          <cell r="L1224">
            <v>2</v>
          </cell>
          <cell r="M1224">
            <v>2</v>
          </cell>
          <cell r="Q1224">
            <v>699.4</v>
          </cell>
          <cell r="R1224">
            <v>623.4</v>
          </cell>
          <cell r="S1224">
            <v>623.4</v>
          </cell>
          <cell r="T1224">
            <v>34</v>
          </cell>
        </row>
        <row r="1225">
          <cell r="C1225" t="str">
            <v>Муниципальное образование "Город Березники" Пермского края</v>
          </cell>
          <cell r="D1225" t="str">
            <v>г. Березники, ул. Уральских танкистов, д. 6</v>
          </cell>
          <cell r="E1225" t="b">
            <v>1</v>
          </cell>
          <cell r="F1225">
            <v>1992</v>
          </cell>
          <cell r="H1225" t="str">
            <v>панель кирпич</v>
          </cell>
          <cell r="I1225" t="str">
            <v>плоская</v>
          </cell>
          <cell r="K1225" t="str">
            <v>имеется</v>
          </cell>
          <cell r="L1225">
            <v>5</v>
          </cell>
          <cell r="M1225">
            <v>12</v>
          </cell>
          <cell r="Q1225">
            <v>11835.9</v>
          </cell>
          <cell r="R1225">
            <v>11073.4</v>
          </cell>
          <cell r="S1225">
            <v>10801.6</v>
          </cell>
          <cell r="T1225">
            <v>567</v>
          </cell>
        </row>
        <row r="1226">
          <cell r="C1226" t="str">
            <v>Муниципальное образование "Город Березники" Пермского края</v>
          </cell>
          <cell r="D1226" t="str">
            <v>г. Березники, ул. Уральских танкистов, д. 8</v>
          </cell>
          <cell r="E1226" t="b">
            <v>1</v>
          </cell>
          <cell r="F1226">
            <v>2021</v>
          </cell>
          <cell r="H1226" t="str">
            <v>Кирпич</v>
          </cell>
          <cell r="I1226" t="str">
            <v>плоская</v>
          </cell>
          <cell r="K1226" t="str">
            <v>имеется</v>
          </cell>
          <cell r="L1226">
            <v>5</v>
          </cell>
          <cell r="M1226">
            <v>4</v>
          </cell>
          <cell r="Q1226">
            <v>6862</v>
          </cell>
          <cell r="R1226">
            <v>4445.3</v>
          </cell>
          <cell r="S1226">
            <v>4445.3</v>
          </cell>
          <cell r="T1226">
            <v>202</v>
          </cell>
        </row>
        <row r="1227">
          <cell r="C1227" t="str">
            <v>Муниципальное образование "Город Березники" Пермского края</v>
          </cell>
          <cell r="D1227" t="str">
            <v>г. Березники, ул. Уральских танкистов, д. 8 стр 2</v>
          </cell>
          <cell r="E1227" t="b">
            <v>1</v>
          </cell>
          <cell r="F1227">
            <v>2021</v>
          </cell>
          <cell r="H1227" t="str">
            <v>Кирпич</v>
          </cell>
          <cell r="I1227" t="str">
            <v>плоская</v>
          </cell>
          <cell r="K1227" t="str">
            <v>имеется</v>
          </cell>
          <cell r="L1227">
            <v>5</v>
          </cell>
          <cell r="M1227">
            <v>1</v>
          </cell>
          <cell r="Q1227">
            <v>2275.1999999999998</v>
          </cell>
          <cell r="R1227">
            <v>1494.5</v>
          </cell>
          <cell r="S1227">
            <v>1494.5</v>
          </cell>
          <cell r="T1227">
            <v>68</v>
          </cell>
        </row>
        <row r="1228">
          <cell r="C1228" t="str">
            <v>Муниципальное образование "Город Березники" Пермского края</v>
          </cell>
          <cell r="D1228" t="str">
            <v>г. Березники, ул. Уральских танкистов, д. 59</v>
          </cell>
          <cell r="E1228" t="b">
            <v>1</v>
          </cell>
          <cell r="F1228">
            <v>1964</v>
          </cell>
          <cell r="H1228" t="str">
            <v>Панель</v>
          </cell>
          <cell r="L1228">
            <v>5</v>
          </cell>
          <cell r="M1228">
            <v>3</v>
          </cell>
          <cell r="Q1228">
            <v>3026</v>
          </cell>
          <cell r="R1228">
            <v>2763.3</v>
          </cell>
          <cell r="S1228">
            <v>2763.3</v>
          </cell>
          <cell r="T1228">
            <v>142</v>
          </cell>
        </row>
        <row r="1229">
          <cell r="C1229" t="str">
            <v>Муниципальное образование "Город Березники" Пермского края</v>
          </cell>
          <cell r="D1229" t="str">
            <v>г. Березники, ул. Уральских танкистов, д. 61</v>
          </cell>
          <cell r="E1229" t="b">
            <v>1</v>
          </cell>
          <cell r="F1229">
            <v>1964</v>
          </cell>
          <cell r="H1229" t="str">
            <v>Панель</v>
          </cell>
          <cell r="L1229">
            <v>5</v>
          </cell>
          <cell r="M1229">
            <v>3</v>
          </cell>
          <cell r="Q1229">
            <v>3041.4</v>
          </cell>
          <cell r="R1229">
            <v>2777.3</v>
          </cell>
          <cell r="S1229">
            <v>2777.3</v>
          </cell>
          <cell r="T1229">
            <v>137</v>
          </cell>
        </row>
        <row r="1230">
          <cell r="C1230" t="str">
            <v>Муниципальное образование "Город Березники" Пермского края</v>
          </cell>
          <cell r="D1230" t="str">
            <v>г. Березники, ул. Уральских танкистов, д. 64</v>
          </cell>
          <cell r="E1230" t="b">
            <v>1</v>
          </cell>
          <cell r="F1230">
            <v>1964</v>
          </cell>
          <cell r="H1230" t="str">
            <v>Панель</v>
          </cell>
          <cell r="L1230">
            <v>5</v>
          </cell>
          <cell r="M1230">
            <v>4</v>
          </cell>
          <cell r="Q1230">
            <v>3499.3</v>
          </cell>
          <cell r="R1230">
            <v>3152</v>
          </cell>
          <cell r="S1230">
            <v>3152</v>
          </cell>
          <cell r="T1230">
            <v>173</v>
          </cell>
        </row>
        <row r="1231">
          <cell r="C1231" t="str">
            <v>Муниципальное образование "Город Березники" Пермского края</v>
          </cell>
          <cell r="D1231" t="str">
            <v>г. Березники, ул. Уральских танкистов, д. 68</v>
          </cell>
          <cell r="E1231" t="b">
            <v>1</v>
          </cell>
          <cell r="F1231">
            <v>1964</v>
          </cell>
          <cell r="H1231" t="str">
            <v>Панель</v>
          </cell>
          <cell r="L1231">
            <v>5</v>
          </cell>
          <cell r="M1231">
            <v>4</v>
          </cell>
          <cell r="Q1231">
            <v>3500.5</v>
          </cell>
          <cell r="R1231">
            <v>3153.3</v>
          </cell>
          <cell r="S1231">
            <v>3153.3</v>
          </cell>
          <cell r="T1231">
            <v>149</v>
          </cell>
        </row>
        <row r="1232">
          <cell r="C1232" t="str">
            <v>Муниципальное образование "Город Березники" Пермского края</v>
          </cell>
          <cell r="D1232" t="str">
            <v>г. Березники, ул. Фрунзе, д. 8</v>
          </cell>
          <cell r="E1232" t="b">
            <v>1</v>
          </cell>
          <cell r="F1232">
            <v>1960</v>
          </cell>
          <cell r="H1232" t="str">
            <v>Кирпич</v>
          </cell>
          <cell r="L1232">
            <v>2</v>
          </cell>
          <cell r="M1232">
            <v>2</v>
          </cell>
          <cell r="Q1232">
            <v>685.2</v>
          </cell>
          <cell r="R1232">
            <v>598</v>
          </cell>
          <cell r="S1232">
            <v>598</v>
          </cell>
          <cell r="T1232">
            <v>36</v>
          </cell>
        </row>
        <row r="1233">
          <cell r="C1233" t="str">
            <v>Муниципальное образование "Город Березники" Пермского края</v>
          </cell>
          <cell r="D1233" t="str">
            <v>г. Березники, ул. Фрунзе, д. 10</v>
          </cell>
          <cell r="E1233" t="b">
            <v>1</v>
          </cell>
          <cell r="F1233">
            <v>1954</v>
          </cell>
          <cell r="H1233" t="str">
            <v>Кирпич</v>
          </cell>
          <cell r="L1233">
            <v>2</v>
          </cell>
          <cell r="M1233">
            <v>1</v>
          </cell>
          <cell r="Q1233">
            <v>430.5</v>
          </cell>
          <cell r="R1233">
            <v>384.9</v>
          </cell>
          <cell r="S1233">
            <v>384.9</v>
          </cell>
          <cell r="T1233">
            <v>21</v>
          </cell>
        </row>
        <row r="1234">
          <cell r="C1234" t="str">
            <v>Муниципальное образование "Город Березники" Пермского края</v>
          </cell>
          <cell r="D1234" t="str">
            <v>г. Березники, ул. Химиков, д. 6</v>
          </cell>
          <cell r="E1234" t="b">
            <v>1</v>
          </cell>
          <cell r="F1234">
            <v>1998</v>
          </cell>
          <cell r="G1234">
            <v>2021</v>
          </cell>
          <cell r="H1234" t="str">
            <v>кирпич</v>
          </cell>
          <cell r="I1234" t="str">
            <v>плоская</v>
          </cell>
          <cell r="K1234" t="str">
            <v>имеется</v>
          </cell>
          <cell r="L1234">
            <v>5</v>
          </cell>
          <cell r="M1234">
            <v>5</v>
          </cell>
          <cell r="Q1234">
            <v>4831.2</v>
          </cell>
          <cell r="R1234">
            <v>4831.2</v>
          </cell>
          <cell r="S1234">
            <v>4349.2</v>
          </cell>
          <cell r="T1234">
            <v>145</v>
          </cell>
        </row>
        <row r="1235">
          <cell r="C1235" t="str">
            <v>Муниципальное образование "Город Березники" Пермского края</v>
          </cell>
          <cell r="D1235" t="str">
            <v>г. Березники, ул. Химиков, д. 8</v>
          </cell>
          <cell r="E1235" t="b">
            <v>1</v>
          </cell>
          <cell r="F1235">
            <v>1959</v>
          </cell>
          <cell r="H1235" t="str">
            <v>Кирпич</v>
          </cell>
          <cell r="L1235">
            <v>5</v>
          </cell>
          <cell r="M1235">
            <v>8</v>
          </cell>
          <cell r="Q1235">
            <v>9154.2999999999993</v>
          </cell>
          <cell r="R1235">
            <v>8163.3</v>
          </cell>
          <cell r="S1235">
            <v>7670</v>
          </cell>
          <cell r="T1235">
            <v>279</v>
          </cell>
        </row>
        <row r="1236">
          <cell r="C1236" t="str">
            <v>Муниципальное образование "Город Березники" Пермского края</v>
          </cell>
          <cell r="D1236" t="str">
            <v>г. Березники, ул. Хользунова, д. 78</v>
          </cell>
          <cell r="E1236" t="b">
            <v>1</v>
          </cell>
          <cell r="F1236">
            <v>1958</v>
          </cell>
          <cell r="H1236" t="str">
            <v>Кирпич</v>
          </cell>
          <cell r="L1236">
            <v>2</v>
          </cell>
          <cell r="M1236">
            <v>1</v>
          </cell>
          <cell r="Q1236">
            <v>495.5</v>
          </cell>
          <cell r="R1236">
            <v>443.8</v>
          </cell>
          <cell r="S1236">
            <v>443.8</v>
          </cell>
          <cell r="T1236">
            <v>21</v>
          </cell>
        </row>
        <row r="1237">
          <cell r="C1237" t="str">
            <v>Муниципальное образование "Город Березники" Пермского края</v>
          </cell>
          <cell r="D1237" t="str">
            <v>г. Березники, ул. Хользунова, д. 80</v>
          </cell>
          <cell r="E1237" t="b">
            <v>1</v>
          </cell>
          <cell r="F1237">
            <v>1957</v>
          </cell>
          <cell r="H1237" t="str">
            <v>Кирпич</v>
          </cell>
          <cell r="L1237">
            <v>2</v>
          </cell>
          <cell r="M1237">
            <v>1</v>
          </cell>
          <cell r="Q1237">
            <v>487.2</v>
          </cell>
          <cell r="R1237">
            <v>438.6</v>
          </cell>
          <cell r="S1237">
            <v>394.74</v>
          </cell>
          <cell r="T1237">
            <v>20</v>
          </cell>
        </row>
        <row r="1238">
          <cell r="C1238" t="str">
            <v>Муниципальное образование "Город Березники" Пермского края</v>
          </cell>
          <cell r="D1238" t="str">
            <v>г. Березники, ул. Хользунова, д. 78А</v>
          </cell>
          <cell r="E1238" t="b">
            <v>1</v>
          </cell>
          <cell r="F1238">
            <v>1960</v>
          </cell>
          <cell r="H1238" t="str">
            <v>Кирпич</v>
          </cell>
          <cell r="L1238">
            <v>2</v>
          </cell>
          <cell r="M1238">
            <v>1</v>
          </cell>
          <cell r="Q1238">
            <v>711.3</v>
          </cell>
          <cell r="R1238">
            <v>628.6</v>
          </cell>
          <cell r="S1238">
            <v>628.6</v>
          </cell>
          <cell r="T1238">
            <v>29</v>
          </cell>
        </row>
        <row r="1239">
          <cell r="C1239" t="str">
            <v>Муниципальное образование "Город Березники" Пермского края</v>
          </cell>
          <cell r="D1239" t="str">
            <v>г. Березники, ул. Хользунова, д. 80А</v>
          </cell>
          <cell r="E1239" t="b">
            <v>1</v>
          </cell>
          <cell r="F1239">
            <v>1959</v>
          </cell>
          <cell r="H1239" t="str">
            <v>Кирпич</v>
          </cell>
          <cell r="L1239">
            <v>2</v>
          </cell>
          <cell r="M1239">
            <v>2</v>
          </cell>
          <cell r="Q1239">
            <v>710.1</v>
          </cell>
          <cell r="R1239">
            <v>629.5</v>
          </cell>
          <cell r="S1239">
            <v>629.5</v>
          </cell>
          <cell r="T1239">
            <v>35</v>
          </cell>
        </row>
        <row r="1240">
          <cell r="C1240" t="str">
            <v>Муниципальное образование "Город Березники" Пермского края</v>
          </cell>
          <cell r="D1240" t="str">
            <v>г. Березники, ул. Циренщикова, д. 4</v>
          </cell>
          <cell r="E1240" t="b">
            <v>1</v>
          </cell>
          <cell r="F1240">
            <v>1953</v>
          </cell>
          <cell r="H1240" t="str">
            <v>Кирпич</v>
          </cell>
          <cell r="L1240">
            <v>3</v>
          </cell>
          <cell r="M1240">
            <v>3</v>
          </cell>
          <cell r="Q1240">
            <v>2376</v>
          </cell>
          <cell r="R1240">
            <v>2139.1999999999998</v>
          </cell>
          <cell r="S1240">
            <v>1459.6</v>
          </cell>
          <cell r="T1240">
            <v>70</v>
          </cell>
        </row>
        <row r="1241">
          <cell r="C1241" t="str">
            <v>Муниципальное образование "Город Березники" Пермского края</v>
          </cell>
          <cell r="D1241" t="str">
            <v>г. Березники, ул. Циренщикова, д. 10</v>
          </cell>
          <cell r="E1241" t="b">
            <v>1</v>
          </cell>
          <cell r="F1241">
            <v>1957</v>
          </cell>
          <cell r="H1241" t="str">
            <v>Кирпич</v>
          </cell>
          <cell r="L1241">
            <v>4</v>
          </cell>
          <cell r="M1241">
            <v>7</v>
          </cell>
          <cell r="Q1241">
            <v>8082.9</v>
          </cell>
          <cell r="R1241">
            <v>7234.5</v>
          </cell>
          <cell r="S1241">
            <v>6148.5</v>
          </cell>
          <cell r="T1241">
            <v>186</v>
          </cell>
        </row>
        <row r="1242">
          <cell r="C1242" t="str">
            <v>Муниципальное образование "Город Березники" Пермского края</v>
          </cell>
          <cell r="D1242" t="str">
            <v>г. Березники, ул. Циренщикова, д. 11</v>
          </cell>
          <cell r="E1242" t="b">
            <v>1</v>
          </cell>
          <cell r="H1242" t="str">
            <v>кирпич</v>
          </cell>
          <cell r="I1242" t="str">
            <v>скатная</v>
          </cell>
          <cell r="K1242" t="str">
            <v>имеется</v>
          </cell>
          <cell r="L1242">
            <v>2</v>
          </cell>
          <cell r="M1242">
            <v>2</v>
          </cell>
          <cell r="Q1242">
            <v>610.70000000000005</v>
          </cell>
          <cell r="R1242">
            <v>610.70000000000005</v>
          </cell>
          <cell r="S1242">
            <v>378.1</v>
          </cell>
          <cell r="T1242">
            <v>40</v>
          </cell>
        </row>
        <row r="1243">
          <cell r="C1243" t="str">
            <v>Муниципальное образование "Город Березники" Пермского края</v>
          </cell>
          <cell r="D1243" t="str">
            <v>г. Березники, ул. Циренщикова, д. 13</v>
          </cell>
          <cell r="E1243" t="b">
            <v>1</v>
          </cell>
          <cell r="H1243" t="str">
            <v>кирпич</v>
          </cell>
          <cell r="I1243" t="str">
            <v>скатная</v>
          </cell>
          <cell r="K1243" t="str">
            <v>имеется</v>
          </cell>
          <cell r="L1243">
            <v>2</v>
          </cell>
          <cell r="M1243">
            <v>2</v>
          </cell>
          <cell r="Q1243">
            <v>592.20000000000005</v>
          </cell>
          <cell r="R1243">
            <v>592.20000000000005</v>
          </cell>
          <cell r="S1243">
            <v>534.1</v>
          </cell>
          <cell r="T1243">
            <v>40</v>
          </cell>
        </row>
        <row r="1244">
          <cell r="C1244" t="str">
            <v>Муниципальное образование "Город Березники" Пермского края</v>
          </cell>
          <cell r="D1244" t="str">
            <v>г. Березники, ул. Челюскинцев, д. 5</v>
          </cell>
          <cell r="E1244" t="b">
            <v>1</v>
          </cell>
          <cell r="H1244" t="str">
            <v>кирпич</v>
          </cell>
          <cell r="I1244" t="str">
            <v>скатная</v>
          </cell>
          <cell r="K1244" t="str">
            <v>имеется</v>
          </cell>
          <cell r="L1244">
            <v>4</v>
          </cell>
          <cell r="M1244">
            <v>5</v>
          </cell>
          <cell r="Q1244">
            <v>2690.4</v>
          </cell>
          <cell r="R1244">
            <v>2445</v>
          </cell>
          <cell r="S1244">
            <v>1883.9</v>
          </cell>
          <cell r="T1244">
            <v>127</v>
          </cell>
        </row>
        <row r="1245">
          <cell r="C1245" t="str">
            <v>Муниципальное образование "Город Березники" Пермского края</v>
          </cell>
          <cell r="D1245" t="str">
            <v>г. Березники, ул. Челюскинцев, д. 7</v>
          </cell>
          <cell r="E1245" t="b">
            <v>1</v>
          </cell>
          <cell r="H1245" t="str">
            <v>кирпич</v>
          </cell>
          <cell r="I1245" t="str">
            <v>скатная</v>
          </cell>
          <cell r="K1245" t="str">
            <v>имеется</v>
          </cell>
          <cell r="L1245">
            <v>4</v>
          </cell>
          <cell r="M1245">
            <v>5</v>
          </cell>
          <cell r="Q1245">
            <v>2838.9</v>
          </cell>
          <cell r="R1245">
            <v>2495.6</v>
          </cell>
          <cell r="S1245">
            <v>1857.5</v>
          </cell>
          <cell r="T1245">
            <v>127</v>
          </cell>
        </row>
        <row r="1246">
          <cell r="C1246" t="str">
            <v>Муниципальное образование "Город Березники" Пермского края</v>
          </cell>
          <cell r="D1246" t="str">
            <v>г. Березники, ул. Челюскинцев, д. 8</v>
          </cell>
          <cell r="E1246" t="b">
            <v>1</v>
          </cell>
          <cell r="H1246" t="str">
            <v>кирпич</v>
          </cell>
          <cell r="I1246" t="str">
            <v>скатная</v>
          </cell>
          <cell r="K1246" t="str">
            <v>имеется</v>
          </cell>
          <cell r="L1246">
            <v>4</v>
          </cell>
          <cell r="M1246">
            <v>5</v>
          </cell>
          <cell r="Q1246">
            <v>2590.4</v>
          </cell>
          <cell r="R1246">
            <v>2411.4</v>
          </cell>
          <cell r="S1246">
            <v>2331.91</v>
          </cell>
          <cell r="T1246">
            <v>122</v>
          </cell>
        </row>
        <row r="1247">
          <cell r="C1247" t="str">
            <v>Муниципальное образование "Город Березники" Пермского края</v>
          </cell>
          <cell r="D1247" t="str">
            <v>г. Березники, ул. Челюскинцев, д. 9</v>
          </cell>
          <cell r="E1247" t="b">
            <v>1</v>
          </cell>
          <cell r="F1247">
            <v>1958</v>
          </cell>
          <cell r="H1247" t="str">
            <v>Кирпич</v>
          </cell>
          <cell r="L1247">
            <v>4</v>
          </cell>
          <cell r="M1247">
            <v>5</v>
          </cell>
          <cell r="Q1247">
            <v>3830.4</v>
          </cell>
          <cell r="R1247">
            <v>3830.4</v>
          </cell>
          <cell r="S1247">
            <v>3830.4</v>
          </cell>
          <cell r="T1247">
            <v>117</v>
          </cell>
        </row>
        <row r="1248">
          <cell r="C1248" t="str">
            <v>Муниципальное образование "Город Березники" Пермского края</v>
          </cell>
          <cell r="D1248" t="str">
            <v>г. Березники, ул. Челюскинцев, д. 10</v>
          </cell>
          <cell r="E1248" t="b">
            <v>1</v>
          </cell>
          <cell r="F1248">
            <v>1960</v>
          </cell>
          <cell r="H1248" t="str">
            <v>Кирпич</v>
          </cell>
          <cell r="L1248">
            <v>3</v>
          </cell>
          <cell r="M1248">
            <v>4</v>
          </cell>
          <cell r="Q1248">
            <v>2205.3000000000002</v>
          </cell>
          <cell r="R1248">
            <v>1991</v>
          </cell>
          <cell r="S1248">
            <v>1506.3</v>
          </cell>
          <cell r="T1248">
            <v>65</v>
          </cell>
        </row>
        <row r="1249">
          <cell r="C1249" t="str">
            <v>Муниципальное образование "Город Березники" Пермского края</v>
          </cell>
          <cell r="D1249" t="str">
            <v>г. Березники, ул. Челюскинцев, д. 11</v>
          </cell>
          <cell r="E1249" t="b">
            <v>1</v>
          </cell>
          <cell r="F1249">
            <v>1958</v>
          </cell>
          <cell r="H1249" t="str">
            <v>Кирпич</v>
          </cell>
          <cell r="L1249">
            <v>4</v>
          </cell>
          <cell r="M1249">
            <v>4</v>
          </cell>
          <cell r="Q1249">
            <v>5270.7</v>
          </cell>
          <cell r="R1249">
            <v>3789.9</v>
          </cell>
          <cell r="S1249">
            <v>117.4</v>
          </cell>
          <cell r="T1249">
            <v>140</v>
          </cell>
        </row>
        <row r="1250">
          <cell r="C1250" t="str">
            <v>Муниципальное образование "Город Березники" Пермского края</v>
          </cell>
          <cell r="D1250" t="str">
            <v>г. Березники, ул. Челюскинцев, д. 14</v>
          </cell>
          <cell r="E1250" t="b">
            <v>1</v>
          </cell>
          <cell r="F1250">
            <v>1961</v>
          </cell>
          <cell r="H1250" t="str">
            <v>Кирпич</v>
          </cell>
          <cell r="L1250">
            <v>4</v>
          </cell>
          <cell r="M1250">
            <v>2</v>
          </cell>
          <cell r="Q1250">
            <v>1405.5</v>
          </cell>
          <cell r="R1250">
            <v>1297.5999999999999</v>
          </cell>
          <cell r="S1250">
            <v>1297.5999999999999</v>
          </cell>
          <cell r="T1250">
            <v>63</v>
          </cell>
        </row>
        <row r="1251">
          <cell r="C1251" t="str">
            <v>Муниципальное образование "Город Березники" Пермского края</v>
          </cell>
          <cell r="D1251" t="str">
            <v>г. Березники, ул. Челюскинцев, д. 15</v>
          </cell>
          <cell r="E1251" t="b">
            <v>1</v>
          </cell>
          <cell r="F1251">
            <v>1958</v>
          </cell>
          <cell r="H1251" t="str">
            <v>Кирпич</v>
          </cell>
          <cell r="L1251">
            <v>4</v>
          </cell>
          <cell r="M1251">
            <v>4</v>
          </cell>
          <cell r="Q1251">
            <v>2877.5</v>
          </cell>
          <cell r="R1251">
            <v>2542.6</v>
          </cell>
          <cell r="S1251">
            <v>2197.6</v>
          </cell>
          <cell r="T1251">
            <v>68</v>
          </cell>
        </row>
        <row r="1252">
          <cell r="C1252" t="str">
            <v>Муниципальное образование "Город Березники" Пермского края</v>
          </cell>
          <cell r="D1252" t="str">
            <v>г. Березники, ул. Челюскинцев, д. 17</v>
          </cell>
          <cell r="E1252" t="b">
            <v>1</v>
          </cell>
          <cell r="F1252">
            <v>1950</v>
          </cell>
          <cell r="H1252" t="str">
            <v>Шлакоблок</v>
          </cell>
          <cell r="L1252">
            <v>2</v>
          </cell>
          <cell r="M1252">
            <v>2</v>
          </cell>
          <cell r="Q1252">
            <v>776.1</v>
          </cell>
          <cell r="R1252">
            <v>624.6</v>
          </cell>
          <cell r="S1252">
            <v>562.14</v>
          </cell>
          <cell r="T1252">
            <v>40</v>
          </cell>
        </row>
        <row r="1253">
          <cell r="C1253" t="str">
            <v>Муниципальное образование "Город Березники" Пермского края</v>
          </cell>
          <cell r="D1253" t="str">
            <v>г. Березники, ул. Челюскинцев, д. 19</v>
          </cell>
          <cell r="E1253" t="b">
            <v>1</v>
          </cell>
          <cell r="F1253">
            <v>1957</v>
          </cell>
          <cell r="H1253" t="str">
            <v>Кирпич</v>
          </cell>
          <cell r="L1253">
            <v>3</v>
          </cell>
          <cell r="M1253">
            <v>2</v>
          </cell>
          <cell r="Q1253">
            <v>1267.7</v>
          </cell>
          <cell r="R1253">
            <v>1102.7</v>
          </cell>
          <cell r="S1253">
            <v>1120.7</v>
          </cell>
          <cell r="T1253">
            <v>38</v>
          </cell>
        </row>
        <row r="1254">
          <cell r="C1254" t="str">
            <v>Муниципальное образование "Город Березники" Пермского края</v>
          </cell>
          <cell r="D1254" t="str">
            <v>г. Березники, ул. Челюскинцев, д. 21</v>
          </cell>
          <cell r="E1254" t="b">
            <v>1</v>
          </cell>
          <cell r="F1254">
            <v>1950</v>
          </cell>
          <cell r="H1254" t="str">
            <v>Шлакоблок</v>
          </cell>
          <cell r="L1254">
            <v>2</v>
          </cell>
          <cell r="M1254">
            <v>2</v>
          </cell>
          <cell r="Q1254">
            <v>695.7</v>
          </cell>
          <cell r="R1254">
            <v>620.1</v>
          </cell>
          <cell r="S1254">
            <v>620.1</v>
          </cell>
          <cell r="T1254">
            <v>34</v>
          </cell>
        </row>
        <row r="1255">
          <cell r="C1255" t="str">
            <v>Муниципальное образование "Город Березники" Пермского края</v>
          </cell>
          <cell r="D1255" t="str">
            <v>г. Березники, ул. Челюскинцев, д. 25</v>
          </cell>
          <cell r="E1255" t="b">
            <v>1</v>
          </cell>
          <cell r="F1255">
            <v>1948</v>
          </cell>
          <cell r="H1255" t="str">
            <v>Кирпич</v>
          </cell>
          <cell r="L1255">
            <v>2</v>
          </cell>
          <cell r="M1255">
            <v>3</v>
          </cell>
          <cell r="Q1255">
            <v>924.5</v>
          </cell>
          <cell r="R1255">
            <v>840.5</v>
          </cell>
          <cell r="S1255">
            <v>386.5</v>
          </cell>
          <cell r="T1255">
            <v>12</v>
          </cell>
        </row>
        <row r="1256">
          <cell r="C1256" t="str">
            <v>Муниципальное образование "Город Березники" Пермского края</v>
          </cell>
          <cell r="D1256" t="str">
            <v>г. Березники, ул. Челюскинцев, д. 29</v>
          </cell>
          <cell r="E1256" t="b">
            <v>1</v>
          </cell>
          <cell r="F1256">
            <v>1948</v>
          </cell>
          <cell r="H1256" t="str">
            <v>Кирпич</v>
          </cell>
          <cell r="L1256">
            <v>2</v>
          </cell>
          <cell r="M1256">
            <v>2</v>
          </cell>
          <cell r="Q1256">
            <v>777.5</v>
          </cell>
          <cell r="R1256">
            <v>690.8</v>
          </cell>
          <cell r="S1256">
            <v>656.5</v>
          </cell>
          <cell r="T1256">
            <v>31</v>
          </cell>
        </row>
        <row r="1257">
          <cell r="C1257" t="str">
            <v>Муниципальное образование "Город Березники" Пермского края</v>
          </cell>
          <cell r="D1257" t="str">
            <v>г. Березники, ул. Челюскинцев, д. 31</v>
          </cell>
          <cell r="E1257" t="b">
            <v>1</v>
          </cell>
          <cell r="F1257">
            <v>1948</v>
          </cell>
          <cell r="H1257" t="str">
            <v>Кирпич</v>
          </cell>
          <cell r="L1257">
            <v>2</v>
          </cell>
          <cell r="M1257">
            <v>2</v>
          </cell>
          <cell r="Q1257">
            <v>786.6</v>
          </cell>
          <cell r="R1257">
            <v>707.3</v>
          </cell>
          <cell r="S1257">
            <v>707.3</v>
          </cell>
          <cell r="T1257">
            <v>37</v>
          </cell>
        </row>
        <row r="1258">
          <cell r="C1258" t="str">
            <v>Муниципальное образование "Город Березники" Пермского края</v>
          </cell>
          <cell r="D1258" t="str">
            <v>г. Березники, ул. Челюскинцев, д. 33</v>
          </cell>
          <cell r="E1258" t="b">
            <v>1</v>
          </cell>
          <cell r="F1258">
            <v>1948</v>
          </cell>
          <cell r="H1258" t="str">
            <v>Кирпич</v>
          </cell>
          <cell r="L1258">
            <v>2</v>
          </cell>
          <cell r="M1258">
            <v>2</v>
          </cell>
          <cell r="Q1258">
            <v>761</v>
          </cell>
          <cell r="R1258">
            <v>687.9</v>
          </cell>
          <cell r="S1258">
            <v>687.9</v>
          </cell>
          <cell r="T1258">
            <v>33</v>
          </cell>
        </row>
        <row r="1259">
          <cell r="C1259" t="str">
            <v>Муниципальное образование "Город Березники" Пермского края</v>
          </cell>
          <cell r="D1259" t="str">
            <v>г. Березники, ул. Челюскинцев, д. 35</v>
          </cell>
          <cell r="E1259" t="b">
            <v>1</v>
          </cell>
          <cell r="F1259">
            <v>1949</v>
          </cell>
          <cell r="H1259" t="str">
            <v>Кирпич</v>
          </cell>
          <cell r="L1259">
            <v>2</v>
          </cell>
          <cell r="M1259">
            <v>2</v>
          </cell>
          <cell r="Q1259">
            <v>757.9</v>
          </cell>
          <cell r="R1259">
            <v>685.5</v>
          </cell>
          <cell r="S1259">
            <v>685.5</v>
          </cell>
          <cell r="T1259">
            <v>36</v>
          </cell>
        </row>
        <row r="1260">
          <cell r="C1260" t="str">
            <v>Муниципальное образование "Город Березники" Пермского края</v>
          </cell>
          <cell r="D1260" t="str">
            <v>г. Березники, ул. Челюскинцев, д. 37</v>
          </cell>
          <cell r="E1260" t="b">
            <v>1</v>
          </cell>
          <cell r="F1260">
            <v>1949</v>
          </cell>
          <cell r="H1260" t="str">
            <v>Кирпич</v>
          </cell>
          <cell r="L1260">
            <v>2</v>
          </cell>
          <cell r="M1260">
            <v>2</v>
          </cell>
          <cell r="Q1260">
            <v>755.9</v>
          </cell>
          <cell r="R1260">
            <v>683</v>
          </cell>
          <cell r="S1260">
            <v>683</v>
          </cell>
          <cell r="T1260">
            <v>34</v>
          </cell>
        </row>
        <row r="1261">
          <cell r="C1261" t="str">
            <v>Муниципальное образование "Город Березники" Пермского края</v>
          </cell>
          <cell r="D1261" t="str">
            <v>г. Березники, ул. Челюскинцев, д. 39</v>
          </cell>
          <cell r="E1261" t="b">
            <v>1</v>
          </cell>
          <cell r="F1261">
            <v>1949</v>
          </cell>
          <cell r="H1261" t="str">
            <v>Шлакоблок</v>
          </cell>
          <cell r="L1261">
            <v>2</v>
          </cell>
          <cell r="M1261">
            <v>2</v>
          </cell>
          <cell r="Q1261">
            <v>793.7</v>
          </cell>
          <cell r="R1261">
            <v>711.2</v>
          </cell>
          <cell r="S1261">
            <v>662.1</v>
          </cell>
          <cell r="T1261">
            <v>28</v>
          </cell>
        </row>
        <row r="1262">
          <cell r="C1262" t="str">
            <v>Муниципальное образование "Город Березники" Пермского края</v>
          </cell>
          <cell r="D1262" t="str">
            <v>г. Березники, ул. Челюскинцев, д. 41</v>
          </cell>
          <cell r="E1262" t="b">
            <v>1</v>
          </cell>
          <cell r="F1262">
            <v>1949</v>
          </cell>
          <cell r="H1262" t="str">
            <v>Шлакоблок</v>
          </cell>
          <cell r="L1262">
            <v>2</v>
          </cell>
          <cell r="M1262">
            <v>2</v>
          </cell>
          <cell r="Q1262">
            <v>789</v>
          </cell>
          <cell r="R1262">
            <v>713.5</v>
          </cell>
          <cell r="S1262">
            <v>713.5</v>
          </cell>
          <cell r="T1262">
            <v>35</v>
          </cell>
        </row>
        <row r="1263">
          <cell r="C1263" t="str">
            <v>Муниципальное образование "Город Березники" Пермского края</v>
          </cell>
          <cell r="D1263" t="str">
            <v>г. Березники, ул. Челюскинцев, д. 43</v>
          </cell>
          <cell r="E1263" t="b">
            <v>1</v>
          </cell>
          <cell r="F1263">
            <v>1949</v>
          </cell>
          <cell r="H1263" t="str">
            <v>Кирпич</v>
          </cell>
          <cell r="L1263">
            <v>2</v>
          </cell>
          <cell r="M1263">
            <v>3</v>
          </cell>
          <cell r="Q1263">
            <v>951.3</v>
          </cell>
          <cell r="R1263">
            <v>755.3</v>
          </cell>
          <cell r="S1263">
            <v>755.3</v>
          </cell>
          <cell r="T1263">
            <v>39</v>
          </cell>
        </row>
        <row r="1264">
          <cell r="C1264" t="str">
            <v>Муниципальное образование "Город Березники" Пермского края</v>
          </cell>
          <cell r="D1264" t="str">
            <v>г. Березники, ул. Челюскинцев, д. 45</v>
          </cell>
          <cell r="E1264" t="b">
            <v>1</v>
          </cell>
          <cell r="F1264">
            <v>1951</v>
          </cell>
          <cell r="H1264" t="str">
            <v>Шлакоблок</v>
          </cell>
          <cell r="L1264">
            <v>2</v>
          </cell>
          <cell r="M1264">
            <v>2</v>
          </cell>
          <cell r="Q1264">
            <v>1052.0999999999999</v>
          </cell>
          <cell r="R1264">
            <v>950.8</v>
          </cell>
          <cell r="S1264">
            <v>614.20000000000005</v>
          </cell>
          <cell r="T1264">
            <v>29</v>
          </cell>
        </row>
        <row r="1265">
          <cell r="C1265" t="str">
            <v>Муниципальное образование "Город Березники" Пермского края</v>
          </cell>
          <cell r="D1265" t="str">
            <v>г. Березники, ул. Челюскинцев, д. 47</v>
          </cell>
          <cell r="E1265" t="b">
            <v>1</v>
          </cell>
          <cell r="F1265">
            <v>1950</v>
          </cell>
          <cell r="H1265" t="str">
            <v>Шлакоблок</v>
          </cell>
          <cell r="L1265">
            <v>2</v>
          </cell>
          <cell r="M1265">
            <v>1</v>
          </cell>
          <cell r="Q1265">
            <v>409.2</v>
          </cell>
          <cell r="R1265">
            <v>343.5</v>
          </cell>
          <cell r="S1265">
            <v>343.5</v>
          </cell>
          <cell r="T1265">
            <v>20</v>
          </cell>
        </row>
        <row r="1266">
          <cell r="C1266" t="str">
            <v>Муниципальное образование "Город Березники" Пермского края</v>
          </cell>
          <cell r="D1266" t="str">
            <v>г. Березники, ул. Челюскинцев, д. 49</v>
          </cell>
          <cell r="E1266" t="b">
            <v>1</v>
          </cell>
          <cell r="F1266">
            <v>1952</v>
          </cell>
          <cell r="H1266" t="str">
            <v>Шлакоблок</v>
          </cell>
          <cell r="L1266">
            <v>2</v>
          </cell>
          <cell r="M1266">
            <v>2</v>
          </cell>
          <cell r="Q1266">
            <v>742.9</v>
          </cell>
          <cell r="R1266">
            <v>664.6</v>
          </cell>
          <cell r="S1266">
            <v>664.6</v>
          </cell>
          <cell r="T1266">
            <v>28</v>
          </cell>
        </row>
        <row r="1267">
          <cell r="C1267" t="str">
            <v>Муниципальное образование "Город Березники" Пермского края</v>
          </cell>
          <cell r="D1267" t="str">
            <v>г. Березники, ул. Челюскинцев, д. 51</v>
          </cell>
          <cell r="E1267" t="b">
            <v>1</v>
          </cell>
          <cell r="F1267">
            <v>1953</v>
          </cell>
          <cell r="H1267" t="str">
            <v>Шлакоблок</v>
          </cell>
          <cell r="L1267">
            <v>2</v>
          </cell>
          <cell r="M1267">
            <v>1</v>
          </cell>
          <cell r="Q1267">
            <v>381.9</v>
          </cell>
          <cell r="R1267">
            <v>344.6</v>
          </cell>
          <cell r="S1267">
            <v>344.6</v>
          </cell>
          <cell r="T1267">
            <v>14</v>
          </cell>
        </row>
        <row r="1268">
          <cell r="C1268" t="str">
            <v>Муниципальное образование "Город Березники" Пермского края</v>
          </cell>
          <cell r="D1268" t="str">
            <v>г. Березники, ул. Челюскинцев, д. 52</v>
          </cell>
          <cell r="E1268" t="b">
            <v>1</v>
          </cell>
          <cell r="F1268">
            <v>1959</v>
          </cell>
          <cell r="H1268" t="str">
            <v>Кирпич</v>
          </cell>
          <cell r="L1268">
            <v>2</v>
          </cell>
          <cell r="M1268">
            <v>2</v>
          </cell>
          <cell r="Q1268">
            <v>626.20000000000005</v>
          </cell>
          <cell r="R1268">
            <v>476.2</v>
          </cell>
          <cell r="S1268">
            <v>476.2</v>
          </cell>
          <cell r="T1268">
            <v>26</v>
          </cell>
        </row>
        <row r="1269">
          <cell r="C1269" t="str">
            <v>Муниципальное образование "Город Березники" Пермского края</v>
          </cell>
          <cell r="D1269" t="str">
            <v>г. Березники, ул. Челюскинцев, д. 53</v>
          </cell>
          <cell r="E1269" t="b">
            <v>1</v>
          </cell>
          <cell r="F1269">
            <v>1951</v>
          </cell>
          <cell r="H1269" t="str">
            <v>Шлакоблок</v>
          </cell>
          <cell r="L1269">
            <v>2</v>
          </cell>
          <cell r="M1269">
            <v>2</v>
          </cell>
          <cell r="Q1269">
            <v>760.3</v>
          </cell>
          <cell r="R1269">
            <v>667.3</v>
          </cell>
          <cell r="S1269">
            <v>667.3</v>
          </cell>
          <cell r="T1269">
            <v>35</v>
          </cell>
        </row>
        <row r="1270">
          <cell r="C1270" t="str">
            <v>Муниципальное образование "Город Березники" Пермского края</v>
          </cell>
          <cell r="D1270" t="str">
            <v>г. Березники, ул. Челюскинцев, д. 54</v>
          </cell>
          <cell r="E1270" t="b">
            <v>1</v>
          </cell>
          <cell r="F1270">
            <v>1959</v>
          </cell>
          <cell r="H1270" t="str">
            <v>Кирпич</v>
          </cell>
          <cell r="L1270">
            <v>2</v>
          </cell>
          <cell r="M1270">
            <v>1</v>
          </cell>
          <cell r="Q1270">
            <v>455.2</v>
          </cell>
          <cell r="R1270">
            <v>410.4</v>
          </cell>
          <cell r="S1270">
            <v>410.4</v>
          </cell>
          <cell r="T1270">
            <v>19</v>
          </cell>
        </row>
        <row r="1271">
          <cell r="C1271" t="str">
            <v>Муниципальное образование "Город Березники" Пермского края</v>
          </cell>
          <cell r="D1271" t="str">
            <v>г. Березники, ул. Челюскинцев, д. 55</v>
          </cell>
          <cell r="E1271" t="b">
            <v>1</v>
          </cell>
          <cell r="F1271">
            <v>1947</v>
          </cell>
          <cell r="H1271" t="str">
            <v>Шлакоблок</v>
          </cell>
          <cell r="L1271">
            <v>2</v>
          </cell>
          <cell r="M1271">
            <v>1</v>
          </cell>
          <cell r="Q1271">
            <v>455.2</v>
          </cell>
          <cell r="R1271">
            <v>344.8</v>
          </cell>
          <cell r="S1271">
            <v>344.8</v>
          </cell>
          <cell r="T1271">
            <v>21</v>
          </cell>
        </row>
        <row r="1272">
          <cell r="C1272" t="str">
            <v>Муниципальное образование "Город Березники" Пермского края</v>
          </cell>
          <cell r="D1272" t="str">
            <v>г. Березники, ул. Челюскинцев, д. 56</v>
          </cell>
          <cell r="E1272" t="b">
            <v>1</v>
          </cell>
          <cell r="F1272">
            <v>1958</v>
          </cell>
          <cell r="H1272" t="str">
            <v>Кирпич</v>
          </cell>
          <cell r="L1272">
            <v>2</v>
          </cell>
          <cell r="M1272">
            <v>1</v>
          </cell>
          <cell r="Q1272">
            <v>452.8</v>
          </cell>
          <cell r="R1272">
            <v>407.8</v>
          </cell>
          <cell r="S1272">
            <v>407.8</v>
          </cell>
          <cell r="T1272">
            <v>26</v>
          </cell>
        </row>
        <row r="1273">
          <cell r="C1273" t="str">
            <v>Муниципальное образование "Город Березники" Пермского края</v>
          </cell>
          <cell r="D1273" t="str">
            <v>г. Березники, ул. Челюскинцев, д. 57</v>
          </cell>
          <cell r="E1273" t="b">
            <v>1</v>
          </cell>
          <cell r="F1273">
            <v>1948</v>
          </cell>
          <cell r="H1273" t="str">
            <v>Шлакоблок</v>
          </cell>
          <cell r="L1273">
            <v>2</v>
          </cell>
          <cell r="M1273">
            <v>2</v>
          </cell>
          <cell r="Q1273">
            <v>742.8</v>
          </cell>
          <cell r="R1273">
            <v>652.20000000000005</v>
          </cell>
          <cell r="S1273">
            <v>652.20000000000005</v>
          </cell>
          <cell r="T1273">
            <v>28</v>
          </cell>
        </row>
        <row r="1274">
          <cell r="C1274" t="str">
            <v>Муниципальное образование "Город Березники" Пермского края</v>
          </cell>
          <cell r="D1274" t="str">
            <v>г. Березники, ул. Челюскинцев, д. 58</v>
          </cell>
          <cell r="E1274" t="b">
            <v>1</v>
          </cell>
          <cell r="F1274">
            <v>1958</v>
          </cell>
          <cell r="H1274" t="str">
            <v>Кирпич</v>
          </cell>
          <cell r="L1274">
            <v>2</v>
          </cell>
          <cell r="M1274">
            <v>1</v>
          </cell>
          <cell r="Q1274">
            <v>519.70000000000005</v>
          </cell>
          <cell r="R1274">
            <v>412.3</v>
          </cell>
          <cell r="S1274">
            <v>412.3</v>
          </cell>
          <cell r="T1274">
            <v>22</v>
          </cell>
        </row>
        <row r="1275">
          <cell r="C1275" t="str">
            <v>Муниципальное образование "Город Березники" Пермского края</v>
          </cell>
          <cell r="D1275" t="str">
            <v>г. Березники, ул. Челюскинцев, д. 59</v>
          </cell>
          <cell r="E1275" t="b">
            <v>1</v>
          </cell>
          <cell r="F1275">
            <v>1954</v>
          </cell>
          <cell r="H1275" t="str">
            <v>Кирпич</v>
          </cell>
          <cell r="L1275">
            <v>2</v>
          </cell>
          <cell r="M1275">
            <v>1</v>
          </cell>
          <cell r="Q1275">
            <v>389</v>
          </cell>
          <cell r="R1275">
            <v>336.2</v>
          </cell>
          <cell r="S1275">
            <v>336.2</v>
          </cell>
          <cell r="T1275">
            <v>17</v>
          </cell>
        </row>
        <row r="1276">
          <cell r="C1276" t="str">
            <v>Муниципальное образование "Город Березники" Пермского края</v>
          </cell>
          <cell r="D1276" t="str">
            <v>г. Березники, ул. Челюскинцев, д. 60</v>
          </cell>
          <cell r="E1276" t="b">
            <v>1</v>
          </cell>
          <cell r="F1276">
            <v>1959</v>
          </cell>
          <cell r="H1276" t="str">
            <v>Кирпич</v>
          </cell>
          <cell r="L1276">
            <v>2</v>
          </cell>
          <cell r="M1276">
            <v>2</v>
          </cell>
          <cell r="Q1276">
            <v>528.70000000000005</v>
          </cell>
          <cell r="R1276">
            <v>473</v>
          </cell>
          <cell r="S1276">
            <v>473</v>
          </cell>
          <cell r="T1276">
            <v>21</v>
          </cell>
        </row>
        <row r="1277">
          <cell r="C1277" t="str">
            <v>Муниципальное образование "Город Березники" Пермского края</v>
          </cell>
          <cell r="D1277" t="str">
            <v>г. Березники, ул. Челюскинцев, д. 61</v>
          </cell>
          <cell r="E1277" t="b">
            <v>1</v>
          </cell>
          <cell r="F1277">
            <v>1952</v>
          </cell>
          <cell r="H1277" t="str">
            <v>Шлакоблок</v>
          </cell>
          <cell r="L1277">
            <v>2</v>
          </cell>
          <cell r="M1277">
            <v>2</v>
          </cell>
          <cell r="Q1277">
            <v>854</v>
          </cell>
          <cell r="R1277">
            <v>734.7</v>
          </cell>
          <cell r="S1277">
            <v>661.23</v>
          </cell>
          <cell r="T1277">
            <v>30</v>
          </cell>
        </row>
        <row r="1278">
          <cell r="C1278" t="str">
            <v>Муниципальное образование "Город Березники" Пермского края</v>
          </cell>
          <cell r="D1278" t="str">
            <v>г. Березники, ул. Челюскинцев, д. 63</v>
          </cell>
          <cell r="E1278" t="b">
            <v>1</v>
          </cell>
          <cell r="F1278">
            <v>1957</v>
          </cell>
          <cell r="H1278" t="str">
            <v>Кирпич</v>
          </cell>
          <cell r="L1278">
            <v>2</v>
          </cell>
          <cell r="M1278">
            <v>2</v>
          </cell>
          <cell r="Q1278">
            <v>531.6</v>
          </cell>
          <cell r="R1278">
            <v>472.6</v>
          </cell>
          <cell r="S1278">
            <v>472.6</v>
          </cell>
          <cell r="T1278">
            <v>21</v>
          </cell>
        </row>
        <row r="1279">
          <cell r="C1279" t="str">
            <v>Муниципальное образование "Город Березники" Пермского края</v>
          </cell>
          <cell r="D1279" t="str">
            <v>г. Березники, ул. Челюскинцев, д. 65</v>
          </cell>
          <cell r="E1279" t="b">
            <v>1</v>
          </cell>
          <cell r="F1279">
            <v>1957</v>
          </cell>
          <cell r="H1279" t="str">
            <v>Кирпич</v>
          </cell>
          <cell r="L1279">
            <v>2</v>
          </cell>
          <cell r="M1279">
            <v>1</v>
          </cell>
          <cell r="Q1279">
            <v>463.6</v>
          </cell>
          <cell r="R1279">
            <v>412</v>
          </cell>
          <cell r="S1279">
            <v>412</v>
          </cell>
          <cell r="T1279">
            <v>15</v>
          </cell>
        </row>
        <row r="1280">
          <cell r="C1280" t="str">
            <v>Муниципальное образование "Город Березники" Пермского края</v>
          </cell>
          <cell r="D1280" t="str">
            <v>г. Березники, ул. Челюскинцев, д. 67</v>
          </cell>
          <cell r="E1280" t="b">
            <v>1</v>
          </cell>
          <cell r="F1280">
            <v>1957</v>
          </cell>
          <cell r="H1280" t="str">
            <v>Кирпич</v>
          </cell>
          <cell r="L1280">
            <v>2</v>
          </cell>
          <cell r="M1280">
            <v>1</v>
          </cell>
          <cell r="Q1280">
            <v>463.2</v>
          </cell>
          <cell r="R1280">
            <v>413.8</v>
          </cell>
          <cell r="S1280">
            <v>413.8</v>
          </cell>
          <cell r="T1280">
            <v>13</v>
          </cell>
        </row>
        <row r="1281">
          <cell r="C1281" t="str">
            <v>Муниципальное образование "Город Березники" Пермского края</v>
          </cell>
          <cell r="D1281" t="str">
            <v>г. Березники, ул. Челюскинцев, д. 69</v>
          </cell>
          <cell r="E1281" t="b">
            <v>1</v>
          </cell>
          <cell r="F1281">
            <v>1957</v>
          </cell>
          <cell r="H1281" t="str">
            <v>Кирпич</v>
          </cell>
          <cell r="L1281">
            <v>2</v>
          </cell>
          <cell r="M1281">
            <v>1</v>
          </cell>
          <cell r="Q1281">
            <v>457.1</v>
          </cell>
          <cell r="R1281">
            <v>412.3</v>
          </cell>
          <cell r="S1281">
            <v>412.3</v>
          </cell>
          <cell r="T1281">
            <v>12</v>
          </cell>
        </row>
        <row r="1282">
          <cell r="C1282" t="str">
            <v>Муниципальное образование "Город Березники" Пермского края</v>
          </cell>
          <cell r="D1282" t="str">
            <v>г. Березники, ул. Челюскинцев, д. 71</v>
          </cell>
          <cell r="E1282" t="b">
            <v>1</v>
          </cell>
          <cell r="F1282">
            <v>1957</v>
          </cell>
          <cell r="H1282" t="str">
            <v>Кирпич</v>
          </cell>
          <cell r="L1282">
            <v>2</v>
          </cell>
          <cell r="M1282">
            <v>2</v>
          </cell>
          <cell r="Q1282">
            <v>536.1</v>
          </cell>
          <cell r="R1282">
            <v>476.5</v>
          </cell>
          <cell r="S1282">
            <v>476.5</v>
          </cell>
          <cell r="T1282">
            <v>20</v>
          </cell>
        </row>
        <row r="1283">
          <cell r="C1283" t="str">
            <v>Муниципальное образование "Город Березники" Пермского края</v>
          </cell>
          <cell r="D1283" t="str">
            <v>г. Березники, ул. Челюскинцев, д. 73</v>
          </cell>
          <cell r="E1283" t="b">
            <v>1</v>
          </cell>
          <cell r="F1283">
            <v>1961</v>
          </cell>
          <cell r="H1283" t="str">
            <v>Кирпич</v>
          </cell>
          <cell r="L1283">
            <v>2</v>
          </cell>
          <cell r="M1283">
            <v>2</v>
          </cell>
          <cell r="Q1283">
            <v>710.9</v>
          </cell>
          <cell r="R1283">
            <v>632.9</v>
          </cell>
          <cell r="S1283">
            <v>632.9</v>
          </cell>
          <cell r="T1283">
            <v>33</v>
          </cell>
        </row>
        <row r="1284">
          <cell r="C1284" t="str">
            <v>Муниципальное образование "Город Березники" Пермского края</v>
          </cell>
          <cell r="D1284" t="str">
            <v>г. Березники, ул. Челюскинцев, д. 75</v>
          </cell>
          <cell r="E1284" t="b">
            <v>1</v>
          </cell>
          <cell r="F1284">
            <v>1973</v>
          </cell>
          <cell r="H1284" t="str">
            <v>Кирпич</v>
          </cell>
          <cell r="L1284">
            <v>5</v>
          </cell>
          <cell r="M1284">
            <v>2</v>
          </cell>
          <cell r="Q1284">
            <v>2382.3000000000002</v>
          </cell>
          <cell r="R1284">
            <v>1829.3</v>
          </cell>
          <cell r="S1284">
            <v>1646.37</v>
          </cell>
          <cell r="T1284">
            <v>263</v>
          </cell>
        </row>
        <row r="1285">
          <cell r="C1285" t="str">
            <v>Муниципальное образование "Город Березники" Пермского края</v>
          </cell>
          <cell r="D1285" t="str">
            <v>г. Березники, ул. Челюскинцев, д. 77</v>
          </cell>
          <cell r="E1285" t="b">
            <v>1</v>
          </cell>
          <cell r="F1285">
            <v>1971</v>
          </cell>
          <cell r="H1285" t="str">
            <v>Кирпич</v>
          </cell>
          <cell r="L1285">
            <v>5</v>
          </cell>
          <cell r="M1285">
            <v>1</v>
          </cell>
          <cell r="Q1285">
            <v>3964.6</v>
          </cell>
          <cell r="R1285">
            <v>3293.4</v>
          </cell>
          <cell r="S1285">
            <v>1808.5</v>
          </cell>
          <cell r="T1285">
            <v>233</v>
          </cell>
        </row>
        <row r="1286">
          <cell r="C1286" t="str">
            <v>Муниципальное образование "Город Березники" Пермского края</v>
          </cell>
          <cell r="D1286" t="str">
            <v>г. Березники, ул. Челюскинцев, д. 79</v>
          </cell>
          <cell r="E1286" t="b">
            <v>1</v>
          </cell>
          <cell r="F1286">
            <v>1971</v>
          </cell>
          <cell r="H1286" t="str">
            <v>Кирпич</v>
          </cell>
          <cell r="L1286">
            <v>5</v>
          </cell>
          <cell r="M1286">
            <v>4</v>
          </cell>
          <cell r="Q1286">
            <v>3770.5</v>
          </cell>
          <cell r="R1286">
            <v>3138.8</v>
          </cell>
          <cell r="S1286">
            <v>3138.8</v>
          </cell>
          <cell r="T1286">
            <v>178</v>
          </cell>
        </row>
        <row r="1287">
          <cell r="C1287" t="str">
            <v>Муниципальное образование "Город Березники" Пермского края</v>
          </cell>
          <cell r="D1287" t="str">
            <v>г. Березники, ул. Челюскинцев, д. 81</v>
          </cell>
          <cell r="E1287" t="b">
            <v>1</v>
          </cell>
          <cell r="F1287">
            <v>1971</v>
          </cell>
          <cell r="H1287" t="str">
            <v>Кирпич</v>
          </cell>
          <cell r="L1287">
            <v>5</v>
          </cell>
          <cell r="M1287">
            <v>6</v>
          </cell>
          <cell r="Q1287">
            <v>6832.1</v>
          </cell>
          <cell r="R1287">
            <v>4370.5</v>
          </cell>
          <cell r="S1287">
            <v>4324</v>
          </cell>
          <cell r="T1287">
            <v>202</v>
          </cell>
        </row>
        <row r="1288">
          <cell r="C1288" t="str">
            <v>Муниципальное образование "Город Березники" Пермского края</v>
          </cell>
          <cell r="D1288" t="str">
            <v>г. Березники, ул. Челюскинцев, д. 83</v>
          </cell>
          <cell r="E1288" t="b">
            <v>1</v>
          </cell>
          <cell r="F1288">
            <v>1971</v>
          </cell>
          <cell r="H1288" t="str">
            <v>Панель</v>
          </cell>
          <cell r="L1288">
            <v>5</v>
          </cell>
          <cell r="M1288">
            <v>8</v>
          </cell>
          <cell r="Q1288">
            <v>6023.4</v>
          </cell>
          <cell r="R1288">
            <v>5213.8</v>
          </cell>
          <cell r="S1288">
            <v>5213.8</v>
          </cell>
          <cell r="T1288">
            <v>276</v>
          </cell>
        </row>
        <row r="1289">
          <cell r="C1289" t="str">
            <v>Муниципальное образование "Город Березники" Пермского края</v>
          </cell>
          <cell r="D1289" t="str">
            <v>г. Березники, ул. Челюскинцев, д. 85</v>
          </cell>
          <cell r="E1289" t="b">
            <v>1</v>
          </cell>
          <cell r="F1289">
            <v>1971</v>
          </cell>
          <cell r="H1289" t="str">
            <v>Панель</v>
          </cell>
          <cell r="L1289">
            <v>5</v>
          </cell>
          <cell r="M1289">
            <v>8</v>
          </cell>
          <cell r="Q1289">
            <v>5990.7</v>
          </cell>
          <cell r="R1289">
            <v>5181.2</v>
          </cell>
          <cell r="S1289">
            <v>5181.2</v>
          </cell>
          <cell r="T1289">
            <v>253</v>
          </cell>
        </row>
        <row r="1290">
          <cell r="C1290" t="str">
            <v>Муниципальное образование "Город Березники" Пермского края</v>
          </cell>
          <cell r="D1290" t="str">
            <v>г. Березники, ул. Челюскинцев, д. 89</v>
          </cell>
          <cell r="E1290" t="b">
            <v>1</v>
          </cell>
          <cell r="F1290">
            <v>1975</v>
          </cell>
          <cell r="H1290" t="str">
            <v>Кирпич</v>
          </cell>
          <cell r="L1290">
            <v>5</v>
          </cell>
          <cell r="M1290">
            <v>4</v>
          </cell>
          <cell r="Q1290">
            <v>3836.7</v>
          </cell>
          <cell r="R1290">
            <v>3392</v>
          </cell>
          <cell r="S1290">
            <v>3052.8</v>
          </cell>
          <cell r="T1290">
            <v>175</v>
          </cell>
        </row>
        <row r="1291">
          <cell r="C1291" t="str">
            <v>Муниципальное образование "Город Березники" Пермского края</v>
          </cell>
          <cell r="D1291" t="str">
            <v>г. Березники, ул. Челюскинцев, д. 91</v>
          </cell>
          <cell r="E1291" t="b">
            <v>1</v>
          </cell>
          <cell r="F1291">
            <v>1973</v>
          </cell>
          <cell r="H1291" t="str">
            <v>Кирпич</v>
          </cell>
          <cell r="L1291">
            <v>5</v>
          </cell>
          <cell r="M1291">
            <v>4</v>
          </cell>
          <cell r="Q1291">
            <v>2984.9</v>
          </cell>
          <cell r="R1291">
            <v>2516.1</v>
          </cell>
          <cell r="S1291">
            <v>2264.4899999999998</v>
          </cell>
          <cell r="T1291">
            <v>150</v>
          </cell>
        </row>
        <row r="1292">
          <cell r="C1292" t="str">
            <v>Муниципальное образование "Город Березники" Пермского края</v>
          </cell>
          <cell r="D1292" t="str">
            <v>г. Березники, ул. Челюскинцев, д. 93</v>
          </cell>
          <cell r="E1292" t="b">
            <v>1</v>
          </cell>
          <cell r="F1292" t="str">
            <v>1971</v>
          </cell>
          <cell r="H1292" t="str">
            <v>Кирпич</v>
          </cell>
          <cell r="L1292">
            <v>5</v>
          </cell>
          <cell r="M1292">
            <v>4</v>
          </cell>
          <cell r="Q1292">
            <v>2951.9</v>
          </cell>
          <cell r="R1292">
            <v>2592.5</v>
          </cell>
          <cell r="S1292">
            <v>2333.25</v>
          </cell>
          <cell r="T1292">
            <v>175</v>
          </cell>
        </row>
        <row r="1293">
          <cell r="C1293" t="str">
            <v>Муниципальное образование "Город Березники" Пермского края</v>
          </cell>
          <cell r="D1293" t="str">
            <v>г. Березники, ул. Челюскинцев, д. 52А</v>
          </cell>
          <cell r="E1293" t="b">
            <v>1</v>
          </cell>
          <cell r="F1293">
            <v>1959</v>
          </cell>
          <cell r="H1293" t="str">
            <v>Кирпич</v>
          </cell>
          <cell r="L1293">
            <v>2</v>
          </cell>
          <cell r="M1293">
            <v>2</v>
          </cell>
          <cell r="Q1293">
            <v>678.7</v>
          </cell>
          <cell r="R1293">
            <v>626.1</v>
          </cell>
          <cell r="S1293">
            <v>626.1</v>
          </cell>
          <cell r="T1293">
            <v>36</v>
          </cell>
        </row>
        <row r="1294">
          <cell r="C1294" t="str">
            <v>Муниципальное образование "Город Березники" Пермского края</v>
          </cell>
          <cell r="D1294" t="str">
            <v>г. Березники, ул. Челюскинцев, д. 54А</v>
          </cell>
          <cell r="E1294" t="b">
            <v>1</v>
          </cell>
          <cell r="F1294">
            <v>1959</v>
          </cell>
          <cell r="H1294" t="str">
            <v>Кирпич</v>
          </cell>
          <cell r="L1294">
            <v>2</v>
          </cell>
          <cell r="M1294">
            <v>2</v>
          </cell>
          <cell r="Q1294">
            <v>709.3</v>
          </cell>
          <cell r="R1294">
            <v>640.70000000000005</v>
          </cell>
          <cell r="S1294">
            <v>640.70000000000005</v>
          </cell>
          <cell r="T1294">
            <v>42</v>
          </cell>
        </row>
        <row r="1295">
          <cell r="C1295" t="str">
            <v>Муниципальное образование "Город Березники" Пермского края</v>
          </cell>
          <cell r="D1295" t="str">
            <v>г. Березники, ул. Челюскинцев, д. 60А</v>
          </cell>
          <cell r="E1295" t="b">
            <v>1</v>
          </cell>
          <cell r="F1295">
            <v>1960</v>
          </cell>
          <cell r="H1295" t="str">
            <v>Кирпич</v>
          </cell>
          <cell r="L1295">
            <v>2</v>
          </cell>
          <cell r="M1295">
            <v>2</v>
          </cell>
          <cell r="Q1295">
            <v>717.5</v>
          </cell>
          <cell r="R1295">
            <v>652.5</v>
          </cell>
          <cell r="S1295">
            <v>652.5</v>
          </cell>
          <cell r="T1295">
            <v>29</v>
          </cell>
        </row>
        <row r="1296">
          <cell r="C1296" t="str">
            <v>Муниципальное образование "Город Березники" Пермского края</v>
          </cell>
          <cell r="D1296" t="str">
            <v>г. Березники, ул. Челюскинцев, д. 67А</v>
          </cell>
          <cell r="E1296" t="b">
            <v>1</v>
          </cell>
          <cell r="F1296">
            <v>1958</v>
          </cell>
          <cell r="H1296" t="str">
            <v>Кирпич</v>
          </cell>
          <cell r="L1296">
            <v>2</v>
          </cell>
          <cell r="M1296">
            <v>1</v>
          </cell>
          <cell r="Q1296">
            <v>459.6</v>
          </cell>
          <cell r="R1296">
            <v>419.6</v>
          </cell>
          <cell r="S1296">
            <v>419.6</v>
          </cell>
          <cell r="T1296">
            <v>10</v>
          </cell>
        </row>
        <row r="1297">
          <cell r="C1297" t="str">
            <v>Муниципальное образование "Город Березники" Пермского края</v>
          </cell>
          <cell r="D1297" t="str">
            <v>г. Березники, ул. Челюскинцев, д. 91А</v>
          </cell>
          <cell r="E1297" t="b">
            <v>1</v>
          </cell>
          <cell r="F1297">
            <v>1989</v>
          </cell>
          <cell r="H1297" t="str">
            <v>Кирпич</v>
          </cell>
          <cell r="L1297">
            <v>5</v>
          </cell>
          <cell r="M1297">
            <v>3</v>
          </cell>
          <cell r="Q1297">
            <v>3968.7</v>
          </cell>
          <cell r="R1297">
            <v>3491.1</v>
          </cell>
          <cell r="S1297">
            <v>3141.99</v>
          </cell>
          <cell r="T1297">
            <v>200</v>
          </cell>
        </row>
        <row r="1298">
          <cell r="C1298" t="str">
            <v>Муниципальное образование "Город Березники" Пермского края</v>
          </cell>
          <cell r="D1298" t="str">
            <v>г. Березники, ул. Челюскинцев, д. 93А</v>
          </cell>
          <cell r="E1298" t="b">
            <v>1</v>
          </cell>
          <cell r="F1298">
            <v>1989</v>
          </cell>
          <cell r="H1298" t="str">
            <v>Кирпич</v>
          </cell>
          <cell r="L1298">
            <v>5</v>
          </cell>
          <cell r="M1298">
            <v>2</v>
          </cell>
          <cell r="Q1298">
            <v>1739.7</v>
          </cell>
          <cell r="R1298">
            <v>1417.1</v>
          </cell>
          <cell r="S1298">
            <v>1275.3900000000001</v>
          </cell>
          <cell r="T1298">
            <v>75</v>
          </cell>
        </row>
        <row r="1299">
          <cell r="C1299" t="str">
            <v>Муниципальное образование "Город Березники" Пермского края</v>
          </cell>
          <cell r="D1299" t="str">
            <v>г. Березники, ул. Черепанова, д. 11</v>
          </cell>
          <cell r="E1299" t="b">
            <v>1</v>
          </cell>
          <cell r="F1299">
            <v>1951</v>
          </cell>
          <cell r="H1299" t="str">
            <v>Кирпич</v>
          </cell>
          <cell r="L1299">
            <v>2</v>
          </cell>
          <cell r="M1299">
            <v>2</v>
          </cell>
          <cell r="Q1299">
            <v>899.6</v>
          </cell>
          <cell r="R1299">
            <v>656</v>
          </cell>
          <cell r="S1299">
            <v>656</v>
          </cell>
          <cell r="T1299">
            <v>34</v>
          </cell>
        </row>
        <row r="1300">
          <cell r="C1300" t="str">
            <v>Муниципальное образование "Город Березники" Пермского края</v>
          </cell>
          <cell r="D1300" t="str">
            <v>г. Березники, ул. Черепанова, д. 12</v>
          </cell>
          <cell r="E1300" t="b">
            <v>1</v>
          </cell>
          <cell r="F1300">
            <v>1949</v>
          </cell>
          <cell r="H1300" t="str">
            <v>Шлакоблок</v>
          </cell>
          <cell r="L1300">
            <v>2</v>
          </cell>
          <cell r="M1300">
            <v>2</v>
          </cell>
          <cell r="Q1300">
            <v>760.1</v>
          </cell>
          <cell r="R1300">
            <v>688.1</v>
          </cell>
          <cell r="S1300">
            <v>688.1</v>
          </cell>
          <cell r="T1300">
            <v>25</v>
          </cell>
        </row>
        <row r="1301">
          <cell r="C1301" t="str">
            <v>Муниципальное образование "Город Березники" Пермского края</v>
          </cell>
          <cell r="D1301" t="str">
            <v>г. Березники, ул. Черепанова, д. 18</v>
          </cell>
          <cell r="E1301" t="b">
            <v>1</v>
          </cell>
          <cell r="F1301">
            <v>1959</v>
          </cell>
          <cell r="H1301" t="str">
            <v>Кирпич</v>
          </cell>
          <cell r="L1301">
            <v>4</v>
          </cell>
          <cell r="M1301">
            <v>4</v>
          </cell>
          <cell r="Q1301">
            <v>2854.6</v>
          </cell>
          <cell r="R1301">
            <v>2854.6</v>
          </cell>
          <cell r="S1301">
            <v>2586.5</v>
          </cell>
          <cell r="T1301">
            <v>104</v>
          </cell>
        </row>
        <row r="1302">
          <cell r="C1302" t="str">
            <v>Муниципальное образование "Город Березники" Пермского края</v>
          </cell>
          <cell r="D1302" t="str">
            <v>г. Березники, ул. Черепанова, д. 20</v>
          </cell>
          <cell r="E1302" t="b">
            <v>1</v>
          </cell>
          <cell r="F1302">
            <v>1959</v>
          </cell>
          <cell r="H1302" t="str">
            <v>Кирпич</v>
          </cell>
          <cell r="L1302">
            <v>4</v>
          </cell>
          <cell r="M1302">
            <v>3</v>
          </cell>
          <cell r="Q1302">
            <v>2160.8000000000002</v>
          </cell>
          <cell r="R1302">
            <v>2013.5</v>
          </cell>
          <cell r="S1302">
            <v>2013.5</v>
          </cell>
          <cell r="T1302">
            <v>88</v>
          </cell>
        </row>
        <row r="1303">
          <cell r="C1303" t="str">
            <v>Муниципальное образование "Город Березники" Пермского края</v>
          </cell>
          <cell r="D1303" t="str">
            <v>г. Березники, ул. Черепанова, д. 22</v>
          </cell>
          <cell r="E1303" t="b">
            <v>1</v>
          </cell>
          <cell r="F1303">
            <v>1960</v>
          </cell>
          <cell r="H1303" t="str">
            <v>Кирпич</v>
          </cell>
          <cell r="L1303">
            <v>4</v>
          </cell>
          <cell r="M1303">
            <v>4</v>
          </cell>
          <cell r="Q1303">
            <v>3353.1</v>
          </cell>
          <cell r="R1303">
            <v>3064.6</v>
          </cell>
          <cell r="S1303">
            <v>2738.2</v>
          </cell>
          <cell r="T1303">
            <v>107</v>
          </cell>
        </row>
        <row r="1304">
          <cell r="C1304" t="str">
            <v>Муниципальное образование "Город Березники" Пермского края</v>
          </cell>
          <cell r="D1304" t="str">
            <v>г. Березники, ул. Черепанова, д. 18А</v>
          </cell>
          <cell r="E1304" t="b">
            <v>1</v>
          </cell>
          <cell r="F1304">
            <v>1959</v>
          </cell>
          <cell r="H1304" t="str">
            <v>Кирпич</v>
          </cell>
          <cell r="L1304">
            <v>4</v>
          </cell>
          <cell r="M1304">
            <v>2</v>
          </cell>
          <cell r="Q1304">
            <v>1847.3</v>
          </cell>
          <cell r="R1304">
            <v>1268.5</v>
          </cell>
          <cell r="S1304">
            <v>1268.5</v>
          </cell>
          <cell r="T1304">
            <v>56</v>
          </cell>
        </row>
        <row r="1305">
          <cell r="C1305" t="str">
            <v>Муниципальное образование "Город Березники" Пермского края</v>
          </cell>
          <cell r="D1305" t="str">
            <v>г. Березники, ул. Черепанова, д. 20А</v>
          </cell>
          <cell r="E1305" t="b">
            <v>1</v>
          </cell>
          <cell r="F1305">
            <v>1959</v>
          </cell>
          <cell r="H1305" t="str">
            <v>Кирпич</v>
          </cell>
          <cell r="L1305">
            <v>4</v>
          </cell>
          <cell r="M1305">
            <v>3</v>
          </cell>
          <cell r="Q1305">
            <v>2206.8000000000002</v>
          </cell>
          <cell r="R1305">
            <v>2004.2</v>
          </cell>
          <cell r="S1305">
            <v>2004.2</v>
          </cell>
          <cell r="T1305">
            <v>79</v>
          </cell>
        </row>
        <row r="1306">
          <cell r="C1306" t="str">
            <v>Муниципальное образование "Город Березники" Пермского края</v>
          </cell>
          <cell r="D1306" t="str">
            <v>г. Березники, ул. Черняховского, д. 4</v>
          </cell>
          <cell r="E1306" t="b">
            <v>1</v>
          </cell>
          <cell r="F1306">
            <v>1963</v>
          </cell>
          <cell r="H1306" t="str">
            <v>Кирпич</v>
          </cell>
          <cell r="L1306">
            <v>3</v>
          </cell>
          <cell r="M1306">
            <v>2</v>
          </cell>
          <cell r="Q1306">
            <v>891</v>
          </cell>
          <cell r="R1306">
            <v>819.9</v>
          </cell>
          <cell r="S1306">
            <v>819.9</v>
          </cell>
          <cell r="T1306">
            <v>47</v>
          </cell>
        </row>
        <row r="1307">
          <cell r="C1307" t="str">
            <v>Муниципальное образование "Город Березники" Пермского края</v>
          </cell>
          <cell r="D1307" t="str">
            <v>г. Березники, ул. Черняховского, д. 5</v>
          </cell>
          <cell r="E1307" t="b">
            <v>1</v>
          </cell>
          <cell r="F1307">
            <v>1958</v>
          </cell>
          <cell r="H1307" t="str">
            <v>Кирпич</v>
          </cell>
          <cell r="L1307">
            <v>2</v>
          </cell>
          <cell r="M1307">
            <v>2</v>
          </cell>
          <cell r="Q1307">
            <v>698.5</v>
          </cell>
          <cell r="R1307">
            <v>617.29999999999995</v>
          </cell>
          <cell r="S1307">
            <v>617.29999999999995</v>
          </cell>
          <cell r="T1307">
            <v>45</v>
          </cell>
        </row>
        <row r="1308">
          <cell r="C1308" t="str">
            <v>Муниципальное образование "Город Березники" Пермского края</v>
          </cell>
          <cell r="D1308" t="str">
            <v>г. Березники, ул. Черняховского, д. 7</v>
          </cell>
          <cell r="E1308" t="b">
            <v>1</v>
          </cell>
          <cell r="F1308">
            <v>1959</v>
          </cell>
          <cell r="H1308" t="str">
            <v>Кирпич</v>
          </cell>
          <cell r="L1308">
            <v>2</v>
          </cell>
          <cell r="M1308">
            <v>2</v>
          </cell>
          <cell r="Q1308">
            <v>693.2</v>
          </cell>
          <cell r="R1308">
            <v>614.29999999999995</v>
          </cell>
          <cell r="S1308">
            <v>614.29999999999995</v>
          </cell>
          <cell r="T1308">
            <v>30</v>
          </cell>
        </row>
        <row r="1309">
          <cell r="C1309" t="str">
            <v>Муниципальное образование "Город Березники" Пермского края</v>
          </cell>
          <cell r="D1309" t="str">
            <v>г. Березники, ул. Черняховского, д. 9</v>
          </cell>
          <cell r="E1309" t="b">
            <v>1</v>
          </cell>
          <cell r="F1309">
            <v>1961</v>
          </cell>
          <cell r="H1309" t="str">
            <v>Кирпич</v>
          </cell>
          <cell r="L1309">
            <v>2</v>
          </cell>
          <cell r="M1309">
            <v>2</v>
          </cell>
          <cell r="Q1309">
            <v>692.2</v>
          </cell>
          <cell r="R1309">
            <v>620.70000000000005</v>
          </cell>
          <cell r="S1309">
            <v>620.70000000000005</v>
          </cell>
          <cell r="T1309">
            <v>45</v>
          </cell>
        </row>
        <row r="1310">
          <cell r="C1310" t="str">
            <v>Муниципальное образование "Город Березники" Пермского края</v>
          </cell>
          <cell r="D1310" t="str">
            <v>г. Березники, ул. Черняховского, д. 10</v>
          </cell>
          <cell r="E1310" t="b">
            <v>1</v>
          </cell>
          <cell r="F1310">
            <v>1961</v>
          </cell>
          <cell r="H1310" t="str">
            <v>Кирпич</v>
          </cell>
          <cell r="L1310">
            <v>2</v>
          </cell>
          <cell r="M1310">
            <v>2</v>
          </cell>
          <cell r="Q1310">
            <v>702.1</v>
          </cell>
          <cell r="R1310">
            <v>634.20000000000005</v>
          </cell>
          <cell r="S1310">
            <v>634.20000000000005</v>
          </cell>
          <cell r="T1310">
            <v>39</v>
          </cell>
        </row>
        <row r="1311">
          <cell r="C1311" t="str">
            <v>Муниципальное образование "Город Березники" Пермского края</v>
          </cell>
          <cell r="D1311" t="str">
            <v>г. Березники, ул. Черняховского, д. 12</v>
          </cell>
          <cell r="E1311" t="b">
            <v>1</v>
          </cell>
          <cell r="F1311">
            <v>1961</v>
          </cell>
          <cell r="H1311" t="str">
            <v>Кирпич</v>
          </cell>
          <cell r="L1311">
            <v>2</v>
          </cell>
          <cell r="M1311">
            <v>2</v>
          </cell>
          <cell r="Q1311">
            <v>698.8</v>
          </cell>
          <cell r="R1311">
            <v>633.4</v>
          </cell>
          <cell r="S1311">
            <v>633.4</v>
          </cell>
          <cell r="T1311">
            <v>35</v>
          </cell>
        </row>
        <row r="1312">
          <cell r="C1312" t="str">
            <v>Муниципальное образование "Город Березники" Пермского края</v>
          </cell>
          <cell r="D1312" t="str">
            <v>г. Березники, ул. Черняховского, д. 14</v>
          </cell>
          <cell r="E1312" t="b">
            <v>1</v>
          </cell>
          <cell r="F1312">
            <v>1961</v>
          </cell>
          <cell r="H1312" t="str">
            <v>Кирпич</v>
          </cell>
          <cell r="L1312">
            <v>2</v>
          </cell>
          <cell r="M1312">
            <v>2</v>
          </cell>
          <cell r="Q1312">
            <v>691.5</v>
          </cell>
          <cell r="R1312">
            <v>628</v>
          </cell>
          <cell r="S1312">
            <v>628</v>
          </cell>
          <cell r="T1312">
            <v>47</v>
          </cell>
        </row>
        <row r="1313">
          <cell r="C1313" t="str">
            <v>Муниципальное образование "Город Березники" Пермского края</v>
          </cell>
          <cell r="D1313" t="str">
            <v>г. Березники, ул. Черняховского, д. 16</v>
          </cell>
          <cell r="E1313" t="b">
            <v>1</v>
          </cell>
          <cell r="F1313">
            <v>1961</v>
          </cell>
          <cell r="H1313" t="str">
            <v>Кирпич</v>
          </cell>
          <cell r="L1313">
            <v>2</v>
          </cell>
          <cell r="M1313">
            <v>2</v>
          </cell>
          <cell r="Q1313">
            <v>734.9</v>
          </cell>
          <cell r="R1313">
            <v>630.5</v>
          </cell>
          <cell r="S1313">
            <v>630.5</v>
          </cell>
          <cell r="T1313">
            <v>35</v>
          </cell>
        </row>
        <row r="1314">
          <cell r="C1314" t="str">
            <v>Муниципальное образование "Город Березники" Пермского края</v>
          </cell>
          <cell r="D1314" t="str">
            <v>г. Березники, ул. Черняховского, д. 30</v>
          </cell>
          <cell r="E1314" t="b">
            <v>1</v>
          </cell>
          <cell r="F1314">
            <v>1978</v>
          </cell>
          <cell r="H1314" t="str">
            <v>Кирпич</v>
          </cell>
          <cell r="L1314">
            <v>5</v>
          </cell>
          <cell r="M1314">
            <v>1</v>
          </cell>
          <cell r="Q1314">
            <v>2954.9</v>
          </cell>
          <cell r="R1314">
            <v>2121.3000000000002</v>
          </cell>
          <cell r="S1314">
            <v>2121.3000000000002</v>
          </cell>
          <cell r="T1314">
            <v>156</v>
          </cell>
        </row>
        <row r="1315">
          <cell r="C1315" t="str">
            <v>Муниципальное образование "Город Березники" Пермского края</v>
          </cell>
          <cell r="D1315" t="str">
            <v>г. Березники, ул. Черняховского, д. 32</v>
          </cell>
          <cell r="E1315" t="b">
            <v>1</v>
          </cell>
          <cell r="F1315">
            <v>1976</v>
          </cell>
          <cell r="H1315" t="str">
            <v>Панель</v>
          </cell>
          <cell r="L1315">
            <v>5</v>
          </cell>
          <cell r="M1315">
            <v>6</v>
          </cell>
          <cell r="Q1315">
            <v>5160</v>
          </cell>
          <cell r="R1315">
            <v>3946.6</v>
          </cell>
          <cell r="S1315">
            <v>3946.6</v>
          </cell>
          <cell r="T1315">
            <v>187</v>
          </cell>
        </row>
        <row r="1316">
          <cell r="C1316" t="str">
            <v>Муниципальное образование "Город Березники" Пермского края</v>
          </cell>
          <cell r="D1316" t="str">
            <v>г. Березники, ул. Черняховского, д. 34</v>
          </cell>
          <cell r="E1316" t="b">
            <v>1</v>
          </cell>
          <cell r="F1316">
            <v>1976</v>
          </cell>
          <cell r="H1316" t="str">
            <v>Панель</v>
          </cell>
          <cell r="L1316">
            <v>5</v>
          </cell>
          <cell r="M1316">
            <v>6</v>
          </cell>
          <cell r="Q1316">
            <v>5286.8</v>
          </cell>
          <cell r="R1316">
            <v>3884.2</v>
          </cell>
          <cell r="S1316">
            <v>3884.2</v>
          </cell>
          <cell r="T1316">
            <v>203</v>
          </cell>
        </row>
        <row r="1317">
          <cell r="C1317" t="str">
            <v>Муниципальное образование "Город Березники" Пермского края</v>
          </cell>
          <cell r="D1317" t="str">
            <v>г. Березники, ул. Черняховского, д. 36</v>
          </cell>
          <cell r="E1317" t="b">
            <v>1</v>
          </cell>
          <cell r="F1317">
            <v>1975</v>
          </cell>
          <cell r="H1317" t="str">
            <v>Панель</v>
          </cell>
          <cell r="L1317">
            <v>5</v>
          </cell>
          <cell r="M1317">
            <v>6</v>
          </cell>
          <cell r="Q1317">
            <v>5482.1</v>
          </cell>
          <cell r="R1317">
            <v>4192</v>
          </cell>
          <cell r="S1317">
            <v>4192</v>
          </cell>
          <cell r="T1317">
            <v>217</v>
          </cell>
        </row>
        <row r="1318">
          <cell r="C1318" t="str">
            <v>Муниципальное образование "Город Березники" Пермского края</v>
          </cell>
          <cell r="D1318" t="str">
            <v>г. Березники, ул. Черняховского, д. 38</v>
          </cell>
          <cell r="E1318" t="b">
            <v>1</v>
          </cell>
          <cell r="F1318">
            <v>1982</v>
          </cell>
          <cell r="H1318" t="str">
            <v>Панель</v>
          </cell>
          <cell r="L1318">
            <v>5</v>
          </cell>
          <cell r="M1318">
            <v>14</v>
          </cell>
          <cell r="Q1318">
            <v>14197</v>
          </cell>
          <cell r="R1318">
            <v>10173.4</v>
          </cell>
          <cell r="S1318">
            <v>10173.4</v>
          </cell>
          <cell r="T1318">
            <v>488</v>
          </cell>
        </row>
        <row r="1319">
          <cell r="C1319" t="str">
            <v>Муниципальное образование "Город Березники" Пермского края</v>
          </cell>
          <cell r="D1319" t="str">
            <v>г. Березники, ул. Черняховского, д. 45</v>
          </cell>
          <cell r="E1319" t="b">
            <v>1</v>
          </cell>
          <cell r="F1319">
            <v>1977</v>
          </cell>
          <cell r="H1319" t="str">
            <v>Панель</v>
          </cell>
          <cell r="L1319">
            <v>5</v>
          </cell>
          <cell r="M1319">
            <v>6</v>
          </cell>
          <cell r="Q1319">
            <v>4504.2</v>
          </cell>
          <cell r="R1319">
            <v>3906.9</v>
          </cell>
          <cell r="S1319">
            <v>273</v>
          </cell>
          <cell r="T1319">
            <v>225</v>
          </cell>
        </row>
        <row r="1320">
          <cell r="C1320" t="str">
            <v>Муниципальное образование "Город Березники" Пермского края</v>
          </cell>
          <cell r="D1320" t="str">
            <v>г. Березники, ул. Черняховского, д. 47</v>
          </cell>
          <cell r="E1320" t="b">
            <v>1</v>
          </cell>
          <cell r="F1320">
            <v>1977</v>
          </cell>
          <cell r="H1320" t="str">
            <v>Панель</v>
          </cell>
          <cell r="L1320">
            <v>5</v>
          </cell>
          <cell r="M1320">
            <v>4</v>
          </cell>
          <cell r="Q1320">
            <v>3499.6</v>
          </cell>
          <cell r="R1320">
            <v>3381</v>
          </cell>
          <cell r="S1320">
            <v>3381</v>
          </cell>
          <cell r="T1320">
            <v>197</v>
          </cell>
        </row>
        <row r="1321">
          <cell r="C1321" t="str">
            <v>Муниципальное образование "Город Березники" Пермского края</v>
          </cell>
          <cell r="D1321" t="str">
            <v>г. Березники, ул. Черняховского, д. 49</v>
          </cell>
          <cell r="E1321" t="b">
            <v>1</v>
          </cell>
          <cell r="F1321">
            <v>1978</v>
          </cell>
          <cell r="H1321" t="str">
            <v>Кирпич</v>
          </cell>
          <cell r="L1321">
            <v>5</v>
          </cell>
          <cell r="M1321">
            <v>4</v>
          </cell>
          <cell r="Q1321">
            <v>4411.6000000000004</v>
          </cell>
          <cell r="R1321">
            <v>3399.8</v>
          </cell>
          <cell r="S1321">
            <v>3399.8</v>
          </cell>
          <cell r="T1321">
            <v>165</v>
          </cell>
        </row>
        <row r="1322">
          <cell r="C1322" t="str">
            <v>Муниципальное образование "Город Березники" Пермского края</v>
          </cell>
          <cell r="D1322" t="str">
            <v>г. Березники, ул. Черняховского, д. 51</v>
          </cell>
          <cell r="E1322" t="b">
            <v>1</v>
          </cell>
          <cell r="F1322">
            <v>1977</v>
          </cell>
          <cell r="H1322" t="str">
            <v>панели</v>
          </cell>
          <cell r="L1322">
            <v>5</v>
          </cell>
          <cell r="M1322">
            <v>8</v>
          </cell>
          <cell r="Q1322">
            <v>6262.4</v>
          </cell>
          <cell r="R1322">
            <v>5206.3999999999996</v>
          </cell>
          <cell r="S1322">
            <v>5206.3999999999996</v>
          </cell>
          <cell r="T1322">
            <v>285</v>
          </cell>
        </row>
        <row r="1323">
          <cell r="C1323" t="str">
            <v>Муниципальное образование "Город Березники" Пермского края</v>
          </cell>
          <cell r="D1323" t="str">
            <v>г. Березники, ул. Черняховского, д. 53</v>
          </cell>
          <cell r="E1323" t="b">
            <v>1</v>
          </cell>
          <cell r="F1323">
            <v>1978</v>
          </cell>
          <cell r="H1323" t="str">
            <v>Кирпич</v>
          </cell>
          <cell r="L1323">
            <v>5</v>
          </cell>
          <cell r="M1323">
            <v>4</v>
          </cell>
          <cell r="Q1323">
            <v>3752.4</v>
          </cell>
          <cell r="R1323">
            <v>3321.3</v>
          </cell>
          <cell r="S1323">
            <v>2989.17</v>
          </cell>
          <cell r="T1323">
            <v>165</v>
          </cell>
        </row>
        <row r="1324">
          <cell r="C1324" t="str">
            <v>Муниципальное образование "Город Березники" Пермского края</v>
          </cell>
          <cell r="D1324" t="str">
            <v>г. Березники, ул. Черняховского, д. 55</v>
          </cell>
          <cell r="E1324" t="b">
            <v>1</v>
          </cell>
          <cell r="F1324">
            <v>1978</v>
          </cell>
          <cell r="H1324" t="str">
            <v>кирпич</v>
          </cell>
          <cell r="L1324">
            <v>5</v>
          </cell>
          <cell r="M1324">
            <v>4</v>
          </cell>
          <cell r="Q1324">
            <v>3803.1</v>
          </cell>
          <cell r="R1324">
            <v>3302.3</v>
          </cell>
          <cell r="S1324">
            <v>3302.3</v>
          </cell>
          <cell r="T1324">
            <v>175</v>
          </cell>
        </row>
        <row r="1325">
          <cell r="C1325" t="str">
            <v>Муниципальное образование "Город Березники" Пермского края</v>
          </cell>
          <cell r="D1325" t="str">
            <v>г. Березники, ул. Черняховского, д. 57</v>
          </cell>
          <cell r="E1325" t="b">
            <v>1</v>
          </cell>
          <cell r="F1325">
            <v>1982</v>
          </cell>
          <cell r="H1325" t="str">
            <v>Кирпич</v>
          </cell>
          <cell r="L1325">
            <v>5</v>
          </cell>
          <cell r="M1325">
            <v>6</v>
          </cell>
          <cell r="Q1325">
            <v>4827.7</v>
          </cell>
          <cell r="R1325">
            <v>4083.8</v>
          </cell>
          <cell r="S1325">
            <v>3675.42</v>
          </cell>
          <cell r="T1325">
            <v>225</v>
          </cell>
        </row>
        <row r="1326">
          <cell r="C1326" t="str">
            <v>Муниципальное образование "Город Березники" Пермского края</v>
          </cell>
          <cell r="D1326" t="str">
            <v>г. Березники, ул. Черняховского, д. 59</v>
          </cell>
          <cell r="E1326" t="b">
            <v>1</v>
          </cell>
          <cell r="F1326">
            <v>1984</v>
          </cell>
          <cell r="H1326" t="str">
            <v>кирпич</v>
          </cell>
          <cell r="L1326">
            <v>5</v>
          </cell>
          <cell r="M1326">
            <v>9</v>
          </cell>
          <cell r="Q1326">
            <v>6892.6</v>
          </cell>
          <cell r="R1326">
            <v>6187.1</v>
          </cell>
          <cell r="S1326">
            <v>6078.9</v>
          </cell>
          <cell r="T1326">
            <v>305</v>
          </cell>
        </row>
        <row r="1327">
          <cell r="C1327" t="str">
            <v>Муниципальное образование "Город Березники" Пермского края</v>
          </cell>
          <cell r="D1327" t="str">
            <v>г. Березники, ул. Черняховского, д. 61</v>
          </cell>
          <cell r="E1327" t="b">
            <v>1</v>
          </cell>
          <cell r="F1327">
            <v>1988</v>
          </cell>
          <cell r="H1327" t="str">
            <v>кирпич</v>
          </cell>
          <cell r="L1327">
            <v>5</v>
          </cell>
          <cell r="M1327">
            <v>12</v>
          </cell>
          <cell r="Q1327">
            <v>9425.2000000000007</v>
          </cell>
          <cell r="R1327">
            <v>8322.7000000000007</v>
          </cell>
          <cell r="S1327">
            <v>8322.7000000000007</v>
          </cell>
          <cell r="T1327">
            <v>350</v>
          </cell>
        </row>
        <row r="1328">
          <cell r="C1328" t="str">
            <v>Муниципальное образование "Город Березники" Пермского края</v>
          </cell>
          <cell r="D1328" t="str">
            <v>г. Березники, ул. Черняховского, д. 63</v>
          </cell>
          <cell r="E1328" t="b">
            <v>1</v>
          </cell>
          <cell r="F1328">
            <v>1994</v>
          </cell>
          <cell r="H1328" t="str">
            <v>кирпич</v>
          </cell>
          <cell r="I1328" t="str">
            <v>плоская</v>
          </cell>
          <cell r="K1328" t="str">
            <v>имеется</v>
          </cell>
          <cell r="L1328">
            <v>5</v>
          </cell>
          <cell r="M1328">
            <v>12</v>
          </cell>
          <cell r="Q1328">
            <v>9078.7999999999993</v>
          </cell>
          <cell r="R1328">
            <v>8264.5</v>
          </cell>
          <cell r="S1328">
            <v>8139.1</v>
          </cell>
          <cell r="T1328">
            <v>347</v>
          </cell>
        </row>
        <row r="1329">
          <cell r="C1329" t="str">
            <v>Муниципальное образование "Город Березники" Пермского края</v>
          </cell>
          <cell r="D1329" t="str">
            <v>г. Березники, ул. Шишкина, д. 75</v>
          </cell>
          <cell r="E1329" t="b">
            <v>1</v>
          </cell>
          <cell r="F1329">
            <v>2022</v>
          </cell>
          <cell r="H1329" t="str">
            <v>Газобетонные блоки</v>
          </cell>
          <cell r="I1329" t="str">
            <v>плоская</v>
          </cell>
          <cell r="K1329" t="str">
            <v>имеется</v>
          </cell>
          <cell r="L1329">
            <v>5</v>
          </cell>
          <cell r="M1329">
            <v>2</v>
          </cell>
          <cell r="Q1329">
            <v>2788</v>
          </cell>
          <cell r="R1329">
            <v>2116.1</v>
          </cell>
          <cell r="S1329">
            <v>2116.1</v>
          </cell>
          <cell r="T1329">
            <v>75</v>
          </cell>
        </row>
        <row r="1330">
          <cell r="C1330" t="str">
            <v>Муниципальное образование "Город Березники" Пермского края</v>
          </cell>
          <cell r="D1330" t="str">
            <v>г. Березники, ул. Шишкина, д. 76</v>
          </cell>
          <cell r="E1330" t="b">
            <v>1</v>
          </cell>
          <cell r="F1330">
            <v>2020</v>
          </cell>
          <cell r="H1330" t="str">
            <v>Газобетонные блоки</v>
          </cell>
          <cell r="I1330" t="str">
            <v>плоская</v>
          </cell>
          <cell r="K1330" t="str">
            <v>имеется</v>
          </cell>
          <cell r="L1330">
            <v>5</v>
          </cell>
          <cell r="M1330">
            <v>2</v>
          </cell>
          <cell r="Q1330">
            <v>2947.2</v>
          </cell>
          <cell r="R1330">
            <v>2586.6</v>
          </cell>
          <cell r="S1330">
            <v>2586.6</v>
          </cell>
          <cell r="T1330">
            <v>88</v>
          </cell>
        </row>
        <row r="1331">
          <cell r="C1331" t="str">
            <v>Муниципальное образование "Город Березники" Пермского края</v>
          </cell>
          <cell r="D1331" t="str">
            <v>г. Березники, ул. Шишкина, д. 77</v>
          </cell>
          <cell r="E1331" t="b">
            <v>1</v>
          </cell>
          <cell r="F1331">
            <v>2022</v>
          </cell>
          <cell r="H1331" t="str">
            <v>Газобетонные блоки</v>
          </cell>
          <cell r="I1331" t="str">
            <v>плоская</v>
          </cell>
          <cell r="K1331" t="str">
            <v>имеется</v>
          </cell>
          <cell r="L1331">
            <v>5</v>
          </cell>
          <cell r="M1331">
            <v>2</v>
          </cell>
          <cell r="Q1331">
            <v>2781.1</v>
          </cell>
          <cell r="R1331">
            <v>2114.1999999999998</v>
          </cell>
          <cell r="S1331">
            <v>2114.1999999999998</v>
          </cell>
          <cell r="T1331">
            <v>75</v>
          </cell>
        </row>
        <row r="1332">
          <cell r="C1332" t="str">
            <v>Муниципальное образование "Город Березники" Пермского края</v>
          </cell>
          <cell r="D1332" t="str">
            <v>г. Березники, ул. Шишкина, д. 78</v>
          </cell>
          <cell r="E1332" t="b">
            <v>1</v>
          </cell>
          <cell r="F1332">
            <v>2020</v>
          </cell>
          <cell r="H1332" t="str">
            <v>Газобетонные блоки</v>
          </cell>
          <cell r="I1332" t="str">
            <v>плоская</v>
          </cell>
          <cell r="K1332" t="str">
            <v>имеется</v>
          </cell>
          <cell r="L1332">
            <v>5</v>
          </cell>
          <cell r="M1332">
            <v>3</v>
          </cell>
          <cell r="Q1332">
            <v>3642.2</v>
          </cell>
          <cell r="R1332">
            <v>3244</v>
          </cell>
          <cell r="S1332">
            <v>3244</v>
          </cell>
          <cell r="T1332">
            <v>88</v>
          </cell>
        </row>
        <row r="1333">
          <cell r="C1333" t="str">
            <v>Муниципальное образование "Город Березники" Пермского края</v>
          </cell>
          <cell r="D1333" t="str">
            <v>г. Березники, ул. Шишкина, д. 79</v>
          </cell>
          <cell r="E1333" t="b">
            <v>1</v>
          </cell>
          <cell r="F1333">
            <v>2022</v>
          </cell>
          <cell r="H1333" t="str">
            <v>Газобетонные блоки</v>
          </cell>
          <cell r="I1333" t="str">
            <v>плоская</v>
          </cell>
          <cell r="K1333" t="str">
            <v>имеется</v>
          </cell>
          <cell r="L1333">
            <v>5</v>
          </cell>
          <cell r="M1333">
            <v>2</v>
          </cell>
          <cell r="Q1333">
            <v>2787.7</v>
          </cell>
          <cell r="R1333">
            <v>2116.1999999999998</v>
          </cell>
          <cell r="S1333">
            <v>2116.1999999999998</v>
          </cell>
          <cell r="T1333">
            <v>75</v>
          </cell>
        </row>
        <row r="1334">
          <cell r="C1334" t="str">
            <v>Муниципальное образование "Город Березники" Пермского края</v>
          </cell>
          <cell r="D1334" t="str">
            <v>г. Березники, ул. Шишкина, д. 80</v>
          </cell>
          <cell r="E1334" t="b">
            <v>1</v>
          </cell>
          <cell r="F1334">
            <v>2021</v>
          </cell>
          <cell r="H1334" t="str">
            <v>Газобетонные блоки</v>
          </cell>
          <cell r="I1334" t="str">
            <v>плоская</v>
          </cell>
          <cell r="K1334" t="str">
            <v>имеется</v>
          </cell>
          <cell r="L1334">
            <v>5</v>
          </cell>
          <cell r="M1334">
            <v>2</v>
          </cell>
          <cell r="Q1334">
            <v>2923.7</v>
          </cell>
          <cell r="R1334">
            <v>2560.4</v>
          </cell>
          <cell r="S1334">
            <v>2560.4</v>
          </cell>
          <cell r="T1334">
            <v>88</v>
          </cell>
        </row>
        <row r="1335">
          <cell r="C1335" t="str">
            <v>Муниципальное образование "Город Березники" Пермского края</v>
          </cell>
          <cell r="D1335" t="str">
            <v>г. Березники, ул. Шишкина, д. 82</v>
          </cell>
          <cell r="E1335" t="b">
            <v>1</v>
          </cell>
          <cell r="F1335">
            <v>2021</v>
          </cell>
          <cell r="H1335" t="str">
            <v>Газобетонные блоки</v>
          </cell>
          <cell r="I1335" t="str">
            <v>плоская</v>
          </cell>
          <cell r="K1335" t="str">
            <v>имеется</v>
          </cell>
          <cell r="L1335">
            <v>5</v>
          </cell>
          <cell r="M1335">
            <v>3</v>
          </cell>
          <cell r="Q1335">
            <v>3611.3</v>
          </cell>
          <cell r="R1335">
            <v>3178.6</v>
          </cell>
          <cell r="S1335">
            <v>3178.6</v>
          </cell>
          <cell r="T1335">
            <v>88</v>
          </cell>
        </row>
        <row r="1336">
          <cell r="C1336" t="str">
            <v>Муниципальное образование "Город Березники" Пермского края</v>
          </cell>
          <cell r="D1336" t="str">
            <v>г. Березники, ул. Шишкина, д. 83</v>
          </cell>
          <cell r="E1336" t="b">
            <v>1</v>
          </cell>
          <cell r="F1336">
            <v>2021</v>
          </cell>
          <cell r="H1336" t="str">
            <v>Газобетонные блоки</v>
          </cell>
          <cell r="I1336" t="str">
            <v>плоская</v>
          </cell>
          <cell r="K1336" t="str">
            <v>имеется</v>
          </cell>
          <cell r="L1336">
            <v>5</v>
          </cell>
          <cell r="M1336">
            <v>5</v>
          </cell>
          <cell r="Q1336">
            <v>7387.5</v>
          </cell>
          <cell r="R1336">
            <v>5172.8</v>
          </cell>
          <cell r="S1336">
            <v>5172.8</v>
          </cell>
          <cell r="T1336">
            <v>208</v>
          </cell>
        </row>
        <row r="1337">
          <cell r="C1337" t="str">
            <v>Муниципальное образование "Город Березники" Пермского края</v>
          </cell>
          <cell r="D1337" t="str">
            <v>г. Березники, ул. Шишкина, д. 84</v>
          </cell>
          <cell r="E1337" t="b">
            <v>1</v>
          </cell>
          <cell r="F1337">
            <v>2021</v>
          </cell>
          <cell r="H1337" t="str">
            <v>Газобетонные блоки</v>
          </cell>
          <cell r="I1337" t="str">
            <v>плоская</v>
          </cell>
          <cell r="K1337" t="str">
            <v>имеется</v>
          </cell>
          <cell r="L1337">
            <v>5</v>
          </cell>
          <cell r="M1337">
            <v>2</v>
          </cell>
          <cell r="Q1337">
            <v>2940.9</v>
          </cell>
          <cell r="R1337">
            <v>2560.1999999999998</v>
          </cell>
          <cell r="S1337">
            <v>2560.1999999999998</v>
          </cell>
          <cell r="T1337">
            <v>88</v>
          </cell>
        </row>
        <row r="1338">
          <cell r="C1338" t="str">
            <v>Муниципальное образование "Город Березники" Пермского края</v>
          </cell>
          <cell r="D1338" t="str">
            <v>г. Березники, ул. Шишкина, д. 88</v>
          </cell>
          <cell r="E1338" t="b">
            <v>1</v>
          </cell>
          <cell r="F1338">
            <v>2021</v>
          </cell>
          <cell r="H1338" t="str">
            <v>Газобетонные блоки</v>
          </cell>
          <cell r="I1338" t="str">
            <v>плоская</v>
          </cell>
          <cell r="K1338" t="str">
            <v>имеется</v>
          </cell>
          <cell r="L1338">
            <v>5</v>
          </cell>
          <cell r="M1338">
            <v>2</v>
          </cell>
          <cell r="Q1338">
            <v>3456.7</v>
          </cell>
          <cell r="R1338">
            <v>2563.3000000000002</v>
          </cell>
          <cell r="S1338">
            <v>2563.3000000000002</v>
          </cell>
          <cell r="T1338">
            <v>88</v>
          </cell>
        </row>
        <row r="1339">
          <cell r="C1339" t="str">
            <v>Муниципальное образование "Город Березники" Пермского края</v>
          </cell>
          <cell r="D1339" t="str">
            <v>г. Березники, ул. Шишкина, д. 90</v>
          </cell>
          <cell r="E1339" t="b">
            <v>1</v>
          </cell>
          <cell r="F1339">
            <v>2021</v>
          </cell>
          <cell r="H1339" t="str">
            <v>Газобетонные блоки</v>
          </cell>
          <cell r="I1339" t="str">
            <v>плоская</v>
          </cell>
          <cell r="K1339" t="str">
            <v>имеется</v>
          </cell>
          <cell r="L1339">
            <v>5</v>
          </cell>
          <cell r="M1339">
            <v>3</v>
          </cell>
          <cell r="Q1339">
            <v>4171.3999999999996</v>
          </cell>
          <cell r="R1339">
            <v>3177.1</v>
          </cell>
          <cell r="S1339">
            <v>3177.1</v>
          </cell>
          <cell r="T1339">
            <v>113</v>
          </cell>
        </row>
        <row r="1340">
          <cell r="C1340" t="str">
            <v>Муниципальное образование "Город Березники" Пермского края</v>
          </cell>
          <cell r="D1340" t="str">
            <v>г. Березники, ул. Шишкина, д. 92</v>
          </cell>
          <cell r="E1340" t="b">
            <v>1</v>
          </cell>
          <cell r="F1340">
            <v>2021</v>
          </cell>
          <cell r="H1340" t="str">
            <v>Газобетонные блоки</v>
          </cell>
          <cell r="I1340" t="str">
            <v>плоская</v>
          </cell>
          <cell r="K1340" t="str">
            <v>имеется</v>
          </cell>
          <cell r="L1340">
            <v>5</v>
          </cell>
          <cell r="M1340">
            <v>2</v>
          </cell>
          <cell r="Q1340">
            <v>3455.7</v>
          </cell>
          <cell r="R1340">
            <v>2556.6</v>
          </cell>
          <cell r="S1340">
            <v>2556.6</v>
          </cell>
          <cell r="T1340">
            <v>88</v>
          </cell>
        </row>
        <row r="1341">
          <cell r="C1341" t="str">
            <v>Муниципальное образование "Город Березники" Пермского края</v>
          </cell>
          <cell r="D1341" t="str">
            <v>г. Березники, ул. Щорса, д. 31</v>
          </cell>
          <cell r="E1341" t="b">
            <v>1</v>
          </cell>
          <cell r="F1341">
            <v>1955</v>
          </cell>
          <cell r="H1341" t="str">
            <v>Кирпич</v>
          </cell>
          <cell r="L1341">
            <v>2</v>
          </cell>
          <cell r="M1341">
            <v>1</v>
          </cell>
          <cell r="Q1341">
            <v>591.1</v>
          </cell>
          <cell r="R1341">
            <v>518.9</v>
          </cell>
          <cell r="S1341">
            <v>518.9</v>
          </cell>
          <cell r="T1341">
            <v>29</v>
          </cell>
        </row>
        <row r="1342">
          <cell r="C1342" t="str">
            <v>Муниципальное образование "Город Березники" Пермского края</v>
          </cell>
          <cell r="D1342" t="str">
            <v>г. Березники, ул. Щорса, д. 33</v>
          </cell>
          <cell r="E1342" t="b">
            <v>1</v>
          </cell>
          <cell r="F1342">
            <v>1955</v>
          </cell>
          <cell r="H1342" t="str">
            <v>Кирпич</v>
          </cell>
          <cell r="L1342">
            <v>2</v>
          </cell>
          <cell r="M1342">
            <v>1</v>
          </cell>
          <cell r="Q1342">
            <v>562.5</v>
          </cell>
          <cell r="R1342">
            <v>513.70000000000005</v>
          </cell>
          <cell r="S1342">
            <v>513.70000000000005</v>
          </cell>
          <cell r="T1342">
            <v>20</v>
          </cell>
        </row>
        <row r="1343">
          <cell r="C1343" t="str">
            <v>Муниципальное образование "Город Березники" Пермского края</v>
          </cell>
          <cell r="D1343" t="str">
            <v>г. Березники, ул. Щорса, д. 35</v>
          </cell>
          <cell r="E1343" t="b">
            <v>1</v>
          </cell>
          <cell r="F1343">
            <v>1955</v>
          </cell>
          <cell r="H1343" t="str">
            <v>Кирпич</v>
          </cell>
          <cell r="L1343">
            <v>2</v>
          </cell>
          <cell r="M1343">
            <v>1</v>
          </cell>
          <cell r="Q1343">
            <v>556.9</v>
          </cell>
          <cell r="R1343">
            <v>513.1</v>
          </cell>
          <cell r="S1343">
            <v>513.1</v>
          </cell>
          <cell r="T1343">
            <v>20</v>
          </cell>
        </row>
        <row r="1344">
          <cell r="C1344" t="str">
            <v>Муниципальное образование "Город Березники" Пермского края</v>
          </cell>
          <cell r="D1344" t="str">
            <v>г. Березники, ул. Щорса, д. 37</v>
          </cell>
          <cell r="E1344" t="b">
            <v>1</v>
          </cell>
          <cell r="F1344">
            <v>1955</v>
          </cell>
          <cell r="H1344" t="str">
            <v>Кирпич</v>
          </cell>
          <cell r="L1344">
            <v>3</v>
          </cell>
          <cell r="M1344">
            <v>2</v>
          </cell>
          <cell r="Q1344">
            <v>1465.6</v>
          </cell>
          <cell r="R1344">
            <v>1330.2</v>
          </cell>
          <cell r="S1344">
            <v>937.7</v>
          </cell>
          <cell r="T1344">
            <v>44</v>
          </cell>
        </row>
        <row r="1345">
          <cell r="C1345" t="str">
            <v>Муниципальное образование "Город Березники" Пермского края</v>
          </cell>
          <cell r="D1345" t="str">
            <v>г. Березники, ул. Юбилейная, д. 3</v>
          </cell>
          <cell r="E1345" t="b">
            <v>1</v>
          </cell>
          <cell r="F1345">
            <v>1943</v>
          </cell>
          <cell r="H1345" t="str">
            <v>Кирпич</v>
          </cell>
          <cell r="L1345">
            <v>2</v>
          </cell>
          <cell r="M1345">
            <v>1</v>
          </cell>
          <cell r="Q1345">
            <v>483.1</v>
          </cell>
          <cell r="R1345">
            <v>440</v>
          </cell>
          <cell r="S1345">
            <v>440</v>
          </cell>
          <cell r="T1345">
            <v>18</v>
          </cell>
        </row>
        <row r="1346">
          <cell r="C1346" t="str">
            <v>Муниципальное образование "Город Березники" Пермского края</v>
          </cell>
          <cell r="D1346" t="str">
            <v>г. Березники, ул. Юбилейная, д. 5</v>
          </cell>
          <cell r="E1346" t="b">
            <v>1</v>
          </cell>
          <cell r="F1346">
            <v>1943</v>
          </cell>
          <cell r="H1346" t="str">
            <v>Каркасно-засыпной</v>
          </cell>
          <cell r="L1346">
            <v>2</v>
          </cell>
          <cell r="M1346">
            <v>1</v>
          </cell>
          <cell r="Q1346">
            <v>487.3</v>
          </cell>
          <cell r="R1346">
            <v>442.7</v>
          </cell>
          <cell r="S1346">
            <v>442.7</v>
          </cell>
          <cell r="T1346">
            <v>23</v>
          </cell>
        </row>
        <row r="1347">
          <cell r="C1347" t="str">
            <v>Муниципальное образование "Город Березники" Пермского края</v>
          </cell>
          <cell r="D1347" t="str">
            <v>г. Березники, ул. Юбилейная, д. 7</v>
          </cell>
          <cell r="E1347" t="b">
            <v>1</v>
          </cell>
          <cell r="F1347">
            <v>1943</v>
          </cell>
          <cell r="H1347" t="str">
            <v>Каркасно-засыпной</v>
          </cell>
          <cell r="L1347">
            <v>2</v>
          </cell>
          <cell r="M1347">
            <v>1</v>
          </cell>
          <cell r="Q1347">
            <v>480.9</v>
          </cell>
          <cell r="R1347">
            <v>437.9</v>
          </cell>
          <cell r="S1347">
            <v>437.9</v>
          </cell>
          <cell r="T1347">
            <v>27</v>
          </cell>
        </row>
        <row r="1348">
          <cell r="C1348" t="str">
            <v>Муниципальное образование "Город Березники" Пермского края</v>
          </cell>
          <cell r="D1348" t="str">
            <v>г. Березники, ул. Юбилейная, д. 9</v>
          </cell>
          <cell r="E1348" t="b">
            <v>1</v>
          </cell>
          <cell r="F1348">
            <v>1943</v>
          </cell>
          <cell r="H1348" t="str">
            <v>Кирпич</v>
          </cell>
          <cell r="L1348">
            <v>2</v>
          </cell>
          <cell r="M1348">
            <v>1</v>
          </cell>
          <cell r="Q1348">
            <v>483.1</v>
          </cell>
          <cell r="R1348">
            <v>438.9</v>
          </cell>
          <cell r="S1348">
            <v>438.9</v>
          </cell>
          <cell r="T1348">
            <v>22</v>
          </cell>
        </row>
        <row r="1349">
          <cell r="C1349" t="str">
            <v>Муниципальное образование "Город Березники" Пермского края</v>
          </cell>
          <cell r="D1349" t="str">
            <v>г. Березники, ул. Юбилейная, д. 21</v>
          </cell>
          <cell r="E1349" t="b">
            <v>1</v>
          </cell>
          <cell r="F1349">
            <v>1985</v>
          </cell>
          <cell r="H1349" t="str">
            <v>Панель</v>
          </cell>
          <cell r="L1349">
            <v>5</v>
          </cell>
          <cell r="M1349">
            <v>4</v>
          </cell>
          <cell r="Q1349">
            <v>3585.2</v>
          </cell>
          <cell r="R1349">
            <v>2781.8</v>
          </cell>
          <cell r="S1349">
            <v>2503.62</v>
          </cell>
          <cell r="T1349">
            <v>150</v>
          </cell>
        </row>
        <row r="1350">
          <cell r="C1350" t="str">
            <v>Муниципальное образование "Город Березники" Пермского края</v>
          </cell>
          <cell r="D1350" t="str">
            <v>г. Березники, ул. Юбилейная, д. 23</v>
          </cell>
          <cell r="E1350" t="b">
            <v>1</v>
          </cell>
          <cell r="F1350">
            <v>1982</v>
          </cell>
          <cell r="H1350" t="str">
            <v>Панель</v>
          </cell>
          <cell r="L1350">
            <v>5</v>
          </cell>
          <cell r="M1350">
            <v>6</v>
          </cell>
          <cell r="Q1350">
            <v>3392.5</v>
          </cell>
          <cell r="R1350">
            <v>2582.1999999999998</v>
          </cell>
          <cell r="S1350">
            <v>2323.98</v>
          </cell>
          <cell r="T1350">
            <v>225</v>
          </cell>
        </row>
        <row r="1351">
          <cell r="C1351" t="str">
            <v>Муниципальное образование "Город Березники" Пермского края</v>
          </cell>
          <cell r="D1351" t="str">
            <v>г. Березники, ул. Юбилейная, д. 24</v>
          </cell>
          <cell r="E1351" t="b">
            <v>1</v>
          </cell>
          <cell r="F1351">
            <v>1963</v>
          </cell>
          <cell r="H1351" t="str">
            <v>Панель</v>
          </cell>
          <cell r="L1351">
            <v>5</v>
          </cell>
          <cell r="M1351">
            <v>4</v>
          </cell>
          <cell r="Q1351">
            <v>3475</v>
          </cell>
          <cell r="R1351">
            <v>3175</v>
          </cell>
          <cell r="S1351">
            <v>3057</v>
          </cell>
          <cell r="T1351">
            <v>163</v>
          </cell>
        </row>
        <row r="1352">
          <cell r="C1352" t="str">
            <v>Муниципальное образование "Город Березники" Пермского края</v>
          </cell>
          <cell r="D1352" t="str">
            <v>г. Березники, ул. Юбилейная, д. 26</v>
          </cell>
          <cell r="E1352" t="b">
            <v>1</v>
          </cell>
          <cell r="F1352">
            <v>1963</v>
          </cell>
          <cell r="H1352" t="str">
            <v>Панель</v>
          </cell>
          <cell r="L1352">
            <v>5</v>
          </cell>
          <cell r="M1352">
            <v>4</v>
          </cell>
          <cell r="Q1352">
            <v>3562.6</v>
          </cell>
          <cell r="R1352">
            <v>3176.8</v>
          </cell>
          <cell r="S1352">
            <v>3176.8</v>
          </cell>
          <cell r="T1352">
            <v>151</v>
          </cell>
        </row>
        <row r="1353">
          <cell r="C1353" t="str">
            <v>Муниципальное образование "Город Березники" Пермского края</v>
          </cell>
          <cell r="D1353" t="str">
            <v>г. Березники, ул. Юбилейная, д. 28</v>
          </cell>
          <cell r="E1353" t="b">
            <v>1</v>
          </cell>
          <cell r="F1353">
            <v>1964</v>
          </cell>
          <cell r="H1353" t="str">
            <v>Кирпич</v>
          </cell>
          <cell r="L1353">
            <v>5</v>
          </cell>
          <cell r="M1353">
            <v>4</v>
          </cell>
          <cell r="Q1353">
            <v>3458.4</v>
          </cell>
          <cell r="R1353">
            <v>2590</v>
          </cell>
          <cell r="S1353">
            <v>2590</v>
          </cell>
          <cell r="T1353">
            <v>163</v>
          </cell>
        </row>
        <row r="1354">
          <cell r="C1354" t="str">
            <v>Муниципальное образование "Город Березники" Пермского края</v>
          </cell>
          <cell r="D1354" t="str">
            <v>г. Березники, ул. Юбилейная, д. 30</v>
          </cell>
          <cell r="E1354" t="b">
            <v>1</v>
          </cell>
          <cell r="F1354">
            <v>1964</v>
          </cell>
          <cell r="H1354" t="str">
            <v>Панель</v>
          </cell>
          <cell r="L1354">
            <v>5</v>
          </cell>
          <cell r="M1354">
            <v>4</v>
          </cell>
          <cell r="Q1354">
            <v>3485</v>
          </cell>
          <cell r="R1354">
            <v>3169.6</v>
          </cell>
          <cell r="S1354">
            <v>3169.6</v>
          </cell>
          <cell r="T1354">
            <v>181</v>
          </cell>
        </row>
        <row r="1355">
          <cell r="C1355" t="str">
            <v>Муниципальное образование "Город Березники" Пермского края</v>
          </cell>
          <cell r="D1355" t="str">
            <v>г. Березники, ул. Юбилейная, д. 31</v>
          </cell>
          <cell r="E1355" t="b">
            <v>1</v>
          </cell>
          <cell r="F1355">
            <v>1981</v>
          </cell>
          <cell r="H1355" t="str">
            <v>Кирпич/панели</v>
          </cell>
          <cell r="L1355">
            <v>5</v>
          </cell>
          <cell r="M1355">
            <v>13</v>
          </cell>
          <cell r="Q1355">
            <v>12267.9</v>
          </cell>
          <cell r="R1355">
            <v>9004.9</v>
          </cell>
          <cell r="S1355">
            <v>276.2</v>
          </cell>
          <cell r="T1355">
            <v>438</v>
          </cell>
        </row>
        <row r="1356">
          <cell r="C1356" t="str">
            <v>Муниципальное образование "Город Березники" Пермского края</v>
          </cell>
          <cell r="D1356" t="str">
            <v>г. Березники, ул. Юбилейная, д. 32</v>
          </cell>
          <cell r="E1356" t="b">
            <v>1</v>
          </cell>
          <cell r="F1356">
            <v>1965</v>
          </cell>
          <cell r="H1356" t="str">
            <v>Кирпич</v>
          </cell>
          <cell r="L1356">
            <v>5</v>
          </cell>
          <cell r="M1356">
            <v>4</v>
          </cell>
          <cell r="Q1356">
            <v>3531.5</v>
          </cell>
          <cell r="R1356">
            <v>2755.2</v>
          </cell>
          <cell r="S1356">
            <v>2479.6799999999998</v>
          </cell>
          <cell r="T1356">
            <v>173</v>
          </cell>
        </row>
        <row r="1357">
          <cell r="C1357" t="str">
            <v>Муниципальное образование "Город Березники" Пермского края</v>
          </cell>
          <cell r="D1357" t="str">
            <v>г. Березники, ул. Юбилейная, д. 34</v>
          </cell>
          <cell r="E1357" t="b">
            <v>1</v>
          </cell>
          <cell r="F1357">
            <v>1964</v>
          </cell>
          <cell r="H1357" t="str">
            <v>Панель</v>
          </cell>
          <cell r="L1357">
            <v>5</v>
          </cell>
          <cell r="M1357">
            <v>4</v>
          </cell>
          <cell r="Q1357">
            <v>3514.1</v>
          </cell>
          <cell r="R1357">
            <v>3166.3</v>
          </cell>
          <cell r="S1357">
            <v>3166.3</v>
          </cell>
          <cell r="T1357">
            <v>165</v>
          </cell>
        </row>
        <row r="1358">
          <cell r="C1358" t="str">
            <v>Муниципальное образование "Город Березники" Пермского края</v>
          </cell>
          <cell r="D1358" t="str">
            <v>г. Березники, ул. Юбилейная, д. 35</v>
          </cell>
          <cell r="E1358" t="b">
            <v>1</v>
          </cell>
          <cell r="F1358">
            <v>1976</v>
          </cell>
          <cell r="H1358" t="str">
            <v>Кирпич</v>
          </cell>
          <cell r="L1358">
            <v>5</v>
          </cell>
          <cell r="M1358">
            <v>1</v>
          </cell>
          <cell r="Q1358">
            <v>2874.3</v>
          </cell>
          <cell r="R1358">
            <v>2020.1</v>
          </cell>
          <cell r="S1358">
            <v>1818.09</v>
          </cell>
          <cell r="T1358">
            <v>48</v>
          </cell>
        </row>
        <row r="1359">
          <cell r="C1359" t="str">
            <v>Муниципальное образование "Город Березники" Пермского края</v>
          </cell>
          <cell r="D1359" t="str">
            <v>г. Березники, ул. Юбилейная, д. 36</v>
          </cell>
          <cell r="E1359" t="b">
            <v>1</v>
          </cell>
          <cell r="F1359">
            <v>1964</v>
          </cell>
          <cell r="H1359" t="str">
            <v>Панель</v>
          </cell>
          <cell r="L1359">
            <v>5</v>
          </cell>
          <cell r="M1359">
            <v>4</v>
          </cell>
          <cell r="Q1359">
            <v>3155.5</v>
          </cell>
          <cell r="R1359">
            <v>2033.4</v>
          </cell>
          <cell r="S1359">
            <v>158.19999999999999</v>
          </cell>
          <cell r="T1359">
            <v>200</v>
          </cell>
        </row>
        <row r="1360">
          <cell r="C1360" t="str">
            <v>Муниципальное образование "Город Березники" Пермского края</v>
          </cell>
          <cell r="D1360" t="str">
            <v>г. Березники, ул. Юбилейная, д. 40</v>
          </cell>
          <cell r="E1360" t="b">
            <v>1</v>
          </cell>
          <cell r="F1360">
            <v>1965</v>
          </cell>
          <cell r="H1360" t="str">
            <v>Кирпич</v>
          </cell>
          <cell r="L1360">
            <v>5</v>
          </cell>
          <cell r="M1360">
            <v>4</v>
          </cell>
          <cell r="Q1360">
            <v>4129.7</v>
          </cell>
          <cell r="R1360">
            <v>3709.7</v>
          </cell>
          <cell r="S1360">
            <v>2531.8000000000002</v>
          </cell>
          <cell r="T1360">
            <v>127</v>
          </cell>
        </row>
        <row r="1361">
          <cell r="C1361" t="str">
            <v>Муниципальное образование "Город Березники" Пермского края</v>
          </cell>
          <cell r="D1361" t="str">
            <v>г. Березники, ул. Юбилейная, д. 42</v>
          </cell>
          <cell r="E1361" t="b">
            <v>1</v>
          </cell>
          <cell r="F1361">
            <v>1965</v>
          </cell>
          <cell r="H1361" t="str">
            <v>Кирпич</v>
          </cell>
          <cell r="L1361">
            <v>5</v>
          </cell>
          <cell r="M1361">
            <v>4</v>
          </cell>
          <cell r="Q1361">
            <v>4064.6</v>
          </cell>
          <cell r="R1361">
            <v>2526.9</v>
          </cell>
          <cell r="S1361">
            <v>158.69999999999999</v>
          </cell>
          <cell r="T1361">
            <v>160</v>
          </cell>
        </row>
        <row r="1362">
          <cell r="C1362" t="str">
            <v>Муниципальное образование "Город Березники" Пермского края</v>
          </cell>
          <cell r="D1362" t="str">
            <v>г. Березники, ул. Юбилейная, д. 43</v>
          </cell>
          <cell r="E1362" t="b">
            <v>1</v>
          </cell>
          <cell r="F1362">
            <v>1963</v>
          </cell>
          <cell r="H1362" t="str">
            <v>Панель</v>
          </cell>
          <cell r="L1362">
            <v>4</v>
          </cell>
          <cell r="M1362">
            <v>3</v>
          </cell>
          <cell r="Q1362">
            <v>2223.1999999999998</v>
          </cell>
          <cell r="R1362">
            <v>2010.2</v>
          </cell>
          <cell r="S1362">
            <v>2010.2</v>
          </cell>
          <cell r="T1362">
            <v>94</v>
          </cell>
        </row>
        <row r="1363">
          <cell r="C1363" t="str">
            <v>Муниципальное образование "Город Березники" Пермского края</v>
          </cell>
          <cell r="D1363" t="str">
            <v>г. Березники, ул. Юбилейная, д. 44</v>
          </cell>
          <cell r="E1363" t="b">
            <v>1</v>
          </cell>
          <cell r="F1363">
            <v>1964</v>
          </cell>
          <cell r="H1363" t="str">
            <v>Панель</v>
          </cell>
          <cell r="L1363">
            <v>5</v>
          </cell>
          <cell r="M1363">
            <v>4</v>
          </cell>
          <cell r="Q1363">
            <v>3507</v>
          </cell>
          <cell r="R1363">
            <v>3159.6</v>
          </cell>
          <cell r="S1363">
            <v>3159.6</v>
          </cell>
          <cell r="T1363">
            <v>173</v>
          </cell>
        </row>
        <row r="1364">
          <cell r="C1364" t="str">
            <v>Муниципальное образование "Город Березники" Пермского края</v>
          </cell>
          <cell r="D1364" t="str">
            <v>г. Березники, ул. Юбилейная, д. 45</v>
          </cell>
          <cell r="E1364" t="b">
            <v>1</v>
          </cell>
          <cell r="F1364">
            <v>1963</v>
          </cell>
          <cell r="H1364" t="str">
            <v>Панель</v>
          </cell>
          <cell r="L1364">
            <v>4</v>
          </cell>
          <cell r="M1364">
            <v>3</v>
          </cell>
          <cell r="Q1364">
            <v>2202.6999999999998</v>
          </cell>
          <cell r="R1364">
            <v>1990.1</v>
          </cell>
          <cell r="S1364">
            <v>1990.1</v>
          </cell>
          <cell r="T1364">
            <v>110</v>
          </cell>
        </row>
        <row r="1365">
          <cell r="C1365" t="str">
            <v>Муниципальное образование "Город Березники" Пермского края</v>
          </cell>
          <cell r="D1365" t="str">
            <v>г. Березники, ул. Юбилейная, д. 46</v>
          </cell>
          <cell r="E1365" t="b">
            <v>1</v>
          </cell>
          <cell r="F1365">
            <v>1967</v>
          </cell>
          <cell r="H1365" t="str">
            <v>Кирпич</v>
          </cell>
          <cell r="L1365">
            <v>5</v>
          </cell>
          <cell r="M1365">
            <v>8</v>
          </cell>
          <cell r="Q1365">
            <v>7018</v>
          </cell>
          <cell r="R1365">
            <v>6487.9</v>
          </cell>
          <cell r="S1365">
            <v>6087.9</v>
          </cell>
          <cell r="T1365">
            <v>235</v>
          </cell>
        </row>
        <row r="1366">
          <cell r="C1366" t="str">
            <v>Муниципальное образование "Город Березники" Пермского края</v>
          </cell>
          <cell r="D1366" t="str">
            <v>г. Березники, ул. Юбилейная, д. 51</v>
          </cell>
          <cell r="E1366" t="b">
            <v>1</v>
          </cell>
          <cell r="F1366">
            <v>1968</v>
          </cell>
          <cell r="H1366" t="str">
            <v>Кирпич</v>
          </cell>
          <cell r="L1366">
            <v>5</v>
          </cell>
          <cell r="M1366">
            <v>6</v>
          </cell>
          <cell r="Q1366">
            <v>6094.1</v>
          </cell>
          <cell r="R1366">
            <v>6050.7</v>
          </cell>
          <cell r="S1366">
            <v>3759.4</v>
          </cell>
          <cell r="T1366">
            <v>176</v>
          </cell>
        </row>
        <row r="1367">
          <cell r="C1367" t="str">
            <v>Муниципальное образование "Город Березники" Пермского края</v>
          </cell>
          <cell r="D1367" t="str">
            <v>г. Березники, ул. Юбилейная, д. 53</v>
          </cell>
          <cell r="E1367" t="b">
            <v>1</v>
          </cell>
          <cell r="F1367">
            <v>1965</v>
          </cell>
          <cell r="H1367" t="str">
            <v>Кирпич</v>
          </cell>
          <cell r="L1367">
            <v>5</v>
          </cell>
          <cell r="M1367">
            <v>8</v>
          </cell>
          <cell r="Q1367">
            <v>5788.7</v>
          </cell>
          <cell r="R1367">
            <v>5197</v>
          </cell>
          <cell r="S1367">
            <v>5197</v>
          </cell>
          <cell r="T1367">
            <v>217</v>
          </cell>
        </row>
        <row r="1368">
          <cell r="C1368" t="str">
            <v>Муниципальное образование "Город Березники" Пермского края</v>
          </cell>
          <cell r="D1368" t="str">
            <v>г. Березники, ул. Юбилейная, д. 55</v>
          </cell>
          <cell r="E1368" t="b">
            <v>1</v>
          </cell>
          <cell r="F1368">
            <v>1966</v>
          </cell>
          <cell r="H1368" t="str">
            <v>Панель</v>
          </cell>
          <cell r="L1368">
            <v>5</v>
          </cell>
          <cell r="M1368">
            <v>3</v>
          </cell>
          <cell r="Q1368">
            <v>2779.5</v>
          </cell>
          <cell r="R1368">
            <v>2515.5</v>
          </cell>
          <cell r="S1368">
            <v>2515.5</v>
          </cell>
          <cell r="T1368">
            <v>121</v>
          </cell>
        </row>
        <row r="1369">
          <cell r="C1369" t="str">
            <v>Муниципальное образование "Город Березники" Пермского края</v>
          </cell>
          <cell r="D1369" t="str">
            <v>г. Березники, ул. Юбилейная, д. 57</v>
          </cell>
          <cell r="E1369" t="b">
            <v>1</v>
          </cell>
          <cell r="F1369">
            <v>1966</v>
          </cell>
          <cell r="H1369" t="str">
            <v>Панель</v>
          </cell>
          <cell r="L1369">
            <v>5</v>
          </cell>
          <cell r="M1369">
            <v>4</v>
          </cell>
          <cell r="Q1369">
            <v>3482</v>
          </cell>
          <cell r="R1369">
            <v>3125.6</v>
          </cell>
          <cell r="S1369">
            <v>3125.6</v>
          </cell>
          <cell r="T1369">
            <v>148</v>
          </cell>
        </row>
        <row r="1370">
          <cell r="C1370" t="str">
            <v>Муниципальное образование "Город Березники" Пермского края</v>
          </cell>
          <cell r="D1370" t="str">
            <v>г. Березники, ул. Юбилейная, д. 59</v>
          </cell>
          <cell r="E1370" t="b">
            <v>1</v>
          </cell>
          <cell r="F1370">
            <v>1966</v>
          </cell>
          <cell r="H1370" t="str">
            <v>Панель</v>
          </cell>
          <cell r="L1370">
            <v>5</v>
          </cell>
          <cell r="M1370">
            <v>4</v>
          </cell>
          <cell r="Q1370">
            <v>3511.1</v>
          </cell>
          <cell r="R1370">
            <v>3155.2</v>
          </cell>
          <cell r="S1370">
            <v>3155.2</v>
          </cell>
          <cell r="T1370">
            <v>158</v>
          </cell>
        </row>
        <row r="1371">
          <cell r="C1371" t="str">
            <v>Муниципальное образование "Город Березники" Пермского края</v>
          </cell>
          <cell r="D1371" t="str">
            <v>г. Березники, ул. Юбилейная, д. 61</v>
          </cell>
          <cell r="E1371" t="b">
            <v>1</v>
          </cell>
          <cell r="F1371">
            <v>1966</v>
          </cell>
          <cell r="H1371" t="str">
            <v>Панель</v>
          </cell>
          <cell r="L1371">
            <v>5</v>
          </cell>
          <cell r="M1371">
            <v>3</v>
          </cell>
          <cell r="Q1371">
            <v>2770.2</v>
          </cell>
          <cell r="R1371">
            <v>2645</v>
          </cell>
          <cell r="S1371">
            <v>2506.4</v>
          </cell>
          <cell r="T1371">
            <v>114</v>
          </cell>
        </row>
        <row r="1372">
          <cell r="C1372" t="str">
            <v>Муниципальное образование "Город Березники" Пермского края</v>
          </cell>
          <cell r="D1372" t="str">
            <v>г. Березники, ул. Юбилейная, д. 62</v>
          </cell>
          <cell r="E1372" t="b">
            <v>1</v>
          </cell>
          <cell r="F1372">
            <v>1965</v>
          </cell>
          <cell r="H1372" t="str">
            <v>Кирпич</v>
          </cell>
          <cell r="L1372">
            <v>5</v>
          </cell>
          <cell r="M1372">
            <v>4</v>
          </cell>
          <cell r="Q1372">
            <v>3311.4</v>
          </cell>
          <cell r="R1372">
            <v>2574.3000000000002</v>
          </cell>
          <cell r="S1372">
            <v>2316.87</v>
          </cell>
          <cell r="T1372">
            <v>178</v>
          </cell>
        </row>
        <row r="1373">
          <cell r="C1373" t="str">
            <v>Муниципальное образование "Город Березники" Пермского края</v>
          </cell>
          <cell r="D1373" t="str">
            <v>г. Березники, ул. Юбилейная, д. 63</v>
          </cell>
          <cell r="E1373" t="b">
            <v>1</v>
          </cell>
          <cell r="F1373">
            <v>1966</v>
          </cell>
          <cell r="H1373" t="str">
            <v>Панель</v>
          </cell>
          <cell r="L1373">
            <v>5</v>
          </cell>
          <cell r="M1373">
            <v>3</v>
          </cell>
          <cell r="Q1373">
            <v>2778.6</v>
          </cell>
          <cell r="R1373">
            <v>2513.4</v>
          </cell>
          <cell r="S1373">
            <v>2513.4</v>
          </cell>
          <cell r="T1373">
            <v>115</v>
          </cell>
        </row>
        <row r="1374">
          <cell r="C1374" t="str">
            <v>Муниципальное образование "Город Березники" Пермского края</v>
          </cell>
          <cell r="D1374" t="str">
            <v>г. Березники, ул. Юбилейная, д. 65</v>
          </cell>
          <cell r="E1374" t="b">
            <v>1</v>
          </cell>
          <cell r="F1374">
            <v>1966</v>
          </cell>
          <cell r="H1374" t="str">
            <v>Панель</v>
          </cell>
          <cell r="L1374">
            <v>5</v>
          </cell>
          <cell r="M1374">
            <v>4</v>
          </cell>
          <cell r="Q1374">
            <v>3503.4</v>
          </cell>
          <cell r="R1374">
            <v>3147.7</v>
          </cell>
          <cell r="S1374">
            <v>3147.7</v>
          </cell>
          <cell r="T1374">
            <v>154</v>
          </cell>
        </row>
        <row r="1375">
          <cell r="C1375" t="str">
            <v>Муниципальное образование "Город Березники" Пермского края</v>
          </cell>
          <cell r="D1375" t="str">
            <v>г. Березники, ул. Юбилейная, д. 69</v>
          </cell>
          <cell r="E1375" t="b">
            <v>1</v>
          </cell>
          <cell r="F1375">
            <v>1967</v>
          </cell>
          <cell r="H1375" t="str">
            <v>Кирпич</v>
          </cell>
          <cell r="L1375">
            <v>5</v>
          </cell>
          <cell r="M1375">
            <v>3</v>
          </cell>
          <cell r="Q1375">
            <v>3203.9</v>
          </cell>
          <cell r="R1375">
            <v>3028.4</v>
          </cell>
          <cell r="S1375">
            <v>3028.4</v>
          </cell>
          <cell r="T1375">
            <v>195</v>
          </cell>
        </row>
        <row r="1376">
          <cell r="C1376" t="str">
            <v>Муниципальное образование "Город Березники" Пермского края</v>
          </cell>
          <cell r="D1376" t="str">
            <v>г. Березники, ул. Юбилейная, д. 71</v>
          </cell>
          <cell r="E1376" t="b">
            <v>1</v>
          </cell>
          <cell r="F1376">
            <v>1968</v>
          </cell>
          <cell r="H1376" t="str">
            <v>Кирпич</v>
          </cell>
          <cell r="L1376">
            <v>5</v>
          </cell>
          <cell r="M1376">
            <v>8</v>
          </cell>
          <cell r="Q1376">
            <v>5796.6</v>
          </cell>
          <cell r="R1376">
            <v>5193.1000000000004</v>
          </cell>
          <cell r="S1376">
            <v>5193.1000000000004</v>
          </cell>
          <cell r="T1376">
            <v>213</v>
          </cell>
        </row>
        <row r="1377">
          <cell r="C1377" t="str">
            <v>Муниципальное образование "Город Березники" Пермского края</v>
          </cell>
          <cell r="D1377" t="str">
            <v>г. Березники, ул. Юбилейная, д. 72</v>
          </cell>
          <cell r="E1377" t="b">
            <v>1</v>
          </cell>
          <cell r="F1377">
            <v>1970</v>
          </cell>
          <cell r="H1377" t="str">
            <v>Панель</v>
          </cell>
          <cell r="L1377">
            <v>5</v>
          </cell>
          <cell r="M1377">
            <v>8</v>
          </cell>
          <cell r="Q1377">
            <v>6953.5</v>
          </cell>
          <cell r="R1377">
            <v>5126</v>
          </cell>
          <cell r="S1377">
            <v>5126</v>
          </cell>
          <cell r="T1377">
            <v>280</v>
          </cell>
        </row>
        <row r="1378">
          <cell r="C1378" t="str">
            <v>Муниципальное образование "Город Березники" Пермского края</v>
          </cell>
          <cell r="D1378" t="str">
            <v>г. Березники, ул. Юбилейная, д. 73</v>
          </cell>
          <cell r="E1378" t="b">
            <v>1</v>
          </cell>
          <cell r="F1378">
            <v>1966</v>
          </cell>
          <cell r="H1378" t="str">
            <v>Панель</v>
          </cell>
          <cell r="L1378">
            <v>5</v>
          </cell>
          <cell r="M1378">
            <v>4</v>
          </cell>
          <cell r="Q1378">
            <v>3518</v>
          </cell>
          <cell r="R1378">
            <v>3158.3</v>
          </cell>
          <cell r="S1378">
            <v>3158.3</v>
          </cell>
          <cell r="T1378">
            <v>145</v>
          </cell>
        </row>
        <row r="1379">
          <cell r="C1379" t="str">
            <v>Муниципальное образование "Город Березники" Пермского края</v>
          </cell>
          <cell r="D1379" t="str">
            <v>г. Березники, ул. Юбилейная, д. 74</v>
          </cell>
          <cell r="E1379" t="b">
            <v>1</v>
          </cell>
          <cell r="F1379">
            <v>1972</v>
          </cell>
          <cell r="G1379">
            <v>1972</v>
          </cell>
          <cell r="H1379" t="str">
            <v>панели</v>
          </cell>
          <cell r="L1379">
            <v>5</v>
          </cell>
          <cell r="M1379">
            <v>8</v>
          </cell>
          <cell r="Q1379">
            <v>6258.3</v>
          </cell>
          <cell r="R1379">
            <v>5203.8</v>
          </cell>
          <cell r="S1379">
            <v>5203.8</v>
          </cell>
          <cell r="T1379">
            <v>285</v>
          </cell>
        </row>
        <row r="1380">
          <cell r="C1380" t="str">
            <v>Муниципальное образование "Город Березники" Пермского края</v>
          </cell>
          <cell r="D1380" t="str">
            <v>г. Березники, ул. Юбилейная, д. 75</v>
          </cell>
          <cell r="E1380" t="b">
            <v>1</v>
          </cell>
          <cell r="F1380">
            <v>1967</v>
          </cell>
          <cell r="H1380" t="str">
            <v>Панель</v>
          </cell>
          <cell r="L1380">
            <v>5</v>
          </cell>
          <cell r="M1380">
            <v>4</v>
          </cell>
          <cell r="Q1380">
            <v>3493.5</v>
          </cell>
          <cell r="R1380">
            <v>3135.6</v>
          </cell>
          <cell r="S1380">
            <v>3135.6</v>
          </cell>
          <cell r="T1380">
            <v>140</v>
          </cell>
        </row>
        <row r="1381">
          <cell r="C1381" t="str">
            <v>Муниципальное образование "Город Березники" Пермского края</v>
          </cell>
          <cell r="D1381" t="str">
            <v>г. Березники, ул. Юбилейная, д. 77</v>
          </cell>
          <cell r="E1381" t="b">
            <v>1</v>
          </cell>
          <cell r="F1381">
            <v>1967</v>
          </cell>
          <cell r="H1381" t="str">
            <v>Кирпич</v>
          </cell>
          <cell r="L1381">
            <v>5</v>
          </cell>
          <cell r="M1381">
            <v>6</v>
          </cell>
          <cell r="Q1381">
            <v>5614.7</v>
          </cell>
          <cell r="R1381">
            <v>5216.5</v>
          </cell>
          <cell r="S1381">
            <v>5216.5</v>
          </cell>
          <cell r="T1381">
            <v>215</v>
          </cell>
        </row>
        <row r="1382">
          <cell r="C1382" t="str">
            <v>Муниципальное образование "Город Березники" Пермского края</v>
          </cell>
          <cell r="D1382" t="str">
            <v>г. Березники, ул. Юбилейная, д. 79</v>
          </cell>
          <cell r="E1382" t="b">
            <v>1</v>
          </cell>
          <cell r="F1382">
            <v>1966</v>
          </cell>
          <cell r="H1382" t="str">
            <v>Панель</v>
          </cell>
          <cell r="L1382">
            <v>5</v>
          </cell>
          <cell r="M1382">
            <v>3</v>
          </cell>
          <cell r="Q1382">
            <v>2826.7</v>
          </cell>
          <cell r="R1382">
            <v>2496.3000000000002</v>
          </cell>
          <cell r="S1382">
            <v>2496.3000000000002</v>
          </cell>
          <cell r="T1382">
            <v>127</v>
          </cell>
        </row>
        <row r="1383">
          <cell r="C1383" t="str">
            <v>Муниципальное образование "Город Березники" Пермского края</v>
          </cell>
          <cell r="D1383" t="str">
            <v>г. Березники, ул. Юбилейная, д. 81</v>
          </cell>
          <cell r="E1383" t="b">
            <v>1</v>
          </cell>
          <cell r="F1383">
            <v>1968</v>
          </cell>
          <cell r="H1383" t="str">
            <v>Панель</v>
          </cell>
          <cell r="L1383">
            <v>5</v>
          </cell>
          <cell r="M1383">
            <v>4</v>
          </cell>
          <cell r="Q1383">
            <v>6832.1</v>
          </cell>
          <cell r="R1383">
            <v>3145.9</v>
          </cell>
          <cell r="S1383">
            <v>3145.9</v>
          </cell>
          <cell r="T1383">
            <v>155</v>
          </cell>
        </row>
        <row r="1384">
          <cell r="C1384" t="str">
            <v>Муниципальное образование "Город Березники" Пермского края</v>
          </cell>
          <cell r="D1384" t="str">
            <v>г. Березники, ул. Юбилейная, д. 83</v>
          </cell>
          <cell r="E1384" t="b">
            <v>1</v>
          </cell>
          <cell r="F1384">
            <v>1967</v>
          </cell>
          <cell r="H1384" t="str">
            <v>Панель</v>
          </cell>
          <cell r="L1384">
            <v>5</v>
          </cell>
          <cell r="M1384">
            <v>4</v>
          </cell>
          <cell r="Q1384">
            <v>6023.4</v>
          </cell>
          <cell r="R1384">
            <v>3152.7</v>
          </cell>
          <cell r="S1384">
            <v>3152.7</v>
          </cell>
          <cell r="T1384">
            <v>157</v>
          </cell>
        </row>
        <row r="1385">
          <cell r="C1385" t="str">
            <v>Муниципальное образование "Город Березники" Пермского края</v>
          </cell>
          <cell r="D1385" t="str">
            <v>г. Березники, ул. Юбилейная, д. 85</v>
          </cell>
          <cell r="E1385" t="b">
            <v>1</v>
          </cell>
          <cell r="F1385">
            <v>1967</v>
          </cell>
          <cell r="H1385" t="str">
            <v>Панель</v>
          </cell>
          <cell r="L1385">
            <v>5</v>
          </cell>
          <cell r="M1385">
            <v>3</v>
          </cell>
          <cell r="Q1385">
            <v>6801</v>
          </cell>
          <cell r="R1385">
            <v>2514.6999999999998</v>
          </cell>
          <cell r="S1385">
            <v>2514.6999999999998</v>
          </cell>
          <cell r="T1385">
            <v>124</v>
          </cell>
        </row>
        <row r="1386">
          <cell r="C1386" t="str">
            <v>Муниципальное образование "Город Березники" Пермского края</v>
          </cell>
          <cell r="D1386" t="str">
            <v>г. Березники, ул. Юбилейная, д. 87</v>
          </cell>
          <cell r="E1386" t="b">
            <v>1</v>
          </cell>
          <cell r="F1386">
            <v>1966</v>
          </cell>
          <cell r="H1386" t="str">
            <v>Кирпич</v>
          </cell>
          <cell r="L1386">
            <v>5</v>
          </cell>
          <cell r="M1386">
            <v>6</v>
          </cell>
          <cell r="Q1386">
            <v>5314.8</v>
          </cell>
          <cell r="R1386">
            <v>5086.3999999999996</v>
          </cell>
          <cell r="S1386">
            <v>4394.6000000000004</v>
          </cell>
          <cell r="T1386">
            <v>181</v>
          </cell>
        </row>
        <row r="1387">
          <cell r="C1387" t="str">
            <v>Муниципальное образование "Город Березники" Пермского края</v>
          </cell>
          <cell r="D1387" t="str">
            <v>г. Березники, ул. Юбилейная, д. 89</v>
          </cell>
          <cell r="E1387" t="b">
            <v>1</v>
          </cell>
          <cell r="F1387">
            <v>1968</v>
          </cell>
          <cell r="H1387" t="str">
            <v>Панель</v>
          </cell>
          <cell r="L1387">
            <v>5</v>
          </cell>
          <cell r="M1387">
            <v>3</v>
          </cell>
          <cell r="Q1387">
            <v>2782.3</v>
          </cell>
          <cell r="R1387">
            <v>2519.6999999999998</v>
          </cell>
          <cell r="S1387">
            <v>2519.6999999999998</v>
          </cell>
          <cell r="T1387">
            <v>122</v>
          </cell>
        </row>
        <row r="1388">
          <cell r="C1388" t="str">
            <v>Муниципальное образование "Город Березники" Пермского края</v>
          </cell>
          <cell r="D1388" t="str">
            <v>г. Березники, ул. Юбилейная, д. 90</v>
          </cell>
          <cell r="E1388" t="b">
            <v>1</v>
          </cell>
          <cell r="F1388">
            <v>1974</v>
          </cell>
          <cell r="H1388" t="str">
            <v>Панель</v>
          </cell>
          <cell r="L1388">
            <v>5</v>
          </cell>
          <cell r="M1388">
            <v>4</v>
          </cell>
          <cell r="Q1388">
            <v>2887.2</v>
          </cell>
          <cell r="R1388">
            <v>2588.5</v>
          </cell>
          <cell r="S1388">
            <v>2329.65</v>
          </cell>
          <cell r="T1388">
            <v>225</v>
          </cell>
        </row>
        <row r="1389">
          <cell r="C1389" t="str">
            <v>Муниципальное образование "Город Березники" Пермского края</v>
          </cell>
          <cell r="D1389" t="str">
            <v>г. Березники, ул. Юбилейная, д. 91</v>
          </cell>
          <cell r="E1389" t="b">
            <v>1</v>
          </cell>
          <cell r="F1389">
            <v>1967</v>
          </cell>
          <cell r="H1389" t="str">
            <v>Панель</v>
          </cell>
          <cell r="L1389">
            <v>5</v>
          </cell>
          <cell r="M1389">
            <v>4</v>
          </cell>
          <cell r="Q1389">
            <v>3515</v>
          </cell>
          <cell r="R1389">
            <v>3167.1</v>
          </cell>
          <cell r="S1389">
            <v>3167.1</v>
          </cell>
          <cell r="T1389">
            <v>175</v>
          </cell>
        </row>
        <row r="1390">
          <cell r="C1390" t="str">
            <v>Муниципальное образование "Город Березники" Пермского края</v>
          </cell>
          <cell r="D1390" t="str">
            <v>г. Березники, ул. Юбилейная, д. 92</v>
          </cell>
          <cell r="E1390" t="b">
            <v>1</v>
          </cell>
          <cell r="F1390">
            <v>1979</v>
          </cell>
          <cell r="H1390" t="str">
            <v>Кирпич/панели</v>
          </cell>
          <cell r="L1390">
            <v>9</v>
          </cell>
          <cell r="M1390">
            <v>6</v>
          </cell>
          <cell r="N1390">
            <v>6</v>
          </cell>
          <cell r="O1390">
            <v>6</v>
          </cell>
          <cell r="Q1390">
            <v>6230.1</v>
          </cell>
          <cell r="R1390">
            <v>5187.6000000000004</v>
          </cell>
          <cell r="S1390">
            <v>4668.84</v>
          </cell>
          <cell r="T1390">
            <v>260</v>
          </cell>
        </row>
        <row r="1391">
          <cell r="C1391" t="str">
            <v>Муниципальное образование "Город Березники" Пермского края</v>
          </cell>
          <cell r="D1391" t="str">
            <v>г. Березники, ул. Юбилейная, д. 94</v>
          </cell>
          <cell r="E1391" t="b">
            <v>1</v>
          </cell>
          <cell r="F1391">
            <v>1974</v>
          </cell>
          <cell r="H1391" t="str">
            <v>Панель</v>
          </cell>
          <cell r="L1391">
            <v>5</v>
          </cell>
          <cell r="M1391">
            <v>17</v>
          </cell>
          <cell r="Q1391">
            <v>13502.2</v>
          </cell>
          <cell r="R1391">
            <v>11140.5</v>
          </cell>
          <cell r="S1391">
            <v>10026.450000000001</v>
          </cell>
          <cell r="T1391">
            <v>635</v>
          </cell>
        </row>
        <row r="1392">
          <cell r="C1392" t="str">
            <v>Муниципальное образование "Город Березники" Пермского края</v>
          </cell>
          <cell r="D1392" t="str">
            <v>г. Березники, ул. Юбилейная, д. 95</v>
          </cell>
          <cell r="E1392" t="b">
            <v>1</v>
          </cell>
          <cell r="F1392">
            <v>1971</v>
          </cell>
          <cell r="H1392" t="str">
            <v>Панель</v>
          </cell>
          <cell r="L1392">
            <v>5</v>
          </cell>
          <cell r="M1392">
            <v>8</v>
          </cell>
          <cell r="Q1392">
            <v>6331.4</v>
          </cell>
          <cell r="R1392">
            <v>5455.2</v>
          </cell>
          <cell r="S1392">
            <v>5166.3</v>
          </cell>
          <cell r="T1392">
            <v>237</v>
          </cell>
        </row>
        <row r="1393">
          <cell r="C1393" t="str">
            <v>Муниципальное образование "Город Березники" Пермского края</v>
          </cell>
          <cell r="D1393" t="str">
            <v>г. Березники, ул. Юбилейная, д. 97</v>
          </cell>
          <cell r="E1393" t="b">
            <v>1</v>
          </cell>
          <cell r="F1393">
            <v>1971</v>
          </cell>
          <cell r="H1393" t="str">
            <v>Панель</v>
          </cell>
          <cell r="L1393">
            <v>5</v>
          </cell>
          <cell r="M1393">
            <v>8</v>
          </cell>
          <cell r="Q1393">
            <v>5952.2</v>
          </cell>
          <cell r="R1393">
            <v>5149.1000000000004</v>
          </cell>
          <cell r="S1393">
            <v>5149.1000000000004</v>
          </cell>
          <cell r="T1393">
            <v>266</v>
          </cell>
        </row>
        <row r="1394">
          <cell r="C1394" t="str">
            <v>Муниципальное образование "Город Березники" Пермского края</v>
          </cell>
          <cell r="D1394" t="str">
            <v>г. Березники, ул. Юбилейная, д. 98</v>
          </cell>
          <cell r="E1394" t="b">
            <v>1</v>
          </cell>
          <cell r="F1394">
            <v>1975</v>
          </cell>
          <cell r="H1394" t="str">
            <v>Панель</v>
          </cell>
          <cell r="L1394">
            <v>5</v>
          </cell>
          <cell r="M1394">
            <v>4</v>
          </cell>
          <cell r="Q1394">
            <v>2901.1</v>
          </cell>
          <cell r="R1394">
            <v>2600.5</v>
          </cell>
          <cell r="S1394">
            <v>2340.4499999999998</v>
          </cell>
          <cell r="T1394">
            <v>150</v>
          </cell>
        </row>
        <row r="1395">
          <cell r="C1395" t="str">
            <v>Муниципальное образование "Город Березники" Пермского края</v>
          </cell>
          <cell r="D1395" t="str">
            <v>г. Березники, ул. Юбилейная, д. 100</v>
          </cell>
          <cell r="E1395" t="b">
            <v>1</v>
          </cell>
          <cell r="F1395">
            <v>1974</v>
          </cell>
          <cell r="H1395" t="str">
            <v>Панель</v>
          </cell>
          <cell r="L1395">
            <v>5</v>
          </cell>
          <cell r="M1395">
            <v>4</v>
          </cell>
          <cell r="Q1395">
            <v>2890.9</v>
          </cell>
          <cell r="R1395">
            <v>2589.6</v>
          </cell>
          <cell r="S1395">
            <v>2330.64</v>
          </cell>
          <cell r="T1395">
            <v>150</v>
          </cell>
        </row>
        <row r="1396">
          <cell r="C1396" t="str">
            <v>Муниципальное образование "Город Березники" Пермского края</v>
          </cell>
          <cell r="D1396" t="str">
            <v>г. Березники, ул. Юбилейная, д. 101</v>
          </cell>
          <cell r="E1396" t="b">
            <v>1</v>
          </cell>
          <cell r="F1396">
            <v>1972</v>
          </cell>
          <cell r="H1396" t="str">
            <v>Кирпич</v>
          </cell>
          <cell r="L1396">
            <v>5</v>
          </cell>
          <cell r="M1396">
            <v>2</v>
          </cell>
          <cell r="Q1396">
            <v>4790.3999999999996</v>
          </cell>
          <cell r="R1396">
            <v>2644</v>
          </cell>
          <cell r="S1396">
            <v>2379.6</v>
          </cell>
          <cell r="T1396">
            <v>380</v>
          </cell>
        </row>
        <row r="1397">
          <cell r="C1397" t="str">
            <v>Муниципальное образование "Город Березники" Пермского края</v>
          </cell>
          <cell r="D1397" t="str">
            <v>г. Березники, ул. Юбилейная, д. 102</v>
          </cell>
          <cell r="E1397" t="b">
            <v>1</v>
          </cell>
          <cell r="F1397">
            <v>1974</v>
          </cell>
          <cell r="H1397" t="str">
            <v>Кирпич/панели</v>
          </cell>
          <cell r="L1397">
            <v>5</v>
          </cell>
          <cell r="M1397">
            <v>11</v>
          </cell>
          <cell r="Q1397">
            <v>8288.7000000000007</v>
          </cell>
          <cell r="R1397">
            <v>7228</v>
          </cell>
          <cell r="S1397">
            <v>6505.2</v>
          </cell>
          <cell r="T1397">
            <v>405</v>
          </cell>
        </row>
        <row r="1398">
          <cell r="C1398" t="str">
            <v>Муниципальное образование "Город Березники" Пермского края</v>
          </cell>
          <cell r="D1398" t="str">
            <v>г. Березники, ул. Юбилейная, д. 103</v>
          </cell>
          <cell r="E1398" t="b">
            <v>1</v>
          </cell>
          <cell r="F1398">
            <v>1971</v>
          </cell>
          <cell r="H1398" t="str">
            <v>Панель</v>
          </cell>
          <cell r="L1398">
            <v>5</v>
          </cell>
          <cell r="M1398">
            <v>4</v>
          </cell>
          <cell r="Q1398">
            <v>3037.8</v>
          </cell>
          <cell r="R1398">
            <v>2889.4</v>
          </cell>
          <cell r="S1398">
            <v>2889.4</v>
          </cell>
          <cell r="T1398">
            <v>123</v>
          </cell>
        </row>
        <row r="1399">
          <cell r="C1399" t="str">
            <v>Муниципальное образование "Город Березники" Пермского края</v>
          </cell>
          <cell r="D1399" t="str">
            <v>г. Березники, ул. Юбилейная, д. 104</v>
          </cell>
          <cell r="E1399" t="b">
            <v>1</v>
          </cell>
          <cell r="F1399">
            <v>1975</v>
          </cell>
          <cell r="H1399" t="str">
            <v>Кирпич/панели</v>
          </cell>
          <cell r="L1399">
            <v>5</v>
          </cell>
          <cell r="M1399">
            <v>12</v>
          </cell>
          <cell r="Q1399">
            <v>9345.1</v>
          </cell>
          <cell r="R1399">
            <v>8282.7000000000007</v>
          </cell>
          <cell r="S1399">
            <v>7454.43</v>
          </cell>
          <cell r="T1399">
            <v>448</v>
          </cell>
        </row>
        <row r="1400">
          <cell r="C1400" t="str">
            <v>Муниципальное образование "Город Березники" Пермского края</v>
          </cell>
          <cell r="D1400" t="str">
            <v>г. Березники, ул. Юбилейная, д. 105</v>
          </cell>
          <cell r="E1400" t="b">
            <v>1</v>
          </cell>
          <cell r="F1400">
            <v>1971</v>
          </cell>
          <cell r="H1400" t="str">
            <v>Панель</v>
          </cell>
          <cell r="L1400">
            <v>5</v>
          </cell>
          <cell r="M1400">
            <v>4</v>
          </cell>
          <cell r="Q1400">
            <v>3011.5</v>
          </cell>
          <cell r="R1400">
            <v>2582.8000000000002</v>
          </cell>
          <cell r="S1400">
            <v>2582.8000000000002</v>
          </cell>
          <cell r="T1400">
            <v>145</v>
          </cell>
        </row>
        <row r="1401">
          <cell r="C1401" t="str">
            <v>Муниципальное образование "Город Березники" Пермского края</v>
          </cell>
          <cell r="D1401" t="str">
            <v>г. Березники, ул. Юбилейная, д. 106</v>
          </cell>
          <cell r="E1401" t="b">
            <v>1</v>
          </cell>
          <cell r="F1401">
            <v>1975</v>
          </cell>
          <cell r="H1401" t="str">
            <v>Кирпич/панели</v>
          </cell>
          <cell r="L1401">
            <v>5</v>
          </cell>
          <cell r="M1401">
            <v>13</v>
          </cell>
          <cell r="Q1401">
            <v>9460.7000000000007</v>
          </cell>
          <cell r="R1401">
            <v>8229.2000000000007</v>
          </cell>
          <cell r="S1401">
            <v>7406.28</v>
          </cell>
          <cell r="T1401">
            <v>473</v>
          </cell>
        </row>
        <row r="1402">
          <cell r="C1402" t="str">
            <v>Муниципальное образование "Город Березники" Пермского края</v>
          </cell>
          <cell r="D1402" t="str">
            <v>г. Березники, ул. Юбилейная, д. 108</v>
          </cell>
          <cell r="E1402" t="b">
            <v>1</v>
          </cell>
          <cell r="F1402">
            <v>1975</v>
          </cell>
          <cell r="H1402" t="str">
            <v>Кирпич/панели</v>
          </cell>
          <cell r="L1402">
            <v>5</v>
          </cell>
          <cell r="M1402">
            <v>13</v>
          </cell>
          <cell r="Q1402">
            <v>9701</v>
          </cell>
          <cell r="R1402">
            <v>8396.2000000000007</v>
          </cell>
          <cell r="S1402">
            <v>7556.58</v>
          </cell>
          <cell r="T1402">
            <v>465</v>
          </cell>
        </row>
        <row r="1403">
          <cell r="C1403" t="str">
            <v>Муниципальное образование "Город Березники" Пермского края</v>
          </cell>
          <cell r="D1403" t="str">
            <v>г. Березники, ул. Юбилейная, д. 110</v>
          </cell>
          <cell r="E1403" t="b">
            <v>1</v>
          </cell>
          <cell r="F1403">
            <v>1976</v>
          </cell>
          <cell r="H1403" t="str">
            <v>Кирпич/панели</v>
          </cell>
          <cell r="L1403">
            <v>5</v>
          </cell>
          <cell r="M1403">
            <v>11</v>
          </cell>
          <cell r="Q1403">
            <v>8597.5</v>
          </cell>
          <cell r="R1403">
            <v>7498.6</v>
          </cell>
          <cell r="S1403">
            <v>6748.74</v>
          </cell>
          <cell r="T1403">
            <v>413</v>
          </cell>
        </row>
        <row r="1404">
          <cell r="C1404" t="str">
            <v>Муниципальное образование "Город Березники" Пермского края</v>
          </cell>
          <cell r="D1404" t="str">
            <v>г. Березники, ул. Юбилейная, д. 111</v>
          </cell>
          <cell r="E1404" t="b">
            <v>1</v>
          </cell>
          <cell r="F1404">
            <v>1971</v>
          </cell>
          <cell r="H1404" t="str">
            <v>Панель</v>
          </cell>
          <cell r="L1404">
            <v>5</v>
          </cell>
          <cell r="M1404">
            <v>8</v>
          </cell>
          <cell r="Q1404">
            <v>5933.6</v>
          </cell>
          <cell r="R1404">
            <v>5494.9</v>
          </cell>
          <cell r="S1404">
            <v>4440.8999999999996</v>
          </cell>
          <cell r="T1404">
            <v>216</v>
          </cell>
        </row>
        <row r="1405">
          <cell r="C1405" t="str">
            <v>Муниципальное образование "Город Березники" Пермского края</v>
          </cell>
          <cell r="D1405" t="str">
            <v>г. Березники, ул. Юбилейная, д. 112</v>
          </cell>
          <cell r="E1405" t="b">
            <v>1</v>
          </cell>
          <cell r="F1405">
            <v>1976</v>
          </cell>
          <cell r="H1405" t="str">
            <v>Кирпич</v>
          </cell>
          <cell r="L1405">
            <v>9</v>
          </cell>
          <cell r="M1405">
            <v>1</v>
          </cell>
          <cell r="N1405">
            <v>1</v>
          </cell>
          <cell r="O1405">
            <v>1</v>
          </cell>
          <cell r="Q1405">
            <v>4935.1000000000004</v>
          </cell>
          <cell r="R1405">
            <v>3693.3</v>
          </cell>
          <cell r="S1405">
            <v>3323.97</v>
          </cell>
          <cell r="T1405">
            <v>260</v>
          </cell>
        </row>
        <row r="1406">
          <cell r="C1406" t="str">
            <v>Муниципальное образование "Город Березники" Пермского края</v>
          </cell>
          <cell r="D1406" t="str">
            <v>г. Березники, ул. Юбилейная, д. 113</v>
          </cell>
          <cell r="E1406" t="b">
            <v>1</v>
          </cell>
          <cell r="F1406">
            <v>1976</v>
          </cell>
          <cell r="H1406" t="str">
            <v>Панель</v>
          </cell>
          <cell r="L1406">
            <v>5</v>
          </cell>
          <cell r="M1406">
            <v>4</v>
          </cell>
          <cell r="Q1406">
            <v>3089.5</v>
          </cell>
          <cell r="R1406">
            <v>2579.5</v>
          </cell>
          <cell r="S1406">
            <v>2321.5500000000002</v>
          </cell>
          <cell r="T1406">
            <v>150</v>
          </cell>
        </row>
        <row r="1407">
          <cell r="C1407" t="str">
            <v>Муниципальное образование "Город Березники" Пермского края</v>
          </cell>
          <cell r="D1407" t="str">
            <v>г. Березники, ул. Юбилейная, д. 114</v>
          </cell>
          <cell r="E1407" t="b">
            <v>1</v>
          </cell>
          <cell r="F1407">
            <v>1974</v>
          </cell>
          <cell r="G1407">
            <v>1974</v>
          </cell>
          <cell r="H1407" t="str">
            <v>панели</v>
          </cell>
          <cell r="L1407">
            <v>5</v>
          </cell>
          <cell r="M1407">
            <v>4</v>
          </cell>
          <cell r="Q1407">
            <v>3128.9</v>
          </cell>
          <cell r="R1407">
            <v>2706.6</v>
          </cell>
          <cell r="S1407">
            <v>2706.6</v>
          </cell>
          <cell r="T1407">
            <v>150</v>
          </cell>
        </row>
        <row r="1408">
          <cell r="C1408" t="str">
            <v>Муниципальное образование "Город Березники" Пермского края</v>
          </cell>
          <cell r="D1408" t="str">
            <v>г. Березники, ул. Юбилейная, д. 115</v>
          </cell>
          <cell r="E1408" t="b">
            <v>1</v>
          </cell>
          <cell r="F1408">
            <v>1971</v>
          </cell>
          <cell r="H1408" t="str">
            <v>Панель</v>
          </cell>
          <cell r="L1408">
            <v>5</v>
          </cell>
          <cell r="M1408">
            <v>4</v>
          </cell>
          <cell r="Q1408">
            <v>3006.8</v>
          </cell>
          <cell r="R1408">
            <v>2618.9</v>
          </cell>
          <cell r="S1408">
            <v>2618.9</v>
          </cell>
          <cell r="T1408">
            <v>123</v>
          </cell>
        </row>
        <row r="1409">
          <cell r="C1409" t="str">
            <v>Муниципальное образование "Город Березники" Пермского края</v>
          </cell>
          <cell r="D1409" t="str">
            <v>г. Березники, ул. Юбилейная, д. 116</v>
          </cell>
          <cell r="E1409" t="b">
            <v>1</v>
          </cell>
          <cell r="F1409">
            <v>1974</v>
          </cell>
          <cell r="H1409" t="str">
            <v>Панель</v>
          </cell>
          <cell r="L1409">
            <v>5</v>
          </cell>
          <cell r="M1409">
            <v>6</v>
          </cell>
          <cell r="Q1409">
            <v>4429</v>
          </cell>
          <cell r="R1409">
            <v>3799</v>
          </cell>
          <cell r="S1409">
            <v>3419.1</v>
          </cell>
          <cell r="T1409">
            <v>223</v>
          </cell>
        </row>
        <row r="1410">
          <cell r="C1410" t="str">
            <v>Муниципальное образование "Город Березники" Пермского края</v>
          </cell>
          <cell r="D1410" t="str">
            <v>г. Березники, ул. Юбилейная, д. 117</v>
          </cell>
          <cell r="E1410" t="b">
            <v>1</v>
          </cell>
          <cell r="F1410">
            <v>1972</v>
          </cell>
          <cell r="H1410" t="str">
            <v>Кирпич</v>
          </cell>
          <cell r="L1410">
            <v>5</v>
          </cell>
          <cell r="M1410">
            <v>2</v>
          </cell>
          <cell r="Q1410">
            <v>4795.3999999999996</v>
          </cell>
          <cell r="R1410">
            <v>2297.5</v>
          </cell>
          <cell r="S1410">
            <v>2067.75</v>
          </cell>
          <cell r="T1410">
            <v>363</v>
          </cell>
        </row>
        <row r="1411">
          <cell r="C1411" t="str">
            <v>Муниципальное образование "Город Березники" Пермского края</v>
          </cell>
          <cell r="D1411" t="str">
            <v>г. Березники, ул. Юбилейная, д. 118</v>
          </cell>
          <cell r="E1411" t="b">
            <v>1</v>
          </cell>
          <cell r="F1411">
            <v>1974</v>
          </cell>
          <cell r="H1411" t="str">
            <v>Панель</v>
          </cell>
          <cell r="L1411">
            <v>5</v>
          </cell>
          <cell r="M1411">
            <v>6</v>
          </cell>
          <cell r="Q1411">
            <v>5100.5</v>
          </cell>
          <cell r="R1411">
            <v>4426.8999999999996</v>
          </cell>
          <cell r="S1411">
            <v>3984.21</v>
          </cell>
          <cell r="T1411">
            <v>225</v>
          </cell>
        </row>
        <row r="1412">
          <cell r="C1412" t="str">
            <v>Муниципальное образование "Город Березники" Пермского края</v>
          </cell>
          <cell r="D1412" t="str">
            <v>г. Березники, ул. Юбилейная, д. 119</v>
          </cell>
          <cell r="E1412" t="b">
            <v>1</v>
          </cell>
          <cell r="F1412">
            <v>1973</v>
          </cell>
          <cell r="H1412" t="str">
            <v>Панель</v>
          </cell>
          <cell r="L1412">
            <v>5</v>
          </cell>
          <cell r="M1412">
            <v>4</v>
          </cell>
          <cell r="Q1412">
            <v>3525.5</v>
          </cell>
          <cell r="R1412">
            <v>2204.8000000000002</v>
          </cell>
          <cell r="S1412">
            <v>1984.32</v>
          </cell>
          <cell r="T1412">
            <v>143</v>
          </cell>
        </row>
        <row r="1413">
          <cell r="C1413" t="str">
            <v>Муниципальное образование "Город Березники" Пермского края</v>
          </cell>
          <cell r="D1413" t="str">
            <v>г. Березники, ул. Юбилейная, д. 120</v>
          </cell>
          <cell r="E1413" t="b">
            <v>1</v>
          </cell>
          <cell r="F1413">
            <v>1974</v>
          </cell>
          <cell r="H1413" t="str">
            <v>Панель</v>
          </cell>
          <cell r="L1413">
            <v>5</v>
          </cell>
          <cell r="M1413">
            <v>6</v>
          </cell>
          <cell r="Q1413">
            <v>5077.7</v>
          </cell>
          <cell r="R1413">
            <v>4424.8</v>
          </cell>
          <cell r="S1413">
            <v>3982.32</v>
          </cell>
          <cell r="T1413">
            <v>225</v>
          </cell>
        </row>
        <row r="1414">
          <cell r="C1414" t="str">
            <v>Муниципальное образование "Город Березники" Пермского края</v>
          </cell>
          <cell r="D1414" t="str">
            <v>г. Березники, ул. Юбилейная, д. 121</v>
          </cell>
          <cell r="E1414" t="b">
            <v>1</v>
          </cell>
          <cell r="F1414">
            <v>1973</v>
          </cell>
          <cell r="H1414" t="str">
            <v>Панель</v>
          </cell>
          <cell r="L1414">
            <v>5</v>
          </cell>
          <cell r="M1414">
            <v>4</v>
          </cell>
          <cell r="Q1414">
            <v>3122</v>
          </cell>
          <cell r="R1414">
            <v>2598.6999999999998</v>
          </cell>
          <cell r="S1414">
            <v>2338.83</v>
          </cell>
          <cell r="T1414">
            <v>145</v>
          </cell>
        </row>
        <row r="1415">
          <cell r="C1415" t="str">
            <v>Муниципальное образование "Город Березники" Пермского края</v>
          </cell>
          <cell r="D1415" t="str">
            <v>г. Березники, ул. Юбилейная, д. 122</v>
          </cell>
          <cell r="E1415" t="b">
            <v>1</v>
          </cell>
          <cell r="F1415">
            <v>1975</v>
          </cell>
          <cell r="H1415" t="str">
            <v>Панель</v>
          </cell>
          <cell r="L1415">
            <v>5</v>
          </cell>
          <cell r="M1415">
            <v>6</v>
          </cell>
          <cell r="Q1415">
            <v>5027.6000000000004</v>
          </cell>
          <cell r="R1415">
            <v>4414.8</v>
          </cell>
          <cell r="S1415">
            <v>3973.32</v>
          </cell>
          <cell r="T1415">
            <v>225</v>
          </cell>
        </row>
        <row r="1416">
          <cell r="C1416" t="str">
            <v>Муниципальное образование "Город Березники" Пермского края</v>
          </cell>
          <cell r="D1416" t="str">
            <v>г. Березники, ул. Юбилейная, д. 125</v>
          </cell>
          <cell r="E1416" t="b">
            <v>1</v>
          </cell>
          <cell r="F1416">
            <v>1973</v>
          </cell>
          <cell r="H1416" t="str">
            <v>Панель</v>
          </cell>
          <cell r="L1416">
            <v>5</v>
          </cell>
          <cell r="M1416">
            <v>4</v>
          </cell>
          <cell r="Q1416">
            <v>3110.8</v>
          </cell>
          <cell r="R1416">
            <v>2451.8000000000002</v>
          </cell>
          <cell r="S1416">
            <v>2206.62</v>
          </cell>
          <cell r="T1416">
            <v>145</v>
          </cell>
        </row>
        <row r="1417">
          <cell r="C1417" t="str">
            <v>Муниципальное образование "Город Березники" Пермского края</v>
          </cell>
          <cell r="D1417" t="str">
            <v>г. Березники, ул. Юбилейная, д. 128</v>
          </cell>
          <cell r="E1417" t="b">
            <v>1</v>
          </cell>
          <cell r="F1417">
            <v>1975</v>
          </cell>
          <cell r="H1417" t="str">
            <v>Панель</v>
          </cell>
          <cell r="L1417">
            <v>5</v>
          </cell>
          <cell r="M1417">
            <v>6</v>
          </cell>
          <cell r="Q1417">
            <v>5035.8999999999996</v>
          </cell>
          <cell r="R1417">
            <v>4397.1000000000004</v>
          </cell>
          <cell r="S1417">
            <v>3957.39</v>
          </cell>
          <cell r="T1417">
            <v>225</v>
          </cell>
        </row>
        <row r="1418">
          <cell r="C1418" t="str">
            <v>Муниципальное образование "Город Березники" Пермского края</v>
          </cell>
          <cell r="D1418" t="str">
            <v>г. Березники, ул. Юбилейная, д. 129</v>
          </cell>
          <cell r="E1418" t="b">
            <v>1</v>
          </cell>
          <cell r="F1418">
            <v>1981</v>
          </cell>
          <cell r="H1418" t="str">
            <v>Панель</v>
          </cell>
          <cell r="L1418">
            <v>9</v>
          </cell>
          <cell r="M1418">
            <v>8</v>
          </cell>
          <cell r="N1418">
            <v>8</v>
          </cell>
          <cell r="O1418">
            <v>8</v>
          </cell>
          <cell r="Q1418">
            <v>22296.799999999999</v>
          </cell>
          <cell r="R1418">
            <v>19196.66</v>
          </cell>
          <cell r="S1418">
            <v>18973.2</v>
          </cell>
          <cell r="T1418">
            <v>803</v>
          </cell>
        </row>
        <row r="1419">
          <cell r="C1419" t="str">
            <v>Муниципальное образование "Город Березники" Пермского края</v>
          </cell>
          <cell r="D1419" t="str">
            <v>г. Березники, ул. Юбилейная, д. 130</v>
          </cell>
          <cell r="E1419" t="b">
            <v>1</v>
          </cell>
          <cell r="F1419">
            <v>1975</v>
          </cell>
          <cell r="H1419" t="str">
            <v>Панель</v>
          </cell>
          <cell r="L1419">
            <v>5</v>
          </cell>
          <cell r="M1419">
            <v>4</v>
          </cell>
          <cell r="Q1419">
            <v>3013.1</v>
          </cell>
          <cell r="R1419">
            <v>2590</v>
          </cell>
          <cell r="S1419">
            <v>2331</v>
          </cell>
          <cell r="T1419">
            <v>150</v>
          </cell>
        </row>
        <row r="1420">
          <cell r="C1420" t="str">
            <v>Муниципальное образование "Город Березники" Пермского края</v>
          </cell>
          <cell r="D1420" t="str">
            <v>г. Березники, ул. Юбилейная, д. 131</v>
          </cell>
          <cell r="E1420" t="b">
            <v>1</v>
          </cell>
          <cell r="F1420">
            <v>1982</v>
          </cell>
          <cell r="G1420">
            <v>1982</v>
          </cell>
          <cell r="H1420" t="str">
            <v>панели</v>
          </cell>
          <cell r="L1420">
            <v>9</v>
          </cell>
          <cell r="M1420">
            <v>6</v>
          </cell>
          <cell r="N1420">
            <v>6</v>
          </cell>
          <cell r="O1420">
            <v>6</v>
          </cell>
          <cell r="Q1420">
            <v>13381.8</v>
          </cell>
          <cell r="R1420">
            <v>12194.9</v>
          </cell>
          <cell r="S1420">
            <v>12194.9</v>
          </cell>
          <cell r="T1420">
            <v>533</v>
          </cell>
        </row>
        <row r="1421">
          <cell r="C1421" t="str">
            <v>Муниципальное образование "Город Березники" Пермского края</v>
          </cell>
          <cell r="D1421" t="str">
            <v>г. Березники, ул. Юбилейная, д. 132</v>
          </cell>
          <cell r="E1421" t="b">
            <v>1</v>
          </cell>
          <cell r="F1421">
            <v>1975</v>
          </cell>
          <cell r="H1421" t="str">
            <v>Панель</v>
          </cell>
          <cell r="L1421">
            <v>5</v>
          </cell>
          <cell r="M1421">
            <v>4</v>
          </cell>
          <cell r="Q1421">
            <v>3027.7</v>
          </cell>
          <cell r="R1421">
            <v>2602.4</v>
          </cell>
          <cell r="S1421">
            <v>2342.16</v>
          </cell>
          <cell r="T1421">
            <v>150</v>
          </cell>
        </row>
        <row r="1422">
          <cell r="C1422" t="str">
            <v>Муниципальное образование "Город Березники" Пермского края</v>
          </cell>
          <cell r="D1422" t="str">
            <v>г. Березники, ул. Юбилейная, д. 133</v>
          </cell>
          <cell r="E1422" t="b">
            <v>1</v>
          </cell>
          <cell r="F1422">
            <v>1981</v>
          </cell>
          <cell r="H1422" t="str">
            <v>Кирпич/панели</v>
          </cell>
          <cell r="L1422">
            <v>5</v>
          </cell>
          <cell r="M1422">
            <v>10</v>
          </cell>
          <cell r="Q1422">
            <v>7730</v>
          </cell>
          <cell r="R1422">
            <v>6579.2</v>
          </cell>
          <cell r="S1422">
            <v>5921.28</v>
          </cell>
          <cell r="T1422">
            <v>350</v>
          </cell>
        </row>
        <row r="1423">
          <cell r="C1423" t="str">
            <v>Муниципальное образование "Город Березники" Пермского края</v>
          </cell>
          <cell r="D1423" t="str">
            <v>г. Березники, ул. Юбилейная, д. 135</v>
          </cell>
          <cell r="E1423" t="b">
            <v>1</v>
          </cell>
          <cell r="F1423">
            <v>1982</v>
          </cell>
          <cell r="H1423" t="str">
            <v>Панель</v>
          </cell>
          <cell r="L1423">
            <v>9</v>
          </cell>
          <cell r="M1423">
            <v>2</v>
          </cell>
          <cell r="N1423">
            <v>2</v>
          </cell>
          <cell r="O1423">
            <v>2</v>
          </cell>
          <cell r="Q1423">
            <v>4228.1000000000004</v>
          </cell>
          <cell r="R1423">
            <v>3565.6</v>
          </cell>
          <cell r="S1423">
            <v>3209.04</v>
          </cell>
          <cell r="T1423">
            <v>180</v>
          </cell>
        </row>
        <row r="1424">
          <cell r="C1424" t="str">
            <v>Муниципальное образование "Город Березники" Пермского края</v>
          </cell>
          <cell r="D1424" t="str">
            <v>г. Березники, ул. Юбилейная, д. 137</v>
          </cell>
          <cell r="E1424" t="b">
            <v>1</v>
          </cell>
          <cell r="F1424">
            <v>1981</v>
          </cell>
          <cell r="H1424" t="str">
            <v>Панель</v>
          </cell>
          <cell r="L1424">
            <v>9</v>
          </cell>
          <cell r="M1424">
            <v>2</v>
          </cell>
          <cell r="N1424">
            <v>2</v>
          </cell>
          <cell r="O1424">
            <v>2</v>
          </cell>
          <cell r="Q1424">
            <v>4363.3</v>
          </cell>
          <cell r="R1424">
            <v>3499</v>
          </cell>
          <cell r="S1424">
            <v>3499</v>
          </cell>
          <cell r="T1424">
            <v>180</v>
          </cell>
        </row>
        <row r="1425">
          <cell r="C1425" t="str">
            <v>Муниципальное образование "Город Березники" Пермского края</v>
          </cell>
          <cell r="D1425" t="str">
            <v>г. Березники, ул. Юбилейная, д. 138</v>
          </cell>
          <cell r="E1425" t="b">
            <v>1</v>
          </cell>
          <cell r="F1425">
            <v>1975</v>
          </cell>
          <cell r="H1425" t="str">
            <v>Панель</v>
          </cell>
          <cell r="L1425">
            <v>5</v>
          </cell>
          <cell r="M1425">
            <v>4</v>
          </cell>
          <cell r="Q1425">
            <v>2871</v>
          </cell>
          <cell r="R1425">
            <v>2574.3000000000002</v>
          </cell>
          <cell r="S1425">
            <v>2316.87</v>
          </cell>
          <cell r="T1425">
            <v>150</v>
          </cell>
        </row>
        <row r="1426">
          <cell r="C1426" t="str">
            <v>Муниципальное образование "Город Березники" Пермского края</v>
          </cell>
          <cell r="D1426" t="str">
            <v>г. Березники, ул. Юбилейная, д. 141</v>
          </cell>
          <cell r="E1426" t="b">
            <v>1</v>
          </cell>
          <cell r="F1426">
            <v>1983</v>
          </cell>
          <cell r="H1426" t="str">
            <v>Панель</v>
          </cell>
          <cell r="L1426">
            <v>9</v>
          </cell>
          <cell r="M1426">
            <v>11</v>
          </cell>
          <cell r="N1426">
            <v>11</v>
          </cell>
          <cell r="O1426">
            <v>11</v>
          </cell>
          <cell r="Q1426">
            <v>26250.51</v>
          </cell>
          <cell r="R1426">
            <v>22769.200000000001</v>
          </cell>
          <cell r="S1426">
            <v>483.9</v>
          </cell>
          <cell r="T1426">
            <v>988</v>
          </cell>
        </row>
        <row r="1427">
          <cell r="C1427" t="str">
            <v>Муниципальное образование "Город Березники" Пермского края</v>
          </cell>
          <cell r="D1427" t="str">
            <v>г. Березники, ул. Юбилейная, д. 143</v>
          </cell>
          <cell r="E1427" t="b">
            <v>1</v>
          </cell>
          <cell r="F1427">
            <v>1983</v>
          </cell>
          <cell r="H1427" t="str">
            <v>Панель</v>
          </cell>
          <cell r="L1427">
            <v>9</v>
          </cell>
          <cell r="M1427">
            <v>2</v>
          </cell>
          <cell r="N1427">
            <v>2</v>
          </cell>
          <cell r="O1427">
            <v>2</v>
          </cell>
          <cell r="Q1427">
            <v>4366.3</v>
          </cell>
          <cell r="R1427">
            <v>3671.1</v>
          </cell>
          <cell r="S1427">
            <v>3303.99</v>
          </cell>
          <cell r="T1427">
            <v>180</v>
          </cell>
        </row>
        <row r="1428">
          <cell r="C1428" t="str">
            <v>Муниципальное образование "Город Березники" Пермского края</v>
          </cell>
          <cell r="D1428" t="str">
            <v>г. Березники, ул. Юбилейная, д. 145</v>
          </cell>
          <cell r="E1428" t="b">
            <v>1</v>
          </cell>
          <cell r="F1428">
            <v>1984</v>
          </cell>
          <cell r="H1428" t="str">
            <v>Панель</v>
          </cell>
          <cell r="L1428">
            <v>9</v>
          </cell>
          <cell r="M1428">
            <v>2</v>
          </cell>
          <cell r="N1428">
            <v>2</v>
          </cell>
          <cell r="O1428">
            <v>2</v>
          </cell>
          <cell r="Q1428">
            <v>4153.6000000000004</v>
          </cell>
          <cell r="R1428">
            <v>3590.6</v>
          </cell>
          <cell r="S1428">
            <v>3231.54</v>
          </cell>
          <cell r="T1428">
            <v>180</v>
          </cell>
        </row>
        <row r="1429">
          <cell r="C1429" t="str">
            <v>Муниципальное образование "Город Березники" Пермского края</v>
          </cell>
          <cell r="D1429" t="str">
            <v>г. Березники, ул. Юбилейная, д. 147</v>
          </cell>
          <cell r="E1429" t="b">
            <v>1</v>
          </cell>
          <cell r="F1429">
            <v>1984</v>
          </cell>
          <cell r="H1429" t="str">
            <v>Панель</v>
          </cell>
          <cell r="L1429">
            <v>9</v>
          </cell>
          <cell r="M1429">
            <v>3</v>
          </cell>
          <cell r="N1429">
            <v>3</v>
          </cell>
          <cell r="O1429">
            <v>3</v>
          </cell>
          <cell r="Q1429">
            <v>6678.1</v>
          </cell>
          <cell r="R1429">
            <v>5688</v>
          </cell>
          <cell r="S1429">
            <v>5688</v>
          </cell>
          <cell r="T1429">
            <v>270</v>
          </cell>
        </row>
        <row r="1430">
          <cell r="C1430" t="str">
            <v>Муниципальное образование "Город Березники" Пермского края</v>
          </cell>
          <cell r="D1430" t="str">
            <v>г. Березники, ул. Юбилейная, д. 15А</v>
          </cell>
          <cell r="E1430" t="b">
            <v>1</v>
          </cell>
          <cell r="F1430">
            <v>1990</v>
          </cell>
          <cell r="H1430" t="str">
            <v>Панель</v>
          </cell>
          <cell r="L1430">
            <v>5</v>
          </cell>
          <cell r="M1430">
            <v>1</v>
          </cell>
          <cell r="Q1430">
            <v>2967.6</v>
          </cell>
          <cell r="R1430">
            <v>414.8</v>
          </cell>
          <cell r="S1430">
            <v>373.32</v>
          </cell>
          <cell r="T1430">
            <v>100</v>
          </cell>
        </row>
        <row r="1431">
          <cell r="C1431" t="str">
            <v>Муниципальное образование "Город Березники" Пермского края</v>
          </cell>
          <cell r="D1431" t="str">
            <v>г. Березники, ул. Юбилейная, д. 69А</v>
          </cell>
          <cell r="E1431" t="b">
            <v>1</v>
          </cell>
          <cell r="F1431">
            <v>1969</v>
          </cell>
          <cell r="H1431" t="str">
            <v>Кирпич</v>
          </cell>
          <cell r="L1431">
            <v>5</v>
          </cell>
          <cell r="M1431">
            <v>3</v>
          </cell>
          <cell r="Q1431">
            <v>4270.5</v>
          </cell>
          <cell r="R1431">
            <v>3737.6</v>
          </cell>
          <cell r="S1431">
            <v>3737.6</v>
          </cell>
          <cell r="T1431">
            <v>175</v>
          </cell>
        </row>
        <row r="1432">
          <cell r="C1432" t="str">
            <v>Муниципальное образование "Город Березники" Пермского края</v>
          </cell>
          <cell r="D1432" t="str">
            <v>г. Усолье, ул. Беляева, д. 16</v>
          </cell>
          <cell r="E1432" t="b">
            <v>1</v>
          </cell>
          <cell r="F1432">
            <v>2016</v>
          </cell>
          <cell r="H1432" t="str">
            <v>кирпич</v>
          </cell>
          <cell r="I1432" t="str">
            <v>скатная</v>
          </cell>
          <cell r="K1432" t="str">
            <v>имеется</v>
          </cell>
          <cell r="L1432">
            <v>3</v>
          </cell>
          <cell r="M1432">
            <v>4</v>
          </cell>
          <cell r="Q1432">
            <v>1990.21</v>
          </cell>
          <cell r="R1432">
            <v>1642.1</v>
          </cell>
          <cell r="S1432">
            <v>1642.1</v>
          </cell>
          <cell r="T1432">
            <v>60</v>
          </cell>
        </row>
        <row r="1433">
          <cell r="C1433" t="str">
            <v>Муниципальное образование "Город Березники" Пермского края</v>
          </cell>
          <cell r="D1433" t="str">
            <v>г. Усолье, ул. Беляева, д. 18</v>
          </cell>
          <cell r="E1433" t="b">
            <v>1</v>
          </cell>
          <cell r="F1433">
            <v>2015</v>
          </cell>
          <cell r="H1433" t="str">
            <v>кирпич</v>
          </cell>
          <cell r="I1433" t="str">
            <v>скатная</v>
          </cell>
          <cell r="K1433" t="str">
            <v>имеется</v>
          </cell>
          <cell r="L1433">
            <v>3</v>
          </cell>
          <cell r="M1433">
            <v>4</v>
          </cell>
          <cell r="Q1433">
            <v>2019.7</v>
          </cell>
          <cell r="R1433">
            <v>1694.4</v>
          </cell>
          <cell r="S1433">
            <v>1694.4</v>
          </cell>
          <cell r="T1433">
            <v>75</v>
          </cell>
        </row>
        <row r="1434">
          <cell r="C1434" t="str">
            <v>Муниципальное образование "Город Березники" Пермского края</v>
          </cell>
          <cell r="D1434" t="str">
            <v>г. Усолье, ул. Беляева, д. 20</v>
          </cell>
          <cell r="E1434" t="b">
            <v>1</v>
          </cell>
          <cell r="F1434">
            <v>2015</v>
          </cell>
          <cell r="H1434" t="str">
            <v>кирпич</v>
          </cell>
          <cell r="I1434" t="str">
            <v>скатная</v>
          </cell>
          <cell r="K1434" t="str">
            <v>имеется</v>
          </cell>
          <cell r="L1434">
            <v>3</v>
          </cell>
          <cell r="M1434">
            <v>4</v>
          </cell>
          <cell r="Q1434">
            <v>2186.4</v>
          </cell>
          <cell r="R1434">
            <v>1969.6</v>
          </cell>
          <cell r="S1434">
            <v>1969.6</v>
          </cell>
          <cell r="T1434">
            <v>75</v>
          </cell>
        </row>
        <row r="1435">
          <cell r="C1435" t="str">
            <v>Муниципальное образование "Город Березники" Пермского края</v>
          </cell>
          <cell r="D1435" t="str">
            <v>г. Усолье, ул. Беляева, д. 22</v>
          </cell>
          <cell r="E1435" t="b">
            <v>1</v>
          </cell>
          <cell r="F1435">
            <v>2016</v>
          </cell>
          <cell r="H1435" t="str">
            <v>кирпич</v>
          </cell>
          <cell r="I1435" t="str">
            <v>скатная</v>
          </cell>
          <cell r="K1435" t="str">
            <v>имеется</v>
          </cell>
          <cell r="L1435">
            <v>3</v>
          </cell>
          <cell r="M1435">
            <v>4</v>
          </cell>
          <cell r="Q1435">
            <v>2299.6999999999998</v>
          </cell>
          <cell r="R1435">
            <v>1976.4</v>
          </cell>
          <cell r="S1435">
            <v>1976.4</v>
          </cell>
          <cell r="T1435">
            <v>75</v>
          </cell>
        </row>
        <row r="1436">
          <cell r="C1436" t="str">
            <v>Муниципальное образование "Город Березники" Пермского края</v>
          </cell>
          <cell r="D1436" t="str">
            <v>г. Усолье, ул. Беляева, д. 24</v>
          </cell>
          <cell r="E1436" t="b">
            <v>1</v>
          </cell>
          <cell r="F1436">
            <v>2015</v>
          </cell>
          <cell r="H1436" t="str">
            <v>кирпич</v>
          </cell>
          <cell r="I1436" t="str">
            <v>скатная</v>
          </cell>
          <cell r="K1436" t="str">
            <v>имеется</v>
          </cell>
          <cell r="L1436">
            <v>3</v>
          </cell>
          <cell r="M1436">
            <v>2</v>
          </cell>
          <cell r="Q1436">
            <v>1161.9000000000001</v>
          </cell>
          <cell r="R1436">
            <v>996.9</v>
          </cell>
          <cell r="S1436">
            <v>996.9</v>
          </cell>
          <cell r="T1436">
            <v>60</v>
          </cell>
        </row>
        <row r="1437">
          <cell r="C1437" t="str">
            <v>Муниципальное образование "Город Березники" Пермского края</v>
          </cell>
          <cell r="D1437" t="str">
            <v>г. Усолье, ул. Беляева, д. 26</v>
          </cell>
          <cell r="E1437" t="b">
            <v>1</v>
          </cell>
          <cell r="F1437">
            <v>2016</v>
          </cell>
          <cell r="H1437" t="str">
            <v>кирпич</v>
          </cell>
          <cell r="I1437" t="str">
            <v>скатная</v>
          </cell>
          <cell r="K1437" t="str">
            <v>имеется</v>
          </cell>
          <cell r="L1437">
            <v>3</v>
          </cell>
          <cell r="M1437">
            <v>2</v>
          </cell>
          <cell r="Q1437">
            <v>989.4</v>
          </cell>
          <cell r="R1437">
            <v>989.4</v>
          </cell>
          <cell r="S1437">
            <v>989.4</v>
          </cell>
          <cell r="T1437">
            <v>60</v>
          </cell>
        </row>
        <row r="1438">
          <cell r="C1438" t="str">
            <v>Муниципальное образование "Город Березники" Пермского края</v>
          </cell>
          <cell r="D1438" t="str">
            <v>г. Усолье, ул. Елькина, д. 4</v>
          </cell>
          <cell r="E1438" t="b">
            <v>1</v>
          </cell>
          <cell r="F1438">
            <v>1960</v>
          </cell>
          <cell r="H1438" t="str">
            <v>Кирпич</v>
          </cell>
          <cell r="L1438">
            <v>2</v>
          </cell>
          <cell r="M1438">
            <v>2</v>
          </cell>
          <cell r="Q1438">
            <v>676.6</v>
          </cell>
          <cell r="R1438">
            <v>602.4</v>
          </cell>
          <cell r="S1438">
            <v>602.4</v>
          </cell>
          <cell r="T1438">
            <v>22</v>
          </cell>
        </row>
        <row r="1439">
          <cell r="C1439" t="str">
            <v>Муниципальное образование "Город Березники" Пермского края</v>
          </cell>
          <cell r="D1439" t="str">
            <v>г. Усолье, ул. Елькина, д. 6</v>
          </cell>
          <cell r="E1439" t="b">
            <v>1</v>
          </cell>
          <cell r="F1439">
            <v>1962</v>
          </cell>
          <cell r="H1439" t="str">
            <v>Кирпич</v>
          </cell>
          <cell r="L1439">
            <v>2</v>
          </cell>
          <cell r="M1439">
            <v>2</v>
          </cell>
          <cell r="Q1439">
            <v>485.7</v>
          </cell>
          <cell r="R1439">
            <v>424.8</v>
          </cell>
          <cell r="S1439">
            <v>381.7</v>
          </cell>
          <cell r="T1439">
            <v>27</v>
          </cell>
        </row>
        <row r="1440">
          <cell r="C1440" t="str">
            <v>Муниципальное образование "Город Березники" Пермского края</v>
          </cell>
          <cell r="D1440" t="str">
            <v>г. Усолье, ул. Елькина, д. 2А</v>
          </cell>
          <cell r="E1440" t="b">
            <v>1</v>
          </cell>
          <cell r="F1440">
            <v>1976</v>
          </cell>
          <cell r="H1440" t="str">
            <v>Кирпич</v>
          </cell>
          <cell r="L1440">
            <v>2</v>
          </cell>
          <cell r="M1440">
            <v>2</v>
          </cell>
          <cell r="Q1440">
            <v>515</v>
          </cell>
          <cell r="R1440">
            <v>465.6</v>
          </cell>
          <cell r="S1440">
            <v>465.6</v>
          </cell>
          <cell r="T1440">
            <v>30</v>
          </cell>
        </row>
        <row r="1441">
          <cell r="C1441" t="str">
            <v>Муниципальное образование "Город Березники" Пермского края</v>
          </cell>
          <cell r="D1441" t="str">
            <v>г. Усолье, ул. Кирова, д. 3</v>
          </cell>
          <cell r="E1441" t="b">
            <v>1</v>
          </cell>
          <cell r="F1441">
            <v>1981</v>
          </cell>
          <cell r="H1441" t="str">
            <v>Кирпич</v>
          </cell>
          <cell r="L1441">
            <v>2</v>
          </cell>
          <cell r="M1441">
            <v>2</v>
          </cell>
          <cell r="Q1441">
            <v>901.4</v>
          </cell>
          <cell r="R1441">
            <v>671.3</v>
          </cell>
          <cell r="S1441">
            <v>629.9</v>
          </cell>
          <cell r="T1441">
            <v>21</v>
          </cell>
        </row>
        <row r="1442">
          <cell r="C1442" t="str">
            <v>Муниципальное образование "Город Березники" Пермского края</v>
          </cell>
          <cell r="D1442" t="str">
            <v>г. Усолье, ул. Кирова, д. 5</v>
          </cell>
          <cell r="E1442" t="b">
            <v>1</v>
          </cell>
          <cell r="F1442">
            <v>1989</v>
          </cell>
          <cell r="H1442" t="str">
            <v>Кирпич</v>
          </cell>
          <cell r="L1442">
            <v>2</v>
          </cell>
          <cell r="M1442">
            <v>2</v>
          </cell>
          <cell r="Q1442">
            <v>630.20000000000005</v>
          </cell>
          <cell r="R1442">
            <v>630.20000000000005</v>
          </cell>
          <cell r="S1442">
            <v>567.17999999999995</v>
          </cell>
        </row>
        <row r="1443">
          <cell r="C1443" t="str">
            <v>Муниципальное образование "Город Березники" Пермского края</v>
          </cell>
          <cell r="D1443" t="str">
            <v>г. Усолье, ул. Кирова, д. 7</v>
          </cell>
          <cell r="E1443" t="b">
            <v>1</v>
          </cell>
          <cell r="F1443">
            <v>1982</v>
          </cell>
          <cell r="H1443" t="str">
            <v>Кирпич</v>
          </cell>
          <cell r="L1443">
            <v>2</v>
          </cell>
          <cell r="M1443">
            <v>2</v>
          </cell>
          <cell r="Q1443">
            <v>643.29999999999995</v>
          </cell>
          <cell r="R1443">
            <v>373</v>
          </cell>
          <cell r="S1443">
            <v>335.7</v>
          </cell>
        </row>
        <row r="1444">
          <cell r="C1444" t="str">
            <v>Муниципальное образование "Город Березники" Пермского края</v>
          </cell>
          <cell r="D1444" t="str">
            <v>г. Усолье, ул. Красноармейская, д. 66</v>
          </cell>
          <cell r="E1444" t="b">
            <v>1</v>
          </cell>
          <cell r="F1444">
            <v>1981</v>
          </cell>
          <cell r="H1444" t="str">
            <v>Панель</v>
          </cell>
          <cell r="L1444">
            <v>2</v>
          </cell>
          <cell r="M1444">
            <v>1</v>
          </cell>
          <cell r="Q1444">
            <v>378.9</v>
          </cell>
          <cell r="R1444">
            <v>378.9</v>
          </cell>
          <cell r="S1444">
            <v>341.01</v>
          </cell>
          <cell r="T1444">
            <v>20</v>
          </cell>
        </row>
        <row r="1445">
          <cell r="C1445" t="str">
            <v>Муниципальное образование "Город Березники" Пермского края</v>
          </cell>
          <cell r="D1445" t="str">
            <v>г. Усолье, ул. Красноармейская, д. 68</v>
          </cell>
          <cell r="E1445" t="b">
            <v>1</v>
          </cell>
          <cell r="F1445">
            <v>1978</v>
          </cell>
          <cell r="H1445" t="str">
            <v>Кирпич</v>
          </cell>
          <cell r="L1445">
            <v>2</v>
          </cell>
          <cell r="M1445">
            <v>2</v>
          </cell>
          <cell r="Q1445">
            <v>776</v>
          </cell>
          <cell r="R1445">
            <v>776</v>
          </cell>
          <cell r="S1445">
            <v>698.4</v>
          </cell>
          <cell r="T1445">
            <v>35</v>
          </cell>
        </row>
        <row r="1446">
          <cell r="C1446" t="str">
            <v>Муниципальное образование "Город Березники" Пермского края</v>
          </cell>
          <cell r="D1446" t="str">
            <v>г. Усолье, ул. Красноармейская, д. 70</v>
          </cell>
          <cell r="E1446" t="b">
            <v>1</v>
          </cell>
          <cell r="F1446">
            <v>1977</v>
          </cell>
          <cell r="H1446" t="str">
            <v>Кирпич</v>
          </cell>
          <cell r="L1446">
            <v>2</v>
          </cell>
          <cell r="M1446">
            <v>2</v>
          </cell>
          <cell r="Q1446">
            <v>769</v>
          </cell>
          <cell r="R1446">
            <v>769</v>
          </cell>
          <cell r="S1446">
            <v>692.1</v>
          </cell>
          <cell r="T1446">
            <v>40</v>
          </cell>
        </row>
        <row r="1447">
          <cell r="C1447" t="str">
            <v>Муниципальное образование "Город Березники" Пермского края</v>
          </cell>
          <cell r="D1447" t="str">
            <v>г. Усолье, ул. Красноармейская, д. 76</v>
          </cell>
          <cell r="E1447" t="b">
            <v>1</v>
          </cell>
          <cell r="F1447">
            <v>1972</v>
          </cell>
          <cell r="H1447" t="str">
            <v>Кирпич</v>
          </cell>
          <cell r="L1447">
            <v>2</v>
          </cell>
          <cell r="M1447">
            <v>2</v>
          </cell>
          <cell r="Q1447">
            <v>488.5</v>
          </cell>
          <cell r="R1447">
            <v>429.8</v>
          </cell>
          <cell r="S1447">
            <v>396.3</v>
          </cell>
          <cell r="T1447">
            <v>24</v>
          </cell>
        </row>
        <row r="1448">
          <cell r="C1448" t="str">
            <v>Муниципальное образование "Город Березники" Пермского края</v>
          </cell>
          <cell r="D1448" t="str">
            <v>г. Усолье, ул. Красноармейская, д. 78</v>
          </cell>
          <cell r="E1448" t="b">
            <v>1</v>
          </cell>
          <cell r="F1448">
            <v>1975</v>
          </cell>
          <cell r="H1448" t="str">
            <v>Кирпич</v>
          </cell>
          <cell r="L1448">
            <v>2</v>
          </cell>
          <cell r="M1448">
            <v>2</v>
          </cell>
          <cell r="Q1448">
            <v>505.5</v>
          </cell>
          <cell r="R1448">
            <v>505.5</v>
          </cell>
          <cell r="S1448">
            <v>454.95</v>
          </cell>
          <cell r="T1448">
            <v>30</v>
          </cell>
        </row>
        <row r="1449">
          <cell r="C1449" t="str">
            <v>Муниципальное образование "Город Березники" Пермского края</v>
          </cell>
          <cell r="D1449" t="str">
            <v>г. Усолье, ул. Красноармейская, д. 82</v>
          </cell>
          <cell r="E1449" t="b">
            <v>1</v>
          </cell>
          <cell r="F1449">
            <v>1980</v>
          </cell>
          <cell r="H1449" t="str">
            <v>Кирпич</v>
          </cell>
          <cell r="L1449">
            <v>2</v>
          </cell>
          <cell r="M1449">
            <v>2</v>
          </cell>
          <cell r="Q1449">
            <v>643.29999999999995</v>
          </cell>
          <cell r="R1449">
            <v>643.29999999999995</v>
          </cell>
          <cell r="S1449">
            <v>578.97</v>
          </cell>
          <cell r="T1449">
            <v>30</v>
          </cell>
        </row>
        <row r="1450">
          <cell r="C1450" t="str">
            <v>Муниципальное образование "Город Березники" Пермского края</v>
          </cell>
          <cell r="D1450" t="str">
            <v>г. Усолье, ул. Красноармейская, д. 99</v>
          </cell>
          <cell r="E1450" t="b">
            <v>1</v>
          </cell>
          <cell r="F1450">
            <v>1987</v>
          </cell>
          <cell r="H1450" t="str">
            <v>Кирпич</v>
          </cell>
          <cell r="L1450">
            <v>2</v>
          </cell>
          <cell r="M1450">
            <v>2</v>
          </cell>
          <cell r="Q1450">
            <v>822.6</v>
          </cell>
          <cell r="R1450">
            <v>456.6</v>
          </cell>
          <cell r="S1450">
            <v>456.6</v>
          </cell>
          <cell r="T1450">
            <v>24</v>
          </cell>
        </row>
        <row r="1451">
          <cell r="C1451" t="str">
            <v>Муниципальное образование "Город Березники" Пермского края</v>
          </cell>
          <cell r="D1451" t="str">
            <v>г. Усолье, ул. Красноармейская, д. 105</v>
          </cell>
          <cell r="E1451" t="b">
            <v>1</v>
          </cell>
          <cell r="F1451">
            <v>1985</v>
          </cell>
          <cell r="H1451" t="str">
            <v>Кирпич</v>
          </cell>
          <cell r="L1451">
            <v>2</v>
          </cell>
          <cell r="M1451">
            <v>2</v>
          </cell>
          <cell r="Q1451">
            <v>911.9</v>
          </cell>
          <cell r="R1451">
            <v>911.9</v>
          </cell>
          <cell r="S1451">
            <v>820.71</v>
          </cell>
          <cell r="T1451">
            <v>83</v>
          </cell>
        </row>
        <row r="1452">
          <cell r="C1452" t="str">
            <v>Муниципальное образование "Город Березники" Пермского края</v>
          </cell>
          <cell r="D1452" t="str">
            <v>г. Усолье, ул. Красноармейская, д. 85А</v>
          </cell>
          <cell r="E1452" t="b">
            <v>1</v>
          </cell>
          <cell r="F1452">
            <v>1977</v>
          </cell>
          <cell r="H1452" t="str">
            <v>Кирпич</v>
          </cell>
          <cell r="L1452">
            <v>2</v>
          </cell>
          <cell r="M1452">
            <v>2</v>
          </cell>
          <cell r="Q1452">
            <v>735.3</v>
          </cell>
          <cell r="R1452">
            <v>456.2</v>
          </cell>
          <cell r="S1452">
            <v>410.58</v>
          </cell>
          <cell r="T1452">
            <v>20</v>
          </cell>
        </row>
        <row r="1453">
          <cell r="C1453" t="str">
            <v>Муниципальное образование "Город Березники" Пермского края</v>
          </cell>
          <cell r="D1453" t="str">
            <v>г. Усолье, ул. Красноармейская, д. 90А</v>
          </cell>
          <cell r="E1453" t="b">
            <v>1</v>
          </cell>
          <cell r="F1453">
            <v>1986</v>
          </cell>
          <cell r="H1453" t="str">
            <v>Кирпич</v>
          </cell>
          <cell r="L1453">
            <v>2</v>
          </cell>
          <cell r="M1453">
            <v>2</v>
          </cell>
          <cell r="Q1453">
            <v>629.20000000000005</v>
          </cell>
          <cell r="R1453">
            <v>629.20000000000005</v>
          </cell>
          <cell r="S1453">
            <v>566.28</v>
          </cell>
          <cell r="T1453">
            <v>30</v>
          </cell>
        </row>
        <row r="1454">
          <cell r="C1454" t="str">
            <v>Муниципальное образование "Город Березники" Пермского края</v>
          </cell>
          <cell r="D1454" t="str">
            <v>г. Усолье, ул. Красноармейская, д. 90Б</v>
          </cell>
          <cell r="E1454" t="b">
            <v>1</v>
          </cell>
          <cell r="F1454">
            <v>1987</v>
          </cell>
          <cell r="H1454" t="str">
            <v>Кирпич</v>
          </cell>
          <cell r="L1454">
            <v>2</v>
          </cell>
          <cell r="M1454">
            <v>2</v>
          </cell>
          <cell r="Q1454">
            <v>642.1</v>
          </cell>
          <cell r="R1454">
            <v>642.1</v>
          </cell>
          <cell r="S1454">
            <v>577.89</v>
          </cell>
          <cell r="T1454">
            <v>30</v>
          </cell>
        </row>
        <row r="1455">
          <cell r="C1455" t="str">
            <v>Муниципальное образование "Город Березники" Пермского края</v>
          </cell>
          <cell r="D1455" t="str">
            <v>г. Усолье, ул. Куйбышева, д. 10</v>
          </cell>
          <cell r="E1455" t="b">
            <v>1</v>
          </cell>
          <cell r="F1455">
            <v>2016</v>
          </cell>
          <cell r="H1455" t="str">
            <v>кирпич</v>
          </cell>
          <cell r="I1455" t="str">
            <v>плоская</v>
          </cell>
          <cell r="J1455" t="str">
            <v>ВОД ГВС</v>
          </cell>
          <cell r="K1455" t="str">
            <v>не имеется</v>
          </cell>
          <cell r="L1455">
            <v>3</v>
          </cell>
          <cell r="M1455">
            <v>1</v>
          </cell>
          <cell r="Q1455">
            <v>511.8</v>
          </cell>
          <cell r="R1455">
            <v>511.8</v>
          </cell>
          <cell r="S1455">
            <v>312.5</v>
          </cell>
          <cell r="T1455">
            <v>35</v>
          </cell>
        </row>
        <row r="1456">
          <cell r="C1456" t="str">
            <v>Муниципальное образование "Город Березники" Пермского края</v>
          </cell>
          <cell r="D1456" t="str">
            <v>г. Усолье, ул. Леонова, д. 11</v>
          </cell>
          <cell r="E1456" t="b">
            <v>1</v>
          </cell>
          <cell r="H1456" t="str">
            <v>кирпич</v>
          </cell>
          <cell r="I1456" t="str">
            <v>скатная</v>
          </cell>
          <cell r="K1456" t="str">
            <v>имеется</v>
          </cell>
          <cell r="L1456">
            <v>2</v>
          </cell>
          <cell r="M1456">
            <v>4</v>
          </cell>
          <cell r="Q1456">
            <v>534.20000000000005</v>
          </cell>
          <cell r="R1456">
            <v>534.20000000000005</v>
          </cell>
          <cell r="S1456">
            <v>534.20000000000005</v>
          </cell>
          <cell r="T1456">
            <v>10</v>
          </cell>
        </row>
        <row r="1457">
          <cell r="C1457" t="str">
            <v>Муниципальное образование "Город Березники" Пермского края</v>
          </cell>
          <cell r="D1457" t="str">
            <v>г. Усолье, ул. Леонова, д. 13</v>
          </cell>
          <cell r="E1457" t="b">
            <v>1</v>
          </cell>
          <cell r="H1457" t="str">
            <v>кирпич</v>
          </cell>
          <cell r="I1457" t="str">
            <v>скатная</v>
          </cell>
          <cell r="K1457" t="str">
            <v>имеется</v>
          </cell>
          <cell r="L1457">
            <v>2</v>
          </cell>
          <cell r="M1457">
            <v>4</v>
          </cell>
          <cell r="Q1457">
            <v>1284.5</v>
          </cell>
          <cell r="R1457">
            <v>1284.5</v>
          </cell>
          <cell r="S1457">
            <v>1284.5</v>
          </cell>
          <cell r="T1457">
            <v>16</v>
          </cell>
        </row>
        <row r="1458">
          <cell r="C1458" t="str">
            <v>Муниципальное образование "Город Березники" Пермского края</v>
          </cell>
          <cell r="D1458" t="str">
            <v>г. Усолье, ул. Леонова, д. 15</v>
          </cell>
          <cell r="E1458" t="b">
            <v>1</v>
          </cell>
          <cell r="H1458" t="str">
            <v>кирпич</v>
          </cell>
          <cell r="I1458" t="str">
            <v>скатная</v>
          </cell>
          <cell r="K1458" t="str">
            <v>имеется</v>
          </cell>
          <cell r="L1458">
            <v>2</v>
          </cell>
          <cell r="M1458">
            <v>8</v>
          </cell>
          <cell r="Q1458">
            <v>1091.9000000000001</v>
          </cell>
          <cell r="R1458">
            <v>1091.9000000000001</v>
          </cell>
          <cell r="S1458">
            <v>1091.9000000000001</v>
          </cell>
          <cell r="T1458">
            <v>20</v>
          </cell>
        </row>
        <row r="1459">
          <cell r="C1459" t="str">
            <v>Муниципальное образование "Город Березники" Пермского края</v>
          </cell>
          <cell r="D1459" t="str">
            <v>г. Усолье, ул. Леонова, д. 17</v>
          </cell>
          <cell r="E1459" t="b">
            <v>1</v>
          </cell>
          <cell r="F1459">
            <v>2013</v>
          </cell>
          <cell r="H1459" t="str">
            <v>кирпич</v>
          </cell>
          <cell r="I1459" t="str">
            <v>скатная</v>
          </cell>
          <cell r="K1459" t="str">
            <v>имеется</v>
          </cell>
          <cell r="L1459">
            <v>3</v>
          </cell>
          <cell r="M1459">
            <v>2</v>
          </cell>
          <cell r="Q1459">
            <v>1490.6</v>
          </cell>
          <cell r="R1459">
            <v>1490.6</v>
          </cell>
          <cell r="S1459">
            <v>1339.7</v>
          </cell>
          <cell r="T1459">
            <v>67</v>
          </cell>
        </row>
        <row r="1460">
          <cell r="C1460" t="str">
            <v>Муниципальное образование "Город Березники" Пермского края</v>
          </cell>
          <cell r="D1460" t="str">
            <v>г. Усолье, ул. Леонова, д. 19</v>
          </cell>
          <cell r="E1460" t="b">
            <v>1</v>
          </cell>
          <cell r="F1460">
            <v>2013</v>
          </cell>
          <cell r="H1460" t="str">
            <v>кирпич</v>
          </cell>
          <cell r="I1460" t="str">
            <v>скатная</v>
          </cell>
          <cell r="K1460" t="str">
            <v>имеется</v>
          </cell>
          <cell r="L1460">
            <v>3</v>
          </cell>
          <cell r="M1460">
            <v>4</v>
          </cell>
          <cell r="Q1460">
            <v>3014.5</v>
          </cell>
          <cell r="R1460">
            <v>2090.9</v>
          </cell>
          <cell r="S1460">
            <v>2090.9</v>
          </cell>
          <cell r="T1460">
            <v>45</v>
          </cell>
        </row>
        <row r="1461">
          <cell r="C1461" t="str">
            <v>Муниципальное образование "Город Березники" Пермского края</v>
          </cell>
          <cell r="D1461" t="str">
            <v>г. Усолье, ул. Леонова, д. 21</v>
          </cell>
          <cell r="E1461" t="b">
            <v>1</v>
          </cell>
          <cell r="F1461" t="str">
            <v>12.2014</v>
          </cell>
          <cell r="H1461" t="str">
            <v>кирпич</v>
          </cell>
          <cell r="I1461" t="str">
            <v>скатная</v>
          </cell>
          <cell r="K1461" t="str">
            <v>имеется</v>
          </cell>
          <cell r="L1461">
            <v>3</v>
          </cell>
          <cell r="M1461">
            <v>2</v>
          </cell>
          <cell r="Q1461">
            <v>1511.5</v>
          </cell>
          <cell r="R1461">
            <v>1058.2</v>
          </cell>
          <cell r="S1461">
            <v>1058.2</v>
          </cell>
          <cell r="T1461">
            <v>30</v>
          </cell>
        </row>
        <row r="1462">
          <cell r="C1462" t="str">
            <v>Муниципальное образование "Город Березники" Пермского края</v>
          </cell>
          <cell r="D1462" t="str">
            <v>г. Усолье, ул. Луначарского, д. 4</v>
          </cell>
          <cell r="E1462" t="b">
            <v>1</v>
          </cell>
          <cell r="F1462">
            <v>1967</v>
          </cell>
          <cell r="H1462" t="str">
            <v>Кирпич</v>
          </cell>
          <cell r="L1462">
            <v>2</v>
          </cell>
          <cell r="M1462">
            <v>1</v>
          </cell>
          <cell r="Q1462">
            <v>327</v>
          </cell>
          <cell r="R1462">
            <v>327</v>
          </cell>
          <cell r="S1462">
            <v>294.3</v>
          </cell>
          <cell r="T1462">
            <v>20</v>
          </cell>
        </row>
        <row r="1463">
          <cell r="C1463" t="str">
            <v>Муниципальное образование "Город Березники" Пермского края</v>
          </cell>
          <cell r="D1463" t="str">
            <v>г. Усолье, ул. Луначарского, д. 5</v>
          </cell>
          <cell r="E1463" t="b">
            <v>1</v>
          </cell>
          <cell r="F1463">
            <v>2016</v>
          </cell>
          <cell r="H1463" t="str">
            <v>пеноблоки</v>
          </cell>
          <cell r="I1463" t="str">
            <v>скатная</v>
          </cell>
          <cell r="J1463" t="str">
            <v>ВОД ГВС</v>
          </cell>
          <cell r="K1463" t="str">
            <v>не имеется</v>
          </cell>
          <cell r="L1463">
            <v>2</v>
          </cell>
          <cell r="M1463">
            <v>2</v>
          </cell>
          <cell r="Q1463">
            <v>685.1</v>
          </cell>
          <cell r="R1463">
            <v>619.5</v>
          </cell>
          <cell r="S1463">
            <v>408.2</v>
          </cell>
          <cell r="T1463">
            <v>35</v>
          </cell>
        </row>
        <row r="1464">
          <cell r="C1464" t="str">
            <v>Муниципальное образование "Город Березники" Пермского края</v>
          </cell>
          <cell r="D1464" t="str">
            <v>г. Усолье, ул. Первомайская, д. 3</v>
          </cell>
          <cell r="E1464" t="b">
            <v>1</v>
          </cell>
          <cell r="F1464">
            <v>1988</v>
          </cell>
          <cell r="H1464" t="str">
            <v>Кирпич</v>
          </cell>
          <cell r="L1464">
            <v>2</v>
          </cell>
          <cell r="M1464">
            <v>3</v>
          </cell>
          <cell r="Q1464">
            <v>963.4</v>
          </cell>
          <cell r="R1464">
            <v>963.4</v>
          </cell>
          <cell r="S1464">
            <v>867.06</v>
          </cell>
          <cell r="T1464">
            <v>45</v>
          </cell>
        </row>
        <row r="1465">
          <cell r="C1465" t="str">
            <v>Муниципальное образование "Город Березники" Пермского края</v>
          </cell>
          <cell r="D1465" t="str">
            <v>г. Усолье, ул. Первомайская, д. 5</v>
          </cell>
          <cell r="E1465" t="b">
            <v>1</v>
          </cell>
          <cell r="F1465">
            <v>1985</v>
          </cell>
          <cell r="H1465" t="str">
            <v>Кирпич</v>
          </cell>
          <cell r="L1465">
            <v>2</v>
          </cell>
          <cell r="M1465">
            <v>3</v>
          </cell>
          <cell r="Q1465">
            <v>965.4</v>
          </cell>
          <cell r="R1465">
            <v>965.4</v>
          </cell>
          <cell r="S1465">
            <v>868.86</v>
          </cell>
          <cell r="T1465">
            <v>45</v>
          </cell>
        </row>
        <row r="1466">
          <cell r="C1466" t="str">
            <v>Муниципальное образование "Город Березники" Пермского края</v>
          </cell>
          <cell r="D1466" t="str">
            <v>г. Усолье, ул. Первомайская, д. 9</v>
          </cell>
          <cell r="E1466" t="b">
            <v>1</v>
          </cell>
          <cell r="F1466">
            <v>1995</v>
          </cell>
          <cell r="H1466" t="str">
            <v>Кирпич</v>
          </cell>
          <cell r="L1466">
            <v>3</v>
          </cell>
          <cell r="M1466">
            <v>2</v>
          </cell>
          <cell r="Q1466">
            <v>1745.3</v>
          </cell>
          <cell r="R1466">
            <v>1745.3</v>
          </cell>
          <cell r="S1466">
            <v>1570.77</v>
          </cell>
          <cell r="T1466">
            <v>83</v>
          </cell>
        </row>
        <row r="1467">
          <cell r="C1467" t="str">
            <v>Муниципальное образование "Город Березники" Пермского края</v>
          </cell>
          <cell r="D1467" t="str">
            <v>г. Усолье, ул. Радищева, д. 4</v>
          </cell>
          <cell r="E1467" t="b">
            <v>1</v>
          </cell>
          <cell r="F1467">
            <v>1988</v>
          </cell>
          <cell r="H1467" t="str">
            <v>Кирпич</v>
          </cell>
          <cell r="L1467">
            <v>2</v>
          </cell>
          <cell r="M1467">
            <v>1</v>
          </cell>
          <cell r="Q1467">
            <v>374.2</v>
          </cell>
          <cell r="R1467">
            <v>374.2</v>
          </cell>
          <cell r="S1467">
            <v>336.78</v>
          </cell>
          <cell r="T1467">
            <v>20</v>
          </cell>
        </row>
        <row r="1468">
          <cell r="C1468" t="str">
            <v>Муниципальное образование "Город Березники" Пермского края</v>
          </cell>
          <cell r="D1468" t="str">
            <v>г. Усолье, ул. Радищева, д. 6</v>
          </cell>
          <cell r="E1468" t="b">
            <v>1</v>
          </cell>
          <cell r="F1468">
            <v>1977</v>
          </cell>
          <cell r="H1468" t="str">
            <v>Кирпич</v>
          </cell>
          <cell r="L1468">
            <v>2</v>
          </cell>
          <cell r="M1468">
            <v>2</v>
          </cell>
          <cell r="Q1468">
            <v>753.4</v>
          </cell>
          <cell r="R1468">
            <v>753.4</v>
          </cell>
          <cell r="S1468">
            <v>678.06</v>
          </cell>
          <cell r="T1468">
            <v>40</v>
          </cell>
        </row>
        <row r="1469">
          <cell r="C1469" t="str">
            <v>Муниципальное образование "Город Березники" Пермского края</v>
          </cell>
          <cell r="D1469" t="str">
            <v>г. Усолье, ул. Радищева, д. 8</v>
          </cell>
          <cell r="E1469" t="b">
            <v>1</v>
          </cell>
          <cell r="F1469">
            <v>1975</v>
          </cell>
          <cell r="H1469" t="str">
            <v>Кирпич</v>
          </cell>
          <cell r="L1469">
            <v>2</v>
          </cell>
          <cell r="Q1469">
            <v>751.4</v>
          </cell>
          <cell r="R1469">
            <v>751.4</v>
          </cell>
          <cell r="S1469">
            <v>676.26</v>
          </cell>
          <cell r="T1469">
            <v>40</v>
          </cell>
        </row>
        <row r="1470">
          <cell r="C1470" t="str">
            <v>Муниципальное образование "Город Березники" Пермского края</v>
          </cell>
          <cell r="D1470" t="str">
            <v>г. Усолье, ул. Радищева, д. 13</v>
          </cell>
          <cell r="E1470" t="b">
            <v>1</v>
          </cell>
          <cell r="H1470" t="str">
            <v>кирпич</v>
          </cell>
          <cell r="I1470" t="str">
            <v>скатная</v>
          </cell>
          <cell r="J1470" t="str">
            <v>ВОД ГВС</v>
          </cell>
          <cell r="K1470" t="str">
            <v>не имеется</v>
          </cell>
          <cell r="L1470">
            <v>2</v>
          </cell>
          <cell r="M1470">
            <v>2</v>
          </cell>
          <cell r="Q1470">
            <v>439.1</v>
          </cell>
          <cell r="R1470">
            <v>439.1</v>
          </cell>
          <cell r="S1470">
            <v>369.2</v>
          </cell>
          <cell r="T1470">
            <v>30</v>
          </cell>
        </row>
        <row r="1471">
          <cell r="C1471" t="str">
            <v>Муниципальное образование "Город Березники" Пермского края</v>
          </cell>
          <cell r="D1471" t="str">
            <v>г. Усолье, ул. Свободы, д. 150</v>
          </cell>
          <cell r="E1471" t="b">
            <v>1</v>
          </cell>
          <cell r="F1471">
            <v>1987</v>
          </cell>
          <cell r="H1471" t="str">
            <v>Кирпич</v>
          </cell>
          <cell r="L1471">
            <v>2</v>
          </cell>
          <cell r="M1471">
            <v>2</v>
          </cell>
          <cell r="Q1471">
            <v>648.1</v>
          </cell>
          <cell r="R1471">
            <v>648.1</v>
          </cell>
          <cell r="S1471">
            <v>583.29</v>
          </cell>
          <cell r="T1471">
            <v>30</v>
          </cell>
        </row>
        <row r="1472">
          <cell r="C1472" t="str">
            <v>Муниципальное образование "Город Березники" Пермского края</v>
          </cell>
          <cell r="D1472" t="str">
            <v>г. Усолье, ул. Свободы, д. 153</v>
          </cell>
          <cell r="E1472" t="b">
            <v>1</v>
          </cell>
          <cell r="F1472">
            <v>1962</v>
          </cell>
          <cell r="H1472" t="str">
            <v>Кирпич</v>
          </cell>
          <cell r="L1472">
            <v>2</v>
          </cell>
          <cell r="M1472">
            <v>2</v>
          </cell>
          <cell r="Q1472">
            <v>475.5</v>
          </cell>
          <cell r="R1472">
            <v>428.7</v>
          </cell>
          <cell r="S1472">
            <v>360.5</v>
          </cell>
          <cell r="T1472">
            <v>26</v>
          </cell>
        </row>
        <row r="1473">
          <cell r="C1473" t="str">
            <v>Муниципальное образование "Город Березники" Пермского края</v>
          </cell>
          <cell r="D1473" t="str">
            <v>г. Усолье, ул. Свободы, д. 161</v>
          </cell>
          <cell r="E1473" t="b">
            <v>1</v>
          </cell>
          <cell r="F1473">
            <v>1952</v>
          </cell>
          <cell r="H1473" t="str">
            <v>Кирпич</v>
          </cell>
          <cell r="L1473">
            <v>2</v>
          </cell>
          <cell r="M1473">
            <v>2</v>
          </cell>
          <cell r="Q1473">
            <v>498.2</v>
          </cell>
          <cell r="R1473">
            <v>433.2</v>
          </cell>
          <cell r="S1473">
            <v>340.4</v>
          </cell>
          <cell r="T1473">
            <v>22</v>
          </cell>
        </row>
        <row r="1474">
          <cell r="C1474" t="str">
            <v>Муниципальное образование "Город Березники" Пермского края</v>
          </cell>
          <cell r="D1474" t="str">
            <v>г. Усолье, ул. Свободы, д. 161А</v>
          </cell>
          <cell r="E1474" t="b">
            <v>1</v>
          </cell>
          <cell r="F1474">
            <v>1970</v>
          </cell>
          <cell r="H1474" t="str">
            <v>Кирпич</v>
          </cell>
          <cell r="L1474">
            <v>2</v>
          </cell>
          <cell r="M1474">
            <v>2</v>
          </cell>
          <cell r="Q1474">
            <v>499.4</v>
          </cell>
          <cell r="R1474">
            <v>441.9</v>
          </cell>
          <cell r="S1474">
            <v>441.9</v>
          </cell>
          <cell r="T1474">
            <v>24</v>
          </cell>
        </row>
        <row r="1475">
          <cell r="C1475" t="str">
            <v>Муниципальное образование "Город Березники" Пермского края</v>
          </cell>
          <cell r="D1475" t="str">
            <v>г. Усолье, ул. Советская, д. 7</v>
          </cell>
          <cell r="E1475" t="b">
            <v>1</v>
          </cell>
          <cell r="F1475">
            <v>1993</v>
          </cell>
          <cell r="H1475" t="str">
            <v>Кирпич</v>
          </cell>
          <cell r="L1475">
            <v>3</v>
          </cell>
          <cell r="M1475">
            <v>3</v>
          </cell>
          <cell r="Q1475">
            <v>1681.7</v>
          </cell>
          <cell r="R1475">
            <v>1681.7</v>
          </cell>
          <cell r="S1475">
            <v>1513.53</v>
          </cell>
          <cell r="T1475">
            <v>83</v>
          </cell>
        </row>
        <row r="1476">
          <cell r="C1476" t="str">
            <v>Муниципальное образование "Город Березники" Пермского края</v>
          </cell>
          <cell r="D1476" t="str">
            <v>г. Усолье, ул. Советская, д. 9</v>
          </cell>
          <cell r="E1476" t="b">
            <v>1</v>
          </cell>
          <cell r="F1476">
            <v>1982</v>
          </cell>
          <cell r="H1476" t="str">
            <v>Кирпич</v>
          </cell>
          <cell r="L1476">
            <v>2</v>
          </cell>
          <cell r="M1476">
            <v>2</v>
          </cell>
          <cell r="Q1476">
            <v>652.9</v>
          </cell>
          <cell r="R1476">
            <v>652.9</v>
          </cell>
          <cell r="S1476">
            <v>652.9</v>
          </cell>
          <cell r="T1476">
            <v>31</v>
          </cell>
        </row>
        <row r="1477">
          <cell r="C1477" t="str">
            <v>Муниципальное образование "Город Березники" Пермского края</v>
          </cell>
          <cell r="D1477" t="str">
            <v>г. Усолье, ул. Солеваров, д. 164</v>
          </cell>
          <cell r="E1477" t="b">
            <v>1</v>
          </cell>
          <cell r="F1477">
            <v>2006</v>
          </cell>
          <cell r="H1477" t="str">
            <v>Кирпич</v>
          </cell>
          <cell r="L1477">
            <v>2</v>
          </cell>
          <cell r="M1477">
            <v>2</v>
          </cell>
          <cell r="Q1477">
            <v>783</v>
          </cell>
          <cell r="R1477">
            <v>783</v>
          </cell>
          <cell r="S1477">
            <v>704.7</v>
          </cell>
          <cell r="T1477">
            <v>30</v>
          </cell>
        </row>
        <row r="1478">
          <cell r="C1478" t="str">
            <v>Муниципальное образование "Город Березники" Пермского края</v>
          </cell>
          <cell r="D1478" t="str">
            <v>г. Усолье, ул. Солеваров, д. 166</v>
          </cell>
          <cell r="E1478" t="b">
            <v>1</v>
          </cell>
          <cell r="F1478">
            <v>2017</v>
          </cell>
          <cell r="H1478" t="str">
            <v>керамзитовые  блоки</v>
          </cell>
          <cell r="I1478" t="str">
            <v>скатная</v>
          </cell>
          <cell r="J1478" t="str">
            <v>ВОД ГВС</v>
          </cell>
          <cell r="K1478" t="str">
            <v>не имеется</v>
          </cell>
          <cell r="L1478">
            <v>2</v>
          </cell>
          <cell r="M1478">
            <v>3</v>
          </cell>
          <cell r="Q1478">
            <v>981</v>
          </cell>
          <cell r="R1478">
            <v>883.9</v>
          </cell>
          <cell r="S1478">
            <v>515.70000000000005</v>
          </cell>
          <cell r="T1478">
            <v>55</v>
          </cell>
        </row>
        <row r="1479">
          <cell r="C1479" t="str">
            <v>Муниципальное образование "Город Березники" Пермского края</v>
          </cell>
          <cell r="D1479" t="str">
            <v>п. Железнодорожный, ул. 35 лет Победы, д. 1</v>
          </cell>
          <cell r="E1479" t="b">
            <v>1</v>
          </cell>
          <cell r="F1479">
            <v>1978</v>
          </cell>
          <cell r="H1479" t="str">
            <v>Панель</v>
          </cell>
          <cell r="L1479">
            <v>5</v>
          </cell>
          <cell r="M1479">
            <v>6</v>
          </cell>
          <cell r="Q1479">
            <v>4496.1000000000004</v>
          </cell>
          <cell r="R1479">
            <v>3741.4</v>
          </cell>
          <cell r="S1479">
            <v>3187.6</v>
          </cell>
          <cell r="T1479">
            <v>189</v>
          </cell>
        </row>
        <row r="1480">
          <cell r="C1480" t="str">
            <v>Муниципальное образование "Город Березники" Пермского края</v>
          </cell>
          <cell r="D1480" t="str">
            <v>п. Железнодорожный, ул. 35 лет Победы, д. 2</v>
          </cell>
          <cell r="E1480" t="b">
            <v>1</v>
          </cell>
          <cell r="F1480">
            <v>1979</v>
          </cell>
          <cell r="H1480" t="str">
            <v>Панель</v>
          </cell>
          <cell r="L1480">
            <v>5</v>
          </cell>
          <cell r="M1480">
            <v>6</v>
          </cell>
          <cell r="Q1480">
            <v>4342.3999999999996</v>
          </cell>
          <cell r="R1480">
            <v>3712.9</v>
          </cell>
          <cell r="S1480">
            <v>3215.3</v>
          </cell>
          <cell r="T1480">
            <v>182</v>
          </cell>
        </row>
        <row r="1481">
          <cell r="C1481" t="str">
            <v>Муниципальное образование "Город Березники" Пермского края</v>
          </cell>
          <cell r="D1481" t="str">
            <v>п. Железнодорожный, ул. 35 лет Победы, д. 3</v>
          </cell>
          <cell r="E1481" t="b">
            <v>1</v>
          </cell>
          <cell r="F1481">
            <v>1988</v>
          </cell>
          <cell r="H1481" t="str">
            <v>Панель</v>
          </cell>
          <cell r="L1481">
            <v>5</v>
          </cell>
          <cell r="M1481">
            <v>4</v>
          </cell>
          <cell r="Q1481">
            <v>3377.7</v>
          </cell>
          <cell r="R1481">
            <v>2786.7</v>
          </cell>
          <cell r="S1481">
            <v>2515.6999999999998</v>
          </cell>
          <cell r="T1481">
            <v>128</v>
          </cell>
        </row>
        <row r="1482">
          <cell r="C1482" t="str">
            <v>Муниципальное образование "Город Березники" Пермского края</v>
          </cell>
          <cell r="D1482" t="str">
            <v>п. Железнодорожный, ул. 35 лет Победы, д. 4</v>
          </cell>
          <cell r="E1482" t="b">
            <v>1</v>
          </cell>
          <cell r="F1482">
            <v>1990</v>
          </cell>
          <cell r="H1482" t="str">
            <v>Панель</v>
          </cell>
          <cell r="L1482">
            <v>5</v>
          </cell>
          <cell r="M1482">
            <v>6</v>
          </cell>
          <cell r="Q1482">
            <v>4420</v>
          </cell>
          <cell r="R1482">
            <v>4235.3</v>
          </cell>
          <cell r="S1482">
            <v>3926.7</v>
          </cell>
          <cell r="T1482">
            <v>212</v>
          </cell>
        </row>
        <row r="1483">
          <cell r="C1483" t="str">
            <v>Муниципальное образование "Город Березники" Пермского края</v>
          </cell>
          <cell r="D1483" t="str">
            <v>п. Железнодорожный, ул. 35 лет Победы, д. 5</v>
          </cell>
          <cell r="E1483" t="b">
            <v>1</v>
          </cell>
          <cell r="F1483">
            <v>1982</v>
          </cell>
          <cell r="H1483" t="str">
            <v>Панель</v>
          </cell>
          <cell r="L1483">
            <v>5</v>
          </cell>
          <cell r="M1483">
            <v>6</v>
          </cell>
          <cell r="Q1483">
            <v>4075.5</v>
          </cell>
          <cell r="R1483">
            <v>4075.5</v>
          </cell>
          <cell r="S1483">
            <v>3667.95</v>
          </cell>
          <cell r="T1483">
            <v>215</v>
          </cell>
        </row>
        <row r="1484">
          <cell r="C1484" t="str">
            <v>Муниципальное образование "Город Березники" Пермского края</v>
          </cell>
          <cell r="D1484" t="str">
            <v>п. Железнодорожный, ул. 35 лет Победы, д. 6</v>
          </cell>
          <cell r="E1484" t="b">
            <v>1</v>
          </cell>
          <cell r="F1484">
            <v>1984</v>
          </cell>
          <cell r="H1484" t="str">
            <v>Панель</v>
          </cell>
          <cell r="L1484">
            <v>5</v>
          </cell>
          <cell r="M1484">
            <v>5</v>
          </cell>
          <cell r="Q1484">
            <v>5701.1</v>
          </cell>
          <cell r="R1484">
            <v>5701.1</v>
          </cell>
          <cell r="S1484">
            <v>5588</v>
          </cell>
          <cell r="T1484">
            <v>293</v>
          </cell>
        </row>
        <row r="1485">
          <cell r="C1485" t="str">
            <v>Муниципальное образование "Город Березники" Пермского края</v>
          </cell>
          <cell r="D1485" t="str">
            <v>п. Железнодорожный, ул. 35 лет Победы, д. 7</v>
          </cell>
          <cell r="E1485" t="b">
            <v>1</v>
          </cell>
          <cell r="F1485">
            <v>1994</v>
          </cell>
          <cell r="H1485" t="str">
            <v>Панель</v>
          </cell>
          <cell r="L1485">
            <v>5</v>
          </cell>
          <cell r="M1485">
            <v>4</v>
          </cell>
          <cell r="Q1485">
            <v>3599.7</v>
          </cell>
          <cell r="R1485">
            <v>3599.7</v>
          </cell>
          <cell r="S1485">
            <v>3239.73</v>
          </cell>
          <cell r="T1485">
            <v>200</v>
          </cell>
        </row>
        <row r="1486">
          <cell r="C1486" t="str">
            <v>Муниципальное образование "Город Березники" Пермского края</v>
          </cell>
          <cell r="D1486" t="str">
            <v>п. Железнодорожный, ул. 35 лет Победы, д. 8</v>
          </cell>
          <cell r="E1486" t="b">
            <v>1</v>
          </cell>
          <cell r="F1486">
            <v>1994</v>
          </cell>
          <cell r="H1486" t="str">
            <v>Панель</v>
          </cell>
          <cell r="L1486">
            <v>5</v>
          </cell>
          <cell r="M1486">
            <v>7</v>
          </cell>
          <cell r="Q1486">
            <v>6293.6</v>
          </cell>
          <cell r="R1486">
            <v>6293.6</v>
          </cell>
          <cell r="S1486">
            <v>6243.5</v>
          </cell>
          <cell r="T1486">
            <v>333</v>
          </cell>
        </row>
        <row r="1487">
          <cell r="C1487" t="str">
            <v>Муниципальное образование "Город Березники" Пермского края</v>
          </cell>
          <cell r="D1487" t="str">
            <v>с. Пыскор, ул. Мира, д. 10</v>
          </cell>
          <cell r="E1487" t="b">
            <v>1</v>
          </cell>
          <cell r="F1487">
            <v>1985</v>
          </cell>
          <cell r="H1487" t="str">
            <v>Кирпич</v>
          </cell>
          <cell r="L1487">
            <v>2</v>
          </cell>
          <cell r="M1487">
            <v>3</v>
          </cell>
          <cell r="Q1487">
            <v>957.8</v>
          </cell>
          <cell r="R1487">
            <v>957.8</v>
          </cell>
          <cell r="S1487">
            <v>670.1</v>
          </cell>
          <cell r="T1487">
            <v>28</v>
          </cell>
        </row>
        <row r="1488">
          <cell r="C1488" t="str">
            <v>Муниципальное образование "Город Березники" Пермского края</v>
          </cell>
          <cell r="D1488" t="str">
            <v>с. Пыскор, ул. Мира, д. 18</v>
          </cell>
          <cell r="E1488" t="b">
            <v>1</v>
          </cell>
          <cell r="F1488">
            <v>1982</v>
          </cell>
          <cell r="H1488" t="str">
            <v>Кирпич</v>
          </cell>
          <cell r="L1488">
            <v>3</v>
          </cell>
          <cell r="M1488">
            <v>3</v>
          </cell>
          <cell r="Q1488">
            <v>997.3</v>
          </cell>
          <cell r="R1488">
            <v>936.2</v>
          </cell>
          <cell r="S1488">
            <v>936.2</v>
          </cell>
          <cell r="T1488">
            <v>55</v>
          </cell>
        </row>
        <row r="1489">
          <cell r="C1489" t="str">
            <v>Муниципальное образование "Город Березники" Пермского края</v>
          </cell>
          <cell r="D1489" t="str">
            <v>с. Пыскор, ул. Мира, д. 19</v>
          </cell>
          <cell r="E1489" t="b">
            <v>1</v>
          </cell>
          <cell r="F1489">
            <v>1981</v>
          </cell>
          <cell r="H1489" t="str">
            <v>Кирпич</v>
          </cell>
          <cell r="L1489">
            <v>3</v>
          </cell>
          <cell r="M1489">
            <v>3</v>
          </cell>
          <cell r="Q1489">
            <v>1382</v>
          </cell>
          <cell r="R1489">
            <v>1382</v>
          </cell>
          <cell r="S1489">
            <v>1243.8</v>
          </cell>
          <cell r="T1489">
            <v>75</v>
          </cell>
        </row>
        <row r="1490">
          <cell r="C1490" t="str">
            <v>Муниципальное образование "Город Березники" Пермского края</v>
          </cell>
          <cell r="D1490" t="str">
            <v>с. Пыскор, ул. Мира, д. 20</v>
          </cell>
          <cell r="E1490" t="b">
            <v>1</v>
          </cell>
          <cell r="F1490">
            <v>1982</v>
          </cell>
          <cell r="H1490" t="str">
            <v>Кирпич</v>
          </cell>
          <cell r="L1490">
            <v>3</v>
          </cell>
          <cell r="M1490">
            <v>3</v>
          </cell>
          <cell r="Q1490">
            <v>1647.9</v>
          </cell>
          <cell r="R1490">
            <v>1426.2</v>
          </cell>
          <cell r="S1490">
            <v>1426.2</v>
          </cell>
          <cell r="T1490">
            <v>83</v>
          </cell>
        </row>
        <row r="1491">
          <cell r="C1491" t="str">
            <v>Губахинский городской округ Пермского края</v>
          </cell>
          <cell r="D1491" t="str">
            <v>г. Гремячинск, ул. Восточная, д. 2</v>
          </cell>
          <cell r="E1491" t="b">
            <v>1</v>
          </cell>
          <cell r="F1491">
            <v>1962</v>
          </cell>
          <cell r="H1491" t="str">
            <v>Кирпич</v>
          </cell>
          <cell r="L1491">
            <v>4</v>
          </cell>
          <cell r="M1491">
            <v>4</v>
          </cell>
          <cell r="Q1491">
            <v>1705.9</v>
          </cell>
          <cell r="R1491">
            <v>1100.7</v>
          </cell>
          <cell r="S1491">
            <v>990.63</v>
          </cell>
          <cell r="T1491">
            <v>28</v>
          </cell>
        </row>
        <row r="1492">
          <cell r="C1492" t="str">
            <v>Губахинский городской округ Пермского края</v>
          </cell>
          <cell r="D1492" t="str">
            <v>г. Гремячинск, ул. Восточная, д. 10</v>
          </cell>
          <cell r="E1492" t="b">
            <v>1</v>
          </cell>
          <cell r="F1492">
            <v>1992</v>
          </cell>
          <cell r="H1492" t="str">
            <v>Железобетон</v>
          </cell>
          <cell r="L1492">
            <v>5</v>
          </cell>
          <cell r="M1492">
            <v>5</v>
          </cell>
          <cell r="Q1492">
            <v>3925</v>
          </cell>
          <cell r="R1492">
            <v>2975.5</v>
          </cell>
          <cell r="S1492">
            <v>2975.5</v>
          </cell>
          <cell r="T1492">
            <v>121</v>
          </cell>
        </row>
        <row r="1493">
          <cell r="C1493" t="str">
            <v>Губахинский городской округ Пермского края</v>
          </cell>
          <cell r="D1493" t="str">
            <v>г. Гремячинск, ул. Восточная, д. 12</v>
          </cell>
          <cell r="E1493" t="b">
            <v>1</v>
          </cell>
          <cell r="F1493">
            <v>1992</v>
          </cell>
          <cell r="H1493" t="str">
            <v>Железобетон</v>
          </cell>
          <cell r="L1493">
            <v>5</v>
          </cell>
          <cell r="M1493">
            <v>5</v>
          </cell>
          <cell r="Q1493">
            <v>4063</v>
          </cell>
          <cell r="R1493">
            <v>2919.2</v>
          </cell>
          <cell r="S1493">
            <v>2627.28</v>
          </cell>
          <cell r="T1493">
            <v>125</v>
          </cell>
        </row>
        <row r="1494">
          <cell r="C1494" t="str">
            <v>Губахинский городской округ Пермского края</v>
          </cell>
          <cell r="D1494" t="str">
            <v>г. Гремячинск, ул. Грибоедова, д. 6</v>
          </cell>
          <cell r="E1494" t="b">
            <v>1</v>
          </cell>
          <cell r="F1494">
            <v>1955</v>
          </cell>
          <cell r="H1494" t="str">
            <v>Кирпич</v>
          </cell>
          <cell r="L1494">
            <v>2</v>
          </cell>
          <cell r="M1494">
            <v>1</v>
          </cell>
          <cell r="Q1494">
            <v>388.3</v>
          </cell>
          <cell r="R1494">
            <v>351.8</v>
          </cell>
          <cell r="S1494">
            <v>351.8</v>
          </cell>
          <cell r="T1494">
            <v>21</v>
          </cell>
        </row>
        <row r="1495">
          <cell r="C1495" t="str">
            <v>Губахинский городской округ Пермского края</v>
          </cell>
          <cell r="D1495" t="str">
            <v>г. Гремячинск, ул. Грибоедова, д. 8</v>
          </cell>
          <cell r="E1495" t="b">
            <v>1</v>
          </cell>
          <cell r="F1495">
            <v>1962</v>
          </cell>
          <cell r="H1495" t="str">
            <v>Кирпич</v>
          </cell>
          <cell r="L1495">
            <v>4</v>
          </cell>
          <cell r="M1495">
            <v>3</v>
          </cell>
          <cell r="Q1495">
            <v>2721.3</v>
          </cell>
          <cell r="R1495">
            <v>2016.6</v>
          </cell>
          <cell r="S1495">
            <v>1541.1</v>
          </cell>
          <cell r="T1495">
            <v>76</v>
          </cell>
        </row>
        <row r="1496">
          <cell r="C1496" t="str">
            <v>Губахинский городской округ Пермского края</v>
          </cell>
          <cell r="D1496" t="str">
            <v>г. Гремячинск, ул. Грибоедова, д. 10</v>
          </cell>
          <cell r="E1496" t="b">
            <v>1</v>
          </cell>
          <cell r="F1496">
            <v>1963</v>
          </cell>
          <cell r="H1496" t="str">
            <v>Блоки</v>
          </cell>
          <cell r="L1496">
            <v>4</v>
          </cell>
          <cell r="M1496">
            <v>3</v>
          </cell>
          <cell r="Q1496">
            <v>2733.5</v>
          </cell>
          <cell r="R1496">
            <v>2028.2</v>
          </cell>
          <cell r="S1496">
            <v>1635.4</v>
          </cell>
          <cell r="T1496">
            <v>71</v>
          </cell>
        </row>
        <row r="1497">
          <cell r="C1497" t="str">
            <v>Губахинский городской округ Пермского края</v>
          </cell>
          <cell r="D1497" t="str">
            <v>г. Гремячинск, ул. Грибоедова, д. 12</v>
          </cell>
          <cell r="E1497" t="b">
            <v>1</v>
          </cell>
          <cell r="F1497">
            <v>1976</v>
          </cell>
          <cell r="H1497" t="str">
            <v>Блоки</v>
          </cell>
          <cell r="L1497">
            <v>5</v>
          </cell>
          <cell r="M1497">
            <v>4</v>
          </cell>
          <cell r="Q1497">
            <v>3702.8</v>
          </cell>
          <cell r="R1497">
            <v>3428.7</v>
          </cell>
          <cell r="S1497">
            <v>2847.5</v>
          </cell>
          <cell r="T1497">
            <v>116</v>
          </cell>
        </row>
        <row r="1498">
          <cell r="C1498" t="str">
            <v>Губахинский городской округ Пермского края</v>
          </cell>
          <cell r="D1498" t="str">
            <v>г. Гремячинск, ул. Грибоедова, д. 14</v>
          </cell>
          <cell r="E1498" t="b">
            <v>1</v>
          </cell>
          <cell r="F1498">
            <v>1974</v>
          </cell>
          <cell r="H1498" t="str">
            <v>Блоки</v>
          </cell>
          <cell r="L1498">
            <v>5</v>
          </cell>
          <cell r="M1498">
            <v>6</v>
          </cell>
          <cell r="Q1498">
            <v>4997.3</v>
          </cell>
          <cell r="R1498">
            <v>4598.8</v>
          </cell>
          <cell r="S1498">
            <v>4149.1000000000004</v>
          </cell>
          <cell r="T1498">
            <v>220</v>
          </cell>
        </row>
        <row r="1499">
          <cell r="C1499" t="str">
            <v>Губахинский городской округ Пермского края</v>
          </cell>
          <cell r="D1499" t="str">
            <v>г. Гремячинск, ул. Грибоедова, д. 15</v>
          </cell>
          <cell r="E1499" t="b">
            <v>1</v>
          </cell>
          <cell r="F1499">
            <v>1988</v>
          </cell>
          <cell r="H1499" t="str">
            <v>Панель</v>
          </cell>
          <cell r="L1499">
            <v>5</v>
          </cell>
          <cell r="M1499">
            <v>8</v>
          </cell>
          <cell r="Q1499">
            <v>5776.1</v>
          </cell>
          <cell r="R1499">
            <v>5110.8999999999996</v>
          </cell>
          <cell r="S1499">
            <v>4507.7</v>
          </cell>
          <cell r="T1499">
            <v>264</v>
          </cell>
        </row>
        <row r="1500">
          <cell r="C1500" t="str">
            <v>Губахинский городской округ Пермского края</v>
          </cell>
          <cell r="D1500" t="str">
            <v>г. Гремячинск, ул. Грибоедова, д. 16</v>
          </cell>
          <cell r="E1500" t="b">
            <v>1</v>
          </cell>
          <cell r="F1500">
            <v>1978</v>
          </cell>
          <cell r="H1500" t="str">
            <v>Панель</v>
          </cell>
          <cell r="L1500">
            <v>5</v>
          </cell>
          <cell r="M1500">
            <v>6</v>
          </cell>
          <cell r="Q1500">
            <v>4305.3999999999996</v>
          </cell>
          <cell r="R1500">
            <v>3858.9</v>
          </cell>
          <cell r="S1500">
            <v>3650.3</v>
          </cell>
          <cell r="T1500">
            <v>175</v>
          </cell>
        </row>
        <row r="1501">
          <cell r="C1501" t="str">
            <v>Губахинский городской округ Пермского края</v>
          </cell>
          <cell r="D1501" t="str">
            <v>г. Гремячинск, ул. Грибоедова, д. 18</v>
          </cell>
          <cell r="E1501" t="b">
            <v>1</v>
          </cell>
          <cell r="F1501">
            <v>1978</v>
          </cell>
          <cell r="H1501" t="str">
            <v>Панель</v>
          </cell>
          <cell r="L1501">
            <v>5</v>
          </cell>
          <cell r="M1501">
            <v>6</v>
          </cell>
          <cell r="Q1501">
            <v>4348.6000000000004</v>
          </cell>
          <cell r="R1501">
            <v>3894.2</v>
          </cell>
          <cell r="S1501">
            <v>3693</v>
          </cell>
          <cell r="T1501">
            <v>192</v>
          </cell>
        </row>
        <row r="1502">
          <cell r="C1502" t="str">
            <v>Губахинский городской округ Пермского края</v>
          </cell>
          <cell r="D1502" t="str">
            <v>г. Гремячинск, ул. Грибоедова, д. 19</v>
          </cell>
          <cell r="E1502" t="b">
            <v>1</v>
          </cell>
          <cell r="F1502">
            <v>1979</v>
          </cell>
          <cell r="H1502" t="str">
            <v>Блоки</v>
          </cell>
          <cell r="L1502">
            <v>5</v>
          </cell>
          <cell r="M1502">
            <v>6</v>
          </cell>
          <cell r="Q1502">
            <v>4894.6000000000004</v>
          </cell>
          <cell r="R1502">
            <v>4502.3</v>
          </cell>
          <cell r="S1502">
            <v>4110.7</v>
          </cell>
          <cell r="T1502">
            <v>202</v>
          </cell>
        </row>
        <row r="1503">
          <cell r="C1503" t="str">
            <v>Губахинский городской округ Пермского края</v>
          </cell>
          <cell r="D1503" t="str">
            <v>г. Гремячинск, ул. Грибоедова, д. 20</v>
          </cell>
          <cell r="E1503" t="b">
            <v>1</v>
          </cell>
          <cell r="F1503">
            <v>1971</v>
          </cell>
          <cell r="H1503" t="str">
            <v>Блоки</v>
          </cell>
          <cell r="L1503">
            <v>5</v>
          </cell>
          <cell r="M1503">
            <v>4</v>
          </cell>
          <cell r="Q1503">
            <v>4350.3</v>
          </cell>
          <cell r="R1503">
            <v>3368.7</v>
          </cell>
          <cell r="S1503">
            <v>2847.9</v>
          </cell>
          <cell r="T1503">
            <v>128</v>
          </cell>
        </row>
        <row r="1504">
          <cell r="C1504" t="str">
            <v>Губахинский городской округ Пермского края</v>
          </cell>
          <cell r="D1504" t="str">
            <v>г. Гремячинск, ул. Грибоедова, д. 22</v>
          </cell>
          <cell r="E1504" t="b">
            <v>1</v>
          </cell>
          <cell r="F1504">
            <v>1981</v>
          </cell>
          <cell r="H1504" t="str">
            <v>Панель</v>
          </cell>
          <cell r="L1504">
            <v>5</v>
          </cell>
          <cell r="M1504">
            <v>6</v>
          </cell>
          <cell r="Q1504">
            <v>5740.7</v>
          </cell>
          <cell r="R1504">
            <v>5112.2</v>
          </cell>
          <cell r="S1504">
            <v>4515.5</v>
          </cell>
          <cell r="T1504">
            <v>238</v>
          </cell>
        </row>
        <row r="1505">
          <cell r="C1505" t="str">
            <v>Губахинский городской округ Пермского края</v>
          </cell>
          <cell r="D1505" t="str">
            <v>г. Гремячинск, ул. Грибоедова, д. 24</v>
          </cell>
          <cell r="E1505" t="b">
            <v>1</v>
          </cell>
          <cell r="F1505">
            <v>1980</v>
          </cell>
          <cell r="H1505" t="str">
            <v>Панель</v>
          </cell>
          <cell r="L1505">
            <v>5</v>
          </cell>
          <cell r="M1505">
            <v>6</v>
          </cell>
          <cell r="Q1505">
            <v>4372.7</v>
          </cell>
          <cell r="R1505">
            <v>3913.7</v>
          </cell>
          <cell r="S1505">
            <v>3755.3</v>
          </cell>
          <cell r="T1505">
            <v>154</v>
          </cell>
        </row>
        <row r="1506">
          <cell r="C1506" t="str">
            <v>Губахинский городской округ Пермского края</v>
          </cell>
          <cell r="D1506" t="str">
            <v>г. Гремячинск, ул. Грибоедова, д. 26</v>
          </cell>
          <cell r="E1506" t="b">
            <v>1</v>
          </cell>
          <cell r="F1506">
            <v>1978</v>
          </cell>
          <cell r="H1506" t="str">
            <v>Панель</v>
          </cell>
          <cell r="L1506">
            <v>5</v>
          </cell>
          <cell r="M1506">
            <v>6</v>
          </cell>
          <cell r="Q1506">
            <v>4355.3999999999996</v>
          </cell>
          <cell r="R1506">
            <v>3901.2</v>
          </cell>
          <cell r="S1506">
            <v>3650.3</v>
          </cell>
          <cell r="T1506">
            <v>154</v>
          </cell>
        </row>
        <row r="1507">
          <cell r="C1507" t="str">
            <v>Губахинский городской округ Пермского края</v>
          </cell>
          <cell r="D1507" t="str">
            <v>г. Гремячинск, ул. Грибоедова, д. 28</v>
          </cell>
          <cell r="E1507" t="b">
            <v>1</v>
          </cell>
          <cell r="F1507">
            <v>1986</v>
          </cell>
          <cell r="H1507" t="str">
            <v>Панель</v>
          </cell>
          <cell r="L1507">
            <v>5</v>
          </cell>
          <cell r="M1507">
            <v>4</v>
          </cell>
          <cell r="Q1507">
            <v>2818</v>
          </cell>
          <cell r="R1507">
            <v>2515.1</v>
          </cell>
          <cell r="S1507">
            <v>2315.6</v>
          </cell>
          <cell r="T1507">
            <v>128</v>
          </cell>
        </row>
        <row r="1508">
          <cell r="C1508" t="str">
            <v>Губахинский городской округ Пермского края</v>
          </cell>
          <cell r="D1508" t="str">
            <v>г. Гремячинск, ул. Грибоедова, д. 30</v>
          </cell>
          <cell r="E1508" t="b">
            <v>1</v>
          </cell>
          <cell r="F1508">
            <v>1984</v>
          </cell>
          <cell r="H1508" t="str">
            <v>Панель</v>
          </cell>
          <cell r="L1508">
            <v>5</v>
          </cell>
          <cell r="M1508">
            <v>4</v>
          </cell>
          <cell r="Q1508">
            <v>3951.5</v>
          </cell>
          <cell r="R1508">
            <v>3678.5</v>
          </cell>
          <cell r="S1508">
            <v>2511.4</v>
          </cell>
          <cell r="T1508">
            <v>134</v>
          </cell>
        </row>
        <row r="1509">
          <cell r="C1509" t="str">
            <v>Губахинский городской округ Пермского края</v>
          </cell>
          <cell r="D1509" t="str">
            <v>г. Гремячинск, ул. Грибоедова, д. 32</v>
          </cell>
          <cell r="E1509" t="b">
            <v>1</v>
          </cell>
          <cell r="F1509">
            <v>1963</v>
          </cell>
          <cell r="H1509" t="str">
            <v>Кирпич</v>
          </cell>
          <cell r="L1509">
            <v>4</v>
          </cell>
          <cell r="M1509">
            <v>2</v>
          </cell>
          <cell r="Q1509">
            <v>1718.1</v>
          </cell>
          <cell r="R1509">
            <v>1272.7</v>
          </cell>
          <cell r="S1509">
            <v>1069.9000000000001</v>
          </cell>
          <cell r="T1509">
            <v>46</v>
          </cell>
        </row>
        <row r="1510">
          <cell r="C1510" t="str">
            <v>Губахинский городской округ Пермского края</v>
          </cell>
          <cell r="D1510" t="str">
            <v>г. Гремячинск, ул. Грибоедова, д. 34</v>
          </cell>
          <cell r="E1510" t="b">
            <v>1</v>
          </cell>
          <cell r="F1510">
            <v>1964</v>
          </cell>
          <cell r="H1510" t="str">
            <v>Блоки</v>
          </cell>
          <cell r="L1510">
            <v>5</v>
          </cell>
          <cell r="M1510">
            <v>3</v>
          </cell>
          <cell r="Q1510">
            <v>3279.5</v>
          </cell>
          <cell r="R1510">
            <v>2547.1999999999998</v>
          </cell>
          <cell r="S1510">
            <v>1905.8</v>
          </cell>
          <cell r="T1510">
            <v>103</v>
          </cell>
        </row>
        <row r="1511">
          <cell r="C1511" t="str">
            <v>Губахинский городской округ Пермского края</v>
          </cell>
          <cell r="D1511" t="str">
            <v>г. Гремячинск, ул. Грибоедова, д. 20А</v>
          </cell>
          <cell r="E1511" t="b">
            <v>1</v>
          </cell>
          <cell r="F1511">
            <v>1991</v>
          </cell>
          <cell r="H1511" t="str">
            <v>Панель</v>
          </cell>
          <cell r="L1511">
            <v>5</v>
          </cell>
          <cell r="M1511">
            <v>6</v>
          </cell>
          <cell r="Q1511">
            <v>4368.5</v>
          </cell>
          <cell r="R1511">
            <v>3909.5</v>
          </cell>
          <cell r="S1511">
            <v>3188.9</v>
          </cell>
          <cell r="T1511">
            <v>181</v>
          </cell>
        </row>
        <row r="1512">
          <cell r="C1512" t="str">
            <v>Губахинский городской округ Пермского края</v>
          </cell>
          <cell r="D1512" t="str">
            <v>г. Гремячинск, ул. Грибоедова, д. 7А</v>
          </cell>
          <cell r="E1512" t="b">
            <v>1</v>
          </cell>
          <cell r="F1512">
            <v>1985</v>
          </cell>
          <cell r="H1512" t="str">
            <v>Панель</v>
          </cell>
          <cell r="L1512">
            <v>5</v>
          </cell>
          <cell r="M1512">
            <v>6</v>
          </cell>
          <cell r="Q1512">
            <v>4321</v>
          </cell>
          <cell r="R1512">
            <v>3873.4</v>
          </cell>
          <cell r="S1512">
            <v>3613.8</v>
          </cell>
          <cell r="T1512">
            <v>165</v>
          </cell>
        </row>
        <row r="1513">
          <cell r="C1513" t="str">
            <v>Губахинский городской округ Пермского края</v>
          </cell>
          <cell r="D1513" t="str">
            <v>г. Гремячинск, ул. Карла Либкнехта, д. 10</v>
          </cell>
          <cell r="E1513" t="b">
            <v>1</v>
          </cell>
          <cell r="F1513">
            <v>1957</v>
          </cell>
          <cell r="H1513" t="str">
            <v>Кирпич</v>
          </cell>
          <cell r="L1513">
            <v>2</v>
          </cell>
          <cell r="M1513">
            <v>2</v>
          </cell>
          <cell r="Q1513">
            <v>724.4</v>
          </cell>
          <cell r="R1513">
            <v>643.4</v>
          </cell>
          <cell r="S1513">
            <v>643.4</v>
          </cell>
          <cell r="T1513">
            <v>20</v>
          </cell>
        </row>
        <row r="1514">
          <cell r="C1514" t="str">
            <v>Губахинский городской округ Пермского края</v>
          </cell>
          <cell r="D1514" t="str">
            <v>г. Гремячинск, ул. Карла Либкнехта, д. 16</v>
          </cell>
          <cell r="E1514" t="b">
            <v>1</v>
          </cell>
          <cell r="F1514">
            <v>1959</v>
          </cell>
          <cell r="H1514" t="str">
            <v>Кирпич</v>
          </cell>
          <cell r="L1514">
            <v>2</v>
          </cell>
          <cell r="M1514">
            <v>2</v>
          </cell>
          <cell r="Q1514">
            <v>1069.5</v>
          </cell>
          <cell r="R1514">
            <v>641.70000000000005</v>
          </cell>
          <cell r="S1514">
            <v>577.53</v>
          </cell>
          <cell r="T1514">
            <v>25</v>
          </cell>
        </row>
        <row r="1515">
          <cell r="C1515" t="str">
            <v>Губахинский городской округ Пермского края</v>
          </cell>
          <cell r="D1515" t="str">
            <v>г. Гремячинск, ул. Карла Либкнехта, д. 18</v>
          </cell>
          <cell r="E1515" t="b">
            <v>1</v>
          </cell>
          <cell r="F1515">
            <v>1958</v>
          </cell>
          <cell r="H1515" t="str">
            <v>Кирпич</v>
          </cell>
          <cell r="L1515">
            <v>2</v>
          </cell>
          <cell r="M1515">
            <v>1</v>
          </cell>
          <cell r="Q1515">
            <v>430.7</v>
          </cell>
          <cell r="R1515">
            <v>388.7</v>
          </cell>
          <cell r="S1515">
            <v>284.60000000000002</v>
          </cell>
          <cell r="T1515">
            <v>13</v>
          </cell>
        </row>
        <row r="1516">
          <cell r="C1516" t="str">
            <v>Губахинский городской округ Пермского края</v>
          </cell>
          <cell r="D1516" t="str">
            <v>г. Гремячинск, ул. Карла Либкнехта, д. 10А</v>
          </cell>
          <cell r="E1516" t="b">
            <v>1</v>
          </cell>
          <cell r="F1516">
            <v>1957</v>
          </cell>
          <cell r="H1516" t="str">
            <v>Кирпич</v>
          </cell>
          <cell r="L1516">
            <v>2</v>
          </cell>
          <cell r="M1516">
            <v>1</v>
          </cell>
          <cell r="Q1516">
            <v>423.7</v>
          </cell>
          <cell r="R1516">
            <v>384.7</v>
          </cell>
          <cell r="S1516">
            <v>193.2</v>
          </cell>
          <cell r="T1516">
            <v>17</v>
          </cell>
        </row>
        <row r="1517">
          <cell r="C1517" t="str">
            <v>Губахинский городской округ Пермского края</v>
          </cell>
          <cell r="D1517" t="str">
            <v>г. Гремячинск, ул. Клубная, д. 6</v>
          </cell>
          <cell r="E1517" t="b">
            <v>1</v>
          </cell>
          <cell r="F1517">
            <v>1993</v>
          </cell>
          <cell r="H1517" t="str">
            <v>Железобетон</v>
          </cell>
          <cell r="L1517">
            <v>3</v>
          </cell>
          <cell r="M1517">
            <v>2</v>
          </cell>
          <cell r="Q1517">
            <v>1389.6</v>
          </cell>
          <cell r="R1517">
            <v>1254.7</v>
          </cell>
          <cell r="S1517">
            <v>1129.23</v>
          </cell>
          <cell r="T1517">
            <v>52</v>
          </cell>
        </row>
        <row r="1518">
          <cell r="C1518" t="str">
            <v>Губахинский городской округ Пермского края</v>
          </cell>
          <cell r="D1518" t="str">
            <v>г. Гремячинск, ул. Кольцевая, д. 55</v>
          </cell>
          <cell r="E1518" t="b">
            <v>1</v>
          </cell>
          <cell r="F1518">
            <v>1956</v>
          </cell>
          <cell r="H1518" t="str">
            <v>Кирпич</v>
          </cell>
          <cell r="L1518">
            <v>2</v>
          </cell>
          <cell r="M1518">
            <v>3</v>
          </cell>
          <cell r="Q1518">
            <v>2122.4</v>
          </cell>
          <cell r="R1518">
            <v>1808</v>
          </cell>
          <cell r="S1518">
            <v>782</v>
          </cell>
          <cell r="T1518">
            <v>29</v>
          </cell>
        </row>
        <row r="1519">
          <cell r="C1519" t="str">
            <v>Губахинский городской округ Пермского края</v>
          </cell>
          <cell r="D1519" t="str">
            <v>г. Гремячинск, ул. Кольцевая, д. 57</v>
          </cell>
          <cell r="E1519" t="b">
            <v>1</v>
          </cell>
          <cell r="F1519">
            <v>1956</v>
          </cell>
          <cell r="H1519" t="str">
            <v>Кирпич</v>
          </cell>
          <cell r="L1519">
            <v>2</v>
          </cell>
          <cell r="M1519">
            <v>3</v>
          </cell>
          <cell r="Q1519">
            <v>2122.4</v>
          </cell>
          <cell r="R1519">
            <v>1808</v>
          </cell>
          <cell r="S1519">
            <v>782</v>
          </cell>
          <cell r="T1519">
            <v>29</v>
          </cell>
        </row>
        <row r="1520">
          <cell r="C1520" t="str">
            <v>Губахинский городской округ Пермского края</v>
          </cell>
          <cell r="D1520" t="str">
            <v>г. Гремячинск, ул. Комсомольская, д. 38</v>
          </cell>
          <cell r="E1520" t="b">
            <v>1</v>
          </cell>
          <cell r="F1520">
            <v>1962</v>
          </cell>
          <cell r="H1520" t="str">
            <v>Кирпич</v>
          </cell>
          <cell r="L1520">
            <v>4</v>
          </cell>
          <cell r="M1520">
            <v>3</v>
          </cell>
          <cell r="Q1520">
            <v>2725.7</v>
          </cell>
          <cell r="R1520">
            <v>2401.6</v>
          </cell>
          <cell r="S1520">
            <v>1313</v>
          </cell>
          <cell r="T1520">
            <v>68</v>
          </cell>
        </row>
        <row r="1521">
          <cell r="C1521" t="str">
            <v>Губахинский городской округ Пермского края</v>
          </cell>
          <cell r="D1521" t="str">
            <v>г. Гремячинск, ул. Комсомольская, д. 85</v>
          </cell>
          <cell r="E1521" t="b">
            <v>1</v>
          </cell>
          <cell r="F1521">
            <v>1983</v>
          </cell>
          <cell r="H1521" t="str">
            <v>Блоки</v>
          </cell>
          <cell r="L1521">
            <v>2</v>
          </cell>
          <cell r="M1521">
            <v>1</v>
          </cell>
          <cell r="Q1521">
            <v>354.4</v>
          </cell>
          <cell r="R1521">
            <v>354.4</v>
          </cell>
          <cell r="S1521">
            <v>327</v>
          </cell>
          <cell r="T1521">
            <v>12</v>
          </cell>
        </row>
        <row r="1522">
          <cell r="C1522" t="str">
            <v>Губахинский городской округ Пермского края</v>
          </cell>
          <cell r="D1522" t="str">
            <v>г. Гремячинск, ул. Ленина, д. 96</v>
          </cell>
          <cell r="E1522" t="b">
            <v>1</v>
          </cell>
          <cell r="F1522">
            <v>1962</v>
          </cell>
          <cell r="H1522" t="str">
            <v>Кирпич</v>
          </cell>
          <cell r="L1522">
            <v>4</v>
          </cell>
          <cell r="M1522">
            <v>2</v>
          </cell>
          <cell r="Q1522">
            <v>1713.8</v>
          </cell>
          <cell r="R1522">
            <v>1261.5</v>
          </cell>
          <cell r="S1522">
            <v>999.9</v>
          </cell>
          <cell r="T1522">
            <v>47</v>
          </cell>
        </row>
        <row r="1523">
          <cell r="C1523" t="str">
            <v>Губахинский городской округ Пермского края</v>
          </cell>
          <cell r="D1523" t="str">
            <v>г. Гремячинск, ул. Ленина, д. 98</v>
          </cell>
          <cell r="E1523" t="b">
            <v>1</v>
          </cell>
          <cell r="F1523">
            <v>1961</v>
          </cell>
          <cell r="H1523" t="str">
            <v>Кирпич</v>
          </cell>
          <cell r="L1523">
            <v>3</v>
          </cell>
          <cell r="M1523">
            <v>3</v>
          </cell>
          <cell r="Q1523">
            <v>2029.1</v>
          </cell>
          <cell r="R1523">
            <v>1534.6</v>
          </cell>
          <cell r="S1523">
            <v>1206.3</v>
          </cell>
          <cell r="T1523">
            <v>76</v>
          </cell>
        </row>
        <row r="1524">
          <cell r="C1524" t="str">
            <v>Губахинский городской округ Пермского края</v>
          </cell>
          <cell r="D1524" t="str">
            <v>г. Гремячинск, ул. Ленина, д. 102</v>
          </cell>
          <cell r="E1524" t="b">
            <v>1</v>
          </cell>
          <cell r="F1524">
            <v>1954</v>
          </cell>
          <cell r="H1524" t="str">
            <v>Кирпич</v>
          </cell>
          <cell r="L1524">
            <v>2</v>
          </cell>
          <cell r="M1524">
            <v>3</v>
          </cell>
          <cell r="Q1524">
            <v>1024</v>
          </cell>
          <cell r="R1524">
            <v>777.7</v>
          </cell>
          <cell r="S1524">
            <v>699.93</v>
          </cell>
          <cell r="T1524">
            <v>29</v>
          </cell>
        </row>
        <row r="1525">
          <cell r="C1525" t="str">
            <v>Губахинский городской округ Пермского края</v>
          </cell>
          <cell r="D1525" t="str">
            <v>г. Гремячинск, ул. Ленина, д. 104</v>
          </cell>
          <cell r="E1525" t="b">
            <v>1</v>
          </cell>
          <cell r="F1525">
            <v>1953</v>
          </cell>
          <cell r="H1525" t="str">
            <v>Кирпич</v>
          </cell>
          <cell r="L1525">
            <v>2</v>
          </cell>
          <cell r="M1525">
            <v>1</v>
          </cell>
          <cell r="Q1525">
            <v>429.4</v>
          </cell>
          <cell r="R1525">
            <v>388.6</v>
          </cell>
          <cell r="S1525">
            <v>349.74</v>
          </cell>
          <cell r="T1525">
            <v>15</v>
          </cell>
        </row>
        <row r="1526">
          <cell r="C1526" t="str">
            <v>Губахинский городской округ Пермского края</v>
          </cell>
          <cell r="D1526" t="str">
            <v>г. Гремячинск, ул. Ленина, д. 110</v>
          </cell>
          <cell r="E1526" t="b">
            <v>1</v>
          </cell>
          <cell r="F1526">
            <v>1954</v>
          </cell>
          <cell r="H1526" t="str">
            <v>Брус</v>
          </cell>
          <cell r="L1526">
            <v>2</v>
          </cell>
          <cell r="M1526">
            <v>1</v>
          </cell>
          <cell r="Q1526">
            <v>435.2</v>
          </cell>
          <cell r="R1526">
            <v>282.2</v>
          </cell>
          <cell r="S1526">
            <v>253.98</v>
          </cell>
          <cell r="T1526">
            <v>9</v>
          </cell>
        </row>
        <row r="1527">
          <cell r="C1527" t="str">
            <v>Губахинский городской округ Пермского края</v>
          </cell>
          <cell r="D1527" t="str">
            <v>г. Гремячинск, ул. Ленина, д. 112</v>
          </cell>
          <cell r="E1527" t="b">
            <v>1</v>
          </cell>
          <cell r="F1527">
            <v>1952</v>
          </cell>
          <cell r="H1527" t="str">
            <v>Кирпич</v>
          </cell>
          <cell r="L1527">
            <v>2</v>
          </cell>
          <cell r="M1527">
            <v>2</v>
          </cell>
          <cell r="Q1527">
            <v>459.7</v>
          </cell>
          <cell r="R1527">
            <v>369.8</v>
          </cell>
          <cell r="S1527">
            <v>369.8</v>
          </cell>
          <cell r="T1527">
            <v>12</v>
          </cell>
        </row>
        <row r="1528">
          <cell r="C1528" t="str">
            <v>Губахинский городской округ Пермского края</v>
          </cell>
          <cell r="D1528" t="str">
            <v>г. Гремячинск, ул. Ленина, д. 117</v>
          </cell>
          <cell r="E1528" t="b">
            <v>1</v>
          </cell>
          <cell r="F1528">
            <v>1960</v>
          </cell>
          <cell r="H1528" t="str">
            <v>Кирпич</v>
          </cell>
          <cell r="L1528">
            <v>3</v>
          </cell>
          <cell r="M1528">
            <v>3</v>
          </cell>
          <cell r="Q1528">
            <v>1750.9</v>
          </cell>
          <cell r="R1528">
            <v>1541.4</v>
          </cell>
          <cell r="S1528">
            <v>1292.0999999999999</v>
          </cell>
          <cell r="T1528">
            <v>62</v>
          </cell>
        </row>
        <row r="1529">
          <cell r="C1529" t="str">
            <v>Губахинский городской округ Пермского края</v>
          </cell>
          <cell r="D1529" t="str">
            <v>г. Гремячинск, ул. Ленина, д. 119</v>
          </cell>
          <cell r="E1529" t="b">
            <v>1</v>
          </cell>
          <cell r="F1529">
            <v>1960</v>
          </cell>
          <cell r="H1529" t="str">
            <v>Кирпич</v>
          </cell>
          <cell r="L1529">
            <v>3</v>
          </cell>
          <cell r="M1529">
            <v>3</v>
          </cell>
          <cell r="Q1529">
            <v>2170.5</v>
          </cell>
          <cell r="R1529">
            <v>1511.2</v>
          </cell>
          <cell r="S1529">
            <v>1388.9</v>
          </cell>
          <cell r="T1529">
            <v>61</v>
          </cell>
        </row>
        <row r="1530">
          <cell r="C1530" t="str">
            <v>Губахинский городской округ Пермского края</v>
          </cell>
          <cell r="D1530" t="str">
            <v>г. Гремячинск, ул. Ленина, д. 121</v>
          </cell>
          <cell r="E1530" t="b">
            <v>1</v>
          </cell>
          <cell r="F1530">
            <v>1960</v>
          </cell>
          <cell r="H1530" t="str">
            <v>Кирпич</v>
          </cell>
          <cell r="L1530">
            <v>3</v>
          </cell>
          <cell r="M1530">
            <v>3</v>
          </cell>
          <cell r="Q1530">
            <v>1632.8</v>
          </cell>
          <cell r="R1530">
            <v>1450.8</v>
          </cell>
          <cell r="S1530">
            <v>1314.9</v>
          </cell>
          <cell r="T1530">
            <v>52</v>
          </cell>
        </row>
        <row r="1531">
          <cell r="C1531" t="str">
            <v>Губахинский городской округ Пермского края</v>
          </cell>
          <cell r="D1531" t="str">
            <v>г. Гремячинск, ул. Ленина, д. 122</v>
          </cell>
          <cell r="E1531" t="b">
            <v>1</v>
          </cell>
          <cell r="F1531">
            <v>1962</v>
          </cell>
          <cell r="H1531" t="str">
            <v>Кирпич</v>
          </cell>
          <cell r="L1531">
            <v>4</v>
          </cell>
          <cell r="M1531">
            <v>2</v>
          </cell>
          <cell r="Q1531">
            <v>1707.4</v>
          </cell>
          <cell r="R1531">
            <v>1255.0999999999999</v>
          </cell>
          <cell r="S1531">
            <v>1099.2</v>
          </cell>
          <cell r="T1531">
            <v>52</v>
          </cell>
        </row>
        <row r="1532">
          <cell r="C1532" t="str">
            <v>Губахинский городской округ Пермского края</v>
          </cell>
          <cell r="D1532" t="str">
            <v>г. Гремячинск, ул. Ленина, д. 123</v>
          </cell>
          <cell r="E1532" t="b">
            <v>1</v>
          </cell>
          <cell r="F1532">
            <v>1988</v>
          </cell>
          <cell r="H1532" t="str">
            <v>Железобетон</v>
          </cell>
          <cell r="L1532">
            <v>5</v>
          </cell>
          <cell r="M1532">
            <v>4</v>
          </cell>
          <cell r="Q1532">
            <v>3471.1</v>
          </cell>
          <cell r="R1532">
            <v>2636.4</v>
          </cell>
          <cell r="S1532">
            <v>2372.7600000000002</v>
          </cell>
          <cell r="T1532">
            <v>99</v>
          </cell>
        </row>
        <row r="1533">
          <cell r="C1533" t="str">
            <v>Губахинский городской округ Пермского края</v>
          </cell>
          <cell r="D1533" t="str">
            <v>г. Гремячинск, ул. Ленина, д. 125</v>
          </cell>
          <cell r="E1533" t="b">
            <v>1</v>
          </cell>
          <cell r="F1533">
            <v>1988</v>
          </cell>
          <cell r="H1533" t="str">
            <v>Железобетон</v>
          </cell>
          <cell r="L1533">
            <v>5</v>
          </cell>
          <cell r="M1533">
            <v>4</v>
          </cell>
          <cell r="Q1533">
            <v>3340.4</v>
          </cell>
          <cell r="R1533">
            <v>2702</v>
          </cell>
          <cell r="S1533">
            <v>2570.5</v>
          </cell>
          <cell r="T1533">
            <v>98</v>
          </cell>
        </row>
        <row r="1534">
          <cell r="C1534" t="str">
            <v>Губахинский городской округ Пермского края</v>
          </cell>
          <cell r="D1534" t="str">
            <v>г. Гремячинск, ул. Ленина, д. 127</v>
          </cell>
          <cell r="E1534" t="b">
            <v>1</v>
          </cell>
          <cell r="F1534">
            <v>1991</v>
          </cell>
          <cell r="H1534" t="str">
            <v>Железобетон</v>
          </cell>
          <cell r="L1534">
            <v>5</v>
          </cell>
          <cell r="M1534">
            <v>5</v>
          </cell>
          <cell r="Q1534">
            <v>3977.1</v>
          </cell>
          <cell r="R1534">
            <v>3009.1</v>
          </cell>
          <cell r="S1534">
            <v>2942.1</v>
          </cell>
          <cell r="T1534">
            <v>121</v>
          </cell>
        </row>
        <row r="1535">
          <cell r="C1535" t="str">
            <v>Губахинский городской округ Пермского края</v>
          </cell>
          <cell r="D1535" t="str">
            <v>г. Гремячинск, ул. Ленина, д. 129</v>
          </cell>
          <cell r="E1535" t="b">
            <v>1</v>
          </cell>
          <cell r="F1535">
            <v>1992</v>
          </cell>
          <cell r="H1535" t="str">
            <v>Железобетон</v>
          </cell>
          <cell r="L1535">
            <v>5</v>
          </cell>
          <cell r="M1535">
            <v>5</v>
          </cell>
          <cell r="Q1535">
            <v>3944.5</v>
          </cell>
          <cell r="R1535">
            <v>2990.7</v>
          </cell>
          <cell r="S1535">
            <v>2765.3</v>
          </cell>
          <cell r="T1535">
            <v>109</v>
          </cell>
        </row>
        <row r="1536">
          <cell r="C1536" t="str">
            <v>Губахинский городской округ Пермского края</v>
          </cell>
          <cell r="D1536" t="str">
            <v>г. Гремячинск, ул. Ленина, д. 131</v>
          </cell>
          <cell r="E1536" t="b">
            <v>1</v>
          </cell>
          <cell r="F1536">
            <v>1991</v>
          </cell>
          <cell r="H1536" t="str">
            <v>Железобетон</v>
          </cell>
          <cell r="L1536">
            <v>5</v>
          </cell>
          <cell r="M1536">
            <v>5</v>
          </cell>
          <cell r="Q1536">
            <v>3964.7</v>
          </cell>
          <cell r="R1536">
            <v>3003</v>
          </cell>
          <cell r="S1536">
            <v>2950</v>
          </cell>
          <cell r="T1536">
            <v>105</v>
          </cell>
        </row>
        <row r="1537">
          <cell r="C1537" t="str">
            <v>Губахинский городской округ Пермского края</v>
          </cell>
          <cell r="D1537" t="str">
            <v>г. Гремячинск, ул. Ленина, д. 133</v>
          </cell>
          <cell r="E1537" t="b">
            <v>1</v>
          </cell>
          <cell r="F1537">
            <v>1992</v>
          </cell>
          <cell r="H1537" t="str">
            <v>Железобетон</v>
          </cell>
          <cell r="L1537">
            <v>5</v>
          </cell>
          <cell r="M1537">
            <v>5</v>
          </cell>
          <cell r="Q1537">
            <v>3916.2</v>
          </cell>
          <cell r="R1537">
            <v>2991.1</v>
          </cell>
          <cell r="S1537">
            <v>2966.1</v>
          </cell>
          <cell r="T1537">
            <v>114</v>
          </cell>
        </row>
        <row r="1538">
          <cell r="C1538" t="str">
            <v>Губахинский городской округ Пермского края</v>
          </cell>
          <cell r="D1538" t="str">
            <v>г. Гремячинск, ул. Ленина, д. 146</v>
          </cell>
          <cell r="E1538" t="b">
            <v>1</v>
          </cell>
          <cell r="F1538">
            <v>1955</v>
          </cell>
          <cell r="H1538" t="str">
            <v>Кирпич</v>
          </cell>
          <cell r="L1538">
            <v>3</v>
          </cell>
          <cell r="M1538">
            <v>3</v>
          </cell>
          <cell r="Q1538">
            <v>1942.3</v>
          </cell>
          <cell r="R1538">
            <v>1000.3</v>
          </cell>
          <cell r="S1538">
            <v>900.27</v>
          </cell>
          <cell r="T1538">
            <v>25</v>
          </cell>
        </row>
        <row r="1539">
          <cell r="C1539" t="str">
            <v>Губахинский городской округ Пермского края</v>
          </cell>
          <cell r="D1539" t="str">
            <v>г. Гремячинск, ул. Ленина, д. 148</v>
          </cell>
          <cell r="E1539" t="b">
            <v>1</v>
          </cell>
          <cell r="F1539">
            <v>1959</v>
          </cell>
          <cell r="H1539" t="str">
            <v>Кирпич</v>
          </cell>
          <cell r="L1539">
            <v>3</v>
          </cell>
          <cell r="M1539">
            <v>2</v>
          </cell>
          <cell r="Q1539">
            <v>1137.3</v>
          </cell>
          <cell r="R1539">
            <v>926.3</v>
          </cell>
          <cell r="S1539">
            <v>706.8</v>
          </cell>
          <cell r="T1539">
            <v>25</v>
          </cell>
        </row>
        <row r="1540">
          <cell r="C1540" t="str">
            <v>Губахинский городской округ Пермского края</v>
          </cell>
          <cell r="D1540" t="str">
            <v>г. Гремячинск, ул. Ленина, д. 150</v>
          </cell>
          <cell r="E1540" t="b">
            <v>1</v>
          </cell>
          <cell r="F1540">
            <v>1955</v>
          </cell>
          <cell r="H1540" t="str">
            <v>Кирпич</v>
          </cell>
          <cell r="L1540">
            <v>3</v>
          </cell>
          <cell r="M1540">
            <v>4</v>
          </cell>
          <cell r="Q1540">
            <v>2662.7</v>
          </cell>
          <cell r="R1540">
            <v>2233.4</v>
          </cell>
          <cell r="S1540">
            <v>1541</v>
          </cell>
          <cell r="T1540">
            <v>55</v>
          </cell>
        </row>
        <row r="1541">
          <cell r="C1541" t="str">
            <v>Губахинский городской округ Пермского края</v>
          </cell>
          <cell r="D1541" t="str">
            <v>г. Гремячинск, ул. Ленина, д. 152</v>
          </cell>
          <cell r="E1541" t="b">
            <v>1</v>
          </cell>
          <cell r="F1541">
            <v>1957</v>
          </cell>
          <cell r="H1541" t="str">
            <v>Кирпич</v>
          </cell>
          <cell r="L1541">
            <v>3</v>
          </cell>
          <cell r="M1541">
            <v>4</v>
          </cell>
          <cell r="Q1541">
            <v>2757.7</v>
          </cell>
          <cell r="R1541">
            <v>1729.8</v>
          </cell>
          <cell r="S1541">
            <v>1677</v>
          </cell>
          <cell r="T1541">
            <v>70</v>
          </cell>
        </row>
        <row r="1542">
          <cell r="C1542" t="str">
            <v>Губахинский городской округ Пермского края</v>
          </cell>
          <cell r="D1542" t="str">
            <v>г. Гремячинск, ул. Ленина, д. 154</v>
          </cell>
          <cell r="E1542" t="b">
            <v>1</v>
          </cell>
          <cell r="F1542">
            <v>1955</v>
          </cell>
          <cell r="H1542" t="str">
            <v>Кирпич</v>
          </cell>
          <cell r="L1542">
            <v>3</v>
          </cell>
          <cell r="M1542">
            <v>2</v>
          </cell>
          <cell r="Q1542">
            <v>1283.5999999999999</v>
          </cell>
          <cell r="R1542">
            <v>945.8</v>
          </cell>
          <cell r="S1542">
            <v>944.7</v>
          </cell>
          <cell r="T1542">
            <v>32</v>
          </cell>
        </row>
        <row r="1543">
          <cell r="C1543" t="str">
            <v>Губахинский городской округ Пермского края</v>
          </cell>
          <cell r="D1543" t="str">
            <v>г. Гремячинск, ул. Ленина, д. 156</v>
          </cell>
          <cell r="E1543" t="b">
            <v>1</v>
          </cell>
          <cell r="F1543">
            <v>1956</v>
          </cell>
          <cell r="H1543" t="str">
            <v>Кирпич</v>
          </cell>
          <cell r="L1543">
            <v>3</v>
          </cell>
          <cell r="M1543">
            <v>4</v>
          </cell>
          <cell r="Q1543">
            <v>2725.8</v>
          </cell>
          <cell r="R1543">
            <v>2107.6</v>
          </cell>
          <cell r="S1543">
            <v>1567.7</v>
          </cell>
          <cell r="T1543">
            <v>61</v>
          </cell>
        </row>
        <row r="1544">
          <cell r="C1544" t="str">
            <v>Губахинский городской округ Пермского края</v>
          </cell>
          <cell r="D1544" t="str">
            <v>г. Гремячинск, ул. Ленина, д. 158</v>
          </cell>
          <cell r="E1544" t="b">
            <v>1</v>
          </cell>
          <cell r="F1544">
            <v>1954</v>
          </cell>
          <cell r="H1544" t="str">
            <v>Кирпич</v>
          </cell>
          <cell r="L1544">
            <v>2</v>
          </cell>
          <cell r="M1544">
            <v>2</v>
          </cell>
          <cell r="Q1544">
            <v>1029.4000000000001</v>
          </cell>
          <cell r="R1544">
            <v>953.8</v>
          </cell>
          <cell r="S1544">
            <v>576.20000000000005</v>
          </cell>
          <cell r="T1544">
            <v>31</v>
          </cell>
        </row>
        <row r="1545">
          <cell r="C1545" t="str">
            <v>Губахинский городской округ Пермского края</v>
          </cell>
          <cell r="D1545" t="str">
            <v>г. Гремячинск, ул. Ленина, д. 160</v>
          </cell>
          <cell r="E1545" t="b">
            <v>1</v>
          </cell>
          <cell r="F1545">
            <v>1954</v>
          </cell>
          <cell r="H1545" t="str">
            <v>Кирпич</v>
          </cell>
          <cell r="L1545">
            <v>2</v>
          </cell>
          <cell r="M1545">
            <v>1</v>
          </cell>
          <cell r="Q1545">
            <v>997.9</v>
          </cell>
          <cell r="R1545">
            <v>957.4</v>
          </cell>
          <cell r="S1545">
            <v>415.4</v>
          </cell>
          <cell r="T1545">
            <v>7</v>
          </cell>
        </row>
        <row r="1546">
          <cell r="C1546" t="str">
            <v>Губахинский городской округ Пермского края</v>
          </cell>
          <cell r="D1546" t="str">
            <v>г. Гремячинск, ул. Ленина, д. 162</v>
          </cell>
          <cell r="E1546" t="b">
            <v>1</v>
          </cell>
          <cell r="F1546">
            <v>1962</v>
          </cell>
          <cell r="H1546" t="str">
            <v>Кирпич</v>
          </cell>
          <cell r="L1546">
            <v>5</v>
          </cell>
          <cell r="M1546">
            <v>2</v>
          </cell>
          <cell r="Q1546">
            <v>1390.6</v>
          </cell>
          <cell r="R1546">
            <v>1293.5</v>
          </cell>
          <cell r="S1546">
            <v>791.9</v>
          </cell>
          <cell r="T1546">
            <v>40</v>
          </cell>
        </row>
        <row r="1547">
          <cell r="C1547" t="str">
            <v>Губахинский городской округ Пермского края</v>
          </cell>
          <cell r="D1547" t="str">
            <v>г. Гремячинск, ул. Ленина, д. 168</v>
          </cell>
          <cell r="E1547" t="b">
            <v>1</v>
          </cell>
          <cell r="F1547">
            <v>1959</v>
          </cell>
          <cell r="H1547" t="str">
            <v>Кирпич</v>
          </cell>
          <cell r="L1547">
            <v>3</v>
          </cell>
          <cell r="M1547">
            <v>3</v>
          </cell>
          <cell r="Q1547">
            <v>2186.4</v>
          </cell>
          <cell r="R1547">
            <v>1802.1</v>
          </cell>
          <cell r="S1547">
            <v>1146.8</v>
          </cell>
          <cell r="T1547">
            <v>39</v>
          </cell>
        </row>
        <row r="1548">
          <cell r="C1548" t="str">
            <v>Губахинский городской округ Пермского края</v>
          </cell>
          <cell r="D1548" t="str">
            <v>г. Гремячинск, ул. Ленина, д. 170</v>
          </cell>
          <cell r="E1548" t="b">
            <v>1</v>
          </cell>
          <cell r="F1548">
            <v>1964</v>
          </cell>
          <cell r="H1548" t="str">
            <v>Блоки</v>
          </cell>
          <cell r="L1548">
            <v>5</v>
          </cell>
          <cell r="M1548">
            <v>2</v>
          </cell>
          <cell r="Q1548">
            <v>1894.4</v>
          </cell>
          <cell r="R1548">
            <v>1593.2</v>
          </cell>
          <cell r="S1548">
            <v>1075.4000000000001</v>
          </cell>
          <cell r="T1548">
            <v>56</v>
          </cell>
        </row>
        <row r="1549">
          <cell r="C1549" t="str">
            <v>Губахинский городской округ Пермского края</v>
          </cell>
          <cell r="D1549" t="str">
            <v>г. Гремячинск, ул. Ленина, д. 172</v>
          </cell>
          <cell r="E1549" t="b">
            <v>1</v>
          </cell>
          <cell r="F1549">
            <v>1963</v>
          </cell>
          <cell r="H1549" t="str">
            <v>Кирпич</v>
          </cell>
          <cell r="L1549">
            <v>5</v>
          </cell>
          <cell r="M1549">
            <v>2</v>
          </cell>
          <cell r="Q1549">
            <v>2055.1999999999998</v>
          </cell>
          <cell r="R1549">
            <v>1794.1</v>
          </cell>
          <cell r="S1549">
            <v>1274.7</v>
          </cell>
          <cell r="T1549">
            <v>46</v>
          </cell>
        </row>
        <row r="1550">
          <cell r="C1550" t="str">
            <v>Губахинский городской округ Пермского края</v>
          </cell>
          <cell r="D1550" t="str">
            <v>г. Гремячинск, ул. Ленина, д. 276</v>
          </cell>
          <cell r="E1550" t="b">
            <v>1</v>
          </cell>
          <cell r="F1550">
            <v>1951</v>
          </cell>
          <cell r="H1550" t="str">
            <v>Кирпич</v>
          </cell>
          <cell r="L1550">
            <v>2</v>
          </cell>
          <cell r="M1550">
            <v>1</v>
          </cell>
          <cell r="Q1550">
            <v>493.5</v>
          </cell>
          <cell r="R1550">
            <v>382.9</v>
          </cell>
          <cell r="S1550">
            <v>306.2</v>
          </cell>
          <cell r="T1550">
            <v>11</v>
          </cell>
        </row>
        <row r="1551">
          <cell r="C1551" t="str">
            <v>Губахинский городской округ Пермского края</v>
          </cell>
          <cell r="D1551" t="str">
            <v>г. Гремячинск, ул. Ленина, д. 284</v>
          </cell>
          <cell r="E1551" t="b">
            <v>1</v>
          </cell>
          <cell r="F1551">
            <v>1953</v>
          </cell>
          <cell r="H1551" t="str">
            <v>Кирпич</v>
          </cell>
          <cell r="L1551">
            <v>2</v>
          </cell>
          <cell r="M1551">
            <v>2</v>
          </cell>
          <cell r="Q1551">
            <v>789.3</v>
          </cell>
          <cell r="R1551">
            <v>616.9</v>
          </cell>
          <cell r="S1551">
            <v>555.21</v>
          </cell>
          <cell r="T1551">
            <v>24</v>
          </cell>
        </row>
        <row r="1552">
          <cell r="C1552" t="str">
            <v>Губахинский городской округ Пермского края</v>
          </cell>
          <cell r="D1552" t="str">
            <v>г. Гремячинск, ул. Молодежная, д. 3</v>
          </cell>
          <cell r="E1552" t="b">
            <v>1</v>
          </cell>
          <cell r="F1552">
            <v>1959</v>
          </cell>
          <cell r="H1552" t="str">
            <v>Кирпич</v>
          </cell>
          <cell r="L1552">
            <v>3</v>
          </cell>
          <cell r="M1552">
            <v>3</v>
          </cell>
          <cell r="Q1552">
            <v>1936</v>
          </cell>
          <cell r="R1552">
            <v>1586.4</v>
          </cell>
          <cell r="S1552">
            <v>1104.0999999999999</v>
          </cell>
          <cell r="T1552">
            <v>48</v>
          </cell>
        </row>
        <row r="1553">
          <cell r="C1553" t="str">
            <v>Губахинский городской округ Пермского края</v>
          </cell>
          <cell r="D1553" t="str">
            <v>г. Гремячинск, ул. Молодежная, д. 4</v>
          </cell>
          <cell r="E1553" t="b">
            <v>1</v>
          </cell>
          <cell r="F1553">
            <v>1961</v>
          </cell>
          <cell r="H1553" t="str">
            <v>Кирпич</v>
          </cell>
          <cell r="L1553">
            <v>4</v>
          </cell>
          <cell r="M1553">
            <v>2</v>
          </cell>
          <cell r="Q1553">
            <v>1738.5</v>
          </cell>
          <cell r="R1553">
            <v>1282</v>
          </cell>
          <cell r="S1553">
            <v>1124.0999999999999</v>
          </cell>
          <cell r="T1553">
            <v>50</v>
          </cell>
        </row>
        <row r="1554">
          <cell r="C1554" t="str">
            <v>Губахинский городской округ Пермского края</v>
          </cell>
          <cell r="D1554" t="str">
            <v>г. Гремячинск, ул. Молодежная, д. 5</v>
          </cell>
          <cell r="E1554" t="b">
            <v>1</v>
          </cell>
          <cell r="F1554">
            <v>1963</v>
          </cell>
          <cell r="H1554" t="str">
            <v>Кирпич</v>
          </cell>
          <cell r="L1554">
            <v>4</v>
          </cell>
          <cell r="M1554">
            <v>3</v>
          </cell>
          <cell r="Q1554">
            <v>2737.6</v>
          </cell>
          <cell r="R1554">
            <v>2026.8</v>
          </cell>
          <cell r="S1554">
            <v>1602.5</v>
          </cell>
          <cell r="T1554">
            <v>82</v>
          </cell>
        </row>
        <row r="1555">
          <cell r="C1555" t="str">
            <v>Губахинский городской округ Пермского края</v>
          </cell>
          <cell r="D1555" t="str">
            <v>г. Гремячинск, ул. Молодежная, д. 6</v>
          </cell>
          <cell r="E1555" t="b">
            <v>1</v>
          </cell>
          <cell r="F1555">
            <v>1962</v>
          </cell>
          <cell r="H1555" t="str">
            <v>Кирпич</v>
          </cell>
          <cell r="L1555">
            <v>4</v>
          </cell>
          <cell r="M1555">
            <v>2</v>
          </cell>
          <cell r="Q1555">
            <v>1725.4</v>
          </cell>
          <cell r="R1555">
            <v>1266.7</v>
          </cell>
          <cell r="S1555">
            <v>1043.8</v>
          </cell>
          <cell r="T1555">
            <v>49</v>
          </cell>
        </row>
        <row r="1556">
          <cell r="C1556" t="str">
            <v>Губахинский городской округ Пермского края</v>
          </cell>
          <cell r="D1556" t="str">
            <v>г. Гремячинск, ул. Молодежная, д. 7</v>
          </cell>
          <cell r="E1556" t="b">
            <v>1</v>
          </cell>
          <cell r="F1556">
            <v>1965</v>
          </cell>
          <cell r="H1556" t="str">
            <v>Блоки</v>
          </cell>
          <cell r="L1556">
            <v>5</v>
          </cell>
          <cell r="M1556">
            <v>4</v>
          </cell>
          <cell r="Q1556">
            <v>4035</v>
          </cell>
          <cell r="R1556">
            <v>3780.6</v>
          </cell>
          <cell r="S1556">
            <v>1916.9</v>
          </cell>
          <cell r="T1556">
            <v>127</v>
          </cell>
        </row>
        <row r="1557">
          <cell r="C1557" t="str">
            <v>Губахинский городской округ Пермского края</v>
          </cell>
          <cell r="D1557" t="str">
            <v>г. Гремячинск, ул. Молодежная, д. 8</v>
          </cell>
          <cell r="E1557" t="b">
            <v>1</v>
          </cell>
          <cell r="F1557">
            <v>1962</v>
          </cell>
          <cell r="H1557" t="str">
            <v>Кирпич</v>
          </cell>
          <cell r="L1557">
            <v>4</v>
          </cell>
          <cell r="M1557">
            <v>3</v>
          </cell>
          <cell r="Q1557">
            <v>2418.8000000000002</v>
          </cell>
          <cell r="R1557">
            <v>1981.1</v>
          </cell>
          <cell r="S1557">
            <v>1675.8</v>
          </cell>
          <cell r="T1557">
            <v>80</v>
          </cell>
        </row>
        <row r="1558">
          <cell r="C1558" t="str">
            <v>Губахинский городской округ Пермского края</v>
          </cell>
          <cell r="D1558" t="str">
            <v>г. Гремячинск, ул. Молодежная, д. 9</v>
          </cell>
          <cell r="E1558" t="b">
            <v>1</v>
          </cell>
          <cell r="F1558">
            <v>1968</v>
          </cell>
          <cell r="H1558" t="str">
            <v>Панель</v>
          </cell>
          <cell r="L1558">
            <v>5</v>
          </cell>
          <cell r="M1558">
            <v>4</v>
          </cell>
          <cell r="Q1558">
            <v>4154.2</v>
          </cell>
          <cell r="R1558">
            <v>3184.5</v>
          </cell>
          <cell r="S1558">
            <v>2359.6</v>
          </cell>
          <cell r="T1558">
            <v>129</v>
          </cell>
        </row>
        <row r="1559">
          <cell r="C1559" t="str">
            <v>Губахинский городской округ Пермского края</v>
          </cell>
          <cell r="D1559" t="str">
            <v>г. Гремячинск, ул. Молодежная, д. 10</v>
          </cell>
          <cell r="E1559" t="b">
            <v>1</v>
          </cell>
          <cell r="F1559">
            <v>1970</v>
          </cell>
          <cell r="H1559" t="str">
            <v>Блоки</v>
          </cell>
          <cell r="L1559">
            <v>5</v>
          </cell>
          <cell r="M1559">
            <v>4</v>
          </cell>
          <cell r="Q1559">
            <v>4387.1000000000004</v>
          </cell>
          <cell r="R1559">
            <v>3385.1</v>
          </cell>
          <cell r="S1559">
            <v>2315.9</v>
          </cell>
          <cell r="T1559">
            <v>135</v>
          </cell>
        </row>
        <row r="1560">
          <cell r="C1560" t="str">
            <v>Губахинский городской округ Пермского края</v>
          </cell>
          <cell r="D1560" t="str">
            <v>г. Гремячинск, ул. Молодежная, д. 11</v>
          </cell>
          <cell r="E1560" t="b">
            <v>1</v>
          </cell>
          <cell r="F1560">
            <v>1965</v>
          </cell>
          <cell r="H1560" t="str">
            <v>Панель</v>
          </cell>
          <cell r="L1560">
            <v>5</v>
          </cell>
          <cell r="M1560">
            <v>4</v>
          </cell>
          <cell r="Q1560">
            <v>4201.8999999999996</v>
          </cell>
          <cell r="R1560">
            <v>3216.5</v>
          </cell>
          <cell r="S1560">
            <v>2894.85</v>
          </cell>
          <cell r="T1560">
            <v>149</v>
          </cell>
        </row>
        <row r="1561">
          <cell r="C1561" t="str">
            <v>Губахинский городской округ Пермского края</v>
          </cell>
          <cell r="D1561" t="str">
            <v>г. Гремячинск, ул. Молодежная, д. 12</v>
          </cell>
          <cell r="E1561" t="b">
            <v>1</v>
          </cell>
          <cell r="F1561">
            <v>1972</v>
          </cell>
          <cell r="H1561" t="str">
            <v>Блоки</v>
          </cell>
          <cell r="L1561">
            <v>5</v>
          </cell>
          <cell r="M1561">
            <v>6</v>
          </cell>
          <cell r="Q1561">
            <v>5834.1</v>
          </cell>
          <cell r="R1561">
            <v>4492.8</v>
          </cell>
          <cell r="S1561">
            <v>3899.7</v>
          </cell>
          <cell r="T1561">
            <v>165</v>
          </cell>
        </row>
        <row r="1562">
          <cell r="C1562" t="str">
            <v>Губахинский городской округ Пермского края</v>
          </cell>
          <cell r="D1562" t="str">
            <v>г. Гремячинск, ул. Молодежная, д. 14</v>
          </cell>
          <cell r="E1562" t="b">
            <v>1</v>
          </cell>
          <cell r="F1562">
            <v>1971</v>
          </cell>
          <cell r="H1562" t="str">
            <v>Блоки</v>
          </cell>
          <cell r="L1562">
            <v>5</v>
          </cell>
          <cell r="M1562">
            <v>6</v>
          </cell>
          <cell r="Q1562">
            <v>5904.5</v>
          </cell>
          <cell r="R1562">
            <v>4523.5</v>
          </cell>
          <cell r="S1562">
            <v>3595.1</v>
          </cell>
          <cell r="T1562">
            <v>189</v>
          </cell>
        </row>
        <row r="1563">
          <cell r="C1563" t="str">
            <v>Губахинский городской округ Пермского края</v>
          </cell>
          <cell r="D1563" t="str">
            <v>г. Гремячинск, ул. Попова, д. 3</v>
          </cell>
          <cell r="E1563" t="b">
            <v>1</v>
          </cell>
          <cell r="F1563">
            <v>1986</v>
          </cell>
          <cell r="H1563" t="str">
            <v>Блоки</v>
          </cell>
          <cell r="L1563">
            <v>5</v>
          </cell>
          <cell r="M1563">
            <v>5</v>
          </cell>
          <cell r="Q1563">
            <v>5661.9</v>
          </cell>
          <cell r="R1563">
            <v>5115.8999999999996</v>
          </cell>
          <cell r="S1563">
            <v>4915.1000000000004</v>
          </cell>
          <cell r="T1563">
            <v>203</v>
          </cell>
        </row>
        <row r="1564">
          <cell r="C1564" t="str">
            <v>Губахинский городской округ Пермского края</v>
          </cell>
          <cell r="D1564" t="str">
            <v>г. Гремячинск, ул. Попова, д. 5</v>
          </cell>
          <cell r="E1564" t="b">
            <v>1</v>
          </cell>
          <cell r="F1564">
            <v>2003</v>
          </cell>
          <cell r="H1564" t="str">
            <v>Блоки</v>
          </cell>
          <cell r="L1564">
            <v>5</v>
          </cell>
          <cell r="M1564">
            <v>1</v>
          </cell>
          <cell r="Q1564">
            <v>1124.0999999999999</v>
          </cell>
          <cell r="R1564">
            <v>992</v>
          </cell>
          <cell r="S1564">
            <v>833.4</v>
          </cell>
          <cell r="T1564">
            <v>43</v>
          </cell>
        </row>
        <row r="1565">
          <cell r="C1565" t="str">
            <v>Губахинский городской округ Пермского края</v>
          </cell>
          <cell r="D1565" t="str">
            <v>г. Гремячинск, ул. Попова, д. 7</v>
          </cell>
          <cell r="E1565" t="b">
            <v>1</v>
          </cell>
          <cell r="F1565">
            <v>2000</v>
          </cell>
          <cell r="H1565" t="str">
            <v>Панель</v>
          </cell>
          <cell r="L1565">
            <v>5</v>
          </cell>
          <cell r="M1565">
            <v>7</v>
          </cell>
          <cell r="Q1565">
            <v>6925.2</v>
          </cell>
          <cell r="R1565">
            <v>6202.2</v>
          </cell>
          <cell r="S1565">
            <v>5415.6</v>
          </cell>
          <cell r="T1565">
            <v>250</v>
          </cell>
        </row>
        <row r="1566">
          <cell r="C1566" t="str">
            <v>Губахинский городской округ Пермского края</v>
          </cell>
          <cell r="D1566" t="str">
            <v>г. Гремячинск, ул. Попова, д. 9</v>
          </cell>
          <cell r="E1566" t="b">
            <v>1</v>
          </cell>
          <cell r="F1566">
            <v>1998</v>
          </cell>
          <cell r="H1566" t="str">
            <v>Блоки</v>
          </cell>
          <cell r="L1566">
            <v>5</v>
          </cell>
          <cell r="M1566">
            <v>7</v>
          </cell>
          <cell r="Q1566">
            <v>7684.4</v>
          </cell>
          <cell r="R1566">
            <v>6935.7</v>
          </cell>
          <cell r="S1566">
            <v>6150.3</v>
          </cell>
          <cell r="T1566">
            <v>308</v>
          </cell>
        </row>
        <row r="1567">
          <cell r="C1567" t="str">
            <v>Губахинский городской округ Пермского края</v>
          </cell>
          <cell r="D1567" t="str">
            <v>г. Гремячинск, ул. Попова, д. 5А</v>
          </cell>
          <cell r="E1567" t="b">
            <v>1</v>
          </cell>
          <cell r="F1567">
            <v>2003</v>
          </cell>
          <cell r="H1567" t="str">
            <v>Блоки</v>
          </cell>
          <cell r="L1567">
            <v>5</v>
          </cell>
          <cell r="M1567">
            <v>1</v>
          </cell>
          <cell r="Q1567">
            <v>1111.4000000000001</v>
          </cell>
          <cell r="R1567">
            <v>978.1</v>
          </cell>
          <cell r="S1567">
            <v>878.3</v>
          </cell>
          <cell r="T1567">
            <v>34</v>
          </cell>
        </row>
        <row r="1568">
          <cell r="C1568" t="str">
            <v>Губахинский городской округ Пермского края</v>
          </cell>
          <cell r="D1568" t="str">
            <v>г. Гремячинск, ул. Республиканская, д. 5</v>
          </cell>
          <cell r="E1568" t="b">
            <v>1</v>
          </cell>
          <cell r="F1568">
            <v>1956</v>
          </cell>
          <cell r="H1568" t="str">
            <v>Кирпич</v>
          </cell>
          <cell r="L1568">
            <v>2</v>
          </cell>
          <cell r="M1568">
            <v>3</v>
          </cell>
          <cell r="Q1568">
            <v>1606.2</v>
          </cell>
          <cell r="R1568">
            <v>1492.2</v>
          </cell>
          <cell r="S1568">
            <v>485.2</v>
          </cell>
          <cell r="T1568">
            <v>37</v>
          </cell>
        </row>
        <row r="1569">
          <cell r="C1569" t="str">
            <v>Губахинский городской округ Пермского края</v>
          </cell>
          <cell r="D1569" t="str">
            <v>г. Гремячинск, ул. Республиканская, д. 6</v>
          </cell>
          <cell r="E1569" t="b">
            <v>1</v>
          </cell>
          <cell r="F1569">
            <v>1959</v>
          </cell>
          <cell r="H1569" t="str">
            <v>Кирпич</v>
          </cell>
          <cell r="L1569">
            <v>2</v>
          </cell>
          <cell r="M1569">
            <v>3</v>
          </cell>
          <cell r="Q1569">
            <v>1474</v>
          </cell>
          <cell r="R1569">
            <v>1361</v>
          </cell>
          <cell r="S1569">
            <v>334.8</v>
          </cell>
          <cell r="T1569">
            <v>32</v>
          </cell>
        </row>
        <row r="1570">
          <cell r="C1570" t="str">
            <v>Губахинский городской округ Пермского края</v>
          </cell>
          <cell r="D1570" t="str">
            <v>г. Гремячинск, ул. Республиканская, д. 7</v>
          </cell>
          <cell r="E1570" t="b">
            <v>1</v>
          </cell>
          <cell r="F1570">
            <v>1956</v>
          </cell>
          <cell r="H1570" t="str">
            <v>Кирпич</v>
          </cell>
          <cell r="L1570">
            <v>2</v>
          </cell>
          <cell r="M1570">
            <v>3</v>
          </cell>
          <cell r="Q1570">
            <v>2211.4</v>
          </cell>
          <cell r="R1570">
            <v>1829.1</v>
          </cell>
          <cell r="S1570">
            <v>1125.4000000000001</v>
          </cell>
          <cell r="T1570">
            <v>47</v>
          </cell>
        </row>
        <row r="1571">
          <cell r="C1571" t="str">
            <v>Губахинский городской округ Пермского края</v>
          </cell>
          <cell r="D1571" t="str">
            <v>г. Гремячинск, ул. Республиканская, д. 9</v>
          </cell>
          <cell r="E1571" t="b">
            <v>1</v>
          </cell>
          <cell r="F1571">
            <v>1956</v>
          </cell>
          <cell r="H1571" t="str">
            <v>Кирпич</v>
          </cell>
          <cell r="L1571">
            <v>2</v>
          </cell>
          <cell r="M1571">
            <v>1</v>
          </cell>
          <cell r="Q1571">
            <v>553.5</v>
          </cell>
          <cell r="R1571">
            <v>511.4</v>
          </cell>
          <cell r="S1571">
            <v>374.7</v>
          </cell>
          <cell r="T1571">
            <v>21</v>
          </cell>
        </row>
        <row r="1572">
          <cell r="C1572" t="str">
            <v>Губахинский городской округ Пермского края</v>
          </cell>
          <cell r="D1572" t="str">
            <v>г. Гремячинск, ул. Республиканская, д. 11</v>
          </cell>
          <cell r="E1572" t="b">
            <v>1</v>
          </cell>
          <cell r="F1572">
            <v>1960</v>
          </cell>
          <cell r="H1572" t="str">
            <v>Кирпич</v>
          </cell>
          <cell r="L1572">
            <v>3</v>
          </cell>
          <cell r="M1572">
            <v>3</v>
          </cell>
          <cell r="Q1572">
            <v>1750.9</v>
          </cell>
          <cell r="R1572">
            <v>1541.4</v>
          </cell>
          <cell r="S1572">
            <v>1292.0999999999999</v>
          </cell>
          <cell r="T1572">
            <v>62</v>
          </cell>
        </row>
        <row r="1573">
          <cell r="C1573" t="str">
            <v>Губахинский городской округ Пермского края</v>
          </cell>
          <cell r="D1573" t="str">
            <v>г. Гремячинск, ул. Республиканская, д. 12</v>
          </cell>
          <cell r="E1573" t="b">
            <v>1</v>
          </cell>
          <cell r="F1573">
            <v>1957</v>
          </cell>
          <cell r="H1573" t="str">
            <v>Кирпич</v>
          </cell>
          <cell r="L1573">
            <v>2</v>
          </cell>
          <cell r="M1573">
            <v>4</v>
          </cell>
          <cell r="Q1573">
            <v>1585.3</v>
          </cell>
          <cell r="R1573">
            <v>1189.5999999999999</v>
          </cell>
          <cell r="S1573">
            <v>1009.6</v>
          </cell>
          <cell r="T1573">
            <v>52</v>
          </cell>
        </row>
        <row r="1574">
          <cell r="C1574" t="str">
            <v>Губахинский городской округ Пермского края</v>
          </cell>
          <cell r="D1574" t="str">
            <v>г. Гремячинск, ул. Свердлова, д. 3</v>
          </cell>
          <cell r="E1574" t="b">
            <v>1</v>
          </cell>
          <cell r="F1574">
            <v>1955</v>
          </cell>
          <cell r="H1574" t="str">
            <v>Кирпич</v>
          </cell>
          <cell r="L1574">
            <v>2</v>
          </cell>
          <cell r="M1574">
            <v>1</v>
          </cell>
          <cell r="Q1574">
            <v>393.1</v>
          </cell>
          <cell r="R1574">
            <v>358.1</v>
          </cell>
          <cell r="S1574">
            <v>308.5</v>
          </cell>
          <cell r="T1574">
            <v>12</v>
          </cell>
        </row>
        <row r="1575">
          <cell r="C1575" t="str">
            <v>Губахинский городской округ Пермского края</v>
          </cell>
          <cell r="D1575" t="str">
            <v>г. Гремячинск, ул. Свердлова, д. 5</v>
          </cell>
          <cell r="E1575" t="b">
            <v>1</v>
          </cell>
          <cell r="F1575">
            <v>1955</v>
          </cell>
          <cell r="H1575" t="str">
            <v>Кирпич</v>
          </cell>
          <cell r="L1575">
            <v>2</v>
          </cell>
          <cell r="M1575">
            <v>1</v>
          </cell>
          <cell r="Q1575">
            <v>387.2</v>
          </cell>
          <cell r="R1575">
            <v>353.8</v>
          </cell>
          <cell r="S1575">
            <v>225.2</v>
          </cell>
          <cell r="T1575">
            <v>14</v>
          </cell>
        </row>
        <row r="1576">
          <cell r="C1576" t="str">
            <v>Губахинский городской округ Пермского края</v>
          </cell>
          <cell r="D1576" t="str">
            <v>г. Гремячинск, ул. Сеченова, д. 9</v>
          </cell>
          <cell r="E1576" t="b">
            <v>1</v>
          </cell>
          <cell r="F1576">
            <v>1970</v>
          </cell>
          <cell r="H1576" t="str">
            <v>Кирпич</v>
          </cell>
          <cell r="L1576">
            <v>2</v>
          </cell>
          <cell r="M1576">
            <v>2</v>
          </cell>
          <cell r="Q1576">
            <v>779</v>
          </cell>
          <cell r="R1576">
            <v>721.1</v>
          </cell>
          <cell r="S1576">
            <v>550.5</v>
          </cell>
          <cell r="T1576">
            <v>35</v>
          </cell>
        </row>
        <row r="1577">
          <cell r="C1577" t="str">
            <v>Губахинский городской округ Пермского края</v>
          </cell>
          <cell r="D1577" t="str">
            <v>г. Гремячинск, ул. Ушакова, д. 8</v>
          </cell>
          <cell r="E1577" t="b">
            <v>1</v>
          </cell>
          <cell r="F1577">
            <v>1979</v>
          </cell>
          <cell r="H1577" t="str">
            <v>Крупные панели</v>
          </cell>
          <cell r="L1577">
            <v>3</v>
          </cell>
          <cell r="M1577">
            <v>3</v>
          </cell>
          <cell r="Q1577">
            <v>1090.2</v>
          </cell>
          <cell r="R1577">
            <v>966.5</v>
          </cell>
          <cell r="S1577">
            <v>869.85</v>
          </cell>
          <cell r="T1577">
            <v>45</v>
          </cell>
        </row>
        <row r="1578">
          <cell r="C1578" t="str">
            <v>Губахинский городской округ Пермского края</v>
          </cell>
          <cell r="D1578" t="str">
            <v>г. Гремячинск, ул. Ушакова, д. 12</v>
          </cell>
          <cell r="E1578" t="b">
            <v>1</v>
          </cell>
          <cell r="F1578">
            <v>1957</v>
          </cell>
          <cell r="H1578" t="str">
            <v>Кирпич</v>
          </cell>
          <cell r="L1578">
            <v>2</v>
          </cell>
          <cell r="M1578">
            <v>2</v>
          </cell>
          <cell r="Q1578">
            <v>726.7</v>
          </cell>
          <cell r="R1578">
            <v>645.20000000000005</v>
          </cell>
          <cell r="S1578">
            <v>580.67999999999995</v>
          </cell>
          <cell r="T1578">
            <v>28</v>
          </cell>
        </row>
        <row r="1579">
          <cell r="C1579" t="str">
            <v>Губахинский городской округ Пермского края</v>
          </cell>
          <cell r="D1579" t="str">
            <v>г. Гремячинск, ул. Ушакова, д. 14</v>
          </cell>
          <cell r="E1579" t="b">
            <v>1</v>
          </cell>
          <cell r="F1579">
            <v>1957</v>
          </cell>
          <cell r="H1579" t="str">
            <v>Кирпич</v>
          </cell>
          <cell r="L1579">
            <v>2</v>
          </cell>
          <cell r="M1579">
            <v>1</v>
          </cell>
          <cell r="Q1579">
            <v>431.6</v>
          </cell>
          <cell r="R1579">
            <v>390.2</v>
          </cell>
          <cell r="S1579">
            <v>327.2</v>
          </cell>
          <cell r="T1579">
            <v>21</v>
          </cell>
        </row>
        <row r="1580">
          <cell r="C1580" t="str">
            <v>Губахинский городской округ Пермского края</v>
          </cell>
          <cell r="D1580" t="str">
            <v>г. Гремячинск, ул. Ушакова, д. 16</v>
          </cell>
          <cell r="E1580" t="b">
            <v>1</v>
          </cell>
          <cell r="F1580">
            <v>1959</v>
          </cell>
          <cell r="H1580" t="str">
            <v>Кирпич</v>
          </cell>
          <cell r="L1580">
            <v>2</v>
          </cell>
          <cell r="M1580">
            <v>1</v>
          </cell>
          <cell r="Q1580">
            <v>428.4</v>
          </cell>
          <cell r="R1580">
            <v>386.6</v>
          </cell>
          <cell r="S1580">
            <v>384.9</v>
          </cell>
          <cell r="T1580">
            <v>18</v>
          </cell>
        </row>
        <row r="1581">
          <cell r="C1581" t="str">
            <v>Губахинский городской округ Пермского края</v>
          </cell>
          <cell r="D1581" t="str">
            <v>г. Гремячинск, ул. Ушакова, д. 20</v>
          </cell>
          <cell r="E1581" t="b">
            <v>1</v>
          </cell>
          <cell r="F1581">
            <v>1956</v>
          </cell>
          <cell r="H1581" t="str">
            <v>Кирпич</v>
          </cell>
          <cell r="L1581">
            <v>2</v>
          </cell>
          <cell r="M1581">
            <v>3</v>
          </cell>
          <cell r="Q1581">
            <v>2228.5</v>
          </cell>
          <cell r="R1581">
            <v>1865.6</v>
          </cell>
          <cell r="S1581">
            <v>553.9</v>
          </cell>
          <cell r="T1581">
            <v>50</v>
          </cell>
        </row>
        <row r="1582">
          <cell r="C1582" t="str">
            <v>Губахинский городской округ Пермского края</v>
          </cell>
          <cell r="D1582" t="str">
            <v>г. Гремячинск, ул. Ушакова, д. 22</v>
          </cell>
          <cell r="E1582" t="b">
            <v>1</v>
          </cell>
          <cell r="F1582">
            <v>1959</v>
          </cell>
          <cell r="H1582" t="str">
            <v>Кирпич</v>
          </cell>
          <cell r="L1582">
            <v>2</v>
          </cell>
          <cell r="M1582">
            <v>1</v>
          </cell>
          <cell r="Q1582">
            <v>423.2</v>
          </cell>
          <cell r="R1582">
            <v>382.1</v>
          </cell>
          <cell r="S1582">
            <v>343.89</v>
          </cell>
          <cell r="T1582">
            <v>16</v>
          </cell>
        </row>
        <row r="1583">
          <cell r="C1583" t="str">
            <v>Губахинский городской округ Пермского края</v>
          </cell>
          <cell r="D1583" t="str">
            <v>г. Гремячинск, ул. Ушакова, д. 24</v>
          </cell>
          <cell r="E1583" t="b">
            <v>1</v>
          </cell>
          <cell r="F1583">
            <v>1959</v>
          </cell>
          <cell r="H1583" t="str">
            <v>Кирпич</v>
          </cell>
          <cell r="L1583">
            <v>2</v>
          </cell>
          <cell r="M1583">
            <v>1</v>
          </cell>
          <cell r="Q1583">
            <v>435.6</v>
          </cell>
          <cell r="R1583">
            <v>394.6</v>
          </cell>
          <cell r="S1583">
            <v>355.14</v>
          </cell>
          <cell r="T1583">
            <v>23</v>
          </cell>
        </row>
        <row r="1584">
          <cell r="C1584" t="str">
            <v>Губахинский городской округ Пермского края</v>
          </cell>
          <cell r="D1584" t="str">
            <v>г. Гремячинск, ул. Ушакова, д. 26</v>
          </cell>
          <cell r="E1584" t="b">
            <v>1</v>
          </cell>
          <cell r="F1584">
            <v>1959</v>
          </cell>
          <cell r="H1584" t="str">
            <v>Кирпич</v>
          </cell>
          <cell r="L1584">
            <v>2</v>
          </cell>
          <cell r="M1584">
            <v>2</v>
          </cell>
          <cell r="Q1584">
            <v>1100.5</v>
          </cell>
          <cell r="R1584">
            <v>651.70000000000005</v>
          </cell>
          <cell r="S1584">
            <v>586.53</v>
          </cell>
          <cell r="T1584">
            <v>30</v>
          </cell>
        </row>
        <row r="1585">
          <cell r="C1585" t="str">
            <v>Губахинский городской округ Пермского края</v>
          </cell>
          <cell r="D1585" t="str">
            <v>г. Гремячинск, ул. Ушакова, д. 28</v>
          </cell>
          <cell r="E1585" t="b">
            <v>1</v>
          </cell>
          <cell r="F1585">
            <v>1959</v>
          </cell>
          <cell r="H1585" t="str">
            <v>Кирпич</v>
          </cell>
          <cell r="L1585">
            <v>2</v>
          </cell>
          <cell r="M1585">
            <v>2</v>
          </cell>
          <cell r="Q1585">
            <v>1093</v>
          </cell>
          <cell r="R1585">
            <v>645.79999999999995</v>
          </cell>
          <cell r="S1585">
            <v>581.22</v>
          </cell>
          <cell r="T1585">
            <v>17</v>
          </cell>
        </row>
        <row r="1586">
          <cell r="C1586" t="str">
            <v>Губахинский городской округ Пермского края</v>
          </cell>
          <cell r="D1586" t="str">
            <v>г. Гремячинск, ул. Ушакова, д. 28А</v>
          </cell>
          <cell r="E1586" t="b">
            <v>1</v>
          </cell>
          <cell r="F1586">
            <v>1958</v>
          </cell>
          <cell r="H1586" t="str">
            <v>Кирпич</v>
          </cell>
          <cell r="L1586">
            <v>2</v>
          </cell>
          <cell r="M1586">
            <v>1</v>
          </cell>
          <cell r="Q1586">
            <v>424.4</v>
          </cell>
          <cell r="R1586">
            <v>383.8</v>
          </cell>
          <cell r="S1586">
            <v>345.42</v>
          </cell>
        </row>
        <row r="1587">
          <cell r="C1587" t="str">
            <v>Губахинский городской округ Пермского края</v>
          </cell>
          <cell r="D1587" t="str">
            <v>г. Гремячинск, ул. Ушакова, д. 8А</v>
          </cell>
          <cell r="E1587" t="b">
            <v>1</v>
          </cell>
          <cell r="F1587">
            <v>1983</v>
          </cell>
          <cell r="H1587" t="str">
            <v>Крупные панели</v>
          </cell>
          <cell r="L1587">
            <v>2</v>
          </cell>
          <cell r="M1587">
            <v>3</v>
          </cell>
          <cell r="Q1587">
            <v>1061.5</v>
          </cell>
          <cell r="R1587">
            <v>941.8</v>
          </cell>
          <cell r="S1587">
            <v>847.62</v>
          </cell>
          <cell r="T1587">
            <v>41</v>
          </cell>
        </row>
        <row r="1588">
          <cell r="C1588" t="str">
            <v>Губахинский городской округ Пермского края</v>
          </cell>
          <cell r="D1588" t="str">
            <v>рп Усьва, ул. Советская, д. 73</v>
          </cell>
          <cell r="E1588" t="b">
            <v>1</v>
          </cell>
          <cell r="F1588">
            <v>1938</v>
          </cell>
          <cell r="H1588" t="str">
            <v>Брус</v>
          </cell>
          <cell r="L1588">
            <v>1</v>
          </cell>
          <cell r="M1588">
            <v>1</v>
          </cell>
          <cell r="Q1588">
            <v>150</v>
          </cell>
          <cell r="R1588">
            <v>150</v>
          </cell>
          <cell r="S1588">
            <v>150</v>
          </cell>
          <cell r="T1588">
            <v>6</v>
          </cell>
        </row>
        <row r="1589">
          <cell r="C1589" t="str">
            <v>Губахинский городской округ Пермского края</v>
          </cell>
          <cell r="D1589" t="str">
            <v>рп Шумихинский, ул. Ленина, д. 20</v>
          </cell>
          <cell r="E1589" t="b">
            <v>1</v>
          </cell>
          <cell r="F1589">
            <v>1975</v>
          </cell>
          <cell r="H1589" t="str">
            <v>Блоки</v>
          </cell>
          <cell r="L1589">
            <v>5</v>
          </cell>
          <cell r="M1589">
            <v>6</v>
          </cell>
          <cell r="Q1589">
            <v>4931.6000000000004</v>
          </cell>
          <cell r="R1589">
            <v>4537.6000000000004</v>
          </cell>
          <cell r="S1589">
            <v>3408.8</v>
          </cell>
          <cell r="T1589">
            <v>141</v>
          </cell>
        </row>
        <row r="1590">
          <cell r="C1590" t="str">
            <v>Губахинский городской округ Пермского края</v>
          </cell>
          <cell r="D1590" t="str">
            <v>рп Шумихинский, ул. Ленина, д. 32</v>
          </cell>
          <cell r="E1590" t="b">
            <v>1</v>
          </cell>
          <cell r="F1590">
            <v>1976</v>
          </cell>
          <cell r="H1590" t="str">
            <v>Панель</v>
          </cell>
          <cell r="L1590">
            <v>5</v>
          </cell>
          <cell r="M1590">
            <v>4</v>
          </cell>
          <cell r="Q1590">
            <v>2903.8</v>
          </cell>
          <cell r="R1590">
            <v>2595.5</v>
          </cell>
          <cell r="S1590">
            <v>1660.6</v>
          </cell>
          <cell r="T1590">
            <v>90</v>
          </cell>
        </row>
        <row r="1591">
          <cell r="C1591" t="str">
            <v>Губахинский городской округ Пермского края</v>
          </cell>
          <cell r="D1591" t="str">
            <v>рп Шумихинский, ул. Ленина, д. 34</v>
          </cell>
          <cell r="E1591" t="b">
            <v>1</v>
          </cell>
          <cell r="F1591">
            <v>1985</v>
          </cell>
          <cell r="H1591" t="str">
            <v>Блоки</v>
          </cell>
          <cell r="L1591">
            <v>5</v>
          </cell>
          <cell r="M1591">
            <v>6</v>
          </cell>
          <cell r="Q1591">
            <v>5324.1</v>
          </cell>
          <cell r="R1591">
            <v>4929.3</v>
          </cell>
          <cell r="S1591">
            <v>2947.9</v>
          </cell>
          <cell r="T1591">
            <v>178</v>
          </cell>
        </row>
        <row r="1592">
          <cell r="C1592" t="str">
            <v>Губахинский городской округ Пермского края</v>
          </cell>
          <cell r="D1592" t="str">
            <v>рп Шумихинский, ул. Ленина, д. 50</v>
          </cell>
          <cell r="E1592" t="b">
            <v>1</v>
          </cell>
          <cell r="F1592">
            <v>1973</v>
          </cell>
          <cell r="H1592" t="str">
            <v>Блоки</v>
          </cell>
          <cell r="L1592">
            <v>5</v>
          </cell>
          <cell r="M1592">
            <v>6</v>
          </cell>
          <cell r="Q1592">
            <v>4967.8999999999996</v>
          </cell>
          <cell r="R1592">
            <v>4570.1000000000004</v>
          </cell>
          <cell r="S1592">
            <v>2021.7</v>
          </cell>
          <cell r="T1592">
            <v>151</v>
          </cell>
        </row>
        <row r="1593">
          <cell r="C1593" t="str">
            <v>Губахинский городской округ Пермского края</v>
          </cell>
          <cell r="D1593" t="str">
            <v>рп Юбилейный, ул. Горького, д. 4</v>
          </cell>
          <cell r="E1593" t="b">
            <v>1</v>
          </cell>
          <cell r="F1593">
            <v>1968</v>
          </cell>
          <cell r="H1593" t="str">
            <v>Панель</v>
          </cell>
          <cell r="L1593">
            <v>5</v>
          </cell>
          <cell r="M1593">
            <v>3</v>
          </cell>
          <cell r="Q1593">
            <v>2538</v>
          </cell>
          <cell r="R1593">
            <v>2364</v>
          </cell>
          <cell r="S1593">
            <v>216.2</v>
          </cell>
          <cell r="T1593">
            <v>44</v>
          </cell>
        </row>
        <row r="1594">
          <cell r="C1594" t="str">
            <v>Губахинский городской округ Пермского края</v>
          </cell>
          <cell r="D1594" t="str">
            <v>рп Юбилейный, ул. Горького, д. 7</v>
          </cell>
          <cell r="E1594" t="b">
            <v>1</v>
          </cell>
          <cell r="F1594">
            <v>1972</v>
          </cell>
          <cell r="H1594" t="str">
            <v>Панель</v>
          </cell>
          <cell r="L1594">
            <v>5</v>
          </cell>
          <cell r="M1594">
            <v>6</v>
          </cell>
          <cell r="Q1594">
            <v>4568.6000000000004</v>
          </cell>
          <cell r="R1594">
            <v>4179.6000000000004</v>
          </cell>
          <cell r="S1594">
            <v>2295.4</v>
          </cell>
          <cell r="T1594">
            <v>181</v>
          </cell>
        </row>
        <row r="1595">
          <cell r="C1595" t="str">
            <v>Губахинский городской округ Пермского края</v>
          </cell>
          <cell r="D1595" t="str">
            <v>рп Юбилейный, ул. Горького, д. 8</v>
          </cell>
          <cell r="E1595" t="b">
            <v>1</v>
          </cell>
          <cell r="F1595">
            <v>1972</v>
          </cell>
          <cell r="H1595" t="str">
            <v>Панель</v>
          </cell>
          <cell r="L1595">
            <v>5</v>
          </cell>
          <cell r="M1595">
            <v>6</v>
          </cell>
          <cell r="Q1595">
            <v>4503.5</v>
          </cell>
          <cell r="R1595">
            <v>4067.3</v>
          </cell>
          <cell r="S1595">
            <v>1674.2</v>
          </cell>
          <cell r="T1595">
            <v>128</v>
          </cell>
        </row>
        <row r="1596">
          <cell r="C1596" t="str">
            <v>Губахинский городской округ Пермского края</v>
          </cell>
          <cell r="D1596" t="str">
            <v>рп Юбилейный, ул. Ленина, д. 5</v>
          </cell>
          <cell r="E1596" t="b">
            <v>1</v>
          </cell>
          <cell r="F1596">
            <v>1961</v>
          </cell>
          <cell r="H1596" t="str">
            <v>Кирпич</v>
          </cell>
          <cell r="L1596">
            <v>3</v>
          </cell>
          <cell r="M1596">
            <v>2</v>
          </cell>
          <cell r="Q1596">
            <v>935.1</v>
          </cell>
          <cell r="R1596">
            <v>861.8</v>
          </cell>
          <cell r="S1596">
            <v>861.8</v>
          </cell>
          <cell r="T1596">
            <v>24</v>
          </cell>
        </row>
        <row r="1597">
          <cell r="C1597" t="str">
            <v>Губахинский городской округ Пермского края</v>
          </cell>
          <cell r="D1597" t="str">
            <v>рп Юбилейный, ул. Ленина, д. 10</v>
          </cell>
          <cell r="E1597" t="b">
            <v>1</v>
          </cell>
          <cell r="F1597">
            <v>1968</v>
          </cell>
          <cell r="H1597" t="str">
            <v>Панель</v>
          </cell>
          <cell r="L1597">
            <v>5</v>
          </cell>
          <cell r="M1597">
            <v>4</v>
          </cell>
          <cell r="Q1597">
            <v>3456.9</v>
          </cell>
          <cell r="R1597">
            <v>3186.9</v>
          </cell>
          <cell r="S1597">
            <v>900.1</v>
          </cell>
          <cell r="T1597">
            <v>113</v>
          </cell>
        </row>
        <row r="1598">
          <cell r="C1598" t="str">
            <v>Губахинский городской округ Пермского края</v>
          </cell>
          <cell r="D1598" t="str">
            <v>рп Юбилейный, ул. Советская, д. 13</v>
          </cell>
          <cell r="E1598" t="b">
            <v>1</v>
          </cell>
          <cell r="F1598">
            <v>1965</v>
          </cell>
          <cell r="H1598" t="str">
            <v>Панель</v>
          </cell>
          <cell r="L1598">
            <v>5</v>
          </cell>
          <cell r="M1598">
            <v>2</v>
          </cell>
          <cell r="Q1598">
            <v>2516.4</v>
          </cell>
          <cell r="R1598">
            <v>1679</v>
          </cell>
          <cell r="S1598">
            <v>315.8</v>
          </cell>
          <cell r="T1598">
            <v>63</v>
          </cell>
        </row>
        <row r="1599">
          <cell r="C1599" t="str">
            <v>Губахинский городской округ Пермского края</v>
          </cell>
          <cell r="D1599" t="str">
            <v>рп Юбилейный, ул. Шахтеров, д. 10</v>
          </cell>
          <cell r="E1599" t="b">
            <v>1</v>
          </cell>
          <cell r="F1599">
            <v>1961</v>
          </cell>
          <cell r="H1599" t="str">
            <v>Кирпич</v>
          </cell>
          <cell r="L1599">
            <v>2</v>
          </cell>
          <cell r="M1599">
            <v>2</v>
          </cell>
          <cell r="Q1599">
            <v>663.4</v>
          </cell>
          <cell r="R1599">
            <v>616.20000000000005</v>
          </cell>
          <cell r="S1599">
            <v>554.58000000000004</v>
          </cell>
        </row>
        <row r="1600">
          <cell r="C1600" t="str">
            <v>Губахинский городской округ Пермского края</v>
          </cell>
          <cell r="D1600" t="str">
            <v>рп Юбилейный, ул. Шахтеров, д. 11</v>
          </cell>
          <cell r="E1600" t="b">
            <v>1</v>
          </cell>
          <cell r="F1600">
            <v>1973</v>
          </cell>
          <cell r="H1600" t="str">
            <v>Панель</v>
          </cell>
          <cell r="L1600">
            <v>5</v>
          </cell>
          <cell r="M1600">
            <v>6</v>
          </cell>
          <cell r="Q1600">
            <v>4467.6000000000004</v>
          </cell>
          <cell r="R1600">
            <v>4328</v>
          </cell>
          <cell r="S1600">
            <v>2234.6999999999998</v>
          </cell>
          <cell r="T1600">
            <v>170</v>
          </cell>
        </row>
        <row r="1601">
          <cell r="C1601" t="str">
            <v>Губахинский городской округ Пермского края</v>
          </cell>
          <cell r="D1601" t="str">
            <v>рп Юбилейный, ул. Шахтеров, д. 12</v>
          </cell>
          <cell r="E1601" t="b">
            <v>1</v>
          </cell>
          <cell r="F1601">
            <v>1961</v>
          </cell>
          <cell r="H1601" t="str">
            <v>Кирпич</v>
          </cell>
          <cell r="L1601">
            <v>3</v>
          </cell>
          <cell r="M1601">
            <v>2</v>
          </cell>
          <cell r="Q1601">
            <v>1016.7</v>
          </cell>
          <cell r="R1601">
            <v>944.5</v>
          </cell>
          <cell r="S1601">
            <v>169.2</v>
          </cell>
          <cell r="T1601">
            <v>27</v>
          </cell>
        </row>
        <row r="1602">
          <cell r="C1602" t="str">
            <v>Губахинский городской округ Пермского края</v>
          </cell>
          <cell r="D1602" t="str">
            <v>рп Юбилейный, ул. Шахтеров, д. 18</v>
          </cell>
          <cell r="E1602" t="b">
            <v>1</v>
          </cell>
          <cell r="F1602">
            <v>1962</v>
          </cell>
          <cell r="H1602" t="str">
            <v>Кирпич</v>
          </cell>
          <cell r="L1602">
            <v>3</v>
          </cell>
          <cell r="M1602">
            <v>3</v>
          </cell>
          <cell r="Q1602">
            <v>1486.4</v>
          </cell>
          <cell r="R1602">
            <v>1376.3</v>
          </cell>
          <cell r="S1602">
            <v>183.8</v>
          </cell>
          <cell r="T1602">
            <v>22</v>
          </cell>
        </row>
        <row r="1603">
          <cell r="C1603" t="str">
            <v>Губахинский городской округ Пермского края</v>
          </cell>
          <cell r="D1603" t="str">
            <v>г. Губаха, пер. 150 лет КУБ, д. 3</v>
          </cell>
          <cell r="E1603" t="b">
            <v>1</v>
          </cell>
          <cell r="F1603">
            <v>1992</v>
          </cell>
          <cell r="H1603" t="str">
            <v>Кирпич</v>
          </cell>
          <cell r="L1603">
            <v>3</v>
          </cell>
          <cell r="M1603">
            <v>3</v>
          </cell>
          <cell r="Q1603">
            <v>1418.2</v>
          </cell>
          <cell r="R1603">
            <v>1418.2</v>
          </cell>
          <cell r="S1603">
            <v>841.3</v>
          </cell>
          <cell r="T1603">
            <v>50</v>
          </cell>
        </row>
        <row r="1604">
          <cell r="C1604" t="str">
            <v>Губахинский городской округ Пермского края</v>
          </cell>
          <cell r="D1604" t="str">
            <v>г. Губаха, пер. 150 лет КУБ, д. 5</v>
          </cell>
          <cell r="E1604" t="b">
            <v>1</v>
          </cell>
          <cell r="F1604">
            <v>1988</v>
          </cell>
          <cell r="H1604" t="str">
            <v>Кирпич</v>
          </cell>
          <cell r="L1604">
            <v>2</v>
          </cell>
          <cell r="M1604">
            <v>2</v>
          </cell>
          <cell r="Q1604">
            <v>690.3</v>
          </cell>
          <cell r="R1604">
            <v>690.3</v>
          </cell>
          <cell r="S1604">
            <v>601.6</v>
          </cell>
          <cell r="T1604">
            <v>23</v>
          </cell>
        </row>
        <row r="1605">
          <cell r="C1605" t="str">
            <v>Губахинский городской округ Пермского края</v>
          </cell>
          <cell r="D1605" t="str">
            <v>г. Губаха, пер. Западный, д. 3</v>
          </cell>
          <cell r="E1605" t="b">
            <v>1</v>
          </cell>
          <cell r="F1605">
            <v>1958</v>
          </cell>
          <cell r="H1605" t="str">
            <v>Крупные блоки/мет. каркас</v>
          </cell>
          <cell r="L1605">
            <v>2</v>
          </cell>
          <cell r="M1605">
            <v>2</v>
          </cell>
          <cell r="Q1605">
            <v>729.8</v>
          </cell>
          <cell r="R1605">
            <v>657.8</v>
          </cell>
          <cell r="S1605">
            <v>657.8</v>
          </cell>
          <cell r="T1605">
            <v>30</v>
          </cell>
        </row>
        <row r="1606">
          <cell r="C1606" t="str">
            <v>Губахинский городской округ Пермского края</v>
          </cell>
          <cell r="D1606" t="str">
            <v>г. Губаха, пер. Западный, д. 5</v>
          </cell>
          <cell r="E1606" t="b">
            <v>1</v>
          </cell>
          <cell r="F1606">
            <v>1962</v>
          </cell>
          <cell r="H1606" t="str">
            <v>Кирпич</v>
          </cell>
          <cell r="L1606">
            <v>2</v>
          </cell>
          <cell r="M1606">
            <v>2</v>
          </cell>
          <cell r="Q1606">
            <v>617.70000000000005</v>
          </cell>
          <cell r="R1606">
            <v>617.70000000000005</v>
          </cell>
          <cell r="S1606">
            <v>532.29999999999995</v>
          </cell>
          <cell r="T1606">
            <v>26</v>
          </cell>
        </row>
        <row r="1607">
          <cell r="C1607" t="str">
            <v>Губахинский городской округ Пермского края</v>
          </cell>
          <cell r="D1607" t="str">
            <v>г. Губаха, пр-т Ленина, д. 1</v>
          </cell>
          <cell r="E1607" t="b">
            <v>1</v>
          </cell>
          <cell r="F1607">
            <v>1958</v>
          </cell>
          <cell r="H1607" t="str">
            <v>Кирпич</v>
          </cell>
          <cell r="L1607">
            <v>3</v>
          </cell>
          <cell r="M1607">
            <v>4</v>
          </cell>
          <cell r="Q1607">
            <v>1939.2</v>
          </cell>
          <cell r="R1607">
            <v>1724.2</v>
          </cell>
          <cell r="S1607">
            <v>1611.9</v>
          </cell>
          <cell r="T1607">
            <v>59</v>
          </cell>
        </row>
        <row r="1608">
          <cell r="C1608" t="str">
            <v>Губахинский городской округ Пермского края</v>
          </cell>
          <cell r="D1608" t="str">
            <v>г. Губаха, пр-т Ленина, д. 2</v>
          </cell>
          <cell r="E1608" t="b">
            <v>1</v>
          </cell>
          <cell r="F1608">
            <v>1955</v>
          </cell>
          <cell r="H1608" t="str">
            <v>Кирпич</v>
          </cell>
          <cell r="L1608">
            <v>2</v>
          </cell>
          <cell r="M1608">
            <v>2</v>
          </cell>
          <cell r="Q1608">
            <v>768.3</v>
          </cell>
          <cell r="R1608">
            <v>700.9</v>
          </cell>
          <cell r="S1608">
            <v>700.9</v>
          </cell>
          <cell r="T1608">
            <v>29</v>
          </cell>
        </row>
        <row r="1609">
          <cell r="C1609" t="str">
            <v>Губахинский городской округ Пермского края</v>
          </cell>
          <cell r="D1609" t="str">
            <v>г. Губаха, пр-т Ленина, д. 3</v>
          </cell>
          <cell r="E1609" t="b">
            <v>1</v>
          </cell>
          <cell r="F1609">
            <v>1957</v>
          </cell>
          <cell r="H1609" t="str">
            <v>Крупные блоки</v>
          </cell>
          <cell r="L1609">
            <v>3</v>
          </cell>
          <cell r="M1609">
            <v>2</v>
          </cell>
          <cell r="Q1609">
            <v>1029.7</v>
          </cell>
          <cell r="R1609">
            <v>958</v>
          </cell>
          <cell r="S1609">
            <v>958</v>
          </cell>
          <cell r="T1609">
            <v>45</v>
          </cell>
        </row>
        <row r="1610">
          <cell r="C1610" t="str">
            <v>Губахинский городской округ Пермского края</v>
          </cell>
          <cell r="D1610" t="str">
            <v>г. Губаха, пр-т Ленина, д. 4</v>
          </cell>
          <cell r="E1610" t="b">
            <v>1</v>
          </cell>
          <cell r="F1610">
            <v>1954</v>
          </cell>
          <cell r="H1610" t="str">
            <v>Кирпич</v>
          </cell>
          <cell r="L1610">
            <v>3</v>
          </cell>
          <cell r="M1610">
            <v>3</v>
          </cell>
          <cell r="Q1610">
            <v>1754.3</v>
          </cell>
          <cell r="R1610">
            <v>1572.2</v>
          </cell>
          <cell r="S1610">
            <v>1460.1</v>
          </cell>
          <cell r="T1610">
            <v>49</v>
          </cell>
        </row>
        <row r="1611">
          <cell r="C1611" t="str">
            <v>Губахинский городской округ Пермского края</v>
          </cell>
          <cell r="D1611" t="str">
            <v>г. Губаха, пр-т Ленина, д. 5</v>
          </cell>
          <cell r="E1611" t="b">
            <v>1</v>
          </cell>
          <cell r="F1611">
            <v>1954</v>
          </cell>
          <cell r="H1611" t="str">
            <v>Блоки</v>
          </cell>
          <cell r="L1611">
            <v>2</v>
          </cell>
          <cell r="M1611">
            <v>2</v>
          </cell>
          <cell r="Q1611">
            <v>719.86</v>
          </cell>
          <cell r="R1611">
            <v>653.20000000000005</v>
          </cell>
          <cell r="S1611">
            <v>653.20000000000005</v>
          </cell>
          <cell r="T1611">
            <v>34</v>
          </cell>
        </row>
        <row r="1612">
          <cell r="C1612" t="str">
            <v>Губахинский городской округ Пермского края</v>
          </cell>
          <cell r="D1612" t="str">
            <v>г. Губаха, пр-т Ленина, д. 6</v>
          </cell>
          <cell r="E1612" t="b">
            <v>1</v>
          </cell>
          <cell r="F1612">
            <v>1953</v>
          </cell>
          <cell r="H1612" t="str">
            <v>Кирпич</v>
          </cell>
          <cell r="L1612">
            <v>2</v>
          </cell>
          <cell r="M1612">
            <v>1</v>
          </cell>
          <cell r="Q1612">
            <v>556.1</v>
          </cell>
          <cell r="R1612">
            <v>509.2</v>
          </cell>
          <cell r="S1612">
            <v>509.2</v>
          </cell>
          <cell r="T1612">
            <v>10</v>
          </cell>
        </row>
        <row r="1613">
          <cell r="C1613" t="str">
            <v>Губахинский городской округ Пермского края</v>
          </cell>
          <cell r="D1613" t="str">
            <v>г. Губаха, пр-т Ленина, д. 7</v>
          </cell>
          <cell r="E1613" t="b">
            <v>1</v>
          </cell>
          <cell r="F1613">
            <v>1955</v>
          </cell>
          <cell r="H1613" t="str">
            <v>Блоки</v>
          </cell>
          <cell r="L1613">
            <v>2</v>
          </cell>
          <cell r="M1613">
            <v>1</v>
          </cell>
          <cell r="Q1613">
            <v>523.9</v>
          </cell>
          <cell r="R1613">
            <v>369.1</v>
          </cell>
          <cell r="S1613">
            <v>369.1</v>
          </cell>
          <cell r="T1613">
            <v>9</v>
          </cell>
        </row>
        <row r="1614">
          <cell r="C1614" t="str">
            <v>Губахинский городской округ Пермского края</v>
          </cell>
          <cell r="D1614" t="str">
            <v>г. Губаха, пр-т Ленина, д. 8</v>
          </cell>
          <cell r="E1614" t="b">
            <v>1</v>
          </cell>
          <cell r="F1614">
            <v>1954</v>
          </cell>
          <cell r="H1614" t="str">
            <v>Блоки</v>
          </cell>
          <cell r="L1614">
            <v>3</v>
          </cell>
          <cell r="M1614">
            <v>5</v>
          </cell>
          <cell r="Q1614">
            <v>2557.31</v>
          </cell>
          <cell r="R1614">
            <v>2252.71</v>
          </cell>
          <cell r="S1614">
            <v>1754.11</v>
          </cell>
          <cell r="T1614">
            <v>74</v>
          </cell>
        </row>
        <row r="1615">
          <cell r="C1615" t="str">
            <v>Губахинский городской округ Пермского края</v>
          </cell>
          <cell r="D1615" t="str">
            <v>г. Губаха, пр-т Ленина, д. 10</v>
          </cell>
          <cell r="E1615" t="b">
            <v>1</v>
          </cell>
          <cell r="F1615">
            <v>1953</v>
          </cell>
          <cell r="H1615" t="str">
            <v>Блоки</v>
          </cell>
          <cell r="L1615">
            <v>2</v>
          </cell>
          <cell r="M1615">
            <v>1</v>
          </cell>
          <cell r="Q1615">
            <v>554.9</v>
          </cell>
          <cell r="R1615">
            <v>510.9</v>
          </cell>
          <cell r="S1615">
            <v>510.9</v>
          </cell>
          <cell r="T1615">
            <v>14</v>
          </cell>
        </row>
        <row r="1616">
          <cell r="C1616" t="str">
            <v>Губахинский городской округ Пермского края</v>
          </cell>
          <cell r="D1616" t="str">
            <v>г. Губаха, пр-т Ленина, д. 11</v>
          </cell>
          <cell r="E1616" t="b">
            <v>1</v>
          </cell>
          <cell r="F1616">
            <v>1951</v>
          </cell>
          <cell r="H1616" t="str">
            <v>Блоки</v>
          </cell>
          <cell r="L1616">
            <v>2</v>
          </cell>
          <cell r="M1616">
            <v>2</v>
          </cell>
          <cell r="Q1616">
            <v>951.7</v>
          </cell>
          <cell r="R1616">
            <v>879.3</v>
          </cell>
          <cell r="S1616">
            <v>651.4</v>
          </cell>
          <cell r="T1616">
            <v>30</v>
          </cell>
        </row>
        <row r="1617">
          <cell r="C1617" t="str">
            <v>Губахинский городской округ Пермского края</v>
          </cell>
          <cell r="D1617" t="str">
            <v>г. Губаха, пр-т Ленина, д. 12</v>
          </cell>
          <cell r="E1617" t="b">
            <v>1</v>
          </cell>
          <cell r="F1617">
            <v>1953</v>
          </cell>
          <cell r="H1617" t="str">
            <v>Блоки</v>
          </cell>
          <cell r="L1617">
            <v>2</v>
          </cell>
          <cell r="M1617">
            <v>2</v>
          </cell>
          <cell r="Q1617">
            <v>811.7</v>
          </cell>
          <cell r="R1617">
            <v>730.9</v>
          </cell>
          <cell r="S1617">
            <v>730.9</v>
          </cell>
          <cell r="T1617">
            <v>28</v>
          </cell>
        </row>
        <row r="1618">
          <cell r="C1618" t="str">
            <v>Губахинский городской округ Пермского края</v>
          </cell>
          <cell r="D1618" t="str">
            <v>г. Губаха, пр-т Ленина, д. 13</v>
          </cell>
          <cell r="E1618" t="b">
            <v>1</v>
          </cell>
          <cell r="F1618">
            <v>1953</v>
          </cell>
          <cell r="H1618" t="str">
            <v>Блоки</v>
          </cell>
          <cell r="L1618">
            <v>2</v>
          </cell>
          <cell r="M1618">
            <v>1</v>
          </cell>
          <cell r="Q1618">
            <v>390.3</v>
          </cell>
          <cell r="R1618">
            <v>355.5</v>
          </cell>
          <cell r="S1618">
            <v>355.5</v>
          </cell>
          <cell r="T1618">
            <v>7</v>
          </cell>
        </row>
        <row r="1619">
          <cell r="C1619" t="str">
            <v>Губахинский городской округ Пермского края</v>
          </cell>
          <cell r="D1619" t="str">
            <v>г. Губаха, пр-т Ленина, д. 14</v>
          </cell>
          <cell r="E1619" t="b">
            <v>1</v>
          </cell>
          <cell r="F1619">
            <v>2015</v>
          </cell>
          <cell r="H1619" t="str">
            <v>шлакоблочные, кирпичные</v>
          </cell>
          <cell r="I1619" t="str">
            <v>скатная</v>
          </cell>
          <cell r="J1619" t="str">
            <v>ГАЗ ГВС</v>
          </cell>
          <cell r="K1619" t="str">
            <v>не имеется</v>
          </cell>
          <cell r="L1619">
            <v>2</v>
          </cell>
          <cell r="M1619">
            <v>2</v>
          </cell>
          <cell r="Q1619">
            <v>1260.7</v>
          </cell>
          <cell r="R1619">
            <v>840</v>
          </cell>
          <cell r="S1619">
            <v>253.5</v>
          </cell>
          <cell r="T1619">
            <v>17</v>
          </cell>
        </row>
        <row r="1620">
          <cell r="C1620" t="str">
            <v>Губахинский городской округ Пермского края</v>
          </cell>
          <cell r="D1620" t="str">
            <v>г. Губаха, пр-т Ленина, д. 15</v>
          </cell>
          <cell r="E1620" t="b">
            <v>1</v>
          </cell>
          <cell r="F1620">
            <v>1957</v>
          </cell>
          <cell r="H1620" t="str">
            <v>Блоки</v>
          </cell>
          <cell r="L1620">
            <v>3</v>
          </cell>
          <cell r="M1620">
            <v>4</v>
          </cell>
          <cell r="Q1620">
            <v>2380.3000000000002</v>
          </cell>
          <cell r="R1620">
            <v>2163.4</v>
          </cell>
          <cell r="S1620">
            <v>1537.8</v>
          </cell>
          <cell r="T1620">
            <v>60</v>
          </cell>
        </row>
        <row r="1621">
          <cell r="C1621" t="str">
            <v>Губахинский городской округ Пермского края</v>
          </cell>
          <cell r="D1621" t="str">
            <v>г. Губаха, пр-т Ленина, д. 16</v>
          </cell>
          <cell r="E1621" t="b">
            <v>1</v>
          </cell>
          <cell r="F1621">
            <v>1954</v>
          </cell>
          <cell r="H1621" t="str">
            <v>Блоки</v>
          </cell>
          <cell r="L1621">
            <v>2</v>
          </cell>
          <cell r="M1621">
            <v>2</v>
          </cell>
          <cell r="Q1621">
            <v>780.7</v>
          </cell>
          <cell r="R1621">
            <v>700.8</v>
          </cell>
          <cell r="S1621">
            <v>700.8</v>
          </cell>
          <cell r="T1621">
            <v>29</v>
          </cell>
        </row>
        <row r="1622">
          <cell r="C1622" t="str">
            <v>Губахинский городской округ Пермского края</v>
          </cell>
          <cell r="D1622" t="str">
            <v>г. Губаха, пр-т Ленина, д. 17</v>
          </cell>
          <cell r="E1622" t="b">
            <v>1</v>
          </cell>
          <cell r="F1622">
            <v>1960</v>
          </cell>
          <cell r="H1622" t="str">
            <v>Крупные блоки</v>
          </cell>
          <cell r="L1622">
            <v>4</v>
          </cell>
          <cell r="M1622">
            <v>2</v>
          </cell>
          <cell r="Q1622">
            <v>1803.2</v>
          </cell>
          <cell r="R1622">
            <v>1803.2</v>
          </cell>
          <cell r="S1622">
            <v>1758.9</v>
          </cell>
          <cell r="T1622">
            <v>51</v>
          </cell>
        </row>
        <row r="1623">
          <cell r="C1623" t="str">
            <v>Губахинский городской округ Пермского края</v>
          </cell>
          <cell r="D1623" t="str">
            <v>г. Губаха, пр-т Ленина, д. 18</v>
          </cell>
          <cell r="E1623" t="b">
            <v>1</v>
          </cell>
          <cell r="F1623">
            <v>1953</v>
          </cell>
          <cell r="H1623" t="str">
            <v>Блоки</v>
          </cell>
          <cell r="L1623">
            <v>2</v>
          </cell>
          <cell r="M1623">
            <v>1</v>
          </cell>
          <cell r="Q1623">
            <v>542.24</v>
          </cell>
          <cell r="R1623">
            <v>500.2</v>
          </cell>
          <cell r="S1623">
            <v>500.2</v>
          </cell>
          <cell r="T1623">
            <v>16</v>
          </cell>
        </row>
        <row r="1624">
          <cell r="C1624" t="str">
            <v>Губахинский городской округ Пермского края</v>
          </cell>
          <cell r="D1624" t="str">
            <v>г. Губаха, пр-т Ленина, д. 19</v>
          </cell>
          <cell r="E1624" t="b">
            <v>1</v>
          </cell>
          <cell r="F1624">
            <v>1960</v>
          </cell>
          <cell r="H1624" t="str">
            <v>Крупные блоки</v>
          </cell>
          <cell r="L1624">
            <v>5</v>
          </cell>
          <cell r="M1624">
            <v>2</v>
          </cell>
          <cell r="Q1624">
            <v>2434.8200000000002</v>
          </cell>
          <cell r="R1624">
            <v>1578.4</v>
          </cell>
          <cell r="S1624">
            <v>1378.4</v>
          </cell>
          <cell r="T1624">
            <v>78</v>
          </cell>
        </row>
        <row r="1625">
          <cell r="C1625" t="str">
            <v>Губахинский городской округ Пермского края</v>
          </cell>
          <cell r="D1625" t="str">
            <v>г. Губаха, пр-т Ленина, д. 20</v>
          </cell>
          <cell r="E1625" t="b">
            <v>1</v>
          </cell>
          <cell r="F1625">
            <v>1958</v>
          </cell>
          <cell r="H1625" t="str">
            <v>Кирпич</v>
          </cell>
          <cell r="L1625">
            <v>3</v>
          </cell>
          <cell r="M1625">
            <v>4</v>
          </cell>
          <cell r="Q1625">
            <v>2003.3000000000002</v>
          </cell>
          <cell r="R1625">
            <v>1837.9</v>
          </cell>
          <cell r="S1625">
            <v>1837.9</v>
          </cell>
          <cell r="T1625">
            <v>53</v>
          </cell>
        </row>
        <row r="1626">
          <cell r="C1626" t="str">
            <v>Губахинский городской округ Пермского края</v>
          </cell>
          <cell r="D1626" t="str">
            <v>г. Губаха, пр-т Ленина, д. 21</v>
          </cell>
          <cell r="E1626" t="b">
            <v>1</v>
          </cell>
          <cell r="F1626">
            <v>1961</v>
          </cell>
          <cell r="H1626" t="str">
            <v>Крупные блоки</v>
          </cell>
          <cell r="L1626">
            <v>5</v>
          </cell>
          <cell r="M1626">
            <v>4</v>
          </cell>
          <cell r="Q1626">
            <v>3124</v>
          </cell>
          <cell r="R1626">
            <v>3124</v>
          </cell>
          <cell r="S1626">
            <v>3022.3</v>
          </cell>
          <cell r="T1626">
            <v>118</v>
          </cell>
        </row>
        <row r="1627">
          <cell r="C1627" t="str">
            <v>Губахинский городской округ Пермского края</v>
          </cell>
          <cell r="D1627" t="str">
            <v>г. Губаха, пр-т Ленина, д. 22</v>
          </cell>
          <cell r="E1627" t="b">
            <v>1</v>
          </cell>
          <cell r="F1627">
            <v>1959</v>
          </cell>
          <cell r="H1627" t="str">
            <v>Кирпич/шлакоблок</v>
          </cell>
          <cell r="L1627">
            <v>4</v>
          </cell>
          <cell r="M1627">
            <v>3</v>
          </cell>
          <cell r="Q1627">
            <v>2853.1</v>
          </cell>
          <cell r="R1627">
            <v>2853.1</v>
          </cell>
          <cell r="S1627">
            <v>2779.7</v>
          </cell>
          <cell r="T1627">
            <v>66</v>
          </cell>
        </row>
        <row r="1628">
          <cell r="C1628" t="str">
            <v>Губахинский городской округ Пермского края</v>
          </cell>
          <cell r="D1628" t="str">
            <v>г. Губаха, пр-т Ленина, д. 23</v>
          </cell>
          <cell r="E1628" t="b">
            <v>1</v>
          </cell>
          <cell r="F1628">
            <v>1960</v>
          </cell>
          <cell r="H1628" t="str">
            <v>Крупные блоки</v>
          </cell>
          <cell r="L1628">
            <v>5</v>
          </cell>
          <cell r="M1628">
            <v>4</v>
          </cell>
          <cell r="Q1628">
            <v>3373.6</v>
          </cell>
          <cell r="R1628">
            <v>3148</v>
          </cell>
          <cell r="S1628">
            <v>3148</v>
          </cell>
          <cell r="T1628">
            <v>154</v>
          </cell>
        </row>
        <row r="1629">
          <cell r="C1629" t="str">
            <v>Губахинский городской округ Пермского края</v>
          </cell>
          <cell r="D1629" t="str">
            <v>г. Губаха, пр-т Ленина, д. 24</v>
          </cell>
          <cell r="E1629" t="b">
            <v>1</v>
          </cell>
          <cell r="F1629">
            <v>1954</v>
          </cell>
          <cell r="H1629" t="str">
            <v>Блоки</v>
          </cell>
          <cell r="L1629">
            <v>2</v>
          </cell>
          <cell r="M1629">
            <v>1</v>
          </cell>
          <cell r="Q1629">
            <v>355.4</v>
          </cell>
          <cell r="R1629">
            <v>322.7</v>
          </cell>
          <cell r="S1629">
            <v>322.7</v>
          </cell>
          <cell r="T1629">
            <v>10</v>
          </cell>
        </row>
        <row r="1630">
          <cell r="C1630" t="str">
            <v>Губахинский городской округ Пермского края</v>
          </cell>
          <cell r="D1630" t="str">
            <v>г. Губаха, пр-т Ленина, д. 25</v>
          </cell>
          <cell r="E1630" t="b">
            <v>1</v>
          </cell>
          <cell r="F1630">
            <v>1961</v>
          </cell>
          <cell r="H1630" t="str">
            <v>Крупные блоки</v>
          </cell>
          <cell r="L1630">
            <v>5</v>
          </cell>
          <cell r="M1630">
            <v>2</v>
          </cell>
          <cell r="Q1630">
            <v>2066.61</v>
          </cell>
          <cell r="R1630">
            <v>1601.1</v>
          </cell>
          <cell r="S1630">
            <v>1420.3</v>
          </cell>
          <cell r="T1630">
            <v>77</v>
          </cell>
        </row>
        <row r="1631">
          <cell r="C1631" t="str">
            <v>Губахинский городской округ Пермского края</v>
          </cell>
          <cell r="D1631" t="str">
            <v>г. Губаха, пр-т Ленина, д. 26</v>
          </cell>
          <cell r="E1631" t="b">
            <v>1</v>
          </cell>
          <cell r="F1631">
            <v>1957</v>
          </cell>
          <cell r="H1631" t="str">
            <v>Крупные блоки</v>
          </cell>
          <cell r="L1631">
            <v>3</v>
          </cell>
          <cell r="M1631">
            <v>3</v>
          </cell>
          <cell r="Q1631">
            <v>2826.3</v>
          </cell>
          <cell r="R1631">
            <v>2625.8</v>
          </cell>
          <cell r="S1631">
            <v>2125</v>
          </cell>
          <cell r="T1631">
            <v>53</v>
          </cell>
        </row>
        <row r="1632">
          <cell r="C1632" t="str">
            <v>Губахинский городской округ Пермского края</v>
          </cell>
          <cell r="D1632" t="str">
            <v>г. Губаха, пр-т Ленина, д. 27</v>
          </cell>
          <cell r="E1632" t="b">
            <v>1</v>
          </cell>
          <cell r="F1632">
            <v>1963</v>
          </cell>
          <cell r="H1632" t="str">
            <v>Крупные блоки</v>
          </cell>
          <cell r="L1632">
            <v>5</v>
          </cell>
          <cell r="M1632">
            <v>2</v>
          </cell>
          <cell r="Q1632">
            <v>1593.2</v>
          </cell>
          <cell r="R1632">
            <v>1592.2</v>
          </cell>
          <cell r="S1632">
            <v>1550.4</v>
          </cell>
          <cell r="T1632">
            <v>71</v>
          </cell>
        </row>
        <row r="1633">
          <cell r="C1633" t="str">
            <v>Губахинский городской округ Пермского края</v>
          </cell>
          <cell r="D1633" t="str">
            <v>г. Губаха, пр-т Ленина, д. 29</v>
          </cell>
          <cell r="E1633" t="b">
            <v>1</v>
          </cell>
          <cell r="F1633">
            <v>1962</v>
          </cell>
          <cell r="H1633" t="str">
            <v>Крупные блоки</v>
          </cell>
          <cell r="J1633" t="str">
            <v>ГВС</v>
          </cell>
          <cell r="L1633">
            <v>4</v>
          </cell>
          <cell r="M1633">
            <v>5</v>
          </cell>
          <cell r="Q1633">
            <v>3886.1899999999996</v>
          </cell>
          <cell r="R1633">
            <v>3204.99</v>
          </cell>
          <cell r="S1633">
            <v>3073.79</v>
          </cell>
          <cell r="T1633">
            <v>106</v>
          </cell>
        </row>
        <row r="1634">
          <cell r="C1634" t="str">
            <v>Губахинский городской округ Пермского края</v>
          </cell>
          <cell r="D1634" t="str">
            <v>г. Губаха, пр-т Ленина, д. 30</v>
          </cell>
          <cell r="E1634" t="b">
            <v>1</v>
          </cell>
          <cell r="F1634">
            <v>1960</v>
          </cell>
          <cell r="H1634" t="str">
            <v>Кирпич/шлакоблок</v>
          </cell>
          <cell r="L1634">
            <v>3</v>
          </cell>
          <cell r="M1634">
            <v>3</v>
          </cell>
          <cell r="Q1634">
            <v>2805.8</v>
          </cell>
          <cell r="R1634">
            <v>2805.8</v>
          </cell>
          <cell r="S1634">
            <v>2683.7000000000003</v>
          </cell>
          <cell r="T1634">
            <v>75</v>
          </cell>
        </row>
        <row r="1635">
          <cell r="C1635" t="str">
            <v>Губахинский городской округ Пермского края</v>
          </cell>
          <cell r="D1635" t="str">
            <v>г. Губаха, пр-т Ленина, д. 32</v>
          </cell>
          <cell r="E1635" t="b">
            <v>1</v>
          </cell>
          <cell r="F1635">
            <v>1955</v>
          </cell>
          <cell r="H1635" t="str">
            <v>Крупные блоки</v>
          </cell>
          <cell r="L1635">
            <v>2</v>
          </cell>
          <cell r="M1635">
            <v>2</v>
          </cell>
          <cell r="Q1635">
            <v>620.79999999999995</v>
          </cell>
          <cell r="R1635">
            <v>333.4</v>
          </cell>
          <cell r="S1635">
            <v>333.4</v>
          </cell>
          <cell r="T1635">
            <v>10</v>
          </cell>
        </row>
        <row r="1636">
          <cell r="C1636" t="str">
            <v>Губахинский городской округ Пермского края</v>
          </cell>
          <cell r="D1636" t="str">
            <v>г. Губаха, пр-т Ленина, д. 33</v>
          </cell>
          <cell r="E1636" t="b">
            <v>1</v>
          </cell>
          <cell r="F1636">
            <v>1955</v>
          </cell>
          <cell r="H1636" t="str">
            <v>Крупные блоки</v>
          </cell>
          <cell r="L1636">
            <v>4</v>
          </cell>
          <cell r="M1636">
            <v>5</v>
          </cell>
          <cell r="Q1636">
            <v>3731.35</v>
          </cell>
          <cell r="R1636">
            <v>3731.35</v>
          </cell>
          <cell r="S1636">
            <v>3050.95</v>
          </cell>
          <cell r="T1636">
            <v>118</v>
          </cell>
        </row>
        <row r="1637">
          <cell r="C1637" t="str">
            <v>Губахинский городской округ Пермского края</v>
          </cell>
          <cell r="D1637" t="str">
            <v>г. Губаха, пр-т Ленина, д. 34</v>
          </cell>
          <cell r="E1637" t="b">
            <v>1</v>
          </cell>
          <cell r="F1637">
            <v>1959</v>
          </cell>
          <cell r="H1637" t="str">
            <v>Кирпич</v>
          </cell>
          <cell r="L1637">
            <v>3</v>
          </cell>
          <cell r="M1637">
            <v>3</v>
          </cell>
          <cell r="Q1637">
            <v>2996.6</v>
          </cell>
          <cell r="R1637">
            <v>2826.1</v>
          </cell>
          <cell r="S1637">
            <v>1393.4</v>
          </cell>
          <cell r="T1637">
            <v>59</v>
          </cell>
        </row>
        <row r="1638">
          <cell r="C1638" t="str">
            <v>Губахинский городской округ Пермского края</v>
          </cell>
          <cell r="D1638" t="str">
            <v>г. Губаха, пр-т Ленина, д. 35</v>
          </cell>
          <cell r="E1638" t="b">
            <v>1</v>
          </cell>
          <cell r="F1638">
            <v>1977</v>
          </cell>
          <cell r="H1638" t="str">
            <v>Кирпич</v>
          </cell>
          <cell r="L1638">
            <v>9</v>
          </cell>
          <cell r="M1638">
            <v>1</v>
          </cell>
          <cell r="N1638">
            <v>1</v>
          </cell>
          <cell r="O1638">
            <v>1</v>
          </cell>
          <cell r="Q1638">
            <v>3107.7</v>
          </cell>
          <cell r="R1638">
            <v>2929.9</v>
          </cell>
          <cell r="S1638">
            <v>2068.3000000000002</v>
          </cell>
          <cell r="T1638">
            <v>91</v>
          </cell>
        </row>
        <row r="1639">
          <cell r="C1639" t="str">
            <v>Губахинский городской округ Пермского края</v>
          </cell>
          <cell r="D1639" t="str">
            <v>г. Губаха, пр-т Ленина, д. 36</v>
          </cell>
          <cell r="E1639" t="b">
            <v>1</v>
          </cell>
          <cell r="F1639">
            <v>1960</v>
          </cell>
          <cell r="H1639" t="str">
            <v>Блоки</v>
          </cell>
          <cell r="L1639">
            <v>3</v>
          </cell>
          <cell r="M1639">
            <v>5</v>
          </cell>
          <cell r="Q1639">
            <v>3130</v>
          </cell>
          <cell r="R1639">
            <v>3001.6</v>
          </cell>
          <cell r="S1639">
            <v>2468.4</v>
          </cell>
          <cell r="T1639">
            <v>113</v>
          </cell>
        </row>
        <row r="1640">
          <cell r="C1640" t="str">
            <v>Губахинский городской округ Пермского края</v>
          </cell>
          <cell r="D1640" t="str">
            <v>г. Губаха, пр-т Ленина, д. 40</v>
          </cell>
          <cell r="E1640" t="b">
            <v>1</v>
          </cell>
          <cell r="F1640">
            <v>1961</v>
          </cell>
          <cell r="H1640" t="str">
            <v>Кирпич</v>
          </cell>
          <cell r="L1640">
            <v>4</v>
          </cell>
          <cell r="M1640">
            <v>3</v>
          </cell>
          <cell r="Q1640">
            <v>2206.25</v>
          </cell>
          <cell r="R1640">
            <v>2066.4</v>
          </cell>
          <cell r="S1640">
            <v>1511.1</v>
          </cell>
          <cell r="T1640">
            <v>64</v>
          </cell>
        </row>
        <row r="1641">
          <cell r="C1641" t="str">
            <v>Губахинский городской округ Пермского края</v>
          </cell>
          <cell r="D1641" t="str">
            <v>г. Губаха, пр-т Ленина, д. 41</v>
          </cell>
          <cell r="E1641" t="b">
            <v>1</v>
          </cell>
          <cell r="F1641">
            <v>1975</v>
          </cell>
          <cell r="H1641" t="str">
            <v>Кирпич</v>
          </cell>
          <cell r="L1641">
            <v>9</v>
          </cell>
          <cell r="M1641">
            <v>2</v>
          </cell>
          <cell r="N1641">
            <v>2</v>
          </cell>
          <cell r="O1641">
            <v>2</v>
          </cell>
          <cell r="Q1641">
            <v>6812.9</v>
          </cell>
          <cell r="R1641">
            <v>5997.4</v>
          </cell>
          <cell r="S1641">
            <v>4148</v>
          </cell>
          <cell r="T1641">
            <v>114</v>
          </cell>
        </row>
        <row r="1642">
          <cell r="C1642" t="str">
            <v>Губахинский городской округ Пермского края</v>
          </cell>
          <cell r="D1642" t="str">
            <v>г. Губаха, пр-т Ленина, д. 43</v>
          </cell>
          <cell r="E1642" t="b">
            <v>1</v>
          </cell>
          <cell r="F1642">
            <v>1970</v>
          </cell>
          <cell r="H1642" t="str">
            <v>Крупные блоки</v>
          </cell>
          <cell r="L1642">
            <v>5</v>
          </cell>
          <cell r="M1642">
            <v>4</v>
          </cell>
          <cell r="Q1642">
            <v>3217.1</v>
          </cell>
          <cell r="R1642">
            <v>3217.1</v>
          </cell>
          <cell r="S1642">
            <v>3124.1</v>
          </cell>
          <cell r="T1642">
            <v>119</v>
          </cell>
        </row>
        <row r="1643">
          <cell r="C1643" t="str">
            <v>Губахинский городской округ Пермского края</v>
          </cell>
          <cell r="D1643" t="str">
            <v>г. Губаха, пр-т Ленина, д. 44</v>
          </cell>
          <cell r="E1643" t="b">
            <v>1</v>
          </cell>
          <cell r="F1643">
            <v>1960</v>
          </cell>
          <cell r="H1643" t="str">
            <v>Блоки</v>
          </cell>
          <cell r="L1643">
            <v>3</v>
          </cell>
          <cell r="M1643">
            <v>5</v>
          </cell>
          <cell r="Q1643">
            <v>3249.6</v>
          </cell>
          <cell r="R1643">
            <v>3006.9</v>
          </cell>
          <cell r="S1643">
            <v>2455</v>
          </cell>
          <cell r="T1643">
            <v>84</v>
          </cell>
        </row>
        <row r="1644">
          <cell r="C1644" t="str">
            <v>Губахинский городской округ Пермского края</v>
          </cell>
          <cell r="D1644" t="str">
            <v>г. Губаха, пр-т Ленина, д. 45</v>
          </cell>
          <cell r="E1644" t="b">
            <v>1</v>
          </cell>
          <cell r="F1644">
            <v>1970</v>
          </cell>
          <cell r="H1644" t="str">
            <v>Крупные блоки</v>
          </cell>
          <cell r="L1644">
            <v>5</v>
          </cell>
          <cell r="M1644">
            <v>4</v>
          </cell>
          <cell r="Q1644">
            <v>3163</v>
          </cell>
          <cell r="R1644">
            <v>3161.7</v>
          </cell>
          <cell r="S1644">
            <v>3087.2999999999997</v>
          </cell>
          <cell r="T1644">
            <v>103</v>
          </cell>
        </row>
        <row r="1645">
          <cell r="C1645" t="str">
            <v>Губахинский городской округ Пермского края</v>
          </cell>
          <cell r="D1645" t="str">
            <v>г. Губаха, пр-т Ленина, д. 47</v>
          </cell>
          <cell r="E1645" t="b">
            <v>1</v>
          </cell>
          <cell r="F1645">
            <v>1970</v>
          </cell>
          <cell r="H1645" t="str">
            <v>Крупные блоки</v>
          </cell>
          <cell r="L1645">
            <v>5</v>
          </cell>
          <cell r="M1645">
            <v>4</v>
          </cell>
          <cell r="Q1645">
            <v>3175.1000000000004</v>
          </cell>
          <cell r="R1645">
            <v>2890.8</v>
          </cell>
          <cell r="S1645">
            <v>2815.8</v>
          </cell>
          <cell r="T1645">
            <v>125</v>
          </cell>
        </row>
        <row r="1646">
          <cell r="C1646" t="str">
            <v>Губахинский городской округ Пермского края</v>
          </cell>
          <cell r="D1646" t="str">
            <v>г. Губаха, пр-т Ленина, д. 49</v>
          </cell>
          <cell r="E1646" t="b">
            <v>1</v>
          </cell>
          <cell r="F1646">
            <v>1971</v>
          </cell>
          <cell r="H1646" t="str">
            <v>Крупные блоки</v>
          </cell>
          <cell r="L1646">
            <v>5</v>
          </cell>
          <cell r="M1646">
            <v>4</v>
          </cell>
          <cell r="Q1646">
            <v>3210.9</v>
          </cell>
          <cell r="R1646">
            <v>3210.9</v>
          </cell>
          <cell r="S1646">
            <v>3081.1</v>
          </cell>
          <cell r="T1646">
            <v>139</v>
          </cell>
        </row>
        <row r="1647">
          <cell r="C1647" t="str">
            <v>Губахинский городской округ Пермского края</v>
          </cell>
          <cell r="D1647" t="str">
            <v>г. Губаха, пр-т Ленина, д. 51</v>
          </cell>
          <cell r="E1647" t="b">
            <v>1</v>
          </cell>
          <cell r="F1647">
            <v>1996</v>
          </cell>
          <cell r="H1647" t="str">
            <v>Кирпич</v>
          </cell>
          <cell r="L1647">
            <v>9</v>
          </cell>
          <cell r="M1647">
            <v>1</v>
          </cell>
          <cell r="N1647">
            <v>1</v>
          </cell>
          <cell r="O1647">
            <v>1</v>
          </cell>
          <cell r="Q1647">
            <v>4804.1000000000004</v>
          </cell>
          <cell r="R1647">
            <v>3705.3</v>
          </cell>
          <cell r="S1647">
            <v>2638.9</v>
          </cell>
          <cell r="T1647">
            <v>100</v>
          </cell>
        </row>
        <row r="1648">
          <cell r="C1648" t="str">
            <v>Губахинский городской округ Пермского края</v>
          </cell>
          <cell r="D1648" t="str">
            <v>г. Губаха, пр-т Ленина, д. 53</v>
          </cell>
          <cell r="E1648" t="b">
            <v>1</v>
          </cell>
          <cell r="F1648">
            <v>1972</v>
          </cell>
          <cell r="H1648" t="str">
            <v>Крупные блоки</v>
          </cell>
          <cell r="L1648">
            <v>5</v>
          </cell>
          <cell r="M1648">
            <v>6</v>
          </cell>
          <cell r="Q1648">
            <v>4598.8999999999996</v>
          </cell>
          <cell r="R1648">
            <v>4548.7</v>
          </cell>
          <cell r="S1648">
            <v>4226.8</v>
          </cell>
          <cell r="T1648">
            <v>186</v>
          </cell>
        </row>
        <row r="1649">
          <cell r="C1649" t="str">
            <v>Губахинский городской округ Пермского края</v>
          </cell>
          <cell r="D1649" t="str">
            <v>г. Губаха, пр-т Ленина, д. 55</v>
          </cell>
          <cell r="E1649" t="b">
            <v>1</v>
          </cell>
          <cell r="F1649">
            <v>1973</v>
          </cell>
          <cell r="H1649" t="str">
            <v>Крупные блоки</v>
          </cell>
          <cell r="L1649">
            <v>5</v>
          </cell>
          <cell r="M1649">
            <v>4</v>
          </cell>
          <cell r="Q1649">
            <v>3548.1</v>
          </cell>
          <cell r="R1649">
            <v>3193.5</v>
          </cell>
          <cell r="S1649">
            <v>2998.8</v>
          </cell>
          <cell r="T1649">
            <v>127</v>
          </cell>
        </row>
        <row r="1650">
          <cell r="C1650" t="str">
            <v>Губахинский городской округ Пермского края</v>
          </cell>
          <cell r="D1650" t="str">
            <v>г. Губаха, пр-т Ленина, д. 56</v>
          </cell>
          <cell r="E1650" t="b">
            <v>1</v>
          </cell>
          <cell r="F1650">
            <v>2001</v>
          </cell>
          <cell r="H1650" t="str">
            <v>Бетон</v>
          </cell>
          <cell r="L1650">
            <v>4</v>
          </cell>
          <cell r="M1650">
            <v>1</v>
          </cell>
          <cell r="Q1650">
            <v>1100.9000000000001</v>
          </cell>
          <cell r="R1650">
            <v>1076.9000000000001</v>
          </cell>
          <cell r="S1650">
            <v>1076.9000000000001</v>
          </cell>
          <cell r="T1650">
            <v>30</v>
          </cell>
        </row>
        <row r="1651">
          <cell r="C1651" t="str">
            <v>Губахинский городской округ Пермского края</v>
          </cell>
          <cell r="D1651" t="str">
            <v>г. Губаха, пр-т Ленина, д. 57</v>
          </cell>
          <cell r="E1651" t="b">
            <v>1</v>
          </cell>
          <cell r="F1651">
            <v>1976</v>
          </cell>
          <cell r="H1651" t="str">
            <v>Крупные блоки</v>
          </cell>
          <cell r="L1651">
            <v>5</v>
          </cell>
          <cell r="M1651">
            <v>8</v>
          </cell>
          <cell r="Q1651">
            <v>6758.4</v>
          </cell>
          <cell r="R1651">
            <v>6758.4</v>
          </cell>
          <cell r="S1651">
            <v>6494.7</v>
          </cell>
          <cell r="T1651">
            <v>256</v>
          </cell>
        </row>
        <row r="1652">
          <cell r="C1652" t="str">
            <v>Губахинский городской округ Пермского края</v>
          </cell>
          <cell r="D1652" t="str">
            <v>г. Губаха, пр-т Ленина, д. 58</v>
          </cell>
          <cell r="E1652" t="b">
            <v>1</v>
          </cell>
          <cell r="F1652">
            <v>2015</v>
          </cell>
          <cell r="H1652" t="str">
            <v>кирпич</v>
          </cell>
          <cell r="I1652" t="str">
            <v>скатная</v>
          </cell>
          <cell r="J1652" t="str">
            <v>ТЕП</v>
          </cell>
          <cell r="K1652" t="str">
            <v>имеется</v>
          </cell>
          <cell r="L1652">
            <v>3</v>
          </cell>
          <cell r="M1652">
            <v>4</v>
          </cell>
          <cell r="Q1652">
            <v>2319.8000000000002</v>
          </cell>
          <cell r="R1652">
            <v>1980.4</v>
          </cell>
          <cell r="S1652">
            <v>1980.4</v>
          </cell>
        </row>
        <row r="1653">
          <cell r="C1653" t="str">
            <v>Губахинский городской округ Пермского края</v>
          </cell>
          <cell r="D1653" t="str">
            <v>г. Губаха, пр-т Ленина, д. 59</v>
          </cell>
          <cell r="E1653" t="b">
            <v>1</v>
          </cell>
          <cell r="F1653">
            <v>1977</v>
          </cell>
          <cell r="H1653" t="str">
            <v>Крупные блоки</v>
          </cell>
          <cell r="L1653">
            <v>5</v>
          </cell>
          <cell r="M1653">
            <v>4</v>
          </cell>
          <cell r="Q1653">
            <v>3414.5</v>
          </cell>
          <cell r="R1653">
            <v>3196.7</v>
          </cell>
          <cell r="S1653">
            <v>2829</v>
          </cell>
          <cell r="T1653">
            <v>153</v>
          </cell>
        </row>
        <row r="1654">
          <cell r="C1654" t="str">
            <v>Губахинский городской округ Пермского края</v>
          </cell>
          <cell r="D1654" t="str">
            <v>г. Губаха, пр-т Ленина, д. 60</v>
          </cell>
          <cell r="E1654" t="b">
            <v>1</v>
          </cell>
          <cell r="F1654">
            <v>2004</v>
          </cell>
          <cell r="H1654" t="str">
            <v>Кирпич</v>
          </cell>
          <cell r="L1654">
            <v>5</v>
          </cell>
          <cell r="M1654">
            <v>5</v>
          </cell>
          <cell r="Q1654">
            <v>6465.6</v>
          </cell>
          <cell r="R1654">
            <v>6465.6</v>
          </cell>
          <cell r="S1654">
            <v>5819.04</v>
          </cell>
        </row>
        <row r="1655">
          <cell r="C1655" t="str">
            <v>Губахинский городской округ Пермского края</v>
          </cell>
          <cell r="D1655" t="str">
            <v>г. Губаха, пр-т Ленина, д. 61</v>
          </cell>
          <cell r="E1655" t="b">
            <v>1</v>
          </cell>
          <cell r="F1655">
            <v>1981</v>
          </cell>
          <cell r="H1655" t="str">
            <v>Крупные панели</v>
          </cell>
          <cell r="L1655">
            <v>5</v>
          </cell>
          <cell r="M1655">
            <v>4</v>
          </cell>
          <cell r="Q1655">
            <v>2604.6999999999998</v>
          </cell>
          <cell r="R1655">
            <v>2604.6999999999998</v>
          </cell>
          <cell r="S1655">
            <v>2521.1</v>
          </cell>
          <cell r="T1655">
            <v>113</v>
          </cell>
        </row>
        <row r="1656">
          <cell r="C1656" t="str">
            <v>Губахинский городской округ Пермского края</v>
          </cell>
          <cell r="D1656" t="str">
            <v>г. Губаха, пр-т Ленина, д. 62</v>
          </cell>
          <cell r="E1656" t="b">
            <v>1</v>
          </cell>
          <cell r="F1656">
            <v>2009</v>
          </cell>
          <cell r="H1656" t="str">
            <v>Кирпич</v>
          </cell>
          <cell r="L1656">
            <v>9</v>
          </cell>
          <cell r="M1656">
            <v>2</v>
          </cell>
          <cell r="N1656">
            <v>2</v>
          </cell>
          <cell r="O1656">
            <v>2</v>
          </cell>
          <cell r="Q1656">
            <v>6519.7</v>
          </cell>
          <cell r="R1656">
            <v>6519.7</v>
          </cell>
          <cell r="S1656">
            <v>6519.7</v>
          </cell>
          <cell r="T1656">
            <v>141</v>
          </cell>
        </row>
        <row r="1657">
          <cell r="C1657" t="str">
            <v>Губахинский городской округ Пермского края</v>
          </cell>
          <cell r="D1657" t="str">
            <v>г. Губаха, пр-т Ленина, д. 63</v>
          </cell>
          <cell r="E1657" t="b">
            <v>1</v>
          </cell>
          <cell r="F1657">
            <v>1980</v>
          </cell>
          <cell r="H1657" t="str">
            <v>Крупные блоки</v>
          </cell>
          <cell r="L1657">
            <v>5</v>
          </cell>
          <cell r="M1657">
            <v>14</v>
          </cell>
          <cell r="Q1657">
            <v>11906.1</v>
          </cell>
          <cell r="R1657">
            <v>11652.14</v>
          </cell>
          <cell r="S1657">
            <v>11280.84</v>
          </cell>
          <cell r="T1657">
            <v>484</v>
          </cell>
        </row>
        <row r="1658">
          <cell r="C1658" t="str">
            <v>Губахинский городской округ Пермского края</v>
          </cell>
          <cell r="D1658" t="str">
            <v>г. Губаха, пр-т Ленина, д. 64</v>
          </cell>
          <cell r="E1658" t="b">
            <v>1</v>
          </cell>
          <cell r="F1658">
            <v>2018</v>
          </cell>
          <cell r="H1658" t="str">
            <v>кирпич</v>
          </cell>
          <cell r="I1658" t="str">
            <v>плоская</v>
          </cell>
          <cell r="K1658" t="str">
            <v>имеется</v>
          </cell>
          <cell r="L1658">
            <v>9</v>
          </cell>
          <cell r="M1658">
            <v>2</v>
          </cell>
          <cell r="N1658">
            <v>2</v>
          </cell>
          <cell r="O1658">
            <v>2</v>
          </cell>
          <cell r="Q1658">
            <v>5684.3</v>
          </cell>
          <cell r="R1658">
            <v>4184.5</v>
          </cell>
          <cell r="S1658">
            <v>4184.5</v>
          </cell>
          <cell r="T1658">
            <v>204</v>
          </cell>
        </row>
        <row r="1659">
          <cell r="C1659" t="str">
            <v>Губахинский городской округ Пермского края</v>
          </cell>
          <cell r="D1659" t="str">
            <v>г. Губаха, пр-т Ленина, д. 65</v>
          </cell>
          <cell r="E1659" t="b">
            <v>1</v>
          </cell>
          <cell r="F1659">
            <v>2022</v>
          </cell>
          <cell r="H1659" t="str">
            <v>кирпич, газобетонный блок</v>
          </cell>
          <cell r="I1659" t="str">
            <v>скатная</v>
          </cell>
          <cell r="K1659" t="str">
            <v>имеется</v>
          </cell>
          <cell r="L1659">
            <v>4</v>
          </cell>
          <cell r="M1659">
            <v>2</v>
          </cell>
          <cell r="Q1659">
            <v>3532</v>
          </cell>
          <cell r="R1659">
            <v>2055.3000000000002</v>
          </cell>
        </row>
        <row r="1660">
          <cell r="C1660" t="str">
            <v>Губахинский городской округ Пермского края</v>
          </cell>
          <cell r="D1660" t="str">
            <v>г. Губаха, пр-т Ленина, д. 66</v>
          </cell>
          <cell r="E1660" t="b">
            <v>1</v>
          </cell>
          <cell r="F1660">
            <v>2019</v>
          </cell>
          <cell r="H1660" t="str">
            <v>кирпич</v>
          </cell>
          <cell r="I1660" t="str">
            <v>плоская</v>
          </cell>
          <cell r="K1660" t="str">
            <v>имеется</v>
          </cell>
          <cell r="L1660">
            <v>9</v>
          </cell>
          <cell r="M1660">
            <v>2</v>
          </cell>
          <cell r="N1660">
            <v>2</v>
          </cell>
          <cell r="O1660">
            <v>2</v>
          </cell>
          <cell r="Q1660">
            <v>5673.3</v>
          </cell>
          <cell r="R1660">
            <v>4206.8999999999996</v>
          </cell>
          <cell r="S1660">
            <v>4206.8999999999996</v>
          </cell>
          <cell r="T1660">
            <v>220</v>
          </cell>
        </row>
        <row r="1661">
          <cell r="C1661" t="str">
            <v>Губахинский городской округ Пермского края</v>
          </cell>
          <cell r="D1661" t="str">
            <v>г. Губаха, пр-т Ленина, д. 33А</v>
          </cell>
          <cell r="E1661" t="b">
            <v>1</v>
          </cell>
          <cell r="F1661">
            <v>1963</v>
          </cell>
          <cell r="H1661" t="str">
            <v>Крупные блоки</v>
          </cell>
          <cell r="L1661">
            <v>4</v>
          </cell>
          <cell r="M1661">
            <v>3</v>
          </cell>
          <cell r="Q1661">
            <v>2178.4</v>
          </cell>
          <cell r="R1661">
            <v>2050.5</v>
          </cell>
          <cell r="S1661">
            <v>2018.5</v>
          </cell>
          <cell r="T1661">
            <v>100</v>
          </cell>
        </row>
        <row r="1662">
          <cell r="C1662" t="str">
            <v>Губахинский городской округ Пермского края</v>
          </cell>
          <cell r="D1662" t="str">
            <v>г. Губаха, пр-т Ленина, д. 47А</v>
          </cell>
          <cell r="E1662" t="b">
            <v>1</v>
          </cell>
          <cell r="F1662">
            <v>1975</v>
          </cell>
          <cell r="H1662" t="str">
            <v>Крупные блоки</v>
          </cell>
          <cell r="L1662">
            <v>5</v>
          </cell>
          <cell r="M1662">
            <v>4</v>
          </cell>
          <cell r="Q1662">
            <v>3209.7</v>
          </cell>
          <cell r="R1662">
            <v>3167.7</v>
          </cell>
          <cell r="S1662">
            <v>3096.7999999999997</v>
          </cell>
          <cell r="T1662">
            <v>120</v>
          </cell>
        </row>
        <row r="1663">
          <cell r="C1663" t="str">
            <v>Губахинский городской округ Пермского края</v>
          </cell>
          <cell r="D1663" t="str">
            <v>г. Губаха, пр-т Ленина, д. 47Б</v>
          </cell>
          <cell r="E1663" t="b">
            <v>1</v>
          </cell>
          <cell r="F1663">
            <v>1975</v>
          </cell>
          <cell r="H1663" t="str">
            <v>Крупные блоки</v>
          </cell>
          <cell r="L1663">
            <v>5</v>
          </cell>
          <cell r="M1663">
            <v>4</v>
          </cell>
          <cell r="Q1663">
            <v>3202.1</v>
          </cell>
          <cell r="R1663">
            <v>3202.1</v>
          </cell>
          <cell r="S1663">
            <v>3029</v>
          </cell>
          <cell r="T1663">
            <v>142</v>
          </cell>
        </row>
        <row r="1664">
          <cell r="C1664" t="str">
            <v>Губахинский городской округ Пермского края</v>
          </cell>
          <cell r="D1664" t="str">
            <v>г. Губаха, пр-т Ленина, д. 49А</v>
          </cell>
          <cell r="E1664" t="b">
            <v>1</v>
          </cell>
          <cell r="F1664">
            <v>1973</v>
          </cell>
          <cell r="H1664" t="str">
            <v>Крупные блоки</v>
          </cell>
          <cell r="L1664">
            <v>5</v>
          </cell>
          <cell r="M1664">
            <v>4</v>
          </cell>
          <cell r="Q1664">
            <v>3220.2</v>
          </cell>
          <cell r="R1664">
            <v>3220.2</v>
          </cell>
          <cell r="S1664">
            <v>3137</v>
          </cell>
          <cell r="T1664">
            <v>167</v>
          </cell>
        </row>
        <row r="1665">
          <cell r="C1665" t="str">
            <v>Губахинский городской округ Пермского края</v>
          </cell>
          <cell r="D1665" t="str">
            <v>г. Губаха, пр-т Ленина, д. 49Б</v>
          </cell>
          <cell r="E1665" t="b">
            <v>1</v>
          </cell>
          <cell r="F1665">
            <v>1974</v>
          </cell>
          <cell r="H1665" t="str">
            <v>Крупные блоки</v>
          </cell>
          <cell r="L1665">
            <v>5</v>
          </cell>
          <cell r="M1665">
            <v>4</v>
          </cell>
          <cell r="Q1665">
            <v>3207.43</v>
          </cell>
          <cell r="R1665">
            <v>3207.43</v>
          </cell>
          <cell r="S1665">
            <v>2909.1299999999997</v>
          </cell>
          <cell r="T1665">
            <v>159</v>
          </cell>
        </row>
        <row r="1666">
          <cell r="C1666" t="str">
            <v>Губахинский городской округ Пермского края</v>
          </cell>
          <cell r="D1666" t="str">
            <v>г. Губаха, пр-т Ленина, д. 53А</v>
          </cell>
          <cell r="E1666" t="b">
            <v>1</v>
          </cell>
          <cell r="F1666">
            <v>1972</v>
          </cell>
          <cell r="H1666" t="str">
            <v>Крупные блоки</v>
          </cell>
          <cell r="L1666">
            <v>5</v>
          </cell>
          <cell r="M1666">
            <v>6</v>
          </cell>
          <cell r="Q1666">
            <v>4520.29</v>
          </cell>
          <cell r="R1666">
            <v>4304.79</v>
          </cell>
          <cell r="S1666">
            <v>4145.79</v>
          </cell>
          <cell r="T1666">
            <v>189</v>
          </cell>
        </row>
        <row r="1667">
          <cell r="C1667" t="str">
            <v>Губахинский городской округ Пермского края</v>
          </cell>
          <cell r="D1667" t="str">
            <v>г. Губаха, пр-т Ленина, д. 53Б</v>
          </cell>
          <cell r="E1667" t="b">
            <v>1</v>
          </cell>
          <cell r="F1667">
            <v>1973</v>
          </cell>
          <cell r="H1667" t="str">
            <v>Крупные блоки</v>
          </cell>
          <cell r="L1667">
            <v>5</v>
          </cell>
          <cell r="M1667">
            <v>6</v>
          </cell>
          <cell r="Q1667">
            <v>4516.6000000000004</v>
          </cell>
          <cell r="R1667">
            <v>4475.5</v>
          </cell>
          <cell r="S1667">
            <v>4216.8999999999996</v>
          </cell>
          <cell r="T1667">
            <v>206</v>
          </cell>
        </row>
        <row r="1668">
          <cell r="C1668" t="str">
            <v>Губахинский городской округ Пермского края</v>
          </cell>
          <cell r="D1668" t="str">
            <v>г. Губаха, пр-т Ленина, д. 53В</v>
          </cell>
          <cell r="E1668" t="b">
            <v>1</v>
          </cell>
          <cell r="F1668">
            <v>1975</v>
          </cell>
          <cell r="H1668" t="str">
            <v>Крупные панели</v>
          </cell>
          <cell r="L1668">
            <v>5</v>
          </cell>
          <cell r="M1668">
            <v>4</v>
          </cell>
          <cell r="Q1668">
            <v>2561.8000000000002</v>
          </cell>
          <cell r="R1668">
            <v>2561.8000000000002</v>
          </cell>
          <cell r="S1668">
            <v>2525.2000000000003</v>
          </cell>
          <cell r="T1668">
            <v>111</v>
          </cell>
        </row>
        <row r="1669">
          <cell r="C1669" t="str">
            <v>Губахинский городской округ Пермского края</v>
          </cell>
          <cell r="D1669" t="str">
            <v>г. Губаха, пр-т Ленина, д. 58А</v>
          </cell>
          <cell r="E1669" t="b">
            <v>1</v>
          </cell>
          <cell r="F1669">
            <v>2016</v>
          </cell>
          <cell r="H1669" t="str">
            <v>кирпич</v>
          </cell>
          <cell r="I1669" t="str">
            <v>скатная</v>
          </cell>
          <cell r="J1669" t="str">
            <v>ТЕП</v>
          </cell>
          <cell r="K1669" t="str">
            <v>имеется</v>
          </cell>
          <cell r="L1669">
            <v>3</v>
          </cell>
          <cell r="M1669">
            <v>2</v>
          </cell>
          <cell r="Q1669">
            <v>1171.3</v>
          </cell>
          <cell r="R1669">
            <v>1028.9000000000001</v>
          </cell>
          <cell r="S1669">
            <v>1028.9000000000001</v>
          </cell>
        </row>
        <row r="1670">
          <cell r="C1670" t="str">
            <v>Губахинский городской округ Пермского края</v>
          </cell>
          <cell r="D1670" t="str">
            <v>г. Губаха, пр-т Ленина, д. 61А</v>
          </cell>
          <cell r="E1670" t="b">
            <v>1</v>
          </cell>
          <cell r="F1670">
            <v>1981</v>
          </cell>
          <cell r="H1670" t="str">
            <v>Крупные панели</v>
          </cell>
          <cell r="L1670">
            <v>5</v>
          </cell>
          <cell r="M1670">
            <v>4</v>
          </cell>
          <cell r="Q1670">
            <v>2699.8</v>
          </cell>
          <cell r="R1670">
            <v>2699.8</v>
          </cell>
          <cell r="S1670">
            <v>2536.2000000000003</v>
          </cell>
          <cell r="T1670">
            <v>127</v>
          </cell>
        </row>
        <row r="1671">
          <cell r="C1671" t="str">
            <v>Губахинский городской округ Пермского края</v>
          </cell>
          <cell r="D1671" t="str">
            <v>г. Губаха, пр-т Ленина, д. 64А</v>
          </cell>
          <cell r="E1671" t="b">
            <v>1</v>
          </cell>
          <cell r="F1671">
            <v>2018</v>
          </cell>
          <cell r="H1671" t="str">
            <v>кирпич</v>
          </cell>
          <cell r="I1671" t="str">
            <v>плоская</v>
          </cell>
          <cell r="K1671" t="str">
            <v>имеется</v>
          </cell>
          <cell r="L1671">
            <v>9</v>
          </cell>
          <cell r="M1671">
            <v>2</v>
          </cell>
          <cell r="N1671">
            <v>2</v>
          </cell>
          <cell r="O1671">
            <v>2</v>
          </cell>
          <cell r="Q1671">
            <v>5683</v>
          </cell>
          <cell r="R1671">
            <v>4180.7</v>
          </cell>
          <cell r="S1671">
            <v>4180.7</v>
          </cell>
          <cell r="T1671">
            <v>215</v>
          </cell>
        </row>
        <row r="1672">
          <cell r="C1672" t="str">
            <v>Губахинский городской округ Пермского края</v>
          </cell>
          <cell r="D1672" t="str">
            <v>г. Губаха, пр-т Ленина, д. 66А</v>
          </cell>
          <cell r="E1672" t="b">
            <v>1</v>
          </cell>
          <cell r="F1672">
            <v>2019</v>
          </cell>
          <cell r="H1672" t="str">
            <v>кирпич</v>
          </cell>
          <cell r="I1672" t="str">
            <v>плоская</v>
          </cell>
          <cell r="K1672" t="str">
            <v>имеется</v>
          </cell>
          <cell r="L1672">
            <v>9</v>
          </cell>
          <cell r="M1672">
            <v>2</v>
          </cell>
          <cell r="N1672">
            <v>2</v>
          </cell>
          <cell r="O1672">
            <v>2</v>
          </cell>
          <cell r="Q1672">
            <v>5650.7</v>
          </cell>
          <cell r="R1672">
            <v>4186</v>
          </cell>
          <cell r="S1672">
            <v>4186</v>
          </cell>
          <cell r="T1672">
            <v>225</v>
          </cell>
        </row>
        <row r="1673">
          <cell r="C1673" t="str">
            <v>Губахинский городской округ Пермского края</v>
          </cell>
          <cell r="D1673" t="str">
            <v>г. Губаха, пр-т Октябрьский, д. 1</v>
          </cell>
          <cell r="E1673" t="b">
            <v>1</v>
          </cell>
          <cell r="F1673">
            <v>1985</v>
          </cell>
          <cell r="H1673" t="str">
            <v>Панель</v>
          </cell>
          <cell r="L1673">
            <v>9</v>
          </cell>
          <cell r="M1673">
            <v>2</v>
          </cell>
          <cell r="N1673">
            <v>2</v>
          </cell>
          <cell r="O1673">
            <v>2</v>
          </cell>
          <cell r="Q1673">
            <v>4188.8999999999996</v>
          </cell>
          <cell r="R1673">
            <v>3620.1</v>
          </cell>
          <cell r="S1673">
            <v>3338.8</v>
          </cell>
          <cell r="T1673">
            <v>134</v>
          </cell>
        </row>
        <row r="1674">
          <cell r="C1674" t="str">
            <v>Губахинский городской округ Пермского края</v>
          </cell>
          <cell r="D1674" t="str">
            <v>г. Губаха, пр-т Октябрьский, д. 3</v>
          </cell>
          <cell r="E1674" t="b">
            <v>1</v>
          </cell>
          <cell r="F1674">
            <v>1981</v>
          </cell>
          <cell r="H1674" t="str">
            <v>Панель</v>
          </cell>
          <cell r="L1674">
            <v>9</v>
          </cell>
          <cell r="M1674">
            <v>2</v>
          </cell>
          <cell r="N1674">
            <v>2</v>
          </cell>
          <cell r="O1674">
            <v>2</v>
          </cell>
          <cell r="Q1674">
            <v>4202.1000000000004</v>
          </cell>
          <cell r="R1674">
            <v>3572.7</v>
          </cell>
          <cell r="S1674">
            <v>3572.7</v>
          </cell>
          <cell r="T1674">
            <v>163</v>
          </cell>
        </row>
        <row r="1675">
          <cell r="C1675" t="str">
            <v>Губахинский городской округ Пермского края</v>
          </cell>
          <cell r="D1675" t="str">
            <v>г. Губаха, пр-т Октябрьский, д. 5</v>
          </cell>
          <cell r="E1675" t="b">
            <v>1</v>
          </cell>
          <cell r="F1675">
            <v>1982</v>
          </cell>
          <cell r="H1675" t="str">
            <v>Крупные панели</v>
          </cell>
          <cell r="L1675">
            <v>9</v>
          </cell>
          <cell r="M1675">
            <v>2</v>
          </cell>
          <cell r="N1675">
            <v>2</v>
          </cell>
          <cell r="O1675">
            <v>2</v>
          </cell>
          <cell r="Q1675">
            <v>3557.9</v>
          </cell>
          <cell r="R1675">
            <v>3557.9</v>
          </cell>
          <cell r="S1675">
            <v>3408.3</v>
          </cell>
          <cell r="T1675">
            <v>143</v>
          </cell>
        </row>
        <row r="1676">
          <cell r="C1676" t="str">
            <v>Губахинский городской округ Пермского края</v>
          </cell>
          <cell r="D1676" t="str">
            <v>г. Губаха, пр-т Октябрьский, д. 6</v>
          </cell>
          <cell r="E1676" t="b">
            <v>1</v>
          </cell>
          <cell r="F1676">
            <v>1974</v>
          </cell>
          <cell r="H1676" t="str">
            <v>Блоки</v>
          </cell>
          <cell r="L1676">
            <v>5</v>
          </cell>
          <cell r="M1676">
            <v>6</v>
          </cell>
          <cell r="Q1676">
            <v>4914.7</v>
          </cell>
          <cell r="R1676">
            <v>4526</v>
          </cell>
          <cell r="S1676">
            <v>4526</v>
          </cell>
          <cell r="T1676">
            <v>206</v>
          </cell>
        </row>
        <row r="1677">
          <cell r="C1677" t="str">
            <v>Губахинский городской округ Пермского края</v>
          </cell>
          <cell r="D1677" t="str">
            <v>г. Губаха, пр-т Октябрьский, д. 7</v>
          </cell>
          <cell r="E1677" t="b">
            <v>1</v>
          </cell>
          <cell r="F1677">
            <v>1979</v>
          </cell>
          <cell r="H1677" t="str">
            <v>Крупные панели</v>
          </cell>
          <cell r="L1677">
            <v>5</v>
          </cell>
          <cell r="M1677">
            <v>21</v>
          </cell>
          <cell r="Q1677">
            <v>12420</v>
          </cell>
          <cell r="R1677">
            <v>12420</v>
          </cell>
          <cell r="S1677">
            <v>11628.1</v>
          </cell>
          <cell r="T1677">
            <v>604</v>
          </cell>
        </row>
        <row r="1678">
          <cell r="C1678" t="str">
            <v>Губахинский городской округ Пермского края</v>
          </cell>
          <cell r="D1678" t="str">
            <v>г. Губаха, пр-т Октябрьский, д. 8</v>
          </cell>
          <cell r="E1678" t="b">
            <v>1</v>
          </cell>
          <cell r="F1678">
            <v>1972</v>
          </cell>
          <cell r="H1678" t="str">
            <v>Крупные блоки</v>
          </cell>
          <cell r="L1678">
            <v>5</v>
          </cell>
          <cell r="M1678">
            <v>6</v>
          </cell>
          <cell r="Q1678">
            <v>4513.6000000000004</v>
          </cell>
          <cell r="R1678">
            <v>4471.1000000000004</v>
          </cell>
          <cell r="S1678">
            <v>4386.8</v>
          </cell>
          <cell r="T1678">
            <v>209</v>
          </cell>
        </row>
        <row r="1679">
          <cell r="C1679" t="str">
            <v>Губахинский городской округ Пермского края</v>
          </cell>
          <cell r="D1679" t="str">
            <v>г. Губаха, пр-т Октябрьский, д. 9</v>
          </cell>
          <cell r="E1679" t="b">
            <v>1</v>
          </cell>
          <cell r="F1679">
            <v>1986</v>
          </cell>
          <cell r="H1679" t="str">
            <v>Блоки</v>
          </cell>
          <cell r="L1679">
            <v>9</v>
          </cell>
          <cell r="M1679">
            <v>2</v>
          </cell>
          <cell r="N1679">
            <v>2</v>
          </cell>
          <cell r="O1679">
            <v>2</v>
          </cell>
          <cell r="Q1679">
            <v>4215.7</v>
          </cell>
          <cell r="R1679">
            <v>3584.2</v>
          </cell>
          <cell r="S1679">
            <v>3542</v>
          </cell>
          <cell r="T1679">
            <v>136</v>
          </cell>
        </row>
        <row r="1680">
          <cell r="C1680" t="str">
            <v>Губахинский городской округ Пермского края</v>
          </cell>
          <cell r="D1680" t="str">
            <v>г. Губаха, пр-т Октябрьский, д. 10</v>
          </cell>
          <cell r="E1680" t="b">
            <v>1</v>
          </cell>
          <cell r="F1680">
            <v>1973</v>
          </cell>
          <cell r="H1680" t="str">
            <v>Крупные блоки</v>
          </cell>
          <cell r="L1680">
            <v>5</v>
          </cell>
          <cell r="M1680">
            <v>6</v>
          </cell>
          <cell r="Q1680">
            <v>4529.6000000000004</v>
          </cell>
          <cell r="R1680">
            <v>4449.8</v>
          </cell>
          <cell r="S1680">
            <v>3997.3</v>
          </cell>
          <cell r="T1680">
            <v>208</v>
          </cell>
        </row>
        <row r="1681">
          <cell r="C1681" t="str">
            <v>Губахинский городской округ Пермского края</v>
          </cell>
          <cell r="D1681" t="str">
            <v>г. Губаха, пр-т Октябрьский, д. 11</v>
          </cell>
          <cell r="E1681" t="b">
            <v>1</v>
          </cell>
          <cell r="F1681">
            <v>1977</v>
          </cell>
          <cell r="H1681" t="str">
            <v>Крупные блоки</v>
          </cell>
          <cell r="L1681">
            <v>5</v>
          </cell>
          <cell r="M1681">
            <v>6</v>
          </cell>
          <cell r="Q1681">
            <v>4765.3</v>
          </cell>
          <cell r="R1681">
            <v>4463.4000000000005</v>
          </cell>
          <cell r="S1681">
            <v>4287.8</v>
          </cell>
          <cell r="T1681">
            <v>200</v>
          </cell>
        </row>
        <row r="1682">
          <cell r="C1682" t="str">
            <v>Губахинский городской округ Пермского края</v>
          </cell>
          <cell r="D1682" t="str">
            <v>г. Губаха, пр-т Октябрьский, д. 12</v>
          </cell>
          <cell r="E1682" t="b">
            <v>1</v>
          </cell>
          <cell r="F1682">
            <v>1974</v>
          </cell>
          <cell r="H1682" t="str">
            <v>Крупные блоки</v>
          </cell>
          <cell r="L1682">
            <v>5</v>
          </cell>
          <cell r="M1682">
            <v>6</v>
          </cell>
          <cell r="Q1682">
            <v>4560</v>
          </cell>
          <cell r="R1682">
            <v>4477.1000000000004</v>
          </cell>
          <cell r="S1682">
            <v>4247.5</v>
          </cell>
        </row>
        <row r="1683">
          <cell r="C1683" t="str">
            <v>Губахинский городской округ Пермского края</v>
          </cell>
          <cell r="D1683" t="str">
            <v>г. Губаха, пр-т Октябрьский, д. 13</v>
          </cell>
          <cell r="E1683" t="b">
            <v>1</v>
          </cell>
          <cell r="F1683">
            <v>1976</v>
          </cell>
          <cell r="H1683" t="str">
            <v>Крупные блоки</v>
          </cell>
          <cell r="L1683">
            <v>5</v>
          </cell>
          <cell r="M1683">
            <v>6</v>
          </cell>
          <cell r="Q1683">
            <v>4534.9000000000005</v>
          </cell>
          <cell r="R1683">
            <v>3445.2</v>
          </cell>
          <cell r="S1683">
            <v>3271.5</v>
          </cell>
          <cell r="T1683">
            <v>208</v>
          </cell>
        </row>
        <row r="1684">
          <cell r="C1684" t="str">
            <v>Губахинский городской округ Пермского края</v>
          </cell>
          <cell r="D1684" t="str">
            <v>г. Губаха, пр-т Октябрьский, д. 14</v>
          </cell>
          <cell r="E1684" t="b">
            <v>1</v>
          </cell>
          <cell r="F1684">
            <v>1974</v>
          </cell>
          <cell r="H1684" t="str">
            <v>Крупные блоки</v>
          </cell>
          <cell r="L1684">
            <v>5</v>
          </cell>
          <cell r="M1684">
            <v>6</v>
          </cell>
          <cell r="Q1684">
            <v>4592.6000000000004</v>
          </cell>
          <cell r="R1684">
            <v>4403.8</v>
          </cell>
          <cell r="S1684">
            <v>4358.9000000000005</v>
          </cell>
          <cell r="T1684">
            <v>175</v>
          </cell>
        </row>
        <row r="1685">
          <cell r="C1685" t="str">
            <v>Губахинский городской округ Пермского края</v>
          </cell>
          <cell r="D1685" t="str">
            <v>г. Губаха, пр-т Октябрьский, д. 16</v>
          </cell>
          <cell r="E1685" t="b">
            <v>1</v>
          </cell>
          <cell r="F1685">
            <v>1973</v>
          </cell>
          <cell r="H1685" t="str">
            <v>Крупные блоки</v>
          </cell>
          <cell r="L1685">
            <v>5</v>
          </cell>
          <cell r="M1685">
            <v>4</v>
          </cell>
          <cell r="Q1685">
            <v>3904.8999999999996</v>
          </cell>
          <cell r="R1685">
            <v>3190.1</v>
          </cell>
          <cell r="S1685">
            <v>3119.4</v>
          </cell>
          <cell r="T1685">
            <v>143</v>
          </cell>
        </row>
        <row r="1686">
          <cell r="C1686" t="str">
            <v>Губахинский городской округ Пермского края</v>
          </cell>
          <cell r="D1686" t="str">
            <v>г. Губаха, пр-т Октябрьский, д. 18</v>
          </cell>
          <cell r="E1686" t="b">
            <v>1</v>
          </cell>
          <cell r="F1686">
            <v>1974</v>
          </cell>
          <cell r="H1686" t="str">
            <v>Крупные блоки</v>
          </cell>
          <cell r="L1686">
            <v>5</v>
          </cell>
          <cell r="M1686">
            <v>4</v>
          </cell>
          <cell r="Q1686">
            <v>3198.4</v>
          </cell>
          <cell r="R1686">
            <v>3198.4</v>
          </cell>
          <cell r="S1686">
            <v>3023.8</v>
          </cell>
          <cell r="T1686">
            <v>144</v>
          </cell>
        </row>
        <row r="1687">
          <cell r="C1687" t="str">
            <v>Губахинский городской округ Пермского края</v>
          </cell>
          <cell r="D1687" t="str">
            <v>г. Губаха, пр-т Октябрьский, д. 11А</v>
          </cell>
          <cell r="E1687" t="b">
            <v>1</v>
          </cell>
          <cell r="F1687">
            <v>1977</v>
          </cell>
          <cell r="H1687" t="str">
            <v>Крупные блоки</v>
          </cell>
          <cell r="L1687">
            <v>5</v>
          </cell>
          <cell r="M1687">
            <v>6</v>
          </cell>
          <cell r="Q1687">
            <v>4552</v>
          </cell>
          <cell r="R1687">
            <v>4367</v>
          </cell>
          <cell r="S1687">
            <v>4124.6000000000004</v>
          </cell>
          <cell r="T1687">
            <v>211</v>
          </cell>
        </row>
        <row r="1688">
          <cell r="C1688" t="str">
            <v>Губахинский городской округ Пермского края</v>
          </cell>
          <cell r="D1688" t="str">
            <v>г. Губаха, пр-т Октябрьский, д. 13А</v>
          </cell>
          <cell r="E1688" t="b">
            <v>1</v>
          </cell>
          <cell r="F1688">
            <v>1977</v>
          </cell>
          <cell r="H1688" t="str">
            <v>Крупные блоки</v>
          </cell>
          <cell r="L1688">
            <v>5</v>
          </cell>
          <cell r="M1688">
            <v>6</v>
          </cell>
          <cell r="Q1688">
            <v>4556.8</v>
          </cell>
          <cell r="R1688">
            <v>4556.8</v>
          </cell>
          <cell r="S1688">
            <v>4348.9000000000005</v>
          </cell>
          <cell r="T1688">
            <v>215</v>
          </cell>
        </row>
        <row r="1689">
          <cell r="C1689" t="str">
            <v>Губахинский городской округ Пермского края</v>
          </cell>
          <cell r="D1689" t="str">
            <v>г. Губаха, пр-т Октябрьский, д. 17</v>
          </cell>
          <cell r="E1689" t="b">
            <v>1</v>
          </cell>
          <cell r="F1689">
            <v>1986</v>
          </cell>
          <cell r="H1689" t="str">
            <v>крупнопанельные</v>
          </cell>
          <cell r="L1689">
            <v>9</v>
          </cell>
          <cell r="M1689">
            <v>1</v>
          </cell>
          <cell r="N1689">
            <v>1</v>
          </cell>
          <cell r="O1689">
            <v>1</v>
          </cell>
          <cell r="Q1689">
            <v>3609.3</v>
          </cell>
          <cell r="R1689">
            <v>1335.1</v>
          </cell>
          <cell r="S1689">
            <v>1335.1</v>
          </cell>
        </row>
        <row r="1690">
          <cell r="C1690" t="str">
            <v>Губахинский городской округ Пермского края</v>
          </cell>
          <cell r="D1690" t="str">
            <v>г. Губаха, пр-т Октябрьский, д. 3А</v>
          </cell>
          <cell r="E1690" t="b">
            <v>1</v>
          </cell>
          <cell r="F1690">
            <v>1976</v>
          </cell>
          <cell r="H1690" t="str">
            <v>Крупные панели</v>
          </cell>
          <cell r="L1690">
            <v>5</v>
          </cell>
          <cell r="M1690">
            <v>4</v>
          </cell>
          <cell r="Q1690">
            <v>2568.9</v>
          </cell>
          <cell r="R1690">
            <v>2568.9</v>
          </cell>
          <cell r="S1690">
            <v>2523</v>
          </cell>
          <cell r="T1690">
            <v>127</v>
          </cell>
        </row>
        <row r="1691">
          <cell r="C1691" t="str">
            <v>Губахинский городской округ Пермского края</v>
          </cell>
          <cell r="D1691" t="str">
            <v>г. Губаха, пр-т Октябрьский, д. 7А</v>
          </cell>
          <cell r="E1691" t="b">
            <v>1</v>
          </cell>
          <cell r="F1691">
            <v>1979</v>
          </cell>
          <cell r="H1691" t="str">
            <v>Крупные блоки</v>
          </cell>
          <cell r="L1691">
            <v>5</v>
          </cell>
          <cell r="M1691">
            <v>6</v>
          </cell>
          <cell r="Q1691">
            <v>4557.6000000000004</v>
          </cell>
          <cell r="R1691">
            <v>4464.3</v>
          </cell>
          <cell r="S1691">
            <v>4252.7</v>
          </cell>
          <cell r="T1691">
            <v>192</v>
          </cell>
        </row>
        <row r="1692">
          <cell r="C1692" t="str">
            <v>Губахинский городской округ Пермского края</v>
          </cell>
          <cell r="D1692" t="str">
            <v>г. Губаха, пр-т Октябрьский, д. 7Б</v>
          </cell>
          <cell r="E1692" t="b">
            <v>1</v>
          </cell>
          <cell r="F1692">
            <v>1980</v>
          </cell>
          <cell r="H1692" t="str">
            <v>Крупные панели</v>
          </cell>
          <cell r="L1692">
            <v>5</v>
          </cell>
          <cell r="M1692">
            <v>13</v>
          </cell>
          <cell r="Q1692">
            <v>9086.7000000000007</v>
          </cell>
          <cell r="R1692">
            <v>8807.1</v>
          </cell>
          <cell r="S1692">
            <v>8136.7000000000007</v>
          </cell>
          <cell r="T1692">
            <v>373</v>
          </cell>
        </row>
        <row r="1693">
          <cell r="C1693" t="str">
            <v>Губахинский городской округ Пермского края</v>
          </cell>
          <cell r="D1693" t="str">
            <v>г. Губаха, пр-т Свердлова, д. 4</v>
          </cell>
          <cell r="E1693" t="b">
            <v>1</v>
          </cell>
          <cell r="F1693">
            <v>1984</v>
          </cell>
          <cell r="H1693" t="str">
            <v>Крупные панели</v>
          </cell>
          <cell r="L1693">
            <v>5</v>
          </cell>
          <cell r="M1693">
            <v>10</v>
          </cell>
          <cell r="Q1693">
            <v>7200.92</v>
          </cell>
          <cell r="R1693">
            <v>7200.92</v>
          </cell>
          <cell r="S1693">
            <v>6944.42</v>
          </cell>
          <cell r="T1693">
            <v>353</v>
          </cell>
        </row>
        <row r="1694">
          <cell r="C1694" t="str">
            <v>Губахинский городской округ Пермского края</v>
          </cell>
          <cell r="D1694" t="str">
            <v>г. Губаха, пр-т Свердлова, д. 6</v>
          </cell>
          <cell r="E1694" t="b">
            <v>1</v>
          </cell>
          <cell r="F1694">
            <v>1982</v>
          </cell>
          <cell r="H1694" t="str">
            <v>Крупные панели</v>
          </cell>
          <cell r="L1694">
            <v>5</v>
          </cell>
          <cell r="M1694">
            <v>8</v>
          </cell>
          <cell r="Q1694">
            <v>5595.8</v>
          </cell>
          <cell r="R1694">
            <v>5595.8</v>
          </cell>
          <cell r="S1694">
            <v>5283.3</v>
          </cell>
          <cell r="T1694">
            <v>271</v>
          </cell>
        </row>
        <row r="1695">
          <cell r="C1695" t="str">
            <v>Губахинский городской округ Пермского края</v>
          </cell>
          <cell r="D1695" t="str">
            <v>г. Губаха, пр-т Свердлова, д. 8</v>
          </cell>
          <cell r="E1695" t="b">
            <v>1</v>
          </cell>
          <cell r="F1695">
            <v>1982</v>
          </cell>
          <cell r="H1695" t="str">
            <v>Крупные панели</v>
          </cell>
          <cell r="L1695">
            <v>5</v>
          </cell>
          <cell r="M1695">
            <v>8</v>
          </cell>
          <cell r="Q1695">
            <v>5749.7</v>
          </cell>
          <cell r="R1695">
            <v>5165.2</v>
          </cell>
          <cell r="S1695">
            <v>4340.5</v>
          </cell>
          <cell r="T1695">
            <v>275</v>
          </cell>
        </row>
        <row r="1696">
          <cell r="C1696" t="str">
            <v>Губахинский городской округ Пермского края</v>
          </cell>
          <cell r="D1696" t="str">
            <v>г. Губаха, пр-т Свердлова, д. 10</v>
          </cell>
          <cell r="E1696" t="b">
            <v>1</v>
          </cell>
          <cell r="F1696">
            <v>1991</v>
          </cell>
          <cell r="H1696" t="str">
            <v>Крупные панели/кирпич</v>
          </cell>
          <cell r="L1696">
            <v>9</v>
          </cell>
          <cell r="M1696">
            <v>4</v>
          </cell>
          <cell r="N1696">
            <v>4</v>
          </cell>
          <cell r="O1696">
            <v>4</v>
          </cell>
          <cell r="Q1696">
            <v>7518.54</v>
          </cell>
          <cell r="R1696">
            <v>7518.54</v>
          </cell>
          <cell r="S1696">
            <v>7301.04</v>
          </cell>
          <cell r="T1696">
            <v>372</v>
          </cell>
        </row>
        <row r="1697">
          <cell r="C1697" t="str">
            <v>Губахинский городской округ Пермского края</v>
          </cell>
          <cell r="D1697" t="str">
            <v>г. Губаха, пр-т Свердлова, д. 4А</v>
          </cell>
          <cell r="E1697" t="b">
            <v>1</v>
          </cell>
          <cell r="F1697">
            <v>1982</v>
          </cell>
          <cell r="H1697" t="str">
            <v>Крупные блоки</v>
          </cell>
          <cell r="L1697">
            <v>5</v>
          </cell>
          <cell r="M1697">
            <v>2</v>
          </cell>
          <cell r="Q1697">
            <v>3271</v>
          </cell>
          <cell r="R1697">
            <v>3271</v>
          </cell>
          <cell r="S1697">
            <v>3137.9</v>
          </cell>
          <cell r="T1697">
            <v>199</v>
          </cell>
        </row>
        <row r="1698">
          <cell r="C1698" t="str">
            <v>Губахинский городской округ Пермского края</v>
          </cell>
          <cell r="D1698" t="str">
            <v>г. Губаха, пр-т Свердлова, д. 4Б</v>
          </cell>
          <cell r="E1698" t="b">
            <v>1</v>
          </cell>
          <cell r="F1698">
            <v>1984</v>
          </cell>
          <cell r="H1698" t="str">
            <v>Крупные блоки</v>
          </cell>
          <cell r="L1698">
            <v>5</v>
          </cell>
          <cell r="M1698">
            <v>2</v>
          </cell>
          <cell r="Q1698">
            <v>3322.4</v>
          </cell>
          <cell r="R1698">
            <v>3322.4</v>
          </cell>
          <cell r="S1698">
            <v>3054.8</v>
          </cell>
          <cell r="T1698">
            <v>169</v>
          </cell>
        </row>
        <row r="1699">
          <cell r="C1699" t="str">
            <v>Губахинский городской округ Пермского края</v>
          </cell>
          <cell r="D1699" t="str">
            <v>г. Губаха, пр-т Свердлова, д. 4В</v>
          </cell>
          <cell r="E1699" t="b">
            <v>1</v>
          </cell>
          <cell r="F1699">
            <v>1983</v>
          </cell>
          <cell r="H1699" t="str">
            <v>Крупные панели</v>
          </cell>
          <cell r="L1699">
            <v>5</v>
          </cell>
          <cell r="M1699">
            <v>13</v>
          </cell>
          <cell r="Q1699">
            <v>8501.9</v>
          </cell>
          <cell r="R1699">
            <v>8501.9</v>
          </cell>
          <cell r="S1699">
            <v>7852.2999999999993</v>
          </cell>
          <cell r="T1699">
            <v>400</v>
          </cell>
        </row>
        <row r="1700">
          <cell r="C1700" t="str">
            <v>Губахинский городской округ Пермского края</v>
          </cell>
          <cell r="D1700" t="str">
            <v>г. Губаха, пр-т Свердлова, д. 6А</v>
          </cell>
          <cell r="E1700" t="b">
            <v>1</v>
          </cell>
          <cell r="F1700">
            <v>1985</v>
          </cell>
          <cell r="H1700" t="str">
            <v>панельный</v>
          </cell>
          <cell r="I1700" t="str">
            <v>плоская</v>
          </cell>
          <cell r="K1700" t="str">
            <v>имеется</v>
          </cell>
          <cell r="L1700">
            <v>5</v>
          </cell>
          <cell r="M1700">
            <v>4</v>
          </cell>
          <cell r="Q1700">
            <v>2946.8</v>
          </cell>
          <cell r="R1700">
            <v>2606.8000000000002</v>
          </cell>
          <cell r="S1700">
            <v>2547.1999999999998</v>
          </cell>
          <cell r="T1700">
            <v>111</v>
          </cell>
        </row>
        <row r="1701">
          <cell r="C1701" t="str">
            <v>Губахинский городской округ Пермского края</v>
          </cell>
          <cell r="D1701" t="str">
            <v>г. Губаха, пр-т Свердлова, д. 6Б</v>
          </cell>
          <cell r="E1701" t="b">
            <v>1</v>
          </cell>
          <cell r="F1701">
            <v>1984</v>
          </cell>
          <cell r="H1701" t="str">
            <v>Крупные панели/кирпич</v>
          </cell>
          <cell r="L1701">
            <v>5</v>
          </cell>
          <cell r="M1701">
            <v>6</v>
          </cell>
          <cell r="Q1701">
            <v>3795.9</v>
          </cell>
          <cell r="R1701">
            <v>3795.9</v>
          </cell>
          <cell r="S1701">
            <v>3544</v>
          </cell>
          <cell r="T1701">
            <v>186</v>
          </cell>
        </row>
        <row r="1702">
          <cell r="C1702" t="str">
            <v>Губахинский городской округ Пермского края</v>
          </cell>
          <cell r="D1702" t="str">
            <v>г. Губаха, пр-т Свердлова, д. 6В</v>
          </cell>
          <cell r="E1702" t="b">
            <v>1</v>
          </cell>
          <cell r="F1702">
            <v>1981</v>
          </cell>
          <cell r="H1702" t="str">
            <v>Крупные панели</v>
          </cell>
          <cell r="L1702">
            <v>5</v>
          </cell>
          <cell r="M1702">
            <v>6</v>
          </cell>
          <cell r="Q1702">
            <v>3956.7999999999997</v>
          </cell>
          <cell r="R1702">
            <v>3923.7999999999997</v>
          </cell>
          <cell r="S1702">
            <v>3716.6</v>
          </cell>
          <cell r="T1702">
            <v>228</v>
          </cell>
        </row>
        <row r="1703">
          <cell r="C1703" t="str">
            <v>Губахинский городской округ Пермского края</v>
          </cell>
          <cell r="D1703" t="str">
            <v>г. Губаха, пр-т Свердлова, д. 8А</v>
          </cell>
          <cell r="E1703" t="b">
            <v>1</v>
          </cell>
          <cell r="F1703">
            <v>1983</v>
          </cell>
          <cell r="H1703" t="str">
            <v>Крупные панели</v>
          </cell>
          <cell r="L1703">
            <v>5</v>
          </cell>
          <cell r="M1703">
            <v>7</v>
          </cell>
          <cell r="Q1703">
            <v>3869.59</v>
          </cell>
          <cell r="R1703">
            <v>3798.29</v>
          </cell>
          <cell r="S1703">
            <v>3641.69</v>
          </cell>
          <cell r="T1703">
            <v>172</v>
          </cell>
        </row>
        <row r="1704">
          <cell r="C1704" t="str">
            <v>Губахинский городской округ Пермского края</v>
          </cell>
          <cell r="D1704" t="str">
            <v>г. Губаха, пр-т Свердлова, д. 8Б</v>
          </cell>
          <cell r="E1704" t="b">
            <v>1</v>
          </cell>
          <cell r="F1704">
            <v>1982</v>
          </cell>
          <cell r="H1704" t="str">
            <v>Крупные панели/кирпич</v>
          </cell>
          <cell r="L1704">
            <v>5</v>
          </cell>
          <cell r="M1704">
            <v>6</v>
          </cell>
          <cell r="Q1704">
            <v>4605.2</v>
          </cell>
          <cell r="R1704">
            <v>4605.2</v>
          </cell>
          <cell r="S1704">
            <v>4298.7</v>
          </cell>
          <cell r="T1704">
            <v>234</v>
          </cell>
        </row>
        <row r="1705">
          <cell r="C1705" t="str">
            <v>Губахинский городской округ Пермского края</v>
          </cell>
          <cell r="D1705" t="str">
            <v>г. Губаха, ул. 20 Партсъезда, д. 19</v>
          </cell>
          <cell r="E1705" t="b">
            <v>1</v>
          </cell>
          <cell r="F1705">
            <v>1954</v>
          </cell>
          <cell r="H1705" t="str">
            <v>Блоки</v>
          </cell>
          <cell r="L1705">
            <v>2</v>
          </cell>
          <cell r="M1705">
            <v>1</v>
          </cell>
          <cell r="Q1705">
            <v>449.1</v>
          </cell>
          <cell r="R1705">
            <v>411.4</v>
          </cell>
          <cell r="S1705">
            <v>411.4</v>
          </cell>
          <cell r="T1705">
            <v>5</v>
          </cell>
        </row>
        <row r="1706">
          <cell r="C1706" t="str">
            <v>Губахинский городской округ Пермского края</v>
          </cell>
          <cell r="D1706" t="str">
            <v>г. Губаха, ул. 20 Партсъезда, д. 22</v>
          </cell>
          <cell r="E1706" t="b">
            <v>1</v>
          </cell>
          <cell r="F1706">
            <v>1953</v>
          </cell>
          <cell r="H1706" t="str">
            <v>Крупные блоки</v>
          </cell>
          <cell r="L1706">
            <v>2</v>
          </cell>
          <cell r="M1706">
            <v>1</v>
          </cell>
          <cell r="Q1706">
            <v>443.4</v>
          </cell>
          <cell r="R1706">
            <v>406.7</v>
          </cell>
          <cell r="S1706">
            <v>406.7</v>
          </cell>
          <cell r="T1706">
            <v>7</v>
          </cell>
        </row>
        <row r="1707">
          <cell r="C1707" t="str">
            <v>Губахинский городской округ Пермского края</v>
          </cell>
          <cell r="D1707" t="str">
            <v>г. Губаха, ул. 2-я Коммунистическая, д. 75</v>
          </cell>
          <cell r="E1707" t="b">
            <v>1</v>
          </cell>
          <cell r="F1707">
            <v>1960</v>
          </cell>
          <cell r="H1707" t="str">
            <v>Крупные блоки/мет. каркас</v>
          </cell>
          <cell r="L1707">
            <v>2</v>
          </cell>
          <cell r="M1707">
            <v>4</v>
          </cell>
          <cell r="Q1707">
            <v>1324.1</v>
          </cell>
          <cell r="R1707">
            <v>1182</v>
          </cell>
          <cell r="S1707">
            <v>1182</v>
          </cell>
          <cell r="T1707">
            <v>40</v>
          </cell>
        </row>
        <row r="1708">
          <cell r="C1708" t="str">
            <v>Губахинский городской округ Пермского края</v>
          </cell>
          <cell r="D1708" t="str">
            <v>г. Губаха, ул. 2-я Коммунистическая, д. 77</v>
          </cell>
          <cell r="E1708" t="b">
            <v>1</v>
          </cell>
          <cell r="F1708">
            <v>1959</v>
          </cell>
          <cell r="H1708" t="str">
            <v>Шлакоблок</v>
          </cell>
          <cell r="L1708">
            <v>2</v>
          </cell>
          <cell r="M1708">
            <v>4</v>
          </cell>
          <cell r="Q1708">
            <v>1179.1999999999998</v>
          </cell>
          <cell r="R1708">
            <v>1179.1999999999998</v>
          </cell>
          <cell r="S1708">
            <v>698.99999999999977</v>
          </cell>
          <cell r="T1708">
            <v>58</v>
          </cell>
        </row>
        <row r="1709">
          <cell r="C1709" t="str">
            <v>Губахинский городской округ Пермского края</v>
          </cell>
          <cell r="D1709" t="str">
            <v>г. Губаха, ул. 2-я Коммунистическая, д. 78</v>
          </cell>
          <cell r="E1709" t="b">
            <v>1</v>
          </cell>
          <cell r="F1709">
            <v>1962</v>
          </cell>
          <cell r="H1709" t="str">
            <v>Кирпич</v>
          </cell>
          <cell r="L1709">
            <v>4</v>
          </cell>
          <cell r="M1709">
            <v>3</v>
          </cell>
          <cell r="Q1709">
            <v>2006</v>
          </cell>
          <cell r="R1709">
            <v>1519.8</v>
          </cell>
          <cell r="S1709">
            <v>1475</v>
          </cell>
          <cell r="T1709">
            <v>62</v>
          </cell>
        </row>
        <row r="1710">
          <cell r="C1710" t="str">
            <v>Губахинский городской округ Пермского края</v>
          </cell>
          <cell r="D1710" t="str">
            <v>г. Губаха, ул. 2-я Коммунистическая, д. 79</v>
          </cell>
          <cell r="E1710" t="b">
            <v>1</v>
          </cell>
          <cell r="F1710">
            <v>1958</v>
          </cell>
          <cell r="H1710" t="str">
            <v>Крупные блоки/мет. каркас</v>
          </cell>
          <cell r="L1710">
            <v>2</v>
          </cell>
          <cell r="M1710">
            <v>1</v>
          </cell>
          <cell r="Q1710">
            <v>434.9</v>
          </cell>
          <cell r="R1710">
            <v>392.2</v>
          </cell>
          <cell r="S1710">
            <v>392.2</v>
          </cell>
          <cell r="T1710">
            <v>6</v>
          </cell>
        </row>
        <row r="1711">
          <cell r="C1711" t="str">
            <v>Губахинский городской округ Пермского края</v>
          </cell>
          <cell r="D1711" t="str">
            <v>г. Губаха, ул. 2-я Коммунистическая, д. 80</v>
          </cell>
          <cell r="E1711" t="b">
            <v>1</v>
          </cell>
          <cell r="F1711">
            <v>1953</v>
          </cell>
          <cell r="H1711" t="str">
            <v>Блоки</v>
          </cell>
          <cell r="L1711">
            <v>2</v>
          </cell>
          <cell r="M1711">
            <v>2</v>
          </cell>
          <cell r="Q1711">
            <v>989.9</v>
          </cell>
          <cell r="R1711">
            <v>905.1</v>
          </cell>
          <cell r="S1711">
            <v>905.1</v>
          </cell>
          <cell r="T1711">
            <v>22</v>
          </cell>
        </row>
        <row r="1712">
          <cell r="C1712" t="str">
            <v>Губахинский городской округ Пермского края</v>
          </cell>
          <cell r="D1712" t="str">
            <v>г. Губаха, ул. 2-я Коммунистическая, д. 81</v>
          </cell>
          <cell r="E1712" t="b">
            <v>1</v>
          </cell>
          <cell r="F1712">
            <v>1962</v>
          </cell>
          <cell r="H1712" t="str">
            <v>Кирпич</v>
          </cell>
          <cell r="L1712">
            <v>3</v>
          </cell>
          <cell r="M1712">
            <v>3</v>
          </cell>
          <cell r="Q1712">
            <v>1735.2</v>
          </cell>
          <cell r="R1712">
            <v>1504.5</v>
          </cell>
          <cell r="S1712">
            <v>1364.6</v>
          </cell>
          <cell r="T1712">
            <v>64</v>
          </cell>
        </row>
        <row r="1713">
          <cell r="C1713" t="str">
            <v>Губахинский городской округ Пермского края</v>
          </cell>
          <cell r="D1713" t="str">
            <v>г. Губаха, ул. 2-я Коммунистическая, д. 82</v>
          </cell>
          <cell r="E1713" t="b">
            <v>1</v>
          </cell>
          <cell r="F1713">
            <v>1953</v>
          </cell>
          <cell r="H1713" t="str">
            <v>Блоки</v>
          </cell>
          <cell r="L1713">
            <v>2</v>
          </cell>
          <cell r="M1713">
            <v>1</v>
          </cell>
          <cell r="Q1713">
            <v>557.4</v>
          </cell>
          <cell r="R1713">
            <v>517.29999999999995</v>
          </cell>
          <cell r="S1713">
            <v>517.29999999999995</v>
          </cell>
          <cell r="T1713">
            <v>16</v>
          </cell>
        </row>
        <row r="1714">
          <cell r="C1714" t="str">
            <v>Губахинский городской округ Пермского края</v>
          </cell>
          <cell r="D1714" t="str">
            <v>г. Губаха, ул. 2-я Коммунистическая, д. 85</v>
          </cell>
          <cell r="E1714" t="b">
            <v>1</v>
          </cell>
          <cell r="F1714">
            <v>1986</v>
          </cell>
          <cell r="H1714" t="str">
            <v>Кирпич</v>
          </cell>
          <cell r="L1714">
            <v>2</v>
          </cell>
          <cell r="M1714">
            <v>2</v>
          </cell>
          <cell r="Q1714">
            <v>539.6</v>
          </cell>
          <cell r="R1714">
            <v>539.6</v>
          </cell>
          <cell r="S1714">
            <v>484.6</v>
          </cell>
          <cell r="T1714">
            <v>20</v>
          </cell>
        </row>
        <row r="1715">
          <cell r="C1715" t="str">
            <v>Губахинский городской округ Пермского края</v>
          </cell>
          <cell r="D1715" t="str">
            <v>г. Губаха, ул. 2-я Коммунистическая, д. 86</v>
          </cell>
          <cell r="E1715" t="b">
            <v>1</v>
          </cell>
          <cell r="F1715">
            <v>1955</v>
          </cell>
          <cell r="H1715" t="str">
            <v>Блоки</v>
          </cell>
          <cell r="L1715">
            <v>2</v>
          </cell>
          <cell r="M1715">
            <v>1</v>
          </cell>
          <cell r="Q1715">
            <v>567.70000000000005</v>
          </cell>
          <cell r="R1715">
            <v>525.20000000000005</v>
          </cell>
          <cell r="S1715">
            <v>525.20000000000005</v>
          </cell>
          <cell r="T1715">
            <v>10</v>
          </cell>
        </row>
        <row r="1716">
          <cell r="C1716" t="str">
            <v>Губахинский городской округ Пермского края</v>
          </cell>
          <cell r="D1716" t="str">
            <v>г. Губаха, ул. 2-я Коммунистическая, д. 88</v>
          </cell>
          <cell r="E1716" t="b">
            <v>1</v>
          </cell>
          <cell r="F1716">
            <v>1958</v>
          </cell>
          <cell r="H1716" t="str">
            <v>Блоки</v>
          </cell>
          <cell r="L1716">
            <v>3</v>
          </cell>
          <cell r="M1716">
            <v>3</v>
          </cell>
          <cell r="Q1716">
            <v>1967.6</v>
          </cell>
          <cell r="R1716">
            <v>1837.4</v>
          </cell>
          <cell r="S1716">
            <v>1361</v>
          </cell>
          <cell r="T1716">
            <v>44</v>
          </cell>
        </row>
        <row r="1717">
          <cell r="C1717" t="str">
            <v>Губахинский городской округ Пермского края</v>
          </cell>
          <cell r="D1717" t="str">
            <v>г. Губаха, ул. 2-я Коммунистическая, д. 89</v>
          </cell>
          <cell r="E1717" t="b">
            <v>1</v>
          </cell>
          <cell r="F1717">
            <v>1958</v>
          </cell>
          <cell r="H1717" t="str">
            <v>Крупные блоки</v>
          </cell>
          <cell r="L1717">
            <v>4</v>
          </cell>
          <cell r="M1717">
            <v>2</v>
          </cell>
          <cell r="Q1717">
            <v>1300.7</v>
          </cell>
          <cell r="R1717">
            <v>1300.7</v>
          </cell>
          <cell r="S1717">
            <v>1079.3</v>
          </cell>
          <cell r="T1717">
            <v>58</v>
          </cell>
        </row>
        <row r="1718">
          <cell r="C1718" t="str">
            <v>Губахинский городской округ Пермского края</v>
          </cell>
          <cell r="D1718" t="str">
            <v>г. Губаха, ул. 2-я Коммунистическая, д. 91</v>
          </cell>
          <cell r="E1718" t="b">
            <v>1</v>
          </cell>
          <cell r="F1718">
            <v>1964</v>
          </cell>
          <cell r="H1718" t="str">
            <v>Крупные блоки</v>
          </cell>
          <cell r="L1718">
            <v>4</v>
          </cell>
          <cell r="M1718">
            <v>3</v>
          </cell>
          <cell r="Q1718">
            <v>2039.7</v>
          </cell>
          <cell r="R1718">
            <v>1533.5</v>
          </cell>
          <cell r="S1718">
            <v>1373.9</v>
          </cell>
          <cell r="T1718">
            <v>63</v>
          </cell>
        </row>
        <row r="1719">
          <cell r="C1719" t="str">
            <v>Губахинский городской округ Пермского края</v>
          </cell>
          <cell r="D1719" t="str">
            <v>г. Губаха, ул. 2-я Коммунистическая, д. 93</v>
          </cell>
          <cell r="E1719" t="b">
            <v>1</v>
          </cell>
          <cell r="F1719">
            <v>1963</v>
          </cell>
          <cell r="H1719" t="str">
            <v>Крупные блоки</v>
          </cell>
          <cell r="L1719">
            <v>4</v>
          </cell>
          <cell r="M1719">
            <v>4</v>
          </cell>
          <cell r="Q1719">
            <v>2586.7999999999997</v>
          </cell>
          <cell r="R1719">
            <v>2586.7999999999997</v>
          </cell>
          <cell r="S1719">
            <v>2280.6</v>
          </cell>
          <cell r="T1719">
            <v>106</v>
          </cell>
        </row>
        <row r="1720">
          <cell r="C1720" t="str">
            <v>Губахинский городской округ Пермского края</v>
          </cell>
          <cell r="D1720" t="str">
            <v>г. Губаха, ул. 2-я Коммунистическая, д. 95</v>
          </cell>
          <cell r="E1720" t="b">
            <v>1</v>
          </cell>
          <cell r="F1720">
            <v>1963</v>
          </cell>
          <cell r="H1720" t="str">
            <v>Крупные блоки/кирпич</v>
          </cell>
          <cell r="L1720">
            <v>4</v>
          </cell>
          <cell r="M1720">
            <v>3</v>
          </cell>
          <cell r="Q1720">
            <v>3414.8</v>
          </cell>
          <cell r="R1720">
            <v>1544.8</v>
          </cell>
          <cell r="S1720">
            <v>1368.7</v>
          </cell>
          <cell r="T1720">
            <v>57</v>
          </cell>
        </row>
        <row r="1721">
          <cell r="C1721" t="str">
            <v>Губахинский городской округ Пермского края</v>
          </cell>
          <cell r="D1721" t="str">
            <v>г. Губаха, ул. 2-я Коммунистическая, д. 98</v>
          </cell>
          <cell r="E1721" t="b">
            <v>1</v>
          </cell>
          <cell r="F1721">
            <v>1953</v>
          </cell>
          <cell r="H1721" t="str">
            <v>Блоки</v>
          </cell>
          <cell r="L1721">
            <v>2</v>
          </cell>
          <cell r="M1721">
            <v>1</v>
          </cell>
          <cell r="Q1721">
            <v>570.20000000000005</v>
          </cell>
          <cell r="R1721">
            <v>526</v>
          </cell>
          <cell r="S1721">
            <v>526</v>
          </cell>
          <cell r="T1721">
            <v>18</v>
          </cell>
        </row>
        <row r="1722">
          <cell r="C1722" t="str">
            <v>Губахинский городской округ Пермского края</v>
          </cell>
          <cell r="D1722" t="str">
            <v>г. Губаха, ул. 2-я Коммунистическая, д. 99</v>
          </cell>
          <cell r="E1722" t="b">
            <v>1</v>
          </cell>
          <cell r="F1722">
            <v>1961</v>
          </cell>
          <cell r="H1722" t="str">
            <v>Шлакоблок</v>
          </cell>
          <cell r="L1722">
            <v>3</v>
          </cell>
          <cell r="M1722">
            <v>4</v>
          </cell>
          <cell r="Q1722">
            <v>1777.3999999999999</v>
          </cell>
          <cell r="R1722">
            <v>1777.3999999999999</v>
          </cell>
          <cell r="S1722">
            <v>1646.3</v>
          </cell>
          <cell r="T1722">
            <v>70</v>
          </cell>
        </row>
        <row r="1723">
          <cell r="C1723" t="str">
            <v>Губахинский городской округ Пермского края</v>
          </cell>
          <cell r="D1723" t="str">
            <v>г. Губаха, ул. 2-я Коммунистическая, д. 103</v>
          </cell>
          <cell r="E1723" t="b">
            <v>1</v>
          </cell>
          <cell r="F1723">
            <v>1956</v>
          </cell>
          <cell r="H1723" t="str">
            <v>Крупные блоки/мет. каркас</v>
          </cell>
          <cell r="L1723">
            <v>2</v>
          </cell>
          <cell r="M1723">
            <v>1</v>
          </cell>
          <cell r="Q1723">
            <v>1576.1</v>
          </cell>
          <cell r="R1723">
            <v>1404.1</v>
          </cell>
          <cell r="S1723">
            <v>1401.1</v>
          </cell>
          <cell r="T1723">
            <v>60</v>
          </cell>
        </row>
        <row r="1724">
          <cell r="C1724" t="str">
            <v>Губахинский городской округ Пермского края</v>
          </cell>
          <cell r="D1724" t="str">
            <v>г. Губаха, ул. 2-я Коммунистическая, д. 104</v>
          </cell>
          <cell r="E1724" t="b">
            <v>1</v>
          </cell>
          <cell r="F1724">
            <v>1960</v>
          </cell>
          <cell r="H1724" t="str">
            <v>Шлакоблок</v>
          </cell>
          <cell r="L1724">
            <v>2</v>
          </cell>
          <cell r="M1724">
            <v>2</v>
          </cell>
          <cell r="Q1724">
            <v>631.6</v>
          </cell>
          <cell r="R1724">
            <v>631.6</v>
          </cell>
          <cell r="S1724">
            <v>560.30000000000007</v>
          </cell>
          <cell r="T1724">
            <v>26</v>
          </cell>
        </row>
        <row r="1725">
          <cell r="C1725" t="str">
            <v>Губахинский городской округ Пермского края</v>
          </cell>
          <cell r="D1725" t="str">
            <v>г. Губаха, ул. 2-я Коммунистическая, д. 107</v>
          </cell>
          <cell r="E1725" t="b">
            <v>1</v>
          </cell>
          <cell r="F1725">
            <v>1951</v>
          </cell>
          <cell r="H1725" t="str">
            <v>Блоки</v>
          </cell>
          <cell r="L1725">
            <v>2</v>
          </cell>
          <cell r="M1725">
            <v>1</v>
          </cell>
          <cell r="Q1725">
            <v>554</v>
          </cell>
          <cell r="R1725">
            <v>515.79999999999995</v>
          </cell>
          <cell r="S1725">
            <v>515.79999999999995</v>
          </cell>
          <cell r="T1725">
            <v>10</v>
          </cell>
        </row>
        <row r="1726">
          <cell r="C1726" t="str">
            <v>Губахинский городской округ Пермского края</v>
          </cell>
          <cell r="D1726" t="str">
            <v>г. Губаха, ул. 2-я Коммунистическая, д. 108</v>
          </cell>
          <cell r="E1726" t="b">
            <v>1</v>
          </cell>
          <cell r="F1726">
            <v>1994</v>
          </cell>
          <cell r="H1726" t="str">
            <v>Кирпич</v>
          </cell>
          <cell r="L1726">
            <v>3</v>
          </cell>
          <cell r="M1726">
            <v>3</v>
          </cell>
          <cell r="Q1726">
            <v>1509.3</v>
          </cell>
          <cell r="R1726">
            <v>1509.3</v>
          </cell>
          <cell r="S1726">
            <v>1459.2</v>
          </cell>
          <cell r="T1726">
            <v>50</v>
          </cell>
        </row>
        <row r="1727">
          <cell r="C1727" t="str">
            <v>Губахинский городской округ Пермского края</v>
          </cell>
          <cell r="D1727" t="str">
            <v>г. Губаха, ул. 2-я Коммунистическая, д. 109</v>
          </cell>
          <cell r="E1727" t="b">
            <v>1</v>
          </cell>
          <cell r="F1727">
            <v>1987</v>
          </cell>
          <cell r="H1727" t="str">
            <v>Крупные панели</v>
          </cell>
          <cell r="L1727">
            <v>5</v>
          </cell>
          <cell r="M1727">
            <v>6</v>
          </cell>
          <cell r="Q1727">
            <v>3888.3</v>
          </cell>
          <cell r="R1727">
            <v>3888.3</v>
          </cell>
          <cell r="S1727">
            <v>3389.1000000000004</v>
          </cell>
          <cell r="T1727">
            <v>186</v>
          </cell>
        </row>
        <row r="1728">
          <cell r="C1728" t="str">
            <v>Губахинский городской округ Пермского края</v>
          </cell>
          <cell r="D1728" t="str">
            <v>г. Губаха, ул. 2-я Коммунистическая, д. 107А</v>
          </cell>
          <cell r="E1728" t="b">
            <v>1</v>
          </cell>
          <cell r="F1728">
            <v>1986</v>
          </cell>
          <cell r="H1728" t="str">
            <v>Крупные панели</v>
          </cell>
          <cell r="L1728">
            <v>5</v>
          </cell>
          <cell r="M1728">
            <v>4</v>
          </cell>
          <cell r="Q1728">
            <v>2773.4</v>
          </cell>
          <cell r="R1728">
            <v>2515.9</v>
          </cell>
          <cell r="S1728">
            <v>2060</v>
          </cell>
          <cell r="T1728">
            <v>114</v>
          </cell>
        </row>
        <row r="1729">
          <cell r="C1729" t="str">
            <v>Губахинский городской округ Пермского края</v>
          </cell>
          <cell r="D1729" t="str">
            <v>г. Губаха, ул. 2-я Коммунистическая, д. 109А</v>
          </cell>
          <cell r="E1729" t="b">
            <v>1</v>
          </cell>
          <cell r="F1729">
            <v>1990</v>
          </cell>
          <cell r="H1729" t="str">
            <v>Крупные блоки</v>
          </cell>
          <cell r="L1729">
            <v>5</v>
          </cell>
          <cell r="M1729">
            <v>6</v>
          </cell>
          <cell r="Q1729">
            <v>4605.2</v>
          </cell>
          <cell r="R1729">
            <v>4605.2</v>
          </cell>
          <cell r="S1729">
            <v>3942.1</v>
          </cell>
          <cell r="T1729">
            <v>195</v>
          </cell>
        </row>
        <row r="1730">
          <cell r="C1730" t="str">
            <v>Губахинский городской округ Пермского края</v>
          </cell>
          <cell r="D1730" t="str">
            <v>г. Губаха, ул. 2-я Коммунистическая, д. 89А</v>
          </cell>
          <cell r="E1730" t="b">
            <v>1</v>
          </cell>
          <cell r="F1730">
            <v>1970</v>
          </cell>
          <cell r="H1730" t="str">
            <v>Крупные блоки</v>
          </cell>
          <cell r="L1730">
            <v>5</v>
          </cell>
          <cell r="M1730">
            <v>4</v>
          </cell>
          <cell r="Q1730">
            <v>3395.4</v>
          </cell>
          <cell r="R1730">
            <v>3331.5</v>
          </cell>
          <cell r="S1730">
            <v>3067.3</v>
          </cell>
          <cell r="T1730">
            <v>141</v>
          </cell>
        </row>
        <row r="1731">
          <cell r="C1731" t="str">
            <v>Губахинский городской округ Пермского края</v>
          </cell>
          <cell r="D1731" t="str">
            <v>г. Губаха, ул. 2-я Коммунистическая, д. 89Б</v>
          </cell>
          <cell r="E1731" t="b">
            <v>1</v>
          </cell>
          <cell r="F1731">
            <v>1973</v>
          </cell>
          <cell r="H1731" t="str">
            <v>Крупные блоки</v>
          </cell>
          <cell r="L1731">
            <v>5</v>
          </cell>
          <cell r="M1731">
            <v>4</v>
          </cell>
          <cell r="Q1731">
            <v>3404.7</v>
          </cell>
          <cell r="R1731">
            <v>3404.7</v>
          </cell>
          <cell r="S1731">
            <v>2989</v>
          </cell>
          <cell r="T1731">
            <v>158</v>
          </cell>
        </row>
        <row r="1732">
          <cell r="C1732" t="str">
            <v>Губахинский городской округ Пермского края</v>
          </cell>
          <cell r="D1732" t="str">
            <v>г. Губаха, ул. 2-я Коммунистическая, д. 89В</v>
          </cell>
          <cell r="E1732" t="b">
            <v>1</v>
          </cell>
          <cell r="F1732">
            <v>1974</v>
          </cell>
          <cell r="H1732" t="str">
            <v>Крупные блоки</v>
          </cell>
          <cell r="L1732">
            <v>5</v>
          </cell>
          <cell r="M1732">
            <v>4</v>
          </cell>
          <cell r="Q1732">
            <v>3414.2</v>
          </cell>
          <cell r="R1732">
            <v>3414.2</v>
          </cell>
          <cell r="S1732">
            <v>2880.8999999999996</v>
          </cell>
          <cell r="T1732">
            <v>144</v>
          </cell>
        </row>
        <row r="1733">
          <cell r="C1733" t="str">
            <v>Губахинский городской округ Пермского края</v>
          </cell>
          <cell r="D1733" t="str">
            <v>г. Губаха, ул. 2-я Коммунистическая, д. 89Г</v>
          </cell>
          <cell r="E1733" t="b">
            <v>1</v>
          </cell>
          <cell r="F1733">
            <v>1980</v>
          </cell>
          <cell r="H1733" t="str">
            <v>Крупные блоки</v>
          </cell>
          <cell r="L1733">
            <v>5</v>
          </cell>
          <cell r="M1733">
            <v>4</v>
          </cell>
          <cell r="Q1733">
            <v>3403.6</v>
          </cell>
          <cell r="R1733">
            <v>3403.6</v>
          </cell>
          <cell r="S1733">
            <v>3044.5</v>
          </cell>
          <cell r="T1733">
            <v>151</v>
          </cell>
        </row>
        <row r="1734">
          <cell r="C1734" t="str">
            <v>Губахинский городской округ Пермского края</v>
          </cell>
          <cell r="D1734" t="str">
            <v>г. Губаха, ул. 2-я Коммунистическая, д. 91А</v>
          </cell>
          <cell r="E1734" t="b">
            <v>1</v>
          </cell>
          <cell r="F1734">
            <v>1977</v>
          </cell>
          <cell r="H1734" t="str">
            <v>Крупные блоки</v>
          </cell>
          <cell r="L1734">
            <v>5</v>
          </cell>
          <cell r="M1734">
            <v>4</v>
          </cell>
          <cell r="Q1734">
            <v>3366.6</v>
          </cell>
          <cell r="R1734">
            <v>3366.6</v>
          </cell>
          <cell r="S1734">
            <v>3005</v>
          </cell>
          <cell r="T1734">
            <v>145</v>
          </cell>
        </row>
        <row r="1735">
          <cell r="C1735" t="str">
            <v>Губахинский городской округ Пермского края</v>
          </cell>
          <cell r="D1735" t="str">
            <v>г. Губаха, ул. 2-я Коммунистическая, д. 95А</v>
          </cell>
          <cell r="E1735" t="b">
            <v>1</v>
          </cell>
          <cell r="F1735">
            <v>1964</v>
          </cell>
          <cell r="H1735" t="str">
            <v>Крупные блоки</v>
          </cell>
          <cell r="L1735">
            <v>5</v>
          </cell>
          <cell r="M1735">
            <v>3</v>
          </cell>
          <cell r="Q1735">
            <v>2550.6</v>
          </cell>
          <cell r="R1735">
            <v>2550.6</v>
          </cell>
          <cell r="S1735">
            <v>2126.7999999999997</v>
          </cell>
          <cell r="T1735">
            <v>118</v>
          </cell>
        </row>
        <row r="1736">
          <cell r="C1736" t="str">
            <v>Губахинский городской округ Пермского края</v>
          </cell>
          <cell r="D1736" t="str">
            <v>г. Губаха, ул. 2-я Коммунистическая, д. 95Б</v>
          </cell>
          <cell r="E1736" t="b">
            <v>1</v>
          </cell>
          <cell r="F1736">
            <v>1965</v>
          </cell>
          <cell r="H1736" t="str">
            <v>Крупные блоки</v>
          </cell>
          <cell r="L1736">
            <v>5</v>
          </cell>
          <cell r="M1736">
            <v>2</v>
          </cell>
          <cell r="Q1736">
            <v>2603.7000000000003</v>
          </cell>
          <cell r="R1736">
            <v>2603.7000000000003</v>
          </cell>
          <cell r="S1736">
            <v>2293.8000000000002</v>
          </cell>
          <cell r="T1736">
            <v>92</v>
          </cell>
        </row>
        <row r="1737">
          <cell r="C1737" t="str">
            <v>Губахинский городской округ Пермского края</v>
          </cell>
          <cell r="D1737" t="str">
            <v>г. Губаха, ул. 2-я Коммунистическая, д. 95В</v>
          </cell>
          <cell r="E1737" t="b">
            <v>1</v>
          </cell>
          <cell r="F1737">
            <v>1965</v>
          </cell>
          <cell r="H1737" t="str">
            <v>Крупные блоки</v>
          </cell>
          <cell r="L1737">
            <v>5</v>
          </cell>
          <cell r="M1737">
            <v>3</v>
          </cell>
          <cell r="Q1737">
            <v>2555.3000000000002</v>
          </cell>
          <cell r="R1737">
            <v>2555.3000000000002</v>
          </cell>
          <cell r="S1737">
            <v>2203.9</v>
          </cell>
          <cell r="T1737">
            <v>105</v>
          </cell>
        </row>
        <row r="1738">
          <cell r="C1738" t="str">
            <v>Губахинский городской округ Пермского края</v>
          </cell>
          <cell r="D1738" t="str">
            <v>г. Губаха, ул. 2-я Коммунистическая, д. 95Г</v>
          </cell>
          <cell r="E1738" t="b">
            <v>1</v>
          </cell>
          <cell r="F1738">
            <v>1967</v>
          </cell>
          <cell r="H1738" t="str">
            <v>Крупные блоки</v>
          </cell>
          <cell r="L1738">
            <v>5</v>
          </cell>
          <cell r="M1738">
            <v>3</v>
          </cell>
          <cell r="Q1738">
            <v>2535.7999999999997</v>
          </cell>
          <cell r="R1738">
            <v>2535.7999999999997</v>
          </cell>
          <cell r="S1738">
            <v>2385.3999999999996</v>
          </cell>
          <cell r="T1738">
            <v>117</v>
          </cell>
        </row>
        <row r="1739">
          <cell r="C1739" t="str">
            <v>Губахинский городской округ Пермского края</v>
          </cell>
          <cell r="D1739" t="str">
            <v>г. Губаха, ул. 2-я Коммунистическая, д. 96А</v>
          </cell>
          <cell r="E1739" t="b">
            <v>1</v>
          </cell>
          <cell r="F1739">
            <v>1955</v>
          </cell>
          <cell r="H1739" t="str">
            <v>Блоки</v>
          </cell>
          <cell r="L1739">
            <v>2</v>
          </cell>
          <cell r="M1739">
            <v>1</v>
          </cell>
          <cell r="Q1739">
            <v>564.6</v>
          </cell>
          <cell r="R1739">
            <v>520.4</v>
          </cell>
          <cell r="S1739">
            <v>520.4</v>
          </cell>
          <cell r="T1739">
            <v>13</v>
          </cell>
        </row>
        <row r="1740">
          <cell r="C1740" t="str">
            <v>Губахинский городской округ Пермского края</v>
          </cell>
          <cell r="D1740" t="str">
            <v>г. Губаха, ул. 2-я Коммунистическая, д. 99А</v>
          </cell>
          <cell r="E1740" t="b">
            <v>1</v>
          </cell>
          <cell r="F1740">
            <v>1959</v>
          </cell>
          <cell r="H1740" t="str">
            <v>Шлакоблок</v>
          </cell>
          <cell r="L1740">
            <v>2</v>
          </cell>
          <cell r="M1740">
            <v>2</v>
          </cell>
          <cell r="Q1740">
            <v>653.79999999999995</v>
          </cell>
          <cell r="R1740">
            <v>653.79999999999995</v>
          </cell>
          <cell r="S1740">
            <v>653.79999999999995</v>
          </cell>
          <cell r="T1740">
            <v>20</v>
          </cell>
        </row>
        <row r="1741">
          <cell r="C1741" t="str">
            <v>Губахинский городской округ Пермского края</v>
          </cell>
          <cell r="D1741" t="str">
            <v>г. Губаха, ул. 2-я Коммунистическая, д. 99Б</v>
          </cell>
          <cell r="E1741" t="b">
            <v>1</v>
          </cell>
          <cell r="F1741">
            <v>1959</v>
          </cell>
          <cell r="H1741" t="str">
            <v>Шлакоблок</v>
          </cell>
          <cell r="L1741">
            <v>2</v>
          </cell>
          <cell r="M1741">
            <v>2</v>
          </cell>
          <cell r="Q1741">
            <v>646.20000000000005</v>
          </cell>
          <cell r="R1741">
            <v>646.20000000000005</v>
          </cell>
          <cell r="S1741">
            <v>440.80000000000007</v>
          </cell>
          <cell r="T1741">
            <v>25</v>
          </cell>
        </row>
        <row r="1742">
          <cell r="C1742" t="str">
            <v>Губахинский городской округ Пермского края</v>
          </cell>
          <cell r="D1742" t="str">
            <v>г. Губаха, ул. 2-я Коммунистическая, д. 99В</v>
          </cell>
          <cell r="E1742" t="b">
            <v>1</v>
          </cell>
          <cell r="F1742">
            <v>1962</v>
          </cell>
          <cell r="H1742" t="str">
            <v>Крупные блоки</v>
          </cell>
          <cell r="L1742">
            <v>4</v>
          </cell>
          <cell r="M1742">
            <v>2</v>
          </cell>
          <cell r="Q1742">
            <v>1462.2</v>
          </cell>
          <cell r="R1742">
            <v>1462.2</v>
          </cell>
          <cell r="S1742">
            <v>1168.5</v>
          </cell>
          <cell r="T1742">
            <v>55</v>
          </cell>
        </row>
        <row r="1743">
          <cell r="C1743" t="str">
            <v>Губахинский городской округ Пермского края</v>
          </cell>
          <cell r="D1743" t="str">
            <v>г. Губаха, ул. 8-е марта, д. 19</v>
          </cell>
          <cell r="E1743" t="b">
            <v>1</v>
          </cell>
          <cell r="F1743">
            <v>1991</v>
          </cell>
          <cell r="H1743" t="str">
            <v>Кирпич</v>
          </cell>
          <cell r="L1743">
            <v>2</v>
          </cell>
          <cell r="M1743">
            <v>2</v>
          </cell>
          <cell r="Q1743">
            <v>591.79999999999995</v>
          </cell>
          <cell r="R1743">
            <v>591.79999999999995</v>
          </cell>
          <cell r="S1743">
            <v>526.9</v>
          </cell>
          <cell r="T1743">
            <v>29</v>
          </cell>
        </row>
        <row r="1744">
          <cell r="C1744" t="str">
            <v>Губахинский городской округ Пермского края</v>
          </cell>
          <cell r="D1744" t="str">
            <v>г. Губаха, ул. 8-е марта, д. 19А</v>
          </cell>
          <cell r="E1744" t="b">
            <v>1</v>
          </cell>
          <cell r="F1744">
            <v>1990</v>
          </cell>
          <cell r="H1744" t="str">
            <v>Гипсоблок</v>
          </cell>
          <cell r="L1744">
            <v>2</v>
          </cell>
          <cell r="M1744">
            <v>2</v>
          </cell>
          <cell r="Q1744">
            <v>578.1</v>
          </cell>
          <cell r="R1744">
            <v>578.1</v>
          </cell>
          <cell r="S1744">
            <v>455.20000000000005</v>
          </cell>
          <cell r="T1744">
            <v>27</v>
          </cell>
        </row>
        <row r="1745">
          <cell r="C1745" t="str">
            <v>Губахинский городской округ Пермского края</v>
          </cell>
          <cell r="D1745" t="str">
            <v>г. Губаха, ул. Александра Матросова, д. 2</v>
          </cell>
          <cell r="E1745" t="b">
            <v>1</v>
          </cell>
          <cell r="F1745">
            <v>1963</v>
          </cell>
          <cell r="H1745" t="str">
            <v>Кирпич</v>
          </cell>
          <cell r="L1745">
            <v>2</v>
          </cell>
          <cell r="M1745">
            <v>2</v>
          </cell>
          <cell r="Q1745">
            <v>602.20000000000005</v>
          </cell>
          <cell r="R1745">
            <v>602.20000000000005</v>
          </cell>
          <cell r="S1745">
            <v>493.70000000000005</v>
          </cell>
          <cell r="T1745">
            <v>29</v>
          </cell>
        </row>
        <row r="1746">
          <cell r="C1746" t="str">
            <v>Губахинский городской округ Пермского края</v>
          </cell>
          <cell r="D1746" t="str">
            <v>г. Губаха, ул. Александра Матросова, д. 4</v>
          </cell>
          <cell r="E1746" t="b">
            <v>1</v>
          </cell>
          <cell r="F1746">
            <v>1968</v>
          </cell>
          <cell r="H1746" t="str">
            <v>Кирпич</v>
          </cell>
          <cell r="L1746">
            <v>2</v>
          </cell>
          <cell r="M1746">
            <v>3</v>
          </cell>
          <cell r="Q1746">
            <v>878.1</v>
          </cell>
          <cell r="R1746">
            <v>878.1</v>
          </cell>
          <cell r="S1746">
            <v>801.9</v>
          </cell>
          <cell r="T1746">
            <v>35</v>
          </cell>
        </row>
        <row r="1747">
          <cell r="C1747" t="str">
            <v>Губахинский городской округ Пермского края</v>
          </cell>
          <cell r="D1747" t="str">
            <v>г. Губаха, ул. Александра Матросова, д. 6</v>
          </cell>
          <cell r="E1747" t="b">
            <v>1</v>
          </cell>
          <cell r="F1747">
            <v>1970</v>
          </cell>
          <cell r="H1747" t="str">
            <v>Кирпич</v>
          </cell>
          <cell r="L1747">
            <v>2</v>
          </cell>
          <cell r="M1747">
            <v>3</v>
          </cell>
          <cell r="Q1747">
            <v>659.3</v>
          </cell>
          <cell r="R1747">
            <v>659.3</v>
          </cell>
          <cell r="S1747">
            <v>523.09999999999991</v>
          </cell>
          <cell r="T1747">
            <v>29</v>
          </cell>
        </row>
        <row r="1748">
          <cell r="C1748" t="str">
            <v>Губахинский городской округ Пермского края</v>
          </cell>
          <cell r="D1748" t="str">
            <v>г. Губаха, ул. Александра Матросова, д. 8</v>
          </cell>
          <cell r="E1748" t="b">
            <v>1</v>
          </cell>
          <cell r="F1748">
            <v>1975</v>
          </cell>
          <cell r="H1748" t="str">
            <v>Кирпич</v>
          </cell>
          <cell r="L1748">
            <v>2</v>
          </cell>
          <cell r="M1748">
            <v>2</v>
          </cell>
          <cell r="Q1748">
            <v>730.8</v>
          </cell>
          <cell r="R1748">
            <v>730.8</v>
          </cell>
          <cell r="S1748">
            <v>598.19999999999993</v>
          </cell>
          <cell r="T1748">
            <v>36</v>
          </cell>
        </row>
        <row r="1749">
          <cell r="C1749" t="str">
            <v>Губахинский городской округ Пермского края</v>
          </cell>
          <cell r="D1749" t="str">
            <v>г. Губаха, ул. Александра Матросова, д. 12</v>
          </cell>
          <cell r="E1749" t="b">
            <v>1</v>
          </cell>
          <cell r="F1749">
            <v>1986</v>
          </cell>
          <cell r="H1749" t="str">
            <v>Крупные панели</v>
          </cell>
          <cell r="L1749">
            <v>2</v>
          </cell>
          <cell r="M1749">
            <v>4</v>
          </cell>
          <cell r="Q1749">
            <v>2504.9</v>
          </cell>
          <cell r="R1749">
            <v>2504.9</v>
          </cell>
          <cell r="S1749">
            <v>2048.6</v>
          </cell>
          <cell r="T1749">
            <v>127</v>
          </cell>
        </row>
        <row r="1750">
          <cell r="C1750" t="str">
            <v>Губахинский городской округ Пермского края</v>
          </cell>
          <cell r="D1750" t="str">
            <v>г. Губаха, ул. Белинского, д. 51</v>
          </cell>
          <cell r="E1750" t="b">
            <v>1</v>
          </cell>
          <cell r="F1750">
            <v>1962</v>
          </cell>
          <cell r="H1750" t="str">
            <v>Крупные блоки</v>
          </cell>
          <cell r="L1750">
            <v>4</v>
          </cell>
          <cell r="M1750">
            <v>3</v>
          </cell>
          <cell r="Q1750">
            <v>1591.1999999999998</v>
          </cell>
          <cell r="R1750">
            <v>1517.1</v>
          </cell>
          <cell r="S1750">
            <v>901.59999999999991</v>
          </cell>
          <cell r="T1750">
            <v>67</v>
          </cell>
        </row>
        <row r="1751">
          <cell r="C1751" t="str">
            <v>Губахинский городской округ Пермского края</v>
          </cell>
          <cell r="D1751" t="str">
            <v>г. Губаха, ул. Белинского, д. 53</v>
          </cell>
          <cell r="E1751" t="b">
            <v>1</v>
          </cell>
          <cell r="F1751">
            <v>1962</v>
          </cell>
          <cell r="H1751" t="str">
            <v>Крупные блоки</v>
          </cell>
          <cell r="L1751">
            <v>4</v>
          </cell>
          <cell r="M1751">
            <v>2</v>
          </cell>
          <cell r="Q1751">
            <v>1117.4000000000001</v>
          </cell>
          <cell r="R1751">
            <v>1117.4000000000001</v>
          </cell>
          <cell r="S1751">
            <v>1002.9000000000001</v>
          </cell>
          <cell r="T1751">
            <v>44</v>
          </cell>
        </row>
        <row r="1752">
          <cell r="C1752" t="str">
            <v>Губахинский городской округ Пермского края</v>
          </cell>
          <cell r="D1752" t="str">
            <v>г. Губаха, ул. Белинского, д. 55</v>
          </cell>
          <cell r="E1752" t="b">
            <v>1</v>
          </cell>
          <cell r="F1752">
            <v>1962</v>
          </cell>
          <cell r="H1752" t="str">
            <v>Кирпич</v>
          </cell>
          <cell r="L1752">
            <v>3</v>
          </cell>
          <cell r="M1752">
            <v>2</v>
          </cell>
          <cell r="Q1752">
            <v>1056.5999999999999</v>
          </cell>
          <cell r="R1752">
            <v>771.19999999999993</v>
          </cell>
          <cell r="S1752">
            <v>609.29999999999995</v>
          </cell>
          <cell r="T1752">
            <v>34</v>
          </cell>
        </row>
        <row r="1753">
          <cell r="C1753" t="str">
            <v>Губахинский городской округ Пермского края</v>
          </cell>
          <cell r="D1753" t="str">
            <v>г. Губаха, ул. Белинского, д. 55А</v>
          </cell>
          <cell r="E1753" t="b">
            <v>1</v>
          </cell>
          <cell r="F1753">
            <v>1962</v>
          </cell>
          <cell r="H1753" t="str">
            <v>Крупные блоки</v>
          </cell>
          <cell r="L1753">
            <v>4</v>
          </cell>
          <cell r="M1753">
            <v>2</v>
          </cell>
          <cell r="Q1753">
            <v>1276.0999999999999</v>
          </cell>
          <cell r="R1753">
            <v>1276.0999999999999</v>
          </cell>
          <cell r="S1753">
            <v>1146.8999999999999</v>
          </cell>
          <cell r="T1753">
            <v>35</v>
          </cell>
        </row>
        <row r="1754">
          <cell r="C1754" t="str">
            <v>Губахинский городской округ Пермского края</v>
          </cell>
          <cell r="D1754" t="str">
            <v>г. Губаха, ул. Больничная, д. 2</v>
          </cell>
          <cell r="E1754" t="b">
            <v>1</v>
          </cell>
          <cell r="F1754">
            <v>1959</v>
          </cell>
          <cell r="H1754" t="str">
            <v>Крупные блоки/мет. каркас</v>
          </cell>
          <cell r="L1754">
            <v>2</v>
          </cell>
          <cell r="M1754">
            <v>1</v>
          </cell>
          <cell r="Q1754">
            <v>715.1</v>
          </cell>
          <cell r="R1754">
            <v>540.79999999999995</v>
          </cell>
          <cell r="S1754">
            <v>399.2</v>
          </cell>
          <cell r="T1754">
            <v>40</v>
          </cell>
        </row>
        <row r="1755">
          <cell r="C1755" t="str">
            <v>Губахинский городской округ Пермского края</v>
          </cell>
          <cell r="D1755" t="str">
            <v>г. Губаха, ул. Больничная, д. 15</v>
          </cell>
          <cell r="E1755" t="b">
            <v>1</v>
          </cell>
          <cell r="F1755">
            <v>1961</v>
          </cell>
          <cell r="H1755" t="str">
            <v>Шлакоблок</v>
          </cell>
          <cell r="L1755">
            <v>2</v>
          </cell>
          <cell r="M1755">
            <v>2</v>
          </cell>
          <cell r="Q1755">
            <v>620.20000000000005</v>
          </cell>
          <cell r="R1755">
            <v>620.20000000000005</v>
          </cell>
          <cell r="S1755">
            <v>492.1</v>
          </cell>
          <cell r="T1755">
            <v>31</v>
          </cell>
        </row>
        <row r="1756">
          <cell r="C1756" t="str">
            <v>Губахинский городской округ Пермского края</v>
          </cell>
          <cell r="D1756" t="str">
            <v>г. Губаха, ул. Больничная, д. 13А</v>
          </cell>
          <cell r="E1756" t="b">
            <v>1</v>
          </cell>
          <cell r="F1756">
            <v>1961</v>
          </cell>
          <cell r="H1756" t="str">
            <v>Шлакоблок</v>
          </cell>
          <cell r="L1756">
            <v>2</v>
          </cell>
          <cell r="M1756">
            <v>2</v>
          </cell>
          <cell r="Q1756">
            <v>625.19999999999993</v>
          </cell>
          <cell r="R1756">
            <v>625.19999999999993</v>
          </cell>
          <cell r="S1756">
            <v>466.19999999999993</v>
          </cell>
          <cell r="T1756">
            <v>18</v>
          </cell>
        </row>
        <row r="1757">
          <cell r="C1757" t="str">
            <v>Губахинский городской округ Пермского края</v>
          </cell>
          <cell r="D1757" t="str">
            <v>г. Губаха, ул. Бутлерова, д. 3</v>
          </cell>
          <cell r="E1757" t="b">
            <v>1</v>
          </cell>
          <cell r="F1757">
            <v>1951</v>
          </cell>
          <cell r="H1757" t="str">
            <v>Крупные блоки</v>
          </cell>
          <cell r="L1757">
            <v>2</v>
          </cell>
          <cell r="M1757">
            <v>1</v>
          </cell>
          <cell r="Q1757">
            <v>580.20000000000005</v>
          </cell>
          <cell r="R1757">
            <v>533.4</v>
          </cell>
          <cell r="S1757">
            <v>533.4</v>
          </cell>
          <cell r="T1757">
            <v>27</v>
          </cell>
        </row>
        <row r="1758">
          <cell r="C1758" t="str">
            <v>Губахинский городской округ Пермского края</v>
          </cell>
          <cell r="D1758" t="str">
            <v>г. Губаха, ул. Бутлерова, д. 9</v>
          </cell>
          <cell r="E1758" t="b">
            <v>1</v>
          </cell>
          <cell r="F1758">
            <v>1951</v>
          </cell>
          <cell r="H1758" t="str">
            <v>Крупные блоки</v>
          </cell>
          <cell r="L1758">
            <v>2</v>
          </cell>
          <cell r="M1758">
            <v>1</v>
          </cell>
          <cell r="Q1758">
            <v>576.6</v>
          </cell>
          <cell r="R1758">
            <v>529.79999999999995</v>
          </cell>
          <cell r="S1758">
            <v>529.79999999999995</v>
          </cell>
          <cell r="T1758">
            <v>15</v>
          </cell>
        </row>
        <row r="1759">
          <cell r="C1759" t="str">
            <v>Губахинский городской округ Пермского края</v>
          </cell>
          <cell r="D1759" t="str">
            <v>г. Губаха, ул. Ватутина, д. 32</v>
          </cell>
          <cell r="E1759" t="b">
            <v>1</v>
          </cell>
          <cell r="F1759">
            <v>1962</v>
          </cell>
          <cell r="H1759" t="str">
            <v>Кирпич</v>
          </cell>
          <cell r="L1759">
            <v>2</v>
          </cell>
          <cell r="M1759">
            <v>2</v>
          </cell>
          <cell r="Q1759">
            <v>620.70000000000005</v>
          </cell>
          <cell r="R1759">
            <v>620.70000000000005</v>
          </cell>
          <cell r="S1759">
            <v>505.1</v>
          </cell>
          <cell r="T1759">
            <v>28</v>
          </cell>
        </row>
        <row r="1760">
          <cell r="C1760" t="str">
            <v>Губахинский городской округ Пермского края</v>
          </cell>
          <cell r="D1760" t="str">
            <v>г. Губаха, ул. Гагарина, д. 1</v>
          </cell>
          <cell r="E1760" t="b">
            <v>1</v>
          </cell>
          <cell r="F1760">
            <v>1977</v>
          </cell>
          <cell r="H1760" t="str">
            <v>Крупные блоки</v>
          </cell>
          <cell r="L1760">
            <v>5</v>
          </cell>
          <cell r="M1760">
            <v>4</v>
          </cell>
          <cell r="Q1760">
            <v>3473.1000000000004</v>
          </cell>
          <cell r="R1760">
            <v>3358.6000000000004</v>
          </cell>
          <cell r="S1760">
            <v>3265.8</v>
          </cell>
          <cell r="T1760">
            <v>146</v>
          </cell>
        </row>
        <row r="1761">
          <cell r="C1761" t="str">
            <v>Губахинский городской округ Пермского края</v>
          </cell>
          <cell r="D1761" t="str">
            <v>г. Губаха, ул. Гагарина, д. 3</v>
          </cell>
          <cell r="E1761" t="b">
            <v>1</v>
          </cell>
          <cell r="F1761">
            <v>1975</v>
          </cell>
          <cell r="H1761" t="str">
            <v>Крупные блоки</v>
          </cell>
          <cell r="L1761">
            <v>5</v>
          </cell>
          <cell r="M1761">
            <v>4</v>
          </cell>
          <cell r="Q1761">
            <v>3456.2999999999997</v>
          </cell>
          <cell r="R1761">
            <v>3456.2999999999997</v>
          </cell>
          <cell r="S1761">
            <v>3367.2</v>
          </cell>
          <cell r="T1761">
            <v>162</v>
          </cell>
        </row>
        <row r="1762">
          <cell r="C1762" t="str">
            <v>Губахинский городской округ Пермского края</v>
          </cell>
          <cell r="D1762" t="str">
            <v>г. Губаха, ул. Гагарина, д. 5</v>
          </cell>
          <cell r="E1762" t="b">
            <v>1</v>
          </cell>
          <cell r="F1762">
            <v>1976</v>
          </cell>
          <cell r="H1762" t="str">
            <v>Крупные блоки</v>
          </cell>
          <cell r="L1762">
            <v>5</v>
          </cell>
          <cell r="M1762">
            <v>4</v>
          </cell>
          <cell r="Q1762">
            <v>3437.7000000000003</v>
          </cell>
          <cell r="R1762">
            <v>3437.7000000000003</v>
          </cell>
          <cell r="S1762">
            <v>3328.8</v>
          </cell>
          <cell r="T1762">
            <v>150</v>
          </cell>
        </row>
        <row r="1763">
          <cell r="C1763" t="str">
            <v>Губахинский городской округ Пермского края</v>
          </cell>
          <cell r="D1763" t="str">
            <v>г. Губаха, ул. Гагарина, д. 6</v>
          </cell>
          <cell r="E1763" t="b">
            <v>1</v>
          </cell>
          <cell r="F1763">
            <v>1979</v>
          </cell>
          <cell r="H1763" t="str">
            <v>Крупные блоки</v>
          </cell>
          <cell r="L1763">
            <v>5</v>
          </cell>
          <cell r="M1763">
            <v>4</v>
          </cell>
          <cell r="Q1763">
            <v>3685.2000000000003</v>
          </cell>
          <cell r="R1763">
            <v>3428.7000000000003</v>
          </cell>
          <cell r="S1763">
            <v>3298.9</v>
          </cell>
          <cell r="T1763">
            <v>156</v>
          </cell>
        </row>
        <row r="1764">
          <cell r="C1764" t="str">
            <v>Губахинский городской округ Пермского края</v>
          </cell>
          <cell r="D1764" t="str">
            <v>г. Губаха, ул. Гагарина, д. 7</v>
          </cell>
          <cell r="E1764" t="b">
            <v>1</v>
          </cell>
          <cell r="F1764">
            <v>1977</v>
          </cell>
          <cell r="H1764" t="str">
            <v>Крупные блоки</v>
          </cell>
          <cell r="L1764">
            <v>5</v>
          </cell>
          <cell r="M1764">
            <v>4</v>
          </cell>
          <cell r="Q1764">
            <v>3408.4</v>
          </cell>
          <cell r="R1764">
            <v>3408.4</v>
          </cell>
          <cell r="S1764">
            <v>3304.4</v>
          </cell>
          <cell r="T1764">
            <v>158</v>
          </cell>
        </row>
        <row r="1765">
          <cell r="C1765" t="str">
            <v>Губахинский городской округ Пермского края</v>
          </cell>
          <cell r="D1765" t="str">
            <v>г. Губаха, ул. Газеты Правда, д. 1</v>
          </cell>
          <cell r="E1765" t="b">
            <v>1</v>
          </cell>
          <cell r="F1765">
            <v>1956</v>
          </cell>
          <cell r="H1765" t="str">
            <v>Кирпич</v>
          </cell>
          <cell r="L1765">
            <v>2</v>
          </cell>
          <cell r="M1765">
            <v>2</v>
          </cell>
          <cell r="Q1765">
            <v>768.3</v>
          </cell>
          <cell r="R1765">
            <v>700.9</v>
          </cell>
          <cell r="S1765">
            <v>605.9</v>
          </cell>
          <cell r="T1765">
            <v>29</v>
          </cell>
        </row>
        <row r="1766">
          <cell r="C1766" t="str">
            <v>Губахинский городской округ Пермского края</v>
          </cell>
          <cell r="D1766" t="str">
            <v>г. Губаха, ул. Газеты Правда, д. 2</v>
          </cell>
          <cell r="E1766" t="b">
            <v>1</v>
          </cell>
          <cell r="F1766">
            <v>1956</v>
          </cell>
          <cell r="H1766" t="str">
            <v>Блоки</v>
          </cell>
          <cell r="L1766">
            <v>2</v>
          </cell>
          <cell r="M1766">
            <v>2</v>
          </cell>
          <cell r="Q1766">
            <v>713</v>
          </cell>
          <cell r="R1766">
            <v>648.79999999999995</v>
          </cell>
          <cell r="S1766">
            <v>648.79999999999995</v>
          </cell>
          <cell r="T1766">
            <v>29</v>
          </cell>
        </row>
        <row r="1767">
          <cell r="C1767" t="str">
            <v>Губахинский городской округ Пермского края</v>
          </cell>
          <cell r="D1767" t="str">
            <v>г. Губаха, ул. Газеты Правда, д. 3</v>
          </cell>
          <cell r="E1767" t="b">
            <v>1</v>
          </cell>
          <cell r="F1767">
            <v>1956</v>
          </cell>
          <cell r="H1767" t="str">
            <v>Кирпич</v>
          </cell>
          <cell r="L1767">
            <v>2</v>
          </cell>
          <cell r="M1767">
            <v>2</v>
          </cell>
          <cell r="Q1767">
            <v>918.6</v>
          </cell>
          <cell r="R1767">
            <v>754.3</v>
          </cell>
          <cell r="S1767">
            <v>754.3</v>
          </cell>
          <cell r="T1767">
            <v>29</v>
          </cell>
        </row>
        <row r="1768">
          <cell r="C1768" t="str">
            <v>Губахинский городской округ Пермского края</v>
          </cell>
          <cell r="D1768" t="str">
            <v>г. Губаха, ул. Газеты Правда, д. 4</v>
          </cell>
          <cell r="E1768" t="b">
            <v>1</v>
          </cell>
          <cell r="F1768">
            <v>1951</v>
          </cell>
          <cell r="H1768" t="str">
            <v>Блоки</v>
          </cell>
          <cell r="L1768">
            <v>2</v>
          </cell>
          <cell r="M1768">
            <v>2</v>
          </cell>
          <cell r="Q1768">
            <v>442.3</v>
          </cell>
          <cell r="R1768">
            <v>380.3</v>
          </cell>
          <cell r="S1768">
            <v>380.3</v>
          </cell>
          <cell r="T1768">
            <v>33</v>
          </cell>
        </row>
        <row r="1769">
          <cell r="C1769" t="str">
            <v>Губахинский городской округ Пермского края</v>
          </cell>
          <cell r="D1769" t="str">
            <v>г. Губаха, ул. Газеты Правда, д. 5</v>
          </cell>
          <cell r="E1769" t="b">
            <v>1</v>
          </cell>
          <cell r="F1769">
            <v>1953</v>
          </cell>
          <cell r="H1769" t="str">
            <v>Блоки</v>
          </cell>
          <cell r="L1769">
            <v>2</v>
          </cell>
          <cell r="M1769">
            <v>1</v>
          </cell>
          <cell r="Q1769">
            <v>535.79999999999995</v>
          </cell>
          <cell r="R1769">
            <v>510.2</v>
          </cell>
          <cell r="S1769">
            <v>510.2</v>
          </cell>
          <cell r="T1769">
            <v>21</v>
          </cell>
        </row>
        <row r="1770">
          <cell r="C1770" t="str">
            <v>Губахинский городской округ Пермского края</v>
          </cell>
          <cell r="D1770" t="str">
            <v>г. Губаха, ул. Газеты Правда, д. 7</v>
          </cell>
          <cell r="E1770" t="b">
            <v>1</v>
          </cell>
          <cell r="F1770">
            <v>1956</v>
          </cell>
          <cell r="H1770" t="str">
            <v>Блоки</v>
          </cell>
          <cell r="L1770">
            <v>2</v>
          </cell>
          <cell r="M1770">
            <v>1</v>
          </cell>
          <cell r="Q1770">
            <v>382.6</v>
          </cell>
          <cell r="R1770">
            <v>349.8</v>
          </cell>
          <cell r="S1770">
            <v>349.8</v>
          </cell>
          <cell r="T1770">
            <v>9</v>
          </cell>
        </row>
        <row r="1771">
          <cell r="C1771" t="str">
            <v>Губахинский городской округ Пермского края</v>
          </cell>
          <cell r="D1771" t="str">
            <v>г. Губаха, ул. Газеты Правда, д. 9</v>
          </cell>
          <cell r="E1771" t="b">
            <v>1</v>
          </cell>
          <cell r="F1771">
            <v>1956</v>
          </cell>
          <cell r="H1771" t="str">
            <v>Блоки</v>
          </cell>
          <cell r="L1771">
            <v>2</v>
          </cell>
          <cell r="M1771">
            <v>2</v>
          </cell>
          <cell r="Q1771">
            <v>996.1</v>
          </cell>
          <cell r="R1771">
            <v>918.8</v>
          </cell>
          <cell r="S1771">
            <v>737.7</v>
          </cell>
          <cell r="T1771">
            <v>29</v>
          </cell>
        </row>
        <row r="1772">
          <cell r="C1772" t="str">
            <v>Губахинский городской округ Пермского края</v>
          </cell>
          <cell r="D1772" t="str">
            <v>г. Губаха, ул. Газеты Правда, д. 10</v>
          </cell>
          <cell r="E1772" t="b">
            <v>1</v>
          </cell>
          <cell r="F1772">
            <v>1953</v>
          </cell>
          <cell r="H1772" t="str">
            <v>Блоки</v>
          </cell>
          <cell r="L1772">
            <v>2</v>
          </cell>
          <cell r="M1772">
            <v>2</v>
          </cell>
          <cell r="Q1772">
            <v>443</v>
          </cell>
          <cell r="R1772">
            <v>383.1</v>
          </cell>
          <cell r="S1772">
            <v>383.1</v>
          </cell>
          <cell r="T1772">
            <v>10</v>
          </cell>
        </row>
        <row r="1773">
          <cell r="C1773" t="str">
            <v>Губахинский городской округ Пермского края</v>
          </cell>
          <cell r="D1773" t="str">
            <v>г. Губаха, ул. Газеты Правда, д. 11</v>
          </cell>
          <cell r="E1773" t="b">
            <v>1</v>
          </cell>
          <cell r="F1773">
            <v>1953</v>
          </cell>
          <cell r="H1773" t="str">
            <v>Блоки</v>
          </cell>
          <cell r="L1773">
            <v>2</v>
          </cell>
          <cell r="M1773">
            <v>1</v>
          </cell>
          <cell r="Q1773">
            <v>554.74</v>
          </cell>
          <cell r="R1773">
            <v>514.1</v>
          </cell>
          <cell r="S1773">
            <v>514.1</v>
          </cell>
          <cell r="T1773">
            <v>18</v>
          </cell>
        </row>
        <row r="1774">
          <cell r="C1774" t="str">
            <v>Губахинский городской округ Пермского края</v>
          </cell>
          <cell r="D1774" t="str">
            <v>г. Губаха, ул. Газеты Правда, д. 13</v>
          </cell>
          <cell r="E1774" t="b">
            <v>1</v>
          </cell>
          <cell r="F1774">
            <v>1956</v>
          </cell>
          <cell r="H1774" t="str">
            <v>Блоки</v>
          </cell>
          <cell r="L1774">
            <v>2</v>
          </cell>
          <cell r="M1774">
            <v>1</v>
          </cell>
          <cell r="Q1774">
            <v>551.4</v>
          </cell>
          <cell r="R1774">
            <v>508.9</v>
          </cell>
          <cell r="S1774">
            <v>508.9</v>
          </cell>
          <cell r="T1774">
            <v>14</v>
          </cell>
        </row>
        <row r="1775">
          <cell r="C1775" t="str">
            <v>Губахинский городской округ Пермского края</v>
          </cell>
          <cell r="D1775" t="str">
            <v>г. Губаха, ул. Газеты Правда, д. 15</v>
          </cell>
          <cell r="E1775" t="b">
            <v>1</v>
          </cell>
          <cell r="F1775">
            <v>1956</v>
          </cell>
          <cell r="H1775" t="str">
            <v>Блоки</v>
          </cell>
          <cell r="L1775">
            <v>2</v>
          </cell>
          <cell r="M1775">
            <v>1</v>
          </cell>
          <cell r="Q1775">
            <v>550.5</v>
          </cell>
          <cell r="R1775">
            <v>508.3</v>
          </cell>
          <cell r="S1775">
            <v>508.3</v>
          </cell>
          <cell r="T1775">
            <v>20</v>
          </cell>
        </row>
        <row r="1776">
          <cell r="C1776" t="str">
            <v>Губахинский городской округ Пермского края</v>
          </cell>
          <cell r="D1776" t="str">
            <v>г. Губаха, ул. Газеты Правда, д. 16</v>
          </cell>
          <cell r="E1776" t="b">
            <v>1</v>
          </cell>
          <cell r="F1776">
            <v>1953</v>
          </cell>
          <cell r="H1776" t="str">
            <v>Блоки</v>
          </cell>
          <cell r="L1776">
            <v>2</v>
          </cell>
          <cell r="M1776">
            <v>1</v>
          </cell>
          <cell r="Q1776">
            <v>437.2</v>
          </cell>
          <cell r="R1776">
            <v>401.9</v>
          </cell>
          <cell r="S1776">
            <v>401.9</v>
          </cell>
          <cell r="T1776">
            <v>12</v>
          </cell>
        </row>
        <row r="1777">
          <cell r="C1777" t="str">
            <v>Губахинский городской округ Пермского края</v>
          </cell>
          <cell r="D1777" t="str">
            <v>г. Губаха, ул. Газеты Правда, д. 17</v>
          </cell>
          <cell r="E1777" t="b">
            <v>1</v>
          </cell>
          <cell r="F1777">
            <v>1953</v>
          </cell>
          <cell r="H1777" t="str">
            <v>Блоки</v>
          </cell>
          <cell r="L1777">
            <v>2</v>
          </cell>
          <cell r="M1777">
            <v>1</v>
          </cell>
          <cell r="Q1777">
            <v>547.51</v>
          </cell>
          <cell r="R1777">
            <v>502.9</v>
          </cell>
          <cell r="S1777">
            <v>502.9</v>
          </cell>
          <cell r="T1777">
            <v>22</v>
          </cell>
        </row>
        <row r="1778">
          <cell r="C1778" t="str">
            <v>Губахинский городской округ Пермского края</v>
          </cell>
          <cell r="D1778" t="str">
            <v>г. Губаха, ул. Газеты Правда, д. 18</v>
          </cell>
          <cell r="E1778" t="b">
            <v>1</v>
          </cell>
          <cell r="F1778">
            <v>1953</v>
          </cell>
          <cell r="H1778" t="str">
            <v>Блоки</v>
          </cell>
          <cell r="L1778">
            <v>2</v>
          </cell>
          <cell r="M1778">
            <v>1</v>
          </cell>
          <cell r="Q1778">
            <v>430.9</v>
          </cell>
          <cell r="R1778">
            <v>395.9</v>
          </cell>
          <cell r="S1778">
            <v>353</v>
          </cell>
          <cell r="T1778">
            <v>22</v>
          </cell>
        </row>
        <row r="1779">
          <cell r="C1779" t="str">
            <v>Губахинский городской округ Пермского края</v>
          </cell>
          <cell r="D1779" t="str">
            <v>г. Губаха, ул. Газеты Правда, д. 19</v>
          </cell>
          <cell r="E1779" t="b">
            <v>1</v>
          </cell>
          <cell r="F1779">
            <v>1955</v>
          </cell>
          <cell r="H1779" t="str">
            <v>Блоки</v>
          </cell>
          <cell r="L1779">
            <v>3</v>
          </cell>
          <cell r="M1779">
            <v>2</v>
          </cell>
          <cell r="Q1779">
            <v>818.16</v>
          </cell>
          <cell r="R1779">
            <v>749.1</v>
          </cell>
          <cell r="S1779">
            <v>627.1</v>
          </cell>
          <cell r="T1779">
            <v>34</v>
          </cell>
        </row>
        <row r="1780">
          <cell r="C1780" t="str">
            <v>Губахинский городской округ Пермского края</v>
          </cell>
          <cell r="D1780" t="str">
            <v>г. Губаха, ул. Газеты Правда, д. 21</v>
          </cell>
          <cell r="E1780" t="b">
            <v>1</v>
          </cell>
          <cell r="F1780">
            <v>1954</v>
          </cell>
          <cell r="H1780" t="str">
            <v>Блоки</v>
          </cell>
          <cell r="L1780">
            <v>2</v>
          </cell>
          <cell r="M1780">
            <v>2</v>
          </cell>
          <cell r="Q1780">
            <v>940.3</v>
          </cell>
          <cell r="R1780">
            <v>881.2</v>
          </cell>
          <cell r="S1780">
            <v>881.2</v>
          </cell>
          <cell r="T1780">
            <v>33</v>
          </cell>
        </row>
        <row r="1781">
          <cell r="C1781" t="str">
            <v>Губахинский городской округ Пермского края</v>
          </cell>
          <cell r="D1781" t="str">
            <v>г. Губаха, ул. Газеты Правда, д. 23</v>
          </cell>
          <cell r="E1781" t="b">
            <v>1</v>
          </cell>
          <cell r="F1781">
            <v>1953</v>
          </cell>
          <cell r="H1781" t="str">
            <v>Блоки</v>
          </cell>
          <cell r="L1781">
            <v>2</v>
          </cell>
          <cell r="M1781">
            <v>2</v>
          </cell>
          <cell r="Q1781">
            <v>896.8</v>
          </cell>
          <cell r="R1781">
            <v>821.2</v>
          </cell>
          <cell r="S1781">
            <v>724.1</v>
          </cell>
          <cell r="T1781">
            <v>29</v>
          </cell>
        </row>
        <row r="1782">
          <cell r="C1782" t="str">
            <v>Губахинский городской округ Пермского края</v>
          </cell>
          <cell r="D1782" t="str">
            <v>г. Губаха, ул. Газеты Правда, д. 24</v>
          </cell>
          <cell r="E1782" t="b">
            <v>1</v>
          </cell>
          <cell r="F1782">
            <v>1954</v>
          </cell>
          <cell r="H1782" t="str">
            <v>Блоки</v>
          </cell>
          <cell r="L1782">
            <v>2</v>
          </cell>
          <cell r="M1782">
            <v>1</v>
          </cell>
          <cell r="Q1782">
            <v>460.8</v>
          </cell>
          <cell r="R1782">
            <v>424.3</v>
          </cell>
          <cell r="S1782">
            <v>424.3</v>
          </cell>
          <cell r="T1782">
            <v>20</v>
          </cell>
        </row>
        <row r="1783">
          <cell r="C1783" t="str">
            <v>Губахинский городской округ Пермского края</v>
          </cell>
          <cell r="D1783" t="str">
            <v>г. Губаха, ул. Газеты Правда, д. 25</v>
          </cell>
          <cell r="E1783" t="b">
            <v>1</v>
          </cell>
          <cell r="F1783">
            <v>1953</v>
          </cell>
          <cell r="H1783" t="str">
            <v>Блоки</v>
          </cell>
          <cell r="L1783">
            <v>2</v>
          </cell>
          <cell r="M1783">
            <v>2</v>
          </cell>
          <cell r="Q1783">
            <v>814.6</v>
          </cell>
          <cell r="R1783">
            <v>733.5</v>
          </cell>
          <cell r="S1783">
            <v>733.5</v>
          </cell>
          <cell r="T1783">
            <v>24</v>
          </cell>
        </row>
        <row r="1784">
          <cell r="C1784" t="str">
            <v>Губахинский городской округ Пермского края</v>
          </cell>
          <cell r="D1784" t="str">
            <v>г. Губаха, ул. Газеты Правда, д. 26</v>
          </cell>
          <cell r="E1784" t="b">
            <v>1</v>
          </cell>
          <cell r="F1784">
            <v>1954</v>
          </cell>
          <cell r="H1784" t="str">
            <v>Блоки</v>
          </cell>
          <cell r="L1784">
            <v>2</v>
          </cell>
          <cell r="M1784">
            <v>1</v>
          </cell>
          <cell r="Q1784">
            <v>437.8</v>
          </cell>
          <cell r="R1784">
            <v>406.3</v>
          </cell>
          <cell r="S1784">
            <v>406.3</v>
          </cell>
          <cell r="T1784">
            <v>20</v>
          </cell>
        </row>
        <row r="1785">
          <cell r="C1785" t="str">
            <v>Губахинский городской округ Пермского края</v>
          </cell>
          <cell r="D1785" t="str">
            <v>г. Губаха, ул. Газеты Правда, д. 27</v>
          </cell>
          <cell r="E1785" t="b">
            <v>1</v>
          </cell>
          <cell r="F1785">
            <v>1954</v>
          </cell>
          <cell r="H1785" t="str">
            <v>Блоки</v>
          </cell>
          <cell r="L1785">
            <v>2</v>
          </cell>
          <cell r="M1785">
            <v>1</v>
          </cell>
          <cell r="Q1785">
            <v>349.9</v>
          </cell>
          <cell r="R1785">
            <v>318.39999999999998</v>
          </cell>
          <cell r="S1785">
            <v>318.39999999999998</v>
          </cell>
          <cell r="T1785">
            <v>13</v>
          </cell>
        </row>
        <row r="1786">
          <cell r="C1786" t="str">
            <v>Губахинский городской округ Пермского края</v>
          </cell>
          <cell r="D1786" t="str">
            <v>г. Губаха, ул. Газеты Правда, д. 28</v>
          </cell>
          <cell r="E1786" t="b">
            <v>1</v>
          </cell>
          <cell r="F1786">
            <v>1954</v>
          </cell>
          <cell r="H1786" t="str">
            <v>Блоки</v>
          </cell>
          <cell r="L1786">
            <v>2</v>
          </cell>
          <cell r="M1786">
            <v>2</v>
          </cell>
          <cell r="Q1786">
            <v>424.3</v>
          </cell>
          <cell r="R1786">
            <v>380.1</v>
          </cell>
          <cell r="S1786">
            <v>380.1</v>
          </cell>
          <cell r="T1786">
            <v>11</v>
          </cell>
        </row>
        <row r="1787">
          <cell r="C1787" t="str">
            <v>Губахинский городской округ Пермского края</v>
          </cell>
          <cell r="D1787" t="str">
            <v>г. Губаха, ул. Газеты Правда, д. 30</v>
          </cell>
          <cell r="E1787" t="b">
            <v>1</v>
          </cell>
          <cell r="F1787">
            <v>1957</v>
          </cell>
          <cell r="H1787" t="str">
            <v>Кирпич</v>
          </cell>
          <cell r="L1787">
            <v>2</v>
          </cell>
          <cell r="M1787">
            <v>2</v>
          </cell>
          <cell r="Q1787">
            <v>817.6</v>
          </cell>
          <cell r="R1787">
            <v>753.2</v>
          </cell>
          <cell r="S1787">
            <v>753.2</v>
          </cell>
          <cell r="T1787">
            <v>24</v>
          </cell>
        </row>
        <row r="1788">
          <cell r="C1788" t="str">
            <v>Губахинский городской округ Пермского края</v>
          </cell>
          <cell r="D1788" t="str">
            <v>г. Губаха, ул. Газеты Правда, д. 32</v>
          </cell>
          <cell r="E1788" t="b">
            <v>1</v>
          </cell>
          <cell r="F1788">
            <v>1957</v>
          </cell>
          <cell r="H1788" t="str">
            <v>Кирпич</v>
          </cell>
          <cell r="L1788">
            <v>2</v>
          </cell>
          <cell r="M1788">
            <v>2</v>
          </cell>
          <cell r="Q1788">
            <v>816.2</v>
          </cell>
          <cell r="R1788">
            <v>741</v>
          </cell>
          <cell r="S1788">
            <v>741</v>
          </cell>
          <cell r="T1788">
            <v>26</v>
          </cell>
        </row>
        <row r="1789">
          <cell r="C1789" t="str">
            <v>Губахинский городской округ Пермского края</v>
          </cell>
          <cell r="D1789" t="str">
            <v>г. Губаха, ул. Газеты Правда, д. 33</v>
          </cell>
          <cell r="E1789" t="b">
            <v>1</v>
          </cell>
          <cell r="F1789">
            <v>1955</v>
          </cell>
          <cell r="H1789" t="str">
            <v>Блоки</v>
          </cell>
          <cell r="L1789">
            <v>2</v>
          </cell>
          <cell r="M1789">
            <v>2</v>
          </cell>
          <cell r="Q1789">
            <v>892.4</v>
          </cell>
          <cell r="R1789">
            <v>812.3</v>
          </cell>
          <cell r="S1789">
            <v>739.2</v>
          </cell>
          <cell r="T1789">
            <v>23</v>
          </cell>
        </row>
        <row r="1790">
          <cell r="C1790" t="str">
            <v>Губахинский городской округ Пермского края</v>
          </cell>
          <cell r="D1790" t="str">
            <v>г. Губаха, ул. Газеты Правда, д. 34</v>
          </cell>
          <cell r="E1790" t="b">
            <v>1</v>
          </cell>
          <cell r="F1790">
            <v>1957</v>
          </cell>
          <cell r="H1790" t="str">
            <v>Кирпич</v>
          </cell>
          <cell r="L1790">
            <v>2</v>
          </cell>
          <cell r="M1790">
            <v>2</v>
          </cell>
          <cell r="Q1790">
            <v>868.7</v>
          </cell>
          <cell r="R1790">
            <v>701.1</v>
          </cell>
          <cell r="S1790">
            <v>701.1</v>
          </cell>
          <cell r="T1790">
            <v>60</v>
          </cell>
        </row>
        <row r="1791">
          <cell r="C1791" t="str">
            <v>Губахинский городской округ Пермского края</v>
          </cell>
          <cell r="D1791" t="str">
            <v>г. Губаха, ул. Газеты Правда, д. 35</v>
          </cell>
          <cell r="E1791" t="b">
            <v>1</v>
          </cell>
          <cell r="F1791">
            <v>1955</v>
          </cell>
          <cell r="H1791" t="str">
            <v>Смешанные</v>
          </cell>
          <cell r="L1791">
            <v>2</v>
          </cell>
          <cell r="M1791">
            <v>1</v>
          </cell>
          <cell r="Q1791">
            <v>370.7</v>
          </cell>
          <cell r="R1791">
            <v>338.8</v>
          </cell>
          <cell r="S1791">
            <v>338.8</v>
          </cell>
          <cell r="T1791">
            <v>23</v>
          </cell>
        </row>
        <row r="1792">
          <cell r="C1792" t="str">
            <v>Губахинский городской округ Пермского края</v>
          </cell>
          <cell r="D1792" t="str">
            <v>г. Губаха, ул. Газеты Правда, д. 36</v>
          </cell>
          <cell r="E1792" t="b">
            <v>1</v>
          </cell>
          <cell r="F1792">
            <v>1957</v>
          </cell>
          <cell r="H1792" t="str">
            <v>Кирпич</v>
          </cell>
          <cell r="L1792">
            <v>2</v>
          </cell>
          <cell r="M1792">
            <v>2</v>
          </cell>
          <cell r="Q1792">
            <v>747.5</v>
          </cell>
          <cell r="R1792">
            <v>747.5</v>
          </cell>
          <cell r="S1792">
            <v>747.5</v>
          </cell>
          <cell r="T1792">
            <v>34</v>
          </cell>
        </row>
        <row r="1793">
          <cell r="C1793" t="str">
            <v>Губахинский городской округ Пермского края</v>
          </cell>
          <cell r="D1793" t="str">
            <v>г. Губаха, ул. Газеты Правда, д. 37</v>
          </cell>
          <cell r="E1793" t="b">
            <v>1</v>
          </cell>
          <cell r="F1793">
            <v>1955</v>
          </cell>
          <cell r="H1793" t="str">
            <v>Смешанные</v>
          </cell>
          <cell r="L1793">
            <v>2</v>
          </cell>
          <cell r="M1793">
            <v>2</v>
          </cell>
          <cell r="Q1793">
            <v>812.6</v>
          </cell>
          <cell r="R1793">
            <v>756.5</v>
          </cell>
          <cell r="S1793">
            <v>756.5</v>
          </cell>
          <cell r="T1793">
            <v>30</v>
          </cell>
        </row>
        <row r="1794">
          <cell r="C1794" t="str">
            <v>Губахинский городской округ Пермского края</v>
          </cell>
          <cell r="D1794" t="str">
            <v>г. Губаха, ул. Газеты Правда, д. 39</v>
          </cell>
          <cell r="E1794" t="b">
            <v>1</v>
          </cell>
          <cell r="F1794">
            <v>1958</v>
          </cell>
          <cell r="H1794" t="str">
            <v>Шлакоблок</v>
          </cell>
          <cell r="L1794">
            <v>3</v>
          </cell>
          <cell r="M1794">
            <v>2</v>
          </cell>
          <cell r="Q1794">
            <v>1518.6399999999999</v>
          </cell>
          <cell r="R1794">
            <v>1279.5</v>
          </cell>
          <cell r="S1794">
            <v>1279.5</v>
          </cell>
          <cell r="T1794">
            <v>40</v>
          </cell>
        </row>
        <row r="1795">
          <cell r="C1795" t="str">
            <v>Губахинский городской округ Пермского края</v>
          </cell>
          <cell r="D1795" t="str">
            <v>г. Губаха, ул. Газеты Правда, д. 41</v>
          </cell>
          <cell r="E1795" t="b">
            <v>1</v>
          </cell>
          <cell r="F1795">
            <v>1957</v>
          </cell>
          <cell r="H1795" t="str">
            <v>Блоки</v>
          </cell>
          <cell r="L1795">
            <v>3</v>
          </cell>
          <cell r="M1795">
            <v>3</v>
          </cell>
          <cell r="Q1795">
            <v>1575.6</v>
          </cell>
          <cell r="R1795">
            <v>1440.3</v>
          </cell>
          <cell r="S1795">
            <v>1440.3</v>
          </cell>
          <cell r="T1795">
            <v>45</v>
          </cell>
        </row>
        <row r="1796">
          <cell r="C1796" t="str">
            <v>Губахинский городской округ Пермского края</v>
          </cell>
          <cell r="D1796" t="str">
            <v>г. Губаха, ул. Газеты Правда, д. 43</v>
          </cell>
          <cell r="E1796" t="b">
            <v>1</v>
          </cell>
          <cell r="F1796">
            <v>1958</v>
          </cell>
          <cell r="H1796" t="str">
            <v>Бетон</v>
          </cell>
          <cell r="L1796">
            <v>3</v>
          </cell>
          <cell r="M1796">
            <v>3</v>
          </cell>
          <cell r="Q1796">
            <v>1414</v>
          </cell>
          <cell r="R1796">
            <v>1414</v>
          </cell>
          <cell r="S1796">
            <v>1322.5</v>
          </cell>
          <cell r="T1796">
            <v>53</v>
          </cell>
        </row>
        <row r="1797">
          <cell r="C1797" t="str">
            <v>Губахинский городской округ Пермского края</v>
          </cell>
          <cell r="D1797" t="str">
            <v>г. Губаха, ул. Газеты Правда, д. 45</v>
          </cell>
          <cell r="E1797" t="b">
            <v>1</v>
          </cell>
          <cell r="F1797">
            <v>1958</v>
          </cell>
          <cell r="H1797" t="str">
            <v>Бетон</v>
          </cell>
          <cell r="L1797">
            <v>3</v>
          </cell>
          <cell r="M1797">
            <v>3</v>
          </cell>
          <cell r="Q1797">
            <v>1445.1</v>
          </cell>
          <cell r="R1797">
            <v>1445.1</v>
          </cell>
          <cell r="S1797">
            <v>1445.1</v>
          </cell>
          <cell r="T1797">
            <v>50</v>
          </cell>
        </row>
        <row r="1798">
          <cell r="C1798" t="str">
            <v>Губахинский городской округ Пермского края</v>
          </cell>
          <cell r="D1798" t="str">
            <v>г. Губаха, ул. Газеты Правда, д. 47</v>
          </cell>
          <cell r="E1798" t="b">
            <v>1</v>
          </cell>
          <cell r="F1798">
            <v>1960</v>
          </cell>
          <cell r="H1798" t="str">
            <v>Бетон</v>
          </cell>
          <cell r="L1798">
            <v>3</v>
          </cell>
          <cell r="M1798">
            <v>2</v>
          </cell>
          <cell r="Q1798">
            <v>1129.2</v>
          </cell>
          <cell r="R1798">
            <v>1129.2</v>
          </cell>
          <cell r="S1798">
            <v>1129.2</v>
          </cell>
          <cell r="T1798">
            <v>38</v>
          </cell>
        </row>
        <row r="1799">
          <cell r="C1799" t="str">
            <v>Губахинский городской округ Пермского края</v>
          </cell>
          <cell r="D1799" t="str">
            <v>г. Губаха, ул. Гоголя, д. 4</v>
          </cell>
          <cell r="E1799" t="b">
            <v>1</v>
          </cell>
          <cell r="F1799">
            <v>1999</v>
          </cell>
          <cell r="H1799" t="str">
            <v>Панель</v>
          </cell>
          <cell r="L1799">
            <v>5</v>
          </cell>
          <cell r="M1799">
            <v>2</v>
          </cell>
          <cell r="Q1799">
            <v>2415</v>
          </cell>
          <cell r="R1799">
            <v>1197</v>
          </cell>
          <cell r="S1799">
            <v>1077.3</v>
          </cell>
        </row>
        <row r="1800">
          <cell r="C1800" t="str">
            <v>Губахинский городской округ Пермского края</v>
          </cell>
          <cell r="D1800" t="str">
            <v>г. Губаха, ул. Гоголя, д. 6</v>
          </cell>
          <cell r="E1800" t="b">
            <v>1</v>
          </cell>
          <cell r="F1800">
            <v>2001</v>
          </cell>
          <cell r="H1800" t="str">
            <v>Панель</v>
          </cell>
          <cell r="L1800">
            <v>5</v>
          </cell>
          <cell r="M1800">
            <v>1</v>
          </cell>
          <cell r="Q1800">
            <v>1267</v>
          </cell>
          <cell r="R1800">
            <v>628</v>
          </cell>
          <cell r="S1800">
            <v>565.20000000000005</v>
          </cell>
        </row>
        <row r="1801">
          <cell r="C1801" t="str">
            <v>Губахинский городской округ Пермского края</v>
          </cell>
          <cell r="D1801" t="str">
            <v>г. Губаха, ул. Дегтярева, д. 6</v>
          </cell>
          <cell r="E1801" t="b">
            <v>1</v>
          </cell>
          <cell r="F1801">
            <v>1966</v>
          </cell>
          <cell r="L1801">
            <v>5</v>
          </cell>
          <cell r="M1801">
            <v>4</v>
          </cell>
          <cell r="Q1801">
            <v>4979.2</v>
          </cell>
          <cell r="R1801">
            <v>3445.2</v>
          </cell>
          <cell r="S1801">
            <v>3100.68</v>
          </cell>
        </row>
        <row r="1802">
          <cell r="C1802" t="str">
            <v>Губахинский городской округ Пермского края</v>
          </cell>
          <cell r="D1802" t="str">
            <v>г. Губаха, ул. Дегтярева, д. 8</v>
          </cell>
          <cell r="E1802" t="b">
            <v>1</v>
          </cell>
          <cell r="F1802">
            <v>1966</v>
          </cell>
          <cell r="L1802">
            <v>5</v>
          </cell>
          <cell r="M1802">
            <v>3</v>
          </cell>
          <cell r="Q1802">
            <v>2906.8</v>
          </cell>
          <cell r="R1802">
            <v>2549.9</v>
          </cell>
          <cell r="S1802">
            <v>2517.6999999999998</v>
          </cell>
        </row>
        <row r="1803">
          <cell r="C1803" t="str">
            <v>Губахинский городской округ Пермского края</v>
          </cell>
          <cell r="D1803" t="str">
            <v>г. Губаха, ул. Дегтярева, д. 9</v>
          </cell>
          <cell r="E1803" t="b">
            <v>1</v>
          </cell>
          <cell r="F1803">
            <v>1993</v>
          </cell>
          <cell r="H1803" t="str">
            <v>Кирпич</v>
          </cell>
          <cell r="I1803" t="str">
            <v>плоская</v>
          </cell>
          <cell r="L1803">
            <v>9</v>
          </cell>
          <cell r="M1803">
            <v>6</v>
          </cell>
          <cell r="N1803">
            <v>6</v>
          </cell>
          <cell r="O1803">
            <v>6</v>
          </cell>
          <cell r="Q1803">
            <v>17906</v>
          </cell>
          <cell r="R1803">
            <v>10871</v>
          </cell>
          <cell r="S1803">
            <v>10871</v>
          </cell>
        </row>
        <row r="1804">
          <cell r="C1804" t="str">
            <v>Губахинский городской округ Пермского края</v>
          </cell>
          <cell r="D1804" t="str">
            <v>г. Губаха, ул. Дегтярева, д. 12</v>
          </cell>
          <cell r="E1804" t="b">
            <v>1</v>
          </cell>
          <cell r="F1804">
            <v>1966</v>
          </cell>
          <cell r="L1804">
            <v>5</v>
          </cell>
          <cell r="M1804">
            <v>3</v>
          </cell>
          <cell r="Q1804">
            <v>2871.5</v>
          </cell>
          <cell r="R1804">
            <v>2551.1</v>
          </cell>
          <cell r="S1804">
            <v>2295.9899999999998</v>
          </cell>
        </row>
        <row r="1805">
          <cell r="C1805" t="str">
            <v>Губахинский городской округ Пермского края</v>
          </cell>
          <cell r="D1805" t="str">
            <v>г. Губаха, ул. Дегтярева, д. 16</v>
          </cell>
          <cell r="E1805" t="b">
            <v>1</v>
          </cell>
          <cell r="F1805">
            <v>1964</v>
          </cell>
          <cell r="L1805">
            <v>4</v>
          </cell>
          <cell r="M1805">
            <v>3</v>
          </cell>
          <cell r="Q1805">
            <v>2292.3000000000002</v>
          </cell>
          <cell r="R1805">
            <v>2046.8</v>
          </cell>
          <cell r="S1805">
            <v>1842.12</v>
          </cell>
        </row>
        <row r="1806">
          <cell r="C1806" t="str">
            <v>Губахинский городской округ Пермского края</v>
          </cell>
          <cell r="D1806" t="str">
            <v>г. Губаха, ул. Дегтярева, д. 18</v>
          </cell>
          <cell r="E1806" t="b">
            <v>1</v>
          </cell>
          <cell r="F1806">
            <v>1963</v>
          </cell>
          <cell r="L1806">
            <v>4</v>
          </cell>
          <cell r="M1806">
            <v>3</v>
          </cell>
          <cell r="Q1806">
            <v>2264.8000000000002</v>
          </cell>
          <cell r="R1806">
            <v>2095.6</v>
          </cell>
          <cell r="S1806">
            <v>1886.04</v>
          </cell>
        </row>
        <row r="1807">
          <cell r="C1807" t="str">
            <v>Губахинский городской округ Пермского края</v>
          </cell>
          <cell r="D1807" t="str">
            <v>г. Губаха, ул. Дегтярева, д. 20</v>
          </cell>
          <cell r="E1807" t="b">
            <v>1</v>
          </cell>
          <cell r="F1807">
            <v>1963</v>
          </cell>
          <cell r="H1807" t="str">
            <v>крупноблочные</v>
          </cell>
          <cell r="L1807">
            <v>4</v>
          </cell>
          <cell r="M1807">
            <v>2</v>
          </cell>
          <cell r="Q1807">
            <v>1422.6499999999999</v>
          </cell>
          <cell r="R1807">
            <v>1372.35</v>
          </cell>
          <cell r="S1807">
            <v>1303.95</v>
          </cell>
          <cell r="T1807">
            <v>40</v>
          </cell>
        </row>
        <row r="1808">
          <cell r="C1808" t="str">
            <v>Губахинский городской округ Пермского края</v>
          </cell>
          <cell r="D1808" t="str">
            <v>г. Губаха, ул. Дегтярева, д. 28</v>
          </cell>
          <cell r="E1808" t="b">
            <v>1</v>
          </cell>
          <cell r="F1808">
            <v>1960</v>
          </cell>
          <cell r="L1808">
            <v>3</v>
          </cell>
          <cell r="M1808">
            <v>3</v>
          </cell>
          <cell r="Q1808">
            <v>1637.5</v>
          </cell>
          <cell r="R1808">
            <v>1534.4</v>
          </cell>
          <cell r="S1808">
            <v>1380.96</v>
          </cell>
        </row>
        <row r="1809">
          <cell r="C1809" t="str">
            <v>Губахинский городской округ Пермского края</v>
          </cell>
          <cell r="D1809" t="str">
            <v>г. Губаха, ул. Дегтярева, д. 12А</v>
          </cell>
          <cell r="E1809" t="b">
            <v>1</v>
          </cell>
          <cell r="F1809">
            <v>1965</v>
          </cell>
          <cell r="L1809">
            <v>5</v>
          </cell>
          <cell r="M1809">
            <v>3</v>
          </cell>
          <cell r="Q1809">
            <v>3042.53</v>
          </cell>
          <cell r="R1809">
            <v>2805.21</v>
          </cell>
          <cell r="S1809">
            <v>2524.6889999999999</v>
          </cell>
        </row>
        <row r="1810">
          <cell r="C1810" t="str">
            <v>Губахинский городской округ Пермского края</v>
          </cell>
          <cell r="D1810" t="str">
            <v>г. Губаха, ул. Дегтярева, д. 4А</v>
          </cell>
          <cell r="E1810" t="b">
            <v>1</v>
          </cell>
          <cell r="F1810">
            <v>1967</v>
          </cell>
          <cell r="L1810">
            <v>5</v>
          </cell>
          <cell r="M1810">
            <v>4</v>
          </cell>
          <cell r="Q1810">
            <v>3733</v>
          </cell>
          <cell r="R1810">
            <v>3414</v>
          </cell>
          <cell r="S1810">
            <v>3072.6</v>
          </cell>
        </row>
        <row r="1811">
          <cell r="C1811" t="str">
            <v>Губахинский городской округ Пермского края</v>
          </cell>
          <cell r="D1811" t="str">
            <v>г. Губаха, ул. Дегтярева, д. 6А</v>
          </cell>
          <cell r="E1811" t="b">
            <v>1</v>
          </cell>
          <cell r="F1811">
            <v>1965</v>
          </cell>
          <cell r="L1811">
            <v>5</v>
          </cell>
          <cell r="M1811">
            <v>4</v>
          </cell>
          <cell r="Q1811">
            <v>3626.8</v>
          </cell>
          <cell r="R1811">
            <v>3219.5</v>
          </cell>
          <cell r="S1811">
            <v>2897.55</v>
          </cell>
        </row>
        <row r="1812">
          <cell r="C1812" t="str">
            <v>Губахинский городской округ Пермского края</v>
          </cell>
          <cell r="D1812" t="str">
            <v>г. Губаха, ул. Дегтярева, д. 8А</v>
          </cell>
          <cell r="E1812" t="b">
            <v>1</v>
          </cell>
          <cell r="F1812">
            <v>1965</v>
          </cell>
          <cell r="L1812">
            <v>5</v>
          </cell>
          <cell r="M1812">
            <v>4</v>
          </cell>
          <cell r="Q1812">
            <v>3524.3</v>
          </cell>
          <cell r="R1812">
            <v>3220.6</v>
          </cell>
          <cell r="S1812">
            <v>2898.54</v>
          </cell>
        </row>
        <row r="1813">
          <cell r="C1813" t="str">
            <v>Губахинский городской округ Пермского края</v>
          </cell>
          <cell r="D1813" t="str">
            <v>г. Губаха, ул. Дзержинского, д. 4</v>
          </cell>
          <cell r="E1813" t="b">
            <v>1</v>
          </cell>
          <cell r="F1813">
            <v>1956</v>
          </cell>
          <cell r="H1813" t="str">
            <v>Крупные блоки</v>
          </cell>
          <cell r="L1813">
            <v>2</v>
          </cell>
          <cell r="M1813">
            <v>2</v>
          </cell>
          <cell r="Q1813">
            <v>718.7</v>
          </cell>
          <cell r="R1813">
            <v>663</v>
          </cell>
          <cell r="S1813">
            <v>663</v>
          </cell>
          <cell r="T1813">
            <v>28</v>
          </cell>
        </row>
        <row r="1814">
          <cell r="C1814" t="str">
            <v>Губахинский городской округ Пермского края</v>
          </cell>
          <cell r="D1814" t="str">
            <v>г. Губаха, ул. Дзержинского, д. 6</v>
          </cell>
          <cell r="E1814" t="b">
            <v>1</v>
          </cell>
          <cell r="F1814">
            <v>1958</v>
          </cell>
          <cell r="H1814" t="str">
            <v>Крупные блоки</v>
          </cell>
          <cell r="L1814">
            <v>2</v>
          </cell>
          <cell r="M1814">
            <v>2</v>
          </cell>
          <cell r="Q1814">
            <v>720.22</v>
          </cell>
          <cell r="R1814">
            <v>652.20000000000005</v>
          </cell>
          <cell r="S1814">
            <v>652.20000000000005</v>
          </cell>
          <cell r="T1814">
            <v>15</v>
          </cell>
        </row>
        <row r="1815">
          <cell r="C1815" t="str">
            <v>Губахинский городской округ Пермского края</v>
          </cell>
          <cell r="D1815" t="str">
            <v>г. Губаха, ул. Дзержинского, д. 8</v>
          </cell>
          <cell r="E1815" t="b">
            <v>1</v>
          </cell>
          <cell r="F1815">
            <v>1952</v>
          </cell>
          <cell r="H1815" t="str">
            <v>Кирпич</v>
          </cell>
          <cell r="L1815">
            <v>2</v>
          </cell>
          <cell r="M1815">
            <v>2</v>
          </cell>
          <cell r="Q1815">
            <v>717.5</v>
          </cell>
          <cell r="R1815">
            <v>654.5</v>
          </cell>
          <cell r="S1815">
            <v>654.5</v>
          </cell>
          <cell r="T1815">
            <v>30</v>
          </cell>
        </row>
        <row r="1816">
          <cell r="C1816" t="str">
            <v>Губахинский городской округ Пермского края</v>
          </cell>
          <cell r="D1816" t="str">
            <v>г. Губаха, ул. Дзержинского, д. 10</v>
          </cell>
          <cell r="E1816" t="b">
            <v>1</v>
          </cell>
          <cell r="F1816">
            <v>1954</v>
          </cell>
          <cell r="H1816" t="str">
            <v>Крупные блоки</v>
          </cell>
          <cell r="J1816" t="str">
            <v>ГВС</v>
          </cell>
          <cell r="L1816">
            <v>2</v>
          </cell>
          <cell r="M1816">
            <v>2</v>
          </cell>
          <cell r="Q1816">
            <v>842.4</v>
          </cell>
          <cell r="R1816">
            <v>769.1</v>
          </cell>
          <cell r="S1816">
            <v>691.9</v>
          </cell>
          <cell r="T1816">
            <v>27</v>
          </cell>
        </row>
        <row r="1817">
          <cell r="C1817" t="str">
            <v>Губахинский городской округ Пермского края</v>
          </cell>
          <cell r="D1817" t="str">
            <v>г. Губаха, ул. Дружбы, д. 1</v>
          </cell>
          <cell r="E1817" t="b">
            <v>1</v>
          </cell>
          <cell r="F1817">
            <v>1960</v>
          </cell>
          <cell r="H1817" t="str">
            <v>Кирпич</v>
          </cell>
          <cell r="L1817">
            <v>3</v>
          </cell>
          <cell r="M1817">
            <v>3</v>
          </cell>
          <cell r="Q1817">
            <v>1527.1999999999998</v>
          </cell>
          <cell r="R1817">
            <v>1331.6999999999998</v>
          </cell>
          <cell r="S1817">
            <v>1280.6999999999998</v>
          </cell>
          <cell r="T1817">
            <v>56</v>
          </cell>
        </row>
        <row r="1818">
          <cell r="C1818" t="str">
            <v>Губахинский городской округ Пермского края</v>
          </cell>
          <cell r="D1818" t="str">
            <v>г. Губаха, ул. Дружбы, д. 3</v>
          </cell>
          <cell r="E1818" t="b">
            <v>1</v>
          </cell>
          <cell r="F1818">
            <v>1960</v>
          </cell>
          <cell r="H1818" t="str">
            <v>Крупные блоки</v>
          </cell>
          <cell r="L1818">
            <v>3</v>
          </cell>
          <cell r="M1818">
            <v>2</v>
          </cell>
          <cell r="Q1818">
            <v>928.7</v>
          </cell>
          <cell r="R1818">
            <v>928.7</v>
          </cell>
          <cell r="S1818">
            <v>886.5</v>
          </cell>
          <cell r="T1818">
            <v>40</v>
          </cell>
        </row>
        <row r="1819">
          <cell r="C1819" t="str">
            <v>Губахинский городской округ Пермского края</v>
          </cell>
          <cell r="D1819" t="str">
            <v>г. Губаха, ул. Дружбы, д. 4</v>
          </cell>
          <cell r="E1819" t="b">
            <v>1</v>
          </cell>
          <cell r="F1819">
            <v>1958</v>
          </cell>
          <cell r="H1819" t="str">
            <v>Крупные блоки</v>
          </cell>
          <cell r="L1819">
            <v>3</v>
          </cell>
          <cell r="M1819">
            <v>3</v>
          </cell>
          <cell r="Q1819">
            <v>1655</v>
          </cell>
          <cell r="R1819">
            <v>1529.5</v>
          </cell>
          <cell r="S1819">
            <v>1385.6</v>
          </cell>
          <cell r="T1819">
            <v>58</v>
          </cell>
        </row>
        <row r="1820">
          <cell r="C1820" t="str">
            <v>Губахинский городской округ Пермского края</v>
          </cell>
          <cell r="D1820" t="str">
            <v>г. Губаха, ул. Дружбы, д. 5</v>
          </cell>
          <cell r="E1820" t="b">
            <v>1</v>
          </cell>
          <cell r="F1820">
            <v>1961</v>
          </cell>
          <cell r="H1820" t="str">
            <v>Кирпич</v>
          </cell>
          <cell r="L1820">
            <v>4</v>
          </cell>
          <cell r="M1820">
            <v>3</v>
          </cell>
          <cell r="Q1820">
            <v>2159.9</v>
          </cell>
          <cell r="R1820">
            <v>2039</v>
          </cell>
          <cell r="S1820">
            <v>1952.9</v>
          </cell>
          <cell r="T1820">
            <v>89</v>
          </cell>
        </row>
        <row r="1821">
          <cell r="C1821" t="str">
            <v>Губахинский городской округ Пермского края</v>
          </cell>
          <cell r="D1821" t="str">
            <v>г. Губаха, ул. Дружбы, д. 6</v>
          </cell>
          <cell r="E1821" t="b">
            <v>1</v>
          </cell>
          <cell r="F1821">
            <v>1959</v>
          </cell>
          <cell r="H1821" t="str">
            <v>Крупные блоки</v>
          </cell>
          <cell r="L1821">
            <v>3</v>
          </cell>
          <cell r="M1821">
            <v>4</v>
          </cell>
          <cell r="Q1821">
            <v>1849.7</v>
          </cell>
          <cell r="R1821">
            <v>1675.5</v>
          </cell>
          <cell r="S1821">
            <v>1587</v>
          </cell>
          <cell r="T1821">
            <v>48</v>
          </cell>
        </row>
        <row r="1822">
          <cell r="C1822" t="str">
            <v>Губахинский городской округ Пермского края</v>
          </cell>
          <cell r="D1822" t="str">
            <v>г. Губаха, ул. Дружбы, д. 23</v>
          </cell>
          <cell r="E1822" t="b">
            <v>1</v>
          </cell>
          <cell r="F1822">
            <v>1961</v>
          </cell>
          <cell r="H1822" t="str">
            <v>Крупные блоки/кирпич</v>
          </cell>
          <cell r="L1822">
            <v>4</v>
          </cell>
          <cell r="M1822">
            <v>3</v>
          </cell>
          <cell r="Q1822">
            <v>1979.6</v>
          </cell>
          <cell r="R1822">
            <v>1979.6</v>
          </cell>
          <cell r="S1822">
            <v>1937.8</v>
          </cell>
          <cell r="T1822">
            <v>107</v>
          </cell>
        </row>
        <row r="1823">
          <cell r="C1823" t="str">
            <v>Губахинский городской округ Пермского края</v>
          </cell>
          <cell r="D1823" t="str">
            <v>г. Губаха, ул. Кирова, д. 3</v>
          </cell>
          <cell r="E1823" t="b">
            <v>1</v>
          </cell>
          <cell r="F1823">
            <v>1979</v>
          </cell>
          <cell r="H1823" t="str">
            <v>Кирпич</v>
          </cell>
          <cell r="L1823">
            <v>5</v>
          </cell>
          <cell r="M1823">
            <v>2</v>
          </cell>
          <cell r="Q1823">
            <v>1982.6</v>
          </cell>
          <cell r="R1823">
            <v>1982.6</v>
          </cell>
          <cell r="S1823">
            <v>1722.6999999999998</v>
          </cell>
          <cell r="T1823">
            <v>136</v>
          </cell>
        </row>
        <row r="1824">
          <cell r="C1824" t="str">
            <v>Губахинский городской округ Пермского края</v>
          </cell>
          <cell r="D1824" t="str">
            <v>г. Губаха, ул. Кирова, д. 4</v>
          </cell>
          <cell r="E1824" t="b">
            <v>1</v>
          </cell>
          <cell r="F1824">
            <v>1970</v>
          </cell>
          <cell r="H1824" t="str">
            <v>Крупные блоки</v>
          </cell>
          <cell r="L1824">
            <v>5</v>
          </cell>
          <cell r="M1824">
            <v>4</v>
          </cell>
          <cell r="Q1824">
            <v>3197.8</v>
          </cell>
          <cell r="R1824">
            <v>3197.8</v>
          </cell>
          <cell r="S1824">
            <v>3078.6000000000004</v>
          </cell>
          <cell r="T1824">
            <v>157</v>
          </cell>
        </row>
        <row r="1825">
          <cell r="C1825" t="str">
            <v>Губахинский городской округ Пермского края</v>
          </cell>
          <cell r="D1825" t="str">
            <v>г. Губаха, ул. Кирова, д. 6</v>
          </cell>
          <cell r="E1825" t="b">
            <v>1</v>
          </cell>
          <cell r="F1825">
            <v>1970</v>
          </cell>
          <cell r="H1825" t="str">
            <v>Крупные блоки</v>
          </cell>
          <cell r="L1825">
            <v>5</v>
          </cell>
          <cell r="M1825">
            <v>4</v>
          </cell>
          <cell r="Q1825">
            <v>3162.85</v>
          </cell>
          <cell r="R1825">
            <v>3162.85</v>
          </cell>
          <cell r="S1825">
            <v>3088.35</v>
          </cell>
          <cell r="T1825">
            <v>131</v>
          </cell>
        </row>
        <row r="1826">
          <cell r="C1826" t="str">
            <v>Губахинский городской округ Пермского края</v>
          </cell>
          <cell r="D1826" t="str">
            <v>г. Губаха, ул. Кирова, д. 8</v>
          </cell>
          <cell r="E1826" t="b">
            <v>1</v>
          </cell>
          <cell r="F1826">
            <v>1971</v>
          </cell>
          <cell r="H1826" t="str">
            <v>Крупные блоки</v>
          </cell>
          <cell r="L1826">
            <v>5</v>
          </cell>
          <cell r="M1826">
            <v>6</v>
          </cell>
          <cell r="Q1826">
            <v>4724.0999999999995</v>
          </cell>
          <cell r="R1826">
            <v>4456.2</v>
          </cell>
          <cell r="S1826">
            <v>4331.3</v>
          </cell>
          <cell r="T1826">
            <v>207</v>
          </cell>
        </row>
        <row r="1827">
          <cell r="C1827" t="str">
            <v>Губахинский городской округ Пермского края</v>
          </cell>
          <cell r="D1827" t="str">
            <v>г. Губаха, ул. Коммунистическая, д. 13</v>
          </cell>
          <cell r="E1827" t="b">
            <v>1</v>
          </cell>
          <cell r="F1827">
            <v>1957</v>
          </cell>
          <cell r="H1827" t="str">
            <v>Крупные блоки</v>
          </cell>
          <cell r="L1827">
            <v>2</v>
          </cell>
          <cell r="M1827">
            <v>2</v>
          </cell>
          <cell r="Q1827">
            <v>811.2</v>
          </cell>
          <cell r="R1827">
            <v>749.8</v>
          </cell>
          <cell r="S1827">
            <v>749.8</v>
          </cell>
          <cell r="T1827">
            <v>35</v>
          </cell>
        </row>
        <row r="1828">
          <cell r="C1828" t="str">
            <v>Губахинский городской округ Пермского края</v>
          </cell>
          <cell r="D1828" t="str">
            <v>г. Губаха, ул. Коммунистическая, д. 15</v>
          </cell>
          <cell r="E1828" t="b">
            <v>1</v>
          </cell>
          <cell r="F1828">
            <v>1957</v>
          </cell>
          <cell r="H1828" t="str">
            <v>Крупные блоки</v>
          </cell>
          <cell r="L1828">
            <v>2</v>
          </cell>
          <cell r="M1828">
            <v>2</v>
          </cell>
          <cell r="Q1828">
            <v>793.7</v>
          </cell>
          <cell r="R1828">
            <v>734.2</v>
          </cell>
          <cell r="S1828">
            <v>734.2</v>
          </cell>
          <cell r="T1828">
            <v>33</v>
          </cell>
        </row>
        <row r="1829">
          <cell r="C1829" t="str">
            <v>Губахинский городской округ Пермского края</v>
          </cell>
          <cell r="D1829" t="str">
            <v>г. Губаха, ул. Комсомольская, д. 3</v>
          </cell>
          <cell r="E1829" t="b">
            <v>1</v>
          </cell>
          <cell r="F1829">
            <v>1996</v>
          </cell>
          <cell r="H1829" t="str">
            <v>Брус</v>
          </cell>
          <cell r="L1829">
            <v>2</v>
          </cell>
          <cell r="M1829">
            <v>3</v>
          </cell>
          <cell r="Q1829">
            <v>1059.8</v>
          </cell>
          <cell r="R1829">
            <v>1059.8</v>
          </cell>
          <cell r="S1829">
            <v>886.09999999999991</v>
          </cell>
          <cell r="T1829">
            <v>35</v>
          </cell>
        </row>
        <row r="1830">
          <cell r="C1830" t="str">
            <v>Губахинский городской округ Пермского края</v>
          </cell>
          <cell r="D1830" t="str">
            <v>г. Губаха, ул. Константина Заслонова, д. 7</v>
          </cell>
          <cell r="E1830" t="b">
            <v>1</v>
          </cell>
          <cell r="F1830">
            <v>1958</v>
          </cell>
          <cell r="H1830" t="str">
            <v>Кирпич</v>
          </cell>
          <cell r="L1830">
            <v>3</v>
          </cell>
          <cell r="M1830">
            <v>2</v>
          </cell>
          <cell r="Q1830">
            <v>992</v>
          </cell>
          <cell r="R1830">
            <v>644.20000000000005</v>
          </cell>
          <cell r="S1830">
            <v>644</v>
          </cell>
          <cell r="T1830">
            <v>22</v>
          </cell>
        </row>
        <row r="1831">
          <cell r="C1831" t="str">
            <v>Губахинский городской округ Пермского края</v>
          </cell>
          <cell r="D1831" t="str">
            <v>г. Губаха, ул. Константина Заслонова, д. 9</v>
          </cell>
          <cell r="E1831" t="b">
            <v>1</v>
          </cell>
          <cell r="F1831">
            <v>1957</v>
          </cell>
          <cell r="H1831" t="str">
            <v>Кирпич</v>
          </cell>
          <cell r="L1831">
            <v>2</v>
          </cell>
          <cell r="M1831">
            <v>1</v>
          </cell>
          <cell r="Q1831">
            <v>432</v>
          </cell>
          <cell r="R1831">
            <v>385.7</v>
          </cell>
          <cell r="S1831">
            <v>385.3</v>
          </cell>
          <cell r="T1831">
            <v>15</v>
          </cell>
        </row>
        <row r="1832">
          <cell r="C1832" t="str">
            <v>Губахинский городской округ Пермского края</v>
          </cell>
          <cell r="D1832" t="str">
            <v>г. Губаха, ул. Константина Заслонова, д. 17</v>
          </cell>
          <cell r="E1832" t="b">
            <v>1</v>
          </cell>
          <cell r="F1832">
            <v>1967</v>
          </cell>
          <cell r="H1832" t="str">
            <v>Кирпич</v>
          </cell>
          <cell r="L1832">
            <v>2</v>
          </cell>
          <cell r="M1832">
            <v>3</v>
          </cell>
          <cell r="Q1832">
            <v>792.8</v>
          </cell>
          <cell r="R1832">
            <v>792.8</v>
          </cell>
          <cell r="S1832">
            <v>614.19999999999993</v>
          </cell>
          <cell r="T1832">
            <v>42</v>
          </cell>
        </row>
        <row r="1833">
          <cell r="C1833" t="str">
            <v>Губахинский городской округ Пермского края</v>
          </cell>
          <cell r="D1833" t="str">
            <v>г. Губаха, ул. Космонавтов, д. 1</v>
          </cell>
          <cell r="E1833" t="b">
            <v>1</v>
          </cell>
          <cell r="F1833">
            <v>1969</v>
          </cell>
          <cell r="H1833" t="str">
            <v>Крупные блоки</v>
          </cell>
          <cell r="L1833">
            <v>5</v>
          </cell>
          <cell r="M1833">
            <v>6</v>
          </cell>
          <cell r="Q1833">
            <v>4538.2</v>
          </cell>
          <cell r="R1833">
            <v>4442</v>
          </cell>
          <cell r="S1833">
            <v>4115.2</v>
          </cell>
          <cell r="T1833">
            <v>213</v>
          </cell>
        </row>
        <row r="1834">
          <cell r="C1834" t="str">
            <v>Губахинский городской округ Пермского края</v>
          </cell>
          <cell r="D1834" t="str">
            <v>г. Губаха, ул. Космонавтов, д. 2</v>
          </cell>
          <cell r="E1834" t="b">
            <v>1</v>
          </cell>
          <cell r="F1834">
            <v>1983</v>
          </cell>
          <cell r="H1834" t="str">
            <v>Крупные панели</v>
          </cell>
          <cell r="L1834">
            <v>9</v>
          </cell>
          <cell r="M1834">
            <v>2</v>
          </cell>
          <cell r="N1834">
            <v>2</v>
          </cell>
          <cell r="O1834">
            <v>2</v>
          </cell>
          <cell r="Q1834">
            <v>3589.2</v>
          </cell>
          <cell r="R1834">
            <v>3589.2</v>
          </cell>
          <cell r="S1834">
            <v>3474.2999999999997</v>
          </cell>
          <cell r="T1834">
            <v>149</v>
          </cell>
        </row>
        <row r="1835">
          <cell r="C1835" t="str">
            <v>Губахинский городской округ Пермского края</v>
          </cell>
          <cell r="D1835" t="str">
            <v>г. Губаха, ул. Космонавтов, д. 3</v>
          </cell>
          <cell r="E1835" t="b">
            <v>1</v>
          </cell>
          <cell r="F1835">
            <v>1969</v>
          </cell>
          <cell r="H1835" t="str">
            <v>Крупные блоки</v>
          </cell>
          <cell r="L1835">
            <v>5</v>
          </cell>
          <cell r="M1835">
            <v>6</v>
          </cell>
          <cell r="Q1835">
            <v>4525.79</v>
          </cell>
          <cell r="R1835">
            <v>4433.29</v>
          </cell>
          <cell r="S1835">
            <v>4274.79</v>
          </cell>
          <cell r="T1835">
            <v>193</v>
          </cell>
        </row>
        <row r="1836">
          <cell r="C1836" t="str">
            <v>Губахинский городской округ Пермского края</v>
          </cell>
          <cell r="D1836" t="str">
            <v>г. Губаха, ул. Космонавтов, д. 4</v>
          </cell>
          <cell r="E1836" t="b">
            <v>1</v>
          </cell>
          <cell r="F1836">
            <v>1983</v>
          </cell>
          <cell r="H1836" t="str">
            <v>крупнопанельные</v>
          </cell>
          <cell r="L1836">
            <v>9</v>
          </cell>
          <cell r="M1836">
            <v>2</v>
          </cell>
          <cell r="N1836">
            <v>2</v>
          </cell>
          <cell r="O1836">
            <v>2</v>
          </cell>
          <cell r="Q1836">
            <v>4102.05</v>
          </cell>
          <cell r="R1836">
            <v>3501.9</v>
          </cell>
          <cell r="S1836">
            <v>3501.9</v>
          </cell>
          <cell r="T1836">
            <v>135</v>
          </cell>
        </row>
        <row r="1837">
          <cell r="C1837" t="str">
            <v>Губахинский городской округ Пермского края</v>
          </cell>
          <cell r="D1837" t="str">
            <v>г. Губаха, ул. Космонавтов, д. 5</v>
          </cell>
          <cell r="E1837" t="b">
            <v>1</v>
          </cell>
          <cell r="F1837">
            <v>1969</v>
          </cell>
          <cell r="H1837" t="str">
            <v>Крупные блоки</v>
          </cell>
          <cell r="L1837">
            <v>5</v>
          </cell>
          <cell r="M1837">
            <v>6</v>
          </cell>
          <cell r="Q1837">
            <v>4467.78</v>
          </cell>
          <cell r="R1837">
            <v>4467.78</v>
          </cell>
          <cell r="S1837">
            <v>4378.78</v>
          </cell>
          <cell r="T1837">
            <v>224</v>
          </cell>
        </row>
        <row r="1838">
          <cell r="C1838" t="str">
            <v>Губахинский городской округ Пермского края</v>
          </cell>
          <cell r="D1838" t="str">
            <v>г. Губаха, ул. Космонавтов, д. 7</v>
          </cell>
          <cell r="E1838" t="b">
            <v>1</v>
          </cell>
          <cell r="F1838">
            <v>1968</v>
          </cell>
          <cell r="H1838" t="str">
            <v>Крупные блоки</v>
          </cell>
          <cell r="L1838">
            <v>5</v>
          </cell>
          <cell r="M1838">
            <v>6</v>
          </cell>
          <cell r="Q1838">
            <v>4547.3</v>
          </cell>
          <cell r="R1838">
            <v>4395.8</v>
          </cell>
          <cell r="S1838">
            <v>4160.3</v>
          </cell>
          <cell r="T1838">
            <v>197</v>
          </cell>
        </row>
        <row r="1839">
          <cell r="C1839" t="str">
            <v>Губахинский городской округ Пермского края</v>
          </cell>
          <cell r="D1839" t="str">
            <v>г. Губаха, ул. Космонавтов, д. 11</v>
          </cell>
          <cell r="E1839" t="b">
            <v>1</v>
          </cell>
          <cell r="F1839">
            <v>1970</v>
          </cell>
          <cell r="H1839" t="str">
            <v>Крупные блоки</v>
          </cell>
          <cell r="L1839">
            <v>5</v>
          </cell>
          <cell r="M1839">
            <v>4</v>
          </cell>
          <cell r="Q1839">
            <v>3614.4</v>
          </cell>
          <cell r="R1839">
            <v>3090</v>
          </cell>
          <cell r="S1839">
            <v>3044.7</v>
          </cell>
          <cell r="T1839">
            <v>121</v>
          </cell>
        </row>
        <row r="1840">
          <cell r="C1840" t="str">
            <v>Губахинский городской округ Пермского края</v>
          </cell>
          <cell r="D1840" t="str">
            <v>г. Губаха, ул. Маяковского, д. 7</v>
          </cell>
          <cell r="E1840" t="b">
            <v>1</v>
          </cell>
          <cell r="F1840">
            <v>1955</v>
          </cell>
          <cell r="H1840" t="str">
            <v>Крупные блоки</v>
          </cell>
          <cell r="L1840">
            <v>2</v>
          </cell>
          <cell r="M1840">
            <v>1</v>
          </cell>
          <cell r="Q1840">
            <v>588</v>
          </cell>
          <cell r="R1840">
            <v>542.70000000000005</v>
          </cell>
          <cell r="S1840">
            <v>542.70000000000005</v>
          </cell>
          <cell r="T1840">
            <v>19</v>
          </cell>
        </row>
        <row r="1841">
          <cell r="C1841" t="str">
            <v>Губахинский городской округ Пермского края</v>
          </cell>
          <cell r="D1841" t="str">
            <v>г. Губаха, ул. Маяковского, д. 9</v>
          </cell>
          <cell r="E1841" t="b">
            <v>1</v>
          </cell>
          <cell r="F1841">
            <v>1957</v>
          </cell>
          <cell r="H1841" t="str">
            <v>Крупные блоки</v>
          </cell>
          <cell r="L1841">
            <v>2</v>
          </cell>
          <cell r="M1841">
            <v>1</v>
          </cell>
          <cell r="Q1841">
            <v>516.6</v>
          </cell>
          <cell r="R1841">
            <v>471.3</v>
          </cell>
          <cell r="S1841">
            <v>471.3</v>
          </cell>
          <cell r="T1841">
            <v>13</v>
          </cell>
        </row>
        <row r="1842">
          <cell r="C1842" t="str">
            <v>Губахинский городской округ Пермского края</v>
          </cell>
          <cell r="D1842" t="str">
            <v>г. Губаха, ул. Маяковского, д. 11</v>
          </cell>
          <cell r="E1842" t="b">
            <v>1</v>
          </cell>
          <cell r="F1842">
            <v>1955</v>
          </cell>
          <cell r="H1842" t="str">
            <v>Смешанные</v>
          </cell>
          <cell r="L1842">
            <v>2</v>
          </cell>
          <cell r="M1842">
            <v>1</v>
          </cell>
          <cell r="Q1842">
            <v>578.29999999999995</v>
          </cell>
          <cell r="R1842">
            <v>578.29999999999995</v>
          </cell>
          <cell r="S1842">
            <v>578.29999999999995</v>
          </cell>
          <cell r="T1842">
            <v>17</v>
          </cell>
        </row>
        <row r="1843">
          <cell r="C1843" t="str">
            <v>Губахинский городской округ Пермского края</v>
          </cell>
          <cell r="D1843" t="str">
            <v>г. Губаха, ул. Маяковского, д. 13</v>
          </cell>
          <cell r="E1843" t="b">
            <v>1</v>
          </cell>
          <cell r="F1843">
            <v>1956</v>
          </cell>
          <cell r="H1843" t="str">
            <v>Крупные блоки</v>
          </cell>
          <cell r="L1843">
            <v>2</v>
          </cell>
          <cell r="M1843">
            <v>2</v>
          </cell>
          <cell r="Q1843">
            <v>789.6</v>
          </cell>
          <cell r="R1843">
            <v>735.1</v>
          </cell>
          <cell r="S1843">
            <v>735.1</v>
          </cell>
          <cell r="T1843">
            <v>27</v>
          </cell>
        </row>
        <row r="1844">
          <cell r="C1844" t="str">
            <v>Губахинский городской округ Пермского края</v>
          </cell>
          <cell r="D1844" t="str">
            <v>г. Губаха, ул. Маяковского, д. 14</v>
          </cell>
          <cell r="E1844" t="b">
            <v>1</v>
          </cell>
          <cell r="F1844">
            <v>1953</v>
          </cell>
          <cell r="H1844" t="str">
            <v>Крупные блоки</v>
          </cell>
          <cell r="L1844">
            <v>2</v>
          </cell>
          <cell r="M1844">
            <v>1</v>
          </cell>
          <cell r="Q1844">
            <v>562.4</v>
          </cell>
          <cell r="R1844">
            <v>517.1</v>
          </cell>
          <cell r="S1844">
            <v>517.1</v>
          </cell>
          <cell r="T1844">
            <v>15</v>
          </cell>
        </row>
        <row r="1845">
          <cell r="C1845" t="str">
            <v>Губахинский городской округ Пермского края</v>
          </cell>
          <cell r="D1845" t="str">
            <v>г. Губаха, ул. Маяковского, д. 16</v>
          </cell>
          <cell r="E1845" t="b">
            <v>1</v>
          </cell>
          <cell r="F1845">
            <v>1953</v>
          </cell>
          <cell r="H1845" t="str">
            <v>Крупные блоки</v>
          </cell>
          <cell r="L1845">
            <v>2</v>
          </cell>
          <cell r="M1845">
            <v>2</v>
          </cell>
          <cell r="Q1845">
            <v>983.9</v>
          </cell>
          <cell r="R1845">
            <v>895.3</v>
          </cell>
          <cell r="S1845">
            <v>895.3</v>
          </cell>
          <cell r="T1845">
            <v>19</v>
          </cell>
        </row>
        <row r="1846">
          <cell r="C1846" t="str">
            <v>Губахинский городской округ Пермского края</v>
          </cell>
          <cell r="D1846" t="str">
            <v>г. Губаха, ул. Маяковского, д. 17</v>
          </cell>
          <cell r="E1846" t="b">
            <v>1</v>
          </cell>
          <cell r="F1846">
            <v>1971</v>
          </cell>
          <cell r="H1846" t="str">
            <v>Крупные блоки</v>
          </cell>
          <cell r="L1846">
            <v>5</v>
          </cell>
          <cell r="M1846">
            <v>4</v>
          </cell>
          <cell r="Q1846">
            <v>3322.1</v>
          </cell>
          <cell r="R1846">
            <v>3322.1</v>
          </cell>
          <cell r="S1846">
            <v>2838.2</v>
          </cell>
          <cell r="T1846">
            <v>154</v>
          </cell>
        </row>
        <row r="1847">
          <cell r="C1847" t="str">
            <v>Губахинский городской округ Пермского края</v>
          </cell>
          <cell r="D1847" t="str">
            <v>г. Губаха, ул. Маяковского, д. 18</v>
          </cell>
          <cell r="E1847" t="b">
            <v>1</v>
          </cell>
          <cell r="F1847">
            <v>1951</v>
          </cell>
          <cell r="H1847" t="str">
            <v>Крупные блоки</v>
          </cell>
          <cell r="L1847">
            <v>2</v>
          </cell>
          <cell r="M1847">
            <v>1</v>
          </cell>
          <cell r="Q1847">
            <v>575.1</v>
          </cell>
          <cell r="R1847">
            <v>529.1</v>
          </cell>
          <cell r="S1847">
            <v>529.1</v>
          </cell>
          <cell r="T1847">
            <v>19</v>
          </cell>
        </row>
        <row r="1848">
          <cell r="C1848" t="str">
            <v>Губахинский городской округ Пермского края</v>
          </cell>
          <cell r="D1848" t="str">
            <v>г. Губаха, ул. Маяковского, д. 20</v>
          </cell>
          <cell r="E1848" t="b">
            <v>1</v>
          </cell>
          <cell r="F1848">
            <v>1955</v>
          </cell>
          <cell r="H1848" t="str">
            <v>Смешанные</v>
          </cell>
          <cell r="L1848">
            <v>2</v>
          </cell>
          <cell r="M1848">
            <v>3</v>
          </cell>
          <cell r="Q1848">
            <v>1877.7</v>
          </cell>
          <cell r="R1848">
            <v>1793.1</v>
          </cell>
          <cell r="S1848">
            <v>1430.6</v>
          </cell>
          <cell r="T1848">
            <v>46</v>
          </cell>
        </row>
        <row r="1849">
          <cell r="C1849" t="str">
            <v>Губахинский городской округ Пермского края</v>
          </cell>
          <cell r="D1849" t="str">
            <v>г. Губаха, ул. Маяковского, д. 9А</v>
          </cell>
          <cell r="E1849" t="b">
            <v>1</v>
          </cell>
          <cell r="F1849">
            <v>1958</v>
          </cell>
          <cell r="H1849" t="str">
            <v>Крупные блоки</v>
          </cell>
          <cell r="L1849">
            <v>3</v>
          </cell>
          <cell r="M1849">
            <v>4</v>
          </cell>
          <cell r="Q1849">
            <v>1716</v>
          </cell>
          <cell r="R1849">
            <v>1535.9</v>
          </cell>
          <cell r="S1849">
            <v>1535.9</v>
          </cell>
          <cell r="T1849">
            <v>47</v>
          </cell>
        </row>
        <row r="1850">
          <cell r="C1850" t="str">
            <v>Губахинский городской округ Пермского края</v>
          </cell>
          <cell r="D1850" t="str">
            <v>г. Губаха, ул. Мира, д. 6</v>
          </cell>
          <cell r="E1850" t="b">
            <v>1</v>
          </cell>
          <cell r="F1850">
            <v>1954</v>
          </cell>
          <cell r="H1850" t="str">
            <v>Крупные блоки</v>
          </cell>
          <cell r="L1850">
            <v>2</v>
          </cell>
          <cell r="M1850">
            <v>1</v>
          </cell>
          <cell r="Q1850">
            <v>585.20000000000005</v>
          </cell>
          <cell r="R1850">
            <v>539.9</v>
          </cell>
          <cell r="S1850">
            <v>539.9</v>
          </cell>
          <cell r="T1850">
            <v>17</v>
          </cell>
        </row>
        <row r="1851">
          <cell r="C1851" t="str">
            <v>Губахинский городской округ Пермского края</v>
          </cell>
          <cell r="D1851" t="str">
            <v>г. Губаха, ул. Мира, д. 11</v>
          </cell>
          <cell r="E1851" t="b">
            <v>1</v>
          </cell>
          <cell r="F1851">
            <v>1953</v>
          </cell>
          <cell r="H1851" t="str">
            <v>Крупные блоки</v>
          </cell>
          <cell r="L1851">
            <v>2</v>
          </cell>
          <cell r="M1851">
            <v>1</v>
          </cell>
          <cell r="Q1851">
            <v>559.70000000000005</v>
          </cell>
          <cell r="R1851">
            <v>517.29999999999995</v>
          </cell>
          <cell r="S1851">
            <v>517.29999999999995</v>
          </cell>
          <cell r="T1851">
            <v>21</v>
          </cell>
        </row>
        <row r="1852">
          <cell r="C1852" t="str">
            <v>Губахинский городской округ Пермского края</v>
          </cell>
          <cell r="D1852" t="str">
            <v>г. Губаха, ул. Мира, д. 12</v>
          </cell>
          <cell r="E1852" t="b">
            <v>1</v>
          </cell>
          <cell r="F1852">
            <v>1951</v>
          </cell>
          <cell r="H1852" t="str">
            <v>Крупные блоки</v>
          </cell>
          <cell r="L1852">
            <v>2</v>
          </cell>
          <cell r="M1852">
            <v>1</v>
          </cell>
          <cell r="Q1852">
            <v>561.20000000000005</v>
          </cell>
          <cell r="R1852">
            <v>518</v>
          </cell>
          <cell r="S1852">
            <v>518</v>
          </cell>
          <cell r="T1852">
            <v>12</v>
          </cell>
        </row>
        <row r="1853">
          <cell r="C1853" t="str">
            <v>Губахинский городской округ Пермского края</v>
          </cell>
          <cell r="D1853" t="str">
            <v>г. Губаха, ул. Мира, д. 13</v>
          </cell>
          <cell r="E1853" t="b">
            <v>1</v>
          </cell>
          <cell r="F1853">
            <v>1951</v>
          </cell>
          <cell r="H1853" t="str">
            <v>Крупные блоки</v>
          </cell>
          <cell r="L1853">
            <v>2</v>
          </cell>
          <cell r="M1853">
            <v>3</v>
          </cell>
          <cell r="Q1853">
            <v>1566.3</v>
          </cell>
          <cell r="R1853">
            <v>1407.5</v>
          </cell>
          <cell r="S1853">
            <v>1407.5</v>
          </cell>
          <cell r="T1853">
            <v>49</v>
          </cell>
        </row>
        <row r="1854">
          <cell r="C1854" t="str">
            <v>Губахинский городской округ Пермского края</v>
          </cell>
          <cell r="D1854" t="str">
            <v>г. Губаха, ул. Мира, д. 14</v>
          </cell>
          <cell r="E1854" t="b">
            <v>1</v>
          </cell>
          <cell r="F1854">
            <v>1951</v>
          </cell>
          <cell r="H1854" t="str">
            <v>Крупные блоки</v>
          </cell>
          <cell r="L1854">
            <v>2</v>
          </cell>
          <cell r="M1854">
            <v>1</v>
          </cell>
          <cell r="Q1854">
            <v>584.79999999999995</v>
          </cell>
          <cell r="R1854">
            <v>535.4</v>
          </cell>
          <cell r="S1854">
            <v>535.4</v>
          </cell>
          <cell r="T1854">
            <v>10</v>
          </cell>
        </row>
        <row r="1855">
          <cell r="C1855" t="str">
            <v>Губахинский городской округ Пермского края</v>
          </cell>
          <cell r="D1855" t="str">
            <v>г. Губаха, ул. Мира, д. 16</v>
          </cell>
          <cell r="E1855" t="b">
            <v>1</v>
          </cell>
          <cell r="F1855">
            <v>1953</v>
          </cell>
          <cell r="H1855" t="str">
            <v>Крупные блоки</v>
          </cell>
          <cell r="L1855">
            <v>2</v>
          </cell>
          <cell r="M1855">
            <v>1</v>
          </cell>
          <cell r="Q1855">
            <v>574.20000000000005</v>
          </cell>
          <cell r="R1855">
            <v>530.5</v>
          </cell>
          <cell r="S1855">
            <v>530.5</v>
          </cell>
          <cell r="T1855">
            <v>15</v>
          </cell>
        </row>
        <row r="1856">
          <cell r="C1856" t="str">
            <v>Губахинский городской округ Пермского края</v>
          </cell>
          <cell r="D1856" t="str">
            <v>г. Губаха, ул. Мира, д. 17</v>
          </cell>
          <cell r="E1856" t="b">
            <v>1</v>
          </cell>
          <cell r="F1856">
            <v>1953</v>
          </cell>
          <cell r="H1856" t="str">
            <v>Крупные блоки</v>
          </cell>
          <cell r="L1856">
            <v>2</v>
          </cell>
          <cell r="M1856">
            <v>2</v>
          </cell>
          <cell r="Q1856">
            <v>883.2</v>
          </cell>
          <cell r="R1856">
            <v>857</v>
          </cell>
          <cell r="S1856">
            <v>743.1</v>
          </cell>
          <cell r="T1856">
            <v>21</v>
          </cell>
        </row>
        <row r="1857">
          <cell r="C1857" t="str">
            <v>Губахинский городской округ Пермского края</v>
          </cell>
          <cell r="D1857" t="str">
            <v>г. Губаха, ул. Мира, д. 20</v>
          </cell>
          <cell r="E1857" t="b">
            <v>1</v>
          </cell>
          <cell r="F1857">
            <v>1952</v>
          </cell>
          <cell r="H1857" t="str">
            <v>Крупные блоки</v>
          </cell>
          <cell r="L1857">
            <v>2</v>
          </cell>
          <cell r="M1857">
            <v>1</v>
          </cell>
          <cell r="Q1857">
            <v>580.29999999999995</v>
          </cell>
          <cell r="R1857">
            <v>535.9</v>
          </cell>
          <cell r="S1857">
            <v>535.9</v>
          </cell>
          <cell r="T1857">
            <v>11</v>
          </cell>
        </row>
        <row r="1858">
          <cell r="C1858" t="str">
            <v>Губахинский городской округ Пермского края</v>
          </cell>
          <cell r="D1858" t="str">
            <v>г. Губаха, ул. Мира, д. 21</v>
          </cell>
          <cell r="E1858" t="b">
            <v>1</v>
          </cell>
          <cell r="F1858">
            <v>1953</v>
          </cell>
          <cell r="H1858" t="str">
            <v>Крупные блоки</v>
          </cell>
          <cell r="L1858">
            <v>2</v>
          </cell>
          <cell r="M1858">
            <v>2</v>
          </cell>
          <cell r="Q1858">
            <v>986.2</v>
          </cell>
          <cell r="R1858">
            <v>894.8</v>
          </cell>
          <cell r="S1858">
            <v>818.1</v>
          </cell>
          <cell r="T1858">
            <v>25</v>
          </cell>
        </row>
        <row r="1859">
          <cell r="C1859" t="str">
            <v>Губахинский городской округ Пермского края</v>
          </cell>
          <cell r="D1859" t="str">
            <v>г. Губаха, ул. Мира, д. 22</v>
          </cell>
          <cell r="E1859" t="b">
            <v>1</v>
          </cell>
          <cell r="F1859">
            <v>1954</v>
          </cell>
          <cell r="H1859" t="str">
            <v>Крупные блоки</v>
          </cell>
          <cell r="L1859">
            <v>2</v>
          </cell>
          <cell r="M1859">
            <v>1</v>
          </cell>
          <cell r="Q1859">
            <v>578.20000000000005</v>
          </cell>
          <cell r="R1859">
            <v>533.79999999999995</v>
          </cell>
          <cell r="S1859">
            <v>533.79999999999995</v>
          </cell>
          <cell r="T1859">
            <v>21</v>
          </cell>
        </row>
        <row r="1860">
          <cell r="C1860" t="str">
            <v>Губахинский городской округ Пермского края</v>
          </cell>
          <cell r="D1860" t="str">
            <v>г. Губаха, ул. Мира, д. 23</v>
          </cell>
          <cell r="E1860" t="b">
            <v>1</v>
          </cell>
          <cell r="F1860">
            <v>1954</v>
          </cell>
          <cell r="H1860" t="str">
            <v>Крупные блоки</v>
          </cell>
          <cell r="L1860">
            <v>3</v>
          </cell>
          <cell r="M1860">
            <v>3</v>
          </cell>
          <cell r="Q1860">
            <v>1545.8</v>
          </cell>
          <cell r="R1860">
            <v>1411.7</v>
          </cell>
          <cell r="S1860">
            <v>1411.7</v>
          </cell>
          <cell r="T1860">
            <v>50</v>
          </cell>
        </row>
        <row r="1861">
          <cell r="C1861" t="str">
            <v>Губахинский городской округ Пермского края</v>
          </cell>
          <cell r="D1861" t="str">
            <v>г. Губаха, ул. Мира, д. 24</v>
          </cell>
          <cell r="E1861" t="b">
            <v>1</v>
          </cell>
          <cell r="F1861">
            <v>1954</v>
          </cell>
          <cell r="H1861" t="str">
            <v>Крупные блоки</v>
          </cell>
          <cell r="L1861">
            <v>2</v>
          </cell>
          <cell r="M1861">
            <v>1</v>
          </cell>
          <cell r="Q1861">
            <v>576</v>
          </cell>
          <cell r="R1861">
            <v>531.4</v>
          </cell>
          <cell r="S1861">
            <v>531.4</v>
          </cell>
          <cell r="T1861">
            <v>16</v>
          </cell>
        </row>
        <row r="1862">
          <cell r="C1862" t="str">
            <v>Губахинский городской округ Пермского края</v>
          </cell>
          <cell r="D1862" t="str">
            <v>г. Губаха, ул. Мира, д. 25</v>
          </cell>
          <cell r="E1862" t="b">
            <v>1</v>
          </cell>
          <cell r="F1862">
            <v>1956</v>
          </cell>
          <cell r="H1862" t="str">
            <v>Кирпич</v>
          </cell>
          <cell r="L1862">
            <v>3</v>
          </cell>
          <cell r="M1862">
            <v>3</v>
          </cell>
          <cell r="Q1862">
            <v>2336.6999999999998</v>
          </cell>
          <cell r="R1862">
            <v>2180.1999999999998</v>
          </cell>
          <cell r="S1862">
            <v>1901.8</v>
          </cell>
          <cell r="T1862">
            <v>72</v>
          </cell>
        </row>
        <row r="1863">
          <cell r="C1863" t="str">
            <v>Губахинский городской округ Пермского края</v>
          </cell>
          <cell r="D1863" t="str">
            <v>г. Губаха, ул. Мира, д. 26</v>
          </cell>
          <cell r="E1863" t="b">
            <v>1</v>
          </cell>
          <cell r="F1863">
            <v>1954</v>
          </cell>
          <cell r="H1863" t="str">
            <v>Крупные блоки</v>
          </cell>
          <cell r="L1863">
            <v>2</v>
          </cell>
          <cell r="M1863">
            <v>3</v>
          </cell>
          <cell r="Q1863">
            <v>1521.7</v>
          </cell>
          <cell r="R1863">
            <v>1398.4</v>
          </cell>
          <cell r="S1863">
            <v>1398.4</v>
          </cell>
          <cell r="T1863">
            <v>40</v>
          </cell>
        </row>
        <row r="1864">
          <cell r="C1864" t="str">
            <v>Губахинский городской округ Пермского края</v>
          </cell>
          <cell r="D1864" t="str">
            <v>г. Губаха, ул. Мира, д. 27</v>
          </cell>
          <cell r="E1864" t="b">
            <v>1</v>
          </cell>
          <cell r="F1864">
            <v>1956</v>
          </cell>
          <cell r="H1864" t="str">
            <v>Кирпич</v>
          </cell>
          <cell r="L1864">
            <v>3</v>
          </cell>
          <cell r="M1864">
            <v>3</v>
          </cell>
          <cell r="Q1864">
            <v>2356</v>
          </cell>
          <cell r="R1864">
            <v>2099.1</v>
          </cell>
          <cell r="S1864">
            <v>1863</v>
          </cell>
          <cell r="T1864">
            <v>55</v>
          </cell>
        </row>
        <row r="1865">
          <cell r="C1865" t="str">
            <v>Губахинский городской округ Пермского края</v>
          </cell>
          <cell r="D1865" t="str">
            <v>г. Губаха, ул. Мира, д. 29</v>
          </cell>
          <cell r="E1865" t="b">
            <v>1</v>
          </cell>
          <cell r="F1865">
            <v>1956</v>
          </cell>
          <cell r="H1865" t="str">
            <v>Кирпич</v>
          </cell>
          <cell r="L1865">
            <v>3</v>
          </cell>
          <cell r="M1865">
            <v>3</v>
          </cell>
          <cell r="Q1865">
            <v>2264</v>
          </cell>
          <cell r="R1865">
            <v>2096</v>
          </cell>
          <cell r="S1865">
            <v>1852.8</v>
          </cell>
          <cell r="T1865">
            <v>55</v>
          </cell>
        </row>
        <row r="1866">
          <cell r="C1866" t="str">
            <v>Губахинский городской округ Пермского края</v>
          </cell>
          <cell r="D1866" t="str">
            <v>г. Губаха, ул. Мира, д. 31</v>
          </cell>
          <cell r="E1866" t="b">
            <v>1</v>
          </cell>
          <cell r="F1866">
            <v>1958</v>
          </cell>
          <cell r="H1866" t="str">
            <v>Кирпич</v>
          </cell>
          <cell r="L1866">
            <v>3</v>
          </cell>
          <cell r="M1866">
            <v>4</v>
          </cell>
          <cell r="Q1866">
            <v>1727</v>
          </cell>
          <cell r="R1866">
            <v>1543.3</v>
          </cell>
          <cell r="S1866">
            <v>1543.3</v>
          </cell>
          <cell r="T1866">
            <v>55</v>
          </cell>
        </row>
        <row r="1867">
          <cell r="C1867" t="str">
            <v>Губахинский городской округ Пермского края</v>
          </cell>
          <cell r="D1867" t="str">
            <v>г. Губаха, ул. Мира, д. 33</v>
          </cell>
          <cell r="E1867" t="b">
            <v>1</v>
          </cell>
          <cell r="F1867">
            <v>1958</v>
          </cell>
          <cell r="H1867" t="str">
            <v>шлакоблочные</v>
          </cell>
          <cell r="I1867" t="str">
            <v>скатная</v>
          </cell>
          <cell r="J1867" t="str">
            <v>ГАЗ</v>
          </cell>
          <cell r="K1867" t="str">
            <v>имеется</v>
          </cell>
          <cell r="L1867">
            <v>3</v>
          </cell>
          <cell r="M1867">
            <v>1</v>
          </cell>
          <cell r="Q1867">
            <v>2269.8000000000002</v>
          </cell>
          <cell r="R1867">
            <v>886.1</v>
          </cell>
          <cell r="S1867">
            <v>886.1</v>
          </cell>
          <cell r="T1867">
            <v>30</v>
          </cell>
        </row>
        <row r="1868">
          <cell r="C1868" t="str">
            <v>Губахинский городской округ Пермского края</v>
          </cell>
          <cell r="D1868" t="str">
            <v>г. Губаха, ул. Мира, д. 34</v>
          </cell>
          <cell r="E1868" t="b">
            <v>1</v>
          </cell>
          <cell r="F1868">
            <v>1995</v>
          </cell>
          <cell r="H1868" t="str">
            <v>крупнопанельные</v>
          </cell>
          <cell r="L1868">
            <v>5</v>
          </cell>
          <cell r="M1868">
            <v>7</v>
          </cell>
          <cell r="Q1868">
            <v>7471.8</v>
          </cell>
          <cell r="R1868">
            <v>7471.8</v>
          </cell>
          <cell r="S1868">
            <v>6315.2</v>
          </cell>
          <cell r="T1868">
            <v>281</v>
          </cell>
        </row>
        <row r="1869">
          <cell r="C1869" t="str">
            <v>Губахинский городской округ Пермского края</v>
          </cell>
          <cell r="D1869" t="str">
            <v>г. Губаха, ул. Мира, д. 37</v>
          </cell>
          <cell r="E1869" t="b">
            <v>1</v>
          </cell>
          <cell r="F1869">
            <v>1958</v>
          </cell>
          <cell r="H1869" t="str">
            <v>Крупные блоки</v>
          </cell>
          <cell r="L1869">
            <v>3</v>
          </cell>
          <cell r="M1869">
            <v>3</v>
          </cell>
          <cell r="Q1869">
            <v>1571</v>
          </cell>
          <cell r="R1869">
            <v>1465.9</v>
          </cell>
          <cell r="S1869">
            <v>1285.3</v>
          </cell>
          <cell r="T1869">
            <v>56</v>
          </cell>
        </row>
        <row r="1870">
          <cell r="C1870" t="str">
            <v>Губахинский городской округ Пермского края</v>
          </cell>
          <cell r="D1870" t="str">
            <v>г. Губаха, ул. Мира, д. 39</v>
          </cell>
          <cell r="E1870" t="b">
            <v>1</v>
          </cell>
          <cell r="F1870">
            <v>1963</v>
          </cell>
          <cell r="H1870" t="str">
            <v>Кирпич</v>
          </cell>
          <cell r="L1870">
            <v>3</v>
          </cell>
          <cell r="M1870">
            <v>2</v>
          </cell>
          <cell r="Q1870">
            <v>1130.7</v>
          </cell>
          <cell r="R1870">
            <v>1130.7</v>
          </cell>
          <cell r="S1870">
            <v>1045.8</v>
          </cell>
          <cell r="T1870">
            <v>40</v>
          </cell>
        </row>
        <row r="1871">
          <cell r="C1871" t="str">
            <v>Губахинский городской округ Пермского края</v>
          </cell>
          <cell r="D1871" t="str">
            <v>г. Губаха, ул. Мира, д. 41</v>
          </cell>
          <cell r="E1871" t="b">
            <v>1</v>
          </cell>
          <cell r="F1871">
            <v>1963</v>
          </cell>
          <cell r="H1871" t="str">
            <v>Крупные блоки</v>
          </cell>
          <cell r="L1871">
            <v>4</v>
          </cell>
          <cell r="M1871">
            <v>3</v>
          </cell>
          <cell r="Q1871">
            <v>1527.2</v>
          </cell>
          <cell r="R1871">
            <v>1527.2</v>
          </cell>
          <cell r="S1871">
            <v>1321.5</v>
          </cell>
          <cell r="T1871">
            <v>62</v>
          </cell>
        </row>
        <row r="1872">
          <cell r="C1872" t="str">
            <v>Губахинский городской округ Пермского края</v>
          </cell>
          <cell r="D1872" t="str">
            <v>г. Губаха, ул. Мира, д. 51</v>
          </cell>
          <cell r="E1872" t="b">
            <v>1</v>
          </cell>
          <cell r="F1872">
            <v>1981</v>
          </cell>
          <cell r="H1872" t="str">
            <v>Крупные панели</v>
          </cell>
          <cell r="L1872">
            <v>5</v>
          </cell>
          <cell r="M1872">
            <v>8</v>
          </cell>
          <cell r="Q1872">
            <v>5290.7</v>
          </cell>
          <cell r="R1872">
            <v>5219.8</v>
          </cell>
          <cell r="S1872">
            <v>4819.3</v>
          </cell>
          <cell r="T1872">
            <v>252</v>
          </cell>
        </row>
        <row r="1873">
          <cell r="C1873" t="str">
            <v>Губахинский городской округ Пермского края</v>
          </cell>
          <cell r="D1873" t="str">
            <v>г. Губаха, ул. Мира, д. 53</v>
          </cell>
          <cell r="E1873" t="b">
            <v>1</v>
          </cell>
          <cell r="F1873">
            <v>1992</v>
          </cell>
          <cell r="H1873" t="str">
            <v>Крупные панели</v>
          </cell>
          <cell r="L1873">
            <v>5</v>
          </cell>
          <cell r="M1873">
            <v>6</v>
          </cell>
          <cell r="Q1873">
            <v>3927.9</v>
          </cell>
          <cell r="R1873">
            <v>3927.9</v>
          </cell>
          <cell r="S1873">
            <v>3642.5</v>
          </cell>
          <cell r="T1873">
            <v>193</v>
          </cell>
        </row>
        <row r="1874">
          <cell r="C1874" t="str">
            <v>Губахинский городской округ Пермского края</v>
          </cell>
          <cell r="D1874" t="str">
            <v>г. Губаха, ул. Мира, д. 27А</v>
          </cell>
          <cell r="E1874" t="b">
            <v>1</v>
          </cell>
          <cell r="F1874">
            <v>1958</v>
          </cell>
          <cell r="H1874" t="str">
            <v>Блоки</v>
          </cell>
          <cell r="L1874">
            <v>3</v>
          </cell>
          <cell r="M1874">
            <v>3</v>
          </cell>
          <cell r="Q1874">
            <v>1564.8</v>
          </cell>
          <cell r="R1874">
            <v>1439.8</v>
          </cell>
          <cell r="S1874">
            <v>1439.8</v>
          </cell>
          <cell r="T1874">
            <v>65</v>
          </cell>
        </row>
        <row r="1875">
          <cell r="C1875" t="str">
            <v>Губахинский городской округ Пермского края</v>
          </cell>
          <cell r="D1875" t="str">
            <v>г. Губаха, ул. Мира, д. 34А</v>
          </cell>
          <cell r="E1875" t="b">
            <v>1</v>
          </cell>
          <cell r="F1875">
            <v>1999</v>
          </cell>
          <cell r="H1875" t="str">
            <v>крупнопанельные</v>
          </cell>
          <cell r="L1875">
            <v>7</v>
          </cell>
          <cell r="M1875">
            <v>2</v>
          </cell>
          <cell r="N1875">
            <v>2</v>
          </cell>
          <cell r="O1875">
            <v>2</v>
          </cell>
          <cell r="Q1875">
            <v>3358.1</v>
          </cell>
          <cell r="R1875">
            <v>3358.1</v>
          </cell>
          <cell r="S1875">
            <v>2991.3</v>
          </cell>
          <cell r="T1875">
            <v>134</v>
          </cell>
        </row>
        <row r="1876">
          <cell r="C1876" t="str">
            <v>Губахинский городской округ Пермского края</v>
          </cell>
          <cell r="D1876" t="str">
            <v>г. Губаха, ул. Мира, д. 37А</v>
          </cell>
          <cell r="E1876" t="b">
            <v>1</v>
          </cell>
          <cell r="F1876">
            <v>1960</v>
          </cell>
          <cell r="H1876" t="str">
            <v>Кирпич</v>
          </cell>
          <cell r="L1876">
            <v>4</v>
          </cell>
          <cell r="M1876">
            <v>3</v>
          </cell>
          <cell r="Q1876">
            <v>1630.6</v>
          </cell>
          <cell r="R1876">
            <v>1418.5</v>
          </cell>
          <cell r="S1876">
            <v>1227.4000000000001</v>
          </cell>
          <cell r="T1876">
            <v>72</v>
          </cell>
        </row>
        <row r="1877">
          <cell r="C1877" t="str">
            <v>Губахинский городской округ Пермского края</v>
          </cell>
          <cell r="D1877" t="str">
            <v>г. Губаха, ул. Мичурина, д. 2</v>
          </cell>
          <cell r="E1877" t="b">
            <v>1</v>
          </cell>
          <cell r="F1877">
            <v>1961</v>
          </cell>
          <cell r="H1877" t="str">
            <v>Крупные блоки</v>
          </cell>
          <cell r="J1877" t="str">
            <v>ГВС</v>
          </cell>
          <cell r="L1877">
            <v>5</v>
          </cell>
          <cell r="M1877">
            <v>2</v>
          </cell>
          <cell r="Q1877">
            <v>2078.63</v>
          </cell>
          <cell r="R1877">
            <v>1591.8</v>
          </cell>
          <cell r="S1877">
            <v>1561.7</v>
          </cell>
          <cell r="T1877">
            <v>79</v>
          </cell>
        </row>
        <row r="1878">
          <cell r="C1878" t="str">
            <v>Губахинский городской округ Пермского края</v>
          </cell>
          <cell r="D1878" t="str">
            <v>г. Губаха, ул. Никонова, д. 12</v>
          </cell>
          <cell r="E1878" t="b">
            <v>1</v>
          </cell>
          <cell r="F1878">
            <v>2002</v>
          </cell>
          <cell r="H1878" t="str">
            <v>Кирпич</v>
          </cell>
          <cell r="L1878">
            <v>5</v>
          </cell>
          <cell r="M1878">
            <v>3</v>
          </cell>
          <cell r="Q1878">
            <v>2537.0000000000005</v>
          </cell>
          <cell r="R1878">
            <v>2445.1000000000004</v>
          </cell>
          <cell r="S1878">
            <v>2361.3000000000002</v>
          </cell>
          <cell r="T1878">
            <v>102</v>
          </cell>
        </row>
        <row r="1879">
          <cell r="C1879" t="str">
            <v>Губахинский городской округ Пермского края</v>
          </cell>
          <cell r="D1879" t="str">
            <v>г. Губаха, ул. Никонова, д. 14</v>
          </cell>
          <cell r="E1879" t="b">
            <v>1</v>
          </cell>
          <cell r="F1879">
            <v>1996</v>
          </cell>
          <cell r="H1879" t="str">
            <v>Кирпич</v>
          </cell>
          <cell r="L1879">
            <v>5</v>
          </cell>
          <cell r="M1879">
            <v>2</v>
          </cell>
          <cell r="Q1879">
            <v>4290.3</v>
          </cell>
          <cell r="R1879">
            <v>4290.3</v>
          </cell>
          <cell r="S1879">
            <v>3812.7000000000003</v>
          </cell>
          <cell r="T1879">
            <v>198</v>
          </cell>
        </row>
        <row r="1880">
          <cell r="C1880" t="str">
            <v>Губахинский городской округ Пермского края</v>
          </cell>
          <cell r="D1880" t="str">
            <v>г. Губаха, ул. Никонова, д. 18</v>
          </cell>
          <cell r="E1880" t="b">
            <v>1</v>
          </cell>
          <cell r="F1880">
            <v>1985</v>
          </cell>
          <cell r="H1880" t="str">
            <v>Крупные блоки</v>
          </cell>
          <cell r="L1880">
            <v>5</v>
          </cell>
          <cell r="M1880">
            <v>4</v>
          </cell>
          <cell r="Q1880">
            <v>2644.2</v>
          </cell>
          <cell r="R1880">
            <v>2644.2</v>
          </cell>
          <cell r="S1880">
            <v>2644.2</v>
          </cell>
          <cell r="T1880">
            <v>90</v>
          </cell>
        </row>
        <row r="1881">
          <cell r="C1881" t="str">
            <v>Губахинский городской округ Пермского края</v>
          </cell>
          <cell r="D1881" t="str">
            <v>г. Губаха, ул. Никонова, д. 20</v>
          </cell>
          <cell r="E1881" t="b">
            <v>1</v>
          </cell>
          <cell r="F1881">
            <v>1998</v>
          </cell>
          <cell r="H1881" t="str">
            <v>Крупные панели/кирпич</v>
          </cell>
          <cell r="L1881">
            <v>5</v>
          </cell>
          <cell r="M1881">
            <v>9</v>
          </cell>
          <cell r="Q1881">
            <v>6398.2000000000007</v>
          </cell>
          <cell r="R1881">
            <v>5938.6</v>
          </cell>
          <cell r="S1881">
            <v>5680.6</v>
          </cell>
          <cell r="T1881">
            <v>281</v>
          </cell>
        </row>
        <row r="1882">
          <cell r="C1882" t="str">
            <v>Губахинский городской округ Пермского края</v>
          </cell>
          <cell r="D1882" t="str">
            <v>г. Губаха, ул. Никонова, д. 46</v>
          </cell>
          <cell r="E1882" t="b">
            <v>1</v>
          </cell>
          <cell r="F1882">
            <v>1960</v>
          </cell>
          <cell r="H1882" t="str">
            <v>Кирпич</v>
          </cell>
          <cell r="L1882">
            <v>2</v>
          </cell>
          <cell r="M1882">
            <v>2</v>
          </cell>
          <cell r="Q1882">
            <v>640.6</v>
          </cell>
          <cell r="R1882">
            <v>640.6</v>
          </cell>
          <cell r="S1882">
            <v>640.6</v>
          </cell>
          <cell r="T1882">
            <v>30</v>
          </cell>
        </row>
        <row r="1883">
          <cell r="C1883" t="str">
            <v>Губахинский городской округ Пермского края</v>
          </cell>
          <cell r="D1883" t="str">
            <v>г. Губаха, ул. Никонова, д. 18А</v>
          </cell>
          <cell r="E1883" t="b">
            <v>1</v>
          </cell>
          <cell r="F1883">
            <v>1988</v>
          </cell>
          <cell r="H1883" t="str">
            <v>Крупные блоки</v>
          </cell>
          <cell r="L1883">
            <v>5</v>
          </cell>
          <cell r="M1883">
            <v>4</v>
          </cell>
          <cell r="Q1883">
            <v>2920.97</v>
          </cell>
          <cell r="R1883">
            <v>2920.97</v>
          </cell>
          <cell r="S1883">
            <v>2920.97</v>
          </cell>
          <cell r="T1883">
            <v>90</v>
          </cell>
        </row>
        <row r="1884">
          <cell r="C1884" t="str">
            <v>Губахинский городской округ Пермского края</v>
          </cell>
          <cell r="D1884" t="str">
            <v>г. Губаха, ул. Олега Кошевого, д. 1</v>
          </cell>
          <cell r="E1884" t="b">
            <v>1</v>
          </cell>
          <cell r="F1884">
            <v>1960</v>
          </cell>
          <cell r="H1884" t="str">
            <v>Кирпич</v>
          </cell>
          <cell r="L1884">
            <v>2</v>
          </cell>
          <cell r="M1884">
            <v>2</v>
          </cell>
          <cell r="Q1884">
            <v>626.1</v>
          </cell>
          <cell r="R1884">
            <v>626.1</v>
          </cell>
          <cell r="S1884">
            <v>545.6</v>
          </cell>
          <cell r="T1884">
            <v>28</v>
          </cell>
        </row>
        <row r="1885">
          <cell r="C1885" t="str">
            <v>Губахинский городской округ Пермского края</v>
          </cell>
          <cell r="D1885" t="str">
            <v>г. Губаха, ул. Орджоникидзе, д. 1</v>
          </cell>
          <cell r="E1885" t="b">
            <v>1</v>
          </cell>
          <cell r="F1885">
            <v>1964</v>
          </cell>
          <cell r="H1885" t="str">
            <v>Крупные блоки</v>
          </cell>
          <cell r="L1885">
            <v>5</v>
          </cell>
          <cell r="M1885">
            <v>3</v>
          </cell>
          <cell r="Q1885">
            <v>2566</v>
          </cell>
          <cell r="R1885">
            <v>2566</v>
          </cell>
          <cell r="S1885">
            <v>2339.3000000000002</v>
          </cell>
          <cell r="T1885">
            <v>122</v>
          </cell>
        </row>
        <row r="1886">
          <cell r="C1886" t="str">
            <v>Губахинский городской округ Пермского края</v>
          </cell>
          <cell r="D1886" t="str">
            <v>г. Губаха, ул. Орджоникидзе, д. 3</v>
          </cell>
          <cell r="E1886" t="b">
            <v>1</v>
          </cell>
          <cell r="F1886">
            <v>1967</v>
          </cell>
          <cell r="H1886" t="str">
            <v>Крупные блоки</v>
          </cell>
          <cell r="L1886">
            <v>5</v>
          </cell>
          <cell r="M1886">
            <v>4</v>
          </cell>
          <cell r="Q1886">
            <v>3043.6</v>
          </cell>
          <cell r="R1886">
            <v>2545</v>
          </cell>
          <cell r="S1886">
            <v>2513.9</v>
          </cell>
          <cell r="T1886">
            <v>110</v>
          </cell>
        </row>
        <row r="1887">
          <cell r="C1887" t="str">
            <v>Губахинский городской округ Пермского края</v>
          </cell>
          <cell r="D1887" t="str">
            <v>г. Губаха, ул. Орджоникидзе, д. 4</v>
          </cell>
          <cell r="E1887" t="b">
            <v>1</v>
          </cell>
          <cell r="F1887">
            <v>1955</v>
          </cell>
          <cell r="H1887" t="str">
            <v>Блоки</v>
          </cell>
          <cell r="L1887">
            <v>2</v>
          </cell>
          <cell r="M1887">
            <v>1</v>
          </cell>
          <cell r="Q1887">
            <v>395.9</v>
          </cell>
          <cell r="R1887">
            <v>346.9</v>
          </cell>
          <cell r="S1887">
            <v>346.9</v>
          </cell>
          <cell r="T1887">
            <v>17</v>
          </cell>
        </row>
        <row r="1888">
          <cell r="C1888" t="str">
            <v>Губахинский городской округ Пермского края</v>
          </cell>
          <cell r="D1888" t="str">
            <v>г. Губаха, ул. Орджоникидзе, д. 6</v>
          </cell>
          <cell r="E1888" t="b">
            <v>1</v>
          </cell>
          <cell r="F1888">
            <v>1962</v>
          </cell>
          <cell r="H1888" t="str">
            <v>Кирпич</v>
          </cell>
          <cell r="L1888">
            <v>2</v>
          </cell>
          <cell r="M1888">
            <v>2</v>
          </cell>
          <cell r="Q1888">
            <v>337</v>
          </cell>
          <cell r="R1888">
            <v>337</v>
          </cell>
          <cell r="S1888">
            <v>280.2</v>
          </cell>
          <cell r="T1888">
            <v>18</v>
          </cell>
        </row>
        <row r="1889">
          <cell r="C1889" t="str">
            <v>Губахинский городской округ Пермского края</v>
          </cell>
          <cell r="D1889" t="str">
            <v>г. Губаха, ул. Орджоникидзе, д. 9</v>
          </cell>
          <cell r="E1889" t="b">
            <v>1</v>
          </cell>
          <cell r="F1889">
            <v>1962</v>
          </cell>
          <cell r="H1889" t="str">
            <v>Крупные блоки</v>
          </cell>
          <cell r="L1889">
            <v>4</v>
          </cell>
          <cell r="M1889">
            <v>2</v>
          </cell>
          <cell r="Q1889">
            <v>1281.7</v>
          </cell>
          <cell r="R1889">
            <v>1281.7</v>
          </cell>
          <cell r="S1889">
            <v>1196.9000000000001</v>
          </cell>
          <cell r="T1889">
            <v>58</v>
          </cell>
        </row>
        <row r="1890">
          <cell r="C1890" t="str">
            <v>Губахинский городской округ Пермского края</v>
          </cell>
          <cell r="D1890" t="str">
            <v>г. Губаха, ул. Орджоникидзе, д. 10</v>
          </cell>
          <cell r="E1890" t="b">
            <v>1</v>
          </cell>
          <cell r="F1890">
            <v>1955</v>
          </cell>
          <cell r="H1890" t="str">
            <v>Смешанные</v>
          </cell>
          <cell r="L1890">
            <v>2</v>
          </cell>
          <cell r="M1890">
            <v>2</v>
          </cell>
          <cell r="Q1890">
            <v>823.6</v>
          </cell>
          <cell r="R1890">
            <v>785.2</v>
          </cell>
          <cell r="S1890">
            <v>785.2</v>
          </cell>
          <cell r="T1890">
            <v>30</v>
          </cell>
        </row>
        <row r="1891">
          <cell r="C1891" t="str">
            <v>Губахинский городской округ Пермского края</v>
          </cell>
          <cell r="D1891" t="str">
            <v>г. Губаха, ул. Орджоникидзе, д. 11</v>
          </cell>
          <cell r="E1891" t="b">
            <v>1</v>
          </cell>
          <cell r="F1891">
            <v>1963</v>
          </cell>
          <cell r="H1891" t="str">
            <v>Крупные блоки</v>
          </cell>
          <cell r="L1891">
            <v>4</v>
          </cell>
          <cell r="M1891">
            <v>2</v>
          </cell>
          <cell r="Q1891">
            <v>1293.0999999999999</v>
          </cell>
          <cell r="R1891">
            <v>1038.3</v>
          </cell>
          <cell r="S1891">
            <v>995</v>
          </cell>
          <cell r="T1891">
            <v>63</v>
          </cell>
        </row>
        <row r="1892">
          <cell r="C1892" t="str">
            <v>Губахинский городской округ Пермского края</v>
          </cell>
          <cell r="D1892" t="str">
            <v>г. Губаха, ул. Орджоникидзе, д. 13</v>
          </cell>
          <cell r="E1892" t="b">
            <v>1</v>
          </cell>
          <cell r="F1892">
            <v>1963</v>
          </cell>
          <cell r="H1892" t="str">
            <v>Крупные блоки</v>
          </cell>
          <cell r="L1892">
            <v>4</v>
          </cell>
          <cell r="M1892">
            <v>3</v>
          </cell>
          <cell r="Q1892">
            <v>2065.9</v>
          </cell>
          <cell r="R1892">
            <v>2065.9</v>
          </cell>
          <cell r="S1892">
            <v>1886.7</v>
          </cell>
          <cell r="T1892">
            <v>96</v>
          </cell>
        </row>
        <row r="1893">
          <cell r="C1893" t="str">
            <v>Губахинский городской округ Пермского края</v>
          </cell>
          <cell r="D1893" t="str">
            <v>г. Губаха, ул. Орджоникидзе, д. 14</v>
          </cell>
          <cell r="E1893" t="b">
            <v>1</v>
          </cell>
          <cell r="F1893">
            <v>1962</v>
          </cell>
          <cell r="H1893" t="str">
            <v>Блоки</v>
          </cell>
          <cell r="L1893">
            <v>5</v>
          </cell>
          <cell r="M1893">
            <v>2</v>
          </cell>
          <cell r="Q1893">
            <v>1722.8</v>
          </cell>
          <cell r="R1893">
            <v>1600.5</v>
          </cell>
          <cell r="S1893">
            <v>1560.3</v>
          </cell>
          <cell r="T1893">
            <v>77</v>
          </cell>
        </row>
        <row r="1894">
          <cell r="C1894" t="str">
            <v>Губахинский городской округ Пермского края</v>
          </cell>
          <cell r="D1894" t="str">
            <v>г. Губаха, ул. Орджоникидзе, д. 19</v>
          </cell>
          <cell r="E1894" t="b">
            <v>1</v>
          </cell>
          <cell r="F1894">
            <v>1959</v>
          </cell>
          <cell r="H1894" t="str">
            <v>Кирпич</v>
          </cell>
          <cell r="L1894">
            <v>3</v>
          </cell>
          <cell r="M1894">
            <v>3</v>
          </cell>
          <cell r="Q1894">
            <v>1525.8</v>
          </cell>
          <cell r="R1894">
            <v>1525.8</v>
          </cell>
          <cell r="S1894">
            <v>1439.8</v>
          </cell>
          <cell r="T1894">
            <v>62</v>
          </cell>
        </row>
        <row r="1895">
          <cell r="C1895" t="str">
            <v>Губахинский городской округ Пермского края</v>
          </cell>
          <cell r="D1895" t="str">
            <v>г. Губаха, ул. Орджоникидзе, д. 20</v>
          </cell>
          <cell r="E1895" t="b">
            <v>1</v>
          </cell>
          <cell r="F1895">
            <v>1958</v>
          </cell>
          <cell r="H1895" t="str">
            <v>Шлакоблок</v>
          </cell>
          <cell r="L1895">
            <v>2</v>
          </cell>
          <cell r="M1895">
            <v>2</v>
          </cell>
          <cell r="Q1895">
            <v>696.7</v>
          </cell>
          <cell r="R1895">
            <v>652.20000000000005</v>
          </cell>
          <cell r="S1895">
            <v>652.20000000000005</v>
          </cell>
          <cell r="T1895">
            <v>31</v>
          </cell>
        </row>
        <row r="1896">
          <cell r="C1896" t="str">
            <v>Губахинский городской округ Пермского края</v>
          </cell>
          <cell r="D1896" t="str">
            <v>г. Губаха, ул. Орджоникидзе, д. 22</v>
          </cell>
          <cell r="E1896" t="b">
            <v>1</v>
          </cell>
          <cell r="F1896">
            <v>1955</v>
          </cell>
          <cell r="H1896" t="str">
            <v>Крупные блоки</v>
          </cell>
          <cell r="L1896">
            <v>2</v>
          </cell>
          <cell r="M1896">
            <v>1</v>
          </cell>
          <cell r="Q1896">
            <v>365.7</v>
          </cell>
          <cell r="R1896">
            <v>333.6</v>
          </cell>
          <cell r="S1896">
            <v>333.6</v>
          </cell>
          <cell r="T1896">
            <v>10</v>
          </cell>
        </row>
        <row r="1897">
          <cell r="C1897" t="str">
            <v>Губахинский городской округ Пермского края</v>
          </cell>
          <cell r="D1897" t="str">
            <v>г. Губаха, ул. Орджоникидзе, д. 28</v>
          </cell>
          <cell r="E1897" t="b">
            <v>1</v>
          </cell>
          <cell r="F1897">
            <v>1954</v>
          </cell>
          <cell r="H1897" t="str">
            <v>Крупные блоки</v>
          </cell>
          <cell r="L1897">
            <v>2</v>
          </cell>
          <cell r="M1897">
            <v>2</v>
          </cell>
          <cell r="Q1897">
            <v>407.9</v>
          </cell>
          <cell r="R1897">
            <v>368.7</v>
          </cell>
          <cell r="S1897">
            <v>368.7</v>
          </cell>
          <cell r="T1897">
            <v>23</v>
          </cell>
        </row>
        <row r="1898">
          <cell r="C1898" t="str">
            <v>Губахинский городской округ Пермского края</v>
          </cell>
          <cell r="D1898" t="str">
            <v>г. Губаха, ул. Островского, д. 8</v>
          </cell>
          <cell r="E1898" t="b">
            <v>1</v>
          </cell>
          <cell r="F1898">
            <v>1998</v>
          </cell>
          <cell r="H1898" t="str">
            <v>Кирпич</v>
          </cell>
          <cell r="L1898">
            <v>5</v>
          </cell>
          <cell r="M1898">
            <v>3</v>
          </cell>
          <cell r="Q1898">
            <v>4397.5</v>
          </cell>
          <cell r="R1898">
            <v>4397.5</v>
          </cell>
          <cell r="S1898">
            <v>4020</v>
          </cell>
          <cell r="T1898">
            <v>172</v>
          </cell>
        </row>
        <row r="1899">
          <cell r="C1899" t="str">
            <v>Губахинский городской округ Пермского края</v>
          </cell>
          <cell r="D1899" t="str">
            <v>г. Губаха, ул. Павлика Морозова, д. 7</v>
          </cell>
          <cell r="E1899" t="b">
            <v>1</v>
          </cell>
          <cell r="F1899">
            <v>1960</v>
          </cell>
          <cell r="H1899" t="str">
            <v>Кирпич</v>
          </cell>
          <cell r="L1899">
            <v>2</v>
          </cell>
          <cell r="M1899">
            <v>2</v>
          </cell>
          <cell r="Q1899">
            <v>631.54999999999995</v>
          </cell>
          <cell r="R1899">
            <v>631.54999999999995</v>
          </cell>
          <cell r="S1899">
            <v>600.94999999999993</v>
          </cell>
          <cell r="T1899">
            <v>38</v>
          </cell>
        </row>
        <row r="1900">
          <cell r="C1900" t="str">
            <v>Губахинский городской округ Пермского края</v>
          </cell>
          <cell r="D1900" t="str">
            <v>г. Губаха, ул. Павлика Морозова, д. 9</v>
          </cell>
          <cell r="E1900" t="b">
            <v>1</v>
          </cell>
          <cell r="F1900">
            <v>1960</v>
          </cell>
          <cell r="H1900" t="str">
            <v>Кирпич</v>
          </cell>
          <cell r="L1900">
            <v>4</v>
          </cell>
          <cell r="M1900">
            <v>2</v>
          </cell>
          <cell r="Q1900">
            <v>1266.3</v>
          </cell>
          <cell r="R1900">
            <v>1266.3</v>
          </cell>
          <cell r="S1900">
            <v>1234.5</v>
          </cell>
          <cell r="T1900">
            <v>60</v>
          </cell>
        </row>
        <row r="1901">
          <cell r="C1901" t="str">
            <v>Губахинский городской округ Пермского края</v>
          </cell>
          <cell r="D1901" t="str">
            <v>г. Губаха, ул. Павлика Морозова, д. 10</v>
          </cell>
          <cell r="E1901" t="b">
            <v>1</v>
          </cell>
          <cell r="F1901">
            <v>1954</v>
          </cell>
          <cell r="H1901" t="str">
            <v>Блоки</v>
          </cell>
          <cell r="L1901">
            <v>2</v>
          </cell>
          <cell r="M1901">
            <v>1</v>
          </cell>
          <cell r="Q1901">
            <v>379.1</v>
          </cell>
          <cell r="R1901">
            <v>347.2</v>
          </cell>
          <cell r="S1901">
            <v>347.2</v>
          </cell>
          <cell r="T1901">
            <v>9</v>
          </cell>
        </row>
        <row r="1902">
          <cell r="C1902" t="str">
            <v>Губахинский городской округ Пермского края</v>
          </cell>
          <cell r="D1902" t="str">
            <v>г. Губаха, ул. Павлика Морозова, д. 15</v>
          </cell>
          <cell r="E1902" t="b">
            <v>1</v>
          </cell>
          <cell r="F1902">
            <v>1953</v>
          </cell>
          <cell r="H1902" t="str">
            <v>Блоки</v>
          </cell>
          <cell r="L1902">
            <v>2</v>
          </cell>
          <cell r="M1902">
            <v>2</v>
          </cell>
          <cell r="Q1902">
            <v>921</v>
          </cell>
          <cell r="R1902">
            <v>840.8</v>
          </cell>
          <cell r="S1902">
            <v>745.7</v>
          </cell>
          <cell r="T1902">
            <v>29</v>
          </cell>
        </row>
        <row r="1903">
          <cell r="C1903" t="str">
            <v>Губахинский городской округ Пермского края</v>
          </cell>
          <cell r="D1903" t="str">
            <v>г. Губаха, ул. Павлика Морозова, д. 16</v>
          </cell>
          <cell r="E1903" t="b">
            <v>1</v>
          </cell>
          <cell r="F1903">
            <v>1954</v>
          </cell>
          <cell r="H1903" t="str">
            <v>Крупные блоки</v>
          </cell>
          <cell r="L1903">
            <v>2</v>
          </cell>
          <cell r="M1903">
            <v>2</v>
          </cell>
          <cell r="Q1903">
            <v>873.5</v>
          </cell>
          <cell r="R1903">
            <v>663.6</v>
          </cell>
          <cell r="S1903">
            <v>548.29999999999995</v>
          </cell>
          <cell r="T1903">
            <v>36</v>
          </cell>
        </row>
        <row r="1904">
          <cell r="C1904" t="str">
            <v>Губахинский городской округ Пермского края</v>
          </cell>
          <cell r="D1904" t="str">
            <v>г. Губаха, ул. Павлика Морозова, д. 17</v>
          </cell>
          <cell r="E1904" t="b">
            <v>1</v>
          </cell>
          <cell r="F1904">
            <v>1954</v>
          </cell>
          <cell r="H1904" t="str">
            <v>Блоки</v>
          </cell>
          <cell r="L1904">
            <v>2</v>
          </cell>
          <cell r="M1904">
            <v>1</v>
          </cell>
          <cell r="Q1904">
            <v>364.1</v>
          </cell>
          <cell r="R1904">
            <v>330.7</v>
          </cell>
          <cell r="S1904">
            <v>330.7</v>
          </cell>
          <cell r="T1904">
            <v>17</v>
          </cell>
        </row>
        <row r="1905">
          <cell r="C1905" t="str">
            <v>Губахинский городской округ Пермского края</v>
          </cell>
          <cell r="D1905" t="str">
            <v>г. Губаха, ул. Парковая, д. 2</v>
          </cell>
          <cell r="E1905" t="b">
            <v>1</v>
          </cell>
          <cell r="F1905">
            <v>1974</v>
          </cell>
          <cell r="H1905" t="str">
            <v>Кирпич</v>
          </cell>
          <cell r="L1905">
            <v>2</v>
          </cell>
          <cell r="M1905">
            <v>3</v>
          </cell>
          <cell r="Q1905">
            <v>854.7</v>
          </cell>
          <cell r="R1905">
            <v>854.7</v>
          </cell>
          <cell r="S1905">
            <v>815</v>
          </cell>
          <cell r="T1905">
            <v>45</v>
          </cell>
        </row>
        <row r="1906">
          <cell r="C1906" t="str">
            <v>Губахинский городской округ Пермского края</v>
          </cell>
          <cell r="D1906" t="str">
            <v>г. Губаха, ул. Парковая, д. 4</v>
          </cell>
          <cell r="E1906" t="b">
            <v>1</v>
          </cell>
          <cell r="F1906">
            <v>1978</v>
          </cell>
          <cell r="H1906" t="str">
            <v>Кирпич</v>
          </cell>
          <cell r="L1906">
            <v>2</v>
          </cell>
          <cell r="M1906">
            <v>3</v>
          </cell>
          <cell r="Q1906">
            <v>944.5</v>
          </cell>
          <cell r="R1906">
            <v>944.5</v>
          </cell>
          <cell r="S1906">
            <v>836</v>
          </cell>
          <cell r="T1906">
            <v>56</v>
          </cell>
        </row>
        <row r="1907">
          <cell r="C1907" t="str">
            <v>Губахинский городской округ Пермского края</v>
          </cell>
          <cell r="D1907" t="str">
            <v>г. Губаха, ул. Парковая, д. 8</v>
          </cell>
          <cell r="E1907" t="b">
            <v>1</v>
          </cell>
          <cell r="F1907">
            <v>1978</v>
          </cell>
          <cell r="H1907" t="str">
            <v>Крупные панели</v>
          </cell>
          <cell r="L1907">
            <v>5</v>
          </cell>
          <cell r="M1907">
            <v>6</v>
          </cell>
          <cell r="Q1907">
            <v>3840.4</v>
          </cell>
          <cell r="R1907">
            <v>3840.4</v>
          </cell>
          <cell r="S1907">
            <v>3585.6</v>
          </cell>
          <cell r="T1907">
            <v>205</v>
          </cell>
        </row>
        <row r="1908">
          <cell r="C1908" t="str">
            <v>Губахинский городской округ Пермского края</v>
          </cell>
          <cell r="D1908" t="str">
            <v>г. Губаха, ул. Парковая, д. 12</v>
          </cell>
          <cell r="E1908" t="b">
            <v>1</v>
          </cell>
          <cell r="F1908">
            <v>1987</v>
          </cell>
          <cell r="H1908" t="str">
            <v>Крупные панели</v>
          </cell>
          <cell r="L1908">
            <v>9</v>
          </cell>
          <cell r="M1908">
            <v>2</v>
          </cell>
          <cell r="N1908">
            <v>2</v>
          </cell>
          <cell r="O1908">
            <v>2</v>
          </cell>
          <cell r="Q1908">
            <v>3624</v>
          </cell>
          <cell r="R1908">
            <v>3624</v>
          </cell>
          <cell r="S1908">
            <v>3572.6</v>
          </cell>
          <cell r="T1908">
            <v>150</v>
          </cell>
        </row>
        <row r="1909">
          <cell r="C1909" t="str">
            <v>Губахинский городской округ Пермского края</v>
          </cell>
          <cell r="D1909" t="str">
            <v>г. Губаха, ул. Парковая, д. 12А</v>
          </cell>
          <cell r="E1909" t="b">
            <v>1</v>
          </cell>
          <cell r="F1909">
            <v>1988</v>
          </cell>
          <cell r="H1909" t="str">
            <v>Крупные панели</v>
          </cell>
          <cell r="L1909">
            <v>9</v>
          </cell>
          <cell r="M1909">
            <v>4</v>
          </cell>
          <cell r="N1909">
            <v>4</v>
          </cell>
          <cell r="O1909">
            <v>4</v>
          </cell>
          <cell r="Q1909">
            <v>7650.9</v>
          </cell>
          <cell r="R1909">
            <v>7650.9</v>
          </cell>
          <cell r="S1909">
            <v>7385.5</v>
          </cell>
          <cell r="T1909">
            <v>350</v>
          </cell>
        </row>
        <row r="1910">
          <cell r="C1910" t="str">
            <v>Губахинский городской округ Пермского края</v>
          </cell>
          <cell r="D1910" t="str">
            <v>г. Губаха, ул. Парковая, д. 6А</v>
          </cell>
          <cell r="E1910" t="b">
            <v>1</v>
          </cell>
          <cell r="F1910">
            <v>1977</v>
          </cell>
          <cell r="H1910" t="str">
            <v>Крупные панели</v>
          </cell>
          <cell r="L1910">
            <v>5</v>
          </cell>
          <cell r="M1910">
            <v>4</v>
          </cell>
          <cell r="Q1910">
            <v>2598.1999999999998</v>
          </cell>
          <cell r="R1910">
            <v>2598.1999999999998</v>
          </cell>
          <cell r="S1910">
            <v>2515.2999999999997</v>
          </cell>
          <cell r="T1910">
            <v>128</v>
          </cell>
        </row>
        <row r="1911">
          <cell r="C1911" t="str">
            <v>Губахинский городской округ Пермского края</v>
          </cell>
          <cell r="D1911" t="str">
            <v>г. Губаха, ул. Парковая, д. 8А</v>
          </cell>
          <cell r="E1911" t="b">
            <v>1</v>
          </cell>
          <cell r="F1911">
            <v>1978</v>
          </cell>
          <cell r="H1911" t="str">
            <v>Крупные блоки</v>
          </cell>
          <cell r="L1911">
            <v>5</v>
          </cell>
          <cell r="M1911">
            <v>4</v>
          </cell>
          <cell r="Q1911">
            <v>3398.8</v>
          </cell>
          <cell r="R1911">
            <v>3398.8</v>
          </cell>
          <cell r="S1911">
            <v>3353.8</v>
          </cell>
          <cell r="T1911">
            <v>151</v>
          </cell>
        </row>
        <row r="1912">
          <cell r="C1912" t="str">
            <v>Губахинский городской округ Пермского края</v>
          </cell>
          <cell r="D1912" t="str">
            <v>г. Губаха, ул. Пионеров, д. 16</v>
          </cell>
          <cell r="E1912" t="b">
            <v>1</v>
          </cell>
          <cell r="F1912">
            <v>1983</v>
          </cell>
          <cell r="H1912" t="str">
            <v>Кирпич</v>
          </cell>
          <cell r="L1912">
            <v>2</v>
          </cell>
          <cell r="M1912">
            <v>3</v>
          </cell>
          <cell r="Q1912">
            <v>1048.9000000000001</v>
          </cell>
          <cell r="R1912">
            <v>1048.9000000000001</v>
          </cell>
          <cell r="S1912">
            <v>1003.8000000000001</v>
          </cell>
          <cell r="T1912">
            <v>48</v>
          </cell>
        </row>
        <row r="1913">
          <cell r="C1913" t="str">
            <v>Губахинский городской округ Пермского края</v>
          </cell>
          <cell r="D1913" t="str">
            <v>г. Губаха, ул. Пугачева, д. 33</v>
          </cell>
          <cell r="E1913" t="b">
            <v>1</v>
          </cell>
          <cell r="F1913">
            <v>1994</v>
          </cell>
          <cell r="H1913" t="str">
            <v>Кирпич</v>
          </cell>
          <cell r="L1913">
            <v>2</v>
          </cell>
          <cell r="M1913">
            <v>2</v>
          </cell>
          <cell r="Q1913">
            <v>563</v>
          </cell>
          <cell r="R1913">
            <v>563</v>
          </cell>
          <cell r="S1913">
            <v>478.6</v>
          </cell>
          <cell r="T1913">
            <v>22</v>
          </cell>
        </row>
        <row r="1914">
          <cell r="C1914" t="str">
            <v>Губахинский городской округ Пермского края</v>
          </cell>
          <cell r="D1914" t="str">
            <v>г. Губаха, ул. Радищева, д. 3</v>
          </cell>
          <cell r="E1914" t="b">
            <v>1</v>
          </cell>
          <cell r="F1914">
            <v>1962</v>
          </cell>
          <cell r="H1914" t="str">
            <v>Крупные блоки</v>
          </cell>
          <cell r="J1914" t="str">
            <v>ГВС</v>
          </cell>
          <cell r="L1914">
            <v>5</v>
          </cell>
          <cell r="M1914">
            <v>2</v>
          </cell>
          <cell r="Q1914">
            <v>2368.67</v>
          </cell>
          <cell r="R1914">
            <v>1579.9</v>
          </cell>
          <cell r="S1914">
            <v>1450</v>
          </cell>
          <cell r="T1914">
            <v>78</v>
          </cell>
        </row>
        <row r="1915">
          <cell r="C1915" t="str">
            <v>Губахинский городской округ Пермского края</v>
          </cell>
          <cell r="D1915" t="str">
            <v>г. Губаха, ул. Северная, д. 6</v>
          </cell>
          <cell r="E1915" t="b">
            <v>1</v>
          </cell>
          <cell r="F1915">
            <v>1961</v>
          </cell>
          <cell r="H1915" t="str">
            <v>Шлакоблок</v>
          </cell>
          <cell r="L1915">
            <v>2</v>
          </cell>
          <cell r="M1915">
            <v>2</v>
          </cell>
          <cell r="Q1915">
            <v>624.79999999999995</v>
          </cell>
          <cell r="R1915">
            <v>624.79999999999995</v>
          </cell>
          <cell r="S1915">
            <v>583</v>
          </cell>
          <cell r="T1915">
            <v>20</v>
          </cell>
        </row>
        <row r="1916">
          <cell r="C1916" t="str">
            <v>Губахинский городской округ Пермского края</v>
          </cell>
          <cell r="D1916" t="str">
            <v>г. Губаха, ул. Суворова, д. 7</v>
          </cell>
          <cell r="E1916" t="b">
            <v>1</v>
          </cell>
          <cell r="F1916">
            <v>1968</v>
          </cell>
          <cell r="H1916" t="str">
            <v>Крупные блоки</v>
          </cell>
          <cell r="L1916">
            <v>5</v>
          </cell>
          <cell r="M1916">
            <v>4</v>
          </cell>
          <cell r="Q1916">
            <v>3348.4</v>
          </cell>
          <cell r="R1916">
            <v>3348.4</v>
          </cell>
          <cell r="S1916">
            <v>3190.8</v>
          </cell>
          <cell r="T1916">
            <v>210</v>
          </cell>
        </row>
        <row r="1917">
          <cell r="C1917" t="str">
            <v>Губахинский городской округ Пермского края</v>
          </cell>
          <cell r="D1917" t="str">
            <v>г. Губаха, ул. Суворова, д. 9</v>
          </cell>
          <cell r="E1917" t="b">
            <v>1</v>
          </cell>
          <cell r="F1917">
            <v>1971</v>
          </cell>
          <cell r="H1917" t="str">
            <v>Крупные блоки</v>
          </cell>
          <cell r="L1917">
            <v>5</v>
          </cell>
          <cell r="M1917">
            <v>4</v>
          </cell>
          <cell r="Q1917">
            <v>3221.4</v>
          </cell>
          <cell r="R1917">
            <v>2554.8000000000002</v>
          </cell>
          <cell r="S1917">
            <v>2363.1000000000004</v>
          </cell>
          <cell r="T1917">
            <v>107</v>
          </cell>
        </row>
        <row r="1918">
          <cell r="C1918" t="str">
            <v>Губахинский городской округ Пермского края</v>
          </cell>
          <cell r="D1918" t="str">
            <v>г. Губаха, ул. Суворова, д. 18</v>
          </cell>
          <cell r="E1918" t="b">
            <v>1</v>
          </cell>
          <cell r="F1918">
            <v>1998</v>
          </cell>
          <cell r="H1918" t="str">
            <v>Крупные панели</v>
          </cell>
          <cell r="L1918">
            <v>9</v>
          </cell>
          <cell r="M1918">
            <v>2</v>
          </cell>
          <cell r="N1918">
            <v>2</v>
          </cell>
          <cell r="O1918">
            <v>2</v>
          </cell>
          <cell r="Q1918">
            <v>4279.8</v>
          </cell>
          <cell r="R1918">
            <v>4279.8</v>
          </cell>
          <cell r="S1918">
            <v>4213.1000000000004</v>
          </cell>
          <cell r="T1918">
            <v>215</v>
          </cell>
        </row>
        <row r="1919">
          <cell r="C1919" t="str">
            <v>Губахинский городской округ Пермского края</v>
          </cell>
          <cell r="D1919" t="str">
            <v>г. Губаха, ул. Суворова, д. 48</v>
          </cell>
          <cell r="E1919" t="b">
            <v>1</v>
          </cell>
          <cell r="F1919">
            <v>1954</v>
          </cell>
          <cell r="H1919" t="str">
            <v>Крупные блоки</v>
          </cell>
          <cell r="L1919">
            <v>2</v>
          </cell>
          <cell r="M1919">
            <v>2</v>
          </cell>
          <cell r="Q1919">
            <v>727.3</v>
          </cell>
          <cell r="R1919">
            <v>657.3</v>
          </cell>
          <cell r="S1919">
            <v>657.3</v>
          </cell>
          <cell r="T1919">
            <v>31</v>
          </cell>
        </row>
        <row r="1920">
          <cell r="C1920" t="str">
            <v>Губахинский городской округ Пермского края</v>
          </cell>
          <cell r="D1920" t="str">
            <v>г. Губаха, ул. Суворова, д. 54</v>
          </cell>
          <cell r="E1920" t="b">
            <v>1</v>
          </cell>
          <cell r="F1920">
            <v>1956</v>
          </cell>
          <cell r="H1920" t="str">
            <v>Дерево</v>
          </cell>
          <cell r="L1920">
            <v>2</v>
          </cell>
          <cell r="M1920">
            <v>2</v>
          </cell>
          <cell r="Q1920">
            <v>826.9</v>
          </cell>
          <cell r="R1920">
            <v>748.8</v>
          </cell>
          <cell r="S1920">
            <v>748.8</v>
          </cell>
          <cell r="T1920">
            <v>20</v>
          </cell>
        </row>
        <row r="1921">
          <cell r="C1921" t="str">
            <v>Губахинский городской округ Пермского края</v>
          </cell>
          <cell r="D1921" t="str">
            <v>г. Губаха, ул. Суворова, д. 56</v>
          </cell>
          <cell r="E1921" t="b">
            <v>1</v>
          </cell>
          <cell r="F1921">
            <v>1963</v>
          </cell>
          <cell r="H1921" t="str">
            <v>Крупные блоки/кирпич</v>
          </cell>
          <cell r="L1921">
            <v>4</v>
          </cell>
          <cell r="M1921">
            <v>3</v>
          </cell>
          <cell r="Q1921">
            <v>2030</v>
          </cell>
          <cell r="R1921">
            <v>1719.6000000000001</v>
          </cell>
          <cell r="S1921">
            <v>1001.0000000000001</v>
          </cell>
          <cell r="T1921">
            <v>126</v>
          </cell>
        </row>
        <row r="1922">
          <cell r="C1922" t="str">
            <v>Губахинский городской округ Пермского края</v>
          </cell>
          <cell r="D1922" t="str">
            <v>г. Губаха, ул. Суворова, д. 58</v>
          </cell>
          <cell r="E1922" t="b">
            <v>1</v>
          </cell>
          <cell r="F1922">
            <v>1967</v>
          </cell>
          <cell r="H1922" t="str">
            <v>Крупные блоки</v>
          </cell>
          <cell r="L1922">
            <v>5</v>
          </cell>
          <cell r="M1922">
            <v>4</v>
          </cell>
          <cell r="Q1922">
            <v>3352.8</v>
          </cell>
          <cell r="R1922">
            <v>3352.8</v>
          </cell>
          <cell r="S1922">
            <v>2908.8</v>
          </cell>
          <cell r="T1922">
            <v>210</v>
          </cell>
        </row>
        <row r="1923">
          <cell r="C1923" t="str">
            <v>Губахинский городской округ Пермского края</v>
          </cell>
          <cell r="D1923" t="str">
            <v>г. Губаха, ул. Суворова, д. 7А</v>
          </cell>
          <cell r="E1923" t="b">
            <v>1</v>
          </cell>
          <cell r="F1923">
            <v>1985</v>
          </cell>
          <cell r="H1923" t="str">
            <v>Крупные панели</v>
          </cell>
          <cell r="L1923">
            <v>9</v>
          </cell>
          <cell r="M1923">
            <v>2</v>
          </cell>
          <cell r="N1923">
            <v>2</v>
          </cell>
          <cell r="O1923">
            <v>2</v>
          </cell>
          <cell r="Q1923">
            <v>3580.2</v>
          </cell>
          <cell r="R1923">
            <v>3580.2</v>
          </cell>
          <cell r="S1923">
            <v>3395.1</v>
          </cell>
          <cell r="T1923">
            <v>175</v>
          </cell>
        </row>
        <row r="1924">
          <cell r="C1924" t="str">
            <v>Губахинский городской округ Пермского края</v>
          </cell>
          <cell r="D1924" t="str">
            <v>г. Губаха, ул. Суворова, д. 7Б</v>
          </cell>
          <cell r="E1924" t="b">
            <v>1</v>
          </cell>
          <cell r="F1924">
            <v>1995</v>
          </cell>
          <cell r="H1924" t="str">
            <v>Кирпич</v>
          </cell>
          <cell r="L1924">
            <v>4</v>
          </cell>
          <cell r="M1924">
            <v>3</v>
          </cell>
          <cell r="Q1924">
            <v>1807.6</v>
          </cell>
          <cell r="R1924">
            <v>1807.6</v>
          </cell>
          <cell r="S1924">
            <v>1807.6</v>
          </cell>
          <cell r="T1924">
            <v>50</v>
          </cell>
        </row>
        <row r="1925">
          <cell r="C1925" t="str">
            <v>Губахинский городской округ Пермского края</v>
          </cell>
          <cell r="D1925" t="str">
            <v>г. Губаха, ул. Суворова, д. 9А</v>
          </cell>
          <cell r="E1925" t="b">
            <v>1</v>
          </cell>
          <cell r="F1925">
            <v>1985</v>
          </cell>
          <cell r="H1925" t="str">
            <v>Крупные панели</v>
          </cell>
          <cell r="L1925">
            <v>9</v>
          </cell>
          <cell r="M1925">
            <v>2</v>
          </cell>
          <cell r="N1925">
            <v>2</v>
          </cell>
          <cell r="O1925">
            <v>2</v>
          </cell>
          <cell r="Q1925">
            <v>3585.7</v>
          </cell>
          <cell r="R1925">
            <v>3585.7</v>
          </cell>
          <cell r="S1925">
            <v>3535.5</v>
          </cell>
          <cell r="T1925">
            <v>142</v>
          </cell>
        </row>
        <row r="1926">
          <cell r="C1926" t="str">
            <v>Губахинский городской округ Пермского края</v>
          </cell>
          <cell r="D1926" t="str">
            <v>г. Губаха, ул. Тельмана, д. 10</v>
          </cell>
          <cell r="E1926" t="b">
            <v>1</v>
          </cell>
          <cell r="F1926">
            <v>1961</v>
          </cell>
          <cell r="H1926" t="str">
            <v>Кирпич</v>
          </cell>
          <cell r="L1926">
            <v>2</v>
          </cell>
          <cell r="M1926">
            <v>1</v>
          </cell>
          <cell r="Q1926">
            <v>428.5</v>
          </cell>
          <cell r="R1926">
            <v>428.5</v>
          </cell>
          <cell r="S1926">
            <v>384.4</v>
          </cell>
          <cell r="T1926">
            <v>19</v>
          </cell>
        </row>
        <row r="1927">
          <cell r="C1927" t="str">
            <v>Губахинский городской округ Пермского края</v>
          </cell>
          <cell r="D1927" t="str">
            <v>г. Губаха, ул. Тюленина, д. 1</v>
          </cell>
          <cell r="E1927" t="b">
            <v>1</v>
          </cell>
          <cell r="F1927">
            <v>1993</v>
          </cell>
          <cell r="H1927" t="str">
            <v>Крупные панели</v>
          </cell>
          <cell r="L1927">
            <v>9</v>
          </cell>
          <cell r="M1927">
            <v>2</v>
          </cell>
          <cell r="N1927">
            <v>2</v>
          </cell>
          <cell r="O1927">
            <v>2</v>
          </cell>
          <cell r="Q1927">
            <v>3525.2</v>
          </cell>
          <cell r="R1927">
            <v>3525.2</v>
          </cell>
          <cell r="S1927">
            <v>3423.3999999999996</v>
          </cell>
          <cell r="T1927">
            <v>152</v>
          </cell>
        </row>
        <row r="1928">
          <cell r="C1928" t="str">
            <v>Губахинский городской округ Пермского края</v>
          </cell>
          <cell r="D1928" t="str">
            <v>г. Губаха, ул. Тюленина, д. 3</v>
          </cell>
          <cell r="E1928" t="b">
            <v>1</v>
          </cell>
          <cell r="F1928">
            <v>1989</v>
          </cell>
          <cell r="H1928" t="str">
            <v>Крупные панели</v>
          </cell>
          <cell r="L1928">
            <v>5</v>
          </cell>
          <cell r="M1928">
            <v>12</v>
          </cell>
          <cell r="Q1928">
            <v>8777.5</v>
          </cell>
          <cell r="R1928">
            <v>8777.5</v>
          </cell>
          <cell r="S1928">
            <v>8161</v>
          </cell>
          <cell r="T1928">
            <v>407</v>
          </cell>
        </row>
        <row r="1929">
          <cell r="C1929" t="str">
            <v>Губахинский городской округ Пермского края</v>
          </cell>
          <cell r="D1929" t="str">
            <v>г. Губаха, ул. Тюленина, д. 5</v>
          </cell>
          <cell r="E1929" t="b">
            <v>1</v>
          </cell>
          <cell r="F1929">
            <v>2013</v>
          </cell>
          <cell r="H1929" t="str">
            <v>Крупные панели</v>
          </cell>
          <cell r="L1929">
            <v>5</v>
          </cell>
          <cell r="M1929">
            <v>3</v>
          </cell>
          <cell r="Q1929">
            <v>2659.9</v>
          </cell>
          <cell r="R1929">
            <v>2659.9</v>
          </cell>
          <cell r="S1929">
            <v>2611.3000000000002</v>
          </cell>
        </row>
        <row r="1930">
          <cell r="C1930" t="str">
            <v>Губахинский городской округ Пермского края</v>
          </cell>
          <cell r="D1930" t="str">
            <v>г. Губаха, ул. Углеуральская, д. 21</v>
          </cell>
          <cell r="E1930" t="b">
            <v>1</v>
          </cell>
          <cell r="F1930">
            <v>1957</v>
          </cell>
          <cell r="H1930" t="str">
            <v>Блоки</v>
          </cell>
          <cell r="L1930">
            <v>2</v>
          </cell>
          <cell r="M1930">
            <v>1</v>
          </cell>
          <cell r="Q1930">
            <v>442.1</v>
          </cell>
          <cell r="R1930">
            <v>369.9</v>
          </cell>
          <cell r="S1930">
            <v>369.9</v>
          </cell>
          <cell r="T1930">
            <v>15</v>
          </cell>
        </row>
        <row r="1931">
          <cell r="C1931" t="str">
            <v>Губахинский городской округ Пермского края</v>
          </cell>
          <cell r="D1931" t="str">
            <v>г. Губаха, ул. Углеуральская, д. 23</v>
          </cell>
          <cell r="E1931" t="b">
            <v>1</v>
          </cell>
          <cell r="F1931">
            <v>1954</v>
          </cell>
          <cell r="H1931" t="str">
            <v>Блоки</v>
          </cell>
          <cell r="L1931">
            <v>2</v>
          </cell>
          <cell r="M1931">
            <v>1</v>
          </cell>
          <cell r="Q1931">
            <v>443.8</v>
          </cell>
          <cell r="R1931">
            <v>406.4</v>
          </cell>
          <cell r="S1931">
            <v>406.4</v>
          </cell>
          <cell r="T1931">
            <v>10</v>
          </cell>
        </row>
        <row r="1932">
          <cell r="C1932" t="str">
            <v>Губахинский городской округ Пермского края</v>
          </cell>
          <cell r="D1932" t="str">
            <v>г. Губаха, ул. Углеуральская, д. 25</v>
          </cell>
          <cell r="E1932" t="b">
            <v>1</v>
          </cell>
          <cell r="F1932">
            <v>1954</v>
          </cell>
          <cell r="H1932" t="str">
            <v>Блоки</v>
          </cell>
          <cell r="L1932">
            <v>2</v>
          </cell>
          <cell r="M1932">
            <v>1</v>
          </cell>
          <cell r="Q1932">
            <v>461.5</v>
          </cell>
          <cell r="R1932">
            <v>405.8</v>
          </cell>
          <cell r="S1932">
            <v>405.8</v>
          </cell>
          <cell r="T1932">
            <v>15</v>
          </cell>
        </row>
        <row r="1933">
          <cell r="C1933" t="str">
            <v>Губахинский городской округ Пермского края</v>
          </cell>
          <cell r="D1933" t="str">
            <v>г. Губаха, ул. Углеуральская, д. 27</v>
          </cell>
          <cell r="E1933" t="b">
            <v>1</v>
          </cell>
          <cell r="F1933">
            <v>1954</v>
          </cell>
          <cell r="H1933" t="str">
            <v>Блоки</v>
          </cell>
          <cell r="L1933">
            <v>2</v>
          </cell>
          <cell r="M1933">
            <v>1</v>
          </cell>
          <cell r="Q1933">
            <v>445</v>
          </cell>
          <cell r="R1933">
            <v>411.7</v>
          </cell>
          <cell r="S1933">
            <v>411.7</v>
          </cell>
          <cell r="T1933">
            <v>10</v>
          </cell>
        </row>
        <row r="1934">
          <cell r="C1934" t="str">
            <v>Губахинский городской округ Пермского края</v>
          </cell>
          <cell r="D1934" t="str">
            <v>г. Губаха, ул. Циолковского, д. 1</v>
          </cell>
          <cell r="E1934" t="b">
            <v>1</v>
          </cell>
          <cell r="F1934">
            <v>1967</v>
          </cell>
          <cell r="H1934" t="str">
            <v>Шлакоблок</v>
          </cell>
          <cell r="L1934">
            <v>2</v>
          </cell>
          <cell r="M1934">
            <v>2</v>
          </cell>
          <cell r="Q1934">
            <v>634</v>
          </cell>
          <cell r="R1934">
            <v>634</v>
          </cell>
          <cell r="S1934">
            <v>634</v>
          </cell>
          <cell r="T1934">
            <v>24</v>
          </cell>
        </row>
        <row r="1935">
          <cell r="C1935" t="str">
            <v>Губахинский городской округ Пермского края</v>
          </cell>
          <cell r="D1935" t="str">
            <v>г. Губаха, ул. Циолковского, д. 4</v>
          </cell>
          <cell r="E1935" t="b">
            <v>1</v>
          </cell>
          <cell r="F1935">
            <v>1962</v>
          </cell>
          <cell r="H1935" t="str">
            <v>Крупные блоки</v>
          </cell>
          <cell r="L1935">
            <v>5</v>
          </cell>
          <cell r="M1935">
            <v>2</v>
          </cell>
          <cell r="Q1935">
            <v>1992.74</v>
          </cell>
          <cell r="R1935">
            <v>1600.4</v>
          </cell>
          <cell r="S1935">
            <v>1531.8</v>
          </cell>
          <cell r="T1935">
            <v>74</v>
          </cell>
        </row>
        <row r="1936">
          <cell r="C1936" t="str">
            <v>Губахинский городской округ Пермского края</v>
          </cell>
          <cell r="D1936" t="str">
            <v>г. Губаха, ул. Циолковского, д. 5</v>
          </cell>
          <cell r="E1936" t="b">
            <v>1</v>
          </cell>
          <cell r="F1936">
            <v>1955</v>
          </cell>
          <cell r="H1936" t="str">
            <v>Крупные блоки</v>
          </cell>
          <cell r="L1936">
            <v>2</v>
          </cell>
          <cell r="M1936">
            <v>1</v>
          </cell>
          <cell r="Q1936">
            <v>353</v>
          </cell>
          <cell r="R1936">
            <v>321.3</v>
          </cell>
          <cell r="S1936">
            <v>236.8</v>
          </cell>
          <cell r="T1936">
            <v>8</v>
          </cell>
        </row>
        <row r="1937">
          <cell r="C1937" t="str">
            <v>Губахинский городской округ Пермского края</v>
          </cell>
          <cell r="D1937" t="str">
            <v>г. Губаха, ул. Циолковского, д. 6</v>
          </cell>
          <cell r="E1937" t="b">
            <v>1</v>
          </cell>
          <cell r="F1937">
            <v>1961</v>
          </cell>
          <cell r="H1937" t="str">
            <v>Крупные блоки</v>
          </cell>
          <cell r="L1937">
            <v>5</v>
          </cell>
          <cell r="M1937">
            <v>2</v>
          </cell>
          <cell r="Q1937">
            <v>1528.1499999999999</v>
          </cell>
          <cell r="R1937">
            <v>1471.35</v>
          </cell>
          <cell r="S1937">
            <v>1471.35</v>
          </cell>
          <cell r="T1937">
            <v>60</v>
          </cell>
        </row>
        <row r="1938">
          <cell r="C1938" t="str">
            <v>Губахинский городской округ Пермского края</v>
          </cell>
          <cell r="D1938" t="str">
            <v>г. Губаха, ул. Циолковского, д. 8</v>
          </cell>
          <cell r="E1938" t="b">
            <v>1</v>
          </cell>
          <cell r="F1938">
            <v>1954</v>
          </cell>
          <cell r="H1938" t="str">
            <v>Кирпич</v>
          </cell>
          <cell r="L1938">
            <v>2</v>
          </cell>
          <cell r="M1938">
            <v>1</v>
          </cell>
          <cell r="Q1938">
            <v>392.9</v>
          </cell>
          <cell r="R1938">
            <v>258.60000000000002</v>
          </cell>
          <cell r="S1938">
            <v>258.60000000000002</v>
          </cell>
          <cell r="T1938">
            <v>14</v>
          </cell>
        </row>
        <row r="1939">
          <cell r="C1939" t="str">
            <v>Губахинский городской округ Пермского края</v>
          </cell>
          <cell r="D1939" t="str">
            <v>г. Губаха, ул. Циолковского, д. 9</v>
          </cell>
          <cell r="E1939" t="b">
            <v>1</v>
          </cell>
          <cell r="F1939">
            <v>1954</v>
          </cell>
          <cell r="H1939" t="str">
            <v>Кирпич</v>
          </cell>
          <cell r="L1939">
            <v>2</v>
          </cell>
          <cell r="M1939">
            <v>2</v>
          </cell>
          <cell r="Q1939">
            <v>817.2</v>
          </cell>
          <cell r="R1939">
            <v>744.6</v>
          </cell>
          <cell r="S1939">
            <v>744.6</v>
          </cell>
          <cell r="T1939">
            <v>20</v>
          </cell>
        </row>
        <row r="1940">
          <cell r="C1940" t="str">
            <v>Губахинский городской округ Пермского края</v>
          </cell>
          <cell r="D1940" t="str">
            <v>г. Губаха, ул. Циолковского, д. 11</v>
          </cell>
          <cell r="E1940" t="b">
            <v>1</v>
          </cell>
          <cell r="F1940">
            <v>1955</v>
          </cell>
          <cell r="H1940" t="str">
            <v>Крупные блоки</v>
          </cell>
          <cell r="L1940">
            <v>2</v>
          </cell>
          <cell r="M1940">
            <v>2</v>
          </cell>
          <cell r="Q1940">
            <v>826.8</v>
          </cell>
          <cell r="R1940">
            <v>755.4</v>
          </cell>
          <cell r="S1940">
            <v>755.4</v>
          </cell>
          <cell r="T1940">
            <v>20</v>
          </cell>
        </row>
        <row r="1941">
          <cell r="C1941" t="str">
            <v>Губахинский городской округ Пермского края</v>
          </cell>
          <cell r="D1941" t="str">
            <v>г. Губаха, ул. Чайковского, д. 1</v>
          </cell>
          <cell r="E1941" t="b">
            <v>1</v>
          </cell>
          <cell r="F1941">
            <v>1958</v>
          </cell>
          <cell r="H1941" t="str">
            <v>Кирпич</v>
          </cell>
          <cell r="L1941">
            <v>2</v>
          </cell>
          <cell r="M1941">
            <v>1</v>
          </cell>
          <cell r="Q1941">
            <v>467</v>
          </cell>
          <cell r="R1941">
            <v>467</v>
          </cell>
          <cell r="S1941">
            <v>427</v>
          </cell>
          <cell r="T1941">
            <v>21</v>
          </cell>
        </row>
        <row r="1942">
          <cell r="C1942" t="str">
            <v>Губахинский городской округ Пермского края</v>
          </cell>
          <cell r="D1942" t="str">
            <v>г. Губаха, ул. Чернигина, д. 1</v>
          </cell>
          <cell r="E1942" t="b">
            <v>1</v>
          </cell>
          <cell r="F1942">
            <v>1973</v>
          </cell>
          <cell r="H1942" t="str">
            <v>Крупные блоки</v>
          </cell>
          <cell r="L1942">
            <v>5</v>
          </cell>
          <cell r="M1942">
            <v>6</v>
          </cell>
          <cell r="Q1942">
            <v>5018.5</v>
          </cell>
          <cell r="R1942">
            <v>4717.3</v>
          </cell>
          <cell r="S1942">
            <v>4359.7</v>
          </cell>
          <cell r="T1942">
            <v>179</v>
          </cell>
        </row>
        <row r="1943">
          <cell r="C1943" t="str">
            <v>Губахинский городской округ Пермского края</v>
          </cell>
          <cell r="D1943" t="str">
            <v>г. Губаха, ул. Чернигина, д. 2</v>
          </cell>
          <cell r="E1943" t="b">
            <v>1</v>
          </cell>
          <cell r="F1943">
            <v>1965</v>
          </cell>
          <cell r="H1943" t="str">
            <v>Крупные блоки</v>
          </cell>
          <cell r="L1943">
            <v>4</v>
          </cell>
          <cell r="M1943">
            <v>3</v>
          </cell>
          <cell r="Q1943">
            <v>2196.5</v>
          </cell>
          <cell r="R1943">
            <v>1983.9</v>
          </cell>
          <cell r="S1943">
            <v>1940.5</v>
          </cell>
          <cell r="T1943">
            <v>70</v>
          </cell>
        </row>
        <row r="1944">
          <cell r="C1944" t="str">
            <v>Губахинский городской округ Пермского края</v>
          </cell>
          <cell r="D1944" t="str">
            <v>г. Губаха, ул. Чернигина, д. 3</v>
          </cell>
          <cell r="E1944" t="b">
            <v>1</v>
          </cell>
          <cell r="F1944">
            <v>1971</v>
          </cell>
          <cell r="H1944" t="str">
            <v>Крупные блоки</v>
          </cell>
          <cell r="L1944">
            <v>5</v>
          </cell>
          <cell r="M1944">
            <v>4</v>
          </cell>
          <cell r="Q1944">
            <v>3371.6</v>
          </cell>
          <cell r="R1944">
            <v>3323.4</v>
          </cell>
          <cell r="S1944">
            <v>3265.1</v>
          </cell>
          <cell r="T1944">
            <v>167</v>
          </cell>
        </row>
        <row r="1945">
          <cell r="C1945" t="str">
            <v>Губахинский городской округ Пермского края</v>
          </cell>
          <cell r="D1945" t="str">
            <v>г. Губаха, ул. Чернигина, д. 4</v>
          </cell>
          <cell r="E1945" t="b">
            <v>1</v>
          </cell>
          <cell r="F1945">
            <v>1965</v>
          </cell>
          <cell r="H1945" t="str">
            <v>Крупные блоки</v>
          </cell>
          <cell r="L1945">
            <v>4</v>
          </cell>
          <cell r="M1945">
            <v>2</v>
          </cell>
          <cell r="Q1945">
            <v>1283.7</v>
          </cell>
          <cell r="R1945">
            <v>1283.7</v>
          </cell>
          <cell r="S1945">
            <v>1252.8</v>
          </cell>
          <cell r="T1945">
            <v>55</v>
          </cell>
        </row>
        <row r="1946">
          <cell r="C1946" t="str">
            <v>Губахинский городской округ Пермского края</v>
          </cell>
          <cell r="D1946" t="str">
            <v>г. Губаха, ул. Чернигина, д. 6</v>
          </cell>
          <cell r="E1946" t="b">
            <v>1</v>
          </cell>
          <cell r="F1946">
            <v>1965</v>
          </cell>
          <cell r="H1946" t="str">
            <v>Крупные блоки</v>
          </cell>
          <cell r="L1946">
            <v>5</v>
          </cell>
          <cell r="M1946">
            <v>3</v>
          </cell>
          <cell r="Q1946">
            <v>2800.6</v>
          </cell>
          <cell r="R1946">
            <v>2570.6</v>
          </cell>
          <cell r="S1946">
            <v>2363.7999999999997</v>
          </cell>
          <cell r="T1946">
            <v>124</v>
          </cell>
        </row>
        <row r="1947">
          <cell r="C1947" t="str">
            <v>Губахинский городской округ Пермского края</v>
          </cell>
          <cell r="D1947" t="str">
            <v>г. Губаха, ул. Чернышевского, д. 17</v>
          </cell>
          <cell r="E1947" t="b">
            <v>1</v>
          </cell>
          <cell r="F1947">
            <v>1958</v>
          </cell>
          <cell r="H1947" t="str">
            <v>Крупные блоки</v>
          </cell>
          <cell r="L1947">
            <v>2</v>
          </cell>
          <cell r="M1947">
            <v>2</v>
          </cell>
          <cell r="Q1947">
            <v>709.7</v>
          </cell>
          <cell r="R1947">
            <v>655.29999999999995</v>
          </cell>
          <cell r="S1947">
            <v>609.79999999999995</v>
          </cell>
          <cell r="T1947">
            <v>14</v>
          </cell>
        </row>
        <row r="1948">
          <cell r="C1948" t="str">
            <v>Губахинский городской округ Пермского края</v>
          </cell>
          <cell r="D1948" t="str">
            <v>г. Губаха, ул. Чернышевского, д. 19</v>
          </cell>
          <cell r="E1948" t="b">
            <v>1</v>
          </cell>
          <cell r="F1948">
            <v>1959</v>
          </cell>
          <cell r="H1948" t="str">
            <v>Крупные блоки</v>
          </cell>
          <cell r="L1948">
            <v>2</v>
          </cell>
          <cell r="M1948">
            <v>2</v>
          </cell>
          <cell r="Q1948">
            <v>678.3</v>
          </cell>
          <cell r="R1948">
            <v>633.70000000000005</v>
          </cell>
          <cell r="S1948">
            <v>633.70000000000005</v>
          </cell>
          <cell r="T1948">
            <v>24</v>
          </cell>
        </row>
        <row r="1949">
          <cell r="C1949" t="str">
            <v>Губахинский городской округ Пермского края</v>
          </cell>
          <cell r="D1949" t="str">
            <v>г. Губаха, ул. Чернышевского, д. 20</v>
          </cell>
          <cell r="E1949" t="b">
            <v>1</v>
          </cell>
          <cell r="F1949">
            <v>1954</v>
          </cell>
          <cell r="H1949" t="str">
            <v>Крупные блоки</v>
          </cell>
          <cell r="L1949">
            <v>2</v>
          </cell>
          <cell r="M1949">
            <v>2</v>
          </cell>
          <cell r="Q1949">
            <v>986.1</v>
          </cell>
          <cell r="R1949">
            <v>894.8</v>
          </cell>
          <cell r="S1949">
            <v>894.8</v>
          </cell>
          <cell r="T1949">
            <v>23</v>
          </cell>
        </row>
        <row r="1950">
          <cell r="C1950" t="str">
            <v>Губахинский городской округ Пермского края</v>
          </cell>
          <cell r="D1950" t="str">
            <v>г. Губаха, ул. Чернышевского, д. 21</v>
          </cell>
          <cell r="E1950" t="b">
            <v>1</v>
          </cell>
          <cell r="F1950">
            <v>1968</v>
          </cell>
          <cell r="H1950" t="str">
            <v>Крупные блоки</v>
          </cell>
          <cell r="L1950">
            <v>5</v>
          </cell>
          <cell r="M1950">
            <v>4</v>
          </cell>
          <cell r="Q1950">
            <v>3446.7</v>
          </cell>
          <cell r="R1950">
            <v>3446.7</v>
          </cell>
          <cell r="S1950">
            <v>3296.7</v>
          </cell>
          <cell r="T1950">
            <v>159</v>
          </cell>
        </row>
        <row r="1951">
          <cell r="C1951" t="str">
            <v>Губахинский городской округ Пермского края</v>
          </cell>
          <cell r="D1951" t="str">
            <v>г. Губаха, ул. Чернышевского, д. 26</v>
          </cell>
          <cell r="E1951" t="b">
            <v>1</v>
          </cell>
          <cell r="F1951">
            <v>1957</v>
          </cell>
          <cell r="H1951" t="str">
            <v>Смешанные</v>
          </cell>
          <cell r="L1951">
            <v>2</v>
          </cell>
          <cell r="M1951">
            <v>2</v>
          </cell>
          <cell r="Q1951">
            <v>683.6</v>
          </cell>
          <cell r="R1951">
            <v>631.9</v>
          </cell>
          <cell r="S1951">
            <v>631.9</v>
          </cell>
          <cell r="T1951">
            <v>50</v>
          </cell>
        </row>
        <row r="1952">
          <cell r="C1952" t="str">
            <v>Губахинский городской округ Пермского края</v>
          </cell>
          <cell r="D1952" t="str">
            <v>г. Губаха, ул. Чернышевского, д. 30</v>
          </cell>
          <cell r="E1952" t="b">
            <v>1</v>
          </cell>
          <cell r="F1952">
            <v>1957</v>
          </cell>
          <cell r="H1952" t="str">
            <v>Крупные блоки</v>
          </cell>
          <cell r="L1952">
            <v>3</v>
          </cell>
          <cell r="M1952">
            <v>2</v>
          </cell>
          <cell r="Q1952">
            <v>963.6</v>
          </cell>
          <cell r="R1952">
            <v>885.5</v>
          </cell>
          <cell r="S1952">
            <v>885.5</v>
          </cell>
          <cell r="T1952">
            <v>26</v>
          </cell>
        </row>
        <row r="1953">
          <cell r="C1953" t="str">
            <v>Губахинский городской округ Пермского края</v>
          </cell>
          <cell r="D1953" t="str">
            <v>г. Губаха, ул. Чернышевского, д. 32</v>
          </cell>
          <cell r="E1953" t="b">
            <v>1</v>
          </cell>
          <cell r="F1953">
            <v>1957</v>
          </cell>
          <cell r="H1953" t="str">
            <v>Крупные блоки</v>
          </cell>
          <cell r="L1953">
            <v>2</v>
          </cell>
          <cell r="M1953">
            <v>2</v>
          </cell>
          <cell r="Q1953">
            <v>793</v>
          </cell>
          <cell r="R1953">
            <v>733.5</v>
          </cell>
          <cell r="S1953">
            <v>733.5</v>
          </cell>
          <cell r="T1953">
            <v>34</v>
          </cell>
        </row>
        <row r="1954">
          <cell r="C1954" t="str">
            <v>Губахинский городской округ Пермского края</v>
          </cell>
          <cell r="D1954" t="str">
            <v>г. Губаха, ул. Чернышевского, д. 34</v>
          </cell>
          <cell r="E1954" t="b">
            <v>1</v>
          </cell>
          <cell r="F1954">
            <v>1959</v>
          </cell>
          <cell r="H1954" t="str">
            <v>Кирпич</v>
          </cell>
          <cell r="L1954">
            <v>3</v>
          </cell>
          <cell r="M1954">
            <v>2</v>
          </cell>
          <cell r="Q1954">
            <v>827.7</v>
          </cell>
          <cell r="R1954">
            <v>827.7</v>
          </cell>
          <cell r="S1954">
            <v>784.90000000000009</v>
          </cell>
          <cell r="T1954">
            <v>34</v>
          </cell>
        </row>
        <row r="1955">
          <cell r="C1955" t="str">
            <v>Губахинский городской округ Пермского края</v>
          </cell>
          <cell r="D1955" t="str">
            <v>г. Губаха, ул. Чернышевского, д. 40</v>
          </cell>
          <cell r="E1955" t="b">
            <v>1</v>
          </cell>
          <cell r="F1955">
            <v>1961</v>
          </cell>
          <cell r="H1955" t="str">
            <v>Крупные блоки</v>
          </cell>
          <cell r="L1955">
            <v>4</v>
          </cell>
          <cell r="M1955">
            <v>3</v>
          </cell>
          <cell r="Q1955">
            <v>1843</v>
          </cell>
          <cell r="R1955">
            <v>1843</v>
          </cell>
          <cell r="S1955">
            <v>1633.2</v>
          </cell>
          <cell r="T1955">
            <v>121</v>
          </cell>
        </row>
        <row r="1956">
          <cell r="C1956" t="str">
            <v>Губахинский городской округ Пермского края</v>
          </cell>
          <cell r="D1956" t="str">
            <v>г. Губаха, ул. Чернышевского, д. 42</v>
          </cell>
          <cell r="E1956" t="b">
            <v>1</v>
          </cell>
          <cell r="F1956">
            <v>1961</v>
          </cell>
          <cell r="H1956" t="str">
            <v>Крупные блоки</v>
          </cell>
          <cell r="L1956">
            <v>5</v>
          </cell>
          <cell r="M1956">
            <v>3</v>
          </cell>
          <cell r="Q1956">
            <v>2581.9</v>
          </cell>
          <cell r="R1956">
            <v>2581.9</v>
          </cell>
          <cell r="S1956">
            <v>2318.5</v>
          </cell>
          <cell r="T1956">
            <v>162</v>
          </cell>
        </row>
        <row r="1957">
          <cell r="C1957" t="str">
            <v>Губахинский городской округ Пермского края</v>
          </cell>
          <cell r="D1957" t="str">
            <v>г. Губаха, ул. Чернышевского, д. 46</v>
          </cell>
          <cell r="E1957" t="b">
            <v>1</v>
          </cell>
          <cell r="F1957">
            <v>1966</v>
          </cell>
          <cell r="H1957" t="str">
            <v>Крупные блоки</v>
          </cell>
          <cell r="L1957">
            <v>5</v>
          </cell>
          <cell r="M1957">
            <v>3</v>
          </cell>
          <cell r="Q1957">
            <v>2664.2000000000003</v>
          </cell>
          <cell r="R1957">
            <v>2584.9</v>
          </cell>
          <cell r="S1957">
            <v>2406.5</v>
          </cell>
          <cell r="T1957">
            <v>106</v>
          </cell>
        </row>
        <row r="1958">
          <cell r="C1958" t="str">
            <v>Губахинский городской округ Пермского края</v>
          </cell>
          <cell r="D1958" t="str">
            <v>г. Губаха, ул. Чернышевского, д. 50</v>
          </cell>
          <cell r="E1958" t="b">
            <v>1</v>
          </cell>
          <cell r="F1958">
            <v>1978</v>
          </cell>
          <cell r="H1958" t="str">
            <v>Крупные блоки</v>
          </cell>
          <cell r="L1958">
            <v>5</v>
          </cell>
          <cell r="M1958">
            <v>4</v>
          </cell>
          <cell r="Q1958">
            <v>3623.2999999999997</v>
          </cell>
          <cell r="R1958">
            <v>3623.2999999999997</v>
          </cell>
          <cell r="S1958">
            <v>3371.2</v>
          </cell>
          <cell r="T1958">
            <v>166</v>
          </cell>
        </row>
        <row r="1959">
          <cell r="C1959" t="str">
            <v>Губахинский городской округ Пермского края</v>
          </cell>
          <cell r="D1959" t="str">
            <v>г. Губаха, ул. Чернышевского, д. 54</v>
          </cell>
          <cell r="E1959" t="b">
            <v>1</v>
          </cell>
          <cell r="F1959">
            <v>1980</v>
          </cell>
          <cell r="H1959" t="str">
            <v>Кирпич</v>
          </cell>
          <cell r="L1959">
            <v>5</v>
          </cell>
          <cell r="M1959">
            <v>2</v>
          </cell>
          <cell r="Q1959">
            <v>5198</v>
          </cell>
          <cell r="R1959">
            <v>5198</v>
          </cell>
          <cell r="S1959">
            <v>4083.4</v>
          </cell>
          <cell r="T1959">
            <v>40</v>
          </cell>
        </row>
        <row r="1960">
          <cell r="C1960" t="str">
            <v>Губахинский городской округ Пермского края</v>
          </cell>
          <cell r="D1960" t="str">
            <v>г. Губаха, ул. Чернышевского, д. 56</v>
          </cell>
          <cell r="E1960" t="b">
            <v>1</v>
          </cell>
          <cell r="F1960">
            <v>1985</v>
          </cell>
          <cell r="H1960" t="str">
            <v>Крупные блоки</v>
          </cell>
          <cell r="L1960">
            <v>5</v>
          </cell>
          <cell r="M1960">
            <v>4</v>
          </cell>
          <cell r="Q1960">
            <v>3346.7</v>
          </cell>
          <cell r="R1960">
            <v>3346.7</v>
          </cell>
          <cell r="S1960">
            <v>3130.5</v>
          </cell>
          <cell r="T1960">
            <v>163</v>
          </cell>
        </row>
        <row r="1961">
          <cell r="C1961" t="str">
            <v>Губахинский городской округ Пермского края</v>
          </cell>
          <cell r="D1961" t="str">
            <v>г. Губаха, ул. Шахтостроителей, д. 8</v>
          </cell>
          <cell r="E1961" t="b">
            <v>1</v>
          </cell>
          <cell r="F1961">
            <v>1953</v>
          </cell>
          <cell r="H1961" t="str">
            <v>Дерево</v>
          </cell>
          <cell r="L1961">
            <v>2</v>
          </cell>
          <cell r="M1961">
            <v>1</v>
          </cell>
          <cell r="Q1961">
            <v>510.9</v>
          </cell>
          <cell r="R1961">
            <v>318.7</v>
          </cell>
          <cell r="S1961">
            <v>318.7</v>
          </cell>
          <cell r="T1961">
            <v>10</v>
          </cell>
        </row>
        <row r="1962">
          <cell r="C1962" t="str">
            <v>Добрянский городской округ Пермского края</v>
          </cell>
          <cell r="D1962" t="str">
            <v>г. Добрянка, пер. Строителей, д. 1</v>
          </cell>
          <cell r="E1962" t="b">
            <v>1</v>
          </cell>
          <cell r="F1962">
            <v>1980</v>
          </cell>
          <cell r="H1962" t="str">
            <v>Железобетон</v>
          </cell>
          <cell r="L1962">
            <v>5</v>
          </cell>
          <cell r="M1962">
            <v>6</v>
          </cell>
          <cell r="Q1962">
            <v>4024</v>
          </cell>
          <cell r="R1962">
            <v>3850</v>
          </cell>
          <cell r="S1962">
            <v>3850</v>
          </cell>
        </row>
        <row r="1963">
          <cell r="C1963" t="str">
            <v>Добрянский городской округ Пермского края</v>
          </cell>
          <cell r="D1963" t="str">
            <v>г. Добрянка, пер. Строителей, д. 3</v>
          </cell>
          <cell r="E1963" t="b">
            <v>1</v>
          </cell>
          <cell r="F1963">
            <v>1979</v>
          </cell>
          <cell r="H1963" t="str">
            <v>Железобетон</v>
          </cell>
          <cell r="L1963">
            <v>5</v>
          </cell>
          <cell r="M1963">
            <v>6</v>
          </cell>
          <cell r="Q1963">
            <v>4130</v>
          </cell>
          <cell r="R1963">
            <v>3912</v>
          </cell>
          <cell r="S1963">
            <v>3912</v>
          </cell>
        </row>
        <row r="1964">
          <cell r="C1964" t="str">
            <v>Добрянский городской округ Пермского края</v>
          </cell>
          <cell r="D1964" t="str">
            <v>г. Добрянка, пер. Строителей, д. 5</v>
          </cell>
          <cell r="E1964" t="b">
            <v>1</v>
          </cell>
          <cell r="F1964">
            <v>1978</v>
          </cell>
          <cell r="H1964" t="str">
            <v>Железобетон</v>
          </cell>
          <cell r="L1964">
            <v>5</v>
          </cell>
          <cell r="M1964">
            <v>6</v>
          </cell>
          <cell r="Q1964">
            <v>4233</v>
          </cell>
          <cell r="R1964">
            <v>3998.4</v>
          </cell>
          <cell r="S1964">
            <v>3998.4</v>
          </cell>
        </row>
        <row r="1965">
          <cell r="C1965" t="str">
            <v>Добрянский городской округ Пермского края</v>
          </cell>
          <cell r="D1965" t="str">
            <v>г. Добрянка, пер. Строителей, д. 8</v>
          </cell>
          <cell r="E1965" t="b">
            <v>1</v>
          </cell>
          <cell r="F1965">
            <v>1977</v>
          </cell>
          <cell r="H1965" t="str">
            <v>Железобетон</v>
          </cell>
          <cell r="L1965">
            <v>5</v>
          </cell>
          <cell r="M1965">
            <v>4</v>
          </cell>
          <cell r="Q1965">
            <v>4205</v>
          </cell>
          <cell r="R1965">
            <v>4002</v>
          </cell>
          <cell r="S1965">
            <v>4002</v>
          </cell>
        </row>
        <row r="1966">
          <cell r="C1966" t="str">
            <v>Добрянский городской округ Пермского края</v>
          </cell>
          <cell r="D1966" t="str">
            <v>г. Добрянка, пер. Строителей, д. 9</v>
          </cell>
          <cell r="E1966" t="b">
            <v>1</v>
          </cell>
          <cell r="F1966">
            <v>1986</v>
          </cell>
          <cell r="H1966" t="str">
            <v>Панель</v>
          </cell>
          <cell r="L1966">
            <v>9</v>
          </cell>
          <cell r="M1966">
            <v>1</v>
          </cell>
          <cell r="N1966">
            <v>1</v>
          </cell>
          <cell r="O1966">
            <v>1</v>
          </cell>
          <cell r="Q1966">
            <v>2352.6</v>
          </cell>
          <cell r="R1966">
            <v>2051.9</v>
          </cell>
          <cell r="S1966">
            <v>2051.9</v>
          </cell>
          <cell r="T1966">
            <v>89</v>
          </cell>
        </row>
        <row r="1967">
          <cell r="C1967" t="str">
            <v>Добрянский городской округ Пермского края</v>
          </cell>
          <cell r="D1967" t="str">
            <v>г. Добрянка, пер. Строителей, д. 10</v>
          </cell>
          <cell r="E1967" t="b">
            <v>1</v>
          </cell>
          <cell r="F1967">
            <v>1977</v>
          </cell>
          <cell r="H1967" t="str">
            <v>Железобетон</v>
          </cell>
          <cell r="L1967">
            <v>5</v>
          </cell>
          <cell r="M1967">
            <v>4</v>
          </cell>
          <cell r="Q1967">
            <v>3203.6</v>
          </cell>
          <cell r="R1967">
            <v>2632</v>
          </cell>
          <cell r="S1967">
            <v>2632</v>
          </cell>
        </row>
        <row r="1968">
          <cell r="C1968" t="str">
            <v>Добрянский городской округ Пермского края</v>
          </cell>
          <cell r="D1968" t="str">
            <v>г. Добрянка, пер. Строителей, д. 11</v>
          </cell>
          <cell r="E1968" t="b">
            <v>1</v>
          </cell>
          <cell r="F1968">
            <v>1987</v>
          </cell>
          <cell r="H1968" t="str">
            <v>Железобетон</v>
          </cell>
          <cell r="L1968">
            <v>9</v>
          </cell>
          <cell r="M1968">
            <v>1</v>
          </cell>
          <cell r="N1968">
            <v>1</v>
          </cell>
          <cell r="O1968">
            <v>1</v>
          </cell>
          <cell r="Q1968">
            <v>2256</v>
          </cell>
          <cell r="R1968">
            <v>2029</v>
          </cell>
          <cell r="S1968">
            <v>2029</v>
          </cell>
        </row>
        <row r="1969">
          <cell r="C1969" t="str">
            <v>Добрянский городской округ Пермского края</v>
          </cell>
          <cell r="D1969" t="str">
            <v>г. Добрянка, пер. Строителей, д. 12</v>
          </cell>
          <cell r="E1969" t="b">
            <v>1</v>
          </cell>
          <cell r="F1969">
            <v>1977</v>
          </cell>
          <cell r="H1969" t="str">
            <v>Железобетон</v>
          </cell>
          <cell r="L1969">
            <v>5</v>
          </cell>
          <cell r="M1969">
            <v>4</v>
          </cell>
          <cell r="Q1969">
            <v>2951</v>
          </cell>
          <cell r="R1969">
            <v>2627</v>
          </cell>
          <cell r="S1969">
            <v>2627</v>
          </cell>
        </row>
        <row r="1970">
          <cell r="C1970" t="str">
            <v>Добрянский городской округ Пермского края</v>
          </cell>
          <cell r="D1970" t="str">
            <v>г. Добрянка, пер. Строителей, д. 1А</v>
          </cell>
          <cell r="E1970" t="b">
            <v>1</v>
          </cell>
          <cell r="F1970">
            <v>1980</v>
          </cell>
          <cell r="H1970" t="str">
            <v>Железобетон</v>
          </cell>
          <cell r="L1970">
            <v>5</v>
          </cell>
          <cell r="M1970">
            <v>2</v>
          </cell>
          <cell r="Q1970">
            <v>1638.3</v>
          </cell>
          <cell r="R1970">
            <v>1366.8</v>
          </cell>
          <cell r="S1970">
            <v>1366.8</v>
          </cell>
        </row>
        <row r="1971">
          <cell r="C1971" t="str">
            <v>Добрянский городской округ Пермского края</v>
          </cell>
          <cell r="D1971" t="str">
            <v>г. Добрянка, пер. Строителей, д. 3Б</v>
          </cell>
          <cell r="E1971" t="b">
            <v>1</v>
          </cell>
          <cell r="F1971">
            <v>1979</v>
          </cell>
          <cell r="H1971" t="str">
            <v>Пенобетон</v>
          </cell>
          <cell r="L1971">
            <v>5</v>
          </cell>
          <cell r="M1971">
            <v>2</v>
          </cell>
          <cell r="Q1971">
            <v>1706</v>
          </cell>
          <cell r="R1971">
            <v>1362</v>
          </cell>
          <cell r="S1971">
            <v>1362</v>
          </cell>
        </row>
        <row r="1972">
          <cell r="C1972" t="str">
            <v>Добрянский городской округ Пермского края</v>
          </cell>
          <cell r="D1972" t="str">
            <v>г. Добрянка, пер. Строителей, д. 4/1</v>
          </cell>
          <cell r="E1972" t="b">
            <v>1</v>
          </cell>
          <cell r="F1972">
            <v>1978</v>
          </cell>
          <cell r="H1972" t="str">
            <v>Железобетон</v>
          </cell>
          <cell r="L1972">
            <v>5</v>
          </cell>
          <cell r="M1972">
            <v>2</v>
          </cell>
          <cell r="Q1972">
            <v>2139.4</v>
          </cell>
          <cell r="R1972">
            <v>1308.2</v>
          </cell>
          <cell r="S1972">
            <v>1308.2</v>
          </cell>
        </row>
        <row r="1973">
          <cell r="C1973" t="str">
            <v>Добрянский городской округ Пермского края</v>
          </cell>
          <cell r="D1973" t="str">
            <v>г. Добрянка, пер. Строителей, д. 4/2</v>
          </cell>
          <cell r="E1973" t="b">
            <v>1</v>
          </cell>
          <cell r="F1973">
            <v>1978</v>
          </cell>
          <cell r="H1973" t="str">
            <v>Железобетон</v>
          </cell>
          <cell r="L1973">
            <v>5</v>
          </cell>
          <cell r="M1973">
            <v>2</v>
          </cell>
          <cell r="Q1973">
            <v>2121.6</v>
          </cell>
          <cell r="R1973">
            <v>1216.5999999999999</v>
          </cell>
          <cell r="S1973">
            <v>1216.5999999999999</v>
          </cell>
        </row>
        <row r="1974">
          <cell r="C1974" t="str">
            <v>Добрянский городской округ Пермского края</v>
          </cell>
          <cell r="D1974" t="str">
            <v>г. Добрянка, пер. Строителей, д. 5В</v>
          </cell>
          <cell r="E1974" t="b">
            <v>1</v>
          </cell>
          <cell r="F1974">
            <v>1979</v>
          </cell>
          <cell r="H1974" t="str">
            <v>Железобетон</v>
          </cell>
          <cell r="L1974">
            <v>5</v>
          </cell>
          <cell r="M1974">
            <v>2</v>
          </cell>
          <cell r="Q1974">
            <v>1607</v>
          </cell>
          <cell r="R1974">
            <v>1376</v>
          </cell>
          <cell r="S1974">
            <v>1376</v>
          </cell>
        </row>
        <row r="1975">
          <cell r="C1975" t="str">
            <v>Добрянский городской округ Пермского края</v>
          </cell>
          <cell r="D1975" t="str">
            <v>г. Добрянка, пер. Строителей, д. 6/1</v>
          </cell>
          <cell r="E1975" t="b">
            <v>1</v>
          </cell>
          <cell r="F1975">
            <v>1977</v>
          </cell>
          <cell r="H1975" t="str">
            <v>Железобетон</v>
          </cell>
          <cell r="L1975">
            <v>5</v>
          </cell>
          <cell r="M1975">
            <v>2</v>
          </cell>
          <cell r="Q1975">
            <v>2115.3000000000002</v>
          </cell>
          <cell r="R1975">
            <v>1257.7</v>
          </cell>
          <cell r="S1975">
            <v>1257.7</v>
          </cell>
        </row>
        <row r="1976">
          <cell r="C1976" t="str">
            <v>Добрянский городской округ Пермского края</v>
          </cell>
          <cell r="D1976" t="str">
            <v>г. Добрянка, пер. Строителей, д. 6/2</v>
          </cell>
          <cell r="E1976" t="b">
            <v>1</v>
          </cell>
          <cell r="F1976">
            <v>1977</v>
          </cell>
          <cell r="H1976" t="str">
            <v>Железобетон</v>
          </cell>
          <cell r="L1976">
            <v>5</v>
          </cell>
          <cell r="M1976">
            <v>2</v>
          </cell>
          <cell r="Q1976">
            <v>2084.6999999999998</v>
          </cell>
          <cell r="R1976">
            <v>1269.5999999999999</v>
          </cell>
          <cell r="S1976">
            <v>1269.5999999999999</v>
          </cell>
        </row>
        <row r="1977">
          <cell r="C1977" t="str">
            <v>Добрянский городской округ Пермского края</v>
          </cell>
          <cell r="D1977" t="str">
            <v>г. Добрянка, пер. Строителей, д. 6А/1</v>
          </cell>
          <cell r="E1977" t="b">
            <v>1</v>
          </cell>
          <cell r="F1977">
            <v>1978</v>
          </cell>
          <cell r="H1977" t="str">
            <v>Железобетон</v>
          </cell>
          <cell r="L1977">
            <v>5</v>
          </cell>
          <cell r="M1977">
            <v>2</v>
          </cell>
          <cell r="Q1977">
            <v>2176.6</v>
          </cell>
          <cell r="R1977">
            <v>1354.2</v>
          </cell>
          <cell r="S1977">
            <v>1354.2</v>
          </cell>
        </row>
        <row r="1978">
          <cell r="C1978" t="str">
            <v>Добрянский городской округ Пермского края</v>
          </cell>
          <cell r="D1978" t="str">
            <v>г. Добрянка, пер. Строителей, д. 6А/2</v>
          </cell>
          <cell r="E1978" t="b">
            <v>1</v>
          </cell>
          <cell r="F1978">
            <v>1978</v>
          </cell>
          <cell r="H1978" t="str">
            <v>Железобетон</v>
          </cell>
          <cell r="L1978">
            <v>5</v>
          </cell>
          <cell r="M1978">
            <v>2</v>
          </cell>
          <cell r="Q1978">
            <v>2186.4</v>
          </cell>
          <cell r="R1978">
            <v>1312.5</v>
          </cell>
          <cell r="S1978">
            <v>1312.5</v>
          </cell>
        </row>
        <row r="1979">
          <cell r="C1979" t="str">
            <v>Добрянский городской округ Пермского края</v>
          </cell>
          <cell r="D1979" t="str">
            <v>г. Добрянка, ул. Ветеранов войны, д. 4</v>
          </cell>
          <cell r="E1979" t="b">
            <v>1</v>
          </cell>
          <cell r="F1979">
            <v>1980</v>
          </cell>
          <cell r="H1979" t="str">
            <v>Железобетон</v>
          </cell>
          <cell r="L1979">
            <v>5</v>
          </cell>
          <cell r="M1979">
            <v>6</v>
          </cell>
          <cell r="Q1979">
            <v>4784.8999999999996</v>
          </cell>
          <cell r="R1979">
            <v>4643.7</v>
          </cell>
          <cell r="S1979">
            <v>4643.7</v>
          </cell>
        </row>
        <row r="1980">
          <cell r="C1980" t="str">
            <v>Добрянский городской округ Пермского края</v>
          </cell>
          <cell r="D1980" t="str">
            <v>г. Добрянка, ул. Ветеранов войны, д. 6</v>
          </cell>
          <cell r="E1980" t="b">
            <v>1</v>
          </cell>
          <cell r="F1980">
            <v>1982</v>
          </cell>
          <cell r="H1980" t="str">
            <v>Железобетон</v>
          </cell>
          <cell r="L1980">
            <v>5</v>
          </cell>
          <cell r="M1980">
            <v>6</v>
          </cell>
          <cell r="Q1980">
            <v>5088.6000000000004</v>
          </cell>
          <cell r="R1980">
            <v>4606</v>
          </cell>
          <cell r="S1980">
            <v>4606</v>
          </cell>
        </row>
        <row r="1981">
          <cell r="C1981" t="str">
            <v>Добрянский городской округ Пермского края</v>
          </cell>
          <cell r="D1981" t="str">
            <v>г. Добрянка, ул. Ветеранов войны, д. 7</v>
          </cell>
          <cell r="E1981" t="b">
            <v>1</v>
          </cell>
          <cell r="F1981">
            <v>1982</v>
          </cell>
          <cell r="H1981" t="str">
            <v>плиты</v>
          </cell>
          <cell r="I1981" t="str">
            <v>плоская</v>
          </cell>
          <cell r="K1981" t="str">
            <v>имеется</v>
          </cell>
          <cell r="L1981">
            <v>5</v>
          </cell>
          <cell r="M1981">
            <v>4</v>
          </cell>
          <cell r="Q1981">
            <v>4827.8</v>
          </cell>
          <cell r="R1981">
            <v>4811.7</v>
          </cell>
          <cell r="S1981">
            <v>4521.8999999999996</v>
          </cell>
          <cell r="T1981">
            <v>202</v>
          </cell>
        </row>
        <row r="1982">
          <cell r="C1982" t="str">
            <v>Добрянский городской округ Пермского края</v>
          </cell>
          <cell r="D1982" t="str">
            <v>г. Добрянка, ул. Ветеранов войны, д. 8</v>
          </cell>
          <cell r="E1982" t="b">
            <v>1</v>
          </cell>
          <cell r="F1982">
            <v>1980</v>
          </cell>
          <cell r="H1982" t="str">
            <v>Железобетон</v>
          </cell>
          <cell r="L1982">
            <v>5</v>
          </cell>
          <cell r="M1982">
            <v>6</v>
          </cell>
          <cell r="Q1982">
            <v>4940.7</v>
          </cell>
          <cell r="R1982">
            <v>4522</v>
          </cell>
          <cell r="S1982">
            <v>4522</v>
          </cell>
        </row>
        <row r="1983">
          <cell r="C1983" t="str">
            <v>Добрянский городской округ Пермского края</v>
          </cell>
          <cell r="D1983" t="str">
            <v>г. Добрянка, ул. Ветеранов войны, д. 10</v>
          </cell>
          <cell r="E1983" t="b">
            <v>1</v>
          </cell>
          <cell r="F1983">
            <v>1986</v>
          </cell>
          <cell r="H1983" t="str">
            <v>Железобетон</v>
          </cell>
          <cell r="L1983">
            <v>9</v>
          </cell>
          <cell r="M1983">
            <v>1</v>
          </cell>
          <cell r="N1983">
            <v>1</v>
          </cell>
          <cell r="O1983">
            <v>1</v>
          </cell>
          <cell r="Q1983">
            <v>2526.9</v>
          </cell>
          <cell r="R1983">
            <v>2120</v>
          </cell>
          <cell r="S1983">
            <v>2120</v>
          </cell>
        </row>
        <row r="1984">
          <cell r="C1984" t="str">
            <v>Добрянский городской округ Пермского края</v>
          </cell>
          <cell r="D1984" t="str">
            <v>г. Добрянка, ул. Ветеранов войны, д. 7/2</v>
          </cell>
          <cell r="E1984" t="b">
            <v>1</v>
          </cell>
          <cell r="F1984">
            <v>1982</v>
          </cell>
          <cell r="H1984" t="str">
            <v>Железобетон</v>
          </cell>
          <cell r="L1984">
            <v>5</v>
          </cell>
          <cell r="M1984">
            <v>4</v>
          </cell>
          <cell r="Q1984">
            <v>3001.4</v>
          </cell>
          <cell r="R1984">
            <v>2999</v>
          </cell>
          <cell r="S1984">
            <v>2999</v>
          </cell>
        </row>
        <row r="1985">
          <cell r="C1985" t="str">
            <v>Добрянский городской округ Пермского края</v>
          </cell>
          <cell r="D1985" t="str">
            <v>г. Добрянка, ул. Ветеранов войны, д. 9/1</v>
          </cell>
          <cell r="E1985" t="b">
            <v>1</v>
          </cell>
          <cell r="F1985">
            <v>1983</v>
          </cell>
          <cell r="H1985" t="str">
            <v>Железобетон</v>
          </cell>
          <cell r="L1985">
            <v>5</v>
          </cell>
          <cell r="M1985">
            <v>6</v>
          </cell>
          <cell r="Q1985">
            <v>5214.5</v>
          </cell>
          <cell r="R1985">
            <v>4597.3100000000004</v>
          </cell>
          <cell r="S1985">
            <v>4597.3100000000004</v>
          </cell>
        </row>
        <row r="1986">
          <cell r="C1986" t="str">
            <v>Добрянский городской округ Пермского края</v>
          </cell>
          <cell r="D1986" t="str">
            <v>г. Добрянка, ул. Гайдара, д. 11</v>
          </cell>
          <cell r="E1986" t="b">
            <v>1</v>
          </cell>
          <cell r="F1986">
            <v>1988</v>
          </cell>
          <cell r="H1986" t="str">
            <v>Железобетон</v>
          </cell>
          <cell r="L1986">
            <v>9</v>
          </cell>
          <cell r="M1986">
            <v>1</v>
          </cell>
          <cell r="N1986">
            <v>1</v>
          </cell>
          <cell r="O1986">
            <v>1</v>
          </cell>
          <cell r="Q1986">
            <v>2434.1</v>
          </cell>
          <cell r="R1986">
            <v>2091</v>
          </cell>
          <cell r="S1986">
            <v>2091</v>
          </cell>
        </row>
        <row r="1987">
          <cell r="C1987" t="str">
            <v>Добрянский городской округ Пермского края</v>
          </cell>
          <cell r="D1987" t="str">
            <v>г. Добрянка, ул. Гайдара, д. 13</v>
          </cell>
          <cell r="E1987" t="b">
            <v>1</v>
          </cell>
          <cell r="F1987">
            <v>1988</v>
          </cell>
          <cell r="H1987" t="str">
            <v>Железобетон</v>
          </cell>
          <cell r="L1987">
            <v>5</v>
          </cell>
          <cell r="M1987">
            <v>4</v>
          </cell>
          <cell r="Q1987">
            <v>2792.5</v>
          </cell>
          <cell r="R1987">
            <v>2648</v>
          </cell>
          <cell r="S1987">
            <v>2648</v>
          </cell>
        </row>
        <row r="1988">
          <cell r="C1988" t="str">
            <v>Добрянский городской округ Пермского края</v>
          </cell>
          <cell r="D1988" t="str">
            <v>г. Добрянка, ул. Гайдара, д. 15</v>
          </cell>
          <cell r="E1988" t="b">
            <v>1</v>
          </cell>
          <cell r="F1988">
            <v>1989</v>
          </cell>
          <cell r="H1988" t="str">
            <v>Железобетон</v>
          </cell>
          <cell r="L1988">
            <v>5</v>
          </cell>
          <cell r="M1988">
            <v>6</v>
          </cell>
          <cell r="Q1988">
            <v>5082.5</v>
          </cell>
          <cell r="R1988">
            <v>4524</v>
          </cell>
          <cell r="S1988">
            <v>4524</v>
          </cell>
        </row>
        <row r="1989">
          <cell r="C1989" t="str">
            <v>Добрянский городской округ Пермского края</v>
          </cell>
          <cell r="D1989" t="str">
            <v>г. Добрянка, ул. Гайдара, д. 16</v>
          </cell>
          <cell r="E1989" t="b">
            <v>1</v>
          </cell>
          <cell r="F1989">
            <v>1990</v>
          </cell>
          <cell r="H1989" t="str">
            <v>кирпич</v>
          </cell>
          <cell r="I1989" t="str">
            <v>плоская</v>
          </cell>
          <cell r="K1989" t="str">
            <v>имеется</v>
          </cell>
          <cell r="L1989">
            <v>5</v>
          </cell>
          <cell r="M1989">
            <v>8</v>
          </cell>
          <cell r="Q1989">
            <v>4850.5</v>
          </cell>
          <cell r="R1989">
            <v>4525.3999999999996</v>
          </cell>
          <cell r="S1989">
            <v>4184.5</v>
          </cell>
          <cell r="T1989">
            <v>270</v>
          </cell>
        </row>
        <row r="1990">
          <cell r="C1990" t="str">
            <v>Добрянский городской округ Пермского края</v>
          </cell>
          <cell r="D1990" t="str">
            <v>г. Добрянка, ул. Гайдара, д. 13/1</v>
          </cell>
          <cell r="E1990" t="b">
            <v>1</v>
          </cell>
          <cell r="F1990">
            <v>1988</v>
          </cell>
          <cell r="H1990" t="str">
            <v>Железобетон</v>
          </cell>
          <cell r="L1990">
            <v>5</v>
          </cell>
          <cell r="M1990">
            <v>2</v>
          </cell>
          <cell r="Q1990">
            <v>1390.8</v>
          </cell>
          <cell r="R1990">
            <v>1200</v>
          </cell>
          <cell r="S1990">
            <v>1200</v>
          </cell>
        </row>
        <row r="1991">
          <cell r="C1991" t="str">
            <v>Добрянский городской округ Пермского края</v>
          </cell>
          <cell r="D1991" t="str">
            <v>г. Добрянка, ул. Герцена, д. 21</v>
          </cell>
          <cell r="E1991" t="b">
            <v>1</v>
          </cell>
          <cell r="F1991">
            <v>1985</v>
          </cell>
          <cell r="H1991" t="str">
            <v>Железобетон</v>
          </cell>
          <cell r="L1991">
            <v>5</v>
          </cell>
          <cell r="M1991">
            <v>2</v>
          </cell>
          <cell r="Q1991">
            <v>1733.7</v>
          </cell>
          <cell r="R1991">
            <v>1499.05</v>
          </cell>
          <cell r="S1991">
            <v>1499.05</v>
          </cell>
        </row>
        <row r="1992">
          <cell r="C1992" t="str">
            <v>Добрянский городской округ Пермского края</v>
          </cell>
          <cell r="D1992" t="str">
            <v>г. Добрянка, ул. Герцена, д. 23</v>
          </cell>
          <cell r="E1992" t="b">
            <v>1</v>
          </cell>
          <cell r="F1992">
            <v>1985</v>
          </cell>
          <cell r="H1992" t="str">
            <v>Железобетон</v>
          </cell>
          <cell r="L1992">
            <v>5</v>
          </cell>
          <cell r="M1992">
            <v>2</v>
          </cell>
          <cell r="Q1992">
            <v>1704.5</v>
          </cell>
          <cell r="R1992">
            <v>1474</v>
          </cell>
          <cell r="S1992">
            <v>1474</v>
          </cell>
        </row>
        <row r="1993">
          <cell r="C1993" t="str">
            <v>Добрянский городской округ Пермского края</v>
          </cell>
          <cell r="D1993" t="str">
            <v>г. Добрянка, ул. Герцена, д. 25</v>
          </cell>
          <cell r="E1993" t="b">
            <v>1</v>
          </cell>
          <cell r="F1993">
            <v>1985</v>
          </cell>
          <cell r="H1993" t="str">
            <v>Железобетон</v>
          </cell>
          <cell r="L1993">
            <v>5</v>
          </cell>
          <cell r="M1993">
            <v>2</v>
          </cell>
          <cell r="Q1993">
            <v>1651</v>
          </cell>
          <cell r="R1993">
            <v>1482</v>
          </cell>
          <cell r="S1993">
            <v>1482</v>
          </cell>
        </row>
        <row r="1994">
          <cell r="C1994" t="str">
            <v>Добрянский городской округ Пермского края</v>
          </cell>
          <cell r="D1994" t="str">
            <v>г. Добрянка, ул. Герцена, д. 26</v>
          </cell>
          <cell r="E1994" t="b">
            <v>1</v>
          </cell>
          <cell r="F1994">
            <v>1987</v>
          </cell>
          <cell r="H1994" t="str">
            <v>Железобетон</v>
          </cell>
          <cell r="L1994">
            <v>5</v>
          </cell>
          <cell r="M1994">
            <v>2</v>
          </cell>
          <cell r="Q1994">
            <v>1614</v>
          </cell>
          <cell r="R1994">
            <v>1293</v>
          </cell>
          <cell r="S1994">
            <v>1293</v>
          </cell>
        </row>
        <row r="1995">
          <cell r="C1995" t="str">
            <v>Добрянский городской округ Пермского края</v>
          </cell>
          <cell r="D1995" t="str">
            <v>г. Добрянка, ул. Герцена, д. 28</v>
          </cell>
          <cell r="E1995" t="b">
            <v>1</v>
          </cell>
          <cell r="F1995">
            <v>1987</v>
          </cell>
          <cell r="H1995" t="str">
            <v>Железобетон</v>
          </cell>
          <cell r="L1995">
            <v>5</v>
          </cell>
          <cell r="M1995">
            <v>2</v>
          </cell>
          <cell r="Q1995">
            <v>1469.4</v>
          </cell>
          <cell r="R1995">
            <v>1469</v>
          </cell>
          <cell r="S1995">
            <v>1469</v>
          </cell>
        </row>
        <row r="1996">
          <cell r="C1996" t="str">
            <v>Добрянский городской округ Пермского края</v>
          </cell>
          <cell r="D1996" t="str">
            <v>г. Добрянка, ул. Герцена, д. 29</v>
          </cell>
          <cell r="E1996" t="b">
            <v>1</v>
          </cell>
          <cell r="F1996">
            <v>1985</v>
          </cell>
          <cell r="H1996" t="str">
            <v>Железобетон</v>
          </cell>
          <cell r="L1996">
            <v>5</v>
          </cell>
          <cell r="M1996">
            <v>4</v>
          </cell>
          <cell r="Q1996">
            <v>3134</v>
          </cell>
          <cell r="R1996">
            <v>2965.9</v>
          </cell>
          <cell r="S1996">
            <v>2965.9</v>
          </cell>
        </row>
        <row r="1997">
          <cell r="C1997" t="str">
            <v>Добрянский городской округ Пермского края</v>
          </cell>
          <cell r="D1997" t="str">
            <v>г. Добрянка, ул. Герцена, д. 30</v>
          </cell>
          <cell r="E1997" t="b">
            <v>1</v>
          </cell>
          <cell r="F1997">
            <v>1989</v>
          </cell>
          <cell r="H1997" t="str">
            <v>плиты</v>
          </cell>
          <cell r="I1997" t="str">
            <v>плоская</v>
          </cell>
          <cell r="K1997" t="str">
            <v>имеется</v>
          </cell>
          <cell r="L1997">
            <v>5</v>
          </cell>
          <cell r="M1997">
            <v>5</v>
          </cell>
          <cell r="Q1997">
            <v>5216.3999999999996</v>
          </cell>
          <cell r="R1997">
            <v>4861.8</v>
          </cell>
          <cell r="S1997">
            <v>4272.2</v>
          </cell>
          <cell r="T1997">
            <v>324</v>
          </cell>
        </row>
        <row r="1998">
          <cell r="C1998" t="str">
            <v>Добрянский городской округ Пермского края</v>
          </cell>
          <cell r="D1998" t="str">
            <v>г. Добрянка, ул. Герцена, д. 31</v>
          </cell>
          <cell r="E1998" t="b">
            <v>1</v>
          </cell>
          <cell r="F1998">
            <v>1985</v>
          </cell>
          <cell r="H1998" t="str">
            <v>Железобетон</v>
          </cell>
          <cell r="L1998">
            <v>5</v>
          </cell>
          <cell r="M1998">
            <v>6</v>
          </cell>
          <cell r="Q1998">
            <v>4661</v>
          </cell>
          <cell r="R1998">
            <v>4388</v>
          </cell>
          <cell r="S1998">
            <v>4388</v>
          </cell>
        </row>
        <row r="1999">
          <cell r="C1999" t="str">
            <v>Добрянский городской округ Пермского края</v>
          </cell>
          <cell r="D1999" t="str">
            <v>г. Добрянка, ул. Герцена, д. 32</v>
          </cell>
          <cell r="E1999" t="b">
            <v>1</v>
          </cell>
          <cell r="F1999">
            <v>1986</v>
          </cell>
          <cell r="H1999" t="str">
            <v>Железобетон</v>
          </cell>
          <cell r="L1999">
            <v>5</v>
          </cell>
          <cell r="M1999">
            <v>2</v>
          </cell>
          <cell r="Q1999">
            <v>1747</v>
          </cell>
          <cell r="R1999">
            <v>1550</v>
          </cell>
          <cell r="S1999">
            <v>1550</v>
          </cell>
        </row>
        <row r="2000">
          <cell r="C2000" t="str">
            <v>Добрянский городской округ Пермского края</v>
          </cell>
          <cell r="D2000" t="str">
            <v>г. Добрянка, ул. Герцена, д. 34</v>
          </cell>
          <cell r="E2000" t="b">
            <v>1</v>
          </cell>
          <cell r="F2000">
            <v>1987</v>
          </cell>
          <cell r="H2000" t="str">
            <v>Железобетон</v>
          </cell>
          <cell r="L2000">
            <v>5</v>
          </cell>
          <cell r="M2000">
            <v>2</v>
          </cell>
          <cell r="Q2000">
            <v>1727.6</v>
          </cell>
          <cell r="R2000">
            <v>1453</v>
          </cell>
          <cell r="S2000">
            <v>1453</v>
          </cell>
        </row>
        <row r="2001">
          <cell r="C2001" t="str">
            <v>Добрянский городской округ Пермского края</v>
          </cell>
          <cell r="D2001" t="str">
            <v>г. Добрянка, ул. Герцена, д. 36</v>
          </cell>
          <cell r="E2001" t="b">
            <v>1</v>
          </cell>
          <cell r="F2001">
            <v>1988</v>
          </cell>
          <cell r="H2001" t="str">
            <v>плиты</v>
          </cell>
          <cell r="I2001" t="str">
            <v>плоская</v>
          </cell>
          <cell r="K2001" t="str">
            <v>имеется</v>
          </cell>
          <cell r="L2001">
            <v>5</v>
          </cell>
          <cell r="M2001">
            <v>6</v>
          </cell>
          <cell r="Q2001">
            <v>5211.3</v>
          </cell>
          <cell r="R2001">
            <v>4885.3999999999996</v>
          </cell>
          <cell r="S2001">
            <v>4622</v>
          </cell>
          <cell r="T2001">
            <v>225</v>
          </cell>
        </row>
        <row r="2002">
          <cell r="C2002" t="str">
            <v>Добрянский городской округ Пермского края</v>
          </cell>
          <cell r="D2002" t="str">
            <v>г. Добрянка, ул. Герцена, д. 39</v>
          </cell>
          <cell r="E2002" t="b">
            <v>1</v>
          </cell>
          <cell r="F2002">
            <v>1991</v>
          </cell>
          <cell r="H2002" t="str">
            <v>Панель</v>
          </cell>
          <cell r="L2002">
            <v>9</v>
          </cell>
          <cell r="M2002">
            <v>1</v>
          </cell>
          <cell r="N2002">
            <v>1</v>
          </cell>
          <cell r="O2002">
            <v>1</v>
          </cell>
          <cell r="Q2002">
            <v>2419</v>
          </cell>
          <cell r="R2002">
            <v>2043</v>
          </cell>
          <cell r="S2002">
            <v>1838.7</v>
          </cell>
        </row>
        <row r="2003">
          <cell r="C2003" t="str">
            <v>Добрянский городской округ Пермского края</v>
          </cell>
          <cell r="D2003" t="str">
            <v>г. Добрянка, ул. Герцена, д. 41</v>
          </cell>
          <cell r="E2003" t="b">
            <v>1</v>
          </cell>
          <cell r="F2003">
            <v>1986</v>
          </cell>
          <cell r="H2003" t="str">
            <v>Железобетон</v>
          </cell>
          <cell r="L2003">
            <v>5</v>
          </cell>
          <cell r="M2003">
            <v>6</v>
          </cell>
          <cell r="Q2003">
            <v>4939</v>
          </cell>
          <cell r="R2003">
            <v>4586</v>
          </cell>
          <cell r="S2003">
            <v>4586</v>
          </cell>
        </row>
        <row r="2004">
          <cell r="C2004" t="str">
            <v>Добрянский городской округ Пермского края</v>
          </cell>
          <cell r="D2004" t="str">
            <v>г. Добрянка, ул. Герцена, д. 43</v>
          </cell>
          <cell r="E2004" t="b">
            <v>1</v>
          </cell>
          <cell r="F2004">
            <v>1968</v>
          </cell>
          <cell r="H2004" t="str">
            <v>Кирпич</v>
          </cell>
          <cell r="L2004">
            <v>2</v>
          </cell>
          <cell r="M2004">
            <v>2</v>
          </cell>
          <cell r="Q2004">
            <v>684.2</v>
          </cell>
          <cell r="R2004">
            <v>525.5</v>
          </cell>
          <cell r="S2004">
            <v>525.5</v>
          </cell>
        </row>
        <row r="2005">
          <cell r="C2005" t="str">
            <v>Добрянский городской округ Пермского края</v>
          </cell>
          <cell r="D2005" t="str">
            <v>г. Добрянка, ул. Герцена, д. 45</v>
          </cell>
          <cell r="E2005" t="b">
            <v>1</v>
          </cell>
          <cell r="F2005">
            <v>1993</v>
          </cell>
          <cell r="H2005" t="str">
            <v>Панель</v>
          </cell>
          <cell r="L2005">
            <v>9</v>
          </cell>
          <cell r="M2005">
            <v>4</v>
          </cell>
          <cell r="N2005">
            <v>4</v>
          </cell>
          <cell r="O2005">
            <v>4</v>
          </cell>
          <cell r="Q2005">
            <v>10038</v>
          </cell>
          <cell r="R2005">
            <v>8324</v>
          </cell>
          <cell r="S2005">
            <v>7491.6</v>
          </cell>
        </row>
        <row r="2006">
          <cell r="C2006" t="str">
            <v>Добрянский городской округ Пермского края</v>
          </cell>
          <cell r="D2006" t="str">
            <v>г. Добрянка, ул. Герцена, д. 47</v>
          </cell>
          <cell r="E2006" t="b">
            <v>1</v>
          </cell>
          <cell r="F2006">
            <v>1992</v>
          </cell>
          <cell r="H2006" t="str">
            <v>Панель</v>
          </cell>
          <cell r="L2006">
            <v>9</v>
          </cell>
          <cell r="M2006">
            <v>2</v>
          </cell>
          <cell r="N2006">
            <v>2</v>
          </cell>
          <cell r="O2006">
            <v>2</v>
          </cell>
          <cell r="Q2006">
            <v>4827.3</v>
          </cell>
          <cell r="R2006">
            <v>4071.3</v>
          </cell>
          <cell r="S2006">
            <v>3664.17</v>
          </cell>
        </row>
        <row r="2007">
          <cell r="C2007" t="str">
            <v>Добрянский городской округ Пермского края</v>
          </cell>
          <cell r="D2007" t="str">
            <v>г. Добрянка, ул. Герцена, д. 49</v>
          </cell>
          <cell r="E2007" t="b">
            <v>1</v>
          </cell>
          <cell r="F2007">
            <v>1996</v>
          </cell>
          <cell r="H2007" t="str">
            <v>Панель</v>
          </cell>
          <cell r="L2007">
            <v>9</v>
          </cell>
          <cell r="M2007">
            <v>1</v>
          </cell>
          <cell r="N2007">
            <v>1</v>
          </cell>
          <cell r="O2007">
            <v>1</v>
          </cell>
          <cell r="Q2007">
            <v>2131.4</v>
          </cell>
          <cell r="R2007">
            <v>1767.6</v>
          </cell>
          <cell r="S2007">
            <v>1767.6</v>
          </cell>
          <cell r="T2007">
            <v>84</v>
          </cell>
        </row>
        <row r="2008">
          <cell r="C2008" t="str">
            <v>Добрянский городской округ Пермского края</v>
          </cell>
          <cell r="D2008" t="str">
            <v>г. Добрянка, ул. Герцена, д. 29/1</v>
          </cell>
          <cell r="E2008" t="b">
            <v>1</v>
          </cell>
          <cell r="F2008">
            <v>2001</v>
          </cell>
          <cell r="H2008" t="str">
            <v>Железобетон</v>
          </cell>
          <cell r="L2008">
            <v>4</v>
          </cell>
          <cell r="M2008">
            <v>1</v>
          </cell>
          <cell r="Q2008">
            <v>766.5</v>
          </cell>
          <cell r="R2008">
            <v>556.29999999999995</v>
          </cell>
          <cell r="S2008">
            <v>556.29999999999995</v>
          </cell>
        </row>
        <row r="2009">
          <cell r="C2009" t="str">
            <v>Добрянский городской округ Пермского края</v>
          </cell>
          <cell r="D2009" t="str">
            <v>г. Добрянка, ул. Герцена, д. 32А</v>
          </cell>
          <cell r="E2009" t="b">
            <v>1</v>
          </cell>
          <cell r="F2009">
            <v>1989</v>
          </cell>
          <cell r="H2009" t="str">
            <v>Железобетон</v>
          </cell>
          <cell r="L2009">
            <v>5</v>
          </cell>
          <cell r="M2009">
            <v>1</v>
          </cell>
          <cell r="Q2009">
            <v>608.79999999999995</v>
          </cell>
          <cell r="R2009">
            <v>525.1</v>
          </cell>
          <cell r="S2009">
            <v>525.1</v>
          </cell>
        </row>
        <row r="2010">
          <cell r="C2010" t="str">
            <v>Добрянский городской округ Пермского края</v>
          </cell>
          <cell r="D2010" t="str">
            <v>г. Добрянка, ул. Герцена, д. 33/1</v>
          </cell>
          <cell r="E2010" t="b">
            <v>1</v>
          </cell>
          <cell r="F2010">
            <v>1984</v>
          </cell>
          <cell r="H2010" t="str">
            <v>Железобетон</v>
          </cell>
          <cell r="L2010">
            <v>5</v>
          </cell>
          <cell r="M2010">
            <v>6</v>
          </cell>
          <cell r="Q2010">
            <v>4686.3</v>
          </cell>
          <cell r="R2010">
            <v>3792</v>
          </cell>
          <cell r="S2010">
            <v>3792</v>
          </cell>
        </row>
        <row r="2011">
          <cell r="C2011" t="str">
            <v>Добрянский городской округ Пермского края</v>
          </cell>
          <cell r="D2011" t="str">
            <v>г. Добрянка, ул. Герцена, д. 33/2</v>
          </cell>
          <cell r="E2011" t="b">
            <v>1</v>
          </cell>
          <cell r="F2011">
            <v>1984</v>
          </cell>
          <cell r="H2011" t="str">
            <v>Железобетон</v>
          </cell>
          <cell r="L2011">
            <v>5</v>
          </cell>
          <cell r="M2011">
            <v>2</v>
          </cell>
          <cell r="Q2011">
            <v>1719.5</v>
          </cell>
          <cell r="R2011">
            <v>1510.5</v>
          </cell>
          <cell r="S2011">
            <v>1510.5</v>
          </cell>
        </row>
        <row r="2012">
          <cell r="C2012" t="str">
            <v>Добрянский городской округ Пермского края</v>
          </cell>
          <cell r="D2012" t="str">
            <v>г. Добрянка, ул. Герцена, д. 33/3</v>
          </cell>
          <cell r="E2012" t="b">
            <v>1</v>
          </cell>
          <cell r="F2012">
            <v>1985</v>
          </cell>
          <cell r="H2012" t="str">
            <v>Железобетон</v>
          </cell>
          <cell r="L2012">
            <v>5</v>
          </cell>
          <cell r="M2012">
            <v>2</v>
          </cell>
          <cell r="Q2012">
            <v>1724</v>
          </cell>
          <cell r="R2012">
            <v>1515.8</v>
          </cell>
          <cell r="S2012">
            <v>1515.8</v>
          </cell>
        </row>
        <row r="2013">
          <cell r="C2013" t="str">
            <v>Добрянский городской округ Пермского края</v>
          </cell>
          <cell r="D2013" t="str">
            <v>г. Добрянка, ул. Герцена, д. 33/4</v>
          </cell>
          <cell r="E2013" t="b">
            <v>1</v>
          </cell>
          <cell r="F2013">
            <v>1985</v>
          </cell>
          <cell r="H2013" t="str">
            <v>Железобетон</v>
          </cell>
          <cell r="L2013">
            <v>5</v>
          </cell>
          <cell r="M2013">
            <v>2</v>
          </cell>
          <cell r="Q2013">
            <v>2057.3000000000002</v>
          </cell>
          <cell r="R2013">
            <v>1298.5</v>
          </cell>
          <cell r="S2013">
            <v>1298.5</v>
          </cell>
        </row>
        <row r="2014">
          <cell r="C2014" t="str">
            <v>Добрянский городской округ Пермского края</v>
          </cell>
          <cell r="D2014" t="str">
            <v>г. Добрянка, ул. Герцена, д. 33/5</v>
          </cell>
          <cell r="E2014" t="b">
            <v>1</v>
          </cell>
          <cell r="F2014">
            <v>1985</v>
          </cell>
          <cell r="H2014" t="str">
            <v>Железобетон</v>
          </cell>
          <cell r="L2014">
            <v>5</v>
          </cell>
          <cell r="M2014">
            <v>6</v>
          </cell>
          <cell r="Q2014">
            <v>4599</v>
          </cell>
          <cell r="R2014">
            <v>3955.1</v>
          </cell>
          <cell r="S2014">
            <v>3955.1</v>
          </cell>
        </row>
        <row r="2015">
          <cell r="C2015" t="str">
            <v>Добрянский городской округ Пермского края</v>
          </cell>
          <cell r="D2015" t="str">
            <v>г. Добрянка, ул. Герцена, д. 36/1</v>
          </cell>
          <cell r="E2015" t="b">
            <v>1</v>
          </cell>
          <cell r="F2015">
            <v>1988</v>
          </cell>
          <cell r="H2015" t="str">
            <v>Кирпич</v>
          </cell>
          <cell r="L2015">
            <v>5</v>
          </cell>
          <cell r="M2015">
            <v>7</v>
          </cell>
          <cell r="Q2015">
            <v>5754.7</v>
          </cell>
          <cell r="R2015">
            <v>4838.0600000000004</v>
          </cell>
          <cell r="S2015">
            <v>4838.0600000000004</v>
          </cell>
        </row>
        <row r="2016">
          <cell r="C2016" t="str">
            <v>Добрянский городской округ Пермского края</v>
          </cell>
          <cell r="D2016" t="str">
            <v>г. Добрянка, ул. Герцена, д. 40А</v>
          </cell>
          <cell r="E2016" t="b">
            <v>1</v>
          </cell>
          <cell r="F2016">
            <v>2017</v>
          </cell>
          <cell r="H2016" t="str">
            <v>панель</v>
          </cell>
          <cell r="I2016" t="str">
            <v>плоская</v>
          </cell>
          <cell r="J2016" t="str">
            <v>ГАЗ</v>
          </cell>
          <cell r="K2016" t="str">
            <v>имеется</v>
          </cell>
          <cell r="L2016">
            <v>7</v>
          </cell>
          <cell r="M2016">
            <v>5</v>
          </cell>
          <cell r="N2016">
            <v>5</v>
          </cell>
          <cell r="O2016">
            <v>5</v>
          </cell>
          <cell r="Q2016">
            <v>14718.9</v>
          </cell>
          <cell r="R2016">
            <v>14703.4</v>
          </cell>
          <cell r="S2016">
            <v>10513.8</v>
          </cell>
          <cell r="T2016">
            <v>562</v>
          </cell>
        </row>
        <row r="2017">
          <cell r="C2017" t="str">
            <v>Добрянский городской округ Пермского края</v>
          </cell>
          <cell r="D2017" t="str">
            <v>г. Добрянка, ул. Герцена, д. 47А</v>
          </cell>
          <cell r="E2017" t="b">
            <v>1</v>
          </cell>
          <cell r="F2017">
            <v>1996</v>
          </cell>
          <cell r="H2017" t="str">
            <v>Железобетон</v>
          </cell>
          <cell r="L2017">
            <v>9</v>
          </cell>
          <cell r="M2017">
            <v>1</v>
          </cell>
          <cell r="N2017">
            <v>1</v>
          </cell>
          <cell r="O2017">
            <v>1</v>
          </cell>
          <cell r="Q2017">
            <v>2461.5</v>
          </cell>
          <cell r="R2017">
            <v>2071.6</v>
          </cell>
          <cell r="S2017">
            <v>2071.6</v>
          </cell>
        </row>
        <row r="2018">
          <cell r="C2018" t="str">
            <v>Добрянский городской округ Пермского края</v>
          </cell>
          <cell r="D2018" t="str">
            <v>г. Добрянка, ул. Ермакова, д. 30</v>
          </cell>
          <cell r="E2018" t="b">
            <v>1</v>
          </cell>
          <cell r="F2018">
            <v>1982</v>
          </cell>
          <cell r="H2018" t="str">
            <v>кирпич</v>
          </cell>
          <cell r="I2018" t="str">
            <v>скатная</v>
          </cell>
          <cell r="K2018" t="str">
            <v>имеется</v>
          </cell>
          <cell r="L2018">
            <v>2</v>
          </cell>
          <cell r="M2018">
            <v>3</v>
          </cell>
          <cell r="Q2018">
            <v>1086.9000000000001</v>
          </cell>
          <cell r="R2018">
            <v>1077.8</v>
          </cell>
          <cell r="S2018">
            <v>968.5</v>
          </cell>
          <cell r="T2018">
            <v>44</v>
          </cell>
        </row>
        <row r="2019">
          <cell r="C2019" t="str">
            <v>Добрянский городской округ Пермского края</v>
          </cell>
          <cell r="D2019" t="str">
            <v>г. Добрянка, ул. Ермакова, д. 31</v>
          </cell>
          <cell r="E2019" t="b">
            <v>1</v>
          </cell>
          <cell r="F2019">
            <v>1978</v>
          </cell>
          <cell r="H2019" t="str">
            <v>кирпич</v>
          </cell>
          <cell r="I2019" t="str">
            <v>скатная</v>
          </cell>
          <cell r="K2019" t="str">
            <v>имеется</v>
          </cell>
          <cell r="L2019">
            <v>2</v>
          </cell>
          <cell r="M2019">
            <v>3</v>
          </cell>
          <cell r="Q2019">
            <v>1034</v>
          </cell>
          <cell r="R2019">
            <v>1024</v>
          </cell>
          <cell r="S2019">
            <v>933.2</v>
          </cell>
          <cell r="T2019">
            <v>52</v>
          </cell>
        </row>
        <row r="2020">
          <cell r="C2020" t="str">
            <v>Добрянский городской округ Пермского края</v>
          </cell>
          <cell r="D2020" t="str">
            <v>г. Добрянка, ул. Жуковского, д. 19</v>
          </cell>
          <cell r="E2020" t="b">
            <v>1</v>
          </cell>
          <cell r="F2020">
            <v>1982</v>
          </cell>
          <cell r="H2020" t="str">
            <v>Кирпич</v>
          </cell>
          <cell r="L2020">
            <v>5</v>
          </cell>
          <cell r="M2020">
            <v>6</v>
          </cell>
          <cell r="Q2020">
            <v>4856.7</v>
          </cell>
          <cell r="R2020">
            <v>4511.8</v>
          </cell>
          <cell r="S2020">
            <v>4511.8</v>
          </cell>
        </row>
        <row r="2021">
          <cell r="C2021" t="str">
            <v>Добрянский городской округ Пермского края</v>
          </cell>
          <cell r="D2021" t="str">
            <v>г. Добрянка, ул. Жуковского, д. 21</v>
          </cell>
          <cell r="E2021" t="b">
            <v>1</v>
          </cell>
          <cell r="F2021">
            <v>1976</v>
          </cell>
          <cell r="H2021" t="str">
            <v>Кирпич</v>
          </cell>
          <cell r="L2021">
            <v>5</v>
          </cell>
          <cell r="M2021">
            <v>6</v>
          </cell>
          <cell r="Q2021">
            <v>4693</v>
          </cell>
          <cell r="R2021">
            <v>4383</v>
          </cell>
          <cell r="S2021">
            <v>4383</v>
          </cell>
        </row>
        <row r="2022">
          <cell r="C2022" t="str">
            <v>Добрянский городской округ Пермского края</v>
          </cell>
          <cell r="D2022" t="str">
            <v>г. Добрянка, ул. Жуковского, д. 31</v>
          </cell>
          <cell r="E2022" t="b">
            <v>1</v>
          </cell>
          <cell r="F2022">
            <v>1961</v>
          </cell>
          <cell r="H2022" t="str">
            <v>Кирпич</v>
          </cell>
          <cell r="L2022">
            <v>2</v>
          </cell>
          <cell r="M2022">
            <v>2</v>
          </cell>
          <cell r="Q2022">
            <v>670</v>
          </cell>
          <cell r="R2022">
            <v>641.4</v>
          </cell>
          <cell r="S2022">
            <v>641.4</v>
          </cell>
          <cell r="T2022">
            <v>20</v>
          </cell>
        </row>
        <row r="2023">
          <cell r="C2023" t="str">
            <v>Добрянский городской округ Пермского края</v>
          </cell>
          <cell r="D2023" t="str">
            <v>г. Добрянка, ул. Жуковского, д. 39</v>
          </cell>
          <cell r="E2023" t="b">
            <v>1</v>
          </cell>
          <cell r="F2023">
            <v>1987</v>
          </cell>
          <cell r="H2023" t="str">
            <v>Железобетон</v>
          </cell>
          <cell r="L2023">
            <v>5</v>
          </cell>
          <cell r="M2023">
            <v>1</v>
          </cell>
          <cell r="Q2023">
            <v>2980</v>
          </cell>
          <cell r="R2023">
            <v>2452.3000000000002</v>
          </cell>
          <cell r="S2023">
            <v>2452.3000000000002</v>
          </cell>
        </row>
        <row r="2024">
          <cell r="C2024" t="str">
            <v>Добрянский городской округ Пермского края</v>
          </cell>
          <cell r="D2024" t="str">
            <v>г. Добрянка, ул. Жуковского, д. 41</v>
          </cell>
          <cell r="E2024" t="b">
            <v>1</v>
          </cell>
          <cell r="F2024">
            <v>1994</v>
          </cell>
          <cell r="H2024" t="str">
            <v>Железобетон</v>
          </cell>
          <cell r="L2024">
            <v>5</v>
          </cell>
          <cell r="M2024">
            <v>4</v>
          </cell>
          <cell r="Q2024">
            <v>4936.6000000000004</v>
          </cell>
          <cell r="R2024">
            <v>4347.1000000000004</v>
          </cell>
          <cell r="S2024">
            <v>4347.1000000000004</v>
          </cell>
        </row>
        <row r="2025">
          <cell r="C2025" t="str">
            <v>Добрянский городской округ Пермского края</v>
          </cell>
          <cell r="D2025" t="str">
            <v>г. Добрянка, ул. Карла Маркса, д. 71</v>
          </cell>
          <cell r="E2025" t="b">
            <v>1</v>
          </cell>
          <cell r="F2025">
            <v>1987</v>
          </cell>
          <cell r="H2025" t="str">
            <v>Железобетон</v>
          </cell>
          <cell r="L2025">
            <v>9</v>
          </cell>
          <cell r="M2025">
            <v>1</v>
          </cell>
          <cell r="N2025">
            <v>1</v>
          </cell>
          <cell r="O2025">
            <v>1</v>
          </cell>
          <cell r="Q2025">
            <v>2341</v>
          </cell>
          <cell r="R2025">
            <v>2085.3000000000002</v>
          </cell>
          <cell r="S2025">
            <v>2085.3000000000002</v>
          </cell>
        </row>
        <row r="2026">
          <cell r="C2026" t="str">
            <v>Добрянский городской округ Пермского края</v>
          </cell>
          <cell r="D2026" t="str">
            <v>г. Добрянка, ул. Карла Маркса, д. 75</v>
          </cell>
          <cell r="E2026" t="b">
            <v>1</v>
          </cell>
          <cell r="F2026">
            <v>1986</v>
          </cell>
          <cell r="H2026" t="str">
            <v>Железобетон</v>
          </cell>
          <cell r="L2026">
            <v>5</v>
          </cell>
          <cell r="M2026">
            <v>6</v>
          </cell>
          <cell r="Q2026">
            <v>4177</v>
          </cell>
          <cell r="R2026">
            <v>3939</v>
          </cell>
          <cell r="S2026">
            <v>3939</v>
          </cell>
        </row>
        <row r="2027">
          <cell r="C2027" t="str">
            <v>Добрянский городской округ Пермского края</v>
          </cell>
          <cell r="D2027" t="str">
            <v>г. Добрянка, ул. Карла Маркса, д. 77</v>
          </cell>
          <cell r="E2027" t="b">
            <v>1</v>
          </cell>
          <cell r="F2027">
            <v>1987</v>
          </cell>
          <cell r="H2027" t="str">
            <v>Железобетон</v>
          </cell>
          <cell r="L2027">
            <v>5</v>
          </cell>
          <cell r="M2027">
            <v>8</v>
          </cell>
          <cell r="Q2027">
            <v>6416.3</v>
          </cell>
          <cell r="R2027">
            <v>6084.6</v>
          </cell>
          <cell r="S2027">
            <v>6084.6</v>
          </cell>
        </row>
        <row r="2028">
          <cell r="C2028" t="str">
            <v>Добрянский городской округ Пермского края</v>
          </cell>
          <cell r="D2028" t="str">
            <v>г. Добрянка, ул. Карла Маркса, д. 79</v>
          </cell>
          <cell r="E2028" t="b">
            <v>1</v>
          </cell>
          <cell r="F2028">
            <v>1986</v>
          </cell>
          <cell r="H2028" t="str">
            <v>Железобетон</v>
          </cell>
          <cell r="L2028">
            <v>5</v>
          </cell>
          <cell r="M2028">
            <v>6</v>
          </cell>
          <cell r="Q2028">
            <v>3942.2</v>
          </cell>
          <cell r="R2028">
            <v>3939.9</v>
          </cell>
          <cell r="S2028">
            <v>3939.9</v>
          </cell>
        </row>
        <row r="2029">
          <cell r="C2029" t="str">
            <v>Добрянский городской округ Пермского края</v>
          </cell>
          <cell r="D2029" t="str">
            <v>г. Добрянка, ул. Карла Маркса, д. 80</v>
          </cell>
          <cell r="E2029" t="b">
            <v>1</v>
          </cell>
          <cell r="F2029">
            <v>1988</v>
          </cell>
          <cell r="H2029" t="str">
            <v>Железобетон</v>
          </cell>
          <cell r="L2029">
            <v>5</v>
          </cell>
          <cell r="M2029">
            <v>2</v>
          </cell>
          <cell r="Q2029">
            <v>1591.4</v>
          </cell>
          <cell r="R2029">
            <v>1415</v>
          </cell>
          <cell r="S2029">
            <v>1415</v>
          </cell>
        </row>
        <row r="2030">
          <cell r="C2030" t="str">
            <v>Добрянский городской округ Пермского края</v>
          </cell>
          <cell r="D2030" t="str">
            <v>г. Добрянка, ул. Карла Маркса, д. 82</v>
          </cell>
          <cell r="E2030" t="b">
            <v>1</v>
          </cell>
          <cell r="F2030">
            <v>1980</v>
          </cell>
          <cell r="H2030" t="str">
            <v>Железобетон</v>
          </cell>
          <cell r="L2030">
            <v>5</v>
          </cell>
          <cell r="M2030">
            <v>2</v>
          </cell>
          <cell r="Q2030">
            <v>1593</v>
          </cell>
          <cell r="R2030">
            <v>1517</v>
          </cell>
          <cell r="S2030">
            <v>1517</v>
          </cell>
        </row>
        <row r="2031">
          <cell r="C2031" t="str">
            <v>Добрянский городской округ Пермского края</v>
          </cell>
          <cell r="D2031" t="str">
            <v>г. Добрянка, ул. Карла Маркса, д. 84</v>
          </cell>
          <cell r="E2031" t="b">
            <v>1</v>
          </cell>
          <cell r="F2031">
            <v>1988</v>
          </cell>
          <cell r="H2031" t="str">
            <v>Железобетон</v>
          </cell>
          <cell r="L2031">
            <v>5</v>
          </cell>
          <cell r="M2031">
            <v>6</v>
          </cell>
          <cell r="Q2031">
            <v>4748</v>
          </cell>
          <cell r="R2031">
            <v>4454</v>
          </cell>
          <cell r="S2031">
            <v>4454</v>
          </cell>
        </row>
        <row r="2032">
          <cell r="C2032" t="str">
            <v>Добрянский городской округ Пермского края</v>
          </cell>
          <cell r="D2032" t="str">
            <v>г. Добрянка, ул. Карла Маркса, д. 73/1</v>
          </cell>
          <cell r="E2032" t="b">
            <v>1</v>
          </cell>
          <cell r="F2032">
            <v>1987</v>
          </cell>
          <cell r="H2032" t="str">
            <v>Железобетон</v>
          </cell>
          <cell r="L2032">
            <v>5</v>
          </cell>
          <cell r="M2032">
            <v>4</v>
          </cell>
          <cell r="Q2032">
            <v>2931.02</v>
          </cell>
          <cell r="R2032">
            <v>2633</v>
          </cell>
          <cell r="S2032">
            <v>2633</v>
          </cell>
        </row>
        <row r="2033">
          <cell r="C2033" t="str">
            <v>Добрянский городской округ Пермского края</v>
          </cell>
          <cell r="D2033" t="str">
            <v>г. Добрянка, ул. Карла Маркса, д. 73/2</v>
          </cell>
          <cell r="E2033" t="b">
            <v>1</v>
          </cell>
          <cell r="F2033">
            <v>1987</v>
          </cell>
          <cell r="H2033" t="str">
            <v>Железобетон</v>
          </cell>
          <cell r="L2033">
            <v>5</v>
          </cell>
          <cell r="M2033">
            <v>2</v>
          </cell>
          <cell r="Q2033">
            <v>1368</v>
          </cell>
          <cell r="R2033">
            <v>1295</v>
          </cell>
          <cell r="S2033">
            <v>1295</v>
          </cell>
        </row>
        <row r="2034">
          <cell r="C2034" t="str">
            <v>Добрянский городской округ Пермского края</v>
          </cell>
          <cell r="D2034" t="str">
            <v>г. Добрянка, ул. Карла Маркса, д. 79/1</v>
          </cell>
          <cell r="E2034" t="b">
            <v>1</v>
          </cell>
          <cell r="F2034">
            <v>1986</v>
          </cell>
          <cell r="H2034" t="str">
            <v>панель</v>
          </cell>
          <cell r="I2034" t="str">
            <v>плоская</v>
          </cell>
          <cell r="K2034" t="str">
            <v>имеется</v>
          </cell>
          <cell r="L2034">
            <v>5</v>
          </cell>
          <cell r="M2034">
            <v>4</v>
          </cell>
          <cell r="Q2034">
            <v>4170.2</v>
          </cell>
          <cell r="R2034">
            <v>3933</v>
          </cell>
          <cell r="S2034">
            <v>3928</v>
          </cell>
          <cell r="T2034">
            <v>153</v>
          </cell>
        </row>
        <row r="2035">
          <cell r="C2035" t="str">
            <v>Добрянский городской округ Пермского края</v>
          </cell>
          <cell r="D2035" t="str">
            <v>г. Добрянка, ул. Карла Маркса, д. 79/2</v>
          </cell>
          <cell r="E2035" t="b">
            <v>1</v>
          </cell>
          <cell r="F2035">
            <v>1986</v>
          </cell>
          <cell r="H2035" t="str">
            <v>Железобетон</v>
          </cell>
          <cell r="L2035">
            <v>5</v>
          </cell>
          <cell r="M2035">
            <v>6</v>
          </cell>
          <cell r="Q2035">
            <v>4167</v>
          </cell>
          <cell r="R2035">
            <v>3931</v>
          </cell>
          <cell r="S2035">
            <v>3931</v>
          </cell>
        </row>
        <row r="2036">
          <cell r="C2036" t="str">
            <v>Добрянский городской округ Пермского края</v>
          </cell>
          <cell r="D2036" t="str">
            <v>г. Добрянка, ул. Карла Маркса, д. 80/1</v>
          </cell>
          <cell r="E2036" t="b">
            <v>1</v>
          </cell>
          <cell r="F2036">
            <v>1990</v>
          </cell>
          <cell r="H2036" t="str">
            <v>Кирпич</v>
          </cell>
          <cell r="L2036">
            <v>5</v>
          </cell>
          <cell r="M2036">
            <v>1</v>
          </cell>
          <cell r="Q2036">
            <v>577</v>
          </cell>
          <cell r="R2036">
            <v>453</v>
          </cell>
          <cell r="S2036">
            <v>453</v>
          </cell>
        </row>
        <row r="2037">
          <cell r="C2037" t="str">
            <v>Добрянский городской округ Пермского края</v>
          </cell>
          <cell r="D2037" t="str">
            <v>г. Добрянка, ул. Карла Маркса, д. 82/2</v>
          </cell>
          <cell r="E2037" t="b">
            <v>1</v>
          </cell>
          <cell r="F2037">
            <v>1987</v>
          </cell>
          <cell r="H2037" t="str">
            <v>Железобетон</v>
          </cell>
          <cell r="L2037">
            <v>5</v>
          </cell>
          <cell r="M2037">
            <v>6</v>
          </cell>
          <cell r="Q2037">
            <v>4217</v>
          </cell>
          <cell r="R2037">
            <v>3975.3</v>
          </cell>
          <cell r="S2037">
            <v>3975.3</v>
          </cell>
        </row>
        <row r="2038">
          <cell r="C2038" t="str">
            <v>Добрянский городской округ Пермского края</v>
          </cell>
          <cell r="D2038" t="str">
            <v>г. Добрянка, ул. Карла Маркса, д. 82/3</v>
          </cell>
          <cell r="E2038" t="b">
            <v>1</v>
          </cell>
          <cell r="F2038">
            <v>1993</v>
          </cell>
          <cell r="H2038" t="str">
            <v>Железобетон</v>
          </cell>
          <cell r="L2038">
            <v>5</v>
          </cell>
          <cell r="M2038">
            <v>6</v>
          </cell>
          <cell r="Q2038">
            <v>5076</v>
          </cell>
          <cell r="R2038">
            <v>4556</v>
          </cell>
          <cell r="S2038">
            <v>4556</v>
          </cell>
        </row>
        <row r="2039">
          <cell r="C2039" t="str">
            <v>Добрянский городской округ Пермского края</v>
          </cell>
          <cell r="D2039" t="str">
            <v>г. Добрянка, ул. Копылова, д. 57</v>
          </cell>
          <cell r="E2039" t="b">
            <v>1</v>
          </cell>
          <cell r="F2039">
            <v>1967</v>
          </cell>
          <cell r="H2039" t="str">
            <v>Кирпич</v>
          </cell>
          <cell r="L2039">
            <v>5</v>
          </cell>
          <cell r="M2039">
            <v>4</v>
          </cell>
          <cell r="Q2039">
            <v>3241</v>
          </cell>
          <cell r="R2039">
            <v>3147.2</v>
          </cell>
          <cell r="S2039">
            <v>3147.2</v>
          </cell>
          <cell r="T2039">
            <v>138</v>
          </cell>
        </row>
        <row r="2040">
          <cell r="C2040" t="str">
            <v>Добрянский городской округ Пермского края</v>
          </cell>
          <cell r="D2040" t="str">
            <v>г. Добрянка, ул. Копылова, д. 59</v>
          </cell>
          <cell r="E2040" t="b">
            <v>1</v>
          </cell>
          <cell r="F2040">
            <v>1965</v>
          </cell>
          <cell r="H2040" t="str">
            <v>Кирпич</v>
          </cell>
          <cell r="L2040">
            <v>5</v>
          </cell>
          <cell r="M2040">
            <v>4</v>
          </cell>
          <cell r="Q2040">
            <v>3484</v>
          </cell>
          <cell r="R2040">
            <v>3212.9</v>
          </cell>
          <cell r="S2040">
            <v>3140.3</v>
          </cell>
          <cell r="T2040">
            <v>149</v>
          </cell>
        </row>
        <row r="2041">
          <cell r="C2041" t="str">
            <v>Добрянский городской округ Пермского края</v>
          </cell>
          <cell r="D2041" t="str">
            <v>г. Добрянка, ул. Копылова, д. 61</v>
          </cell>
          <cell r="E2041" t="b">
            <v>1</v>
          </cell>
          <cell r="F2041">
            <v>1964</v>
          </cell>
          <cell r="H2041" t="str">
            <v>Кирпич</v>
          </cell>
          <cell r="L2041">
            <v>5</v>
          </cell>
          <cell r="M2041">
            <v>4</v>
          </cell>
          <cell r="Q2041">
            <v>3188.8</v>
          </cell>
          <cell r="R2041">
            <v>3188.8</v>
          </cell>
          <cell r="S2041">
            <v>2083.3000000000002</v>
          </cell>
          <cell r="T2041">
            <v>150</v>
          </cell>
        </row>
        <row r="2042">
          <cell r="C2042" t="str">
            <v>Добрянский городской округ Пермского края</v>
          </cell>
          <cell r="D2042" t="str">
            <v>г. Добрянка, ул. Копылова, д. 63</v>
          </cell>
          <cell r="E2042" t="b">
            <v>1</v>
          </cell>
          <cell r="F2042">
            <v>1965</v>
          </cell>
          <cell r="H2042" t="str">
            <v>Кирпич</v>
          </cell>
          <cell r="L2042">
            <v>5</v>
          </cell>
          <cell r="M2042">
            <v>5</v>
          </cell>
          <cell r="Q2042">
            <v>3289</v>
          </cell>
          <cell r="R2042">
            <v>3200</v>
          </cell>
          <cell r="S2042">
            <v>3200</v>
          </cell>
          <cell r="T2042">
            <v>161</v>
          </cell>
        </row>
        <row r="2043">
          <cell r="C2043" t="str">
            <v>Добрянский городской округ Пермского края</v>
          </cell>
          <cell r="D2043" t="str">
            <v>г. Добрянка, ул. Копылова, д. 65</v>
          </cell>
          <cell r="E2043" t="b">
            <v>1</v>
          </cell>
          <cell r="F2043">
            <v>1966</v>
          </cell>
          <cell r="H2043" t="str">
            <v>Кирпич</v>
          </cell>
          <cell r="L2043">
            <v>5</v>
          </cell>
          <cell r="M2043">
            <v>4</v>
          </cell>
          <cell r="Q2043">
            <v>3361.4</v>
          </cell>
          <cell r="R2043">
            <v>3361.4</v>
          </cell>
          <cell r="S2043">
            <v>3181.1</v>
          </cell>
          <cell r="T2043">
            <v>163</v>
          </cell>
        </row>
        <row r="2044">
          <cell r="C2044" t="str">
            <v>Добрянский городской округ Пермского края</v>
          </cell>
          <cell r="D2044" t="str">
            <v>г. Добрянка, ул. Копылова, д. 67</v>
          </cell>
          <cell r="E2044" t="b">
            <v>1</v>
          </cell>
          <cell r="F2044">
            <v>1969</v>
          </cell>
          <cell r="H2044" t="str">
            <v>Кирпич</v>
          </cell>
          <cell r="L2044">
            <v>5</v>
          </cell>
          <cell r="M2044">
            <v>4</v>
          </cell>
          <cell r="Q2044">
            <v>3675</v>
          </cell>
          <cell r="R2044">
            <v>3487</v>
          </cell>
          <cell r="S2044">
            <v>3243</v>
          </cell>
          <cell r="T2044">
            <v>139</v>
          </cell>
        </row>
        <row r="2045">
          <cell r="C2045" t="str">
            <v>Добрянский городской округ Пермского края</v>
          </cell>
          <cell r="D2045" t="str">
            <v>г. Добрянка, ул. Копылова, д. 69</v>
          </cell>
          <cell r="E2045" t="b">
            <v>1</v>
          </cell>
          <cell r="F2045">
            <v>1972</v>
          </cell>
          <cell r="H2045" t="str">
            <v>Кирпич</v>
          </cell>
          <cell r="L2045">
            <v>5</v>
          </cell>
          <cell r="M2045">
            <v>4</v>
          </cell>
          <cell r="Q2045">
            <v>3633</v>
          </cell>
          <cell r="R2045">
            <v>3361.8</v>
          </cell>
          <cell r="S2045">
            <v>3361.8</v>
          </cell>
          <cell r="T2045">
            <v>147</v>
          </cell>
        </row>
        <row r="2046">
          <cell r="C2046" t="str">
            <v>Добрянский городской округ Пермского края</v>
          </cell>
          <cell r="D2046" t="str">
            <v>г. Добрянка, ул. Копылова, д. 71</v>
          </cell>
          <cell r="E2046" t="b">
            <v>1</v>
          </cell>
          <cell r="F2046">
            <v>1970</v>
          </cell>
          <cell r="H2046" t="str">
            <v>Кирпич</v>
          </cell>
          <cell r="L2046">
            <v>5</v>
          </cell>
          <cell r="M2046">
            <v>8</v>
          </cell>
          <cell r="Q2046">
            <v>6708.85</v>
          </cell>
          <cell r="R2046">
            <v>6708.85</v>
          </cell>
          <cell r="S2046">
            <v>6049.52</v>
          </cell>
          <cell r="T2046">
            <v>267</v>
          </cell>
        </row>
        <row r="2047">
          <cell r="C2047" t="str">
            <v>Добрянский городской округ Пермского края</v>
          </cell>
          <cell r="D2047" t="str">
            <v>г. Добрянка, ул. Копылова, д. 108</v>
          </cell>
          <cell r="E2047" t="b">
            <v>1</v>
          </cell>
          <cell r="F2047">
            <v>1962</v>
          </cell>
          <cell r="H2047" t="str">
            <v>Кирпич</v>
          </cell>
          <cell r="L2047">
            <v>3</v>
          </cell>
          <cell r="M2047">
            <v>3</v>
          </cell>
          <cell r="Q2047">
            <v>1679</v>
          </cell>
          <cell r="R2047">
            <v>1430.7</v>
          </cell>
          <cell r="S2047">
            <v>1430.7</v>
          </cell>
          <cell r="T2047">
            <v>68</v>
          </cell>
        </row>
        <row r="2048">
          <cell r="C2048" t="str">
            <v>Добрянский городской округ Пермского края</v>
          </cell>
          <cell r="D2048" t="str">
            <v>г. Добрянка, ул. Копылова, д. 110</v>
          </cell>
          <cell r="E2048" t="b">
            <v>1</v>
          </cell>
          <cell r="F2048">
            <v>1962</v>
          </cell>
          <cell r="H2048" t="str">
            <v>Кирпич</v>
          </cell>
          <cell r="L2048">
            <v>2</v>
          </cell>
          <cell r="M2048">
            <v>2</v>
          </cell>
          <cell r="Q2048">
            <v>672.4</v>
          </cell>
          <cell r="R2048">
            <v>638.4</v>
          </cell>
          <cell r="S2048">
            <v>638.4</v>
          </cell>
          <cell r="T2048">
            <v>37</v>
          </cell>
        </row>
        <row r="2049">
          <cell r="C2049" t="str">
            <v>Добрянский городской округ Пермского края</v>
          </cell>
          <cell r="D2049" t="str">
            <v>г. Добрянка, ул. Копылова, д. 112</v>
          </cell>
          <cell r="E2049" t="b">
            <v>1</v>
          </cell>
          <cell r="F2049">
            <v>1963</v>
          </cell>
          <cell r="H2049" t="str">
            <v>Кирпич</v>
          </cell>
          <cell r="L2049">
            <v>2</v>
          </cell>
          <cell r="M2049">
            <v>2</v>
          </cell>
          <cell r="Q2049">
            <v>798.5</v>
          </cell>
          <cell r="R2049">
            <v>640.70000000000005</v>
          </cell>
          <cell r="S2049">
            <v>640.70000000000005</v>
          </cell>
          <cell r="T2049">
            <v>28</v>
          </cell>
        </row>
        <row r="2050">
          <cell r="C2050" t="str">
            <v>Добрянский городской округ Пермского края</v>
          </cell>
          <cell r="D2050" t="str">
            <v>г. Добрянка, ул. Копылова, д. 114</v>
          </cell>
          <cell r="E2050" t="b">
            <v>1</v>
          </cell>
          <cell r="F2050">
            <v>1964</v>
          </cell>
          <cell r="H2050" t="str">
            <v>Кирпич</v>
          </cell>
          <cell r="L2050">
            <v>2</v>
          </cell>
          <cell r="M2050">
            <v>2</v>
          </cell>
          <cell r="Q2050">
            <v>686</v>
          </cell>
          <cell r="R2050">
            <v>631.23</v>
          </cell>
          <cell r="S2050">
            <v>269.8</v>
          </cell>
          <cell r="T2050">
            <v>9</v>
          </cell>
        </row>
        <row r="2051">
          <cell r="C2051" t="str">
            <v>Добрянский городской округ Пермского края</v>
          </cell>
          <cell r="D2051" t="str">
            <v>г. Добрянка, ул. Копылова, д. 69А</v>
          </cell>
          <cell r="E2051" t="b">
            <v>1</v>
          </cell>
          <cell r="F2051">
            <v>1976</v>
          </cell>
          <cell r="H2051" t="str">
            <v>Кирпич</v>
          </cell>
          <cell r="L2051">
            <v>5</v>
          </cell>
          <cell r="M2051">
            <v>4</v>
          </cell>
          <cell r="Q2051">
            <v>3504.7</v>
          </cell>
          <cell r="R2051">
            <v>3341.6</v>
          </cell>
          <cell r="S2051">
            <v>3341.6</v>
          </cell>
          <cell r="T2051">
            <v>138</v>
          </cell>
        </row>
        <row r="2052">
          <cell r="C2052" t="str">
            <v>Добрянский городской округ Пермского края</v>
          </cell>
          <cell r="D2052" t="str">
            <v>г. Добрянка, ул. Лесная, д. 15</v>
          </cell>
          <cell r="E2052" t="b">
            <v>1</v>
          </cell>
          <cell r="F2052">
            <v>1989</v>
          </cell>
          <cell r="H2052" t="str">
            <v>Железобетон</v>
          </cell>
          <cell r="L2052">
            <v>9</v>
          </cell>
          <cell r="M2052">
            <v>1</v>
          </cell>
          <cell r="N2052">
            <v>1</v>
          </cell>
          <cell r="O2052">
            <v>1</v>
          </cell>
          <cell r="Q2052">
            <v>2109.1</v>
          </cell>
          <cell r="R2052">
            <v>2109.1</v>
          </cell>
          <cell r="S2052">
            <v>2109.1</v>
          </cell>
        </row>
        <row r="2053">
          <cell r="C2053" t="str">
            <v>Добрянский городской округ Пермского края</v>
          </cell>
          <cell r="D2053" t="str">
            <v>г. Добрянка, ул. Лесная, д. 19</v>
          </cell>
          <cell r="E2053" t="b">
            <v>1</v>
          </cell>
          <cell r="F2053">
            <v>1986</v>
          </cell>
          <cell r="H2053" t="str">
            <v>Железобетон</v>
          </cell>
          <cell r="L2053">
            <v>5</v>
          </cell>
          <cell r="M2053">
            <v>1</v>
          </cell>
          <cell r="Q2053">
            <v>2516.1999999999998</v>
          </cell>
          <cell r="R2053">
            <v>2507.5</v>
          </cell>
          <cell r="S2053">
            <v>2507.5</v>
          </cell>
        </row>
        <row r="2054">
          <cell r="C2054" t="str">
            <v>Добрянский городской округ Пермского края</v>
          </cell>
          <cell r="D2054" t="str">
            <v>г. Добрянка, ул. Лесная, д. 21</v>
          </cell>
          <cell r="E2054" t="b">
            <v>1</v>
          </cell>
          <cell r="F2054">
            <v>1988</v>
          </cell>
          <cell r="H2054" t="str">
            <v>Железобетон</v>
          </cell>
          <cell r="L2054">
            <v>9</v>
          </cell>
          <cell r="M2054">
            <v>1</v>
          </cell>
          <cell r="N2054">
            <v>1</v>
          </cell>
          <cell r="O2054">
            <v>1</v>
          </cell>
          <cell r="Q2054">
            <v>2550.9</v>
          </cell>
          <cell r="R2054">
            <v>2131</v>
          </cell>
          <cell r="S2054">
            <v>2131</v>
          </cell>
        </row>
        <row r="2055">
          <cell r="C2055" t="str">
            <v>Добрянский городской округ Пермского края</v>
          </cell>
          <cell r="D2055" t="str">
            <v>г. Добрянка, ул. Лизы Чайкиной, д. 17</v>
          </cell>
          <cell r="E2055" t="b">
            <v>1</v>
          </cell>
          <cell r="F2055">
            <v>1987</v>
          </cell>
          <cell r="H2055" t="str">
            <v>Железобетон</v>
          </cell>
          <cell r="L2055">
            <v>9</v>
          </cell>
          <cell r="M2055">
            <v>1</v>
          </cell>
          <cell r="N2055">
            <v>1</v>
          </cell>
          <cell r="O2055">
            <v>1</v>
          </cell>
          <cell r="Q2055">
            <v>2336.6</v>
          </cell>
          <cell r="R2055">
            <v>2071.3000000000002</v>
          </cell>
          <cell r="S2055">
            <v>2071.3000000000002</v>
          </cell>
        </row>
        <row r="2056">
          <cell r="C2056" t="str">
            <v>Добрянский городской округ Пермского края</v>
          </cell>
          <cell r="D2056" t="str">
            <v>г. Добрянка, ул. Лизы Чайкиной, д. 18</v>
          </cell>
          <cell r="E2056" t="b">
            <v>1</v>
          </cell>
          <cell r="F2056">
            <v>1989</v>
          </cell>
          <cell r="H2056" t="str">
            <v>панель</v>
          </cell>
          <cell r="I2056" t="str">
            <v>плоская</v>
          </cell>
          <cell r="K2056" t="str">
            <v>имеется</v>
          </cell>
          <cell r="L2056">
            <v>5</v>
          </cell>
          <cell r="M2056">
            <v>2</v>
          </cell>
          <cell r="Q2056">
            <v>1566</v>
          </cell>
          <cell r="R2056">
            <v>1506.6</v>
          </cell>
          <cell r="S2056">
            <v>1486.6</v>
          </cell>
          <cell r="T2056">
            <v>96</v>
          </cell>
        </row>
        <row r="2057">
          <cell r="C2057" t="str">
            <v>Добрянский городской округ Пермского края</v>
          </cell>
          <cell r="D2057" t="str">
            <v>г. Добрянка, ул. Лизы Чайкиной, д. 19</v>
          </cell>
          <cell r="E2057" t="b">
            <v>1</v>
          </cell>
          <cell r="F2057">
            <v>1988</v>
          </cell>
          <cell r="H2057" t="str">
            <v>Железобетон</v>
          </cell>
          <cell r="L2057">
            <v>5</v>
          </cell>
          <cell r="M2057">
            <v>4</v>
          </cell>
          <cell r="Q2057">
            <v>2796</v>
          </cell>
          <cell r="R2057">
            <v>2639</v>
          </cell>
          <cell r="S2057">
            <v>2639</v>
          </cell>
        </row>
        <row r="2058">
          <cell r="C2058" t="str">
            <v>Добрянский городской округ Пермского края</v>
          </cell>
          <cell r="D2058" t="str">
            <v>г. Добрянка, ул. Лизы Чайкиной, д. 20</v>
          </cell>
          <cell r="E2058" t="b">
            <v>1</v>
          </cell>
          <cell r="F2058">
            <v>1989</v>
          </cell>
          <cell r="H2058" t="str">
            <v>панель</v>
          </cell>
          <cell r="I2058" t="str">
            <v>плоская</v>
          </cell>
          <cell r="K2058" t="str">
            <v>имеется</v>
          </cell>
          <cell r="L2058">
            <v>5</v>
          </cell>
          <cell r="M2058">
            <v>6</v>
          </cell>
          <cell r="Q2058">
            <v>5251.6</v>
          </cell>
          <cell r="R2058">
            <v>5016.2</v>
          </cell>
          <cell r="S2058">
            <v>4550.8999999999996</v>
          </cell>
          <cell r="T2058">
            <v>104</v>
          </cell>
        </row>
        <row r="2059">
          <cell r="C2059" t="str">
            <v>Добрянский городской округ Пермского края</v>
          </cell>
          <cell r="D2059" t="str">
            <v>г. Добрянка, ул. Лизы Чайкиной, д. 21</v>
          </cell>
          <cell r="E2059" t="b">
            <v>1</v>
          </cell>
          <cell r="F2059">
            <v>1988</v>
          </cell>
          <cell r="H2059" t="str">
            <v>Железобетон</v>
          </cell>
          <cell r="L2059">
            <v>5</v>
          </cell>
          <cell r="M2059">
            <v>6</v>
          </cell>
          <cell r="Q2059">
            <v>3943.1</v>
          </cell>
          <cell r="R2059">
            <v>3943.1</v>
          </cell>
          <cell r="S2059">
            <v>3943.1</v>
          </cell>
        </row>
        <row r="2060">
          <cell r="C2060" t="str">
            <v>Добрянский городской округ Пермского края</v>
          </cell>
          <cell r="D2060" t="str">
            <v>г. Добрянка, ул. Лизы Чайкиной, д. 26</v>
          </cell>
          <cell r="E2060" t="b">
            <v>1</v>
          </cell>
          <cell r="F2060">
            <v>1987</v>
          </cell>
          <cell r="H2060" t="str">
            <v>Железобетон</v>
          </cell>
          <cell r="L2060">
            <v>5</v>
          </cell>
          <cell r="M2060">
            <v>1</v>
          </cell>
          <cell r="Q2060">
            <v>2890.6</v>
          </cell>
          <cell r="R2060">
            <v>2294.1</v>
          </cell>
          <cell r="S2060">
            <v>2294.1</v>
          </cell>
        </row>
        <row r="2061">
          <cell r="C2061" t="str">
            <v>Добрянский городской округ Пермского края</v>
          </cell>
          <cell r="D2061" t="str">
            <v>г. Добрянка, ул. Лизы Чайкиной, д. 18А</v>
          </cell>
          <cell r="E2061" t="b">
            <v>1</v>
          </cell>
          <cell r="F2061">
            <v>2003</v>
          </cell>
          <cell r="H2061" t="str">
            <v>Кирпич</v>
          </cell>
          <cell r="L2061">
            <v>5</v>
          </cell>
          <cell r="M2061">
            <v>1</v>
          </cell>
          <cell r="Q2061">
            <v>582.4</v>
          </cell>
          <cell r="R2061">
            <v>547.4</v>
          </cell>
          <cell r="S2061">
            <v>547.4</v>
          </cell>
        </row>
        <row r="2062">
          <cell r="C2062" t="str">
            <v>Добрянский городской округ Пермского края</v>
          </cell>
          <cell r="D2062" t="str">
            <v>г. Добрянка, ул. Лизы Чайкиной, д. 19/1</v>
          </cell>
          <cell r="E2062" t="b">
            <v>1</v>
          </cell>
          <cell r="F2062">
            <v>1988</v>
          </cell>
          <cell r="H2062" t="str">
            <v>панель</v>
          </cell>
          <cell r="I2062" t="str">
            <v>плоская</v>
          </cell>
          <cell r="K2062" t="str">
            <v>имеется</v>
          </cell>
          <cell r="L2062">
            <v>5</v>
          </cell>
          <cell r="M2062">
            <v>2</v>
          </cell>
          <cell r="Q2062">
            <v>1378.5</v>
          </cell>
          <cell r="R2062">
            <v>1377.5</v>
          </cell>
          <cell r="S2062">
            <v>1301</v>
          </cell>
          <cell r="T2062">
            <v>78</v>
          </cell>
        </row>
        <row r="2063">
          <cell r="C2063" t="str">
            <v>Добрянский городской округ Пермского края</v>
          </cell>
          <cell r="D2063" t="str">
            <v>г. Добрянка, ул. Маяковского, д. 1</v>
          </cell>
          <cell r="E2063" t="b">
            <v>1</v>
          </cell>
          <cell r="F2063">
            <v>1996</v>
          </cell>
          <cell r="H2063" t="str">
            <v>Панель</v>
          </cell>
          <cell r="L2063">
            <v>2</v>
          </cell>
          <cell r="M2063">
            <v>2</v>
          </cell>
          <cell r="Q2063">
            <v>402.7</v>
          </cell>
          <cell r="R2063">
            <v>402.7</v>
          </cell>
          <cell r="S2063">
            <v>402.7</v>
          </cell>
          <cell r="T2063">
            <v>59</v>
          </cell>
        </row>
        <row r="2064">
          <cell r="C2064" t="str">
            <v>Добрянский городской округ Пермского края</v>
          </cell>
          <cell r="D2064" t="str">
            <v>г. Добрянка, ул. Орлова, д. 46</v>
          </cell>
          <cell r="E2064" t="b">
            <v>1</v>
          </cell>
          <cell r="F2064">
            <v>1973</v>
          </cell>
          <cell r="H2064" t="str">
            <v>Кирпич</v>
          </cell>
          <cell r="L2064">
            <v>5</v>
          </cell>
          <cell r="M2064">
            <v>6</v>
          </cell>
          <cell r="Q2064">
            <v>4701.8</v>
          </cell>
          <cell r="R2064">
            <v>4454.5</v>
          </cell>
          <cell r="S2064">
            <v>4454.5</v>
          </cell>
          <cell r="T2064">
            <v>198</v>
          </cell>
        </row>
        <row r="2065">
          <cell r="C2065" t="str">
            <v>Добрянский городской округ Пермского края</v>
          </cell>
          <cell r="D2065" t="str">
            <v>г. Добрянка, ул. Орлова, д. 48</v>
          </cell>
          <cell r="E2065" t="b">
            <v>1</v>
          </cell>
          <cell r="F2065">
            <v>1972</v>
          </cell>
          <cell r="H2065" t="str">
            <v>Кирпич</v>
          </cell>
          <cell r="L2065">
            <v>5</v>
          </cell>
          <cell r="M2065">
            <v>1</v>
          </cell>
          <cell r="Q2065">
            <v>1967.3</v>
          </cell>
          <cell r="R2065">
            <v>1217.2</v>
          </cell>
          <cell r="S2065">
            <v>1117.48</v>
          </cell>
          <cell r="T2065">
            <v>168</v>
          </cell>
        </row>
        <row r="2066">
          <cell r="C2066" t="str">
            <v>Добрянский городской округ Пермского края</v>
          </cell>
          <cell r="D2066" t="str">
            <v>г. Добрянка, ул. Победы, д. 3</v>
          </cell>
          <cell r="E2066" t="b">
            <v>1</v>
          </cell>
          <cell r="F2066">
            <v>1990</v>
          </cell>
          <cell r="H2066" t="str">
            <v>Железобетон</v>
          </cell>
          <cell r="L2066">
            <v>9</v>
          </cell>
          <cell r="M2066">
            <v>1</v>
          </cell>
          <cell r="N2066">
            <v>1</v>
          </cell>
          <cell r="O2066">
            <v>1</v>
          </cell>
          <cell r="Q2066">
            <v>2464.5</v>
          </cell>
          <cell r="R2066">
            <v>2070.3000000000002</v>
          </cell>
          <cell r="S2066">
            <v>2070.3000000000002</v>
          </cell>
        </row>
        <row r="2067">
          <cell r="C2067" t="str">
            <v>Добрянский городской округ Пермского края</v>
          </cell>
          <cell r="D2067" t="str">
            <v>г. Добрянка, ул. Победы, д. 5</v>
          </cell>
          <cell r="E2067" t="b">
            <v>1</v>
          </cell>
          <cell r="F2067">
            <v>1986</v>
          </cell>
          <cell r="H2067" t="str">
            <v>Железобетон</v>
          </cell>
          <cell r="L2067">
            <v>9</v>
          </cell>
          <cell r="M2067">
            <v>1</v>
          </cell>
          <cell r="N2067">
            <v>1</v>
          </cell>
          <cell r="O2067">
            <v>1</v>
          </cell>
          <cell r="Q2067">
            <v>2483</v>
          </cell>
          <cell r="R2067">
            <v>2084</v>
          </cell>
          <cell r="S2067">
            <v>2084</v>
          </cell>
        </row>
        <row r="2068">
          <cell r="C2068" t="str">
            <v>Добрянский городской округ Пермского края</v>
          </cell>
          <cell r="D2068" t="str">
            <v>г. Добрянка, ул. Победы, д. 7</v>
          </cell>
          <cell r="E2068" t="b">
            <v>1</v>
          </cell>
          <cell r="F2068">
            <v>1983</v>
          </cell>
          <cell r="H2068" t="str">
            <v>Железобетон</v>
          </cell>
          <cell r="L2068">
            <v>5</v>
          </cell>
          <cell r="M2068">
            <v>8</v>
          </cell>
          <cell r="Q2068">
            <v>6949.5</v>
          </cell>
          <cell r="R2068">
            <v>6104.49</v>
          </cell>
          <cell r="S2068">
            <v>6104.49</v>
          </cell>
        </row>
        <row r="2069">
          <cell r="C2069" t="str">
            <v>Добрянский городской округ Пермского края</v>
          </cell>
          <cell r="D2069" t="str">
            <v>г. Добрянка, ул. Победы, д. 8</v>
          </cell>
          <cell r="E2069" t="b">
            <v>1</v>
          </cell>
          <cell r="F2069">
            <v>1983</v>
          </cell>
          <cell r="G2069">
            <v>2019</v>
          </cell>
          <cell r="H2069" t="str">
            <v>панель</v>
          </cell>
          <cell r="I2069" t="str">
            <v>плоская</v>
          </cell>
          <cell r="K2069" t="str">
            <v>имеется</v>
          </cell>
          <cell r="L2069">
            <v>5</v>
          </cell>
          <cell r="M2069">
            <v>6</v>
          </cell>
          <cell r="Q2069">
            <v>4551.5</v>
          </cell>
          <cell r="R2069">
            <v>3709.8</v>
          </cell>
          <cell r="S2069">
            <v>3557.7</v>
          </cell>
          <cell r="T2069">
            <v>240</v>
          </cell>
        </row>
        <row r="2070">
          <cell r="C2070" t="str">
            <v>Добрянский городской округ Пермского края</v>
          </cell>
          <cell r="D2070" t="str">
            <v>г. Добрянка, ул. Победы, д. 9</v>
          </cell>
          <cell r="E2070" t="b">
            <v>1</v>
          </cell>
          <cell r="F2070">
            <v>2011</v>
          </cell>
          <cell r="H2070" t="str">
            <v>Железобетон</v>
          </cell>
          <cell r="L2070">
            <v>10</v>
          </cell>
          <cell r="M2070">
            <v>2</v>
          </cell>
          <cell r="N2070">
            <v>2</v>
          </cell>
          <cell r="O2070">
            <v>2</v>
          </cell>
          <cell r="Q2070">
            <v>7082</v>
          </cell>
          <cell r="R2070">
            <v>6944</v>
          </cell>
          <cell r="S2070">
            <v>6944</v>
          </cell>
        </row>
        <row r="2071">
          <cell r="C2071" t="str">
            <v>Добрянский городской округ Пермского края</v>
          </cell>
          <cell r="D2071" t="str">
            <v>г. Добрянка, ул. Победы, д. 11</v>
          </cell>
          <cell r="E2071" t="b">
            <v>1</v>
          </cell>
          <cell r="F2071">
            <v>2013</v>
          </cell>
          <cell r="H2071" t="str">
            <v>панель</v>
          </cell>
          <cell r="I2071" t="str">
            <v>плоская</v>
          </cell>
          <cell r="K2071" t="str">
            <v>имеется</v>
          </cell>
          <cell r="L2071">
            <v>9</v>
          </cell>
          <cell r="M2071">
            <v>2</v>
          </cell>
          <cell r="N2071">
            <v>2</v>
          </cell>
          <cell r="O2071">
            <v>2</v>
          </cell>
          <cell r="Q2071">
            <v>4057.4</v>
          </cell>
          <cell r="R2071">
            <v>3968</v>
          </cell>
          <cell r="S2071">
            <v>3487.3</v>
          </cell>
          <cell r="T2071">
            <v>179</v>
          </cell>
        </row>
        <row r="2072">
          <cell r="C2072" t="str">
            <v>Добрянский городской округ Пермского края</v>
          </cell>
          <cell r="D2072" t="str">
            <v>г. Добрянка, ул. Победы, д. 12</v>
          </cell>
          <cell r="E2072" t="b">
            <v>1</v>
          </cell>
          <cell r="F2072">
            <v>1981</v>
          </cell>
          <cell r="H2072" t="str">
            <v>панель</v>
          </cell>
          <cell r="I2072" t="str">
            <v>плоская</v>
          </cell>
          <cell r="K2072" t="str">
            <v>имеется</v>
          </cell>
          <cell r="L2072">
            <v>5</v>
          </cell>
          <cell r="M2072">
            <v>6</v>
          </cell>
          <cell r="Q2072">
            <v>5023.7</v>
          </cell>
          <cell r="R2072">
            <v>4578.2</v>
          </cell>
          <cell r="S2072">
            <v>4573.6000000000004</v>
          </cell>
          <cell r="T2072">
            <v>198</v>
          </cell>
        </row>
        <row r="2073">
          <cell r="C2073" t="str">
            <v>Добрянский городской округ Пермского края</v>
          </cell>
          <cell r="D2073" t="str">
            <v>г. Добрянка, ул. Победы, д. 16</v>
          </cell>
          <cell r="E2073" t="b">
            <v>1</v>
          </cell>
          <cell r="F2073">
            <v>1990</v>
          </cell>
          <cell r="H2073" t="str">
            <v>Пенобетон</v>
          </cell>
          <cell r="L2073">
            <v>5</v>
          </cell>
          <cell r="M2073">
            <v>6</v>
          </cell>
          <cell r="Q2073">
            <v>3968</v>
          </cell>
          <cell r="R2073">
            <v>3405</v>
          </cell>
          <cell r="S2073">
            <v>3405</v>
          </cell>
        </row>
        <row r="2074">
          <cell r="C2074" t="str">
            <v>Добрянский городской округ Пермского края</v>
          </cell>
          <cell r="D2074" t="str">
            <v>г. Добрянка, ул. Победы, д. 27</v>
          </cell>
          <cell r="E2074" t="b">
            <v>1</v>
          </cell>
          <cell r="F2074">
            <v>1985</v>
          </cell>
          <cell r="H2074" t="str">
            <v>Кирпич</v>
          </cell>
          <cell r="L2074">
            <v>5</v>
          </cell>
          <cell r="M2074">
            <v>2</v>
          </cell>
          <cell r="Q2074">
            <v>1548</v>
          </cell>
          <cell r="R2074">
            <v>1110.7</v>
          </cell>
          <cell r="S2074">
            <v>1110.7</v>
          </cell>
        </row>
        <row r="2075">
          <cell r="C2075" t="str">
            <v>Добрянский городской округ Пермского края</v>
          </cell>
          <cell r="D2075" t="str">
            <v>г. Добрянка, ул. Победы, д. 29</v>
          </cell>
          <cell r="E2075" t="b">
            <v>1</v>
          </cell>
          <cell r="F2075">
            <v>1979</v>
          </cell>
          <cell r="H2075" t="str">
            <v>Кирпич</v>
          </cell>
          <cell r="L2075">
            <v>5</v>
          </cell>
          <cell r="M2075">
            <v>4</v>
          </cell>
          <cell r="Q2075">
            <v>4834.1000000000004</v>
          </cell>
          <cell r="R2075">
            <v>3829.88</v>
          </cell>
          <cell r="S2075">
            <v>3829.88</v>
          </cell>
        </row>
        <row r="2076">
          <cell r="C2076" t="str">
            <v>Добрянский городской округ Пермского края</v>
          </cell>
          <cell r="D2076" t="str">
            <v>г. Добрянка, ул. Победы, д. 31</v>
          </cell>
          <cell r="E2076" t="b">
            <v>1</v>
          </cell>
          <cell r="F2076">
            <v>1970</v>
          </cell>
          <cell r="H2076" t="str">
            <v>Панель</v>
          </cell>
          <cell r="L2076">
            <v>5</v>
          </cell>
          <cell r="M2076">
            <v>6</v>
          </cell>
          <cell r="Q2076">
            <v>4483</v>
          </cell>
          <cell r="R2076">
            <v>4446.8999999999996</v>
          </cell>
          <cell r="S2076">
            <v>3674.3</v>
          </cell>
          <cell r="T2076">
            <v>80</v>
          </cell>
        </row>
        <row r="2077">
          <cell r="C2077" t="str">
            <v>Добрянский городской округ Пермского края</v>
          </cell>
          <cell r="D2077" t="str">
            <v>г. Добрянка, ул. Победы, д. 35</v>
          </cell>
          <cell r="E2077" t="b">
            <v>1</v>
          </cell>
          <cell r="F2077">
            <v>1983</v>
          </cell>
          <cell r="H2077" t="str">
            <v>Железобетон</v>
          </cell>
          <cell r="L2077">
            <v>5</v>
          </cell>
          <cell r="M2077">
            <v>10</v>
          </cell>
          <cell r="Q2077">
            <v>8606</v>
          </cell>
          <cell r="R2077">
            <v>7539.3</v>
          </cell>
          <cell r="S2077">
            <v>7539.3</v>
          </cell>
        </row>
        <row r="2078">
          <cell r="C2078" t="str">
            <v>Добрянский городской округ Пермского края</v>
          </cell>
          <cell r="D2078" t="str">
            <v>г. Добрянка, ул. Победы, д. 39</v>
          </cell>
          <cell r="E2078" t="b">
            <v>1</v>
          </cell>
          <cell r="F2078">
            <v>1991</v>
          </cell>
          <cell r="H2078" t="str">
            <v>Кирпич</v>
          </cell>
          <cell r="L2078">
            <v>5</v>
          </cell>
          <cell r="M2078">
            <v>6</v>
          </cell>
          <cell r="Q2078">
            <v>509</v>
          </cell>
          <cell r="R2078">
            <v>382</v>
          </cell>
          <cell r="S2078">
            <v>382</v>
          </cell>
        </row>
        <row r="2079">
          <cell r="C2079" t="str">
            <v>Добрянский городской округ Пермского края</v>
          </cell>
          <cell r="D2079" t="str">
            <v>г. Добрянка, ул. Победы, д. 41</v>
          </cell>
          <cell r="E2079" t="b">
            <v>1</v>
          </cell>
          <cell r="F2079">
            <v>1987</v>
          </cell>
          <cell r="H2079" t="str">
            <v>Железобетон</v>
          </cell>
          <cell r="L2079">
            <v>5</v>
          </cell>
          <cell r="M2079">
            <v>6</v>
          </cell>
          <cell r="Q2079">
            <v>4749</v>
          </cell>
          <cell r="R2079">
            <v>4447</v>
          </cell>
          <cell r="S2079">
            <v>4447</v>
          </cell>
        </row>
        <row r="2080">
          <cell r="C2080" t="str">
            <v>Добрянский городской округ Пермского края</v>
          </cell>
          <cell r="D2080" t="str">
            <v>г. Добрянка, ул. Победы, д. 45</v>
          </cell>
          <cell r="E2080" t="b">
            <v>1</v>
          </cell>
          <cell r="F2080">
            <v>1990</v>
          </cell>
          <cell r="H2080" t="str">
            <v>Железобетон</v>
          </cell>
          <cell r="L2080">
            <v>5</v>
          </cell>
          <cell r="M2080">
            <v>1</v>
          </cell>
          <cell r="Q2080">
            <v>478</v>
          </cell>
          <cell r="R2080">
            <v>377</v>
          </cell>
          <cell r="S2080">
            <v>377</v>
          </cell>
        </row>
        <row r="2081">
          <cell r="C2081" t="str">
            <v>Добрянский городской округ Пермского края</v>
          </cell>
          <cell r="D2081" t="str">
            <v>г. Добрянка, ул. Победы, д. 47</v>
          </cell>
          <cell r="E2081" t="b">
            <v>1</v>
          </cell>
          <cell r="F2081">
            <v>1988</v>
          </cell>
          <cell r="H2081" t="str">
            <v>Железобетон</v>
          </cell>
          <cell r="L2081">
            <v>5</v>
          </cell>
          <cell r="M2081">
            <v>6</v>
          </cell>
          <cell r="Q2081">
            <v>5043</v>
          </cell>
          <cell r="R2081">
            <v>4609</v>
          </cell>
          <cell r="S2081">
            <v>4609</v>
          </cell>
        </row>
        <row r="2082">
          <cell r="C2082" t="str">
            <v>Добрянский городской округ Пермского края</v>
          </cell>
          <cell r="D2082" t="str">
            <v>г. Добрянка, ул. Победы, д. 51</v>
          </cell>
          <cell r="E2082" t="b">
            <v>1</v>
          </cell>
          <cell r="F2082">
            <v>1989</v>
          </cell>
          <cell r="H2082" t="str">
            <v>панель</v>
          </cell>
          <cell r="I2082" t="str">
            <v>плоская</v>
          </cell>
          <cell r="K2082" t="str">
            <v>имеется</v>
          </cell>
          <cell r="L2082">
            <v>5</v>
          </cell>
          <cell r="M2082">
            <v>1</v>
          </cell>
          <cell r="Q2082">
            <v>1622</v>
          </cell>
          <cell r="R2082">
            <v>1543.2</v>
          </cell>
          <cell r="S2082">
            <v>1540</v>
          </cell>
          <cell r="T2082">
            <v>15</v>
          </cell>
        </row>
        <row r="2083">
          <cell r="C2083" t="str">
            <v>Добрянский городской округ Пермского края</v>
          </cell>
          <cell r="D2083" t="str">
            <v>г. Добрянка, ул. Победы, д. 53</v>
          </cell>
          <cell r="E2083" t="b">
            <v>1</v>
          </cell>
          <cell r="F2083">
            <v>1990</v>
          </cell>
          <cell r="H2083" t="str">
            <v>Железобетон</v>
          </cell>
          <cell r="L2083">
            <v>5</v>
          </cell>
          <cell r="M2083">
            <v>4</v>
          </cell>
          <cell r="Q2083">
            <v>4773.2</v>
          </cell>
          <cell r="R2083">
            <v>4023</v>
          </cell>
          <cell r="S2083">
            <v>4023</v>
          </cell>
        </row>
        <row r="2084">
          <cell r="C2084" t="str">
            <v>Добрянский городской округ Пермского края</v>
          </cell>
          <cell r="D2084" t="str">
            <v>г. Добрянка, ул. Победы, д. 57</v>
          </cell>
          <cell r="E2084" t="b">
            <v>1</v>
          </cell>
          <cell r="F2084">
            <v>1990</v>
          </cell>
          <cell r="H2084" t="str">
            <v>панель</v>
          </cell>
          <cell r="I2084" t="str">
            <v>плоская</v>
          </cell>
          <cell r="K2084" t="str">
            <v>имеется</v>
          </cell>
          <cell r="L2084">
            <v>5</v>
          </cell>
          <cell r="M2084">
            <v>5</v>
          </cell>
          <cell r="Q2084">
            <v>5237.2</v>
          </cell>
          <cell r="R2084">
            <v>4690</v>
          </cell>
          <cell r="S2084">
            <v>4598</v>
          </cell>
          <cell r="T2084">
            <v>127</v>
          </cell>
        </row>
        <row r="2085">
          <cell r="C2085" t="str">
            <v>Добрянский городской округ Пермского края</v>
          </cell>
          <cell r="D2085" t="str">
            <v>г. Добрянка, ул. Победы, д. 105</v>
          </cell>
          <cell r="E2085" t="b">
            <v>1</v>
          </cell>
          <cell r="F2085">
            <v>1992</v>
          </cell>
          <cell r="H2085" t="str">
            <v>панель</v>
          </cell>
          <cell r="I2085" t="str">
            <v>плоская</v>
          </cell>
          <cell r="K2085" t="str">
            <v>имеется</v>
          </cell>
          <cell r="L2085">
            <v>5</v>
          </cell>
          <cell r="M2085">
            <v>4</v>
          </cell>
          <cell r="Q2085">
            <v>4825.7</v>
          </cell>
          <cell r="R2085">
            <v>4825.7</v>
          </cell>
          <cell r="S2085">
            <v>4215.6000000000004</v>
          </cell>
          <cell r="T2085">
            <v>237</v>
          </cell>
        </row>
        <row r="2086">
          <cell r="C2086" t="str">
            <v>Добрянский городской округ Пермского края</v>
          </cell>
          <cell r="D2086" t="str">
            <v>г. Добрянка, ул. Победы, д. 10/1</v>
          </cell>
          <cell r="E2086" t="b">
            <v>1</v>
          </cell>
          <cell r="F2086">
            <v>1984</v>
          </cell>
          <cell r="G2086">
            <v>2019</v>
          </cell>
          <cell r="H2086" t="str">
            <v>панель</v>
          </cell>
          <cell r="I2086" t="str">
            <v>плоская</v>
          </cell>
          <cell r="K2086" t="str">
            <v>имеется</v>
          </cell>
          <cell r="L2086">
            <v>5</v>
          </cell>
          <cell r="M2086">
            <v>6</v>
          </cell>
          <cell r="Q2086">
            <v>5138.3999999999996</v>
          </cell>
          <cell r="R2086">
            <v>5057</v>
          </cell>
          <cell r="S2086">
            <v>4517.8</v>
          </cell>
          <cell r="T2086">
            <v>123</v>
          </cell>
        </row>
        <row r="2087">
          <cell r="C2087" t="str">
            <v>Добрянский городской округ Пермского края</v>
          </cell>
          <cell r="D2087" t="str">
            <v>г. Добрянка, ул. Победы, д. 101/1</v>
          </cell>
          <cell r="E2087" t="b">
            <v>1</v>
          </cell>
          <cell r="F2087">
            <v>1991</v>
          </cell>
          <cell r="H2087" t="str">
            <v>Железобетон</v>
          </cell>
          <cell r="L2087">
            <v>5</v>
          </cell>
          <cell r="M2087">
            <v>4</v>
          </cell>
          <cell r="Q2087">
            <v>4783.3999999999996</v>
          </cell>
          <cell r="R2087">
            <v>4222.1000000000004</v>
          </cell>
          <cell r="S2087">
            <v>4222.1000000000004</v>
          </cell>
        </row>
        <row r="2088">
          <cell r="C2088" t="str">
            <v>Добрянский городской округ Пермского края</v>
          </cell>
          <cell r="D2088" t="str">
            <v>г. Добрянка, ул. Победы, д. 12/1</v>
          </cell>
          <cell r="E2088" t="b">
            <v>1</v>
          </cell>
          <cell r="F2088">
            <v>1987</v>
          </cell>
          <cell r="H2088" t="str">
            <v>Железобетон</v>
          </cell>
          <cell r="L2088">
            <v>5</v>
          </cell>
          <cell r="M2088">
            <v>4</v>
          </cell>
          <cell r="Q2088">
            <v>2729</v>
          </cell>
          <cell r="R2088">
            <v>2478</v>
          </cell>
          <cell r="S2088">
            <v>2478</v>
          </cell>
        </row>
        <row r="2089">
          <cell r="C2089" t="str">
            <v>Добрянский городской округ Пермского края</v>
          </cell>
          <cell r="D2089" t="str">
            <v>г. Добрянка, ул. Победы, д. 14/1</v>
          </cell>
          <cell r="E2089" t="b">
            <v>1</v>
          </cell>
          <cell r="F2089">
            <v>1985</v>
          </cell>
          <cell r="H2089" t="str">
            <v>Железобетон</v>
          </cell>
          <cell r="L2089">
            <v>5</v>
          </cell>
          <cell r="M2089">
            <v>8</v>
          </cell>
          <cell r="Q2089">
            <v>6772</v>
          </cell>
          <cell r="R2089">
            <v>5966.3</v>
          </cell>
          <cell r="S2089">
            <v>5966.3</v>
          </cell>
        </row>
        <row r="2090">
          <cell r="C2090" t="str">
            <v>Добрянский городской округ Пермского края</v>
          </cell>
          <cell r="D2090" t="str">
            <v>г. Добрянка, ул. Победы, д. 16/1</v>
          </cell>
          <cell r="E2090" t="b">
            <v>1</v>
          </cell>
          <cell r="F2090">
            <v>1984</v>
          </cell>
          <cell r="H2090" t="str">
            <v>Железобетон</v>
          </cell>
          <cell r="L2090">
            <v>5</v>
          </cell>
          <cell r="M2090">
            <v>4</v>
          </cell>
          <cell r="Q2090">
            <v>3212.9</v>
          </cell>
          <cell r="R2090">
            <v>3048.5</v>
          </cell>
          <cell r="S2090">
            <v>3048.5</v>
          </cell>
        </row>
        <row r="2091">
          <cell r="C2091" t="str">
            <v>Добрянский городской округ Пермского края</v>
          </cell>
          <cell r="D2091" t="str">
            <v>г. Добрянка, ул. Победы, д. 29/1</v>
          </cell>
          <cell r="E2091" t="b">
            <v>1</v>
          </cell>
          <cell r="F2091">
            <v>1981</v>
          </cell>
          <cell r="H2091" t="str">
            <v>Железобетон</v>
          </cell>
          <cell r="L2091">
            <v>5</v>
          </cell>
          <cell r="M2091">
            <v>6</v>
          </cell>
          <cell r="Q2091">
            <v>5231.6000000000004</v>
          </cell>
          <cell r="R2091">
            <v>4576.8999999999996</v>
          </cell>
          <cell r="S2091">
            <v>4576.8999999999996</v>
          </cell>
        </row>
        <row r="2092">
          <cell r="C2092" t="str">
            <v>Добрянский городской округ Пермского края</v>
          </cell>
          <cell r="D2092" t="str">
            <v>г. Добрянка, ул. Победы, д. 37/35</v>
          </cell>
          <cell r="E2092" t="b">
            <v>1</v>
          </cell>
          <cell r="F2092">
            <v>2010</v>
          </cell>
          <cell r="H2092" t="str">
            <v>Железобетон</v>
          </cell>
          <cell r="L2092">
            <v>10</v>
          </cell>
          <cell r="M2092">
            <v>2</v>
          </cell>
          <cell r="N2092">
            <v>2</v>
          </cell>
          <cell r="O2092">
            <v>2</v>
          </cell>
          <cell r="Q2092">
            <v>8967</v>
          </cell>
          <cell r="R2092">
            <v>2653.7</v>
          </cell>
          <cell r="S2092">
            <v>2653.3</v>
          </cell>
        </row>
        <row r="2093">
          <cell r="C2093" t="str">
            <v>Добрянский городской округ Пермского края</v>
          </cell>
          <cell r="D2093" t="str">
            <v>г. Добрянка, ул. Победы, д. 51/1</v>
          </cell>
          <cell r="E2093" t="b">
            <v>1</v>
          </cell>
          <cell r="F2093">
            <v>2003</v>
          </cell>
          <cell r="H2093" t="str">
            <v>Кирпич</v>
          </cell>
          <cell r="L2093">
            <v>5</v>
          </cell>
          <cell r="M2093">
            <v>1</v>
          </cell>
          <cell r="Q2093">
            <v>690</v>
          </cell>
          <cell r="R2093">
            <v>578.5</v>
          </cell>
          <cell r="S2093">
            <v>578.5</v>
          </cell>
        </row>
        <row r="2094">
          <cell r="C2094" t="str">
            <v>Добрянский городской округ Пермского края</v>
          </cell>
          <cell r="D2094" t="str">
            <v>г. Добрянка, ул. Советская, д. 66</v>
          </cell>
          <cell r="E2094" t="b">
            <v>1</v>
          </cell>
          <cell r="F2094">
            <v>1998</v>
          </cell>
          <cell r="H2094" t="str">
            <v>Монолит</v>
          </cell>
          <cell r="L2094">
            <v>9</v>
          </cell>
          <cell r="M2094">
            <v>2</v>
          </cell>
          <cell r="N2094">
            <v>2</v>
          </cell>
          <cell r="O2094">
            <v>2</v>
          </cell>
          <cell r="Q2094">
            <v>6450.3</v>
          </cell>
          <cell r="R2094">
            <v>5517.1</v>
          </cell>
          <cell r="S2094">
            <v>5517.1</v>
          </cell>
        </row>
        <row r="2095">
          <cell r="C2095" t="str">
            <v>Добрянский городской округ Пермского края</v>
          </cell>
          <cell r="D2095" t="str">
            <v>г. Добрянка, ул. Советская, д. 68</v>
          </cell>
          <cell r="E2095" t="b">
            <v>1</v>
          </cell>
          <cell r="F2095">
            <v>2008</v>
          </cell>
          <cell r="H2095" t="str">
            <v>Железобетон</v>
          </cell>
          <cell r="L2095">
            <v>10</v>
          </cell>
          <cell r="M2095">
            <v>3</v>
          </cell>
          <cell r="N2095">
            <v>3</v>
          </cell>
          <cell r="O2095">
            <v>3</v>
          </cell>
          <cell r="Q2095">
            <v>9523.5</v>
          </cell>
          <cell r="R2095">
            <v>6088.21</v>
          </cell>
          <cell r="S2095">
            <v>6088.21</v>
          </cell>
        </row>
        <row r="2096">
          <cell r="C2096" t="str">
            <v>Добрянский городской округ Пермского края</v>
          </cell>
          <cell r="D2096" t="str">
            <v>г. Добрянка, ул. Советская, д. 72</v>
          </cell>
          <cell r="E2096" t="b">
            <v>1</v>
          </cell>
          <cell r="F2096">
            <v>1981</v>
          </cell>
          <cell r="H2096" t="str">
            <v>Железобетон</v>
          </cell>
          <cell r="L2096">
            <v>5</v>
          </cell>
          <cell r="M2096">
            <v>6</v>
          </cell>
          <cell r="Q2096">
            <v>5173.1000000000004</v>
          </cell>
          <cell r="R2096">
            <v>4228.2</v>
          </cell>
          <cell r="S2096">
            <v>4228.2</v>
          </cell>
        </row>
        <row r="2097">
          <cell r="C2097" t="str">
            <v>Добрянский городской округ Пермского края</v>
          </cell>
          <cell r="D2097" t="str">
            <v>г. Добрянка, ул. Советская, д. 74</v>
          </cell>
          <cell r="E2097" t="b">
            <v>1</v>
          </cell>
          <cell r="F2097">
            <v>1981</v>
          </cell>
          <cell r="H2097" t="str">
            <v>Железобетон</v>
          </cell>
          <cell r="L2097">
            <v>5</v>
          </cell>
          <cell r="M2097">
            <v>6</v>
          </cell>
          <cell r="Q2097">
            <v>5199</v>
          </cell>
          <cell r="R2097">
            <v>4555</v>
          </cell>
          <cell r="S2097">
            <v>4555</v>
          </cell>
        </row>
        <row r="2098">
          <cell r="C2098" t="str">
            <v>Добрянский городской округ Пермского края</v>
          </cell>
          <cell r="D2098" t="str">
            <v>г. Добрянка, ул. Советская, д. 76</v>
          </cell>
          <cell r="E2098" t="b">
            <v>1</v>
          </cell>
          <cell r="F2098">
            <v>1980</v>
          </cell>
          <cell r="H2098" t="str">
            <v>Железобетон</v>
          </cell>
          <cell r="L2098">
            <v>5</v>
          </cell>
          <cell r="M2098">
            <v>6</v>
          </cell>
          <cell r="Q2098">
            <v>5002</v>
          </cell>
          <cell r="R2098">
            <v>4522</v>
          </cell>
          <cell r="S2098">
            <v>4522</v>
          </cell>
        </row>
        <row r="2099">
          <cell r="C2099" t="str">
            <v>Добрянский городской округ Пермского края</v>
          </cell>
          <cell r="D2099" t="str">
            <v>г. Добрянка, ул. Советская, д. 78</v>
          </cell>
          <cell r="E2099" t="b">
            <v>1</v>
          </cell>
          <cell r="F2099">
            <v>1981</v>
          </cell>
          <cell r="H2099" t="str">
            <v>Железобетон</v>
          </cell>
          <cell r="L2099">
            <v>5</v>
          </cell>
          <cell r="M2099">
            <v>2</v>
          </cell>
          <cell r="Q2099">
            <v>2186.4</v>
          </cell>
          <cell r="R2099">
            <v>1525.4</v>
          </cell>
          <cell r="S2099">
            <v>1525.4</v>
          </cell>
        </row>
        <row r="2100">
          <cell r="C2100" t="str">
            <v>Добрянский городской округ Пермского края</v>
          </cell>
          <cell r="D2100" t="str">
            <v>г. Добрянка, ул. Советская, д. 80</v>
          </cell>
          <cell r="E2100" t="b">
            <v>1</v>
          </cell>
          <cell r="F2100">
            <v>1976</v>
          </cell>
          <cell r="H2100" t="str">
            <v>Кирпич</v>
          </cell>
          <cell r="L2100">
            <v>5</v>
          </cell>
          <cell r="M2100">
            <v>8</v>
          </cell>
          <cell r="Q2100">
            <v>6324.8</v>
          </cell>
          <cell r="R2100">
            <v>5318.85</v>
          </cell>
          <cell r="S2100">
            <v>5318.85</v>
          </cell>
        </row>
        <row r="2101">
          <cell r="C2101" t="str">
            <v>Добрянский городской округ Пермского края</v>
          </cell>
          <cell r="D2101" t="str">
            <v>г. Добрянка, ул. Советская, д. 84</v>
          </cell>
          <cell r="E2101" t="b">
            <v>1</v>
          </cell>
          <cell r="F2101">
            <v>1973</v>
          </cell>
          <cell r="H2101" t="str">
            <v>Железобетон</v>
          </cell>
          <cell r="L2101">
            <v>5</v>
          </cell>
          <cell r="M2101">
            <v>6</v>
          </cell>
          <cell r="Q2101">
            <v>4849</v>
          </cell>
          <cell r="R2101">
            <v>4280</v>
          </cell>
          <cell r="S2101">
            <v>4280</v>
          </cell>
        </row>
        <row r="2102">
          <cell r="C2102" t="str">
            <v>Добрянский городской округ Пермского края</v>
          </cell>
          <cell r="D2102" t="str">
            <v>г. Добрянка, ул. Советская, д. 86</v>
          </cell>
          <cell r="E2102" t="b">
            <v>1</v>
          </cell>
          <cell r="F2102">
            <v>1981</v>
          </cell>
          <cell r="H2102" t="str">
            <v>панель</v>
          </cell>
          <cell r="I2102" t="str">
            <v>плоская</v>
          </cell>
          <cell r="K2102" t="str">
            <v>имеется</v>
          </cell>
          <cell r="L2102">
            <v>5</v>
          </cell>
          <cell r="M2102">
            <v>6</v>
          </cell>
          <cell r="Q2102">
            <v>3363.2</v>
          </cell>
          <cell r="R2102">
            <v>3363.2</v>
          </cell>
          <cell r="S2102">
            <v>3064.9</v>
          </cell>
          <cell r="T2102">
            <v>131</v>
          </cell>
        </row>
        <row r="2103">
          <cell r="C2103" t="str">
            <v>Добрянский городской округ Пермского края</v>
          </cell>
          <cell r="D2103" t="str">
            <v>г. Добрянка, ул. Советская, д. 87</v>
          </cell>
          <cell r="E2103" t="b">
            <v>1</v>
          </cell>
          <cell r="F2103">
            <v>1982</v>
          </cell>
          <cell r="H2103" t="str">
            <v>Железобетон</v>
          </cell>
          <cell r="L2103">
            <v>5</v>
          </cell>
          <cell r="M2103">
            <v>4</v>
          </cell>
          <cell r="Q2103">
            <v>3278.5</v>
          </cell>
          <cell r="R2103">
            <v>2589</v>
          </cell>
          <cell r="S2103">
            <v>2589</v>
          </cell>
        </row>
        <row r="2104">
          <cell r="C2104" t="str">
            <v>Добрянский городской округ Пермского края</v>
          </cell>
          <cell r="D2104" t="str">
            <v>г. Добрянка, ул. Советская, д. 88</v>
          </cell>
          <cell r="E2104" t="b">
            <v>1</v>
          </cell>
          <cell r="F2104">
            <v>1985</v>
          </cell>
          <cell r="H2104" t="str">
            <v>Железобетон</v>
          </cell>
          <cell r="L2104">
            <v>5</v>
          </cell>
          <cell r="M2104">
            <v>4</v>
          </cell>
          <cell r="Q2104">
            <v>3027.9</v>
          </cell>
          <cell r="R2104">
            <v>2927.9</v>
          </cell>
          <cell r="S2104">
            <v>2927.9</v>
          </cell>
        </row>
        <row r="2105">
          <cell r="C2105" t="str">
            <v>Добрянский городской округ Пермского края</v>
          </cell>
          <cell r="D2105" t="str">
            <v>г. Добрянка, ул. Советская, д. 89</v>
          </cell>
          <cell r="E2105" t="b">
            <v>1</v>
          </cell>
          <cell r="F2105">
            <v>1982</v>
          </cell>
          <cell r="H2105" t="str">
            <v>Железобетон</v>
          </cell>
          <cell r="L2105">
            <v>5</v>
          </cell>
          <cell r="M2105">
            <v>4</v>
          </cell>
          <cell r="Q2105">
            <v>3472</v>
          </cell>
          <cell r="R2105">
            <v>2931</v>
          </cell>
          <cell r="S2105">
            <v>2931</v>
          </cell>
        </row>
        <row r="2106">
          <cell r="C2106" t="str">
            <v>Добрянский городской округ Пермского края</v>
          </cell>
          <cell r="D2106" t="str">
            <v>г. Добрянка, ул. Советская, д. 90</v>
          </cell>
          <cell r="E2106" t="b">
            <v>1</v>
          </cell>
          <cell r="F2106">
            <v>1992</v>
          </cell>
          <cell r="H2106" t="str">
            <v>Панель</v>
          </cell>
          <cell r="L2106">
            <v>9</v>
          </cell>
          <cell r="M2106">
            <v>1</v>
          </cell>
          <cell r="N2106">
            <v>1</v>
          </cell>
          <cell r="O2106">
            <v>1</v>
          </cell>
          <cell r="Q2106">
            <v>2424.1</v>
          </cell>
          <cell r="R2106">
            <v>2046.1</v>
          </cell>
          <cell r="S2106">
            <v>1841.4899999999998</v>
          </cell>
        </row>
        <row r="2107">
          <cell r="C2107" t="str">
            <v>Добрянский городской округ Пермского края</v>
          </cell>
          <cell r="D2107" t="str">
            <v>г. Добрянка, ул. Советская, д. 91</v>
          </cell>
          <cell r="E2107" t="b">
            <v>1</v>
          </cell>
          <cell r="F2107">
            <v>1983</v>
          </cell>
          <cell r="H2107" t="str">
            <v>Железобетон</v>
          </cell>
          <cell r="L2107">
            <v>5</v>
          </cell>
          <cell r="M2107">
            <v>4</v>
          </cell>
          <cell r="Q2107">
            <v>3048</v>
          </cell>
          <cell r="R2107">
            <v>2632</v>
          </cell>
          <cell r="S2107">
            <v>2632</v>
          </cell>
        </row>
        <row r="2108">
          <cell r="C2108" t="str">
            <v>Добрянский городской округ Пермского края</v>
          </cell>
          <cell r="D2108" t="str">
            <v>г. Добрянка, ул. Советская, д. 92</v>
          </cell>
          <cell r="E2108" t="b">
            <v>1</v>
          </cell>
          <cell r="F2108">
            <v>1985</v>
          </cell>
          <cell r="H2108" t="str">
            <v>Железобетон</v>
          </cell>
          <cell r="L2108">
            <v>9</v>
          </cell>
          <cell r="M2108">
            <v>6</v>
          </cell>
          <cell r="N2108">
            <v>6</v>
          </cell>
          <cell r="O2108">
            <v>6</v>
          </cell>
          <cell r="Q2108">
            <v>14163.8</v>
          </cell>
          <cell r="R2108">
            <v>12036.7</v>
          </cell>
          <cell r="S2108">
            <v>12036.7</v>
          </cell>
        </row>
        <row r="2109">
          <cell r="C2109" t="str">
            <v>Добрянский городской округ Пермского края</v>
          </cell>
          <cell r="D2109" t="str">
            <v>г. Добрянка, ул. Советская, д. 97</v>
          </cell>
          <cell r="E2109" t="b">
            <v>1</v>
          </cell>
          <cell r="F2109">
            <v>1973</v>
          </cell>
          <cell r="H2109" t="str">
            <v>Кирпич</v>
          </cell>
          <cell r="L2109">
            <v>5</v>
          </cell>
          <cell r="M2109">
            <v>8</v>
          </cell>
          <cell r="Q2109">
            <v>6027.2</v>
          </cell>
          <cell r="R2109">
            <v>5639.9</v>
          </cell>
          <cell r="S2109">
            <v>5639.9</v>
          </cell>
        </row>
        <row r="2110">
          <cell r="C2110" t="str">
            <v>Добрянский городской округ Пермского края</v>
          </cell>
          <cell r="D2110" t="str">
            <v>г. Добрянка, ул. Советская, д. 98</v>
          </cell>
          <cell r="E2110" t="b">
            <v>1</v>
          </cell>
          <cell r="F2110">
            <v>1987</v>
          </cell>
          <cell r="H2110" t="str">
            <v>Железобетон</v>
          </cell>
          <cell r="L2110">
            <v>5</v>
          </cell>
          <cell r="M2110">
            <v>1</v>
          </cell>
          <cell r="Q2110">
            <v>2397.38</v>
          </cell>
          <cell r="R2110">
            <v>2397.38</v>
          </cell>
          <cell r="S2110">
            <v>2397.38</v>
          </cell>
        </row>
        <row r="2111">
          <cell r="C2111" t="str">
            <v>Добрянский городской округ Пермского края</v>
          </cell>
          <cell r="D2111" t="str">
            <v>г. Добрянка, ул. Советская, д. 102</v>
          </cell>
          <cell r="E2111" t="b">
            <v>1</v>
          </cell>
          <cell r="F2111">
            <v>1986</v>
          </cell>
          <cell r="H2111" t="str">
            <v>Железобетон</v>
          </cell>
          <cell r="L2111">
            <v>5</v>
          </cell>
          <cell r="M2111">
            <v>1</v>
          </cell>
          <cell r="Q2111">
            <v>2869.3</v>
          </cell>
          <cell r="R2111">
            <v>2434.8000000000002</v>
          </cell>
          <cell r="S2111">
            <v>2434.8000000000002</v>
          </cell>
        </row>
        <row r="2112">
          <cell r="C2112" t="str">
            <v>Добрянский городской округ Пермского края</v>
          </cell>
          <cell r="D2112" t="str">
            <v>г. Добрянка, ул. Советская, д. 104</v>
          </cell>
          <cell r="E2112" t="b">
            <v>1</v>
          </cell>
          <cell r="F2112">
            <v>1992</v>
          </cell>
          <cell r="H2112" t="str">
            <v>Железобетон</v>
          </cell>
          <cell r="L2112">
            <v>5</v>
          </cell>
          <cell r="M2112">
            <v>4</v>
          </cell>
          <cell r="Q2112">
            <v>4762.8</v>
          </cell>
          <cell r="R2112">
            <v>4214.2</v>
          </cell>
          <cell r="S2112">
            <v>4214.2</v>
          </cell>
        </row>
        <row r="2113">
          <cell r="C2113" t="str">
            <v>Добрянский городской округ Пермского края</v>
          </cell>
          <cell r="D2113" t="str">
            <v>г. Добрянка, ул. Советская, д. 106</v>
          </cell>
          <cell r="E2113" t="b">
            <v>1</v>
          </cell>
          <cell r="F2113">
            <v>1991</v>
          </cell>
          <cell r="H2113" t="str">
            <v>панель</v>
          </cell>
          <cell r="I2113" t="str">
            <v>плоская</v>
          </cell>
          <cell r="J2113" t="str">
            <v>ГАЗ</v>
          </cell>
          <cell r="K2113" t="str">
            <v>имеется</v>
          </cell>
          <cell r="L2113">
            <v>5</v>
          </cell>
          <cell r="M2113">
            <v>4</v>
          </cell>
          <cell r="Q2113">
            <v>4905.1000000000004</v>
          </cell>
          <cell r="R2113">
            <v>4541.8</v>
          </cell>
          <cell r="S2113">
            <v>4307.8</v>
          </cell>
          <cell r="T2113">
            <v>195</v>
          </cell>
        </row>
        <row r="2114">
          <cell r="C2114" t="str">
            <v>Добрянский городской округ Пермского края</v>
          </cell>
          <cell r="D2114" t="str">
            <v>г. Добрянка, ул. Советская, д. 66/1</v>
          </cell>
          <cell r="E2114" t="b">
            <v>1</v>
          </cell>
          <cell r="F2114">
            <v>2015</v>
          </cell>
          <cell r="H2114" t="str">
            <v>панель</v>
          </cell>
          <cell r="I2114" t="str">
            <v>скатная</v>
          </cell>
          <cell r="J2114" t="str">
            <v>ГАЗ</v>
          </cell>
          <cell r="K2114" t="str">
            <v>имеется</v>
          </cell>
          <cell r="L2114">
            <v>5</v>
          </cell>
          <cell r="M2114">
            <v>2</v>
          </cell>
          <cell r="Q2114">
            <v>2338.1999999999998</v>
          </cell>
          <cell r="R2114">
            <v>2338.1999999999998</v>
          </cell>
          <cell r="S2114">
            <v>2338.1999999999998</v>
          </cell>
          <cell r="T2114">
            <v>10</v>
          </cell>
        </row>
        <row r="2115">
          <cell r="C2115" t="str">
            <v>Добрянский городской округ Пермского края</v>
          </cell>
          <cell r="D2115" t="str">
            <v>г. Добрянка, ул. Советская, д. 76/1</v>
          </cell>
          <cell r="E2115" t="b">
            <v>1</v>
          </cell>
          <cell r="F2115">
            <v>1984</v>
          </cell>
          <cell r="H2115" t="str">
            <v>Железобетон</v>
          </cell>
          <cell r="L2115">
            <v>5</v>
          </cell>
          <cell r="M2115">
            <v>1</v>
          </cell>
          <cell r="Q2115">
            <v>428</v>
          </cell>
          <cell r="R2115">
            <v>314</v>
          </cell>
          <cell r="S2115">
            <v>314</v>
          </cell>
        </row>
        <row r="2116">
          <cell r="C2116" t="str">
            <v>Добрянский городской округ Пермского края</v>
          </cell>
          <cell r="D2116" t="str">
            <v>г. Добрянка, ул. Советская, д. 78/1</v>
          </cell>
          <cell r="E2116" t="b">
            <v>1</v>
          </cell>
          <cell r="F2116">
            <v>1982</v>
          </cell>
          <cell r="H2116" t="str">
            <v>Железобетон</v>
          </cell>
          <cell r="L2116">
            <v>5</v>
          </cell>
          <cell r="M2116">
            <v>1</v>
          </cell>
          <cell r="Q2116">
            <v>432.2</v>
          </cell>
          <cell r="R2116">
            <v>357.9</v>
          </cell>
          <cell r="S2116">
            <v>357.9</v>
          </cell>
        </row>
        <row r="2117">
          <cell r="C2117" t="str">
            <v>Добрянский городской округ Пермского края</v>
          </cell>
          <cell r="D2117" t="str">
            <v>г. Добрянка, ул. Советская, д. 87/2</v>
          </cell>
          <cell r="E2117" t="b">
            <v>1</v>
          </cell>
          <cell r="F2117">
            <v>1982</v>
          </cell>
          <cell r="H2117" t="str">
            <v>Железобетон</v>
          </cell>
          <cell r="L2117">
            <v>5</v>
          </cell>
          <cell r="M2117">
            <v>6</v>
          </cell>
          <cell r="Q2117">
            <v>5227.7</v>
          </cell>
          <cell r="R2117">
            <v>4592.5</v>
          </cell>
          <cell r="S2117">
            <v>4592.5</v>
          </cell>
        </row>
        <row r="2118">
          <cell r="C2118" t="str">
            <v>Добрянский городской округ Пермского края</v>
          </cell>
          <cell r="D2118" t="str">
            <v>г. Добрянка, ул. Советская, д. 87/3</v>
          </cell>
          <cell r="E2118" t="b">
            <v>1</v>
          </cell>
          <cell r="F2118">
            <v>1982</v>
          </cell>
          <cell r="H2118" t="str">
            <v>Железобетон</v>
          </cell>
          <cell r="L2118">
            <v>5</v>
          </cell>
          <cell r="M2118">
            <v>4</v>
          </cell>
          <cell r="Q2118">
            <v>3494.3</v>
          </cell>
          <cell r="R2118">
            <v>3062</v>
          </cell>
          <cell r="S2118">
            <v>3062</v>
          </cell>
        </row>
        <row r="2119">
          <cell r="C2119" t="str">
            <v>Добрянский городской округ Пермского края</v>
          </cell>
          <cell r="D2119" t="str">
            <v>г. Добрянка, ул. Советская, д. 90/1</v>
          </cell>
          <cell r="E2119" t="b">
            <v>1</v>
          </cell>
          <cell r="F2119">
            <v>1992</v>
          </cell>
          <cell r="H2119" t="str">
            <v>Панель</v>
          </cell>
          <cell r="L2119">
            <v>9</v>
          </cell>
          <cell r="M2119">
            <v>1</v>
          </cell>
          <cell r="N2119">
            <v>1</v>
          </cell>
          <cell r="O2119">
            <v>1</v>
          </cell>
          <cell r="Q2119">
            <v>2462.5</v>
          </cell>
          <cell r="R2119">
            <v>2058.6999999999998</v>
          </cell>
          <cell r="S2119">
            <v>1852.83</v>
          </cell>
        </row>
        <row r="2120">
          <cell r="C2120" t="str">
            <v>Добрянский городской округ Пермского края</v>
          </cell>
          <cell r="D2120" t="str">
            <v>г. Добрянка, ул. Советская, д. 97А</v>
          </cell>
          <cell r="E2120" t="b">
            <v>1</v>
          </cell>
          <cell r="F2120">
            <v>1973</v>
          </cell>
          <cell r="H2120" t="str">
            <v>кирпич</v>
          </cell>
          <cell r="L2120">
            <v>5</v>
          </cell>
          <cell r="M2120">
            <v>4</v>
          </cell>
          <cell r="Q2120">
            <v>3170.7</v>
          </cell>
          <cell r="R2120">
            <v>2850.8</v>
          </cell>
          <cell r="S2120">
            <v>2850.8</v>
          </cell>
          <cell r="T2120">
            <v>174</v>
          </cell>
        </row>
        <row r="2121">
          <cell r="C2121" t="str">
            <v>Добрянский городской округ Пермского края</v>
          </cell>
          <cell r="D2121" t="str">
            <v>г. Добрянка, ул. Советская, д. 97Б</v>
          </cell>
          <cell r="E2121" t="b">
            <v>1</v>
          </cell>
          <cell r="F2121">
            <v>1980</v>
          </cell>
          <cell r="H2121" t="str">
            <v>Кирпич</v>
          </cell>
          <cell r="L2121">
            <v>5</v>
          </cell>
          <cell r="M2121">
            <v>6</v>
          </cell>
          <cell r="Q2121">
            <v>4978</v>
          </cell>
          <cell r="R2121">
            <v>4486.8999999999996</v>
          </cell>
          <cell r="S2121">
            <v>4486.8999999999996</v>
          </cell>
        </row>
        <row r="2122">
          <cell r="C2122" t="str">
            <v>Добрянский городской округ Пермского края</v>
          </cell>
          <cell r="D2122" t="str">
            <v>г. Добрянка, ул. Советская, д. 98/1</v>
          </cell>
          <cell r="E2122" t="b">
            <v>1</v>
          </cell>
          <cell r="F2122">
            <v>1987</v>
          </cell>
          <cell r="H2122" t="str">
            <v>Железобетон</v>
          </cell>
          <cell r="L2122">
            <v>5</v>
          </cell>
          <cell r="M2122">
            <v>1</v>
          </cell>
          <cell r="Q2122">
            <v>2992.1</v>
          </cell>
          <cell r="R2122">
            <v>2542</v>
          </cell>
          <cell r="S2122">
            <v>2542</v>
          </cell>
        </row>
        <row r="2123">
          <cell r="C2123" t="str">
            <v>Добрянский городской округ Пермского края</v>
          </cell>
          <cell r="D2123" t="str">
            <v>г. Добрянка, ул. Трудовая, д. 40</v>
          </cell>
          <cell r="E2123" t="b">
            <v>1</v>
          </cell>
          <cell r="F2123">
            <v>2013</v>
          </cell>
          <cell r="H2123" t="str">
            <v>Железобетон</v>
          </cell>
          <cell r="L2123">
            <v>3</v>
          </cell>
          <cell r="M2123">
            <v>2</v>
          </cell>
          <cell r="Q2123">
            <v>1478.6</v>
          </cell>
          <cell r="R2123">
            <v>1239.7</v>
          </cell>
          <cell r="S2123">
            <v>556</v>
          </cell>
        </row>
        <row r="2124">
          <cell r="C2124" t="str">
            <v>Добрянский городской округ Пермского края</v>
          </cell>
          <cell r="D2124" t="str">
            <v>г. Добрянка, ул. Трудовые резервы, д. 5</v>
          </cell>
          <cell r="E2124" t="b">
            <v>1</v>
          </cell>
          <cell r="F2124">
            <v>1988</v>
          </cell>
          <cell r="H2124" t="str">
            <v>Железобетон</v>
          </cell>
          <cell r="L2124">
            <v>5</v>
          </cell>
          <cell r="M2124">
            <v>1</v>
          </cell>
          <cell r="Q2124">
            <v>2828.4</v>
          </cell>
          <cell r="R2124">
            <v>2477.6</v>
          </cell>
          <cell r="S2124">
            <v>2477.6</v>
          </cell>
        </row>
        <row r="2125">
          <cell r="C2125" t="str">
            <v>Добрянский городской округ Пермского края</v>
          </cell>
          <cell r="D2125" t="str">
            <v>г. Добрянка, ул. Трудовые резервы, д. 7</v>
          </cell>
          <cell r="E2125" t="b">
            <v>1</v>
          </cell>
          <cell r="F2125">
            <v>1989</v>
          </cell>
          <cell r="H2125" t="str">
            <v>Железобетон</v>
          </cell>
          <cell r="L2125">
            <v>5</v>
          </cell>
          <cell r="M2125">
            <v>1</v>
          </cell>
          <cell r="Q2125">
            <v>2958.3</v>
          </cell>
          <cell r="R2125">
            <v>2520.5</v>
          </cell>
          <cell r="S2125">
            <v>2520.5</v>
          </cell>
        </row>
        <row r="2126">
          <cell r="C2126" t="str">
            <v>Добрянский городской округ Пермского края</v>
          </cell>
          <cell r="D2126" t="str">
            <v>г. Добрянка, ул. Уральская, д. 18</v>
          </cell>
          <cell r="E2126" t="b">
            <v>1</v>
          </cell>
          <cell r="F2126">
            <v>1981</v>
          </cell>
          <cell r="H2126" t="str">
            <v>Кирпич</v>
          </cell>
          <cell r="L2126">
            <v>2</v>
          </cell>
          <cell r="M2126">
            <v>1</v>
          </cell>
          <cell r="Q2126">
            <v>407.3</v>
          </cell>
          <cell r="R2126">
            <v>371.8</v>
          </cell>
          <cell r="S2126">
            <v>371.8</v>
          </cell>
        </row>
        <row r="2127">
          <cell r="C2127" t="str">
            <v>Добрянский городской округ Пермского края</v>
          </cell>
          <cell r="D2127" t="str">
            <v>г. Добрянка, ул. Энгельса, д. 5</v>
          </cell>
          <cell r="E2127" t="b">
            <v>1</v>
          </cell>
          <cell r="F2127">
            <v>1985</v>
          </cell>
          <cell r="H2127" t="str">
            <v>Железобетон</v>
          </cell>
          <cell r="L2127">
            <v>5</v>
          </cell>
          <cell r="M2127">
            <v>6</v>
          </cell>
          <cell r="Q2127">
            <v>5202.2</v>
          </cell>
          <cell r="R2127">
            <v>4618.1000000000004</v>
          </cell>
          <cell r="S2127">
            <v>4618.1000000000004</v>
          </cell>
        </row>
        <row r="2128">
          <cell r="C2128" t="str">
            <v>Добрянский городской округ Пермского края</v>
          </cell>
          <cell r="D2128" t="str">
            <v>г. Добрянка, ул. Энгельса, д. 6</v>
          </cell>
          <cell r="E2128" t="b">
            <v>1</v>
          </cell>
          <cell r="F2128">
            <v>1998</v>
          </cell>
          <cell r="H2128" t="str">
            <v>панель</v>
          </cell>
          <cell r="I2128" t="str">
            <v>плоская</v>
          </cell>
          <cell r="K2128" t="str">
            <v>имеется</v>
          </cell>
          <cell r="L2128">
            <v>9</v>
          </cell>
          <cell r="M2128">
            <v>5</v>
          </cell>
          <cell r="N2128">
            <v>5</v>
          </cell>
          <cell r="O2128">
            <v>5</v>
          </cell>
          <cell r="Q2128">
            <v>12260.5</v>
          </cell>
          <cell r="R2128">
            <v>12260.5</v>
          </cell>
          <cell r="S2128">
            <v>10691.3</v>
          </cell>
          <cell r="T2128">
            <v>540</v>
          </cell>
        </row>
        <row r="2129">
          <cell r="C2129" t="str">
            <v>Добрянский городской округ Пермского края</v>
          </cell>
          <cell r="D2129" t="str">
            <v>г. Добрянка, ул. Энгельса, д. 7</v>
          </cell>
          <cell r="E2129" t="b">
            <v>1</v>
          </cell>
          <cell r="F2129">
            <v>1985</v>
          </cell>
          <cell r="H2129" t="str">
            <v>панель</v>
          </cell>
          <cell r="I2129" t="str">
            <v>плоская</v>
          </cell>
          <cell r="K2129" t="str">
            <v>имеется</v>
          </cell>
          <cell r="L2129">
            <v>5</v>
          </cell>
          <cell r="M2129">
            <v>5</v>
          </cell>
          <cell r="Q2129">
            <v>5063.3999999999996</v>
          </cell>
          <cell r="R2129">
            <v>5063.3999999999996</v>
          </cell>
          <cell r="S2129">
            <v>4591.7</v>
          </cell>
          <cell r="T2129">
            <v>233</v>
          </cell>
        </row>
        <row r="2130">
          <cell r="C2130" t="str">
            <v>Добрянский городской округ Пермского края</v>
          </cell>
          <cell r="D2130" t="str">
            <v>г. Добрянка, ул. Энгельса, д. 11</v>
          </cell>
          <cell r="E2130" t="b">
            <v>1</v>
          </cell>
          <cell r="F2130">
            <v>1985</v>
          </cell>
          <cell r="H2130" t="str">
            <v>Железобетон</v>
          </cell>
          <cell r="L2130">
            <v>5</v>
          </cell>
          <cell r="M2130">
            <v>8</v>
          </cell>
          <cell r="Q2130">
            <v>6968</v>
          </cell>
          <cell r="R2130">
            <v>6033.6</v>
          </cell>
          <cell r="S2130">
            <v>6033.6</v>
          </cell>
        </row>
        <row r="2131">
          <cell r="C2131" t="str">
            <v>Добрянский городской округ Пермского края</v>
          </cell>
          <cell r="D2131" t="str">
            <v>г. Добрянка, ул. Энгельса, д. 11/1</v>
          </cell>
          <cell r="E2131" t="b">
            <v>1</v>
          </cell>
          <cell r="F2131">
            <v>1985</v>
          </cell>
          <cell r="H2131" t="str">
            <v>Железобетон</v>
          </cell>
          <cell r="L2131">
            <v>5</v>
          </cell>
          <cell r="M2131">
            <v>4</v>
          </cell>
          <cell r="Q2131">
            <v>3049.2</v>
          </cell>
          <cell r="R2131">
            <v>2641.9</v>
          </cell>
          <cell r="S2131">
            <v>2641.9</v>
          </cell>
        </row>
        <row r="2132">
          <cell r="C2132" t="str">
            <v>Добрянский городской округ Пермского края</v>
          </cell>
          <cell r="D2132" t="str">
            <v>г. Добрянка, ул. Энгельса, д. 7/1</v>
          </cell>
          <cell r="E2132" t="b">
            <v>1</v>
          </cell>
          <cell r="F2132">
            <v>1985</v>
          </cell>
          <cell r="H2132" t="str">
            <v>панель</v>
          </cell>
          <cell r="I2132" t="str">
            <v>плоская</v>
          </cell>
          <cell r="K2132" t="str">
            <v>имеется</v>
          </cell>
          <cell r="L2132">
            <v>5</v>
          </cell>
          <cell r="M2132">
            <v>4</v>
          </cell>
          <cell r="Q2132">
            <v>3467</v>
          </cell>
          <cell r="R2132">
            <v>3467</v>
          </cell>
          <cell r="S2132">
            <v>3140.3</v>
          </cell>
          <cell r="T2132">
            <v>161</v>
          </cell>
        </row>
        <row r="2133">
          <cell r="C2133" t="str">
            <v>Добрянский городской округ Пермского края</v>
          </cell>
          <cell r="D2133" t="str">
            <v>г. Добрянка, ул. Энергетиков, д. 1</v>
          </cell>
          <cell r="E2133" t="b">
            <v>1</v>
          </cell>
          <cell r="F2133">
            <v>1983</v>
          </cell>
          <cell r="H2133" t="str">
            <v>Железобетон</v>
          </cell>
          <cell r="L2133">
            <v>5</v>
          </cell>
          <cell r="M2133">
            <v>2</v>
          </cell>
          <cell r="Q2133">
            <v>1742</v>
          </cell>
          <cell r="R2133">
            <v>1534</v>
          </cell>
          <cell r="S2133">
            <v>1534</v>
          </cell>
        </row>
        <row r="2134">
          <cell r="C2134" t="str">
            <v>Добрянский городской округ Пермского края</v>
          </cell>
          <cell r="D2134" t="str">
            <v>г. Добрянка, ул. Энергетиков, д. 3</v>
          </cell>
          <cell r="E2134" t="b">
            <v>1</v>
          </cell>
          <cell r="F2134">
            <v>1983</v>
          </cell>
          <cell r="H2134" t="str">
            <v>Железобетон</v>
          </cell>
          <cell r="L2134">
            <v>5</v>
          </cell>
          <cell r="M2134">
            <v>2</v>
          </cell>
          <cell r="Q2134">
            <v>1742</v>
          </cell>
          <cell r="R2134">
            <v>1534</v>
          </cell>
          <cell r="S2134">
            <v>1534</v>
          </cell>
        </row>
        <row r="2135">
          <cell r="C2135" t="str">
            <v>Добрянский городской округ Пермского края</v>
          </cell>
          <cell r="D2135" t="str">
            <v>г. Добрянка, ул. Энергетиков, д. 5</v>
          </cell>
          <cell r="E2135" t="b">
            <v>1</v>
          </cell>
          <cell r="F2135">
            <v>1983</v>
          </cell>
          <cell r="H2135" t="str">
            <v>Железобетон</v>
          </cell>
          <cell r="L2135">
            <v>5</v>
          </cell>
          <cell r="M2135">
            <v>2</v>
          </cell>
          <cell r="Q2135">
            <v>1728.4</v>
          </cell>
          <cell r="R2135">
            <v>1526.4</v>
          </cell>
          <cell r="S2135">
            <v>1526.4</v>
          </cell>
        </row>
        <row r="2136">
          <cell r="C2136" t="str">
            <v>Добрянский городской округ Пермского края</v>
          </cell>
          <cell r="D2136" t="str">
            <v>г. Добрянка, ул. Энергетиков, д. 7</v>
          </cell>
          <cell r="E2136" t="b">
            <v>1</v>
          </cell>
          <cell r="F2136">
            <v>1986</v>
          </cell>
          <cell r="H2136" t="str">
            <v>Железобетон</v>
          </cell>
          <cell r="L2136">
            <v>9</v>
          </cell>
          <cell r="M2136">
            <v>1</v>
          </cell>
          <cell r="N2136">
            <v>1</v>
          </cell>
          <cell r="O2136">
            <v>1</v>
          </cell>
          <cell r="Q2136">
            <v>2475</v>
          </cell>
          <cell r="R2136">
            <v>2078</v>
          </cell>
          <cell r="S2136">
            <v>2078</v>
          </cell>
        </row>
        <row r="2137">
          <cell r="C2137" t="str">
            <v>Добрянский городской округ Пермского края</v>
          </cell>
          <cell r="D2137" t="str">
            <v>г. Добрянка, ул. Энергетиков, д. 9</v>
          </cell>
          <cell r="E2137" t="b">
            <v>1</v>
          </cell>
          <cell r="F2137">
            <v>1986</v>
          </cell>
          <cell r="H2137" t="str">
            <v>Железобетон</v>
          </cell>
          <cell r="L2137">
            <v>9</v>
          </cell>
          <cell r="M2137">
            <v>1</v>
          </cell>
          <cell r="N2137">
            <v>1</v>
          </cell>
          <cell r="O2137">
            <v>1</v>
          </cell>
          <cell r="Q2137">
            <v>2458</v>
          </cell>
          <cell r="R2137">
            <v>2061</v>
          </cell>
          <cell r="S2137">
            <v>2061</v>
          </cell>
        </row>
        <row r="2138">
          <cell r="C2138" t="str">
            <v>Добрянский городской округ Пермского края</v>
          </cell>
          <cell r="D2138" t="str">
            <v>г. Добрянка, ул. Энергетиков, д. 11</v>
          </cell>
          <cell r="E2138" t="b">
            <v>1</v>
          </cell>
          <cell r="F2138">
            <v>1986</v>
          </cell>
          <cell r="H2138" t="str">
            <v>Железобетон</v>
          </cell>
          <cell r="L2138">
            <v>9</v>
          </cell>
          <cell r="M2138">
            <v>1</v>
          </cell>
          <cell r="N2138">
            <v>1</v>
          </cell>
          <cell r="O2138">
            <v>1</v>
          </cell>
          <cell r="Q2138">
            <v>2048</v>
          </cell>
          <cell r="R2138">
            <v>2046</v>
          </cell>
          <cell r="S2138">
            <v>2046</v>
          </cell>
        </row>
        <row r="2139">
          <cell r="C2139" t="str">
            <v>Добрянский городской округ Пермского края</v>
          </cell>
          <cell r="D2139" t="str">
            <v>г. Добрянка, ул. Энергетиков, д. 13</v>
          </cell>
          <cell r="E2139" t="b">
            <v>1</v>
          </cell>
          <cell r="F2139">
            <v>1987</v>
          </cell>
          <cell r="H2139" t="str">
            <v>панель</v>
          </cell>
          <cell r="I2139" t="str">
            <v>плоская</v>
          </cell>
          <cell r="K2139" t="str">
            <v>имеется</v>
          </cell>
          <cell r="L2139">
            <v>5</v>
          </cell>
          <cell r="M2139">
            <v>4</v>
          </cell>
          <cell r="Q2139">
            <v>3503.4</v>
          </cell>
          <cell r="R2139">
            <v>3503.4</v>
          </cell>
          <cell r="S2139">
            <v>2730.4</v>
          </cell>
          <cell r="T2139">
            <v>91</v>
          </cell>
        </row>
        <row r="2140">
          <cell r="C2140" t="str">
            <v>Добрянский городской округ Пермского края</v>
          </cell>
          <cell r="D2140" t="str">
            <v>г. Добрянка, ул. Энергетиков, д. 15</v>
          </cell>
          <cell r="E2140" t="b">
            <v>1</v>
          </cell>
          <cell r="F2140">
            <v>1984</v>
          </cell>
          <cell r="H2140" t="str">
            <v>Кирпич</v>
          </cell>
          <cell r="I2140" t="str">
            <v>плоская</v>
          </cell>
          <cell r="K2140" t="str">
            <v>имеется</v>
          </cell>
          <cell r="L2140">
            <v>5</v>
          </cell>
          <cell r="M2140">
            <v>4</v>
          </cell>
          <cell r="Q2140">
            <v>5605</v>
          </cell>
          <cell r="R2140">
            <v>5605</v>
          </cell>
          <cell r="S2140">
            <v>4863</v>
          </cell>
          <cell r="T2140">
            <v>266</v>
          </cell>
        </row>
        <row r="2141">
          <cell r="C2141" t="str">
            <v>Добрянский городской округ Пермского края</v>
          </cell>
          <cell r="D2141" t="str">
            <v>г. Добрянка, ул. Энергетиков, д. 17</v>
          </cell>
          <cell r="E2141" t="b">
            <v>1</v>
          </cell>
          <cell r="F2141">
            <v>1982</v>
          </cell>
          <cell r="H2141" t="str">
            <v>кирпич</v>
          </cell>
          <cell r="I2141" t="str">
            <v>плоская</v>
          </cell>
          <cell r="K2141" t="str">
            <v>имеется</v>
          </cell>
          <cell r="L2141">
            <v>5</v>
          </cell>
          <cell r="M2141">
            <v>4</v>
          </cell>
          <cell r="Q2141">
            <v>3210.8</v>
          </cell>
          <cell r="R2141">
            <v>2616.8000000000002</v>
          </cell>
          <cell r="S2141">
            <v>2616.8000000000002</v>
          </cell>
          <cell r="T2141">
            <v>160</v>
          </cell>
        </row>
        <row r="2142">
          <cell r="C2142" t="str">
            <v>Добрянский городской округ Пермского края</v>
          </cell>
          <cell r="D2142" t="str">
            <v>г. Добрянка, ул. Энергетиков, д. 19</v>
          </cell>
          <cell r="E2142" t="b">
            <v>1</v>
          </cell>
          <cell r="F2142">
            <v>1986</v>
          </cell>
          <cell r="H2142" t="str">
            <v>Панель</v>
          </cell>
          <cell r="L2142">
            <v>9</v>
          </cell>
          <cell r="M2142">
            <v>1</v>
          </cell>
          <cell r="N2142">
            <v>1</v>
          </cell>
          <cell r="O2142">
            <v>1</v>
          </cell>
          <cell r="Q2142">
            <v>3267</v>
          </cell>
          <cell r="R2142">
            <v>2174</v>
          </cell>
          <cell r="S2142">
            <v>2174</v>
          </cell>
          <cell r="T2142">
            <v>104</v>
          </cell>
        </row>
        <row r="2143">
          <cell r="C2143" t="str">
            <v>Добрянский городской округ Пермского края</v>
          </cell>
          <cell r="D2143" t="str">
            <v>г. Добрянка, ул. Энергетиков, д. 23</v>
          </cell>
          <cell r="E2143" t="b">
            <v>1</v>
          </cell>
          <cell r="F2143">
            <v>1978</v>
          </cell>
          <cell r="H2143" t="str">
            <v>Железобетон</v>
          </cell>
          <cell r="L2143">
            <v>5</v>
          </cell>
          <cell r="M2143">
            <v>4</v>
          </cell>
          <cell r="Q2143">
            <v>2969.3</v>
          </cell>
          <cell r="R2143">
            <v>2695.5</v>
          </cell>
          <cell r="S2143">
            <v>2695.5</v>
          </cell>
        </row>
        <row r="2144">
          <cell r="C2144" t="str">
            <v>Добрянский городской округ Пермского края</v>
          </cell>
          <cell r="D2144" t="str">
            <v>г. Добрянка, ул. Энергетиков, д. 25</v>
          </cell>
          <cell r="E2144" t="b">
            <v>1</v>
          </cell>
          <cell r="F2144">
            <v>1978</v>
          </cell>
          <cell r="H2144" t="str">
            <v>Железобетон</v>
          </cell>
          <cell r="L2144">
            <v>5</v>
          </cell>
          <cell r="M2144">
            <v>4</v>
          </cell>
          <cell r="Q2144">
            <v>2811.5</v>
          </cell>
          <cell r="R2144">
            <v>2678.3</v>
          </cell>
          <cell r="S2144">
            <v>2678.3</v>
          </cell>
        </row>
        <row r="2145">
          <cell r="C2145" t="str">
            <v>Добрянский городской округ Пермского края</v>
          </cell>
          <cell r="D2145" t="str">
            <v>г. Добрянка, ул. Энергетиков, д. 27</v>
          </cell>
          <cell r="E2145" t="b">
            <v>1</v>
          </cell>
          <cell r="F2145">
            <v>1978</v>
          </cell>
          <cell r="H2145" t="str">
            <v>Железобетон</v>
          </cell>
          <cell r="L2145">
            <v>5</v>
          </cell>
          <cell r="M2145">
            <v>4</v>
          </cell>
          <cell r="Q2145">
            <v>2928.7</v>
          </cell>
          <cell r="R2145">
            <v>2738.2</v>
          </cell>
          <cell r="S2145">
            <v>2738.2</v>
          </cell>
        </row>
        <row r="2146">
          <cell r="C2146" t="str">
            <v>Добрянский городской округ Пермского края</v>
          </cell>
          <cell r="D2146" t="str">
            <v>г. Добрянка, ул. Энергетиков, д. 29</v>
          </cell>
          <cell r="E2146" t="b">
            <v>1</v>
          </cell>
          <cell r="F2146">
            <v>1983</v>
          </cell>
          <cell r="H2146" t="str">
            <v>Железобетон</v>
          </cell>
          <cell r="L2146">
            <v>9</v>
          </cell>
          <cell r="M2146">
            <v>1</v>
          </cell>
          <cell r="N2146">
            <v>1</v>
          </cell>
          <cell r="O2146">
            <v>1</v>
          </cell>
          <cell r="Q2146">
            <v>2453</v>
          </cell>
          <cell r="R2146">
            <v>2055</v>
          </cell>
          <cell r="S2146">
            <v>2055</v>
          </cell>
        </row>
        <row r="2147">
          <cell r="C2147" t="str">
            <v>Добрянский городской округ Пермского края</v>
          </cell>
          <cell r="D2147" t="str">
            <v>г. Добрянка, ул. Энергетиков, д. 31</v>
          </cell>
          <cell r="E2147" t="b">
            <v>1</v>
          </cell>
          <cell r="F2147">
            <v>1985</v>
          </cell>
          <cell r="H2147" t="str">
            <v>Железобетон</v>
          </cell>
          <cell r="L2147">
            <v>9</v>
          </cell>
          <cell r="M2147">
            <v>1</v>
          </cell>
          <cell r="N2147">
            <v>1</v>
          </cell>
          <cell r="O2147">
            <v>1</v>
          </cell>
          <cell r="Q2147">
            <v>2055</v>
          </cell>
          <cell r="R2147">
            <v>2052</v>
          </cell>
          <cell r="S2147">
            <v>2052</v>
          </cell>
        </row>
        <row r="2148">
          <cell r="C2148" t="str">
            <v>Добрянский городской округ Пермского края</v>
          </cell>
          <cell r="D2148" t="str">
            <v>г. Добрянка, ул. Энергетиков, д. 35</v>
          </cell>
          <cell r="E2148" t="b">
            <v>1</v>
          </cell>
          <cell r="F2148">
            <v>2005</v>
          </cell>
          <cell r="H2148" t="str">
            <v>Железобетон</v>
          </cell>
          <cell r="L2148">
            <v>5</v>
          </cell>
          <cell r="M2148">
            <v>1</v>
          </cell>
          <cell r="Q2148">
            <v>1138.7</v>
          </cell>
          <cell r="R2148">
            <v>1064.8</v>
          </cell>
          <cell r="S2148">
            <v>1064.8</v>
          </cell>
        </row>
        <row r="2149">
          <cell r="C2149" t="str">
            <v>Добрянский городской округ Пермского края</v>
          </cell>
          <cell r="D2149" t="str">
            <v>г. Добрянка, ул. Энергетиков, д. 37</v>
          </cell>
          <cell r="E2149" t="b">
            <v>1</v>
          </cell>
          <cell r="F2149">
            <v>2011</v>
          </cell>
          <cell r="H2149" t="str">
            <v>панель</v>
          </cell>
          <cell r="I2149" t="str">
            <v>плоская</v>
          </cell>
          <cell r="K2149" t="str">
            <v>имеется</v>
          </cell>
          <cell r="L2149">
            <v>5</v>
          </cell>
          <cell r="M2149">
            <v>2</v>
          </cell>
          <cell r="Q2149">
            <v>4492.5</v>
          </cell>
          <cell r="R2149">
            <v>3997.3</v>
          </cell>
          <cell r="S2149">
            <v>3338.55</v>
          </cell>
          <cell r="T2149">
            <v>208</v>
          </cell>
        </row>
        <row r="2150">
          <cell r="C2150" t="str">
            <v>Добрянский городской округ Пермского края</v>
          </cell>
          <cell r="D2150" t="str">
            <v>г. Добрянка, ул. Энергетиков, д. 1/1</v>
          </cell>
          <cell r="E2150" t="b">
            <v>1</v>
          </cell>
          <cell r="F2150">
            <v>1987</v>
          </cell>
          <cell r="H2150" t="str">
            <v>Железобетон</v>
          </cell>
          <cell r="L2150">
            <v>9</v>
          </cell>
          <cell r="M2150">
            <v>1</v>
          </cell>
          <cell r="N2150">
            <v>1</v>
          </cell>
          <cell r="O2150">
            <v>1</v>
          </cell>
          <cell r="Q2150">
            <v>2502</v>
          </cell>
          <cell r="R2150">
            <v>2059.6999999999998</v>
          </cell>
          <cell r="S2150">
            <v>2059.6999999999998</v>
          </cell>
        </row>
        <row r="2151">
          <cell r="C2151" t="str">
            <v>Добрянский городской округ Пермского края</v>
          </cell>
          <cell r="D2151" t="str">
            <v>г. Добрянка, ул. Энергетиков, д. 15А</v>
          </cell>
          <cell r="E2151" t="b">
            <v>1</v>
          </cell>
          <cell r="F2151">
            <v>1979</v>
          </cell>
          <cell r="H2151" t="str">
            <v>Железобетон</v>
          </cell>
          <cell r="L2151">
            <v>5</v>
          </cell>
          <cell r="M2151">
            <v>4</v>
          </cell>
          <cell r="Q2151">
            <v>2820</v>
          </cell>
          <cell r="R2151">
            <v>2688</v>
          </cell>
          <cell r="S2151">
            <v>2688</v>
          </cell>
        </row>
        <row r="2152">
          <cell r="C2152" t="str">
            <v>Добрянский городской округ Пермского края</v>
          </cell>
          <cell r="D2152" t="str">
            <v>г. Добрянка, ул. Энергетиков, д. 17А</v>
          </cell>
          <cell r="E2152" t="b">
            <v>1</v>
          </cell>
          <cell r="F2152">
            <v>1979</v>
          </cell>
          <cell r="H2152" t="str">
            <v>Железобетон</v>
          </cell>
          <cell r="L2152">
            <v>5</v>
          </cell>
          <cell r="M2152">
            <v>4</v>
          </cell>
          <cell r="Q2152">
            <v>2885</v>
          </cell>
          <cell r="R2152">
            <v>2744</v>
          </cell>
          <cell r="S2152">
            <v>2744</v>
          </cell>
        </row>
        <row r="2153">
          <cell r="C2153" t="str">
            <v>Добрянский городской округ Пермского края</v>
          </cell>
          <cell r="D2153" t="str">
            <v>п. Пальники, ул. Молодежная, д. 4</v>
          </cell>
          <cell r="E2153" t="b">
            <v>1</v>
          </cell>
          <cell r="F2153">
            <v>1968</v>
          </cell>
          <cell r="H2153" t="str">
            <v>Шлакоблок</v>
          </cell>
          <cell r="L2153">
            <v>2</v>
          </cell>
          <cell r="M2153">
            <v>2</v>
          </cell>
          <cell r="Q2153">
            <v>459.1</v>
          </cell>
          <cell r="R2153">
            <v>459.1</v>
          </cell>
          <cell r="S2153">
            <v>459.1</v>
          </cell>
          <cell r="T2153">
            <v>33</v>
          </cell>
        </row>
        <row r="2154">
          <cell r="C2154" t="str">
            <v>Добрянский городской округ Пермского края</v>
          </cell>
          <cell r="D2154" t="str">
            <v>п. Пальники, ул. Молодежная, д. 5</v>
          </cell>
          <cell r="E2154" t="b">
            <v>1</v>
          </cell>
          <cell r="F2154">
            <v>1968</v>
          </cell>
          <cell r="H2154" t="str">
            <v>Шлакоблок</v>
          </cell>
          <cell r="L2154">
            <v>2</v>
          </cell>
          <cell r="M2154">
            <v>2</v>
          </cell>
          <cell r="Q2154">
            <v>446.6</v>
          </cell>
          <cell r="R2154">
            <v>446.6</v>
          </cell>
          <cell r="S2154">
            <v>446.6</v>
          </cell>
          <cell r="T2154">
            <v>42</v>
          </cell>
        </row>
        <row r="2155">
          <cell r="C2155" t="str">
            <v>Добрянский городской округ Пермского края</v>
          </cell>
          <cell r="D2155" t="str">
            <v>п. Пальники, ул. Молодежная, д. 4А</v>
          </cell>
          <cell r="E2155" t="b">
            <v>1</v>
          </cell>
          <cell r="F2155">
            <v>1975</v>
          </cell>
          <cell r="H2155" t="str">
            <v>Кирпич</v>
          </cell>
          <cell r="L2155">
            <v>2</v>
          </cell>
          <cell r="M2155">
            <v>2</v>
          </cell>
          <cell r="Q2155">
            <v>826.2</v>
          </cell>
          <cell r="R2155">
            <v>826.2</v>
          </cell>
          <cell r="S2155">
            <v>449</v>
          </cell>
          <cell r="T2155">
            <v>49</v>
          </cell>
        </row>
        <row r="2156">
          <cell r="C2156" t="str">
            <v>Добрянский городской округ Пермского края</v>
          </cell>
          <cell r="D2156" t="str">
            <v>п. Пальники, ул. Молодежная, д. 4Б</v>
          </cell>
          <cell r="E2156" t="b">
            <v>1</v>
          </cell>
          <cell r="F2156">
            <v>1979</v>
          </cell>
          <cell r="H2156" t="str">
            <v>Кирпич</v>
          </cell>
          <cell r="L2156">
            <v>2</v>
          </cell>
          <cell r="M2156">
            <v>2</v>
          </cell>
          <cell r="Q2156">
            <v>762</v>
          </cell>
          <cell r="R2156">
            <v>762</v>
          </cell>
          <cell r="S2156">
            <v>762</v>
          </cell>
          <cell r="T2156">
            <v>55</v>
          </cell>
        </row>
        <row r="2157">
          <cell r="C2157" t="str">
            <v>Добрянский городской округ Пермского края</v>
          </cell>
          <cell r="D2157" t="str">
            <v>п. Ярино, ул. Железнодорожная, д. 5</v>
          </cell>
          <cell r="E2157" t="b">
            <v>1</v>
          </cell>
          <cell r="F2157">
            <v>1962</v>
          </cell>
          <cell r="H2157" t="str">
            <v>Крупные блоки</v>
          </cell>
          <cell r="L2157">
            <v>2</v>
          </cell>
          <cell r="M2157">
            <v>3</v>
          </cell>
          <cell r="Q2157">
            <v>379.2</v>
          </cell>
          <cell r="R2157">
            <v>379.2</v>
          </cell>
          <cell r="S2157">
            <v>379.2</v>
          </cell>
          <cell r="T2157">
            <v>38</v>
          </cell>
        </row>
        <row r="2158">
          <cell r="C2158" t="str">
            <v>Добрянский городской округ Пермского края</v>
          </cell>
          <cell r="D2158" t="str">
            <v>пгт Полазна, б-р Оптимистов, д. 4</v>
          </cell>
          <cell r="E2158" t="b">
            <v>1</v>
          </cell>
          <cell r="F2158">
            <v>2011</v>
          </cell>
          <cell r="H2158" t="str">
            <v>панель</v>
          </cell>
          <cell r="I2158" t="str">
            <v>скатная</v>
          </cell>
          <cell r="K2158" t="str">
            <v>имеется</v>
          </cell>
          <cell r="L2158">
            <v>5</v>
          </cell>
          <cell r="M2158">
            <v>3</v>
          </cell>
          <cell r="Q2158">
            <v>4770.3</v>
          </cell>
          <cell r="R2158">
            <v>4507.8</v>
          </cell>
          <cell r="S2158">
            <v>3803.8</v>
          </cell>
          <cell r="T2158">
            <v>161</v>
          </cell>
        </row>
        <row r="2159">
          <cell r="C2159" t="str">
            <v>Добрянский городской округ Пермского края</v>
          </cell>
          <cell r="D2159" t="str">
            <v>пгт Полазна, б-р Оптимистов, д. 6</v>
          </cell>
          <cell r="E2159" t="b">
            <v>1</v>
          </cell>
          <cell r="F2159">
            <v>2013</v>
          </cell>
          <cell r="H2159" t="str">
            <v>панель</v>
          </cell>
          <cell r="I2159" t="str">
            <v>скатная</v>
          </cell>
          <cell r="K2159" t="str">
            <v>имеется</v>
          </cell>
          <cell r="L2159">
            <v>5</v>
          </cell>
          <cell r="M2159">
            <v>3</v>
          </cell>
          <cell r="Q2159">
            <v>4941.3999999999996</v>
          </cell>
          <cell r="R2159">
            <v>4416.3999999999996</v>
          </cell>
          <cell r="S2159">
            <v>3780.4</v>
          </cell>
          <cell r="T2159">
            <v>149</v>
          </cell>
        </row>
        <row r="2160">
          <cell r="C2160" t="str">
            <v>Добрянский городской округ Пермского края</v>
          </cell>
          <cell r="D2160" t="str">
            <v>пгт Полазна, ул. 50 лет Октября, д. 5</v>
          </cell>
          <cell r="E2160" t="b">
            <v>1</v>
          </cell>
          <cell r="F2160">
            <v>1971</v>
          </cell>
          <cell r="G2160">
            <v>2019</v>
          </cell>
          <cell r="H2160" t="str">
            <v>кирпич</v>
          </cell>
          <cell r="L2160">
            <v>5</v>
          </cell>
          <cell r="M2160">
            <v>6</v>
          </cell>
          <cell r="Q2160">
            <v>5350.6</v>
          </cell>
          <cell r="R2160">
            <v>4404.5</v>
          </cell>
          <cell r="S2160">
            <v>468.3</v>
          </cell>
          <cell r="T2160">
            <v>192</v>
          </cell>
        </row>
        <row r="2161">
          <cell r="C2161" t="str">
            <v>Добрянский городской округ Пермского края</v>
          </cell>
          <cell r="D2161" t="str">
            <v>пгт Полазна, ул. 50 лет Октября, д. 6</v>
          </cell>
          <cell r="E2161" t="b">
            <v>1</v>
          </cell>
          <cell r="F2161">
            <v>1969</v>
          </cell>
          <cell r="G2161">
            <v>2019</v>
          </cell>
          <cell r="H2161" t="str">
            <v>кирпич</v>
          </cell>
          <cell r="L2161">
            <v>3</v>
          </cell>
          <cell r="M2161">
            <v>2</v>
          </cell>
          <cell r="Q2161">
            <v>766.9</v>
          </cell>
          <cell r="R2161">
            <v>670</v>
          </cell>
          <cell r="S2161">
            <v>670</v>
          </cell>
          <cell r="T2161">
            <v>23</v>
          </cell>
        </row>
        <row r="2162">
          <cell r="C2162" t="str">
            <v>Добрянский городской округ Пермского края</v>
          </cell>
          <cell r="D2162" t="str">
            <v>пгт Полазна, ул. 50 лет Октября, д. 7</v>
          </cell>
          <cell r="E2162" t="b">
            <v>1</v>
          </cell>
          <cell r="F2162">
            <v>1972</v>
          </cell>
          <cell r="H2162" t="str">
            <v>Кирпич</v>
          </cell>
          <cell r="L2162">
            <v>2</v>
          </cell>
          <cell r="M2162">
            <v>5</v>
          </cell>
          <cell r="Q2162">
            <v>4855.8</v>
          </cell>
          <cell r="R2162">
            <v>4365.2</v>
          </cell>
          <cell r="S2162">
            <v>4365.2</v>
          </cell>
          <cell r="T2162">
            <v>198</v>
          </cell>
        </row>
        <row r="2163">
          <cell r="C2163" t="str">
            <v>Добрянский городской округ Пермского края</v>
          </cell>
          <cell r="D2163" t="str">
            <v>пгт Полазна, ул. 50 лет Октября, д. 9</v>
          </cell>
          <cell r="E2163" t="b">
            <v>1</v>
          </cell>
          <cell r="F2163">
            <v>1973</v>
          </cell>
          <cell r="G2163">
            <v>2019</v>
          </cell>
          <cell r="H2163" t="str">
            <v>кирпич</v>
          </cell>
          <cell r="L2163">
            <v>5</v>
          </cell>
          <cell r="M2163">
            <v>6</v>
          </cell>
          <cell r="Q2163">
            <v>5185.45</v>
          </cell>
          <cell r="R2163">
            <v>4281.75</v>
          </cell>
          <cell r="S2163">
            <v>501</v>
          </cell>
          <cell r="T2163">
            <v>235</v>
          </cell>
        </row>
        <row r="2164">
          <cell r="C2164" t="str">
            <v>Добрянский городской округ Пермского края</v>
          </cell>
          <cell r="D2164" t="str">
            <v>пгт Полазна, ул. 50 лет Октября, д. 13</v>
          </cell>
          <cell r="E2164" t="b">
            <v>1</v>
          </cell>
          <cell r="F2164">
            <v>1976</v>
          </cell>
          <cell r="G2164">
            <v>2019</v>
          </cell>
          <cell r="H2164" t="str">
            <v>кирпич</v>
          </cell>
          <cell r="L2164">
            <v>5</v>
          </cell>
          <cell r="M2164">
            <v>8</v>
          </cell>
          <cell r="Q2164">
            <v>7266.53</v>
          </cell>
          <cell r="R2164">
            <v>5906.53</v>
          </cell>
          <cell r="S2164">
            <v>850.7</v>
          </cell>
          <cell r="T2164">
            <v>285</v>
          </cell>
        </row>
        <row r="2165">
          <cell r="C2165" t="str">
            <v>Добрянский городской округ Пермского края</v>
          </cell>
          <cell r="D2165" t="str">
            <v>пгт Полазна, ул. 50 лет Октября, д. 15</v>
          </cell>
          <cell r="E2165" t="b">
            <v>1</v>
          </cell>
          <cell r="F2165">
            <v>1978</v>
          </cell>
          <cell r="H2165" t="str">
            <v>кирпич</v>
          </cell>
          <cell r="L2165">
            <v>5</v>
          </cell>
          <cell r="M2165">
            <v>4</v>
          </cell>
          <cell r="Q2165">
            <v>4360.95</v>
          </cell>
          <cell r="R2165">
            <v>3363</v>
          </cell>
          <cell r="S2165">
            <v>326.85000000000002</v>
          </cell>
          <cell r="T2165">
            <v>191</v>
          </cell>
        </row>
        <row r="2166">
          <cell r="C2166" t="str">
            <v>Добрянский городской округ Пермского края</v>
          </cell>
          <cell r="D2166" t="str">
            <v>пгт Полазна, ул. 50 лет Октября, д. 17</v>
          </cell>
          <cell r="E2166" t="b">
            <v>1</v>
          </cell>
          <cell r="F2166">
            <v>1975</v>
          </cell>
          <cell r="H2166" t="str">
            <v>Кирпич</v>
          </cell>
          <cell r="L2166">
            <v>5</v>
          </cell>
          <cell r="M2166">
            <v>4</v>
          </cell>
          <cell r="Q2166">
            <v>3572.14</v>
          </cell>
          <cell r="R2166">
            <v>3304.64</v>
          </cell>
          <cell r="S2166">
            <v>3192.04</v>
          </cell>
          <cell r="T2166">
            <v>162</v>
          </cell>
        </row>
        <row r="2167">
          <cell r="C2167" t="str">
            <v>Добрянский городской округ Пермского края</v>
          </cell>
          <cell r="D2167" t="str">
            <v>пгт Полазна, ул. 50 лет Октября, д. 19</v>
          </cell>
          <cell r="E2167" t="b">
            <v>1</v>
          </cell>
          <cell r="F2167">
            <v>1966</v>
          </cell>
          <cell r="H2167" t="str">
            <v>кирпич</v>
          </cell>
          <cell r="L2167">
            <v>2</v>
          </cell>
          <cell r="M2167">
            <v>3</v>
          </cell>
          <cell r="Q2167">
            <v>1113.5</v>
          </cell>
          <cell r="R2167">
            <v>1019.6</v>
          </cell>
          <cell r="S2167">
            <v>1019.6</v>
          </cell>
          <cell r="T2167">
            <v>58</v>
          </cell>
        </row>
        <row r="2168">
          <cell r="C2168" t="str">
            <v>Добрянский городской округ Пермского края</v>
          </cell>
          <cell r="D2168" t="str">
            <v>пгт Полазна, ул. 50 лет Октября, д. 21</v>
          </cell>
          <cell r="E2168" t="b">
            <v>1</v>
          </cell>
          <cell r="F2168">
            <v>1981</v>
          </cell>
          <cell r="H2168" t="str">
            <v>Кирпич</v>
          </cell>
          <cell r="L2168">
            <v>5</v>
          </cell>
          <cell r="M2168">
            <v>6</v>
          </cell>
          <cell r="Q2168">
            <v>4933.7</v>
          </cell>
          <cell r="R2168">
            <v>4478.8999999999996</v>
          </cell>
          <cell r="S2168">
            <v>4478.8999999999996</v>
          </cell>
          <cell r="T2168">
            <v>234</v>
          </cell>
        </row>
        <row r="2169">
          <cell r="C2169" t="str">
            <v>Добрянский городской округ Пермского края</v>
          </cell>
          <cell r="D2169" t="str">
            <v>пгт Полазна, ул. 50 лет Октября, д. 4А</v>
          </cell>
          <cell r="E2169" t="b">
            <v>1</v>
          </cell>
          <cell r="F2169">
            <v>1970</v>
          </cell>
          <cell r="H2169" t="str">
            <v>Кирпич</v>
          </cell>
          <cell r="L2169">
            <v>2</v>
          </cell>
          <cell r="M2169">
            <v>2</v>
          </cell>
          <cell r="Q2169">
            <v>770</v>
          </cell>
          <cell r="R2169">
            <v>724.84</v>
          </cell>
          <cell r="S2169">
            <v>724.84</v>
          </cell>
          <cell r="T2169">
            <v>27</v>
          </cell>
        </row>
        <row r="2170">
          <cell r="C2170" t="str">
            <v>Добрянский городской округ Пермского края</v>
          </cell>
          <cell r="D2170" t="str">
            <v>пгт Полазна, ул. 9 Мая, д. 3</v>
          </cell>
          <cell r="E2170" t="b">
            <v>1</v>
          </cell>
          <cell r="F2170">
            <v>1968</v>
          </cell>
          <cell r="H2170" t="str">
            <v>Кирпич</v>
          </cell>
          <cell r="L2170">
            <v>2</v>
          </cell>
          <cell r="M2170">
            <v>2</v>
          </cell>
          <cell r="Q2170">
            <v>787.2</v>
          </cell>
          <cell r="R2170">
            <v>712.2</v>
          </cell>
          <cell r="S2170">
            <v>712.2</v>
          </cell>
          <cell r="T2170">
            <v>42</v>
          </cell>
        </row>
        <row r="2171">
          <cell r="C2171" t="str">
            <v>Добрянский городской округ Пермского края</v>
          </cell>
          <cell r="D2171" t="str">
            <v>пгт Полазна, ул. 9 Мая, д. 5</v>
          </cell>
          <cell r="E2171" t="b">
            <v>1</v>
          </cell>
          <cell r="F2171">
            <v>1969</v>
          </cell>
          <cell r="H2171" t="str">
            <v>Кирпич</v>
          </cell>
          <cell r="L2171">
            <v>2</v>
          </cell>
          <cell r="M2171">
            <v>3</v>
          </cell>
          <cell r="Q2171">
            <v>966.8</v>
          </cell>
          <cell r="R2171">
            <v>876.4</v>
          </cell>
          <cell r="S2171">
            <v>876.4</v>
          </cell>
          <cell r="T2171">
            <v>41</v>
          </cell>
        </row>
        <row r="2172">
          <cell r="C2172" t="str">
            <v>Добрянский городской округ Пермского края</v>
          </cell>
          <cell r="D2172" t="str">
            <v>пгт Полазна, ул. 9 Мая, д. 7</v>
          </cell>
          <cell r="E2172" t="b">
            <v>1</v>
          </cell>
          <cell r="F2172">
            <v>1968</v>
          </cell>
          <cell r="H2172" t="str">
            <v>Кирпич</v>
          </cell>
          <cell r="L2172">
            <v>2</v>
          </cell>
          <cell r="M2172">
            <v>2</v>
          </cell>
          <cell r="Q2172">
            <v>802.5</v>
          </cell>
          <cell r="R2172">
            <v>726.2</v>
          </cell>
          <cell r="S2172">
            <v>726.2</v>
          </cell>
          <cell r="T2172">
            <v>42</v>
          </cell>
        </row>
        <row r="2173">
          <cell r="C2173" t="str">
            <v>Добрянский городской округ Пермского края</v>
          </cell>
          <cell r="D2173" t="str">
            <v>пгт Полазна, ул. 9 Мая, д. 9</v>
          </cell>
          <cell r="E2173" t="b">
            <v>1</v>
          </cell>
          <cell r="F2173">
            <v>1968</v>
          </cell>
          <cell r="H2173" t="str">
            <v>Кирпич</v>
          </cell>
          <cell r="L2173">
            <v>2</v>
          </cell>
          <cell r="M2173">
            <v>2</v>
          </cell>
          <cell r="Q2173">
            <v>771</v>
          </cell>
          <cell r="R2173">
            <v>710.1</v>
          </cell>
          <cell r="S2173">
            <v>710.1</v>
          </cell>
          <cell r="T2173">
            <v>47</v>
          </cell>
        </row>
        <row r="2174">
          <cell r="C2174" t="str">
            <v>Добрянский городской округ Пермского края</v>
          </cell>
          <cell r="D2174" t="str">
            <v>пгт Полазна, ул. 9 Мая, д. 11</v>
          </cell>
          <cell r="E2174" t="b">
            <v>1</v>
          </cell>
          <cell r="F2174">
            <v>1971</v>
          </cell>
          <cell r="H2174" t="str">
            <v>Кирпич</v>
          </cell>
          <cell r="J2174" t="str">
            <v>ГВС</v>
          </cell>
          <cell r="L2174">
            <v>2</v>
          </cell>
          <cell r="M2174">
            <v>2</v>
          </cell>
          <cell r="Q2174">
            <v>793.8</v>
          </cell>
          <cell r="R2174">
            <v>714.1</v>
          </cell>
          <cell r="S2174">
            <v>714.1</v>
          </cell>
          <cell r="T2174">
            <v>42</v>
          </cell>
        </row>
        <row r="2175">
          <cell r="C2175" t="str">
            <v>Добрянский городской округ Пермского края</v>
          </cell>
          <cell r="D2175" t="str">
            <v>пгт Полазна, ул. Больничная, д. 3</v>
          </cell>
          <cell r="E2175" t="b">
            <v>1</v>
          </cell>
          <cell r="F2175">
            <v>1967</v>
          </cell>
          <cell r="H2175" t="str">
            <v>Кирпич</v>
          </cell>
          <cell r="L2175">
            <v>2</v>
          </cell>
          <cell r="M2175">
            <v>2</v>
          </cell>
          <cell r="Q2175">
            <v>700.9</v>
          </cell>
          <cell r="R2175">
            <v>638.1</v>
          </cell>
          <cell r="S2175">
            <v>638.1</v>
          </cell>
          <cell r="T2175">
            <v>27</v>
          </cell>
        </row>
        <row r="2176">
          <cell r="C2176" t="str">
            <v>Добрянский городской округ Пермского края</v>
          </cell>
          <cell r="D2176" t="str">
            <v>пгт Полазна, ул. Больничная, д. 4</v>
          </cell>
          <cell r="E2176" t="b">
            <v>1</v>
          </cell>
          <cell r="F2176">
            <v>1968</v>
          </cell>
          <cell r="H2176" t="str">
            <v>Кирпич</v>
          </cell>
          <cell r="L2176">
            <v>2</v>
          </cell>
          <cell r="M2176">
            <v>2</v>
          </cell>
          <cell r="Q2176">
            <v>768.1</v>
          </cell>
          <cell r="R2176">
            <v>705.3</v>
          </cell>
          <cell r="S2176">
            <v>705.3</v>
          </cell>
          <cell r="T2176">
            <v>30</v>
          </cell>
        </row>
        <row r="2177">
          <cell r="C2177" t="str">
            <v>Добрянский городской округ Пермского края</v>
          </cell>
          <cell r="D2177" t="str">
            <v>пгт Полазна, ул. Больничная, д. 6</v>
          </cell>
          <cell r="E2177" t="b">
            <v>1</v>
          </cell>
          <cell r="F2177">
            <v>1966</v>
          </cell>
          <cell r="H2177" t="str">
            <v>Кирпич</v>
          </cell>
          <cell r="L2177">
            <v>2</v>
          </cell>
          <cell r="M2177">
            <v>2</v>
          </cell>
          <cell r="Q2177">
            <v>795.6</v>
          </cell>
          <cell r="R2177">
            <v>738</v>
          </cell>
          <cell r="S2177">
            <v>252.5</v>
          </cell>
          <cell r="T2177">
            <v>43</v>
          </cell>
        </row>
        <row r="2178">
          <cell r="C2178" t="str">
            <v>Добрянский городской округ Пермского края</v>
          </cell>
          <cell r="D2178" t="str">
            <v>пгт Полазна, ул. Больничная, д. 8</v>
          </cell>
          <cell r="E2178" t="b">
            <v>1</v>
          </cell>
          <cell r="F2178">
            <v>1968</v>
          </cell>
          <cell r="H2178" t="str">
            <v>Кирпич</v>
          </cell>
          <cell r="L2178">
            <v>2</v>
          </cell>
          <cell r="M2178">
            <v>2</v>
          </cell>
          <cell r="Q2178">
            <v>795</v>
          </cell>
          <cell r="R2178">
            <v>737</v>
          </cell>
          <cell r="S2178">
            <v>737</v>
          </cell>
          <cell r="T2178">
            <v>46</v>
          </cell>
        </row>
        <row r="2179">
          <cell r="C2179" t="str">
            <v>Добрянский городской округ Пермского края</v>
          </cell>
          <cell r="D2179" t="str">
            <v>пгт Полазна, ул. Больничная, д. 9</v>
          </cell>
          <cell r="E2179" t="b">
            <v>1</v>
          </cell>
          <cell r="F2179">
            <v>1967</v>
          </cell>
          <cell r="H2179" t="str">
            <v>Кирпич</v>
          </cell>
          <cell r="L2179">
            <v>3</v>
          </cell>
          <cell r="M2179">
            <v>3</v>
          </cell>
          <cell r="Q2179">
            <v>1763.2</v>
          </cell>
          <cell r="R2179">
            <v>1640.8</v>
          </cell>
          <cell r="S2179">
            <v>1518.31</v>
          </cell>
          <cell r="T2179">
            <v>83</v>
          </cell>
        </row>
        <row r="2180">
          <cell r="C2180" t="str">
            <v>Добрянский городской округ Пермского края</v>
          </cell>
          <cell r="D2180" t="str">
            <v>пгт Полазна, ул. Больничная, д. 10</v>
          </cell>
          <cell r="E2180" t="b">
            <v>1</v>
          </cell>
          <cell r="F2180">
            <v>1996</v>
          </cell>
          <cell r="G2180">
            <v>2010</v>
          </cell>
          <cell r="H2180" t="str">
            <v>Кирпич</v>
          </cell>
          <cell r="L2180">
            <v>5</v>
          </cell>
          <cell r="M2180">
            <v>2</v>
          </cell>
          <cell r="Q2180">
            <v>1563.1</v>
          </cell>
          <cell r="R2180">
            <v>1414.2</v>
          </cell>
          <cell r="S2180">
            <v>1414.2</v>
          </cell>
          <cell r="T2180">
            <v>69</v>
          </cell>
        </row>
        <row r="2181">
          <cell r="C2181" t="str">
            <v>Добрянский городской округ Пермского края</v>
          </cell>
          <cell r="D2181" t="str">
            <v>пгт Полазна, ул. Газовиков, д. 1</v>
          </cell>
          <cell r="E2181" t="b">
            <v>1</v>
          </cell>
          <cell r="F2181">
            <v>1990</v>
          </cell>
          <cell r="H2181" t="str">
            <v>кирпич</v>
          </cell>
          <cell r="I2181" t="str">
            <v>скатная</v>
          </cell>
          <cell r="K2181" t="str">
            <v>не имеется</v>
          </cell>
          <cell r="L2181">
            <v>3</v>
          </cell>
          <cell r="M2181">
            <v>3</v>
          </cell>
          <cell r="Q2181">
            <v>2830.2</v>
          </cell>
          <cell r="R2181">
            <v>2830.2</v>
          </cell>
          <cell r="S2181">
            <v>2514.6</v>
          </cell>
          <cell r="T2181">
            <v>196</v>
          </cell>
        </row>
        <row r="2182">
          <cell r="C2182" t="str">
            <v>Добрянский городской округ Пермского края</v>
          </cell>
          <cell r="D2182" t="str">
            <v>пгт Полазна, ул. Газовиков, д. 2</v>
          </cell>
          <cell r="E2182" t="b">
            <v>1</v>
          </cell>
          <cell r="F2182">
            <v>1991</v>
          </cell>
          <cell r="H2182" t="str">
            <v>кирпич</v>
          </cell>
          <cell r="I2182" t="str">
            <v>плоская</v>
          </cell>
          <cell r="K2182" t="str">
            <v>не имеется</v>
          </cell>
          <cell r="L2182">
            <v>5</v>
          </cell>
          <cell r="M2182">
            <v>3</v>
          </cell>
          <cell r="Q2182">
            <v>3177.3</v>
          </cell>
          <cell r="R2182">
            <v>3169.5</v>
          </cell>
          <cell r="S2182">
            <v>2798.2</v>
          </cell>
          <cell r="T2182">
            <v>118</v>
          </cell>
        </row>
        <row r="2183">
          <cell r="C2183" t="str">
            <v>Добрянский городской округ Пермского края</v>
          </cell>
          <cell r="D2183" t="str">
            <v>пгт Полазна, ул. Газовиков, д. 3</v>
          </cell>
          <cell r="E2183" t="b">
            <v>1</v>
          </cell>
          <cell r="F2183">
            <v>1991</v>
          </cell>
          <cell r="H2183" t="str">
            <v>кирпич</v>
          </cell>
          <cell r="I2183" t="str">
            <v>плоская</v>
          </cell>
          <cell r="K2183" t="str">
            <v>не имеется</v>
          </cell>
          <cell r="L2183">
            <v>5</v>
          </cell>
          <cell r="M2183">
            <v>3</v>
          </cell>
          <cell r="Q2183">
            <v>2963.3</v>
          </cell>
          <cell r="R2183">
            <v>2845</v>
          </cell>
          <cell r="S2183">
            <v>2475.1999999999998</v>
          </cell>
          <cell r="T2183">
            <v>135</v>
          </cell>
        </row>
        <row r="2184">
          <cell r="C2184" t="str">
            <v>Добрянский городской округ Пермского края</v>
          </cell>
          <cell r="D2184" t="str">
            <v>пгт Полазна, ул. Газовиков, д. 4</v>
          </cell>
          <cell r="E2184" t="b">
            <v>1</v>
          </cell>
          <cell r="F2184">
            <v>1991</v>
          </cell>
          <cell r="H2184" t="str">
            <v>кирпич</v>
          </cell>
          <cell r="I2184" t="str">
            <v>плоская</v>
          </cell>
          <cell r="K2184" t="str">
            <v>не имеется</v>
          </cell>
          <cell r="L2184">
            <v>5</v>
          </cell>
          <cell r="M2184">
            <v>3</v>
          </cell>
          <cell r="Q2184">
            <v>2817.6</v>
          </cell>
          <cell r="R2184">
            <v>2817.6</v>
          </cell>
          <cell r="S2184">
            <v>2319.6</v>
          </cell>
          <cell r="T2184">
            <v>125</v>
          </cell>
        </row>
        <row r="2185">
          <cell r="C2185" t="str">
            <v>Добрянский городской округ Пермского края</v>
          </cell>
          <cell r="D2185" t="str">
            <v>пгт Полазна, ул. Газовиков, д. 5</v>
          </cell>
          <cell r="E2185" t="b">
            <v>1</v>
          </cell>
          <cell r="F2185">
            <v>1992</v>
          </cell>
          <cell r="H2185" t="str">
            <v>кирпич</v>
          </cell>
          <cell r="I2185" t="str">
            <v>плоская</v>
          </cell>
          <cell r="K2185" t="str">
            <v>не имеется</v>
          </cell>
          <cell r="L2185">
            <v>5</v>
          </cell>
          <cell r="M2185">
            <v>3</v>
          </cell>
          <cell r="Q2185">
            <v>3190.5</v>
          </cell>
          <cell r="R2185">
            <v>3173.8</v>
          </cell>
          <cell r="S2185">
            <v>2802.5</v>
          </cell>
          <cell r="T2185">
            <v>109</v>
          </cell>
        </row>
        <row r="2186">
          <cell r="C2186" t="str">
            <v>Добрянский городской округ Пермского края</v>
          </cell>
          <cell r="D2186" t="str">
            <v>пгт Полазна, ул. Газовиков, д. 6</v>
          </cell>
          <cell r="E2186" t="b">
            <v>1</v>
          </cell>
          <cell r="F2186">
            <v>1992</v>
          </cell>
          <cell r="H2186" t="str">
            <v>кирпич</v>
          </cell>
          <cell r="I2186" t="str">
            <v>плоская</v>
          </cell>
          <cell r="K2186" t="str">
            <v>не имеется</v>
          </cell>
          <cell r="L2186">
            <v>5</v>
          </cell>
          <cell r="M2186">
            <v>4</v>
          </cell>
          <cell r="Q2186">
            <v>2876.2</v>
          </cell>
          <cell r="R2186">
            <v>2876.2</v>
          </cell>
          <cell r="S2186">
            <v>2477.6</v>
          </cell>
          <cell r="T2186">
            <v>178</v>
          </cell>
        </row>
        <row r="2187">
          <cell r="C2187" t="str">
            <v>Добрянский городской округ Пермского края</v>
          </cell>
          <cell r="D2187" t="str">
            <v>пгт Полазна, ул. Газовиков, д. 10</v>
          </cell>
          <cell r="E2187" t="b">
            <v>1</v>
          </cell>
          <cell r="F2187">
            <v>2005</v>
          </cell>
          <cell r="H2187" t="str">
            <v>Панель</v>
          </cell>
          <cell r="L2187">
            <v>5</v>
          </cell>
          <cell r="M2187">
            <v>4</v>
          </cell>
          <cell r="Q2187">
            <v>4783.8</v>
          </cell>
          <cell r="R2187">
            <v>4445.6000000000004</v>
          </cell>
          <cell r="S2187">
            <v>4445.6000000000004</v>
          </cell>
          <cell r="T2187">
            <v>166</v>
          </cell>
        </row>
        <row r="2188">
          <cell r="C2188" t="str">
            <v>Добрянский городской округ Пермского края</v>
          </cell>
          <cell r="D2188" t="str">
            <v>пгт Полазна, ул. Газовиков, д. 12</v>
          </cell>
          <cell r="E2188" t="b">
            <v>1</v>
          </cell>
          <cell r="F2188">
            <v>2001</v>
          </cell>
          <cell r="H2188" t="str">
            <v>панель</v>
          </cell>
          <cell r="I2188" t="str">
            <v>плоская</v>
          </cell>
          <cell r="K2188" t="str">
            <v>не имеется</v>
          </cell>
          <cell r="L2188">
            <v>5</v>
          </cell>
          <cell r="M2188">
            <v>3</v>
          </cell>
          <cell r="Q2188">
            <v>2293</v>
          </cell>
          <cell r="R2188">
            <v>2089.6</v>
          </cell>
          <cell r="S2188">
            <v>2089.6</v>
          </cell>
          <cell r="T2188">
            <v>107</v>
          </cell>
        </row>
        <row r="2189">
          <cell r="C2189" t="str">
            <v>Добрянский городской округ Пермского края</v>
          </cell>
          <cell r="D2189" t="str">
            <v>пгт Полазна, ул. Газовиков, д. 14</v>
          </cell>
          <cell r="E2189" t="b">
            <v>1</v>
          </cell>
          <cell r="F2189">
            <v>2003</v>
          </cell>
          <cell r="H2189" t="str">
            <v>панель</v>
          </cell>
          <cell r="I2189" t="str">
            <v>плоская</v>
          </cell>
          <cell r="K2189" t="str">
            <v>не имеется</v>
          </cell>
          <cell r="L2189">
            <v>5</v>
          </cell>
          <cell r="M2189">
            <v>3</v>
          </cell>
          <cell r="Q2189">
            <v>2687</v>
          </cell>
          <cell r="R2189">
            <v>2687</v>
          </cell>
          <cell r="S2189">
            <v>2317.8000000000002</v>
          </cell>
          <cell r="T2189">
            <v>78</v>
          </cell>
        </row>
        <row r="2190">
          <cell r="C2190" t="str">
            <v>Добрянский городской округ Пермского края</v>
          </cell>
          <cell r="D2190" t="str">
            <v>пгт Полазна, ул. Газовиков, д. 10А</v>
          </cell>
          <cell r="E2190" t="b">
            <v>1</v>
          </cell>
          <cell r="F2190">
            <v>2009</v>
          </cell>
          <cell r="H2190" t="str">
            <v>панель</v>
          </cell>
          <cell r="I2190" t="str">
            <v>плоская</v>
          </cell>
          <cell r="K2190" t="str">
            <v>не имеется</v>
          </cell>
          <cell r="L2190">
            <v>6</v>
          </cell>
          <cell r="M2190">
            <v>3</v>
          </cell>
          <cell r="Q2190">
            <v>1828</v>
          </cell>
          <cell r="R2190">
            <v>1726.7</v>
          </cell>
          <cell r="S2190">
            <v>1219.5999999999999</v>
          </cell>
          <cell r="T2190">
            <v>42</v>
          </cell>
        </row>
        <row r="2191">
          <cell r="C2191" t="str">
            <v>Добрянский городской округ Пермского края</v>
          </cell>
          <cell r="D2191" t="str">
            <v>пгт Полазна, ул. Дружбы, д. 1</v>
          </cell>
          <cell r="E2191" t="b">
            <v>1</v>
          </cell>
          <cell r="F2191">
            <v>2003</v>
          </cell>
          <cell r="H2191" t="str">
            <v>панель</v>
          </cell>
          <cell r="I2191" t="str">
            <v>плоская</v>
          </cell>
          <cell r="K2191" t="str">
            <v>не имеется</v>
          </cell>
          <cell r="L2191">
            <v>5</v>
          </cell>
          <cell r="M2191">
            <v>3</v>
          </cell>
          <cell r="Q2191">
            <v>2180</v>
          </cell>
          <cell r="R2191">
            <v>2176.8000000000002</v>
          </cell>
          <cell r="S2191">
            <v>2176.8000000000002</v>
          </cell>
          <cell r="T2191">
            <v>79</v>
          </cell>
        </row>
        <row r="2192">
          <cell r="C2192" t="str">
            <v>Добрянский городской округ Пермского края</v>
          </cell>
          <cell r="D2192" t="str">
            <v>пгт Полазна, ул. Дружбы, д. 2</v>
          </cell>
          <cell r="E2192" t="b">
            <v>1</v>
          </cell>
          <cell r="F2192">
            <v>1987</v>
          </cell>
          <cell r="H2192" t="str">
            <v>кирпич</v>
          </cell>
          <cell r="I2192" t="str">
            <v>плоская</v>
          </cell>
          <cell r="K2192" t="str">
            <v>не имеется</v>
          </cell>
          <cell r="L2192">
            <v>5</v>
          </cell>
          <cell r="M2192">
            <v>3</v>
          </cell>
          <cell r="Q2192">
            <v>4799.7</v>
          </cell>
          <cell r="R2192">
            <v>4302.2</v>
          </cell>
          <cell r="S2192">
            <v>4156</v>
          </cell>
          <cell r="T2192">
            <v>182</v>
          </cell>
        </row>
        <row r="2193">
          <cell r="C2193" t="str">
            <v>Добрянский городской округ Пермского края</v>
          </cell>
          <cell r="D2193" t="str">
            <v>пгт Полазна, ул. Дружбы, д. 4</v>
          </cell>
          <cell r="E2193" t="b">
            <v>1</v>
          </cell>
          <cell r="F2193">
            <v>1977</v>
          </cell>
          <cell r="H2193" t="str">
            <v>Кирпич</v>
          </cell>
          <cell r="L2193">
            <v>5</v>
          </cell>
          <cell r="M2193">
            <v>4</v>
          </cell>
          <cell r="Q2193">
            <v>3479</v>
          </cell>
          <cell r="R2193">
            <v>3353</v>
          </cell>
          <cell r="S2193">
            <v>3353</v>
          </cell>
          <cell r="T2193">
            <v>152</v>
          </cell>
        </row>
        <row r="2194">
          <cell r="C2194" t="str">
            <v>Добрянский городской округ Пермского края</v>
          </cell>
          <cell r="D2194" t="str">
            <v>пгт Полазна, ул. Дружбы, д. 6</v>
          </cell>
          <cell r="E2194" t="b">
            <v>1</v>
          </cell>
          <cell r="F2194">
            <v>1982</v>
          </cell>
          <cell r="H2194" t="str">
            <v>кирпич</v>
          </cell>
          <cell r="I2194" t="str">
            <v>плоская</v>
          </cell>
          <cell r="K2194" t="str">
            <v>не имеется</v>
          </cell>
          <cell r="L2194">
            <v>5</v>
          </cell>
          <cell r="M2194">
            <v>5</v>
          </cell>
          <cell r="Q2194">
            <v>6161.94</v>
          </cell>
          <cell r="R2194">
            <v>5705.86</v>
          </cell>
          <cell r="S2194">
            <v>5487.36</v>
          </cell>
          <cell r="T2194">
            <v>218</v>
          </cell>
        </row>
        <row r="2195">
          <cell r="C2195" t="str">
            <v>Добрянский городской округ Пермского края</v>
          </cell>
          <cell r="D2195" t="str">
            <v>пгт Полазна, ул. Дружбы, д. 7</v>
          </cell>
          <cell r="E2195" t="b">
            <v>1</v>
          </cell>
          <cell r="F2195">
            <v>1985</v>
          </cell>
          <cell r="H2195" t="str">
            <v>кирпич</v>
          </cell>
          <cell r="I2195" t="str">
            <v>плоская</v>
          </cell>
          <cell r="K2195" t="str">
            <v>не имеется</v>
          </cell>
          <cell r="L2195">
            <v>5</v>
          </cell>
          <cell r="M2195">
            <v>5</v>
          </cell>
          <cell r="Q2195">
            <v>4548.7299999999996</v>
          </cell>
          <cell r="R2195">
            <v>4108.1000000000004</v>
          </cell>
          <cell r="S2195">
            <v>3578.8</v>
          </cell>
          <cell r="T2195">
            <v>156</v>
          </cell>
        </row>
        <row r="2196">
          <cell r="C2196" t="str">
            <v>Добрянский городской округ Пермского края</v>
          </cell>
          <cell r="D2196" t="str">
            <v>пгт Полазна, ул. Дружбы, д. 8</v>
          </cell>
          <cell r="E2196" t="b">
            <v>1</v>
          </cell>
          <cell r="F2196">
            <v>1985</v>
          </cell>
          <cell r="H2196" t="str">
            <v>кирпич</v>
          </cell>
          <cell r="I2196" t="str">
            <v>плоская</v>
          </cell>
          <cell r="K2196" t="str">
            <v>не имеется</v>
          </cell>
          <cell r="L2196">
            <v>1</v>
          </cell>
          <cell r="M2196">
            <v>2</v>
          </cell>
          <cell r="Q2196">
            <v>3258</v>
          </cell>
          <cell r="R2196">
            <v>2779.6</v>
          </cell>
          <cell r="S2196">
            <v>2301</v>
          </cell>
          <cell r="T2196">
            <v>123</v>
          </cell>
        </row>
        <row r="2197">
          <cell r="C2197" t="str">
            <v>Добрянский городской округ Пермского края</v>
          </cell>
          <cell r="D2197" t="str">
            <v>пгт Полазна, ул. Дружбы, д. 10</v>
          </cell>
          <cell r="E2197" t="b">
            <v>1</v>
          </cell>
          <cell r="F2197">
            <v>1974</v>
          </cell>
          <cell r="H2197" t="str">
            <v>панель</v>
          </cell>
          <cell r="I2197" t="str">
            <v>скатная</v>
          </cell>
          <cell r="K2197" t="str">
            <v>не имеется</v>
          </cell>
          <cell r="L2197">
            <v>5</v>
          </cell>
          <cell r="M2197">
            <v>8</v>
          </cell>
          <cell r="Q2197">
            <v>6544</v>
          </cell>
          <cell r="R2197">
            <v>5940.1</v>
          </cell>
          <cell r="S2197">
            <v>5940.1</v>
          </cell>
          <cell r="T2197">
            <v>311</v>
          </cell>
        </row>
        <row r="2198">
          <cell r="C2198" t="str">
            <v>Добрянский городской округ Пермского края</v>
          </cell>
          <cell r="D2198" t="str">
            <v>пгт Полазна, ул. Дружбы, д. 11</v>
          </cell>
          <cell r="E2198" t="b">
            <v>1</v>
          </cell>
          <cell r="F2198">
            <v>1987</v>
          </cell>
          <cell r="H2198" t="str">
            <v>кирпич</v>
          </cell>
          <cell r="I2198" t="str">
            <v>плоская</v>
          </cell>
          <cell r="K2198" t="str">
            <v>не имеется</v>
          </cell>
          <cell r="L2198">
            <v>5</v>
          </cell>
          <cell r="M2198">
            <v>3</v>
          </cell>
          <cell r="Q2198">
            <v>4649.8999999999996</v>
          </cell>
          <cell r="R2198">
            <v>4110.5</v>
          </cell>
          <cell r="S2198">
            <v>4110.5</v>
          </cell>
          <cell r="T2198">
            <v>217</v>
          </cell>
        </row>
        <row r="2199">
          <cell r="C2199" t="str">
            <v>Добрянский городской округ Пермского края</v>
          </cell>
          <cell r="D2199" t="str">
            <v>пгт Полазна, ул. Дружбы, д. 12</v>
          </cell>
          <cell r="E2199" t="b">
            <v>1</v>
          </cell>
          <cell r="F2199">
            <v>1978</v>
          </cell>
          <cell r="H2199" t="str">
            <v>кирпич</v>
          </cell>
          <cell r="L2199">
            <v>5</v>
          </cell>
          <cell r="M2199">
            <v>8</v>
          </cell>
          <cell r="Q2199">
            <v>5983.7</v>
          </cell>
          <cell r="R2199">
            <v>5983.7</v>
          </cell>
          <cell r="S2199">
            <v>597.5</v>
          </cell>
          <cell r="T2199">
            <v>313</v>
          </cell>
        </row>
        <row r="2200">
          <cell r="C2200" t="str">
            <v>Добрянский городской округ Пермского края</v>
          </cell>
          <cell r="D2200" t="str">
            <v>пгт Полазна, ул. Дружбы, д. 13</v>
          </cell>
          <cell r="E2200" t="b">
            <v>1</v>
          </cell>
          <cell r="F2200">
            <v>1988</v>
          </cell>
          <cell r="H2200" t="str">
            <v>кирпич</v>
          </cell>
          <cell r="I2200" t="str">
            <v>плоская</v>
          </cell>
          <cell r="K2200" t="str">
            <v>не имеется</v>
          </cell>
          <cell r="L2200">
            <v>5</v>
          </cell>
          <cell r="M2200">
            <v>6</v>
          </cell>
          <cell r="Q2200">
            <v>4680.58</v>
          </cell>
          <cell r="R2200">
            <v>4150.8999999999996</v>
          </cell>
          <cell r="S2200">
            <v>4150.8999999999996</v>
          </cell>
          <cell r="T2200">
            <v>166</v>
          </cell>
        </row>
        <row r="2201">
          <cell r="C2201" t="str">
            <v>Добрянский городской округ Пермского края</v>
          </cell>
          <cell r="D2201" t="str">
            <v>пгт Полазна, ул. Дружбы, д. 14</v>
          </cell>
          <cell r="E2201" t="b">
            <v>1</v>
          </cell>
          <cell r="F2201">
            <v>1979</v>
          </cell>
          <cell r="H2201" t="str">
            <v>кирпич</v>
          </cell>
          <cell r="I2201" t="str">
            <v>плоская</v>
          </cell>
          <cell r="K2201" t="str">
            <v>не имеется</v>
          </cell>
          <cell r="L2201">
            <v>5</v>
          </cell>
          <cell r="M2201">
            <v>5</v>
          </cell>
          <cell r="Q2201">
            <v>4931.1400000000003</v>
          </cell>
          <cell r="R2201">
            <v>4490.7</v>
          </cell>
          <cell r="S2201">
            <v>4490.7</v>
          </cell>
          <cell r="T2201">
            <v>187</v>
          </cell>
        </row>
        <row r="2202">
          <cell r="C2202" t="str">
            <v>Добрянский городской округ Пермского края</v>
          </cell>
          <cell r="D2202" t="str">
            <v>пгт Полазна, ул. Дружбы, д. 15</v>
          </cell>
          <cell r="E2202" t="b">
            <v>1</v>
          </cell>
          <cell r="F2202">
            <v>1990</v>
          </cell>
          <cell r="H2202" t="str">
            <v>Кирпич</v>
          </cell>
          <cell r="L2202">
            <v>5</v>
          </cell>
          <cell r="M2202">
            <v>7</v>
          </cell>
          <cell r="Q2202">
            <v>5474.66</v>
          </cell>
          <cell r="R2202">
            <v>4912.3</v>
          </cell>
          <cell r="S2202">
            <v>4912.3</v>
          </cell>
          <cell r="T2202">
            <v>188</v>
          </cell>
        </row>
        <row r="2203">
          <cell r="C2203" t="str">
            <v>Добрянский городской округ Пермского края</v>
          </cell>
          <cell r="D2203" t="str">
            <v>пгт Полазна, ул. Дружбы, д. 17</v>
          </cell>
          <cell r="E2203" t="b">
            <v>1</v>
          </cell>
          <cell r="F2203">
            <v>1991</v>
          </cell>
          <cell r="H2203" t="str">
            <v>кирпич</v>
          </cell>
          <cell r="I2203" t="str">
            <v>плоская</v>
          </cell>
          <cell r="K2203" t="str">
            <v>не имеется</v>
          </cell>
          <cell r="L2203">
            <v>5</v>
          </cell>
          <cell r="M2203">
            <v>3</v>
          </cell>
          <cell r="Q2203">
            <v>4735.8999999999996</v>
          </cell>
          <cell r="R2203">
            <v>3843.7</v>
          </cell>
          <cell r="S2203">
            <v>2498.6999999999998</v>
          </cell>
          <cell r="T2203">
            <v>115</v>
          </cell>
        </row>
        <row r="2204">
          <cell r="C2204" t="str">
            <v>Добрянский городской округ Пермского края</v>
          </cell>
          <cell r="D2204" t="str">
            <v>пгт Полазна, ул. Дружбы, д. 19</v>
          </cell>
          <cell r="E2204" t="b">
            <v>1</v>
          </cell>
          <cell r="F2204">
            <v>1994</v>
          </cell>
          <cell r="G2204">
            <v>2008</v>
          </cell>
          <cell r="H2204" t="str">
            <v>Панель</v>
          </cell>
          <cell r="L2204">
            <v>5</v>
          </cell>
          <cell r="M2204">
            <v>4</v>
          </cell>
          <cell r="Q2204">
            <v>2856.08</v>
          </cell>
          <cell r="R2204">
            <v>2556.8000000000002</v>
          </cell>
          <cell r="S2204">
            <v>2556.8000000000002</v>
          </cell>
          <cell r="T2204">
            <v>119</v>
          </cell>
        </row>
        <row r="2205">
          <cell r="C2205" t="str">
            <v>Добрянский городской округ Пермского края</v>
          </cell>
          <cell r="D2205" t="str">
            <v>пгт Полазна, ул. Дружбы, д. 21</v>
          </cell>
          <cell r="E2205" t="b">
            <v>1</v>
          </cell>
          <cell r="F2205">
            <v>1994</v>
          </cell>
          <cell r="H2205" t="str">
            <v>кирпич</v>
          </cell>
          <cell r="I2205" t="str">
            <v>плоская</v>
          </cell>
          <cell r="K2205" t="str">
            <v>не имеется</v>
          </cell>
          <cell r="L2205">
            <v>5</v>
          </cell>
          <cell r="M2205">
            <v>7</v>
          </cell>
          <cell r="Q2205">
            <v>5465.1</v>
          </cell>
          <cell r="R2205">
            <v>4931.6000000000004</v>
          </cell>
          <cell r="S2205">
            <v>4931.6000000000004</v>
          </cell>
          <cell r="T2205">
            <v>224</v>
          </cell>
        </row>
        <row r="2206">
          <cell r="C2206" t="str">
            <v>Добрянский городской округ Пермского края</v>
          </cell>
          <cell r="D2206" t="str">
            <v>пгт Полазна, ул. Дружбы, д. 23</v>
          </cell>
          <cell r="E2206" t="b">
            <v>1</v>
          </cell>
          <cell r="F2206">
            <v>1998</v>
          </cell>
          <cell r="H2206" t="str">
            <v>Кирпич</v>
          </cell>
          <cell r="L2206">
            <v>5</v>
          </cell>
          <cell r="M2206">
            <v>7</v>
          </cell>
          <cell r="Q2206">
            <v>5435.4</v>
          </cell>
          <cell r="R2206">
            <v>4917.1000000000004</v>
          </cell>
          <cell r="S2206">
            <v>4917.1000000000004</v>
          </cell>
          <cell r="T2206">
            <v>194</v>
          </cell>
        </row>
        <row r="2207">
          <cell r="C2207" t="str">
            <v>Добрянский городской округ Пермского края</v>
          </cell>
          <cell r="D2207" t="str">
            <v>пгт Полазна, ул. Культуры, д. 1</v>
          </cell>
          <cell r="E2207" t="b">
            <v>1</v>
          </cell>
          <cell r="F2207">
            <v>1964</v>
          </cell>
          <cell r="H2207" t="str">
            <v>Кирпич</v>
          </cell>
          <cell r="L2207">
            <v>3</v>
          </cell>
          <cell r="M2207">
            <v>2</v>
          </cell>
          <cell r="Q2207">
            <v>978.9</v>
          </cell>
          <cell r="R2207">
            <v>942</v>
          </cell>
          <cell r="S2207">
            <v>942</v>
          </cell>
          <cell r="T2207">
            <v>47</v>
          </cell>
        </row>
        <row r="2208">
          <cell r="C2208" t="str">
            <v>Добрянский городской округ Пермского края</v>
          </cell>
          <cell r="D2208" t="str">
            <v>пгт Полазна, ул. Культуры, д. 2</v>
          </cell>
          <cell r="E2208" t="b">
            <v>1</v>
          </cell>
          <cell r="F2208">
            <v>1965</v>
          </cell>
          <cell r="H2208" t="str">
            <v>Кирпич</v>
          </cell>
          <cell r="L2208">
            <v>3</v>
          </cell>
          <cell r="M2208">
            <v>2</v>
          </cell>
          <cell r="Q2208">
            <v>1001.4</v>
          </cell>
          <cell r="R2208">
            <v>800.9</v>
          </cell>
          <cell r="S2208">
            <v>800.9</v>
          </cell>
          <cell r="T2208">
            <v>40</v>
          </cell>
        </row>
        <row r="2209">
          <cell r="C2209" t="str">
            <v>Добрянский городской округ Пермского края</v>
          </cell>
          <cell r="D2209" t="str">
            <v>пгт Полазна, ул. Культуры, д. 3</v>
          </cell>
          <cell r="E2209" t="b">
            <v>1</v>
          </cell>
          <cell r="F2209">
            <v>1965</v>
          </cell>
          <cell r="H2209" t="str">
            <v>Кирпич</v>
          </cell>
          <cell r="L2209">
            <v>3</v>
          </cell>
          <cell r="M2209">
            <v>2</v>
          </cell>
          <cell r="Q2209">
            <v>1040.4000000000001</v>
          </cell>
          <cell r="R2209">
            <v>959.8</v>
          </cell>
          <cell r="S2209">
            <v>959.8</v>
          </cell>
          <cell r="T2209">
            <v>53</v>
          </cell>
        </row>
        <row r="2210">
          <cell r="C2210" t="str">
            <v>Добрянский городской округ Пермского края</v>
          </cell>
          <cell r="D2210" t="str">
            <v>пгт Полазна, ул. Культуры, д. 4</v>
          </cell>
          <cell r="E2210" t="b">
            <v>1</v>
          </cell>
          <cell r="F2210">
            <v>1962</v>
          </cell>
          <cell r="H2210" t="str">
            <v>Кирпич</v>
          </cell>
          <cell r="L2210">
            <v>3</v>
          </cell>
          <cell r="M2210">
            <v>2</v>
          </cell>
          <cell r="Q2210">
            <v>1036</v>
          </cell>
          <cell r="R2210">
            <v>921.9</v>
          </cell>
          <cell r="S2210">
            <v>921.9</v>
          </cell>
          <cell r="T2210">
            <v>43</v>
          </cell>
        </row>
        <row r="2211">
          <cell r="C2211" t="str">
            <v>Добрянский городской округ Пермского края</v>
          </cell>
          <cell r="D2211" t="str">
            <v>пгт Полазна, ул. Культуры, д. 5</v>
          </cell>
          <cell r="E2211" t="b">
            <v>1</v>
          </cell>
          <cell r="F2211">
            <v>1969</v>
          </cell>
          <cell r="H2211" t="str">
            <v>Кирпич</v>
          </cell>
          <cell r="L2211">
            <v>2</v>
          </cell>
          <cell r="M2211">
            <v>2</v>
          </cell>
          <cell r="Q2211">
            <v>746.1</v>
          </cell>
          <cell r="R2211">
            <v>731.8</v>
          </cell>
          <cell r="S2211">
            <v>569.1</v>
          </cell>
          <cell r="T2211">
            <v>47</v>
          </cell>
        </row>
        <row r="2212">
          <cell r="C2212" t="str">
            <v>Добрянский городской округ Пермского края</v>
          </cell>
          <cell r="D2212" t="str">
            <v>пгт Полазна, ул. Культуры, д. 6</v>
          </cell>
          <cell r="E2212" t="b">
            <v>1</v>
          </cell>
          <cell r="F2212">
            <v>1977</v>
          </cell>
          <cell r="H2212" t="str">
            <v>Кирпич</v>
          </cell>
          <cell r="L2212">
            <v>3</v>
          </cell>
          <cell r="M2212">
            <v>2</v>
          </cell>
          <cell r="Q2212">
            <v>1034.2</v>
          </cell>
          <cell r="R2212">
            <v>960</v>
          </cell>
          <cell r="S2212">
            <v>960</v>
          </cell>
          <cell r="T2212">
            <v>58</v>
          </cell>
        </row>
        <row r="2213">
          <cell r="C2213" t="str">
            <v>Добрянский городской округ Пермского края</v>
          </cell>
          <cell r="D2213" t="str">
            <v>пгт Полазна, ул. Культуры, д. 7</v>
          </cell>
          <cell r="E2213" t="b">
            <v>1</v>
          </cell>
          <cell r="F2213">
            <v>1963</v>
          </cell>
          <cell r="H2213" t="str">
            <v>Кирпич</v>
          </cell>
          <cell r="L2213">
            <v>3</v>
          </cell>
          <cell r="M2213">
            <v>2</v>
          </cell>
          <cell r="Q2213">
            <v>1026.7</v>
          </cell>
          <cell r="R2213">
            <v>964.1</v>
          </cell>
          <cell r="S2213">
            <v>964.1</v>
          </cell>
          <cell r="T2213">
            <v>53</v>
          </cell>
        </row>
        <row r="2214">
          <cell r="C2214" t="str">
            <v>Добрянский городской округ Пермского края</v>
          </cell>
          <cell r="D2214" t="str">
            <v>пгт Полазна, ул. Культуры, д. 8</v>
          </cell>
          <cell r="E2214" t="b">
            <v>1</v>
          </cell>
          <cell r="F2214">
            <v>1967</v>
          </cell>
          <cell r="H2214" t="str">
            <v>Кирпич</v>
          </cell>
          <cell r="L2214">
            <v>2</v>
          </cell>
          <cell r="M2214">
            <v>2</v>
          </cell>
          <cell r="Q2214">
            <v>680</v>
          </cell>
          <cell r="R2214">
            <v>611.1</v>
          </cell>
          <cell r="S2214">
            <v>614.4</v>
          </cell>
          <cell r="T2214">
            <v>41</v>
          </cell>
        </row>
        <row r="2215">
          <cell r="C2215" t="str">
            <v>Добрянский городской округ Пермского края</v>
          </cell>
          <cell r="D2215" t="str">
            <v>пгт Полазна, ул. Культуры, д. 3А</v>
          </cell>
          <cell r="E2215" t="b">
            <v>1</v>
          </cell>
          <cell r="F2215">
            <v>1965</v>
          </cell>
          <cell r="H2215" t="str">
            <v>Кирпич</v>
          </cell>
          <cell r="L2215">
            <v>3</v>
          </cell>
          <cell r="M2215">
            <v>3</v>
          </cell>
          <cell r="Q2215">
            <v>1645.8</v>
          </cell>
          <cell r="R2215">
            <v>1517.1</v>
          </cell>
          <cell r="S2215">
            <v>1517.1</v>
          </cell>
          <cell r="T2215">
            <v>72</v>
          </cell>
        </row>
        <row r="2216">
          <cell r="C2216" t="str">
            <v>Добрянский городской округ Пермского края</v>
          </cell>
          <cell r="D2216" t="str">
            <v>пгт Полазна, ул. Нефтяников, д. 4</v>
          </cell>
          <cell r="E2216" t="b">
            <v>1</v>
          </cell>
          <cell r="F2216">
            <v>1961</v>
          </cell>
          <cell r="G2216">
            <v>2009</v>
          </cell>
          <cell r="H2216" t="str">
            <v>Крупные блоки</v>
          </cell>
          <cell r="L2216">
            <v>2</v>
          </cell>
          <cell r="M2216">
            <v>2</v>
          </cell>
          <cell r="Q2216">
            <v>614.4</v>
          </cell>
          <cell r="R2216">
            <v>564.70000000000005</v>
          </cell>
          <cell r="S2216">
            <v>564.70000000000005</v>
          </cell>
          <cell r="T2216">
            <v>28</v>
          </cell>
        </row>
        <row r="2217">
          <cell r="C2217" t="str">
            <v>Добрянский городской округ Пермского края</v>
          </cell>
          <cell r="D2217" t="str">
            <v>пгт Полазна, ул. Нефтяников, д. 7</v>
          </cell>
          <cell r="E2217" t="b">
            <v>1</v>
          </cell>
          <cell r="F2217">
            <v>1992</v>
          </cell>
          <cell r="H2217" t="str">
            <v>панель</v>
          </cell>
          <cell r="I2217" t="str">
            <v>плоская</v>
          </cell>
          <cell r="K2217" t="str">
            <v>не имеется</v>
          </cell>
          <cell r="L2217">
            <v>3</v>
          </cell>
          <cell r="M2217">
            <v>3</v>
          </cell>
          <cell r="Q2217">
            <v>1397.08</v>
          </cell>
          <cell r="R2217">
            <v>1265.9000000000001</v>
          </cell>
          <cell r="S2217">
            <v>1265.9000000000001</v>
          </cell>
          <cell r="T2217">
            <v>64</v>
          </cell>
        </row>
        <row r="2218">
          <cell r="C2218" t="str">
            <v>Добрянский городской округ Пермского края</v>
          </cell>
          <cell r="D2218" t="str">
            <v>пгт Полазна, ул. Нефтяников, д. 8</v>
          </cell>
          <cell r="E2218" t="b">
            <v>1</v>
          </cell>
          <cell r="F2218">
            <v>1953</v>
          </cell>
          <cell r="H2218" t="str">
            <v>Кирпич</v>
          </cell>
          <cell r="L2218">
            <v>2</v>
          </cell>
          <cell r="M2218">
            <v>2</v>
          </cell>
          <cell r="Q2218">
            <v>427.8</v>
          </cell>
          <cell r="R2218">
            <v>387.8</v>
          </cell>
          <cell r="S2218">
            <v>387.8</v>
          </cell>
          <cell r="T2218">
            <v>25</v>
          </cell>
        </row>
        <row r="2219">
          <cell r="C2219" t="str">
            <v>Добрянский городской округ Пермского края</v>
          </cell>
          <cell r="D2219" t="str">
            <v>пгт Полазна, ул. Нефтяников, д. 10</v>
          </cell>
          <cell r="E2219" t="b">
            <v>1</v>
          </cell>
          <cell r="F2219">
            <v>1953</v>
          </cell>
          <cell r="H2219" t="str">
            <v>Крупные блоки</v>
          </cell>
          <cell r="L2219">
            <v>2</v>
          </cell>
          <cell r="M2219">
            <v>2</v>
          </cell>
          <cell r="Q2219">
            <v>409.8</v>
          </cell>
          <cell r="R2219">
            <v>385.6</v>
          </cell>
          <cell r="S2219">
            <v>385.6</v>
          </cell>
          <cell r="T2219">
            <v>23</v>
          </cell>
        </row>
        <row r="2220">
          <cell r="C2220" t="str">
            <v>Добрянский городской округ Пермского края</v>
          </cell>
          <cell r="D2220" t="str">
            <v>пгт Полазна, ул. Нефтяников, д. 12</v>
          </cell>
          <cell r="E2220" t="b">
            <v>1</v>
          </cell>
          <cell r="F2220">
            <v>1960</v>
          </cell>
          <cell r="H2220" t="str">
            <v>Крупные блоки</v>
          </cell>
          <cell r="L2220">
            <v>2</v>
          </cell>
          <cell r="M2220">
            <v>1</v>
          </cell>
          <cell r="Q2220">
            <v>252.5</v>
          </cell>
          <cell r="R2220">
            <v>242.8</v>
          </cell>
          <cell r="S2220">
            <v>242.8</v>
          </cell>
          <cell r="T2220">
            <v>23</v>
          </cell>
        </row>
        <row r="2221">
          <cell r="C2221" t="str">
            <v>Добрянский городской округ Пермского края</v>
          </cell>
          <cell r="D2221" t="str">
            <v>пгт Полазна, ул. Нефтяников, д. 13</v>
          </cell>
          <cell r="E2221" t="b">
            <v>1</v>
          </cell>
          <cell r="F2221">
            <v>1966</v>
          </cell>
          <cell r="H2221" t="str">
            <v>Кирпич</v>
          </cell>
          <cell r="L2221">
            <v>2</v>
          </cell>
          <cell r="M2221">
            <v>2</v>
          </cell>
          <cell r="Q2221">
            <v>669.1</v>
          </cell>
          <cell r="R2221">
            <v>633.70000000000005</v>
          </cell>
          <cell r="S2221">
            <v>633.70000000000005</v>
          </cell>
          <cell r="T2221">
            <v>33</v>
          </cell>
        </row>
        <row r="2222">
          <cell r="C2222" t="str">
            <v>Добрянский городской округ Пермского края</v>
          </cell>
          <cell r="D2222" t="str">
            <v>пгт Полазна, ул. Нефтяников, д. 14</v>
          </cell>
          <cell r="E2222" t="b">
            <v>1</v>
          </cell>
          <cell r="F2222">
            <v>1969</v>
          </cell>
          <cell r="H2222" t="str">
            <v>Дерево</v>
          </cell>
          <cell r="L2222">
            <v>2</v>
          </cell>
          <cell r="M2222">
            <v>2</v>
          </cell>
          <cell r="Q2222">
            <v>474.2</v>
          </cell>
          <cell r="R2222">
            <v>426.3</v>
          </cell>
          <cell r="S2222">
            <v>426.3</v>
          </cell>
          <cell r="T2222">
            <v>30</v>
          </cell>
        </row>
        <row r="2223">
          <cell r="C2223" t="str">
            <v>Добрянский городской округ Пермского края</v>
          </cell>
          <cell r="D2223" t="str">
            <v>пгт Полазна, ул. Нефтяников, д. 15</v>
          </cell>
          <cell r="E2223" t="b">
            <v>1</v>
          </cell>
          <cell r="F2223">
            <v>1965</v>
          </cell>
          <cell r="H2223" t="str">
            <v>Кирпич</v>
          </cell>
          <cell r="L2223">
            <v>3</v>
          </cell>
          <cell r="M2223">
            <v>3</v>
          </cell>
          <cell r="Q2223">
            <v>1645.2</v>
          </cell>
          <cell r="R2223">
            <v>1523.3</v>
          </cell>
          <cell r="S2223">
            <v>1523.3</v>
          </cell>
          <cell r="T2223">
            <v>71</v>
          </cell>
        </row>
        <row r="2224">
          <cell r="C2224" t="str">
            <v>Добрянский городской округ Пермского края</v>
          </cell>
          <cell r="D2224" t="str">
            <v>пгт Полазна, ул. Нефтяников, д. 16</v>
          </cell>
          <cell r="E2224" t="b">
            <v>1</v>
          </cell>
          <cell r="F2224">
            <v>1991</v>
          </cell>
          <cell r="H2224" t="str">
            <v>Кирпич</v>
          </cell>
          <cell r="L2224">
            <v>2</v>
          </cell>
          <cell r="M2224">
            <v>1</v>
          </cell>
          <cell r="Q2224">
            <v>397.1</v>
          </cell>
          <cell r="R2224">
            <v>365.7</v>
          </cell>
          <cell r="S2224">
            <v>365.7</v>
          </cell>
          <cell r="T2224">
            <v>25</v>
          </cell>
        </row>
        <row r="2225">
          <cell r="C2225" t="str">
            <v>Добрянский городской округ Пермского края</v>
          </cell>
          <cell r="D2225" t="str">
            <v>пгт Полазна, ул. Нефтяников, д. 17</v>
          </cell>
          <cell r="E2225" t="b">
            <v>1</v>
          </cell>
          <cell r="F2225">
            <v>1961</v>
          </cell>
          <cell r="H2225" t="str">
            <v>Кирпич</v>
          </cell>
          <cell r="L2225">
            <v>3</v>
          </cell>
          <cell r="M2225">
            <v>3</v>
          </cell>
          <cell r="Q2225">
            <v>1621.8</v>
          </cell>
          <cell r="R2225">
            <v>1503.35</v>
          </cell>
          <cell r="S2225">
            <v>1503.35</v>
          </cell>
          <cell r="T2225">
            <v>79</v>
          </cell>
        </row>
        <row r="2226">
          <cell r="C2226" t="str">
            <v>Добрянский городской округ Пермского края</v>
          </cell>
          <cell r="D2226" t="str">
            <v>пгт Полазна, ул. Нефтяников, д. 18</v>
          </cell>
          <cell r="E2226" t="b">
            <v>1</v>
          </cell>
          <cell r="F2226">
            <v>1960</v>
          </cell>
          <cell r="H2226" t="str">
            <v>Крупные блоки</v>
          </cell>
          <cell r="L2226">
            <v>2</v>
          </cell>
          <cell r="M2226">
            <v>1</v>
          </cell>
          <cell r="Q2226">
            <v>256.89999999999998</v>
          </cell>
          <cell r="R2226">
            <v>244.5</v>
          </cell>
          <cell r="S2226">
            <v>244.5</v>
          </cell>
          <cell r="T2226">
            <v>19</v>
          </cell>
        </row>
        <row r="2227">
          <cell r="C2227" t="str">
            <v>Добрянский городской округ Пермского края</v>
          </cell>
          <cell r="D2227" t="str">
            <v>пгт Полазна, ул. Нефтяников, д. 19</v>
          </cell>
          <cell r="E2227" t="b">
            <v>1</v>
          </cell>
          <cell r="F2227">
            <v>1966</v>
          </cell>
          <cell r="H2227" t="str">
            <v>Кирпич</v>
          </cell>
          <cell r="L2227">
            <v>2</v>
          </cell>
          <cell r="M2227">
            <v>3</v>
          </cell>
          <cell r="Q2227">
            <v>1110.5</v>
          </cell>
          <cell r="R2227">
            <v>1019.6</v>
          </cell>
          <cell r="S2227">
            <v>1019.6</v>
          </cell>
          <cell r="T2227">
            <v>61</v>
          </cell>
        </row>
        <row r="2228">
          <cell r="C2228" t="str">
            <v>Добрянский городской округ Пермского края</v>
          </cell>
          <cell r="D2228" t="str">
            <v>пгт Полазна, ул. Нефтяников, д. 20</v>
          </cell>
          <cell r="E2228" t="b">
            <v>1</v>
          </cell>
          <cell r="F2228">
            <v>1952</v>
          </cell>
          <cell r="H2228" t="str">
            <v>Дерево</v>
          </cell>
          <cell r="L2228">
            <v>2</v>
          </cell>
          <cell r="M2228">
            <v>2</v>
          </cell>
          <cell r="Q2228">
            <v>467.4</v>
          </cell>
          <cell r="R2228">
            <v>433.8</v>
          </cell>
          <cell r="S2228">
            <v>433.8</v>
          </cell>
          <cell r="T2228">
            <v>18</v>
          </cell>
        </row>
        <row r="2229">
          <cell r="C2229" t="str">
            <v>Добрянский городской округ Пермского края</v>
          </cell>
          <cell r="D2229" t="str">
            <v>пгт Полазна, ул. Нефтяников, д. 21</v>
          </cell>
          <cell r="E2229" t="b">
            <v>1</v>
          </cell>
          <cell r="F2229">
            <v>1969</v>
          </cell>
          <cell r="H2229" t="str">
            <v>Кирпич</v>
          </cell>
          <cell r="L2229">
            <v>2</v>
          </cell>
          <cell r="M2229">
            <v>2</v>
          </cell>
          <cell r="Q2229">
            <v>779</v>
          </cell>
          <cell r="R2229">
            <v>764.5</v>
          </cell>
          <cell r="S2229">
            <v>721.7</v>
          </cell>
          <cell r="T2229">
            <v>50</v>
          </cell>
        </row>
        <row r="2230">
          <cell r="C2230" t="str">
            <v>Добрянский городской округ Пермского края</v>
          </cell>
          <cell r="D2230" t="str">
            <v>пгт Полазна, ул. Нефтяников, д. 22</v>
          </cell>
          <cell r="E2230" t="b">
            <v>1</v>
          </cell>
          <cell r="F2230">
            <v>1954</v>
          </cell>
          <cell r="H2230" t="str">
            <v>Крупные блоки</v>
          </cell>
          <cell r="L2230">
            <v>2</v>
          </cell>
          <cell r="M2230">
            <v>2</v>
          </cell>
          <cell r="Q2230">
            <v>430.6</v>
          </cell>
          <cell r="R2230">
            <v>382.95</v>
          </cell>
          <cell r="S2230">
            <v>382.95</v>
          </cell>
          <cell r="T2230">
            <v>31</v>
          </cell>
        </row>
        <row r="2231">
          <cell r="C2231" t="str">
            <v>Добрянский городской округ Пермского края</v>
          </cell>
          <cell r="D2231" t="str">
            <v>пгт Полазна, ул. Нефтяников, д. 24</v>
          </cell>
          <cell r="E2231" t="b">
            <v>1</v>
          </cell>
          <cell r="F2231">
            <v>1960</v>
          </cell>
          <cell r="H2231" t="str">
            <v>Крупные блоки</v>
          </cell>
          <cell r="L2231">
            <v>2</v>
          </cell>
          <cell r="M2231">
            <v>2</v>
          </cell>
          <cell r="Q2231">
            <v>791.1</v>
          </cell>
          <cell r="R2231">
            <v>708.67</v>
          </cell>
          <cell r="S2231">
            <v>708.67</v>
          </cell>
          <cell r="T2231">
            <v>23</v>
          </cell>
        </row>
        <row r="2232">
          <cell r="C2232" t="str">
            <v>Добрянский городской округ Пермского края</v>
          </cell>
          <cell r="D2232" t="str">
            <v>пгт Полазна, ул. Нефтяников, д. 28</v>
          </cell>
          <cell r="E2232" t="b">
            <v>1</v>
          </cell>
          <cell r="F2232">
            <v>1954</v>
          </cell>
          <cell r="H2232" t="str">
            <v>Крупные блоки</v>
          </cell>
          <cell r="L2232">
            <v>2</v>
          </cell>
          <cell r="M2232">
            <v>2</v>
          </cell>
          <cell r="Q2232">
            <v>416.6</v>
          </cell>
          <cell r="R2232">
            <v>395.2</v>
          </cell>
          <cell r="S2232">
            <v>395.2</v>
          </cell>
          <cell r="T2232">
            <v>23</v>
          </cell>
        </row>
        <row r="2233">
          <cell r="C2233" t="str">
            <v>Добрянский городской округ Пермского края</v>
          </cell>
          <cell r="D2233" t="str">
            <v>пгт Полазна, ул. Нефтяников, д. 30</v>
          </cell>
          <cell r="E2233" t="b">
            <v>1</v>
          </cell>
          <cell r="F2233">
            <v>1960</v>
          </cell>
          <cell r="H2233" t="str">
            <v>Крупные блоки</v>
          </cell>
          <cell r="L2233">
            <v>2</v>
          </cell>
          <cell r="M2233">
            <v>4</v>
          </cell>
          <cell r="Q2233">
            <v>1336</v>
          </cell>
          <cell r="R2233">
            <v>1189.2</v>
          </cell>
          <cell r="S2233">
            <v>1189.2</v>
          </cell>
          <cell r="T2233">
            <v>19</v>
          </cell>
        </row>
        <row r="2234">
          <cell r="C2234" t="str">
            <v>Добрянский городской округ Пермского края</v>
          </cell>
          <cell r="D2234" t="str">
            <v>пгт Полазна, ул. Нефтяников, д. 31</v>
          </cell>
          <cell r="E2234" t="b">
            <v>1</v>
          </cell>
          <cell r="F2234">
            <v>1974</v>
          </cell>
          <cell r="H2234" t="str">
            <v>Брус</v>
          </cell>
          <cell r="L2234">
            <v>2</v>
          </cell>
          <cell r="M2234">
            <v>2</v>
          </cell>
          <cell r="Q2234">
            <v>408.1</v>
          </cell>
          <cell r="R2234">
            <v>377</v>
          </cell>
          <cell r="S2234">
            <v>377</v>
          </cell>
          <cell r="T2234">
            <v>22</v>
          </cell>
        </row>
        <row r="2235">
          <cell r="C2235" t="str">
            <v>Добрянский городской округ Пермского края</v>
          </cell>
          <cell r="D2235" t="str">
            <v>пгт Полазна, ул. Нефтяников, д. 54</v>
          </cell>
          <cell r="E2235" t="b">
            <v>1</v>
          </cell>
          <cell r="F2235">
            <v>1967</v>
          </cell>
          <cell r="H2235" t="str">
            <v>Брус</v>
          </cell>
          <cell r="L2235">
            <v>2</v>
          </cell>
          <cell r="M2235">
            <v>1</v>
          </cell>
          <cell r="Q2235">
            <v>352.6</v>
          </cell>
          <cell r="R2235">
            <v>352.6</v>
          </cell>
          <cell r="S2235">
            <v>329.7</v>
          </cell>
          <cell r="T2235">
            <v>18</v>
          </cell>
        </row>
        <row r="2236">
          <cell r="C2236" t="str">
            <v>Добрянский городской округ Пермского края</v>
          </cell>
          <cell r="D2236" t="str">
            <v>пгт Полазна, ул. Нефтяников, д. 56</v>
          </cell>
          <cell r="E2236" t="b">
            <v>1</v>
          </cell>
          <cell r="F2236">
            <v>1967</v>
          </cell>
          <cell r="H2236" t="str">
            <v>Брус</v>
          </cell>
          <cell r="L2236">
            <v>2</v>
          </cell>
          <cell r="M2236">
            <v>1</v>
          </cell>
          <cell r="Q2236">
            <v>379.2</v>
          </cell>
          <cell r="R2236">
            <v>374.2</v>
          </cell>
          <cell r="S2236">
            <v>358.8</v>
          </cell>
          <cell r="T2236">
            <v>25</v>
          </cell>
        </row>
        <row r="2237">
          <cell r="C2237" t="str">
            <v>Добрянский городской округ Пермского края</v>
          </cell>
          <cell r="D2237" t="str">
            <v>пгт Полазна, ул. Нефтяников, д. 58</v>
          </cell>
          <cell r="E2237" t="b">
            <v>1</v>
          </cell>
          <cell r="F2237">
            <v>1967</v>
          </cell>
          <cell r="H2237" t="str">
            <v>Брус</v>
          </cell>
          <cell r="L2237">
            <v>2</v>
          </cell>
          <cell r="M2237">
            <v>1</v>
          </cell>
          <cell r="Q2237">
            <v>353.2</v>
          </cell>
          <cell r="R2237">
            <v>353.2</v>
          </cell>
          <cell r="S2237">
            <v>330.8</v>
          </cell>
          <cell r="T2237">
            <v>23</v>
          </cell>
        </row>
        <row r="2238">
          <cell r="C2238" t="str">
            <v>Добрянский городской округ Пермского края</v>
          </cell>
          <cell r="D2238" t="str">
            <v>пгт Полазна, ул. Нефтяников, д. 60</v>
          </cell>
          <cell r="E2238" t="b">
            <v>1</v>
          </cell>
          <cell r="F2238">
            <v>1967</v>
          </cell>
          <cell r="H2238" t="str">
            <v>Брус</v>
          </cell>
          <cell r="L2238">
            <v>2</v>
          </cell>
          <cell r="M2238">
            <v>1</v>
          </cell>
          <cell r="Q2238">
            <v>367.3</v>
          </cell>
          <cell r="R2238">
            <v>344.9</v>
          </cell>
          <cell r="S2238">
            <v>344.9</v>
          </cell>
          <cell r="T2238">
            <v>22</v>
          </cell>
        </row>
        <row r="2239">
          <cell r="C2239" t="str">
            <v>Добрянский городской округ Пермского края</v>
          </cell>
          <cell r="D2239" t="str">
            <v>пгт Полазна, ул. Парковая, д. 4</v>
          </cell>
          <cell r="E2239" t="b">
            <v>1</v>
          </cell>
          <cell r="F2239">
            <v>1958</v>
          </cell>
          <cell r="H2239" t="str">
            <v>Крупные блоки</v>
          </cell>
          <cell r="L2239">
            <v>2</v>
          </cell>
          <cell r="M2239">
            <v>1</v>
          </cell>
          <cell r="Q2239">
            <v>418.2</v>
          </cell>
          <cell r="R2239">
            <v>372.4</v>
          </cell>
          <cell r="S2239">
            <v>372.4</v>
          </cell>
          <cell r="T2239">
            <v>17</v>
          </cell>
        </row>
        <row r="2240">
          <cell r="C2240" t="str">
            <v>Добрянский городской округ Пермского края</v>
          </cell>
          <cell r="D2240" t="str">
            <v>пгт Полазна, ул. Парковая, д. 6</v>
          </cell>
          <cell r="E2240" t="b">
            <v>1</v>
          </cell>
          <cell r="F2240">
            <v>1958</v>
          </cell>
          <cell r="H2240" t="str">
            <v>Крупные блоки</v>
          </cell>
          <cell r="L2240">
            <v>2</v>
          </cell>
          <cell r="M2240">
            <v>1</v>
          </cell>
          <cell r="Q2240">
            <v>418.6</v>
          </cell>
          <cell r="R2240">
            <v>380.4</v>
          </cell>
          <cell r="S2240">
            <v>380.4</v>
          </cell>
          <cell r="T2240">
            <v>23</v>
          </cell>
        </row>
        <row r="2241">
          <cell r="C2241" t="str">
            <v>Добрянский городской округ Пермского края</v>
          </cell>
          <cell r="D2241" t="str">
            <v>пгт Полазна, ул. Парковая, д. 14</v>
          </cell>
          <cell r="E2241" t="b">
            <v>1</v>
          </cell>
          <cell r="F2241">
            <v>1968</v>
          </cell>
          <cell r="H2241" t="str">
            <v>Кирпич</v>
          </cell>
          <cell r="L2241">
            <v>2</v>
          </cell>
          <cell r="M2241">
            <v>2</v>
          </cell>
          <cell r="Q2241">
            <v>783</v>
          </cell>
          <cell r="R2241">
            <v>496.9</v>
          </cell>
          <cell r="S2241">
            <v>496.9</v>
          </cell>
          <cell r="T2241">
            <v>17</v>
          </cell>
        </row>
        <row r="2242">
          <cell r="C2242" t="str">
            <v>Добрянский городской округ Пермского края</v>
          </cell>
          <cell r="D2242" t="str">
            <v>пгт Полазна, ул. Парковая, д. 16</v>
          </cell>
          <cell r="E2242" t="b">
            <v>1</v>
          </cell>
          <cell r="F2242">
            <v>1967</v>
          </cell>
          <cell r="H2242" t="str">
            <v>Кирпич</v>
          </cell>
          <cell r="L2242">
            <v>2</v>
          </cell>
          <cell r="M2242">
            <v>2</v>
          </cell>
          <cell r="Q2242">
            <v>693.1</v>
          </cell>
          <cell r="R2242">
            <v>632.9</v>
          </cell>
          <cell r="S2242">
            <v>632.20000000000005</v>
          </cell>
          <cell r="T2242">
            <v>32</v>
          </cell>
        </row>
        <row r="2243">
          <cell r="C2243" t="str">
            <v>Добрянский городской округ Пермского края</v>
          </cell>
          <cell r="D2243" t="str">
            <v>пгт Полазна, ул. Пяткина, д. 55</v>
          </cell>
          <cell r="E2243" t="b">
            <v>1</v>
          </cell>
          <cell r="F2243">
            <v>1993</v>
          </cell>
          <cell r="H2243" t="str">
            <v>панель</v>
          </cell>
          <cell r="I2243" t="str">
            <v>плоская</v>
          </cell>
          <cell r="K2243" t="str">
            <v>не имеется</v>
          </cell>
          <cell r="L2243">
            <v>2</v>
          </cell>
          <cell r="M2243">
            <v>2</v>
          </cell>
          <cell r="Q2243">
            <v>416</v>
          </cell>
          <cell r="R2243">
            <v>382.3</v>
          </cell>
          <cell r="S2243">
            <v>382.3</v>
          </cell>
          <cell r="T2243">
            <v>24</v>
          </cell>
        </row>
        <row r="2244">
          <cell r="C2244" t="str">
            <v>Добрянский городской округ Пермского края</v>
          </cell>
          <cell r="D2244" t="str">
            <v>пгт Полазна, ул. Пяткина, д. 57</v>
          </cell>
          <cell r="E2244" t="b">
            <v>1</v>
          </cell>
          <cell r="F2244">
            <v>1997</v>
          </cell>
          <cell r="H2244" t="str">
            <v>панель</v>
          </cell>
          <cell r="I2244" t="str">
            <v>плоская</v>
          </cell>
          <cell r="K2244" t="str">
            <v>не имеется</v>
          </cell>
          <cell r="L2244">
            <v>2</v>
          </cell>
          <cell r="M2244">
            <v>2</v>
          </cell>
          <cell r="Q2244">
            <v>1274.4000000000001</v>
          </cell>
          <cell r="R2244">
            <v>1250.3</v>
          </cell>
          <cell r="S2244">
            <v>1250.3</v>
          </cell>
          <cell r="T2244">
            <v>46</v>
          </cell>
        </row>
        <row r="2245">
          <cell r="C2245" t="str">
            <v>Добрянский городской округ Пермского края</v>
          </cell>
          <cell r="D2245" t="str">
            <v>пгт Полазна, ул. Пяткина, д. 55А</v>
          </cell>
          <cell r="E2245" t="b">
            <v>1</v>
          </cell>
          <cell r="F2245">
            <v>1995</v>
          </cell>
          <cell r="H2245" t="str">
            <v>панель</v>
          </cell>
          <cell r="I2245" t="str">
            <v>плоская</v>
          </cell>
          <cell r="K2245" t="str">
            <v>не имеется</v>
          </cell>
          <cell r="L2245">
            <v>2</v>
          </cell>
          <cell r="M2245">
            <v>2</v>
          </cell>
          <cell r="Q2245">
            <v>421.1</v>
          </cell>
          <cell r="R2245">
            <v>387.4</v>
          </cell>
          <cell r="S2245">
            <v>387.4</v>
          </cell>
          <cell r="T2245">
            <v>25</v>
          </cell>
        </row>
        <row r="2246">
          <cell r="C2246" t="str">
            <v>Добрянский городской округ Пермского края</v>
          </cell>
          <cell r="D2246" t="str">
            <v>пгт Полазна, ул. Трухина, д. 44</v>
          </cell>
          <cell r="E2246" t="b">
            <v>1</v>
          </cell>
          <cell r="F2246">
            <v>1962</v>
          </cell>
          <cell r="H2246" t="str">
            <v>Кирпич</v>
          </cell>
          <cell r="L2246">
            <v>2</v>
          </cell>
          <cell r="M2246">
            <v>2</v>
          </cell>
          <cell r="Q2246">
            <v>858.2</v>
          </cell>
          <cell r="R2246">
            <v>560.5</v>
          </cell>
          <cell r="S2246">
            <v>560.5</v>
          </cell>
          <cell r="T2246">
            <v>89</v>
          </cell>
        </row>
        <row r="2247">
          <cell r="C2247" t="str">
            <v>Добрянский городской округ Пермского края</v>
          </cell>
          <cell r="D2247" t="str">
            <v>пгт Полазна, ул. Трухина, д. 46</v>
          </cell>
          <cell r="E2247" t="b">
            <v>1</v>
          </cell>
          <cell r="F2247">
            <v>1962</v>
          </cell>
          <cell r="H2247" t="str">
            <v>Кирпич</v>
          </cell>
          <cell r="L2247">
            <v>2</v>
          </cell>
          <cell r="M2247">
            <v>3</v>
          </cell>
          <cell r="Q2247">
            <v>854.6</v>
          </cell>
          <cell r="R2247">
            <v>487.8</v>
          </cell>
          <cell r="S2247">
            <v>482.9</v>
          </cell>
          <cell r="T2247">
            <v>79</v>
          </cell>
        </row>
        <row r="2248">
          <cell r="C2248" t="str">
            <v>Добрянский городской округ Пермского края</v>
          </cell>
          <cell r="D2248" t="str">
            <v>пгт Полазна, ул. Трухина, д. 52</v>
          </cell>
          <cell r="E2248" t="b">
            <v>1</v>
          </cell>
          <cell r="F2248">
            <v>1986</v>
          </cell>
          <cell r="H2248" t="str">
            <v>Кирпич</v>
          </cell>
          <cell r="L2248">
            <v>3</v>
          </cell>
          <cell r="M2248">
            <v>1</v>
          </cell>
          <cell r="Q2248">
            <v>1832.4</v>
          </cell>
          <cell r="R2248">
            <v>1350.1</v>
          </cell>
          <cell r="S2248">
            <v>1350.1</v>
          </cell>
          <cell r="T2248">
            <v>83</v>
          </cell>
        </row>
        <row r="2249">
          <cell r="C2249" t="str">
            <v>Добрянский городской округ Пермского края</v>
          </cell>
          <cell r="D2249" t="str">
            <v>пгт Полазна, ул. Уральская, д. 25</v>
          </cell>
          <cell r="E2249" t="b">
            <v>1</v>
          </cell>
          <cell r="F2249">
            <v>1958</v>
          </cell>
          <cell r="H2249" t="str">
            <v>Крупные блоки</v>
          </cell>
          <cell r="L2249">
            <v>2</v>
          </cell>
          <cell r="M2249">
            <v>1</v>
          </cell>
          <cell r="Q2249">
            <v>409.1</v>
          </cell>
          <cell r="R2249">
            <v>383.2</v>
          </cell>
          <cell r="S2249">
            <v>383.2</v>
          </cell>
          <cell r="T2249">
            <v>16</v>
          </cell>
        </row>
        <row r="2250">
          <cell r="C2250" t="str">
            <v>Добрянский городской округ Пермского края</v>
          </cell>
          <cell r="D2250" t="str">
            <v>пгт Полазна, ул. Уральская, д. 27</v>
          </cell>
          <cell r="E2250" t="b">
            <v>1</v>
          </cell>
          <cell r="F2250">
            <v>1958</v>
          </cell>
          <cell r="H2250" t="str">
            <v>Крупные блоки</v>
          </cell>
          <cell r="L2250">
            <v>2</v>
          </cell>
          <cell r="M2250">
            <v>1</v>
          </cell>
          <cell r="Q2250">
            <v>415.5</v>
          </cell>
          <cell r="R2250">
            <v>378.3</v>
          </cell>
          <cell r="S2250">
            <v>378.3</v>
          </cell>
          <cell r="T2250">
            <v>21</v>
          </cell>
        </row>
        <row r="2251">
          <cell r="C2251" t="str">
            <v>Добрянский городской округ Пермского края</v>
          </cell>
          <cell r="D2251" t="str">
            <v>пгт Полазна, ул. Уральская, д. 29</v>
          </cell>
          <cell r="E2251" t="b">
            <v>1</v>
          </cell>
          <cell r="F2251">
            <v>2015</v>
          </cell>
          <cell r="H2251" t="str">
            <v>панель</v>
          </cell>
          <cell r="I2251" t="str">
            <v>плоская</v>
          </cell>
          <cell r="K2251" t="str">
            <v>имеется</v>
          </cell>
          <cell r="L2251">
            <v>3</v>
          </cell>
          <cell r="M2251">
            <v>3</v>
          </cell>
          <cell r="Q2251">
            <v>1251.7</v>
          </cell>
          <cell r="R2251">
            <v>1109.5999999999999</v>
          </cell>
          <cell r="S2251">
            <v>1109.5999999999999</v>
          </cell>
          <cell r="T2251">
            <v>64</v>
          </cell>
        </row>
        <row r="2252">
          <cell r="C2252" t="str">
            <v>Кизеловский городской округ Пермского края</v>
          </cell>
          <cell r="D2252" t="str">
            <v>г. Кизел, пер. Больничный, д. 3</v>
          </cell>
          <cell r="E2252" t="b">
            <v>1</v>
          </cell>
          <cell r="F2252">
            <v>1976</v>
          </cell>
          <cell r="H2252" t="str">
            <v>Кирпич</v>
          </cell>
          <cell r="L2252">
            <v>2</v>
          </cell>
          <cell r="M2252">
            <v>1</v>
          </cell>
          <cell r="Q2252">
            <v>617.6</v>
          </cell>
          <cell r="R2252">
            <v>410.3</v>
          </cell>
          <cell r="S2252">
            <v>227.2</v>
          </cell>
          <cell r="T2252">
            <v>26</v>
          </cell>
        </row>
        <row r="2253">
          <cell r="C2253" t="str">
            <v>Кизеловский городской округ Пермского края</v>
          </cell>
          <cell r="D2253" t="str">
            <v>г. Кизел, пер. Бытовой, д. 11</v>
          </cell>
          <cell r="E2253" t="b">
            <v>1</v>
          </cell>
          <cell r="F2253">
            <v>1997</v>
          </cell>
          <cell r="H2253" t="str">
            <v>Крупные панели</v>
          </cell>
          <cell r="L2253">
            <v>5</v>
          </cell>
          <cell r="M2253">
            <v>6</v>
          </cell>
          <cell r="Q2253">
            <v>5354.3</v>
          </cell>
          <cell r="R2253">
            <v>3921.6</v>
          </cell>
          <cell r="S2253">
            <v>3264.19</v>
          </cell>
          <cell r="T2253">
            <v>206</v>
          </cell>
        </row>
        <row r="2254">
          <cell r="C2254" t="str">
            <v>Кизеловский городской округ Пермского края</v>
          </cell>
          <cell r="D2254" t="str">
            <v>г. Кизел, пер. Западный, д. 14</v>
          </cell>
          <cell r="E2254" t="b">
            <v>1</v>
          </cell>
          <cell r="F2254">
            <v>1988</v>
          </cell>
          <cell r="H2254" t="str">
            <v>Панели</v>
          </cell>
          <cell r="I2254" t="str">
            <v>плоская</v>
          </cell>
          <cell r="K2254" t="str">
            <v>имеется</v>
          </cell>
          <cell r="L2254">
            <v>5</v>
          </cell>
          <cell r="M2254">
            <v>6</v>
          </cell>
          <cell r="Q2254">
            <v>4752.8</v>
          </cell>
          <cell r="R2254">
            <v>3930.9</v>
          </cell>
          <cell r="S2254">
            <v>3930.9</v>
          </cell>
          <cell r="T2254">
            <v>163</v>
          </cell>
        </row>
        <row r="2255">
          <cell r="C2255" t="str">
            <v>Кизеловский городской округ Пермского края</v>
          </cell>
          <cell r="D2255" t="str">
            <v>г. Кизел, пер. Чкалова, д. 48</v>
          </cell>
          <cell r="E2255" t="b">
            <v>1</v>
          </cell>
          <cell r="F2255">
            <v>1964</v>
          </cell>
          <cell r="H2255" t="str">
            <v>Блоки</v>
          </cell>
          <cell r="L2255">
            <v>5</v>
          </cell>
          <cell r="M2255">
            <v>3</v>
          </cell>
          <cell r="Q2255">
            <v>4007.2</v>
          </cell>
          <cell r="R2255">
            <v>2560.4</v>
          </cell>
          <cell r="S2255">
            <v>2560.4</v>
          </cell>
        </row>
        <row r="2256">
          <cell r="C2256" t="str">
            <v>Кизеловский городской округ Пермского края</v>
          </cell>
          <cell r="D2256" t="str">
            <v>г. Кизел, пер. Чкалова, д. 50</v>
          </cell>
          <cell r="E2256" t="b">
            <v>1</v>
          </cell>
          <cell r="F2256">
            <v>1962</v>
          </cell>
          <cell r="H2256" t="str">
            <v>Блоки</v>
          </cell>
          <cell r="L2256">
            <v>4</v>
          </cell>
          <cell r="M2256">
            <v>3</v>
          </cell>
          <cell r="Q2256">
            <v>3838.8</v>
          </cell>
          <cell r="R2256">
            <v>2027.6</v>
          </cell>
          <cell r="S2256">
            <v>1754.4</v>
          </cell>
          <cell r="T2256">
            <v>92</v>
          </cell>
        </row>
        <row r="2257">
          <cell r="C2257" t="str">
            <v>Кизеловский городской округ Пермского края</v>
          </cell>
          <cell r="D2257" t="str">
            <v>г. Кизел, ул. Борьбы, д. 31</v>
          </cell>
          <cell r="E2257" t="b">
            <v>1</v>
          </cell>
          <cell r="F2257">
            <v>1987</v>
          </cell>
          <cell r="H2257" t="str">
            <v>Сборные железобетонные блоки</v>
          </cell>
          <cell r="L2257">
            <v>5</v>
          </cell>
          <cell r="M2257">
            <v>6</v>
          </cell>
          <cell r="Q2257">
            <v>5476.3</v>
          </cell>
          <cell r="R2257">
            <v>3974</v>
          </cell>
          <cell r="S2257">
            <v>3882.4</v>
          </cell>
          <cell r="T2257">
            <v>165</v>
          </cell>
        </row>
        <row r="2258">
          <cell r="C2258" t="str">
            <v>Кизеловский городской округ Пермского края</v>
          </cell>
          <cell r="D2258" t="str">
            <v>г. Кизел, ул. Борьбы, д. 33</v>
          </cell>
          <cell r="E2258" t="b">
            <v>1</v>
          </cell>
          <cell r="F2258">
            <v>1985</v>
          </cell>
          <cell r="H2258" t="str">
            <v>Панели</v>
          </cell>
          <cell r="I2258" t="str">
            <v>плоская</v>
          </cell>
          <cell r="K2258" t="str">
            <v>имеется</v>
          </cell>
          <cell r="L2258">
            <v>5</v>
          </cell>
          <cell r="M2258">
            <v>6</v>
          </cell>
          <cell r="Q2258">
            <v>5275.5</v>
          </cell>
          <cell r="R2258">
            <v>3889.1</v>
          </cell>
          <cell r="S2258">
            <v>3889.1</v>
          </cell>
          <cell r="T2258">
            <v>160</v>
          </cell>
        </row>
        <row r="2259">
          <cell r="C2259" t="str">
            <v>Кизеловский городской округ Пермского края</v>
          </cell>
          <cell r="D2259" t="str">
            <v>г. Кизел, ул. Борьбы, д. 35</v>
          </cell>
          <cell r="E2259" t="b">
            <v>1</v>
          </cell>
          <cell r="F2259">
            <v>1986</v>
          </cell>
          <cell r="H2259" t="str">
            <v>Крупные панели</v>
          </cell>
          <cell r="L2259">
            <v>5</v>
          </cell>
          <cell r="M2259">
            <v>6</v>
          </cell>
          <cell r="Q2259">
            <v>4782.3999999999996</v>
          </cell>
          <cell r="R2259">
            <v>2630.9</v>
          </cell>
          <cell r="S2259">
            <v>2630.9</v>
          </cell>
        </row>
        <row r="2260">
          <cell r="C2260" t="str">
            <v>Кизеловский городской округ Пермского края</v>
          </cell>
          <cell r="D2260" t="str">
            <v>г. Кизел, ул. Борьбы, д. 49</v>
          </cell>
          <cell r="E2260" t="b">
            <v>1</v>
          </cell>
          <cell r="F2260">
            <v>1961</v>
          </cell>
          <cell r="H2260" t="str">
            <v>Кирпич</v>
          </cell>
          <cell r="L2260">
            <v>3</v>
          </cell>
          <cell r="M2260">
            <v>2</v>
          </cell>
          <cell r="Q2260">
            <v>1008.7</v>
          </cell>
          <cell r="R2260">
            <v>938.7</v>
          </cell>
          <cell r="S2260">
            <v>854.5</v>
          </cell>
          <cell r="T2260">
            <v>41</v>
          </cell>
        </row>
        <row r="2261">
          <cell r="C2261" t="str">
            <v>Кизеловский городской округ Пермского края</v>
          </cell>
          <cell r="D2261" t="str">
            <v>г. Кизел, ул. Борьбы, д. 57</v>
          </cell>
          <cell r="E2261" t="b">
            <v>1</v>
          </cell>
          <cell r="F2261">
            <v>1962</v>
          </cell>
          <cell r="H2261" t="str">
            <v>Кирпич</v>
          </cell>
          <cell r="L2261">
            <v>4</v>
          </cell>
          <cell r="M2261">
            <v>2</v>
          </cell>
          <cell r="Q2261">
            <v>1338</v>
          </cell>
          <cell r="R2261">
            <v>1255.4000000000001</v>
          </cell>
          <cell r="S2261">
            <v>1211.7</v>
          </cell>
          <cell r="T2261">
            <v>58</v>
          </cell>
        </row>
        <row r="2262">
          <cell r="C2262" t="str">
            <v>Кизеловский городской округ Пермского края</v>
          </cell>
          <cell r="D2262" t="str">
            <v>г. Кизел, ул. Борьбы, д. 59</v>
          </cell>
          <cell r="E2262" t="b">
            <v>1</v>
          </cell>
          <cell r="F2262">
            <v>1961</v>
          </cell>
          <cell r="H2262" t="str">
            <v>Кирпич</v>
          </cell>
          <cell r="L2262">
            <v>4</v>
          </cell>
          <cell r="M2262">
            <v>2</v>
          </cell>
          <cell r="Q2262">
            <v>1343.5</v>
          </cell>
          <cell r="R2262">
            <v>1261.7</v>
          </cell>
          <cell r="S2262">
            <v>1261.7</v>
          </cell>
          <cell r="T2262">
            <v>52</v>
          </cell>
        </row>
        <row r="2263">
          <cell r="C2263" t="str">
            <v>Кизеловский городской округ Пермского края</v>
          </cell>
          <cell r="D2263" t="str">
            <v>г. Кизел, ул. Борьбы, д. 61</v>
          </cell>
          <cell r="E2263" t="b">
            <v>1</v>
          </cell>
          <cell r="F2263">
            <v>1961</v>
          </cell>
          <cell r="H2263" t="str">
            <v>Кирпич</v>
          </cell>
          <cell r="L2263">
            <v>4</v>
          </cell>
          <cell r="M2263">
            <v>2</v>
          </cell>
          <cell r="Q2263">
            <v>1255.7</v>
          </cell>
          <cell r="R2263">
            <v>1255.7</v>
          </cell>
          <cell r="S2263">
            <v>1196.0999999999999</v>
          </cell>
          <cell r="T2263">
            <v>51</v>
          </cell>
        </row>
        <row r="2264">
          <cell r="C2264" t="str">
            <v>Кизеловский городской округ Пермского края</v>
          </cell>
          <cell r="D2264" t="str">
            <v>г. Кизел, ул. Борьбы, д. 63</v>
          </cell>
          <cell r="E2264" t="b">
            <v>1</v>
          </cell>
          <cell r="F2264">
            <v>1961</v>
          </cell>
          <cell r="H2264" t="str">
            <v>Кирпич</v>
          </cell>
          <cell r="L2264">
            <v>4</v>
          </cell>
          <cell r="M2264">
            <v>2</v>
          </cell>
          <cell r="Q2264">
            <v>1350.9</v>
          </cell>
          <cell r="R2264">
            <v>1269.0999999999999</v>
          </cell>
          <cell r="S2264">
            <v>1269.0999999999999</v>
          </cell>
          <cell r="T2264">
            <v>45</v>
          </cell>
        </row>
        <row r="2265">
          <cell r="C2265" t="str">
            <v>Кизеловский городской округ Пермского края</v>
          </cell>
          <cell r="D2265" t="str">
            <v>г. Кизел, ул. Борьбы, д. 65</v>
          </cell>
          <cell r="E2265" t="b">
            <v>1</v>
          </cell>
          <cell r="F2265">
            <v>1961</v>
          </cell>
          <cell r="H2265" t="str">
            <v>Кирпич</v>
          </cell>
          <cell r="L2265">
            <v>4</v>
          </cell>
          <cell r="M2265">
            <v>2</v>
          </cell>
          <cell r="Q2265">
            <v>1601.6</v>
          </cell>
          <cell r="R2265">
            <v>1268.9000000000001</v>
          </cell>
          <cell r="S2265">
            <v>1226.0999999999999</v>
          </cell>
          <cell r="T2265">
            <v>31</v>
          </cell>
        </row>
        <row r="2266">
          <cell r="C2266" t="str">
            <v>Кизеловский городской округ Пермского края</v>
          </cell>
          <cell r="D2266" t="str">
            <v>г. Кизел, ул. Борьбы, д. 67</v>
          </cell>
          <cell r="E2266" t="b">
            <v>1</v>
          </cell>
          <cell r="F2266">
            <v>1961</v>
          </cell>
          <cell r="H2266" t="str">
            <v>Кирпич</v>
          </cell>
          <cell r="L2266">
            <v>3</v>
          </cell>
          <cell r="M2266">
            <v>3</v>
          </cell>
          <cell r="Q2266">
            <v>2095</v>
          </cell>
          <cell r="R2266">
            <v>1492</v>
          </cell>
          <cell r="S2266">
            <v>1461.7</v>
          </cell>
          <cell r="T2266">
            <v>62</v>
          </cell>
        </row>
        <row r="2267">
          <cell r="C2267" t="str">
            <v>Кизеловский городской округ Пермского края</v>
          </cell>
          <cell r="D2267" t="str">
            <v>г. Кизел, ул. Борьбы, д. 71</v>
          </cell>
          <cell r="E2267" t="b">
            <v>1</v>
          </cell>
          <cell r="F2267">
            <v>1963</v>
          </cell>
          <cell r="H2267" t="str">
            <v>Кирпич</v>
          </cell>
          <cell r="L2267">
            <v>5</v>
          </cell>
          <cell r="M2267">
            <v>4</v>
          </cell>
          <cell r="Q2267">
            <v>4207.1000000000004</v>
          </cell>
          <cell r="R2267">
            <v>3232.4</v>
          </cell>
          <cell r="S2267">
            <v>3232.4</v>
          </cell>
          <cell r="T2267">
            <v>134</v>
          </cell>
        </row>
        <row r="2268">
          <cell r="C2268" t="str">
            <v>Кизеловский городской округ Пермского края</v>
          </cell>
          <cell r="D2268" t="str">
            <v>г. Кизел, ул. Борьбы, д. 73</v>
          </cell>
          <cell r="E2268" t="b">
            <v>1</v>
          </cell>
          <cell r="F2268">
            <v>1963</v>
          </cell>
          <cell r="H2268" t="str">
            <v>Панель</v>
          </cell>
          <cell r="L2268">
            <v>5</v>
          </cell>
          <cell r="M2268">
            <v>3</v>
          </cell>
          <cell r="Q2268">
            <v>2906.3</v>
          </cell>
          <cell r="R2268">
            <v>2608</v>
          </cell>
          <cell r="S2268">
            <v>2608</v>
          </cell>
        </row>
        <row r="2269">
          <cell r="C2269" t="str">
            <v>Кизеловский городской округ Пермского края</v>
          </cell>
          <cell r="D2269" t="str">
            <v>г. Кизел, ул. Борьбы, д. 75</v>
          </cell>
          <cell r="E2269" t="b">
            <v>1</v>
          </cell>
          <cell r="F2269">
            <v>1964</v>
          </cell>
          <cell r="H2269" t="str">
            <v>Кирпич</v>
          </cell>
          <cell r="L2269">
            <v>5</v>
          </cell>
          <cell r="M2269">
            <v>4</v>
          </cell>
          <cell r="Q2269">
            <v>4320.5</v>
          </cell>
          <cell r="R2269">
            <v>3193.5</v>
          </cell>
          <cell r="S2269">
            <v>3137.9</v>
          </cell>
          <cell r="T2269">
            <v>153</v>
          </cell>
        </row>
        <row r="2270">
          <cell r="C2270" t="str">
            <v>Кизеловский городской округ Пермского края</v>
          </cell>
          <cell r="D2270" t="str">
            <v>г. Кизел, ул. Борьбы, д. 77</v>
          </cell>
          <cell r="E2270" t="b">
            <v>1</v>
          </cell>
          <cell r="F2270">
            <v>1964</v>
          </cell>
          <cell r="H2270" t="str">
            <v>Кирпич</v>
          </cell>
          <cell r="L2270">
            <v>5</v>
          </cell>
          <cell r="M2270">
            <v>4</v>
          </cell>
          <cell r="Q2270">
            <v>4351.6000000000004</v>
          </cell>
          <cell r="R2270">
            <v>3216.3</v>
          </cell>
          <cell r="S2270">
            <v>3039.6</v>
          </cell>
          <cell r="T2270">
            <v>150</v>
          </cell>
        </row>
        <row r="2271">
          <cell r="C2271" t="str">
            <v>Кизеловский городской округ Пермского края</v>
          </cell>
          <cell r="D2271" t="str">
            <v>г. Кизел, ул. Борьбы, д. 79</v>
          </cell>
          <cell r="E2271" t="b">
            <v>1</v>
          </cell>
          <cell r="F2271">
            <v>1968</v>
          </cell>
          <cell r="H2271" t="str">
            <v>Крупные блоки/ж/б каркас</v>
          </cell>
          <cell r="L2271">
            <v>5</v>
          </cell>
          <cell r="M2271">
            <v>2</v>
          </cell>
          <cell r="Q2271">
            <v>1639.7</v>
          </cell>
          <cell r="R2271">
            <v>1053.0999999999999</v>
          </cell>
          <cell r="S2271">
            <v>843.63</v>
          </cell>
          <cell r="T2271">
            <v>68</v>
          </cell>
        </row>
        <row r="2272">
          <cell r="C2272" t="str">
            <v>Кизеловский городской округ Пермского края</v>
          </cell>
          <cell r="D2272" t="str">
            <v>г. Кизел, ул. Борьбы, д. 80</v>
          </cell>
          <cell r="E2272" t="b">
            <v>1</v>
          </cell>
          <cell r="F2272">
            <v>1985</v>
          </cell>
          <cell r="H2272" t="str">
            <v>Крупные панели</v>
          </cell>
          <cell r="L2272">
            <v>5</v>
          </cell>
          <cell r="M2272">
            <v>4</v>
          </cell>
          <cell r="Q2272">
            <v>3181.8</v>
          </cell>
          <cell r="R2272">
            <v>2573.8000000000002</v>
          </cell>
          <cell r="S2272">
            <v>2255.5</v>
          </cell>
          <cell r="T2272">
            <v>138</v>
          </cell>
        </row>
        <row r="2273">
          <cell r="C2273" t="str">
            <v>Кизеловский городской округ Пермского края</v>
          </cell>
          <cell r="D2273" t="str">
            <v>г. Кизел, ул. Борьбы, д. 82</v>
          </cell>
          <cell r="E2273" t="b">
            <v>1</v>
          </cell>
          <cell r="F2273">
            <v>1982</v>
          </cell>
          <cell r="H2273" t="str">
            <v>Панели</v>
          </cell>
          <cell r="I2273" t="str">
            <v>плоская</v>
          </cell>
          <cell r="K2273" t="str">
            <v>имеется</v>
          </cell>
          <cell r="L2273">
            <v>5</v>
          </cell>
          <cell r="M2273">
            <v>4</v>
          </cell>
          <cell r="Q2273">
            <v>2918.5</v>
          </cell>
          <cell r="R2273">
            <v>2619.5</v>
          </cell>
          <cell r="S2273">
            <v>2619.5</v>
          </cell>
          <cell r="T2273">
            <v>132</v>
          </cell>
        </row>
        <row r="2274">
          <cell r="C2274" t="str">
            <v>Кизеловский городской округ Пермского края</v>
          </cell>
          <cell r="D2274" t="str">
            <v>г. Кизел, ул. Борьбы, д. 84</v>
          </cell>
          <cell r="E2274" t="b">
            <v>1</v>
          </cell>
          <cell r="F2274">
            <v>1981</v>
          </cell>
          <cell r="H2274" t="str">
            <v>Панели</v>
          </cell>
          <cell r="I2274" t="str">
            <v>плоская</v>
          </cell>
          <cell r="K2274" t="str">
            <v>имеется</v>
          </cell>
          <cell r="L2274">
            <v>5</v>
          </cell>
          <cell r="M2274">
            <v>4</v>
          </cell>
          <cell r="Q2274">
            <v>2887.3</v>
          </cell>
          <cell r="R2274">
            <v>2584.4</v>
          </cell>
          <cell r="S2274">
            <v>2584.4</v>
          </cell>
          <cell r="T2274">
            <v>130</v>
          </cell>
        </row>
        <row r="2275">
          <cell r="C2275" t="str">
            <v>Кизеловский городской округ Пермского края</v>
          </cell>
          <cell r="D2275" t="str">
            <v>г. Кизел, ул. Борьбы, д. 86</v>
          </cell>
          <cell r="E2275" t="b">
            <v>1</v>
          </cell>
          <cell r="F2275">
            <v>1981</v>
          </cell>
          <cell r="H2275" t="str">
            <v>Панели</v>
          </cell>
          <cell r="I2275" t="str">
            <v>плоская</v>
          </cell>
          <cell r="K2275" t="str">
            <v>имеется</v>
          </cell>
          <cell r="L2275">
            <v>5</v>
          </cell>
          <cell r="M2275">
            <v>4</v>
          </cell>
          <cell r="Q2275">
            <v>2929.9</v>
          </cell>
          <cell r="R2275">
            <v>2622</v>
          </cell>
          <cell r="S2275">
            <v>2622</v>
          </cell>
          <cell r="T2275">
            <v>127</v>
          </cell>
        </row>
        <row r="2276">
          <cell r="C2276" t="str">
            <v>Кизеловский городской округ Пермского края</v>
          </cell>
          <cell r="D2276" t="str">
            <v>г. Кизел, ул. Войнич, д. 1</v>
          </cell>
          <cell r="E2276" t="b">
            <v>1</v>
          </cell>
          <cell r="F2276">
            <v>1960</v>
          </cell>
          <cell r="H2276" t="str">
            <v>Кирпич</v>
          </cell>
          <cell r="L2276">
            <v>5</v>
          </cell>
          <cell r="M2276">
            <v>4</v>
          </cell>
          <cell r="Q2276">
            <v>5217.1000000000004</v>
          </cell>
          <cell r="R2276">
            <v>3041.6</v>
          </cell>
          <cell r="S2276">
            <v>2827.9</v>
          </cell>
          <cell r="T2276">
            <v>153</v>
          </cell>
        </row>
        <row r="2277">
          <cell r="C2277" t="str">
            <v>Кизеловский городской округ Пермского края</v>
          </cell>
          <cell r="D2277" t="str">
            <v>г. Кизел, ул. Войнич, д. 10</v>
          </cell>
          <cell r="E2277" t="b">
            <v>1</v>
          </cell>
          <cell r="F2277">
            <v>1972</v>
          </cell>
          <cell r="H2277" t="str">
            <v>Кирпич</v>
          </cell>
          <cell r="L2277">
            <v>5</v>
          </cell>
          <cell r="M2277">
            <v>2</v>
          </cell>
          <cell r="Q2277">
            <v>1946.3</v>
          </cell>
          <cell r="R2277">
            <v>1790.1</v>
          </cell>
          <cell r="S2277">
            <v>1790.1</v>
          </cell>
          <cell r="T2277">
            <v>84</v>
          </cell>
        </row>
        <row r="2278">
          <cell r="C2278" t="str">
            <v>Кизеловский городской округ Пермского края</v>
          </cell>
          <cell r="D2278" t="str">
            <v>г. Кизел, ул. Войнич, д. 27</v>
          </cell>
          <cell r="E2278" t="b">
            <v>1</v>
          </cell>
          <cell r="F2278">
            <v>1953</v>
          </cell>
          <cell r="H2278" t="str">
            <v>Кирпич</v>
          </cell>
          <cell r="L2278">
            <v>2</v>
          </cell>
          <cell r="M2278">
            <v>1</v>
          </cell>
          <cell r="Q2278">
            <v>660.6</v>
          </cell>
          <cell r="R2278">
            <v>660.6</v>
          </cell>
          <cell r="S2278">
            <v>660.6</v>
          </cell>
          <cell r="T2278">
            <v>30</v>
          </cell>
        </row>
        <row r="2279">
          <cell r="C2279" t="str">
            <v>Кизеловский городской округ Пермского края</v>
          </cell>
          <cell r="D2279" t="str">
            <v>г. Кизел, ул. Войнич, д. 33</v>
          </cell>
          <cell r="E2279" t="b">
            <v>1</v>
          </cell>
          <cell r="F2279">
            <v>1987</v>
          </cell>
          <cell r="H2279" t="str">
            <v>Панель</v>
          </cell>
          <cell r="L2279">
            <v>5</v>
          </cell>
          <cell r="M2279">
            <v>4</v>
          </cell>
          <cell r="Q2279">
            <v>3267</v>
          </cell>
          <cell r="R2279">
            <v>2596.8000000000002</v>
          </cell>
          <cell r="S2279">
            <v>2596.8000000000002</v>
          </cell>
          <cell r="T2279">
            <v>143</v>
          </cell>
        </row>
        <row r="2280">
          <cell r="C2280" t="str">
            <v>Кизеловский городской округ Пермского края</v>
          </cell>
          <cell r="D2280" t="str">
            <v>г. Кизел, ул. Войнич, д. 37</v>
          </cell>
          <cell r="E2280" t="b">
            <v>1</v>
          </cell>
          <cell r="F2280">
            <v>1982</v>
          </cell>
          <cell r="H2280" t="str">
            <v>Панели</v>
          </cell>
          <cell r="I2280" t="str">
            <v>плоская</v>
          </cell>
          <cell r="K2280" t="str">
            <v>имеется</v>
          </cell>
          <cell r="L2280">
            <v>5</v>
          </cell>
          <cell r="M2280">
            <v>4</v>
          </cell>
          <cell r="Q2280">
            <v>3169</v>
          </cell>
          <cell r="R2280">
            <v>2591.1</v>
          </cell>
          <cell r="S2280">
            <v>2591.1</v>
          </cell>
          <cell r="T2280">
            <v>105</v>
          </cell>
        </row>
        <row r="2281">
          <cell r="C2281" t="str">
            <v>Кизеловский городской округ Пермского края</v>
          </cell>
          <cell r="D2281" t="str">
            <v>г. Кизел, ул. Гражданская, д. 26</v>
          </cell>
          <cell r="E2281" t="b">
            <v>1</v>
          </cell>
          <cell r="F2281">
            <v>1961</v>
          </cell>
          <cell r="H2281" t="str">
            <v>Кирпич</v>
          </cell>
          <cell r="L2281">
            <v>2</v>
          </cell>
          <cell r="M2281">
            <v>2</v>
          </cell>
          <cell r="Q2281">
            <v>656.5</v>
          </cell>
          <cell r="R2281">
            <v>606.70000000000005</v>
          </cell>
          <cell r="S2281">
            <v>460</v>
          </cell>
          <cell r="T2281">
            <v>29</v>
          </cell>
        </row>
        <row r="2282">
          <cell r="C2282" t="str">
            <v>Кизеловский городской округ Пермского края</v>
          </cell>
          <cell r="D2282" t="str">
            <v>г. Кизел, ул. Дружбы Народов, д. 6</v>
          </cell>
          <cell r="E2282" t="b">
            <v>1</v>
          </cell>
          <cell r="F2282">
            <v>1994</v>
          </cell>
          <cell r="H2282" t="str">
            <v>Кирпич</v>
          </cell>
          <cell r="L2282">
            <v>3</v>
          </cell>
          <cell r="M2282">
            <v>3</v>
          </cell>
          <cell r="Q2282">
            <v>2326.4</v>
          </cell>
          <cell r="R2282">
            <v>1799.1</v>
          </cell>
          <cell r="S2282">
            <v>1618.3</v>
          </cell>
          <cell r="T2282">
            <v>77</v>
          </cell>
        </row>
        <row r="2283">
          <cell r="C2283" t="str">
            <v>Кизеловский городской округ Пермского края</v>
          </cell>
          <cell r="D2283" t="str">
            <v>г. Кизел, ул. Дружбы Народов, д. 58</v>
          </cell>
          <cell r="E2283" t="b">
            <v>1</v>
          </cell>
          <cell r="F2283">
            <v>1957</v>
          </cell>
          <cell r="H2283" t="str">
            <v>Кирпич</v>
          </cell>
          <cell r="L2283">
            <v>2</v>
          </cell>
          <cell r="M2283">
            <v>2</v>
          </cell>
          <cell r="Q2283">
            <v>718.8</v>
          </cell>
          <cell r="R2283">
            <v>637.1</v>
          </cell>
          <cell r="S2283">
            <v>527.5</v>
          </cell>
          <cell r="T2283">
            <v>23</v>
          </cell>
        </row>
        <row r="2284">
          <cell r="C2284" t="str">
            <v>Кизеловский городской округ Пермского края</v>
          </cell>
          <cell r="D2284" t="str">
            <v>г. Кизел, ул. Дружбы Народов, д. 60</v>
          </cell>
          <cell r="E2284" t="b">
            <v>1</v>
          </cell>
          <cell r="F2284">
            <v>1961</v>
          </cell>
          <cell r="H2284" t="str">
            <v>Кирпич</v>
          </cell>
          <cell r="L2284">
            <v>2</v>
          </cell>
          <cell r="M2284">
            <v>2</v>
          </cell>
          <cell r="Q2284">
            <v>665.4</v>
          </cell>
          <cell r="R2284">
            <v>616.20000000000005</v>
          </cell>
          <cell r="S2284">
            <v>616.20000000000005</v>
          </cell>
          <cell r="T2284">
            <v>28</v>
          </cell>
        </row>
        <row r="2285">
          <cell r="C2285" t="str">
            <v>Кизеловский городской округ Пермского края</v>
          </cell>
          <cell r="D2285" t="str">
            <v>г. Кизел, ул. Дружбы Народов, д. 62</v>
          </cell>
          <cell r="E2285" t="b">
            <v>1</v>
          </cell>
          <cell r="F2285">
            <v>1961</v>
          </cell>
          <cell r="H2285" t="str">
            <v>Кирпич</v>
          </cell>
          <cell r="L2285">
            <v>2</v>
          </cell>
          <cell r="M2285">
            <v>1</v>
          </cell>
          <cell r="Q2285">
            <v>388.5</v>
          </cell>
          <cell r="R2285">
            <v>351.7</v>
          </cell>
          <cell r="S2285">
            <v>351.7</v>
          </cell>
          <cell r="T2285">
            <v>14</v>
          </cell>
        </row>
        <row r="2286">
          <cell r="C2286" t="str">
            <v>Кизеловский городской округ Пермского края</v>
          </cell>
          <cell r="D2286" t="str">
            <v>г. Кизел, ул. Карла Либкнехта, д. 24</v>
          </cell>
          <cell r="E2286" t="b">
            <v>1</v>
          </cell>
          <cell r="F2286">
            <v>1979</v>
          </cell>
          <cell r="H2286" t="str">
            <v>ж/б блоки</v>
          </cell>
          <cell r="I2286" t="str">
            <v>плоская</v>
          </cell>
          <cell r="K2286" t="str">
            <v>имеется</v>
          </cell>
          <cell r="L2286">
            <v>5</v>
          </cell>
          <cell r="M2286">
            <v>4</v>
          </cell>
          <cell r="Q2286">
            <v>3772.4</v>
          </cell>
          <cell r="R2286">
            <v>3178.9</v>
          </cell>
          <cell r="S2286">
            <v>3178.9</v>
          </cell>
          <cell r="T2286">
            <v>122</v>
          </cell>
        </row>
        <row r="2287">
          <cell r="C2287" t="str">
            <v>Кизеловский городской округ Пермского края</v>
          </cell>
          <cell r="D2287" t="str">
            <v>г. Кизел, ул. Карла Либкнехта, д. 26</v>
          </cell>
          <cell r="E2287" t="b">
            <v>1</v>
          </cell>
          <cell r="F2287">
            <v>1973</v>
          </cell>
          <cell r="H2287" t="str">
            <v>Сборные железобетонные панели</v>
          </cell>
          <cell r="L2287">
            <v>5</v>
          </cell>
          <cell r="M2287">
            <v>4</v>
          </cell>
          <cell r="Q2287">
            <v>4355.8</v>
          </cell>
          <cell r="R2287">
            <v>3458.2</v>
          </cell>
          <cell r="S2287">
            <v>3333.6</v>
          </cell>
          <cell r="T2287">
            <v>162</v>
          </cell>
        </row>
        <row r="2288">
          <cell r="C2288" t="str">
            <v>Кизеловский городской округ Пермского края</v>
          </cell>
          <cell r="D2288" t="str">
            <v>г. Кизел, ул. Крупской, д. 5</v>
          </cell>
          <cell r="E2288" t="b">
            <v>1</v>
          </cell>
          <cell r="F2288">
            <v>1961</v>
          </cell>
          <cell r="H2288" t="str">
            <v>Кирпич</v>
          </cell>
          <cell r="L2288">
            <v>3</v>
          </cell>
          <cell r="M2288">
            <v>3</v>
          </cell>
          <cell r="Q2288">
            <v>1487.2</v>
          </cell>
          <cell r="R2288">
            <v>1414.6</v>
          </cell>
          <cell r="S2288">
            <v>1372.4</v>
          </cell>
          <cell r="T2288">
            <v>71</v>
          </cell>
        </row>
        <row r="2289">
          <cell r="C2289" t="str">
            <v>Кизеловский городской округ Пермского края</v>
          </cell>
          <cell r="D2289" t="str">
            <v>г. Кизел, ул. Крупской, д. 9</v>
          </cell>
          <cell r="E2289" t="b">
            <v>1</v>
          </cell>
          <cell r="F2289">
            <v>1961</v>
          </cell>
          <cell r="H2289" t="str">
            <v>Кирпич</v>
          </cell>
          <cell r="L2289">
            <v>3</v>
          </cell>
          <cell r="M2289">
            <v>2</v>
          </cell>
          <cell r="Q2289">
            <v>1028.3</v>
          </cell>
          <cell r="R2289">
            <v>956.3</v>
          </cell>
          <cell r="S2289">
            <v>887.9</v>
          </cell>
          <cell r="T2289">
            <v>36</v>
          </cell>
        </row>
        <row r="2290">
          <cell r="C2290" t="str">
            <v>Кизеловский городской округ Пермского края</v>
          </cell>
          <cell r="D2290" t="str">
            <v>г. Кизел, ул. Крупской, д. 18</v>
          </cell>
          <cell r="E2290" t="b">
            <v>1</v>
          </cell>
          <cell r="F2290">
            <v>1976</v>
          </cell>
          <cell r="H2290" t="str">
            <v>Крупные блоки</v>
          </cell>
          <cell r="L2290">
            <v>5</v>
          </cell>
          <cell r="M2290">
            <v>8</v>
          </cell>
          <cell r="Q2290">
            <v>6306.8</v>
          </cell>
          <cell r="R2290">
            <v>5956.7</v>
          </cell>
          <cell r="S2290">
            <v>5521</v>
          </cell>
          <cell r="T2290">
            <v>249</v>
          </cell>
        </row>
        <row r="2291">
          <cell r="C2291" t="str">
            <v>Кизеловский городской округ Пермского края</v>
          </cell>
          <cell r="D2291" t="str">
            <v>г. Кизел, ул. Ленина, д. 4</v>
          </cell>
          <cell r="E2291" t="b">
            <v>1</v>
          </cell>
          <cell r="F2291">
            <v>1964</v>
          </cell>
          <cell r="H2291" t="str">
            <v>Крупные блоки</v>
          </cell>
          <cell r="L2291">
            <v>5</v>
          </cell>
          <cell r="M2291">
            <v>4</v>
          </cell>
          <cell r="Q2291">
            <v>5917.2</v>
          </cell>
          <cell r="R2291">
            <v>3237.5</v>
          </cell>
          <cell r="S2291">
            <v>3064.8</v>
          </cell>
          <cell r="T2291">
            <v>174</v>
          </cell>
        </row>
        <row r="2292">
          <cell r="C2292" t="str">
            <v>Кизеловский городской округ Пермского края</v>
          </cell>
          <cell r="D2292" t="str">
            <v>г. Кизел, ул. Ленина, д. 7</v>
          </cell>
          <cell r="E2292" t="b">
            <v>1</v>
          </cell>
          <cell r="F2292">
            <v>1972</v>
          </cell>
          <cell r="H2292" t="str">
            <v>Крупные панели</v>
          </cell>
          <cell r="L2292">
            <v>5</v>
          </cell>
          <cell r="M2292">
            <v>4</v>
          </cell>
          <cell r="Q2292">
            <v>3080.5</v>
          </cell>
          <cell r="R2292">
            <v>2561.6999999999998</v>
          </cell>
          <cell r="S2292">
            <v>2440.6999999999998</v>
          </cell>
          <cell r="T2292">
            <v>115</v>
          </cell>
        </row>
        <row r="2293">
          <cell r="C2293" t="str">
            <v>Кизеловский городской округ Пермского края</v>
          </cell>
          <cell r="D2293" t="str">
            <v>г. Кизел, ул. Ленина, д. 9</v>
          </cell>
          <cell r="E2293" t="b">
            <v>1</v>
          </cell>
          <cell r="F2293">
            <v>1958</v>
          </cell>
          <cell r="H2293" t="str">
            <v>Кирпич</v>
          </cell>
          <cell r="L2293">
            <v>2</v>
          </cell>
          <cell r="M2293">
            <v>2</v>
          </cell>
          <cell r="Q2293">
            <v>763.3</v>
          </cell>
          <cell r="R2293">
            <v>614.79999999999995</v>
          </cell>
          <cell r="S2293">
            <v>614.79999999999995</v>
          </cell>
          <cell r="T2293">
            <v>23</v>
          </cell>
        </row>
        <row r="2294">
          <cell r="C2294" t="str">
            <v>Кизеловский городской округ Пермского края</v>
          </cell>
          <cell r="D2294" t="str">
            <v>г. Кизел, ул. Ленина, д. 10</v>
          </cell>
          <cell r="E2294" t="b">
            <v>1</v>
          </cell>
          <cell r="F2294">
            <v>1962</v>
          </cell>
          <cell r="H2294" t="str">
            <v>Кирпич</v>
          </cell>
          <cell r="L2294">
            <v>3</v>
          </cell>
          <cell r="M2294">
            <v>3</v>
          </cell>
          <cell r="Q2294">
            <v>1213.4000000000001</v>
          </cell>
          <cell r="R2294">
            <v>868.4</v>
          </cell>
          <cell r="S2294">
            <v>868.4</v>
          </cell>
          <cell r="T2294">
            <v>34</v>
          </cell>
        </row>
        <row r="2295">
          <cell r="C2295" t="str">
            <v>Кизеловский городской округ Пермского края</v>
          </cell>
          <cell r="D2295" t="str">
            <v>г. Кизел, ул. Ленина, д. 13</v>
          </cell>
          <cell r="E2295" t="b">
            <v>1</v>
          </cell>
          <cell r="F2295">
            <v>1968</v>
          </cell>
          <cell r="H2295" t="str">
            <v>Крупные блоки</v>
          </cell>
          <cell r="L2295">
            <v>5</v>
          </cell>
          <cell r="M2295">
            <v>4</v>
          </cell>
          <cell r="Q2295">
            <v>4136.3999999999996</v>
          </cell>
          <cell r="R2295">
            <v>3418</v>
          </cell>
          <cell r="S2295">
            <v>3090.9</v>
          </cell>
          <cell r="T2295">
            <v>146</v>
          </cell>
        </row>
        <row r="2296">
          <cell r="C2296" t="str">
            <v>Кизеловский городской округ Пермского края</v>
          </cell>
          <cell r="D2296" t="str">
            <v>г. Кизел, ул. Ленина, д. 14</v>
          </cell>
          <cell r="E2296" t="b">
            <v>1</v>
          </cell>
          <cell r="F2296">
            <v>1960</v>
          </cell>
          <cell r="H2296" t="str">
            <v>Кирпич</v>
          </cell>
          <cell r="L2296">
            <v>3</v>
          </cell>
          <cell r="M2296">
            <v>3</v>
          </cell>
          <cell r="Q2296">
            <v>1874.6</v>
          </cell>
          <cell r="R2296">
            <v>1494.2</v>
          </cell>
          <cell r="S2296">
            <v>1378.7</v>
          </cell>
          <cell r="T2296">
            <v>61</v>
          </cell>
        </row>
        <row r="2297">
          <cell r="C2297" t="str">
            <v>Кизеловский городской округ Пермского края</v>
          </cell>
          <cell r="D2297" t="str">
            <v>г. Кизел, ул. Ленина, д. 15</v>
          </cell>
          <cell r="E2297" t="b">
            <v>1</v>
          </cell>
          <cell r="F2297">
            <v>1969</v>
          </cell>
          <cell r="H2297" t="str">
            <v>Блоки</v>
          </cell>
          <cell r="L2297">
            <v>5</v>
          </cell>
          <cell r="M2297">
            <v>3</v>
          </cell>
          <cell r="Q2297">
            <v>2842.4</v>
          </cell>
          <cell r="R2297">
            <v>2549.3000000000002</v>
          </cell>
          <cell r="S2297">
            <v>2294.3700000000003</v>
          </cell>
        </row>
        <row r="2298">
          <cell r="C2298" t="str">
            <v>Кизеловский городской округ Пермского края</v>
          </cell>
          <cell r="D2298" t="str">
            <v>г. Кизел, ул. Ленина, д. 17</v>
          </cell>
          <cell r="E2298" t="b">
            <v>1</v>
          </cell>
          <cell r="F2298">
            <v>1967</v>
          </cell>
          <cell r="H2298" t="str">
            <v>ж/б блоки</v>
          </cell>
          <cell r="I2298" t="str">
            <v>скатная</v>
          </cell>
          <cell r="K2298" t="str">
            <v>имеется</v>
          </cell>
          <cell r="L2298">
            <v>5</v>
          </cell>
          <cell r="M2298">
            <v>4</v>
          </cell>
          <cell r="Q2298">
            <v>3500.8</v>
          </cell>
          <cell r="R2298">
            <v>3238.3</v>
          </cell>
          <cell r="S2298">
            <v>3238.3</v>
          </cell>
          <cell r="T2298">
            <v>147</v>
          </cell>
        </row>
        <row r="2299">
          <cell r="C2299" t="str">
            <v>Кизеловский городской округ Пермского края</v>
          </cell>
          <cell r="D2299" t="str">
            <v>г. Кизел, ул. Ленина, д. 19</v>
          </cell>
          <cell r="E2299" t="b">
            <v>1</v>
          </cell>
          <cell r="F2299">
            <v>1973</v>
          </cell>
          <cell r="H2299" t="str">
            <v>ж/б блоки</v>
          </cell>
          <cell r="I2299" t="str">
            <v>плоская</v>
          </cell>
          <cell r="K2299" t="str">
            <v>имеется</v>
          </cell>
          <cell r="L2299">
            <v>5</v>
          </cell>
          <cell r="M2299">
            <v>5</v>
          </cell>
          <cell r="Q2299">
            <v>3691.5</v>
          </cell>
          <cell r="R2299">
            <v>3454.3</v>
          </cell>
          <cell r="S2299">
            <v>3454.3</v>
          </cell>
          <cell r="T2299">
            <v>135</v>
          </cell>
        </row>
        <row r="2300">
          <cell r="C2300" t="str">
            <v>Кизеловский городской округ Пермского края</v>
          </cell>
          <cell r="D2300" t="str">
            <v>г. Кизел, ул. Ленина, д. 20</v>
          </cell>
          <cell r="E2300" t="b">
            <v>1</v>
          </cell>
          <cell r="F2300">
            <v>1954</v>
          </cell>
          <cell r="H2300" t="str">
            <v>Кирпич</v>
          </cell>
          <cell r="L2300">
            <v>2</v>
          </cell>
          <cell r="M2300">
            <v>1</v>
          </cell>
          <cell r="Q2300">
            <v>420.8</v>
          </cell>
          <cell r="R2300">
            <v>384.8</v>
          </cell>
          <cell r="S2300">
            <v>224.2</v>
          </cell>
          <cell r="T2300">
            <v>15</v>
          </cell>
        </row>
        <row r="2301">
          <cell r="C2301" t="str">
            <v>Кизеловский городской округ Пермского края</v>
          </cell>
          <cell r="D2301" t="str">
            <v>г. Кизел, ул. Ленина, д. 34</v>
          </cell>
          <cell r="E2301" t="b">
            <v>1</v>
          </cell>
          <cell r="F2301">
            <v>1961</v>
          </cell>
          <cell r="H2301" t="str">
            <v>Кирпич</v>
          </cell>
          <cell r="L2301">
            <v>4</v>
          </cell>
          <cell r="M2301">
            <v>2</v>
          </cell>
          <cell r="Q2301">
            <v>1334.8</v>
          </cell>
          <cell r="R2301">
            <v>1242.7</v>
          </cell>
          <cell r="S2301">
            <v>1120.8</v>
          </cell>
          <cell r="T2301">
            <v>66</v>
          </cell>
        </row>
        <row r="2302">
          <cell r="C2302" t="str">
            <v>Кизеловский городской округ Пермского края</v>
          </cell>
          <cell r="D2302" t="str">
            <v>г. Кизел, ул. Ленина, д. 40</v>
          </cell>
          <cell r="E2302" t="b">
            <v>1</v>
          </cell>
          <cell r="F2302">
            <v>1963</v>
          </cell>
          <cell r="H2302" t="str">
            <v>Крупные блоки</v>
          </cell>
          <cell r="L2302">
            <v>5</v>
          </cell>
          <cell r="M2302">
            <v>4</v>
          </cell>
          <cell r="Q2302">
            <v>4851.3999999999996</v>
          </cell>
          <cell r="R2302">
            <v>3749</v>
          </cell>
          <cell r="S2302">
            <v>3575.8</v>
          </cell>
          <cell r="T2302">
            <v>122</v>
          </cell>
        </row>
        <row r="2303">
          <cell r="C2303" t="str">
            <v>Кизеловский городской округ Пермского края</v>
          </cell>
          <cell r="D2303" t="str">
            <v>г. Кизел, ул. Ленина, д. 41</v>
          </cell>
          <cell r="E2303" t="b">
            <v>1</v>
          </cell>
          <cell r="F2303">
            <v>1962</v>
          </cell>
          <cell r="H2303" t="str">
            <v>Кирпич</v>
          </cell>
          <cell r="L2303">
            <v>5</v>
          </cell>
          <cell r="M2303">
            <v>3</v>
          </cell>
          <cell r="Q2303">
            <v>3049</v>
          </cell>
          <cell r="R2303">
            <v>2869</v>
          </cell>
          <cell r="S2303">
            <v>1922.4</v>
          </cell>
          <cell r="T2303">
            <v>153</v>
          </cell>
        </row>
        <row r="2304">
          <cell r="C2304" t="str">
            <v>Кизеловский городской округ Пермского края</v>
          </cell>
          <cell r="D2304" t="str">
            <v>г. Кизел, ул. Ленина, д. 42</v>
          </cell>
          <cell r="E2304" t="b">
            <v>1</v>
          </cell>
          <cell r="F2304">
            <v>1971</v>
          </cell>
          <cell r="H2304" t="str">
            <v>ж/б блоки</v>
          </cell>
          <cell r="I2304" t="str">
            <v>плоская</v>
          </cell>
          <cell r="K2304" t="str">
            <v>имеется</v>
          </cell>
          <cell r="L2304">
            <v>5</v>
          </cell>
          <cell r="M2304">
            <v>4</v>
          </cell>
          <cell r="Q2304">
            <v>3666</v>
          </cell>
          <cell r="R2304">
            <v>3406</v>
          </cell>
          <cell r="S2304">
            <v>3406</v>
          </cell>
          <cell r="T2304">
            <v>147</v>
          </cell>
        </row>
        <row r="2305">
          <cell r="C2305" t="str">
            <v>Кизеловский городской округ Пермского края</v>
          </cell>
          <cell r="D2305" t="str">
            <v>г. Кизел, ул. Ленина, д. 43</v>
          </cell>
          <cell r="E2305" t="b">
            <v>1</v>
          </cell>
          <cell r="F2305">
            <v>1964</v>
          </cell>
          <cell r="H2305" t="str">
            <v>Блоки</v>
          </cell>
          <cell r="L2305">
            <v>5</v>
          </cell>
          <cell r="M2305">
            <v>3</v>
          </cell>
          <cell r="Q2305">
            <v>2553.8000000000002</v>
          </cell>
          <cell r="R2305">
            <v>2553.8000000000002</v>
          </cell>
          <cell r="S2305">
            <v>2553.8000000000002</v>
          </cell>
        </row>
        <row r="2306">
          <cell r="C2306" t="str">
            <v>Кизеловский городской округ Пермского края</v>
          </cell>
          <cell r="D2306" t="str">
            <v>г. Кизел, ул. Ленина, д. 44</v>
          </cell>
          <cell r="E2306" t="b">
            <v>1</v>
          </cell>
          <cell r="F2306">
            <v>1973</v>
          </cell>
          <cell r="H2306" t="str">
            <v>Блоки</v>
          </cell>
          <cell r="L2306">
            <v>5</v>
          </cell>
          <cell r="M2306">
            <v>4</v>
          </cell>
          <cell r="Q2306">
            <v>4352.8999999999996</v>
          </cell>
          <cell r="R2306">
            <v>3480.2</v>
          </cell>
          <cell r="S2306">
            <v>3132.18</v>
          </cell>
        </row>
        <row r="2307">
          <cell r="C2307" t="str">
            <v>Кизеловский городской округ Пермского края</v>
          </cell>
          <cell r="D2307" t="str">
            <v>г. Кизел, ул. Ленина, д. 46</v>
          </cell>
          <cell r="E2307" t="b">
            <v>1</v>
          </cell>
          <cell r="F2307">
            <v>1965</v>
          </cell>
          <cell r="H2307" t="str">
            <v>Крупные блоки</v>
          </cell>
          <cell r="L2307">
            <v>5</v>
          </cell>
          <cell r="M2307">
            <v>4</v>
          </cell>
          <cell r="Q2307">
            <v>2772.5</v>
          </cell>
          <cell r="R2307">
            <v>2532.5</v>
          </cell>
          <cell r="S2307">
            <v>2295.8000000000002</v>
          </cell>
          <cell r="T2307">
            <v>111</v>
          </cell>
        </row>
        <row r="2308">
          <cell r="C2308" t="str">
            <v>Кизеловский городской округ Пермского края</v>
          </cell>
          <cell r="D2308" t="str">
            <v>г. Кизел, ул. Ленина, д. 47</v>
          </cell>
          <cell r="E2308" t="b">
            <v>1</v>
          </cell>
          <cell r="F2308">
            <v>1962</v>
          </cell>
          <cell r="H2308" t="str">
            <v>кирпич</v>
          </cell>
          <cell r="I2308" t="str">
            <v>плоская</v>
          </cell>
          <cell r="J2308" t="str">
            <v>ГВС</v>
          </cell>
          <cell r="K2308" t="str">
            <v>имеется</v>
          </cell>
          <cell r="L2308">
            <v>4</v>
          </cell>
          <cell r="M2308">
            <v>3</v>
          </cell>
          <cell r="Q2308">
            <v>2480.6</v>
          </cell>
          <cell r="R2308">
            <v>1453.1</v>
          </cell>
          <cell r="S2308">
            <v>961</v>
          </cell>
          <cell r="T2308">
            <v>57</v>
          </cell>
        </row>
        <row r="2309">
          <cell r="C2309" t="str">
            <v>Кизеловский городской округ Пермского края</v>
          </cell>
          <cell r="D2309" t="str">
            <v>г. Кизел, ул. Ленина, д. 49</v>
          </cell>
          <cell r="E2309" t="b">
            <v>1</v>
          </cell>
          <cell r="F2309">
            <v>1961</v>
          </cell>
          <cell r="H2309" t="str">
            <v>Кирпич</v>
          </cell>
          <cell r="L2309">
            <v>3</v>
          </cell>
          <cell r="M2309">
            <v>3</v>
          </cell>
          <cell r="Q2309">
            <v>1196</v>
          </cell>
          <cell r="R2309">
            <v>1092</v>
          </cell>
          <cell r="S2309">
            <v>1092</v>
          </cell>
          <cell r="T2309">
            <v>47</v>
          </cell>
        </row>
        <row r="2310">
          <cell r="C2310" t="str">
            <v>Кизеловский городской округ Пермского края</v>
          </cell>
          <cell r="D2310" t="str">
            <v>г. Кизел, ул. Ленина, д. 62</v>
          </cell>
          <cell r="E2310" t="b">
            <v>1</v>
          </cell>
          <cell r="F2310">
            <v>1992</v>
          </cell>
          <cell r="H2310" t="str">
            <v>кирпич</v>
          </cell>
          <cell r="I2310" t="str">
            <v>скатная</v>
          </cell>
          <cell r="K2310" t="str">
            <v>имеется</v>
          </cell>
          <cell r="L2310">
            <v>3</v>
          </cell>
          <cell r="M2310">
            <v>3</v>
          </cell>
          <cell r="Q2310">
            <v>2119</v>
          </cell>
          <cell r="R2310">
            <v>1564.6</v>
          </cell>
          <cell r="S2310">
            <v>1564.6</v>
          </cell>
          <cell r="T2310">
            <v>59</v>
          </cell>
        </row>
        <row r="2311">
          <cell r="C2311" t="str">
            <v>Кизеловский городской округ Пермского края</v>
          </cell>
          <cell r="D2311" t="str">
            <v>г. Кизел, ул. Ленина, д. 62А</v>
          </cell>
          <cell r="E2311" t="b">
            <v>1</v>
          </cell>
          <cell r="F2311">
            <v>1996</v>
          </cell>
          <cell r="H2311" t="str">
            <v>кирпич</v>
          </cell>
          <cell r="I2311" t="str">
            <v>скатная</v>
          </cell>
          <cell r="K2311" t="str">
            <v>имеется</v>
          </cell>
          <cell r="L2311">
            <v>3</v>
          </cell>
          <cell r="M2311">
            <v>3</v>
          </cell>
          <cell r="Q2311">
            <v>2119</v>
          </cell>
          <cell r="R2311">
            <v>1569.3</v>
          </cell>
          <cell r="S2311">
            <v>1569.3</v>
          </cell>
          <cell r="T2311">
            <v>68</v>
          </cell>
        </row>
        <row r="2312">
          <cell r="C2312" t="str">
            <v>Кизеловский городской округ Пермского края</v>
          </cell>
          <cell r="D2312" t="str">
            <v>г. Кизел, ул. Луначарского, д. 26</v>
          </cell>
          <cell r="E2312" t="b">
            <v>1</v>
          </cell>
          <cell r="F2312">
            <v>1958</v>
          </cell>
          <cell r="H2312" t="str">
            <v>Кирпич</v>
          </cell>
          <cell r="L2312">
            <v>3</v>
          </cell>
          <cell r="M2312">
            <v>3</v>
          </cell>
          <cell r="Q2312">
            <v>1236.7</v>
          </cell>
          <cell r="R2312">
            <v>1089</v>
          </cell>
          <cell r="S2312">
            <v>1089</v>
          </cell>
          <cell r="T2312">
            <v>33</v>
          </cell>
        </row>
        <row r="2313">
          <cell r="C2313" t="str">
            <v>Кизеловский городской округ Пермского края</v>
          </cell>
          <cell r="D2313" t="str">
            <v>г. Кизел, ул. Макаренко, д. 4</v>
          </cell>
          <cell r="E2313" t="b">
            <v>1</v>
          </cell>
          <cell r="F2313">
            <v>1974</v>
          </cell>
          <cell r="H2313" t="str">
            <v>ж/б блоки</v>
          </cell>
          <cell r="I2313" t="str">
            <v>скатная</v>
          </cell>
          <cell r="K2313" t="str">
            <v>имеется</v>
          </cell>
          <cell r="L2313">
            <v>5</v>
          </cell>
          <cell r="M2313">
            <v>8</v>
          </cell>
          <cell r="Q2313">
            <v>6698.9</v>
          </cell>
          <cell r="R2313">
            <v>6193.8</v>
          </cell>
          <cell r="S2313">
            <v>6193.8</v>
          </cell>
          <cell r="T2313">
            <v>284</v>
          </cell>
        </row>
        <row r="2314">
          <cell r="C2314" t="str">
            <v>Кизеловский городской округ Пермского края</v>
          </cell>
          <cell r="D2314" t="str">
            <v>г. Кизел, ул. Макаренко, д. 5</v>
          </cell>
          <cell r="E2314" t="b">
            <v>1</v>
          </cell>
          <cell r="F2314">
            <v>1966</v>
          </cell>
          <cell r="H2314" t="str">
            <v>Крупные панели</v>
          </cell>
          <cell r="L2314">
            <v>5</v>
          </cell>
          <cell r="M2314">
            <v>4</v>
          </cell>
          <cell r="Q2314">
            <v>5012.8</v>
          </cell>
          <cell r="R2314">
            <v>3219.6</v>
          </cell>
          <cell r="S2314">
            <v>2948.6</v>
          </cell>
          <cell r="T2314">
            <v>146</v>
          </cell>
        </row>
        <row r="2315">
          <cell r="C2315" t="str">
            <v>Кизеловский городской округ Пермского края</v>
          </cell>
          <cell r="D2315" t="str">
            <v>г. Кизел, ул. Макаренко, д. 6</v>
          </cell>
          <cell r="E2315" t="b">
            <v>1</v>
          </cell>
          <cell r="F2315">
            <v>1971</v>
          </cell>
          <cell r="H2315" t="str">
            <v>Сборные железобетонные блоки</v>
          </cell>
          <cell r="L2315">
            <v>5</v>
          </cell>
          <cell r="M2315">
            <v>8</v>
          </cell>
          <cell r="Q2315">
            <v>6176</v>
          </cell>
          <cell r="R2315">
            <v>6176</v>
          </cell>
          <cell r="S2315">
            <v>5760.4</v>
          </cell>
          <cell r="T2315">
            <v>283</v>
          </cell>
        </row>
        <row r="2316">
          <cell r="C2316" t="str">
            <v>Кизеловский городской округ Пермского края</v>
          </cell>
          <cell r="D2316" t="str">
            <v>г. Кизел, ул. Макаренко, д. 7</v>
          </cell>
          <cell r="E2316" t="b">
            <v>1</v>
          </cell>
          <cell r="F2316">
            <v>1966</v>
          </cell>
          <cell r="H2316" t="str">
            <v>Панель</v>
          </cell>
          <cell r="L2316">
            <v>5</v>
          </cell>
          <cell r="M2316">
            <v>3</v>
          </cell>
          <cell r="Q2316">
            <v>3470</v>
          </cell>
          <cell r="R2316">
            <v>2533.8000000000002</v>
          </cell>
          <cell r="S2316">
            <v>2421.5</v>
          </cell>
          <cell r="T2316">
            <v>93</v>
          </cell>
        </row>
        <row r="2317">
          <cell r="C2317" t="str">
            <v>Кизеловский городской округ Пермского края</v>
          </cell>
          <cell r="D2317" t="str">
            <v>г. Кизел, ул. Макаренко, д. 9</v>
          </cell>
          <cell r="E2317" t="b">
            <v>1</v>
          </cell>
          <cell r="F2317">
            <v>1969</v>
          </cell>
          <cell r="H2317" t="str">
            <v>Железобетон</v>
          </cell>
          <cell r="L2317">
            <v>5</v>
          </cell>
          <cell r="M2317">
            <v>4</v>
          </cell>
          <cell r="Q2317">
            <v>3183.7</v>
          </cell>
          <cell r="R2317">
            <v>2553.1999999999998</v>
          </cell>
          <cell r="S2317">
            <v>2338.4</v>
          </cell>
          <cell r="T2317">
            <v>107</v>
          </cell>
        </row>
        <row r="2318">
          <cell r="C2318" t="str">
            <v>Кизеловский городской округ Пермского края</v>
          </cell>
          <cell r="D2318" t="str">
            <v>г. Кизел, ул. Микова, д. 8</v>
          </cell>
          <cell r="E2318" t="b">
            <v>1</v>
          </cell>
          <cell r="F2318">
            <v>1956</v>
          </cell>
          <cell r="H2318" t="str">
            <v>Кирпич</v>
          </cell>
          <cell r="L2318">
            <v>2</v>
          </cell>
          <cell r="M2318">
            <v>1</v>
          </cell>
          <cell r="Q2318">
            <v>689.5</v>
          </cell>
          <cell r="R2318">
            <v>372.6</v>
          </cell>
          <cell r="S2318">
            <v>329.3</v>
          </cell>
          <cell r="T2318">
            <v>12</v>
          </cell>
        </row>
        <row r="2319">
          <cell r="C2319" t="str">
            <v>Кизеловский городской округ Пермского края</v>
          </cell>
          <cell r="D2319" t="str">
            <v>г. Кизел, ул. Микова, д. 29</v>
          </cell>
          <cell r="E2319" t="b">
            <v>1</v>
          </cell>
          <cell r="F2319">
            <v>1961</v>
          </cell>
          <cell r="H2319" t="str">
            <v>Кирпич</v>
          </cell>
          <cell r="L2319">
            <v>2</v>
          </cell>
          <cell r="M2319">
            <v>2</v>
          </cell>
          <cell r="Q2319">
            <v>668</v>
          </cell>
          <cell r="R2319">
            <v>619.6</v>
          </cell>
          <cell r="S2319">
            <v>575.6</v>
          </cell>
          <cell r="T2319">
            <v>22</v>
          </cell>
        </row>
        <row r="2320">
          <cell r="C2320" t="str">
            <v>Кизеловский городской округ Пермского края</v>
          </cell>
          <cell r="D2320" t="str">
            <v>г. Кизел, ул. Микова, д. 31</v>
          </cell>
          <cell r="E2320" t="b">
            <v>1</v>
          </cell>
          <cell r="F2320">
            <v>1961</v>
          </cell>
          <cell r="H2320" t="str">
            <v>Кирпич</v>
          </cell>
          <cell r="L2320">
            <v>2</v>
          </cell>
          <cell r="M2320">
            <v>2</v>
          </cell>
          <cell r="Q2320">
            <v>665.6</v>
          </cell>
          <cell r="R2320">
            <v>617.20000000000005</v>
          </cell>
          <cell r="S2320">
            <v>444.4</v>
          </cell>
          <cell r="T2320">
            <v>18</v>
          </cell>
        </row>
        <row r="2321">
          <cell r="C2321" t="str">
            <v>Кизеловский городской округ Пермского края</v>
          </cell>
          <cell r="D2321" t="str">
            <v>г. Кизел, ул. Пролетарская, д. 5</v>
          </cell>
          <cell r="E2321" t="b">
            <v>1</v>
          </cell>
          <cell r="F2321">
            <v>1973</v>
          </cell>
          <cell r="H2321" t="str">
            <v>Сборные железобетонные блоки</v>
          </cell>
          <cell r="L2321">
            <v>5</v>
          </cell>
          <cell r="M2321">
            <v>8</v>
          </cell>
          <cell r="Q2321">
            <v>5195.8999999999996</v>
          </cell>
          <cell r="R2321">
            <v>5195.8999999999996</v>
          </cell>
          <cell r="S2321">
            <v>5109.3</v>
          </cell>
          <cell r="T2321">
            <v>231</v>
          </cell>
        </row>
        <row r="2322">
          <cell r="C2322" t="str">
            <v>Кизеловский городской округ Пермского края</v>
          </cell>
          <cell r="D2322" t="str">
            <v>г. Кизел, ул. Пролетарская, д. 6</v>
          </cell>
          <cell r="E2322" t="b">
            <v>1</v>
          </cell>
          <cell r="F2322">
            <v>1962</v>
          </cell>
          <cell r="H2322" t="str">
            <v>Кирпич</v>
          </cell>
          <cell r="L2322">
            <v>3</v>
          </cell>
          <cell r="M2322">
            <v>3</v>
          </cell>
          <cell r="Q2322">
            <v>1587.7</v>
          </cell>
          <cell r="R2322">
            <v>1483.7</v>
          </cell>
          <cell r="S2322">
            <v>1294.4000000000001</v>
          </cell>
          <cell r="T2322">
            <v>68</v>
          </cell>
        </row>
        <row r="2323">
          <cell r="C2323" t="str">
            <v>Кизеловский городской округ Пермского края</v>
          </cell>
          <cell r="D2323" t="str">
            <v>г. Кизел, ул. Пролетарская, д. 7</v>
          </cell>
          <cell r="E2323" t="b">
            <v>1</v>
          </cell>
          <cell r="F2323">
            <v>1972</v>
          </cell>
          <cell r="H2323" t="str">
            <v>Крупные блоки</v>
          </cell>
          <cell r="L2323">
            <v>5</v>
          </cell>
          <cell r="M2323">
            <v>4</v>
          </cell>
          <cell r="Q2323">
            <v>3379.8</v>
          </cell>
          <cell r="R2323">
            <v>3260.4</v>
          </cell>
          <cell r="S2323">
            <v>3049.3</v>
          </cell>
          <cell r="T2323">
            <v>145</v>
          </cell>
        </row>
        <row r="2324">
          <cell r="C2324" t="str">
            <v>Кизеловский городской округ Пермского края</v>
          </cell>
          <cell r="D2324" t="str">
            <v>г. Кизел, ул. Пролетарская, д. 8</v>
          </cell>
          <cell r="E2324" t="b">
            <v>1</v>
          </cell>
          <cell r="F2324">
            <v>1960</v>
          </cell>
          <cell r="H2324" t="str">
            <v>Шлакоблок</v>
          </cell>
          <cell r="L2324">
            <v>2</v>
          </cell>
          <cell r="M2324">
            <v>1</v>
          </cell>
          <cell r="Q2324">
            <v>497.5</v>
          </cell>
          <cell r="R2324">
            <v>375.1</v>
          </cell>
          <cell r="S2324">
            <v>375.1</v>
          </cell>
          <cell r="T2324">
            <v>19</v>
          </cell>
        </row>
        <row r="2325">
          <cell r="C2325" t="str">
            <v>Кизеловский городской округ Пермского края</v>
          </cell>
          <cell r="D2325" t="str">
            <v>г. Кизел, ул. Пролетарская, д. 9</v>
          </cell>
          <cell r="E2325" t="b">
            <v>1</v>
          </cell>
          <cell r="F2325">
            <v>1960</v>
          </cell>
          <cell r="H2325" t="str">
            <v>Шлакоблок</v>
          </cell>
          <cell r="L2325">
            <v>2</v>
          </cell>
          <cell r="M2325">
            <v>1</v>
          </cell>
          <cell r="Q2325">
            <v>407.7</v>
          </cell>
          <cell r="R2325">
            <v>367.4</v>
          </cell>
          <cell r="S2325">
            <v>367.4</v>
          </cell>
          <cell r="T2325">
            <v>12</v>
          </cell>
        </row>
        <row r="2326">
          <cell r="C2326" t="str">
            <v>Кизеловский городской округ Пермского края</v>
          </cell>
          <cell r="D2326" t="str">
            <v>г. Кизел, ул. Пролетарская, д. 13</v>
          </cell>
          <cell r="E2326" t="b">
            <v>1</v>
          </cell>
          <cell r="F2326">
            <v>2011</v>
          </cell>
          <cell r="L2326">
            <v>3</v>
          </cell>
          <cell r="M2326">
            <v>2</v>
          </cell>
          <cell r="Q2326">
            <v>991.3</v>
          </cell>
          <cell r="R2326">
            <v>991.3</v>
          </cell>
          <cell r="S2326">
            <v>892.17</v>
          </cell>
        </row>
        <row r="2327">
          <cell r="C2327" t="str">
            <v>Кизеловский городской округ Пермского края</v>
          </cell>
          <cell r="D2327" t="str">
            <v>г. Кизел, ул. Пролетарская, д. 33</v>
          </cell>
          <cell r="E2327" t="b">
            <v>1</v>
          </cell>
          <cell r="F2327">
            <v>1973</v>
          </cell>
          <cell r="H2327" t="str">
            <v>кр.блочн</v>
          </cell>
          <cell r="I2327" t="str">
            <v>плоская</v>
          </cell>
          <cell r="K2327" t="str">
            <v>имеется</v>
          </cell>
          <cell r="L2327">
            <v>5</v>
          </cell>
          <cell r="M2327">
            <v>4</v>
          </cell>
          <cell r="Q2327">
            <v>2999.3</v>
          </cell>
          <cell r="R2327">
            <v>2689.2</v>
          </cell>
          <cell r="S2327">
            <v>2689.2</v>
          </cell>
          <cell r="T2327">
            <v>136</v>
          </cell>
        </row>
        <row r="2328">
          <cell r="C2328" t="str">
            <v>Кизеловский городской округ Пермского края</v>
          </cell>
          <cell r="D2328" t="str">
            <v>г. Кизел, ул. Пролетарская, д. 35</v>
          </cell>
          <cell r="E2328" t="b">
            <v>1</v>
          </cell>
          <cell r="F2328">
            <v>1974</v>
          </cell>
          <cell r="H2328" t="str">
            <v>Сборные железобетонные блоки</v>
          </cell>
          <cell r="L2328">
            <v>5</v>
          </cell>
          <cell r="M2328">
            <v>4</v>
          </cell>
          <cell r="Q2328">
            <v>4294.3</v>
          </cell>
          <cell r="R2328">
            <v>3406.3</v>
          </cell>
          <cell r="S2328">
            <v>3347.1</v>
          </cell>
          <cell r="T2328">
            <v>121</v>
          </cell>
        </row>
        <row r="2329">
          <cell r="C2329" t="str">
            <v>Кизеловский городской округ Пермского края</v>
          </cell>
          <cell r="D2329" t="str">
            <v>г. Кизел, ул. Пролетарская, д. 36</v>
          </cell>
          <cell r="E2329" t="b">
            <v>1</v>
          </cell>
          <cell r="F2329">
            <v>1975</v>
          </cell>
          <cell r="H2329" t="str">
            <v>Сборные железобетонные блоки</v>
          </cell>
          <cell r="L2329">
            <v>5</v>
          </cell>
          <cell r="M2329">
            <v>8</v>
          </cell>
          <cell r="Q2329">
            <v>6276.7</v>
          </cell>
          <cell r="R2329">
            <v>6129.1</v>
          </cell>
          <cell r="S2329">
            <v>5992.5</v>
          </cell>
          <cell r="T2329">
            <v>241</v>
          </cell>
        </row>
        <row r="2330">
          <cell r="C2330" t="str">
            <v>Кизеловский городской округ Пермского края</v>
          </cell>
          <cell r="D2330" t="str">
            <v>г. Кизел, ул. Пролетарская, д. 38</v>
          </cell>
          <cell r="E2330" t="b">
            <v>1</v>
          </cell>
          <cell r="F2330">
            <v>1990</v>
          </cell>
          <cell r="H2330" t="str">
            <v>Крупные блоки</v>
          </cell>
          <cell r="L2330">
            <v>5</v>
          </cell>
          <cell r="M2330">
            <v>4</v>
          </cell>
          <cell r="Q2330">
            <v>3764.9</v>
          </cell>
          <cell r="R2330">
            <v>3482.4</v>
          </cell>
          <cell r="S2330">
            <v>3278.2</v>
          </cell>
          <cell r="T2330">
            <v>146</v>
          </cell>
        </row>
        <row r="2331">
          <cell r="C2331" t="str">
            <v>Кизеловский городской округ Пермского края</v>
          </cell>
          <cell r="D2331" t="str">
            <v>г. Кизел, ул. Пролетарская, д. 40</v>
          </cell>
          <cell r="E2331" t="b">
            <v>1</v>
          </cell>
          <cell r="F2331">
            <v>1987</v>
          </cell>
          <cell r="H2331" t="str">
            <v>Крупные панели</v>
          </cell>
          <cell r="L2331">
            <v>5</v>
          </cell>
          <cell r="M2331">
            <v>4</v>
          </cell>
          <cell r="Q2331">
            <v>4151.5</v>
          </cell>
          <cell r="R2331">
            <v>3539.2</v>
          </cell>
          <cell r="S2331">
            <v>3502.1</v>
          </cell>
          <cell r="T2331">
            <v>103</v>
          </cell>
        </row>
        <row r="2332">
          <cell r="C2332" t="str">
            <v>Кизеловский городской округ Пермского края</v>
          </cell>
          <cell r="D2332" t="str">
            <v>г. Кизел, ул. Пролетарская, д. 41</v>
          </cell>
          <cell r="E2332" t="b">
            <v>1</v>
          </cell>
          <cell r="F2332">
            <v>1970</v>
          </cell>
          <cell r="H2332" t="str">
            <v>Сборные железобетонные блоки</v>
          </cell>
          <cell r="L2332">
            <v>5</v>
          </cell>
          <cell r="M2332">
            <v>4</v>
          </cell>
          <cell r="Q2332">
            <v>2662.8</v>
          </cell>
          <cell r="R2332">
            <v>2545.4</v>
          </cell>
          <cell r="S2332">
            <v>2468.5</v>
          </cell>
          <cell r="T2332">
            <v>89</v>
          </cell>
        </row>
        <row r="2333">
          <cell r="C2333" t="str">
            <v>Кизеловский городской округ Пермского края</v>
          </cell>
          <cell r="D2333" t="str">
            <v>г. Кизел, ул. Пролетарская, д. 42</v>
          </cell>
          <cell r="E2333" t="b">
            <v>1</v>
          </cell>
          <cell r="F2333">
            <v>1968</v>
          </cell>
          <cell r="H2333" t="str">
            <v>ж/б блоки</v>
          </cell>
          <cell r="I2333" t="str">
            <v>скатная</v>
          </cell>
          <cell r="K2333" t="str">
            <v>имеется</v>
          </cell>
          <cell r="L2333">
            <v>5</v>
          </cell>
          <cell r="M2333">
            <v>8</v>
          </cell>
          <cell r="Q2333">
            <v>6488.6</v>
          </cell>
          <cell r="R2333">
            <v>5987.5</v>
          </cell>
          <cell r="S2333">
            <v>5987.5</v>
          </cell>
          <cell r="T2333">
            <v>245</v>
          </cell>
        </row>
        <row r="2334">
          <cell r="C2334" t="str">
            <v>Кизеловский городской округ Пермского края</v>
          </cell>
          <cell r="D2334" t="str">
            <v>г. Кизел, ул. Пролетарская, д. 44</v>
          </cell>
          <cell r="E2334" t="b">
            <v>1</v>
          </cell>
          <cell r="F2334">
            <v>1977</v>
          </cell>
          <cell r="H2334" t="str">
            <v>Крупные блоки</v>
          </cell>
          <cell r="L2334">
            <v>5</v>
          </cell>
          <cell r="M2334">
            <v>8</v>
          </cell>
          <cell r="Q2334">
            <v>7588.9</v>
          </cell>
          <cell r="R2334">
            <v>6190.2</v>
          </cell>
          <cell r="S2334">
            <v>5768.6</v>
          </cell>
          <cell r="T2334">
            <v>244</v>
          </cell>
        </row>
        <row r="2335">
          <cell r="C2335" t="str">
            <v>Кизеловский городской округ Пермского края</v>
          </cell>
          <cell r="D2335" t="str">
            <v>г. Кизел, ул. Пролетарская, д. 46</v>
          </cell>
          <cell r="E2335" t="b">
            <v>1</v>
          </cell>
          <cell r="F2335">
            <v>1977</v>
          </cell>
          <cell r="H2335" t="str">
            <v>Крупные панели</v>
          </cell>
          <cell r="L2335">
            <v>5</v>
          </cell>
          <cell r="M2335">
            <v>8</v>
          </cell>
          <cell r="Q2335">
            <v>5748.4</v>
          </cell>
          <cell r="R2335">
            <v>5248.4</v>
          </cell>
          <cell r="S2335">
            <v>4982.3</v>
          </cell>
          <cell r="T2335">
            <v>229</v>
          </cell>
        </row>
        <row r="2336">
          <cell r="C2336" t="str">
            <v>Кизеловский городской округ Пермского края</v>
          </cell>
          <cell r="D2336" t="str">
            <v>г. Кизел, ул. Пролетарская, д. 48</v>
          </cell>
          <cell r="E2336" t="b">
            <v>1</v>
          </cell>
          <cell r="F2336">
            <v>1979</v>
          </cell>
          <cell r="H2336" t="str">
            <v>Панель</v>
          </cell>
          <cell r="L2336">
            <v>5</v>
          </cell>
          <cell r="M2336">
            <v>8</v>
          </cell>
          <cell r="Q2336">
            <v>6908.3</v>
          </cell>
          <cell r="R2336">
            <v>5216.8999999999996</v>
          </cell>
          <cell r="S2336">
            <v>4695.21</v>
          </cell>
        </row>
        <row r="2337">
          <cell r="C2337" t="str">
            <v>Кизеловский городской округ Пермского края</v>
          </cell>
          <cell r="D2337" t="str">
            <v>г. Кизел, ул. Пролетарская, д. 50</v>
          </cell>
          <cell r="E2337" t="b">
            <v>1</v>
          </cell>
          <cell r="F2337">
            <v>2003</v>
          </cell>
          <cell r="H2337" t="str">
            <v>Кирпич</v>
          </cell>
          <cell r="L2337">
            <v>5</v>
          </cell>
          <cell r="Q2337">
            <v>6825.2</v>
          </cell>
          <cell r="R2337">
            <v>3988.7</v>
          </cell>
          <cell r="S2337">
            <v>3842.6</v>
          </cell>
          <cell r="T2337">
            <v>285</v>
          </cell>
        </row>
        <row r="2338">
          <cell r="C2338" t="str">
            <v>Кизеловский городской округ Пермского края</v>
          </cell>
          <cell r="D2338" t="str">
            <v>г. Кизел, ул. Пролетарская, д. 53</v>
          </cell>
          <cell r="E2338" t="b">
            <v>1</v>
          </cell>
          <cell r="F2338">
            <v>1987</v>
          </cell>
          <cell r="H2338" t="str">
            <v>кирпич</v>
          </cell>
          <cell r="I2338" t="str">
            <v>плоская</v>
          </cell>
          <cell r="J2338" t="str">
            <v>ГАЗ ГВС</v>
          </cell>
          <cell r="K2338" t="str">
            <v>имеется</v>
          </cell>
          <cell r="L2338">
            <v>5</v>
          </cell>
          <cell r="M2338">
            <v>3</v>
          </cell>
          <cell r="Q2338">
            <v>4087.2</v>
          </cell>
          <cell r="R2338">
            <v>4087.2</v>
          </cell>
          <cell r="S2338">
            <v>4087.2</v>
          </cell>
          <cell r="T2338">
            <v>121</v>
          </cell>
        </row>
        <row r="2339">
          <cell r="C2339" t="str">
            <v>Кизеловский городской округ Пермского края</v>
          </cell>
          <cell r="D2339" t="str">
            <v>г. Кизел, ул. Пролетарская, д. 57</v>
          </cell>
          <cell r="E2339" t="b">
            <v>1</v>
          </cell>
          <cell r="F2339">
            <v>1984</v>
          </cell>
          <cell r="H2339" t="str">
            <v>блочный</v>
          </cell>
          <cell r="L2339">
            <v>5</v>
          </cell>
          <cell r="M2339">
            <v>2</v>
          </cell>
          <cell r="Q2339">
            <v>4041.7</v>
          </cell>
          <cell r="R2339">
            <v>1949.4</v>
          </cell>
          <cell r="S2339">
            <v>1485.9</v>
          </cell>
        </row>
        <row r="2340">
          <cell r="C2340" t="str">
            <v>Кизеловский городской округ Пермского края</v>
          </cell>
          <cell r="D2340" t="str">
            <v>г. Кизел, ул. Пролетарская, д. 76</v>
          </cell>
          <cell r="E2340" t="b">
            <v>1</v>
          </cell>
          <cell r="F2340">
            <v>1960</v>
          </cell>
          <cell r="H2340" t="str">
            <v>Кирпич</v>
          </cell>
          <cell r="L2340">
            <v>2</v>
          </cell>
          <cell r="M2340">
            <v>4</v>
          </cell>
          <cell r="Q2340">
            <v>1761.4</v>
          </cell>
          <cell r="R2340">
            <v>1346.2</v>
          </cell>
          <cell r="S2340">
            <v>1346.2</v>
          </cell>
          <cell r="T2340">
            <v>34</v>
          </cell>
        </row>
        <row r="2341">
          <cell r="C2341" t="str">
            <v>Кизеловский городской округ Пермского края</v>
          </cell>
          <cell r="D2341" t="str">
            <v>г. Кизел, ул. Пролетарская, д. 80</v>
          </cell>
          <cell r="E2341" t="b">
            <v>1</v>
          </cell>
          <cell r="F2341">
            <v>2010</v>
          </cell>
          <cell r="H2341" t="str">
            <v>Бетон</v>
          </cell>
          <cell r="L2341">
            <v>4</v>
          </cell>
          <cell r="M2341">
            <v>1</v>
          </cell>
          <cell r="Q2341">
            <v>981.3</v>
          </cell>
          <cell r="R2341">
            <v>671.2</v>
          </cell>
          <cell r="S2341">
            <v>671.2</v>
          </cell>
          <cell r="T2341">
            <v>24</v>
          </cell>
        </row>
        <row r="2342">
          <cell r="C2342" t="str">
            <v>Кизеловский городской округ Пермского края</v>
          </cell>
          <cell r="D2342" t="str">
            <v>г. Кизел, ул. Пролетарская, д. 43/1</v>
          </cell>
          <cell r="E2342" t="b">
            <v>1</v>
          </cell>
          <cell r="F2342">
            <v>2015</v>
          </cell>
          <cell r="H2342" t="str">
            <v>гипсокартонные блоки</v>
          </cell>
          <cell r="I2342" t="str">
            <v>скатная</v>
          </cell>
          <cell r="K2342" t="str">
            <v>имеется</v>
          </cell>
          <cell r="L2342">
            <v>2</v>
          </cell>
          <cell r="M2342">
            <v>1</v>
          </cell>
          <cell r="Q2342">
            <v>771</v>
          </cell>
          <cell r="R2342">
            <v>666.3</v>
          </cell>
          <cell r="S2342">
            <v>666.3</v>
          </cell>
          <cell r="T2342">
            <v>23</v>
          </cell>
        </row>
        <row r="2343">
          <cell r="C2343" t="str">
            <v>Кизеловский городской округ Пермского края</v>
          </cell>
          <cell r="D2343" t="str">
            <v>г. Кизел, ул. Пролетарская, д. 43/4</v>
          </cell>
          <cell r="E2343" t="b">
            <v>1</v>
          </cell>
          <cell r="F2343">
            <v>2011</v>
          </cell>
          <cell r="H2343" t="str">
            <v>Бетон</v>
          </cell>
          <cell r="L2343">
            <v>3</v>
          </cell>
          <cell r="M2343">
            <v>1</v>
          </cell>
          <cell r="Q2343">
            <v>666.3</v>
          </cell>
          <cell r="R2343">
            <v>353</v>
          </cell>
          <cell r="S2343">
            <v>320.5</v>
          </cell>
          <cell r="T2343">
            <v>29</v>
          </cell>
        </row>
        <row r="2344">
          <cell r="C2344" t="str">
            <v>Кизеловский городской округ Пермского края</v>
          </cell>
          <cell r="D2344" t="str">
            <v>г. Кизел, ул. Пролетарская, д. 43/5</v>
          </cell>
          <cell r="E2344" t="b">
            <v>1</v>
          </cell>
          <cell r="F2344">
            <v>2012</v>
          </cell>
          <cell r="H2344" t="str">
            <v>Бетон</v>
          </cell>
          <cell r="L2344">
            <v>3</v>
          </cell>
          <cell r="M2344">
            <v>1</v>
          </cell>
          <cell r="Q2344">
            <v>666.2</v>
          </cell>
          <cell r="R2344">
            <v>356.3</v>
          </cell>
          <cell r="S2344">
            <v>356.3</v>
          </cell>
          <cell r="T2344">
            <v>9</v>
          </cell>
        </row>
        <row r="2345">
          <cell r="C2345" t="str">
            <v>Кизеловский городской округ Пермского края</v>
          </cell>
          <cell r="D2345" t="str">
            <v>г. Кизел, ул. Пролетарская, д. 43/6</v>
          </cell>
          <cell r="E2345" t="b">
            <v>1</v>
          </cell>
          <cell r="F2345">
            <v>2012</v>
          </cell>
          <cell r="H2345" t="str">
            <v>Бетон</v>
          </cell>
          <cell r="L2345">
            <v>3</v>
          </cell>
          <cell r="M2345">
            <v>1</v>
          </cell>
          <cell r="Q2345">
            <v>666.4</v>
          </cell>
          <cell r="R2345">
            <v>354.1</v>
          </cell>
          <cell r="S2345">
            <v>354.1</v>
          </cell>
          <cell r="T2345">
            <v>11</v>
          </cell>
        </row>
        <row r="2346">
          <cell r="C2346" t="str">
            <v>Кизеловский городской округ Пермского края</v>
          </cell>
          <cell r="D2346" t="str">
            <v>г. Кизел, ул. Пролетарская, д. 80/1</v>
          </cell>
          <cell r="E2346" t="b">
            <v>1</v>
          </cell>
          <cell r="F2346">
            <v>2010</v>
          </cell>
          <cell r="H2346" t="str">
            <v>Бетон</v>
          </cell>
          <cell r="L2346">
            <v>4</v>
          </cell>
          <cell r="M2346">
            <v>1</v>
          </cell>
          <cell r="Q2346">
            <v>980.6</v>
          </cell>
          <cell r="R2346">
            <v>670.8</v>
          </cell>
          <cell r="S2346">
            <v>670.8</v>
          </cell>
          <cell r="T2346">
            <v>21</v>
          </cell>
        </row>
        <row r="2347">
          <cell r="C2347" t="str">
            <v>Кизеловский городской округ Пермского края</v>
          </cell>
          <cell r="D2347" t="str">
            <v>г. Кизел, ул. Советская, д. 7</v>
          </cell>
          <cell r="E2347" t="b">
            <v>1</v>
          </cell>
          <cell r="F2347">
            <v>1944</v>
          </cell>
          <cell r="H2347" t="str">
            <v>Кирпич</v>
          </cell>
          <cell r="L2347">
            <v>3</v>
          </cell>
          <cell r="M2347">
            <v>4</v>
          </cell>
          <cell r="Q2347">
            <v>2444</v>
          </cell>
          <cell r="R2347">
            <v>875.4</v>
          </cell>
          <cell r="S2347">
            <v>875.4</v>
          </cell>
          <cell r="T2347">
            <v>25</v>
          </cell>
        </row>
        <row r="2348">
          <cell r="C2348" t="str">
            <v>Кизеловский городской округ Пермского края</v>
          </cell>
          <cell r="D2348" t="str">
            <v>г. Кизел, ул. Советская, д. 8</v>
          </cell>
          <cell r="E2348" t="b">
            <v>1</v>
          </cell>
          <cell r="F2348">
            <v>1940</v>
          </cell>
          <cell r="H2348" t="str">
            <v>Кирпич</v>
          </cell>
          <cell r="L2348">
            <v>3</v>
          </cell>
          <cell r="M2348">
            <v>4</v>
          </cell>
          <cell r="Q2348">
            <v>2142</v>
          </cell>
          <cell r="R2348">
            <v>1623.4</v>
          </cell>
          <cell r="S2348">
            <v>1623.4</v>
          </cell>
          <cell r="T2348">
            <v>55</v>
          </cell>
        </row>
        <row r="2349">
          <cell r="C2349" t="str">
            <v>Кизеловский городской округ Пермского края</v>
          </cell>
          <cell r="D2349" t="str">
            <v>г. Кизел, ул. Советская, д. 12</v>
          </cell>
          <cell r="E2349" t="b">
            <v>1</v>
          </cell>
          <cell r="F2349">
            <v>1952</v>
          </cell>
          <cell r="H2349" t="str">
            <v>Кирпич</v>
          </cell>
          <cell r="L2349">
            <v>3</v>
          </cell>
          <cell r="M2349">
            <v>2</v>
          </cell>
          <cell r="Q2349">
            <v>1672.7</v>
          </cell>
          <cell r="R2349">
            <v>1110.8</v>
          </cell>
          <cell r="S2349">
            <v>1110.8</v>
          </cell>
          <cell r="T2349">
            <v>43</v>
          </cell>
        </row>
        <row r="2350">
          <cell r="C2350" t="str">
            <v>Кизеловский городской округ Пермского края</v>
          </cell>
          <cell r="D2350" t="str">
            <v>г. Кизел, ул. Советская, д. 29</v>
          </cell>
          <cell r="E2350" t="b">
            <v>1</v>
          </cell>
          <cell r="F2350">
            <v>2008</v>
          </cell>
          <cell r="H2350" t="str">
            <v>кирпич</v>
          </cell>
          <cell r="I2350" t="str">
            <v>плоская</v>
          </cell>
          <cell r="K2350" t="str">
            <v>имеется</v>
          </cell>
          <cell r="L2350">
            <v>3</v>
          </cell>
          <cell r="M2350">
            <v>2</v>
          </cell>
          <cell r="Q2350">
            <v>1694.3</v>
          </cell>
          <cell r="R2350">
            <v>1190.2</v>
          </cell>
          <cell r="S2350">
            <v>1190.2</v>
          </cell>
          <cell r="T2350">
            <v>36</v>
          </cell>
        </row>
        <row r="2351">
          <cell r="C2351" t="str">
            <v>Кизеловский городской округ Пермского края</v>
          </cell>
          <cell r="D2351" t="str">
            <v>г. Кизел, ул. Советская, д. 34</v>
          </cell>
          <cell r="E2351" t="b">
            <v>1</v>
          </cell>
          <cell r="F2351">
            <v>1960</v>
          </cell>
          <cell r="H2351" t="str">
            <v>Кирпич</v>
          </cell>
          <cell r="L2351">
            <v>3</v>
          </cell>
          <cell r="Q2351">
            <v>3541.2</v>
          </cell>
          <cell r="R2351">
            <v>3172.45</v>
          </cell>
          <cell r="S2351">
            <v>3056.65</v>
          </cell>
          <cell r="T2351">
            <v>84</v>
          </cell>
        </row>
        <row r="2352">
          <cell r="C2352" t="str">
            <v>Кизеловский городской округ Пермского края</v>
          </cell>
          <cell r="D2352" t="str">
            <v>г. Кизел, ул. Советская, д. 38</v>
          </cell>
          <cell r="E2352" t="b">
            <v>1</v>
          </cell>
          <cell r="F2352">
            <v>1961</v>
          </cell>
          <cell r="H2352" t="str">
            <v>Кирпич</v>
          </cell>
          <cell r="L2352">
            <v>3</v>
          </cell>
          <cell r="M2352">
            <v>2</v>
          </cell>
          <cell r="Q2352">
            <v>1019.8</v>
          </cell>
          <cell r="R2352">
            <v>946.6</v>
          </cell>
          <cell r="S2352">
            <v>903.6</v>
          </cell>
          <cell r="T2352">
            <v>36</v>
          </cell>
        </row>
        <row r="2353">
          <cell r="C2353" t="str">
            <v>Кизеловский городской округ Пермского края</v>
          </cell>
          <cell r="D2353" t="str">
            <v>г. Кизел, ул. Советская, д. 40</v>
          </cell>
          <cell r="E2353" t="b">
            <v>1</v>
          </cell>
          <cell r="F2353">
            <v>1961</v>
          </cell>
          <cell r="H2353" t="str">
            <v>Кирпич</v>
          </cell>
          <cell r="L2353">
            <v>3</v>
          </cell>
          <cell r="M2353">
            <v>2</v>
          </cell>
          <cell r="Q2353">
            <v>1211.5999999999999</v>
          </cell>
          <cell r="R2353">
            <v>854.6</v>
          </cell>
          <cell r="S2353">
            <v>812.8</v>
          </cell>
          <cell r="T2353">
            <v>40</v>
          </cell>
        </row>
        <row r="2354">
          <cell r="C2354" t="str">
            <v>Кизеловский городской округ Пермского края</v>
          </cell>
          <cell r="D2354" t="str">
            <v>г. Кизел, ул. Советская, д. 42</v>
          </cell>
          <cell r="E2354" t="b">
            <v>1</v>
          </cell>
          <cell r="F2354">
            <v>1961</v>
          </cell>
          <cell r="H2354" t="str">
            <v>Кирпич</v>
          </cell>
          <cell r="L2354">
            <v>3</v>
          </cell>
          <cell r="M2354">
            <v>2</v>
          </cell>
          <cell r="Q2354">
            <v>969.1</v>
          </cell>
          <cell r="R2354">
            <v>899.1</v>
          </cell>
          <cell r="S2354">
            <v>830.4</v>
          </cell>
          <cell r="T2354">
            <v>38</v>
          </cell>
        </row>
        <row r="2355">
          <cell r="C2355" t="str">
            <v>Кизеловский городской округ Пермского края</v>
          </cell>
          <cell r="D2355" t="str">
            <v>г. Кизел, ул. Советская, д. 44</v>
          </cell>
          <cell r="E2355" t="b">
            <v>1</v>
          </cell>
          <cell r="F2355">
            <v>1962</v>
          </cell>
          <cell r="H2355" t="str">
            <v>Кирпич</v>
          </cell>
          <cell r="L2355">
            <v>3</v>
          </cell>
          <cell r="M2355">
            <v>2</v>
          </cell>
          <cell r="Q2355">
            <v>1365.3</v>
          </cell>
          <cell r="R2355">
            <v>1268.3</v>
          </cell>
          <cell r="S2355">
            <v>1071.9000000000001</v>
          </cell>
          <cell r="T2355">
            <v>52</v>
          </cell>
        </row>
        <row r="2356">
          <cell r="C2356" t="str">
            <v>Кизеловский городской округ Пермского края</v>
          </cell>
          <cell r="D2356" t="str">
            <v>г. Кизел, ул. Советская, д. 46</v>
          </cell>
          <cell r="E2356" t="b">
            <v>1</v>
          </cell>
          <cell r="F2356">
            <v>1960</v>
          </cell>
          <cell r="H2356" t="str">
            <v>Кирпич</v>
          </cell>
          <cell r="L2356">
            <v>3</v>
          </cell>
          <cell r="M2356">
            <v>3</v>
          </cell>
          <cell r="Q2356">
            <v>1511.7</v>
          </cell>
          <cell r="R2356">
            <v>1089.2</v>
          </cell>
          <cell r="S2356">
            <v>996.3</v>
          </cell>
          <cell r="T2356">
            <v>54</v>
          </cell>
        </row>
        <row r="2357">
          <cell r="C2357" t="str">
            <v>Кизеловский городской округ Пермского края</v>
          </cell>
          <cell r="D2357" t="str">
            <v>г. Кизел, ул. Советская, д. 54</v>
          </cell>
          <cell r="E2357" t="b">
            <v>1</v>
          </cell>
          <cell r="F2357">
            <v>1994</v>
          </cell>
          <cell r="H2357" t="str">
            <v>Кирпич</v>
          </cell>
          <cell r="L2357">
            <v>3</v>
          </cell>
          <cell r="M2357">
            <v>2</v>
          </cell>
          <cell r="Q2357">
            <v>1172.3</v>
          </cell>
          <cell r="R2357">
            <v>845.6</v>
          </cell>
          <cell r="S2357">
            <v>845.6</v>
          </cell>
          <cell r="T2357">
            <v>37</v>
          </cell>
        </row>
        <row r="2358">
          <cell r="C2358" t="str">
            <v>Кизеловский городской округ Пермского края</v>
          </cell>
          <cell r="D2358" t="str">
            <v>г. Кизел, ул. Советская, д. 2А</v>
          </cell>
          <cell r="E2358" t="b">
            <v>1</v>
          </cell>
          <cell r="F2358">
            <v>1997</v>
          </cell>
          <cell r="H2358" t="str">
            <v>Кирпич</v>
          </cell>
          <cell r="L2358">
            <v>3</v>
          </cell>
          <cell r="M2358">
            <v>2</v>
          </cell>
          <cell r="Q2358">
            <v>1717.2</v>
          </cell>
          <cell r="R2358">
            <v>1262.0999999999999</v>
          </cell>
          <cell r="S2358">
            <v>1212.2</v>
          </cell>
          <cell r="T2358">
            <v>50</v>
          </cell>
        </row>
        <row r="2359">
          <cell r="C2359" t="str">
            <v>Кизеловский городской округ Пермского края</v>
          </cell>
          <cell r="D2359" t="str">
            <v>г. Кизел, ул. Суворова, д. 4</v>
          </cell>
          <cell r="E2359" t="b">
            <v>1</v>
          </cell>
          <cell r="F2359">
            <v>1989</v>
          </cell>
          <cell r="H2359" t="str">
            <v>Сборные железобетонные блоки</v>
          </cell>
          <cell r="L2359">
            <v>5</v>
          </cell>
          <cell r="M2359">
            <v>6</v>
          </cell>
          <cell r="Q2359">
            <v>5058.5</v>
          </cell>
          <cell r="R2359">
            <v>3966.5</v>
          </cell>
          <cell r="S2359">
            <v>3698.6</v>
          </cell>
          <cell r="T2359">
            <v>193</v>
          </cell>
        </row>
        <row r="2360">
          <cell r="C2360" t="str">
            <v>Кизеловский городской округ Пермского края</v>
          </cell>
          <cell r="D2360" t="str">
            <v>г. Кизел, ул. Суворова, д. 6</v>
          </cell>
          <cell r="E2360" t="b">
            <v>1</v>
          </cell>
          <cell r="F2360">
            <v>1984</v>
          </cell>
          <cell r="H2360" t="str">
            <v>Сборные железобетонные блоки</v>
          </cell>
          <cell r="L2360">
            <v>5</v>
          </cell>
          <cell r="M2360">
            <v>6</v>
          </cell>
          <cell r="Q2360">
            <v>4430.5</v>
          </cell>
          <cell r="R2360">
            <v>3897</v>
          </cell>
          <cell r="S2360">
            <v>3486.1</v>
          </cell>
          <cell r="T2360">
            <v>202</v>
          </cell>
        </row>
        <row r="2361">
          <cell r="C2361" t="str">
            <v>Кизеловский городской округ Пермского края</v>
          </cell>
          <cell r="D2361" t="str">
            <v>г. Кизел, ул. Суворова, д. 8</v>
          </cell>
          <cell r="E2361" t="b">
            <v>1</v>
          </cell>
          <cell r="F2361">
            <v>1977</v>
          </cell>
          <cell r="H2361" t="str">
            <v>Железобетон</v>
          </cell>
          <cell r="L2361">
            <v>5</v>
          </cell>
          <cell r="M2361">
            <v>8</v>
          </cell>
          <cell r="Q2361">
            <v>6413.7</v>
          </cell>
          <cell r="R2361">
            <v>6229.6</v>
          </cell>
          <cell r="S2361">
            <v>5815</v>
          </cell>
          <cell r="T2361">
            <v>274</v>
          </cell>
        </row>
        <row r="2362">
          <cell r="C2362" t="str">
            <v>Кизеловский городской округ Пермского края</v>
          </cell>
          <cell r="D2362" t="str">
            <v>г. Кизел, ул. Учебная, д. 8</v>
          </cell>
          <cell r="E2362" t="b">
            <v>1</v>
          </cell>
          <cell r="F2362">
            <v>1962</v>
          </cell>
          <cell r="H2362" t="str">
            <v>Кирпич</v>
          </cell>
          <cell r="L2362">
            <v>4</v>
          </cell>
          <cell r="M2362">
            <v>2</v>
          </cell>
          <cell r="Q2362">
            <v>1361.2</v>
          </cell>
          <cell r="R2362">
            <v>1265</v>
          </cell>
          <cell r="S2362">
            <v>1179.7</v>
          </cell>
          <cell r="T2362">
            <v>62</v>
          </cell>
        </row>
        <row r="2363">
          <cell r="C2363" t="str">
            <v>Кизеловский городской округ Пермского края</v>
          </cell>
          <cell r="D2363" t="str">
            <v>г. Кизел, ул. Учебная, д. 9</v>
          </cell>
          <cell r="E2363" t="b">
            <v>1</v>
          </cell>
          <cell r="F2363">
            <v>1962</v>
          </cell>
          <cell r="H2363" t="str">
            <v>Кирпич</v>
          </cell>
          <cell r="L2363">
            <v>4</v>
          </cell>
          <cell r="M2363">
            <v>2</v>
          </cell>
          <cell r="Q2363">
            <v>1361.2</v>
          </cell>
          <cell r="R2363">
            <v>1265</v>
          </cell>
          <cell r="S2363">
            <v>1179.7</v>
          </cell>
          <cell r="T2363">
            <v>62</v>
          </cell>
        </row>
        <row r="2364">
          <cell r="C2364" t="str">
            <v>Кизеловский городской округ Пермского края</v>
          </cell>
          <cell r="D2364" t="str">
            <v>г. Кизел, ул. Учебная, д. 12</v>
          </cell>
          <cell r="E2364" t="b">
            <v>1</v>
          </cell>
          <cell r="F2364">
            <v>1976</v>
          </cell>
          <cell r="H2364" t="str">
            <v>Железобетон</v>
          </cell>
          <cell r="L2364">
            <v>5</v>
          </cell>
          <cell r="M2364">
            <v>8</v>
          </cell>
          <cell r="Q2364">
            <v>7808.8</v>
          </cell>
          <cell r="R2364">
            <v>6178.5</v>
          </cell>
          <cell r="S2364">
            <v>6005.3</v>
          </cell>
          <cell r="T2364">
            <v>255</v>
          </cell>
        </row>
        <row r="2365">
          <cell r="C2365" t="str">
            <v>Кизеловский городской округ Пермского края</v>
          </cell>
          <cell r="D2365" t="str">
            <v>г. Кизел, ул. Учебная, д. 13</v>
          </cell>
          <cell r="E2365" t="b">
            <v>1</v>
          </cell>
          <cell r="F2365">
            <v>2010</v>
          </cell>
          <cell r="H2365" t="str">
            <v>Бетон</v>
          </cell>
          <cell r="L2365">
            <v>4</v>
          </cell>
          <cell r="M2365">
            <v>1</v>
          </cell>
          <cell r="Q2365">
            <v>845.8</v>
          </cell>
          <cell r="R2365">
            <v>531.6</v>
          </cell>
          <cell r="S2365">
            <v>531.6</v>
          </cell>
          <cell r="T2365">
            <v>33</v>
          </cell>
        </row>
        <row r="2366">
          <cell r="C2366" t="str">
            <v>Кизеловский городской округ Пермского края</v>
          </cell>
          <cell r="D2366" t="str">
            <v>г. Кизел, ул. Учебная, д. 15</v>
          </cell>
          <cell r="E2366" t="b">
            <v>1</v>
          </cell>
          <cell r="F2366">
            <v>2010</v>
          </cell>
          <cell r="H2366" t="str">
            <v>Бетон</v>
          </cell>
          <cell r="L2366">
            <v>4</v>
          </cell>
          <cell r="M2366">
            <v>1</v>
          </cell>
          <cell r="Q2366">
            <v>982.6</v>
          </cell>
          <cell r="R2366">
            <v>672.8</v>
          </cell>
          <cell r="S2366">
            <v>672.8</v>
          </cell>
          <cell r="T2366">
            <v>20</v>
          </cell>
        </row>
        <row r="2367">
          <cell r="C2367" t="str">
            <v>Кизеловский городской округ Пермского края</v>
          </cell>
          <cell r="D2367" t="str">
            <v>г. Кизел, ул. Учебная, д. 18</v>
          </cell>
          <cell r="E2367" t="b">
            <v>1</v>
          </cell>
          <cell r="F2367">
            <v>1982</v>
          </cell>
          <cell r="H2367" t="str">
            <v>Сборные железобетонные блоки</v>
          </cell>
          <cell r="L2367">
            <v>5</v>
          </cell>
          <cell r="M2367">
            <v>8</v>
          </cell>
          <cell r="Q2367">
            <v>6573.4</v>
          </cell>
          <cell r="R2367">
            <v>6088.2</v>
          </cell>
          <cell r="S2367">
            <v>5848.6</v>
          </cell>
          <cell r="T2367">
            <v>273</v>
          </cell>
        </row>
        <row r="2368">
          <cell r="C2368" t="str">
            <v>Кизеловский городской округ Пермского края</v>
          </cell>
          <cell r="D2368" t="str">
            <v>г. Кизел, ул. Физкультурников, д. 1</v>
          </cell>
          <cell r="E2368" t="b">
            <v>1</v>
          </cell>
          <cell r="F2368">
            <v>1984</v>
          </cell>
          <cell r="H2368" t="str">
            <v>Блоки</v>
          </cell>
          <cell r="L2368">
            <v>5</v>
          </cell>
          <cell r="M2368">
            <v>4</v>
          </cell>
          <cell r="Q2368">
            <v>2597.6999999999998</v>
          </cell>
          <cell r="R2368">
            <v>2597.6999999999998</v>
          </cell>
          <cell r="S2368">
            <v>2337.9299999999998</v>
          </cell>
        </row>
        <row r="2369">
          <cell r="C2369" t="str">
            <v>Кизеловский городской округ Пермского края</v>
          </cell>
          <cell r="D2369" t="str">
            <v>г. Кизел, ул. Физкультурников, д. 2</v>
          </cell>
          <cell r="E2369" t="b">
            <v>1</v>
          </cell>
          <cell r="F2369">
            <v>1989</v>
          </cell>
          <cell r="H2369" t="str">
            <v>Панели</v>
          </cell>
          <cell r="I2369" t="str">
            <v>плоская</v>
          </cell>
          <cell r="K2369" t="str">
            <v>имеется</v>
          </cell>
          <cell r="L2369">
            <v>5</v>
          </cell>
          <cell r="M2369">
            <v>6</v>
          </cell>
          <cell r="Q2369">
            <v>4162.3</v>
          </cell>
          <cell r="R2369">
            <v>3992.5</v>
          </cell>
          <cell r="S2369">
            <v>3992.5</v>
          </cell>
          <cell r="T2369">
            <v>172</v>
          </cell>
        </row>
        <row r="2370">
          <cell r="C2370" t="str">
            <v>Кизеловский городской округ Пермского края</v>
          </cell>
          <cell r="D2370" t="str">
            <v>г. Кизел, ул. Физкультурников, д. 3</v>
          </cell>
          <cell r="E2370" t="b">
            <v>1</v>
          </cell>
          <cell r="F2370">
            <v>1988</v>
          </cell>
          <cell r="H2370" t="str">
            <v>Крупные блоки</v>
          </cell>
          <cell r="L2370">
            <v>5</v>
          </cell>
          <cell r="M2370">
            <v>4</v>
          </cell>
          <cell r="Q2370">
            <v>2661.7</v>
          </cell>
          <cell r="R2370">
            <v>1797.6</v>
          </cell>
          <cell r="S2370">
            <v>1797.6</v>
          </cell>
          <cell r="T2370">
            <v>120</v>
          </cell>
        </row>
        <row r="2371">
          <cell r="C2371" t="str">
            <v>Кизеловский городской округ Пермского края</v>
          </cell>
          <cell r="D2371" t="str">
            <v>г. Кизел, ул. Швейников, д. 4</v>
          </cell>
          <cell r="E2371" t="b">
            <v>1</v>
          </cell>
          <cell r="F2371">
            <v>1960</v>
          </cell>
          <cell r="H2371" t="str">
            <v>Кирпич</v>
          </cell>
          <cell r="L2371">
            <v>2</v>
          </cell>
          <cell r="M2371">
            <v>1</v>
          </cell>
          <cell r="Q2371">
            <v>271.3</v>
          </cell>
          <cell r="R2371">
            <v>175.7</v>
          </cell>
          <cell r="S2371">
            <v>102.7</v>
          </cell>
          <cell r="T2371">
            <v>18</v>
          </cell>
        </row>
        <row r="2372">
          <cell r="C2372" t="str">
            <v>Кизеловский городской округ Пермского края</v>
          </cell>
          <cell r="D2372" t="str">
            <v>г. Кизел, ул. Швейников, д. 5</v>
          </cell>
          <cell r="E2372" t="b">
            <v>1</v>
          </cell>
          <cell r="F2372">
            <v>1979</v>
          </cell>
          <cell r="H2372" t="str">
            <v>Панели</v>
          </cell>
          <cell r="I2372" t="str">
            <v>плоская</v>
          </cell>
          <cell r="K2372" t="str">
            <v>имеется</v>
          </cell>
          <cell r="L2372">
            <v>5</v>
          </cell>
          <cell r="M2372">
            <v>4</v>
          </cell>
          <cell r="Q2372">
            <v>2839.7</v>
          </cell>
          <cell r="R2372">
            <v>2597.1</v>
          </cell>
          <cell r="S2372">
            <v>2597.1</v>
          </cell>
          <cell r="T2372">
            <v>123</v>
          </cell>
        </row>
        <row r="2373">
          <cell r="C2373" t="str">
            <v>Кизеловский городской округ Пермского края</v>
          </cell>
          <cell r="D2373" t="str">
            <v>г. Кизел, ул. Швейников, д. 6</v>
          </cell>
          <cell r="E2373" t="b">
            <v>1</v>
          </cell>
          <cell r="F2373">
            <v>1964</v>
          </cell>
          <cell r="H2373" t="str">
            <v>Крупные блоки</v>
          </cell>
          <cell r="L2373">
            <v>5</v>
          </cell>
          <cell r="M2373">
            <v>2</v>
          </cell>
          <cell r="Q2373">
            <v>2911.5</v>
          </cell>
          <cell r="R2373">
            <v>1617.3</v>
          </cell>
          <cell r="S2373">
            <v>1519.9</v>
          </cell>
          <cell r="T2373">
            <v>66</v>
          </cell>
        </row>
        <row r="2374">
          <cell r="C2374" t="str">
            <v>Кизеловский городской округ Пермского края</v>
          </cell>
          <cell r="D2374" t="str">
            <v>г. Кизел, ул. Швейников, д. 8</v>
          </cell>
          <cell r="E2374" t="b">
            <v>1</v>
          </cell>
          <cell r="F2374">
            <v>1972</v>
          </cell>
          <cell r="H2374" t="str">
            <v>Железобетон</v>
          </cell>
          <cell r="L2374">
            <v>5</v>
          </cell>
          <cell r="Q2374">
            <v>3408.8</v>
          </cell>
          <cell r="R2374">
            <v>2275.3000000000002</v>
          </cell>
          <cell r="S2374">
            <v>1945.7</v>
          </cell>
          <cell r="T2374">
            <v>162</v>
          </cell>
        </row>
        <row r="2375">
          <cell r="C2375" t="str">
            <v>Кизеловский городской округ Пермского края</v>
          </cell>
          <cell r="D2375" t="str">
            <v>г. Кизел, ул. Швейников, д. 29</v>
          </cell>
          <cell r="E2375" t="b">
            <v>1</v>
          </cell>
          <cell r="F2375">
            <v>1978</v>
          </cell>
          <cell r="H2375" t="str">
            <v>Панели</v>
          </cell>
          <cell r="I2375" t="str">
            <v>плоская</v>
          </cell>
          <cell r="K2375" t="str">
            <v>имеется</v>
          </cell>
          <cell r="L2375">
            <v>5</v>
          </cell>
          <cell r="M2375">
            <v>4</v>
          </cell>
          <cell r="Q2375">
            <v>4816.2</v>
          </cell>
          <cell r="R2375">
            <v>4665.8</v>
          </cell>
          <cell r="S2375">
            <v>3510.5</v>
          </cell>
          <cell r="T2375">
            <v>131</v>
          </cell>
        </row>
        <row r="2376">
          <cell r="C2376" t="str">
            <v>Кизеловский городской округ Пермского края</v>
          </cell>
          <cell r="D2376" t="str">
            <v>г. Кизел, ул. Швейников, д. 30</v>
          </cell>
          <cell r="E2376" t="b">
            <v>1</v>
          </cell>
          <cell r="F2376">
            <v>1981</v>
          </cell>
          <cell r="H2376" t="str">
            <v>Крупные блоки</v>
          </cell>
          <cell r="L2376">
            <v>5</v>
          </cell>
          <cell r="M2376">
            <v>4</v>
          </cell>
          <cell r="Q2376">
            <v>4272.1000000000004</v>
          </cell>
          <cell r="R2376">
            <v>3378.8</v>
          </cell>
          <cell r="S2376">
            <v>3378.8</v>
          </cell>
          <cell r="T2376">
            <v>132</v>
          </cell>
        </row>
        <row r="2377">
          <cell r="C2377" t="str">
            <v>Кизеловский городской округ Пермского края</v>
          </cell>
          <cell r="D2377" t="str">
            <v>г. Кизел, ул. Швейников, д. 36</v>
          </cell>
          <cell r="E2377" t="b">
            <v>1</v>
          </cell>
          <cell r="F2377">
            <v>1976</v>
          </cell>
          <cell r="H2377" t="str">
            <v>крупноблочные панели</v>
          </cell>
          <cell r="I2377" t="str">
            <v>плоская</v>
          </cell>
          <cell r="K2377" t="str">
            <v>имеется</v>
          </cell>
          <cell r="L2377">
            <v>5</v>
          </cell>
          <cell r="M2377">
            <v>4</v>
          </cell>
          <cell r="Q2377">
            <v>2910.8</v>
          </cell>
          <cell r="R2377">
            <v>2581.8000000000002</v>
          </cell>
          <cell r="S2377">
            <v>2486.3000000000002</v>
          </cell>
          <cell r="T2377">
            <v>101</v>
          </cell>
        </row>
        <row r="2378">
          <cell r="C2378" t="str">
            <v>Кизеловский городской округ Пермского края</v>
          </cell>
          <cell r="D2378" t="str">
            <v>г. Кизел, ул. Энгельса, д. 3</v>
          </cell>
          <cell r="E2378" t="b">
            <v>1</v>
          </cell>
          <cell r="F2378">
            <v>1988</v>
          </cell>
          <cell r="H2378" t="str">
            <v>Кирпич</v>
          </cell>
          <cell r="L2378">
            <v>2</v>
          </cell>
          <cell r="M2378">
            <v>2</v>
          </cell>
          <cell r="Q2378">
            <v>581.79999999999995</v>
          </cell>
          <cell r="R2378">
            <v>417.3</v>
          </cell>
          <cell r="S2378">
            <v>320.33</v>
          </cell>
          <cell r="T2378">
            <v>31</v>
          </cell>
        </row>
        <row r="2379">
          <cell r="C2379" t="str">
            <v>Кизеловский городской округ Пермского края</v>
          </cell>
          <cell r="D2379" t="str">
            <v>г. Кизел, ул. Энгельса, д. 14</v>
          </cell>
          <cell r="E2379" t="b">
            <v>1</v>
          </cell>
          <cell r="F2379">
            <v>1995</v>
          </cell>
          <cell r="H2379" t="str">
            <v>Кирпич</v>
          </cell>
          <cell r="L2379">
            <v>3</v>
          </cell>
          <cell r="M2379">
            <v>2</v>
          </cell>
          <cell r="Q2379">
            <v>1869.1</v>
          </cell>
          <cell r="R2379">
            <v>1254.8</v>
          </cell>
          <cell r="S2379">
            <v>1072</v>
          </cell>
          <cell r="T2379">
            <v>56</v>
          </cell>
        </row>
        <row r="2380">
          <cell r="C2380" t="str">
            <v>Кизеловский городской округ Пермского края</v>
          </cell>
          <cell r="D2380" t="str">
            <v>г. Кизел, ул. Энгельса, д. 15</v>
          </cell>
          <cell r="E2380" t="b">
            <v>1</v>
          </cell>
          <cell r="F2380">
            <v>1996</v>
          </cell>
          <cell r="H2380" t="str">
            <v>Крупные панели</v>
          </cell>
          <cell r="L2380">
            <v>5</v>
          </cell>
          <cell r="M2380">
            <v>6</v>
          </cell>
          <cell r="Q2380">
            <v>5370</v>
          </cell>
          <cell r="R2380">
            <v>3970.4</v>
          </cell>
          <cell r="S2380">
            <v>3554.4</v>
          </cell>
          <cell r="T2380">
            <v>179</v>
          </cell>
        </row>
        <row r="2381">
          <cell r="C2381" t="str">
            <v>Кизеловский городской округ Пермского края</v>
          </cell>
          <cell r="D2381" t="str">
            <v>г. Кизел, ул. Энгельса, д. 46</v>
          </cell>
          <cell r="E2381" t="b">
            <v>1</v>
          </cell>
          <cell r="F2381">
            <v>1960</v>
          </cell>
          <cell r="H2381" t="str">
            <v>Кирпич</v>
          </cell>
          <cell r="L2381">
            <v>2</v>
          </cell>
          <cell r="M2381">
            <v>1</v>
          </cell>
          <cell r="Q2381">
            <v>698</v>
          </cell>
          <cell r="R2381">
            <v>654</v>
          </cell>
          <cell r="S2381">
            <v>535.1</v>
          </cell>
          <cell r="T2381">
            <v>26</v>
          </cell>
        </row>
        <row r="2382">
          <cell r="C2382" t="str">
            <v>Кизеловский городской округ Пермского края</v>
          </cell>
          <cell r="D2382" t="str">
            <v>г. Кизел, ул. Энгельса, д. 50</v>
          </cell>
          <cell r="E2382" t="b">
            <v>1</v>
          </cell>
          <cell r="F2382">
            <v>2010</v>
          </cell>
          <cell r="H2382" t="str">
            <v>Панель</v>
          </cell>
          <cell r="L2382">
            <v>3</v>
          </cell>
          <cell r="M2382">
            <v>1</v>
          </cell>
          <cell r="Q2382">
            <v>937.5</v>
          </cell>
          <cell r="R2382">
            <v>501.3</v>
          </cell>
          <cell r="S2382">
            <v>501.3</v>
          </cell>
          <cell r="T2382">
            <v>37</v>
          </cell>
        </row>
        <row r="2383">
          <cell r="C2383" t="str">
            <v>Кизеловский городской округ Пермского края</v>
          </cell>
          <cell r="D2383" t="str">
            <v>г. Кизел, ул. Энгельса, д. 72</v>
          </cell>
          <cell r="E2383" t="b">
            <v>1</v>
          </cell>
          <cell r="F2383">
            <v>1962</v>
          </cell>
          <cell r="H2383" t="str">
            <v>Крупные блоки</v>
          </cell>
          <cell r="L2383">
            <v>3</v>
          </cell>
          <cell r="M2383">
            <v>3</v>
          </cell>
          <cell r="Q2383">
            <v>1390.3</v>
          </cell>
          <cell r="R2383">
            <v>1390.3</v>
          </cell>
          <cell r="S2383">
            <v>1347.4</v>
          </cell>
          <cell r="T2383">
            <v>41</v>
          </cell>
        </row>
        <row r="2384">
          <cell r="C2384" t="str">
            <v>Кизеловский городской округ Пермского края</v>
          </cell>
          <cell r="D2384" t="str">
            <v>г. Кизел, ул. Энгельса, д. 76</v>
          </cell>
          <cell r="E2384" t="b">
            <v>1</v>
          </cell>
          <cell r="F2384">
            <v>1961</v>
          </cell>
          <cell r="H2384" t="str">
            <v>Кирпич</v>
          </cell>
          <cell r="L2384">
            <v>3</v>
          </cell>
          <cell r="M2384">
            <v>2</v>
          </cell>
          <cell r="Q2384">
            <v>1299.0999999999999</v>
          </cell>
          <cell r="R2384">
            <v>963.7</v>
          </cell>
          <cell r="S2384">
            <v>908.9</v>
          </cell>
          <cell r="T2384">
            <v>38</v>
          </cell>
        </row>
        <row r="2385">
          <cell r="C2385" t="str">
            <v>Кизеловский городской округ Пермского края</v>
          </cell>
          <cell r="D2385" t="str">
            <v>г. Кизел, ул. Энгельса, д. 78</v>
          </cell>
          <cell r="E2385" t="b">
            <v>1</v>
          </cell>
          <cell r="F2385">
            <v>1961</v>
          </cell>
          <cell r="H2385" t="str">
            <v>Кирпич</v>
          </cell>
          <cell r="L2385">
            <v>3</v>
          </cell>
          <cell r="M2385">
            <v>2</v>
          </cell>
          <cell r="Q2385">
            <v>1696.5</v>
          </cell>
          <cell r="R2385">
            <v>959.5</v>
          </cell>
          <cell r="S2385">
            <v>849.4</v>
          </cell>
          <cell r="T2385">
            <v>42</v>
          </cell>
        </row>
        <row r="2386">
          <cell r="C2386" t="str">
            <v>Кизеловский городской округ Пермского края</v>
          </cell>
          <cell r="D2386" t="str">
            <v>г. Кизел, ул. Энгельса, д. 80</v>
          </cell>
          <cell r="E2386" t="b">
            <v>1</v>
          </cell>
          <cell r="F2386">
            <v>1961</v>
          </cell>
          <cell r="H2386" t="str">
            <v>Кирпич</v>
          </cell>
          <cell r="L2386">
            <v>3</v>
          </cell>
          <cell r="M2386">
            <v>2</v>
          </cell>
          <cell r="Q2386">
            <v>1646.6</v>
          </cell>
          <cell r="R2386">
            <v>954.5</v>
          </cell>
          <cell r="S2386">
            <v>882.1</v>
          </cell>
          <cell r="T2386">
            <v>31</v>
          </cell>
        </row>
        <row r="2387">
          <cell r="C2387" t="str">
            <v>Кизеловский городской округ Пермского края</v>
          </cell>
          <cell r="D2387" t="str">
            <v>г. Кизел, ул. Энгельса, д. 82</v>
          </cell>
          <cell r="E2387" t="b">
            <v>1</v>
          </cell>
          <cell r="F2387">
            <v>1961</v>
          </cell>
          <cell r="H2387" t="str">
            <v>Кирпич</v>
          </cell>
          <cell r="L2387">
            <v>3</v>
          </cell>
          <cell r="M2387">
            <v>2</v>
          </cell>
          <cell r="Q2387">
            <v>961.1</v>
          </cell>
          <cell r="R2387">
            <v>891.1</v>
          </cell>
          <cell r="S2387">
            <v>803.9</v>
          </cell>
          <cell r="T2387">
            <v>38</v>
          </cell>
        </row>
        <row r="2388">
          <cell r="C2388" t="str">
            <v>Кизеловский городской округ Пермского края</v>
          </cell>
          <cell r="D2388" t="str">
            <v>г. Кизел, ул. Энгельса, д. 84</v>
          </cell>
          <cell r="E2388" t="b">
            <v>1</v>
          </cell>
          <cell r="F2388">
            <v>1963</v>
          </cell>
          <cell r="H2388" t="str">
            <v>Крупные блоки</v>
          </cell>
          <cell r="L2388">
            <v>5</v>
          </cell>
          <cell r="M2388">
            <v>4</v>
          </cell>
          <cell r="Q2388">
            <v>4898.7</v>
          </cell>
          <cell r="R2388">
            <v>3047</v>
          </cell>
          <cell r="S2388">
            <v>2907.3</v>
          </cell>
          <cell r="T2388">
            <v>119</v>
          </cell>
        </row>
        <row r="2389">
          <cell r="C2389" t="str">
            <v>Кизеловский городской округ Пермского края</v>
          </cell>
          <cell r="D2389" t="str">
            <v>г. Кизел, ул. Энгельса, д. 86</v>
          </cell>
          <cell r="E2389" t="b">
            <v>1</v>
          </cell>
          <cell r="F2389">
            <v>1962</v>
          </cell>
          <cell r="H2389" t="str">
            <v>Блоки</v>
          </cell>
          <cell r="L2389">
            <v>5</v>
          </cell>
          <cell r="M2389">
            <v>4</v>
          </cell>
          <cell r="Q2389">
            <v>2870.4</v>
          </cell>
          <cell r="R2389">
            <v>2630.4</v>
          </cell>
          <cell r="S2389">
            <v>2425.9</v>
          </cell>
          <cell r="T2389">
            <v>103</v>
          </cell>
        </row>
        <row r="2390">
          <cell r="C2390" t="str">
            <v>Кизеловский городской округ Пермского края</v>
          </cell>
          <cell r="D2390" t="str">
            <v>г. Кизел, ул. Энгельса, д. 88</v>
          </cell>
          <cell r="E2390" t="b">
            <v>1</v>
          </cell>
          <cell r="F2390">
            <v>1963</v>
          </cell>
          <cell r="H2390" t="str">
            <v>Крупные блоки</v>
          </cell>
          <cell r="L2390">
            <v>5</v>
          </cell>
          <cell r="M2390">
            <v>4</v>
          </cell>
          <cell r="Q2390">
            <v>4940.3</v>
          </cell>
          <cell r="R2390">
            <v>2576.8000000000002</v>
          </cell>
          <cell r="S2390">
            <v>2309.1999999999998</v>
          </cell>
          <cell r="T2390">
            <v>114</v>
          </cell>
        </row>
        <row r="2391">
          <cell r="C2391" t="str">
            <v>Кизеловский городской округ Пермского края</v>
          </cell>
          <cell r="D2391" t="str">
            <v>г. Кизел, ул. Юных Коммунаров, д. 27</v>
          </cell>
          <cell r="E2391" t="b">
            <v>1</v>
          </cell>
          <cell r="F2391">
            <v>1940</v>
          </cell>
          <cell r="H2391" t="str">
            <v>Кирпич</v>
          </cell>
          <cell r="L2391">
            <v>3</v>
          </cell>
          <cell r="M2391">
            <v>4</v>
          </cell>
          <cell r="Q2391">
            <v>1533.5</v>
          </cell>
          <cell r="R2391">
            <v>1282.9000000000001</v>
          </cell>
          <cell r="S2391">
            <v>1205</v>
          </cell>
          <cell r="T2391">
            <v>55</v>
          </cell>
        </row>
        <row r="2392">
          <cell r="C2392" t="str">
            <v>Кизеловский городской округ Пермского края</v>
          </cell>
          <cell r="D2392" t="str">
            <v>г. Кизел, ул. Юных Коммунаров, д. 34</v>
          </cell>
          <cell r="E2392" t="b">
            <v>1</v>
          </cell>
          <cell r="F2392">
            <v>1968</v>
          </cell>
          <cell r="H2392" t="str">
            <v>Крупные блоки</v>
          </cell>
          <cell r="L2392">
            <v>5</v>
          </cell>
          <cell r="M2392">
            <v>4</v>
          </cell>
          <cell r="Q2392">
            <v>3733.6</v>
          </cell>
          <cell r="R2392">
            <v>3420.5</v>
          </cell>
          <cell r="S2392">
            <v>3400.65</v>
          </cell>
          <cell r="T2392">
            <v>160</v>
          </cell>
        </row>
        <row r="2393">
          <cell r="C2393" t="str">
            <v>Кизеловский городской округ Пермского края</v>
          </cell>
          <cell r="D2393" t="str">
            <v>г. Кизел, ул. Юных Коммунаров, д. 38</v>
          </cell>
          <cell r="E2393" t="b">
            <v>1</v>
          </cell>
          <cell r="F2393">
            <v>1961</v>
          </cell>
          <cell r="H2393" t="str">
            <v>Кирпич</v>
          </cell>
          <cell r="L2393">
            <v>3</v>
          </cell>
          <cell r="M2393">
            <v>2</v>
          </cell>
          <cell r="Q2393">
            <v>1088.4000000000001</v>
          </cell>
          <cell r="R2393">
            <v>1020.4</v>
          </cell>
          <cell r="S2393">
            <v>967.5</v>
          </cell>
          <cell r="T2393">
            <v>49</v>
          </cell>
        </row>
        <row r="2394">
          <cell r="C2394" t="str">
            <v>Кизеловский городской округ Пермского края</v>
          </cell>
          <cell r="D2394" t="str">
            <v>п. Северный-Коспашский, ул. Крепильщиков, д. 15</v>
          </cell>
          <cell r="E2394" t="b">
            <v>1</v>
          </cell>
          <cell r="F2394">
            <v>1960</v>
          </cell>
          <cell r="H2394" t="str">
            <v>Кирпич</v>
          </cell>
          <cell r="L2394">
            <v>2</v>
          </cell>
          <cell r="M2394">
            <v>2</v>
          </cell>
          <cell r="Q2394">
            <v>663.9</v>
          </cell>
          <cell r="R2394">
            <v>619.9</v>
          </cell>
          <cell r="S2394">
            <v>380.3</v>
          </cell>
          <cell r="T2394">
            <v>21</v>
          </cell>
        </row>
        <row r="2395">
          <cell r="C2395" t="str">
            <v>Кизеловский городской округ Пермского края</v>
          </cell>
          <cell r="D2395" t="str">
            <v>п. Северный-Коспашский, ул. Крепильщиков, д. 17</v>
          </cell>
          <cell r="E2395" t="b">
            <v>1</v>
          </cell>
          <cell r="F2395">
            <v>1961</v>
          </cell>
          <cell r="G2395">
            <v>1961</v>
          </cell>
          <cell r="H2395" t="str">
            <v>Кирпич</v>
          </cell>
          <cell r="L2395">
            <v>2</v>
          </cell>
          <cell r="M2395">
            <v>2</v>
          </cell>
          <cell r="Q2395">
            <v>636.20000000000005</v>
          </cell>
          <cell r="R2395">
            <v>636.20000000000005</v>
          </cell>
          <cell r="S2395">
            <v>424.7</v>
          </cell>
          <cell r="T2395">
            <v>15</v>
          </cell>
        </row>
        <row r="2396">
          <cell r="C2396" t="str">
            <v>Кизеловский городской округ Пермского края</v>
          </cell>
          <cell r="D2396" t="str">
            <v>п. Северный-Коспашский, ул. Крепильщиков, д. 19</v>
          </cell>
          <cell r="E2396" t="b">
            <v>1</v>
          </cell>
          <cell r="F2396">
            <v>1960</v>
          </cell>
          <cell r="H2396" t="str">
            <v>Кирпич</v>
          </cell>
          <cell r="L2396">
            <v>2</v>
          </cell>
          <cell r="M2396">
            <v>2</v>
          </cell>
          <cell r="Q2396">
            <v>681.8</v>
          </cell>
          <cell r="R2396">
            <v>633</v>
          </cell>
          <cell r="S2396">
            <v>385.8</v>
          </cell>
          <cell r="T2396">
            <v>27</v>
          </cell>
        </row>
        <row r="2397">
          <cell r="C2397" t="str">
            <v>Кизеловский городской округ Пермского края</v>
          </cell>
          <cell r="D2397" t="str">
            <v>п. Северный-Коспашский, ул. Крепильщиков, д. 21</v>
          </cell>
          <cell r="E2397" t="b">
            <v>1</v>
          </cell>
          <cell r="F2397">
            <v>1961</v>
          </cell>
          <cell r="H2397" t="str">
            <v>Кирпич</v>
          </cell>
          <cell r="L2397">
            <v>2</v>
          </cell>
          <cell r="M2397">
            <v>2</v>
          </cell>
          <cell r="Q2397">
            <v>683.3</v>
          </cell>
          <cell r="R2397">
            <v>635.20000000000005</v>
          </cell>
          <cell r="S2397">
            <v>503.9</v>
          </cell>
          <cell r="T2397">
            <v>15</v>
          </cell>
        </row>
        <row r="2398">
          <cell r="C2398" t="str">
            <v>Кизеловский городской округ Пермского края</v>
          </cell>
          <cell r="D2398" t="str">
            <v>п. Северный-Коспашский, ул. Крепильщиков, д. 23</v>
          </cell>
          <cell r="E2398" t="b">
            <v>1</v>
          </cell>
          <cell r="F2398">
            <v>1959</v>
          </cell>
          <cell r="H2398" t="str">
            <v>Кирпич</v>
          </cell>
          <cell r="L2398">
            <v>2</v>
          </cell>
          <cell r="M2398">
            <v>2</v>
          </cell>
          <cell r="Q2398">
            <v>640.70000000000005</v>
          </cell>
          <cell r="R2398">
            <v>592.5</v>
          </cell>
          <cell r="S2398">
            <v>296.39999999999998</v>
          </cell>
          <cell r="T2398">
            <v>24</v>
          </cell>
        </row>
        <row r="2399">
          <cell r="C2399" t="str">
            <v>Кизеловский городской округ Пермского края</v>
          </cell>
          <cell r="D2399" t="str">
            <v>п. Северный-Коспашский, ул. Крепильщиков, д. 31</v>
          </cell>
          <cell r="E2399" t="b">
            <v>1</v>
          </cell>
          <cell r="F2399">
            <v>1978</v>
          </cell>
          <cell r="H2399" t="str">
            <v>Крупные панели</v>
          </cell>
          <cell r="L2399">
            <v>5</v>
          </cell>
          <cell r="M2399">
            <v>8</v>
          </cell>
          <cell r="Q2399">
            <v>4815.7</v>
          </cell>
          <cell r="R2399">
            <v>3850.3</v>
          </cell>
          <cell r="S2399">
            <v>2292.3000000000002</v>
          </cell>
        </row>
        <row r="2400">
          <cell r="C2400" t="str">
            <v>Кизеловский городской округ Пермского края</v>
          </cell>
          <cell r="D2400" t="str">
            <v>п. Северный-Коспашский, ул. Крепильщиков, д. 17А</v>
          </cell>
          <cell r="E2400" t="b">
            <v>1</v>
          </cell>
          <cell r="F2400">
            <v>1961</v>
          </cell>
          <cell r="G2400">
            <v>1961</v>
          </cell>
          <cell r="H2400" t="str">
            <v>Кирпич</v>
          </cell>
          <cell r="L2400">
            <v>4</v>
          </cell>
          <cell r="M2400">
            <v>2</v>
          </cell>
          <cell r="Q2400">
            <v>1272.3</v>
          </cell>
          <cell r="R2400">
            <v>1272.3</v>
          </cell>
          <cell r="S2400">
            <v>842.1</v>
          </cell>
          <cell r="T2400">
            <v>37</v>
          </cell>
        </row>
        <row r="2401">
          <cell r="C2401" t="str">
            <v>Кизеловский городской округ Пермского края</v>
          </cell>
          <cell r="D2401" t="str">
            <v>п. Северный-Коспашский, ул. Крепильщиков, д. 19А</v>
          </cell>
          <cell r="E2401" t="b">
            <v>1</v>
          </cell>
          <cell r="F2401">
            <v>1960</v>
          </cell>
          <cell r="H2401" t="str">
            <v>Кирпич</v>
          </cell>
          <cell r="L2401">
            <v>2</v>
          </cell>
          <cell r="M2401">
            <v>2</v>
          </cell>
          <cell r="Q2401">
            <v>673.1</v>
          </cell>
          <cell r="R2401">
            <v>625.5</v>
          </cell>
          <cell r="S2401">
            <v>424.2</v>
          </cell>
          <cell r="T2401">
            <v>17</v>
          </cell>
        </row>
        <row r="2402">
          <cell r="C2402" t="str">
            <v>Кизеловский городской округ Пермского края</v>
          </cell>
          <cell r="D2402" t="str">
            <v>п. Северный-Коспашский, ул. Крепильщиков, д. 21А</v>
          </cell>
          <cell r="E2402" t="b">
            <v>1</v>
          </cell>
          <cell r="F2402">
            <v>1960</v>
          </cell>
          <cell r="H2402" t="str">
            <v>Кирпич</v>
          </cell>
          <cell r="L2402">
            <v>2</v>
          </cell>
          <cell r="M2402">
            <v>2</v>
          </cell>
          <cell r="Q2402">
            <v>672.8</v>
          </cell>
          <cell r="R2402">
            <v>624.9</v>
          </cell>
          <cell r="S2402">
            <v>397.8</v>
          </cell>
          <cell r="T2402">
            <v>22</v>
          </cell>
        </row>
        <row r="2403">
          <cell r="C2403" t="str">
            <v>Кизеловский городской округ Пермского края</v>
          </cell>
          <cell r="D2403" t="str">
            <v>п. Северный-Коспашский, ул. Крепильщиков, д. 23А</v>
          </cell>
          <cell r="E2403" t="b">
            <v>1</v>
          </cell>
          <cell r="F2403">
            <v>1962</v>
          </cell>
          <cell r="L2403">
            <v>4</v>
          </cell>
          <cell r="M2403">
            <v>2</v>
          </cell>
          <cell r="Q2403">
            <v>2747</v>
          </cell>
          <cell r="R2403">
            <v>1277</v>
          </cell>
          <cell r="S2403">
            <v>1149.3</v>
          </cell>
        </row>
        <row r="2404">
          <cell r="C2404" t="str">
            <v>Кизеловский городской округ Пермского края</v>
          </cell>
          <cell r="D2404" t="str">
            <v>п. Северный-Коспашский, ул. Фурманова, д. 11</v>
          </cell>
          <cell r="E2404" t="b">
            <v>1</v>
          </cell>
          <cell r="F2404">
            <v>1972</v>
          </cell>
          <cell r="H2404" t="str">
            <v>Крупные блоки</v>
          </cell>
          <cell r="L2404">
            <v>5</v>
          </cell>
          <cell r="M2404">
            <v>4</v>
          </cell>
          <cell r="Q2404">
            <v>3430.8</v>
          </cell>
          <cell r="R2404">
            <v>2292.9</v>
          </cell>
          <cell r="S2404">
            <v>1127.7</v>
          </cell>
        </row>
        <row r="2405">
          <cell r="C2405" t="str">
            <v>Кизеловский городской округ Пермского края</v>
          </cell>
          <cell r="D2405" t="str">
            <v>п. Северный-Коспашский, ул. Фурманова, д. 13</v>
          </cell>
          <cell r="E2405" t="b">
            <v>1</v>
          </cell>
          <cell r="F2405">
            <v>1969</v>
          </cell>
          <cell r="H2405" t="str">
            <v>Крупные блоки</v>
          </cell>
          <cell r="L2405">
            <v>5</v>
          </cell>
          <cell r="M2405">
            <v>4</v>
          </cell>
          <cell r="Q2405">
            <v>3198.9</v>
          </cell>
          <cell r="R2405">
            <v>1580.6</v>
          </cell>
          <cell r="S2405">
            <v>793.2</v>
          </cell>
        </row>
        <row r="2406">
          <cell r="C2406" t="str">
            <v>Кизеловский городской округ Пермского края</v>
          </cell>
          <cell r="D2406" t="str">
            <v>п. Северный-Коспашский, ул. Фурманова, д. 15</v>
          </cell>
          <cell r="E2406" t="b">
            <v>1</v>
          </cell>
          <cell r="F2406">
            <v>1966</v>
          </cell>
          <cell r="H2406" t="str">
            <v>Крупные блоки</v>
          </cell>
          <cell r="L2406">
            <v>5</v>
          </cell>
          <cell r="M2406">
            <v>4</v>
          </cell>
          <cell r="Q2406">
            <v>3965.5</v>
          </cell>
          <cell r="R2406">
            <v>2111.6</v>
          </cell>
          <cell r="S2406">
            <v>758.9</v>
          </cell>
          <cell r="T2406">
            <v>114</v>
          </cell>
        </row>
        <row r="2407">
          <cell r="C2407" t="str">
            <v>Кизеловский городской округ Пермского края</v>
          </cell>
          <cell r="D2407" t="str">
            <v>п. Северный-Коспашский, ул. Фурманова, д. 17</v>
          </cell>
          <cell r="E2407" t="b">
            <v>1</v>
          </cell>
          <cell r="F2407">
            <v>1964</v>
          </cell>
          <cell r="G2407">
            <v>1964</v>
          </cell>
          <cell r="H2407" t="str">
            <v xml:space="preserve">Железно/бетоные </v>
          </cell>
          <cell r="L2407">
            <v>5</v>
          </cell>
          <cell r="M2407">
            <v>4</v>
          </cell>
          <cell r="Q2407">
            <v>3878.5</v>
          </cell>
          <cell r="R2407">
            <v>3878.5</v>
          </cell>
          <cell r="S2407">
            <v>2065.6</v>
          </cell>
          <cell r="T2407">
            <v>91</v>
          </cell>
        </row>
        <row r="2408">
          <cell r="C2408" t="str">
            <v>Кизеловский городской округ Пермского края</v>
          </cell>
          <cell r="D2408" t="str">
            <v>п. Северный-Коспашский, ул. Фурманова, д. 19</v>
          </cell>
          <cell r="E2408" t="b">
            <v>1</v>
          </cell>
          <cell r="F2408">
            <v>1975</v>
          </cell>
          <cell r="H2408" t="str">
            <v>Крупные блоки</v>
          </cell>
          <cell r="L2408">
            <v>5</v>
          </cell>
          <cell r="M2408">
            <v>4</v>
          </cell>
          <cell r="Q2408">
            <v>3561.8</v>
          </cell>
          <cell r="R2408">
            <v>1845.3</v>
          </cell>
          <cell r="S2408">
            <v>1123.0999999999999</v>
          </cell>
        </row>
        <row r="2409">
          <cell r="C2409" t="str">
            <v>Кизеловский городской округ Пермского края</v>
          </cell>
          <cell r="D2409" t="str">
            <v>п. Центральный-Коспашский, ул. Няровская, д. 1</v>
          </cell>
          <cell r="E2409" t="b">
            <v>1</v>
          </cell>
          <cell r="F2409">
            <v>1960</v>
          </cell>
          <cell r="H2409" t="str">
            <v>Кирпич</v>
          </cell>
          <cell r="L2409">
            <v>3</v>
          </cell>
          <cell r="M2409">
            <v>2</v>
          </cell>
          <cell r="Q2409">
            <v>1936.1</v>
          </cell>
          <cell r="R2409">
            <v>1395.7</v>
          </cell>
          <cell r="S2409">
            <v>1080.5999999999999</v>
          </cell>
          <cell r="T2409">
            <v>36</v>
          </cell>
        </row>
        <row r="2410">
          <cell r="C2410" t="str">
            <v>Кизеловский городской округ Пермского края</v>
          </cell>
          <cell r="D2410" t="str">
            <v>п. Центральный-Коспашский, ул. Няровская, д. 2</v>
          </cell>
          <cell r="E2410" t="b">
            <v>1</v>
          </cell>
          <cell r="F2410">
            <v>1960</v>
          </cell>
          <cell r="H2410" t="str">
            <v>Кирпич</v>
          </cell>
          <cell r="L2410">
            <v>3</v>
          </cell>
          <cell r="M2410">
            <v>2</v>
          </cell>
          <cell r="Q2410">
            <v>1716.8</v>
          </cell>
          <cell r="R2410">
            <v>1500.7</v>
          </cell>
          <cell r="S2410">
            <v>1117.0999999999999</v>
          </cell>
          <cell r="T2410">
            <v>36</v>
          </cell>
        </row>
        <row r="2411">
          <cell r="C2411" t="str">
            <v>Кизеловский городской округ Пермского края</v>
          </cell>
          <cell r="D2411" t="str">
            <v>п. Центральный-Коспашский, ул. Няровская, д. 4</v>
          </cell>
          <cell r="E2411" t="b">
            <v>1</v>
          </cell>
          <cell r="F2411">
            <v>1960</v>
          </cell>
          <cell r="H2411" t="str">
            <v>Кирпич</v>
          </cell>
          <cell r="L2411">
            <v>3</v>
          </cell>
          <cell r="M2411">
            <v>2</v>
          </cell>
          <cell r="Q2411">
            <v>1507.6</v>
          </cell>
          <cell r="R2411">
            <v>1298.4000000000001</v>
          </cell>
          <cell r="S2411">
            <v>777.5</v>
          </cell>
          <cell r="T2411">
            <v>31</v>
          </cell>
        </row>
        <row r="2412">
          <cell r="C2412" t="str">
            <v>Кизеловский городской округ Пермского края</v>
          </cell>
          <cell r="D2412" t="str">
            <v>п. Центральный-Коспашский, ул. Парижской Коммуны, д. 36</v>
          </cell>
          <cell r="E2412" t="b">
            <v>1</v>
          </cell>
          <cell r="F2412">
            <v>1964</v>
          </cell>
          <cell r="H2412" t="str">
            <v>Кирпич</v>
          </cell>
          <cell r="L2412">
            <v>4</v>
          </cell>
          <cell r="M2412">
            <v>2</v>
          </cell>
          <cell r="Q2412">
            <v>1689.6</v>
          </cell>
          <cell r="R2412">
            <v>1447.4</v>
          </cell>
          <cell r="S2412">
            <v>1369.5</v>
          </cell>
          <cell r="T2412">
            <v>48</v>
          </cell>
        </row>
        <row r="2413">
          <cell r="C2413" t="str">
            <v>Кизеловский городской округ Пермского края</v>
          </cell>
          <cell r="D2413" t="str">
            <v>п. Центральный-Коспашский, ул. Парижской Коммуны, д. 38</v>
          </cell>
          <cell r="E2413" t="b">
            <v>1</v>
          </cell>
          <cell r="F2413">
            <v>1966</v>
          </cell>
          <cell r="H2413" t="str">
            <v>Крупные блоки</v>
          </cell>
          <cell r="L2413">
            <v>5</v>
          </cell>
          <cell r="M2413">
            <v>4</v>
          </cell>
          <cell r="Q2413">
            <v>3171.3</v>
          </cell>
          <cell r="R2413">
            <v>2060</v>
          </cell>
          <cell r="S2413">
            <v>2380.1</v>
          </cell>
          <cell r="T2413">
            <v>116</v>
          </cell>
        </row>
        <row r="2414">
          <cell r="C2414" t="str">
            <v>Кизеловский городской округ Пермского края</v>
          </cell>
          <cell r="D2414" t="str">
            <v>п. Центральный-Коспашский, ул. Парижской Коммуны, д. 39</v>
          </cell>
          <cell r="E2414" t="b">
            <v>1</v>
          </cell>
          <cell r="F2414">
            <v>1975</v>
          </cell>
          <cell r="H2414" t="str">
            <v>Железобетон</v>
          </cell>
          <cell r="L2414">
            <v>5</v>
          </cell>
          <cell r="M2414">
            <v>4</v>
          </cell>
          <cell r="Q2414">
            <v>3432.8</v>
          </cell>
          <cell r="R2414">
            <v>2519.5</v>
          </cell>
          <cell r="S2414">
            <v>2849.2</v>
          </cell>
          <cell r="T2414">
            <v>115</v>
          </cell>
        </row>
        <row r="2415">
          <cell r="C2415" t="str">
            <v>Кизеловский городской округ Пермского края</v>
          </cell>
          <cell r="D2415" t="str">
            <v>п. Центральный-Коспашский, ул. Парижской Коммуны, д. 40</v>
          </cell>
          <cell r="E2415" t="b">
            <v>1</v>
          </cell>
          <cell r="F2415">
            <v>1989</v>
          </cell>
          <cell r="H2415" t="str">
            <v>Кирпич</v>
          </cell>
          <cell r="L2415">
            <v>2</v>
          </cell>
          <cell r="M2415">
            <v>2</v>
          </cell>
          <cell r="Q2415">
            <v>905.1</v>
          </cell>
          <cell r="R2415">
            <v>571.79999999999995</v>
          </cell>
          <cell r="S2415">
            <v>789.5</v>
          </cell>
          <cell r="T2415">
            <v>22</v>
          </cell>
        </row>
        <row r="2416">
          <cell r="C2416" t="str">
            <v>Кизеловский городской округ Пермского края</v>
          </cell>
          <cell r="D2416" t="str">
            <v>п. Центральный-Коспашский, ул. Парижской Коммуны, д. 45</v>
          </cell>
          <cell r="E2416" t="b">
            <v>1</v>
          </cell>
          <cell r="F2416">
            <v>1960</v>
          </cell>
          <cell r="H2416" t="str">
            <v>Кирпич</v>
          </cell>
          <cell r="L2416">
            <v>2</v>
          </cell>
          <cell r="M2416">
            <v>2</v>
          </cell>
          <cell r="Q2416">
            <v>680.7</v>
          </cell>
          <cell r="R2416">
            <v>595.79999999999995</v>
          </cell>
          <cell r="S2416">
            <v>568.79999999999995</v>
          </cell>
          <cell r="T2416">
            <v>18</v>
          </cell>
        </row>
        <row r="2417">
          <cell r="C2417" t="str">
            <v>Кизеловский городской округ Пермского края</v>
          </cell>
          <cell r="D2417" t="str">
            <v>п. Центральный-Коспашский, ул. Парижской Коммуны, д. 34А</v>
          </cell>
          <cell r="E2417" t="b">
            <v>1</v>
          </cell>
          <cell r="F2417">
            <v>1963</v>
          </cell>
          <cell r="H2417" t="str">
            <v>Кирпич</v>
          </cell>
          <cell r="L2417">
            <v>4</v>
          </cell>
          <cell r="M2417">
            <v>3</v>
          </cell>
          <cell r="Q2417">
            <v>2354.6</v>
          </cell>
          <cell r="R2417">
            <v>1992.6</v>
          </cell>
          <cell r="S2417">
            <v>1663.6</v>
          </cell>
          <cell r="T2417">
            <v>75</v>
          </cell>
        </row>
        <row r="2418">
          <cell r="C2418" t="str">
            <v>Кизеловский городской округ Пермского края</v>
          </cell>
          <cell r="D2418" t="str">
            <v>п. Центральный-Коспашский, ул. Парижской Коммуны, д. 51А</v>
          </cell>
          <cell r="E2418" t="b">
            <v>1</v>
          </cell>
          <cell r="F2418">
            <v>1997</v>
          </cell>
          <cell r="H2418" t="str">
            <v>Кирпич</v>
          </cell>
          <cell r="L2418">
            <v>3</v>
          </cell>
          <cell r="M2418">
            <v>3</v>
          </cell>
          <cell r="Q2418">
            <v>1744</v>
          </cell>
          <cell r="R2418">
            <v>1289</v>
          </cell>
          <cell r="S2418">
            <v>1502.4</v>
          </cell>
          <cell r="T2418">
            <v>50</v>
          </cell>
        </row>
        <row r="2419">
          <cell r="C2419" t="str">
            <v>Кизеловский городской округ Пермского края</v>
          </cell>
          <cell r="D2419" t="str">
            <v>п. Центральный-Коспашский, ул. Слепнева, д. 15</v>
          </cell>
          <cell r="E2419" t="b">
            <v>1</v>
          </cell>
          <cell r="F2419">
            <v>1962</v>
          </cell>
          <cell r="H2419" t="str">
            <v>Кирпич</v>
          </cell>
          <cell r="L2419">
            <v>4</v>
          </cell>
          <cell r="M2419">
            <v>3</v>
          </cell>
          <cell r="Q2419">
            <v>3008.3</v>
          </cell>
          <cell r="R2419">
            <v>2025</v>
          </cell>
          <cell r="S2419">
            <v>1722.4</v>
          </cell>
          <cell r="T2419">
            <v>58</v>
          </cell>
        </row>
        <row r="2420">
          <cell r="C2420" t="str">
            <v>Кизеловский городской округ Пермского края</v>
          </cell>
          <cell r="D2420" t="str">
            <v>п. Центральный-Коспашский, ул. Слепнева, д. 17</v>
          </cell>
          <cell r="E2420" t="b">
            <v>1</v>
          </cell>
          <cell r="F2420">
            <v>1972</v>
          </cell>
          <cell r="H2420" t="str">
            <v>Крупные блоки</v>
          </cell>
          <cell r="L2420">
            <v>5</v>
          </cell>
          <cell r="M2420">
            <v>4</v>
          </cell>
          <cell r="Q2420">
            <v>3394.4</v>
          </cell>
          <cell r="R2420">
            <v>3394.4</v>
          </cell>
          <cell r="S2420">
            <v>2600.3000000000002</v>
          </cell>
          <cell r="T2420">
            <v>121</v>
          </cell>
        </row>
        <row r="2421">
          <cell r="C2421" t="str">
            <v>Кизеловский городской округ Пермского края</v>
          </cell>
          <cell r="D2421" t="str">
            <v>п. Южный-Коспашский, ул. Есенина, д. 11</v>
          </cell>
          <cell r="E2421" t="b">
            <v>1</v>
          </cell>
          <cell r="F2421">
            <v>1961</v>
          </cell>
          <cell r="H2421" t="str">
            <v>кирпич</v>
          </cell>
          <cell r="I2421" t="str">
            <v>скатная</v>
          </cell>
          <cell r="J2421" t="str">
            <v>ГВС</v>
          </cell>
          <cell r="K2421" t="str">
            <v>не имеется</v>
          </cell>
          <cell r="L2421">
            <v>3</v>
          </cell>
          <cell r="M2421">
            <v>2</v>
          </cell>
          <cell r="Q2421">
            <v>1014.4</v>
          </cell>
          <cell r="R2421">
            <v>818.5</v>
          </cell>
          <cell r="S2421">
            <v>654.4</v>
          </cell>
          <cell r="T2421">
            <v>8</v>
          </cell>
        </row>
        <row r="2422">
          <cell r="C2422" t="str">
            <v>Кизеловский городской округ Пермского края</v>
          </cell>
          <cell r="D2422" t="str">
            <v>п. Южный-Коспашский, ул. Есенина, д. 13</v>
          </cell>
          <cell r="E2422" t="b">
            <v>1</v>
          </cell>
          <cell r="F2422">
            <v>1961</v>
          </cell>
          <cell r="G2422">
            <v>1961</v>
          </cell>
          <cell r="H2422" t="str">
            <v>Кирпич</v>
          </cell>
          <cell r="L2422">
            <v>3</v>
          </cell>
          <cell r="M2422">
            <v>2</v>
          </cell>
          <cell r="Q2422">
            <v>924</v>
          </cell>
          <cell r="R2422">
            <v>924</v>
          </cell>
          <cell r="S2422">
            <v>617</v>
          </cell>
          <cell r="T2422">
            <v>19</v>
          </cell>
        </row>
        <row r="2423">
          <cell r="C2423" t="str">
            <v>Кизеловский городской округ Пермского края</v>
          </cell>
          <cell r="D2423" t="str">
            <v>п. Южный-Коспашский, ул. Матросова, д. 34</v>
          </cell>
          <cell r="E2423" t="b">
            <v>1</v>
          </cell>
          <cell r="F2423">
            <v>1974</v>
          </cell>
          <cell r="H2423" t="str">
            <v>сборные ж/б блоки</v>
          </cell>
          <cell r="I2423" t="str">
            <v>плоская</v>
          </cell>
          <cell r="J2423" t="str">
            <v>ГВС</v>
          </cell>
          <cell r="K2423" t="str">
            <v>имеется</v>
          </cell>
          <cell r="L2423">
            <v>5</v>
          </cell>
          <cell r="M2423">
            <v>4</v>
          </cell>
          <cell r="Q2423">
            <v>4376.5</v>
          </cell>
          <cell r="R2423">
            <v>3404.1</v>
          </cell>
          <cell r="S2423">
            <v>2519.8000000000002</v>
          </cell>
          <cell r="T2423">
            <v>63</v>
          </cell>
        </row>
        <row r="2424">
          <cell r="C2424" t="str">
            <v>Кизеловский городской округ Пермского края</v>
          </cell>
          <cell r="D2424" t="str">
            <v>п. Южный-Коспашский, ул. Матросова, д. 36</v>
          </cell>
          <cell r="E2424" t="b">
            <v>1</v>
          </cell>
          <cell r="F2424">
            <v>1991</v>
          </cell>
          <cell r="H2424" t="str">
            <v>крупно панельные</v>
          </cell>
          <cell r="I2424" t="str">
            <v>плоская</v>
          </cell>
          <cell r="J2424" t="str">
            <v>ГВС</v>
          </cell>
          <cell r="K2424" t="str">
            <v>имеется</v>
          </cell>
          <cell r="L2424">
            <v>5</v>
          </cell>
          <cell r="M2424">
            <v>6</v>
          </cell>
          <cell r="Q2424">
            <v>5243.3</v>
          </cell>
          <cell r="R2424">
            <v>3943.2</v>
          </cell>
          <cell r="S2424">
            <v>2318.9</v>
          </cell>
          <cell r="T2424">
            <v>58</v>
          </cell>
        </row>
        <row r="2425">
          <cell r="C2425" t="str">
            <v>Кизеловский городской округ Пермского края</v>
          </cell>
          <cell r="D2425" t="str">
            <v>п. Южный-Коспашский, ул. Матросова, д. 37</v>
          </cell>
          <cell r="E2425" t="b">
            <v>1</v>
          </cell>
          <cell r="F2425">
            <v>1959</v>
          </cell>
          <cell r="G2425">
            <v>1959</v>
          </cell>
          <cell r="H2425" t="str">
            <v>Кирпич</v>
          </cell>
          <cell r="L2425">
            <v>2</v>
          </cell>
          <cell r="M2425">
            <v>2</v>
          </cell>
          <cell r="Q2425">
            <v>781.8</v>
          </cell>
          <cell r="R2425">
            <v>417.8</v>
          </cell>
          <cell r="S2425">
            <v>417.8</v>
          </cell>
          <cell r="T2425">
            <v>14</v>
          </cell>
        </row>
        <row r="2426">
          <cell r="C2426" t="str">
            <v>Кизеловский городской округ Пермского края</v>
          </cell>
          <cell r="D2426" t="str">
            <v>п. Южный-Коспашский, ул. Матросова, д. 39</v>
          </cell>
          <cell r="E2426" t="b">
            <v>1</v>
          </cell>
          <cell r="F2426">
            <v>1958</v>
          </cell>
          <cell r="H2426" t="str">
            <v>Кирпич</v>
          </cell>
          <cell r="L2426">
            <v>2</v>
          </cell>
          <cell r="M2426">
            <v>2</v>
          </cell>
          <cell r="Q2426">
            <v>721</v>
          </cell>
          <cell r="R2426">
            <v>617</v>
          </cell>
          <cell r="S2426">
            <v>530.79999999999995</v>
          </cell>
          <cell r="T2426">
            <v>19</v>
          </cell>
        </row>
        <row r="2427">
          <cell r="C2427" t="str">
            <v>Кизеловский городской округ Пермского края</v>
          </cell>
          <cell r="D2427" t="str">
            <v>п. Южный-Коспашский, ул. Матросова, д. 41</v>
          </cell>
          <cell r="E2427" t="b">
            <v>1</v>
          </cell>
          <cell r="F2427">
            <v>1960</v>
          </cell>
          <cell r="G2427">
            <v>1960</v>
          </cell>
          <cell r="H2427" t="str">
            <v>Кирпич</v>
          </cell>
          <cell r="L2427">
            <v>2</v>
          </cell>
          <cell r="M2427">
            <v>2</v>
          </cell>
          <cell r="Q2427">
            <v>621.79999999999995</v>
          </cell>
          <cell r="R2427">
            <v>411.7</v>
          </cell>
          <cell r="S2427">
            <v>411.7</v>
          </cell>
          <cell r="T2427">
            <v>14</v>
          </cell>
        </row>
        <row r="2428">
          <cell r="C2428" t="str">
            <v>Кизеловский городской округ Пермского края</v>
          </cell>
          <cell r="D2428" t="str">
            <v>п. Южный-Коспашский, ул. Матросова, д. 43</v>
          </cell>
          <cell r="E2428" t="b">
            <v>1</v>
          </cell>
          <cell r="F2428">
            <v>1958</v>
          </cell>
          <cell r="H2428" t="str">
            <v>Кирпич</v>
          </cell>
          <cell r="L2428">
            <v>2</v>
          </cell>
          <cell r="M2428">
            <v>2</v>
          </cell>
          <cell r="Q2428">
            <v>720.2</v>
          </cell>
          <cell r="R2428">
            <v>623.79999999999995</v>
          </cell>
          <cell r="S2428">
            <v>420.7</v>
          </cell>
          <cell r="T2428">
            <v>11</v>
          </cell>
        </row>
        <row r="2429">
          <cell r="C2429" t="str">
            <v>Кизеловский городской округ Пермского края</v>
          </cell>
          <cell r="D2429" t="str">
            <v>п. Южный-Коспашский, ул. Матросова, д. 45</v>
          </cell>
          <cell r="E2429" t="b">
            <v>1</v>
          </cell>
          <cell r="F2429">
            <v>1958</v>
          </cell>
          <cell r="H2429" t="str">
            <v>Кирпич</v>
          </cell>
          <cell r="L2429">
            <v>2</v>
          </cell>
          <cell r="M2429">
            <v>2</v>
          </cell>
          <cell r="Q2429">
            <v>671.43</v>
          </cell>
          <cell r="R2429">
            <v>625</v>
          </cell>
          <cell r="S2429">
            <v>469.9</v>
          </cell>
          <cell r="T2429">
            <v>19</v>
          </cell>
        </row>
        <row r="2430">
          <cell r="C2430" t="str">
            <v>Кизеловский городской округ Пермского края</v>
          </cell>
          <cell r="D2430" t="str">
            <v>п. Южный-Коспашский, ул. Матросова, д. 47</v>
          </cell>
          <cell r="E2430" t="b">
            <v>1</v>
          </cell>
          <cell r="F2430">
            <v>1967</v>
          </cell>
          <cell r="H2430" t="str">
            <v>крупные легкобетонные блоки</v>
          </cell>
          <cell r="I2430" t="str">
            <v>скатная</v>
          </cell>
          <cell r="J2430" t="str">
            <v>ГВС</v>
          </cell>
          <cell r="K2430" t="str">
            <v>имеется</v>
          </cell>
          <cell r="L2430">
            <v>5</v>
          </cell>
          <cell r="M2430">
            <v>4</v>
          </cell>
          <cell r="Q2430">
            <v>4161.8999999999996</v>
          </cell>
          <cell r="R2430">
            <v>3201</v>
          </cell>
          <cell r="S2430">
            <v>2179.9</v>
          </cell>
          <cell r="T2430">
            <v>44</v>
          </cell>
        </row>
        <row r="2431">
          <cell r="C2431" t="str">
            <v>Кизеловский городской округ Пермского края</v>
          </cell>
          <cell r="D2431" t="str">
            <v>п. Южный-Коспашский, ул. Матросова, д. 49</v>
          </cell>
          <cell r="E2431" t="b">
            <v>1</v>
          </cell>
          <cell r="F2431">
            <v>1961</v>
          </cell>
          <cell r="G2431">
            <v>1961</v>
          </cell>
          <cell r="H2431" t="str">
            <v>Кирпич</v>
          </cell>
          <cell r="L2431">
            <v>4</v>
          </cell>
          <cell r="M2431">
            <v>2</v>
          </cell>
          <cell r="Q2431">
            <v>1266.7</v>
          </cell>
          <cell r="R2431">
            <v>1266.7</v>
          </cell>
          <cell r="S2431">
            <v>838.4</v>
          </cell>
          <cell r="T2431">
            <v>30</v>
          </cell>
        </row>
        <row r="2432">
          <cell r="C2432" t="str">
            <v>Кизеловский городской округ Пермского края</v>
          </cell>
          <cell r="D2432" t="str">
            <v>п. Южный-Коспашский, ул. Матросова, д. 51</v>
          </cell>
          <cell r="E2432" t="b">
            <v>1</v>
          </cell>
          <cell r="F2432">
            <v>1962</v>
          </cell>
          <cell r="G2432">
            <v>1962</v>
          </cell>
          <cell r="H2432" t="str">
            <v>Кирпич</v>
          </cell>
          <cell r="L2432">
            <v>4</v>
          </cell>
          <cell r="M2432">
            <v>2</v>
          </cell>
          <cell r="Q2432">
            <v>1265.4000000000001</v>
          </cell>
          <cell r="R2432">
            <v>1265.4000000000001</v>
          </cell>
          <cell r="S2432">
            <v>817.5</v>
          </cell>
          <cell r="T2432">
            <v>38</v>
          </cell>
        </row>
        <row r="2433">
          <cell r="C2433" t="str">
            <v>Кизеловский городской округ Пермского края</v>
          </cell>
          <cell r="D2433" t="str">
            <v>п. Южный-Коспашский, ул. Матросова, д. 47А</v>
          </cell>
          <cell r="E2433" t="b">
            <v>1</v>
          </cell>
          <cell r="F2433">
            <v>1977</v>
          </cell>
          <cell r="H2433" t="str">
            <v>ж/б блоки</v>
          </cell>
          <cell r="I2433" t="str">
            <v>плоская</v>
          </cell>
          <cell r="J2433" t="str">
            <v>ГВС</v>
          </cell>
          <cell r="K2433" t="str">
            <v>имеется</v>
          </cell>
          <cell r="L2433">
            <v>5</v>
          </cell>
          <cell r="M2433">
            <v>6</v>
          </cell>
          <cell r="Q2433">
            <v>5895.2</v>
          </cell>
          <cell r="R2433">
            <v>3851.9</v>
          </cell>
          <cell r="S2433">
            <v>3027.4</v>
          </cell>
          <cell r="T2433">
            <v>75</v>
          </cell>
        </row>
        <row r="2434">
          <cell r="C2434" t="str">
            <v>Кизеловский городской округ Пермского края</v>
          </cell>
          <cell r="D2434" t="str">
            <v>п. Южный-Коспашский, ул. Октября, д. 57</v>
          </cell>
          <cell r="E2434" t="b">
            <v>1</v>
          </cell>
          <cell r="F2434">
            <v>1958</v>
          </cell>
          <cell r="H2434" t="str">
            <v>Кирпич</v>
          </cell>
          <cell r="L2434">
            <v>2</v>
          </cell>
          <cell r="M2434">
            <v>1</v>
          </cell>
          <cell r="Q2434">
            <v>1028.5999999999999</v>
          </cell>
          <cell r="R2434">
            <v>631.9</v>
          </cell>
          <cell r="S2434">
            <v>516.70000000000005</v>
          </cell>
          <cell r="T2434">
            <v>8</v>
          </cell>
        </row>
        <row r="2435">
          <cell r="C2435" t="str">
            <v>Кизеловский городской округ Пермского края</v>
          </cell>
          <cell r="D2435" t="str">
            <v>п. Южный-Коспашский, ул. Октября, д. 59</v>
          </cell>
          <cell r="E2435" t="b">
            <v>1</v>
          </cell>
          <cell r="F2435">
            <v>1958</v>
          </cell>
          <cell r="H2435" t="str">
            <v>Кирпич</v>
          </cell>
          <cell r="L2435">
            <v>2</v>
          </cell>
          <cell r="M2435">
            <v>2</v>
          </cell>
          <cell r="Q2435">
            <v>1030.0999999999999</v>
          </cell>
          <cell r="R2435">
            <v>634.70000000000005</v>
          </cell>
          <cell r="S2435">
            <v>395.9</v>
          </cell>
          <cell r="T2435">
            <v>14</v>
          </cell>
        </row>
        <row r="2436">
          <cell r="C2436" t="str">
            <v>Кизеловский городской округ Пермского края</v>
          </cell>
          <cell r="D2436" t="str">
            <v>п. Южный-Коспашский, ул. Октября, д. 67</v>
          </cell>
          <cell r="E2436" t="b">
            <v>1</v>
          </cell>
          <cell r="F2436">
            <v>1963</v>
          </cell>
          <cell r="H2436" t="str">
            <v>крупно бетонные блоки/кирпич</v>
          </cell>
          <cell r="I2436" t="str">
            <v>скатная</v>
          </cell>
          <cell r="J2436" t="str">
            <v>ГВС</v>
          </cell>
          <cell r="K2436" t="str">
            <v>имеется</v>
          </cell>
          <cell r="L2436">
            <v>4</v>
          </cell>
          <cell r="M2436">
            <v>3</v>
          </cell>
          <cell r="Q2436">
            <v>2623.5</v>
          </cell>
          <cell r="R2436">
            <v>1493.2</v>
          </cell>
          <cell r="S2436">
            <v>1090.9000000000001</v>
          </cell>
          <cell r="T2436">
            <v>19</v>
          </cell>
        </row>
        <row r="2437">
          <cell r="C2437" t="str">
            <v>Кизеловский городской округ Пермского края</v>
          </cell>
          <cell r="D2437" t="str">
            <v>п. Южный-Коспашский, ул. Октября, д. 69</v>
          </cell>
          <cell r="E2437" t="b">
            <v>1</v>
          </cell>
          <cell r="F2437">
            <v>1964</v>
          </cell>
          <cell r="H2437" t="str">
            <v>крупные легкобетонные блоки</v>
          </cell>
          <cell r="I2437" t="str">
            <v>скатная</v>
          </cell>
          <cell r="J2437" t="str">
            <v>ГВС</v>
          </cell>
          <cell r="K2437" t="str">
            <v>имеется</v>
          </cell>
          <cell r="L2437">
            <v>5</v>
          </cell>
          <cell r="M2437">
            <v>3</v>
          </cell>
          <cell r="Q2437">
            <v>3244.6</v>
          </cell>
          <cell r="R2437">
            <v>2511.8000000000002</v>
          </cell>
          <cell r="S2437">
            <v>1866.3</v>
          </cell>
          <cell r="T2437">
            <v>24</v>
          </cell>
        </row>
        <row r="2438">
          <cell r="C2438" t="str">
            <v>Кизеловский городской округ Пермского края</v>
          </cell>
          <cell r="D2438" t="str">
            <v>п. Южный-Коспашский, ул. Октября, д. 67А</v>
          </cell>
          <cell r="E2438" t="b">
            <v>1</v>
          </cell>
          <cell r="F2438">
            <v>1965</v>
          </cell>
          <cell r="H2438" t="str">
            <v>крупные легкобетонные блоки</v>
          </cell>
          <cell r="I2438" t="str">
            <v>скатная</v>
          </cell>
          <cell r="J2438" t="str">
            <v>ГВС</v>
          </cell>
          <cell r="K2438" t="str">
            <v>имеется</v>
          </cell>
          <cell r="L2438">
            <v>5</v>
          </cell>
          <cell r="M2438">
            <v>3</v>
          </cell>
          <cell r="Q2438">
            <v>3204.6</v>
          </cell>
          <cell r="R2438">
            <v>2504.6999999999998</v>
          </cell>
          <cell r="S2438">
            <v>1806.7</v>
          </cell>
          <cell r="T2438">
            <v>41</v>
          </cell>
        </row>
        <row r="2439">
          <cell r="C2439" t="str">
            <v>Кизеловский городской округ Пермского края</v>
          </cell>
          <cell r="D2439" t="str">
            <v>п. Южный-Коспашский, ул. Широковская, д. 40</v>
          </cell>
          <cell r="E2439" t="b">
            <v>1</v>
          </cell>
          <cell r="F2439">
            <v>1958</v>
          </cell>
          <cell r="H2439" t="str">
            <v>Кирпич</v>
          </cell>
          <cell r="L2439">
            <v>1</v>
          </cell>
          <cell r="M2439">
            <v>1</v>
          </cell>
          <cell r="Q2439">
            <v>412</v>
          </cell>
          <cell r="R2439">
            <v>371.9</v>
          </cell>
          <cell r="S2439">
            <v>173.2</v>
          </cell>
          <cell r="T2439">
            <v>15</v>
          </cell>
        </row>
        <row r="2440">
          <cell r="C2440" t="str">
            <v>Кизеловский городской округ Пермского края</v>
          </cell>
          <cell r="D2440" t="str">
            <v>п. Южный-Коспашский, ул. Широковская, д. 101</v>
          </cell>
          <cell r="E2440" t="b">
            <v>1</v>
          </cell>
          <cell r="F2440">
            <v>1962</v>
          </cell>
          <cell r="G2440">
            <v>1962</v>
          </cell>
          <cell r="H2440" t="str">
            <v>Кирпич</v>
          </cell>
          <cell r="L2440">
            <v>2</v>
          </cell>
          <cell r="M2440">
            <v>2</v>
          </cell>
          <cell r="Q2440">
            <v>617.4</v>
          </cell>
          <cell r="R2440">
            <v>617.4</v>
          </cell>
          <cell r="S2440">
            <v>408.6</v>
          </cell>
          <cell r="T2440">
            <v>15</v>
          </cell>
        </row>
        <row r="2441">
          <cell r="C2441" t="str">
            <v>Кизеловский городской округ Пермского края</v>
          </cell>
          <cell r="D2441" t="str">
            <v>п. Южный-Коспашский, ул. Широковская, д. 103</v>
          </cell>
          <cell r="E2441" t="b">
            <v>1</v>
          </cell>
          <cell r="F2441">
            <v>1963</v>
          </cell>
          <cell r="G2441">
            <v>1963</v>
          </cell>
          <cell r="H2441" t="str">
            <v>Кирпич</v>
          </cell>
          <cell r="L2441">
            <v>2</v>
          </cell>
          <cell r="M2441">
            <v>2</v>
          </cell>
          <cell r="Q2441">
            <v>623.5</v>
          </cell>
          <cell r="R2441">
            <v>623.5</v>
          </cell>
          <cell r="S2441">
            <v>415.3</v>
          </cell>
          <cell r="T2441">
            <v>14</v>
          </cell>
        </row>
        <row r="2442">
          <cell r="C2442" t="str">
            <v>Кизеловский городской округ Пермского края</v>
          </cell>
          <cell r="D2442" t="str">
            <v>п. Южный-Коспашский, ул. Широковская, д. 105</v>
          </cell>
          <cell r="E2442" t="b">
            <v>1</v>
          </cell>
          <cell r="F2442">
            <v>1965</v>
          </cell>
          <cell r="H2442" t="str">
            <v>кирпич</v>
          </cell>
          <cell r="I2442" t="str">
            <v>скатная</v>
          </cell>
          <cell r="J2442" t="str">
            <v>ГВС</v>
          </cell>
          <cell r="K2442" t="str">
            <v>имеется</v>
          </cell>
          <cell r="L2442">
            <v>2</v>
          </cell>
          <cell r="M2442">
            <v>2</v>
          </cell>
          <cell r="Q2442">
            <v>987.9</v>
          </cell>
          <cell r="R2442">
            <v>504</v>
          </cell>
          <cell r="S2442">
            <v>227.1</v>
          </cell>
          <cell r="T2442">
            <v>8</v>
          </cell>
        </row>
        <row r="2443">
          <cell r="C2443" t="str">
            <v>Кизеловский городской округ Пермского края</v>
          </cell>
          <cell r="D2443" t="str">
            <v>п. Южный-Коспашский, ул. Широковская, д. 103А</v>
          </cell>
          <cell r="E2443" t="b">
            <v>1</v>
          </cell>
          <cell r="F2443">
            <v>1964</v>
          </cell>
          <cell r="H2443" t="str">
            <v>кирпич</v>
          </cell>
          <cell r="I2443" t="str">
            <v>скатная</v>
          </cell>
          <cell r="J2443" t="str">
            <v>ГВС</v>
          </cell>
          <cell r="K2443" t="str">
            <v>не имеется</v>
          </cell>
          <cell r="L2443">
            <v>2</v>
          </cell>
          <cell r="M2443">
            <v>2</v>
          </cell>
          <cell r="Q2443">
            <v>666.8</v>
          </cell>
          <cell r="R2443">
            <v>619.1</v>
          </cell>
          <cell r="S2443">
            <v>393.2</v>
          </cell>
          <cell r="T2443">
            <v>13</v>
          </cell>
        </row>
        <row r="2444">
          <cell r="C2444" t="str">
            <v>Кизеловский городской округ Пермского края</v>
          </cell>
          <cell r="D2444" t="str">
            <v>п. Южный-Коспашский, ул. Широковская, д. 95А</v>
          </cell>
          <cell r="E2444" t="b">
            <v>1</v>
          </cell>
          <cell r="F2444">
            <v>1961</v>
          </cell>
          <cell r="G2444">
            <v>1961</v>
          </cell>
          <cell r="H2444" t="str">
            <v>Кирпич</v>
          </cell>
          <cell r="L2444">
            <v>2</v>
          </cell>
          <cell r="M2444">
            <v>2</v>
          </cell>
          <cell r="Q2444">
            <v>619.1</v>
          </cell>
          <cell r="R2444">
            <v>551</v>
          </cell>
          <cell r="S2444">
            <v>364.8</v>
          </cell>
          <cell r="T2444">
            <v>10</v>
          </cell>
        </row>
        <row r="2445">
          <cell r="C2445" t="str">
            <v>Краснокамский городской округ Пермского края</v>
          </cell>
          <cell r="D2445" t="str">
            <v>г. Краснокамск, пер. Банковский, д. 4</v>
          </cell>
          <cell r="E2445" t="b">
            <v>1</v>
          </cell>
          <cell r="F2445">
            <v>1956</v>
          </cell>
          <cell r="H2445" t="str">
            <v>Кирпич</v>
          </cell>
          <cell r="L2445">
            <v>4</v>
          </cell>
          <cell r="M2445">
            <v>4</v>
          </cell>
          <cell r="Q2445">
            <v>3193</v>
          </cell>
          <cell r="R2445">
            <v>2907.3</v>
          </cell>
          <cell r="S2445">
            <v>2234.4</v>
          </cell>
          <cell r="T2445">
            <v>71</v>
          </cell>
        </row>
        <row r="2446">
          <cell r="C2446" t="str">
            <v>Краснокамский городской округ Пермского края</v>
          </cell>
          <cell r="D2446" t="str">
            <v>г. Краснокамск, пер. Банковский, д. 6</v>
          </cell>
          <cell r="E2446" t="b">
            <v>1</v>
          </cell>
          <cell r="F2446">
            <v>1940</v>
          </cell>
          <cell r="H2446" t="str">
            <v>кирпич</v>
          </cell>
          <cell r="I2446" t="str">
            <v>скатная</v>
          </cell>
          <cell r="K2446" t="str">
            <v>имеется</v>
          </cell>
          <cell r="L2446">
            <v>4</v>
          </cell>
          <cell r="M2446">
            <v>4</v>
          </cell>
          <cell r="Q2446">
            <v>2911.9</v>
          </cell>
          <cell r="R2446">
            <v>1849.9</v>
          </cell>
          <cell r="S2446">
            <v>1723.5</v>
          </cell>
          <cell r="T2446">
            <v>101</v>
          </cell>
        </row>
        <row r="2447">
          <cell r="C2447" t="str">
            <v>Краснокамский городской округ Пермского края</v>
          </cell>
          <cell r="D2447" t="str">
            <v>г. Краснокамск, пер. Василия Шваи, д. 2</v>
          </cell>
          <cell r="E2447" t="b">
            <v>1</v>
          </cell>
          <cell r="F2447">
            <v>1940</v>
          </cell>
          <cell r="H2447" t="str">
            <v>Кирпич</v>
          </cell>
          <cell r="L2447">
            <v>4</v>
          </cell>
          <cell r="M2447">
            <v>4</v>
          </cell>
          <cell r="Q2447">
            <v>3102.2</v>
          </cell>
          <cell r="R2447">
            <v>2699.1</v>
          </cell>
          <cell r="S2447">
            <v>2699.1</v>
          </cell>
          <cell r="T2447">
            <v>94</v>
          </cell>
        </row>
        <row r="2448">
          <cell r="C2448" t="str">
            <v>Краснокамский городской округ Пермского края</v>
          </cell>
          <cell r="D2448" t="str">
            <v>г. Краснокамск, пер. Василия Шваи, д. 3/6</v>
          </cell>
          <cell r="E2448" t="b">
            <v>1</v>
          </cell>
          <cell r="F2448">
            <v>1958</v>
          </cell>
          <cell r="H2448" t="str">
            <v>Кирпич</v>
          </cell>
          <cell r="L2448">
            <v>4</v>
          </cell>
          <cell r="M2448">
            <v>4</v>
          </cell>
          <cell r="Q2448">
            <v>4750.1000000000004</v>
          </cell>
          <cell r="R2448">
            <v>3865.4</v>
          </cell>
          <cell r="S2448">
            <v>3865.4</v>
          </cell>
          <cell r="T2448">
            <v>141</v>
          </cell>
        </row>
        <row r="2449">
          <cell r="C2449" t="str">
            <v>Краснокамский городской округ Пермского края</v>
          </cell>
          <cell r="D2449" t="str">
            <v>г. Краснокамск, пер. Восточный, д. 1</v>
          </cell>
          <cell r="E2449" t="b">
            <v>1</v>
          </cell>
          <cell r="F2449">
            <v>1951</v>
          </cell>
          <cell r="H2449" t="str">
            <v>Шлакоблок</v>
          </cell>
          <cell r="L2449">
            <v>2</v>
          </cell>
          <cell r="M2449">
            <v>2</v>
          </cell>
          <cell r="Q2449">
            <v>644.29999999999995</v>
          </cell>
          <cell r="R2449">
            <v>644.29999999999995</v>
          </cell>
          <cell r="S2449">
            <v>644.29999999999995</v>
          </cell>
          <cell r="T2449">
            <v>28</v>
          </cell>
        </row>
        <row r="2450">
          <cell r="C2450" t="str">
            <v>Краснокамский городской округ Пермского края</v>
          </cell>
          <cell r="D2450" t="str">
            <v>г. Краснокамск, пер. Восточный, д. 2</v>
          </cell>
          <cell r="E2450" t="b">
            <v>1</v>
          </cell>
          <cell r="F2450">
            <v>1951</v>
          </cell>
          <cell r="H2450" t="str">
            <v>Кирпич</v>
          </cell>
          <cell r="L2450">
            <v>3</v>
          </cell>
          <cell r="M2450">
            <v>2</v>
          </cell>
          <cell r="Q2450">
            <v>913.5</v>
          </cell>
          <cell r="R2450">
            <v>494</v>
          </cell>
          <cell r="S2450">
            <v>494</v>
          </cell>
          <cell r="T2450">
            <v>50</v>
          </cell>
        </row>
        <row r="2451">
          <cell r="C2451" t="str">
            <v>Краснокамский городской округ Пермского края</v>
          </cell>
          <cell r="D2451" t="str">
            <v>г. Краснокамск, пер. Восточный, д. 3</v>
          </cell>
          <cell r="E2451" t="b">
            <v>1</v>
          </cell>
          <cell r="F2451">
            <v>1959</v>
          </cell>
          <cell r="H2451" t="str">
            <v>Крупные блоки</v>
          </cell>
          <cell r="L2451">
            <v>3</v>
          </cell>
          <cell r="M2451">
            <v>1</v>
          </cell>
          <cell r="Q2451">
            <v>400.8</v>
          </cell>
          <cell r="R2451">
            <v>400.8</v>
          </cell>
          <cell r="S2451">
            <v>305.3</v>
          </cell>
          <cell r="T2451">
            <v>29</v>
          </cell>
        </row>
        <row r="2452">
          <cell r="C2452" t="str">
            <v>Краснокамский городской округ Пермского края</v>
          </cell>
          <cell r="D2452" t="str">
            <v>г. Краснокамск, пер. Восточный, д. 4</v>
          </cell>
          <cell r="E2452" t="b">
            <v>1</v>
          </cell>
          <cell r="F2452">
            <v>1961</v>
          </cell>
          <cell r="H2452" t="str">
            <v>Кирпич</v>
          </cell>
          <cell r="L2452">
            <v>3</v>
          </cell>
          <cell r="M2452">
            <v>2</v>
          </cell>
          <cell r="Q2452">
            <v>913.5</v>
          </cell>
          <cell r="R2452">
            <v>910.3</v>
          </cell>
          <cell r="S2452">
            <v>910.3</v>
          </cell>
          <cell r="T2452">
            <v>50</v>
          </cell>
        </row>
        <row r="2453">
          <cell r="C2453" t="str">
            <v>Краснокамский городской округ Пермского края</v>
          </cell>
          <cell r="D2453" t="str">
            <v>г. Краснокамск, пер. Гознаковский, д. 2</v>
          </cell>
          <cell r="E2453" t="b">
            <v>1</v>
          </cell>
          <cell r="F2453">
            <v>1967</v>
          </cell>
          <cell r="H2453" t="str">
            <v>Кирпич</v>
          </cell>
          <cell r="L2453">
            <v>5</v>
          </cell>
          <cell r="M2453">
            <v>4</v>
          </cell>
          <cell r="Q2453">
            <v>4242.8</v>
          </cell>
          <cell r="R2453">
            <v>3282.1</v>
          </cell>
          <cell r="S2453">
            <v>2539</v>
          </cell>
          <cell r="T2453">
            <v>116</v>
          </cell>
        </row>
        <row r="2454">
          <cell r="C2454" t="str">
            <v>Краснокамский городской округ Пермского края</v>
          </cell>
          <cell r="D2454" t="str">
            <v>г. Краснокамск, пер. Гознаковский, д. 3</v>
          </cell>
          <cell r="E2454" t="b">
            <v>1</v>
          </cell>
          <cell r="F2454">
            <v>1971</v>
          </cell>
          <cell r="H2454" t="str">
            <v>Кирпич</v>
          </cell>
          <cell r="L2454">
            <v>5</v>
          </cell>
          <cell r="M2454">
            <v>6</v>
          </cell>
          <cell r="Q2454">
            <v>4936.2</v>
          </cell>
          <cell r="R2454">
            <v>4475.5</v>
          </cell>
          <cell r="S2454">
            <v>4475.5</v>
          </cell>
          <cell r="T2454">
            <v>207</v>
          </cell>
        </row>
        <row r="2455">
          <cell r="C2455" t="str">
            <v>Краснокамский городской округ Пермского края</v>
          </cell>
          <cell r="D2455" t="str">
            <v>г. Краснокамск, пер. Гознаковский, д. 4</v>
          </cell>
          <cell r="E2455" t="b">
            <v>1</v>
          </cell>
          <cell r="F2455">
            <v>1968</v>
          </cell>
          <cell r="H2455" t="str">
            <v>Кирпич</v>
          </cell>
          <cell r="L2455">
            <v>5</v>
          </cell>
          <cell r="M2455">
            <v>4</v>
          </cell>
          <cell r="Q2455">
            <v>4136.5</v>
          </cell>
          <cell r="R2455">
            <v>3771</v>
          </cell>
          <cell r="S2455">
            <v>2518.3000000000002</v>
          </cell>
          <cell r="T2455">
            <v>64</v>
          </cell>
        </row>
        <row r="2456">
          <cell r="C2456" t="str">
            <v>Краснокамский городской округ Пермского края</v>
          </cell>
          <cell r="D2456" t="str">
            <v>г. Краснокамск, пер. Гознаковский, д. 6</v>
          </cell>
          <cell r="E2456" t="b">
            <v>1</v>
          </cell>
          <cell r="F2456">
            <v>1974</v>
          </cell>
          <cell r="H2456" t="str">
            <v>Кирпич</v>
          </cell>
          <cell r="L2456">
            <v>5</v>
          </cell>
          <cell r="M2456">
            <v>6</v>
          </cell>
          <cell r="Q2456">
            <v>5401.1</v>
          </cell>
          <cell r="R2456">
            <v>4834.2</v>
          </cell>
          <cell r="S2456">
            <v>3686.8</v>
          </cell>
          <cell r="T2456">
            <v>172</v>
          </cell>
        </row>
        <row r="2457">
          <cell r="C2457" t="str">
            <v>Краснокамский городской округ Пермского края</v>
          </cell>
          <cell r="D2457" t="str">
            <v>г. Краснокамск, пер. Новый, д. 4</v>
          </cell>
          <cell r="E2457" t="b">
            <v>1</v>
          </cell>
          <cell r="F2457">
            <v>1960</v>
          </cell>
          <cell r="H2457" t="str">
            <v>Крупные блоки</v>
          </cell>
          <cell r="L2457">
            <v>2</v>
          </cell>
          <cell r="M2457">
            <v>2</v>
          </cell>
          <cell r="Q2457">
            <v>683.4</v>
          </cell>
          <cell r="R2457">
            <v>683.4</v>
          </cell>
          <cell r="S2457">
            <v>635.79999999999995</v>
          </cell>
        </row>
        <row r="2458">
          <cell r="C2458" t="str">
            <v>Краснокамский городской округ Пермского края</v>
          </cell>
          <cell r="D2458" t="str">
            <v>г. Краснокамск, пер. Новый, д. 6</v>
          </cell>
          <cell r="E2458" t="b">
            <v>1</v>
          </cell>
          <cell r="F2458">
            <v>1961</v>
          </cell>
          <cell r="H2458" t="str">
            <v>Кирпич</v>
          </cell>
          <cell r="L2458">
            <v>2</v>
          </cell>
          <cell r="M2458">
            <v>2</v>
          </cell>
          <cell r="Q2458">
            <v>674.8</v>
          </cell>
          <cell r="R2458">
            <v>624.9</v>
          </cell>
          <cell r="S2458">
            <v>624.9</v>
          </cell>
          <cell r="T2458">
            <v>37</v>
          </cell>
        </row>
        <row r="2459">
          <cell r="C2459" t="str">
            <v>Краснокамский городской округ Пермского края</v>
          </cell>
          <cell r="D2459" t="str">
            <v>г. Краснокамск, пер. Пальтинский, д. 3</v>
          </cell>
          <cell r="E2459" t="b">
            <v>1</v>
          </cell>
          <cell r="F2459">
            <v>1972</v>
          </cell>
          <cell r="H2459" t="str">
            <v>Кирпич</v>
          </cell>
          <cell r="L2459">
            <v>5</v>
          </cell>
          <cell r="M2459">
            <v>6</v>
          </cell>
          <cell r="Q2459">
            <v>4890.2</v>
          </cell>
          <cell r="R2459">
            <v>4475.5</v>
          </cell>
          <cell r="S2459">
            <v>4475.5</v>
          </cell>
          <cell r="T2459">
            <v>224</v>
          </cell>
        </row>
        <row r="2460">
          <cell r="C2460" t="str">
            <v>Краснокамский городской округ Пермского края</v>
          </cell>
          <cell r="D2460" t="str">
            <v>г. Краснокамск, пер. Пальтинский, д. 4</v>
          </cell>
          <cell r="E2460" t="b">
            <v>1</v>
          </cell>
          <cell r="F2460">
            <v>1977</v>
          </cell>
          <cell r="H2460" t="str">
            <v>кирпич</v>
          </cell>
          <cell r="I2460" t="str">
            <v>плоская</v>
          </cell>
          <cell r="K2460" t="str">
            <v>имеется</v>
          </cell>
          <cell r="L2460">
            <v>5</v>
          </cell>
          <cell r="M2460">
            <v>4</v>
          </cell>
          <cell r="Q2460">
            <v>3835</v>
          </cell>
          <cell r="R2460">
            <v>2891.9</v>
          </cell>
          <cell r="S2460">
            <v>2891.9</v>
          </cell>
          <cell r="T2460">
            <v>80</v>
          </cell>
        </row>
        <row r="2461">
          <cell r="C2461" t="str">
            <v>Краснокамский городской округ Пермского края</v>
          </cell>
          <cell r="D2461" t="str">
            <v>г. Краснокамск, пер. Пальтинский, д. 5</v>
          </cell>
          <cell r="E2461" t="b">
            <v>1</v>
          </cell>
          <cell r="F2461">
            <v>1969</v>
          </cell>
          <cell r="H2461" t="str">
            <v>Кирпич</v>
          </cell>
          <cell r="L2461">
            <v>5</v>
          </cell>
          <cell r="M2461">
            <v>4</v>
          </cell>
          <cell r="Q2461">
            <v>3640.7</v>
          </cell>
          <cell r="R2461">
            <v>3323.6</v>
          </cell>
          <cell r="S2461">
            <v>3323.6</v>
          </cell>
          <cell r="T2461">
            <v>183</v>
          </cell>
        </row>
        <row r="2462">
          <cell r="C2462" t="str">
            <v>Краснокамский городской округ Пермского края</v>
          </cell>
          <cell r="D2462" t="str">
            <v>г. Краснокамск, пер. Пальтинский, д. 6</v>
          </cell>
          <cell r="E2462" t="b">
            <v>1</v>
          </cell>
          <cell r="F2462">
            <v>1985</v>
          </cell>
          <cell r="H2462" t="str">
            <v>Кирпич</v>
          </cell>
          <cell r="L2462">
            <v>9</v>
          </cell>
          <cell r="M2462">
            <v>2</v>
          </cell>
          <cell r="N2462">
            <v>2</v>
          </cell>
          <cell r="O2462">
            <v>2</v>
          </cell>
          <cell r="Q2462">
            <v>4990.8999999999996</v>
          </cell>
          <cell r="R2462">
            <v>3876.9</v>
          </cell>
          <cell r="S2462">
            <v>3876.9</v>
          </cell>
          <cell r="T2462">
            <v>172</v>
          </cell>
        </row>
        <row r="2463">
          <cell r="C2463" t="str">
            <v>Краснокамский городской округ Пермского края</v>
          </cell>
          <cell r="D2463" t="str">
            <v>г. Краснокамск, пер. Пальтинский, д. 8</v>
          </cell>
          <cell r="E2463" t="b">
            <v>1</v>
          </cell>
          <cell r="F2463">
            <v>1991</v>
          </cell>
          <cell r="H2463" t="str">
            <v>Кирпич</v>
          </cell>
          <cell r="L2463">
            <v>12</v>
          </cell>
          <cell r="M2463">
            <v>1</v>
          </cell>
          <cell r="N2463">
            <v>1</v>
          </cell>
          <cell r="O2463">
            <v>1</v>
          </cell>
          <cell r="Q2463">
            <v>5847.2</v>
          </cell>
          <cell r="R2463">
            <v>4559.8</v>
          </cell>
          <cell r="S2463">
            <v>3981.9</v>
          </cell>
          <cell r="T2463">
            <v>175</v>
          </cell>
        </row>
        <row r="2464">
          <cell r="C2464" t="str">
            <v>Краснокамский городской округ Пермского края</v>
          </cell>
          <cell r="D2464" t="str">
            <v>г. Краснокамск, пер. Пальтинский, д. 3А</v>
          </cell>
          <cell r="E2464" t="b">
            <v>1</v>
          </cell>
          <cell r="F2464">
            <v>1990</v>
          </cell>
          <cell r="H2464" t="str">
            <v>Панель</v>
          </cell>
          <cell r="L2464">
            <v>5</v>
          </cell>
          <cell r="M2464">
            <v>6</v>
          </cell>
          <cell r="Q2464">
            <v>4452.2</v>
          </cell>
          <cell r="R2464">
            <v>3906.7</v>
          </cell>
          <cell r="S2464">
            <v>3833.5</v>
          </cell>
          <cell r="T2464">
            <v>237</v>
          </cell>
        </row>
        <row r="2465">
          <cell r="C2465" t="str">
            <v>Краснокамский городской округ Пермского края</v>
          </cell>
          <cell r="D2465" t="str">
            <v>г. Краснокамск, пр-д Рождественский, д. 3</v>
          </cell>
          <cell r="E2465" t="b">
            <v>1</v>
          </cell>
          <cell r="F2465">
            <v>1996</v>
          </cell>
          <cell r="H2465" t="str">
            <v>Кирпич</v>
          </cell>
          <cell r="L2465">
            <v>5</v>
          </cell>
          <cell r="M2465">
            <v>4</v>
          </cell>
          <cell r="Q2465">
            <v>5747.3</v>
          </cell>
          <cell r="R2465">
            <v>4835.2000000000007</v>
          </cell>
          <cell r="S2465">
            <v>4534.5</v>
          </cell>
          <cell r="T2465">
            <v>189</v>
          </cell>
        </row>
        <row r="2466">
          <cell r="C2466" t="str">
            <v>Краснокамский городской округ Пермского края</v>
          </cell>
          <cell r="D2466" t="str">
            <v>г. Краснокамск, пр-д Рождественский, д. 3А</v>
          </cell>
          <cell r="E2466" t="b">
            <v>1</v>
          </cell>
          <cell r="F2466">
            <v>1990</v>
          </cell>
          <cell r="H2466" t="str">
            <v>Панель</v>
          </cell>
          <cell r="L2466">
            <v>5</v>
          </cell>
          <cell r="M2466">
            <v>6</v>
          </cell>
          <cell r="Q2466">
            <v>4452.2</v>
          </cell>
          <cell r="R2466">
            <v>3906.7</v>
          </cell>
          <cell r="S2466">
            <v>3833.5</v>
          </cell>
          <cell r="T2466">
            <v>235</v>
          </cell>
        </row>
        <row r="2467">
          <cell r="C2467" t="str">
            <v>Краснокамский городской округ Пермского края</v>
          </cell>
          <cell r="D2467" t="str">
            <v>г. Краснокамск, пр-д Рождественский, д. 3Б</v>
          </cell>
          <cell r="E2467" t="b">
            <v>1</v>
          </cell>
          <cell r="F2467">
            <v>1993</v>
          </cell>
          <cell r="H2467" t="str">
            <v>Панель</v>
          </cell>
          <cell r="L2467">
            <v>5</v>
          </cell>
          <cell r="M2467">
            <v>6</v>
          </cell>
          <cell r="Q2467">
            <v>4528.2</v>
          </cell>
          <cell r="R2467">
            <v>3990.7999999999997</v>
          </cell>
          <cell r="S2467">
            <v>3990.8</v>
          </cell>
          <cell r="T2467">
            <v>219</v>
          </cell>
        </row>
        <row r="2468">
          <cell r="C2468" t="str">
            <v>Краснокамский городской округ Пермского края</v>
          </cell>
          <cell r="D2468" t="str">
            <v>г. Краснокамск, пр-д Рябиновый, д. 2</v>
          </cell>
          <cell r="E2468" t="b">
            <v>1</v>
          </cell>
          <cell r="F2468">
            <v>1990</v>
          </cell>
          <cell r="H2468" t="str">
            <v>Панель</v>
          </cell>
          <cell r="L2468">
            <v>5</v>
          </cell>
          <cell r="M2468">
            <v>6</v>
          </cell>
          <cell r="Q2468">
            <v>4427</v>
          </cell>
          <cell r="R2468">
            <v>3898.7</v>
          </cell>
          <cell r="S2468">
            <v>3825.1</v>
          </cell>
          <cell r="T2468">
            <v>225</v>
          </cell>
        </row>
        <row r="2469">
          <cell r="C2469" t="str">
            <v>Краснокамский городской округ Пермского края</v>
          </cell>
          <cell r="D2469" t="str">
            <v>г. Краснокамск, пр-д Рябиновый, д. 4</v>
          </cell>
          <cell r="E2469" t="b">
            <v>1</v>
          </cell>
          <cell r="F2469">
            <v>1990</v>
          </cell>
          <cell r="H2469" t="str">
            <v>Панель</v>
          </cell>
          <cell r="L2469">
            <v>5</v>
          </cell>
          <cell r="M2469">
            <v>6</v>
          </cell>
          <cell r="Q2469">
            <v>4465.2</v>
          </cell>
          <cell r="R2469">
            <v>3798</v>
          </cell>
          <cell r="S2469">
            <v>3798</v>
          </cell>
          <cell r="T2469">
            <v>214</v>
          </cell>
        </row>
        <row r="2470">
          <cell r="C2470" t="str">
            <v>Краснокамский городской округ Пермского края</v>
          </cell>
          <cell r="D2470" t="str">
            <v>г. Краснокамск, пр-д Рябиновый, д. 5</v>
          </cell>
          <cell r="E2470" t="b">
            <v>1</v>
          </cell>
          <cell r="F2470">
            <v>1993</v>
          </cell>
          <cell r="H2470" t="str">
            <v>Панель</v>
          </cell>
          <cell r="L2470">
            <v>5</v>
          </cell>
          <cell r="M2470">
            <v>4</v>
          </cell>
          <cell r="Q2470">
            <v>3005.4</v>
          </cell>
          <cell r="R2470">
            <v>2654</v>
          </cell>
          <cell r="S2470">
            <v>2654</v>
          </cell>
          <cell r="T2470">
            <v>150</v>
          </cell>
        </row>
        <row r="2471">
          <cell r="C2471" t="str">
            <v>Краснокамский городской округ Пермского края</v>
          </cell>
          <cell r="D2471" t="str">
            <v>г. Краснокамск, пр-т Комсомольский, д. 5</v>
          </cell>
          <cell r="E2471" t="b">
            <v>1</v>
          </cell>
          <cell r="F2471">
            <v>1960</v>
          </cell>
          <cell r="H2471" t="str">
            <v>Кирпич</v>
          </cell>
          <cell r="L2471">
            <v>4</v>
          </cell>
          <cell r="M2471">
            <v>3</v>
          </cell>
          <cell r="Q2471">
            <v>3486.8</v>
          </cell>
          <cell r="R2471">
            <v>3045.9</v>
          </cell>
          <cell r="S2471">
            <v>3045.9</v>
          </cell>
          <cell r="T2471">
            <v>99</v>
          </cell>
        </row>
        <row r="2472">
          <cell r="C2472" t="str">
            <v>Краснокамский городской округ Пермского края</v>
          </cell>
          <cell r="D2472" t="str">
            <v>г. Краснокамск, пр-т Комсомольский, д. 7</v>
          </cell>
          <cell r="E2472" t="b">
            <v>1</v>
          </cell>
          <cell r="F2472">
            <v>1961</v>
          </cell>
          <cell r="H2472" t="str">
            <v>Кирпич</v>
          </cell>
          <cell r="L2472">
            <v>4</v>
          </cell>
          <cell r="M2472">
            <v>3</v>
          </cell>
          <cell r="Q2472">
            <v>3148.9</v>
          </cell>
          <cell r="R2472">
            <v>2261</v>
          </cell>
          <cell r="S2472">
            <v>1365.2</v>
          </cell>
          <cell r="T2472">
            <v>71</v>
          </cell>
        </row>
        <row r="2473">
          <cell r="C2473" t="str">
            <v>Краснокамский городской округ Пермского края</v>
          </cell>
          <cell r="D2473" t="str">
            <v>г. Краснокамск, пр-т Комсомольский, д. 9</v>
          </cell>
          <cell r="E2473" t="b">
            <v>1</v>
          </cell>
          <cell r="F2473">
            <v>1963</v>
          </cell>
          <cell r="H2473" t="str">
            <v>Кирпич</v>
          </cell>
          <cell r="L2473">
            <v>5</v>
          </cell>
          <cell r="M2473">
            <v>4</v>
          </cell>
          <cell r="Q2473">
            <v>3393.8</v>
          </cell>
          <cell r="R2473">
            <v>3109</v>
          </cell>
          <cell r="S2473">
            <v>3109</v>
          </cell>
          <cell r="T2473">
            <v>169</v>
          </cell>
        </row>
        <row r="2474">
          <cell r="C2474" t="str">
            <v>Краснокамский городской округ Пермского края</v>
          </cell>
          <cell r="D2474" t="str">
            <v>г. Краснокамск, пр-т Комсомольский, д. 10</v>
          </cell>
          <cell r="E2474" t="b">
            <v>1</v>
          </cell>
          <cell r="F2474">
            <v>1960</v>
          </cell>
          <cell r="H2474" t="str">
            <v>Кирпич</v>
          </cell>
          <cell r="L2474">
            <v>4</v>
          </cell>
          <cell r="M2474">
            <v>2</v>
          </cell>
          <cell r="Q2474">
            <v>1388.5</v>
          </cell>
          <cell r="R2474">
            <v>1274.2</v>
          </cell>
          <cell r="S2474">
            <v>1274.2</v>
          </cell>
          <cell r="T2474">
            <v>64</v>
          </cell>
        </row>
        <row r="2475">
          <cell r="C2475" t="str">
            <v>Краснокамский городской округ Пермского края</v>
          </cell>
          <cell r="D2475" t="str">
            <v>г. Краснокамск, пр-т Комсомольский, д. 11</v>
          </cell>
          <cell r="E2475" t="b">
            <v>1</v>
          </cell>
          <cell r="F2475">
            <v>1958</v>
          </cell>
          <cell r="H2475" t="str">
            <v>Кирпич</v>
          </cell>
          <cell r="L2475">
            <v>4</v>
          </cell>
          <cell r="M2475">
            <v>4</v>
          </cell>
          <cell r="Q2475">
            <v>2441</v>
          </cell>
          <cell r="R2475">
            <v>2099.5</v>
          </cell>
          <cell r="S2475">
            <v>2099.5</v>
          </cell>
          <cell r="T2475">
            <v>53</v>
          </cell>
        </row>
        <row r="2476">
          <cell r="C2476" t="str">
            <v>Краснокамский городской округ Пермского края</v>
          </cell>
          <cell r="D2476" t="str">
            <v>г. Краснокамск, пр-т Комсомольский, д. 12</v>
          </cell>
          <cell r="E2476" t="b">
            <v>1</v>
          </cell>
          <cell r="F2476">
            <v>1965</v>
          </cell>
          <cell r="H2476" t="str">
            <v>Кирпич</v>
          </cell>
          <cell r="L2476">
            <v>5</v>
          </cell>
          <cell r="M2476">
            <v>4</v>
          </cell>
          <cell r="Q2476">
            <v>3821.2</v>
          </cell>
          <cell r="R2476">
            <v>3565.7</v>
          </cell>
          <cell r="S2476">
            <v>3521.6</v>
          </cell>
          <cell r="T2476">
            <v>116</v>
          </cell>
        </row>
        <row r="2477">
          <cell r="C2477" t="str">
            <v>Краснокамский городской округ Пермского края</v>
          </cell>
          <cell r="D2477" t="str">
            <v>г. Краснокамск, пр-т Комсомольский, д. 13</v>
          </cell>
          <cell r="E2477" t="b">
            <v>1</v>
          </cell>
          <cell r="F2477">
            <v>1959</v>
          </cell>
          <cell r="H2477" t="str">
            <v>кирпич</v>
          </cell>
          <cell r="I2477" t="str">
            <v>скатная</v>
          </cell>
          <cell r="K2477" t="str">
            <v>имеется</v>
          </cell>
          <cell r="L2477">
            <v>4</v>
          </cell>
          <cell r="M2477">
            <v>4</v>
          </cell>
          <cell r="Q2477">
            <v>3020.3</v>
          </cell>
          <cell r="R2477">
            <v>1900.5</v>
          </cell>
          <cell r="S2477">
            <v>1900.5</v>
          </cell>
          <cell r="T2477">
            <v>72</v>
          </cell>
        </row>
        <row r="2478">
          <cell r="C2478" t="str">
            <v>Краснокамский городской округ Пермского края</v>
          </cell>
          <cell r="D2478" t="str">
            <v>г. Краснокамск, пр-т Комсомольский, д. 14</v>
          </cell>
          <cell r="E2478" t="b">
            <v>1</v>
          </cell>
          <cell r="F2478">
            <v>1963</v>
          </cell>
          <cell r="H2478" t="str">
            <v>Кирпич</v>
          </cell>
          <cell r="L2478">
            <v>5</v>
          </cell>
          <cell r="M2478">
            <v>4</v>
          </cell>
          <cell r="Q2478">
            <v>3721.3</v>
          </cell>
          <cell r="R2478">
            <v>3133.6</v>
          </cell>
          <cell r="S2478">
            <v>3052.1</v>
          </cell>
          <cell r="T2478">
            <v>137</v>
          </cell>
        </row>
        <row r="2479">
          <cell r="C2479" t="str">
            <v>Краснокамский городской округ Пермского края</v>
          </cell>
          <cell r="D2479" t="str">
            <v>г. Краснокамск, пр-т Комсомольский, д. 15</v>
          </cell>
          <cell r="E2479" t="b">
            <v>1</v>
          </cell>
          <cell r="F2479">
            <v>1962</v>
          </cell>
          <cell r="H2479" t="str">
            <v>Кирпич</v>
          </cell>
          <cell r="L2479">
            <v>5</v>
          </cell>
          <cell r="M2479">
            <v>2</v>
          </cell>
          <cell r="Q2479">
            <v>1703.5</v>
          </cell>
          <cell r="R2479">
            <v>1585.8</v>
          </cell>
          <cell r="S2479">
            <v>1388.6</v>
          </cell>
          <cell r="T2479">
            <v>70</v>
          </cell>
        </row>
        <row r="2480">
          <cell r="C2480" t="str">
            <v>Краснокамский городской округ Пермского края</v>
          </cell>
          <cell r="D2480" t="str">
            <v>г. Краснокамск, пр-т Комсомольский, д. 16</v>
          </cell>
          <cell r="E2480" t="b">
            <v>1</v>
          </cell>
          <cell r="F2480">
            <v>1959</v>
          </cell>
          <cell r="H2480" t="str">
            <v>Кирпич</v>
          </cell>
          <cell r="L2480">
            <v>5</v>
          </cell>
          <cell r="M2480">
            <v>4</v>
          </cell>
          <cell r="Q2480">
            <v>5986</v>
          </cell>
          <cell r="R2480">
            <v>5458.6</v>
          </cell>
          <cell r="S2480">
            <v>5458.6</v>
          </cell>
          <cell r="T2480">
            <v>164</v>
          </cell>
        </row>
        <row r="2481">
          <cell r="C2481" t="str">
            <v>Краснокамский городской округ Пермского края</v>
          </cell>
          <cell r="D2481" t="str">
            <v>г. Краснокамск, пр-т Комсомольский, д. 17</v>
          </cell>
          <cell r="E2481" t="b">
            <v>1</v>
          </cell>
          <cell r="F2481">
            <v>1966</v>
          </cell>
          <cell r="H2481" t="str">
            <v>Кирпич</v>
          </cell>
          <cell r="L2481">
            <v>5</v>
          </cell>
          <cell r="M2481">
            <v>4</v>
          </cell>
          <cell r="Q2481">
            <v>4463.5</v>
          </cell>
          <cell r="R2481">
            <v>3482.5</v>
          </cell>
          <cell r="S2481">
            <v>2547.8000000000002</v>
          </cell>
          <cell r="T2481">
            <v>114</v>
          </cell>
        </row>
        <row r="2482">
          <cell r="C2482" t="str">
            <v>Краснокамский городской округ Пермского края</v>
          </cell>
          <cell r="D2482" t="str">
            <v>г. Краснокамск, пр-т Комсомольский, д. 18</v>
          </cell>
          <cell r="E2482" t="b">
            <v>1</v>
          </cell>
          <cell r="F2482">
            <v>1961</v>
          </cell>
          <cell r="H2482" t="str">
            <v>Кирпич</v>
          </cell>
          <cell r="L2482">
            <v>4</v>
          </cell>
          <cell r="M2482">
            <v>2</v>
          </cell>
          <cell r="Q2482">
            <v>1365.3</v>
          </cell>
          <cell r="R2482">
            <v>1270.7</v>
          </cell>
          <cell r="S2482">
            <v>1270.7</v>
          </cell>
          <cell r="T2482">
            <v>56</v>
          </cell>
        </row>
        <row r="2483">
          <cell r="C2483" t="str">
            <v>Краснокамский городской округ Пермского края</v>
          </cell>
          <cell r="D2483" t="str">
            <v>г. Краснокамск, пр-т Комсомольский, д. 22</v>
          </cell>
          <cell r="E2483" t="b">
            <v>1</v>
          </cell>
          <cell r="F2483">
            <v>1960</v>
          </cell>
          <cell r="H2483" t="str">
            <v>Кирпич</v>
          </cell>
          <cell r="L2483">
            <v>4</v>
          </cell>
          <cell r="M2483">
            <v>4</v>
          </cell>
          <cell r="Q2483">
            <v>2714.7</v>
          </cell>
          <cell r="R2483">
            <v>2522.6999999999998</v>
          </cell>
          <cell r="S2483">
            <v>2522.6999999999998</v>
          </cell>
          <cell r="T2483">
            <v>102</v>
          </cell>
        </row>
        <row r="2484">
          <cell r="C2484" t="str">
            <v>Краснокамский городской округ Пермского края</v>
          </cell>
          <cell r="D2484" t="str">
            <v>г. Краснокамск, пр-т Комсомольский, д. 24</v>
          </cell>
          <cell r="E2484" t="b">
            <v>1</v>
          </cell>
          <cell r="F2484">
            <v>1958</v>
          </cell>
          <cell r="H2484" t="str">
            <v>Кирпич</v>
          </cell>
          <cell r="L2484">
            <v>4</v>
          </cell>
          <cell r="M2484">
            <v>4</v>
          </cell>
          <cell r="Q2484">
            <v>4872.3999999999996</v>
          </cell>
          <cell r="R2484">
            <v>4507.2</v>
          </cell>
          <cell r="S2484">
            <v>3182.7</v>
          </cell>
          <cell r="T2484">
            <v>114</v>
          </cell>
        </row>
        <row r="2485">
          <cell r="C2485" t="str">
            <v>Краснокамский городской округ Пермского края</v>
          </cell>
          <cell r="D2485" t="str">
            <v>г. Краснокамск, пр-т Комсомольский, д. 8/35</v>
          </cell>
          <cell r="E2485" t="b">
            <v>1</v>
          </cell>
          <cell r="F2485">
            <v>1960</v>
          </cell>
          <cell r="H2485" t="str">
            <v>Кирпич</v>
          </cell>
          <cell r="L2485">
            <v>5</v>
          </cell>
          <cell r="M2485">
            <v>6</v>
          </cell>
          <cell r="Q2485">
            <v>5043.1000000000004</v>
          </cell>
          <cell r="R2485">
            <v>4445</v>
          </cell>
          <cell r="S2485">
            <v>4445</v>
          </cell>
          <cell r="T2485">
            <v>183</v>
          </cell>
        </row>
        <row r="2486">
          <cell r="C2486" t="str">
            <v>Краснокамский городской округ Пермского края</v>
          </cell>
          <cell r="D2486" t="str">
            <v>г. Краснокамск, пр-т Маяковского, д. 1</v>
          </cell>
          <cell r="E2486" t="b">
            <v>1</v>
          </cell>
          <cell r="F2486">
            <v>1988</v>
          </cell>
          <cell r="H2486" t="str">
            <v>Панель</v>
          </cell>
          <cell r="L2486">
            <v>5</v>
          </cell>
          <cell r="M2486">
            <v>4</v>
          </cell>
          <cell r="Q2486">
            <v>2894.1</v>
          </cell>
          <cell r="R2486">
            <v>2592.4</v>
          </cell>
          <cell r="S2486">
            <v>2592.4</v>
          </cell>
          <cell r="T2486">
            <v>141</v>
          </cell>
        </row>
        <row r="2487">
          <cell r="C2487" t="str">
            <v>Краснокамский городской округ Пермского края</v>
          </cell>
          <cell r="D2487" t="str">
            <v>г. Краснокамск, пр-т Маяковского, д. 2</v>
          </cell>
          <cell r="E2487" t="b">
            <v>1</v>
          </cell>
          <cell r="F2487">
            <v>1989</v>
          </cell>
          <cell r="H2487" t="str">
            <v>Панель</v>
          </cell>
          <cell r="L2487">
            <v>5</v>
          </cell>
          <cell r="M2487">
            <v>4</v>
          </cell>
          <cell r="Q2487">
            <v>2891.2</v>
          </cell>
          <cell r="R2487">
            <v>2588.1999999999998</v>
          </cell>
          <cell r="S2487">
            <v>2588.1999999999998</v>
          </cell>
          <cell r="T2487">
            <v>140</v>
          </cell>
        </row>
        <row r="2488">
          <cell r="C2488" t="str">
            <v>Краснокамский городской округ Пермского края</v>
          </cell>
          <cell r="D2488" t="str">
            <v>г. Краснокамск, пр-т Маяковского, д. 6</v>
          </cell>
          <cell r="E2488" t="b">
            <v>1</v>
          </cell>
          <cell r="F2488">
            <v>1963</v>
          </cell>
          <cell r="H2488" t="str">
            <v>Кирпич</v>
          </cell>
          <cell r="L2488">
            <v>5</v>
          </cell>
          <cell r="M2488">
            <v>4</v>
          </cell>
          <cell r="Q2488">
            <v>3353.1</v>
          </cell>
          <cell r="R2488">
            <v>3257</v>
          </cell>
          <cell r="S2488">
            <v>3203.1</v>
          </cell>
          <cell r="T2488">
            <v>108</v>
          </cell>
        </row>
        <row r="2489">
          <cell r="C2489" t="str">
            <v>Краснокамский городской округ Пермского края</v>
          </cell>
          <cell r="D2489" t="str">
            <v>г. Краснокамск, пр-т Маяковского, д. 8</v>
          </cell>
          <cell r="E2489" t="b">
            <v>1</v>
          </cell>
          <cell r="F2489">
            <v>1962</v>
          </cell>
          <cell r="H2489" t="str">
            <v>Кирпич</v>
          </cell>
          <cell r="L2489">
            <v>5</v>
          </cell>
          <cell r="M2489">
            <v>4</v>
          </cell>
          <cell r="Q2489">
            <v>3365.8</v>
          </cell>
          <cell r="R2489">
            <v>3365.8</v>
          </cell>
          <cell r="S2489">
            <v>2498</v>
          </cell>
          <cell r="T2489">
            <v>105</v>
          </cell>
        </row>
        <row r="2490">
          <cell r="C2490" t="str">
            <v>Краснокамский городской округ Пермского края</v>
          </cell>
          <cell r="D2490" t="str">
            <v>г. Краснокамск, пр-т Маяковского, д. 11</v>
          </cell>
          <cell r="E2490" t="b">
            <v>1</v>
          </cell>
          <cell r="F2490">
            <v>1975</v>
          </cell>
          <cell r="H2490" t="str">
            <v>Кирпич</v>
          </cell>
          <cell r="L2490">
            <v>5</v>
          </cell>
          <cell r="M2490">
            <v>2</v>
          </cell>
          <cell r="Q2490">
            <v>4955.3999999999996</v>
          </cell>
          <cell r="R2490">
            <v>4843.1000000000004</v>
          </cell>
          <cell r="S2490">
            <v>789.9</v>
          </cell>
          <cell r="T2490">
            <v>46</v>
          </cell>
        </row>
        <row r="2491">
          <cell r="C2491" t="str">
            <v>Краснокамский городской округ Пермского края</v>
          </cell>
          <cell r="D2491" t="str">
            <v>г. Краснокамск, пр-т Маяковского, д. 12</v>
          </cell>
          <cell r="E2491" t="b">
            <v>1</v>
          </cell>
          <cell r="F2491">
            <v>1961</v>
          </cell>
          <cell r="H2491" t="str">
            <v>Кирпич</v>
          </cell>
          <cell r="L2491">
            <v>5</v>
          </cell>
          <cell r="M2491">
            <v>4</v>
          </cell>
          <cell r="Q2491">
            <v>3434.5</v>
          </cell>
          <cell r="R2491">
            <v>3123.2</v>
          </cell>
          <cell r="S2491">
            <v>3123.2</v>
          </cell>
          <cell r="T2491">
            <v>138</v>
          </cell>
        </row>
        <row r="2492">
          <cell r="C2492" t="str">
            <v>Краснокамский городской округ Пермского края</v>
          </cell>
          <cell r="D2492" t="str">
            <v>г. Краснокамск, пр-т Маяковского, д. 14</v>
          </cell>
          <cell r="E2492" t="b">
            <v>1</v>
          </cell>
          <cell r="F2492">
            <v>1962</v>
          </cell>
          <cell r="H2492" t="str">
            <v>Кирпич</v>
          </cell>
          <cell r="L2492">
            <v>5</v>
          </cell>
          <cell r="M2492">
            <v>2</v>
          </cell>
          <cell r="Q2492">
            <v>1694.2</v>
          </cell>
          <cell r="R2492">
            <v>1580</v>
          </cell>
          <cell r="S2492">
            <v>1495.9</v>
          </cell>
          <cell r="T2492">
            <v>68</v>
          </cell>
        </row>
        <row r="2493">
          <cell r="C2493" t="str">
            <v>Краснокамский городской округ Пермского края</v>
          </cell>
          <cell r="D2493" t="str">
            <v>г. Краснокамск, пр-т Маяковского, д. 16</v>
          </cell>
          <cell r="E2493" t="b">
            <v>1</v>
          </cell>
          <cell r="F2493">
            <v>1977</v>
          </cell>
          <cell r="H2493" t="str">
            <v>Кирпич</v>
          </cell>
          <cell r="L2493">
            <v>5</v>
          </cell>
          <cell r="M2493">
            <v>4</v>
          </cell>
          <cell r="Q2493">
            <v>4301.8</v>
          </cell>
          <cell r="R2493">
            <v>4009.1</v>
          </cell>
          <cell r="S2493">
            <v>4009.1</v>
          </cell>
          <cell r="T2493">
            <v>140</v>
          </cell>
        </row>
        <row r="2494">
          <cell r="C2494" t="str">
            <v>Краснокамский городской округ Пермского края</v>
          </cell>
          <cell r="D2494" t="str">
            <v>г. Краснокамск, пр-т Мира, д. 6</v>
          </cell>
          <cell r="E2494" t="b">
            <v>1</v>
          </cell>
          <cell r="F2494">
            <v>1985</v>
          </cell>
          <cell r="H2494" t="str">
            <v>Кирпич</v>
          </cell>
          <cell r="L2494">
            <v>9</v>
          </cell>
          <cell r="M2494">
            <v>4</v>
          </cell>
          <cell r="N2494">
            <v>4</v>
          </cell>
          <cell r="O2494">
            <v>4</v>
          </cell>
          <cell r="Q2494">
            <v>11573.1</v>
          </cell>
          <cell r="R2494">
            <v>10491.8</v>
          </cell>
          <cell r="S2494">
            <v>6895.4</v>
          </cell>
          <cell r="T2494">
            <v>333</v>
          </cell>
        </row>
        <row r="2495">
          <cell r="C2495" t="str">
            <v>Краснокамский городской округ Пермского края</v>
          </cell>
          <cell r="D2495" t="str">
            <v>г. Краснокамск, пр-т Мира, д. 7</v>
          </cell>
          <cell r="E2495" t="b">
            <v>1</v>
          </cell>
          <cell r="F2495">
            <v>1952</v>
          </cell>
          <cell r="H2495" t="str">
            <v>Кирпич/шлакоблок</v>
          </cell>
          <cell r="L2495">
            <v>4</v>
          </cell>
          <cell r="M2495">
            <v>4</v>
          </cell>
          <cell r="Q2495">
            <v>2787.5</v>
          </cell>
          <cell r="R2495">
            <v>2564.6</v>
          </cell>
          <cell r="S2495">
            <v>2564.6</v>
          </cell>
          <cell r="T2495">
            <v>76</v>
          </cell>
        </row>
        <row r="2496">
          <cell r="C2496" t="str">
            <v>Краснокамский городской округ Пермского края</v>
          </cell>
          <cell r="D2496" t="str">
            <v>г. Краснокамск, пр-т Мира, д. 8</v>
          </cell>
          <cell r="E2496" t="b">
            <v>1</v>
          </cell>
          <cell r="F2496">
            <v>1953</v>
          </cell>
          <cell r="H2496" t="str">
            <v>Кирпич/шлакоблок</v>
          </cell>
          <cell r="L2496">
            <v>4</v>
          </cell>
          <cell r="M2496">
            <v>4</v>
          </cell>
          <cell r="Q2496">
            <v>2913.9</v>
          </cell>
          <cell r="R2496">
            <v>2688.4</v>
          </cell>
          <cell r="S2496">
            <v>2688.4</v>
          </cell>
          <cell r="T2496">
            <v>65</v>
          </cell>
        </row>
        <row r="2497">
          <cell r="C2497" t="str">
            <v>Краснокамский городской округ Пермского края</v>
          </cell>
          <cell r="D2497" t="str">
            <v>г. Краснокамск, пр-т Мира, д. 9</v>
          </cell>
          <cell r="E2497" t="b">
            <v>1</v>
          </cell>
          <cell r="F2497">
            <v>1938</v>
          </cell>
          <cell r="H2497" t="str">
            <v>Кирпич</v>
          </cell>
          <cell r="L2497">
            <v>5</v>
          </cell>
          <cell r="M2497">
            <v>26</v>
          </cell>
          <cell r="Q2497">
            <v>19551.599999999999</v>
          </cell>
          <cell r="R2497">
            <v>14459.699999999999</v>
          </cell>
          <cell r="S2497">
            <v>12017.7</v>
          </cell>
          <cell r="T2497">
            <v>554</v>
          </cell>
        </row>
        <row r="2498">
          <cell r="C2498" t="str">
            <v>Краснокамский городской округ Пермского края</v>
          </cell>
          <cell r="D2498" t="str">
            <v>г. Краснокамск, пр-т Мира, д. 10</v>
          </cell>
          <cell r="E2498" t="b">
            <v>1</v>
          </cell>
          <cell r="F2498">
            <v>1938</v>
          </cell>
          <cell r="H2498" t="str">
            <v>Шлакоблок</v>
          </cell>
          <cell r="L2498">
            <v>4</v>
          </cell>
          <cell r="M2498">
            <v>4</v>
          </cell>
          <cell r="Q2498">
            <v>4278.2</v>
          </cell>
          <cell r="R2498">
            <v>3363.6</v>
          </cell>
          <cell r="S2498">
            <v>3363.6</v>
          </cell>
          <cell r="T2498">
            <v>142</v>
          </cell>
        </row>
        <row r="2499">
          <cell r="C2499" t="str">
            <v>Краснокамский городской округ Пермского края</v>
          </cell>
          <cell r="D2499" t="str">
            <v>г. Краснокамск, пр-т Мира, д. 11</v>
          </cell>
          <cell r="E2499" t="b">
            <v>1</v>
          </cell>
          <cell r="F2499">
            <v>1958</v>
          </cell>
          <cell r="H2499" t="str">
            <v>Шлакоблок</v>
          </cell>
          <cell r="L2499">
            <v>4</v>
          </cell>
          <cell r="M2499">
            <v>4</v>
          </cell>
          <cell r="Q2499">
            <v>4512.6000000000004</v>
          </cell>
          <cell r="R2499">
            <v>3923</v>
          </cell>
          <cell r="S2499">
            <v>3923</v>
          </cell>
          <cell r="T2499">
            <v>153</v>
          </cell>
        </row>
        <row r="2500">
          <cell r="C2500" t="str">
            <v>Краснокамский городской округ Пермского края</v>
          </cell>
          <cell r="D2500" t="str">
            <v>г. Краснокамск, пр-т Мира, д. 16</v>
          </cell>
          <cell r="E2500" t="b">
            <v>1</v>
          </cell>
          <cell r="F2500">
            <v>1940</v>
          </cell>
          <cell r="H2500" t="str">
            <v>Кирпич</v>
          </cell>
          <cell r="L2500">
            <v>4</v>
          </cell>
          <cell r="M2500">
            <v>7</v>
          </cell>
          <cell r="Q2500">
            <v>4597.6000000000004</v>
          </cell>
          <cell r="R2500">
            <v>4087.7</v>
          </cell>
          <cell r="S2500">
            <v>4087.7</v>
          </cell>
          <cell r="T2500">
            <v>148</v>
          </cell>
        </row>
        <row r="2501">
          <cell r="C2501" t="str">
            <v>Краснокамский городской округ Пермского края</v>
          </cell>
          <cell r="D2501" t="str">
            <v>г. Краснокамск, пр-т Мира, д. 18</v>
          </cell>
          <cell r="E2501" t="b">
            <v>1</v>
          </cell>
          <cell r="F2501">
            <v>1962</v>
          </cell>
          <cell r="H2501" t="str">
            <v>Кирпич</v>
          </cell>
          <cell r="L2501">
            <v>5</v>
          </cell>
          <cell r="M2501">
            <v>1</v>
          </cell>
          <cell r="Q2501">
            <v>3513.1</v>
          </cell>
          <cell r="R2501">
            <v>3513.1</v>
          </cell>
          <cell r="S2501">
            <v>1588.34</v>
          </cell>
          <cell r="T2501">
            <v>73</v>
          </cell>
        </row>
        <row r="2502">
          <cell r="C2502" t="str">
            <v>Краснокамский городской округ Пермского края</v>
          </cell>
          <cell r="D2502" t="str">
            <v>г. Краснокамск, пр-т Мира, д. 8А</v>
          </cell>
          <cell r="E2502" t="b">
            <v>1</v>
          </cell>
          <cell r="F2502">
            <v>1989</v>
          </cell>
          <cell r="H2502" t="str">
            <v>Кирпич</v>
          </cell>
          <cell r="L2502">
            <v>5</v>
          </cell>
          <cell r="M2502">
            <v>5</v>
          </cell>
          <cell r="Q2502">
            <v>2918.7</v>
          </cell>
          <cell r="R2502">
            <v>2613.1999999999998</v>
          </cell>
          <cell r="S2502">
            <v>2613.1999999999998</v>
          </cell>
          <cell r="T2502">
            <v>143</v>
          </cell>
        </row>
        <row r="2503">
          <cell r="C2503" t="str">
            <v>Краснокамский городской округ Пермского края</v>
          </cell>
          <cell r="D2503" t="str">
            <v>г. Краснокамск, ул. 10 Пятилетки, д. 3</v>
          </cell>
          <cell r="E2503" t="b">
            <v>1</v>
          </cell>
          <cell r="F2503">
            <v>1991</v>
          </cell>
          <cell r="H2503" t="str">
            <v>Кирпич</v>
          </cell>
          <cell r="L2503">
            <v>9</v>
          </cell>
          <cell r="M2503">
            <v>1</v>
          </cell>
          <cell r="N2503">
            <v>1</v>
          </cell>
          <cell r="O2503">
            <v>1</v>
          </cell>
          <cell r="Q2503">
            <v>4745.7</v>
          </cell>
          <cell r="R2503">
            <v>4745.7</v>
          </cell>
          <cell r="S2503">
            <v>4745.7</v>
          </cell>
          <cell r="T2503">
            <v>228</v>
          </cell>
        </row>
        <row r="2504">
          <cell r="C2504" t="str">
            <v>Краснокамский городской округ Пермского края</v>
          </cell>
          <cell r="D2504" t="str">
            <v>г. Краснокамск, ул. 10 Пятилетки, д. 4</v>
          </cell>
          <cell r="E2504" t="b">
            <v>1</v>
          </cell>
          <cell r="F2504">
            <v>1998</v>
          </cell>
          <cell r="H2504" t="str">
            <v>Панель</v>
          </cell>
          <cell r="L2504">
            <v>9</v>
          </cell>
          <cell r="M2504">
            <v>2</v>
          </cell>
          <cell r="N2504">
            <v>2</v>
          </cell>
          <cell r="O2504">
            <v>2</v>
          </cell>
          <cell r="Q2504">
            <v>5035.6000000000004</v>
          </cell>
          <cell r="R2504">
            <v>5035.6000000000004</v>
          </cell>
          <cell r="S2504">
            <v>5035.6000000000004</v>
          </cell>
          <cell r="T2504">
            <v>190</v>
          </cell>
        </row>
        <row r="2505">
          <cell r="C2505" t="str">
            <v>Краснокамский городской округ Пермского края</v>
          </cell>
          <cell r="D2505" t="str">
            <v>г. Краснокамск, ул. 10 Пятилетки, д. 5</v>
          </cell>
          <cell r="E2505" t="b">
            <v>1</v>
          </cell>
          <cell r="F2505">
            <v>1986</v>
          </cell>
          <cell r="H2505" t="str">
            <v>Кирпич</v>
          </cell>
          <cell r="L2505">
            <v>9</v>
          </cell>
          <cell r="M2505">
            <v>1</v>
          </cell>
          <cell r="N2505">
            <v>1</v>
          </cell>
          <cell r="O2505">
            <v>1</v>
          </cell>
          <cell r="Q2505">
            <v>4956.6000000000004</v>
          </cell>
          <cell r="R2505">
            <v>4956.6000000000004</v>
          </cell>
          <cell r="S2505">
            <v>4912.8</v>
          </cell>
          <cell r="T2505">
            <v>205</v>
          </cell>
        </row>
        <row r="2506">
          <cell r="C2506" t="str">
            <v>Краснокамский городской округ Пермского края</v>
          </cell>
          <cell r="D2506" t="str">
            <v>г. Краснокамск, ул. 10 Пятилетки, д. 11</v>
          </cell>
          <cell r="E2506" t="b">
            <v>1</v>
          </cell>
          <cell r="F2506">
            <v>1989</v>
          </cell>
          <cell r="H2506" t="str">
            <v>Кирпич</v>
          </cell>
          <cell r="L2506">
            <v>9</v>
          </cell>
          <cell r="M2506">
            <v>2</v>
          </cell>
          <cell r="N2506">
            <v>2</v>
          </cell>
          <cell r="O2506">
            <v>2</v>
          </cell>
          <cell r="Q2506">
            <v>7606.5</v>
          </cell>
          <cell r="R2506">
            <v>7606.5</v>
          </cell>
          <cell r="S2506">
            <v>4032.7</v>
          </cell>
          <cell r="T2506">
            <v>188</v>
          </cell>
        </row>
        <row r="2507">
          <cell r="C2507" t="str">
            <v>Краснокамский городской округ Пермского края</v>
          </cell>
          <cell r="D2507" t="str">
            <v>г. Краснокамск, ул. 10 Пятилетки, д. 2</v>
          </cell>
          <cell r="E2507" t="b">
            <v>1</v>
          </cell>
          <cell r="F2507">
            <v>2016</v>
          </cell>
          <cell r="H2507" t="str">
            <v>кирпич</v>
          </cell>
          <cell r="I2507" t="str">
            <v>плоская</v>
          </cell>
          <cell r="K2507" t="str">
            <v>не имеется</v>
          </cell>
          <cell r="L2507">
            <v>11</v>
          </cell>
          <cell r="M2507">
            <v>4</v>
          </cell>
          <cell r="N2507">
            <v>8</v>
          </cell>
          <cell r="O2507">
            <v>4</v>
          </cell>
          <cell r="P2507">
            <v>4</v>
          </cell>
          <cell r="Q2507">
            <v>16767.3</v>
          </cell>
          <cell r="R2507">
            <v>13959.3</v>
          </cell>
          <cell r="S2507">
            <v>13959.3</v>
          </cell>
          <cell r="T2507">
            <v>700</v>
          </cell>
        </row>
        <row r="2508">
          <cell r="C2508" t="str">
            <v>Краснокамский городской округ Пермского края</v>
          </cell>
          <cell r="D2508" t="str">
            <v>г. Краснокамск, ул. 10 Пятилетки, д. 2А</v>
          </cell>
          <cell r="E2508" t="b">
            <v>1</v>
          </cell>
          <cell r="F2508">
            <v>2016</v>
          </cell>
          <cell r="H2508" t="str">
            <v>кирпич</v>
          </cell>
          <cell r="I2508" t="str">
            <v>плоская</v>
          </cell>
          <cell r="K2508" t="str">
            <v>не имеется</v>
          </cell>
          <cell r="L2508">
            <v>11</v>
          </cell>
          <cell r="M2508">
            <v>1</v>
          </cell>
          <cell r="N2508">
            <v>2</v>
          </cell>
          <cell r="O2508">
            <v>1</v>
          </cell>
          <cell r="P2508">
            <v>1</v>
          </cell>
          <cell r="Q2508">
            <v>3623.8</v>
          </cell>
          <cell r="R2508">
            <v>2912</v>
          </cell>
          <cell r="S2508">
            <v>2912</v>
          </cell>
          <cell r="T2508">
            <v>180</v>
          </cell>
        </row>
        <row r="2509">
          <cell r="C2509" t="str">
            <v>Краснокамский городской округ Пермского края</v>
          </cell>
          <cell r="D2509" t="str">
            <v>г. Краснокамск, ул. 10 Пятилетки, д. 4А</v>
          </cell>
          <cell r="E2509" t="b">
            <v>1</v>
          </cell>
          <cell r="F2509">
            <v>2008</v>
          </cell>
          <cell r="H2509" t="str">
            <v>Панель</v>
          </cell>
          <cell r="L2509">
            <v>9</v>
          </cell>
          <cell r="M2509">
            <v>2</v>
          </cell>
          <cell r="N2509">
            <v>2</v>
          </cell>
          <cell r="O2509">
            <v>2</v>
          </cell>
          <cell r="Q2509">
            <v>5751.1</v>
          </cell>
          <cell r="R2509">
            <v>4969.8999999999996</v>
          </cell>
          <cell r="S2509">
            <v>4969.8999999999996</v>
          </cell>
          <cell r="T2509">
            <v>190</v>
          </cell>
        </row>
        <row r="2510">
          <cell r="C2510" t="str">
            <v>Краснокамский городской округ Пермского края</v>
          </cell>
          <cell r="D2510" t="str">
            <v>г. Краснокамск, ул. 50 лет Октября, д. 1</v>
          </cell>
          <cell r="E2510" t="b">
            <v>1</v>
          </cell>
          <cell r="F2510">
            <v>1968</v>
          </cell>
          <cell r="H2510" t="str">
            <v>Кирпич</v>
          </cell>
          <cell r="L2510">
            <v>5</v>
          </cell>
          <cell r="M2510">
            <v>6</v>
          </cell>
          <cell r="Q2510">
            <v>5783.2</v>
          </cell>
          <cell r="R2510">
            <v>5380.4</v>
          </cell>
          <cell r="S2510">
            <v>3773.1</v>
          </cell>
          <cell r="T2510">
            <v>195</v>
          </cell>
        </row>
        <row r="2511">
          <cell r="C2511" t="str">
            <v>Краснокамский городской округ Пермского края</v>
          </cell>
          <cell r="D2511" t="str">
            <v>г. Краснокамск, ул. 50 лет Октября, д. 3</v>
          </cell>
          <cell r="E2511" t="b">
            <v>1</v>
          </cell>
          <cell r="F2511">
            <v>1968</v>
          </cell>
          <cell r="H2511" t="str">
            <v>Кирпич</v>
          </cell>
          <cell r="L2511">
            <v>5</v>
          </cell>
          <cell r="M2511">
            <v>6</v>
          </cell>
          <cell r="Q2511">
            <v>4897.6000000000004</v>
          </cell>
          <cell r="R2511">
            <v>4505.3</v>
          </cell>
          <cell r="S2511">
            <v>4505.3</v>
          </cell>
          <cell r="T2511">
            <v>183</v>
          </cell>
        </row>
        <row r="2512">
          <cell r="C2512" t="str">
            <v>Краснокамский городской округ Пермского края</v>
          </cell>
          <cell r="D2512" t="str">
            <v>г. Краснокамск, ул. 50 лет Октября, д. 4</v>
          </cell>
          <cell r="E2512" t="b">
            <v>1</v>
          </cell>
          <cell r="F2512">
            <v>1971</v>
          </cell>
          <cell r="H2512" t="str">
            <v>Кирпич</v>
          </cell>
          <cell r="L2512">
            <v>5</v>
          </cell>
          <cell r="M2512">
            <v>6</v>
          </cell>
          <cell r="Q2512">
            <v>4877.6000000000004</v>
          </cell>
          <cell r="R2512">
            <v>4877.6000000000004</v>
          </cell>
          <cell r="S2512">
            <v>4487.6000000000004</v>
          </cell>
          <cell r="T2512">
            <v>199</v>
          </cell>
        </row>
        <row r="2513">
          <cell r="C2513" t="str">
            <v>Краснокамский городской округ Пермского края</v>
          </cell>
          <cell r="D2513" t="str">
            <v>г. Краснокамск, ул. 50 лет Октября, д. 7</v>
          </cell>
          <cell r="E2513" t="b">
            <v>1</v>
          </cell>
          <cell r="F2513">
            <v>1978</v>
          </cell>
          <cell r="H2513" t="str">
            <v>Кирпич</v>
          </cell>
          <cell r="L2513">
            <v>9</v>
          </cell>
          <cell r="M2513">
            <v>1</v>
          </cell>
          <cell r="N2513">
            <v>1</v>
          </cell>
          <cell r="O2513">
            <v>1</v>
          </cell>
          <cell r="Q2513">
            <v>2562.6</v>
          </cell>
          <cell r="R2513">
            <v>2312.5</v>
          </cell>
          <cell r="S2513">
            <v>2312.5</v>
          </cell>
          <cell r="T2513">
            <v>93</v>
          </cell>
        </row>
        <row r="2514">
          <cell r="C2514" t="str">
            <v>Краснокамский городской округ Пермского края</v>
          </cell>
          <cell r="D2514" t="str">
            <v>г. Краснокамск, ул. 50 лет Октября, д. 9</v>
          </cell>
          <cell r="E2514" t="b">
            <v>1</v>
          </cell>
          <cell r="F2514">
            <v>1975</v>
          </cell>
          <cell r="H2514" t="str">
            <v>Кирпич</v>
          </cell>
          <cell r="L2514">
            <v>9</v>
          </cell>
          <cell r="M2514">
            <v>1</v>
          </cell>
          <cell r="N2514">
            <v>1</v>
          </cell>
          <cell r="O2514">
            <v>1</v>
          </cell>
          <cell r="Q2514">
            <v>2561.8000000000002</v>
          </cell>
          <cell r="R2514">
            <v>2311.9</v>
          </cell>
          <cell r="S2514">
            <v>2311.9</v>
          </cell>
          <cell r="T2514">
            <v>93</v>
          </cell>
        </row>
        <row r="2515">
          <cell r="C2515" t="str">
            <v>Краснокамский городской округ Пермского края</v>
          </cell>
          <cell r="D2515" t="str">
            <v>г. Краснокамск, ул. 50 лет Октября, д. 11</v>
          </cell>
          <cell r="E2515" t="b">
            <v>1</v>
          </cell>
          <cell r="F2515">
            <v>1976</v>
          </cell>
          <cell r="H2515" t="str">
            <v>Кирпич</v>
          </cell>
          <cell r="L2515">
            <v>9</v>
          </cell>
          <cell r="M2515">
            <v>1</v>
          </cell>
          <cell r="N2515">
            <v>1</v>
          </cell>
          <cell r="O2515">
            <v>1</v>
          </cell>
          <cell r="Q2515">
            <v>2723.3</v>
          </cell>
          <cell r="R2515">
            <v>2335.5</v>
          </cell>
          <cell r="S2515">
            <v>2335.5</v>
          </cell>
          <cell r="T2515">
            <v>111</v>
          </cell>
        </row>
        <row r="2516">
          <cell r="C2516" t="str">
            <v>Краснокамский городской округ Пермского края</v>
          </cell>
          <cell r="D2516" t="str">
            <v>г. Краснокамск, ул. 50 лет Октября, д. 5А</v>
          </cell>
          <cell r="E2516" t="b">
            <v>1</v>
          </cell>
          <cell r="F2516">
            <v>1987</v>
          </cell>
          <cell r="H2516" t="str">
            <v>Кирпич</v>
          </cell>
          <cell r="L2516">
            <v>9</v>
          </cell>
          <cell r="M2516">
            <v>1</v>
          </cell>
          <cell r="N2516">
            <v>1</v>
          </cell>
          <cell r="O2516">
            <v>1</v>
          </cell>
          <cell r="Q2516">
            <v>3047.4</v>
          </cell>
          <cell r="R2516">
            <v>2646.6</v>
          </cell>
          <cell r="S2516">
            <v>2646.6</v>
          </cell>
          <cell r="T2516">
            <v>128</v>
          </cell>
        </row>
        <row r="2517">
          <cell r="C2517" t="str">
            <v>Краснокамский городской округ Пермского края</v>
          </cell>
          <cell r="D2517" t="str">
            <v>г. Краснокамск, ул. 50 лет Октября, д. 6А</v>
          </cell>
          <cell r="E2517" t="b">
            <v>1</v>
          </cell>
          <cell r="F2517">
            <v>1981</v>
          </cell>
          <cell r="H2517" t="str">
            <v>Кирпич</v>
          </cell>
          <cell r="L2517">
            <v>5</v>
          </cell>
          <cell r="M2517">
            <v>3</v>
          </cell>
          <cell r="Q2517">
            <v>2321.4</v>
          </cell>
          <cell r="R2517">
            <v>2092.1</v>
          </cell>
          <cell r="S2517">
            <v>2092.1</v>
          </cell>
          <cell r="T2517">
            <v>92</v>
          </cell>
        </row>
        <row r="2518">
          <cell r="C2518" t="str">
            <v>Краснокамский городской округ Пермского края</v>
          </cell>
          <cell r="D2518" t="str">
            <v>г. Краснокамск, ул. Большевистская, д. 1</v>
          </cell>
          <cell r="E2518" t="b">
            <v>1</v>
          </cell>
          <cell r="F2518">
            <v>1955</v>
          </cell>
          <cell r="H2518" t="str">
            <v>Шлакоблок</v>
          </cell>
          <cell r="L2518">
            <v>3</v>
          </cell>
          <cell r="M2518">
            <v>4</v>
          </cell>
          <cell r="Q2518">
            <v>2808.2</v>
          </cell>
          <cell r="R2518">
            <v>2608.6999999999998</v>
          </cell>
          <cell r="S2518">
            <v>1859.8</v>
          </cell>
          <cell r="T2518">
            <v>65</v>
          </cell>
        </row>
        <row r="2519">
          <cell r="C2519" t="str">
            <v>Краснокамский городской округ Пермского края</v>
          </cell>
          <cell r="D2519" t="str">
            <v>г. Краснокамск, ул. Большевистская, д. 2</v>
          </cell>
          <cell r="E2519" t="b">
            <v>1</v>
          </cell>
          <cell r="F2519">
            <v>1952</v>
          </cell>
          <cell r="H2519" t="str">
            <v>Кирпич</v>
          </cell>
          <cell r="L2519">
            <v>3</v>
          </cell>
          <cell r="M2519">
            <v>2</v>
          </cell>
          <cell r="Q2519">
            <v>1387.4</v>
          </cell>
          <cell r="R2519">
            <v>1267.3</v>
          </cell>
          <cell r="S2519">
            <v>1089.5</v>
          </cell>
          <cell r="T2519">
            <v>37</v>
          </cell>
        </row>
        <row r="2520">
          <cell r="C2520" t="str">
            <v>Краснокамский городской округ Пермского края</v>
          </cell>
          <cell r="D2520" t="str">
            <v>г. Краснокамск, ул. Большевистская, д. 3</v>
          </cell>
          <cell r="E2520" t="b">
            <v>1</v>
          </cell>
          <cell r="F2520">
            <v>1954</v>
          </cell>
          <cell r="H2520" t="str">
            <v>Шлакоблок</v>
          </cell>
          <cell r="L2520">
            <v>2</v>
          </cell>
          <cell r="M2520">
            <v>1</v>
          </cell>
          <cell r="Q2520">
            <v>385.5</v>
          </cell>
          <cell r="R2520">
            <v>351.5</v>
          </cell>
          <cell r="S2520">
            <v>223.2</v>
          </cell>
          <cell r="T2520">
            <v>10</v>
          </cell>
        </row>
        <row r="2521">
          <cell r="C2521" t="str">
            <v>Краснокамский городской округ Пермского края</v>
          </cell>
          <cell r="D2521" t="str">
            <v>г. Краснокамск, ул. Большевистская, д. 4</v>
          </cell>
          <cell r="E2521" t="b">
            <v>1</v>
          </cell>
          <cell r="F2521">
            <v>1951</v>
          </cell>
          <cell r="H2521" t="str">
            <v>Шлакоблок</v>
          </cell>
          <cell r="L2521">
            <v>3</v>
          </cell>
          <cell r="M2521">
            <v>2</v>
          </cell>
          <cell r="Q2521">
            <v>1182.4000000000001</v>
          </cell>
          <cell r="R2521">
            <v>1052</v>
          </cell>
          <cell r="S2521">
            <v>956.8</v>
          </cell>
          <cell r="T2521">
            <v>29</v>
          </cell>
        </row>
        <row r="2522">
          <cell r="C2522" t="str">
            <v>Краснокамский городской округ Пермского края</v>
          </cell>
          <cell r="D2522" t="str">
            <v>г. Краснокамск, ул. Большевистская, д. 5</v>
          </cell>
          <cell r="E2522" t="b">
            <v>1</v>
          </cell>
          <cell r="F2522">
            <v>1953</v>
          </cell>
          <cell r="H2522" t="str">
            <v>Шлакоблок</v>
          </cell>
          <cell r="L2522">
            <v>2</v>
          </cell>
          <cell r="M2522">
            <v>2</v>
          </cell>
          <cell r="Q2522">
            <v>737</v>
          </cell>
          <cell r="R2522">
            <v>656.8</v>
          </cell>
          <cell r="S2522">
            <v>498.1</v>
          </cell>
          <cell r="T2522">
            <v>23</v>
          </cell>
        </row>
        <row r="2523">
          <cell r="C2523" t="str">
            <v>Краснокамский городской округ Пермского края</v>
          </cell>
          <cell r="D2523" t="str">
            <v>г. Краснокамск, ул. Большевистская, д. 6</v>
          </cell>
          <cell r="E2523" t="b">
            <v>1</v>
          </cell>
          <cell r="F2523">
            <v>1954</v>
          </cell>
          <cell r="H2523" t="str">
            <v>Шлакоблок</v>
          </cell>
          <cell r="L2523">
            <v>3</v>
          </cell>
          <cell r="M2523">
            <v>4</v>
          </cell>
          <cell r="Q2523">
            <v>2529.6999999999998</v>
          </cell>
          <cell r="R2523">
            <v>2354.3000000000002</v>
          </cell>
          <cell r="S2523">
            <v>1284.4000000000001</v>
          </cell>
          <cell r="T2523">
            <v>40</v>
          </cell>
        </row>
        <row r="2524">
          <cell r="C2524" t="str">
            <v>Краснокамский городской округ Пермского края</v>
          </cell>
          <cell r="D2524" t="str">
            <v>г. Краснокамск, ул. Большевистская, д. 7</v>
          </cell>
          <cell r="E2524" t="b">
            <v>1</v>
          </cell>
          <cell r="F2524">
            <v>1954</v>
          </cell>
          <cell r="H2524" t="str">
            <v>Шлакоблок</v>
          </cell>
          <cell r="L2524">
            <v>2</v>
          </cell>
          <cell r="M2524">
            <v>1</v>
          </cell>
          <cell r="Q2524">
            <v>446.7</v>
          </cell>
          <cell r="R2524">
            <v>412.3</v>
          </cell>
          <cell r="S2524">
            <v>240.7</v>
          </cell>
          <cell r="T2524">
            <v>10</v>
          </cell>
        </row>
        <row r="2525">
          <cell r="C2525" t="str">
            <v>Краснокамский городской округ Пермского края</v>
          </cell>
          <cell r="D2525" t="str">
            <v>г. Краснокамск, ул. Большевистская, д. 8</v>
          </cell>
          <cell r="E2525" t="b">
            <v>1</v>
          </cell>
          <cell r="F2525">
            <v>1951</v>
          </cell>
          <cell r="H2525" t="str">
            <v>Шлакоблок</v>
          </cell>
          <cell r="L2525">
            <v>2</v>
          </cell>
          <cell r="M2525">
            <v>1</v>
          </cell>
          <cell r="Q2525">
            <v>432.1</v>
          </cell>
          <cell r="R2525">
            <v>394.1</v>
          </cell>
          <cell r="S2525">
            <v>346.9</v>
          </cell>
          <cell r="T2525">
            <v>5</v>
          </cell>
        </row>
        <row r="2526">
          <cell r="C2526" t="str">
            <v>Краснокамский городской округ Пермского края</v>
          </cell>
          <cell r="D2526" t="str">
            <v>г. Краснокамск, ул. Большевистская, д. 9</v>
          </cell>
          <cell r="E2526" t="b">
            <v>1</v>
          </cell>
          <cell r="F2526">
            <v>1953</v>
          </cell>
          <cell r="H2526" t="str">
            <v>Шлакоблок</v>
          </cell>
          <cell r="L2526">
            <v>2</v>
          </cell>
          <cell r="M2526">
            <v>2</v>
          </cell>
          <cell r="Q2526">
            <v>835.4</v>
          </cell>
          <cell r="R2526">
            <v>764.2</v>
          </cell>
          <cell r="S2526">
            <v>583.79999999999995</v>
          </cell>
          <cell r="T2526">
            <v>27</v>
          </cell>
        </row>
        <row r="2527">
          <cell r="C2527" t="str">
            <v>Краснокамский городской округ Пермского края</v>
          </cell>
          <cell r="D2527" t="str">
            <v>г. Краснокамск, ул. Большевистская, д. 10</v>
          </cell>
          <cell r="E2527" t="b">
            <v>1</v>
          </cell>
          <cell r="F2527">
            <v>1951</v>
          </cell>
          <cell r="H2527" t="str">
            <v>Шлакоблок</v>
          </cell>
          <cell r="L2527">
            <v>2</v>
          </cell>
          <cell r="M2527">
            <v>2</v>
          </cell>
          <cell r="Q2527">
            <v>802.6</v>
          </cell>
          <cell r="R2527">
            <v>729</v>
          </cell>
          <cell r="S2527">
            <v>587.4</v>
          </cell>
          <cell r="T2527">
            <v>26</v>
          </cell>
        </row>
        <row r="2528">
          <cell r="C2528" t="str">
            <v>Краснокамский городской округ Пермского края</v>
          </cell>
          <cell r="D2528" t="str">
            <v>г. Краснокамск, ул. Большевистская, д. 12</v>
          </cell>
          <cell r="E2528" t="b">
            <v>1</v>
          </cell>
          <cell r="F2528">
            <v>1951</v>
          </cell>
          <cell r="H2528" t="str">
            <v>Шлакоблок</v>
          </cell>
          <cell r="L2528">
            <v>2</v>
          </cell>
          <cell r="M2528">
            <v>1</v>
          </cell>
          <cell r="Q2528">
            <v>437.1</v>
          </cell>
          <cell r="R2528">
            <v>399.9</v>
          </cell>
          <cell r="S2528">
            <v>351.5</v>
          </cell>
          <cell r="T2528">
            <v>11</v>
          </cell>
        </row>
        <row r="2529">
          <cell r="C2529" t="str">
            <v>Краснокамский городской округ Пермского края</v>
          </cell>
          <cell r="D2529" t="str">
            <v>г. Краснокамск, ул. Большевистская, д. 13</v>
          </cell>
          <cell r="E2529" t="b">
            <v>1</v>
          </cell>
          <cell r="F2529">
            <v>1959</v>
          </cell>
          <cell r="H2529" t="str">
            <v>Шлакоблок</v>
          </cell>
          <cell r="L2529">
            <v>3</v>
          </cell>
          <cell r="M2529">
            <v>4</v>
          </cell>
          <cell r="Q2529">
            <v>2328.1</v>
          </cell>
          <cell r="R2529">
            <v>2084.1999999999998</v>
          </cell>
          <cell r="S2529">
            <v>1901</v>
          </cell>
          <cell r="T2529">
            <v>64</v>
          </cell>
        </row>
        <row r="2530">
          <cell r="C2530" t="str">
            <v>Краснокамский городской округ Пермского края</v>
          </cell>
          <cell r="D2530" t="str">
            <v>г. Краснокамск, ул. Большевистская, д. 14</v>
          </cell>
          <cell r="E2530" t="b">
            <v>1</v>
          </cell>
          <cell r="F2530">
            <v>1952</v>
          </cell>
          <cell r="H2530" t="str">
            <v>Шлакоблок</v>
          </cell>
          <cell r="L2530">
            <v>2</v>
          </cell>
          <cell r="M2530">
            <v>3</v>
          </cell>
          <cell r="Q2530">
            <v>1321.5</v>
          </cell>
          <cell r="R2530">
            <v>1235.9000000000001</v>
          </cell>
          <cell r="S2530">
            <v>1075.7</v>
          </cell>
          <cell r="T2530">
            <v>41</v>
          </cell>
        </row>
        <row r="2531">
          <cell r="C2531" t="str">
            <v>Краснокамский городской округ Пермского края</v>
          </cell>
          <cell r="D2531" t="str">
            <v>г. Краснокамск, ул. Большевистская, д. 15</v>
          </cell>
          <cell r="E2531" t="b">
            <v>1</v>
          </cell>
          <cell r="F2531">
            <v>1958</v>
          </cell>
          <cell r="H2531" t="str">
            <v>Шлакоблок</v>
          </cell>
          <cell r="L2531">
            <v>2</v>
          </cell>
          <cell r="M2531">
            <v>2</v>
          </cell>
          <cell r="Q2531">
            <v>643.4</v>
          </cell>
          <cell r="R2531">
            <v>643.4</v>
          </cell>
          <cell r="S2531">
            <v>643.4</v>
          </cell>
          <cell r="T2531">
            <v>22</v>
          </cell>
        </row>
        <row r="2532">
          <cell r="C2532" t="str">
            <v>Краснокамский городской округ Пермского края</v>
          </cell>
          <cell r="D2532" t="str">
            <v>г. Краснокамск, ул. Большевистская, д. 16</v>
          </cell>
          <cell r="E2532" t="b">
            <v>1</v>
          </cell>
          <cell r="F2532">
            <v>1952</v>
          </cell>
          <cell r="H2532" t="str">
            <v>Шлакоблок</v>
          </cell>
          <cell r="L2532">
            <v>2</v>
          </cell>
          <cell r="M2532">
            <v>2</v>
          </cell>
          <cell r="Q2532">
            <v>899.7</v>
          </cell>
          <cell r="R2532">
            <v>898.4</v>
          </cell>
          <cell r="S2532">
            <v>837.2</v>
          </cell>
          <cell r="T2532">
            <v>23</v>
          </cell>
        </row>
        <row r="2533">
          <cell r="C2533" t="str">
            <v>Краснокамский городской округ Пермского края</v>
          </cell>
          <cell r="D2533" t="str">
            <v>г. Краснокамск, ул. Большевистская, д. 17</v>
          </cell>
          <cell r="E2533" t="b">
            <v>1</v>
          </cell>
          <cell r="F2533">
            <v>1953</v>
          </cell>
          <cell r="H2533" t="str">
            <v>Кирпич</v>
          </cell>
          <cell r="L2533">
            <v>2</v>
          </cell>
          <cell r="M2533">
            <v>2</v>
          </cell>
          <cell r="Q2533">
            <v>817.6</v>
          </cell>
          <cell r="R2533">
            <v>674.5</v>
          </cell>
          <cell r="S2533">
            <v>674.5</v>
          </cell>
          <cell r="T2533">
            <v>31</v>
          </cell>
        </row>
        <row r="2534">
          <cell r="C2534" t="str">
            <v>Краснокамский городской округ Пермского края</v>
          </cell>
          <cell r="D2534" t="str">
            <v>г. Краснокамск, ул. Большевистская, д. 19</v>
          </cell>
          <cell r="E2534" t="b">
            <v>1</v>
          </cell>
          <cell r="F2534">
            <v>1953</v>
          </cell>
          <cell r="H2534" t="str">
            <v>Кирпич</v>
          </cell>
          <cell r="L2534">
            <v>2</v>
          </cell>
          <cell r="M2534">
            <v>2</v>
          </cell>
          <cell r="Q2534">
            <v>646</v>
          </cell>
          <cell r="R2534">
            <v>646</v>
          </cell>
          <cell r="S2534">
            <v>535</v>
          </cell>
          <cell r="T2534">
            <v>23</v>
          </cell>
        </row>
        <row r="2535">
          <cell r="C2535" t="str">
            <v>Краснокамский городской округ Пермского края</v>
          </cell>
          <cell r="D2535" t="str">
            <v>г. Краснокамск, ул. Большевистская, д. 22</v>
          </cell>
          <cell r="E2535" t="b">
            <v>1</v>
          </cell>
          <cell r="F2535">
            <v>1950</v>
          </cell>
          <cell r="H2535" t="str">
            <v>Шлакоблок</v>
          </cell>
          <cell r="L2535">
            <v>2</v>
          </cell>
          <cell r="M2535">
            <v>1</v>
          </cell>
          <cell r="Q2535">
            <v>447</v>
          </cell>
          <cell r="R2535">
            <v>407.6</v>
          </cell>
          <cell r="S2535">
            <v>407.6</v>
          </cell>
          <cell r="T2535">
            <v>26</v>
          </cell>
        </row>
        <row r="2536">
          <cell r="C2536" t="str">
            <v>Краснокамский городской округ Пермского края</v>
          </cell>
          <cell r="D2536" t="str">
            <v>г. Краснокамск, ул. Большевистская, д. 23</v>
          </cell>
          <cell r="E2536" t="b">
            <v>1</v>
          </cell>
          <cell r="F2536">
            <v>1959</v>
          </cell>
          <cell r="H2536" t="str">
            <v>Шлакоблок</v>
          </cell>
          <cell r="L2536">
            <v>4</v>
          </cell>
          <cell r="M2536">
            <v>4</v>
          </cell>
          <cell r="Q2536">
            <v>1367.7</v>
          </cell>
          <cell r="R2536">
            <v>1229.0999999999999</v>
          </cell>
          <cell r="S2536">
            <v>1229.0999999999999</v>
          </cell>
          <cell r="T2536">
            <v>50</v>
          </cell>
        </row>
        <row r="2537">
          <cell r="C2537" t="str">
            <v>Краснокамский городской округ Пермского края</v>
          </cell>
          <cell r="D2537" t="str">
            <v>г. Краснокамск, ул. Большевистская, д. 25</v>
          </cell>
          <cell r="E2537" t="b">
            <v>1</v>
          </cell>
          <cell r="F2537">
            <v>1954</v>
          </cell>
          <cell r="H2537" t="str">
            <v>Шлакоблок</v>
          </cell>
          <cell r="L2537">
            <v>2</v>
          </cell>
          <cell r="M2537">
            <v>2</v>
          </cell>
          <cell r="Q2537">
            <v>839.4</v>
          </cell>
          <cell r="R2537">
            <v>753.4</v>
          </cell>
          <cell r="S2537">
            <v>753.4</v>
          </cell>
          <cell r="T2537">
            <v>40</v>
          </cell>
        </row>
        <row r="2538">
          <cell r="C2538" t="str">
            <v>Краснокамский городской округ Пермского края</v>
          </cell>
          <cell r="D2538" t="str">
            <v>г. Краснокамск, ул. Большевистская, д. 27</v>
          </cell>
          <cell r="E2538" t="b">
            <v>1</v>
          </cell>
          <cell r="F2538">
            <v>1954</v>
          </cell>
          <cell r="H2538" t="str">
            <v>Шлакоблок</v>
          </cell>
          <cell r="L2538">
            <v>2</v>
          </cell>
          <cell r="M2538">
            <v>2</v>
          </cell>
          <cell r="Q2538">
            <v>850.3</v>
          </cell>
          <cell r="R2538">
            <v>814.4</v>
          </cell>
          <cell r="S2538">
            <v>814.4</v>
          </cell>
          <cell r="T2538">
            <v>40</v>
          </cell>
        </row>
        <row r="2539">
          <cell r="C2539" t="str">
            <v>Краснокамский городской округ Пермского края</v>
          </cell>
          <cell r="D2539" t="str">
            <v>г. Краснокамск, ул. Большевистская, д. 28</v>
          </cell>
          <cell r="E2539" t="b">
            <v>1</v>
          </cell>
          <cell r="F2539">
            <v>1952</v>
          </cell>
          <cell r="H2539" t="str">
            <v>Шлакоблок</v>
          </cell>
          <cell r="L2539">
            <v>2</v>
          </cell>
          <cell r="M2539">
            <v>2</v>
          </cell>
          <cell r="Q2539">
            <v>913.9</v>
          </cell>
          <cell r="R2539">
            <v>905.9</v>
          </cell>
          <cell r="S2539">
            <v>905.9</v>
          </cell>
          <cell r="T2539">
            <v>55</v>
          </cell>
        </row>
        <row r="2540">
          <cell r="C2540" t="str">
            <v>Краснокамский городской округ Пермского края</v>
          </cell>
          <cell r="D2540" t="str">
            <v>г. Краснокамск, ул. Большевистская, д. 30</v>
          </cell>
          <cell r="E2540" t="b">
            <v>1</v>
          </cell>
          <cell r="F2540">
            <v>1951</v>
          </cell>
          <cell r="H2540" t="str">
            <v>Шлакоблок</v>
          </cell>
          <cell r="L2540">
            <v>2</v>
          </cell>
          <cell r="M2540">
            <v>2</v>
          </cell>
          <cell r="Q2540">
            <v>798.6</v>
          </cell>
          <cell r="R2540">
            <v>727.3</v>
          </cell>
          <cell r="S2540">
            <v>727.3</v>
          </cell>
          <cell r="T2540">
            <v>23</v>
          </cell>
        </row>
        <row r="2541">
          <cell r="C2541" t="str">
            <v>Краснокамский городской округ Пермского края</v>
          </cell>
          <cell r="D2541" t="str">
            <v>г. Краснокамск, ул. Большевистская, д. 32</v>
          </cell>
          <cell r="E2541" t="b">
            <v>1</v>
          </cell>
          <cell r="F2541">
            <v>1951</v>
          </cell>
          <cell r="H2541" t="str">
            <v>Шлакоблок</v>
          </cell>
          <cell r="L2541">
            <v>2</v>
          </cell>
          <cell r="M2541">
            <v>2</v>
          </cell>
          <cell r="Q2541">
            <v>805.1</v>
          </cell>
          <cell r="R2541">
            <v>731.3</v>
          </cell>
          <cell r="S2541">
            <v>731.3</v>
          </cell>
          <cell r="T2541">
            <v>23</v>
          </cell>
        </row>
        <row r="2542">
          <cell r="C2542" t="str">
            <v>Краснокамский городской округ Пермского края</v>
          </cell>
          <cell r="D2542" t="str">
            <v>г. Краснокамск, ул. Большевистская, д. 33</v>
          </cell>
          <cell r="E2542" t="b">
            <v>1</v>
          </cell>
          <cell r="F2542">
            <v>1955</v>
          </cell>
          <cell r="H2542" t="str">
            <v>Смешанные</v>
          </cell>
          <cell r="L2542">
            <v>4</v>
          </cell>
          <cell r="M2542">
            <v>2</v>
          </cell>
          <cell r="Q2542">
            <v>2076.6999999999998</v>
          </cell>
          <cell r="R2542">
            <v>1906.7</v>
          </cell>
          <cell r="S2542">
            <v>1718.5</v>
          </cell>
          <cell r="T2542">
            <v>64</v>
          </cell>
        </row>
        <row r="2543">
          <cell r="C2543" t="str">
            <v>Краснокамский городской округ Пермского края</v>
          </cell>
          <cell r="D2543" t="str">
            <v>г. Краснокамск, ул. Большевистская, д. 34</v>
          </cell>
          <cell r="E2543" t="b">
            <v>1</v>
          </cell>
          <cell r="F2543">
            <v>1951</v>
          </cell>
          <cell r="H2543" t="str">
            <v>Шлакоблок</v>
          </cell>
          <cell r="L2543">
            <v>2</v>
          </cell>
          <cell r="M2543">
            <v>2</v>
          </cell>
          <cell r="Q2543">
            <v>897.3</v>
          </cell>
          <cell r="R2543">
            <v>897.3</v>
          </cell>
          <cell r="S2543">
            <v>812.2</v>
          </cell>
          <cell r="T2543">
            <v>38</v>
          </cell>
        </row>
        <row r="2544">
          <cell r="C2544" t="str">
            <v>Краснокамский городской округ Пермского края</v>
          </cell>
          <cell r="D2544" t="str">
            <v>г. Краснокамск, ул. Большевистская, д. 36</v>
          </cell>
          <cell r="E2544" t="b">
            <v>1</v>
          </cell>
          <cell r="F2544">
            <v>1950</v>
          </cell>
          <cell r="H2544" t="str">
            <v>Шлакоблок</v>
          </cell>
          <cell r="L2544">
            <v>2</v>
          </cell>
          <cell r="M2544">
            <v>2</v>
          </cell>
          <cell r="Q2544">
            <v>822.9</v>
          </cell>
          <cell r="R2544">
            <v>746.6</v>
          </cell>
          <cell r="S2544">
            <v>746.6</v>
          </cell>
          <cell r="T2544">
            <v>27</v>
          </cell>
        </row>
        <row r="2545">
          <cell r="C2545" t="str">
            <v>Краснокамский городской округ Пермского края</v>
          </cell>
          <cell r="D2545" t="str">
            <v>г. Краснокамск, ул. Большевистская, д. 37</v>
          </cell>
          <cell r="E2545" t="b">
            <v>1</v>
          </cell>
          <cell r="F2545">
            <v>1955</v>
          </cell>
          <cell r="H2545" t="str">
            <v>Кирпич</v>
          </cell>
          <cell r="L2545">
            <v>4</v>
          </cell>
          <cell r="M2545">
            <v>3</v>
          </cell>
          <cell r="Q2545">
            <v>2703.9</v>
          </cell>
          <cell r="R2545">
            <v>2405.1</v>
          </cell>
          <cell r="S2545">
            <v>1997.9</v>
          </cell>
          <cell r="T2545">
            <v>83</v>
          </cell>
        </row>
        <row r="2546">
          <cell r="C2546" t="str">
            <v>Краснокамский городской округ Пермского края</v>
          </cell>
          <cell r="D2546" t="str">
            <v>г. Краснокамск, ул. Большевистская, д. 38</v>
          </cell>
          <cell r="E2546" t="b">
            <v>1</v>
          </cell>
          <cell r="F2546">
            <v>1951</v>
          </cell>
          <cell r="H2546" t="str">
            <v>Шлакоблок</v>
          </cell>
          <cell r="L2546">
            <v>2</v>
          </cell>
          <cell r="M2546">
            <v>2</v>
          </cell>
          <cell r="Q2546">
            <v>825.4</v>
          </cell>
          <cell r="R2546">
            <v>742</v>
          </cell>
          <cell r="S2546">
            <v>655.1</v>
          </cell>
          <cell r="T2546">
            <v>24</v>
          </cell>
        </row>
        <row r="2547">
          <cell r="C2547" t="str">
            <v>Краснокамский городской округ Пермского края</v>
          </cell>
          <cell r="D2547" t="str">
            <v>г. Краснокамск, ул. Большевистская, д. 39</v>
          </cell>
          <cell r="E2547" t="b">
            <v>1</v>
          </cell>
          <cell r="F2547">
            <v>1965</v>
          </cell>
          <cell r="H2547" t="str">
            <v>Кирпич</v>
          </cell>
          <cell r="L2547">
            <v>5</v>
          </cell>
          <cell r="M2547">
            <v>4</v>
          </cell>
          <cell r="Q2547">
            <v>3459.5</v>
          </cell>
          <cell r="R2547">
            <v>3178.4</v>
          </cell>
          <cell r="S2547">
            <v>3137.6</v>
          </cell>
          <cell r="T2547">
            <v>139</v>
          </cell>
        </row>
        <row r="2548">
          <cell r="C2548" t="str">
            <v>Краснокамский городской округ Пермского края</v>
          </cell>
          <cell r="D2548" t="str">
            <v>г. Краснокамск, ул. Большевистская, д. 41</v>
          </cell>
          <cell r="E2548" t="b">
            <v>1</v>
          </cell>
          <cell r="F2548">
            <v>1965</v>
          </cell>
          <cell r="H2548" t="str">
            <v>Кирпич</v>
          </cell>
          <cell r="L2548">
            <v>5</v>
          </cell>
          <cell r="M2548">
            <v>4</v>
          </cell>
          <cell r="Q2548">
            <v>3484</v>
          </cell>
          <cell r="R2548">
            <v>3214.6</v>
          </cell>
          <cell r="S2548">
            <v>3182.6</v>
          </cell>
          <cell r="T2548">
            <v>127</v>
          </cell>
        </row>
        <row r="2549">
          <cell r="C2549" t="str">
            <v>Краснокамский городской округ Пермского края</v>
          </cell>
          <cell r="D2549" t="str">
            <v>г. Краснокамск, ул. Большевистская, д. 52</v>
          </cell>
          <cell r="E2549" t="b">
            <v>1</v>
          </cell>
          <cell r="F2549">
            <v>1964</v>
          </cell>
          <cell r="H2549" t="str">
            <v>Кирпич</v>
          </cell>
          <cell r="L2549">
            <v>5</v>
          </cell>
          <cell r="M2549">
            <v>2</v>
          </cell>
          <cell r="Q2549">
            <v>2056.6</v>
          </cell>
          <cell r="R2549">
            <v>1649.3</v>
          </cell>
          <cell r="S2549">
            <v>1237.5</v>
          </cell>
          <cell r="T2549">
            <v>55</v>
          </cell>
        </row>
        <row r="2550">
          <cell r="C2550" t="str">
            <v>Краснокамский городской округ Пермского края</v>
          </cell>
          <cell r="D2550" t="str">
            <v>г. Краснокамск, ул. Большевистская, д. 54</v>
          </cell>
          <cell r="E2550" t="b">
            <v>1</v>
          </cell>
          <cell r="F2550">
            <v>1998</v>
          </cell>
          <cell r="H2550" t="str">
            <v>Кирпич</v>
          </cell>
          <cell r="L2550">
            <v>5</v>
          </cell>
          <cell r="M2550">
            <v>6</v>
          </cell>
          <cell r="Q2550">
            <v>8996.1</v>
          </cell>
          <cell r="R2550">
            <v>7855.2</v>
          </cell>
          <cell r="S2550">
            <v>7855.2</v>
          </cell>
          <cell r="T2550">
            <v>194</v>
          </cell>
        </row>
        <row r="2551">
          <cell r="C2551" t="str">
            <v>Краснокамский городской округ Пермского края</v>
          </cell>
          <cell r="D2551" t="str">
            <v>г. Краснокамск, ул. Большевистская, д. 33А</v>
          </cell>
          <cell r="E2551" t="b">
            <v>1</v>
          </cell>
          <cell r="F2551">
            <v>1957</v>
          </cell>
          <cell r="H2551" t="str">
            <v>Кирпич</v>
          </cell>
          <cell r="L2551">
            <v>3</v>
          </cell>
          <cell r="M2551">
            <v>1</v>
          </cell>
          <cell r="Q2551">
            <v>681.4</v>
          </cell>
          <cell r="R2551">
            <v>609.70000000000005</v>
          </cell>
          <cell r="S2551">
            <v>609.70000000000005</v>
          </cell>
          <cell r="T2551">
            <v>19</v>
          </cell>
        </row>
        <row r="2552">
          <cell r="C2552" t="str">
            <v>Краснокамский городской округ Пермского края</v>
          </cell>
          <cell r="D2552" t="str">
            <v>г. Краснокамск, ул. Большевистская, д. 33Б</v>
          </cell>
          <cell r="E2552" t="b">
            <v>1</v>
          </cell>
          <cell r="F2552">
            <v>1958</v>
          </cell>
          <cell r="H2552" t="str">
            <v>Кирпич</v>
          </cell>
          <cell r="L2552">
            <v>3</v>
          </cell>
          <cell r="M2552">
            <v>1</v>
          </cell>
          <cell r="Q2552">
            <v>674.1</v>
          </cell>
          <cell r="R2552">
            <v>602.9</v>
          </cell>
          <cell r="S2552">
            <v>518.79999999999995</v>
          </cell>
          <cell r="T2552">
            <v>23</v>
          </cell>
        </row>
        <row r="2553">
          <cell r="C2553" t="str">
            <v>Краснокамский городской округ Пермского края</v>
          </cell>
          <cell r="D2553" t="str">
            <v>г. Краснокамск, ул. Большевистская, д. 33В</v>
          </cell>
          <cell r="E2553" t="b">
            <v>1</v>
          </cell>
          <cell r="F2553">
            <v>1982</v>
          </cell>
          <cell r="H2553" t="str">
            <v>ж/бетон плиты</v>
          </cell>
          <cell r="I2553" t="str">
            <v>скатная</v>
          </cell>
          <cell r="K2553" t="str">
            <v>имеется</v>
          </cell>
          <cell r="L2553">
            <v>5</v>
          </cell>
          <cell r="M2553">
            <v>4</v>
          </cell>
          <cell r="Q2553">
            <v>3463.1</v>
          </cell>
          <cell r="R2553">
            <v>2073.9</v>
          </cell>
          <cell r="S2553">
            <v>2021.4</v>
          </cell>
          <cell r="T2553">
            <v>133</v>
          </cell>
        </row>
        <row r="2554">
          <cell r="C2554" t="str">
            <v>Краснокамский городской округ Пермского края</v>
          </cell>
          <cell r="D2554" t="str">
            <v>г. Краснокамск, ул. Большевистская, д. 52А</v>
          </cell>
          <cell r="E2554" t="b">
            <v>1</v>
          </cell>
          <cell r="F2554">
            <v>1997</v>
          </cell>
          <cell r="H2554" t="str">
            <v>Кирпич</v>
          </cell>
          <cell r="L2554">
            <v>5</v>
          </cell>
          <cell r="M2554">
            <v>8</v>
          </cell>
          <cell r="Q2554">
            <v>8195.2000000000007</v>
          </cell>
          <cell r="R2554">
            <v>5639.6</v>
          </cell>
          <cell r="S2554">
            <v>5639.6</v>
          </cell>
          <cell r="T2554">
            <v>265</v>
          </cell>
        </row>
        <row r="2555">
          <cell r="C2555" t="str">
            <v>Краснокамский городской округ Пермского края</v>
          </cell>
          <cell r="D2555" t="str">
            <v>г. Краснокамск, ул. Бумажников, д. 5</v>
          </cell>
          <cell r="E2555" t="b">
            <v>1</v>
          </cell>
          <cell r="F2555">
            <v>1950</v>
          </cell>
          <cell r="H2555" t="str">
            <v>Шлакоблок</v>
          </cell>
          <cell r="L2555">
            <v>2</v>
          </cell>
          <cell r="M2555">
            <v>2</v>
          </cell>
          <cell r="Q2555">
            <v>729.1</v>
          </cell>
          <cell r="R2555">
            <v>729.1</v>
          </cell>
          <cell r="S2555">
            <v>688.7</v>
          </cell>
          <cell r="T2555">
            <v>31</v>
          </cell>
        </row>
        <row r="2556">
          <cell r="C2556" t="str">
            <v>Краснокамский городской округ Пермского края</v>
          </cell>
          <cell r="D2556" t="str">
            <v>г. Краснокамск, ул. Бумажников, д. 12</v>
          </cell>
          <cell r="E2556" t="b">
            <v>1</v>
          </cell>
          <cell r="F2556">
            <v>2014</v>
          </cell>
          <cell r="H2556" t="str">
            <v>Кирпич</v>
          </cell>
          <cell r="L2556">
            <v>4</v>
          </cell>
          <cell r="M2556">
            <v>4</v>
          </cell>
          <cell r="Q2556">
            <v>1880</v>
          </cell>
          <cell r="R2556">
            <v>1615.2</v>
          </cell>
          <cell r="S2556">
            <v>1615.2</v>
          </cell>
          <cell r="T2556">
            <v>43</v>
          </cell>
        </row>
        <row r="2557">
          <cell r="C2557" t="str">
            <v>Краснокамский городской округ Пермского края</v>
          </cell>
          <cell r="D2557" t="str">
            <v>г. Краснокамск, ул. Бумажников, д. 17</v>
          </cell>
          <cell r="E2557" t="b">
            <v>1</v>
          </cell>
          <cell r="F2557">
            <v>1966</v>
          </cell>
          <cell r="H2557" t="str">
            <v>Кирпич</v>
          </cell>
          <cell r="L2557">
            <v>4</v>
          </cell>
          <cell r="M2557">
            <v>2</v>
          </cell>
          <cell r="Q2557">
            <v>1278.2</v>
          </cell>
          <cell r="R2557">
            <v>1278.2</v>
          </cell>
          <cell r="S2557">
            <v>1278.2</v>
          </cell>
          <cell r="T2557">
            <v>62</v>
          </cell>
        </row>
        <row r="2558">
          <cell r="C2558" t="str">
            <v>Краснокамский городской округ Пермского края</v>
          </cell>
          <cell r="D2558" t="str">
            <v>г. Краснокамск, ул. Владимира Кима, д. 6</v>
          </cell>
          <cell r="E2558" t="b">
            <v>1</v>
          </cell>
          <cell r="F2558">
            <v>1985</v>
          </cell>
          <cell r="H2558" t="str">
            <v>Кирпич</v>
          </cell>
          <cell r="L2558">
            <v>4</v>
          </cell>
          <cell r="M2558">
            <v>1</v>
          </cell>
          <cell r="Q2558">
            <v>1286.4000000000001</v>
          </cell>
          <cell r="R2558">
            <v>1232.4000000000001</v>
          </cell>
          <cell r="S2558">
            <v>1232.4000000000001</v>
          </cell>
          <cell r="T2558">
            <v>43</v>
          </cell>
        </row>
        <row r="2559">
          <cell r="C2559" t="str">
            <v>Краснокамский городской округ Пермского края</v>
          </cell>
          <cell r="D2559" t="str">
            <v>г. Краснокамск, ул. Декабристов, д. 25</v>
          </cell>
          <cell r="E2559" t="b">
            <v>1</v>
          </cell>
          <cell r="F2559">
            <v>2016</v>
          </cell>
          <cell r="H2559" t="str">
            <v>газобетонные блоки</v>
          </cell>
          <cell r="I2559" t="str">
            <v>плоская</v>
          </cell>
          <cell r="K2559" t="str">
            <v>имеется</v>
          </cell>
          <cell r="L2559">
            <v>3</v>
          </cell>
          <cell r="M2559">
            <v>4</v>
          </cell>
          <cell r="Q2559">
            <v>6679</v>
          </cell>
          <cell r="R2559">
            <v>5183.8999999999996</v>
          </cell>
          <cell r="S2559">
            <v>4163.6000000000004</v>
          </cell>
          <cell r="T2559">
            <v>267</v>
          </cell>
        </row>
        <row r="2560">
          <cell r="C2560" t="str">
            <v>Краснокамский городской округ Пермского края</v>
          </cell>
          <cell r="D2560" t="str">
            <v>г. Краснокамск, ул. Дзержинского, д. 5</v>
          </cell>
          <cell r="E2560" t="b">
            <v>1</v>
          </cell>
          <cell r="F2560">
            <v>1996</v>
          </cell>
          <cell r="G2560">
            <v>2017</v>
          </cell>
          <cell r="H2560" t="str">
            <v>кирпич</v>
          </cell>
          <cell r="L2560">
            <v>4</v>
          </cell>
          <cell r="M2560">
            <v>3</v>
          </cell>
          <cell r="Q2560">
            <v>2354.8000000000002</v>
          </cell>
          <cell r="R2560">
            <v>2354.8000000000002</v>
          </cell>
          <cell r="S2560">
            <v>1301.4000000000001</v>
          </cell>
          <cell r="T2560">
            <v>99</v>
          </cell>
        </row>
        <row r="2561">
          <cell r="C2561" t="str">
            <v>Краснокамский городской округ Пермского края</v>
          </cell>
          <cell r="D2561" t="str">
            <v>г. Краснокамск, ул. Дзержинского, д. 7</v>
          </cell>
          <cell r="E2561" t="b">
            <v>1</v>
          </cell>
          <cell r="F2561">
            <v>1993</v>
          </cell>
          <cell r="H2561" t="str">
            <v>Кирпич</v>
          </cell>
          <cell r="L2561">
            <v>3</v>
          </cell>
          <cell r="M2561">
            <v>3</v>
          </cell>
          <cell r="Q2561">
            <v>2690.4</v>
          </cell>
          <cell r="R2561">
            <v>1318.4</v>
          </cell>
          <cell r="S2561">
            <v>1318.4</v>
          </cell>
          <cell r="T2561">
            <v>119</v>
          </cell>
        </row>
        <row r="2562">
          <cell r="C2562" t="str">
            <v>Краснокамский городской округ Пермского края</v>
          </cell>
          <cell r="D2562" t="str">
            <v>г. Краснокамск, ул. Дзержинского, д. 9</v>
          </cell>
          <cell r="E2562" t="b">
            <v>1</v>
          </cell>
          <cell r="F2562">
            <v>1992</v>
          </cell>
          <cell r="H2562" t="str">
            <v>Кирпич</v>
          </cell>
          <cell r="L2562">
            <v>4</v>
          </cell>
          <cell r="M2562">
            <v>3</v>
          </cell>
          <cell r="Q2562">
            <v>3345.1</v>
          </cell>
          <cell r="R2562">
            <v>2351.5</v>
          </cell>
          <cell r="S2562">
            <v>2252.1999999999998</v>
          </cell>
          <cell r="T2562">
            <v>122</v>
          </cell>
        </row>
        <row r="2563">
          <cell r="C2563" t="str">
            <v>Краснокамский городской округ Пермского края</v>
          </cell>
          <cell r="D2563" t="str">
            <v>г. Краснокамск, ул. Дзержинского, д. 11</v>
          </cell>
          <cell r="E2563" t="b">
            <v>1</v>
          </cell>
          <cell r="F2563">
            <v>1993</v>
          </cell>
          <cell r="G2563">
            <v>2019</v>
          </cell>
          <cell r="H2563" t="str">
            <v>кирпич</v>
          </cell>
          <cell r="L2563">
            <v>4</v>
          </cell>
          <cell r="M2563">
            <v>3</v>
          </cell>
          <cell r="Q2563">
            <v>2323.6</v>
          </cell>
          <cell r="R2563">
            <v>2323.6</v>
          </cell>
          <cell r="S2563">
            <v>2124.1</v>
          </cell>
          <cell r="T2563">
            <v>90</v>
          </cell>
        </row>
        <row r="2564">
          <cell r="C2564" t="str">
            <v>Краснокамский городской округ Пермского края</v>
          </cell>
          <cell r="D2564" t="str">
            <v>г. Краснокамск, ул. Дзержинского, д. 2А</v>
          </cell>
          <cell r="E2564" t="b">
            <v>1</v>
          </cell>
          <cell r="F2564">
            <v>1956</v>
          </cell>
          <cell r="H2564" t="str">
            <v>Шлакоблок</v>
          </cell>
          <cell r="L2564">
            <v>2</v>
          </cell>
          <cell r="M2564">
            <v>2</v>
          </cell>
          <cell r="Q2564">
            <v>654.4</v>
          </cell>
          <cell r="R2564">
            <v>433.5</v>
          </cell>
          <cell r="S2564">
            <v>433.5</v>
          </cell>
          <cell r="T2564">
            <v>44</v>
          </cell>
        </row>
        <row r="2565">
          <cell r="C2565" t="str">
            <v>Краснокамский городской округ Пермского края</v>
          </cell>
          <cell r="D2565" t="str">
            <v>г. Краснокамск, ул. Дзержинского, д. 4А</v>
          </cell>
          <cell r="E2565" t="b">
            <v>1</v>
          </cell>
          <cell r="F2565">
            <v>1957</v>
          </cell>
          <cell r="H2565" t="str">
            <v>Кирпич</v>
          </cell>
          <cell r="I2565" t="str">
            <v>скатная</v>
          </cell>
          <cell r="J2565" t="str">
            <v>ГВС</v>
          </cell>
          <cell r="L2565">
            <v>2</v>
          </cell>
          <cell r="M2565">
            <v>1</v>
          </cell>
          <cell r="Q2565">
            <v>418.1</v>
          </cell>
          <cell r="R2565">
            <v>378.2</v>
          </cell>
          <cell r="S2565">
            <v>378.2</v>
          </cell>
          <cell r="T2565">
            <v>23</v>
          </cell>
        </row>
        <row r="2566">
          <cell r="C2566" t="str">
            <v>Краснокамский городской округ Пермского края</v>
          </cell>
          <cell r="D2566" t="str">
            <v>г. Краснокамск, ул. Дзержинского, д. 8А</v>
          </cell>
          <cell r="E2566" t="b">
            <v>1</v>
          </cell>
          <cell r="F2566">
            <v>1989</v>
          </cell>
          <cell r="H2566" t="str">
            <v>Кирпич</v>
          </cell>
          <cell r="L2566">
            <v>3</v>
          </cell>
          <cell r="M2566">
            <v>3</v>
          </cell>
          <cell r="Q2566">
            <v>3921.7</v>
          </cell>
          <cell r="R2566">
            <v>1476.8</v>
          </cell>
          <cell r="S2566">
            <v>1476.8</v>
          </cell>
          <cell r="T2566">
            <v>121</v>
          </cell>
        </row>
        <row r="2567">
          <cell r="C2567" t="str">
            <v>Краснокамский городской округ Пермского края</v>
          </cell>
          <cell r="D2567" t="str">
            <v>г. Краснокамск, ул. Звездная, д. 2</v>
          </cell>
          <cell r="E2567" t="b">
            <v>1</v>
          </cell>
          <cell r="F2567">
            <v>1984</v>
          </cell>
          <cell r="H2567" t="str">
            <v>ж/бетон плиты</v>
          </cell>
          <cell r="I2567" t="str">
            <v>плоская</v>
          </cell>
          <cell r="K2567" t="str">
            <v>имеется</v>
          </cell>
          <cell r="L2567">
            <v>5</v>
          </cell>
          <cell r="M2567">
            <v>4</v>
          </cell>
          <cell r="Q2567">
            <v>2583.9</v>
          </cell>
          <cell r="R2567">
            <v>1749</v>
          </cell>
          <cell r="S2567">
            <v>1749</v>
          </cell>
          <cell r="T2567">
            <v>117</v>
          </cell>
        </row>
        <row r="2568">
          <cell r="C2568" t="str">
            <v>Краснокамский городской округ Пермского края</v>
          </cell>
          <cell r="D2568" t="str">
            <v>г. Краснокамск, ул. Звездная, д. 4</v>
          </cell>
          <cell r="E2568" t="b">
            <v>1</v>
          </cell>
          <cell r="F2568">
            <v>1980</v>
          </cell>
          <cell r="H2568" t="str">
            <v>Кирпич</v>
          </cell>
          <cell r="L2568">
            <v>5</v>
          </cell>
          <cell r="M2568">
            <v>5</v>
          </cell>
          <cell r="Q2568">
            <v>4336.2</v>
          </cell>
          <cell r="R2568">
            <v>3885</v>
          </cell>
          <cell r="S2568">
            <v>3885</v>
          </cell>
          <cell r="T2568">
            <v>223</v>
          </cell>
        </row>
        <row r="2569">
          <cell r="C2569" t="str">
            <v>Краснокамский городской округ Пермского края</v>
          </cell>
          <cell r="D2569" t="str">
            <v>г. Краснокамск, ул. Звездная, д. 8</v>
          </cell>
          <cell r="E2569" t="b">
            <v>1</v>
          </cell>
          <cell r="F2569">
            <v>1987</v>
          </cell>
          <cell r="H2569" t="str">
            <v>Панель</v>
          </cell>
          <cell r="L2569">
            <v>5</v>
          </cell>
          <cell r="M2569">
            <v>6</v>
          </cell>
          <cell r="Q2569">
            <v>3860.1</v>
          </cell>
          <cell r="R2569">
            <v>3860.1</v>
          </cell>
          <cell r="S2569">
            <v>3718.3</v>
          </cell>
          <cell r="T2569">
            <v>233</v>
          </cell>
        </row>
        <row r="2570">
          <cell r="C2570" t="str">
            <v>Краснокамский городской округ Пермского края</v>
          </cell>
          <cell r="D2570" t="str">
            <v>г. Краснокамск, ул. Звездная, д. 10</v>
          </cell>
          <cell r="E2570" t="b">
            <v>1</v>
          </cell>
          <cell r="F2570">
            <v>2001</v>
          </cell>
          <cell r="H2570" t="str">
            <v>кирпич</v>
          </cell>
          <cell r="I2570" t="str">
            <v>скатная</v>
          </cell>
          <cell r="K2570" t="str">
            <v>имеется</v>
          </cell>
          <cell r="L2570">
            <v>5</v>
          </cell>
          <cell r="M2570">
            <v>6</v>
          </cell>
          <cell r="Q2570">
            <v>4315.5</v>
          </cell>
          <cell r="R2570">
            <v>2457.6999999999998</v>
          </cell>
          <cell r="S2570">
            <v>2411.5</v>
          </cell>
          <cell r="T2570">
            <v>107</v>
          </cell>
        </row>
        <row r="2571">
          <cell r="C2571" t="str">
            <v>Краснокамский городской округ Пермского края</v>
          </cell>
          <cell r="D2571" t="str">
            <v>г. Краснокамск, ул. Звездная, д. 12</v>
          </cell>
          <cell r="E2571" t="b">
            <v>1</v>
          </cell>
          <cell r="F2571">
            <v>1992</v>
          </cell>
          <cell r="H2571" t="str">
            <v>Панель</v>
          </cell>
          <cell r="L2571">
            <v>5</v>
          </cell>
          <cell r="M2571">
            <v>4</v>
          </cell>
          <cell r="Q2571">
            <v>2603.6999999999998</v>
          </cell>
          <cell r="R2571">
            <v>2603.6999999999998</v>
          </cell>
          <cell r="S2571">
            <v>2498.5</v>
          </cell>
          <cell r="T2571">
            <v>160</v>
          </cell>
        </row>
        <row r="2572">
          <cell r="C2572" t="str">
            <v>Краснокамский городской округ Пермского края</v>
          </cell>
          <cell r="D2572" t="str">
            <v>г. Краснокамск, ул. Звездная, д. 10А</v>
          </cell>
          <cell r="E2572" t="b">
            <v>1</v>
          </cell>
          <cell r="F2572">
            <v>1995</v>
          </cell>
          <cell r="H2572" t="str">
            <v>кирпич</v>
          </cell>
          <cell r="I2572" t="str">
            <v>скатная</v>
          </cell>
          <cell r="K2572" t="str">
            <v>имеется</v>
          </cell>
          <cell r="L2572">
            <v>5</v>
          </cell>
          <cell r="M2572">
            <v>6</v>
          </cell>
          <cell r="Q2572">
            <v>4522.6000000000004</v>
          </cell>
          <cell r="R2572">
            <v>4005.8</v>
          </cell>
          <cell r="S2572">
            <v>4005.8</v>
          </cell>
          <cell r="T2572">
            <v>187</v>
          </cell>
        </row>
        <row r="2573">
          <cell r="C2573" t="str">
            <v>Краснокамский городской округ Пермского края</v>
          </cell>
          <cell r="D2573" t="str">
            <v>г. Краснокамск, ул. Калинина, д. 3</v>
          </cell>
          <cell r="E2573" t="b">
            <v>1</v>
          </cell>
          <cell r="F2573">
            <v>1967</v>
          </cell>
          <cell r="H2573" t="str">
            <v>Кирпич</v>
          </cell>
          <cell r="L2573">
            <v>5</v>
          </cell>
          <cell r="M2573">
            <v>4</v>
          </cell>
          <cell r="Q2573">
            <v>3467.5</v>
          </cell>
          <cell r="R2573">
            <v>3186.6</v>
          </cell>
          <cell r="S2573">
            <v>3186.6</v>
          </cell>
          <cell r="T2573">
            <v>172</v>
          </cell>
        </row>
        <row r="2574">
          <cell r="C2574" t="str">
            <v>Краснокамский городской округ Пермского края</v>
          </cell>
          <cell r="D2574" t="str">
            <v>г. Краснокамск, ул. Калинина, д. 4</v>
          </cell>
          <cell r="E2574" t="b">
            <v>1</v>
          </cell>
          <cell r="F2574">
            <v>1972</v>
          </cell>
          <cell r="H2574" t="str">
            <v>кирпич</v>
          </cell>
          <cell r="L2574">
            <v>5</v>
          </cell>
          <cell r="M2574">
            <v>4</v>
          </cell>
          <cell r="Q2574">
            <v>3540.2</v>
          </cell>
          <cell r="R2574">
            <v>3269.7</v>
          </cell>
          <cell r="S2574">
            <v>3269.7</v>
          </cell>
          <cell r="T2574">
            <v>163</v>
          </cell>
        </row>
        <row r="2575">
          <cell r="C2575" t="str">
            <v>Краснокамский городской округ Пермского края</v>
          </cell>
          <cell r="D2575" t="str">
            <v>г. Краснокамск, ул. Калинина, д. 6</v>
          </cell>
          <cell r="E2575" t="b">
            <v>1</v>
          </cell>
          <cell r="F2575">
            <v>1974</v>
          </cell>
          <cell r="H2575" t="str">
            <v>Кирпич</v>
          </cell>
          <cell r="L2575">
            <v>5</v>
          </cell>
          <cell r="M2575">
            <v>6</v>
          </cell>
          <cell r="Q2575">
            <v>4950.7</v>
          </cell>
          <cell r="R2575">
            <v>4495.3</v>
          </cell>
          <cell r="S2575">
            <v>4365.3</v>
          </cell>
          <cell r="T2575">
            <v>233</v>
          </cell>
        </row>
        <row r="2576">
          <cell r="C2576" t="str">
            <v>Краснокамский городской округ Пермского края</v>
          </cell>
          <cell r="D2576" t="str">
            <v>г. Краснокамск, ул. Калинина, д. 7</v>
          </cell>
          <cell r="E2576" t="b">
            <v>1</v>
          </cell>
          <cell r="F2576">
            <v>1970</v>
          </cell>
          <cell r="H2576" t="str">
            <v>Кирпич</v>
          </cell>
          <cell r="L2576">
            <v>5</v>
          </cell>
          <cell r="M2576">
            <v>4</v>
          </cell>
          <cell r="Q2576">
            <v>3686.8</v>
          </cell>
          <cell r="R2576">
            <v>3332.6</v>
          </cell>
          <cell r="S2576">
            <v>3332.6</v>
          </cell>
          <cell r="T2576">
            <v>150</v>
          </cell>
        </row>
        <row r="2577">
          <cell r="C2577" t="str">
            <v>Краснокамский городской округ Пермского края</v>
          </cell>
          <cell r="D2577" t="str">
            <v>г. Краснокамск, ул. Калинина, д. 8</v>
          </cell>
          <cell r="E2577" t="b">
            <v>1</v>
          </cell>
          <cell r="F2577">
            <v>1975</v>
          </cell>
          <cell r="H2577" t="str">
            <v>кирпич</v>
          </cell>
          <cell r="L2577">
            <v>5</v>
          </cell>
          <cell r="M2577">
            <v>6</v>
          </cell>
          <cell r="Q2577">
            <v>4905.3</v>
          </cell>
          <cell r="R2577">
            <v>4474.8</v>
          </cell>
          <cell r="S2577">
            <v>4474.8</v>
          </cell>
          <cell r="T2577">
            <v>181</v>
          </cell>
        </row>
        <row r="2578">
          <cell r="C2578" t="str">
            <v>Краснокамский городской округ Пермского края</v>
          </cell>
          <cell r="D2578" t="str">
            <v>г. Краснокамск, ул. Калинина, д. 9</v>
          </cell>
          <cell r="E2578" t="b">
            <v>1</v>
          </cell>
          <cell r="F2578">
            <v>1971</v>
          </cell>
          <cell r="H2578" t="str">
            <v>Кирпич</v>
          </cell>
          <cell r="L2578">
            <v>5</v>
          </cell>
          <cell r="M2578">
            <v>4</v>
          </cell>
          <cell r="Q2578">
            <v>4296.3999999999996</v>
          </cell>
          <cell r="R2578">
            <v>3353.2</v>
          </cell>
          <cell r="S2578">
            <v>3353.2</v>
          </cell>
          <cell r="T2578">
            <v>170</v>
          </cell>
        </row>
        <row r="2579">
          <cell r="C2579" t="str">
            <v>Краснокамский городской округ Пермского края</v>
          </cell>
          <cell r="D2579" t="str">
            <v>г. Краснокамск, ул. Калинина, д. 10</v>
          </cell>
          <cell r="E2579" t="b">
            <v>1</v>
          </cell>
          <cell r="F2579">
            <v>1978</v>
          </cell>
          <cell r="H2579" t="str">
            <v>Кирпич</v>
          </cell>
          <cell r="L2579">
            <v>5</v>
          </cell>
          <cell r="M2579">
            <v>4</v>
          </cell>
          <cell r="Q2579">
            <v>3640.2</v>
          </cell>
          <cell r="R2579">
            <v>3260.7</v>
          </cell>
          <cell r="S2579">
            <v>3260.7</v>
          </cell>
          <cell r="T2579">
            <v>149</v>
          </cell>
        </row>
        <row r="2580">
          <cell r="C2580" t="str">
            <v>Краснокамский городской округ Пермского края</v>
          </cell>
          <cell r="D2580" t="str">
            <v>г. Краснокамск, ул. Калинина, д. 11</v>
          </cell>
          <cell r="E2580" t="b">
            <v>1</v>
          </cell>
          <cell r="F2580">
            <v>1970</v>
          </cell>
          <cell r="H2580" t="str">
            <v>Кирпич</v>
          </cell>
          <cell r="L2580">
            <v>5</v>
          </cell>
          <cell r="M2580">
            <v>4</v>
          </cell>
          <cell r="Q2580">
            <v>3996.9</v>
          </cell>
          <cell r="R2580">
            <v>3285.5</v>
          </cell>
          <cell r="S2580">
            <v>3285.5</v>
          </cell>
          <cell r="T2580">
            <v>165</v>
          </cell>
        </row>
        <row r="2581">
          <cell r="C2581" t="str">
            <v>Краснокамский городской округ Пермского края</v>
          </cell>
          <cell r="D2581" t="str">
            <v>г. Краснокамск, ул. Калинина, д. 12</v>
          </cell>
          <cell r="E2581" t="b">
            <v>1</v>
          </cell>
          <cell r="F2581">
            <v>1976</v>
          </cell>
          <cell r="H2581" t="str">
            <v>Кирпич</v>
          </cell>
          <cell r="L2581">
            <v>5</v>
          </cell>
          <cell r="M2581">
            <v>5</v>
          </cell>
          <cell r="Q2581">
            <v>5341.8</v>
          </cell>
          <cell r="R2581">
            <v>3460.9</v>
          </cell>
          <cell r="S2581">
            <v>3460.9</v>
          </cell>
          <cell r="T2581">
            <v>142</v>
          </cell>
        </row>
        <row r="2582">
          <cell r="C2582" t="str">
            <v>Краснокамский городской округ Пермского края</v>
          </cell>
          <cell r="D2582" t="str">
            <v>г. Краснокамск, ул. Калинина, д. 13</v>
          </cell>
          <cell r="E2582" t="b">
            <v>1</v>
          </cell>
          <cell r="F2582">
            <v>1971</v>
          </cell>
          <cell r="H2582" t="str">
            <v>Кирпич</v>
          </cell>
          <cell r="L2582">
            <v>5</v>
          </cell>
          <cell r="M2582">
            <v>4</v>
          </cell>
          <cell r="Q2582">
            <v>3964.7</v>
          </cell>
          <cell r="R2582">
            <v>3650.9</v>
          </cell>
          <cell r="S2582">
            <v>3650.9</v>
          </cell>
          <cell r="T2582">
            <v>133</v>
          </cell>
        </row>
        <row r="2583">
          <cell r="C2583" t="str">
            <v>Краснокамский городской округ Пермского края</v>
          </cell>
          <cell r="D2583" t="str">
            <v>г. Краснокамск, ул. Калинина, д. 14</v>
          </cell>
          <cell r="E2583" t="b">
            <v>1</v>
          </cell>
          <cell r="F2583">
            <v>1974</v>
          </cell>
          <cell r="H2583" t="str">
            <v>кирпич</v>
          </cell>
          <cell r="L2583">
            <v>5</v>
          </cell>
          <cell r="M2583">
            <v>4</v>
          </cell>
          <cell r="Q2583">
            <v>3656.3</v>
          </cell>
          <cell r="R2583">
            <v>2617.6</v>
          </cell>
          <cell r="S2583">
            <v>2617.6</v>
          </cell>
          <cell r="T2583">
            <v>234</v>
          </cell>
        </row>
        <row r="2584">
          <cell r="C2584" t="str">
            <v>Краснокамский городской округ Пермского края</v>
          </cell>
          <cell r="D2584" t="str">
            <v>г. Краснокамск, ул. Калинина, д. 15</v>
          </cell>
          <cell r="E2584" t="b">
            <v>1</v>
          </cell>
          <cell r="F2584">
            <v>1971</v>
          </cell>
          <cell r="H2584" t="str">
            <v>Кирпич</v>
          </cell>
          <cell r="L2584">
            <v>5</v>
          </cell>
          <cell r="M2584">
            <v>4</v>
          </cell>
          <cell r="Q2584">
            <v>3861.1</v>
          </cell>
          <cell r="R2584">
            <v>3297</v>
          </cell>
          <cell r="S2584">
            <v>3297</v>
          </cell>
          <cell r="T2584">
            <v>182</v>
          </cell>
        </row>
        <row r="2585">
          <cell r="C2585" t="str">
            <v>Краснокамский городской округ Пермского края</v>
          </cell>
          <cell r="D2585" t="str">
            <v>г. Краснокамск, ул. Калинина, д. 16</v>
          </cell>
          <cell r="E2585" t="b">
            <v>1</v>
          </cell>
          <cell r="F2585">
            <v>1982</v>
          </cell>
          <cell r="H2585" t="str">
            <v>Кирпич</v>
          </cell>
          <cell r="L2585">
            <v>9</v>
          </cell>
          <cell r="M2585">
            <v>1</v>
          </cell>
          <cell r="N2585">
            <v>1</v>
          </cell>
          <cell r="O2585">
            <v>1</v>
          </cell>
          <cell r="Q2585">
            <v>3703.4</v>
          </cell>
          <cell r="R2585">
            <v>2250.8000000000002</v>
          </cell>
          <cell r="S2585">
            <v>2250.8000000000002</v>
          </cell>
          <cell r="T2585">
            <v>99</v>
          </cell>
        </row>
        <row r="2586">
          <cell r="C2586" t="str">
            <v>Краснокамский городской округ Пермского края</v>
          </cell>
          <cell r="D2586" t="str">
            <v>г. Краснокамск, ул. Калинина, д. 17</v>
          </cell>
          <cell r="E2586" t="b">
            <v>1</v>
          </cell>
          <cell r="F2586">
            <v>1975</v>
          </cell>
          <cell r="H2586" t="str">
            <v>Кирпич</v>
          </cell>
          <cell r="L2586">
            <v>9</v>
          </cell>
          <cell r="M2586">
            <v>4</v>
          </cell>
          <cell r="N2586">
            <v>4</v>
          </cell>
          <cell r="O2586">
            <v>4</v>
          </cell>
          <cell r="Q2586">
            <v>13817.2</v>
          </cell>
          <cell r="R2586">
            <v>11370.1</v>
          </cell>
          <cell r="S2586">
            <v>10041</v>
          </cell>
          <cell r="T2586">
            <v>647</v>
          </cell>
        </row>
        <row r="2587">
          <cell r="C2587" t="str">
            <v>Краснокамский городской округ Пермского края</v>
          </cell>
          <cell r="D2587" t="str">
            <v>г. Краснокамск, ул. Калинина, д. 18</v>
          </cell>
          <cell r="E2587" t="b">
            <v>1</v>
          </cell>
          <cell r="F2587">
            <v>1990</v>
          </cell>
          <cell r="H2587" t="str">
            <v>Панель</v>
          </cell>
          <cell r="L2587">
            <v>5</v>
          </cell>
          <cell r="M2587">
            <v>4</v>
          </cell>
          <cell r="Q2587">
            <v>2954.3</v>
          </cell>
          <cell r="R2587">
            <v>2610.2000000000003</v>
          </cell>
          <cell r="S2587">
            <v>2507.6</v>
          </cell>
          <cell r="T2587">
            <v>142</v>
          </cell>
        </row>
        <row r="2588">
          <cell r="C2588" t="str">
            <v>Краснокамский городской округ Пермского края</v>
          </cell>
          <cell r="D2588" t="str">
            <v>г. Краснокамск, ул. Калинина, д. 22</v>
          </cell>
          <cell r="E2588" t="b">
            <v>1</v>
          </cell>
          <cell r="F2588">
            <v>1990</v>
          </cell>
          <cell r="H2588" t="str">
            <v>Панель</v>
          </cell>
          <cell r="L2588">
            <v>5</v>
          </cell>
          <cell r="M2588">
            <v>6</v>
          </cell>
          <cell r="Q2588">
            <v>4405.3</v>
          </cell>
          <cell r="R2588">
            <v>3878.8</v>
          </cell>
          <cell r="S2588">
            <v>3878.8</v>
          </cell>
          <cell r="T2588">
            <v>216</v>
          </cell>
        </row>
        <row r="2589">
          <cell r="C2589" t="str">
            <v>Краснокамский городской округ Пермского края</v>
          </cell>
          <cell r="D2589" t="str">
            <v>г. Краснокамск, ул. Калинина, д. 3А</v>
          </cell>
          <cell r="E2589" t="b">
            <v>1</v>
          </cell>
          <cell r="F2589">
            <v>1981</v>
          </cell>
          <cell r="H2589" t="str">
            <v>Кирпич</v>
          </cell>
          <cell r="L2589">
            <v>5</v>
          </cell>
          <cell r="M2589">
            <v>5</v>
          </cell>
          <cell r="Q2589">
            <v>2921.5</v>
          </cell>
          <cell r="R2589">
            <v>2561.8000000000002</v>
          </cell>
          <cell r="S2589">
            <v>2561.8000000000002</v>
          </cell>
          <cell r="T2589">
            <v>124</v>
          </cell>
        </row>
        <row r="2590">
          <cell r="C2590" t="str">
            <v>Краснокамский городской округ Пермского края</v>
          </cell>
          <cell r="D2590" t="str">
            <v>г. Краснокамск, ул. Калинина, д. 5/2</v>
          </cell>
          <cell r="E2590" t="b">
            <v>1</v>
          </cell>
          <cell r="F2590">
            <v>1970</v>
          </cell>
          <cell r="H2590" t="str">
            <v>Кирпич</v>
          </cell>
          <cell r="L2590">
            <v>5</v>
          </cell>
          <cell r="M2590">
            <v>4</v>
          </cell>
          <cell r="Q2590">
            <v>3553.3</v>
          </cell>
          <cell r="R2590">
            <v>3053.1</v>
          </cell>
          <cell r="S2590">
            <v>2959.2</v>
          </cell>
          <cell r="T2590">
            <v>236</v>
          </cell>
        </row>
        <row r="2591">
          <cell r="C2591" t="str">
            <v>Краснокамский городской округ Пермского края</v>
          </cell>
          <cell r="D2591" t="str">
            <v>г. Краснокамск, ул. Карла Либкнехта, д. 1</v>
          </cell>
          <cell r="E2591" t="b">
            <v>1</v>
          </cell>
          <cell r="F2591">
            <v>1936</v>
          </cell>
          <cell r="H2591" t="str">
            <v>Шлакоблок</v>
          </cell>
          <cell r="L2591">
            <v>4</v>
          </cell>
          <cell r="M2591">
            <v>4</v>
          </cell>
          <cell r="Q2591">
            <v>3573.7</v>
          </cell>
          <cell r="R2591">
            <v>2909.1</v>
          </cell>
          <cell r="S2591">
            <v>2909.1</v>
          </cell>
          <cell r="T2591">
            <v>135</v>
          </cell>
        </row>
        <row r="2592">
          <cell r="C2592" t="str">
            <v>Краснокамский городской округ Пермского края</v>
          </cell>
          <cell r="D2592" t="str">
            <v>г. Краснокамск, ул. Карла Либкнехта, д. 2</v>
          </cell>
          <cell r="E2592" t="b">
            <v>1</v>
          </cell>
          <cell r="F2592">
            <v>1937</v>
          </cell>
          <cell r="H2592" t="str">
            <v>Кирпич</v>
          </cell>
          <cell r="L2592">
            <v>4</v>
          </cell>
          <cell r="M2592">
            <v>4</v>
          </cell>
          <cell r="Q2592">
            <v>2769.5</v>
          </cell>
          <cell r="R2592">
            <v>2089.1</v>
          </cell>
          <cell r="S2592">
            <v>2089.1</v>
          </cell>
          <cell r="T2592">
            <v>74</v>
          </cell>
        </row>
        <row r="2593">
          <cell r="C2593" t="str">
            <v>Краснокамский городской округ Пермского края</v>
          </cell>
          <cell r="D2593" t="str">
            <v>г. Краснокамск, ул. Карла Либкнехта, д. 3</v>
          </cell>
          <cell r="E2593" t="b">
            <v>1</v>
          </cell>
          <cell r="F2593">
            <v>1936</v>
          </cell>
          <cell r="H2593" t="str">
            <v>Кирпич</v>
          </cell>
          <cell r="L2593">
            <v>4</v>
          </cell>
          <cell r="M2593">
            <v>5</v>
          </cell>
          <cell r="Q2593">
            <v>3992</v>
          </cell>
          <cell r="R2593">
            <v>3023.8</v>
          </cell>
          <cell r="S2593">
            <v>2866.6</v>
          </cell>
          <cell r="T2593">
            <v>136</v>
          </cell>
        </row>
        <row r="2594">
          <cell r="C2594" t="str">
            <v>Краснокамский городской округ Пермского края</v>
          </cell>
          <cell r="D2594" t="str">
            <v>г. Краснокамск, ул. Карла Либкнехта, д. 4</v>
          </cell>
          <cell r="E2594" t="b">
            <v>1</v>
          </cell>
          <cell r="F2594">
            <v>1937</v>
          </cell>
          <cell r="H2594" t="str">
            <v>Кирпич</v>
          </cell>
          <cell r="L2594">
            <v>4</v>
          </cell>
          <cell r="M2594">
            <v>4</v>
          </cell>
          <cell r="Q2594">
            <v>2366.3000000000002</v>
          </cell>
          <cell r="R2594">
            <v>2073.4</v>
          </cell>
          <cell r="S2594">
            <v>2073.4</v>
          </cell>
          <cell r="T2594">
            <v>70</v>
          </cell>
        </row>
        <row r="2595">
          <cell r="C2595" t="str">
            <v>Краснокамский городской округ Пермского края</v>
          </cell>
          <cell r="D2595" t="str">
            <v>г. Краснокамск, ул. Карла Либкнехта, д. 6</v>
          </cell>
          <cell r="E2595" t="b">
            <v>1</v>
          </cell>
          <cell r="F2595">
            <v>1936</v>
          </cell>
          <cell r="H2595" t="str">
            <v>Кирпич</v>
          </cell>
          <cell r="L2595">
            <v>4</v>
          </cell>
          <cell r="M2595">
            <v>4</v>
          </cell>
          <cell r="Q2595">
            <v>2578.1999999999998</v>
          </cell>
          <cell r="R2595">
            <v>2085.6</v>
          </cell>
          <cell r="S2595">
            <v>2085.6</v>
          </cell>
          <cell r="T2595">
            <v>88</v>
          </cell>
        </row>
        <row r="2596">
          <cell r="C2596" t="str">
            <v>Краснокамский городской округ Пермского края</v>
          </cell>
          <cell r="D2596" t="str">
            <v>г. Краснокамск, ул. Карла Либкнехта, д. 8</v>
          </cell>
          <cell r="E2596" t="b">
            <v>1</v>
          </cell>
          <cell r="F2596">
            <v>1957</v>
          </cell>
          <cell r="H2596" t="str">
            <v>Кирпич</v>
          </cell>
          <cell r="L2596">
            <v>4</v>
          </cell>
          <cell r="M2596">
            <v>4</v>
          </cell>
          <cell r="Q2596">
            <v>3356.7</v>
          </cell>
          <cell r="R2596">
            <v>3055.5999999999995</v>
          </cell>
          <cell r="S2596">
            <v>2394.3000000000002</v>
          </cell>
          <cell r="T2596">
            <v>85</v>
          </cell>
        </row>
        <row r="2597">
          <cell r="C2597" t="str">
            <v>Краснокамский городской округ Пермского края</v>
          </cell>
          <cell r="D2597" t="str">
            <v>г. Краснокамск, ул. Карла Либкнехта, д. 17</v>
          </cell>
          <cell r="E2597" t="b">
            <v>1</v>
          </cell>
          <cell r="F2597">
            <v>1961</v>
          </cell>
          <cell r="H2597" t="str">
            <v>Кирпич</v>
          </cell>
          <cell r="L2597">
            <v>4</v>
          </cell>
          <cell r="M2597">
            <v>4</v>
          </cell>
          <cell r="Q2597">
            <v>2676.7</v>
          </cell>
          <cell r="R2597">
            <v>2212.6</v>
          </cell>
          <cell r="S2597">
            <v>2212.6</v>
          </cell>
          <cell r="T2597">
            <v>93</v>
          </cell>
        </row>
        <row r="2598">
          <cell r="C2598" t="str">
            <v>Краснокамский городской округ Пермского края</v>
          </cell>
          <cell r="D2598" t="str">
            <v>г. Краснокамск, ул. Карла Либкнехта, д. 19</v>
          </cell>
          <cell r="E2598" t="b">
            <v>1</v>
          </cell>
          <cell r="F2598">
            <v>1973</v>
          </cell>
          <cell r="H2598" t="str">
            <v>Кирпич</v>
          </cell>
          <cell r="L2598">
            <v>5</v>
          </cell>
          <cell r="M2598">
            <v>6</v>
          </cell>
          <cell r="Q2598">
            <v>4907.2</v>
          </cell>
          <cell r="R2598">
            <v>4422.8</v>
          </cell>
          <cell r="S2598">
            <v>4422.8</v>
          </cell>
          <cell r="T2598">
            <v>229</v>
          </cell>
        </row>
        <row r="2599">
          <cell r="C2599" t="str">
            <v>Краснокамский городской округ Пермского края</v>
          </cell>
          <cell r="D2599" t="str">
            <v>г. Краснокамск, ул. Карла Либкнехта, д. 21</v>
          </cell>
          <cell r="E2599" t="b">
            <v>1</v>
          </cell>
          <cell r="F2599">
            <v>1988</v>
          </cell>
          <cell r="H2599" t="str">
            <v>Кирпич</v>
          </cell>
          <cell r="L2599">
            <v>5</v>
          </cell>
          <cell r="M2599">
            <v>6</v>
          </cell>
          <cell r="Q2599">
            <v>5252.1</v>
          </cell>
          <cell r="R2599">
            <v>3818.6</v>
          </cell>
          <cell r="S2599">
            <v>3818.6</v>
          </cell>
          <cell r="T2599">
            <v>198</v>
          </cell>
        </row>
        <row r="2600">
          <cell r="C2600" t="str">
            <v>Краснокамский городской округ Пермского края</v>
          </cell>
          <cell r="D2600" t="str">
            <v>г. Краснокамск, ул. Карла Либкнехта, д. 1А</v>
          </cell>
          <cell r="E2600" t="b">
            <v>1</v>
          </cell>
          <cell r="F2600">
            <v>1959</v>
          </cell>
          <cell r="H2600" t="str">
            <v>Кирпич</v>
          </cell>
          <cell r="L2600">
            <v>4</v>
          </cell>
          <cell r="M2600">
            <v>2</v>
          </cell>
          <cell r="Q2600">
            <v>1359.8</v>
          </cell>
          <cell r="R2600">
            <v>1262.5</v>
          </cell>
          <cell r="S2600">
            <v>1262.5</v>
          </cell>
          <cell r="T2600">
            <v>64</v>
          </cell>
        </row>
        <row r="2601">
          <cell r="C2601" t="str">
            <v>Краснокамский городской округ Пермского края</v>
          </cell>
          <cell r="D2601" t="str">
            <v>г. Краснокамск, ул. Карла Либкнехта, д. 2Б</v>
          </cell>
          <cell r="E2601" t="b">
            <v>1</v>
          </cell>
          <cell r="F2601">
            <v>1975</v>
          </cell>
          <cell r="H2601" t="str">
            <v>Кирпич</v>
          </cell>
          <cell r="L2601">
            <v>5</v>
          </cell>
          <cell r="M2601">
            <v>4</v>
          </cell>
          <cell r="Q2601">
            <v>4237.6000000000004</v>
          </cell>
          <cell r="R2601">
            <v>3914.2000000000007</v>
          </cell>
          <cell r="S2601">
            <v>3404.6</v>
          </cell>
          <cell r="T2601">
            <v>164</v>
          </cell>
        </row>
        <row r="2602">
          <cell r="C2602" t="str">
            <v>Краснокамский городской округ Пермского края</v>
          </cell>
          <cell r="D2602" t="str">
            <v>г. Краснокамск, ул. Карла Либкнехта, д. 4А</v>
          </cell>
          <cell r="E2602" t="b">
            <v>1</v>
          </cell>
          <cell r="F2602">
            <v>1975</v>
          </cell>
          <cell r="H2602" t="str">
            <v>Кирпич</v>
          </cell>
          <cell r="L2602">
            <v>5</v>
          </cell>
          <cell r="M2602">
            <v>4</v>
          </cell>
          <cell r="Q2602">
            <v>4237.6000000000004</v>
          </cell>
          <cell r="R2602">
            <v>3914.2</v>
          </cell>
          <cell r="S2602">
            <v>3404.6</v>
          </cell>
          <cell r="T2602">
            <v>156</v>
          </cell>
        </row>
        <row r="2603">
          <cell r="C2603" t="str">
            <v>Краснокамский городской округ Пермского края</v>
          </cell>
          <cell r="D2603" t="str">
            <v>г. Краснокамск, ул. Карла Либкнехта, д. 4Б</v>
          </cell>
          <cell r="E2603" t="b">
            <v>1</v>
          </cell>
          <cell r="F2603">
            <v>1967</v>
          </cell>
          <cell r="H2603" t="str">
            <v>Кирпич</v>
          </cell>
          <cell r="L2603">
            <v>5</v>
          </cell>
          <cell r="M2603">
            <v>4</v>
          </cell>
          <cell r="Q2603">
            <v>3447</v>
          </cell>
          <cell r="R2603">
            <v>3157.1</v>
          </cell>
          <cell r="S2603">
            <v>3157.1</v>
          </cell>
          <cell r="T2603">
            <v>128</v>
          </cell>
        </row>
        <row r="2604">
          <cell r="C2604" t="str">
            <v>Краснокамский городской округ Пермского края</v>
          </cell>
          <cell r="D2604" t="str">
            <v>г. Краснокамск, ул. Карла Маркса, д. 1</v>
          </cell>
          <cell r="E2604" t="b">
            <v>1</v>
          </cell>
          <cell r="F2604">
            <v>1953</v>
          </cell>
          <cell r="H2604" t="str">
            <v>Кирпич</v>
          </cell>
          <cell r="L2604">
            <v>4</v>
          </cell>
          <cell r="M2604">
            <v>4</v>
          </cell>
          <cell r="Q2604">
            <v>4177.1000000000004</v>
          </cell>
          <cell r="R2604">
            <v>3540.8</v>
          </cell>
          <cell r="S2604">
            <v>3540.8</v>
          </cell>
          <cell r="T2604">
            <v>127</v>
          </cell>
        </row>
        <row r="2605">
          <cell r="C2605" t="str">
            <v>Краснокамский городской округ Пермского края</v>
          </cell>
          <cell r="D2605" t="str">
            <v>г. Краснокамск, ул. Карла Маркса, д. 2</v>
          </cell>
          <cell r="E2605" t="b">
            <v>1</v>
          </cell>
          <cell r="F2605">
            <v>1940</v>
          </cell>
          <cell r="H2605" t="str">
            <v>Кирпич</v>
          </cell>
          <cell r="L2605">
            <v>5</v>
          </cell>
          <cell r="M2605">
            <v>5</v>
          </cell>
          <cell r="Q2605">
            <v>3965.8</v>
          </cell>
          <cell r="R2605">
            <v>2885.3</v>
          </cell>
          <cell r="S2605">
            <v>2885.3</v>
          </cell>
          <cell r="T2605">
            <v>127</v>
          </cell>
        </row>
        <row r="2606">
          <cell r="C2606" t="str">
            <v>Краснокамский городской округ Пермского края</v>
          </cell>
          <cell r="D2606" t="str">
            <v>г. Краснокамск, ул. Карла Маркса, д. 3</v>
          </cell>
          <cell r="E2606" t="b">
            <v>1</v>
          </cell>
          <cell r="F2606">
            <v>1949</v>
          </cell>
          <cell r="H2606" t="str">
            <v>Кирпич</v>
          </cell>
          <cell r="L2606">
            <v>4</v>
          </cell>
          <cell r="M2606">
            <v>4</v>
          </cell>
          <cell r="Q2606">
            <v>2241.8000000000002</v>
          </cell>
          <cell r="R2606">
            <v>2014.3</v>
          </cell>
          <cell r="S2606">
            <v>2014.3</v>
          </cell>
          <cell r="T2606">
            <v>80</v>
          </cell>
        </row>
        <row r="2607">
          <cell r="C2607" t="str">
            <v>Краснокамский городской округ Пермского края</v>
          </cell>
          <cell r="D2607" t="str">
            <v>г. Краснокамск, ул. Карла Маркса, д. 4</v>
          </cell>
          <cell r="E2607" t="b">
            <v>1</v>
          </cell>
          <cell r="F2607">
            <v>1938</v>
          </cell>
          <cell r="H2607" t="str">
            <v>Кирпич</v>
          </cell>
          <cell r="L2607">
            <v>4</v>
          </cell>
          <cell r="M2607">
            <v>4</v>
          </cell>
          <cell r="Q2607">
            <v>2106.1</v>
          </cell>
          <cell r="R2607">
            <v>2082.6</v>
          </cell>
          <cell r="S2607">
            <v>2082.6</v>
          </cell>
          <cell r="T2607">
            <v>99</v>
          </cell>
        </row>
        <row r="2608">
          <cell r="C2608" t="str">
            <v>Краснокамский городской округ Пермского края</v>
          </cell>
          <cell r="D2608" t="str">
            <v>г. Краснокамск, ул. Карла Маркса, д. 9</v>
          </cell>
          <cell r="E2608" t="b">
            <v>1</v>
          </cell>
          <cell r="F2608">
            <v>1950</v>
          </cell>
          <cell r="H2608" t="str">
            <v>шлакоблок</v>
          </cell>
          <cell r="I2608" t="str">
            <v>скатная</v>
          </cell>
          <cell r="K2608" t="str">
            <v>не имеется</v>
          </cell>
          <cell r="L2608">
            <v>2</v>
          </cell>
          <cell r="M2608">
            <v>3</v>
          </cell>
          <cell r="Q2608">
            <v>1343.8</v>
          </cell>
          <cell r="R2608">
            <v>719.5</v>
          </cell>
          <cell r="S2608">
            <v>719.5</v>
          </cell>
          <cell r="T2608">
            <v>52</v>
          </cell>
        </row>
        <row r="2609">
          <cell r="C2609" t="str">
            <v>Краснокамский городской округ Пермского края</v>
          </cell>
          <cell r="D2609" t="str">
            <v>г. Краснокамск, ул. Карла Маркса, д. 11</v>
          </cell>
          <cell r="E2609" t="b">
            <v>1</v>
          </cell>
          <cell r="F2609">
            <v>1949</v>
          </cell>
          <cell r="L2609">
            <v>2</v>
          </cell>
          <cell r="M2609">
            <v>2</v>
          </cell>
          <cell r="Q2609">
            <v>837.7</v>
          </cell>
          <cell r="R2609">
            <v>759</v>
          </cell>
          <cell r="S2609">
            <v>469.9</v>
          </cell>
        </row>
        <row r="2610">
          <cell r="C2610" t="str">
            <v>Краснокамский городской округ Пермского края</v>
          </cell>
          <cell r="D2610" t="str">
            <v>г. Краснокамск, ул. Карла Маркса, д. 13</v>
          </cell>
          <cell r="E2610" t="b">
            <v>1</v>
          </cell>
          <cell r="F2610">
            <v>1949</v>
          </cell>
          <cell r="H2610" t="str">
            <v>Шлакоблок</v>
          </cell>
          <cell r="L2610">
            <v>2</v>
          </cell>
          <cell r="M2610">
            <v>1</v>
          </cell>
          <cell r="Q2610">
            <v>413.3</v>
          </cell>
          <cell r="R2610">
            <v>377.6</v>
          </cell>
          <cell r="S2610">
            <v>377.6</v>
          </cell>
          <cell r="T2610">
            <v>22</v>
          </cell>
        </row>
        <row r="2611">
          <cell r="C2611" t="str">
            <v>Краснокамский городской округ Пермского края</v>
          </cell>
          <cell r="D2611" t="str">
            <v>г. Краснокамск, ул. Карла Маркса, д. 15</v>
          </cell>
          <cell r="E2611" t="b">
            <v>1</v>
          </cell>
          <cell r="F2611">
            <v>1949</v>
          </cell>
          <cell r="H2611" t="str">
            <v>Шлакоблок</v>
          </cell>
          <cell r="L2611">
            <v>2</v>
          </cell>
          <cell r="M2611">
            <v>1</v>
          </cell>
          <cell r="Q2611">
            <v>414.6</v>
          </cell>
          <cell r="R2611">
            <v>379.00000000000006</v>
          </cell>
          <cell r="S2611">
            <v>379</v>
          </cell>
          <cell r="T2611">
            <v>25</v>
          </cell>
        </row>
        <row r="2612">
          <cell r="C2612" t="str">
            <v>Краснокамский городской округ Пермского края</v>
          </cell>
          <cell r="D2612" t="str">
            <v>г. Краснокамск, ул. Карла Маркса, д. 17</v>
          </cell>
          <cell r="E2612" t="b">
            <v>1</v>
          </cell>
          <cell r="F2612">
            <v>1950</v>
          </cell>
          <cell r="H2612" t="str">
            <v>Шлакоблок</v>
          </cell>
          <cell r="L2612">
            <v>2</v>
          </cell>
          <cell r="M2612">
            <v>2</v>
          </cell>
          <cell r="Q2612">
            <v>827.4</v>
          </cell>
          <cell r="R2612">
            <v>744.1</v>
          </cell>
          <cell r="S2612">
            <v>744.1</v>
          </cell>
          <cell r="T2612">
            <v>54</v>
          </cell>
        </row>
        <row r="2613">
          <cell r="C2613" t="str">
            <v>Краснокамский городской округ Пермского края</v>
          </cell>
          <cell r="D2613" t="str">
            <v>г. Краснокамск, ул. Карла Маркса, д. 19</v>
          </cell>
          <cell r="E2613" t="b">
            <v>1</v>
          </cell>
          <cell r="F2613">
            <v>1950</v>
          </cell>
          <cell r="L2613">
            <v>2</v>
          </cell>
          <cell r="M2613">
            <v>2</v>
          </cell>
          <cell r="Q2613">
            <v>837.5</v>
          </cell>
          <cell r="R2613">
            <v>763.6</v>
          </cell>
          <cell r="S2613">
            <v>754</v>
          </cell>
        </row>
        <row r="2614">
          <cell r="C2614" t="str">
            <v>Краснокамский городской округ Пермского края</v>
          </cell>
          <cell r="D2614" t="str">
            <v>г. Краснокамск, ул. Карла Маркса, д. 21</v>
          </cell>
          <cell r="E2614" t="b">
            <v>1</v>
          </cell>
          <cell r="F2614">
            <v>1950</v>
          </cell>
          <cell r="H2614" t="str">
            <v>Шлакоблок</v>
          </cell>
          <cell r="L2614">
            <v>2</v>
          </cell>
          <cell r="M2614">
            <v>2</v>
          </cell>
          <cell r="Q2614">
            <v>804.4</v>
          </cell>
          <cell r="R2614">
            <v>721.69999999999993</v>
          </cell>
          <cell r="S2614">
            <v>721.7</v>
          </cell>
          <cell r="T2614">
            <v>44</v>
          </cell>
        </row>
        <row r="2615">
          <cell r="C2615" t="str">
            <v>Краснокамский городской округ Пермского края</v>
          </cell>
          <cell r="D2615" t="str">
            <v>г. Краснокамск, ул. Карла Маркса, д. 23</v>
          </cell>
          <cell r="E2615" t="b">
            <v>1</v>
          </cell>
          <cell r="F2615">
            <v>1951</v>
          </cell>
          <cell r="H2615" t="str">
            <v>Шлакоблок</v>
          </cell>
          <cell r="L2615">
            <v>2</v>
          </cell>
          <cell r="M2615">
            <v>2</v>
          </cell>
          <cell r="Q2615">
            <v>964.7</v>
          </cell>
          <cell r="R2615">
            <v>876.30000000000007</v>
          </cell>
          <cell r="S2615">
            <v>876.3</v>
          </cell>
          <cell r="T2615">
            <v>50</v>
          </cell>
        </row>
        <row r="2616">
          <cell r="C2616" t="str">
            <v>Краснокамский городской округ Пермского края</v>
          </cell>
          <cell r="D2616" t="str">
            <v>г. Краснокамск, ул. Карла Маркса, д. 25</v>
          </cell>
          <cell r="E2616" t="b">
            <v>1</v>
          </cell>
          <cell r="F2616">
            <v>1955</v>
          </cell>
          <cell r="H2616" t="str">
            <v>Кирпич</v>
          </cell>
          <cell r="L2616">
            <v>2</v>
          </cell>
          <cell r="M2616">
            <v>1</v>
          </cell>
          <cell r="Q2616">
            <v>420</v>
          </cell>
          <cell r="R2616">
            <v>376.2</v>
          </cell>
          <cell r="S2616">
            <v>376.2</v>
          </cell>
          <cell r="T2616">
            <v>15</v>
          </cell>
        </row>
        <row r="2617">
          <cell r="C2617" t="str">
            <v>Краснокамский городской округ Пермского края</v>
          </cell>
          <cell r="D2617" t="str">
            <v>г. Краснокамск, ул. Карла Маркса, д. 27</v>
          </cell>
          <cell r="E2617" t="b">
            <v>1</v>
          </cell>
          <cell r="F2617">
            <v>1955</v>
          </cell>
          <cell r="H2617" t="str">
            <v>Кирпич</v>
          </cell>
          <cell r="L2617">
            <v>2</v>
          </cell>
          <cell r="M2617">
            <v>1</v>
          </cell>
          <cell r="Q2617">
            <v>426.4</v>
          </cell>
          <cell r="R2617">
            <v>383.09999999999997</v>
          </cell>
          <cell r="S2617">
            <v>383.1</v>
          </cell>
          <cell r="T2617">
            <v>20</v>
          </cell>
        </row>
        <row r="2618">
          <cell r="C2618" t="str">
            <v>Краснокамский городской округ Пермского края</v>
          </cell>
          <cell r="D2618" t="str">
            <v>г. Краснокамск, ул. Карла Маркса, д. 34</v>
          </cell>
          <cell r="E2618" t="b">
            <v>1</v>
          </cell>
          <cell r="F2618">
            <v>1994</v>
          </cell>
          <cell r="H2618" t="str">
            <v>Кирпич</v>
          </cell>
          <cell r="L2618">
            <v>9</v>
          </cell>
          <cell r="M2618">
            <v>1</v>
          </cell>
          <cell r="N2618">
            <v>1</v>
          </cell>
          <cell r="O2618">
            <v>1</v>
          </cell>
          <cell r="Q2618">
            <v>5120.8999999999996</v>
          </cell>
          <cell r="R2618">
            <v>3093.7</v>
          </cell>
          <cell r="S2618">
            <v>3093.7</v>
          </cell>
          <cell r="T2618">
            <v>117</v>
          </cell>
        </row>
        <row r="2619">
          <cell r="C2619" t="str">
            <v>Краснокамский городской округ Пермского края</v>
          </cell>
          <cell r="D2619" t="str">
            <v>г. Краснокамск, ул. Карла Маркса, д. 36</v>
          </cell>
          <cell r="E2619" t="b">
            <v>1</v>
          </cell>
          <cell r="F2619">
            <v>2022</v>
          </cell>
          <cell r="H2619" t="str">
            <v>Кирпич</v>
          </cell>
          <cell r="I2619" t="str">
            <v>плоская</v>
          </cell>
          <cell r="J2619" t="str">
            <v>ГАЗ</v>
          </cell>
          <cell r="K2619" t="str">
            <v>имеется</v>
          </cell>
          <cell r="L2619">
            <v>5</v>
          </cell>
          <cell r="M2619">
            <v>2</v>
          </cell>
          <cell r="Q2619">
            <v>3040.9</v>
          </cell>
          <cell r="R2619">
            <v>2013</v>
          </cell>
          <cell r="S2619">
            <v>1811.7</v>
          </cell>
        </row>
        <row r="2620">
          <cell r="C2620" t="str">
            <v>Краснокамский городской округ Пермского края</v>
          </cell>
          <cell r="D2620" t="str">
            <v>г. Краснокамск, ул. Карла Маркса, д. 38</v>
          </cell>
          <cell r="E2620" t="b">
            <v>1</v>
          </cell>
          <cell r="F2620">
            <v>2022</v>
          </cell>
          <cell r="H2620" t="str">
            <v>Кирпич</v>
          </cell>
          <cell r="I2620" t="str">
            <v>плоская</v>
          </cell>
          <cell r="J2620" t="str">
            <v>ГАЗ</v>
          </cell>
          <cell r="K2620" t="str">
            <v>имеется</v>
          </cell>
          <cell r="L2620">
            <v>6</v>
          </cell>
          <cell r="M2620">
            <v>1</v>
          </cell>
          <cell r="Q2620">
            <v>3036.1</v>
          </cell>
          <cell r="R2620">
            <v>1951</v>
          </cell>
          <cell r="S2620">
            <v>1951</v>
          </cell>
        </row>
        <row r="2621">
          <cell r="C2621" t="str">
            <v>Краснокамский городской округ Пермского края</v>
          </cell>
          <cell r="D2621" t="str">
            <v>г. Краснокамск, ул. Карла Маркса, д. 41</v>
          </cell>
          <cell r="E2621" t="b">
            <v>1</v>
          </cell>
          <cell r="F2621">
            <v>2007</v>
          </cell>
          <cell r="H2621" t="str">
            <v>Кирпич</v>
          </cell>
          <cell r="I2621" t="str">
            <v>скатная</v>
          </cell>
          <cell r="K2621" t="str">
            <v>имеется</v>
          </cell>
          <cell r="L2621">
            <v>10</v>
          </cell>
          <cell r="M2621">
            <v>1</v>
          </cell>
          <cell r="N2621">
            <v>1</v>
          </cell>
          <cell r="O2621">
            <v>1</v>
          </cell>
          <cell r="Q2621">
            <v>5281</v>
          </cell>
          <cell r="R2621">
            <v>3876.5</v>
          </cell>
          <cell r="S2621">
            <v>3876.5</v>
          </cell>
          <cell r="T2621">
            <v>104</v>
          </cell>
        </row>
        <row r="2622">
          <cell r="C2622" t="str">
            <v>Краснокамский городской округ Пермского края</v>
          </cell>
          <cell r="D2622" t="str">
            <v>г. Краснокамск, ул. Карла Маркса, д. 43</v>
          </cell>
          <cell r="E2622" t="b">
            <v>1</v>
          </cell>
          <cell r="F2622">
            <v>2009</v>
          </cell>
          <cell r="H2622" t="str">
            <v>Сборные железобетонные панели</v>
          </cell>
          <cell r="L2622">
            <v>10</v>
          </cell>
          <cell r="M2622">
            <v>1</v>
          </cell>
          <cell r="N2622">
            <v>1</v>
          </cell>
          <cell r="O2622">
            <v>1</v>
          </cell>
          <cell r="Q2622">
            <v>4186.3999999999996</v>
          </cell>
          <cell r="R2622">
            <v>3997.2</v>
          </cell>
          <cell r="S2622">
            <v>3297.4</v>
          </cell>
          <cell r="T2622">
            <v>102</v>
          </cell>
        </row>
        <row r="2623">
          <cell r="C2623" t="str">
            <v>Краснокамский городской округ Пермского края</v>
          </cell>
          <cell r="D2623" t="str">
            <v>г. Краснокамск, ул. Карла Маркса, д. 54</v>
          </cell>
          <cell r="E2623" t="b">
            <v>1</v>
          </cell>
          <cell r="F2623">
            <v>2015</v>
          </cell>
          <cell r="H2623" t="str">
            <v>Блоки</v>
          </cell>
          <cell r="L2623">
            <v>3</v>
          </cell>
          <cell r="M2623">
            <v>3</v>
          </cell>
          <cell r="Q2623">
            <v>3677.5</v>
          </cell>
          <cell r="R2623">
            <v>3225</v>
          </cell>
          <cell r="S2623">
            <v>3225</v>
          </cell>
          <cell r="T2623">
            <v>113</v>
          </cell>
        </row>
        <row r="2624">
          <cell r="C2624" t="str">
            <v>Краснокамский городской округ Пермского края</v>
          </cell>
          <cell r="D2624" t="str">
            <v>г. Краснокамск, ул. Карла Маркса, д. 56</v>
          </cell>
          <cell r="E2624" t="b">
            <v>1</v>
          </cell>
          <cell r="F2624">
            <v>2015</v>
          </cell>
          <cell r="H2624" t="str">
            <v>Блоки</v>
          </cell>
          <cell r="L2624">
            <v>3</v>
          </cell>
          <cell r="M2624">
            <v>3</v>
          </cell>
          <cell r="Q2624">
            <v>2669.4</v>
          </cell>
          <cell r="R2624">
            <v>2306.1</v>
          </cell>
          <cell r="S2624">
            <v>2306.1</v>
          </cell>
          <cell r="T2624">
            <v>112</v>
          </cell>
        </row>
        <row r="2625">
          <cell r="C2625" t="str">
            <v>Краснокамский городской округ Пермского края</v>
          </cell>
          <cell r="D2625" t="str">
            <v>г. Краснокамск, ул. Карла Маркса, д. 63</v>
          </cell>
          <cell r="E2625" t="b">
            <v>1</v>
          </cell>
          <cell r="F2625">
            <v>2012</v>
          </cell>
          <cell r="H2625" t="str">
            <v>кирпич</v>
          </cell>
          <cell r="L2625">
            <v>3</v>
          </cell>
          <cell r="M2625">
            <v>2</v>
          </cell>
          <cell r="Q2625">
            <v>1522</v>
          </cell>
          <cell r="R2625">
            <v>1248.0999999999999</v>
          </cell>
          <cell r="S2625">
            <v>1248.0999999999999</v>
          </cell>
          <cell r="T2625">
            <v>40</v>
          </cell>
        </row>
        <row r="2626">
          <cell r="C2626" t="str">
            <v>Краснокамский городской округ Пермского края</v>
          </cell>
          <cell r="D2626" t="str">
            <v>г. Краснокамск, ул. Карла Маркса, д. 87</v>
          </cell>
          <cell r="E2626" t="b">
            <v>1</v>
          </cell>
          <cell r="F2626">
            <v>1995</v>
          </cell>
          <cell r="H2626" t="str">
            <v>Панель</v>
          </cell>
          <cell r="L2626">
            <v>5</v>
          </cell>
          <cell r="M2626">
            <v>3</v>
          </cell>
          <cell r="Q2626">
            <v>4557.8999999999996</v>
          </cell>
          <cell r="R2626">
            <v>4279.7</v>
          </cell>
          <cell r="S2626">
            <v>4279.7</v>
          </cell>
          <cell r="T2626">
            <v>213</v>
          </cell>
        </row>
        <row r="2627">
          <cell r="C2627" t="str">
            <v>Краснокамский городской округ Пермского края</v>
          </cell>
          <cell r="D2627" t="str">
            <v>г. Краснокамск, ул. Карла Маркса, д. 89</v>
          </cell>
          <cell r="E2627" t="b">
            <v>1</v>
          </cell>
          <cell r="F2627">
            <v>1994</v>
          </cell>
          <cell r="H2627" t="str">
            <v>Панельный</v>
          </cell>
          <cell r="L2627">
            <v>5</v>
          </cell>
          <cell r="M2627">
            <v>4</v>
          </cell>
          <cell r="Q2627">
            <v>2615.4</v>
          </cell>
          <cell r="R2627">
            <v>2615.4</v>
          </cell>
          <cell r="S2627">
            <v>1759.5</v>
          </cell>
          <cell r="T2627">
            <v>155</v>
          </cell>
        </row>
        <row r="2628">
          <cell r="C2628" t="str">
            <v>Краснокамский городской округ Пермского края</v>
          </cell>
          <cell r="D2628" t="str">
            <v>г. Краснокамск, ул. Карла Маркса, д. 91</v>
          </cell>
          <cell r="E2628" t="b">
            <v>1</v>
          </cell>
          <cell r="F2628">
            <v>1992</v>
          </cell>
          <cell r="H2628" t="str">
            <v>Панельный</v>
          </cell>
          <cell r="L2628">
            <v>5</v>
          </cell>
          <cell r="M2628">
            <v>4</v>
          </cell>
          <cell r="Q2628">
            <v>2625.7</v>
          </cell>
          <cell r="R2628">
            <v>2625.7</v>
          </cell>
          <cell r="S2628">
            <v>1773</v>
          </cell>
          <cell r="T2628">
            <v>142</v>
          </cell>
        </row>
        <row r="2629">
          <cell r="C2629" t="str">
            <v>Краснокамский городской округ Пермского края</v>
          </cell>
          <cell r="D2629" t="str">
            <v>г. Краснокамск, ул. Карла Маркса, д. 14А</v>
          </cell>
          <cell r="E2629" t="b">
            <v>1</v>
          </cell>
          <cell r="F2629">
            <v>1999</v>
          </cell>
          <cell r="H2629" t="str">
            <v>панель</v>
          </cell>
          <cell r="I2629" t="str">
            <v>плоская</v>
          </cell>
          <cell r="K2629" t="str">
            <v>имеется</v>
          </cell>
          <cell r="L2629">
            <v>9</v>
          </cell>
          <cell r="M2629">
            <v>1</v>
          </cell>
          <cell r="N2629">
            <v>1</v>
          </cell>
          <cell r="O2629">
            <v>1</v>
          </cell>
          <cell r="Q2629">
            <v>3276.8</v>
          </cell>
          <cell r="R2629">
            <v>2465.9</v>
          </cell>
          <cell r="S2629">
            <v>2465.9</v>
          </cell>
          <cell r="T2629">
            <v>101</v>
          </cell>
        </row>
        <row r="2630">
          <cell r="C2630" t="str">
            <v>Краснокамский городской округ Пермского края</v>
          </cell>
          <cell r="D2630" t="str">
            <v>г. Краснокамск, ул. Карла Маркса, д. 14Б</v>
          </cell>
          <cell r="E2630" t="b">
            <v>1</v>
          </cell>
          <cell r="F2630">
            <v>2004</v>
          </cell>
          <cell r="H2630" t="str">
            <v>сборные панели</v>
          </cell>
          <cell r="I2630" t="str">
            <v>плоская</v>
          </cell>
          <cell r="K2630" t="str">
            <v>имеется</v>
          </cell>
          <cell r="L2630">
            <v>10</v>
          </cell>
          <cell r="M2630">
            <v>1</v>
          </cell>
          <cell r="N2630">
            <v>1</v>
          </cell>
          <cell r="O2630">
            <v>1</v>
          </cell>
          <cell r="Q2630">
            <v>3369.2</v>
          </cell>
          <cell r="R2630">
            <v>2628.5</v>
          </cell>
          <cell r="S2630">
            <v>2628.5</v>
          </cell>
          <cell r="T2630">
            <v>120</v>
          </cell>
        </row>
        <row r="2631">
          <cell r="C2631" t="str">
            <v>Краснокамский городской округ Пермского края</v>
          </cell>
          <cell r="D2631" t="str">
            <v>г. Краснокамск, ул. Карла Маркса, д. 3А</v>
          </cell>
          <cell r="E2631" t="b">
            <v>1</v>
          </cell>
          <cell r="F2631">
            <v>1977</v>
          </cell>
          <cell r="H2631" t="str">
            <v>Кирпич</v>
          </cell>
          <cell r="L2631">
            <v>5</v>
          </cell>
          <cell r="M2631">
            <v>4</v>
          </cell>
          <cell r="Q2631">
            <v>2897.8</v>
          </cell>
          <cell r="R2631">
            <v>2598.1</v>
          </cell>
          <cell r="S2631">
            <v>2598.1</v>
          </cell>
          <cell r="T2631">
            <v>117</v>
          </cell>
        </row>
        <row r="2632">
          <cell r="C2632" t="str">
            <v>Краснокамский городской округ Пермского края</v>
          </cell>
          <cell r="D2632" t="str">
            <v>г. Краснокамск, ул. Карла Маркса, д. 41А</v>
          </cell>
          <cell r="E2632" t="b">
            <v>1</v>
          </cell>
          <cell r="F2632">
            <v>2005</v>
          </cell>
          <cell r="H2632" t="str">
            <v>Кирпич</v>
          </cell>
          <cell r="L2632">
            <v>8</v>
          </cell>
          <cell r="M2632">
            <v>2</v>
          </cell>
          <cell r="N2632">
            <v>2</v>
          </cell>
          <cell r="O2632">
            <v>2</v>
          </cell>
          <cell r="Q2632">
            <v>6364.2</v>
          </cell>
          <cell r="R2632">
            <v>4948.3999999999996</v>
          </cell>
          <cell r="S2632">
            <v>4948.3999999999996</v>
          </cell>
          <cell r="T2632">
            <v>115</v>
          </cell>
        </row>
        <row r="2633">
          <cell r="C2633" t="str">
            <v>Краснокамский городской округ Пермского края</v>
          </cell>
          <cell r="D2633" t="str">
            <v>г. Краснокамск, ул. Карла Маркса, д. 4А</v>
          </cell>
          <cell r="E2633" t="b">
            <v>1</v>
          </cell>
          <cell r="F2633">
            <v>1958</v>
          </cell>
          <cell r="H2633" t="str">
            <v>Кирпич</v>
          </cell>
          <cell r="L2633">
            <v>4</v>
          </cell>
          <cell r="M2633">
            <v>2</v>
          </cell>
          <cell r="Q2633">
            <v>1326.3</v>
          </cell>
          <cell r="R2633">
            <v>1312.3</v>
          </cell>
          <cell r="S2633">
            <v>1312.3</v>
          </cell>
          <cell r="T2633">
            <v>50</v>
          </cell>
        </row>
        <row r="2634">
          <cell r="C2634" t="str">
            <v>Краснокамский городской округ Пермского края</v>
          </cell>
          <cell r="D2634" t="str">
            <v>г. Краснокамск, ул. Комарова, д. 1</v>
          </cell>
          <cell r="E2634" t="b">
            <v>1</v>
          </cell>
          <cell r="F2634">
            <v>1991</v>
          </cell>
          <cell r="H2634" t="str">
            <v>Кирпич</v>
          </cell>
          <cell r="L2634">
            <v>9</v>
          </cell>
          <cell r="M2634">
            <v>1</v>
          </cell>
          <cell r="N2634">
            <v>1</v>
          </cell>
          <cell r="O2634">
            <v>1</v>
          </cell>
          <cell r="Q2634">
            <v>10072.4</v>
          </cell>
          <cell r="R2634">
            <v>8371.5</v>
          </cell>
          <cell r="S2634">
            <v>7459.5</v>
          </cell>
          <cell r="T2634">
            <v>349</v>
          </cell>
        </row>
        <row r="2635">
          <cell r="C2635" t="str">
            <v>Краснокамский городской округ Пермского края</v>
          </cell>
          <cell r="D2635" t="str">
            <v>г. Краснокамск, ул. Комарова, д. 3</v>
          </cell>
          <cell r="E2635" t="b">
            <v>1</v>
          </cell>
          <cell r="F2635">
            <v>1982</v>
          </cell>
          <cell r="H2635" t="str">
            <v>Кирпич</v>
          </cell>
          <cell r="L2635">
            <v>9</v>
          </cell>
          <cell r="M2635">
            <v>4</v>
          </cell>
          <cell r="N2635">
            <v>4</v>
          </cell>
          <cell r="O2635">
            <v>4</v>
          </cell>
          <cell r="Q2635">
            <v>9691.4</v>
          </cell>
          <cell r="R2635">
            <v>8071.7999999999993</v>
          </cell>
          <cell r="S2635">
            <v>7684.2</v>
          </cell>
          <cell r="T2635">
            <v>347</v>
          </cell>
        </row>
        <row r="2636">
          <cell r="C2636" t="str">
            <v>Краснокамский городской округ Пермского края</v>
          </cell>
          <cell r="D2636" t="str">
            <v>г. Краснокамск, ул. Комарова, д. 4</v>
          </cell>
          <cell r="E2636" t="b">
            <v>1</v>
          </cell>
          <cell r="F2636">
            <v>1969</v>
          </cell>
          <cell r="H2636" t="str">
            <v>Кирпич</v>
          </cell>
          <cell r="L2636">
            <v>5</v>
          </cell>
          <cell r="M2636">
            <v>4</v>
          </cell>
          <cell r="Q2636">
            <v>3644.9</v>
          </cell>
          <cell r="R2636">
            <v>3331.9</v>
          </cell>
          <cell r="S2636">
            <v>3331.9</v>
          </cell>
          <cell r="T2636">
            <v>155</v>
          </cell>
        </row>
        <row r="2637">
          <cell r="C2637" t="str">
            <v>Краснокамский городской округ Пермского края</v>
          </cell>
          <cell r="D2637" t="str">
            <v>г. Краснокамск, ул. Комарова, д. 5</v>
          </cell>
          <cell r="E2637" t="b">
            <v>1</v>
          </cell>
          <cell r="F2637">
            <v>1985</v>
          </cell>
          <cell r="H2637" t="str">
            <v>Кирпич</v>
          </cell>
          <cell r="L2637">
            <v>9</v>
          </cell>
          <cell r="M2637">
            <v>1</v>
          </cell>
          <cell r="N2637">
            <v>1</v>
          </cell>
          <cell r="O2637">
            <v>1</v>
          </cell>
          <cell r="Q2637">
            <v>3732.4</v>
          </cell>
          <cell r="R2637">
            <v>3110.5</v>
          </cell>
          <cell r="S2637">
            <v>2278.08</v>
          </cell>
          <cell r="T2637">
            <v>125</v>
          </cell>
        </row>
        <row r="2638">
          <cell r="C2638" t="str">
            <v>Краснокамский городской округ Пермского края</v>
          </cell>
          <cell r="D2638" t="str">
            <v>г. Краснокамск, ул. Комарова, д. 6</v>
          </cell>
          <cell r="E2638" t="b">
            <v>1</v>
          </cell>
          <cell r="F2638">
            <v>1970</v>
          </cell>
          <cell r="H2638" t="str">
            <v>Кирпич</v>
          </cell>
          <cell r="L2638">
            <v>5</v>
          </cell>
          <cell r="M2638">
            <v>6</v>
          </cell>
          <cell r="Q2638">
            <v>4912.8</v>
          </cell>
          <cell r="R2638">
            <v>4458.3</v>
          </cell>
          <cell r="S2638">
            <v>4458.3</v>
          </cell>
          <cell r="T2638">
            <v>208</v>
          </cell>
        </row>
        <row r="2639">
          <cell r="C2639" t="str">
            <v>Краснокамский городской округ Пермского края</v>
          </cell>
          <cell r="D2639" t="str">
            <v>г. Краснокамск, ул. Комарова, д. 9</v>
          </cell>
          <cell r="E2639" t="b">
            <v>1</v>
          </cell>
          <cell r="F2639">
            <v>1986</v>
          </cell>
          <cell r="H2639" t="str">
            <v>Кирпич</v>
          </cell>
          <cell r="L2639">
            <v>9</v>
          </cell>
          <cell r="M2639">
            <v>3</v>
          </cell>
          <cell r="N2639">
            <v>3</v>
          </cell>
          <cell r="O2639">
            <v>3</v>
          </cell>
          <cell r="Q2639">
            <v>7375.8</v>
          </cell>
          <cell r="R2639">
            <v>5963.6</v>
          </cell>
          <cell r="S2639">
            <v>5963.6</v>
          </cell>
          <cell r="T2639">
            <v>291</v>
          </cell>
        </row>
        <row r="2640">
          <cell r="C2640" t="str">
            <v>Краснокамский городской округ Пермского края</v>
          </cell>
          <cell r="D2640" t="str">
            <v>г. Краснокамск, ул. Комарова, д. 11</v>
          </cell>
          <cell r="E2640" t="b">
            <v>1</v>
          </cell>
          <cell r="F2640">
            <v>1983</v>
          </cell>
          <cell r="H2640" t="str">
            <v>Кирпич</v>
          </cell>
          <cell r="L2640">
            <v>9</v>
          </cell>
          <cell r="M2640">
            <v>4</v>
          </cell>
          <cell r="N2640">
            <v>4</v>
          </cell>
          <cell r="O2640">
            <v>4</v>
          </cell>
          <cell r="Q2640">
            <v>9288.4</v>
          </cell>
          <cell r="R2640">
            <v>7913.6999999999989</v>
          </cell>
          <cell r="S2640">
            <v>7802.3</v>
          </cell>
          <cell r="T2640">
            <v>362</v>
          </cell>
        </row>
        <row r="2641">
          <cell r="C2641" t="str">
            <v>Краснокамский городской округ Пермского края</v>
          </cell>
          <cell r="D2641" t="str">
            <v>г. Краснокамск, ул. Комарова, д. 12</v>
          </cell>
          <cell r="E2641" t="b">
            <v>1</v>
          </cell>
          <cell r="F2641">
            <v>1971</v>
          </cell>
          <cell r="H2641" t="str">
            <v>Кирпич</v>
          </cell>
          <cell r="L2641">
            <v>5</v>
          </cell>
          <cell r="M2641">
            <v>4</v>
          </cell>
          <cell r="Q2641">
            <v>3672.3</v>
          </cell>
          <cell r="R2641">
            <v>3355.5</v>
          </cell>
          <cell r="S2641">
            <v>3355.5</v>
          </cell>
          <cell r="T2641">
            <v>148</v>
          </cell>
        </row>
        <row r="2642">
          <cell r="C2642" t="str">
            <v>Краснокамский городской округ Пермского края</v>
          </cell>
          <cell r="D2642" t="str">
            <v>г. Краснокамск, ул. Комарова, д. 14</v>
          </cell>
          <cell r="E2642" t="b">
            <v>1</v>
          </cell>
          <cell r="F2642">
            <v>1969</v>
          </cell>
          <cell r="H2642" t="str">
            <v>Кирпич</v>
          </cell>
          <cell r="L2642">
            <v>5</v>
          </cell>
          <cell r="M2642">
            <v>4</v>
          </cell>
          <cell r="Q2642">
            <v>3462</v>
          </cell>
          <cell r="R2642">
            <v>3190.2</v>
          </cell>
          <cell r="S2642">
            <v>2793.5</v>
          </cell>
          <cell r="T2642">
            <v>131</v>
          </cell>
        </row>
        <row r="2643">
          <cell r="C2643" t="str">
            <v>Краснокамский городской округ Пермского края</v>
          </cell>
          <cell r="D2643" t="str">
            <v>г. Краснокамск, ул. Комарова, д. 1А</v>
          </cell>
          <cell r="E2643" t="b">
            <v>1</v>
          </cell>
          <cell r="F2643">
            <v>1996</v>
          </cell>
          <cell r="H2643" t="str">
            <v>Кирпич</v>
          </cell>
          <cell r="L2643">
            <v>12</v>
          </cell>
          <cell r="M2643">
            <v>1</v>
          </cell>
          <cell r="N2643">
            <v>1</v>
          </cell>
          <cell r="O2643">
            <v>1</v>
          </cell>
          <cell r="Q2643">
            <v>5411.4</v>
          </cell>
          <cell r="R2643">
            <v>4363.3999999999996</v>
          </cell>
          <cell r="S2643">
            <v>4363.3999999999996</v>
          </cell>
          <cell r="T2643">
            <v>180</v>
          </cell>
        </row>
        <row r="2644">
          <cell r="C2644" t="str">
            <v>Краснокамский городской округ Пермского края</v>
          </cell>
          <cell r="D2644" t="str">
            <v>г. Краснокамск, ул. Комарова, д. 4А</v>
          </cell>
          <cell r="E2644" t="b">
            <v>1</v>
          </cell>
          <cell r="F2644">
            <v>1978</v>
          </cell>
          <cell r="H2644" t="str">
            <v>Панель</v>
          </cell>
          <cell r="L2644">
            <v>5</v>
          </cell>
          <cell r="M2644">
            <v>4</v>
          </cell>
          <cell r="Q2644">
            <v>2960.6</v>
          </cell>
          <cell r="R2644">
            <v>2631.2999999999997</v>
          </cell>
          <cell r="S2644">
            <v>2631.3</v>
          </cell>
          <cell r="T2644">
            <v>122</v>
          </cell>
        </row>
        <row r="2645">
          <cell r="C2645" t="str">
            <v>Краснокамский городской округ Пермского края</v>
          </cell>
          <cell r="D2645" t="str">
            <v>г. Краснокамск, ул. Коммунальная, д. 2</v>
          </cell>
          <cell r="E2645" t="b">
            <v>1</v>
          </cell>
          <cell r="F2645">
            <v>1961</v>
          </cell>
          <cell r="H2645" t="str">
            <v>Кирпич</v>
          </cell>
          <cell r="L2645">
            <v>2</v>
          </cell>
          <cell r="M2645">
            <v>2</v>
          </cell>
          <cell r="Q2645">
            <v>682.2</v>
          </cell>
          <cell r="R2645">
            <v>424.7</v>
          </cell>
          <cell r="S2645">
            <v>424.7</v>
          </cell>
          <cell r="T2645">
            <v>31</v>
          </cell>
        </row>
        <row r="2646">
          <cell r="C2646" t="str">
            <v>Краснокамский городской округ Пермского края</v>
          </cell>
          <cell r="D2646" t="str">
            <v>г. Краснокамск, ул. Коммунальная, д. 7</v>
          </cell>
          <cell r="E2646" t="b">
            <v>1</v>
          </cell>
          <cell r="F2646">
            <v>1961</v>
          </cell>
          <cell r="H2646" t="str">
            <v>Кирпич</v>
          </cell>
          <cell r="L2646">
            <v>2</v>
          </cell>
          <cell r="M2646">
            <v>2</v>
          </cell>
          <cell r="Q2646">
            <v>673.4</v>
          </cell>
          <cell r="R2646">
            <v>415.1</v>
          </cell>
          <cell r="S2646">
            <v>415.1</v>
          </cell>
          <cell r="T2646">
            <v>27</v>
          </cell>
        </row>
        <row r="2647">
          <cell r="C2647" t="str">
            <v>Краснокамский городской округ Пермского края</v>
          </cell>
          <cell r="D2647" t="str">
            <v>г. Краснокамск, ул. Коммунальная, д. 9</v>
          </cell>
          <cell r="E2647" t="b">
            <v>1</v>
          </cell>
          <cell r="F2647">
            <v>1960</v>
          </cell>
          <cell r="H2647" t="str">
            <v>Кирпич</v>
          </cell>
          <cell r="L2647">
            <v>2</v>
          </cell>
          <cell r="M2647">
            <v>2</v>
          </cell>
          <cell r="Q2647">
            <v>685.9</v>
          </cell>
          <cell r="R2647">
            <v>339.5</v>
          </cell>
          <cell r="S2647">
            <v>339.5</v>
          </cell>
          <cell r="T2647">
            <v>33</v>
          </cell>
        </row>
        <row r="2648">
          <cell r="C2648" t="str">
            <v>Краснокамский городской округ Пермского края</v>
          </cell>
          <cell r="D2648" t="str">
            <v>г. Краснокамск, ул. Коммунальная, д. 10</v>
          </cell>
          <cell r="E2648" t="b">
            <v>1</v>
          </cell>
          <cell r="F2648">
            <v>1973</v>
          </cell>
          <cell r="H2648" t="str">
            <v>Кирпич</v>
          </cell>
          <cell r="L2648">
            <v>5</v>
          </cell>
          <cell r="M2648">
            <v>5</v>
          </cell>
          <cell r="Q2648">
            <v>4399</v>
          </cell>
          <cell r="R2648">
            <v>3938.2</v>
          </cell>
          <cell r="S2648">
            <v>3938.2</v>
          </cell>
          <cell r="T2648">
            <v>213</v>
          </cell>
        </row>
        <row r="2649">
          <cell r="C2649" t="str">
            <v>Краснокамский городской округ Пермского края</v>
          </cell>
          <cell r="D2649" t="str">
            <v>г. Краснокамск, ул. Коммунальная, д. 12</v>
          </cell>
          <cell r="E2649" t="b">
            <v>1</v>
          </cell>
          <cell r="F2649">
            <v>1978</v>
          </cell>
          <cell r="H2649" t="str">
            <v>Кирпич</v>
          </cell>
          <cell r="L2649">
            <v>5</v>
          </cell>
          <cell r="M2649">
            <v>4</v>
          </cell>
          <cell r="Q2649">
            <v>2758.4</v>
          </cell>
          <cell r="R2649">
            <v>2758.4</v>
          </cell>
          <cell r="S2649">
            <v>2697.6</v>
          </cell>
          <cell r="T2649">
            <v>124</v>
          </cell>
        </row>
        <row r="2650">
          <cell r="C2650" t="str">
            <v>Краснокамский городской округ Пермского края</v>
          </cell>
          <cell r="D2650" t="str">
            <v>г. Краснокамск, ул. Коммунальная, д. 23</v>
          </cell>
          <cell r="E2650" t="b">
            <v>1</v>
          </cell>
          <cell r="F2650">
            <v>1981</v>
          </cell>
          <cell r="H2650" t="str">
            <v>Кирпич</v>
          </cell>
          <cell r="L2650">
            <v>5</v>
          </cell>
          <cell r="M2650">
            <v>4</v>
          </cell>
          <cell r="Q2650">
            <v>2805.8</v>
          </cell>
          <cell r="R2650">
            <v>2805.8</v>
          </cell>
          <cell r="S2650">
            <v>2362.1999999999998</v>
          </cell>
          <cell r="T2650">
            <v>112</v>
          </cell>
        </row>
        <row r="2651">
          <cell r="C2651" t="str">
            <v>Краснокамский городской округ Пермского края</v>
          </cell>
          <cell r="D2651" t="str">
            <v>г. Краснокамск, ул. Коммунальная, д. 33</v>
          </cell>
          <cell r="E2651" t="b">
            <v>1</v>
          </cell>
          <cell r="F2651">
            <v>2010</v>
          </cell>
          <cell r="H2651" t="str">
            <v>Кирпич</v>
          </cell>
          <cell r="L2651">
            <v>4</v>
          </cell>
          <cell r="M2651">
            <v>1</v>
          </cell>
          <cell r="Q2651">
            <v>1623.7</v>
          </cell>
          <cell r="R2651">
            <v>1623.7</v>
          </cell>
          <cell r="S2651">
            <v>1391.6</v>
          </cell>
          <cell r="T2651">
            <v>85</v>
          </cell>
        </row>
        <row r="2652">
          <cell r="C2652" t="str">
            <v>Краснокамский городской округ Пермского края</v>
          </cell>
          <cell r="D2652" t="str">
            <v>г. Краснокамск, ул. Коммунальная, д. 7А</v>
          </cell>
          <cell r="E2652" t="b">
            <v>1</v>
          </cell>
          <cell r="F2652">
            <v>1974</v>
          </cell>
          <cell r="H2652" t="str">
            <v>Кирпич</v>
          </cell>
          <cell r="L2652">
            <v>5</v>
          </cell>
          <cell r="M2652">
            <v>2</v>
          </cell>
          <cell r="Q2652">
            <v>1792.5</v>
          </cell>
          <cell r="R2652">
            <v>1792.5</v>
          </cell>
          <cell r="S2652">
            <v>1792.5</v>
          </cell>
          <cell r="T2652">
            <v>107</v>
          </cell>
        </row>
        <row r="2653">
          <cell r="C2653" t="str">
            <v>Краснокамский городской округ Пермского края</v>
          </cell>
          <cell r="D2653" t="str">
            <v>г. Краснокамск, ул. Коммунистическая, д. 8</v>
          </cell>
          <cell r="E2653" t="b">
            <v>1</v>
          </cell>
          <cell r="F2653">
            <v>1950</v>
          </cell>
          <cell r="H2653" t="str">
            <v>Кирпич</v>
          </cell>
          <cell r="L2653">
            <v>3</v>
          </cell>
          <cell r="M2653">
            <v>3</v>
          </cell>
          <cell r="Q2653">
            <v>1510.2</v>
          </cell>
          <cell r="R2653">
            <v>1510.2</v>
          </cell>
          <cell r="S2653">
            <v>1510.2</v>
          </cell>
          <cell r="T2653">
            <v>54</v>
          </cell>
        </row>
        <row r="2654">
          <cell r="C2654" t="str">
            <v>Краснокамский городской округ Пермского края</v>
          </cell>
          <cell r="D2654" t="str">
            <v>г. Краснокамск, ул. Коммунистическая, д. 10</v>
          </cell>
          <cell r="E2654" t="b">
            <v>1</v>
          </cell>
          <cell r="F2654">
            <v>1938</v>
          </cell>
          <cell r="H2654" t="str">
            <v>Кирпич</v>
          </cell>
          <cell r="L2654">
            <v>4</v>
          </cell>
          <cell r="M2654">
            <v>3</v>
          </cell>
          <cell r="Q2654">
            <v>1867.8</v>
          </cell>
          <cell r="R2654">
            <v>1654.7</v>
          </cell>
          <cell r="S2654">
            <v>1654.7</v>
          </cell>
          <cell r="T2654">
            <v>69</v>
          </cell>
        </row>
        <row r="2655">
          <cell r="C2655" t="str">
            <v>Краснокамский городской округ Пермского края</v>
          </cell>
          <cell r="D2655" t="str">
            <v>г. Краснокамск, ул. Коммунистическая, д. 12</v>
          </cell>
          <cell r="E2655" t="b">
            <v>1</v>
          </cell>
          <cell r="F2655">
            <v>1957</v>
          </cell>
          <cell r="H2655" t="str">
            <v>Кирпич/шлакоблок</v>
          </cell>
          <cell r="L2655">
            <v>4</v>
          </cell>
          <cell r="M2655">
            <v>4</v>
          </cell>
          <cell r="Q2655">
            <v>4473.3</v>
          </cell>
          <cell r="R2655">
            <v>4041.1</v>
          </cell>
          <cell r="S2655">
            <v>3861.2</v>
          </cell>
          <cell r="T2655">
            <v>161</v>
          </cell>
        </row>
        <row r="2656">
          <cell r="C2656" t="str">
            <v>Краснокамский городской округ Пермского края</v>
          </cell>
          <cell r="D2656" t="str">
            <v>г. Краснокамск, ул. Коммунистическая, д. 14</v>
          </cell>
          <cell r="E2656" t="b">
            <v>1</v>
          </cell>
          <cell r="F2656">
            <v>1969</v>
          </cell>
          <cell r="H2656" t="str">
            <v>Кирпич</v>
          </cell>
          <cell r="L2656">
            <v>5</v>
          </cell>
          <cell r="M2656">
            <v>4</v>
          </cell>
          <cell r="Q2656">
            <v>4590.8</v>
          </cell>
          <cell r="R2656">
            <v>3372.6</v>
          </cell>
          <cell r="S2656">
            <v>3372.6</v>
          </cell>
          <cell r="T2656">
            <v>154</v>
          </cell>
        </row>
        <row r="2657">
          <cell r="C2657" t="str">
            <v>Краснокамский городской округ Пермского края</v>
          </cell>
          <cell r="D2657" t="str">
            <v>г. Краснокамск, ул. Коммунистическая, д. 10А</v>
          </cell>
          <cell r="E2657" t="b">
            <v>1</v>
          </cell>
          <cell r="F2657">
            <v>1977</v>
          </cell>
          <cell r="H2657" t="str">
            <v>Кирпич</v>
          </cell>
          <cell r="L2657">
            <v>5</v>
          </cell>
          <cell r="M2657">
            <v>5</v>
          </cell>
          <cell r="Q2657">
            <v>2887.9</v>
          </cell>
          <cell r="R2657">
            <v>2586.6999999999998</v>
          </cell>
          <cell r="S2657">
            <v>2586.6999999999998</v>
          </cell>
          <cell r="T2657">
            <v>137</v>
          </cell>
        </row>
        <row r="2658">
          <cell r="C2658" t="str">
            <v>Краснокамский городской округ Пермского края</v>
          </cell>
          <cell r="D2658" t="str">
            <v>г. Краснокамск, ул. Коммунистическая, д. 1Б</v>
          </cell>
          <cell r="E2658" t="b">
            <v>1</v>
          </cell>
          <cell r="F2658">
            <v>2013</v>
          </cell>
          <cell r="H2658" t="str">
            <v>Кирпич</v>
          </cell>
          <cell r="L2658">
            <v>3</v>
          </cell>
          <cell r="M2658">
            <v>2</v>
          </cell>
          <cell r="Q2658">
            <v>1400.5</v>
          </cell>
          <cell r="R2658">
            <v>1203.5999999999999</v>
          </cell>
          <cell r="S2658">
            <v>1203.5999999999999</v>
          </cell>
          <cell r="T2658">
            <v>52</v>
          </cell>
        </row>
        <row r="2659">
          <cell r="C2659" t="str">
            <v>Краснокамский городской округ Пермского края</v>
          </cell>
          <cell r="D2659" t="str">
            <v>г. Краснокамск, ул. Крупской, д. 4А</v>
          </cell>
          <cell r="E2659" t="b">
            <v>1</v>
          </cell>
          <cell r="F2659">
            <v>1994</v>
          </cell>
          <cell r="H2659" t="str">
            <v>кирпич</v>
          </cell>
          <cell r="L2659">
            <v>3</v>
          </cell>
          <cell r="M2659">
            <v>4</v>
          </cell>
          <cell r="Q2659">
            <v>2814.6</v>
          </cell>
          <cell r="R2659">
            <v>2814.6</v>
          </cell>
          <cell r="S2659">
            <v>2533.14</v>
          </cell>
        </row>
        <row r="2660">
          <cell r="C2660" t="str">
            <v>Краснокамский городской округ Пермского края</v>
          </cell>
          <cell r="D2660" t="str">
            <v>г. Краснокамск, ул. Культуры, д. 3</v>
          </cell>
          <cell r="E2660" t="b">
            <v>1</v>
          </cell>
          <cell r="F2660">
            <v>1959</v>
          </cell>
          <cell r="H2660" t="str">
            <v>Кирпич</v>
          </cell>
          <cell r="L2660">
            <v>4</v>
          </cell>
          <cell r="M2660">
            <v>4</v>
          </cell>
          <cell r="Q2660">
            <v>2335.8000000000002</v>
          </cell>
          <cell r="R2660">
            <v>2084.8000000000002</v>
          </cell>
          <cell r="S2660">
            <v>1901.6</v>
          </cell>
          <cell r="T2660">
            <v>57</v>
          </cell>
        </row>
        <row r="2661">
          <cell r="C2661" t="str">
            <v>Краснокамский городской округ Пермского края</v>
          </cell>
          <cell r="D2661" t="str">
            <v>г. Краснокамск, ул. Культуры, д. 4</v>
          </cell>
          <cell r="E2661" t="b">
            <v>1</v>
          </cell>
          <cell r="F2661">
            <v>1963</v>
          </cell>
          <cell r="H2661" t="str">
            <v>Кирпич</v>
          </cell>
          <cell r="L2661">
            <v>5</v>
          </cell>
          <cell r="M2661">
            <v>4</v>
          </cell>
          <cell r="Q2661">
            <v>4400.5</v>
          </cell>
          <cell r="R2661">
            <v>4078.6</v>
          </cell>
          <cell r="S2661">
            <v>4078.6</v>
          </cell>
          <cell r="T2661">
            <v>123</v>
          </cell>
        </row>
        <row r="2662">
          <cell r="C2662" t="str">
            <v>Краснокамский городской округ Пермского края</v>
          </cell>
          <cell r="D2662" t="str">
            <v>г. Краснокамск, ул. Культуры, д. 5</v>
          </cell>
          <cell r="E2662" t="b">
            <v>1</v>
          </cell>
          <cell r="F2662">
            <v>1960</v>
          </cell>
          <cell r="H2662" t="str">
            <v>Кирпич</v>
          </cell>
          <cell r="L2662">
            <v>4</v>
          </cell>
          <cell r="M2662">
            <v>4</v>
          </cell>
          <cell r="Q2662">
            <v>2313</v>
          </cell>
          <cell r="R2662">
            <v>1998.6</v>
          </cell>
          <cell r="S2662">
            <v>1936</v>
          </cell>
          <cell r="T2662">
            <v>113</v>
          </cell>
        </row>
        <row r="2663">
          <cell r="C2663" t="str">
            <v>Краснокамский городской округ Пермского края</v>
          </cell>
          <cell r="D2663" t="str">
            <v>г. Краснокамск, ул. Культуры, д. 6</v>
          </cell>
          <cell r="E2663" t="b">
            <v>1</v>
          </cell>
          <cell r="F2663">
            <v>1962</v>
          </cell>
          <cell r="H2663" t="str">
            <v>Кирпич</v>
          </cell>
          <cell r="L2663">
            <v>5</v>
          </cell>
          <cell r="M2663">
            <v>4</v>
          </cell>
          <cell r="Q2663">
            <v>3671.8</v>
          </cell>
          <cell r="R2663">
            <v>3360.5</v>
          </cell>
          <cell r="S2663">
            <v>3000.3</v>
          </cell>
          <cell r="T2663">
            <v>136</v>
          </cell>
        </row>
        <row r="2664">
          <cell r="C2664" t="str">
            <v>Краснокамский городской округ Пермского края</v>
          </cell>
          <cell r="D2664" t="str">
            <v>г. Краснокамск, ул. Культуры, д. 4А</v>
          </cell>
          <cell r="E2664" t="b">
            <v>1</v>
          </cell>
          <cell r="F2664">
            <v>1979</v>
          </cell>
          <cell r="H2664" t="str">
            <v>Кирпич</v>
          </cell>
          <cell r="L2664">
            <v>5</v>
          </cell>
          <cell r="M2664">
            <v>4</v>
          </cell>
          <cell r="Q2664">
            <v>3044.2</v>
          </cell>
          <cell r="R2664">
            <v>2755.5</v>
          </cell>
          <cell r="S2664">
            <v>2755.5</v>
          </cell>
          <cell r="T2664">
            <v>113</v>
          </cell>
        </row>
        <row r="2665">
          <cell r="C2665" t="str">
            <v>Краснокамский городской округ Пермского края</v>
          </cell>
          <cell r="D2665" t="str">
            <v>г. Краснокамск, ул. Ленина, д. 5</v>
          </cell>
          <cell r="E2665" t="b">
            <v>1</v>
          </cell>
          <cell r="F2665">
            <v>1956</v>
          </cell>
          <cell r="H2665" t="str">
            <v>Шлакоблок</v>
          </cell>
          <cell r="L2665">
            <v>2</v>
          </cell>
          <cell r="M2665">
            <v>2</v>
          </cell>
          <cell r="Q2665">
            <v>652.20000000000005</v>
          </cell>
          <cell r="R2665">
            <v>589.1</v>
          </cell>
          <cell r="S2665">
            <v>589.1</v>
          </cell>
          <cell r="T2665">
            <v>36</v>
          </cell>
        </row>
        <row r="2666">
          <cell r="C2666" t="str">
            <v>Краснокамский городской округ Пермского края</v>
          </cell>
          <cell r="D2666" t="str">
            <v>г. Краснокамск, ул. Ленина, д. 6</v>
          </cell>
          <cell r="E2666" t="b">
            <v>1</v>
          </cell>
          <cell r="F2666">
            <v>1956</v>
          </cell>
          <cell r="H2666" t="str">
            <v>Шлакоблок</v>
          </cell>
          <cell r="L2666">
            <v>2</v>
          </cell>
          <cell r="M2666">
            <v>2</v>
          </cell>
          <cell r="Q2666">
            <v>1181.3499999999999</v>
          </cell>
          <cell r="R2666">
            <v>651</v>
          </cell>
          <cell r="S2666">
            <v>592.4</v>
          </cell>
          <cell r="T2666">
            <v>31</v>
          </cell>
        </row>
        <row r="2667">
          <cell r="C2667" t="str">
            <v>Краснокамский городской округ Пермского края</v>
          </cell>
          <cell r="D2667" t="str">
            <v>г. Краснокамск, ул. Ленина, д. 7</v>
          </cell>
          <cell r="E2667" t="b">
            <v>1</v>
          </cell>
          <cell r="F2667">
            <v>1955</v>
          </cell>
          <cell r="H2667" t="str">
            <v>Шлакоблок</v>
          </cell>
          <cell r="L2667">
            <v>2</v>
          </cell>
          <cell r="M2667">
            <v>1</v>
          </cell>
          <cell r="Q2667">
            <v>418.1</v>
          </cell>
          <cell r="R2667">
            <v>388.2</v>
          </cell>
          <cell r="S2667">
            <v>388.2</v>
          </cell>
          <cell r="T2667">
            <v>23</v>
          </cell>
        </row>
        <row r="2668">
          <cell r="C2668" t="str">
            <v>Краснокамский городской округ Пермского края</v>
          </cell>
          <cell r="D2668" t="str">
            <v>г. Краснокамск, ул. Ленина, д. 8</v>
          </cell>
          <cell r="E2668" t="b">
            <v>1</v>
          </cell>
          <cell r="F2668">
            <v>1955</v>
          </cell>
          <cell r="H2668" t="str">
            <v>Шлакоблок</v>
          </cell>
          <cell r="L2668">
            <v>2</v>
          </cell>
          <cell r="M2668">
            <v>1</v>
          </cell>
          <cell r="Q2668">
            <v>421.7</v>
          </cell>
          <cell r="R2668">
            <v>217.9</v>
          </cell>
          <cell r="S2668">
            <v>217.9</v>
          </cell>
          <cell r="T2668">
            <v>17</v>
          </cell>
        </row>
        <row r="2669">
          <cell r="C2669" t="str">
            <v>Краснокамский городской округ Пермского края</v>
          </cell>
          <cell r="D2669" t="str">
            <v>г. Краснокамск, ул. Ленина, д. 9</v>
          </cell>
          <cell r="E2669" t="b">
            <v>1</v>
          </cell>
          <cell r="F2669">
            <v>1955</v>
          </cell>
          <cell r="H2669" t="str">
            <v>Шлакоблок</v>
          </cell>
          <cell r="L2669">
            <v>2</v>
          </cell>
          <cell r="M2669">
            <v>2</v>
          </cell>
          <cell r="Q2669">
            <v>592.9</v>
          </cell>
          <cell r="R2669">
            <v>305</v>
          </cell>
          <cell r="S2669">
            <v>305</v>
          </cell>
          <cell r="T2669">
            <v>18</v>
          </cell>
        </row>
        <row r="2670">
          <cell r="C2670" t="str">
            <v>Краснокамский городской округ Пермского края</v>
          </cell>
          <cell r="D2670" t="str">
            <v>г. Краснокамск, ул. Ленина, д. 11</v>
          </cell>
          <cell r="E2670" t="b">
            <v>1</v>
          </cell>
          <cell r="F2670">
            <v>1953</v>
          </cell>
          <cell r="H2670" t="str">
            <v>Шлакоблок</v>
          </cell>
          <cell r="L2670">
            <v>2</v>
          </cell>
          <cell r="M2670">
            <v>1</v>
          </cell>
          <cell r="Q2670">
            <v>403.8</v>
          </cell>
          <cell r="R2670">
            <v>369.3</v>
          </cell>
          <cell r="S2670">
            <v>243</v>
          </cell>
          <cell r="T2670">
            <v>17</v>
          </cell>
        </row>
        <row r="2671">
          <cell r="C2671" t="str">
            <v>Краснокамский городской округ Пермского края</v>
          </cell>
          <cell r="D2671" t="str">
            <v>г. Краснокамск, ул. Ленина, д. 12</v>
          </cell>
          <cell r="E2671" t="b">
            <v>1</v>
          </cell>
          <cell r="F2671">
            <v>1954</v>
          </cell>
          <cell r="H2671" t="str">
            <v>Шлакоблок</v>
          </cell>
          <cell r="L2671">
            <v>2</v>
          </cell>
          <cell r="M2671">
            <v>1</v>
          </cell>
          <cell r="Q2671">
            <v>412.9</v>
          </cell>
          <cell r="R2671">
            <v>380.7</v>
          </cell>
          <cell r="S2671">
            <v>380.7</v>
          </cell>
          <cell r="T2671">
            <v>26</v>
          </cell>
        </row>
        <row r="2672">
          <cell r="C2672" t="str">
            <v>Краснокамский городской округ Пермского края</v>
          </cell>
          <cell r="D2672" t="str">
            <v>г. Краснокамск, ул. Ленина, д. 13</v>
          </cell>
          <cell r="E2672" t="b">
            <v>1</v>
          </cell>
          <cell r="F2672">
            <v>1953</v>
          </cell>
          <cell r="H2672" t="str">
            <v>Шлакоблок</v>
          </cell>
          <cell r="L2672">
            <v>2</v>
          </cell>
          <cell r="M2672">
            <v>2</v>
          </cell>
          <cell r="Q2672">
            <v>686.5</v>
          </cell>
          <cell r="R2672">
            <v>612.6</v>
          </cell>
          <cell r="S2672">
            <v>408.9</v>
          </cell>
          <cell r="T2672">
            <v>22</v>
          </cell>
        </row>
        <row r="2673">
          <cell r="C2673" t="str">
            <v>Краснокамский городской округ Пермского края</v>
          </cell>
          <cell r="D2673" t="str">
            <v>г. Краснокамск, ул. Ленина, д. 14</v>
          </cell>
          <cell r="E2673" t="b">
            <v>1</v>
          </cell>
          <cell r="F2673">
            <v>1954</v>
          </cell>
          <cell r="H2673" t="str">
            <v>Шлакоблок</v>
          </cell>
          <cell r="L2673">
            <v>2</v>
          </cell>
          <cell r="M2673">
            <v>2</v>
          </cell>
          <cell r="Q2673">
            <v>1218.1500000000001</v>
          </cell>
          <cell r="R2673">
            <v>656.1</v>
          </cell>
          <cell r="S2673">
            <v>656.1</v>
          </cell>
          <cell r="T2673">
            <v>30</v>
          </cell>
        </row>
        <row r="2674">
          <cell r="C2674" t="str">
            <v>Краснокамский городской округ Пермского края</v>
          </cell>
          <cell r="D2674" t="str">
            <v>г. Краснокамск, ул. Максима Горького, д. 2</v>
          </cell>
          <cell r="E2674" t="b">
            <v>1</v>
          </cell>
          <cell r="F2674">
            <v>1990</v>
          </cell>
          <cell r="H2674" t="str">
            <v>Кирпич</v>
          </cell>
          <cell r="L2674">
            <v>4</v>
          </cell>
          <cell r="M2674">
            <v>3</v>
          </cell>
          <cell r="Q2674">
            <v>3886.3</v>
          </cell>
          <cell r="R2674">
            <v>2280.3000000000002</v>
          </cell>
          <cell r="S2674">
            <v>2203.1999999999998</v>
          </cell>
          <cell r="T2674">
            <v>109</v>
          </cell>
        </row>
        <row r="2675">
          <cell r="C2675" t="str">
            <v>Краснокамский городской округ Пермского края</v>
          </cell>
          <cell r="D2675" t="str">
            <v>г. Краснокамск, ул. Орджоникидзе, д. 2</v>
          </cell>
          <cell r="E2675" t="b">
            <v>1</v>
          </cell>
          <cell r="F2675">
            <v>1978</v>
          </cell>
          <cell r="H2675" t="str">
            <v>Кирпич</v>
          </cell>
          <cell r="L2675">
            <v>9</v>
          </cell>
          <cell r="M2675">
            <v>4</v>
          </cell>
          <cell r="N2675">
            <v>4</v>
          </cell>
          <cell r="O2675">
            <v>4</v>
          </cell>
          <cell r="Q2675">
            <v>9337</v>
          </cell>
          <cell r="R2675">
            <v>7451</v>
          </cell>
          <cell r="S2675">
            <v>7451</v>
          </cell>
          <cell r="T2675">
            <v>331</v>
          </cell>
        </row>
        <row r="2676">
          <cell r="C2676" t="str">
            <v>Краснокамский городской округ Пермского края</v>
          </cell>
          <cell r="D2676" t="str">
            <v>г. Краснокамск, ул. Орджоникидзе, д. 4</v>
          </cell>
          <cell r="E2676" t="b">
            <v>1</v>
          </cell>
          <cell r="F2676">
            <v>1991</v>
          </cell>
          <cell r="H2676" t="str">
            <v>Кирпич</v>
          </cell>
          <cell r="L2676">
            <v>10</v>
          </cell>
          <cell r="M2676">
            <v>4</v>
          </cell>
          <cell r="N2676">
            <v>4</v>
          </cell>
          <cell r="O2676">
            <v>4</v>
          </cell>
          <cell r="Q2676">
            <v>10158.299999999999</v>
          </cell>
          <cell r="R2676">
            <v>8042.3</v>
          </cell>
          <cell r="S2676">
            <v>8042.3</v>
          </cell>
          <cell r="T2676">
            <v>367</v>
          </cell>
        </row>
        <row r="2677">
          <cell r="C2677" t="str">
            <v>Краснокамский городской округ Пермского края</v>
          </cell>
          <cell r="D2677" t="str">
            <v>г. Краснокамск, ул. Орджоникидзе, д. 4А</v>
          </cell>
          <cell r="E2677" t="b">
            <v>1</v>
          </cell>
          <cell r="F2677">
            <v>1992</v>
          </cell>
          <cell r="H2677" t="str">
            <v>Панель</v>
          </cell>
          <cell r="L2677">
            <v>5</v>
          </cell>
          <cell r="M2677">
            <v>4</v>
          </cell>
          <cell r="Q2677">
            <v>2970.9</v>
          </cell>
          <cell r="R2677">
            <v>2630.2000000000003</v>
          </cell>
          <cell r="S2677">
            <v>2630.2</v>
          </cell>
          <cell r="T2677">
            <v>145</v>
          </cell>
        </row>
        <row r="2678">
          <cell r="C2678" t="str">
            <v>Краснокамский городской округ Пермского края</v>
          </cell>
          <cell r="D2678" t="str">
            <v>г. Краснокамск, ул. Орджоникидзе, д. 4Б</v>
          </cell>
          <cell r="E2678" t="b">
            <v>1</v>
          </cell>
          <cell r="F2678">
            <v>1991</v>
          </cell>
          <cell r="H2678" t="str">
            <v>Панель</v>
          </cell>
          <cell r="L2678">
            <v>5</v>
          </cell>
          <cell r="M2678">
            <v>4</v>
          </cell>
          <cell r="Q2678">
            <v>3000.1</v>
          </cell>
          <cell r="R2678">
            <v>2629.3</v>
          </cell>
          <cell r="S2678">
            <v>2629.3</v>
          </cell>
          <cell r="T2678">
            <v>145</v>
          </cell>
        </row>
        <row r="2679">
          <cell r="C2679" t="str">
            <v>Краснокамский городской округ Пермского края</v>
          </cell>
          <cell r="D2679" t="str">
            <v>г. Краснокамск, ул. Павлика Морозова, д. 1</v>
          </cell>
          <cell r="E2679" t="b">
            <v>1</v>
          </cell>
          <cell r="F2679">
            <v>1988</v>
          </cell>
          <cell r="H2679" t="str">
            <v>Кирпич</v>
          </cell>
          <cell r="L2679">
            <v>3</v>
          </cell>
          <cell r="M2679">
            <v>3</v>
          </cell>
          <cell r="Q2679">
            <v>1970.1</v>
          </cell>
          <cell r="R2679">
            <v>1024.7</v>
          </cell>
          <cell r="S2679">
            <v>1024.7</v>
          </cell>
          <cell r="T2679">
            <v>90</v>
          </cell>
        </row>
        <row r="2680">
          <cell r="C2680" t="str">
            <v>Краснокамский городской округ Пермского края</v>
          </cell>
          <cell r="D2680" t="str">
            <v>г. Краснокамск, ул. Павлика Морозова, д. 2</v>
          </cell>
          <cell r="E2680" t="b">
            <v>1</v>
          </cell>
          <cell r="F2680">
            <v>1958</v>
          </cell>
          <cell r="H2680" t="str">
            <v>Шлакоблок</v>
          </cell>
          <cell r="L2680">
            <v>2</v>
          </cell>
          <cell r="M2680">
            <v>4</v>
          </cell>
          <cell r="Q2680">
            <v>2722.6</v>
          </cell>
          <cell r="R2680">
            <v>1232.4000000000001</v>
          </cell>
          <cell r="S2680">
            <v>1232.4000000000001</v>
          </cell>
          <cell r="T2680">
            <v>42</v>
          </cell>
        </row>
        <row r="2681">
          <cell r="C2681" t="str">
            <v>Краснокамский городской округ Пермского края</v>
          </cell>
          <cell r="D2681" t="str">
            <v>г. Краснокамск, ул. Павлика Морозова, д. 3</v>
          </cell>
          <cell r="E2681" t="b">
            <v>1</v>
          </cell>
          <cell r="F2681">
            <v>1960</v>
          </cell>
          <cell r="H2681" t="str">
            <v>Шлакоблок</v>
          </cell>
          <cell r="L2681">
            <v>2</v>
          </cell>
          <cell r="M2681">
            <v>2</v>
          </cell>
          <cell r="Q2681">
            <v>1465.8</v>
          </cell>
          <cell r="R2681">
            <v>629.79999999999995</v>
          </cell>
          <cell r="S2681">
            <v>629.79999999999995</v>
          </cell>
          <cell r="T2681">
            <v>30</v>
          </cell>
        </row>
        <row r="2682">
          <cell r="C2682" t="str">
            <v>Краснокамский городской округ Пермского края</v>
          </cell>
          <cell r="D2682" t="str">
            <v>г. Краснокамск, ул. Павлика Морозова, д. 4</v>
          </cell>
          <cell r="E2682" t="b">
            <v>1</v>
          </cell>
          <cell r="F2682">
            <v>1960</v>
          </cell>
          <cell r="H2682" t="str">
            <v>Шлакоблок</v>
          </cell>
          <cell r="L2682">
            <v>2</v>
          </cell>
          <cell r="M2682">
            <v>2</v>
          </cell>
          <cell r="Q2682">
            <v>1432</v>
          </cell>
          <cell r="R2682">
            <v>632.79999999999995</v>
          </cell>
          <cell r="S2682">
            <v>590.9</v>
          </cell>
          <cell r="T2682">
            <v>31</v>
          </cell>
        </row>
        <row r="2683">
          <cell r="C2683" t="str">
            <v>Краснокамский городской округ Пермского края</v>
          </cell>
          <cell r="D2683" t="str">
            <v>г. Краснокамск, ул. Павлика Морозова, д. 5</v>
          </cell>
          <cell r="E2683" t="b">
            <v>1</v>
          </cell>
          <cell r="F2683">
            <v>1984</v>
          </cell>
          <cell r="H2683" t="str">
            <v>Кирпич</v>
          </cell>
          <cell r="L2683">
            <v>3</v>
          </cell>
          <cell r="M2683">
            <v>3</v>
          </cell>
          <cell r="Q2683">
            <v>2543</v>
          </cell>
          <cell r="R2683">
            <v>1703.5</v>
          </cell>
          <cell r="S2683">
            <v>1703.5</v>
          </cell>
          <cell r="T2683">
            <v>80</v>
          </cell>
        </row>
        <row r="2684">
          <cell r="C2684" t="str">
            <v>Краснокамский городской округ Пермского края</v>
          </cell>
          <cell r="D2684" t="str">
            <v>г. Краснокамск, ул. Павлика Морозова, д. 6</v>
          </cell>
          <cell r="E2684" t="b">
            <v>1</v>
          </cell>
          <cell r="F2684">
            <v>1960</v>
          </cell>
          <cell r="H2684" t="str">
            <v>Шлакоблок</v>
          </cell>
          <cell r="L2684">
            <v>2</v>
          </cell>
          <cell r="M2684">
            <v>2</v>
          </cell>
          <cell r="Q2684">
            <v>1575.9</v>
          </cell>
          <cell r="R2684">
            <v>629.9</v>
          </cell>
          <cell r="S2684">
            <v>629.9</v>
          </cell>
          <cell r="T2684">
            <v>28</v>
          </cell>
        </row>
        <row r="2685">
          <cell r="C2685" t="str">
            <v>Краснокамский городской округ Пермского края</v>
          </cell>
          <cell r="D2685" t="str">
            <v>г. Краснокамск, ул. Павлика Морозова, д. 8</v>
          </cell>
          <cell r="E2685" t="b">
            <v>1</v>
          </cell>
          <cell r="F2685">
            <v>1956</v>
          </cell>
          <cell r="H2685" t="str">
            <v>Шлакоблок</v>
          </cell>
          <cell r="L2685">
            <v>2</v>
          </cell>
          <cell r="M2685">
            <v>2</v>
          </cell>
          <cell r="Q2685">
            <v>1406.82</v>
          </cell>
          <cell r="R2685">
            <v>762.2</v>
          </cell>
          <cell r="S2685">
            <v>762.2</v>
          </cell>
          <cell r="T2685">
            <v>30</v>
          </cell>
        </row>
        <row r="2686">
          <cell r="C2686" t="str">
            <v>Краснокамский городской округ Пермского края</v>
          </cell>
          <cell r="D2686" t="str">
            <v>г. Краснокамск, ул. Победы, д. 2</v>
          </cell>
          <cell r="E2686" t="b">
            <v>1</v>
          </cell>
          <cell r="F2686" t="str">
            <v>1984-1985</v>
          </cell>
          <cell r="H2686" t="str">
            <v>Панель</v>
          </cell>
          <cell r="L2686">
            <v>5</v>
          </cell>
          <cell r="M2686">
            <v>12</v>
          </cell>
          <cell r="Q2686">
            <v>7742.6</v>
          </cell>
          <cell r="R2686">
            <v>7742.6</v>
          </cell>
          <cell r="S2686">
            <v>7683.2</v>
          </cell>
          <cell r="T2686">
            <v>456</v>
          </cell>
        </row>
        <row r="2687">
          <cell r="C2687" t="str">
            <v>Краснокамский городской округ Пермского края</v>
          </cell>
          <cell r="D2687" t="str">
            <v>г. Краснокамск, ул. Победы, д. 3</v>
          </cell>
          <cell r="E2687" t="b">
            <v>1</v>
          </cell>
          <cell r="F2687">
            <v>1987</v>
          </cell>
          <cell r="G2687">
            <v>2009</v>
          </cell>
          <cell r="H2687" t="str">
            <v>Кирпич</v>
          </cell>
          <cell r="L2687">
            <v>5</v>
          </cell>
          <cell r="M2687">
            <v>4</v>
          </cell>
          <cell r="Q2687">
            <v>2890.6</v>
          </cell>
          <cell r="R2687">
            <v>2890.6</v>
          </cell>
          <cell r="S2687">
            <v>2890.6</v>
          </cell>
          <cell r="T2687">
            <v>121</v>
          </cell>
        </row>
        <row r="2688">
          <cell r="C2688" t="str">
            <v>Краснокамский городской округ Пермского края</v>
          </cell>
          <cell r="D2688" t="str">
            <v>г. Краснокамск, ул. Победы, д. 4</v>
          </cell>
          <cell r="E2688" t="b">
            <v>1</v>
          </cell>
          <cell r="F2688">
            <v>1980</v>
          </cell>
          <cell r="H2688" t="str">
            <v>Кирпич</v>
          </cell>
          <cell r="L2688">
            <v>5</v>
          </cell>
          <cell r="M2688">
            <v>8</v>
          </cell>
          <cell r="Q2688">
            <v>5614.4</v>
          </cell>
          <cell r="R2688">
            <v>5614.4</v>
          </cell>
          <cell r="S2688">
            <v>5614.4</v>
          </cell>
          <cell r="T2688">
            <v>246</v>
          </cell>
        </row>
        <row r="2689">
          <cell r="C2689" t="str">
            <v>Краснокамский городской округ Пермского края</v>
          </cell>
          <cell r="D2689" t="str">
            <v>г. Краснокамск, ул. Победы, д. 5</v>
          </cell>
          <cell r="E2689" t="b">
            <v>1</v>
          </cell>
          <cell r="F2689">
            <v>1980</v>
          </cell>
          <cell r="H2689" t="str">
            <v>Кирпич</v>
          </cell>
          <cell r="L2689">
            <v>5</v>
          </cell>
          <cell r="M2689">
            <v>5</v>
          </cell>
          <cell r="Q2689">
            <v>2899.2</v>
          </cell>
          <cell r="R2689">
            <v>2594.3000000000002</v>
          </cell>
          <cell r="S2689">
            <v>2594.3000000000002</v>
          </cell>
          <cell r="T2689">
            <v>123</v>
          </cell>
        </row>
        <row r="2690">
          <cell r="C2690" t="str">
            <v>Краснокамский городской округ Пермского края</v>
          </cell>
          <cell r="D2690" t="str">
            <v>г. Краснокамск, ул. Победы, д. 6</v>
          </cell>
          <cell r="E2690" t="b">
            <v>1</v>
          </cell>
          <cell r="F2690">
            <v>1982</v>
          </cell>
          <cell r="H2690" t="str">
            <v>Панель</v>
          </cell>
          <cell r="L2690">
            <v>5</v>
          </cell>
          <cell r="M2690">
            <v>8</v>
          </cell>
          <cell r="Q2690">
            <v>5167</v>
          </cell>
          <cell r="R2690">
            <v>5167</v>
          </cell>
          <cell r="S2690">
            <v>4863.7</v>
          </cell>
          <cell r="T2690">
            <v>273</v>
          </cell>
        </row>
        <row r="2691">
          <cell r="C2691" t="str">
            <v>Краснокамский городской округ Пермского края</v>
          </cell>
          <cell r="D2691" t="str">
            <v>г. Краснокамск, ул. Пушкина, д. 4</v>
          </cell>
          <cell r="E2691" t="b">
            <v>1</v>
          </cell>
          <cell r="F2691">
            <v>1967</v>
          </cell>
          <cell r="H2691" t="str">
            <v>Кирпич</v>
          </cell>
          <cell r="L2691">
            <v>5</v>
          </cell>
          <cell r="M2691">
            <v>4</v>
          </cell>
          <cell r="Q2691">
            <v>3633.9</v>
          </cell>
          <cell r="R2691">
            <v>3357.9</v>
          </cell>
          <cell r="S2691">
            <v>3296.2</v>
          </cell>
          <cell r="T2691">
            <v>172</v>
          </cell>
        </row>
        <row r="2692">
          <cell r="C2692" t="str">
            <v>Краснокамский городской округ Пермского края</v>
          </cell>
          <cell r="D2692" t="str">
            <v>г. Краснокамск, ул. Пушкина, д. 6</v>
          </cell>
          <cell r="E2692" t="b">
            <v>1</v>
          </cell>
          <cell r="F2692">
            <v>1968</v>
          </cell>
          <cell r="H2692" t="str">
            <v>Кирпич</v>
          </cell>
          <cell r="L2692">
            <v>5</v>
          </cell>
          <cell r="M2692">
            <v>4</v>
          </cell>
          <cell r="Q2692">
            <v>3616.4</v>
          </cell>
          <cell r="R2692">
            <v>3344.4</v>
          </cell>
          <cell r="S2692">
            <v>3344.4</v>
          </cell>
          <cell r="T2692">
            <v>177</v>
          </cell>
        </row>
        <row r="2693">
          <cell r="C2693" t="str">
            <v>Краснокамский городской округ Пермского края</v>
          </cell>
          <cell r="D2693" t="str">
            <v>г. Краснокамск, ул. Пушкина, д. 9</v>
          </cell>
          <cell r="E2693" t="b">
            <v>1</v>
          </cell>
          <cell r="F2693">
            <v>1976</v>
          </cell>
          <cell r="G2693">
            <v>1976</v>
          </cell>
          <cell r="H2693" t="str">
            <v>кирпич</v>
          </cell>
          <cell r="L2693">
            <v>5</v>
          </cell>
          <cell r="M2693">
            <v>4</v>
          </cell>
          <cell r="Q2693">
            <v>3678.1</v>
          </cell>
          <cell r="R2693">
            <v>3678.1</v>
          </cell>
          <cell r="S2693">
            <v>3354.8</v>
          </cell>
          <cell r="T2693">
            <v>160</v>
          </cell>
        </row>
        <row r="2694">
          <cell r="C2694" t="str">
            <v>Краснокамский городской округ Пермского края</v>
          </cell>
          <cell r="D2694" t="str">
            <v>г. Краснокамск, ул. Пушкина, д. 10</v>
          </cell>
          <cell r="E2694" t="b">
            <v>1</v>
          </cell>
          <cell r="F2694">
            <v>1977</v>
          </cell>
          <cell r="H2694" t="str">
            <v>Кирпич</v>
          </cell>
          <cell r="L2694">
            <v>5</v>
          </cell>
          <cell r="M2694">
            <v>6</v>
          </cell>
          <cell r="Q2694">
            <v>5099.2</v>
          </cell>
          <cell r="R2694">
            <v>4373</v>
          </cell>
          <cell r="S2694">
            <v>4312.3999999999996</v>
          </cell>
          <cell r="T2694">
            <v>206</v>
          </cell>
        </row>
        <row r="2695">
          <cell r="C2695" t="str">
            <v>Краснокамский городской округ Пермского края</v>
          </cell>
          <cell r="D2695" t="str">
            <v>г. Краснокамск, ул. Пушкина, д. 11</v>
          </cell>
          <cell r="E2695" t="b">
            <v>1</v>
          </cell>
          <cell r="F2695">
            <v>1974</v>
          </cell>
          <cell r="H2695" t="str">
            <v>Кирпич</v>
          </cell>
          <cell r="L2695">
            <v>5</v>
          </cell>
          <cell r="M2695">
            <v>4</v>
          </cell>
          <cell r="Q2695">
            <v>3740.2</v>
          </cell>
          <cell r="R2695">
            <v>3298.9</v>
          </cell>
          <cell r="S2695">
            <v>3298.9</v>
          </cell>
          <cell r="T2695">
            <v>149</v>
          </cell>
        </row>
        <row r="2696">
          <cell r="C2696" t="str">
            <v>Краснокамский городской округ Пермского края</v>
          </cell>
          <cell r="D2696" t="str">
            <v>г. Краснокамск, ул. Пушкина, д. 12</v>
          </cell>
          <cell r="E2696" t="b">
            <v>1</v>
          </cell>
          <cell r="F2696">
            <v>1970</v>
          </cell>
          <cell r="H2696" t="str">
            <v>Кирпич</v>
          </cell>
          <cell r="L2696">
            <v>5</v>
          </cell>
          <cell r="M2696">
            <v>4</v>
          </cell>
          <cell r="Q2696">
            <v>3609</v>
          </cell>
          <cell r="R2696">
            <v>3336.5</v>
          </cell>
          <cell r="S2696">
            <v>3165.2</v>
          </cell>
          <cell r="T2696">
            <v>171</v>
          </cell>
        </row>
        <row r="2697">
          <cell r="C2697" t="str">
            <v>Краснокамский городской округ Пермского края</v>
          </cell>
          <cell r="D2697" t="str">
            <v>г. Краснокамск, ул. Пушкина, д. 13</v>
          </cell>
          <cell r="E2697" t="b">
            <v>1</v>
          </cell>
          <cell r="F2697">
            <v>1971</v>
          </cell>
          <cell r="G2697">
            <v>1971</v>
          </cell>
          <cell r="H2697" t="str">
            <v>кирпич</v>
          </cell>
          <cell r="L2697">
            <v>5</v>
          </cell>
          <cell r="M2697">
            <v>4</v>
          </cell>
          <cell r="Q2697">
            <v>3643.4</v>
          </cell>
          <cell r="R2697">
            <v>3643.4</v>
          </cell>
          <cell r="S2697">
            <v>3209.5</v>
          </cell>
          <cell r="T2697">
            <v>159</v>
          </cell>
        </row>
        <row r="2698">
          <cell r="C2698" t="str">
            <v>Краснокамский городской округ Пермского края</v>
          </cell>
          <cell r="D2698" t="str">
            <v>г. Краснокамск, ул. Пушкина, д. 14</v>
          </cell>
          <cell r="E2698" t="b">
            <v>1</v>
          </cell>
          <cell r="F2698">
            <v>1973</v>
          </cell>
          <cell r="H2698" t="str">
            <v>Кирпич</v>
          </cell>
          <cell r="L2698">
            <v>5</v>
          </cell>
          <cell r="M2698">
            <v>4</v>
          </cell>
          <cell r="Q2698">
            <v>3588.3</v>
          </cell>
          <cell r="R2698">
            <v>3317.8</v>
          </cell>
          <cell r="S2698">
            <v>3273.8</v>
          </cell>
          <cell r="T2698">
            <v>160</v>
          </cell>
        </row>
        <row r="2699">
          <cell r="C2699" t="str">
            <v>Краснокамский городской округ Пермского края</v>
          </cell>
          <cell r="D2699" t="str">
            <v>г. Краснокамск, ул. Пушкина, д. 16</v>
          </cell>
          <cell r="E2699" t="b">
            <v>1</v>
          </cell>
          <cell r="F2699" t="str">
            <v>1996</v>
          </cell>
          <cell r="H2699" t="str">
            <v>Кирпич</v>
          </cell>
          <cell r="L2699">
            <v>4</v>
          </cell>
          <cell r="M2699" t="str">
            <v>3</v>
          </cell>
          <cell r="Q2699">
            <v>2661.6</v>
          </cell>
          <cell r="R2699">
            <v>2552.9</v>
          </cell>
          <cell r="S2699">
            <v>2552.9</v>
          </cell>
          <cell r="T2699">
            <v>98</v>
          </cell>
        </row>
        <row r="2700">
          <cell r="C2700" t="str">
            <v>Краснокамский городской округ Пермского края</v>
          </cell>
          <cell r="D2700" t="str">
            <v>г. Краснокамск, ул. Пушкина, д. 18</v>
          </cell>
          <cell r="E2700" t="b">
            <v>1</v>
          </cell>
          <cell r="F2700">
            <v>1974</v>
          </cell>
          <cell r="H2700" t="str">
            <v>Панель</v>
          </cell>
          <cell r="L2700">
            <v>5</v>
          </cell>
          <cell r="M2700">
            <v>4</v>
          </cell>
          <cell r="Q2700">
            <v>3109.9</v>
          </cell>
          <cell r="R2700">
            <v>2503</v>
          </cell>
          <cell r="S2700">
            <v>2385.9</v>
          </cell>
          <cell r="T2700">
            <v>115</v>
          </cell>
        </row>
        <row r="2701">
          <cell r="C2701" t="str">
            <v>Краснокамский городской округ Пермского края</v>
          </cell>
          <cell r="D2701" t="str">
            <v>г. Краснокамск, ул. Пушкина, д. 23</v>
          </cell>
          <cell r="E2701" t="b">
            <v>1</v>
          </cell>
          <cell r="F2701">
            <v>1972</v>
          </cell>
          <cell r="H2701" t="str">
            <v>Кирпич</v>
          </cell>
          <cell r="L2701">
            <v>5</v>
          </cell>
          <cell r="M2701">
            <v>5</v>
          </cell>
          <cell r="Q2701">
            <v>2870.8</v>
          </cell>
          <cell r="R2701">
            <v>2597.5</v>
          </cell>
          <cell r="S2701">
            <v>2597.6999999999998</v>
          </cell>
          <cell r="T2701">
            <v>113</v>
          </cell>
        </row>
        <row r="2702">
          <cell r="C2702" t="str">
            <v>Краснокамский городской округ Пермского края</v>
          </cell>
          <cell r="D2702" t="str">
            <v>г. Краснокамск, ул. Свердлова, д. 16</v>
          </cell>
          <cell r="E2702" t="b">
            <v>1</v>
          </cell>
          <cell r="F2702">
            <v>1955</v>
          </cell>
          <cell r="H2702" t="str">
            <v>Шлакоблок</v>
          </cell>
          <cell r="L2702">
            <v>2</v>
          </cell>
          <cell r="M2702">
            <v>2</v>
          </cell>
          <cell r="Q2702">
            <v>724.5</v>
          </cell>
          <cell r="R2702">
            <v>656.7</v>
          </cell>
          <cell r="S2702">
            <v>656.7</v>
          </cell>
          <cell r="T2702">
            <v>23</v>
          </cell>
        </row>
        <row r="2703">
          <cell r="C2703" t="str">
            <v>Краснокамский городской округ Пермского края</v>
          </cell>
          <cell r="D2703" t="str">
            <v>г. Краснокамск, ул. Свердлова, д. 18</v>
          </cell>
          <cell r="E2703" t="b">
            <v>1</v>
          </cell>
          <cell r="F2703">
            <v>1955</v>
          </cell>
          <cell r="H2703" t="str">
            <v>Шлакоблок</v>
          </cell>
          <cell r="L2703">
            <v>2</v>
          </cell>
          <cell r="M2703">
            <v>1</v>
          </cell>
          <cell r="Q2703">
            <v>391.2</v>
          </cell>
          <cell r="R2703">
            <v>334.7</v>
          </cell>
          <cell r="S2703">
            <v>334.7</v>
          </cell>
          <cell r="T2703">
            <v>14</v>
          </cell>
        </row>
        <row r="2704">
          <cell r="C2704" t="str">
            <v>Краснокамский городской округ Пермского края</v>
          </cell>
          <cell r="D2704" t="str">
            <v>г. Краснокамск, ул. Сосновая Горка, д. 7</v>
          </cell>
          <cell r="E2704" t="b">
            <v>1</v>
          </cell>
          <cell r="F2704">
            <v>1994</v>
          </cell>
          <cell r="G2704">
            <v>2019</v>
          </cell>
          <cell r="H2704" t="str">
            <v>Кирпич</v>
          </cell>
          <cell r="L2704">
            <v>10</v>
          </cell>
          <cell r="M2704">
            <v>4</v>
          </cell>
          <cell r="N2704">
            <v>4</v>
          </cell>
          <cell r="O2704">
            <v>4</v>
          </cell>
          <cell r="Q2704">
            <v>10814</v>
          </cell>
          <cell r="R2704">
            <v>8946</v>
          </cell>
          <cell r="S2704">
            <v>8882</v>
          </cell>
          <cell r="T2704">
            <v>395</v>
          </cell>
        </row>
        <row r="2705">
          <cell r="C2705" t="str">
            <v>Краснокамский городской округ Пермского края</v>
          </cell>
          <cell r="D2705" t="str">
            <v>г. Краснокамск, ул. Суворова, д. 3</v>
          </cell>
          <cell r="E2705" t="b">
            <v>1</v>
          </cell>
          <cell r="F2705">
            <v>1974</v>
          </cell>
          <cell r="H2705" t="str">
            <v>Кирпич</v>
          </cell>
          <cell r="L2705">
            <v>5</v>
          </cell>
          <cell r="M2705">
            <v>6</v>
          </cell>
          <cell r="Q2705">
            <v>5843.1</v>
          </cell>
          <cell r="R2705">
            <v>5311.7</v>
          </cell>
          <cell r="S2705">
            <v>4405</v>
          </cell>
          <cell r="T2705">
            <v>216</v>
          </cell>
        </row>
        <row r="2706">
          <cell r="C2706" t="str">
            <v>Краснокамский городской округ Пермского края</v>
          </cell>
          <cell r="D2706" t="str">
            <v>г. Краснокамск, ул. Суворова, д. 5</v>
          </cell>
          <cell r="E2706" t="b">
            <v>1</v>
          </cell>
          <cell r="F2706">
            <v>1972</v>
          </cell>
          <cell r="H2706" t="str">
            <v>Кирпич</v>
          </cell>
          <cell r="L2706">
            <v>5</v>
          </cell>
          <cell r="M2706">
            <v>4</v>
          </cell>
          <cell r="Q2706">
            <v>5202</v>
          </cell>
          <cell r="R2706">
            <v>4745.3</v>
          </cell>
          <cell r="S2706">
            <v>4481.8999999999996</v>
          </cell>
          <cell r="T2706">
            <v>221</v>
          </cell>
        </row>
        <row r="2707">
          <cell r="C2707" t="str">
            <v>Краснокамский городской округ Пермского края</v>
          </cell>
          <cell r="D2707" t="str">
            <v>г. Краснокамск, ул. Уральская, д. 10</v>
          </cell>
          <cell r="E2707" t="b">
            <v>1</v>
          </cell>
          <cell r="F2707">
            <v>2023</v>
          </cell>
          <cell r="H2707" t="str">
            <v>Панель</v>
          </cell>
          <cell r="I2707" t="str">
            <v>плоская</v>
          </cell>
          <cell r="J2707" t="str">
            <v>ГАЗ</v>
          </cell>
          <cell r="K2707" t="str">
            <v>не имеется</v>
          </cell>
          <cell r="L2707">
            <v>4</v>
          </cell>
          <cell r="M2707">
            <v>5</v>
          </cell>
          <cell r="Q2707">
            <v>6654.3</v>
          </cell>
          <cell r="R2707">
            <v>5238.8999999999996</v>
          </cell>
        </row>
        <row r="2708">
          <cell r="C2708" t="str">
            <v>Краснокамский городской округ Пермского края</v>
          </cell>
          <cell r="D2708" t="str">
            <v>г. Краснокамск, ул. Февральская, д. 4</v>
          </cell>
          <cell r="E2708" t="b">
            <v>1</v>
          </cell>
          <cell r="F2708">
            <v>1981</v>
          </cell>
          <cell r="H2708" t="str">
            <v>Кирпич</v>
          </cell>
          <cell r="L2708">
            <v>5</v>
          </cell>
          <cell r="M2708">
            <v>4</v>
          </cell>
          <cell r="Q2708">
            <v>2821.3</v>
          </cell>
          <cell r="R2708">
            <v>2789.5</v>
          </cell>
          <cell r="S2708">
            <v>1701.6</v>
          </cell>
          <cell r="T2708">
            <v>124</v>
          </cell>
        </row>
        <row r="2709">
          <cell r="C2709" t="str">
            <v>Краснокамский городской округ Пермского края</v>
          </cell>
          <cell r="D2709" t="str">
            <v>г. Краснокамск, ул. Февральская, д. 8</v>
          </cell>
          <cell r="E2709" t="b">
            <v>1</v>
          </cell>
          <cell r="F2709">
            <v>1982</v>
          </cell>
          <cell r="H2709" t="str">
            <v>Кирпич</v>
          </cell>
          <cell r="L2709">
            <v>5</v>
          </cell>
          <cell r="M2709">
            <v>4</v>
          </cell>
          <cell r="Q2709">
            <v>3041.9</v>
          </cell>
          <cell r="R2709">
            <v>2743.4</v>
          </cell>
          <cell r="S2709">
            <v>2743.4</v>
          </cell>
          <cell r="T2709">
            <v>130</v>
          </cell>
        </row>
        <row r="2710">
          <cell r="C2710" t="str">
            <v>Краснокамский городской округ Пермского края</v>
          </cell>
          <cell r="D2710" t="str">
            <v>г. Краснокамск, ул. Февральская, д. 6</v>
          </cell>
          <cell r="E2710" t="b">
            <v>1</v>
          </cell>
          <cell r="F2710">
            <v>1980</v>
          </cell>
          <cell r="H2710" t="str">
            <v>Кирпич</v>
          </cell>
          <cell r="L2710">
            <v>5</v>
          </cell>
          <cell r="M2710">
            <v>8</v>
          </cell>
          <cell r="Q2710">
            <v>10604.2</v>
          </cell>
          <cell r="R2710">
            <v>8377.1</v>
          </cell>
          <cell r="S2710">
            <v>8315.1</v>
          </cell>
          <cell r="T2710">
            <v>377</v>
          </cell>
        </row>
        <row r="2711">
          <cell r="C2711" t="str">
            <v>Краснокамский городской округ Пермского края</v>
          </cell>
          <cell r="D2711" t="str">
            <v>г. Краснокамск, ул. Февральская, д. 6А</v>
          </cell>
          <cell r="E2711" t="b">
            <v>1</v>
          </cell>
          <cell r="F2711">
            <v>1996</v>
          </cell>
          <cell r="H2711" t="str">
            <v>Кирпич</v>
          </cell>
          <cell r="L2711">
            <v>5</v>
          </cell>
          <cell r="M2711">
            <v>4</v>
          </cell>
          <cell r="Q2711">
            <v>2876.6</v>
          </cell>
          <cell r="R2711">
            <v>2876.6</v>
          </cell>
          <cell r="S2711">
            <v>2876.6</v>
          </cell>
          <cell r="T2711">
            <v>132</v>
          </cell>
        </row>
        <row r="2712">
          <cell r="C2712" t="str">
            <v>Краснокамский городской округ Пермского края</v>
          </cell>
          <cell r="D2712" t="str">
            <v>г. Краснокамск, ул. Фрунзе, д. 1</v>
          </cell>
          <cell r="E2712" t="b">
            <v>1</v>
          </cell>
          <cell r="F2712">
            <v>1957</v>
          </cell>
          <cell r="H2712" t="str">
            <v>Кирпич</v>
          </cell>
          <cell r="J2712" t="str">
            <v>ГВС</v>
          </cell>
          <cell r="L2712">
            <v>2</v>
          </cell>
          <cell r="M2712">
            <v>1</v>
          </cell>
          <cell r="Q2712">
            <v>426.9</v>
          </cell>
          <cell r="R2712">
            <v>385.3</v>
          </cell>
          <cell r="S2712">
            <v>385.3</v>
          </cell>
          <cell r="T2712">
            <v>22</v>
          </cell>
        </row>
        <row r="2713">
          <cell r="C2713" t="str">
            <v>Краснокамский городской округ Пермского края</v>
          </cell>
          <cell r="D2713" t="str">
            <v>г. Краснокамск, ул. Фрунзе, д. 3</v>
          </cell>
          <cell r="E2713" t="b">
            <v>1</v>
          </cell>
          <cell r="F2713">
            <v>1957</v>
          </cell>
          <cell r="H2713" t="str">
            <v>Шлакоблок</v>
          </cell>
          <cell r="L2713">
            <v>2</v>
          </cell>
          <cell r="M2713">
            <v>2</v>
          </cell>
          <cell r="Q2713">
            <v>1187.44</v>
          </cell>
          <cell r="R2713">
            <v>644.9</v>
          </cell>
          <cell r="S2713">
            <v>629.89</v>
          </cell>
          <cell r="T2713">
            <v>36</v>
          </cell>
        </row>
        <row r="2714">
          <cell r="C2714" t="str">
            <v>Краснокамский городской округ Пермского края</v>
          </cell>
          <cell r="D2714" t="str">
            <v>г. Краснокамск, ул. Фрунзе, д. 4</v>
          </cell>
          <cell r="E2714" t="b">
            <v>1</v>
          </cell>
          <cell r="F2714">
            <v>1988</v>
          </cell>
          <cell r="H2714" t="str">
            <v>Кирпич</v>
          </cell>
          <cell r="L2714">
            <v>3</v>
          </cell>
          <cell r="M2714">
            <v>3</v>
          </cell>
          <cell r="Q2714">
            <v>1822.8</v>
          </cell>
          <cell r="R2714">
            <v>1697.5</v>
          </cell>
          <cell r="S2714">
            <v>1697.5</v>
          </cell>
          <cell r="T2714">
            <v>92</v>
          </cell>
        </row>
        <row r="2715">
          <cell r="C2715" t="str">
            <v>Краснокамский городской округ Пермского края</v>
          </cell>
          <cell r="D2715" t="str">
            <v>г. Краснокамск, ул. Фрунзе, д. 3А</v>
          </cell>
          <cell r="E2715" t="b">
            <v>1</v>
          </cell>
          <cell r="F2715">
            <v>1991</v>
          </cell>
          <cell r="H2715" t="str">
            <v>Кирпич</v>
          </cell>
          <cell r="L2715">
            <v>4</v>
          </cell>
          <cell r="M2715">
            <v>3</v>
          </cell>
          <cell r="Q2715">
            <v>3045</v>
          </cell>
          <cell r="R2715">
            <v>2230.9</v>
          </cell>
          <cell r="S2715">
            <v>2230.9</v>
          </cell>
          <cell r="T2715">
            <v>109</v>
          </cell>
        </row>
        <row r="2716">
          <cell r="C2716" t="str">
            <v>Краснокамский городской округ Пермского края</v>
          </cell>
          <cell r="D2716" t="str">
            <v>г. Краснокамск, ул. Циолковского, д. 4</v>
          </cell>
          <cell r="E2716" t="b">
            <v>1</v>
          </cell>
          <cell r="F2716">
            <v>2014</v>
          </cell>
          <cell r="H2716" t="str">
            <v>Кирпич</v>
          </cell>
          <cell r="L2716">
            <v>3</v>
          </cell>
          <cell r="M2716">
            <v>3</v>
          </cell>
          <cell r="Q2716">
            <v>2228.6999999999998</v>
          </cell>
          <cell r="R2716">
            <v>1880.5</v>
          </cell>
          <cell r="S2716">
            <v>1692.45</v>
          </cell>
          <cell r="T2716">
            <v>132</v>
          </cell>
        </row>
        <row r="2717">
          <cell r="C2717" t="str">
            <v>Краснокамский городской округ Пермского края</v>
          </cell>
          <cell r="D2717" t="str">
            <v>г. Краснокамск, ул. Циолковского, д. 8</v>
          </cell>
          <cell r="E2717" t="b">
            <v>1</v>
          </cell>
          <cell r="F2717">
            <v>1995</v>
          </cell>
          <cell r="H2717" t="str">
            <v>Блоки</v>
          </cell>
          <cell r="L2717">
            <v>4</v>
          </cell>
          <cell r="M2717">
            <v>3</v>
          </cell>
          <cell r="Q2717">
            <v>2885.4</v>
          </cell>
          <cell r="R2717">
            <v>2388.3000000000002</v>
          </cell>
          <cell r="S2717">
            <v>2388.3000000000002</v>
          </cell>
          <cell r="T2717">
            <v>42</v>
          </cell>
        </row>
        <row r="2718">
          <cell r="C2718" t="str">
            <v>Краснокамский городской округ Пермского края</v>
          </cell>
          <cell r="D2718" t="str">
            <v>г. Краснокамск, ул. Чапаева, д. 1</v>
          </cell>
          <cell r="E2718" t="b">
            <v>1</v>
          </cell>
          <cell r="F2718">
            <v>1936</v>
          </cell>
          <cell r="H2718" t="str">
            <v>кирпич</v>
          </cell>
          <cell r="I2718" t="str">
            <v>скатная</v>
          </cell>
          <cell r="K2718" t="str">
            <v>имеется</v>
          </cell>
          <cell r="L2718">
            <v>4</v>
          </cell>
          <cell r="M2718">
            <v>5</v>
          </cell>
          <cell r="Q2718">
            <v>4336.5</v>
          </cell>
          <cell r="R2718">
            <v>3947.5</v>
          </cell>
          <cell r="S2718">
            <v>3921.9</v>
          </cell>
          <cell r="T2718">
            <v>119</v>
          </cell>
        </row>
        <row r="2719">
          <cell r="C2719" t="str">
            <v>Краснокамский городской округ Пермского края</v>
          </cell>
          <cell r="D2719" t="str">
            <v>г. Краснокамск, ул. Чапаева, д. 2</v>
          </cell>
          <cell r="E2719" t="b">
            <v>1</v>
          </cell>
          <cell r="F2719">
            <v>1936</v>
          </cell>
          <cell r="H2719" t="str">
            <v>Кирпич</v>
          </cell>
          <cell r="L2719">
            <v>5</v>
          </cell>
          <cell r="M2719">
            <v>5</v>
          </cell>
          <cell r="Q2719">
            <v>4224.3</v>
          </cell>
          <cell r="R2719">
            <v>3059.7</v>
          </cell>
          <cell r="S2719">
            <v>2910.1</v>
          </cell>
          <cell r="T2719">
            <v>124</v>
          </cell>
        </row>
        <row r="2720">
          <cell r="C2720" t="str">
            <v>Краснокамский городской округ Пермского края</v>
          </cell>
          <cell r="D2720" t="str">
            <v>г. Краснокамск, ул. Чапаева, д. 4</v>
          </cell>
          <cell r="E2720" t="b">
            <v>1</v>
          </cell>
          <cell r="F2720">
            <v>1936</v>
          </cell>
          <cell r="H2720" t="str">
            <v>Кирпич</v>
          </cell>
          <cell r="L2720">
            <v>4</v>
          </cell>
          <cell r="M2720">
            <v>4</v>
          </cell>
          <cell r="Q2720">
            <v>2280.1999999999998</v>
          </cell>
          <cell r="R2720">
            <v>2070.3000000000002</v>
          </cell>
          <cell r="S2720">
            <v>1928.5</v>
          </cell>
        </row>
        <row r="2721">
          <cell r="C2721" t="str">
            <v>Краснокамский городской округ Пермского края</v>
          </cell>
          <cell r="D2721" t="str">
            <v>г. Краснокамск, ул. Чапаева, д. 5</v>
          </cell>
          <cell r="E2721" t="b">
            <v>1</v>
          </cell>
          <cell r="F2721">
            <v>1934</v>
          </cell>
          <cell r="G2721">
            <v>2009</v>
          </cell>
          <cell r="H2721" t="str">
            <v>кирпич</v>
          </cell>
          <cell r="L2721">
            <v>4</v>
          </cell>
          <cell r="M2721">
            <v>4</v>
          </cell>
          <cell r="Q2721">
            <v>2147.6999999999998</v>
          </cell>
          <cell r="R2721">
            <v>1938.8</v>
          </cell>
          <cell r="S2721">
            <v>1938.8</v>
          </cell>
          <cell r="T2721">
            <v>87</v>
          </cell>
        </row>
        <row r="2722">
          <cell r="C2722" t="str">
            <v>Краснокамский городской округ Пермского края</v>
          </cell>
          <cell r="D2722" t="str">
            <v>г. Краснокамск, ул. Чапаева, д. 7</v>
          </cell>
          <cell r="E2722" t="b">
            <v>1</v>
          </cell>
          <cell r="F2722">
            <v>1934</v>
          </cell>
          <cell r="H2722" t="str">
            <v>Кирпич</v>
          </cell>
          <cell r="L2722">
            <v>4</v>
          </cell>
          <cell r="M2722">
            <v>5</v>
          </cell>
          <cell r="Q2722">
            <v>2691.6</v>
          </cell>
          <cell r="R2722">
            <v>2437.1999999999998</v>
          </cell>
          <cell r="S2722">
            <v>2193.48</v>
          </cell>
          <cell r="T2722">
            <v>118</v>
          </cell>
        </row>
        <row r="2723">
          <cell r="C2723" t="str">
            <v>Краснокамский городской округ Пермского края</v>
          </cell>
          <cell r="D2723" t="str">
            <v>г. Краснокамск, ул. Чапаева, д. 9</v>
          </cell>
          <cell r="E2723" t="b">
            <v>1</v>
          </cell>
          <cell r="F2723">
            <v>1934</v>
          </cell>
          <cell r="H2723" t="str">
            <v>Кирпич</v>
          </cell>
          <cell r="L2723">
            <v>4</v>
          </cell>
          <cell r="M2723">
            <v>4</v>
          </cell>
          <cell r="Q2723">
            <v>2120.8000000000002</v>
          </cell>
          <cell r="R2723">
            <v>1919.2</v>
          </cell>
          <cell r="S2723">
            <v>1727.28</v>
          </cell>
          <cell r="T2723">
            <v>92</v>
          </cell>
        </row>
        <row r="2724">
          <cell r="C2724" t="str">
            <v>Краснокамский городской округ Пермского края</v>
          </cell>
          <cell r="D2724" t="str">
            <v>г. Краснокамск, ул. Чапаева, д. 11</v>
          </cell>
          <cell r="E2724" t="b">
            <v>1</v>
          </cell>
          <cell r="F2724">
            <v>1949</v>
          </cell>
          <cell r="H2724" t="str">
            <v>Кирпич</v>
          </cell>
          <cell r="L2724">
            <v>2</v>
          </cell>
          <cell r="M2724">
            <v>1</v>
          </cell>
          <cell r="Q2724">
            <v>555.70000000000005</v>
          </cell>
          <cell r="R2724">
            <v>512.79999999999995</v>
          </cell>
          <cell r="S2724">
            <v>512.79999999999995</v>
          </cell>
          <cell r="T2724">
            <v>22</v>
          </cell>
        </row>
        <row r="2725">
          <cell r="C2725" t="str">
            <v>Краснокамский городской округ Пермского края</v>
          </cell>
          <cell r="D2725" t="str">
            <v>г. Краснокамск, ул. Чапаева, д. 13</v>
          </cell>
          <cell r="E2725" t="b">
            <v>1</v>
          </cell>
          <cell r="F2725">
            <v>1949</v>
          </cell>
          <cell r="H2725" t="str">
            <v>Шлакоблок</v>
          </cell>
          <cell r="L2725">
            <v>2</v>
          </cell>
          <cell r="M2725">
            <v>1</v>
          </cell>
          <cell r="Q2725">
            <v>544.1</v>
          </cell>
          <cell r="R2725">
            <v>504.8</v>
          </cell>
          <cell r="S2725">
            <v>454.32</v>
          </cell>
          <cell r="T2725">
            <v>18</v>
          </cell>
        </row>
        <row r="2726">
          <cell r="C2726" t="str">
            <v>Краснокамский городской округ Пермского края</v>
          </cell>
          <cell r="D2726" t="str">
            <v>г. Краснокамск, ул. Чапаева, д. 21</v>
          </cell>
          <cell r="E2726" t="b">
            <v>1</v>
          </cell>
          <cell r="F2726">
            <v>1960</v>
          </cell>
          <cell r="H2726" t="str">
            <v>Кирпич</v>
          </cell>
          <cell r="L2726">
            <v>4</v>
          </cell>
          <cell r="M2726">
            <v>2</v>
          </cell>
          <cell r="Q2726">
            <v>1324.5</v>
          </cell>
          <cell r="R2726">
            <v>1266.9000000000001</v>
          </cell>
          <cell r="S2726">
            <v>1140.21</v>
          </cell>
          <cell r="T2726">
            <v>54</v>
          </cell>
        </row>
        <row r="2727">
          <cell r="C2727" t="str">
            <v>Краснокамский городской округ Пермского края</v>
          </cell>
          <cell r="D2727" t="str">
            <v>г. Краснокамск, ул. Чапаева, д. 23</v>
          </cell>
          <cell r="E2727" t="b">
            <v>1</v>
          </cell>
          <cell r="F2727">
            <v>1960</v>
          </cell>
          <cell r="H2727" t="str">
            <v>Кирпич</v>
          </cell>
          <cell r="L2727">
            <v>4</v>
          </cell>
          <cell r="M2727">
            <v>4</v>
          </cell>
          <cell r="Q2727">
            <v>2540.1</v>
          </cell>
          <cell r="R2727">
            <v>1620</v>
          </cell>
          <cell r="S2727">
            <v>1458</v>
          </cell>
          <cell r="T2727">
            <v>111</v>
          </cell>
        </row>
        <row r="2728">
          <cell r="C2728" t="str">
            <v>Краснокамский городской округ Пермского края</v>
          </cell>
          <cell r="D2728" t="str">
            <v>г. Краснокамск, ул. Чапаева, д. 25</v>
          </cell>
          <cell r="E2728" t="b">
            <v>1</v>
          </cell>
          <cell r="F2728">
            <v>1960</v>
          </cell>
          <cell r="H2728" t="str">
            <v>Кирпич</v>
          </cell>
          <cell r="L2728">
            <v>4</v>
          </cell>
          <cell r="M2728">
            <v>4</v>
          </cell>
          <cell r="Q2728">
            <v>2721.2</v>
          </cell>
          <cell r="R2728">
            <v>2526.6</v>
          </cell>
          <cell r="S2728">
            <v>2273.94</v>
          </cell>
          <cell r="T2728">
            <v>112</v>
          </cell>
        </row>
        <row r="2729">
          <cell r="C2729" t="str">
            <v>Краснокамский городской округ Пермского края</v>
          </cell>
          <cell r="D2729" t="str">
            <v>г. Краснокамск, ул. Чапаева, д. 27</v>
          </cell>
          <cell r="E2729" t="b">
            <v>1</v>
          </cell>
          <cell r="F2729">
            <v>1960</v>
          </cell>
          <cell r="H2729" t="str">
            <v>Кирпич</v>
          </cell>
          <cell r="L2729">
            <v>4</v>
          </cell>
          <cell r="M2729">
            <v>2</v>
          </cell>
          <cell r="Q2729">
            <v>1332.3</v>
          </cell>
          <cell r="R2729">
            <v>1251.3</v>
          </cell>
          <cell r="S2729">
            <v>1251.3</v>
          </cell>
          <cell r="T2729">
            <v>54</v>
          </cell>
        </row>
        <row r="2730">
          <cell r="C2730" t="str">
            <v>Краснокамский городской округ Пермского края</v>
          </cell>
          <cell r="D2730" t="str">
            <v>г. Краснокамск, ул. Чапаева, д. 29</v>
          </cell>
          <cell r="E2730" t="b">
            <v>1</v>
          </cell>
          <cell r="F2730">
            <v>1961</v>
          </cell>
          <cell r="H2730" t="str">
            <v>Кирпич</v>
          </cell>
          <cell r="L2730">
            <v>5</v>
          </cell>
          <cell r="M2730">
            <v>4</v>
          </cell>
          <cell r="Q2730">
            <v>3608.3</v>
          </cell>
          <cell r="R2730">
            <v>2905.5</v>
          </cell>
          <cell r="S2730">
            <v>2614.9499999999998</v>
          </cell>
          <cell r="T2730">
            <v>128</v>
          </cell>
        </row>
        <row r="2731">
          <cell r="C2731" t="str">
            <v>Краснокамский городской округ Пермского края</v>
          </cell>
          <cell r="D2731" t="str">
            <v>г. Краснокамск, ул. Чапаева, д. 31</v>
          </cell>
          <cell r="E2731" t="b">
            <v>1</v>
          </cell>
          <cell r="F2731">
            <v>1964</v>
          </cell>
          <cell r="H2731" t="str">
            <v>Кирпич</v>
          </cell>
          <cell r="L2731">
            <v>5</v>
          </cell>
          <cell r="M2731">
            <v>3</v>
          </cell>
          <cell r="Q2731">
            <v>2671</v>
          </cell>
          <cell r="R2731">
            <v>2491</v>
          </cell>
          <cell r="S2731">
            <v>2241.9</v>
          </cell>
          <cell r="T2731">
            <v>127</v>
          </cell>
        </row>
        <row r="2732">
          <cell r="C2732" t="str">
            <v>Краснокамский городской округ Пермского края</v>
          </cell>
          <cell r="D2732" t="str">
            <v>г. Краснокамск, ул. Чапаева, д. 37</v>
          </cell>
          <cell r="E2732" t="b">
            <v>1</v>
          </cell>
          <cell r="F2732">
            <v>1961</v>
          </cell>
          <cell r="H2732" t="str">
            <v>Кирпич</v>
          </cell>
          <cell r="L2732">
            <v>4</v>
          </cell>
          <cell r="M2732">
            <v>4</v>
          </cell>
          <cell r="Q2732">
            <v>2709.7</v>
          </cell>
          <cell r="R2732">
            <v>2517.6999999999998</v>
          </cell>
          <cell r="S2732">
            <v>2406.4</v>
          </cell>
          <cell r="T2732">
            <v>111</v>
          </cell>
        </row>
        <row r="2733">
          <cell r="C2733" t="str">
            <v>Краснокамский городской округ Пермского края</v>
          </cell>
          <cell r="D2733" t="str">
            <v>г. Краснокамск, ул. Чапаева, д. 43</v>
          </cell>
          <cell r="E2733" t="b">
            <v>1</v>
          </cell>
          <cell r="F2733">
            <v>1986</v>
          </cell>
          <cell r="H2733" t="str">
            <v>Панель</v>
          </cell>
          <cell r="L2733">
            <v>5</v>
          </cell>
          <cell r="M2733">
            <v>6</v>
          </cell>
          <cell r="Q2733">
            <v>4314.3999999999996</v>
          </cell>
          <cell r="R2733">
            <v>3859.5</v>
          </cell>
          <cell r="S2733">
            <v>3789.5</v>
          </cell>
          <cell r="T2733">
            <v>226</v>
          </cell>
        </row>
        <row r="2734">
          <cell r="C2734" t="str">
            <v>Краснокамский городской округ Пермского края</v>
          </cell>
          <cell r="D2734" t="str">
            <v>г. Краснокамск, ул. Чапаева, д. 44</v>
          </cell>
          <cell r="E2734" t="b">
            <v>1</v>
          </cell>
          <cell r="F2734">
            <v>2006</v>
          </cell>
          <cell r="H2734" t="str">
            <v>Кирпич</v>
          </cell>
          <cell r="L2734">
            <v>5</v>
          </cell>
          <cell r="M2734">
            <v>5</v>
          </cell>
          <cell r="Q2734">
            <v>2941.6</v>
          </cell>
          <cell r="R2734">
            <v>2254</v>
          </cell>
          <cell r="S2734">
            <v>2254</v>
          </cell>
          <cell r="T2734">
            <v>100</v>
          </cell>
        </row>
        <row r="2735">
          <cell r="C2735" t="str">
            <v>Краснокамский городской округ Пермского края</v>
          </cell>
          <cell r="D2735" t="str">
            <v>г. Краснокамск, ул. Чапаева, д. 45</v>
          </cell>
          <cell r="E2735" t="b">
            <v>1</v>
          </cell>
          <cell r="F2735">
            <v>1964</v>
          </cell>
          <cell r="H2735" t="str">
            <v>Кирпич</v>
          </cell>
          <cell r="L2735">
            <v>5</v>
          </cell>
          <cell r="M2735">
            <v>3</v>
          </cell>
          <cell r="Q2735">
            <v>2643.5</v>
          </cell>
          <cell r="R2735">
            <v>2465.1999999999998</v>
          </cell>
          <cell r="S2735">
            <v>2422.8000000000002</v>
          </cell>
          <cell r="T2735">
            <v>125</v>
          </cell>
        </row>
        <row r="2736">
          <cell r="C2736" t="str">
            <v>Краснокамский городской округ Пермского края</v>
          </cell>
          <cell r="D2736" t="str">
            <v>г. Краснокамск, ул. Чапаева, д. 46</v>
          </cell>
          <cell r="E2736" t="b">
            <v>1</v>
          </cell>
          <cell r="F2736">
            <v>1988</v>
          </cell>
          <cell r="H2736" t="str">
            <v>Панель</v>
          </cell>
          <cell r="L2736">
            <v>5</v>
          </cell>
          <cell r="M2736">
            <v>4</v>
          </cell>
          <cell r="Q2736">
            <v>3319.3</v>
          </cell>
          <cell r="R2736">
            <v>2994.2</v>
          </cell>
          <cell r="S2736">
            <v>2835.4</v>
          </cell>
          <cell r="T2736">
            <v>149</v>
          </cell>
        </row>
        <row r="2737">
          <cell r="C2737" t="str">
            <v>Краснокамский городской округ Пермского края</v>
          </cell>
          <cell r="D2737" t="str">
            <v>г. Краснокамск, ул. Чапаева, д. 47</v>
          </cell>
          <cell r="E2737" t="b">
            <v>1</v>
          </cell>
          <cell r="F2737">
            <v>1963</v>
          </cell>
          <cell r="H2737" t="str">
            <v>Кирпич</v>
          </cell>
          <cell r="L2737">
            <v>5</v>
          </cell>
          <cell r="M2737">
            <v>3</v>
          </cell>
          <cell r="Q2737">
            <v>2634.7</v>
          </cell>
          <cell r="R2737">
            <v>2455.5</v>
          </cell>
          <cell r="S2737">
            <v>2455.5</v>
          </cell>
          <cell r="T2737">
            <v>133</v>
          </cell>
        </row>
        <row r="2738">
          <cell r="C2738" t="str">
            <v>Краснокамский городской округ Пермского края</v>
          </cell>
          <cell r="D2738" t="str">
            <v>г. Краснокамск, ул. Чапаева, д. 51</v>
          </cell>
          <cell r="E2738" t="b">
            <v>1</v>
          </cell>
          <cell r="F2738">
            <v>1964</v>
          </cell>
          <cell r="H2738" t="str">
            <v>Кирпич</v>
          </cell>
          <cell r="L2738">
            <v>5</v>
          </cell>
          <cell r="M2738">
            <v>3</v>
          </cell>
          <cell r="Q2738">
            <v>2676.8</v>
          </cell>
          <cell r="R2738">
            <v>2465.6000000000004</v>
          </cell>
          <cell r="S2738">
            <v>2465.6</v>
          </cell>
          <cell r="T2738">
            <v>155</v>
          </cell>
        </row>
        <row r="2739">
          <cell r="C2739" t="str">
            <v>Краснокамский городской округ Пермского края</v>
          </cell>
          <cell r="D2739" t="str">
            <v>г. Краснокамск, ул. Чапаева, д. 53</v>
          </cell>
          <cell r="E2739" t="b">
            <v>1</v>
          </cell>
          <cell r="F2739">
            <v>1962</v>
          </cell>
          <cell r="H2739" t="str">
            <v>Кирпич</v>
          </cell>
          <cell r="L2739">
            <v>4</v>
          </cell>
          <cell r="M2739">
            <v>4</v>
          </cell>
          <cell r="Q2739">
            <v>2796.1</v>
          </cell>
          <cell r="R2739">
            <v>2565.5</v>
          </cell>
          <cell r="S2739">
            <v>2183.8000000000002</v>
          </cell>
          <cell r="T2739">
            <v>109</v>
          </cell>
        </row>
        <row r="2740">
          <cell r="C2740" t="str">
            <v>Краснокамский городской округ Пермского края</v>
          </cell>
          <cell r="D2740" t="str">
            <v>г. Краснокамск, ул. Чапаева, д. 55</v>
          </cell>
          <cell r="E2740" t="b">
            <v>1</v>
          </cell>
          <cell r="F2740">
            <v>1966</v>
          </cell>
          <cell r="H2740" t="str">
            <v>Кирпич</v>
          </cell>
          <cell r="L2740">
            <v>5</v>
          </cell>
          <cell r="M2740">
            <v>4</v>
          </cell>
          <cell r="Q2740">
            <v>3414.6</v>
          </cell>
          <cell r="R2740">
            <v>3171.6</v>
          </cell>
          <cell r="S2740">
            <v>3019.9</v>
          </cell>
          <cell r="T2740">
            <v>158</v>
          </cell>
        </row>
        <row r="2741">
          <cell r="C2741" t="str">
            <v>Краснокамский городской округ Пермского края</v>
          </cell>
          <cell r="D2741" t="str">
            <v>г. Краснокамск, ул. Чапаева, д. 57</v>
          </cell>
          <cell r="E2741" t="b">
            <v>1</v>
          </cell>
          <cell r="F2741">
            <v>1968</v>
          </cell>
          <cell r="H2741" t="str">
            <v>Кирпич</v>
          </cell>
          <cell r="L2741">
            <v>5</v>
          </cell>
          <cell r="M2741">
            <v>2</v>
          </cell>
          <cell r="Q2741">
            <v>1721</v>
          </cell>
          <cell r="R2741">
            <v>1602.2</v>
          </cell>
          <cell r="S2741">
            <v>1602.2</v>
          </cell>
          <cell r="T2741">
            <v>83</v>
          </cell>
        </row>
        <row r="2742">
          <cell r="C2742" t="str">
            <v>Краснокамский городской округ Пермского края</v>
          </cell>
          <cell r="D2742" t="str">
            <v>г. Краснокамск, ул. Чапаева, д. 59</v>
          </cell>
          <cell r="E2742" t="b">
            <v>1</v>
          </cell>
          <cell r="F2742">
            <v>1964</v>
          </cell>
          <cell r="H2742" t="str">
            <v>Кирпич</v>
          </cell>
          <cell r="L2742">
            <v>5</v>
          </cell>
          <cell r="M2742">
            <v>4</v>
          </cell>
          <cell r="Q2742">
            <v>3415.1</v>
          </cell>
          <cell r="R2742">
            <v>3137.7</v>
          </cell>
          <cell r="S2742">
            <v>3137.7</v>
          </cell>
          <cell r="T2742">
            <v>145</v>
          </cell>
        </row>
        <row r="2743">
          <cell r="C2743" t="str">
            <v>Краснокамский городской округ Пермского края</v>
          </cell>
          <cell r="D2743" t="str">
            <v>г. Краснокамск, ул. Чапаева, д. 61</v>
          </cell>
          <cell r="E2743" t="b">
            <v>1</v>
          </cell>
          <cell r="F2743">
            <v>1965</v>
          </cell>
          <cell r="H2743" t="str">
            <v>Кирпич</v>
          </cell>
          <cell r="L2743">
            <v>5</v>
          </cell>
          <cell r="M2743">
            <v>4</v>
          </cell>
          <cell r="Q2743">
            <v>3426</v>
          </cell>
          <cell r="R2743">
            <v>3186</v>
          </cell>
          <cell r="S2743">
            <v>3186</v>
          </cell>
          <cell r="T2743">
            <v>134</v>
          </cell>
        </row>
        <row r="2744">
          <cell r="C2744" t="str">
            <v>Краснокамский городской округ Пермского края</v>
          </cell>
          <cell r="D2744" t="str">
            <v>г. Краснокамск, ул. Чапаева, д. 63</v>
          </cell>
          <cell r="E2744" t="b">
            <v>1</v>
          </cell>
          <cell r="F2744">
            <v>1966</v>
          </cell>
          <cell r="H2744" t="str">
            <v>Кирпич</v>
          </cell>
          <cell r="L2744">
            <v>5</v>
          </cell>
          <cell r="M2744">
            <v>4</v>
          </cell>
          <cell r="Q2744">
            <v>3447.3</v>
          </cell>
          <cell r="R2744">
            <v>3201.3</v>
          </cell>
          <cell r="S2744">
            <v>3201.3</v>
          </cell>
          <cell r="T2744">
            <v>149</v>
          </cell>
        </row>
        <row r="2745">
          <cell r="C2745" t="str">
            <v>Краснокамский городской округ Пермского края</v>
          </cell>
          <cell r="D2745" t="str">
            <v>г. Краснокамск, ул. Чапаева, д. 65</v>
          </cell>
          <cell r="E2745" t="b">
            <v>1</v>
          </cell>
          <cell r="F2745">
            <v>1966</v>
          </cell>
          <cell r="H2745" t="str">
            <v>Кирпич</v>
          </cell>
          <cell r="L2745">
            <v>5</v>
          </cell>
          <cell r="M2745">
            <v>4</v>
          </cell>
          <cell r="Q2745">
            <v>3414.1</v>
          </cell>
          <cell r="R2745">
            <v>3168.3</v>
          </cell>
          <cell r="S2745">
            <v>3124.2</v>
          </cell>
          <cell r="T2745">
            <v>159</v>
          </cell>
        </row>
        <row r="2746">
          <cell r="C2746" t="str">
            <v>Краснокамский городской округ Пермского края</v>
          </cell>
          <cell r="D2746" t="str">
            <v>г. Краснокамск, ул. Чапаева, д. 67</v>
          </cell>
          <cell r="E2746" t="b">
            <v>1</v>
          </cell>
          <cell r="F2746">
            <v>1970</v>
          </cell>
          <cell r="H2746" t="str">
            <v>Кирпич</v>
          </cell>
          <cell r="L2746">
            <v>5</v>
          </cell>
          <cell r="M2746">
            <v>4</v>
          </cell>
          <cell r="Q2746">
            <v>2891.2</v>
          </cell>
          <cell r="R2746">
            <v>2616.1999999999998</v>
          </cell>
          <cell r="S2746">
            <v>2616.1999999999998</v>
          </cell>
          <cell r="T2746">
            <v>128</v>
          </cell>
        </row>
        <row r="2747">
          <cell r="C2747" t="str">
            <v>Краснокамский городской округ Пермского края</v>
          </cell>
          <cell r="D2747" t="str">
            <v>г. Краснокамск, ул. Чапаева, д. 22А</v>
          </cell>
          <cell r="E2747" t="b">
            <v>1</v>
          </cell>
          <cell r="F2747">
            <v>2012</v>
          </cell>
          <cell r="H2747" t="str">
            <v>Панель</v>
          </cell>
          <cell r="L2747">
            <v>9</v>
          </cell>
          <cell r="M2747">
            <v>1</v>
          </cell>
          <cell r="N2747">
            <v>1</v>
          </cell>
          <cell r="O2747">
            <v>1</v>
          </cell>
          <cell r="Q2747">
            <v>3205.1</v>
          </cell>
          <cell r="R2747">
            <v>2462</v>
          </cell>
          <cell r="S2747">
            <v>2215.8000000000002</v>
          </cell>
          <cell r="T2747">
            <v>112</v>
          </cell>
        </row>
        <row r="2748">
          <cell r="C2748" t="str">
            <v>Краснокамский городской округ Пермского края</v>
          </cell>
          <cell r="D2748" t="str">
            <v>г. Краснокамск, ул. Чапаева, д. 33Б</v>
          </cell>
          <cell r="E2748" t="b">
            <v>1</v>
          </cell>
          <cell r="F2748">
            <v>1989</v>
          </cell>
          <cell r="H2748" t="str">
            <v>Кирпич</v>
          </cell>
          <cell r="L2748">
            <v>9</v>
          </cell>
          <cell r="M2748">
            <v>2</v>
          </cell>
          <cell r="N2748">
            <v>2</v>
          </cell>
          <cell r="O2748">
            <v>2</v>
          </cell>
          <cell r="Q2748">
            <v>10132.700000000001</v>
          </cell>
          <cell r="R2748">
            <v>10132.4</v>
          </cell>
          <cell r="S2748">
            <v>7365.2</v>
          </cell>
        </row>
        <row r="2749">
          <cell r="C2749" t="str">
            <v>Краснокамский городской округ Пермского края</v>
          </cell>
          <cell r="D2749" t="str">
            <v>г. Краснокамск, ул. Чапаева, д. 3А</v>
          </cell>
          <cell r="E2749" t="b">
            <v>1</v>
          </cell>
          <cell r="F2749">
            <v>1977</v>
          </cell>
          <cell r="H2749" t="str">
            <v>Кирпич</v>
          </cell>
          <cell r="L2749">
            <v>5</v>
          </cell>
          <cell r="M2749">
            <v>7</v>
          </cell>
          <cell r="Q2749">
            <v>4219.6000000000004</v>
          </cell>
          <cell r="R2749">
            <v>3323.3</v>
          </cell>
          <cell r="S2749">
            <v>2990.9700000000003</v>
          </cell>
          <cell r="T2749">
            <v>136</v>
          </cell>
        </row>
        <row r="2750">
          <cell r="C2750" t="str">
            <v>Краснокамский городской округ Пермского края</v>
          </cell>
          <cell r="D2750" t="str">
            <v>г. Краснокамск, ул. Чапаева, д. 57А</v>
          </cell>
          <cell r="E2750" t="b">
            <v>1</v>
          </cell>
          <cell r="F2750">
            <v>1968</v>
          </cell>
          <cell r="H2750" t="str">
            <v>Кирпич</v>
          </cell>
          <cell r="L2750">
            <v>5</v>
          </cell>
          <cell r="M2750">
            <v>2</v>
          </cell>
          <cell r="Q2750">
            <v>2814.9</v>
          </cell>
          <cell r="R2750">
            <v>1774.1</v>
          </cell>
          <cell r="S2750">
            <v>1774.1</v>
          </cell>
          <cell r="T2750">
            <v>74</v>
          </cell>
        </row>
        <row r="2751">
          <cell r="C2751" t="str">
            <v>Краснокамский городской округ Пермского края</v>
          </cell>
          <cell r="D2751" t="str">
            <v>г. Краснокамск, ул. Чехова, д. 1</v>
          </cell>
          <cell r="E2751" t="b">
            <v>1</v>
          </cell>
          <cell r="F2751">
            <v>1959</v>
          </cell>
          <cell r="H2751" t="str">
            <v>Кирпич</v>
          </cell>
          <cell r="L2751">
            <v>2</v>
          </cell>
          <cell r="M2751">
            <v>2</v>
          </cell>
          <cell r="Q2751">
            <v>684</v>
          </cell>
          <cell r="R2751">
            <v>630.69999999999993</v>
          </cell>
          <cell r="S2751">
            <v>585.6</v>
          </cell>
          <cell r="T2751">
            <v>34</v>
          </cell>
        </row>
        <row r="2752">
          <cell r="C2752" t="str">
            <v>Краснокамский городской округ Пермского края</v>
          </cell>
          <cell r="D2752" t="str">
            <v>г. Краснокамск, ул. Чехова, д. 2</v>
          </cell>
          <cell r="E2752" t="b">
            <v>1</v>
          </cell>
          <cell r="F2752">
            <v>1954</v>
          </cell>
          <cell r="H2752" t="str">
            <v>Кирпич</v>
          </cell>
          <cell r="L2752">
            <v>2</v>
          </cell>
          <cell r="M2752">
            <v>2</v>
          </cell>
          <cell r="Q2752">
            <v>739.9</v>
          </cell>
          <cell r="R2752">
            <v>665.4</v>
          </cell>
          <cell r="S2752">
            <v>665.4</v>
          </cell>
          <cell r="T2752">
            <v>33</v>
          </cell>
        </row>
        <row r="2753">
          <cell r="C2753" t="str">
            <v>Краснокамский городской округ Пермского края</v>
          </cell>
          <cell r="D2753" t="str">
            <v>г. Краснокамск, ул. Чехова, д. 3</v>
          </cell>
          <cell r="E2753" t="b">
            <v>1</v>
          </cell>
          <cell r="F2753">
            <v>1954</v>
          </cell>
          <cell r="H2753" t="str">
            <v>Кирпич</v>
          </cell>
          <cell r="L2753">
            <v>2</v>
          </cell>
          <cell r="M2753">
            <v>1</v>
          </cell>
          <cell r="Q2753">
            <v>393.7</v>
          </cell>
          <cell r="R2753">
            <v>358.4</v>
          </cell>
          <cell r="S2753">
            <v>358.4</v>
          </cell>
          <cell r="T2753">
            <v>18</v>
          </cell>
        </row>
        <row r="2754">
          <cell r="C2754" t="str">
            <v>Краснокамский городской округ Пермского края</v>
          </cell>
          <cell r="D2754" t="str">
            <v>г. Краснокамск, ул. Чехова, д. 4</v>
          </cell>
          <cell r="E2754" t="b">
            <v>1</v>
          </cell>
          <cell r="F2754">
            <v>1954</v>
          </cell>
          <cell r="H2754" t="str">
            <v>Шлакоблок</v>
          </cell>
          <cell r="L2754">
            <v>2</v>
          </cell>
          <cell r="M2754">
            <v>2</v>
          </cell>
          <cell r="Q2754">
            <v>769.9</v>
          </cell>
          <cell r="R2754">
            <v>641.1</v>
          </cell>
          <cell r="S2754">
            <v>585.5</v>
          </cell>
          <cell r="T2754">
            <v>21</v>
          </cell>
        </row>
        <row r="2755">
          <cell r="C2755" t="str">
            <v>Краснокамский городской округ Пермского края</v>
          </cell>
          <cell r="D2755" t="str">
            <v>г. Краснокамск, ул. Чехова, д. 5</v>
          </cell>
          <cell r="E2755" t="b">
            <v>1</v>
          </cell>
          <cell r="F2755">
            <v>1955</v>
          </cell>
          <cell r="H2755" t="str">
            <v>Шлакоблок</v>
          </cell>
          <cell r="L2755">
            <v>2</v>
          </cell>
          <cell r="M2755">
            <v>2</v>
          </cell>
          <cell r="Q2755">
            <v>839</v>
          </cell>
          <cell r="R2755">
            <v>764.1</v>
          </cell>
          <cell r="S2755">
            <v>764.1</v>
          </cell>
          <cell r="T2755">
            <v>34</v>
          </cell>
        </row>
        <row r="2756">
          <cell r="C2756" t="str">
            <v>Краснокамский городской округ Пермского края</v>
          </cell>
          <cell r="D2756" t="str">
            <v>г. Краснокамск, ул. Школьная, д. 4</v>
          </cell>
          <cell r="E2756" t="b">
            <v>1</v>
          </cell>
          <cell r="F2756">
            <v>1951</v>
          </cell>
          <cell r="H2756" t="str">
            <v>Шлакоблок</v>
          </cell>
          <cell r="L2756">
            <v>2</v>
          </cell>
          <cell r="M2756">
            <v>1</v>
          </cell>
          <cell r="Q2756">
            <v>450.6</v>
          </cell>
          <cell r="R2756">
            <v>406.6</v>
          </cell>
          <cell r="S2756">
            <v>406.6</v>
          </cell>
          <cell r="T2756">
            <v>15</v>
          </cell>
        </row>
        <row r="2757">
          <cell r="C2757" t="str">
            <v>Краснокамский городской округ Пермского края</v>
          </cell>
          <cell r="D2757" t="str">
            <v>г. Краснокамск, ул. Школьная, д. 7</v>
          </cell>
          <cell r="E2757" t="b">
            <v>1</v>
          </cell>
          <cell r="F2757">
            <v>1954</v>
          </cell>
          <cell r="H2757" t="str">
            <v>Шлакоблок</v>
          </cell>
          <cell r="L2757">
            <v>2</v>
          </cell>
          <cell r="M2757">
            <v>2</v>
          </cell>
          <cell r="Q2757">
            <v>730.8</v>
          </cell>
          <cell r="R2757">
            <v>657.3</v>
          </cell>
          <cell r="S2757">
            <v>657.3</v>
          </cell>
          <cell r="T2757">
            <v>34</v>
          </cell>
        </row>
        <row r="2758">
          <cell r="C2758" t="str">
            <v>Краснокамский городской округ Пермского края</v>
          </cell>
          <cell r="D2758" t="str">
            <v>г. Краснокамск, ул. Школьная, д. 10</v>
          </cell>
          <cell r="E2758" t="b">
            <v>1</v>
          </cell>
          <cell r="F2758">
            <v>1954</v>
          </cell>
          <cell r="H2758" t="str">
            <v>Шлакоблок</v>
          </cell>
          <cell r="L2758">
            <v>2</v>
          </cell>
          <cell r="M2758">
            <v>2</v>
          </cell>
          <cell r="Q2758">
            <v>730.8</v>
          </cell>
          <cell r="R2758">
            <v>656.9</v>
          </cell>
          <cell r="S2758">
            <v>656.9</v>
          </cell>
          <cell r="T2758">
            <v>35</v>
          </cell>
        </row>
        <row r="2759">
          <cell r="C2759" t="str">
            <v>Краснокамский городской округ Пермского края</v>
          </cell>
          <cell r="D2759" t="str">
            <v>г. Краснокамск, ул. Школьная, д. 14</v>
          </cell>
          <cell r="E2759" t="b">
            <v>1</v>
          </cell>
          <cell r="F2759">
            <v>1955</v>
          </cell>
          <cell r="H2759" t="str">
            <v>Шлакоблок</v>
          </cell>
          <cell r="L2759">
            <v>3</v>
          </cell>
          <cell r="M2759">
            <v>4</v>
          </cell>
          <cell r="Q2759">
            <v>2633.6</v>
          </cell>
          <cell r="R2759">
            <v>2411.6999999999998</v>
          </cell>
          <cell r="S2759">
            <v>1743.7</v>
          </cell>
          <cell r="T2759">
            <v>49</v>
          </cell>
        </row>
        <row r="2760">
          <cell r="C2760" t="str">
            <v>Краснокамский городской округ Пермского края</v>
          </cell>
          <cell r="D2760" t="str">
            <v>г. Краснокамск, ул. Школьная, д. 22</v>
          </cell>
          <cell r="E2760" t="b">
            <v>1</v>
          </cell>
          <cell r="F2760">
            <v>1969</v>
          </cell>
          <cell r="H2760" t="str">
            <v>Кирпич</v>
          </cell>
          <cell r="L2760">
            <v>5</v>
          </cell>
          <cell r="M2760">
            <v>4</v>
          </cell>
          <cell r="Q2760">
            <v>3389.3</v>
          </cell>
          <cell r="R2760">
            <v>3111.8</v>
          </cell>
          <cell r="S2760">
            <v>3111.8</v>
          </cell>
          <cell r="T2760">
            <v>151</v>
          </cell>
        </row>
        <row r="2761">
          <cell r="C2761" t="str">
            <v>Краснокамский городской округ Пермского края</v>
          </cell>
          <cell r="D2761" t="str">
            <v>г. Краснокамск, ул. Школьная, д. 24</v>
          </cell>
          <cell r="E2761" t="b">
            <v>1</v>
          </cell>
          <cell r="F2761">
            <v>1967</v>
          </cell>
          <cell r="H2761" t="str">
            <v>Кирпич</v>
          </cell>
          <cell r="L2761">
            <v>5</v>
          </cell>
          <cell r="M2761">
            <v>4</v>
          </cell>
          <cell r="Q2761">
            <v>3652.9</v>
          </cell>
          <cell r="R2761">
            <v>3335.2999999999997</v>
          </cell>
          <cell r="S2761">
            <v>3335.3</v>
          </cell>
          <cell r="T2761">
            <v>167</v>
          </cell>
        </row>
        <row r="2762">
          <cell r="C2762" t="str">
            <v>Краснокамский городской округ Пермского края</v>
          </cell>
          <cell r="D2762" t="str">
            <v>г. Краснокамск, ул. Школьная, д. 20/1</v>
          </cell>
          <cell r="E2762" t="b">
            <v>1</v>
          </cell>
          <cell r="F2762">
            <v>1968</v>
          </cell>
          <cell r="H2762" t="str">
            <v>Кирпич</v>
          </cell>
          <cell r="L2762">
            <v>5</v>
          </cell>
          <cell r="M2762">
            <v>4</v>
          </cell>
          <cell r="Q2762">
            <v>3423.6</v>
          </cell>
          <cell r="R2762">
            <v>3143.8999999999996</v>
          </cell>
          <cell r="S2762">
            <v>3143.9</v>
          </cell>
          <cell r="T2762">
            <v>163</v>
          </cell>
        </row>
        <row r="2763">
          <cell r="C2763" t="str">
            <v>Краснокамский городской округ Пермского края</v>
          </cell>
          <cell r="D2763" t="str">
            <v>г. Краснокамск, ул. Школьная, д. 7А</v>
          </cell>
          <cell r="E2763" t="b">
            <v>1</v>
          </cell>
          <cell r="F2763">
            <v>1957</v>
          </cell>
          <cell r="H2763" t="str">
            <v>Кирпич</v>
          </cell>
          <cell r="L2763">
            <v>2</v>
          </cell>
          <cell r="M2763">
            <v>2</v>
          </cell>
          <cell r="Q2763">
            <v>817.4</v>
          </cell>
          <cell r="R2763">
            <v>737.6</v>
          </cell>
          <cell r="S2763">
            <v>618.29999999999995</v>
          </cell>
          <cell r="T2763">
            <v>24</v>
          </cell>
        </row>
        <row r="2764">
          <cell r="C2764" t="str">
            <v>Краснокамский городской округ Пермского края</v>
          </cell>
          <cell r="D2764" t="str">
            <v>г. Краснокамск, ул. Шоссейная, д. 3</v>
          </cell>
          <cell r="E2764" t="b">
            <v>1</v>
          </cell>
          <cell r="F2764">
            <v>1962</v>
          </cell>
          <cell r="H2764" t="str">
            <v>Кирпич</v>
          </cell>
          <cell r="L2764">
            <v>5</v>
          </cell>
          <cell r="M2764">
            <v>4</v>
          </cell>
          <cell r="Q2764">
            <v>4165.3</v>
          </cell>
          <cell r="R2764">
            <v>3144.1</v>
          </cell>
          <cell r="S2764">
            <v>3144.1</v>
          </cell>
          <cell r="T2764">
            <v>139</v>
          </cell>
        </row>
        <row r="2765">
          <cell r="C2765" t="str">
            <v>Краснокамский городской округ Пермского края</v>
          </cell>
          <cell r="D2765" t="str">
            <v>г. Краснокамск, ул. Шоссейная, д. 4</v>
          </cell>
          <cell r="E2765" t="b">
            <v>1</v>
          </cell>
          <cell r="F2765">
            <v>1956</v>
          </cell>
          <cell r="H2765" t="str">
            <v>Шлакоблок</v>
          </cell>
          <cell r="L2765">
            <v>3</v>
          </cell>
          <cell r="M2765">
            <v>3</v>
          </cell>
          <cell r="Q2765">
            <v>1735.2</v>
          </cell>
          <cell r="R2765">
            <v>1487.1</v>
          </cell>
          <cell r="S2765">
            <v>1013.8</v>
          </cell>
          <cell r="T2765">
            <v>44</v>
          </cell>
        </row>
        <row r="2766">
          <cell r="C2766" t="str">
            <v>Краснокамский городской округ Пермского края</v>
          </cell>
          <cell r="D2766" t="str">
            <v>г. Краснокамск, ул. Шоссейная, д. 5</v>
          </cell>
          <cell r="E2766" t="b">
            <v>1</v>
          </cell>
          <cell r="F2766">
            <v>1962</v>
          </cell>
          <cell r="H2766" t="str">
            <v>Кирпич</v>
          </cell>
          <cell r="L2766">
            <v>5</v>
          </cell>
          <cell r="M2766">
            <v>4</v>
          </cell>
          <cell r="Q2766">
            <v>3405.1</v>
          </cell>
          <cell r="R2766">
            <v>3164.1</v>
          </cell>
          <cell r="S2766">
            <v>3164.1</v>
          </cell>
          <cell r="T2766">
            <v>145</v>
          </cell>
        </row>
        <row r="2767">
          <cell r="C2767" t="str">
            <v>Краснокамский городской округ Пермского края</v>
          </cell>
          <cell r="D2767" t="str">
            <v>г. Краснокамск, ул. Шоссейная, д. 6</v>
          </cell>
          <cell r="E2767" t="b">
            <v>1</v>
          </cell>
          <cell r="F2767">
            <v>1956</v>
          </cell>
          <cell r="H2767" t="str">
            <v>Шлакоблок</v>
          </cell>
          <cell r="L2767">
            <v>3</v>
          </cell>
          <cell r="M2767">
            <v>3</v>
          </cell>
          <cell r="Q2767">
            <v>1672.1</v>
          </cell>
          <cell r="R2767">
            <v>1565.7</v>
          </cell>
          <cell r="S2767">
            <v>1264</v>
          </cell>
          <cell r="T2767">
            <v>43</v>
          </cell>
        </row>
        <row r="2768">
          <cell r="C2768" t="str">
            <v>Краснокамский городской округ Пермского края</v>
          </cell>
          <cell r="D2768" t="str">
            <v>г. Краснокамск, ул. Шоссейная, д. 7</v>
          </cell>
          <cell r="E2768" t="b">
            <v>1</v>
          </cell>
          <cell r="F2768">
            <v>1963</v>
          </cell>
          <cell r="H2768" t="str">
            <v>кирпич</v>
          </cell>
          <cell r="L2768">
            <v>5</v>
          </cell>
          <cell r="M2768">
            <v>4</v>
          </cell>
          <cell r="Q2768">
            <v>4274.6000000000004</v>
          </cell>
          <cell r="R2768">
            <v>3158.6</v>
          </cell>
          <cell r="S2768">
            <v>3158.6</v>
          </cell>
          <cell r="T2768">
            <v>139</v>
          </cell>
        </row>
        <row r="2769">
          <cell r="C2769" t="str">
            <v>Краснокамский городской округ Пермского края</v>
          </cell>
          <cell r="D2769" t="str">
            <v>г. Краснокамск, ул. Шоссейная, д. 9</v>
          </cell>
          <cell r="E2769" t="b">
            <v>1</v>
          </cell>
          <cell r="F2769">
            <v>1963</v>
          </cell>
          <cell r="H2769" t="str">
            <v>кирпич</v>
          </cell>
          <cell r="L2769">
            <v>5</v>
          </cell>
          <cell r="M2769">
            <v>4</v>
          </cell>
          <cell r="Q2769">
            <v>4251</v>
          </cell>
          <cell r="R2769">
            <v>3134.7</v>
          </cell>
          <cell r="S2769">
            <v>3134.7</v>
          </cell>
          <cell r="T2769">
            <v>129</v>
          </cell>
        </row>
        <row r="2770">
          <cell r="C2770" t="str">
            <v>Краснокамский городской округ Пермского края</v>
          </cell>
          <cell r="D2770" t="str">
            <v>г. Краснокамск, ул. Энтузиастов, д. 5</v>
          </cell>
          <cell r="E2770" t="b">
            <v>1</v>
          </cell>
          <cell r="F2770">
            <v>1970</v>
          </cell>
          <cell r="H2770" t="str">
            <v>Кирпич</v>
          </cell>
          <cell r="L2770">
            <v>5</v>
          </cell>
          <cell r="M2770">
            <v>1</v>
          </cell>
          <cell r="Q2770">
            <v>5070</v>
          </cell>
          <cell r="R2770">
            <v>3702.1</v>
          </cell>
          <cell r="S2770">
            <v>590.48</v>
          </cell>
          <cell r="T2770">
            <v>29</v>
          </cell>
        </row>
        <row r="2771">
          <cell r="C2771" t="str">
            <v>Краснокамский городской округ Пермского края</v>
          </cell>
          <cell r="D2771" t="str">
            <v>г. Краснокамск, ул. Энтузиастов, д. 6</v>
          </cell>
          <cell r="E2771" t="b">
            <v>1</v>
          </cell>
          <cell r="F2771">
            <v>1970</v>
          </cell>
          <cell r="H2771" t="str">
            <v>Кирпич</v>
          </cell>
          <cell r="L2771">
            <v>5</v>
          </cell>
          <cell r="M2771">
            <v>4</v>
          </cell>
          <cell r="Q2771">
            <v>3418.2</v>
          </cell>
          <cell r="R2771">
            <v>3372.7</v>
          </cell>
          <cell r="S2771">
            <v>3372.7</v>
          </cell>
          <cell r="T2771">
            <v>106</v>
          </cell>
        </row>
        <row r="2772">
          <cell r="C2772" t="str">
            <v>Краснокамский городской округ Пермского края</v>
          </cell>
          <cell r="D2772" t="str">
            <v>г. Краснокамск, ул. Энтузиастов, д. 7</v>
          </cell>
          <cell r="E2772" t="b">
            <v>1</v>
          </cell>
          <cell r="F2772">
            <v>1972</v>
          </cell>
          <cell r="H2772" t="str">
            <v>Кирпич</v>
          </cell>
          <cell r="L2772">
            <v>5</v>
          </cell>
          <cell r="M2772">
            <v>4</v>
          </cell>
          <cell r="Q2772">
            <v>2433.1</v>
          </cell>
          <cell r="R2772">
            <v>943</v>
          </cell>
          <cell r="S2772">
            <v>943</v>
          </cell>
          <cell r="T2772">
            <v>175</v>
          </cell>
        </row>
        <row r="2773">
          <cell r="C2773" t="str">
            <v>Краснокамский городской округ Пермского края</v>
          </cell>
          <cell r="D2773" t="str">
            <v>г. Краснокамск, ул. Энтузиастов, д. 8</v>
          </cell>
          <cell r="E2773" t="b">
            <v>1</v>
          </cell>
          <cell r="F2773">
            <v>1970</v>
          </cell>
          <cell r="H2773" t="str">
            <v>кирпич</v>
          </cell>
          <cell r="I2773" t="str">
            <v>плоская</v>
          </cell>
          <cell r="K2773" t="str">
            <v>имеется</v>
          </cell>
          <cell r="L2773">
            <v>5</v>
          </cell>
          <cell r="M2773">
            <v>4</v>
          </cell>
          <cell r="Q2773">
            <v>3963.9</v>
          </cell>
          <cell r="R2773">
            <v>3272.9</v>
          </cell>
          <cell r="S2773">
            <v>3215.7</v>
          </cell>
          <cell r="T2773">
            <v>171</v>
          </cell>
        </row>
        <row r="2774">
          <cell r="C2774" t="str">
            <v>Краснокамский городской округ Пермского края</v>
          </cell>
          <cell r="D2774" t="str">
            <v>г. Краснокамск, ул. Энтузиастов, д. 9</v>
          </cell>
          <cell r="E2774" t="b">
            <v>1</v>
          </cell>
          <cell r="F2774">
            <v>1975</v>
          </cell>
          <cell r="H2774" t="str">
            <v>Кирпич</v>
          </cell>
          <cell r="L2774">
            <v>5</v>
          </cell>
          <cell r="M2774">
            <v>5</v>
          </cell>
          <cell r="Q2774">
            <v>3609.6</v>
          </cell>
          <cell r="R2774">
            <v>3056.1</v>
          </cell>
          <cell r="S2774">
            <v>3056.1</v>
          </cell>
          <cell r="T2774">
            <v>144</v>
          </cell>
        </row>
        <row r="2775">
          <cell r="C2775" t="str">
            <v>Краснокамский городской округ Пермского края</v>
          </cell>
          <cell r="D2775" t="str">
            <v>г. Краснокамск, ул. Энтузиастов, д. 10</v>
          </cell>
          <cell r="E2775" t="b">
            <v>1</v>
          </cell>
          <cell r="F2775">
            <v>1972</v>
          </cell>
          <cell r="H2775" t="str">
            <v>Кирпич</v>
          </cell>
          <cell r="L2775">
            <v>5</v>
          </cell>
          <cell r="M2775">
            <v>4</v>
          </cell>
          <cell r="Q2775">
            <v>2969.8</v>
          </cell>
          <cell r="R2775">
            <v>2677.5</v>
          </cell>
          <cell r="S2775">
            <v>2605.5</v>
          </cell>
          <cell r="T2775">
            <v>119</v>
          </cell>
        </row>
        <row r="2776">
          <cell r="C2776" t="str">
            <v>Краснокамский городской округ Пермского края</v>
          </cell>
          <cell r="D2776" t="str">
            <v>г. Краснокамск, ул. Энтузиастов, д. 11</v>
          </cell>
          <cell r="E2776" t="b">
            <v>1</v>
          </cell>
          <cell r="F2776">
            <v>1985</v>
          </cell>
          <cell r="H2776" t="str">
            <v>Кирпич</v>
          </cell>
          <cell r="L2776">
            <v>5</v>
          </cell>
          <cell r="M2776">
            <v>5</v>
          </cell>
          <cell r="Q2776">
            <v>3167.4</v>
          </cell>
          <cell r="R2776">
            <v>2858.8</v>
          </cell>
          <cell r="S2776">
            <v>2858.8</v>
          </cell>
          <cell r="T2776">
            <v>118</v>
          </cell>
        </row>
        <row r="2777">
          <cell r="C2777" t="str">
            <v>Краснокамский городской округ Пермского края</v>
          </cell>
          <cell r="D2777" t="str">
            <v>г. Краснокамск, ул. Энтузиастов, д. 12</v>
          </cell>
          <cell r="E2777" t="b">
            <v>1</v>
          </cell>
          <cell r="F2777">
            <v>1973</v>
          </cell>
          <cell r="H2777" t="str">
            <v>Кирпич</v>
          </cell>
          <cell r="L2777">
            <v>5</v>
          </cell>
          <cell r="M2777">
            <v>4</v>
          </cell>
          <cell r="Q2777">
            <v>3882</v>
          </cell>
          <cell r="R2777">
            <v>3559.4</v>
          </cell>
          <cell r="S2777">
            <v>3258.6</v>
          </cell>
          <cell r="T2777">
            <v>153</v>
          </cell>
        </row>
        <row r="2778">
          <cell r="C2778" t="str">
            <v>Краснокамский городской округ Пермского края</v>
          </cell>
          <cell r="D2778" t="str">
            <v>г. Краснокамск, ул. Энтузиастов, д. 13</v>
          </cell>
          <cell r="E2778" t="b">
            <v>1</v>
          </cell>
          <cell r="F2778">
            <v>1984</v>
          </cell>
          <cell r="H2778" t="str">
            <v>Кирпич</v>
          </cell>
          <cell r="L2778">
            <v>9</v>
          </cell>
          <cell r="M2778">
            <v>9</v>
          </cell>
          <cell r="N2778">
            <v>9</v>
          </cell>
          <cell r="O2778">
            <v>9</v>
          </cell>
          <cell r="Q2778">
            <v>4564.7</v>
          </cell>
          <cell r="R2778">
            <v>3949.1</v>
          </cell>
          <cell r="S2778">
            <v>3949.1</v>
          </cell>
          <cell r="T2778">
            <v>202</v>
          </cell>
        </row>
        <row r="2779">
          <cell r="C2779" t="str">
            <v>Краснокамский городской округ Пермского края</v>
          </cell>
          <cell r="D2779" t="str">
            <v>г. Краснокамск, ул. Энтузиастов, д. 14</v>
          </cell>
          <cell r="E2779" t="b">
            <v>1</v>
          </cell>
          <cell r="F2779">
            <v>1973</v>
          </cell>
          <cell r="H2779" t="str">
            <v>Кирпич</v>
          </cell>
          <cell r="L2779">
            <v>5</v>
          </cell>
          <cell r="M2779">
            <v>5</v>
          </cell>
          <cell r="Q2779">
            <v>3618.9</v>
          </cell>
          <cell r="R2779">
            <v>3156.4</v>
          </cell>
          <cell r="S2779">
            <v>3156.4</v>
          </cell>
          <cell r="T2779">
            <v>180</v>
          </cell>
        </row>
        <row r="2780">
          <cell r="C2780" t="str">
            <v>Краснокамский городской округ Пермского края</v>
          </cell>
          <cell r="D2780" t="str">
            <v>г. Краснокамск, ул. Энтузиастов, д. 16</v>
          </cell>
          <cell r="E2780" t="b">
            <v>1</v>
          </cell>
          <cell r="F2780">
            <v>1974</v>
          </cell>
          <cell r="H2780" t="str">
            <v>Кирпич</v>
          </cell>
          <cell r="L2780">
            <v>5</v>
          </cell>
          <cell r="M2780">
            <v>5</v>
          </cell>
          <cell r="Q2780">
            <v>1997.7</v>
          </cell>
          <cell r="R2780">
            <v>1841.8</v>
          </cell>
          <cell r="S2780">
            <v>1841.8</v>
          </cell>
          <cell r="T2780">
            <v>69</v>
          </cell>
        </row>
        <row r="2781">
          <cell r="C2781" t="str">
            <v>Краснокамский городской округ Пермского края</v>
          </cell>
          <cell r="D2781" t="str">
            <v>г. Краснокамск, ул. Энтузиастов, д. 17</v>
          </cell>
          <cell r="E2781" t="b">
            <v>1</v>
          </cell>
          <cell r="F2781">
            <v>1989</v>
          </cell>
          <cell r="H2781" t="str">
            <v>Кирпич</v>
          </cell>
          <cell r="L2781">
            <v>9</v>
          </cell>
          <cell r="M2781">
            <v>2</v>
          </cell>
          <cell r="N2781">
            <v>2</v>
          </cell>
          <cell r="O2781">
            <v>2</v>
          </cell>
          <cell r="Q2781">
            <v>3770.5</v>
          </cell>
          <cell r="R2781">
            <v>3770.5</v>
          </cell>
          <cell r="S2781">
            <v>3614.2</v>
          </cell>
          <cell r="T2781">
            <v>200</v>
          </cell>
        </row>
        <row r="2782">
          <cell r="C2782" t="str">
            <v>Краснокамский городской округ Пермского края</v>
          </cell>
          <cell r="D2782" t="str">
            <v>г. Краснокамск, ул. Энтузиастов, д. 18</v>
          </cell>
          <cell r="E2782" t="b">
            <v>1</v>
          </cell>
          <cell r="F2782">
            <v>1992</v>
          </cell>
          <cell r="H2782" t="str">
            <v>Кирпич</v>
          </cell>
          <cell r="L2782">
            <v>10</v>
          </cell>
          <cell r="M2782">
            <v>2</v>
          </cell>
          <cell r="N2782">
            <v>2</v>
          </cell>
          <cell r="O2782">
            <v>2</v>
          </cell>
          <cell r="Q2782">
            <v>4458.8</v>
          </cell>
          <cell r="R2782">
            <v>4458.8</v>
          </cell>
          <cell r="S2782">
            <v>4274.6000000000004</v>
          </cell>
          <cell r="T2782">
            <v>214</v>
          </cell>
        </row>
        <row r="2783">
          <cell r="C2783" t="str">
            <v>Краснокамский городской округ Пермского края</v>
          </cell>
          <cell r="D2783" t="str">
            <v>г. Краснокамск, ул. Энтузиастов, д. 19</v>
          </cell>
          <cell r="E2783" t="b">
            <v>1</v>
          </cell>
          <cell r="F2783">
            <v>1980</v>
          </cell>
          <cell r="H2783" t="str">
            <v>Кирпич</v>
          </cell>
          <cell r="L2783">
            <v>5</v>
          </cell>
          <cell r="M2783">
            <v>6</v>
          </cell>
          <cell r="Q2783">
            <v>4131.8</v>
          </cell>
          <cell r="R2783">
            <v>4131.8</v>
          </cell>
          <cell r="S2783">
            <v>4131.8</v>
          </cell>
          <cell r="T2783">
            <v>163</v>
          </cell>
        </row>
        <row r="2784">
          <cell r="C2784" t="str">
            <v>Краснокамский городской округ Пермского края</v>
          </cell>
          <cell r="D2784" t="str">
            <v>г. Краснокамск, ул. Энтузиастов, д. 20</v>
          </cell>
          <cell r="E2784" t="b">
            <v>1</v>
          </cell>
          <cell r="F2784">
            <v>2001</v>
          </cell>
          <cell r="I2784" t="str">
            <v>скатная</v>
          </cell>
          <cell r="K2784" t="str">
            <v>имеется</v>
          </cell>
          <cell r="L2784">
            <v>5</v>
          </cell>
          <cell r="M2784">
            <v>4</v>
          </cell>
          <cell r="Q2784">
            <v>2903.3</v>
          </cell>
          <cell r="R2784">
            <v>2775.3</v>
          </cell>
          <cell r="S2784">
            <v>2775.3</v>
          </cell>
        </row>
        <row r="2785">
          <cell r="C2785" t="str">
            <v>Краснокамский городской округ Пермского края</v>
          </cell>
          <cell r="D2785" t="str">
            <v>г. Краснокамск, ул. Энтузиастов, д. 23</v>
          </cell>
          <cell r="E2785" t="b">
            <v>1</v>
          </cell>
          <cell r="F2785">
            <v>1983</v>
          </cell>
          <cell r="H2785" t="str">
            <v>Кирпич</v>
          </cell>
          <cell r="L2785">
            <v>5</v>
          </cell>
          <cell r="M2785">
            <v>6</v>
          </cell>
          <cell r="Q2785">
            <v>4133.3</v>
          </cell>
          <cell r="R2785">
            <v>4133.3</v>
          </cell>
          <cell r="S2785">
            <v>4072.7</v>
          </cell>
          <cell r="T2785">
            <v>219</v>
          </cell>
        </row>
        <row r="2786">
          <cell r="C2786" t="str">
            <v>Краснокамский городской округ Пермского края</v>
          </cell>
          <cell r="D2786" t="str">
            <v>г. Краснокамск, ул. Энтузиастов, д. 24</v>
          </cell>
          <cell r="E2786" t="b">
            <v>1</v>
          </cell>
          <cell r="F2786">
            <v>1970</v>
          </cell>
          <cell r="H2786" t="str">
            <v>Кирпич</v>
          </cell>
          <cell r="L2786">
            <v>5</v>
          </cell>
          <cell r="M2786">
            <v>1</v>
          </cell>
          <cell r="Q2786">
            <v>3410.1</v>
          </cell>
          <cell r="R2786">
            <v>2606.5</v>
          </cell>
          <cell r="S2786">
            <v>2606.5</v>
          </cell>
          <cell r="T2786">
            <v>137</v>
          </cell>
        </row>
        <row r="2787">
          <cell r="C2787" t="str">
            <v>Краснокамский городской округ Пермского края</v>
          </cell>
          <cell r="D2787" t="str">
            <v>г. Краснокамск, ул. Энтузиастов, д. 25</v>
          </cell>
          <cell r="E2787" t="b">
            <v>1</v>
          </cell>
          <cell r="F2787">
            <v>1990</v>
          </cell>
          <cell r="H2787" t="str">
            <v>Кирпич</v>
          </cell>
          <cell r="L2787">
            <v>9</v>
          </cell>
          <cell r="M2787">
            <v>2</v>
          </cell>
          <cell r="N2787">
            <v>2</v>
          </cell>
          <cell r="O2787">
            <v>2</v>
          </cell>
          <cell r="Q2787">
            <v>6137</v>
          </cell>
          <cell r="R2787">
            <v>6137</v>
          </cell>
          <cell r="S2787">
            <v>5523.3</v>
          </cell>
        </row>
        <row r="2788">
          <cell r="C2788" t="str">
            <v>Краснокамский городской округ Пермского края</v>
          </cell>
          <cell r="D2788" t="str">
            <v>г. Краснокамск, ул. Энтузиастов, д. 26</v>
          </cell>
          <cell r="E2788" t="b">
            <v>1</v>
          </cell>
          <cell r="F2788">
            <v>1998</v>
          </cell>
          <cell r="H2788" t="str">
            <v>Панель</v>
          </cell>
          <cell r="L2788">
            <v>5</v>
          </cell>
          <cell r="M2788">
            <v>5</v>
          </cell>
          <cell r="Q2788">
            <v>8454.1</v>
          </cell>
          <cell r="R2788">
            <v>6881.7</v>
          </cell>
          <cell r="S2788">
            <v>6881.7</v>
          </cell>
          <cell r="T2788">
            <v>325</v>
          </cell>
        </row>
        <row r="2789">
          <cell r="C2789" t="str">
            <v>Краснокамский городской округ Пермского края</v>
          </cell>
          <cell r="D2789" t="str">
            <v>г. Краснокамск, ул. Энтузиастов, д. 27</v>
          </cell>
          <cell r="E2789" t="b">
            <v>1</v>
          </cell>
          <cell r="F2789">
            <v>1986</v>
          </cell>
          <cell r="H2789" t="str">
            <v>Кирпич</v>
          </cell>
          <cell r="L2789">
            <v>5</v>
          </cell>
          <cell r="M2789">
            <v>5</v>
          </cell>
          <cell r="Q2789">
            <v>2934.8</v>
          </cell>
          <cell r="R2789">
            <v>2549.9</v>
          </cell>
          <cell r="S2789">
            <v>2549.9</v>
          </cell>
          <cell r="T2789">
            <v>131</v>
          </cell>
        </row>
        <row r="2790">
          <cell r="C2790" t="str">
            <v>Краснокамский городской округ Пермского края</v>
          </cell>
          <cell r="D2790" t="str">
            <v>г. Краснокамск, ул. Энтузиастов, д. 28</v>
          </cell>
          <cell r="E2790" t="b">
            <v>1</v>
          </cell>
          <cell r="F2790">
            <v>1993</v>
          </cell>
          <cell r="H2790" t="str">
            <v>ж/бетон плиты</v>
          </cell>
          <cell r="I2790" t="str">
            <v>плоская</v>
          </cell>
          <cell r="K2790" t="str">
            <v>имеется</v>
          </cell>
          <cell r="L2790">
            <v>5</v>
          </cell>
          <cell r="M2790">
            <v>6</v>
          </cell>
          <cell r="Q2790">
            <v>3911.8</v>
          </cell>
          <cell r="R2790">
            <v>2626.5</v>
          </cell>
          <cell r="S2790">
            <v>2519.8000000000002</v>
          </cell>
          <cell r="T2790">
            <v>206</v>
          </cell>
        </row>
        <row r="2791">
          <cell r="C2791" t="str">
            <v>Краснокамский городской округ Пермского края</v>
          </cell>
          <cell r="D2791" t="str">
            <v>г. Краснокамск, ул. Энтузиастов, д. 29</v>
          </cell>
          <cell r="E2791" t="b">
            <v>1</v>
          </cell>
          <cell r="F2791">
            <v>1989</v>
          </cell>
          <cell r="H2791" t="str">
            <v>Кирпич</v>
          </cell>
          <cell r="L2791">
            <v>5</v>
          </cell>
          <cell r="M2791">
            <v>5</v>
          </cell>
          <cell r="Q2791">
            <v>2917.1</v>
          </cell>
          <cell r="R2791">
            <v>2613.9</v>
          </cell>
          <cell r="S2791">
            <v>2613.9</v>
          </cell>
          <cell r="T2791">
            <v>156</v>
          </cell>
        </row>
        <row r="2792">
          <cell r="C2792" t="str">
            <v>Краснокамский городской округ Пермского края</v>
          </cell>
          <cell r="D2792" t="str">
            <v>г. Краснокамск, ул. Энтузиастов, д. 30</v>
          </cell>
          <cell r="E2792" t="b">
            <v>1</v>
          </cell>
          <cell r="F2792">
            <v>1989</v>
          </cell>
          <cell r="H2792" t="str">
            <v>Панель</v>
          </cell>
          <cell r="L2792">
            <v>5</v>
          </cell>
          <cell r="M2792">
            <v>6</v>
          </cell>
          <cell r="Q2792">
            <v>3903.7</v>
          </cell>
          <cell r="R2792">
            <v>3903.7</v>
          </cell>
          <cell r="S2792">
            <v>3903.7</v>
          </cell>
          <cell r="T2792">
            <v>189</v>
          </cell>
        </row>
        <row r="2793">
          <cell r="C2793" t="str">
            <v>Краснокамский городской округ Пермского края</v>
          </cell>
          <cell r="D2793" t="str">
            <v>г. Краснокамск, ул. Энтузиастов, д. 31</v>
          </cell>
          <cell r="E2793" t="b">
            <v>1</v>
          </cell>
          <cell r="F2793">
            <v>1995</v>
          </cell>
          <cell r="H2793" t="str">
            <v>Кирпич</v>
          </cell>
          <cell r="L2793">
            <v>9</v>
          </cell>
          <cell r="M2793">
            <v>2</v>
          </cell>
          <cell r="N2793">
            <v>2</v>
          </cell>
          <cell r="O2793">
            <v>2</v>
          </cell>
          <cell r="Q2793">
            <v>5970.01</v>
          </cell>
          <cell r="R2793">
            <v>5420.8</v>
          </cell>
          <cell r="S2793">
            <v>4878.72</v>
          </cell>
        </row>
        <row r="2794">
          <cell r="C2794" t="str">
            <v>Краснокамский городской округ Пермского края</v>
          </cell>
          <cell r="D2794" t="str">
            <v>г. Краснокамск, ул. Энтузиастов, д. 32</v>
          </cell>
          <cell r="E2794" t="b">
            <v>1</v>
          </cell>
          <cell r="F2794">
            <v>1987</v>
          </cell>
          <cell r="H2794" t="str">
            <v>Панель</v>
          </cell>
          <cell r="L2794">
            <v>5</v>
          </cell>
          <cell r="M2794">
            <v>6</v>
          </cell>
          <cell r="Q2794">
            <v>3870.6</v>
          </cell>
          <cell r="R2794">
            <v>3870.6</v>
          </cell>
          <cell r="S2794">
            <v>3870.6</v>
          </cell>
          <cell r="T2794">
            <v>238</v>
          </cell>
        </row>
        <row r="2795">
          <cell r="C2795" t="str">
            <v>Краснокамский городской округ Пермского края</v>
          </cell>
          <cell r="D2795" t="str">
            <v>г. Краснокамск, ул. Энтузиастов, д. 11А</v>
          </cell>
          <cell r="E2795" t="b">
            <v>1</v>
          </cell>
          <cell r="F2795">
            <v>1993</v>
          </cell>
          <cell r="H2795" t="str">
            <v>Панель</v>
          </cell>
          <cell r="L2795">
            <v>5</v>
          </cell>
          <cell r="M2795">
            <v>4</v>
          </cell>
          <cell r="Q2795">
            <v>2620.3000000000002</v>
          </cell>
          <cell r="R2795">
            <v>2620.3000000000002</v>
          </cell>
          <cell r="S2795">
            <v>2620.3000000000002</v>
          </cell>
          <cell r="T2795">
            <v>140</v>
          </cell>
        </row>
        <row r="2796">
          <cell r="C2796" t="str">
            <v>Краснокамский городской округ Пермского края</v>
          </cell>
          <cell r="D2796" t="str">
            <v>г. Краснокамск, ул. Энтузиастов, д. 3А</v>
          </cell>
          <cell r="E2796" t="b">
            <v>1</v>
          </cell>
          <cell r="F2796">
            <v>1978</v>
          </cell>
          <cell r="H2796" t="str">
            <v>Кирпич</v>
          </cell>
          <cell r="L2796">
            <v>5</v>
          </cell>
          <cell r="M2796">
            <v>2</v>
          </cell>
          <cell r="Q2796">
            <v>3453.8</v>
          </cell>
          <cell r="R2796">
            <v>3453.8</v>
          </cell>
          <cell r="S2796">
            <v>3349.4</v>
          </cell>
          <cell r="T2796">
            <v>173</v>
          </cell>
        </row>
        <row r="2797">
          <cell r="C2797" t="str">
            <v>Краснокамский городской округ Пермского края</v>
          </cell>
          <cell r="D2797" t="str">
            <v>г. Краснокамск, ул. Энтузиастов, д. 5А</v>
          </cell>
          <cell r="E2797" t="b">
            <v>1</v>
          </cell>
          <cell r="F2797">
            <v>1977</v>
          </cell>
          <cell r="H2797" t="str">
            <v>панельный</v>
          </cell>
          <cell r="L2797">
            <v>5</v>
          </cell>
          <cell r="M2797">
            <v>6</v>
          </cell>
          <cell r="Q2797">
            <v>3867.3</v>
          </cell>
          <cell r="R2797">
            <v>3867.3</v>
          </cell>
          <cell r="S2797">
            <v>2621.9</v>
          </cell>
          <cell r="T2797">
            <v>195</v>
          </cell>
        </row>
        <row r="2798">
          <cell r="C2798" t="str">
            <v>Краснокамский городской округ Пермского края</v>
          </cell>
          <cell r="D2798" t="str">
            <v>г. Краснокамск, ул. Энтузиастов, д. 7А</v>
          </cell>
          <cell r="E2798" t="b">
            <v>1</v>
          </cell>
          <cell r="F2798">
            <v>1979</v>
          </cell>
          <cell r="H2798" t="str">
            <v>Кирпич</v>
          </cell>
          <cell r="L2798">
            <v>5</v>
          </cell>
          <cell r="M2798">
            <v>5</v>
          </cell>
          <cell r="Q2798">
            <v>2913.3</v>
          </cell>
          <cell r="R2798">
            <v>2642.1</v>
          </cell>
          <cell r="S2798">
            <v>2642.1</v>
          </cell>
          <cell r="T2798">
            <v>113</v>
          </cell>
        </row>
        <row r="2799">
          <cell r="C2799" t="str">
            <v>Краснокамский городской округ Пермского края</v>
          </cell>
          <cell r="D2799" t="str">
            <v>д. Брагино, ул. Центральная, д. 1</v>
          </cell>
          <cell r="E2799" t="b">
            <v>1</v>
          </cell>
          <cell r="F2799">
            <v>1973</v>
          </cell>
          <cell r="H2799" t="str">
            <v>Кирпич</v>
          </cell>
          <cell r="L2799">
            <v>2</v>
          </cell>
          <cell r="M2799">
            <v>2</v>
          </cell>
          <cell r="Q2799">
            <v>572.79999999999995</v>
          </cell>
          <cell r="R2799">
            <v>524.4</v>
          </cell>
          <cell r="S2799">
            <v>386.5</v>
          </cell>
          <cell r="T2799">
            <v>16</v>
          </cell>
        </row>
        <row r="2800">
          <cell r="C2800" t="str">
            <v>Краснокамский городской округ Пермского края</v>
          </cell>
          <cell r="D2800" t="str">
            <v>д. Брагино, ул. Центральная, д. 2</v>
          </cell>
          <cell r="E2800" t="b">
            <v>1</v>
          </cell>
          <cell r="F2800">
            <v>1974</v>
          </cell>
          <cell r="H2800" t="str">
            <v>Кирпич</v>
          </cell>
          <cell r="L2800">
            <v>2</v>
          </cell>
          <cell r="M2800">
            <v>2</v>
          </cell>
          <cell r="Q2800">
            <v>570.70000000000005</v>
          </cell>
          <cell r="R2800">
            <v>521.70000000000005</v>
          </cell>
          <cell r="S2800">
            <v>392.9</v>
          </cell>
          <cell r="T2800">
            <v>18</v>
          </cell>
        </row>
        <row r="2801">
          <cell r="C2801" t="str">
            <v>Краснокамский городской округ Пермского края</v>
          </cell>
          <cell r="D2801" t="str">
            <v>д. Брагино, ул. Центральная, д. 3</v>
          </cell>
          <cell r="E2801" t="b">
            <v>1</v>
          </cell>
          <cell r="F2801">
            <v>1973</v>
          </cell>
          <cell r="H2801" t="str">
            <v>Кирпич</v>
          </cell>
          <cell r="L2801">
            <v>2</v>
          </cell>
          <cell r="M2801">
            <v>2</v>
          </cell>
          <cell r="Q2801">
            <v>571.20000000000005</v>
          </cell>
          <cell r="R2801">
            <v>522.79999999999995</v>
          </cell>
          <cell r="S2801">
            <v>184.6</v>
          </cell>
          <cell r="T2801">
            <v>20</v>
          </cell>
        </row>
        <row r="2802">
          <cell r="C2802" t="str">
            <v>Краснокамский городской округ Пермского края</v>
          </cell>
          <cell r="D2802" t="str">
            <v>д. Брагино, ул. Центральная, д. 4</v>
          </cell>
          <cell r="E2802" t="b">
            <v>1</v>
          </cell>
          <cell r="F2802">
            <v>1984</v>
          </cell>
          <cell r="H2802" t="str">
            <v>Кирпич</v>
          </cell>
          <cell r="L2802">
            <v>2</v>
          </cell>
          <cell r="M2802">
            <v>2</v>
          </cell>
          <cell r="Q2802">
            <v>716</v>
          </cell>
          <cell r="R2802">
            <v>627.9</v>
          </cell>
          <cell r="S2802">
            <v>627.9</v>
          </cell>
          <cell r="T2802">
            <v>34</v>
          </cell>
        </row>
        <row r="2803">
          <cell r="C2803" t="str">
            <v>Краснокамский городской округ Пермского края</v>
          </cell>
          <cell r="D2803" t="str">
            <v>д. Брагино, ул. Центральная, д. 5</v>
          </cell>
          <cell r="E2803" t="b">
            <v>1</v>
          </cell>
          <cell r="F2803">
            <v>1984</v>
          </cell>
          <cell r="H2803" t="str">
            <v>Кирпич</v>
          </cell>
          <cell r="L2803">
            <v>2</v>
          </cell>
          <cell r="M2803">
            <v>2</v>
          </cell>
          <cell r="Q2803">
            <v>712.3</v>
          </cell>
          <cell r="R2803">
            <v>631.5</v>
          </cell>
          <cell r="S2803">
            <v>273.7</v>
          </cell>
          <cell r="T2803">
            <v>19</v>
          </cell>
        </row>
        <row r="2804">
          <cell r="C2804" t="str">
            <v>Краснокамский городской округ Пермского края</v>
          </cell>
          <cell r="D2804" t="str">
            <v>п. Майский, пер. Заводской, д. 1</v>
          </cell>
          <cell r="E2804" t="b">
            <v>1</v>
          </cell>
          <cell r="F2804">
            <v>1980</v>
          </cell>
          <cell r="H2804" t="str">
            <v>Кирпич</v>
          </cell>
          <cell r="L2804">
            <v>2</v>
          </cell>
          <cell r="M2804">
            <v>1</v>
          </cell>
          <cell r="Q2804">
            <v>418.7</v>
          </cell>
          <cell r="R2804">
            <v>290.7</v>
          </cell>
          <cell r="S2804">
            <v>266.5</v>
          </cell>
          <cell r="T2804">
            <v>23</v>
          </cell>
        </row>
        <row r="2805">
          <cell r="C2805" t="str">
            <v>Краснокамский городской округ Пермского края</v>
          </cell>
          <cell r="D2805" t="str">
            <v>п. Майский, ул. 9 Пятилетки, д. 1</v>
          </cell>
          <cell r="E2805" t="b">
            <v>1</v>
          </cell>
          <cell r="F2805">
            <v>2020</v>
          </cell>
          <cell r="H2805" t="str">
            <v>кирпич</v>
          </cell>
          <cell r="I2805" t="str">
            <v>плоская</v>
          </cell>
          <cell r="J2805" t="str">
            <v>ГАЗ</v>
          </cell>
          <cell r="K2805" t="str">
            <v>имеется</v>
          </cell>
          <cell r="L2805">
            <v>4</v>
          </cell>
          <cell r="M2805">
            <v>1</v>
          </cell>
          <cell r="N2805" t="str">
            <v/>
          </cell>
          <cell r="Q2805">
            <v>1975.4</v>
          </cell>
          <cell r="R2805">
            <v>1975.4</v>
          </cell>
          <cell r="S2805">
            <v>994.3</v>
          </cell>
        </row>
        <row r="2806">
          <cell r="C2806" t="str">
            <v>Краснокамский городской округ Пермского края</v>
          </cell>
          <cell r="D2806" t="str">
            <v>п. Майский, ул. 9 Пятилетки, д. 2</v>
          </cell>
          <cell r="E2806" t="b">
            <v>1</v>
          </cell>
          <cell r="F2806">
            <v>2007</v>
          </cell>
          <cell r="H2806" t="str">
            <v>кирпич</v>
          </cell>
          <cell r="I2806" t="str">
            <v>скатная</v>
          </cell>
          <cell r="K2806" t="str">
            <v>имеется</v>
          </cell>
          <cell r="L2806">
            <v>4</v>
          </cell>
          <cell r="M2806">
            <v>1</v>
          </cell>
          <cell r="Q2806">
            <v>1005.4000000000001</v>
          </cell>
          <cell r="R2806">
            <v>911.7</v>
          </cell>
          <cell r="S2806">
            <v>761.7</v>
          </cell>
          <cell r="T2806">
            <v>33</v>
          </cell>
        </row>
        <row r="2807">
          <cell r="C2807" t="str">
            <v>Краснокамский городской округ Пермского края</v>
          </cell>
          <cell r="D2807" t="str">
            <v>п. Майский, ул. 9 Пятилетки, д. 3</v>
          </cell>
          <cell r="E2807" t="b">
            <v>1</v>
          </cell>
          <cell r="F2807">
            <v>1973</v>
          </cell>
          <cell r="G2807">
            <v>2011</v>
          </cell>
          <cell r="H2807" t="str">
            <v>ж/б панель</v>
          </cell>
          <cell r="L2807">
            <v>5</v>
          </cell>
          <cell r="M2807">
            <v>4</v>
          </cell>
          <cell r="Q2807">
            <v>2881.2</v>
          </cell>
          <cell r="R2807">
            <v>2581.1999999999998</v>
          </cell>
          <cell r="S2807">
            <v>2236.8000000000002</v>
          </cell>
          <cell r="T2807">
            <v>152</v>
          </cell>
        </row>
        <row r="2808">
          <cell r="C2808" t="str">
            <v>Краснокамский городской округ Пермского края</v>
          </cell>
          <cell r="D2808" t="str">
            <v>п. Майский, ул. 9 Пятилетки, д. 4</v>
          </cell>
          <cell r="E2808" t="b">
            <v>1</v>
          </cell>
          <cell r="F2808">
            <v>2008</v>
          </cell>
          <cell r="H2808" t="str">
            <v>кирпич</v>
          </cell>
          <cell r="I2808" t="str">
            <v>скатная</v>
          </cell>
          <cell r="K2808" t="str">
            <v>имеется</v>
          </cell>
          <cell r="L2808">
            <v>5</v>
          </cell>
          <cell r="M2808">
            <v>1</v>
          </cell>
          <cell r="Q2808">
            <v>1293.2</v>
          </cell>
          <cell r="R2808">
            <v>1167.0999999999999</v>
          </cell>
          <cell r="S2808">
            <v>947.1</v>
          </cell>
          <cell r="T2808">
            <v>43</v>
          </cell>
        </row>
        <row r="2809">
          <cell r="C2809" t="str">
            <v>Краснокамский городской округ Пермского края</v>
          </cell>
          <cell r="D2809" t="str">
            <v>п. Майский, ул. 9 Пятилетки, д. 5</v>
          </cell>
          <cell r="E2809" t="b">
            <v>1</v>
          </cell>
          <cell r="F2809">
            <v>1973</v>
          </cell>
          <cell r="G2809">
            <v>2011</v>
          </cell>
          <cell r="H2809" t="str">
            <v>ж/б панель</v>
          </cell>
          <cell r="L2809">
            <v>5</v>
          </cell>
          <cell r="M2809">
            <v>4</v>
          </cell>
          <cell r="Q2809">
            <v>2902.3</v>
          </cell>
          <cell r="R2809">
            <v>2600.3000000000002</v>
          </cell>
          <cell r="S2809">
            <v>2524.4</v>
          </cell>
          <cell r="T2809">
            <v>162</v>
          </cell>
        </row>
        <row r="2810">
          <cell r="C2810" t="str">
            <v>Краснокамский городской округ Пермского края</v>
          </cell>
          <cell r="D2810" t="str">
            <v>п. Майский, ул. 9 Пятилетки, д. 6</v>
          </cell>
          <cell r="E2810" t="b">
            <v>1</v>
          </cell>
          <cell r="F2810">
            <v>2011</v>
          </cell>
          <cell r="H2810" t="str">
            <v>кирпич</v>
          </cell>
          <cell r="I2810" t="str">
            <v>скатная</v>
          </cell>
          <cell r="K2810" t="str">
            <v>имеется</v>
          </cell>
          <cell r="L2810">
            <v>5</v>
          </cell>
          <cell r="M2810">
            <v>1</v>
          </cell>
          <cell r="Q2810">
            <v>1218.1999999999998</v>
          </cell>
          <cell r="R2810">
            <v>1093.5</v>
          </cell>
          <cell r="S2810">
            <v>938.4</v>
          </cell>
          <cell r="T2810">
            <v>37</v>
          </cell>
        </row>
        <row r="2811">
          <cell r="C2811" t="str">
            <v>Краснокамский городской округ Пермского края</v>
          </cell>
          <cell r="D2811" t="str">
            <v>п. Майский, ул. 9 Пятилетки, д. 7</v>
          </cell>
          <cell r="E2811" t="b">
            <v>1</v>
          </cell>
          <cell r="F2811">
            <v>1976</v>
          </cell>
          <cell r="G2811">
            <v>2010</v>
          </cell>
          <cell r="H2811" t="str">
            <v>ж/б панель</v>
          </cell>
          <cell r="L2811">
            <v>5</v>
          </cell>
          <cell r="M2811">
            <v>4</v>
          </cell>
          <cell r="Q2811">
            <v>2974</v>
          </cell>
          <cell r="R2811">
            <v>2700</v>
          </cell>
          <cell r="S2811">
            <v>2656.7</v>
          </cell>
          <cell r="T2811">
            <v>147</v>
          </cell>
        </row>
        <row r="2812">
          <cell r="C2812" t="str">
            <v>Краснокамский городской округ Пермского края</v>
          </cell>
          <cell r="D2812" t="str">
            <v>п. Майский, ул. 9 Пятилетки, д. 8</v>
          </cell>
          <cell r="E2812" t="b">
            <v>1</v>
          </cell>
          <cell r="F2812">
            <v>1991</v>
          </cell>
          <cell r="G2812">
            <v>2011</v>
          </cell>
          <cell r="H2812" t="str">
            <v>кирпич</v>
          </cell>
          <cell r="I2812" t="str">
            <v>скатная</v>
          </cell>
          <cell r="K2812" t="str">
            <v>имеется</v>
          </cell>
          <cell r="L2812">
            <v>4</v>
          </cell>
          <cell r="M2812">
            <v>1</v>
          </cell>
          <cell r="Q2812">
            <v>811.3</v>
          </cell>
          <cell r="R2812">
            <v>735</v>
          </cell>
          <cell r="S2812">
            <v>735</v>
          </cell>
          <cell r="T2812">
            <v>32</v>
          </cell>
        </row>
        <row r="2813">
          <cell r="C2813" t="str">
            <v>Краснокамский городской округ Пермского края</v>
          </cell>
          <cell r="D2813" t="str">
            <v>п. Майский, ул. 9 Пятилетки, д. 9</v>
          </cell>
          <cell r="E2813" t="b">
            <v>1</v>
          </cell>
          <cell r="F2813">
            <v>1976</v>
          </cell>
          <cell r="G2813">
            <v>2010</v>
          </cell>
          <cell r="H2813" t="str">
            <v>ж/б панель</v>
          </cell>
          <cell r="L2813">
            <v>5</v>
          </cell>
          <cell r="M2813">
            <v>8</v>
          </cell>
          <cell r="Q2813">
            <v>6473.3</v>
          </cell>
          <cell r="R2813">
            <v>5671.3</v>
          </cell>
          <cell r="S2813">
            <v>5566.6</v>
          </cell>
          <cell r="T2813">
            <v>352</v>
          </cell>
        </row>
        <row r="2814">
          <cell r="C2814" t="str">
            <v>Краснокамский городской округ Пермского края</v>
          </cell>
          <cell r="D2814" t="str">
            <v>п. Майский, ул. 9 Пятилетки, д. 10</v>
          </cell>
          <cell r="E2814" t="b">
            <v>1</v>
          </cell>
          <cell r="F2814">
            <v>1991</v>
          </cell>
          <cell r="H2814" t="str">
            <v>Кирпич</v>
          </cell>
          <cell r="L2814">
            <v>4</v>
          </cell>
          <cell r="M2814">
            <v>1</v>
          </cell>
          <cell r="Q2814">
            <v>805.19999999999993</v>
          </cell>
          <cell r="R2814">
            <v>713.8</v>
          </cell>
          <cell r="S2814">
            <v>662.6</v>
          </cell>
          <cell r="T2814">
            <v>35</v>
          </cell>
        </row>
        <row r="2815">
          <cell r="C2815" t="str">
            <v>Краснокамский городской округ Пермского края</v>
          </cell>
          <cell r="D2815" t="str">
            <v>п. Майский, ул. 9 Пятилетки, д. 12</v>
          </cell>
          <cell r="E2815" t="b">
            <v>1</v>
          </cell>
          <cell r="F2815">
            <v>1990</v>
          </cell>
          <cell r="G2815">
            <v>2011</v>
          </cell>
          <cell r="H2815" t="str">
            <v>ж/б панель</v>
          </cell>
          <cell r="L2815">
            <v>5</v>
          </cell>
          <cell r="M2815">
            <v>4</v>
          </cell>
          <cell r="Q2815">
            <v>2921</v>
          </cell>
          <cell r="R2815">
            <v>2615</v>
          </cell>
          <cell r="S2815">
            <v>2615</v>
          </cell>
          <cell r="T2815">
            <v>157</v>
          </cell>
        </row>
        <row r="2816">
          <cell r="C2816" t="str">
            <v>Краснокамский городской округ Пермского края</v>
          </cell>
          <cell r="D2816" t="str">
            <v>п. Майский, ул. 9 Пятилетки, д. 14</v>
          </cell>
          <cell r="E2816" t="b">
            <v>1</v>
          </cell>
          <cell r="F2816">
            <v>1981</v>
          </cell>
          <cell r="H2816" t="str">
            <v>Кирпич</v>
          </cell>
          <cell r="L2816">
            <v>5</v>
          </cell>
          <cell r="M2816">
            <v>4</v>
          </cell>
          <cell r="Q2816">
            <v>3076.2</v>
          </cell>
          <cell r="R2816">
            <v>2795.2</v>
          </cell>
          <cell r="S2816">
            <v>2795.2</v>
          </cell>
          <cell r="T2816">
            <v>138</v>
          </cell>
        </row>
        <row r="2817">
          <cell r="C2817" t="str">
            <v>Краснокамский городской округ Пермского края</v>
          </cell>
          <cell r="D2817" t="str">
            <v>п. Майский, ул. 9 Пятилетки, д. 20</v>
          </cell>
          <cell r="E2817" t="b">
            <v>1</v>
          </cell>
          <cell r="F2817">
            <v>1979</v>
          </cell>
          <cell r="G2817">
            <v>2011</v>
          </cell>
          <cell r="H2817" t="str">
            <v>ж/б панель</v>
          </cell>
          <cell r="L2817">
            <v>5</v>
          </cell>
          <cell r="M2817">
            <v>7</v>
          </cell>
          <cell r="Q2817">
            <v>5263.9</v>
          </cell>
          <cell r="R2817">
            <v>4903.6000000000004</v>
          </cell>
          <cell r="S2817">
            <v>4903.6000000000004</v>
          </cell>
          <cell r="T2817">
            <v>238</v>
          </cell>
        </row>
        <row r="2818">
          <cell r="C2818" t="str">
            <v>Краснокамский городской округ Пермского края</v>
          </cell>
          <cell r="D2818" t="str">
            <v>п. Майский, ул. 9 Пятилетки, д. 26</v>
          </cell>
          <cell r="E2818" t="b">
            <v>1</v>
          </cell>
          <cell r="F2818">
            <v>1994</v>
          </cell>
          <cell r="L2818">
            <v>5</v>
          </cell>
          <cell r="M2818">
            <v>2</v>
          </cell>
          <cell r="Q2818">
            <v>1560.4</v>
          </cell>
          <cell r="R2818">
            <v>1434.1</v>
          </cell>
          <cell r="S2818">
            <v>1434.1</v>
          </cell>
        </row>
        <row r="2819">
          <cell r="C2819" t="str">
            <v>Краснокамский городской округ Пермского края</v>
          </cell>
          <cell r="D2819" t="str">
            <v>п. Майский, ул. 9 Пятилетки, д. 28</v>
          </cell>
          <cell r="E2819" t="b">
            <v>1</v>
          </cell>
          <cell r="F2819">
            <v>1983</v>
          </cell>
          <cell r="G2819">
            <v>2011</v>
          </cell>
          <cell r="H2819" t="str">
            <v>ж/б панель</v>
          </cell>
          <cell r="L2819">
            <v>5</v>
          </cell>
          <cell r="M2819">
            <v>4</v>
          </cell>
          <cell r="Q2819">
            <v>2874.9</v>
          </cell>
          <cell r="R2819">
            <v>2573.6999999999998</v>
          </cell>
          <cell r="S2819">
            <v>2490.3000000000002</v>
          </cell>
          <cell r="T2819">
            <v>146</v>
          </cell>
        </row>
        <row r="2820">
          <cell r="C2820" t="str">
            <v>Краснокамский городской округ Пермского края</v>
          </cell>
          <cell r="D2820" t="str">
            <v>п. Майский, ул. 9 Пятилетки, д. 30</v>
          </cell>
          <cell r="E2820" t="b">
            <v>1</v>
          </cell>
          <cell r="F2820">
            <v>1984</v>
          </cell>
          <cell r="G2820">
            <v>2011</v>
          </cell>
          <cell r="H2820" t="str">
            <v>ж/б панель</v>
          </cell>
          <cell r="L2820">
            <v>5</v>
          </cell>
          <cell r="M2820">
            <v>4</v>
          </cell>
          <cell r="Q2820">
            <v>2861.4</v>
          </cell>
          <cell r="R2820">
            <v>2568.4</v>
          </cell>
          <cell r="S2820">
            <v>2509.5</v>
          </cell>
          <cell r="T2820">
            <v>162</v>
          </cell>
        </row>
        <row r="2821">
          <cell r="C2821" t="str">
            <v>Краснокамский городской округ Пермского края</v>
          </cell>
          <cell r="D2821" t="str">
            <v>п. Майский, ул. 9 Пятилетки, д. 7А</v>
          </cell>
          <cell r="E2821" t="b">
            <v>1</v>
          </cell>
          <cell r="F2821">
            <v>1988</v>
          </cell>
          <cell r="G2821">
            <v>2011</v>
          </cell>
          <cell r="H2821" t="str">
            <v>ж/б панель</v>
          </cell>
          <cell r="L2821">
            <v>5</v>
          </cell>
          <cell r="M2821">
            <v>4</v>
          </cell>
          <cell r="Q2821">
            <v>2915.2</v>
          </cell>
          <cell r="R2821">
            <v>2611.1999999999998</v>
          </cell>
          <cell r="S2821">
            <v>2611.1999999999998</v>
          </cell>
          <cell r="T2821">
            <v>164</v>
          </cell>
        </row>
        <row r="2822">
          <cell r="C2822" t="str">
            <v>Краснокамский городской округ Пермского края</v>
          </cell>
          <cell r="D2822" t="str">
            <v>п. Майский, ул. Западная, д. 1</v>
          </cell>
          <cell r="E2822" t="b">
            <v>1</v>
          </cell>
          <cell r="F2822">
            <v>1994</v>
          </cell>
          <cell r="H2822" t="str">
            <v>Кирпич</v>
          </cell>
          <cell r="L2822">
            <v>4</v>
          </cell>
          <cell r="M2822">
            <v>1</v>
          </cell>
          <cell r="Q2822">
            <v>914</v>
          </cell>
          <cell r="R2822">
            <v>823.9</v>
          </cell>
          <cell r="S2822">
            <v>823.9</v>
          </cell>
          <cell r="T2822">
            <v>32</v>
          </cell>
        </row>
        <row r="2823">
          <cell r="C2823" t="str">
            <v>Краснокамский городской округ Пермского края</v>
          </cell>
          <cell r="D2823" t="str">
            <v>п. Майский, ул. Западная, д. 3</v>
          </cell>
          <cell r="E2823" t="b">
            <v>1</v>
          </cell>
          <cell r="F2823">
            <v>1991</v>
          </cell>
          <cell r="G2823">
            <v>2011</v>
          </cell>
          <cell r="H2823" t="str">
            <v>кирпич</v>
          </cell>
          <cell r="I2823" t="str">
            <v>скатная</v>
          </cell>
          <cell r="K2823" t="str">
            <v>имеется</v>
          </cell>
          <cell r="L2823">
            <v>4</v>
          </cell>
          <cell r="M2823">
            <v>1</v>
          </cell>
          <cell r="Q2823">
            <v>786.7</v>
          </cell>
          <cell r="R2823">
            <v>720.1</v>
          </cell>
          <cell r="S2823">
            <v>720.1</v>
          </cell>
          <cell r="T2823">
            <v>33</v>
          </cell>
        </row>
        <row r="2824">
          <cell r="C2824" t="str">
            <v>Краснокамский городской округ Пермского края</v>
          </cell>
          <cell r="D2824" t="str">
            <v>п. Майский, ул. Западная, д. 5</v>
          </cell>
          <cell r="E2824" t="b">
            <v>1</v>
          </cell>
          <cell r="F2824">
            <v>1993</v>
          </cell>
          <cell r="G2824">
            <v>2021</v>
          </cell>
          <cell r="H2824" t="str">
            <v>кирпич</v>
          </cell>
          <cell r="I2824" t="str">
            <v>скатная</v>
          </cell>
          <cell r="K2824" t="str">
            <v>имеется</v>
          </cell>
          <cell r="L2824">
            <v>4</v>
          </cell>
          <cell r="M2824">
            <v>1</v>
          </cell>
          <cell r="Q2824">
            <v>831.8</v>
          </cell>
          <cell r="R2824">
            <v>831.8</v>
          </cell>
          <cell r="S2824">
            <v>758</v>
          </cell>
          <cell r="T2824">
            <v>43</v>
          </cell>
        </row>
        <row r="2825">
          <cell r="C2825" t="str">
            <v>Краснокамский городской округ Пермского края</v>
          </cell>
          <cell r="D2825" t="str">
            <v>п. Майский, ул. Красногорская, д. 1</v>
          </cell>
          <cell r="E2825" t="b">
            <v>1</v>
          </cell>
          <cell r="F2825">
            <v>1978</v>
          </cell>
          <cell r="H2825" t="str">
            <v>Газобетон</v>
          </cell>
          <cell r="L2825">
            <v>5</v>
          </cell>
          <cell r="M2825">
            <v>12</v>
          </cell>
          <cell r="Q2825">
            <v>9554.6</v>
          </cell>
          <cell r="R2825">
            <v>8573.2000000000007</v>
          </cell>
          <cell r="S2825">
            <v>8298.83</v>
          </cell>
          <cell r="T2825">
            <v>500</v>
          </cell>
        </row>
        <row r="2826">
          <cell r="C2826" t="str">
            <v>Краснокамский городской округ Пермского края</v>
          </cell>
          <cell r="D2826" t="str">
            <v>п. Майский, ул. Красногорская, д. 2</v>
          </cell>
          <cell r="E2826" t="b">
            <v>1</v>
          </cell>
          <cell r="F2826">
            <v>1974</v>
          </cell>
          <cell r="G2826">
            <v>2011</v>
          </cell>
          <cell r="H2826" t="str">
            <v>Кирпич</v>
          </cell>
          <cell r="L2826">
            <v>4</v>
          </cell>
          <cell r="M2826">
            <v>1</v>
          </cell>
          <cell r="Q2826">
            <v>811.9</v>
          </cell>
          <cell r="R2826">
            <v>742.7</v>
          </cell>
          <cell r="S2826">
            <v>742.7</v>
          </cell>
          <cell r="T2826">
            <v>25</v>
          </cell>
        </row>
        <row r="2827">
          <cell r="C2827" t="str">
            <v>Краснокамский городской округ Пермского края</v>
          </cell>
          <cell r="D2827" t="str">
            <v>п. Майский, ул. Центральная, д. 4</v>
          </cell>
          <cell r="E2827" t="b">
            <v>1</v>
          </cell>
          <cell r="F2827">
            <v>1974</v>
          </cell>
          <cell r="G2827">
            <v>2011</v>
          </cell>
          <cell r="H2827" t="str">
            <v>кирпич</v>
          </cell>
          <cell r="I2827" t="str">
            <v>плоская</v>
          </cell>
          <cell r="K2827" t="str">
            <v>имеется</v>
          </cell>
          <cell r="L2827">
            <v>4</v>
          </cell>
          <cell r="M2827">
            <v>1</v>
          </cell>
          <cell r="Q2827">
            <v>810.6</v>
          </cell>
          <cell r="R2827">
            <v>742.6</v>
          </cell>
          <cell r="S2827">
            <v>742.6</v>
          </cell>
          <cell r="T2827">
            <v>36</v>
          </cell>
        </row>
        <row r="2828">
          <cell r="C2828" t="str">
            <v>Краснокамский городской округ Пермского края</v>
          </cell>
          <cell r="D2828" t="str">
            <v>п. Майский, ул. Центральная, д. 6</v>
          </cell>
          <cell r="E2828" t="b">
            <v>1</v>
          </cell>
          <cell r="F2828">
            <v>1974</v>
          </cell>
          <cell r="G2828">
            <v>2011</v>
          </cell>
          <cell r="H2828" t="str">
            <v>кирпич</v>
          </cell>
          <cell r="I2828" t="str">
            <v>плоская</v>
          </cell>
          <cell r="K2828" t="str">
            <v>имеется</v>
          </cell>
          <cell r="L2828">
            <v>4</v>
          </cell>
          <cell r="M2828">
            <v>1</v>
          </cell>
          <cell r="Q2828">
            <v>824</v>
          </cell>
          <cell r="R2828">
            <v>754.8</v>
          </cell>
          <cell r="S2828">
            <v>754.8</v>
          </cell>
          <cell r="T2828">
            <v>31</v>
          </cell>
        </row>
        <row r="2829">
          <cell r="C2829" t="str">
            <v>Краснокамский городской округ Пермского края</v>
          </cell>
          <cell r="D2829" t="str">
            <v>п. Майский, ул. Центральная, д. 8</v>
          </cell>
          <cell r="E2829" t="b">
            <v>1</v>
          </cell>
          <cell r="F2829">
            <v>1974</v>
          </cell>
          <cell r="G2829">
            <v>2011</v>
          </cell>
          <cell r="H2829" t="str">
            <v>ж/б панель</v>
          </cell>
          <cell r="L2829">
            <v>5</v>
          </cell>
          <cell r="M2829">
            <v>4</v>
          </cell>
          <cell r="Q2829">
            <v>2989.7</v>
          </cell>
          <cell r="R2829">
            <v>2652.9</v>
          </cell>
          <cell r="S2829">
            <v>2608.9</v>
          </cell>
          <cell r="T2829">
            <v>135</v>
          </cell>
        </row>
        <row r="2830">
          <cell r="C2830" t="str">
            <v>Краснокамский городской округ Пермского края</v>
          </cell>
          <cell r="D2830" t="str">
            <v>п. Майский, ул. Центральная, д. 10</v>
          </cell>
          <cell r="E2830" t="b">
            <v>1</v>
          </cell>
          <cell r="F2830">
            <v>1973</v>
          </cell>
          <cell r="G2830">
            <v>2009</v>
          </cell>
          <cell r="H2830" t="str">
            <v>г\бетон</v>
          </cell>
          <cell r="I2830" t="str">
            <v>плоская</v>
          </cell>
          <cell r="K2830" t="str">
            <v>имеется</v>
          </cell>
          <cell r="L2830">
            <v>5</v>
          </cell>
          <cell r="M2830">
            <v>6</v>
          </cell>
          <cell r="Q2830">
            <v>4782.93</v>
          </cell>
          <cell r="R2830">
            <v>4374.93</v>
          </cell>
          <cell r="S2830">
            <v>4374.93</v>
          </cell>
          <cell r="T2830">
            <v>241</v>
          </cell>
        </row>
        <row r="2831">
          <cell r="C2831" t="str">
            <v>Краснокамский городской округ Пермского края</v>
          </cell>
          <cell r="D2831" t="str">
            <v>п. Майский, ул. Центральная, д. 12</v>
          </cell>
          <cell r="E2831" t="b">
            <v>1</v>
          </cell>
          <cell r="F2831">
            <v>1979</v>
          </cell>
          <cell r="H2831" t="str">
            <v>Кирпич</v>
          </cell>
          <cell r="L2831">
            <v>5</v>
          </cell>
          <cell r="M2831">
            <v>1</v>
          </cell>
          <cell r="Q2831">
            <v>4154.3</v>
          </cell>
          <cell r="R2831">
            <v>2618.5</v>
          </cell>
          <cell r="S2831">
            <v>2500.5700000000002</v>
          </cell>
          <cell r="T2831">
            <v>272</v>
          </cell>
        </row>
        <row r="2832">
          <cell r="C2832" t="str">
            <v>Краснокамский городской округ Пермского края</v>
          </cell>
          <cell r="D2832" t="str">
            <v>п. Майский, ул. Центральная, д. 14</v>
          </cell>
          <cell r="E2832" t="b">
            <v>1</v>
          </cell>
          <cell r="F2832">
            <v>1984</v>
          </cell>
          <cell r="G2832">
            <v>2011</v>
          </cell>
          <cell r="H2832" t="str">
            <v>Кирпич</v>
          </cell>
          <cell r="L2832">
            <v>5</v>
          </cell>
          <cell r="M2832">
            <v>10</v>
          </cell>
          <cell r="Q2832">
            <v>7728.2</v>
          </cell>
          <cell r="R2832">
            <v>6993.6</v>
          </cell>
          <cell r="S2832">
            <v>6789.6</v>
          </cell>
          <cell r="T2832">
            <v>351</v>
          </cell>
        </row>
        <row r="2833">
          <cell r="C2833" t="str">
            <v>Краснокамский городской округ Пермского края</v>
          </cell>
          <cell r="D2833" t="str">
            <v>п. Майский, ул. Центральная, д. 16</v>
          </cell>
          <cell r="E2833" t="b">
            <v>1</v>
          </cell>
          <cell r="F2833">
            <v>1990</v>
          </cell>
          <cell r="H2833" t="str">
            <v>Кирпич</v>
          </cell>
          <cell r="L2833">
            <v>5</v>
          </cell>
          <cell r="M2833">
            <v>3</v>
          </cell>
          <cell r="Q2833">
            <v>2370.6999999999998</v>
          </cell>
          <cell r="R2833">
            <v>2129.6</v>
          </cell>
          <cell r="S2833">
            <v>2129.6</v>
          </cell>
          <cell r="T2833">
            <v>97</v>
          </cell>
        </row>
        <row r="2834">
          <cell r="C2834" t="str">
            <v>Краснокамский городской округ Пермского края</v>
          </cell>
          <cell r="D2834" t="str">
            <v>п. Майский, ул. Центральная, д. 18</v>
          </cell>
          <cell r="E2834" t="b">
            <v>1</v>
          </cell>
          <cell r="F2834">
            <v>1990</v>
          </cell>
          <cell r="H2834" t="str">
            <v>Кирпич</v>
          </cell>
          <cell r="L2834">
            <v>5</v>
          </cell>
          <cell r="M2834">
            <v>3</v>
          </cell>
          <cell r="Q2834">
            <v>2370.6999999999998</v>
          </cell>
          <cell r="R2834">
            <v>2129.6</v>
          </cell>
          <cell r="S2834">
            <v>2129.6</v>
          </cell>
        </row>
        <row r="2835">
          <cell r="C2835" t="str">
            <v>Краснокамский городской округ Пермского края</v>
          </cell>
          <cell r="D2835" t="str">
            <v>п. Майский, ул. Шоссейная, д. 1</v>
          </cell>
          <cell r="E2835" t="b">
            <v>1</v>
          </cell>
          <cell r="F2835">
            <v>1994</v>
          </cell>
          <cell r="G2835">
            <v>2011</v>
          </cell>
          <cell r="H2835" t="str">
            <v>ж/б панель</v>
          </cell>
          <cell r="L2835">
            <v>5</v>
          </cell>
          <cell r="M2835">
            <v>4</v>
          </cell>
          <cell r="Q2835">
            <v>2943.7</v>
          </cell>
          <cell r="R2835">
            <v>2638.6</v>
          </cell>
          <cell r="S2835">
            <v>2555</v>
          </cell>
          <cell r="T2835">
            <v>181</v>
          </cell>
        </row>
        <row r="2836">
          <cell r="C2836" t="str">
            <v>Краснокамский городской округ Пермского края</v>
          </cell>
          <cell r="D2836" t="str">
            <v>п. Майский, ул. Шоссейная, д. 2</v>
          </cell>
          <cell r="E2836" t="b">
            <v>1</v>
          </cell>
          <cell r="F2836">
            <v>1992</v>
          </cell>
          <cell r="G2836">
            <v>2011</v>
          </cell>
          <cell r="H2836" t="str">
            <v>ж/б панель</v>
          </cell>
          <cell r="L2836">
            <v>5</v>
          </cell>
          <cell r="M2836">
            <v>4</v>
          </cell>
          <cell r="Q2836">
            <v>2937.7</v>
          </cell>
          <cell r="R2836">
            <v>2617.6</v>
          </cell>
          <cell r="S2836">
            <v>2617.6</v>
          </cell>
          <cell r="T2836">
            <v>144</v>
          </cell>
        </row>
        <row r="2837">
          <cell r="C2837" t="str">
            <v>Краснокамский городской округ Пермского края</v>
          </cell>
          <cell r="D2837" t="str">
            <v>п. Майский, ул. Шоссейная, д. 3</v>
          </cell>
          <cell r="E2837" t="b">
            <v>1</v>
          </cell>
          <cell r="F2837" t="str">
            <v>1994</v>
          </cell>
          <cell r="G2837" t="str">
            <v>2021</v>
          </cell>
          <cell r="H2837" t="str">
            <v>кирпич</v>
          </cell>
          <cell r="I2837" t="str">
            <v>плоская</v>
          </cell>
          <cell r="K2837" t="str">
            <v>имеется</v>
          </cell>
          <cell r="L2837">
            <v>5</v>
          </cell>
          <cell r="M2837">
            <v>1</v>
          </cell>
          <cell r="Q2837">
            <v>904.3</v>
          </cell>
          <cell r="R2837">
            <v>904.3</v>
          </cell>
          <cell r="S2837">
            <v>806.4</v>
          </cell>
          <cell r="T2837">
            <v>25</v>
          </cell>
        </row>
        <row r="2838">
          <cell r="C2838" t="str">
            <v>Краснокамский городской округ Пермского края</v>
          </cell>
          <cell r="D2838" t="str">
            <v>п. Майский, ул. Шоссейная, д. 4</v>
          </cell>
          <cell r="E2838" t="b">
            <v>1</v>
          </cell>
          <cell r="F2838">
            <v>1995</v>
          </cell>
          <cell r="G2838">
            <v>2011</v>
          </cell>
          <cell r="H2838" t="str">
            <v>ж/б панель</v>
          </cell>
          <cell r="L2838">
            <v>5</v>
          </cell>
          <cell r="M2838">
            <v>4</v>
          </cell>
          <cell r="Q2838">
            <v>2842.5</v>
          </cell>
          <cell r="R2838">
            <v>2543.9</v>
          </cell>
          <cell r="S2838">
            <v>2478.5</v>
          </cell>
          <cell r="T2838">
            <v>150</v>
          </cell>
        </row>
        <row r="2839">
          <cell r="C2839" t="str">
            <v>Краснокамский городской округ Пермского края</v>
          </cell>
          <cell r="D2839" t="str">
            <v>п. Оверята, ул. Заводская, д. 4</v>
          </cell>
          <cell r="E2839" t="b">
            <v>1</v>
          </cell>
          <cell r="F2839">
            <v>2014</v>
          </cell>
          <cell r="H2839" t="str">
            <v>кирпич</v>
          </cell>
          <cell r="I2839" t="str">
            <v>скатная</v>
          </cell>
          <cell r="J2839" t="str">
            <v>ГВС</v>
          </cell>
          <cell r="K2839" t="str">
            <v>не имеется</v>
          </cell>
          <cell r="L2839">
            <v>3</v>
          </cell>
          <cell r="M2839">
            <v>2</v>
          </cell>
          <cell r="Q2839">
            <v>1925.7</v>
          </cell>
          <cell r="R2839">
            <v>1427.7</v>
          </cell>
          <cell r="S2839">
            <v>1427.7</v>
          </cell>
          <cell r="T2839">
            <v>74</v>
          </cell>
        </row>
        <row r="2840">
          <cell r="C2840" t="str">
            <v>Краснокамский городской округ Пермского края</v>
          </cell>
          <cell r="D2840" t="str">
            <v>п. Оверята, ул. Заводская, д. 5</v>
          </cell>
          <cell r="E2840" t="b">
            <v>1</v>
          </cell>
          <cell r="F2840">
            <v>1970</v>
          </cell>
          <cell r="H2840" t="str">
            <v>Кирпич</v>
          </cell>
          <cell r="L2840">
            <v>2</v>
          </cell>
          <cell r="M2840">
            <v>2</v>
          </cell>
          <cell r="Q2840">
            <v>520.20000000000005</v>
          </cell>
          <cell r="R2840">
            <v>457.5</v>
          </cell>
          <cell r="S2840">
            <v>457.5</v>
          </cell>
          <cell r="T2840">
            <v>22</v>
          </cell>
        </row>
        <row r="2841">
          <cell r="C2841" t="str">
            <v>Краснокамский городской округ Пермского края</v>
          </cell>
          <cell r="D2841" t="str">
            <v>п. Оверята, ул. Заводская, д. 6</v>
          </cell>
          <cell r="E2841" t="b">
            <v>1</v>
          </cell>
          <cell r="F2841">
            <v>2014</v>
          </cell>
          <cell r="H2841" t="str">
            <v>кирпич</v>
          </cell>
          <cell r="I2841" t="str">
            <v>плоская</v>
          </cell>
          <cell r="J2841" t="str">
            <v>ГВС</v>
          </cell>
          <cell r="K2841" t="str">
            <v>не имеется</v>
          </cell>
          <cell r="L2841">
            <v>3</v>
          </cell>
          <cell r="M2841">
            <v>2</v>
          </cell>
          <cell r="Q2841">
            <v>1925.7</v>
          </cell>
          <cell r="R2841">
            <v>1514.1</v>
          </cell>
          <cell r="S2841">
            <v>1514.1</v>
          </cell>
          <cell r="T2841">
            <v>88</v>
          </cell>
        </row>
        <row r="2842">
          <cell r="C2842" t="str">
            <v>Краснокамский городской округ Пермского края</v>
          </cell>
          <cell r="D2842" t="str">
            <v>п. Оверята, ул. Заводская, д. 19</v>
          </cell>
          <cell r="E2842" t="b">
            <v>1</v>
          </cell>
          <cell r="F2842">
            <v>1964</v>
          </cell>
          <cell r="H2842" t="str">
            <v>Кирпич</v>
          </cell>
          <cell r="L2842">
            <v>2</v>
          </cell>
          <cell r="M2842">
            <v>2</v>
          </cell>
          <cell r="Q2842">
            <v>691.2</v>
          </cell>
          <cell r="R2842">
            <v>625.70000000000005</v>
          </cell>
          <cell r="S2842">
            <v>540.6</v>
          </cell>
          <cell r="T2842">
            <v>31</v>
          </cell>
        </row>
        <row r="2843">
          <cell r="C2843" t="str">
            <v>Краснокамский городской округ Пермского края</v>
          </cell>
          <cell r="D2843" t="str">
            <v>п. Оверята, ул. Заводская, д. 21</v>
          </cell>
          <cell r="E2843" t="b">
            <v>1</v>
          </cell>
          <cell r="F2843">
            <v>1959</v>
          </cell>
          <cell r="H2843" t="str">
            <v>Кирпич</v>
          </cell>
          <cell r="L2843">
            <v>1</v>
          </cell>
          <cell r="M2843">
            <v>1</v>
          </cell>
          <cell r="Q2843">
            <v>360.8</v>
          </cell>
          <cell r="R2843">
            <v>308</v>
          </cell>
          <cell r="S2843">
            <v>277.2</v>
          </cell>
          <cell r="T2843">
            <v>17</v>
          </cell>
        </row>
        <row r="2844">
          <cell r="C2844" t="str">
            <v>Краснокамский городской округ Пермского края</v>
          </cell>
          <cell r="D2844" t="str">
            <v>п. Оверята, ул. Кирпичная, д. 4</v>
          </cell>
          <cell r="E2844" t="b">
            <v>1</v>
          </cell>
          <cell r="F2844">
            <v>1975</v>
          </cell>
          <cell r="H2844" t="str">
            <v>Кирпич</v>
          </cell>
          <cell r="L2844">
            <v>2</v>
          </cell>
          <cell r="M2844">
            <v>3</v>
          </cell>
          <cell r="Q2844">
            <v>946</v>
          </cell>
          <cell r="R2844">
            <v>861</v>
          </cell>
          <cell r="S2844">
            <v>774.9</v>
          </cell>
          <cell r="T2844">
            <v>50</v>
          </cell>
        </row>
        <row r="2845">
          <cell r="C2845" t="str">
            <v>Краснокамский городской округ Пермского края</v>
          </cell>
          <cell r="D2845" t="str">
            <v>п. Оверята, ул. Кирпичная, д. 6</v>
          </cell>
          <cell r="E2845" t="b">
            <v>1</v>
          </cell>
          <cell r="F2845">
            <v>1976</v>
          </cell>
          <cell r="H2845" t="str">
            <v>Кирпич</v>
          </cell>
          <cell r="L2845">
            <v>2</v>
          </cell>
          <cell r="M2845">
            <v>3</v>
          </cell>
          <cell r="Q2845">
            <v>1169.2</v>
          </cell>
          <cell r="R2845">
            <v>890.8</v>
          </cell>
          <cell r="S2845">
            <v>801.71999999999991</v>
          </cell>
          <cell r="T2845">
            <v>51</v>
          </cell>
        </row>
        <row r="2846">
          <cell r="C2846" t="str">
            <v>Краснокамский городской округ Пермского края</v>
          </cell>
          <cell r="D2846" t="str">
            <v>п. Оверята, ул. Кирпичная, д. 8</v>
          </cell>
          <cell r="E2846" t="b">
            <v>1</v>
          </cell>
          <cell r="F2846">
            <v>1979</v>
          </cell>
          <cell r="H2846" t="str">
            <v>Кирпич</v>
          </cell>
          <cell r="L2846">
            <v>2</v>
          </cell>
          <cell r="M2846">
            <v>3</v>
          </cell>
          <cell r="Q2846">
            <v>1056</v>
          </cell>
          <cell r="R2846">
            <v>930</v>
          </cell>
          <cell r="S2846">
            <v>837</v>
          </cell>
          <cell r="T2846">
            <v>53</v>
          </cell>
        </row>
        <row r="2847">
          <cell r="C2847" t="str">
            <v>Краснокамский городской округ Пермского края</v>
          </cell>
          <cell r="D2847" t="str">
            <v>п. Оверята, ул. Кирпичная, д. 10</v>
          </cell>
          <cell r="E2847" t="b">
            <v>1</v>
          </cell>
          <cell r="F2847">
            <v>1982</v>
          </cell>
          <cell r="H2847" t="str">
            <v>Кирпич</v>
          </cell>
          <cell r="L2847">
            <v>2</v>
          </cell>
          <cell r="M2847">
            <v>3</v>
          </cell>
          <cell r="Q2847">
            <v>1091.0999999999999</v>
          </cell>
          <cell r="R2847">
            <v>959.1</v>
          </cell>
          <cell r="S2847">
            <v>868.3</v>
          </cell>
          <cell r="T2847">
            <v>49</v>
          </cell>
        </row>
        <row r="2848">
          <cell r="C2848" t="str">
            <v>Краснокамский городской округ Пермского края</v>
          </cell>
          <cell r="D2848" t="str">
            <v>п. Оверята, ул. Кирпичная, д. 11</v>
          </cell>
          <cell r="E2848" t="b">
            <v>1</v>
          </cell>
          <cell r="F2848">
            <v>1983</v>
          </cell>
          <cell r="H2848" t="str">
            <v>Кирпич</v>
          </cell>
          <cell r="L2848">
            <v>5</v>
          </cell>
          <cell r="M2848">
            <v>2</v>
          </cell>
          <cell r="Q2848">
            <v>4525.3</v>
          </cell>
          <cell r="R2848">
            <v>3924.5</v>
          </cell>
          <cell r="S2848">
            <v>3532.05</v>
          </cell>
          <cell r="T2848">
            <v>204</v>
          </cell>
        </row>
        <row r="2849">
          <cell r="C2849" t="str">
            <v>Краснокамский городской округ Пермского края</v>
          </cell>
          <cell r="D2849" t="str">
            <v>п. Оверята, ул. Кирпичная, д. 13</v>
          </cell>
          <cell r="E2849" t="b">
            <v>1</v>
          </cell>
          <cell r="F2849">
            <v>1997</v>
          </cell>
          <cell r="H2849" t="str">
            <v>Кирпич</v>
          </cell>
          <cell r="L2849">
            <v>5</v>
          </cell>
          <cell r="M2849">
            <v>1</v>
          </cell>
          <cell r="Q2849">
            <v>3025.5</v>
          </cell>
          <cell r="R2849">
            <v>2388.4</v>
          </cell>
          <cell r="S2849">
            <v>2149.56</v>
          </cell>
          <cell r="T2849">
            <v>119</v>
          </cell>
        </row>
        <row r="2850">
          <cell r="C2850" t="str">
            <v>Краснокамский городской округ Пермского края</v>
          </cell>
          <cell r="D2850" t="str">
            <v>п. Оверята, ул. Кирпичная, д. 6А</v>
          </cell>
          <cell r="E2850" t="b">
            <v>1</v>
          </cell>
          <cell r="F2850">
            <v>1987</v>
          </cell>
          <cell r="H2850" t="str">
            <v>Кирпич</v>
          </cell>
          <cell r="L2850">
            <v>2</v>
          </cell>
          <cell r="M2850">
            <v>3</v>
          </cell>
          <cell r="Q2850">
            <v>1115.7</v>
          </cell>
          <cell r="R2850">
            <v>982.3</v>
          </cell>
          <cell r="S2850">
            <v>858.5</v>
          </cell>
          <cell r="T2850">
            <v>45</v>
          </cell>
        </row>
        <row r="2851">
          <cell r="C2851" t="str">
            <v>Краснокамский городской округ Пермского края</v>
          </cell>
          <cell r="D2851" t="str">
            <v>п. Оверята, ул. Кирпичная, д. 8А</v>
          </cell>
          <cell r="E2851" t="b">
            <v>1</v>
          </cell>
          <cell r="F2851">
            <v>1989</v>
          </cell>
          <cell r="H2851" t="str">
            <v>Кирпич</v>
          </cell>
          <cell r="L2851">
            <v>2</v>
          </cell>
          <cell r="M2851">
            <v>3</v>
          </cell>
          <cell r="Q2851">
            <v>1152</v>
          </cell>
          <cell r="R2851">
            <v>999.3</v>
          </cell>
          <cell r="S2851">
            <v>899.36999999999989</v>
          </cell>
          <cell r="T2851">
            <v>53</v>
          </cell>
        </row>
        <row r="2852">
          <cell r="C2852" t="str">
            <v>Краснокамский городской округ Пермского края</v>
          </cell>
          <cell r="D2852" t="str">
            <v>п. Оверята, ул. Комсомольская, д. 1</v>
          </cell>
          <cell r="E2852" t="b">
            <v>1</v>
          </cell>
          <cell r="F2852">
            <v>1961</v>
          </cell>
          <cell r="H2852" t="str">
            <v>Кирпич/штукатурка</v>
          </cell>
          <cell r="L2852">
            <v>2</v>
          </cell>
          <cell r="M2852">
            <v>2</v>
          </cell>
          <cell r="Q2852">
            <v>531.70000000000005</v>
          </cell>
          <cell r="R2852">
            <v>531.70000000000005</v>
          </cell>
          <cell r="S2852">
            <v>531.70000000000005</v>
          </cell>
          <cell r="T2852">
            <v>37</v>
          </cell>
        </row>
        <row r="2853">
          <cell r="C2853" t="str">
            <v>Краснокамский городской округ Пермского края</v>
          </cell>
          <cell r="D2853" t="str">
            <v>п. Оверята, ул. Комсомольская, д. 2</v>
          </cell>
          <cell r="E2853" t="b">
            <v>1</v>
          </cell>
          <cell r="F2853">
            <v>1981</v>
          </cell>
          <cell r="H2853" t="str">
            <v>Кирпич</v>
          </cell>
          <cell r="L2853">
            <v>5</v>
          </cell>
          <cell r="M2853">
            <v>1</v>
          </cell>
          <cell r="Q2853">
            <v>2914.5</v>
          </cell>
          <cell r="R2853">
            <v>2429.6</v>
          </cell>
          <cell r="S2853">
            <v>2155.9</v>
          </cell>
          <cell r="T2853">
            <v>114</v>
          </cell>
        </row>
        <row r="2854">
          <cell r="C2854" t="str">
            <v>Краснокамский городской округ Пермского края</v>
          </cell>
          <cell r="D2854" t="str">
            <v>п. Оверята, ул. Комсомольская, д. 3</v>
          </cell>
          <cell r="E2854" t="b">
            <v>1</v>
          </cell>
          <cell r="F2854">
            <v>1966</v>
          </cell>
          <cell r="H2854" t="str">
            <v>Кирпич</v>
          </cell>
          <cell r="L2854">
            <v>4</v>
          </cell>
          <cell r="M2854">
            <v>2</v>
          </cell>
          <cell r="Q2854">
            <v>1396.9</v>
          </cell>
          <cell r="R2854">
            <v>1299.9000000000001</v>
          </cell>
          <cell r="S2854">
            <v>1276.2</v>
          </cell>
          <cell r="T2854">
            <v>65</v>
          </cell>
        </row>
        <row r="2855">
          <cell r="C2855" t="str">
            <v>Краснокамский городской округ Пермского края</v>
          </cell>
          <cell r="D2855" t="str">
            <v>п. Оверята, ул. Комсомольская, д. 7</v>
          </cell>
          <cell r="E2855" t="b">
            <v>1</v>
          </cell>
          <cell r="F2855">
            <v>1961</v>
          </cell>
          <cell r="H2855" t="str">
            <v>Кирпич</v>
          </cell>
          <cell r="L2855">
            <v>2</v>
          </cell>
          <cell r="M2855">
            <v>1</v>
          </cell>
          <cell r="Q2855">
            <v>465.5</v>
          </cell>
          <cell r="R2855">
            <v>425.7</v>
          </cell>
          <cell r="S2855">
            <v>392.09999999999997</v>
          </cell>
          <cell r="T2855">
            <v>16</v>
          </cell>
        </row>
        <row r="2856">
          <cell r="C2856" t="str">
            <v>Краснокамский городской округ Пермского края</v>
          </cell>
          <cell r="D2856" t="str">
            <v>п. Оверята, ул. Комсомольская, д. 8</v>
          </cell>
          <cell r="E2856" t="b">
            <v>1</v>
          </cell>
          <cell r="F2856">
            <v>1975</v>
          </cell>
          <cell r="H2856" t="str">
            <v>Кирпич</v>
          </cell>
          <cell r="L2856">
            <v>5</v>
          </cell>
          <cell r="M2856">
            <v>4</v>
          </cell>
          <cell r="Q2856">
            <v>3658.9</v>
          </cell>
          <cell r="R2856">
            <v>3344</v>
          </cell>
          <cell r="S2856">
            <v>3298.8</v>
          </cell>
          <cell r="T2856">
            <v>179</v>
          </cell>
        </row>
        <row r="2857">
          <cell r="C2857" t="str">
            <v>Краснокамский городской округ Пермского края</v>
          </cell>
          <cell r="D2857" t="str">
            <v>п. Оверята, ул. Комсомольская, д. 10</v>
          </cell>
          <cell r="E2857" t="b">
            <v>1</v>
          </cell>
          <cell r="F2857">
            <v>1967</v>
          </cell>
          <cell r="H2857" t="str">
            <v>Кирпич</v>
          </cell>
          <cell r="L2857">
            <v>4</v>
          </cell>
          <cell r="M2857">
            <v>3</v>
          </cell>
          <cell r="Q2857">
            <v>2159.4</v>
          </cell>
          <cell r="R2857">
            <v>1994.7</v>
          </cell>
          <cell r="S2857">
            <v>1939</v>
          </cell>
          <cell r="T2857">
            <v>104</v>
          </cell>
        </row>
        <row r="2858">
          <cell r="C2858" t="str">
            <v>Краснокамский городской округ Пермского края</v>
          </cell>
          <cell r="D2858" t="str">
            <v>п. Оверята, ул. Линейная, д. 5</v>
          </cell>
          <cell r="E2858" t="b">
            <v>1</v>
          </cell>
          <cell r="F2858">
            <v>1955</v>
          </cell>
          <cell r="H2858" t="str">
            <v>Кирпич</v>
          </cell>
          <cell r="L2858">
            <v>2</v>
          </cell>
          <cell r="M2858">
            <v>2</v>
          </cell>
          <cell r="Q2858">
            <v>428.9</v>
          </cell>
          <cell r="R2858">
            <v>358.9</v>
          </cell>
          <cell r="S2858">
            <v>358.9</v>
          </cell>
          <cell r="T2858">
            <v>19</v>
          </cell>
        </row>
        <row r="2859">
          <cell r="C2859" t="str">
            <v>Краснокамский городской округ Пермского края</v>
          </cell>
          <cell r="D2859" t="str">
            <v>п. Оверята, ул. Молодежная, д. 2</v>
          </cell>
          <cell r="E2859" t="b">
            <v>1</v>
          </cell>
          <cell r="F2859">
            <v>2012</v>
          </cell>
          <cell r="H2859" t="str">
            <v>Панели, бетон</v>
          </cell>
          <cell r="L2859">
            <v>3</v>
          </cell>
          <cell r="M2859">
            <v>1</v>
          </cell>
          <cell r="Q2859">
            <v>1336.3</v>
          </cell>
          <cell r="R2859">
            <v>1206.2</v>
          </cell>
          <cell r="S2859">
            <v>1206.2</v>
          </cell>
          <cell r="T2859">
            <v>50</v>
          </cell>
        </row>
        <row r="2860">
          <cell r="C2860" t="str">
            <v>Краснокамский городской округ Пермского края</v>
          </cell>
          <cell r="D2860" t="str">
            <v>п. Оверята, ул. Строителей, д. 1</v>
          </cell>
          <cell r="E2860" t="b">
            <v>1</v>
          </cell>
          <cell r="F2860">
            <v>1996</v>
          </cell>
          <cell r="H2860" t="str">
            <v>Панель</v>
          </cell>
          <cell r="L2860">
            <v>5</v>
          </cell>
          <cell r="M2860">
            <v>8</v>
          </cell>
          <cell r="Q2860">
            <v>6314.3</v>
          </cell>
          <cell r="R2860">
            <v>5381.2</v>
          </cell>
          <cell r="S2860">
            <v>5381.2</v>
          </cell>
          <cell r="T2860">
            <v>330</v>
          </cell>
        </row>
        <row r="2861">
          <cell r="C2861" t="str">
            <v>Краснокамский городской округ Пермского края</v>
          </cell>
          <cell r="D2861" t="str">
            <v>п. Оверята, ул. Строителей, д. 4</v>
          </cell>
          <cell r="E2861" t="b">
            <v>1</v>
          </cell>
          <cell r="F2861">
            <v>1988</v>
          </cell>
          <cell r="H2861" t="str">
            <v>Панель</v>
          </cell>
          <cell r="L2861">
            <v>5</v>
          </cell>
          <cell r="M2861">
            <v>6</v>
          </cell>
          <cell r="Q2861">
            <v>4324.2</v>
          </cell>
          <cell r="R2861">
            <v>3894.7</v>
          </cell>
          <cell r="S2861">
            <v>3533.5</v>
          </cell>
          <cell r="T2861">
            <v>242</v>
          </cell>
        </row>
        <row r="2862">
          <cell r="C2862" t="str">
            <v>Краснокамский городской округ Пермского края</v>
          </cell>
          <cell r="D2862" t="str">
            <v>п. Оверята, ул. Строителей, д. 6</v>
          </cell>
          <cell r="E2862" t="b">
            <v>1</v>
          </cell>
          <cell r="F2862">
            <v>1986</v>
          </cell>
          <cell r="H2862" t="str">
            <v>Панель</v>
          </cell>
          <cell r="L2862">
            <v>5</v>
          </cell>
          <cell r="M2862">
            <v>6</v>
          </cell>
          <cell r="Q2862">
            <v>4412.5</v>
          </cell>
          <cell r="R2862">
            <v>3987.5</v>
          </cell>
          <cell r="S2862">
            <v>3790.8</v>
          </cell>
          <cell r="T2862">
            <v>229</v>
          </cell>
        </row>
        <row r="2863">
          <cell r="C2863" t="str">
            <v>Краснокамский городской округ Пермского края</v>
          </cell>
          <cell r="D2863" t="str">
            <v>п. Оверята, ул. Строителей, д. 8</v>
          </cell>
          <cell r="E2863" t="b">
            <v>1</v>
          </cell>
          <cell r="F2863">
            <v>1985</v>
          </cell>
          <cell r="H2863" t="str">
            <v>Панель</v>
          </cell>
          <cell r="L2863">
            <v>5</v>
          </cell>
          <cell r="M2863">
            <v>6</v>
          </cell>
          <cell r="Q2863">
            <v>4569.3999999999996</v>
          </cell>
          <cell r="R2863">
            <v>3960.4</v>
          </cell>
          <cell r="S2863">
            <v>3586.8</v>
          </cell>
          <cell r="T2863">
            <v>223</v>
          </cell>
        </row>
        <row r="2864">
          <cell r="C2864" t="str">
            <v>Краснокамский городской округ Пермского края</v>
          </cell>
          <cell r="D2864" t="str">
            <v>п. Оверята, ул. Строителей, д. 10</v>
          </cell>
          <cell r="E2864" t="b">
            <v>1</v>
          </cell>
          <cell r="F2864">
            <v>1984</v>
          </cell>
          <cell r="H2864" t="str">
            <v>Панель</v>
          </cell>
          <cell r="L2864">
            <v>5</v>
          </cell>
          <cell r="M2864">
            <v>6</v>
          </cell>
          <cell r="Q2864">
            <v>4772.8</v>
          </cell>
          <cell r="R2864">
            <v>3964.8</v>
          </cell>
          <cell r="S2864">
            <v>3807.3</v>
          </cell>
          <cell r="T2864">
            <v>222</v>
          </cell>
        </row>
        <row r="2865">
          <cell r="C2865" t="str">
            <v>Краснокамский городской округ Пермского края</v>
          </cell>
          <cell r="D2865" t="str">
            <v>п. Оверята, ул. Строителей, д. 1А</v>
          </cell>
          <cell r="E2865" t="b">
            <v>1</v>
          </cell>
          <cell r="F2865">
            <v>2012</v>
          </cell>
          <cell r="H2865" t="str">
            <v>кирпич</v>
          </cell>
          <cell r="L2865">
            <v>5</v>
          </cell>
          <cell r="M2865">
            <v>2</v>
          </cell>
          <cell r="Q2865">
            <v>2062.5</v>
          </cell>
          <cell r="R2865">
            <v>1802.4</v>
          </cell>
          <cell r="S2865">
            <v>1802.4</v>
          </cell>
          <cell r="T2865">
            <v>68</v>
          </cell>
        </row>
        <row r="2866">
          <cell r="C2866" t="str">
            <v>Краснокамский городской округ Пермского края</v>
          </cell>
          <cell r="D2866" t="str">
            <v>п/ст Шабуничи, ул. Железнодорожная, д. 4</v>
          </cell>
          <cell r="E2866" t="b">
            <v>1</v>
          </cell>
          <cell r="F2866">
            <v>1968</v>
          </cell>
          <cell r="H2866" t="str">
            <v>Шлакоблок</v>
          </cell>
          <cell r="L2866">
            <v>2</v>
          </cell>
          <cell r="M2866">
            <v>2</v>
          </cell>
          <cell r="Q2866">
            <v>519</v>
          </cell>
          <cell r="R2866">
            <v>458.5</v>
          </cell>
          <cell r="S2866">
            <v>349.1</v>
          </cell>
          <cell r="T2866">
            <v>26</v>
          </cell>
        </row>
        <row r="2867">
          <cell r="C2867" t="str">
            <v>Краснокамский городской округ Пермского края</v>
          </cell>
          <cell r="D2867" t="str">
            <v>с. Мысы, ул. Центральная, д. 7</v>
          </cell>
          <cell r="E2867" t="b">
            <v>1</v>
          </cell>
          <cell r="F2867">
            <v>1981</v>
          </cell>
          <cell r="H2867" t="str">
            <v>Панель</v>
          </cell>
          <cell r="L2867">
            <v>2</v>
          </cell>
          <cell r="M2867">
            <v>3</v>
          </cell>
          <cell r="Q2867">
            <v>1294.5</v>
          </cell>
          <cell r="R2867">
            <v>1211.8</v>
          </cell>
          <cell r="S2867">
            <v>1090.6199999999999</v>
          </cell>
          <cell r="T2867">
            <v>58</v>
          </cell>
        </row>
        <row r="2868">
          <cell r="C2868" t="str">
            <v>Краснокамский городской округ Пермского края</v>
          </cell>
          <cell r="D2868" t="str">
            <v>с. Мысы, ул. Центральная, д. 9</v>
          </cell>
          <cell r="E2868" t="b">
            <v>1</v>
          </cell>
          <cell r="F2868">
            <v>1971</v>
          </cell>
          <cell r="H2868" t="str">
            <v>Кирпич</v>
          </cell>
          <cell r="L2868">
            <v>2</v>
          </cell>
          <cell r="M2868">
            <v>2</v>
          </cell>
          <cell r="Q2868">
            <v>573.79999999999995</v>
          </cell>
          <cell r="R2868">
            <v>525.79999999999995</v>
          </cell>
          <cell r="S2868">
            <v>473.21999999999997</v>
          </cell>
          <cell r="T2868">
            <v>30</v>
          </cell>
        </row>
        <row r="2869">
          <cell r="C2869" t="str">
            <v>Краснокамский городской округ Пермского края</v>
          </cell>
          <cell r="D2869" t="str">
            <v>с. Мысы, ул. Центральная, д. 10</v>
          </cell>
          <cell r="E2869" t="b">
            <v>1</v>
          </cell>
          <cell r="F2869">
            <v>1971</v>
          </cell>
          <cell r="H2869" t="str">
            <v>Кирпич</v>
          </cell>
          <cell r="L2869">
            <v>2</v>
          </cell>
          <cell r="M2869">
            <v>2</v>
          </cell>
          <cell r="Q2869">
            <v>562</v>
          </cell>
          <cell r="R2869">
            <v>514</v>
          </cell>
          <cell r="S2869">
            <v>462.6</v>
          </cell>
          <cell r="T2869">
            <v>30</v>
          </cell>
        </row>
        <row r="2870">
          <cell r="C2870" t="str">
            <v>Краснокамский городской округ Пермского края</v>
          </cell>
          <cell r="D2870" t="str">
            <v>с. Мысы, ул. Центральная, д. 11</v>
          </cell>
          <cell r="E2870" t="b">
            <v>1</v>
          </cell>
          <cell r="F2870">
            <v>1971</v>
          </cell>
          <cell r="H2870" t="str">
            <v>Кирпич</v>
          </cell>
          <cell r="L2870">
            <v>2</v>
          </cell>
          <cell r="M2870">
            <v>2</v>
          </cell>
          <cell r="Q2870">
            <v>573.79999999999995</v>
          </cell>
          <cell r="R2870">
            <v>522</v>
          </cell>
          <cell r="S2870">
            <v>436.8</v>
          </cell>
          <cell r="T2870">
            <v>32</v>
          </cell>
        </row>
        <row r="2871">
          <cell r="C2871" t="str">
            <v>Краснокамский городской округ Пермского края</v>
          </cell>
          <cell r="D2871" t="str">
            <v>с. Мысы, ул. Центральная, д. 12</v>
          </cell>
          <cell r="E2871" t="b">
            <v>1</v>
          </cell>
          <cell r="F2871">
            <v>1971</v>
          </cell>
          <cell r="H2871" t="str">
            <v>Кирпич</v>
          </cell>
          <cell r="L2871">
            <v>2</v>
          </cell>
          <cell r="M2871">
            <v>2</v>
          </cell>
          <cell r="Q2871">
            <v>617.20000000000005</v>
          </cell>
          <cell r="R2871">
            <v>565.79999999999995</v>
          </cell>
          <cell r="S2871">
            <v>509.21999999999997</v>
          </cell>
          <cell r="T2871">
            <v>15</v>
          </cell>
        </row>
        <row r="2872">
          <cell r="C2872" t="str">
            <v>Краснокамский городской округ Пермского края</v>
          </cell>
          <cell r="D2872" t="str">
            <v>с. Стряпунята, ул. Молодежная, д. 1</v>
          </cell>
          <cell r="E2872" t="b">
            <v>1</v>
          </cell>
          <cell r="F2872">
            <v>1967</v>
          </cell>
          <cell r="H2872" t="str">
            <v>Кирпич</v>
          </cell>
          <cell r="L2872">
            <v>2</v>
          </cell>
          <cell r="M2872">
            <v>1</v>
          </cell>
          <cell r="Q2872">
            <v>328.4</v>
          </cell>
          <cell r="R2872">
            <v>297.89999999999998</v>
          </cell>
          <cell r="S2872">
            <v>297.89999999999998</v>
          </cell>
          <cell r="T2872">
            <v>23</v>
          </cell>
        </row>
        <row r="2873">
          <cell r="C2873" t="str">
            <v>Краснокамский городской округ Пермского края</v>
          </cell>
          <cell r="D2873" t="str">
            <v>с. Стряпунята, ул. Молодежная, д. 2</v>
          </cell>
          <cell r="E2873" t="b">
            <v>1</v>
          </cell>
          <cell r="F2873">
            <v>1970</v>
          </cell>
          <cell r="H2873" t="str">
            <v>Кирпич</v>
          </cell>
          <cell r="L2873">
            <v>2</v>
          </cell>
          <cell r="M2873">
            <v>2</v>
          </cell>
          <cell r="Q2873">
            <v>565.79999999999995</v>
          </cell>
          <cell r="R2873">
            <v>517</v>
          </cell>
          <cell r="S2873">
            <v>345.2</v>
          </cell>
          <cell r="T2873">
            <v>40</v>
          </cell>
        </row>
        <row r="2874">
          <cell r="C2874" t="str">
            <v>Краснокамский городской округ Пермского края</v>
          </cell>
          <cell r="D2874" t="str">
            <v>с. Стряпунята, ул. Молодежная, д. 3</v>
          </cell>
          <cell r="E2874" t="b">
            <v>1</v>
          </cell>
          <cell r="F2874">
            <v>1957</v>
          </cell>
          <cell r="H2874" t="str">
            <v>Кирпич</v>
          </cell>
          <cell r="L2874">
            <v>2</v>
          </cell>
          <cell r="M2874">
            <v>1</v>
          </cell>
          <cell r="Q2874">
            <v>338.7</v>
          </cell>
          <cell r="R2874">
            <v>307.7</v>
          </cell>
          <cell r="S2874">
            <v>227.2</v>
          </cell>
          <cell r="T2874">
            <v>24</v>
          </cell>
        </row>
        <row r="2875">
          <cell r="C2875" t="str">
            <v>Краснокамский городской округ Пермского края</v>
          </cell>
          <cell r="D2875" t="str">
            <v>с. Стряпунята, ул. Молодежная, д. 4</v>
          </cell>
          <cell r="E2875" t="b">
            <v>1</v>
          </cell>
          <cell r="F2875">
            <v>1973</v>
          </cell>
          <cell r="H2875" t="str">
            <v>Кирпич</v>
          </cell>
          <cell r="L2875">
            <v>2</v>
          </cell>
          <cell r="M2875">
            <v>2</v>
          </cell>
          <cell r="Q2875">
            <v>564</v>
          </cell>
          <cell r="R2875">
            <v>516</v>
          </cell>
          <cell r="S2875">
            <v>428.5</v>
          </cell>
          <cell r="T2875">
            <v>39</v>
          </cell>
        </row>
        <row r="2876">
          <cell r="C2876" t="str">
            <v>Краснокамский городской округ Пермского края</v>
          </cell>
          <cell r="D2876" t="str">
            <v>с. Стряпунята, ул. Молодежная, д. 5</v>
          </cell>
          <cell r="E2876" t="b">
            <v>1</v>
          </cell>
          <cell r="F2876">
            <v>1970</v>
          </cell>
          <cell r="H2876" t="str">
            <v>Кирпич</v>
          </cell>
          <cell r="L2876">
            <v>2</v>
          </cell>
          <cell r="M2876">
            <v>1</v>
          </cell>
          <cell r="Q2876">
            <v>335.5</v>
          </cell>
          <cell r="R2876">
            <v>304.8</v>
          </cell>
          <cell r="S2876">
            <v>232.9</v>
          </cell>
          <cell r="T2876">
            <v>29</v>
          </cell>
        </row>
        <row r="2877">
          <cell r="C2877" t="str">
            <v>Краснокамский городской округ Пермского края</v>
          </cell>
          <cell r="D2877" t="str">
            <v>с. Стряпунята, ул. Молодежная, д. 6</v>
          </cell>
          <cell r="E2877" t="b">
            <v>1</v>
          </cell>
          <cell r="F2877">
            <v>1971</v>
          </cell>
          <cell r="H2877" t="str">
            <v>Кирпич</v>
          </cell>
          <cell r="L2877">
            <v>2</v>
          </cell>
          <cell r="M2877">
            <v>2</v>
          </cell>
          <cell r="Q2877">
            <v>564.29999999999995</v>
          </cell>
          <cell r="R2877">
            <v>515.29999999999995</v>
          </cell>
          <cell r="S2877">
            <v>515.29999999999995</v>
          </cell>
          <cell r="T2877">
            <v>29</v>
          </cell>
        </row>
        <row r="2878">
          <cell r="C2878" t="str">
            <v>Краснокамский городской округ Пермского края</v>
          </cell>
          <cell r="D2878" t="str">
            <v>с. Стряпунята, ул. Молодежная, д. 8</v>
          </cell>
          <cell r="E2878" t="b">
            <v>1</v>
          </cell>
          <cell r="F2878">
            <v>1976</v>
          </cell>
          <cell r="H2878" t="str">
            <v>Кирпич</v>
          </cell>
          <cell r="L2878">
            <v>2</v>
          </cell>
          <cell r="M2878">
            <v>2</v>
          </cell>
          <cell r="Q2878">
            <v>576.5</v>
          </cell>
          <cell r="R2878">
            <v>528.5</v>
          </cell>
          <cell r="S2878">
            <v>528.5</v>
          </cell>
          <cell r="T2878">
            <v>44</v>
          </cell>
        </row>
        <row r="2879">
          <cell r="C2879" t="str">
            <v>Краснокамский городской округ Пермского края</v>
          </cell>
          <cell r="D2879" t="str">
            <v>с. Стряпунята, ул. Молодежная, д. 10</v>
          </cell>
          <cell r="E2879" t="b">
            <v>1</v>
          </cell>
          <cell r="F2879">
            <v>1978</v>
          </cell>
          <cell r="H2879" t="str">
            <v>Кирпич</v>
          </cell>
          <cell r="L2879">
            <v>2</v>
          </cell>
          <cell r="M2879">
            <v>2</v>
          </cell>
          <cell r="Q2879">
            <v>576.20000000000005</v>
          </cell>
          <cell r="R2879">
            <v>527.20000000000005</v>
          </cell>
          <cell r="S2879">
            <v>437</v>
          </cell>
          <cell r="T2879">
            <v>37</v>
          </cell>
        </row>
        <row r="2880">
          <cell r="C2880" t="str">
            <v>Краснокамский городской округ Пермского края</v>
          </cell>
          <cell r="D2880" t="str">
            <v>с. Стряпунята, ул. Советская, д. 3</v>
          </cell>
          <cell r="E2880" t="b">
            <v>1</v>
          </cell>
          <cell r="F2880">
            <v>1954</v>
          </cell>
          <cell r="H2880" t="str">
            <v>Кирпич</v>
          </cell>
          <cell r="L2880">
            <v>2</v>
          </cell>
          <cell r="M2880">
            <v>1</v>
          </cell>
          <cell r="Q2880">
            <v>433.4</v>
          </cell>
          <cell r="R2880">
            <v>397.6</v>
          </cell>
          <cell r="S2880">
            <v>106.3</v>
          </cell>
          <cell r="T2880">
            <v>33</v>
          </cell>
        </row>
        <row r="2881">
          <cell r="C2881" t="str">
            <v>Краснокамский городской округ Пермского края</v>
          </cell>
          <cell r="D2881" t="str">
            <v>с. Стряпунята, ул. Транспортная, д. 2</v>
          </cell>
          <cell r="E2881" t="b">
            <v>1</v>
          </cell>
          <cell r="F2881">
            <v>1993</v>
          </cell>
          <cell r="H2881" t="str">
            <v>Кирпич</v>
          </cell>
          <cell r="L2881">
            <v>3</v>
          </cell>
          <cell r="M2881">
            <v>3</v>
          </cell>
          <cell r="Q2881">
            <v>1635.1</v>
          </cell>
          <cell r="R2881">
            <v>1477.8</v>
          </cell>
          <cell r="S2881">
            <v>1377.8</v>
          </cell>
          <cell r="T2881">
            <v>85</v>
          </cell>
        </row>
        <row r="2882">
          <cell r="C2882" t="str">
            <v>Краснокамский городской округ Пермского края</v>
          </cell>
          <cell r="D2882" t="str">
            <v>с. Стряпунята, ул. Энтузиастов, д. 1</v>
          </cell>
          <cell r="E2882" t="b">
            <v>1</v>
          </cell>
          <cell r="F2882">
            <v>1981</v>
          </cell>
          <cell r="H2882" t="str">
            <v>Панель</v>
          </cell>
          <cell r="L2882">
            <v>2</v>
          </cell>
          <cell r="M2882">
            <v>4</v>
          </cell>
          <cell r="Q2882">
            <v>1437</v>
          </cell>
          <cell r="R2882">
            <v>1283</v>
          </cell>
          <cell r="S2882">
            <v>1283</v>
          </cell>
          <cell r="T2882">
            <v>61</v>
          </cell>
        </row>
        <row r="2883">
          <cell r="C2883" t="str">
            <v>Краснокамский городской округ Пермского края</v>
          </cell>
          <cell r="D2883" t="str">
            <v>с. Стряпунята, ул. Энтузиастов, д. 2</v>
          </cell>
          <cell r="E2883" t="b">
            <v>1</v>
          </cell>
          <cell r="F2883">
            <v>1989</v>
          </cell>
          <cell r="H2883" t="str">
            <v>Кирпич</v>
          </cell>
          <cell r="L2883">
            <v>3</v>
          </cell>
          <cell r="M2883">
            <v>3</v>
          </cell>
          <cell r="Q2883">
            <v>1851.5</v>
          </cell>
          <cell r="R2883">
            <v>1691.4</v>
          </cell>
          <cell r="S2883">
            <v>1640.2</v>
          </cell>
          <cell r="T2883">
            <v>96</v>
          </cell>
        </row>
        <row r="2884">
          <cell r="C2884" t="str">
            <v>Краснокамский городской округ Пермского края</v>
          </cell>
          <cell r="D2884" t="str">
            <v>с. Стряпунята, ул. Энтузиастов, д. 3</v>
          </cell>
          <cell r="E2884" t="b">
            <v>1</v>
          </cell>
          <cell r="F2884">
            <v>1981</v>
          </cell>
          <cell r="H2884" t="str">
            <v>Панель</v>
          </cell>
          <cell r="L2884">
            <v>2</v>
          </cell>
          <cell r="M2884">
            <v>4</v>
          </cell>
          <cell r="Q2884">
            <v>1408.2</v>
          </cell>
          <cell r="R2884">
            <v>1272.2</v>
          </cell>
          <cell r="S2884">
            <v>1272.2</v>
          </cell>
          <cell r="T2884">
            <v>71</v>
          </cell>
        </row>
        <row r="2885">
          <cell r="C2885" t="str">
            <v>Краснокамский городской округ Пермского края</v>
          </cell>
          <cell r="D2885" t="str">
            <v>с. Стряпунята, ул. Энтузиастов, д. 5</v>
          </cell>
          <cell r="E2885" t="b">
            <v>1</v>
          </cell>
          <cell r="F2885">
            <v>1984</v>
          </cell>
          <cell r="H2885" t="str">
            <v>Кирпич</v>
          </cell>
          <cell r="L2885">
            <v>2</v>
          </cell>
          <cell r="M2885">
            <v>3</v>
          </cell>
          <cell r="Q2885">
            <v>1092.7</v>
          </cell>
          <cell r="R2885">
            <v>933.7</v>
          </cell>
          <cell r="S2885">
            <v>933.7</v>
          </cell>
          <cell r="T2885">
            <v>45</v>
          </cell>
        </row>
        <row r="2886">
          <cell r="C2886" t="str">
            <v>Краснокамский городской округ Пермского края</v>
          </cell>
          <cell r="D2886" t="str">
            <v>с. Стряпунята, ул. Энтузиастов, д. 7</v>
          </cell>
          <cell r="E2886" t="b">
            <v>1</v>
          </cell>
          <cell r="F2886">
            <v>1985</v>
          </cell>
          <cell r="H2886" t="str">
            <v>Кирпич</v>
          </cell>
          <cell r="L2886">
            <v>2</v>
          </cell>
          <cell r="M2886">
            <v>3</v>
          </cell>
          <cell r="Q2886">
            <v>1085.5</v>
          </cell>
          <cell r="R2886">
            <v>960.9</v>
          </cell>
          <cell r="S2886">
            <v>960.9</v>
          </cell>
          <cell r="T2886">
            <v>59</v>
          </cell>
        </row>
        <row r="2887">
          <cell r="C2887" t="str">
            <v>Краснокамский городской округ Пермского края</v>
          </cell>
          <cell r="D2887" t="str">
            <v>с. Стряпунята, ул. Энтузиастов, д. 9</v>
          </cell>
          <cell r="E2887" t="b">
            <v>1</v>
          </cell>
          <cell r="F2887">
            <v>1987</v>
          </cell>
          <cell r="H2887" t="str">
            <v>Кирпич</v>
          </cell>
          <cell r="L2887">
            <v>2</v>
          </cell>
          <cell r="M2887">
            <v>3</v>
          </cell>
          <cell r="Q2887">
            <v>1069.9000000000001</v>
          </cell>
          <cell r="R2887">
            <v>948.3</v>
          </cell>
          <cell r="S2887">
            <v>897.7</v>
          </cell>
          <cell r="T2887">
            <v>54</v>
          </cell>
        </row>
        <row r="2888">
          <cell r="C2888" t="str">
            <v>Краснокамский городской округ Пермского края</v>
          </cell>
          <cell r="D2888" t="str">
            <v>с. Усть-Сыны, ул. Октябрьская, д. 1</v>
          </cell>
          <cell r="E2888" t="b">
            <v>1</v>
          </cell>
          <cell r="F2888">
            <v>1983</v>
          </cell>
          <cell r="G2888">
            <v>2009</v>
          </cell>
          <cell r="H2888" t="str">
            <v>Кирпич</v>
          </cell>
          <cell r="L2888">
            <v>2</v>
          </cell>
          <cell r="M2888">
            <v>4</v>
          </cell>
          <cell r="Q2888">
            <v>1205.8</v>
          </cell>
          <cell r="R2888">
            <v>1091.5</v>
          </cell>
          <cell r="S2888">
            <v>1057.9000000000001</v>
          </cell>
          <cell r="T2888">
            <v>73</v>
          </cell>
        </row>
        <row r="2889">
          <cell r="C2889" t="str">
            <v>Краснокамский городской округ Пермского края</v>
          </cell>
          <cell r="D2889" t="str">
            <v>с. Усть-Сыны, ул. Совхозная, д. 2</v>
          </cell>
          <cell r="E2889" t="b">
            <v>1</v>
          </cell>
          <cell r="F2889">
            <v>1982</v>
          </cell>
          <cell r="G2889">
            <v>2009</v>
          </cell>
          <cell r="H2889" t="str">
            <v>Кирпич</v>
          </cell>
          <cell r="L2889">
            <v>2</v>
          </cell>
          <cell r="M2889">
            <v>4</v>
          </cell>
          <cell r="Q2889">
            <v>1225.5</v>
          </cell>
          <cell r="R2889">
            <v>1112.3</v>
          </cell>
          <cell r="S2889">
            <v>1011.55</v>
          </cell>
          <cell r="T2889">
            <v>64</v>
          </cell>
        </row>
        <row r="2890">
          <cell r="C2890" t="str">
            <v>Краснокамский городской округ Пермского края</v>
          </cell>
          <cell r="D2890" t="str">
            <v>с. Усть-Сыны, ул. Совхозная, д. 4</v>
          </cell>
          <cell r="E2890" t="b">
            <v>1</v>
          </cell>
          <cell r="F2890">
            <v>1974</v>
          </cell>
          <cell r="G2890">
            <v>2009</v>
          </cell>
          <cell r="H2890" t="str">
            <v>Кирпич</v>
          </cell>
          <cell r="L2890">
            <v>2</v>
          </cell>
          <cell r="M2890">
            <v>2</v>
          </cell>
          <cell r="Q2890">
            <v>538.9</v>
          </cell>
          <cell r="R2890">
            <v>522</v>
          </cell>
          <cell r="S2890">
            <v>490.5</v>
          </cell>
          <cell r="T2890">
            <v>40</v>
          </cell>
        </row>
        <row r="2891">
          <cell r="C2891" t="str">
            <v>Краснокамский городской округ Пермского края</v>
          </cell>
          <cell r="D2891" t="str">
            <v>с. Усть-Сыны, ул. Совхозная, д. 6</v>
          </cell>
          <cell r="E2891" t="b">
            <v>1</v>
          </cell>
          <cell r="F2891">
            <v>1987</v>
          </cell>
          <cell r="G2891">
            <v>2009</v>
          </cell>
          <cell r="H2891" t="str">
            <v>Кирпич</v>
          </cell>
          <cell r="L2891">
            <v>2</v>
          </cell>
          <cell r="M2891">
            <v>3</v>
          </cell>
          <cell r="Q2891">
            <v>1046.9000000000001</v>
          </cell>
          <cell r="R2891">
            <v>947.4</v>
          </cell>
          <cell r="S2891">
            <v>896.2</v>
          </cell>
          <cell r="T2891">
            <v>47</v>
          </cell>
        </row>
        <row r="2892">
          <cell r="C2892" t="str">
            <v>Краснокамский городской округ Пермского края</v>
          </cell>
          <cell r="D2892" t="str">
            <v>с. Усть-Сыны, ул. Совхозная, д. 8</v>
          </cell>
          <cell r="E2892" t="b">
            <v>1</v>
          </cell>
          <cell r="F2892">
            <v>1974</v>
          </cell>
          <cell r="H2892" t="str">
            <v>Кирпич</v>
          </cell>
          <cell r="L2892">
            <v>2</v>
          </cell>
          <cell r="M2892">
            <v>2</v>
          </cell>
          <cell r="Q2892">
            <v>570.4</v>
          </cell>
          <cell r="R2892">
            <v>522</v>
          </cell>
          <cell r="S2892">
            <v>280.8</v>
          </cell>
          <cell r="T2892">
            <v>43</v>
          </cell>
        </row>
        <row r="2893">
          <cell r="C2893" t="str">
            <v>Краснокамский городской округ Пермского края</v>
          </cell>
          <cell r="D2893" t="str">
            <v>с. Усть-Сыны, ул. Совхозная, д. 10</v>
          </cell>
          <cell r="E2893" t="b">
            <v>1</v>
          </cell>
          <cell r="F2893">
            <v>1988</v>
          </cell>
          <cell r="H2893" t="str">
            <v>Кирпич</v>
          </cell>
          <cell r="L2893">
            <v>2</v>
          </cell>
          <cell r="M2893">
            <v>2</v>
          </cell>
          <cell r="Q2893">
            <v>712.4</v>
          </cell>
          <cell r="R2893">
            <v>637.1</v>
          </cell>
          <cell r="S2893">
            <v>347</v>
          </cell>
          <cell r="T2893">
            <v>41</v>
          </cell>
        </row>
        <row r="2894">
          <cell r="C2894" t="str">
            <v>Краснокамский городской округ Пермского края</v>
          </cell>
          <cell r="D2894" t="str">
            <v>с. Усть-Сыны, ул. Совхозная, д. 12</v>
          </cell>
          <cell r="E2894" t="b">
            <v>1</v>
          </cell>
          <cell r="F2894">
            <v>1978</v>
          </cell>
          <cell r="G2894">
            <v>2009</v>
          </cell>
          <cell r="H2894" t="str">
            <v>панели</v>
          </cell>
          <cell r="L2894">
            <v>2</v>
          </cell>
          <cell r="M2894">
            <v>2</v>
          </cell>
          <cell r="Q2894">
            <v>582.20000000000005</v>
          </cell>
          <cell r="R2894">
            <v>582.20000000000005</v>
          </cell>
          <cell r="S2894">
            <v>495</v>
          </cell>
          <cell r="T2894">
            <v>34</v>
          </cell>
        </row>
        <row r="2895">
          <cell r="C2895" t="str">
            <v>Краснокамский городской округ Пермского края</v>
          </cell>
          <cell r="D2895" t="str">
            <v>с. Усть-Сыны, ул. Совхозная, д. 8А</v>
          </cell>
          <cell r="E2895" t="b">
            <v>1</v>
          </cell>
          <cell r="F2895">
            <v>1968</v>
          </cell>
          <cell r="H2895" t="str">
            <v>кирпич</v>
          </cell>
          <cell r="I2895" t="str">
            <v>скатная</v>
          </cell>
          <cell r="J2895" t="str">
            <v>ТЕП ГВС</v>
          </cell>
          <cell r="K2895" t="str">
            <v>не имеется</v>
          </cell>
          <cell r="L2895">
            <v>2</v>
          </cell>
          <cell r="M2895">
            <v>1</v>
          </cell>
          <cell r="Q2895">
            <v>304.89999999999998</v>
          </cell>
          <cell r="R2895">
            <v>199.7</v>
          </cell>
          <cell r="S2895">
            <v>199.7</v>
          </cell>
          <cell r="T2895">
            <v>18</v>
          </cell>
        </row>
        <row r="2896">
          <cell r="C2896" t="str">
            <v>Краснокамский городской округ Пермского края</v>
          </cell>
          <cell r="D2896" t="str">
            <v>с. Черная, ул. Новостройки, д. 1</v>
          </cell>
          <cell r="E2896" t="b">
            <v>1</v>
          </cell>
          <cell r="F2896">
            <v>1989</v>
          </cell>
          <cell r="H2896" t="str">
            <v>Кирпич</v>
          </cell>
          <cell r="L2896">
            <v>2</v>
          </cell>
          <cell r="M2896">
            <v>2</v>
          </cell>
          <cell r="Q2896">
            <v>634.1</v>
          </cell>
          <cell r="R2896">
            <v>572.29999999999995</v>
          </cell>
          <cell r="S2896">
            <v>429.4</v>
          </cell>
          <cell r="T2896">
            <v>35</v>
          </cell>
        </row>
        <row r="2897">
          <cell r="C2897" t="str">
            <v>Краснокамский городской округ Пермского края</v>
          </cell>
          <cell r="D2897" t="str">
            <v>с. Черная, ул. Новостройки, д. 2</v>
          </cell>
          <cell r="E2897" t="b">
            <v>1</v>
          </cell>
          <cell r="F2897">
            <v>1990</v>
          </cell>
          <cell r="H2897" t="str">
            <v>Кирпич</v>
          </cell>
          <cell r="L2897">
            <v>2</v>
          </cell>
          <cell r="M2897">
            <v>2</v>
          </cell>
          <cell r="Q2897">
            <v>625.6</v>
          </cell>
          <cell r="R2897">
            <v>571.6</v>
          </cell>
          <cell r="S2897">
            <v>571.6</v>
          </cell>
          <cell r="T2897">
            <v>32</v>
          </cell>
        </row>
        <row r="2898">
          <cell r="C2898" t="str">
            <v>Краснокамский городской округ Пермского края</v>
          </cell>
          <cell r="D2898" t="str">
            <v>с. Черная, ул. Новостройки, д. 3</v>
          </cell>
          <cell r="E2898" t="b">
            <v>1</v>
          </cell>
          <cell r="F2898">
            <v>1995</v>
          </cell>
          <cell r="H2898" t="str">
            <v>Кирпич</v>
          </cell>
          <cell r="L2898">
            <v>3</v>
          </cell>
          <cell r="M2898">
            <v>3</v>
          </cell>
          <cell r="Q2898">
            <v>2069.6</v>
          </cell>
          <cell r="R2898">
            <v>1884.2</v>
          </cell>
          <cell r="S2898">
            <v>1732.4</v>
          </cell>
          <cell r="T2898">
            <v>70</v>
          </cell>
        </row>
        <row r="2899">
          <cell r="C2899" t="str">
            <v>Краснокамский городской округ Пермского края</v>
          </cell>
          <cell r="D2899" t="str">
            <v>с. Черная, ул. Северная, д. 2</v>
          </cell>
          <cell r="E2899" t="b">
            <v>1</v>
          </cell>
          <cell r="F2899">
            <v>1988</v>
          </cell>
          <cell r="H2899" t="str">
            <v>Кирпич</v>
          </cell>
          <cell r="L2899">
            <v>2</v>
          </cell>
          <cell r="M2899">
            <v>3</v>
          </cell>
          <cell r="Q2899">
            <v>1066.3</v>
          </cell>
          <cell r="R2899">
            <v>946.5</v>
          </cell>
          <cell r="S2899">
            <v>783</v>
          </cell>
          <cell r="T2899">
            <v>40</v>
          </cell>
        </row>
        <row r="2900">
          <cell r="C2900" t="str">
            <v>Краснокамский городской округ Пермского края</v>
          </cell>
          <cell r="D2900" t="str">
            <v>с. Черная, ул. Северная, д. 4</v>
          </cell>
          <cell r="E2900" t="b">
            <v>1</v>
          </cell>
          <cell r="F2900">
            <v>1992</v>
          </cell>
          <cell r="H2900" t="str">
            <v>Кирпич</v>
          </cell>
          <cell r="L2900">
            <v>3</v>
          </cell>
          <cell r="M2900">
            <v>2</v>
          </cell>
          <cell r="Q2900">
            <v>1420.7</v>
          </cell>
          <cell r="R2900">
            <v>1311.8</v>
          </cell>
          <cell r="S2900">
            <v>1012.5</v>
          </cell>
          <cell r="T2900">
            <v>68</v>
          </cell>
        </row>
        <row r="2901">
          <cell r="C2901" t="str">
            <v>Краснокамский городской округ Пермского края</v>
          </cell>
          <cell r="D2901" t="str">
            <v>с. Черная, ул. Северная, д. 7</v>
          </cell>
          <cell r="E2901" t="b">
            <v>1</v>
          </cell>
          <cell r="F2901">
            <v>1982</v>
          </cell>
          <cell r="H2901" t="str">
            <v>Кирпич</v>
          </cell>
          <cell r="I2901" t="str">
            <v>скатная</v>
          </cell>
          <cell r="L2901">
            <v>2</v>
          </cell>
          <cell r="M2901">
            <v>1</v>
          </cell>
          <cell r="Q2901">
            <v>610.79999999999995</v>
          </cell>
          <cell r="R2901">
            <v>428.9</v>
          </cell>
          <cell r="S2901">
            <v>428.9</v>
          </cell>
          <cell r="T2901">
            <v>15</v>
          </cell>
        </row>
        <row r="2902">
          <cell r="C2902" t="str">
            <v>Кудымкарский муниципальный округ Пермского края</v>
          </cell>
          <cell r="D2902" t="str">
            <v>г. Кудымкар, ул. 50 лет Октября, д. 14</v>
          </cell>
          <cell r="E2902" t="b">
            <v>1</v>
          </cell>
          <cell r="F2902">
            <v>1979</v>
          </cell>
          <cell r="H2902" t="str">
            <v>Кирпич</v>
          </cell>
          <cell r="L2902">
            <v>5</v>
          </cell>
          <cell r="M2902">
            <v>4</v>
          </cell>
          <cell r="Q2902">
            <v>4154</v>
          </cell>
          <cell r="R2902">
            <v>3262.8</v>
          </cell>
          <cell r="S2902">
            <v>2671.3</v>
          </cell>
          <cell r="T2902">
            <v>190</v>
          </cell>
        </row>
        <row r="2903">
          <cell r="C2903" t="str">
            <v>Кудымкарский муниципальный округ Пермского края</v>
          </cell>
          <cell r="D2903" t="str">
            <v>г. Кудымкар, ул. 50 лет Октября, д. 18</v>
          </cell>
          <cell r="E2903" t="b">
            <v>1</v>
          </cell>
          <cell r="F2903">
            <v>1978</v>
          </cell>
          <cell r="H2903" t="str">
            <v>Кирпич</v>
          </cell>
          <cell r="L2903">
            <v>5</v>
          </cell>
          <cell r="M2903">
            <v>6</v>
          </cell>
          <cell r="Q2903">
            <v>5925.9</v>
          </cell>
          <cell r="R2903">
            <v>5383.4</v>
          </cell>
          <cell r="S2903">
            <v>4837.8</v>
          </cell>
          <cell r="T2903">
            <v>350</v>
          </cell>
        </row>
        <row r="2904">
          <cell r="C2904" t="str">
            <v>Кудымкарский муниципальный округ Пермского края</v>
          </cell>
          <cell r="D2904" t="str">
            <v>г. Кудымкар, ул. 50 лет Октября, д. 20</v>
          </cell>
          <cell r="E2904" t="b">
            <v>1</v>
          </cell>
          <cell r="F2904">
            <v>1983</v>
          </cell>
          <cell r="H2904" t="str">
            <v>Кирпич</v>
          </cell>
          <cell r="L2904">
            <v>5</v>
          </cell>
          <cell r="M2904">
            <v>4</v>
          </cell>
          <cell r="Q2904">
            <v>2941</v>
          </cell>
          <cell r="R2904">
            <v>2742.6</v>
          </cell>
          <cell r="S2904">
            <v>2515.9</v>
          </cell>
          <cell r="T2904">
            <v>190</v>
          </cell>
        </row>
        <row r="2905">
          <cell r="C2905" t="str">
            <v>Кудымкарский муниципальный округ Пермского края</v>
          </cell>
          <cell r="D2905" t="str">
            <v>г. Кудымкар, ул. 50 лет Октября, д. 22</v>
          </cell>
          <cell r="E2905" t="b">
            <v>1</v>
          </cell>
          <cell r="F2905">
            <v>1980</v>
          </cell>
          <cell r="H2905" t="str">
            <v>Кирпич</v>
          </cell>
          <cell r="L2905">
            <v>5</v>
          </cell>
          <cell r="M2905">
            <v>10</v>
          </cell>
          <cell r="Q2905">
            <v>7625.8</v>
          </cell>
          <cell r="R2905">
            <v>7308</v>
          </cell>
          <cell r="S2905">
            <v>6954.4</v>
          </cell>
          <cell r="T2905">
            <v>219</v>
          </cell>
        </row>
        <row r="2906">
          <cell r="C2906" t="str">
            <v>Кудымкарский муниципальный округ Пермского края</v>
          </cell>
          <cell r="D2906" t="str">
            <v>г. Кудымкар, ул. 50 лет Октября, д. 25</v>
          </cell>
          <cell r="E2906" t="b">
            <v>1</v>
          </cell>
          <cell r="F2906">
            <v>1987</v>
          </cell>
          <cell r="H2906" t="str">
            <v>Кирпич</v>
          </cell>
          <cell r="L2906">
            <v>5</v>
          </cell>
          <cell r="M2906">
            <v>1</v>
          </cell>
          <cell r="Q2906">
            <v>2518.1999999999998</v>
          </cell>
          <cell r="R2906">
            <v>2112</v>
          </cell>
          <cell r="S2906">
            <v>2041.2</v>
          </cell>
          <cell r="T2906">
            <v>200</v>
          </cell>
        </row>
        <row r="2907">
          <cell r="C2907" t="str">
            <v>Кудымкарский муниципальный округ Пермского края</v>
          </cell>
          <cell r="D2907" t="str">
            <v>г. Кудымкар, ул. 50 лет Октября, д. 27</v>
          </cell>
          <cell r="E2907" t="b">
            <v>1</v>
          </cell>
          <cell r="F2907">
            <v>1986</v>
          </cell>
          <cell r="H2907" t="str">
            <v>Кирпич</v>
          </cell>
          <cell r="L2907">
            <v>5</v>
          </cell>
          <cell r="M2907">
            <v>1</v>
          </cell>
          <cell r="Q2907">
            <v>2477.1999999999998</v>
          </cell>
          <cell r="R2907">
            <v>2088.3000000000002</v>
          </cell>
          <cell r="S2907">
            <v>2088.3000000000002</v>
          </cell>
          <cell r="T2907">
            <v>230</v>
          </cell>
        </row>
        <row r="2908">
          <cell r="C2908" t="str">
            <v>Кудымкарский муниципальный округ Пермского края</v>
          </cell>
          <cell r="D2908" t="str">
            <v>г. Кудымкар, ул. 50 лет Октября, д. 32</v>
          </cell>
          <cell r="E2908" t="b">
            <v>1</v>
          </cell>
          <cell r="F2908">
            <v>1966</v>
          </cell>
          <cell r="H2908" t="str">
            <v>Кирпич</v>
          </cell>
          <cell r="L2908">
            <v>3</v>
          </cell>
          <cell r="M2908">
            <v>4</v>
          </cell>
          <cell r="Q2908">
            <v>2115.8000000000002</v>
          </cell>
          <cell r="R2908">
            <v>2115.8000000000002</v>
          </cell>
          <cell r="S2908">
            <v>1544.8</v>
          </cell>
          <cell r="T2908">
            <v>80</v>
          </cell>
        </row>
        <row r="2909">
          <cell r="C2909" t="str">
            <v>Кудымкарский муниципальный округ Пермского края</v>
          </cell>
          <cell r="D2909" t="str">
            <v>г. Кудымкар, ул. 50 лет Октября, д. 34</v>
          </cell>
          <cell r="E2909" t="b">
            <v>1</v>
          </cell>
          <cell r="F2909">
            <v>1933</v>
          </cell>
          <cell r="H2909" t="str">
            <v>Кирпич</v>
          </cell>
          <cell r="L2909">
            <v>2</v>
          </cell>
          <cell r="M2909">
            <v>2</v>
          </cell>
          <cell r="Q2909">
            <v>712</v>
          </cell>
          <cell r="R2909">
            <v>656.3</v>
          </cell>
          <cell r="S2909">
            <v>421.5</v>
          </cell>
          <cell r="T2909">
            <v>16</v>
          </cell>
        </row>
        <row r="2910">
          <cell r="C2910" t="str">
            <v>Кудымкарский муниципальный округ Пермского края</v>
          </cell>
          <cell r="D2910" t="str">
            <v>г. Кудымкар, ул. 50 лет Октября, д. 36</v>
          </cell>
          <cell r="E2910" t="b">
            <v>1</v>
          </cell>
          <cell r="F2910">
            <v>1953</v>
          </cell>
          <cell r="H2910" t="str">
            <v>Кирпич</v>
          </cell>
          <cell r="L2910">
            <v>2</v>
          </cell>
          <cell r="M2910">
            <v>1</v>
          </cell>
          <cell r="Q2910">
            <v>537</v>
          </cell>
          <cell r="R2910">
            <v>373.7</v>
          </cell>
          <cell r="S2910">
            <v>373.7</v>
          </cell>
          <cell r="T2910">
            <v>35</v>
          </cell>
        </row>
        <row r="2911">
          <cell r="C2911" t="str">
            <v>Кудымкарский муниципальный округ Пермского края</v>
          </cell>
          <cell r="D2911" t="str">
            <v>г. Кудымкар, ул. 50 лет Октября, д. 38</v>
          </cell>
          <cell r="E2911" t="b">
            <v>1</v>
          </cell>
          <cell r="F2911">
            <v>1957</v>
          </cell>
          <cell r="H2911" t="str">
            <v>Кирпич</v>
          </cell>
          <cell r="L2911">
            <v>2</v>
          </cell>
          <cell r="M2911">
            <v>1</v>
          </cell>
          <cell r="Q2911">
            <v>404.3</v>
          </cell>
          <cell r="R2911">
            <v>374.3</v>
          </cell>
          <cell r="S2911">
            <v>316.7</v>
          </cell>
          <cell r="T2911">
            <v>16</v>
          </cell>
        </row>
        <row r="2912">
          <cell r="C2912" t="str">
            <v>Кудымкарский муниципальный округ Пермского края</v>
          </cell>
          <cell r="D2912" t="str">
            <v>г. Кудымкар, ул. 50 лет Октября, д. 40</v>
          </cell>
          <cell r="E2912" t="b">
            <v>1</v>
          </cell>
          <cell r="F2912">
            <v>1988</v>
          </cell>
          <cell r="H2912" t="str">
            <v>кирпич</v>
          </cell>
          <cell r="I2912" t="str">
            <v>плоская</v>
          </cell>
          <cell r="J2912" t="str">
            <v>ГВС</v>
          </cell>
          <cell r="K2912" t="str">
            <v>имеется</v>
          </cell>
          <cell r="L2912">
            <v>5</v>
          </cell>
          <cell r="M2912">
            <v>4</v>
          </cell>
          <cell r="Q2912">
            <v>3171</v>
          </cell>
          <cell r="R2912">
            <v>2819</v>
          </cell>
          <cell r="S2912">
            <v>2819</v>
          </cell>
          <cell r="T2912">
            <v>110</v>
          </cell>
        </row>
        <row r="2913">
          <cell r="C2913" t="str">
            <v>Кудымкарский муниципальный округ Пермского края</v>
          </cell>
          <cell r="D2913" t="str">
            <v>г. Кудымкар, ул. 50 лет Октября, д. 28А</v>
          </cell>
          <cell r="E2913" t="b">
            <v>1</v>
          </cell>
          <cell r="F2913">
            <v>1993</v>
          </cell>
          <cell r="H2913" t="str">
            <v>Кирпич</v>
          </cell>
          <cell r="L2913">
            <v>3</v>
          </cell>
          <cell r="M2913">
            <v>2</v>
          </cell>
          <cell r="Q2913">
            <v>621.5</v>
          </cell>
          <cell r="R2913">
            <v>544.5</v>
          </cell>
          <cell r="S2913">
            <v>544.5</v>
          </cell>
          <cell r="T2913">
            <v>15</v>
          </cell>
        </row>
        <row r="2914">
          <cell r="C2914" t="str">
            <v>Кудымкарский муниципальный округ Пермского края</v>
          </cell>
          <cell r="D2914" t="str">
            <v>г. Кудымкар, ул. 50 лет Октября, д. 37А</v>
          </cell>
          <cell r="E2914" t="b">
            <v>1</v>
          </cell>
          <cell r="F2914">
            <v>2008</v>
          </cell>
          <cell r="H2914" t="str">
            <v>Кирпич</v>
          </cell>
          <cell r="L2914">
            <v>5</v>
          </cell>
          <cell r="M2914">
            <v>4</v>
          </cell>
          <cell r="Q2914">
            <v>4240.1000000000004</v>
          </cell>
          <cell r="R2914">
            <v>3747.2</v>
          </cell>
          <cell r="S2914">
            <v>3747.2</v>
          </cell>
          <cell r="T2914">
            <v>120</v>
          </cell>
        </row>
        <row r="2915">
          <cell r="C2915" t="str">
            <v>Кудымкарский муниципальный округ Пермского края</v>
          </cell>
          <cell r="D2915" t="str">
            <v>г. Кудымкар, ул. 8 Марта, д. 9</v>
          </cell>
          <cell r="E2915" t="b">
            <v>1</v>
          </cell>
          <cell r="F2915">
            <v>2011</v>
          </cell>
          <cell r="H2915" t="str">
            <v>ж/б панели</v>
          </cell>
          <cell r="I2915" t="str">
            <v>плоская</v>
          </cell>
          <cell r="J2915" t="str">
            <v>ГВС</v>
          </cell>
          <cell r="K2915" t="str">
            <v>имеется</v>
          </cell>
          <cell r="L2915">
            <v>5</v>
          </cell>
          <cell r="M2915">
            <v>4</v>
          </cell>
          <cell r="Q2915">
            <v>3398</v>
          </cell>
          <cell r="R2915">
            <v>2711</v>
          </cell>
          <cell r="S2915">
            <v>2711</v>
          </cell>
          <cell r="T2915">
            <v>180</v>
          </cell>
        </row>
        <row r="2916">
          <cell r="C2916" t="str">
            <v>Кудымкарский муниципальный округ Пермского края</v>
          </cell>
          <cell r="D2916" t="str">
            <v>г. Кудымкар, ул. 8 Марта, д. 13</v>
          </cell>
          <cell r="E2916" t="b">
            <v>1</v>
          </cell>
          <cell r="F2916">
            <v>1990</v>
          </cell>
          <cell r="H2916" t="str">
            <v>кирпич</v>
          </cell>
          <cell r="I2916" t="str">
            <v>скатная</v>
          </cell>
          <cell r="J2916" t="str">
            <v>ГВС</v>
          </cell>
          <cell r="K2916" t="str">
            <v>имеется</v>
          </cell>
          <cell r="L2916">
            <v>5</v>
          </cell>
          <cell r="M2916">
            <v>3</v>
          </cell>
          <cell r="Q2916">
            <v>3714</v>
          </cell>
          <cell r="R2916">
            <v>2725</v>
          </cell>
          <cell r="S2916">
            <v>2680</v>
          </cell>
          <cell r="T2916">
            <v>180</v>
          </cell>
        </row>
        <row r="2917">
          <cell r="C2917" t="str">
            <v>Кудымкарский муниципальный округ Пермского края</v>
          </cell>
          <cell r="D2917" t="str">
            <v>г. Кудымкар, ул. 8 Марта, д. 15</v>
          </cell>
          <cell r="E2917" t="b">
            <v>1</v>
          </cell>
          <cell r="F2917">
            <v>1976</v>
          </cell>
          <cell r="H2917" t="str">
            <v>Кирпич</v>
          </cell>
          <cell r="L2917">
            <v>3</v>
          </cell>
          <cell r="M2917">
            <v>2</v>
          </cell>
          <cell r="Q2917">
            <v>1172.4000000000001</v>
          </cell>
          <cell r="R2917">
            <v>1073.0999999999999</v>
          </cell>
          <cell r="S2917">
            <v>1073.0999999999999</v>
          </cell>
          <cell r="T2917">
            <v>72</v>
          </cell>
        </row>
        <row r="2918">
          <cell r="C2918" t="str">
            <v>Кудымкарский муниципальный округ Пермского края</v>
          </cell>
          <cell r="D2918" t="str">
            <v>г. Кудымкар, ул. Авиаторов, д. 1</v>
          </cell>
          <cell r="E2918" t="b">
            <v>1</v>
          </cell>
          <cell r="F2918">
            <v>1970</v>
          </cell>
          <cell r="H2918" t="str">
            <v>Кирпич</v>
          </cell>
          <cell r="L2918">
            <v>2</v>
          </cell>
          <cell r="M2918">
            <v>2</v>
          </cell>
          <cell r="Q2918">
            <v>521.1</v>
          </cell>
          <cell r="R2918">
            <v>306.7</v>
          </cell>
          <cell r="S2918">
            <v>306.7</v>
          </cell>
          <cell r="T2918">
            <v>36</v>
          </cell>
        </row>
        <row r="2919">
          <cell r="C2919" t="str">
            <v>Кудымкарский муниципальный округ Пермского края</v>
          </cell>
          <cell r="D2919" t="str">
            <v>г. Кудымкар, ул. Большевистская, д. 4</v>
          </cell>
          <cell r="E2919" t="b">
            <v>1</v>
          </cell>
          <cell r="F2919">
            <v>1971</v>
          </cell>
          <cell r="H2919" t="str">
            <v>Кирпич</v>
          </cell>
          <cell r="L2919">
            <v>2</v>
          </cell>
          <cell r="M2919">
            <v>2</v>
          </cell>
          <cell r="Q2919">
            <v>814.5</v>
          </cell>
          <cell r="R2919">
            <v>758.5</v>
          </cell>
          <cell r="S2919">
            <v>711</v>
          </cell>
          <cell r="T2919">
            <v>50</v>
          </cell>
        </row>
        <row r="2920">
          <cell r="C2920" t="str">
            <v>Кудымкарский муниципальный округ Пермского края</v>
          </cell>
          <cell r="D2920" t="str">
            <v>г. Кудымкар, ул. Большевистская, д. 6</v>
          </cell>
          <cell r="E2920" t="b">
            <v>1</v>
          </cell>
          <cell r="F2920">
            <v>1968</v>
          </cell>
          <cell r="H2920" t="str">
            <v>Кирпич</v>
          </cell>
          <cell r="L2920">
            <v>2</v>
          </cell>
          <cell r="M2920">
            <v>3</v>
          </cell>
          <cell r="Q2920">
            <v>970.6</v>
          </cell>
          <cell r="R2920">
            <v>887</v>
          </cell>
          <cell r="S2920">
            <v>798.4</v>
          </cell>
          <cell r="T2920">
            <v>70</v>
          </cell>
        </row>
        <row r="2921">
          <cell r="C2921" t="str">
            <v>Кудымкарский муниципальный округ Пермского края</v>
          </cell>
          <cell r="D2921" t="str">
            <v>г. Кудымкар, ул. Большевистская, д. 8</v>
          </cell>
          <cell r="E2921" t="b">
            <v>1</v>
          </cell>
          <cell r="F2921">
            <v>1978</v>
          </cell>
          <cell r="H2921" t="str">
            <v>Кирпич</v>
          </cell>
          <cell r="L2921">
            <v>3</v>
          </cell>
          <cell r="M2921">
            <v>2</v>
          </cell>
          <cell r="Q2921">
            <v>1208.8</v>
          </cell>
          <cell r="R2921">
            <v>1135.9000000000001</v>
          </cell>
          <cell r="S2921">
            <v>1070.0999999999999</v>
          </cell>
          <cell r="T2921">
            <v>70</v>
          </cell>
        </row>
        <row r="2922">
          <cell r="C2922" t="str">
            <v>Кудымкарский муниципальный округ Пермского края</v>
          </cell>
          <cell r="D2922" t="str">
            <v>г. Кудымкар, ул. Виталия Онькова, д. 24</v>
          </cell>
          <cell r="E2922" t="b">
            <v>1</v>
          </cell>
          <cell r="F2922">
            <v>2015</v>
          </cell>
          <cell r="H2922" t="str">
            <v>кирпич</v>
          </cell>
          <cell r="I2922" t="str">
            <v>скатная</v>
          </cell>
          <cell r="J2922" t="str">
            <v>ГАЗ ГВС</v>
          </cell>
          <cell r="K2922" t="str">
            <v>имеется</v>
          </cell>
          <cell r="L2922">
            <v>3</v>
          </cell>
          <cell r="M2922">
            <v>2</v>
          </cell>
          <cell r="Q2922">
            <v>2734</v>
          </cell>
          <cell r="R2922">
            <v>2356</v>
          </cell>
          <cell r="S2922">
            <v>1390</v>
          </cell>
          <cell r="T2922">
            <v>190</v>
          </cell>
        </row>
        <row r="2923">
          <cell r="C2923" t="str">
            <v>Кудымкарский муниципальный округ Пермского края</v>
          </cell>
          <cell r="D2923" t="str">
            <v>г. Кудымкар, ул. Виталия Онькова, д. 24А</v>
          </cell>
          <cell r="E2923" t="b">
            <v>1</v>
          </cell>
          <cell r="F2923">
            <v>2015</v>
          </cell>
          <cell r="H2923" t="str">
            <v>кирпич</v>
          </cell>
          <cell r="I2923" t="str">
            <v>скатная</v>
          </cell>
          <cell r="J2923" t="str">
            <v>ГАЗ ГВС</v>
          </cell>
          <cell r="K2923" t="str">
            <v>имеется</v>
          </cell>
          <cell r="L2923">
            <v>3</v>
          </cell>
          <cell r="M2923">
            <v>2</v>
          </cell>
          <cell r="Q2923">
            <v>2804</v>
          </cell>
          <cell r="R2923">
            <v>2386</v>
          </cell>
          <cell r="S2923">
            <v>2019</v>
          </cell>
          <cell r="T2923">
            <v>230</v>
          </cell>
        </row>
        <row r="2924">
          <cell r="C2924" t="str">
            <v>Кудымкарский муниципальный округ Пермского края</v>
          </cell>
          <cell r="D2924" t="str">
            <v>г. Кудымкар, ул. Виталия Онькова, д. 24Б</v>
          </cell>
          <cell r="E2924" t="b">
            <v>1</v>
          </cell>
          <cell r="F2924">
            <v>2016</v>
          </cell>
          <cell r="H2924" t="str">
            <v>кирпич</v>
          </cell>
          <cell r="I2924" t="str">
            <v>скатная</v>
          </cell>
          <cell r="J2924" t="str">
            <v>ГАЗ ГВС</v>
          </cell>
          <cell r="K2924" t="str">
            <v>имеется</v>
          </cell>
          <cell r="L2924">
            <v>3</v>
          </cell>
          <cell r="M2924">
            <v>2</v>
          </cell>
          <cell r="Q2924">
            <v>2767</v>
          </cell>
          <cell r="R2924">
            <v>2348</v>
          </cell>
          <cell r="S2924">
            <v>2086</v>
          </cell>
          <cell r="T2924">
            <v>250</v>
          </cell>
        </row>
        <row r="2925">
          <cell r="C2925" t="str">
            <v>Кудымкарский муниципальный округ Пермского края</v>
          </cell>
          <cell r="D2925" t="str">
            <v>г. Кудымкар, ул. Володарского, д. 23</v>
          </cell>
          <cell r="E2925" t="b">
            <v>1</v>
          </cell>
          <cell r="F2925">
            <v>1985</v>
          </cell>
          <cell r="H2925" t="str">
            <v>Кирпич</v>
          </cell>
          <cell r="L2925">
            <v>5</v>
          </cell>
          <cell r="M2925">
            <v>5</v>
          </cell>
          <cell r="Q2925">
            <v>3868.2</v>
          </cell>
          <cell r="R2925">
            <v>3474</v>
          </cell>
          <cell r="S2925">
            <v>3474</v>
          </cell>
          <cell r="T2925">
            <v>69</v>
          </cell>
        </row>
        <row r="2926">
          <cell r="C2926" t="str">
            <v>Кудымкарский муниципальный округ Пермского края</v>
          </cell>
          <cell r="D2926" t="str">
            <v>г. Кудымкар, ул. Володарского, д. 25</v>
          </cell>
          <cell r="E2926" t="b">
            <v>1</v>
          </cell>
          <cell r="F2926">
            <v>1987</v>
          </cell>
          <cell r="H2926" t="str">
            <v>кирпич</v>
          </cell>
          <cell r="L2926">
            <v>5</v>
          </cell>
          <cell r="M2926">
            <v>9</v>
          </cell>
          <cell r="Q2926">
            <v>8118.8</v>
          </cell>
          <cell r="R2926">
            <v>6195.8</v>
          </cell>
          <cell r="S2926">
            <v>5932.4</v>
          </cell>
          <cell r="T2926">
            <v>473</v>
          </cell>
        </row>
        <row r="2927">
          <cell r="C2927" t="str">
            <v>Кудымкарский муниципальный округ Пермского края</v>
          </cell>
          <cell r="D2927" t="str">
            <v>г. Кудымкар, ул. Гагарина, д. 10</v>
          </cell>
          <cell r="E2927" t="b">
            <v>1</v>
          </cell>
          <cell r="F2927">
            <v>1960</v>
          </cell>
          <cell r="H2927" t="str">
            <v>Кирпич</v>
          </cell>
          <cell r="L2927">
            <v>2</v>
          </cell>
          <cell r="M2927">
            <v>2</v>
          </cell>
          <cell r="Q2927">
            <v>668.5</v>
          </cell>
          <cell r="R2927">
            <v>620.70000000000005</v>
          </cell>
          <cell r="S2927">
            <v>581.4</v>
          </cell>
          <cell r="T2927">
            <v>48</v>
          </cell>
        </row>
        <row r="2928">
          <cell r="C2928" t="str">
            <v>Кудымкарский муниципальный округ Пермского края</v>
          </cell>
          <cell r="D2928" t="str">
            <v>г. Кудымкар, ул. Гагарина, д. 12</v>
          </cell>
          <cell r="E2928" t="b">
            <v>1</v>
          </cell>
          <cell r="F2928">
            <v>1960</v>
          </cell>
          <cell r="H2928" t="str">
            <v>Кирпич</v>
          </cell>
          <cell r="L2928">
            <v>2</v>
          </cell>
          <cell r="M2928">
            <v>2</v>
          </cell>
          <cell r="Q2928">
            <v>666.9</v>
          </cell>
          <cell r="R2928">
            <v>618.5</v>
          </cell>
          <cell r="S2928">
            <v>579.20000000000005</v>
          </cell>
          <cell r="T2928">
            <v>48</v>
          </cell>
        </row>
        <row r="2929">
          <cell r="C2929" t="str">
            <v>Кудымкарский муниципальный округ Пермского края</v>
          </cell>
          <cell r="D2929" t="str">
            <v>г. Кудымкар, ул. Гагарина, д. 14</v>
          </cell>
          <cell r="E2929" t="b">
            <v>1</v>
          </cell>
          <cell r="F2929">
            <v>1963</v>
          </cell>
          <cell r="H2929" t="str">
            <v>Кирпич</v>
          </cell>
          <cell r="L2929">
            <v>3</v>
          </cell>
          <cell r="M2929">
            <v>3</v>
          </cell>
          <cell r="Q2929">
            <v>1578.6</v>
          </cell>
          <cell r="R2929">
            <v>1468.8</v>
          </cell>
          <cell r="S2929">
            <v>1437.5</v>
          </cell>
          <cell r="T2929">
            <v>110</v>
          </cell>
        </row>
        <row r="2930">
          <cell r="C2930" t="str">
            <v>Кудымкарский муниципальный округ Пермского края</v>
          </cell>
          <cell r="D2930" t="str">
            <v>г. Кудымкар, ул. Гагарина, д. 15</v>
          </cell>
          <cell r="E2930" t="b">
            <v>1</v>
          </cell>
          <cell r="F2930">
            <v>1960</v>
          </cell>
          <cell r="H2930" t="str">
            <v>Кирпич</v>
          </cell>
          <cell r="L2930">
            <v>2</v>
          </cell>
          <cell r="M2930">
            <v>2</v>
          </cell>
          <cell r="Q2930">
            <v>660.3</v>
          </cell>
          <cell r="R2930">
            <v>612.5</v>
          </cell>
          <cell r="S2930">
            <v>612.5</v>
          </cell>
          <cell r="T2930">
            <v>48</v>
          </cell>
        </row>
        <row r="2931">
          <cell r="C2931" t="str">
            <v>Кудымкарский муниципальный округ Пермского края</v>
          </cell>
          <cell r="D2931" t="str">
            <v>г. Кудымкар, ул. Гагарина, д. 16</v>
          </cell>
          <cell r="E2931" t="b">
            <v>1</v>
          </cell>
          <cell r="F2931">
            <v>1960</v>
          </cell>
          <cell r="H2931" t="str">
            <v>Кирпич</v>
          </cell>
          <cell r="L2931">
            <v>3</v>
          </cell>
          <cell r="M2931">
            <v>3</v>
          </cell>
          <cell r="Q2931">
            <v>1582.9</v>
          </cell>
          <cell r="R2931">
            <v>1476.9</v>
          </cell>
          <cell r="S2931">
            <v>1436.9</v>
          </cell>
          <cell r="T2931">
            <v>108</v>
          </cell>
        </row>
        <row r="2932">
          <cell r="C2932" t="str">
            <v>Кудымкарский муниципальный округ Пермского края</v>
          </cell>
          <cell r="D2932" t="str">
            <v>г. Кудымкар, ул. Гагарина, д. 17</v>
          </cell>
          <cell r="E2932" t="b">
            <v>1</v>
          </cell>
          <cell r="F2932">
            <v>1960</v>
          </cell>
          <cell r="H2932" t="str">
            <v>Кирпич</v>
          </cell>
          <cell r="K2932" t="str">
            <v>не имеется</v>
          </cell>
          <cell r="L2932">
            <v>2</v>
          </cell>
          <cell r="M2932">
            <v>2</v>
          </cell>
          <cell r="Q2932">
            <v>675.8</v>
          </cell>
          <cell r="R2932">
            <v>627.6</v>
          </cell>
          <cell r="S2932">
            <v>627.6</v>
          </cell>
          <cell r="T2932">
            <v>48</v>
          </cell>
        </row>
        <row r="2933">
          <cell r="C2933" t="str">
            <v>Кудымкарский муниципальный округ Пермского края</v>
          </cell>
          <cell r="D2933" t="str">
            <v>г. Кудымкар, ул. Гагарина, д. 18</v>
          </cell>
          <cell r="E2933" t="b">
            <v>1</v>
          </cell>
          <cell r="F2933">
            <v>1960</v>
          </cell>
          <cell r="H2933" t="str">
            <v>Кирпич</v>
          </cell>
          <cell r="L2933">
            <v>3</v>
          </cell>
          <cell r="M2933">
            <v>3</v>
          </cell>
          <cell r="Q2933">
            <v>1639.9</v>
          </cell>
          <cell r="R2933">
            <v>1530.1</v>
          </cell>
          <cell r="S2933">
            <v>1378.7</v>
          </cell>
          <cell r="T2933">
            <v>102</v>
          </cell>
        </row>
        <row r="2934">
          <cell r="C2934" t="str">
            <v>Кудымкарский муниципальный округ Пермского края</v>
          </cell>
          <cell r="D2934" t="str">
            <v>г. Кудымкар, ул. Гагарина, д. 19</v>
          </cell>
          <cell r="E2934" t="b">
            <v>1</v>
          </cell>
          <cell r="F2934">
            <v>1967</v>
          </cell>
          <cell r="H2934" t="str">
            <v>Кирпич</v>
          </cell>
          <cell r="L2934">
            <v>3</v>
          </cell>
          <cell r="M2934">
            <v>2</v>
          </cell>
          <cell r="Q2934">
            <v>1391.6</v>
          </cell>
          <cell r="R2934">
            <v>1217.3</v>
          </cell>
          <cell r="S2934">
            <v>872.8</v>
          </cell>
          <cell r="T2934">
            <v>120</v>
          </cell>
        </row>
        <row r="2935">
          <cell r="C2935" t="str">
            <v>Кудымкарский муниципальный округ Пермского края</v>
          </cell>
          <cell r="D2935" t="str">
            <v>г. Кудымкар, ул. Гагарина, д. 13А</v>
          </cell>
          <cell r="E2935" t="b">
            <v>1</v>
          </cell>
          <cell r="F2935">
            <v>1969</v>
          </cell>
          <cell r="H2935" t="str">
            <v>Кирпич</v>
          </cell>
          <cell r="L2935">
            <v>2</v>
          </cell>
          <cell r="M2935">
            <v>2</v>
          </cell>
          <cell r="Q2935">
            <v>520.70000000000005</v>
          </cell>
          <cell r="R2935">
            <v>463.3</v>
          </cell>
          <cell r="S2935">
            <v>426.7</v>
          </cell>
          <cell r="T2935">
            <v>40</v>
          </cell>
        </row>
        <row r="2936">
          <cell r="C2936" t="str">
            <v>Кудымкарский муниципальный округ Пермского края</v>
          </cell>
          <cell r="D2936" t="str">
            <v>г. Кудымкар, ул. Герцена, д. 57</v>
          </cell>
          <cell r="E2936" t="b">
            <v>1</v>
          </cell>
          <cell r="F2936">
            <v>1978</v>
          </cell>
          <cell r="H2936" t="str">
            <v>кирпич</v>
          </cell>
          <cell r="L2936">
            <v>3</v>
          </cell>
          <cell r="M2936">
            <v>2</v>
          </cell>
          <cell r="Q2936">
            <v>1924.1</v>
          </cell>
          <cell r="R2936">
            <v>1298.0999999999999</v>
          </cell>
          <cell r="S2936">
            <v>1222.8</v>
          </cell>
          <cell r="T2936">
            <v>93</v>
          </cell>
        </row>
        <row r="2937">
          <cell r="C2937" t="str">
            <v>Кудымкарский муниципальный округ Пермского края</v>
          </cell>
          <cell r="D2937" t="str">
            <v>г. Кудымкар, ул. Герцена, д. 58</v>
          </cell>
          <cell r="E2937" t="b">
            <v>1</v>
          </cell>
          <cell r="F2937">
            <v>1966</v>
          </cell>
          <cell r="H2937" t="str">
            <v>Кирпич</v>
          </cell>
          <cell r="L2937">
            <v>4</v>
          </cell>
          <cell r="M2937">
            <v>2</v>
          </cell>
          <cell r="Q2937">
            <v>1357.6</v>
          </cell>
          <cell r="R2937">
            <v>1191.0999999999999</v>
          </cell>
          <cell r="S2937">
            <v>1148.5999999999999</v>
          </cell>
          <cell r="T2937">
            <v>90</v>
          </cell>
        </row>
        <row r="2938">
          <cell r="C2938" t="str">
            <v>Кудымкарский муниципальный округ Пермского края</v>
          </cell>
          <cell r="D2938" t="str">
            <v>г. Кудымкар, ул. Герцена, д. 59</v>
          </cell>
          <cell r="E2938" t="b">
            <v>1</v>
          </cell>
          <cell r="F2938">
            <v>1990</v>
          </cell>
          <cell r="H2938" t="str">
            <v>кирпич</v>
          </cell>
          <cell r="I2938" t="str">
            <v>плоская</v>
          </cell>
          <cell r="J2938" t="str">
            <v>ГВС</v>
          </cell>
          <cell r="K2938" t="str">
            <v>имеется</v>
          </cell>
          <cell r="L2938">
            <v>5</v>
          </cell>
          <cell r="M2938">
            <v>3</v>
          </cell>
          <cell r="Q2938">
            <v>2320</v>
          </cell>
          <cell r="R2938">
            <v>2051</v>
          </cell>
          <cell r="S2938">
            <v>2051</v>
          </cell>
          <cell r="T2938">
            <v>130</v>
          </cell>
        </row>
        <row r="2939">
          <cell r="C2939" t="str">
            <v>Кудымкарский муниципальный округ Пермского края</v>
          </cell>
          <cell r="D2939" t="str">
            <v>г. Кудымкар, ул. Герцена, д. 60</v>
          </cell>
          <cell r="E2939" t="b">
            <v>1</v>
          </cell>
          <cell r="F2939">
            <v>1958</v>
          </cell>
          <cell r="H2939" t="str">
            <v>Кирпич</v>
          </cell>
          <cell r="L2939">
            <v>2</v>
          </cell>
          <cell r="M2939">
            <v>1</v>
          </cell>
          <cell r="Q2939">
            <v>397.2</v>
          </cell>
          <cell r="R2939">
            <v>381.1</v>
          </cell>
          <cell r="S2939">
            <v>381.1</v>
          </cell>
          <cell r="T2939">
            <v>24</v>
          </cell>
        </row>
        <row r="2940">
          <cell r="C2940" t="str">
            <v>Кудымкарский муниципальный округ Пермского края</v>
          </cell>
          <cell r="D2940" t="str">
            <v>г. Кудымкар, ул. Герцена, д. 62</v>
          </cell>
          <cell r="E2940" t="b">
            <v>1</v>
          </cell>
          <cell r="F2940">
            <v>1967</v>
          </cell>
          <cell r="H2940" t="str">
            <v>кирпич</v>
          </cell>
          <cell r="I2940" t="str">
            <v>скатная</v>
          </cell>
          <cell r="J2940" t="str">
            <v>ГВС</v>
          </cell>
          <cell r="K2940" t="str">
            <v>имеется</v>
          </cell>
          <cell r="L2940">
            <v>5</v>
          </cell>
          <cell r="M2940">
            <v>2</v>
          </cell>
          <cell r="Q2940">
            <v>1922</v>
          </cell>
          <cell r="R2940">
            <v>1773</v>
          </cell>
          <cell r="S2940">
            <v>1773</v>
          </cell>
          <cell r="T2940">
            <v>130</v>
          </cell>
        </row>
        <row r="2941">
          <cell r="C2941" t="str">
            <v>Кудымкарский муниципальный округ Пермского края</v>
          </cell>
          <cell r="D2941" t="str">
            <v>г. Кудымкар, ул. Герцена, д. 64</v>
          </cell>
          <cell r="E2941" t="b">
            <v>1</v>
          </cell>
          <cell r="F2941">
            <v>1996</v>
          </cell>
          <cell r="H2941" t="str">
            <v>Кирпич</v>
          </cell>
          <cell r="L2941">
            <v>3</v>
          </cell>
          <cell r="M2941">
            <v>2</v>
          </cell>
          <cell r="Q2941">
            <v>604.20000000000005</v>
          </cell>
          <cell r="R2941">
            <v>528</v>
          </cell>
          <cell r="S2941">
            <v>528</v>
          </cell>
          <cell r="T2941">
            <v>30</v>
          </cell>
        </row>
        <row r="2942">
          <cell r="C2942" t="str">
            <v>Кудымкарский муниципальный округ Пермского края</v>
          </cell>
          <cell r="D2942" t="str">
            <v>г. Кудымкар, ул. Герцена, д. 68</v>
          </cell>
          <cell r="E2942" t="b">
            <v>1</v>
          </cell>
          <cell r="F2942">
            <v>1976</v>
          </cell>
          <cell r="H2942" t="str">
            <v>кирпич</v>
          </cell>
          <cell r="L2942">
            <v>5</v>
          </cell>
          <cell r="M2942">
            <v>4</v>
          </cell>
          <cell r="Q2942">
            <v>3725.5</v>
          </cell>
          <cell r="R2942">
            <v>3353.4</v>
          </cell>
          <cell r="S2942">
            <v>3261</v>
          </cell>
          <cell r="T2942">
            <v>204</v>
          </cell>
        </row>
        <row r="2943">
          <cell r="C2943" t="str">
            <v>Кудымкарский муниципальный округ Пермского края</v>
          </cell>
          <cell r="D2943" t="str">
            <v>г. Кудымкар, ул. Герцена, д. 70</v>
          </cell>
          <cell r="E2943" t="b">
            <v>1</v>
          </cell>
          <cell r="F2943">
            <v>1995</v>
          </cell>
          <cell r="H2943" t="str">
            <v>Кирпич</v>
          </cell>
          <cell r="L2943">
            <v>2</v>
          </cell>
          <cell r="M2943">
            <v>2</v>
          </cell>
          <cell r="Q2943">
            <v>558</v>
          </cell>
          <cell r="R2943">
            <v>481.7</v>
          </cell>
          <cell r="S2943">
            <v>481.7</v>
          </cell>
          <cell r="T2943">
            <v>18</v>
          </cell>
        </row>
        <row r="2944">
          <cell r="C2944" t="str">
            <v>Кудымкарский муниципальный округ Пермского края</v>
          </cell>
          <cell r="D2944" t="str">
            <v>г. Кудымкар, ул. Данилова, д. 4</v>
          </cell>
          <cell r="E2944" t="b">
            <v>1</v>
          </cell>
          <cell r="F2944">
            <v>1991</v>
          </cell>
          <cell r="H2944" t="str">
            <v>Кирпич</v>
          </cell>
          <cell r="L2944">
            <v>5</v>
          </cell>
          <cell r="M2944">
            <v>5</v>
          </cell>
          <cell r="Q2944">
            <v>3871.4</v>
          </cell>
          <cell r="R2944">
            <v>3506.8</v>
          </cell>
          <cell r="S2944">
            <v>3506.8</v>
          </cell>
          <cell r="T2944">
            <v>88</v>
          </cell>
        </row>
        <row r="2945">
          <cell r="C2945" t="str">
            <v>Кудымкарский муниципальный округ Пермского края</v>
          </cell>
          <cell r="D2945" t="str">
            <v>г. Кудымкар, ул. Данилова, д. 21</v>
          </cell>
          <cell r="E2945" t="b">
            <v>1</v>
          </cell>
          <cell r="F2945">
            <v>1957</v>
          </cell>
          <cell r="H2945" t="str">
            <v>Кирпич</v>
          </cell>
          <cell r="L2945">
            <v>3</v>
          </cell>
          <cell r="M2945">
            <v>2</v>
          </cell>
          <cell r="Q2945">
            <v>620.6</v>
          </cell>
          <cell r="R2945">
            <v>463.3</v>
          </cell>
          <cell r="S2945">
            <v>463.3</v>
          </cell>
          <cell r="T2945">
            <v>18</v>
          </cell>
        </row>
        <row r="2946">
          <cell r="C2946" t="str">
            <v>Кудымкарский муниципальный округ Пермского края</v>
          </cell>
          <cell r="D2946" t="str">
            <v>г. Кудымкар, ул. Данилова, д. 14А</v>
          </cell>
          <cell r="E2946" t="b">
            <v>1</v>
          </cell>
          <cell r="F2946">
            <v>2016</v>
          </cell>
          <cell r="H2946" t="str">
            <v>кирпич</v>
          </cell>
          <cell r="I2946" t="str">
            <v>скатная</v>
          </cell>
          <cell r="J2946" t="str">
            <v>ГВС</v>
          </cell>
          <cell r="K2946" t="str">
            <v>имеется</v>
          </cell>
          <cell r="L2946">
            <v>3</v>
          </cell>
          <cell r="M2946">
            <v>2</v>
          </cell>
          <cell r="Q2946">
            <v>2555</v>
          </cell>
          <cell r="R2946">
            <v>1576</v>
          </cell>
          <cell r="S2946">
            <v>1576</v>
          </cell>
          <cell r="T2946">
            <v>140</v>
          </cell>
        </row>
        <row r="2947">
          <cell r="C2947" t="str">
            <v>Кудымкарский муниципальный округ Пермского края</v>
          </cell>
          <cell r="D2947" t="str">
            <v>г. Кудымкар, ул. Данилова, д. 21А</v>
          </cell>
          <cell r="E2947" t="b">
            <v>1</v>
          </cell>
          <cell r="F2947">
            <v>2000</v>
          </cell>
          <cell r="H2947" t="str">
            <v>Кирпич</v>
          </cell>
          <cell r="L2947">
            <v>3</v>
          </cell>
          <cell r="M2947">
            <v>2</v>
          </cell>
          <cell r="Q2947">
            <v>846.8</v>
          </cell>
          <cell r="R2947">
            <v>667.7</v>
          </cell>
          <cell r="S2947">
            <v>667.7</v>
          </cell>
          <cell r="T2947">
            <v>40</v>
          </cell>
        </row>
        <row r="2948">
          <cell r="C2948" t="str">
            <v>Кудымкарский муниципальный округ Пермского края</v>
          </cell>
          <cell r="D2948" t="str">
            <v>г. Кудымкар, ул. Данилова, д. 32А</v>
          </cell>
          <cell r="E2948" t="b">
            <v>1</v>
          </cell>
          <cell r="F2948">
            <v>1989</v>
          </cell>
          <cell r="H2948" t="str">
            <v>Кирпич</v>
          </cell>
          <cell r="L2948">
            <v>2</v>
          </cell>
          <cell r="M2948">
            <v>2</v>
          </cell>
          <cell r="Q2948">
            <v>359.7</v>
          </cell>
          <cell r="R2948">
            <v>309.3</v>
          </cell>
          <cell r="S2948">
            <v>309.3</v>
          </cell>
          <cell r="T2948">
            <v>15</v>
          </cell>
        </row>
        <row r="2949">
          <cell r="C2949" t="str">
            <v>Кудымкарский муниципальный округ Пермского края</v>
          </cell>
          <cell r="D2949" t="str">
            <v>г. Кудымкар, ул. Данилова, д. 36А</v>
          </cell>
          <cell r="E2949" t="b">
            <v>1</v>
          </cell>
          <cell r="F2949">
            <v>1991</v>
          </cell>
          <cell r="H2949" t="str">
            <v>Кирпич</v>
          </cell>
          <cell r="L2949">
            <v>3</v>
          </cell>
          <cell r="M2949">
            <v>2</v>
          </cell>
          <cell r="Q2949">
            <v>817.6</v>
          </cell>
          <cell r="R2949">
            <v>773.1</v>
          </cell>
          <cell r="S2949">
            <v>773.1</v>
          </cell>
          <cell r="T2949">
            <v>15</v>
          </cell>
        </row>
        <row r="2950">
          <cell r="C2950" t="str">
            <v>Кудымкарский муниципальный округ Пермского края</v>
          </cell>
          <cell r="D2950" t="str">
            <v>г. Кудымкар, ул. Дорожников, д. 21</v>
          </cell>
          <cell r="E2950" t="b">
            <v>1</v>
          </cell>
          <cell r="F2950">
            <v>2013</v>
          </cell>
          <cell r="H2950" t="str">
            <v>дерево</v>
          </cell>
          <cell r="I2950" t="str">
            <v>скатная</v>
          </cell>
          <cell r="J2950" t="str">
            <v>ТЕП ГАЗ ГВС</v>
          </cell>
          <cell r="K2950" t="str">
            <v>не имеется</v>
          </cell>
          <cell r="L2950">
            <v>1</v>
          </cell>
          <cell r="M2950">
            <v>4</v>
          </cell>
          <cell r="Q2950">
            <v>103.8</v>
          </cell>
          <cell r="R2950">
            <v>103.8</v>
          </cell>
          <cell r="S2950">
            <v>103.8</v>
          </cell>
          <cell r="T2950">
            <v>10</v>
          </cell>
        </row>
        <row r="2951">
          <cell r="C2951" t="str">
            <v>Кудымкарский муниципальный округ Пермского края</v>
          </cell>
          <cell r="D2951" t="str">
            <v>г. Кудымкар, ул. Загородная, д. 2</v>
          </cell>
          <cell r="E2951" t="b">
            <v>1</v>
          </cell>
          <cell r="F2951">
            <v>1987</v>
          </cell>
          <cell r="H2951" t="str">
            <v>кирпич</v>
          </cell>
          <cell r="I2951" t="str">
            <v>скатная</v>
          </cell>
          <cell r="J2951" t="str">
            <v>ГАЗ ГВС</v>
          </cell>
          <cell r="K2951" t="str">
            <v>не имеется</v>
          </cell>
          <cell r="L2951">
            <v>4</v>
          </cell>
          <cell r="M2951">
            <v>1</v>
          </cell>
          <cell r="Q2951">
            <v>1925</v>
          </cell>
          <cell r="R2951">
            <v>1608</v>
          </cell>
          <cell r="S2951">
            <v>1464</v>
          </cell>
          <cell r="T2951">
            <v>130</v>
          </cell>
        </row>
        <row r="2952">
          <cell r="C2952" t="str">
            <v>Кудымкарский муниципальный округ Пермского края</v>
          </cell>
          <cell r="D2952" t="str">
            <v>г. Кудымкар, ул. Загородная, д. 8</v>
          </cell>
          <cell r="E2952" t="b">
            <v>1</v>
          </cell>
          <cell r="F2952">
            <v>1964</v>
          </cell>
          <cell r="H2952" t="str">
            <v>Кирпич</v>
          </cell>
          <cell r="L2952">
            <v>2</v>
          </cell>
          <cell r="M2952">
            <v>3</v>
          </cell>
          <cell r="Q2952">
            <v>547.20000000000005</v>
          </cell>
          <cell r="R2952">
            <v>477.8</v>
          </cell>
          <cell r="S2952">
            <v>477.8</v>
          </cell>
          <cell r="T2952">
            <v>40</v>
          </cell>
        </row>
        <row r="2953">
          <cell r="C2953" t="str">
            <v>Кудымкарский муниципальный округ Пермского края</v>
          </cell>
          <cell r="D2953" t="str">
            <v>г. Кудымкар, ул. Загородная, д. 10</v>
          </cell>
          <cell r="E2953" t="b">
            <v>1</v>
          </cell>
          <cell r="F2953">
            <v>1964</v>
          </cell>
          <cell r="H2953" t="str">
            <v>Кирпич</v>
          </cell>
          <cell r="L2953">
            <v>2</v>
          </cell>
          <cell r="M2953">
            <v>2</v>
          </cell>
          <cell r="Q2953">
            <v>542.70000000000005</v>
          </cell>
          <cell r="R2953">
            <v>466.4</v>
          </cell>
          <cell r="S2953">
            <v>426.4</v>
          </cell>
          <cell r="T2953">
            <v>40</v>
          </cell>
        </row>
        <row r="2954">
          <cell r="C2954" t="str">
            <v>Кудымкарский муниципальный округ Пермского края</v>
          </cell>
          <cell r="D2954" t="str">
            <v>г. Кудымкар, ул. Загородная, д. 12</v>
          </cell>
          <cell r="E2954" t="b">
            <v>1</v>
          </cell>
          <cell r="F2954">
            <v>1965</v>
          </cell>
          <cell r="H2954" t="str">
            <v>Кирпич</v>
          </cell>
          <cell r="L2954">
            <v>2</v>
          </cell>
          <cell r="M2954">
            <v>1</v>
          </cell>
          <cell r="Q2954">
            <v>537</v>
          </cell>
          <cell r="R2954">
            <v>373.7</v>
          </cell>
          <cell r="S2954">
            <v>373.7</v>
          </cell>
          <cell r="T2954">
            <v>35</v>
          </cell>
        </row>
        <row r="2955">
          <cell r="C2955" t="str">
            <v>Кудымкарский муниципальный округ Пермского края</v>
          </cell>
          <cell r="D2955" t="str">
            <v>г. Кудымкар, ул. Загородная, д. 14</v>
          </cell>
          <cell r="E2955" t="b">
            <v>1</v>
          </cell>
          <cell r="F2955">
            <v>1963</v>
          </cell>
          <cell r="H2955" t="str">
            <v>Кирпич</v>
          </cell>
          <cell r="L2955">
            <v>2</v>
          </cell>
          <cell r="M2955">
            <v>2</v>
          </cell>
          <cell r="Q2955">
            <v>514.9</v>
          </cell>
          <cell r="R2955">
            <v>449.1</v>
          </cell>
          <cell r="S2955">
            <v>379.3</v>
          </cell>
          <cell r="T2955">
            <v>35</v>
          </cell>
        </row>
        <row r="2956">
          <cell r="C2956" t="str">
            <v>Кудымкарский муниципальный округ Пермского края</v>
          </cell>
          <cell r="D2956" t="str">
            <v>г. Кудымкар, ул. Загородная, д. 16</v>
          </cell>
          <cell r="E2956" t="b">
            <v>1</v>
          </cell>
          <cell r="F2956">
            <v>1963</v>
          </cell>
          <cell r="H2956" t="str">
            <v>Кирпич</v>
          </cell>
          <cell r="L2956">
            <v>2</v>
          </cell>
          <cell r="M2956">
            <v>2</v>
          </cell>
          <cell r="Q2956">
            <v>501.2</v>
          </cell>
          <cell r="R2956">
            <v>448.4</v>
          </cell>
          <cell r="S2956">
            <v>337.9</v>
          </cell>
          <cell r="T2956">
            <v>40</v>
          </cell>
        </row>
        <row r="2957">
          <cell r="C2957" t="str">
            <v>Кудымкарский муниципальный округ Пермского края</v>
          </cell>
          <cell r="D2957" t="str">
            <v>г. Кудымкар, ул. Загородная, д. 18</v>
          </cell>
          <cell r="E2957" t="b">
            <v>1</v>
          </cell>
          <cell r="F2957">
            <v>1963</v>
          </cell>
          <cell r="H2957" t="str">
            <v>Кирпич</v>
          </cell>
          <cell r="L2957">
            <v>2</v>
          </cell>
          <cell r="M2957">
            <v>2</v>
          </cell>
          <cell r="Q2957">
            <v>505.5</v>
          </cell>
          <cell r="R2957">
            <v>452.7</v>
          </cell>
          <cell r="S2957">
            <v>362.9</v>
          </cell>
          <cell r="T2957">
            <v>40</v>
          </cell>
        </row>
        <row r="2958">
          <cell r="C2958" t="str">
            <v>Кудымкарский муниципальный округ Пермского края</v>
          </cell>
          <cell r="D2958" t="str">
            <v>г. Кудымкар, ул. Загородная, д. 20</v>
          </cell>
          <cell r="E2958" t="b">
            <v>1</v>
          </cell>
          <cell r="F2958">
            <v>1963</v>
          </cell>
          <cell r="H2958" t="str">
            <v>Кирпич</v>
          </cell>
          <cell r="L2958">
            <v>2</v>
          </cell>
          <cell r="M2958">
            <v>2</v>
          </cell>
          <cell r="Q2958">
            <v>506.7</v>
          </cell>
          <cell r="R2958">
            <v>446.7</v>
          </cell>
          <cell r="S2958">
            <v>446.7</v>
          </cell>
          <cell r="T2958">
            <v>35</v>
          </cell>
        </row>
        <row r="2959">
          <cell r="C2959" t="str">
            <v>Кудымкарский муниципальный округ Пермского края</v>
          </cell>
          <cell r="D2959" t="str">
            <v>г. Кудымкар, ул. Загородная, д. 22</v>
          </cell>
          <cell r="E2959" t="b">
            <v>1</v>
          </cell>
          <cell r="F2959">
            <v>1978</v>
          </cell>
          <cell r="H2959" t="str">
            <v>кирпич</v>
          </cell>
          <cell r="L2959">
            <v>3</v>
          </cell>
          <cell r="M2959">
            <v>3</v>
          </cell>
          <cell r="Q2959">
            <v>1780.4</v>
          </cell>
          <cell r="R2959">
            <v>1453.1</v>
          </cell>
          <cell r="S2959">
            <v>1276.9000000000001</v>
          </cell>
          <cell r="T2959">
            <v>81</v>
          </cell>
        </row>
        <row r="2960">
          <cell r="C2960" t="str">
            <v>Кудымкарский муниципальный округ Пермского края</v>
          </cell>
          <cell r="D2960" t="str">
            <v>г. Кудымкар, ул. Загородная, д. 24</v>
          </cell>
          <cell r="E2960" t="b">
            <v>1</v>
          </cell>
          <cell r="F2960">
            <v>1993</v>
          </cell>
          <cell r="H2960" t="str">
            <v>кирпич</v>
          </cell>
          <cell r="I2960" t="str">
            <v>плоская</v>
          </cell>
          <cell r="J2960" t="str">
            <v>ГВС</v>
          </cell>
          <cell r="K2960" t="str">
            <v>имеется</v>
          </cell>
          <cell r="L2960">
            <v>3</v>
          </cell>
          <cell r="M2960">
            <v>3</v>
          </cell>
          <cell r="Q2960">
            <v>1861</v>
          </cell>
          <cell r="R2960">
            <v>1732</v>
          </cell>
          <cell r="S2960">
            <v>1732</v>
          </cell>
          <cell r="T2960">
            <v>95</v>
          </cell>
        </row>
        <row r="2961">
          <cell r="C2961" t="str">
            <v>Кудымкарский муниципальный округ Пермского края</v>
          </cell>
          <cell r="D2961" t="str">
            <v>г. Кудымкар, ул. Загородная, д. 26</v>
          </cell>
          <cell r="E2961" t="b">
            <v>1</v>
          </cell>
          <cell r="F2961">
            <v>2018</v>
          </cell>
          <cell r="H2961" t="str">
            <v>кирпич</v>
          </cell>
          <cell r="I2961" t="str">
            <v>плоская</v>
          </cell>
          <cell r="J2961" t="str">
            <v>ГВС</v>
          </cell>
          <cell r="K2961" t="str">
            <v>имеется</v>
          </cell>
          <cell r="L2961">
            <v>5</v>
          </cell>
          <cell r="M2961">
            <v>2</v>
          </cell>
          <cell r="Q2961">
            <v>2252</v>
          </cell>
          <cell r="R2961">
            <v>1730</v>
          </cell>
          <cell r="S2961">
            <v>695</v>
          </cell>
          <cell r="T2961">
            <v>130</v>
          </cell>
        </row>
        <row r="2962">
          <cell r="C2962" t="str">
            <v>Кудымкарский муниципальный округ Пермского края</v>
          </cell>
          <cell r="D2962" t="str">
            <v>г. Кудымкар, ул. Загородная, д. 2А</v>
          </cell>
          <cell r="E2962" t="b">
            <v>1</v>
          </cell>
          <cell r="F2962">
            <v>1959</v>
          </cell>
          <cell r="H2962" t="str">
            <v>Кирпич</v>
          </cell>
          <cell r="L2962">
            <v>3</v>
          </cell>
          <cell r="M2962">
            <v>1</v>
          </cell>
          <cell r="Q2962">
            <v>953.1</v>
          </cell>
          <cell r="R2962">
            <v>953.1</v>
          </cell>
          <cell r="S2962">
            <v>953.1</v>
          </cell>
          <cell r="T2962">
            <v>63</v>
          </cell>
        </row>
        <row r="2963">
          <cell r="C2963" t="str">
            <v>Кудымкарский муниципальный округ Пермского края</v>
          </cell>
          <cell r="D2963" t="str">
            <v>г. Кудымкар, ул. Иакова Шестакова, д. 10</v>
          </cell>
          <cell r="E2963" t="b">
            <v>1</v>
          </cell>
          <cell r="F2963">
            <v>2017</v>
          </cell>
          <cell r="H2963" t="str">
            <v>кирпич</v>
          </cell>
          <cell r="I2963" t="str">
            <v>скатная</v>
          </cell>
          <cell r="J2963" t="str">
            <v>ГАЗ ГВС</v>
          </cell>
          <cell r="K2963" t="str">
            <v>имеется</v>
          </cell>
          <cell r="L2963">
            <v>3</v>
          </cell>
          <cell r="M2963">
            <v>3</v>
          </cell>
          <cell r="Q2963">
            <v>2907</v>
          </cell>
          <cell r="R2963">
            <v>2448</v>
          </cell>
          <cell r="S2963">
            <v>1241</v>
          </cell>
          <cell r="T2963">
            <v>180</v>
          </cell>
        </row>
        <row r="2964">
          <cell r="C2964" t="str">
            <v>Кудымкарский муниципальный округ Пермского края</v>
          </cell>
          <cell r="D2964" t="str">
            <v>г. Кудымкар, ул. Иакова Шестакова, д. 12</v>
          </cell>
          <cell r="E2964" t="b">
            <v>1</v>
          </cell>
          <cell r="F2964">
            <v>2022</v>
          </cell>
          <cell r="H2964" t="str">
            <v>кирпич</v>
          </cell>
          <cell r="I2964" t="str">
            <v>плоская</v>
          </cell>
          <cell r="J2964" t="str">
            <v>ГАЗ</v>
          </cell>
          <cell r="K2964" t="str">
            <v>имеется</v>
          </cell>
          <cell r="L2964">
            <v>6</v>
          </cell>
          <cell r="M2964">
            <v>3</v>
          </cell>
          <cell r="Q2964">
            <v>5666.6</v>
          </cell>
          <cell r="R2964">
            <v>5666.6</v>
          </cell>
        </row>
        <row r="2965">
          <cell r="C2965" t="str">
            <v>Кудымкарский муниципальный округ Пермского края</v>
          </cell>
          <cell r="D2965" t="str">
            <v>г. Кудымкар, ул. Калинина, д. 31</v>
          </cell>
          <cell r="E2965" t="b">
            <v>1</v>
          </cell>
          <cell r="F2965">
            <v>2016</v>
          </cell>
          <cell r="H2965" t="str">
            <v>кирпич</v>
          </cell>
          <cell r="I2965" t="str">
            <v>скатная</v>
          </cell>
          <cell r="J2965" t="str">
            <v>ГАЗ ГВС</v>
          </cell>
          <cell r="K2965" t="str">
            <v>имеется</v>
          </cell>
          <cell r="L2965">
            <v>4</v>
          </cell>
          <cell r="M2965">
            <v>1</v>
          </cell>
          <cell r="Q2965">
            <v>1489</v>
          </cell>
          <cell r="R2965">
            <v>990</v>
          </cell>
          <cell r="S2965">
            <v>990</v>
          </cell>
          <cell r="T2965">
            <v>70</v>
          </cell>
        </row>
        <row r="2966">
          <cell r="C2966" t="str">
            <v>Кудымкарский муниципальный округ Пермского края</v>
          </cell>
          <cell r="D2966" t="str">
            <v>г. Кудымкар, ул. Калинина, д. 33</v>
          </cell>
          <cell r="E2966" t="b">
            <v>1</v>
          </cell>
          <cell r="F2966">
            <v>1988</v>
          </cell>
          <cell r="H2966" t="str">
            <v>Кирпич</v>
          </cell>
          <cell r="L2966">
            <v>5</v>
          </cell>
          <cell r="M2966">
            <v>4</v>
          </cell>
          <cell r="Q2966">
            <v>3273.5</v>
          </cell>
          <cell r="R2966">
            <v>2714.4</v>
          </cell>
          <cell r="S2966">
            <v>2464</v>
          </cell>
          <cell r="T2966">
            <v>200</v>
          </cell>
        </row>
        <row r="2967">
          <cell r="C2967" t="str">
            <v>Кудымкарский муниципальный округ Пермского края</v>
          </cell>
          <cell r="D2967" t="str">
            <v>г. Кудымкар, ул. Калинина, д. 35</v>
          </cell>
          <cell r="E2967" t="b">
            <v>1</v>
          </cell>
          <cell r="F2967">
            <v>1987</v>
          </cell>
          <cell r="H2967" t="str">
            <v>Кирпич</v>
          </cell>
          <cell r="L2967">
            <v>5</v>
          </cell>
          <cell r="M2967">
            <v>6</v>
          </cell>
          <cell r="Q2967">
            <v>5060.3999999999996</v>
          </cell>
          <cell r="R2967">
            <v>4142.8999999999996</v>
          </cell>
          <cell r="S2967">
            <v>4045.8</v>
          </cell>
          <cell r="T2967">
            <v>280</v>
          </cell>
        </row>
        <row r="2968">
          <cell r="C2968" t="str">
            <v>Кудымкарский муниципальный округ Пермского края</v>
          </cell>
          <cell r="D2968" t="str">
            <v>г. Кудымкар, ул. Калинина, д. 37</v>
          </cell>
          <cell r="E2968" t="b">
            <v>1</v>
          </cell>
          <cell r="F2968">
            <v>1992</v>
          </cell>
          <cell r="H2968" t="str">
            <v>кирпич</v>
          </cell>
          <cell r="I2968" t="str">
            <v>плоская</v>
          </cell>
          <cell r="J2968" t="str">
            <v>ГВС</v>
          </cell>
          <cell r="K2968" t="str">
            <v>имеется</v>
          </cell>
          <cell r="L2968">
            <v>5</v>
          </cell>
          <cell r="M2968">
            <v>6</v>
          </cell>
          <cell r="Q2968">
            <v>5483</v>
          </cell>
          <cell r="R2968">
            <v>4103</v>
          </cell>
          <cell r="S2968">
            <v>4103</v>
          </cell>
          <cell r="T2968">
            <v>280</v>
          </cell>
        </row>
        <row r="2969">
          <cell r="C2969" t="str">
            <v>Кудымкарский муниципальный округ Пермского края</v>
          </cell>
          <cell r="D2969" t="str">
            <v>г. Кудымкар, ул. Калинина, д. 51</v>
          </cell>
          <cell r="E2969" t="b">
            <v>1</v>
          </cell>
          <cell r="F2969">
            <v>1988</v>
          </cell>
          <cell r="H2969" t="str">
            <v>кирпич</v>
          </cell>
          <cell r="I2969" t="str">
            <v>плоская</v>
          </cell>
          <cell r="J2969" t="str">
            <v>ГВС</v>
          </cell>
          <cell r="K2969" t="str">
            <v>имеется</v>
          </cell>
          <cell r="L2969">
            <v>5</v>
          </cell>
          <cell r="M2969">
            <v>1</v>
          </cell>
          <cell r="Q2969">
            <v>3099</v>
          </cell>
          <cell r="R2969">
            <v>2154</v>
          </cell>
          <cell r="S2969">
            <v>2154</v>
          </cell>
          <cell r="T2969">
            <v>190</v>
          </cell>
        </row>
        <row r="2970">
          <cell r="C2970" t="str">
            <v>Кудымкарский муниципальный округ Пермского края</v>
          </cell>
          <cell r="D2970" t="str">
            <v>г. Кудымкар, ул. Калинина, д. 52</v>
          </cell>
          <cell r="E2970" t="b">
            <v>1</v>
          </cell>
          <cell r="F2970">
            <v>1964</v>
          </cell>
          <cell r="H2970" t="str">
            <v>Брус</v>
          </cell>
          <cell r="L2970">
            <v>2</v>
          </cell>
          <cell r="M2970">
            <v>1</v>
          </cell>
          <cell r="Q2970">
            <v>294.89999999999998</v>
          </cell>
          <cell r="R2970">
            <v>278.5</v>
          </cell>
          <cell r="S2970">
            <v>118.6</v>
          </cell>
          <cell r="T2970">
            <v>30</v>
          </cell>
        </row>
        <row r="2971">
          <cell r="C2971" t="str">
            <v>Кудымкарский муниципальный округ Пермского края</v>
          </cell>
          <cell r="D2971" t="str">
            <v>г. Кудымкар, ул. Калинина, д. 53</v>
          </cell>
          <cell r="E2971" t="b">
            <v>1</v>
          </cell>
          <cell r="F2971">
            <v>1980</v>
          </cell>
          <cell r="H2971" t="str">
            <v>кирпич</v>
          </cell>
          <cell r="L2971">
            <v>5</v>
          </cell>
          <cell r="M2971">
            <v>4</v>
          </cell>
          <cell r="Q2971">
            <v>3090.1</v>
          </cell>
          <cell r="R2971">
            <v>2777.2</v>
          </cell>
          <cell r="S2971">
            <v>2648.6</v>
          </cell>
          <cell r="T2971">
            <v>177</v>
          </cell>
        </row>
        <row r="2972">
          <cell r="C2972" t="str">
            <v>Кудымкарский муниципальный округ Пермского края</v>
          </cell>
          <cell r="D2972" t="str">
            <v>г. Кудымкар, ул. Калинина, д. 39А</v>
          </cell>
          <cell r="E2972" t="b">
            <v>1</v>
          </cell>
          <cell r="F2972">
            <v>1984</v>
          </cell>
          <cell r="H2972" t="str">
            <v>кирпич</v>
          </cell>
          <cell r="I2972" t="str">
            <v>плоская</v>
          </cell>
          <cell r="J2972" t="str">
            <v>ГВС</v>
          </cell>
          <cell r="K2972" t="str">
            <v>имеется</v>
          </cell>
          <cell r="L2972">
            <v>5</v>
          </cell>
          <cell r="M2972">
            <v>6</v>
          </cell>
          <cell r="Q2972">
            <v>5032</v>
          </cell>
          <cell r="R2972">
            <v>4253</v>
          </cell>
          <cell r="S2972">
            <v>4230</v>
          </cell>
          <cell r="T2972">
            <v>270</v>
          </cell>
        </row>
        <row r="2973">
          <cell r="C2973" t="str">
            <v>Кудымкарский муниципальный округ Пермского края</v>
          </cell>
          <cell r="D2973" t="str">
            <v>г. Кудымкар, ул. Калинина, д. 53А</v>
          </cell>
          <cell r="E2973" t="b">
            <v>1</v>
          </cell>
          <cell r="F2973">
            <v>1985</v>
          </cell>
          <cell r="H2973" t="str">
            <v>кирпич</v>
          </cell>
          <cell r="I2973" t="str">
            <v>плоская</v>
          </cell>
          <cell r="J2973" t="str">
            <v>ГВС</v>
          </cell>
          <cell r="K2973" t="str">
            <v>имеется</v>
          </cell>
          <cell r="L2973">
            <v>5</v>
          </cell>
          <cell r="M2973">
            <v>3</v>
          </cell>
          <cell r="Q2973">
            <v>2437</v>
          </cell>
          <cell r="R2973">
            <v>1665</v>
          </cell>
          <cell r="S2973">
            <v>1665</v>
          </cell>
          <cell r="T2973">
            <v>110</v>
          </cell>
        </row>
        <row r="2974">
          <cell r="C2974" t="str">
            <v>Кудымкарский муниципальный округ Пермского края</v>
          </cell>
          <cell r="D2974" t="str">
            <v>г. Кудымкар, ул. Карла Маркса, д. 14</v>
          </cell>
          <cell r="E2974" t="b">
            <v>1</v>
          </cell>
          <cell r="F2974">
            <v>1997</v>
          </cell>
          <cell r="H2974" t="str">
            <v>Кирпич</v>
          </cell>
          <cell r="L2974">
            <v>3</v>
          </cell>
          <cell r="M2974">
            <v>3</v>
          </cell>
          <cell r="Q2974">
            <v>1426.7</v>
          </cell>
          <cell r="R2974">
            <v>1375.1</v>
          </cell>
          <cell r="S2974">
            <v>1288.3</v>
          </cell>
          <cell r="T2974">
            <v>80</v>
          </cell>
        </row>
        <row r="2975">
          <cell r="C2975" t="str">
            <v>Кудымкарский муниципальный округ Пермского края</v>
          </cell>
          <cell r="D2975" t="str">
            <v>г. Кудымкар, ул. Карла Маркса, д. 15</v>
          </cell>
          <cell r="E2975" t="b">
            <v>1</v>
          </cell>
          <cell r="F2975">
            <v>1939</v>
          </cell>
          <cell r="H2975" t="str">
            <v>дерево</v>
          </cell>
          <cell r="L2975">
            <v>2</v>
          </cell>
          <cell r="M2975">
            <v>1</v>
          </cell>
          <cell r="Q2975">
            <v>552.70000000000005</v>
          </cell>
          <cell r="R2975">
            <v>483.8</v>
          </cell>
          <cell r="S2975">
            <v>108.5</v>
          </cell>
          <cell r="T2975">
            <v>36</v>
          </cell>
        </row>
        <row r="2976">
          <cell r="C2976" t="str">
            <v>Кудымкарский муниципальный округ Пермского края</v>
          </cell>
          <cell r="D2976" t="str">
            <v>г. Кудымкар, ул. Карла Маркса, д. 26</v>
          </cell>
          <cell r="E2976" t="b">
            <v>1</v>
          </cell>
          <cell r="F2976">
            <v>2013</v>
          </cell>
          <cell r="H2976" t="str">
            <v>ж/б панели</v>
          </cell>
          <cell r="I2976" t="str">
            <v>плоская</v>
          </cell>
          <cell r="J2976" t="str">
            <v>ГВС</v>
          </cell>
          <cell r="K2976" t="str">
            <v>имеется</v>
          </cell>
          <cell r="L2976">
            <v>5</v>
          </cell>
          <cell r="M2976">
            <v>4</v>
          </cell>
          <cell r="Q2976">
            <v>4112</v>
          </cell>
          <cell r="R2976">
            <v>3650</v>
          </cell>
          <cell r="S2976">
            <v>3650</v>
          </cell>
          <cell r="T2976">
            <v>250</v>
          </cell>
        </row>
        <row r="2977">
          <cell r="C2977" t="str">
            <v>Кудымкарский муниципальный округ Пермского края</v>
          </cell>
          <cell r="D2977" t="str">
            <v>г. Кудымкар, ул. Карла Маркса, д. 27</v>
          </cell>
          <cell r="E2977" t="b">
            <v>1</v>
          </cell>
          <cell r="F2977">
            <v>1975</v>
          </cell>
          <cell r="H2977" t="str">
            <v>Кирпич</v>
          </cell>
          <cell r="L2977">
            <v>2</v>
          </cell>
          <cell r="M2977">
            <v>3</v>
          </cell>
          <cell r="Q2977">
            <v>997.8</v>
          </cell>
          <cell r="R2977">
            <v>921.4</v>
          </cell>
          <cell r="S2977">
            <v>874.7</v>
          </cell>
          <cell r="T2977">
            <v>60</v>
          </cell>
        </row>
        <row r="2978">
          <cell r="C2978" t="str">
            <v>Кудымкарский муниципальный округ Пермского края</v>
          </cell>
          <cell r="D2978" t="str">
            <v>г. Кудымкар, ул. Карла Маркса, д. 28</v>
          </cell>
          <cell r="E2978" t="b">
            <v>1</v>
          </cell>
          <cell r="F2978">
            <v>2014</v>
          </cell>
          <cell r="H2978" t="str">
            <v>ж/б панели</v>
          </cell>
          <cell r="I2978" t="str">
            <v>плоская</v>
          </cell>
          <cell r="J2978" t="str">
            <v>ГВС</v>
          </cell>
          <cell r="K2978" t="str">
            <v>имеется</v>
          </cell>
          <cell r="L2978">
            <v>5</v>
          </cell>
          <cell r="M2978">
            <v>4</v>
          </cell>
          <cell r="Q2978">
            <v>4098</v>
          </cell>
          <cell r="R2978">
            <v>3637</v>
          </cell>
          <cell r="S2978">
            <v>3637</v>
          </cell>
          <cell r="T2978">
            <v>250</v>
          </cell>
        </row>
        <row r="2979">
          <cell r="C2979" t="str">
            <v>Кудымкарский муниципальный округ Пермского края</v>
          </cell>
          <cell r="D2979" t="str">
            <v>г. Кудымкар, ул. Карла Маркса, д. 29</v>
          </cell>
          <cell r="E2979" t="b">
            <v>1</v>
          </cell>
          <cell r="F2979">
            <v>1986</v>
          </cell>
          <cell r="H2979" t="str">
            <v>Кирпич</v>
          </cell>
          <cell r="L2979">
            <v>5</v>
          </cell>
          <cell r="M2979">
            <v>4</v>
          </cell>
          <cell r="Q2979">
            <v>2691.1</v>
          </cell>
          <cell r="R2979">
            <v>2497.8000000000002</v>
          </cell>
          <cell r="S2979">
            <v>2497.8000000000002</v>
          </cell>
          <cell r="T2979">
            <v>200</v>
          </cell>
        </row>
        <row r="2980">
          <cell r="C2980" t="str">
            <v>Кудымкарский муниципальный округ Пермского края</v>
          </cell>
          <cell r="D2980" t="str">
            <v>г. Кудымкар, ул. Карла Маркса, д. 32</v>
          </cell>
          <cell r="E2980" t="b">
            <v>1</v>
          </cell>
          <cell r="F2980">
            <v>1975</v>
          </cell>
          <cell r="H2980" t="str">
            <v>Кирпич</v>
          </cell>
          <cell r="L2980">
            <v>2</v>
          </cell>
          <cell r="M2980">
            <v>2</v>
          </cell>
          <cell r="Q2980">
            <v>1035.3</v>
          </cell>
          <cell r="R2980">
            <v>901.5</v>
          </cell>
          <cell r="S2980">
            <v>818.9</v>
          </cell>
          <cell r="T2980">
            <v>70</v>
          </cell>
        </row>
        <row r="2981">
          <cell r="C2981" t="str">
            <v>Кудымкарский муниципальный округ Пермского края</v>
          </cell>
          <cell r="D2981" t="str">
            <v>г. Кудымкар, ул. Карла Маркса, д. 33</v>
          </cell>
          <cell r="E2981" t="b">
            <v>1</v>
          </cell>
          <cell r="F2981">
            <v>1995</v>
          </cell>
          <cell r="H2981" t="str">
            <v>Кирпич</v>
          </cell>
          <cell r="L2981">
            <v>3</v>
          </cell>
          <cell r="M2981">
            <v>1</v>
          </cell>
          <cell r="Q2981">
            <v>736.7</v>
          </cell>
          <cell r="R2981">
            <v>664.5</v>
          </cell>
          <cell r="S2981">
            <v>664.5</v>
          </cell>
          <cell r="T2981">
            <v>30</v>
          </cell>
        </row>
        <row r="2982">
          <cell r="C2982" t="str">
            <v>Кудымкарский муниципальный округ Пермского края</v>
          </cell>
          <cell r="D2982" t="str">
            <v>г. Кудымкар, ул. Карла Маркса, д. 34</v>
          </cell>
          <cell r="E2982" t="b">
            <v>1</v>
          </cell>
          <cell r="F2982">
            <v>1982</v>
          </cell>
          <cell r="H2982" t="str">
            <v>кирпич</v>
          </cell>
          <cell r="I2982" t="str">
            <v>плоская</v>
          </cell>
          <cell r="J2982" t="str">
            <v>ГВС</v>
          </cell>
          <cell r="K2982" t="str">
            <v>имеется</v>
          </cell>
          <cell r="L2982">
            <v>5</v>
          </cell>
          <cell r="M2982">
            <v>4</v>
          </cell>
          <cell r="Q2982">
            <v>3266</v>
          </cell>
          <cell r="R2982">
            <v>2662</v>
          </cell>
          <cell r="S2982">
            <v>2620</v>
          </cell>
          <cell r="T2982">
            <v>190</v>
          </cell>
        </row>
        <row r="2983">
          <cell r="C2983" t="str">
            <v>Кудымкарский муниципальный округ Пермского края</v>
          </cell>
          <cell r="D2983" t="str">
            <v>г. Кудымкар, ул. Карла Маркса, д. 35</v>
          </cell>
          <cell r="E2983" t="b">
            <v>1</v>
          </cell>
          <cell r="F2983">
            <v>1989</v>
          </cell>
          <cell r="H2983" t="str">
            <v>кирпич</v>
          </cell>
          <cell r="I2983" t="str">
            <v>плоская</v>
          </cell>
          <cell r="J2983" t="str">
            <v>ГВС</v>
          </cell>
          <cell r="K2983" t="str">
            <v>имеется</v>
          </cell>
          <cell r="L2983">
            <v>5</v>
          </cell>
          <cell r="M2983">
            <v>4</v>
          </cell>
          <cell r="Q2983">
            <v>3340</v>
          </cell>
          <cell r="R2983">
            <v>2584</v>
          </cell>
          <cell r="S2983">
            <v>2584</v>
          </cell>
          <cell r="T2983">
            <v>190</v>
          </cell>
        </row>
        <row r="2984">
          <cell r="C2984" t="str">
            <v>Кудымкарский муниципальный округ Пермского края</v>
          </cell>
          <cell r="D2984" t="str">
            <v>г. Кудымкар, ул. Карла Маркса, д. 33А</v>
          </cell>
          <cell r="E2984" t="b">
            <v>1</v>
          </cell>
          <cell r="F2984">
            <v>1997</v>
          </cell>
          <cell r="H2984" t="str">
            <v>Кирпич</v>
          </cell>
          <cell r="L2984">
            <v>4</v>
          </cell>
          <cell r="M2984">
            <v>1</v>
          </cell>
          <cell r="Q2984">
            <v>709.8</v>
          </cell>
          <cell r="R2984">
            <v>628.4</v>
          </cell>
          <cell r="S2984">
            <v>573.1</v>
          </cell>
          <cell r="T2984">
            <v>35</v>
          </cell>
        </row>
        <row r="2985">
          <cell r="C2985" t="str">
            <v>Кудымкарский муниципальный округ Пермского края</v>
          </cell>
          <cell r="D2985" t="str">
            <v>г. Кудымкар, ул. Камышовая, д. 12</v>
          </cell>
          <cell r="E2985" t="b">
            <v>1</v>
          </cell>
          <cell r="F2985">
            <v>2014</v>
          </cell>
          <cell r="H2985" t="str">
            <v>дерево</v>
          </cell>
          <cell r="I2985" t="str">
            <v>скатная</v>
          </cell>
          <cell r="J2985" t="str">
            <v>ТЕП ГАЗ ГВС</v>
          </cell>
          <cell r="K2985" t="str">
            <v>не имеется</v>
          </cell>
          <cell r="L2985">
            <v>1</v>
          </cell>
          <cell r="M2985">
            <v>10</v>
          </cell>
          <cell r="Q2985">
            <v>229</v>
          </cell>
          <cell r="R2985">
            <v>229</v>
          </cell>
          <cell r="S2985">
            <v>145</v>
          </cell>
          <cell r="T2985">
            <v>20</v>
          </cell>
        </row>
        <row r="2986">
          <cell r="C2986" t="str">
            <v>Кудымкарский муниципальный округ Пермского края</v>
          </cell>
          <cell r="D2986" t="str">
            <v>г. Кудымкар, ул. Кирова, д. 32</v>
          </cell>
          <cell r="E2986" t="b">
            <v>1</v>
          </cell>
          <cell r="F2986">
            <v>1972</v>
          </cell>
          <cell r="H2986" t="str">
            <v>Брус</v>
          </cell>
          <cell r="L2986">
            <v>1</v>
          </cell>
          <cell r="M2986">
            <v>3</v>
          </cell>
          <cell r="Q2986">
            <v>344.2</v>
          </cell>
          <cell r="R2986">
            <v>192.3</v>
          </cell>
          <cell r="S2986">
            <v>192.3</v>
          </cell>
          <cell r="T2986">
            <v>18</v>
          </cell>
        </row>
        <row r="2987">
          <cell r="C2987" t="str">
            <v>Кудымкарский муниципальный округ Пермского края</v>
          </cell>
          <cell r="D2987" t="str">
            <v>г. Кудымкар, ул. Кирова, д. 38</v>
          </cell>
          <cell r="E2987" t="b">
            <v>1</v>
          </cell>
          <cell r="F2987">
            <v>1994</v>
          </cell>
          <cell r="H2987" t="str">
            <v>Кирпич</v>
          </cell>
          <cell r="L2987">
            <v>3</v>
          </cell>
          <cell r="M2987">
            <v>2</v>
          </cell>
          <cell r="Q2987">
            <v>617.29999999999995</v>
          </cell>
          <cell r="R2987">
            <v>539</v>
          </cell>
          <cell r="S2987">
            <v>539</v>
          </cell>
          <cell r="T2987">
            <v>14</v>
          </cell>
        </row>
        <row r="2988">
          <cell r="C2988" t="str">
            <v>Кудымкарский муниципальный округ Пермского края</v>
          </cell>
          <cell r="D2988" t="str">
            <v>г. Кудымкар, ул. Конституции, д. 7</v>
          </cell>
          <cell r="E2988" t="b">
            <v>1</v>
          </cell>
          <cell r="F2988">
            <v>1986</v>
          </cell>
          <cell r="H2988" t="str">
            <v>Панель</v>
          </cell>
          <cell r="L2988">
            <v>2</v>
          </cell>
          <cell r="M2988">
            <v>2</v>
          </cell>
          <cell r="Q2988">
            <v>934.5</v>
          </cell>
          <cell r="R2988">
            <v>678.6</v>
          </cell>
          <cell r="S2988">
            <v>627.70000000000005</v>
          </cell>
          <cell r="T2988">
            <v>40</v>
          </cell>
        </row>
        <row r="2989">
          <cell r="C2989" t="str">
            <v>Кудымкарский муниципальный округ Пермского края</v>
          </cell>
          <cell r="D2989" t="str">
            <v>г. Кудымкар, ул. Конституции, д. 11</v>
          </cell>
          <cell r="E2989" t="b">
            <v>1</v>
          </cell>
          <cell r="F2989">
            <v>1980</v>
          </cell>
          <cell r="H2989" t="str">
            <v>Арболит</v>
          </cell>
          <cell r="L2989">
            <v>3</v>
          </cell>
          <cell r="M2989">
            <v>1</v>
          </cell>
          <cell r="Q2989">
            <v>743.6</v>
          </cell>
          <cell r="R2989">
            <v>630.1</v>
          </cell>
          <cell r="S2989">
            <v>572.79999999999995</v>
          </cell>
          <cell r="T2989">
            <v>36</v>
          </cell>
        </row>
        <row r="2990">
          <cell r="C2990" t="str">
            <v>Кудымкарский муниципальный округ Пермского края</v>
          </cell>
          <cell r="D2990" t="str">
            <v>г. Кудымкар, ул. Конституции, д. 1А</v>
          </cell>
          <cell r="E2990" t="b">
            <v>1</v>
          </cell>
          <cell r="F2990">
            <v>2001</v>
          </cell>
          <cell r="H2990" t="str">
            <v>кирпич</v>
          </cell>
          <cell r="L2990">
            <v>5</v>
          </cell>
          <cell r="M2990">
            <v>4</v>
          </cell>
          <cell r="Q2990">
            <v>3313.9</v>
          </cell>
          <cell r="R2990">
            <v>2993</v>
          </cell>
          <cell r="S2990">
            <v>2893.6</v>
          </cell>
          <cell r="T2990">
            <v>180</v>
          </cell>
        </row>
        <row r="2991">
          <cell r="C2991" t="str">
            <v>Кудымкарский муниципальный округ Пермского края</v>
          </cell>
          <cell r="D2991" t="str">
            <v>г. Кудымкар, ул. Красноармейская, д. 2</v>
          </cell>
          <cell r="E2991" t="b">
            <v>1</v>
          </cell>
          <cell r="F2991">
            <v>1963</v>
          </cell>
          <cell r="H2991" t="str">
            <v>Брус</v>
          </cell>
          <cell r="L2991">
            <v>2</v>
          </cell>
          <cell r="M2991">
            <v>1</v>
          </cell>
          <cell r="Q2991">
            <v>271.5</v>
          </cell>
          <cell r="R2991">
            <v>223.5</v>
          </cell>
          <cell r="S2991">
            <v>111.5</v>
          </cell>
          <cell r="T2991">
            <v>20</v>
          </cell>
        </row>
        <row r="2992">
          <cell r="C2992" t="str">
            <v>Кудымкарский муниципальный округ Пермского края</v>
          </cell>
          <cell r="D2992" t="str">
            <v>г. Кудымкар, ул. Кузнецова, д. 9</v>
          </cell>
          <cell r="E2992" t="b">
            <v>1</v>
          </cell>
          <cell r="F2992">
            <v>1984</v>
          </cell>
          <cell r="H2992" t="str">
            <v>Кирпич</v>
          </cell>
          <cell r="L2992">
            <v>3</v>
          </cell>
          <cell r="M2992">
            <v>2</v>
          </cell>
          <cell r="Q2992">
            <v>2135.1</v>
          </cell>
          <cell r="R2992">
            <v>1623.9</v>
          </cell>
          <cell r="S2992">
            <v>1462</v>
          </cell>
          <cell r="T2992">
            <v>250</v>
          </cell>
        </row>
        <row r="2993">
          <cell r="C2993" t="str">
            <v>Кудымкарский муниципальный округ Пермского края</v>
          </cell>
          <cell r="D2993" t="str">
            <v>г. Кудымкар, ул. Кузнецова, д. 11</v>
          </cell>
          <cell r="E2993" t="b">
            <v>1</v>
          </cell>
          <cell r="F2993">
            <v>1981</v>
          </cell>
          <cell r="H2993" t="str">
            <v>кирпич</v>
          </cell>
          <cell r="I2993" t="str">
            <v>скатная</v>
          </cell>
          <cell r="J2993" t="str">
            <v>ГАЗ ГВС</v>
          </cell>
          <cell r="K2993" t="str">
            <v>имеется</v>
          </cell>
          <cell r="L2993">
            <v>3</v>
          </cell>
          <cell r="M2993">
            <v>1</v>
          </cell>
          <cell r="Q2993">
            <v>2142</v>
          </cell>
          <cell r="R2993">
            <v>1636</v>
          </cell>
          <cell r="S2993">
            <v>1575</v>
          </cell>
          <cell r="T2993">
            <v>150</v>
          </cell>
        </row>
        <row r="2994">
          <cell r="C2994" t="str">
            <v>Кудымкарский муниципальный округ Пермского края</v>
          </cell>
          <cell r="D2994" t="str">
            <v>г. Кудымкар, ул. Кузнецова, д. 13</v>
          </cell>
          <cell r="E2994" t="b">
            <v>1</v>
          </cell>
          <cell r="F2994">
            <v>1982</v>
          </cell>
          <cell r="H2994" t="str">
            <v>Кирпич</v>
          </cell>
          <cell r="L2994">
            <v>3</v>
          </cell>
          <cell r="M2994">
            <v>1</v>
          </cell>
          <cell r="Q2994">
            <v>1322.1</v>
          </cell>
          <cell r="R2994">
            <v>1322.1</v>
          </cell>
          <cell r="S2994">
            <v>739.7</v>
          </cell>
          <cell r="T2994">
            <v>75</v>
          </cell>
        </row>
        <row r="2995">
          <cell r="C2995" t="str">
            <v>Кудымкарский муниципальный округ Пермского края</v>
          </cell>
          <cell r="D2995" t="str">
            <v>г. Кудымкар, ул. Кузнецова, д. 15</v>
          </cell>
          <cell r="E2995" t="b">
            <v>1</v>
          </cell>
          <cell r="F2995">
            <v>1974</v>
          </cell>
          <cell r="H2995" t="str">
            <v>кирпич</v>
          </cell>
          <cell r="L2995">
            <v>2</v>
          </cell>
          <cell r="M2995">
            <v>1</v>
          </cell>
          <cell r="Q2995">
            <v>1236</v>
          </cell>
          <cell r="R2995">
            <v>962.4</v>
          </cell>
          <cell r="S2995">
            <v>844.8</v>
          </cell>
          <cell r="T2995">
            <v>132</v>
          </cell>
        </row>
        <row r="2996">
          <cell r="C2996" t="str">
            <v>Кудымкарский муниципальный округ Пермского края</v>
          </cell>
          <cell r="D2996" t="str">
            <v>г. Кудымкар, ул. Кузнецова, д. 17</v>
          </cell>
          <cell r="E2996" t="b">
            <v>1</v>
          </cell>
          <cell r="F2996">
            <v>2016</v>
          </cell>
          <cell r="H2996" t="str">
            <v>кирпич</v>
          </cell>
          <cell r="I2996" t="str">
            <v>скатная</v>
          </cell>
          <cell r="J2996" t="str">
            <v>ГАЗ ГВС</v>
          </cell>
          <cell r="K2996" t="str">
            <v>имеется</v>
          </cell>
          <cell r="L2996">
            <v>2</v>
          </cell>
          <cell r="M2996">
            <v>3</v>
          </cell>
          <cell r="Q2996">
            <v>1253</v>
          </cell>
          <cell r="R2996">
            <v>669</v>
          </cell>
          <cell r="S2996">
            <v>490</v>
          </cell>
          <cell r="T2996">
            <v>90</v>
          </cell>
        </row>
        <row r="2997">
          <cell r="C2997" t="str">
            <v>Кудымкарский муниципальный округ Пермского края</v>
          </cell>
          <cell r="D2997" t="str">
            <v>г. Кудымкар, ул. Кузнецова, д. 21</v>
          </cell>
          <cell r="E2997" t="b">
            <v>1</v>
          </cell>
          <cell r="F2997">
            <v>1968</v>
          </cell>
          <cell r="H2997" t="str">
            <v>Кирпич</v>
          </cell>
          <cell r="L2997">
            <v>2</v>
          </cell>
          <cell r="M2997">
            <v>1</v>
          </cell>
          <cell r="Q2997">
            <v>405</v>
          </cell>
          <cell r="R2997">
            <v>361.6</v>
          </cell>
          <cell r="S2997">
            <v>222.5</v>
          </cell>
          <cell r="T2997">
            <v>24</v>
          </cell>
        </row>
        <row r="2998">
          <cell r="C2998" t="str">
            <v>Кудымкарский муниципальный округ Пермского края</v>
          </cell>
          <cell r="D2998" t="str">
            <v>г. Кудымкар, ул. Кузнецова, д. 23</v>
          </cell>
          <cell r="E2998" t="b">
            <v>1</v>
          </cell>
          <cell r="F2998">
            <v>1974</v>
          </cell>
          <cell r="H2998" t="str">
            <v>Кирпич</v>
          </cell>
          <cell r="L2998">
            <v>2</v>
          </cell>
          <cell r="M2998">
            <v>1</v>
          </cell>
          <cell r="Q2998">
            <v>955.6</v>
          </cell>
          <cell r="R2998">
            <v>873</v>
          </cell>
          <cell r="S2998">
            <v>697.8</v>
          </cell>
          <cell r="T2998">
            <v>70</v>
          </cell>
        </row>
        <row r="2999">
          <cell r="C2999" t="str">
            <v>Кудымкарский муниципальный округ Пермского края</v>
          </cell>
          <cell r="D2999" t="str">
            <v>г. Кудымкар, ул. Кузнецова, д. 25</v>
          </cell>
          <cell r="E2999" t="b">
            <v>1</v>
          </cell>
          <cell r="F2999">
            <v>1973</v>
          </cell>
          <cell r="H2999" t="str">
            <v>Кирпич</v>
          </cell>
          <cell r="L2999">
            <v>2</v>
          </cell>
          <cell r="M2999">
            <v>2</v>
          </cell>
          <cell r="Q2999">
            <v>530</v>
          </cell>
          <cell r="R2999">
            <v>490</v>
          </cell>
          <cell r="S2999">
            <v>397.5</v>
          </cell>
          <cell r="T2999">
            <v>35</v>
          </cell>
        </row>
        <row r="3000">
          <cell r="C3000" t="str">
            <v>Кудымкарский муниципальный округ Пермского края</v>
          </cell>
          <cell r="D3000" t="str">
            <v>г. Кудымкар, ул. Кутузова, д. 4</v>
          </cell>
          <cell r="E3000" t="b">
            <v>1</v>
          </cell>
          <cell r="F3000">
            <v>1983</v>
          </cell>
          <cell r="H3000" t="str">
            <v>Кирпич</v>
          </cell>
          <cell r="L3000">
            <v>3</v>
          </cell>
          <cell r="M3000">
            <v>3</v>
          </cell>
          <cell r="Q3000">
            <v>1997.9</v>
          </cell>
          <cell r="R3000">
            <v>1767</v>
          </cell>
          <cell r="S3000">
            <v>1571</v>
          </cell>
          <cell r="T3000">
            <v>110</v>
          </cell>
        </row>
        <row r="3001">
          <cell r="C3001" t="str">
            <v>Кудымкарский муниципальный округ Пермского края</v>
          </cell>
          <cell r="D3001" t="str">
            <v>г. Кудымкар, ул. Кутузова, д. 8</v>
          </cell>
          <cell r="E3001" t="b">
            <v>1</v>
          </cell>
          <cell r="F3001">
            <v>2001</v>
          </cell>
          <cell r="H3001" t="str">
            <v>кирпич</v>
          </cell>
          <cell r="I3001" t="str">
            <v>скатная</v>
          </cell>
          <cell r="J3001" t="str">
            <v>ГВС</v>
          </cell>
          <cell r="K3001" t="str">
            <v>имеется</v>
          </cell>
          <cell r="L3001">
            <v>3</v>
          </cell>
          <cell r="M3001">
            <v>3</v>
          </cell>
          <cell r="Q3001">
            <v>1856</v>
          </cell>
          <cell r="R3001">
            <v>1715</v>
          </cell>
          <cell r="S3001">
            <v>1715</v>
          </cell>
          <cell r="T3001">
            <v>50</v>
          </cell>
        </row>
        <row r="3002">
          <cell r="C3002" t="str">
            <v>Кудымкарский муниципальный округ Пермского края</v>
          </cell>
          <cell r="D3002" t="str">
            <v>г. Кудымкар, ул. Ленина, д. 7</v>
          </cell>
          <cell r="E3002" t="b">
            <v>1</v>
          </cell>
          <cell r="F3002">
            <v>1952</v>
          </cell>
          <cell r="H3002" t="str">
            <v>Дерево</v>
          </cell>
          <cell r="L3002">
            <v>2</v>
          </cell>
          <cell r="M3002">
            <v>2</v>
          </cell>
          <cell r="Q3002">
            <v>230.8</v>
          </cell>
          <cell r="R3002">
            <v>219.3</v>
          </cell>
          <cell r="S3002">
            <v>110.1</v>
          </cell>
          <cell r="T3002">
            <v>21</v>
          </cell>
        </row>
        <row r="3003">
          <cell r="C3003" t="str">
            <v>Кудымкарский муниципальный округ Пермского края</v>
          </cell>
          <cell r="D3003" t="str">
            <v>г. Кудымкар, ул. Ленина, д. 21</v>
          </cell>
          <cell r="E3003" t="b">
            <v>1</v>
          </cell>
          <cell r="F3003">
            <v>1969</v>
          </cell>
          <cell r="H3003" t="str">
            <v>Брус</v>
          </cell>
          <cell r="L3003">
            <v>2</v>
          </cell>
          <cell r="M3003">
            <v>2</v>
          </cell>
          <cell r="Q3003">
            <v>509.4</v>
          </cell>
          <cell r="R3003">
            <v>443.2</v>
          </cell>
          <cell r="S3003">
            <v>320.3</v>
          </cell>
          <cell r="T3003">
            <v>35</v>
          </cell>
        </row>
        <row r="3004">
          <cell r="C3004" t="str">
            <v>Кудымкарский муниципальный округ Пермского края</v>
          </cell>
          <cell r="D3004" t="str">
            <v>г. Кудымкар, ул. Ленина, д. 23</v>
          </cell>
          <cell r="E3004" t="b">
            <v>1</v>
          </cell>
          <cell r="F3004">
            <v>1961</v>
          </cell>
          <cell r="H3004" t="str">
            <v>Брус</v>
          </cell>
          <cell r="L3004">
            <v>2</v>
          </cell>
          <cell r="M3004">
            <v>2</v>
          </cell>
          <cell r="Q3004">
            <v>497</v>
          </cell>
          <cell r="R3004">
            <v>436.2</v>
          </cell>
          <cell r="S3004">
            <v>321.39999999999998</v>
          </cell>
          <cell r="T3004">
            <v>36</v>
          </cell>
        </row>
        <row r="3005">
          <cell r="C3005" t="str">
            <v>Кудымкарский муниципальный округ Пермского края</v>
          </cell>
          <cell r="D3005" t="str">
            <v>г. Кудымкар, ул. Лихачева, д. 36</v>
          </cell>
          <cell r="E3005" t="b">
            <v>1</v>
          </cell>
          <cell r="F3005">
            <v>2015</v>
          </cell>
          <cell r="H3005" t="str">
            <v>кирпич</v>
          </cell>
          <cell r="I3005" t="str">
            <v>плоская</v>
          </cell>
          <cell r="J3005" t="str">
            <v>ГВС</v>
          </cell>
          <cell r="K3005" t="str">
            <v>имеется</v>
          </cell>
          <cell r="L3005">
            <v>2</v>
          </cell>
          <cell r="M3005">
            <v>2</v>
          </cell>
          <cell r="Q3005">
            <v>2655</v>
          </cell>
          <cell r="R3005">
            <v>2003</v>
          </cell>
          <cell r="S3005">
            <v>2003</v>
          </cell>
          <cell r="T3005">
            <v>140</v>
          </cell>
        </row>
        <row r="3006">
          <cell r="C3006" t="str">
            <v>Кудымкарский муниципальный округ Пермского края</v>
          </cell>
          <cell r="D3006" t="str">
            <v>г. Кудымкар, ул. Лихачева, д. 47</v>
          </cell>
          <cell r="E3006" t="b">
            <v>1</v>
          </cell>
          <cell r="F3006">
            <v>1972</v>
          </cell>
          <cell r="H3006" t="str">
            <v>кирпич</v>
          </cell>
          <cell r="L3006">
            <v>5</v>
          </cell>
          <cell r="M3006">
            <v>4</v>
          </cell>
          <cell r="Q3006">
            <v>4060.7</v>
          </cell>
          <cell r="R3006">
            <v>3285.5</v>
          </cell>
          <cell r="S3006">
            <v>3181.1</v>
          </cell>
          <cell r="T3006">
            <v>252</v>
          </cell>
        </row>
        <row r="3007">
          <cell r="C3007" t="str">
            <v>Кудымкарский муниципальный округ Пермского края</v>
          </cell>
          <cell r="D3007" t="str">
            <v>г. Кудымкар, ул. Лихачева, д. 48</v>
          </cell>
          <cell r="E3007" t="b">
            <v>1</v>
          </cell>
          <cell r="F3007">
            <v>1994</v>
          </cell>
          <cell r="H3007" t="str">
            <v>кирпич</v>
          </cell>
          <cell r="L3007">
            <v>5</v>
          </cell>
          <cell r="M3007">
            <v>5</v>
          </cell>
          <cell r="Q3007">
            <v>4527.5</v>
          </cell>
          <cell r="R3007">
            <v>3650.2</v>
          </cell>
          <cell r="S3007">
            <v>481.4</v>
          </cell>
          <cell r="T3007">
            <v>222</v>
          </cell>
        </row>
        <row r="3008">
          <cell r="C3008" t="str">
            <v>Кудымкарский муниципальный округ Пермского края</v>
          </cell>
          <cell r="D3008" t="str">
            <v>г. Кудымкар, ул. Лихачева, д. 49</v>
          </cell>
          <cell r="E3008" t="b">
            <v>1</v>
          </cell>
          <cell r="F3008">
            <v>1970</v>
          </cell>
          <cell r="H3008" t="str">
            <v>кирпич</v>
          </cell>
          <cell r="I3008" t="str">
            <v>скатная</v>
          </cell>
          <cell r="J3008" t="str">
            <v>ГВС</v>
          </cell>
          <cell r="K3008" t="str">
            <v>имеется</v>
          </cell>
          <cell r="L3008">
            <v>5</v>
          </cell>
          <cell r="M3008">
            <v>4</v>
          </cell>
          <cell r="Q3008">
            <v>3104</v>
          </cell>
          <cell r="R3008">
            <v>2841</v>
          </cell>
          <cell r="S3008">
            <v>2841</v>
          </cell>
          <cell r="T3008">
            <v>200</v>
          </cell>
        </row>
        <row r="3009">
          <cell r="C3009" t="str">
            <v>Кудымкарский муниципальный округ Пермского края</v>
          </cell>
          <cell r="D3009" t="str">
            <v>г. Кудымкар, ул. Лихачева, д. 51</v>
          </cell>
          <cell r="E3009" t="b">
            <v>1</v>
          </cell>
          <cell r="F3009">
            <v>1971</v>
          </cell>
          <cell r="H3009" t="str">
            <v>Кирпич</v>
          </cell>
          <cell r="L3009">
            <v>5</v>
          </cell>
          <cell r="M3009">
            <v>4</v>
          </cell>
          <cell r="Q3009">
            <v>3921.4</v>
          </cell>
          <cell r="R3009">
            <v>3372.2</v>
          </cell>
          <cell r="S3009">
            <v>3190.7</v>
          </cell>
          <cell r="T3009">
            <v>190</v>
          </cell>
        </row>
        <row r="3010">
          <cell r="C3010" t="str">
            <v>Кудымкарский муниципальный округ Пермского края</v>
          </cell>
          <cell r="D3010" t="str">
            <v>г. Кудымкар, ул. Лихачева, д. 52</v>
          </cell>
          <cell r="E3010" t="b">
            <v>1</v>
          </cell>
          <cell r="F3010">
            <v>1987</v>
          </cell>
          <cell r="H3010" t="str">
            <v>кирпич</v>
          </cell>
          <cell r="I3010" t="str">
            <v>плоская</v>
          </cell>
          <cell r="J3010" t="str">
            <v>ГВС</v>
          </cell>
          <cell r="K3010" t="str">
            <v>имеется</v>
          </cell>
          <cell r="L3010">
            <v>5</v>
          </cell>
          <cell r="M3010">
            <v>1</v>
          </cell>
          <cell r="Q3010">
            <v>3056</v>
          </cell>
          <cell r="R3010">
            <v>2077</v>
          </cell>
          <cell r="S3010">
            <v>2077</v>
          </cell>
          <cell r="T3010">
            <v>170</v>
          </cell>
        </row>
        <row r="3011">
          <cell r="C3011" t="str">
            <v>Кудымкарский муниципальный округ Пермского края</v>
          </cell>
          <cell r="D3011" t="str">
            <v>г. Кудымкар, ул. Лихачева, д. 53</v>
          </cell>
          <cell r="E3011" t="b">
            <v>1</v>
          </cell>
          <cell r="F3011">
            <v>1966</v>
          </cell>
          <cell r="H3011" t="str">
            <v>кирпич</v>
          </cell>
          <cell r="I3011" t="str">
            <v>скатная</v>
          </cell>
          <cell r="J3011" t="str">
            <v>ГВС</v>
          </cell>
          <cell r="K3011" t="str">
            <v>имеется</v>
          </cell>
          <cell r="L3011">
            <v>5</v>
          </cell>
          <cell r="M3011">
            <v>4</v>
          </cell>
          <cell r="Q3011">
            <v>3412</v>
          </cell>
          <cell r="R3011">
            <v>3167</v>
          </cell>
          <cell r="S3011">
            <v>3167</v>
          </cell>
          <cell r="T3011">
            <v>240</v>
          </cell>
        </row>
        <row r="3012">
          <cell r="C3012" t="str">
            <v>Кудымкарский муниципальный округ Пермского края</v>
          </cell>
          <cell r="D3012" t="str">
            <v>г. Кудымкар, ул. Лихачева, д. 55</v>
          </cell>
          <cell r="E3012" t="b">
            <v>1</v>
          </cell>
          <cell r="F3012">
            <v>1984</v>
          </cell>
          <cell r="H3012" t="str">
            <v>кирпич</v>
          </cell>
          <cell r="I3012" t="str">
            <v>скатная</v>
          </cell>
          <cell r="J3012" t="str">
            <v>ГВС</v>
          </cell>
          <cell r="K3012" t="str">
            <v>имеется</v>
          </cell>
          <cell r="L3012">
            <v>5</v>
          </cell>
          <cell r="M3012">
            <v>4</v>
          </cell>
          <cell r="Q3012">
            <v>3037</v>
          </cell>
          <cell r="R3012">
            <v>2762</v>
          </cell>
          <cell r="S3012">
            <v>2762</v>
          </cell>
          <cell r="T3012">
            <v>230</v>
          </cell>
        </row>
        <row r="3013">
          <cell r="C3013" t="str">
            <v>Кудымкарский муниципальный округ Пермского края</v>
          </cell>
          <cell r="D3013" t="str">
            <v>г. Кудымкар, ул. Лихачева, д. 57</v>
          </cell>
          <cell r="E3013" t="b">
            <v>1</v>
          </cell>
          <cell r="F3013">
            <v>1969</v>
          </cell>
          <cell r="H3013" t="str">
            <v>кирпич</v>
          </cell>
          <cell r="I3013" t="str">
            <v>скатная</v>
          </cell>
          <cell r="J3013" t="str">
            <v>ГВС</v>
          </cell>
          <cell r="K3013" t="str">
            <v>имеется</v>
          </cell>
          <cell r="L3013">
            <v>4</v>
          </cell>
          <cell r="M3013">
            <v>1</v>
          </cell>
          <cell r="Q3013">
            <v>2321</v>
          </cell>
          <cell r="R3013">
            <v>1385</v>
          </cell>
          <cell r="S3013">
            <v>902</v>
          </cell>
          <cell r="T3013">
            <v>150</v>
          </cell>
        </row>
        <row r="3014">
          <cell r="C3014" t="str">
            <v>Кудымкарский муниципальный округ Пермского края</v>
          </cell>
          <cell r="D3014" t="str">
            <v>г. Кудымкар, ул. Лихачева, д. 48А</v>
          </cell>
          <cell r="E3014" t="b">
            <v>1</v>
          </cell>
          <cell r="F3014">
            <v>2016</v>
          </cell>
          <cell r="H3014" t="str">
            <v>кирпич</v>
          </cell>
          <cell r="I3014" t="str">
            <v>скатная</v>
          </cell>
          <cell r="J3014" t="str">
            <v>ГВС</v>
          </cell>
          <cell r="K3014" t="str">
            <v>имеется</v>
          </cell>
          <cell r="L3014">
            <v>2</v>
          </cell>
          <cell r="M3014">
            <v>1</v>
          </cell>
          <cell r="Q3014">
            <v>691</v>
          </cell>
          <cell r="R3014">
            <v>667</v>
          </cell>
          <cell r="S3014">
            <v>569</v>
          </cell>
          <cell r="T3014">
            <v>30</v>
          </cell>
        </row>
        <row r="3015">
          <cell r="C3015" t="str">
            <v>Кудымкарский муниципальный округ Пермского края</v>
          </cell>
          <cell r="D3015" t="str">
            <v>г. Кудымкар, ул. Лихачева, д. 50А</v>
          </cell>
          <cell r="E3015" t="b">
            <v>1</v>
          </cell>
          <cell r="F3015">
            <v>1986</v>
          </cell>
          <cell r="H3015" t="str">
            <v>кирпич</v>
          </cell>
          <cell r="I3015" t="str">
            <v>плоская</v>
          </cell>
          <cell r="J3015" t="str">
            <v>ГВС</v>
          </cell>
          <cell r="K3015" t="str">
            <v>имеется</v>
          </cell>
          <cell r="L3015">
            <v>5</v>
          </cell>
          <cell r="M3015">
            <v>7</v>
          </cell>
          <cell r="Q3015">
            <v>5948</v>
          </cell>
          <cell r="R3015">
            <v>4784</v>
          </cell>
          <cell r="S3015">
            <v>4784</v>
          </cell>
          <cell r="T3015">
            <v>320</v>
          </cell>
        </row>
        <row r="3016">
          <cell r="C3016" t="str">
            <v>Кудымкарский муниципальный округ Пермского края</v>
          </cell>
          <cell r="D3016" t="str">
            <v>г. Кудымкар, ул. Максима Горького, д. 11</v>
          </cell>
          <cell r="E3016" t="b">
            <v>1</v>
          </cell>
          <cell r="F3016">
            <v>1961</v>
          </cell>
          <cell r="H3016" t="str">
            <v>Кирпич</v>
          </cell>
          <cell r="L3016">
            <v>2</v>
          </cell>
          <cell r="M3016">
            <v>2</v>
          </cell>
          <cell r="Q3016">
            <v>492.6</v>
          </cell>
          <cell r="R3016">
            <v>440.9</v>
          </cell>
          <cell r="S3016">
            <v>440.9</v>
          </cell>
          <cell r="T3016">
            <v>36</v>
          </cell>
        </row>
        <row r="3017">
          <cell r="C3017" t="str">
            <v>Кудымкарский муниципальный округ Пермского края</v>
          </cell>
          <cell r="D3017" t="str">
            <v>г. Кудымкар, ул. Максима Горького, д. 12</v>
          </cell>
          <cell r="E3017" t="b">
            <v>1</v>
          </cell>
          <cell r="F3017">
            <v>2001</v>
          </cell>
          <cell r="H3017" t="str">
            <v>Кирпич</v>
          </cell>
          <cell r="L3017">
            <v>3</v>
          </cell>
          <cell r="M3017">
            <v>1</v>
          </cell>
          <cell r="Q3017">
            <v>1002</v>
          </cell>
          <cell r="R3017">
            <v>889.2</v>
          </cell>
          <cell r="S3017">
            <v>889.2</v>
          </cell>
          <cell r="T3017">
            <v>36</v>
          </cell>
        </row>
        <row r="3018">
          <cell r="C3018" t="str">
            <v>Кудымкарский муниципальный округ Пермского края</v>
          </cell>
          <cell r="D3018" t="str">
            <v>г. Кудымкар, ул. Максима Горького, д. 18</v>
          </cell>
          <cell r="E3018" t="b">
            <v>1</v>
          </cell>
          <cell r="F3018">
            <v>1988</v>
          </cell>
          <cell r="H3018" t="str">
            <v>кирпич</v>
          </cell>
          <cell r="I3018" t="str">
            <v>плоская</v>
          </cell>
          <cell r="J3018" t="str">
            <v>ГВС</v>
          </cell>
          <cell r="K3018" t="str">
            <v>имеется</v>
          </cell>
          <cell r="L3018">
            <v>5</v>
          </cell>
          <cell r="M3018">
            <v>12</v>
          </cell>
          <cell r="Q3018">
            <v>9381</v>
          </cell>
          <cell r="R3018">
            <v>8440</v>
          </cell>
          <cell r="S3018">
            <v>8330</v>
          </cell>
          <cell r="T3018">
            <v>550</v>
          </cell>
        </row>
        <row r="3019">
          <cell r="C3019" t="str">
            <v>Кудымкарский муниципальный округ Пермского края</v>
          </cell>
          <cell r="D3019" t="str">
            <v>г. Кудымкар, ул. Максима Горького, д. 20</v>
          </cell>
          <cell r="E3019" t="b">
            <v>1</v>
          </cell>
          <cell r="F3019">
            <v>1971</v>
          </cell>
          <cell r="H3019" t="str">
            <v>кирпич</v>
          </cell>
          <cell r="I3019" t="str">
            <v>скатная</v>
          </cell>
          <cell r="J3019" t="str">
            <v>ГВС</v>
          </cell>
          <cell r="K3019" t="str">
            <v>имеется</v>
          </cell>
          <cell r="L3019">
            <v>3</v>
          </cell>
          <cell r="M3019">
            <v>3</v>
          </cell>
          <cell r="Q3019">
            <v>1393</v>
          </cell>
          <cell r="R3019">
            <v>1286</v>
          </cell>
          <cell r="S3019">
            <v>1286</v>
          </cell>
          <cell r="T3019">
            <v>70</v>
          </cell>
        </row>
        <row r="3020">
          <cell r="C3020" t="str">
            <v>Кудымкарский муниципальный округ Пермского края</v>
          </cell>
          <cell r="D3020" t="str">
            <v>г. Кудымкар, ул. Максима Горького, д. 22</v>
          </cell>
          <cell r="E3020" t="b">
            <v>1</v>
          </cell>
          <cell r="F3020">
            <v>1982</v>
          </cell>
          <cell r="H3020" t="str">
            <v>кирпич</v>
          </cell>
          <cell r="I3020" t="str">
            <v>плоская</v>
          </cell>
          <cell r="J3020" t="str">
            <v>ГВС</v>
          </cell>
          <cell r="K3020" t="str">
            <v>имеется</v>
          </cell>
          <cell r="L3020">
            <v>5</v>
          </cell>
          <cell r="M3020">
            <v>7</v>
          </cell>
          <cell r="Q3020">
            <v>6179</v>
          </cell>
          <cell r="R3020">
            <v>5037</v>
          </cell>
          <cell r="S3020">
            <v>4937</v>
          </cell>
          <cell r="T3020">
            <v>320</v>
          </cell>
        </row>
        <row r="3021">
          <cell r="C3021" t="str">
            <v>Кудымкарский муниципальный округ Пермского края</v>
          </cell>
          <cell r="D3021" t="str">
            <v>г. Кудымкар, ул. Максима Горького, д. 67</v>
          </cell>
          <cell r="E3021" t="b">
            <v>1</v>
          </cell>
          <cell r="F3021">
            <v>2015</v>
          </cell>
          <cell r="H3021" t="str">
            <v>кирпич</v>
          </cell>
          <cell r="I3021" t="str">
            <v>скатная</v>
          </cell>
          <cell r="K3021" t="str">
            <v>имеется</v>
          </cell>
          <cell r="L3021">
            <v>3</v>
          </cell>
          <cell r="M3021">
            <v>3</v>
          </cell>
          <cell r="Q3021">
            <v>1215</v>
          </cell>
          <cell r="R3021">
            <v>1046</v>
          </cell>
          <cell r="S3021">
            <v>1046</v>
          </cell>
          <cell r="T3021">
            <v>90</v>
          </cell>
        </row>
        <row r="3022">
          <cell r="C3022" t="str">
            <v>Кудымкарский муниципальный округ Пермского края</v>
          </cell>
          <cell r="D3022" t="str">
            <v>г. Кудымкар, ул. Максима Горького, д. 67Б</v>
          </cell>
          <cell r="E3022" t="b">
            <v>1</v>
          </cell>
          <cell r="F3022">
            <v>2013</v>
          </cell>
          <cell r="H3022" t="str">
            <v>кирпич</v>
          </cell>
          <cell r="I3022" t="str">
            <v>скатная</v>
          </cell>
          <cell r="K3022" t="str">
            <v>имеется</v>
          </cell>
          <cell r="L3022">
            <v>3</v>
          </cell>
          <cell r="M3022">
            <v>3</v>
          </cell>
          <cell r="Q3022">
            <v>393</v>
          </cell>
          <cell r="R3022">
            <v>185</v>
          </cell>
          <cell r="S3022">
            <v>185</v>
          </cell>
          <cell r="T3022">
            <v>30</v>
          </cell>
        </row>
        <row r="3023">
          <cell r="C3023" t="str">
            <v>Кудымкарский муниципальный округ Пермского края</v>
          </cell>
          <cell r="D3023" t="str">
            <v>г. Кудымкар, ул. Набережная, д. 37</v>
          </cell>
          <cell r="E3023" t="b">
            <v>1</v>
          </cell>
          <cell r="F3023">
            <v>1960</v>
          </cell>
          <cell r="H3023" t="str">
            <v>Брус</v>
          </cell>
          <cell r="L3023">
            <v>1</v>
          </cell>
          <cell r="M3023">
            <v>4</v>
          </cell>
          <cell r="Q3023">
            <v>164.9</v>
          </cell>
          <cell r="R3023">
            <v>164.9</v>
          </cell>
          <cell r="S3023">
            <v>148.41</v>
          </cell>
          <cell r="T3023">
            <v>18</v>
          </cell>
        </row>
        <row r="3024">
          <cell r="C3024" t="str">
            <v>Кудымкарский муниципальный округ Пермского края</v>
          </cell>
          <cell r="D3024" t="str">
            <v>г. Кудымкар, ул. Октябрьская, д. 4</v>
          </cell>
          <cell r="E3024" t="b">
            <v>1</v>
          </cell>
          <cell r="F3024">
            <v>1956</v>
          </cell>
          <cell r="H3024" t="str">
            <v>Брус</v>
          </cell>
          <cell r="L3024">
            <v>2</v>
          </cell>
          <cell r="M3024">
            <v>1</v>
          </cell>
          <cell r="Q3024">
            <v>273.89999999999998</v>
          </cell>
          <cell r="R3024">
            <v>233.1</v>
          </cell>
          <cell r="S3024">
            <v>233.1</v>
          </cell>
          <cell r="T3024">
            <v>24</v>
          </cell>
        </row>
        <row r="3025">
          <cell r="C3025" t="str">
            <v>Кудымкарский муниципальный округ Пермского края</v>
          </cell>
          <cell r="D3025" t="str">
            <v>г. Кудымкар, ул. Пермяцкая, д. 69</v>
          </cell>
          <cell r="E3025" t="b">
            <v>1</v>
          </cell>
          <cell r="F3025">
            <v>1964</v>
          </cell>
          <cell r="H3025" t="str">
            <v>Дерево</v>
          </cell>
          <cell r="L3025">
            <v>2</v>
          </cell>
          <cell r="M3025">
            <v>2</v>
          </cell>
          <cell r="Q3025">
            <v>340.9</v>
          </cell>
          <cell r="R3025">
            <v>319.7</v>
          </cell>
          <cell r="S3025">
            <v>157.19999999999999</v>
          </cell>
          <cell r="T3025">
            <v>20</v>
          </cell>
        </row>
        <row r="3026">
          <cell r="C3026" t="str">
            <v>Кудымкарский муниципальный округ Пермского края</v>
          </cell>
          <cell r="D3026" t="str">
            <v>г. Кудымкар, ул. Песчаная, д. 6</v>
          </cell>
          <cell r="E3026" t="b">
            <v>1</v>
          </cell>
          <cell r="F3026">
            <v>1960</v>
          </cell>
          <cell r="H3026" t="str">
            <v>Брус</v>
          </cell>
          <cell r="L3026">
            <v>1</v>
          </cell>
          <cell r="M3026">
            <v>3</v>
          </cell>
          <cell r="Q3026">
            <v>136.6</v>
          </cell>
          <cell r="R3026">
            <v>136.6</v>
          </cell>
          <cell r="S3026">
            <v>136.6</v>
          </cell>
          <cell r="T3026">
            <v>15</v>
          </cell>
        </row>
        <row r="3027">
          <cell r="C3027" t="str">
            <v>Кудымкарский муниципальный округ Пермского края</v>
          </cell>
          <cell r="D3027" t="str">
            <v>г. Кудымкар, ул. Плеханова, д. 15</v>
          </cell>
          <cell r="E3027" t="b">
            <v>1</v>
          </cell>
          <cell r="F3027">
            <v>2008</v>
          </cell>
          <cell r="H3027" t="str">
            <v>кирпич</v>
          </cell>
          <cell r="I3027" t="str">
            <v>плоская</v>
          </cell>
          <cell r="J3027" t="str">
            <v>ГВС</v>
          </cell>
          <cell r="K3027" t="str">
            <v>имеется</v>
          </cell>
          <cell r="L3027">
            <v>5</v>
          </cell>
          <cell r="M3027">
            <v>6</v>
          </cell>
          <cell r="Q3027">
            <v>5913</v>
          </cell>
          <cell r="R3027">
            <v>2494</v>
          </cell>
          <cell r="S3027">
            <v>2494</v>
          </cell>
          <cell r="T3027">
            <v>300</v>
          </cell>
        </row>
        <row r="3028">
          <cell r="C3028" t="str">
            <v>Кудымкарский муниципальный округ Пермского края</v>
          </cell>
          <cell r="D3028" t="str">
            <v>г. Кудымкар, ул. Плеханова, д. 17</v>
          </cell>
          <cell r="E3028" t="b">
            <v>1</v>
          </cell>
          <cell r="F3028">
            <v>2005</v>
          </cell>
          <cell r="H3028" t="str">
            <v>кирпич</v>
          </cell>
          <cell r="L3028">
            <v>5</v>
          </cell>
          <cell r="M3028">
            <v>4</v>
          </cell>
          <cell r="Q3028">
            <v>4325.7</v>
          </cell>
          <cell r="R3028">
            <v>3662</v>
          </cell>
          <cell r="S3028">
            <v>3662</v>
          </cell>
          <cell r="T3028">
            <v>263</v>
          </cell>
        </row>
        <row r="3029">
          <cell r="C3029" t="str">
            <v>Кудымкарский муниципальный округ Пермского края</v>
          </cell>
          <cell r="D3029" t="str">
            <v>г. Кудымкар, ул. Плеханова, д. 23</v>
          </cell>
          <cell r="E3029" t="b">
            <v>1</v>
          </cell>
          <cell r="F3029">
            <v>1983</v>
          </cell>
          <cell r="H3029" t="str">
            <v>кирпич</v>
          </cell>
          <cell r="I3029" t="str">
            <v>плоская</v>
          </cell>
          <cell r="J3029" t="str">
            <v>ГВС</v>
          </cell>
          <cell r="K3029" t="str">
            <v>имеется</v>
          </cell>
          <cell r="L3029">
            <v>5</v>
          </cell>
          <cell r="M3029">
            <v>3</v>
          </cell>
          <cell r="Q3029">
            <v>3031</v>
          </cell>
          <cell r="R3029">
            <v>2695</v>
          </cell>
          <cell r="S3029">
            <v>2695</v>
          </cell>
          <cell r="T3029">
            <v>170</v>
          </cell>
        </row>
        <row r="3030">
          <cell r="C3030" t="str">
            <v>Кудымкарский муниципальный округ Пермского края</v>
          </cell>
          <cell r="D3030" t="str">
            <v>г. Кудымкар, ул. Плеханова, д. 27</v>
          </cell>
          <cell r="E3030" t="b">
            <v>1</v>
          </cell>
          <cell r="F3030">
            <v>1969</v>
          </cell>
          <cell r="H3030" t="str">
            <v>Кирпич</v>
          </cell>
          <cell r="L3030">
            <v>5</v>
          </cell>
          <cell r="M3030">
            <v>4</v>
          </cell>
          <cell r="Q3030">
            <v>3627.4</v>
          </cell>
          <cell r="R3030">
            <v>3240.1</v>
          </cell>
          <cell r="S3030">
            <v>3240.1</v>
          </cell>
          <cell r="T3030">
            <v>200</v>
          </cell>
        </row>
        <row r="3031">
          <cell r="C3031" t="str">
            <v>Кудымкарский муниципальный округ Пермского края</v>
          </cell>
          <cell r="D3031" t="str">
            <v>г. Кудымкар, ул. Плеханова, д. 29</v>
          </cell>
          <cell r="E3031" t="b">
            <v>1</v>
          </cell>
          <cell r="F3031">
            <v>1967</v>
          </cell>
          <cell r="H3031" t="str">
            <v>кирпич</v>
          </cell>
          <cell r="L3031">
            <v>5</v>
          </cell>
          <cell r="M3031">
            <v>4</v>
          </cell>
          <cell r="Q3031">
            <v>3690.3</v>
          </cell>
          <cell r="R3031">
            <v>3423.3</v>
          </cell>
          <cell r="S3031">
            <v>3151.6</v>
          </cell>
          <cell r="T3031">
            <v>204</v>
          </cell>
        </row>
        <row r="3032">
          <cell r="C3032" t="str">
            <v>Кудымкарский муниципальный округ Пермского края</v>
          </cell>
          <cell r="D3032" t="str">
            <v>г. Кудымкар, ул. Плеханова, д. 30</v>
          </cell>
          <cell r="E3032" t="b">
            <v>1</v>
          </cell>
          <cell r="F3032">
            <v>1980</v>
          </cell>
          <cell r="H3032" t="str">
            <v>Кирпич</v>
          </cell>
          <cell r="L3032">
            <v>5</v>
          </cell>
          <cell r="M3032">
            <v>4</v>
          </cell>
          <cell r="Q3032">
            <v>3911.8</v>
          </cell>
          <cell r="R3032">
            <v>2873.1</v>
          </cell>
          <cell r="S3032">
            <v>2873.1</v>
          </cell>
          <cell r="T3032">
            <v>210</v>
          </cell>
        </row>
        <row r="3033">
          <cell r="C3033" t="str">
            <v>Кудымкарский муниципальный округ Пермского края</v>
          </cell>
          <cell r="D3033" t="str">
            <v>г. Кудымкар, ул. Плеханова, д. 24А</v>
          </cell>
          <cell r="E3033" t="b">
            <v>1</v>
          </cell>
          <cell r="F3033">
            <v>1976</v>
          </cell>
          <cell r="H3033" t="str">
            <v>Кирпич</v>
          </cell>
          <cell r="L3033">
            <v>5</v>
          </cell>
          <cell r="M3033">
            <v>4</v>
          </cell>
          <cell r="Q3033">
            <v>2824.6</v>
          </cell>
          <cell r="R3033">
            <v>2554.6</v>
          </cell>
          <cell r="S3033">
            <v>2554.6</v>
          </cell>
          <cell r="T3033">
            <v>200</v>
          </cell>
        </row>
        <row r="3034">
          <cell r="C3034" t="str">
            <v>Кудымкарский муниципальный округ Пермского края</v>
          </cell>
          <cell r="D3034" t="str">
            <v>г. Кудымкар, ул. Плеханова, д. 27А</v>
          </cell>
          <cell r="E3034" t="b">
            <v>1</v>
          </cell>
          <cell r="F3034">
            <v>1990</v>
          </cell>
          <cell r="H3034" t="str">
            <v>Кирпич</v>
          </cell>
          <cell r="L3034">
            <v>3</v>
          </cell>
          <cell r="M3034">
            <v>2</v>
          </cell>
          <cell r="Q3034">
            <v>670.8</v>
          </cell>
          <cell r="R3034">
            <v>460.4</v>
          </cell>
          <cell r="S3034">
            <v>460.4</v>
          </cell>
          <cell r="T3034">
            <v>15</v>
          </cell>
        </row>
        <row r="3035">
          <cell r="C3035" t="str">
            <v>Кудымкарский муниципальный округ Пермского края</v>
          </cell>
          <cell r="D3035" t="str">
            <v>г. Кудымкар, ул. Плеханова, д. 29А</v>
          </cell>
          <cell r="E3035" t="b">
            <v>1</v>
          </cell>
          <cell r="F3035">
            <v>1993</v>
          </cell>
          <cell r="H3035" t="str">
            <v>Кирпич</v>
          </cell>
          <cell r="L3035">
            <v>3</v>
          </cell>
          <cell r="M3035">
            <v>2</v>
          </cell>
          <cell r="Q3035">
            <v>746.7</v>
          </cell>
          <cell r="R3035">
            <v>546.70000000000005</v>
          </cell>
          <cell r="S3035">
            <v>546.70000000000005</v>
          </cell>
          <cell r="T3035">
            <v>15</v>
          </cell>
        </row>
        <row r="3036">
          <cell r="C3036" t="str">
            <v>Кудымкарский муниципальный округ Пермского края</v>
          </cell>
          <cell r="D3036" t="str">
            <v>г. Кудымкар, ул. Попова, д. 3</v>
          </cell>
          <cell r="E3036" t="b">
            <v>1</v>
          </cell>
          <cell r="F3036">
            <v>1975</v>
          </cell>
          <cell r="H3036" t="str">
            <v>Кирпич</v>
          </cell>
          <cell r="L3036">
            <v>2</v>
          </cell>
          <cell r="M3036">
            <v>2</v>
          </cell>
          <cell r="Q3036">
            <v>549.9</v>
          </cell>
          <cell r="R3036">
            <v>504.9</v>
          </cell>
          <cell r="S3036">
            <v>504.9</v>
          </cell>
          <cell r="T3036">
            <v>30</v>
          </cell>
        </row>
        <row r="3037">
          <cell r="C3037" t="str">
            <v>Кудымкарский муниципальный округ Пермского края</v>
          </cell>
          <cell r="D3037" t="str">
            <v>г. Кудымкар, ул. Пушкина, д. 62</v>
          </cell>
          <cell r="E3037" t="b">
            <v>1</v>
          </cell>
          <cell r="F3037">
            <v>2010</v>
          </cell>
          <cell r="H3037" t="str">
            <v>Бетон</v>
          </cell>
          <cell r="L3037">
            <v>5</v>
          </cell>
          <cell r="M3037">
            <v>2</v>
          </cell>
          <cell r="Q3037">
            <v>2094.1</v>
          </cell>
          <cell r="R3037">
            <v>1793.7</v>
          </cell>
          <cell r="S3037">
            <v>1793.7</v>
          </cell>
          <cell r="T3037">
            <v>120</v>
          </cell>
        </row>
        <row r="3038">
          <cell r="C3038" t="str">
            <v>Кудымкарский муниципальный округ Пермского края</v>
          </cell>
          <cell r="D3038" t="str">
            <v>г. Кудымкар, ул. Революционная, д. 13</v>
          </cell>
          <cell r="E3038" t="b">
            <v>1</v>
          </cell>
          <cell r="F3038">
            <v>1991</v>
          </cell>
          <cell r="H3038" t="str">
            <v>Кирпич</v>
          </cell>
          <cell r="L3038">
            <v>3</v>
          </cell>
          <cell r="M3038">
            <v>2</v>
          </cell>
          <cell r="Q3038">
            <v>585.1</v>
          </cell>
          <cell r="R3038">
            <v>433.3</v>
          </cell>
          <cell r="S3038">
            <v>433.3</v>
          </cell>
          <cell r="T3038">
            <v>18</v>
          </cell>
        </row>
        <row r="3039">
          <cell r="C3039" t="str">
            <v>Кудымкарский муниципальный округ Пермского края</v>
          </cell>
          <cell r="D3039" t="str">
            <v>г. Кудымкар, ул. Революционная, д. 29</v>
          </cell>
          <cell r="E3039" t="b">
            <v>1</v>
          </cell>
          <cell r="F3039">
            <v>1966</v>
          </cell>
          <cell r="H3039" t="str">
            <v>Брус</v>
          </cell>
          <cell r="L3039">
            <v>2</v>
          </cell>
          <cell r="M3039">
            <v>1</v>
          </cell>
          <cell r="Q3039">
            <v>331.2</v>
          </cell>
          <cell r="R3039">
            <v>305.5</v>
          </cell>
          <cell r="S3039">
            <v>305.5</v>
          </cell>
          <cell r="T3039">
            <v>15</v>
          </cell>
        </row>
        <row r="3040">
          <cell r="C3040" t="str">
            <v>Кудымкарский муниципальный округ Пермского края</v>
          </cell>
          <cell r="D3040" t="str">
            <v>г. Кудымкар, ул. Революционная, д. 34</v>
          </cell>
          <cell r="E3040" t="b">
            <v>1</v>
          </cell>
          <cell r="F3040">
            <v>2018</v>
          </cell>
          <cell r="H3040" t="str">
            <v>кирпич</v>
          </cell>
          <cell r="I3040" t="str">
            <v>скатная</v>
          </cell>
          <cell r="J3040" t="str">
            <v>ГВС</v>
          </cell>
          <cell r="K3040" t="str">
            <v>имеется</v>
          </cell>
          <cell r="L3040">
            <v>3</v>
          </cell>
          <cell r="M3040">
            <v>2</v>
          </cell>
          <cell r="Q3040">
            <v>1143</v>
          </cell>
          <cell r="R3040">
            <v>953</v>
          </cell>
          <cell r="S3040">
            <v>367</v>
          </cell>
          <cell r="T3040">
            <v>80</v>
          </cell>
        </row>
        <row r="3041">
          <cell r="C3041" t="str">
            <v>Кудымкарский муниципальный округ Пермского края</v>
          </cell>
          <cell r="D3041" t="str">
            <v>г. Кудымкар, ул. Революционная, д. 39</v>
          </cell>
          <cell r="E3041" t="b">
            <v>1</v>
          </cell>
          <cell r="F3041">
            <v>1956</v>
          </cell>
          <cell r="H3041" t="str">
            <v>Брус</v>
          </cell>
          <cell r="L3041">
            <v>2</v>
          </cell>
          <cell r="M3041">
            <v>1</v>
          </cell>
          <cell r="Q3041">
            <v>260.5</v>
          </cell>
          <cell r="R3041">
            <v>218.6</v>
          </cell>
          <cell r="S3041">
            <v>164.6</v>
          </cell>
          <cell r="T3041">
            <v>21</v>
          </cell>
        </row>
        <row r="3042">
          <cell r="C3042" t="str">
            <v>Кудымкарский муниципальный округ Пермского края</v>
          </cell>
          <cell r="D3042" t="str">
            <v>г. Кудымкар, ул. Революционная, д. 32А</v>
          </cell>
          <cell r="E3042" t="b">
            <v>1</v>
          </cell>
          <cell r="F3042">
            <v>1998</v>
          </cell>
          <cell r="H3042" t="str">
            <v>Кирпич</v>
          </cell>
          <cell r="L3042">
            <v>3</v>
          </cell>
          <cell r="M3042">
            <v>2</v>
          </cell>
          <cell r="Q3042">
            <v>690.1</v>
          </cell>
          <cell r="R3042">
            <v>690.1</v>
          </cell>
          <cell r="S3042">
            <v>690.1</v>
          </cell>
          <cell r="T3042">
            <v>18</v>
          </cell>
        </row>
        <row r="3043">
          <cell r="C3043" t="str">
            <v>Кудымкарский муниципальный округ Пермского края</v>
          </cell>
          <cell r="D3043" t="str">
            <v>г. Кудымкар, ул. Революционная, д. 33А</v>
          </cell>
          <cell r="E3043" t="b">
            <v>1</v>
          </cell>
          <cell r="F3043">
            <v>1988</v>
          </cell>
          <cell r="H3043" t="str">
            <v>кирпич</v>
          </cell>
          <cell r="L3043">
            <v>5</v>
          </cell>
          <cell r="M3043">
            <v>4</v>
          </cell>
          <cell r="Q3043">
            <v>3122.1</v>
          </cell>
          <cell r="R3043">
            <v>2780.3</v>
          </cell>
          <cell r="S3043">
            <v>2652.1</v>
          </cell>
          <cell r="T3043">
            <v>198</v>
          </cell>
        </row>
        <row r="3044">
          <cell r="C3044" t="str">
            <v>Кудымкарский муниципальный округ Пермского края</v>
          </cell>
          <cell r="D3044" t="str">
            <v>г. Кудымкар, ул. Репина, д. 3</v>
          </cell>
          <cell r="E3044" t="b">
            <v>1</v>
          </cell>
          <cell r="F3044">
            <v>1962</v>
          </cell>
          <cell r="H3044" t="str">
            <v>Брус</v>
          </cell>
          <cell r="L3044">
            <v>2</v>
          </cell>
          <cell r="M3044">
            <v>1</v>
          </cell>
          <cell r="Q3044">
            <v>341</v>
          </cell>
          <cell r="R3044">
            <v>314.8</v>
          </cell>
          <cell r="S3044">
            <v>188.4</v>
          </cell>
          <cell r="T3044">
            <v>30</v>
          </cell>
        </row>
        <row r="3045">
          <cell r="C3045" t="str">
            <v>Кудымкарский муниципальный округ Пермского края</v>
          </cell>
          <cell r="D3045" t="str">
            <v>г. Кудымкар, ул. Репина, д. 6</v>
          </cell>
          <cell r="E3045" t="b">
            <v>1</v>
          </cell>
          <cell r="F3045">
            <v>1962</v>
          </cell>
          <cell r="H3045" t="str">
            <v>Брус</v>
          </cell>
          <cell r="L3045">
            <v>2</v>
          </cell>
          <cell r="M3045">
            <v>1</v>
          </cell>
          <cell r="Q3045">
            <v>348.9</v>
          </cell>
          <cell r="R3045">
            <v>322.7</v>
          </cell>
          <cell r="S3045">
            <v>322.7</v>
          </cell>
          <cell r="T3045">
            <v>20</v>
          </cell>
        </row>
        <row r="3046">
          <cell r="C3046" t="str">
            <v>Кудымкарский муниципальный округ Пермского края</v>
          </cell>
          <cell r="D3046" t="str">
            <v>г. Кудымкар, ул. Репина, д. 10</v>
          </cell>
          <cell r="E3046" t="b">
            <v>1</v>
          </cell>
          <cell r="F3046">
            <v>1964</v>
          </cell>
          <cell r="H3046" t="str">
            <v>Брус</v>
          </cell>
          <cell r="L3046">
            <v>2</v>
          </cell>
          <cell r="M3046">
            <v>1</v>
          </cell>
          <cell r="Q3046">
            <v>360.1</v>
          </cell>
          <cell r="R3046">
            <v>333.9</v>
          </cell>
          <cell r="S3046">
            <v>245.6</v>
          </cell>
          <cell r="T3046">
            <v>20</v>
          </cell>
        </row>
        <row r="3047">
          <cell r="C3047" t="str">
            <v>Кудымкарский муниципальный округ Пермского края</v>
          </cell>
          <cell r="D3047" t="str">
            <v>г. Кудымкар, ул. Свердлова, д. 45</v>
          </cell>
          <cell r="E3047" t="b">
            <v>1</v>
          </cell>
          <cell r="F3047">
            <v>1986</v>
          </cell>
          <cell r="H3047" t="str">
            <v>Кирпич</v>
          </cell>
          <cell r="L3047">
            <v>4</v>
          </cell>
          <cell r="M3047">
            <v>1</v>
          </cell>
          <cell r="Q3047">
            <v>1946.1</v>
          </cell>
          <cell r="R3047">
            <v>1352.2</v>
          </cell>
          <cell r="S3047">
            <v>941.9</v>
          </cell>
          <cell r="T3047">
            <v>106</v>
          </cell>
        </row>
        <row r="3048">
          <cell r="C3048" t="str">
            <v>Кудымкарский муниципальный округ Пермского края</v>
          </cell>
          <cell r="D3048" t="str">
            <v>г. Кудымкар, ул. Свердлова, д. 58</v>
          </cell>
          <cell r="E3048" t="b">
            <v>1</v>
          </cell>
          <cell r="F3048">
            <v>1933</v>
          </cell>
          <cell r="H3048" t="str">
            <v>Брус</v>
          </cell>
          <cell r="L3048">
            <v>2</v>
          </cell>
          <cell r="M3048">
            <v>1</v>
          </cell>
          <cell r="Q3048">
            <v>616</v>
          </cell>
          <cell r="R3048">
            <v>373.7</v>
          </cell>
          <cell r="S3048">
            <v>373.7</v>
          </cell>
          <cell r="T3048">
            <v>60</v>
          </cell>
        </row>
        <row r="3049">
          <cell r="C3049" t="str">
            <v>Кудымкарский муниципальный округ Пермского края</v>
          </cell>
          <cell r="D3049" t="str">
            <v>г. Кудымкар, ул. Свободы, д. 49</v>
          </cell>
          <cell r="E3049" t="b">
            <v>1</v>
          </cell>
          <cell r="F3049">
            <v>1981</v>
          </cell>
          <cell r="H3049" t="str">
            <v>Кирпич</v>
          </cell>
          <cell r="L3049">
            <v>5</v>
          </cell>
          <cell r="M3049">
            <v>1</v>
          </cell>
          <cell r="Q3049">
            <v>1975.9</v>
          </cell>
          <cell r="R3049">
            <v>1615.5</v>
          </cell>
          <cell r="S3049">
            <v>1443</v>
          </cell>
          <cell r="T3049">
            <v>255</v>
          </cell>
        </row>
        <row r="3050">
          <cell r="C3050" t="str">
            <v>Кудымкарский муниципальный округ Пермского края</v>
          </cell>
          <cell r="D3050" t="str">
            <v>г. Кудымкар, ул. Свободы, д. 60</v>
          </cell>
          <cell r="E3050" t="b">
            <v>1</v>
          </cell>
          <cell r="F3050">
            <v>1984</v>
          </cell>
          <cell r="H3050" t="str">
            <v>Кирпич</v>
          </cell>
          <cell r="L3050">
            <v>5</v>
          </cell>
          <cell r="M3050">
            <v>1</v>
          </cell>
          <cell r="Q3050">
            <v>2404.3000000000002</v>
          </cell>
          <cell r="R3050">
            <v>1730.7</v>
          </cell>
          <cell r="S3050">
            <v>1501.4</v>
          </cell>
          <cell r="T3050">
            <v>190</v>
          </cell>
        </row>
        <row r="3051">
          <cell r="C3051" t="str">
            <v>Кудымкарский муниципальный округ Пермского края</v>
          </cell>
          <cell r="D3051" t="str">
            <v>г. Кудымкар, ул. Советская, д. 29</v>
          </cell>
          <cell r="E3051" t="b">
            <v>1</v>
          </cell>
          <cell r="F3051">
            <v>1962</v>
          </cell>
          <cell r="H3051" t="str">
            <v>Кирпич</v>
          </cell>
          <cell r="L3051">
            <v>3</v>
          </cell>
          <cell r="M3051">
            <v>2</v>
          </cell>
          <cell r="Q3051">
            <v>648.1</v>
          </cell>
          <cell r="R3051">
            <v>575.1</v>
          </cell>
          <cell r="S3051">
            <v>419.2</v>
          </cell>
          <cell r="T3051">
            <v>50</v>
          </cell>
        </row>
        <row r="3052">
          <cell r="C3052" t="str">
            <v>Кудымкарский муниципальный округ Пермского края</v>
          </cell>
          <cell r="D3052" t="str">
            <v>г. Кудымкар, ул. Советская, д. 31</v>
          </cell>
          <cell r="E3052" t="b">
            <v>1</v>
          </cell>
          <cell r="F3052">
            <v>1971</v>
          </cell>
          <cell r="H3052" t="str">
            <v>Кирпич</v>
          </cell>
          <cell r="L3052">
            <v>2</v>
          </cell>
          <cell r="M3052">
            <v>2</v>
          </cell>
          <cell r="Q3052">
            <v>952.6</v>
          </cell>
          <cell r="R3052">
            <v>707.2</v>
          </cell>
          <cell r="S3052">
            <v>657.6</v>
          </cell>
          <cell r="T3052">
            <v>50</v>
          </cell>
        </row>
        <row r="3053">
          <cell r="C3053" t="str">
            <v>Кудымкарский муниципальный округ Пермского края</v>
          </cell>
          <cell r="D3053" t="str">
            <v>г. Кудымкар, ул. Советская, д. 58</v>
          </cell>
          <cell r="E3053" t="b">
            <v>1</v>
          </cell>
          <cell r="F3053">
            <v>2012</v>
          </cell>
          <cell r="H3053" t="str">
            <v>кирпич</v>
          </cell>
          <cell r="I3053" t="str">
            <v>скатная</v>
          </cell>
          <cell r="J3053" t="str">
            <v>ГВС</v>
          </cell>
          <cell r="K3053" t="str">
            <v>имеется</v>
          </cell>
          <cell r="L3053">
            <v>3</v>
          </cell>
          <cell r="M3053">
            <v>1</v>
          </cell>
          <cell r="Q3053">
            <v>1354</v>
          </cell>
          <cell r="R3053">
            <v>1240</v>
          </cell>
          <cell r="S3053">
            <v>1240</v>
          </cell>
          <cell r="T3053">
            <v>75</v>
          </cell>
        </row>
        <row r="3054">
          <cell r="C3054" t="str">
            <v>Кудымкарский муниципальный округ Пермского края</v>
          </cell>
          <cell r="D3054" t="str">
            <v>г. Кудымкар, ул. Советская, д. 38А</v>
          </cell>
          <cell r="E3054" t="b">
            <v>1</v>
          </cell>
          <cell r="F3054">
            <v>1962</v>
          </cell>
          <cell r="H3054" t="str">
            <v>Кирпич</v>
          </cell>
          <cell r="L3054">
            <v>2</v>
          </cell>
          <cell r="M3054">
            <v>1</v>
          </cell>
          <cell r="Q3054">
            <v>180</v>
          </cell>
          <cell r="R3054">
            <v>160.5</v>
          </cell>
          <cell r="S3054">
            <v>160.5</v>
          </cell>
          <cell r="T3054">
            <v>9</v>
          </cell>
        </row>
        <row r="3055">
          <cell r="C3055" t="str">
            <v>Кудымкарский муниципальный округ Пермского края</v>
          </cell>
          <cell r="D3055" t="str">
            <v>г. Кудымкар, ул. Социалистическая, д. 5</v>
          </cell>
          <cell r="E3055" t="b">
            <v>1</v>
          </cell>
          <cell r="F3055">
            <v>1953</v>
          </cell>
          <cell r="H3055" t="str">
            <v>Брус</v>
          </cell>
          <cell r="L3055">
            <v>2</v>
          </cell>
          <cell r="M3055">
            <v>1</v>
          </cell>
          <cell r="Q3055">
            <v>273.10000000000002</v>
          </cell>
          <cell r="R3055">
            <v>239.8</v>
          </cell>
          <cell r="S3055">
            <v>185.8</v>
          </cell>
          <cell r="T3055">
            <v>18</v>
          </cell>
        </row>
        <row r="3056">
          <cell r="C3056" t="str">
            <v>Кудымкарский муниципальный округ Пермского края</v>
          </cell>
          <cell r="D3056" t="str">
            <v>г. Кудымкар, ул. Социалистическая, д. 7</v>
          </cell>
          <cell r="E3056" t="b">
            <v>1</v>
          </cell>
          <cell r="F3056">
            <v>1986</v>
          </cell>
          <cell r="H3056" t="str">
            <v>Дерево</v>
          </cell>
          <cell r="L3056">
            <v>2</v>
          </cell>
          <cell r="M3056">
            <v>1</v>
          </cell>
          <cell r="Q3056">
            <v>347.1</v>
          </cell>
          <cell r="R3056">
            <v>306.5</v>
          </cell>
          <cell r="S3056">
            <v>248.9</v>
          </cell>
          <cell r="T3056">
            <v>25</v>
          </cell>
        </row>
        <row r="3057">
          <cell r="C3057" t="str">
            <v>Кудымкарский муниципальный округ Пермского края</v>
          </cell>
          <cell r="D3057" t="str">
            <v>г. Кудымкар, ул. Социалистическая, д. 9</v>
          </cell>
          <cell r="E3057" t="b">
            <v>1</v>
          </cell>
          <cell r="F3057">
            <v>1953</v>
          </cell>
          <cell r="H3057" t="str">
            <v>Дерево</v>
          </cell>
          <cell r="L3057">
            <v>2</v>
          </cell>
          <cell r="M3057">
            <v>1</v>
          </cell>
          <cell r="Q3057">
            <v>274.5</v>
          </cell>
          <cell r="R3057">
            <v>255.1</v>
          </cell>
          <cell r="S3057">
            <v>255.1</v>
          </cell>
          <cell r="T3057">
            <v>15</v>
          </cell>
        </row>
        <row r="3058">
          <cell r="C3058" t="str">
            <v>Кудымкарский муниципальный округ Пермского края</v>
          </cell>
          <cell r="D3058" t="str">
            <v>г. Кудымкар, ул. Социалистическая, д. 30</v>
          </cell>
          <cell r="E3058" t="b">
            <v>1</v>
          </cell>
          <cell r="F3058">
            <v>1992</v>
          </cell>
          <cell r="H3058" t="str">
            <v>Кирпич</v>
          </cell>
          <cell r="L3058">
            <v>3</v>
          </cell>
          <cell r="M3058">
            <v>2</v>
          </cell>
          <cell r="Q3058">
            <v>609.4</v>
          </cell>
          <cell r="R3058">
            <v>447.3</v>
          </cell>
          <cell r="S3058">
            <v>447.3</v>
          </cell>
          <cell r="T3058">
            <v>20</v>
          </cell>
        </row>
        <row r="3059">
          <cell r="C3059" t="str">
            <v>Кудымкарский муниципальный округ Пермского края</v>
          </cell>
          <cell r="D3059" t="str">
            <v>г. Кудымкар, ул. Социалистическая, д. 32</v>
          </cell>
          <cell r="E3059" t="b">
            <v>1</v>
          </cell>
          <cell r="F3059">
            <v>1990</v>
          </cell>
          <cell r="H3059" t="str">
            <v>Кирпич</v>
          </cell>
          <cell r="L3059">
            <v>3</v>
          </cell>
          <cell r="M3059">
            <v>2</v>
          </cell>
          <cell r="Q3059">
            <v>523.29999999999995</v>
          </cell>
          <cell r="R3059">
            <v>440.5</v>
          </cell>
          <cell r="S3059">
            <v>440.5</v>
          </cell>
          <cell r="T3059">
            <v>15</v>
          </cell>
        </row>
        <row r="3060">
          <cell r="C3060" t="str">
            <v>Кудымкарский муниципальный округ Пермского края</v>
          </cell>
          <cell r="D3060" t="str">
            <v>г. Кудымкар, ул. Строителей, д. 1</v>
          </cell>
          <cell r="E3060" t="b">
            <v>1</v>
          </cell>
          <cell r="F3060">
            <v>1977</v>
          </cell>
          <cell r="H3060" t="str">
            <v>кирпич</v>
          </cell>
          <cell r="I3060" t="str">
            <v>скатная</v>
          </cell>
          <cell r="J3060" t="str">
            <v>ГВС</v>
          </cell>
          <cell r="K3060" t="str">
            <v>имеется</v>
          </cell>
          <cell r="L3060">
            <v>5</v>
          </cell>
          <cell r="M3060">
            <v>6</v>
          </cell>
          <cell r="Q3060">
            <v>4922</v>
          </cell>
          <cell r="R3060">
            <v>4527</v>
          </cell>
          <cell r="S3060">
            <v>4480</v>
          </cell>
          <cell r="T3060">
            <v>320</v>
          </cell>
        </row>
        <row r="3061">
          <cell r="C3061" t="str">
            <v>Кудымкарский муниципальный округ Пермского края</v>
          </cell>
          <cell r="D3061" t="str">
            <v>г. Кудымкар, ул. Строителей, д. 3</v>
          </cell>
          <cell r="E3061" t="b">
            <v>1</v>
          </cell>
          <cell r="F3061">
            <v>1976</v>
          </cell>
          <cell r="H3061" t="str">
            <v>кирпич</v>
          </cell>
          <cell r="I3061" t="str">
            <v>скатная</v>
          </cell>
          <cell r="J3061" t="str">
            <v>ГВС</v>
          </cell>
          <cell r="K3061" t="str">
            <v>имеется</v>
          </cell>
          <cell r="L3061">
            <v>5</v>
          </cell>
          <cell r="M3061">
            <v>6</v>
          </cell>
          <cell r="Q3061">
            <v>5189</v>
          </cell>
          <cell r="R3061">
            <v>4540</v>
          </cell>
          <cell r="S3061">
            <v>4490</v>
          </cell>
          <cell r="T3061">
            <v>320</v>
          </cell>
        </row>
        <row r="3062">
          <cell r="C3062" t="str">
            <v>Кудымкарский муниципальный округ Пермского края</v>
          </cell>
          <cell r="D3062" t="str">
            <v>г. Кудымкар, ул. Строителей, д. 5</v>
          </cell>
          <cell r="E3062" t="b">
            <v>1</v>
          </cell>
          <cell r="F3062">
            <v>1975</v>
          </cell>
          <cell r="H3062" t="str">
            <v>кирпич</v>
          </cell>
          <cell r="L3062">
            <v>5</v>
          </cell>
          <cell r="M3062">
            <v>6</v>
          </cell>
          <cell r="Q3062">
            <v>5073.5</v>
          </cell>
          <cell r="R3062">
            <v>4517.6000000000004</v>
          </cell>
          <cell r="S3062">
            <v>3830.6</v>
          </cell>
          <cell r="T3062">
            <v>370</v>
          </cell>
        </row>
        <row r="3063">
          <cell r="C3063" t="str">
            <v>Кудымкарский муниципальный округ Пермского края</v>
          </cell>
          <cell r="D3063" t="str">
            <v>г. Кудымкар, ул. Строителей, д. 7</v>
          </cell>
          <cell r="E3063" t="b">
            <v>1</v>
          </cell>
          <cell r="F3063">
            <v>1973</v>
          </cell>
          <cell r="H3063" t="str">
            <v>кирпич</v>
          </cell>
          <cell r="L3063">
            <v>5</v>
          </cell>
          <cell r="M3063">
            <v>6</v>
          </cell>
          <cell r="Q3063">
            <v>4898.3</v>
          </cell>
          <cell r="R3063">
            <v>4361.3999999999996</v>
          </cell>
          <cell r="S3063">
            <v>4196</v>
          </cell>
          <cell r="T3063">
            <v>363</v>
          </cell>
        </row>
        <row r="3064">
          <cell r="C3064" t="str">
            <v>Кудымкарский муниципальный округ Пермского края</v>
          </cell>
          <cell r="D3064" t="str">
            <v>г. Кудымкар, ул. Строителей, д. 9</v>
          </cell>
          <cell r="E3064" t="b">
            <v>1</v>
          </cell>
          <cell r="F3064">
            <v>1975</v>
          </cell>
          <cell r="H3064" t="str">
            <v>кирпич</v>
          </cell>
          <cell r="L3064">
            <v>5</v>
          </cell>
          <cell r="M3064">
            <v>4</v>
          </cell>
          <cell r="Q3064">
            <v>3619.3</v>
          </cell>
          <cell r="R3064">
            <v>3311.4</v>
          </cell>
          <cell r="S3064">
            <v>2970.1</v>
          </cell>
          <cell r="T3064">
            <v>245</v>
          </cell>
        </row>
        <row r="3065">
          <cell r="C3065" t="str">
            <v>Кудымкарский муниципальный округ Пермского края</v>
          </cell>
          <cell r="D3065" t="str">
            <v>г. Кудымкар, ул. Студенческая, д. 2</v>
          </cell>
          <cell r="E3065" t="b">
            <v>1</v>
          </cell>
          <cell r="F3065">
            <v>1973</v>
          </cell>
          <cell r="H3065" t="str">
            <v>Кирпич</v>
          </cell>
          <cell r="L3065">
            <v>3</v>
          </cell>
          <cell r="M3065">
            <v>1</v>
          </cell>
          <cell r="Q3065">
            <v>2155.3000000000002</v>
          </cell>
          <cell r="R3065">
            <v>1702.5</v>
          </cell>
          <cell r="S3065">
            <v>1123.5999999999999</v>
          </cell>
          <cell r="T3065">
            <v>100</v>
          </cell>
        </row>
        <row r="3066">
          <cell r="C3066" t="str">
            <v>Кудымкарский муниципальный округ Пермского края</v>
          </cell>
          <cell r="D3066" t="str">
            <v>г. Кудымкар, ул. Студенческая, д. 3</v>
          </cell>
          <cell r="E3066" t="b">
            <v>1</v>
          </cell>
          <cell r="F3066">
            <v>1967</v>
          </cell>
          <cell r="H3066" t="str">
            <v>кирпич</v>
          </cell>
          <cell r="L3066">
            <v>2</v>
          </cell>
          <cell r="M3066">
            <v>2</v>
          </cell>
          <cell r="Q3066">
            <v>535.4</v>
          </cell>
          <cell r="R3066">
            <v>472.1</v>
          </cell>
          <cell r="S3066">
            <v>435</v>
          </cell>
          <cell r="T3066">
            <v>36</v>
          </cell>
        </row>
        <row r="3067">
          <cell r="C3067" t="str">
            <v>Кудымкарский муниципальный округ Пермского края</v>
          </cell>
          <cell r="D3067" t="str">
            <v>г. Кудымкар, ул. Студенческая, д. 5</v>
          </cell>
          <cell r="E3067" t="b">
            <v>1</v>
          </cell>
          <cell r="F3067">
            <v>1966</v>
          </cell>
          <cell r="H3067" t="str">
            <v>Кирпич</v>
          </cell>
          <cell r="L3067">
            <v>2</v>
          </cell>
          <cell r="M3067">
            <v>2</v>
          </cell>
          <cell r="Q3067">
            <v>536.70000000000005</v>
          </cell>
          <cell r="R3067">
            <v>472.2</v>
          </cell>
          <cell r="S3067">
            <v>391.8</v>
          </cell>
          <cell r="T3067">
            <v>90</v>
          </cell>
        </row>
        <row r="3068">
          <cell r="C3068" t="str">
            <v>Кудымкарский муниципальный округ Пермского края</v>
          </cell>
          <cell r="D3068" t="str">
            <v>г. Кудымкар, ул. Студенческая, д. 7</v>
          </cell>
          <cell r="E3068" t="b">
            <v>1</v>
          </cell>
          <cell r="F3068">
            <v>1973</v>
          </cell>
          <cell r="H3068" t="str">
            <v>Кирпич</v>
          </cell>
          <cell r="L3068">
            <v>2</v>
          </cell>
          <cell r="M3068">
            <v>2</v>
          </cell>
          <cell r="Q3068">
            <v>571.70000000000005</v>
          </cell>
          <cell r="R3068">
            <v>522.29999999999995</v>
          </cell>
          <cell r="S3068">
            <v>476.2</v>
          </cell>
          <cell r="T3068">
            <v>35</v>
          </cell>
        </row>
        <row r="3069">
          <cell r="C3069" t="str">
            <v>Кудымкарский муниципальный округ Пермского края</v>
          </cell>
          <cell r="D3069" t="str">
            <v>г. Кудымкар, ул. Студенческая, д. 9А</v>
          </cell>
          <cell r="E3069" t="b">
            <v>1</v>
          </cell>
          <cell r="F3069">
            <v>1980</v>
          </cell>
          <cell r="H3069" t="str">
            <v>кирпич</v>
          </cell>
          <cell r="I3069" t="str">
            <v>скатная</v>
          </cell>
          <cell r="J3069" t="str">
            <v>ГВС</v>
          </cell>
          <cell r="K3069" t="str">
            <v>имеется</v>
          </cell>
          <cell r="L3069">
            <v>5</v>
          </cell>
          <cell r="M3069">
            <v>3</v>
          </cell>
          <cell r="Q3069">
            <v>3843</v>
          </cell>
          <cell r="R3069">
            <v>2831</v>
          </cell>
          <cell r="S3069">
            <v>2703</v>
          </cell>
          <cell r="T3069">
            <v>290</v>
          </cell>
        </row>
        <row r="3070">
          <cell r="C3070" t="str">
            <v>Кудымкарский муниципальный округ Пермского края</v>
          </cell>
          <cell r="D3070" t="str">
            <v>г. Кудымкар, ул. Сысолетина, д. 18</v>
          </cell>
          <cell r="E3070" t="b">
            <v>1</v>
          </cell>
          <cell r="F3070">
            <v>1979</v>
          </cell>
          <cell r="H3070" t="str">
            <v>Брус</v>
          </cell>
          <cell r="L3070">
            <v>2</v>
          </cell>
          <cell r="M3070">
            <v>1</v>
          </cell>
          <cell r="Q3070">
            <v>379.2</v>
          </cell>
          <cell r="R3070">
            <v>346.4</v>
          </cell>
          <cell r="S3070">
            <v>346.4</v>
          </cell>
          <cell r="T3070">
            <v>27</v>
          </cell>
        </row>
        <row r="3071">
          <cell r="C3071" t="str">
            <v>Кудымкарский муниципальный округ Пермского края</v>
          </cell>
          <cell r="D3071" t="str">
            <v>г. Кудымкар, ул. Тонкова, д. 17</v>
          </cell>
          <cell r="E3071" t="b">
            <v>1</v>
          </cell>
          <cell r="F3071">
            <v>1982</v>
          </cell>
          <cell r="H3071" t="str">
            <v>Брус</v>
          </cell>
          <cell r="L3071">
            <v>2</v>
          </cell>
          <cell r="M3071">
            <v>2</v>
          </cell>
          <cell r="Q3071">
            <v>566.5</v>
          </cell>
          <cell r="R3071">
            <v>503.8</v>
          </cell>
          <cell r="S3071">
            <v>503.8</v>
          </cell>
          <cell r="T3071">
            <v>24</v>
          </cell>
        </row>
        <row r="3072">
          <cell r="C3072" t="str">
            <v>Кудымкарский муниципальный округ Пермского края</v>
          </cell>
          <cell r="D3072" t="str">
            <v>г. Кудымкар, ул. Топоркова, д. 2</v>
          </cell>
          <cell r="E3072" t="b">
            <v>1</v>
          </cell>
          <cell r="F3072">
            <v>2016</v>
          </cell>
          <cell r="H3072" t="str">
            <v>кирпич</v>
          </cell>
          <cell r="I3072" t="str">
            <v>скатная</v>
          </cell>
          <cell r="J3072" t="str">
            <v>ГАЗ ГВС</v>
          </cell>
          <cell r="K3072" t="str">
            <v>имеется</v>
          </cell>
          <cell r="L3072">
            <v>3</v>
          </cell>
          <cell r="M3072">
            <v>2</v>
          </cell>
          <cell r="Q3072">
            <v>1921</v>
          </cell>
          <cell r="R3072">
            <v>1678</v>
          </cell>
          <cell r="S3072">
            <v>177</v>
          </cell>
          <cell r="T3072">
            <v>150</v>
          </cell>
        </row>
        <row r="3073">
          <cell r="C3073" t="str">
            <v>Кудымкарский муниципальный округ Пермского края</v>
          </cell>
          <cell r="D3073" t="str">
            <v>г. Кудымкар, ул. Хорошева, д. 40</v>
          </cell>
          <cell r="E3073" t="b">
            <v>1</v>
          </cell>
          <cell r="F3073">
            <v>1925</v>
          </cell>
          <cell r="H3073" t="str">
            <v>Брус</v>
          </cell>
          <cell r="L3073">
            <v>2</v>
          </cell>
          <cell r="M3073">
            <v>1</v>
          </cell>
          <cell r="Q3073">
            <v>511</v>
          </cell>
          <cell r="R3073">
            <v>458.1</v>
          </cell>
          <cell r="S3073">
            <v>405.5</v>
          </cell>
          <cell r="T3073">
            <v>24</v>
          </cell>
        </row>
        <row r="3074">
          <cell r="C3074" t="str">
            <v>Кудымкарский муниципальный округ Пермского края</v>
          </cell>
          <cell r="D3074" t="str">
            <v>г. Кудымкар, ул. Хорошева, д. 49</v>
          </cell>
          <cell r="E3074" t="b">
            <v>1</v>
          </cell>
          <cell r="F3074">
            <v>2017</v>
          </cell>
          <cell r="H3074" t="str">
            <v>кирпич</v>
          </cell>
          <cell r="I3074" t="str">
            <v>скатная</v>
          </cell>
          <cell r="J3074" t="str">
            <v>ГВС</v>
          </cell>
          <cell r="K3074" t="str">
            <v>не имеется</v>
          </cell>
          <cell r="L3074">
            <v>2</v>
          </cell>
          <cell r="M3074">
            <v>1</v>
          </cell>
          <cell r="Q3074">
            <v>494</v>
          </cell>
          <cell r="R3074">
            <v>402</v>
          </cell>
          <cell r="S3074">
            <v>402</v>
          </cell>
          <cell r="T3074">
            <v>50</v>
          </cell>
        </row>
        <row r="3075">
          <cell r="C3075" t="str">
            <v>Кудымкарский муниципальный округ Пермского края</v>
          </cell>
          <cell r="D3075" t="str">
            <v>г. Кудымкар, ул. Хорошева, д. 66</v>
          </cell>
          <cell r="E3075" t="b">
            <v>1</v>
          </cell>
          <cell r="F3075">
            <v>1939</v>
          </cell>
          <cell r="H3075" t="str">
            <v>Брус</v>
          </cell>
          <cell r="L3075">
            <v>2</v>
          </cell>
          <cell r="M3075">
            <v>1</v>
          </cell>
          <cell r="Q3075">
            <v>685.7</v>
          </cell>
          <cell r="R3075">
            <v>585.5</v>
          </cell>
          <cell r="S3075">
            <v>195.7</v>
          </cell>
          <cell r="T3075">
            <v>27</v>
          </cell>
        </row>
        <row r="3076">
          <cell r="C3076" t="str">
            <v>Кудымкарский муниципальный округ Пермского края</v>
          </cell>
          <cell r="D3076" t="str">
            <v>г. Кудымкар, ул. Центральная, д. 2</v>
          </cell>
          <cell r="E3076" t="b">
            <v>1</v>
          </cell>
          <cell r="F3076">
            <v>1961</v>
          </cell>
          <cell r="H3076" t="str">
            <v>Брус</v>
          </cell>
          <cell r="L3076">
            <v>1</v>
          </cell>
          <cell r="M3076">
            <v>1</v>
          </cell>
          <cell r="Q3076">
            <v>225.5</v>
          </cell>
          <cell r="R3076">
            <v>179</v>
          </cell>
          <cell r="S3076">
            <v>114.5</v>
          </cell>
          <cell r="T3076">
            <v>21</v>
          </cell>
        </row>
        <row r="3077">
          <cell r="C3077" t="str">
            <v>Кудымкарский муниципальный округ Пермского края</v>
          </cell>
          <cell r="D3077" t="str">
            <v>г. Кудымкар, ул. Чехова, д. 12</v>
          </cell>
          <cell r="E3077" t="b">
            <v>1</v>
          </cell>
          <cell r="F3077">
            <v>1976</v>
          </cell>
          <cell r="H3077" t="str">
            <v>Кирпич</v>
          </cell>
          <cell r="L3077">
            <v>2</v>
          </cell>
          <cell r="M3077">
            <v>2</v>
          </cell>
          <cell r="Q3077">
            <v>761.7</v>
          </cell>
          <cell r="R3077">
            <v>727.1</v>
          </cell>
          <cell r="S3077">
            <v>577.6</v>
          </cell>
          <cell r="T3077">
            <v>50</v>
          </cell>
        </row>
        <row r="3078">
          <cell r="C3078" t="str">
            <v>Кудымкарский муниципальный округ Пермского края</v>
          </cell>
          <cell r="D3078" t="str">
            <v>г. Кудымкар, ул. Чкалова, д. 43</v>
          </cell>
          <cell r="E3078" t="b">
            <v>1</v>
          </cell>
          <cell r="F3078">
            <v>1972</v>
          </cell>
          <cell r="H3078" t="str">
            <v>Брус</v>
          </cell>
          <cell r="L3078">
            <v>2</v>
          </cell>
          <cell r="M3078">
            <v>3</v>
          </cell>
          <cell r="Q3078">
            <v>582.29999999999995</v>
          </cell>
          <cell r="R3078">
            <v>520.29999999999995</v>
          </cell>
          <cell r="S3078">
            <v>405.5</v>
          </cell>
          <cell r="T3078">
            <v>30</v>
          </cell>
        </row>
        <row r="3079">
          <cell r="C3079" t="str">
            <v>Кудымкарский муниципальный округ Пермского края</v>
          </cell>
          <cell r="D3079" t="str">
            <v>г. Кудымкар, ул. Чкалова, д. 40А</v>
          </cell>
          <cell r="E3079" t="b">
            <v>1</v>
          </cell>
          <cell r="F3079">
            <v>1996</v>
          </cell>
          <cell r="H3079" t="str">
            <v>Кирпич</v>
          </cell>
          <cell r="L3079">
            <v>5</v>
          </cell>
          <cell r="M3079">
            <v>4</v>
          </cell>
          <cell r="Q3079">
            <v>3000.5</v>
          </cell>
          <cell r="R3079">
            <v>2747</v>
          </cell>
          <cell r="S3079">
            <v>2552.1</v>
          </cell>
          <cell r="T3079">
            <v>180</v>
          </cell>
        </row>
        <row r="3080">
          <cell r="C3080" t="str">
            <v>Кудымкарский муниципальный округ Пермского края</v>
          </cell>
          <cell r="D3080" t="str">
            <v>г. Кудымкар, ул. Шмидта, д. 8</v>
          </cell>
          <cell r="E3080" t="b">
            <v>1</v>
          </cell>
          <cell r="F3080">
            <v>1970</v>
          </cell>
          <cell r="H3080" t="str">
            <v>Брус</v>
          </cell>
          <cell r="L3080">
            <v>2</v>
          </cell>
          <cell r="M3080">
            <v>3</v>
          </cell>
          <cell r="Q3080">
            <v>543.70000000000005</v>
          </cell>
          <cell r="R3080">
            <v>504.3</v>
          </cell>
          <cell r="S3080">
            <v>414.1</v>
          </cell>
          <cell r="T3080">
            <v>30</v>
          </cell>
        </row>
        <row r="3081">
          <cell r="C3081" t="str">
            <v>Кудымкарский муниципальный округ Пермского края</v>
          </cell>
          <cell r="D3081" t="str">
            <v>г. Кудымкар, ул. Шмидта, д. 12</v>
          </cell>
          <cell r="E3081" t="b">
            <v>1</v>
          </cell>
          <cell r="F3081">
            <v>1998</v>
          </cell>
          <cell r="H3081" t="str">
            <v>кирпич</v>
          </cell>
          <cell r="I3081" t="str">
            <v>скатная</v>
          </cell>
          <cell r="J3081" t="str">
            <v>ГВС</v>
          </cell>
          <cell r="K3081" t="str">
            <v>имеется</v>
          </cell>
          <cell r="L3081">
            <v>3</v>
          </cell>
          <cell r="M3081">
            <v>1</v>
          </cell>
          <cell r="Q3081">
            <v>727</v>
          </cell>
          <cell r="R3081">
            <v>686</v>
          </cell>
          <cell r="S3081">
            <v>686</v>
          </cell>
          <cell r="T3081">
            <v>30</v>
          </cell>
        </row>
        <row r="3082">
          <cell r="C3082" t="str">
            <v>Кудымкарский муниципальный округ Пермского края</v>
          </cell>
          <cell r="D3082" t="str">
            <v>г. Кудымкар, ул. Энергетиков, д. 3</v>
          </cell>
          <cell r="E3082" t="b">
            <v>1</v>
          </cell>
          <cell r="F3082">
            <v>1993</v>
          </cell>
          <cell r="H3082" t="str">
            <v>кирпич</v>
          </cell>
          <cell r="I3082" t="str">
            <v>скатная</v>
          </cell>
          <cell r="J3082" t="str">
            <v>ГВС</v>
          </cell>
          <cell r="K3082" t="str">
            <v>имеется</v>
          </cell>
          <cell r="L3082">
            <v>3</v>
          </cell>
          <cell r="M3082">
            <v>3</v>
          </cell>
          <cell r="Q3082">
            <v>1943</v>
          </cell>
          <cell r="R3082">
            <v>1796</v>
          </cell>
          <cell r="S3082">
            <v>1730</v>
          </cell>
          <cell r="T3082">
            <v>65</v>
          </cell>
        </row>
        <row r="3083">
          <cell r="C3083" t="str">
            <v>Кудымкарский муниципальный округ Пермского края</v>
          </cell>
          <cell r="D3083" t="str">
            <v>г. Кудымкар, ул. Энергетиков, д. 7</v>
          </cell>
          <cell r="E3083" t="b">
            <v>1</v>
          </cell>
          <cell r="F3083">
            <v>1962</v>
          </cell>
          <cell r="H3083" t="str">
            <v>Кирпич</v>
          </cell>
          <cell r="L3083">
            <v>2</v>
          </cell>
          <cell r="M3083">
            <v>3</v>
          </cell>
          <cell r="Q3083">
            <v>703.5</v>
          </cell>
          <cell r="R3083">
            <v>631.79999999999995</v>
          </cell>
          <cell r="S3083">
            <v>565.29999999999995</v>
          </cell>
          <cell r="T3083">
            <v>30</v>
          </cell>
        </row>
        <row r="3084">
          <cell r="C3084" t="str">
            <v>Кудымкарский муниципальный округ Пермского края</v>
          </cell>
          <cell r="D3084" t="str">
            <v>г. Кудымкар, ул. Энергетиков, д. 11</v>
          </cell>
          <cell r="E3084" t="b">
            <v>1</v>
          </cell>
          <cell r="F3084">
            <v>1983</v>
          </cell>
          <cell r="H3084" t="str">
            <v>кирпич</v>
          </cell>
          <cell r="I3084" t="str">
            <v>скатная</v>
          </cell>
          <cell r="J3084" t="str">
            <v>ГВС</v>
          </cell>
          <cell r="K3084" t="str">
            <v>имеется</v>
          </cell>
          <cell r="L3084">
            <v>2</v>
          </cell>
          <cell r="M3084">
            <v>3</v>
          </cell>
          <cell r="Q3084">
            <v>914</v>
          </cell>
          <cell r="R3084">
            <v>828</v>
          </cell>
          <cell r="S3084">
            <v>828</v>
          </cell>
          <cell r="T3084">
            <v>60</v>
          </cell>
        </row>
        <row r="3085">
          <cell r="C3085" t="str">
            <v>Кудымкарский муниципальный округ Пермского края</v>
          </cell>
          <cell r="D3085" t="str">
            <v>г. Кудымкар, ул. Энтузиастов, д. 2</v>
          </cell>
          <cell r="E3085" t="b">
            <v>1</v>
          </cell>
          <cell r="F3085">
            <v>1987</v>
          </cell>
          <cell r="H3085" t="str">
            <v>Дерево</v>
          </cell>
          <cell r="L3085">
            <v>2</v>
          </cell>
          <cell r="M3085">
            <v>1</v>
          </cell>
          <cell r="Q3085">
            <v>794.3</v>
          </cell>
          <cell r="R3085">
            <v>744.8</v>
          </cell>
          <cell r="S3085">
            <v>744.8</v>
          </cell>
          <cell r="T3085">
            <v>25</v>
          </cell>
        </row>
        <row r="3086">
          <cell r="C3086" t="str">
            <v>Кудымкарский муниципальный округ Пермского края</v>
          </cell>
          <cell r="D3086" t="str">
            <v>г. Кудымкар, ул. Яковкина, д. 3</v>
          </cell>
          <cell r="E3086" t="b">
            <v>1</v>
          </cell>
          <cell r="F3086">
            <v>2016</v>
          </cell>
          <cell r="H3086" t="str">
            <v>кирпич</v>
          </cell>
          <cell r="I3086" t="str">
            <v>скатная</v>
          </cell>
          <cell r="J3086" t="str">
            <v>ГВС</v>
          </cell>
          <cell r="K3086" t="str">
            <v>имеется</v>
          </cell>
          <cell r="L3086">
            <v>3</v>
          </cell>
          <cell r="M3086">
            <v>3</v>
          </cell>
          <cell r="Q3086">
            <v>2040</v>
          </cell>
          <cell r="R3086">
            <v>1785</v>
          </cell>
          <cell r="S3086">
            <v>111</v>
          </cell>
          <cell r="T3086">
            <v>140</v>
          </cell>
        </row>
        <row r="3087">
          <cell r="C3087" t="str">
            <v>Кудымкарский муниципальный округ Пермского края</v>
          </cell>
          <cell r="D3087" t="str">
            <v>г. Кудымкар, ул. Яковкина, д. 18</v>
          </cell>
          <cell r="E3087" t="b">
            <v>1</v>
          </cell>
          <cell r="F3087">
            <v>1989</v>
          </cell>
          <cell r="H3087" t="str">
            <v>Дерево</v>
          </cell>
          <cell r="L3087">
            <v>2</v>
          </cell>
          <cell r="M3087">
            <v>2</v>
          </cell>
          <cell r="Q3087">
            <v>562.29999999999995</v>
          </cell>
          <cell r="R3087">
            <v>487</v>
          </cell>
          <cell r="S3087">
            <v>417.2</v>
          </cell>
          <cell r="T3087">
            <v>30</v>
          </cell>
        </row>
        <row r="3088">
          <cell r="C3088" t="str">
            <v>Кудымкарский муниципальный округ Пермского края</v>
          </cell>
          <cell r="D3088" t="str">
            <v>г. Кудымкар, ул. Яковкина, д. 20</v>
          </cell>
          <cell r="E3088" t="b">
            <v>1</v>
          </cell>
          <cell r="F3088">
            <v>1994</v>
          </cell>
          <cell r="H3088" t="str">
            <v>Брус</v>
          </cell>
          <cell r="L3088">
            <v>2</v>
          </cell>
          <cell r="M3088">
            <v>2</v>
          </cell>
          <cell r="Q3088">
            <v>615.6</v>
          </cell>
          <cell r="R3088">
            <v>542.20000000000005</v>
          </cell>
          <cell r="S3088">
            <v>449.7</v>
          </cell>
          <cell r="T3088">
            <v>30</v>
          </cell>
        </row>
        <row r="3089">
          <cell r="C3089" t="str">
            <v>Кудымкарский муниципальный округ Пермского края</v>
          </cell>
          <cell r="D3089" t="str">
            <v>г. Кудымкар, ул. Яковкина, д. 22</v>
          </cell>
          <cell r="E3089" t="b">
            <v>1</v>
          </cell>
          <cell r="F3089">
            <v>1995</v>
          </cell>
          <cell r="H3089" t="str">
            <v>Брус</v>
          </cell>
          <cell r="L3089">
            <v>2</v>
          </cell>
          <cell r="M3089">
            <v>2</v>
          </cell>
          <cell r="Q3089">
            <v>673.9</v>
          </cell>
          <cell r="R3089">
            <v>573.1</v>
          </cell>
          <cell r="S3089">
            <v>451.3</v>
          </cell>
          <cell r="T3089">
            <v>30</v>
          </cell>
        </row>
        <row r="3090">
          <cell r="C3090" t="str">
            <v>Кудымкарский муниципальный округ Пермского края</v>
          </cell>
          <cell r="D3090" t="str">
            <v>г. Кудымкар, ул. Яковкина, д. 10А</v>
          </cell>
          <cell r="E3090" t="b">
            <v>1</v>
          </cell>
          <cell r="F3090">
            <v>1990</v>
          </cell>
          <cell r="H3090" t="str">
            <v>Кирпич</v>
          </cell>
          <cell r="L3090">
            <v>3</v>
          </cell>
          <cell r="M3090">
            <v>3</v>
          </cell>
          <cell r="Q3090">
            <v>1255.5999999999999</v>
          </cell>
          <cell r="R3090">
            <v>1100.7</v>
          </cell>
          <cell r="S3090">
            <v>1048</v>
          </cell>
          <cell r="T3090">
            <v>60</v>
          </cell>
        </row>
        <row r="3091">
          <cell r="C3091" t="str">
            <v>Кунгурский муниципальный округ Пермского края</v>
          </cell>
          <cell r="D3091" t="str">
            <v>г. Кунгур, пер. Безымянный, д. 2</v>
          </cell>
          <cell r="E3091" t="b">
            <v>1</v>
          </cell>
          <cell r="F3091">
            <v>1958</v>
          </cell>
          <cell r="H3091" t="str">
            <v>Брус</v>
          </cell>
          <cell r="L3091">
            <v>2</v>
          </cell>
          <cell r="M3091">
            <v>1</v>
          </cell>
          <cell r="Q3091">
            <v>396.5</v>
          </cell>
          <cell r="R3091">
            <v>396.5</v>
          </cell>
          <cell r="S3091">
            <v>356.85</v>
          </cell>
        </row>
        <row r="3092">
          <cell r="C3092" t="str">
            <v>Кунгурский муниципальный округ Пермского края</v>
          </cell>
          <cell r="D3092" t="str">
            <v>г. Кунгур, пер. Обувщиков, д. 15</v>
          </cell>
          <cell r="E3092" t="b">
            <v>1</v>
          </cell>
          <cell r="F3092">
            <v>1959</v>
          </cell>
          <cell r="G3092">
            <v>1959</v>
          </cell>
          <cell r="H3092" t="str">
            <v>бревно (брус)</v>
          </cell>
          <cell r="L3092">
            <v>2</v>
          </cell>
          <cell r="M3092">
            <v>1</v>
          </cell>
          <cell r="Q3092">
            <v>225</v>
          </cell>
          <cell r="R3092">
            <v>207.3</v>
          </cell>
          <cell r="S3092">
            <v>103.1</v>
          </cell>
          <cell r="T3092">
            <v>17</v>
          </cell>
        </row>
        <row r="3093">
          <cell r="C3093" t="str">
            <v>Кунгурский муниципальный округ Пермского края</v>
          </cell>
          <cell r="D3093" t="str">
            <v>г. Кунгур, тракт Ленский, д. 19</v>
          </cell>
          <cell r="E3093" t="b">
            <v>1</v>
          </cell>
          <cell r="F3093">
            <v>1984</v>
          </cell>
          <cell r="H3093" t="str">
            <v>Кирпич</v>
          </cell>
          <cell r="L3093">
            <v>2</v>
          </cell>
          <cell r="M3093">
            <v>3</v>
          </cell>
          <cell r="Q3093">
            <v>943.1</v>
          </cell>
          <cell r="R3093">
            <v>943.1</v>
          </cell>
          <cell r="S3093">
            <v>848.79</v>
          </cell>
        </row>
        <row r="3094">
          <cell r="C3094" t="str">
            <v>Кунгурский муниципальный округ Пермского края</v>
          </cell>
          <cell r="D3094" t="str">
            <v>г. Кунгур, тракт Плехановский, д. 3</v>
          </cell>
          <cell r="E3094" t="b">
            <v>1</v>
          </cell>
          <cell r="F3094">
            <v>1954</v>
          </cell>
          <cell r="H3094" t="str">
            <v>Комбинированные</v>
          </cell>
          <cell r="L3094">
            <v>2</v>
          </cell>
          <cell r="M3094">
            <v>1</v>
          </cell>
          <cell r="Q3094">
            <v>450.7</v>
          </cell>
          <cell r="R3094">
            <v>450.7</v>
          </cell>
          <cell r="S3094">
            <v>405.63</v>
          </cell>
        </row>
        <row r="3095">
          <cell r="C3095" t="str">
            <v>Кунгурский муниципальный округ Пермского края</v>
          </cell>
          <cell r="D3095" t="str">
            <v>г. Кунгур, тракт Плехановский, д. 6</v>
          </cell>
          <cell r="E3095" t="b">
            <v>1</v>
          </cell>
          <cell r="F3095">
            <v>1977</v>
          </cell>
          <cell r="G3095">
            <v>2010</v>
          </cell>
          <cell r="H3095" t="str">
            <v>кирпич</v>
          </cell>
          <cell r="L3095">
            <v>5</v>
          </cell>
          <cell r="M3095">
            <v>4</v>
          </cell>
          <cell r="Q3095">
            <v>3313.1</v>
          </cell>
          <cell r="R3095">
            <v>3313.1</v>
          </cell>
          <cell r="S3095">
            <v>3214.3</v>
          </cell>
          <cell r="T3095">
            <v>169</v>
          </cell>
        </row>
        <row r="3096">
          <cell r="C3096" t="str">
            <v>Кунгурский муниципальный округ Пермского края</v>
          </cell>
          <cell r="D3096" t="str">
            <v>г. Кунгур, тракт Плехановский, д. 8</v>
          </cell>
          <cell r="E3096" t="b">
            <v>1</v>
          </cell>
          <cell r="F3096">
            <v>1986</v>
          </cell>
          <cell r="G3096">
            <v>2010</v>
          </cell>
          <cell r="H3096" t="str">
            <v>кирпич</v>
          </cell>
          <cell r="L3096">
            <v>5</v>
          </cell>
          <cell r="M3096">
            <v>3</v>
          </cell>
          <cell r="Q3096">
            <v>3093.5</v>
          </cell>
          <cell r="R3096">
            <v>3093.5</v>
          </cell>
          <cell r="S3096">
            <v>2643.3</v>
          </cell>
          <cell r="T3096">
            <v>156</v>
          </cell>
        </row>
        <row r="3097">
          <cell r="C3097" t="str">
            <v>Кунгурский муниципальный округ Пермского края</v>
          </cell>
          <cell r="D3097" t="str">
            <v>г. Кунгур, тракт Плехановский, д. 8А</v>
          </cell>
          <cell r="E3097" t="b">
            <v>1</v>
          </cell>
          <cell r="F3097">
            <v>1997</v>
          </cell>
          <cell r="H3097" t="str">
            <v>Кирпич</v>
          </cell>
          <cell r="L3097">
            <v>3</v>
          </cell>
          <cell r="M3097">
            <v>3</v>
          </cell>
          <cell r="Q3097">
            <v>2124</v>
          </cell>
          <cell r="R3097">
            <v>2124</v>
          </cell>
          <cell r="S3097">
            <v>1911.6</v>
          </cell>
        </row>
        <row r="3098">
          <cell r="C3098" t="str">
            <v>Кунгурский муниципальный округ Пермского края</v>
          </cell>
          <cell r="D3098" t="str">
            <v>г. Кунгур, ул. 8 Марта, д. 2</v>
          </cell>
          <cell r="E3098" t="b">
            <v>1</v>
          </cell>
          <cell r="F3098">
            <v>1950</v>
          </cell>
          <cell r="H3098" t="str">
            <v>Кирпич</v>
          </cell>
          <cell r="L3098">
            <v>2</v>
          </cell>
          <cell r="M3098">
            <v>1</v>
          </cell>
          <cell r="Q3098">
            <v>528.6</v>
          </cell>
          <cell r="R3098">
            <v>406.6</v>
          </cell>
          <cell r="S3098">
            <v>321.8</v>
          </cell>
          <cell r="T3098">
            <v>30</v>
          </cell>
        </row>
        <row r="3099">
          <cell r="C3099" t="str">
            <v>Кунгурский муниципальный округ Пермского края</v>
          </cell>
          <cell r="D3099" t="str">
            <v>г. Кунгур, ул. 8 Марта, д. 4</v>
          </cell>
          <cell r="E3099" t="b">
            <v>1</v>
          </cell>
          <cell r="F3099">
            <v>1951</v>
          </cell>
          <cell r="H3099" t="str">
            <v>Кирпич</v>
          </cell>
          <cell r="L3099">
            <v>2</v>
          </cell>
          <cell r="M3099">
            <v>2</v>
          </cell>
          <cell r="Q3099">
            <v>439.5</v>
          </cell>
          <cell r="R3099">
            <v>399.5</v>
          </cell>
          <cell r="S3099">
            <v>399.5</v>
          </cell>
          <cell r="T3099">
            <v>26</v>
          </cell>
        </row>
        <row r="3100">
          <cell r="C3100" t="str">
            <v>Кунгурский муниципальный округ Пермского края</v>
          </cell>
          <cell r="D3100" t="str">
            <v>г. Кунгур, ул. 8 Марта, д. 6</v>
          </cell>
          <cell r="E3100" t="b">
            <v>1</v>
          </cell>
          <cell r="F3100">
            <v>1953</v>
          </cell>
          <cell r="H3100" t="str">
            <v>Кирпич</v>
          </cell>
          <cell r="L3100">
            <v>2</v>
          </cell>
          <cell r="M3100">
            <v>2</v>
          </cell>
          <cell r="Q3100">
            <v>464.5</v>
          </cell>
          <cell r="R3100">
            <v>410.1</v>
          </cell>
          <cell r="S3100">
            <v>369.09000000000003</v>
          </cell>
        </row>
        <row r="3101">
          <cell r="C3101" t="str">
            <v>Кунгурский муниципальный округ Пермского края</v>
          </cell>
          <cell r="D3101" t="str">
            <v>г. Кунгур, ул. 8 Марта, д. 14</v>
          </cell>
          <cell r="E3101" t="b">
            <v>1</v>
          </cell>
          <cell r="F3101">
            <v>1961</v>
          </cell>
          <cell r="H3101" t="str">
            <v>Кирпич</v>
          </cell>
          <cell r="L3101">
            <v>2</v>
          </cell>
          <cell r="M3101">
            <v>2</v>
          </cell>
          <cell r="Q3101">
            <v>480.8</v>
          </cell>
          <cell r="R3101">
            <v>480.8</v>
          </cell>
          <cell r="S3101">
            <v>432.72</v>
          </cell>
        </row>
        <row r="3102">
          <cell r="C3102" t="str">
            <v>Кунгурский муниципальный округ Пермского края</v>
          </cell>
          <cell r="D3102" t="str">
            <v>г. Кунгур, ул. 9 Января, д. 152</v>
          </cell>
          <cell r="E3102" t="b">
            <v>1</v>
          </cell>
          <cell r="F3102">
            <v>2004</v>
          </cell>
          <cell r="H3102" t="str">
            <v>Кирпич</v>
          </cell>
          <cell r="L3102">
            <v>5</v>
          </cell>
          <cell r="M3102">
            <v>4</v>
          </cell>
          <cell r="Q3102">
            <v>3735.2</v>
          </cell>
          <cell r="R3102">
            <v>3735.2</v>
          </cell>
          <cell r="S3102">
            <v>3361.68</v>
          </cell>
        </row>
        <row r="3103">
          <cell r="C3103" t="str">
            <v>Кунгурский муниципальный округ Пермского края</v>
          </cell>
          <cell r="D3103" t="str">
            <v>г. Кунгур, ул. 9 Января, д. 150А</v>
          </cell>
          <cell r="E3103" t="b">
            <v>1</v>
          </cell>
          <cell r="F3103">
            <v>1975</v>
          </cell>
          <cell r="H3103" t="str">
            <v>Кирпич</v>
          </cell>
          <cell r="L3103">
            <v>2</v>
          </cell>
          <cell r="M3103">
            <v>3</v>
          </cell>
          <cell r="Q3103">
            <v>908.5</v>
          </cell>
          <cell r="R3103">
            <v>908.5</v>
          </cell>
          <cell r="S3103">
            <v>817.65</v>
          </cell>
        </row>
        <row r="3104">
          <cell r="C3104" t="str">
            <v>Кунгурский муниципальный округ Пермского края</v>
          </cell>
          <cell r="D3104" t="str">
            <v>г. Кунгур, ул. Бажова, д. 18</v>
          </cell>
          <cell r="E3104" t="b">
            <v>1</v>
          </cell>
          <cell r="F3104">
            <v>1969</v>
          </cell>
          <cell r="H3104" t="str">
            <v>Брус</v>
          </cell>
          <cell r="L3104">
            <v>2</v>
          </cell>
          <cell r="M3104">
            <v>1</v>
          </cell>
          <cell r="Q3104">
            <v>315.2</v>
          </cell>
          <cell r="R3104">
            <v>315.2</v>
          </cell>
          <cell r="S3104">
            <v>283.68</v>
          </cell>
        </row>
        <row r="3105">
          <cell r="C3105" t="str">
            <v>Кунгурский муниципальный округ Пермского края</v>
          </cell>
          <cell r="D3105" t="str">
            <v>г. Кунгур, ул. Барановская, д. 3</v>
          </cell>
          <cell r="E3105" t="b">
            <v>1</v>
          </cell>
          <cell r="F3105">
            <v>1961</v>
          </cell>
          <cell r="H3105" t="str">
            <v>Кирпич</v>
          </cell>
          <cell r="L3105">
            <v>2</v>
          </cell>
          <cell r="M3105">
            <v>2</v>
          </cell>
          <cell r="Q3105">
            <v>501.9</v>
          </cell>
          <cell r="R3105">
            <v>445.4</v>
          </cell>
          <cell r="S3105">
            <v>400.85999999999996</v>
          </cell>
        </row>
        <row r="3106">
          <cell r="C3106" t="str">
            <v>Кунгурский муниципальный округ Пермского края</v>
          </cell>
          <cell r="D3106" t="str">
            <v>г. Кунгур, ул. Барановская, д. 5</v>
          </cell>
          <cell r="E3106" t="b">
            <v>1</v>
          </cell>
          <cell r="F3106">
            <v>1961</v>
          </cell>
          <cell r="H3106" t="str">
            <v>Кирпич</v>
          </cell>
          <cell r="L3106">
            <v>2</v>
          </cell>
          <cell r="M3106">
            <v>2</v>
          </cell>
          <cell r="Q3106">
            <v>511.8</v>
          </cell>
          <cell r="R3106">
            <v>453.9</v>
          </cell>
          <cell r="S3106">
            <v>408.51</v>
          </cell>
        </row>
        <row r="3107">
          <cell r="C3107" t="str">
            <v>Кунгурский муниципальный округ Пермского края</v>
          </cell>
          <cell r="D3107" t="str">
            <v>г. Кунгур, ул. Барановская, д. 9</v>
          </cell>
          <cell r="E3107" t="b">
            <v>1</v>
          </cell>
          <cell r="F3107">
            <v>1962</v>
          </cell>
          <cell r="H3107" t="str">
            <v>Кирпич</v>
          </cell>
          <cell r="L3107">
            <v>2</v>
          </cell>
          <cell r="M3107">
            <v>2</v>
          </cell>
          <cell r="Q3107">
            <v>465.4</v>
          </cell>
          <cell r="R3107">
            <v>433.2</v>
          </cell>
          <cell r="S3107">
            <v>433.2</v>
          </cell>
          <cell r="T3107">
            <v>29</v>
          </cell>
        </row>
        <row r="3108">
          <cell r="C3108" t="str">
            <v>Кунгурский муниципальный округ Пермского края</v>
          </cell>
          <cell r="D3108" t="str">
            <v>г. Кунгур, ул. Батальонная, д. 7</v>
          </cell>
          <cell r="E3108" t="b">
            <v>1</v>
          </cell>
          <cell r="F3108">
            <v>1974</v>
          </cell>
          <cell r="H3108" t="str">
            <v>Кирпич</v>
          </cell>
          <cell r="L3108">
            <v>4</v>
          </cell>
          <cell r="M3108">
            <v>1</v>
          </cell>
          <cell r="Q3108">
            <v>3559</v>
          </cell>
          <cell r="R3108">
            <v>3235.4</v>
          </cell>
          <cell r="S3108">
            <v>2646.4</v>
          </cell>
          <cell r="T3108">
            <v>167</v>
          </cell>
        </row>
        <row r="3109">
          <cell r="C3109" t="str">
            <v>Кунгурский муниципальный округ Пермского края</v>
          </cell>
          <cell r="D3109" t="str">
            <v>г. Кунгур, ул. Батальонная, д. 10</v>
          </cell>
          <cell r="E3109" t="b">
            <v>1</v>
          </cell>
          <cell r="F3109">
            <v>1971</v>
          </cell>
          <cell r="H3109" t="str">
            <v>Кирпич</v>
          </cell>
          <cell r="L3109">
            <v>4</v>
          </cell>
          <cell r="M3109">
            <v>1</v>
          </cell>
          <cell r="Q3109">
            <v>1520.3</v>
          </cell>
          <cell r="R3109">
            <v>1520.3</v>
          </cell>
          <cell r="S3109">
            <v>1368.27</v>
          </cell>
        </row>
        <row r="3110">
          <cell r="C3110" t="str">
            <v>Кунгурский муниципальный округ Пермского края</v>
          </cell>
          <cell r="D3110" t="str">
            <v>г. Кунгур, ул. Бачурина, д. 1</v>
          </cell>
          <cell r="E3110" t="b">
            <v>1</v>
          </cell>
          <cell r="F3110">
            <v>1965</v>
          </cell>
          <cell r="H3110" t="str">
            <v>Кирпич</v>
          </cell>
          <cell r="L3110">
            <v>4</v>
          </cell>
          <cell r="M3110">
            <v>2</v>
          </cell>
          <cell r="Q3110">
            <v>1993.2</v>
          </cell>
          <cell r="R3110">
            <v>1993.2</v>
          </cell>
          <cell r="S3110">
            <v>1793.88</v>
          </cell>
        </row>
        <row r="3111">
          <cell r="C3111" t="str">
            <v>Кунгурский муниципальный округ Пермского края</v>
          </cell>
          <cell r="D3111" t="str">
            <v>г. Кунгур, ул. Бачурина, д. 3</v>
          </cell>
          <cell r="E3111" t="b">
            <v>1</v>
          </cell>
          <cell r="F3111">
            <v>1960</v>
          </cell>
          <cell r="H3111" t="str">
            <v>Кирпич</v>
          </cell>
          <cell r="L3111">
            <v>3</v>
          </cell>
          <cell r="M3111">
            <v>2</v>
          </cell>
          <cell r="Q3111">
            <v>1438</v>
          </cell>
          <cell r="R3111">
            <v>1438</v>
          </cell>
          <cell r="S3111">
            <v>1294.2</v>
          </cell>
        </row>
        <row r="3112">
          <cell r="C3112" t="str">
            <v>Кунгурский муниципальный округ Пермского края</v>
          </cell>
          <cell r="D3112" t="str">
            <v>г. Кунгур, ул. Бачурина, д. 5</v>
          </cell>
          <cell r="E3112" t="b">
            <v>1</v>
          </cell>
          <cell r="F3112">
            <v>1958</v>
          </cell>
          <cell r="H3112" t="str">
            <v>Кирпич</v>
          </cell>
          <cell r="L3112">
            <v>3</v>
          </cell>
          <cell r="M3112">
            <v>2</v>
          </cell>
          <cell r="Q3112">
            <v>1515.5</v>
          </cell>
          <cell r="R3112">
            <v>1515.5</v>
          </cell>
          <cell r="S3112">
            <v>1363.95</v>
          </cell>
        </row>
        <row r="3113">
          <cell r="C3113" t="str">
            <v>Кунгурский муниципальный округ Пермского края</v>
          </cell>
          <cell r="D3113" t="str">
            <v>г. Кунгур, ул. Бачурина, д. 7</v>
          </cell>
          <cell r="E3113" t="b">
            <v>1</v>
          </cell>
          <cell r="F3113">
            <v>1956</v>
          </cell>
          <cell r="H3113" t="str">
            <v>Кирпич</v>
          </cell>
          <cell r="L3113">
            <v>3</v>
          </cell>
          <cell r="M3113">
            <v>2</v>
          </cell>
          <cell r="Q3113">
            <v>1567.1</v>
          </cell>
          <cell r="R3113">
            <v>1567.1</v>
          </cell>
          <cell r="S3113">
            <v>1410.3899999999999</v>
          </cell>
        </row>
        <row r="3114">
          <cell r="C3114" t="str">
            <v>Кунгурский муниципальный округ Пермского края</v>
          </cell>
          <cell r="D3114" t="str">
            <v>г. Кунгур, ул. Бачурина, д. 9</v>
          </cell>
          <cell r="E3114" t="b">
            <v>1</v>
          </cell>
          <cell r="F3114">
            <v>1954</v>
          </cell>
          <cell r="H3114" t="str">
            <v>Кирпич</v>
          </cell>
          <cell r="L3114">
            <v>2</v>
          </cell>
          <cell r="M3114">
            <v>2</v>
          </cell>
          <cell r="Q3114">
            <v>633</v>
          </cell>
          <cell r="R3114">
            <v>633</v>
          </cell>
          <cell r="S3114">
            <v>569.70000000000005</v>
          </cell>
        </row>
        <row r="3115">
          <cell r="C3115" t="str">
            <v>Кунгурский муниципальный округ Пермского края</v>
          </cell>
          <cell r="D3115" t="str">
            <v>г. Кунгур, ул. Бачурина, д. 11</v>
          </cell>
          <cell r="E3115" t="b">
            <v>1</v>
          </cell>
          <cell r="F3115">
            <v>1954</v>
          </cell>
          <cell r="H3115" t="str">
            <v>Кирпич</v>
          </cell>
          <cell r="L3115">
            <v>2</v>
          </cell>
          <cell r="M3115">
            <v>2</v>
          </cell>
          <cell r="Q3115">
            <v>620.5</v>
          </cell>
          <cell r="R3115">
            <v>620.5</v>
          </cell>
          <cell r="S3115">
            <v>558.45000000000005</v>
          </cell>
        </row>
        <row r="3116">
          <cell r="C3116" t="str">
            <v>Кунгурский муниципальный округ Пермского края</v>
          </cell>
          <cell r="D3116" t="str">
            <v>г. Кунгур, ул. Бачурина, д. 13</v>
          </cell>
          <cell r="E3116" t="b">
            <v>1</v>
          </cell>
          <cell r="F3116">
            <v>1954</v>
          </cell>
          <cell r="H3116" t="str">
            <v>Крупные блоки</v>
          </cell>
          <cell r="L3116">
            <v>2</v>
          </cell>
          <cell r="M3116">
            <v>2</v>
          </cell>
          <cell r="Q3116">
            <v>529.79999999999995</v>
          </cell>
          <cell r="R3116">
            <v>529.79999999999995</v>
          </cell>
          <cell r="S3116">
            <v>476.81999999999994</v>
          </cell>
        </row>
        <row r="3117">
          <cell r="C3117" t="str">
            <v>Кунгурский муниципальный округ Пермского края</v>
          </cell>
          <cell r="D3117" t="str">
            <v>г. Кунгур, ул. Бачурина, д. 15</v>
          </cell>
          <cell r="E3117" t="b">
            <v>1</v>
          </cell>
          <cell r="F3117">
            <v>1988</v>
          </cell>
          <cell r="H3117" t="str">
            <v>Панель</v>
          </cell>
          <cell r="L3117">
            <v>5</v>
          </cell>
          <cell r="M3117">
            <v>8</v>
          </cell>
          <cell r="Q3117">
            <v>6346.9</v>
          </cell>
          <cell r="R3117">
            <v>5769.9</v>
          </cell>
          <cell r="S3117">
            <v>5673</v>
          </cell>
          <cell r="T3117">
            <v>268</v>
          </cell>
        </row>
        <row r="3118">
          <cell r="C3118" t="str">
            <v>Кунгурский муниципальный округ Пермского края</v>
          </cell>
          <cell r="D3118" t="str">
            <v>г. Кунгур, ул. Бачурина, д. 19</v>
          </cell>
          <cell r="E3118" t="b">
            <v>1</v>
          </cell>
          <cell r="F3118">
            <v>2014</v>
          </cell>
          <cell r="H3118" t="str">
            <v>кирпич</v>
          </cell>
          <cell r="I3118" t="str">
            <v>скатная</v>
          </cell>
          <cell r="J3118" t="str">
            <v>ГАЗ</v>
          </cell>
          <cell r="K3118" t="str">
            <v>имеется</v>
          </cell>
          <cell r="L3118">
            <v>3</v>
          </cell>
          <cell r="M3118">
            <v>2</v>
          </cell>
          <cell r="Q3118">
            <v>983.3</v>
          </cell>
          <cell r="R3118">
            <v>867.6</v>
          </cell>
          <cell r="S3118">
            <v>867.6</v>
          </cell>
          <cell r="T3118">
            <v>16</v>
          </cell>
        </row>
        <row r="3119">
          <cell r="C3119" t="str">
            <v>Кунгурский муниципальный округ Пермского края</v>
          </cell>
          <cell r="D3119" t="str">
            <v>г. Кунгур, ул. Бачурина, д. 45</v>
          </cell>
          <cell r="E3119" t="b">
            <v>1</v>
          </cell>
          <cell r="F3119">
            <v>1956</v>
          </cell>
          <cell r="H3119" t="str">
            <v>Кирпич</v>
          </cell>
          <cell r="L3119">
            <v>2</v>
          </cell>
          <cell r="M3119">
            <v>2</v>
          </cell>
          <cell r="Q3119">
            <v>689.1</v>
          </cell>
          <cell r="R3119">
            <v>619.29999999999995</v>
          </cell>
          <cell r="S3119">
            <v>557.37</v>
          </cell>
        </row>
        <row r="3120">
          <cell r="C3120" t="str">
            <v>Кунгурский муниципальный округ Пермского края</v>
          </cell>
          <cell r="D3120" t="str">
            <v>г. Кунгур, ул. Бачурина, д. 47</v>
          </cell>
          <cell r="E3120" t="b">
            <v>1</v>
          </cell>
          <cell r="F3120">
            <v>1960</v>
          </cell>
          <cell r="H3120" t="str">
            <v>Кирпич</v>
          </cell>
          <cell r="L3120">
            <v>2</v>
          </cell>
          <cell r="M3120">
            <v>2</v>
          </cell>
          <cell r="Q3120">
            <v>340.1</v>
          </cell>
          <cell r="R3120">
            <v>310</v>
          </cell>
          <cell r="S3120">
            <v>279</v>
          </cell>
        </row>
        <row r="3121">
          <cell r="C3121" t="str">
            <v>Кунгурский муниципальный округ Пермского края</v>
          </cell>
          <cell r="D3121" t="str">
            <v>г. Кунгур, ул. Бачурина, д. 13А</v>
          </cell>
          <cell r="E3121" t="b">
            <v>1</v>
          </cell>
          <cell r="F3121">
            <v>1973</v>
          </cell>
          <cell r="H3121" t="str">
            <v>Кирпич</v>
          </cell>
          <cell r="L3121">
            <v>5</v>
          </cell>
          <cell r="M3121">
            <v>3</v>
          </cell>
          <cell r="Q3121">
            <v>3667.5</v>
          </cell>
          <cell r="R3121">
            <v>3334.1</v>
          </cell>
          <cell r="S3121">
            <v>3194.4</v>
          </cell>
          <cell r="T3121">
            <v>149</v>
          </cell>
        </row>
        <row r="3122">
          <cell r="C3122" t="str">
            <v>Кунгурский муниципальный округ Пермского края</v>
          </cell>
          <cell r="D3122" t="str">
            <v>г. Кунгур, ул. Бачурина, д. 13Б</v>
          </cell>
          <cell r="E3122" t="b">
            <v>1</v>
          </cell>
          <cell r="F3122">
            <v>1985</v>
          </cell>
          <cell r="H3122" t="str">
            <v>Кирпич</v>
          </cell>
          <cell r="L3122">
            <v>5</v>
          </cell>
          <cell r="M3122">
            <v>4</v>
          </cell>
          <cell r="Q3122">
            <v>5163.8</v>
          </cell>
          <cell r="R3122">
            <v>5163.8</v>
          </cell>
          <cell r="S3122">
            <v>4647.42</v>
          </cell>
        </row>
        <row r="3123">
          <cell r="C3123" t="str">
            <v>Кунгурский муниципальный округ Пермского края</v>
          </cell>
          <cell r="D3123" t="str">
            <v>г. Кунгур, ул. Бачурина, д. 25А</v>
          </cell>
          <cell r="E3123" t="b">
            <v>1</v>
          </cell>
          <cell r="F3123">
            <v>2017</v>
          </cell>
          <cell r="H3123" t="str">
            <v>кирпич</v>
          </cell>
          <cell r="I3123" t="str">
            <v>скатная</v>
          </cell>
          <cell r="J3123" t="str">
            <v>ГАЗ</v>
          </cell>
          <cell r="K3123" t="str">
            <v>имеется</v>
          </cell>
          <cell r="L3123">
            <v>3</v>
          </cell>
          <cell r="M3123">
            <v>2</v>
          </cell>
          <cell r="Q3123">
            <v>1246.5999999999999</v>
          </cell>
          <cell r="R3123">
            <v>1246.5999999999999</v>
          </cell>
          <cell r="S3123">
            <v>682</v>
          </cell>
          <cell r="T3123">
            <v>25</v>
          </cell>
        </row>
        <row r="3124">
          <cell r="C3124" t="str">
            <v>Кунгурский муниципальный округ Пермского края</v>
          </cell>
          <cell r="D3124" t="str">
            <v>г. Кунгур, ул. Бачурина, д. 55А</v>
          </cell>
          <cell r="E3124" t="b">
            <v>1</v>
          </cell>
          <cell r="F3124">
            <v>1964</v>
          </cell>
          <cell r="H3124" t="str">
            <v>Кирпич</v>
          </cell>
          <cell r="L3124">
            <v>2</v>
          </cell>
          <cell r="M3124">
            <v>2</v>
          </cell>
          <cell r="Q3124">
            <v>525.9</v>
          </cell>
          <cell r="R3124">
            <v>461.5</v>
          </cell>
          <cell r="S3124">
            <v>415.35</v>
          </cell>
        </row>
        <row r="3125">
          <cell r="C3125" t="str">
            <v>Кунгурский муниципальный округ Пермского края</v>
          </cell>
          <cell r="D3125" t="str">
            <v>г. Кунгур, ул. Березовая, д. 1А</v>
          </cell>
          <cell r="E3125" t="b">
            <v>1</v>
          </cell>
          <cell r="F3125">
            <v>1988</v>
          </cell>
          <cell r="G3125">
            <v>2008</v>
          </cell>
          <cell r="H3125" t="str">
            <v>кирпич</v>
          </cell>
          <cell r="L3125">
            <v>5</v>
          </cell>
          <cell r="M3125">
            <v>1</v>
          </cell>
          <cell r="Q3125">
            <v>2583</v>
          </cell>
          <cell r="R3125">
            <v>2204.3000000000002</v>
          </cell>
          <cell r="S3125">
            <v>1748.5</v>
          </cell>
          <cell r="T3125">
            <v>152</v>
          </cell>
        </row>
        <row r="3126">
          <cell r="C3126" t="str">
            <v>Кунгурский муниципальный округ Пермского края</v>
          </cell>
          <cell r="D3126" t="str">
            <v>г. Кунгур, ул. Блюхера, д. 19А</v>
          </cell>
          <cell r="E3126" t="b">
            <v>1</v>
          </cell>
          <cell r="F3126">
            <v>1989</v>
          </cell>
          <cell r="H3126" t="str">
            <v>Кирпич</v>
          </cell>
          <cell r="L3126">
            <v>2</v>
          </cell>
          <cell r="M3126">
            <v>1</v>
          </cell>
          <cell r="Q3126">
            <v>220.7</v>
          </cell>
          <cell r="R3126">
            <v>220.7</v>
          </cell>
          <cell r="S3126">
            <v>198.63</v>
          </cell>
        </row>
        <row r="3127">
          <cell r="C3127" t="str">
            <v>Кунгурский муниципальный округ Пермского края</v>
          </cell>
          <cell r="D3127" t="str">
            <v>г. Кунгур, ул. Боровая, д. 6</v>
          </cell>
          <cell r="E3127" t="b">
            <v>1</v>
          </cell>
          <cell r="F3127">
            <v>1989</v>
          </cell>
          <cell r="H3127" t="str">
            <v>Кирпич</v>
          </cell>
          <cell r="L3127">
            <v>3</v>
          </cell>
          <cell r="M3127">
            <v>3</v>
          </cell>
          <cell r="Q3127">
            <v>2260</v>
          </cell>
          <cell r="R3127">
            <v>1451.4</v>
          </cell>
          <cell r="S3127">
            <v>1306.26</v>
          </cell>
        </row>
        <row r="3128">
          <cell r="C3128" t="str">
            <v>Кунгурский муниципальный округ Пермского края</v>
          </cell>
          <cell r="D3128" t="str">
            <v>г. Кунгур, ул. Боровая, д. 4А</v>
          </cell>
          <cell r="E3128" t="b">
            <v>1</v>
          </cell>
          <cell r="F3128">
            <v>1985</v>
          </cell>
          <cell r="H3128" t="str">
            <v>Кирпич</v>
          </cell>
          <cell r="L3128">
            <v>3</v>
          </cell>
          <cell r="M3128">
            <v>3</v>
          </cell>
          <cell r="Q3128">
            <v>2038.4</v>
          </cell>
          <cell r="R3128">
            <v>1452.4</v>
          </cell>
          <cell r="S3128">
            <v>1307.1600000000001</v>
          </cell>
        </row>
        <row r="3129">
          <cell r="C3129" t="str">
            <v>Кунгурский муниципальный округ Пермского края</v>
          </cell>
          <cell r="D3129" t="str">
            <v>г. Кунгур, ул. Борцов Революции, д. 4</v>
          </cell>
          <cell r="E3129" t="b">
            <v>1</v>
          </cell>
          <cell r="F3129">
            <v>1977</v>
          </cell>
          <cell r="H3129" t="str">
            <v>Кирпич</v>
          </cell>
          <cell r="L3129">
            <v>1</v>
          </cell>
          <cell r="M3129">
            <v>1</v>
          </cell>
          <cell r="Q3129">
            <v>376</v>
          </cell>
          <cell r="R3129">
            <v>376</v>
          </cell>
          <cell r="S3129">
            <v>338.4</v>
          </cell>
        </row>
        <row r="3130">
          <cell r="C3130" t="str">
            <v>Кунгурский муниципальный округ Пермского края</v>
          </cell>
          <cell r="D3130" t="str">
            <v>г. Кунгур, ул. Бочкарева, д. 2А</v>
          </cell>
          <cell r="E3130" t="b">
            <v>1</v>
          </cell>
          <cell r="F3130">
            <v>1956</v>
          </cell>
          <cell r="H3130" t="str">
            <v>Кирпич</v>
          </cell>
          <cell r="L3130">
            <v>2</v>
          </cell>
          <cell r="M3130">
            <v>2</v>
          </cell>
          <cell r="Q3130">
            <v>622.9</v>
          </cell>
          <cell r="R3130">
            <v>622.9</v>
          </cell>
          <cell r="S3130">
            <v>560.61</v>
          </cell>
        </row>
        <row r="3131">
          <cell r="C3131" t="str">
            <v>Кунгурский муниципальный округ Пермского края</v>
          </cell>
          <cell r="D3131" t="str">
            <v>г. Кунгур, ул. Бочкарева, д. 2Б</v>
          </cell>
          <cell r="E3131" t="b">
            <v>1</v>
          </cell>
          <cell r="F3131">
            <v>1956</v>
          </cell>
          <cell r="H3131" t="str">
            <v>Кирпич</v>
          </cell>
          <cell r="L3131">
            <v>2</v>
          </cell>
          <cell r="M3131">
            <v>1</v>
          </cell>
          <cell r="Q3131">
            <v>426.1</v>
          </cell>
          <cell r="R3131">
            <v>426.1</v>
          </cell>
          <cell r="S3131">
            <v>383.49</v>
          </cell>
        </row>
        <row r="3132">
          <cell r="C3132" t="str">
            <v>Кунгурский муниципальный округ Пермского края</v>
          </cell>
          <cell r="D3132" t="str">
            <v>г. Кунгур, ул. Буровиков, д. 1</v>
          </cell>
          <cell r="E3132" t="b">
            <v>1</v>
          </cell>
          <cell r="F3132">
            <v>1994</v>
          </cell>
          <cell r="H3132" t="str">
            <v>Кирпич</v>
          </cell>
          <cell r="L3132">
            <v>5</v>
          </cell>
          <cell r="M3132">
            <v>4</v>
          </cell>
          <cell r="Q3132">
            <v>954</v>
          </cell>
          <cell r="R3132">
            <v>954</v>
          </cell>
          <cell r="S3132">
            <v>858.6</v>
          </cell>
        </row>
        <row r="3133">
          <cell r="C3133" t="str">
            <v>Кунгурский муниципальный округ Пермского края</v>
          </cell>
          <cell r="D3133" t="str">
            <v>г. Кунгур, ул. Буровиков, д. 3</v>
          </cell>
          <cell r="E3133" t="b">
            <v>1</v>
          </cell>
          <cell r="F3133">
            <v>1982</v>
          </cell>
          <cell r="L3133">
            <v>2</v>
          </cell>
          <cell r="M3133">
            <v>3</v>
          </cell>
          <cell r="Q3133">
            <v>1679.5</v>
          </cell>
          <cell r="R3133">
            <v>954</v>
          </cell>
          <cell r="S3133">
            <v>954</v>
          </cell>
        </row>
        <row r="3134">
          <cell r="C3134" t="str">
            <v>Кунгурский муниципальный округ Пермского края</v>
          </cell>
          <cell r="D3134" t="str">
            <v>г. Кунгур, ул. Буровиков, д. 4</v>
          </cell>
          <cell r="E3134" t="b">
            <v>1</v>
          </cell>
          <cell r="F3134">
            <v>1990</v>
          </cell>
          <cell r="H3134" t="str">
            <v>Панель</v>
          </cell>
          <cell r="L3134">
            <v>5</v>
          </cell>
          <cell r="M3134">
            <v>4</v>
          </cell>
          <cell r="Q3134">
            <v>2676.8</v>
          </cell>
          <cell r="R3134">
            <v>1588.6</v>
          </cell>
          <cell r="S3134">
            <v>1588.6</v>
          </cell>
          <cell r="T3134">
            <v>150</v>
          </cell>
        </row>
        <row r="3135">
          <cell r="C3135" t="str">
            <v>Кунгурский муниципальный округ Пермского края</v>
          </cell>
          <cell r="D3135" t="str">
            <v>г. Кунгур, ул. Воровского, д. 3</v>
          </cell>
          <cell r="E3135" t="b">
            <v>1</v>
          </cell>
          <cell r="F3135">
            <v>1903</v>
          </cell>
          <cell r="H3135" t="str">
            <v>Кирпич</v>
          </cell>
          <cell r="L3135">
            <v>2</v>
          </cell>
          <cell r="M3135">
            <v>1</v>
          </cell>
          <cell r="Q3135">
            <v>331.1</v>
          </cell>
          <cell r="R3135">
            <v>331.1</v>
          </cell>
          <cell r="S3135">
            <v>297.99</v>
          </cell>
        </row>
        <row r="3136">
          <cell r="C3136" t="str">
            <v>Кунгурский муниципальный округ Пермского края</v>
          </cell>
          <cell r="D3136" t="str">
            <v>г. Кунгур, ул. Воровского, д. 31</v>
          </cell>
          <cell r="E3136" t="b">
            <v>1</v>
          </cell>
          <cell r="F3136">
            <v>1778</v>
          </cell>
          <cell r="H3136" t="str">
            <v>Кирпич</v>
          </cell>
          <cell r="L3136">
            <v>1</v>
          </cell>
          <cell r="M3136">
            <v>1</v>
          </cell>
          <cell r="Q3136">
            <v>207.5</v>
          </cell>
          <cell r="R3136">
            <v>207.5</v>
          </cell>
          <cell r="S3136">
            <v>186.75</v>
          </cell>
        </row>
        <row r="3137">
          <cell r="C3137" t="str">
            <v>Кунгурский муниципальный округ Пермского края</v>
          </cell>
          <cell r="D3137" t="str">
            <v>г. Кунгур, ул. Воровского, д. 55</v>
          </cell>
          <cell r="E3137" t="b">
            <v>1</v>
          </cell>
          <cell r="F3137">
            <v>1912</v>
          </cell>
          <cell r="H3137" t="str">
            <v>Комбинированные</v>
          </cell>
          <cell r="L3137">
            <v>2</v>
          </cell>
          <cell r="M3137">
            <v>1</v>
          </cell>
          <cell r="Q3137">
            <v>235.7</v>
          </cell>
          <cell r="R3137">
            <v>214.3</v>
          </cell>
          <cell r="S3137">
            <v>214.3</v>
          </cell>
          <cell r="T3137">
            <v>16</v>
          </cell>
        </row>
        <row r="3138">
          <cell r="C3138" t="str">
            <v>Кунгурский муниципальный округ Пермского края</v>
          </cell>
          <cell r="D3138" t="str">
            <v>г. Кунгур, ул. Воровского, д. 7</v>
          </cell>
          <cell r="E3138" t="b">
            <v>1</v>
          </cell>
          <cell r="F3138">
            <v>1917</v>
          </cell>
          <cell r="H3138" t="str">
            <v>Комбинированные</v>
          </cell>
          <cell r="L3138">
            <v>2</v>
          </cell>
          <cell r="M3138">
            <v>1</v>
          </cell>
          <cell r="Q3138">
            <v>275.8</v>
          </cell>
          <cell r="R3138">
            <v>259.10000000000002</v>
          </cell>
          <cell r="S3138">
            <v>237.3</v>
          </cell>
          <cell r="T3138">
            <v>34</v>
          </cell>
        </row>
        <row r="3139">
          <cell r="C3139" t="str">
            <v>Кунгурский муниципальный округ Пермского края</v>
          </cell>
          <cell r="D3139" t="str">
            <v>г. Кунгур, ул. Воровского, д. 7А</v>
          </cell>
          <cell r="E3139" t="b">
            <v>1</v>
          </cell>
          <cell r="H3139" t="str">
            <v>кирпич</v>
          </cell>
          <cell r="I3139" t="str">
            <v>скатная</v>
          </cell>
          <cell r="J3139" t="str">
            <v>ТЕП ГВС ВОД</v>
          </cell>
          <cell r="K3139" t="str">
            <v xml:space="preserve">не имеется </v>
          </cell>
          <cell r="L3139">
            <v>2</v>
          </cell>
          <cell r="M3139">
            <v>1</v>
          </cell>
          <cell r="Q3139">
            <v>258</v>
          </cell>
          <cell r="R3139">
            <v>165.1</v>
          </cell>
          <cell r="S3139">
            <v>143.30000000000001</v>
          </cell>
          <cell r="T3139">
            <v>13</v>
          </cell>
        </row>
        <row r="3140">
          <cell r="C3140" t="str">
            <v>Кунгурский муниципальный округ Пермского края</v>
          </cell>
          <cell r="D3140" t="str">
            <v>г. Кунгур, ул. Вострикова, д. 20</v>
          </cell>
          <cell r="E3140" t="b">
            <v>1</v>
          </cell>
          <cell r="F3140">
            <v>1997</v>
          </cell>
          <cell r="H3140" t="str">
            <v>Кирпич</v>
          </cell>
          <cell r="L3140">
            <v>5</v>
          </cell>
          <cell r="M3140">
            <v>4</v>
          </cell>
          <cell r="Q3140">
            <v>3149.2</v>
          </cell>
          <cell r="R3140">
            <v>2862.9</v>
          </cell>
          <cell r="S3140">
            <v>2862.9</v>
          </cell>
          <cell r="T3140">
            <v>122</v>
          </cell>
        </row>
        <row r="3141">
          <cell r="C3141" t="str">
            <v>Кунгурский муниципальный округ Пермского края</v>
          </cell>
          <cell r="D3141" t="str">
            <v>г. Кунгур, ул. Гагарина, д. 8А</v>
          </cell>
          <cell r="E3141" t="b">
            <v>1</v>
          </cell>
          <cell r="F3141">
            <v>1999</v>
          </cell>
          <cell r="H3141" t="str">
            <v>Кирпич</v>
          </cell>
          <cell r="L3141">
            <v>5</v>
          </cell>
          <cell r="M3141">
            <v>3</v>
          </cell>
          <cell r="Q3141">
            <v>3807</v>
          </cell>
          <cell r="R3141">
            <v>3460.9</v>
          </cell>
          <cell r="S3141">
            <v>3386</v>
          </cell>
          <cell r="T3141">
            <v>93</v>
          </cell>
        </row>
        <row r="3142">
          <cell r="C3142" t="str">
            <v>Кунгурский муниципальный округ Пермского края</v>
          </cell>
          <cell r="D3142" t="str">
            <v>г. Кунгур, ул. Газеты Искра, д. 3</v>
          </cell>
          <cell r="E3142" t="b">
            <v>1</v>
          </cell>
          <cell r="F3142">
            <v>1965</v>
          </cell>
          <cell r="H3142" t="str">
            <v>Брус</v>
          </cell>
          <cell r="L3142">
            <v>2</v>
          </cell>
          <cell r="M3142">
            <v>1</v>
          </cell>
          <cell r="Q3142">
            <v>343.5</v>
          </cell>
          <cell r="R3142">
            <v>343.5</v>
          </cell>
          <cell r="S3142">
            <v>309.14999999999998</v>
          </cell>
        </row>
        <row r="3143">
          <cell r="C3143" t="str">
            <v>Кунгурский муниципальный округ Пермского края</v>
          </cell>
          <cell r="D3143" t="str">
            <v>г. Кунгур, ул. Газеты Искра, д. 10</v>
          </cell>
          <cell r="E3143" t="b">
            <v>1</v>
          </cell>
          <cell r="F3143">
            <v>1991</v>
          </cell>
          <cell r="H3143" t="str">
            <v>Кирпич</v>
          </cell>
          <cell r="L3143">
            <v>5</v>
          </cell>
          <cell r="M3143">
            <v>1</v>
          </cell>
          <cell r="Q3143">
            <v>2172.1</v>
          </cell>
          <cell r="R3143">
            <v>2172.1</v>
          </cell>
          <cell r="S3143">
            <v>1954.8899999999999</v>
          </cell>
        </row>
        <row r="3144">
          <cell r="C3144" t="str">
            <v>Кунгурский муниципальный округ Пермского края</v>
          </cell>
          <cell r="D3144" t="str">
            <v>г. Кунгур, ул. Газеты Искра, д. 12</v>
          </cell>
          <cell r="E3144" t="b">
            <v>1</v>
          </cell>
          <cell r="F3144">
            <v>1982</v>
          </cell>
          <cell r="H3144" t="str">
            <v>Кирпич</v>
          </cell>
          <cell r="L3144">
            <v>5</v>
          </cell>
          <cell r="M3144">
            <v>6</v>
          </cell>
          <cell r="Q3144">
            <v>3902.5</v>
          </cell>
          <cell r="R3144">
            <v>2447.9</v>
          </cell>
          <cell r="S3144">
            <v>2324.6</v>
          </cell>
          <cell r="T3144">
            <v>195</v>
          </cell>
        </row>
        <row r="3145">
          <cell r="C3145" t="str">
            <v>Кунгурский муниципальный округ Пермского края</v>
          </cell>
          <cell r="D3145" t="str">
            <v>г. Кунгур, ул. Газеты Искра, д. 15</v>
          </cell>
          <cell r="E3145" t="b">
            <v>1</v>
          </cell>
          <cell r="F3145">
            <v>1986</v>
          </cell>
          <cell r="H3145" t="str">
            <v>Кирпич</v>
          </cell>
          <cell r="L3145">
            <v>5</v>
          </cell>
          <cell r="M3145">
            <v>4</v>
          </cell>
          <cell r="Q3145">
            <v>3628.1</v>
          </cell>
          <cell r="R3145">
            <v>3298.3</v>
          </cell>
          <cell r="S3145">
            <v>3253.2000000000003</v>
          </cell>
          <cell r="T3145">
            <v>183</v>
          </cell>
        </row>
        <row r="3146">
          <cell r="C3146" t="str">
            <v>Кунгурский муниципальный округ Пермского края</v>
          </cell>
          <cell r="D3146" t="str">
            <v>г. Кунгур, ул. Газеты Искра, д. 17</v>
          </cell>
          <cell r="E3146" t="b">
            <v>1</v>
          </cell>
          <cell r="F3146">
            <v>1976</v>
          </cell>
          <cell r="H3146" t="str">
            <v>Кирпич</v>
          </cell>
          <cell r="L3146">
            <v>2</v>
          </cell>
          <cell r="M3146">
            <v>1</v>
          </cell>
          <cell r="Q3146">
            <v>730.6</v>
          </cell>
          <cell r="R3146">
            <v>730.6</v>
          </cell>
          <cell r="S3146">
            <v>657.54</v>
          </cell>
        </row>
        <row r="3147">
          <cell r="C3147" t="str">
            <v>Кунгурский муниципальный округ Пермского края</v>
          </cell>
          <cell r="D3147" t="str">
            <v>г. Кунгур, ул. Газеты Искра, д. 22</v>
          </cell>
          <cell r="E3147" t="b">
            <v>1</v>
          </cell>
          <cell r="F3147">
            <v>1974</v>
          </cell>
          <cell r="H3147" t="str">
            <v>Кирпич</v>
          </cell>
          <cell r="L3147">
            <v>2</v>
          </cell>
          <cell r="M3147">
            <v>2</v>
          </cell>
          <cell r="Q3147">
            <v>2465.4899999999998</v>
          </cell>
          <cell r="R3147">
            <v>986.5</v>
          </cell>
          <cell r="S3147">
            <v>887.85</v>
          </cell>
        </row>
        <row r="3148">
          <cell r="C3148" t="str">
            <v>Кунгурский муниципальный округ Пермского края</v>
          </cell>
          <cell r="D3148" t="str">
            <v>г. Кунгур, ул. Газеты Искра, д. 24</v>
          </cell>
          <cell r="E3148" t="b">
            <v>1</v>
          </cell>
          <cell r="F3148">
            <v>1972</v>
          </cell>
          <cell r="H3148" t="str">
            <v>Кирпич</v>
          </cell>
          <cell r="L3148">
            <v>2</v>
          </cell>
          <cell r="M3148">
            <v>3</v>
          </cell>
          <cell r="Q3148">
            <v>887.7</v>
          </cell>
          <cell r="R3148">
            <v>887.7</v>
          </cell>
          <cell r="S3148">
            <v>798.93000000000006</v>
          </cell>
        </row>
        <row r="3149">
          <cell r="C3149" t="str">
            <v>Кунгурский муниципальный округ Пермского края</v>
          </cell>
          <cell r="D3149" t="str">
            <v>г. Кунгур, ул. Газеты Искра, д. 29</v>
          </cell>
          <cell r="E3149" t="b">
            <v>1</v>
          </cell>
          <cell r="F3149">
            <v>1997</v>
          </cell>
          <cell r="H3149" t="str">
            <v>Кирпич</v>
          </cell>
          <cell r="L3149">
            <v>4</v>
          </cell>
          <cell r="M3149">
            <v>3</v>
          </cell>
          <cell r="Q3149">
            <v>2746.28</v>
          </cell>
          <cell r="R3149">
            <v>1638</v>
          </cell>
          <cell r="S3149">
            <v>1474.2</v>
          </cell>
        </row>
        <row r="3150">
          <cell r="C3150" t="str">
            <v>Кунгурский муниципальный округ Пермского края</v>
          </cell>
          <cell r="D3150" t="str">
            <v>г. Кунгур, ул. Газеты Искра, д. 31</v>
          </cell>
          <cell r="E3150" t="b">
            <v>1</v>
          </cell>
          <cell r="F3150">
            <v>1992</v>
          </cell>
          <cell r="G3150" t="str">
            <v>не проводился</v>
          </cell>
          <cell r="H3150" t="str">
            <v>кирпич</v>
          </cell>
          <cell r="I3150" t="str">
            <v>скатная</v>
          </cell>
          <cell r="K3150" t="str">
            <v>имеется</v>
          </cell>
          <cell r="L3150">
            <v>3</v>
          </cell>
          <cell r="M3150">
            <v>3</v>
          </cell>
          <cell r="Q3150">
            <v>1897.7</v>
          </cell>
          <cell r="R3150">
            <v>1705.3</v>
          </cell>
          <cell r="S3150">
            <v>1705.3</v>
          </cell>
          <cell r="T3150">
            <v>87</v>
          </cell>
        </row>
        <row r="3151">
          <cell r="C3151" t="str">
            <v>Кунгурский муниципальный округ Пермского края</v>
          </cell>
          <cell r="D3151" t="str">
            <v>г. Кунгур, ул. Газеты Искра, д. 33</v>
          </cell>
          <cell r="E3151" t="b">
            <v>1</v>
          </cell>
          <cell r="F3151">
            <v>1993</v>
          </cell>
          <cell r="G3151">
            <v>1993</v>
          </cell>
          <cell r="H3151" t="str">
            <v>кирпич</v>
          </cell>
          <cell r="L3151">
            <v>3</v>
          </cell>
          <cell r="M3151">
            <v>3</v>
          </cell>
          <cell r="Q3151">
            <v>1924.2</v>
          </cell>
          <cell r="R3151">
            <v>1708.6</v>
          </cell>
          <cell r="S3151">
            <v>1708.6</v>
          </cell>
          <cell r="T3151">
            <v>85</v>
          </cell>
        </row>
        <row r="3152">
          <cell r="C3152" t="str">
            <v>Кунгурский муниципальный округ Пермского края</v>
          </cell>
          <cell r="D3152" t="str">
            <v>г. Кунгур, ул. Газеты Искра, д. 38</v>
          </cell>
          <cell r="E3152" t="b">
            <v>1</v>
          </cell>
          <cell r="F3152">
            <v>1984</v>
          </cell>
          <cell r="H3152" t="str">
            <v>Кирпич</v>
          </cell>
          <cell r="L3152">
            <v>5</v>
          </cell>
          <cell r="M3152">
            <v>5</v>
          </cell>
          <cell r="Q3152">
            <v>3451.8</v>
          </cell>
          <cell r="R3152">
            <v>3240</v>
          </cell>
          <cell r="S3152">
            <v>2916</v>
          </cell>
        </row>
        <row r="3153">
          <cell r="C3153" t="str">
            <v>Кунгурский муниципальный округ Пермского края</v>
          </cell>
          <cell r="D3153" t="str">
            <v>г. Кунгур, ул. Газеты Искра, д. 17А</v>
          </cell>
          <cell r="E3153" t="b">
            <v>1</v>
          </cell>
          <cell r="F3153">
            <v>1969</v>
          </cell>
          <cell r="H3153" t="str">
            <v>Кирпич</v>
          </cell>
          <cell r="L3153">
            <v>2</v>
          </cell>
          <cell r="M3153">
            <v>1</v>
          </cell>
          <cell r="Q3153">
            <v>524</v>
          </cell>
          <cell r="R3153">
            <v>524</v>
          </cell>
          <cell r="S3153">
            <v>471.6</v>
          </cell>
        </row>
        <row r="3154">
          <cell r="C3154" t="str">
            <v>Кунгурский муниципальный округ Пермского края</v>
          </cell>
          <cell r="D3154" t="str">
            <v>г. Кунгур, ул. Газеты Искра, д. 34А</v>
          </cell>
          <cell r="E3154" t="b">
            <v>1</v>
          </cell>
          <cell r="F3154">
            <v>1970</v>
          </cell>
          <cell r="H3154" t="str">
            <v>Кирпич</v>
          </cell>
          <cell r="L3154">
            <v>2</v>
          </cell>
          <cell r="M3154">
            <v>3</v>
          </cell>
          <cell r="Q3154">
            <v>972.5</v>
          </cell>
          <cell r="R3154">
            <v>972.5</v>
          </cell>
          <cell r="S3154">
            <v>875.25</v>
          </cell>
        </row>
        <row r="3155">
          <cell r="C3155" t="str">
            <v>Кунгурский муниципальный округ Пермского края</v>
          </cell>
          <cell r="D3155" t="str">
            <v>г. Кунгур, ул. Гоголя, д. 2</v>
          </cell>
          <cell r="E3155" t="b">
            <v>1</v>
          </cell>
          <cell r="F3155">
            <v>2012</v>
          </cell>
          <cell r="H3155" t="str">
            <v>Кирпич</v>
          </cell>
          <cell r="L3155">
            <v>2</v>
          </cell>
          <cell r="M3155">
            <v>2</v>
          </cell>
          <cell r="Q3155">
            <v>1289.2</v>
          </cell>
          <cell r="R3155">
            <v>793.1</v>
          </cell>
          <cell r="S3155">
            <v>713.79</v>
          </cell>
        </row>
        <row r="3156">
          <cell r="C3156" t="str">
            <v>Кунгурский муниципальный округ Пермского края</v>
          </cell>
          <cell r="D3156" t="str">
            <v>г. Кунгур, ул. Гоголя, д. 16</v>
          </cell>
          <cell r="E3156" t="b">
            <v>1</v>
          </cell>
          <cell r="F3156">
            <v>1938</v>
          </cell>
          <cell r="H3156" t="str">
            <v>Кирпич</v>
          </cell>
          <cell r="L3156">
            <v>3</v>
          </cell>
          <cell r="M3156">
            <v>2</v>
          </cell>
          <cell r="Q3156">
            <v>1208.4000000000001</v>
          </cell>
          <cell r="R3156">
            <v>838.7</v>
          </cell>
          <cell r="S3156">
            <v>838.7</v>
          </cell>
          <cell r="T3156">
            <v>26</v>
          </cell>
        </row>
        <row r="3157">
          <cell r="C3157" t="str">
            <v>Кунгурский муниципальный округ Пермского края</v>
          </cell>
          <cell r="D3157" t="str">
            <v>г. Кунгур, ул. Гоголя, д. 1Е</v>
          </cell>
          <cell r="E3157" t="b">
            <v>1</v>
          </cell>
          <cell r="F3157">
            <v>1961</v>
          </cell>
          <cell r="H3157" t="str">
            <v>Кирпич</v>
          </cell>
          <cell r="L3157">
            <v>2</v>
          </cell>
          <cell r="M3157">
            <v>1</v>
          </cell>
          <cell r="Q3157">
            <v>712.2</v>
          </cell>
          <cell r="R3157">
            <v>712.2</v>
          </cell>
          <cell r="S3157">
            <v>640.98</v>
          </cell>
        </row>
        <row r="3158">
          <cell r="C3158" t="str">
            <v>Кунгурский муниципальный округ Пермского края</v>
          </cell>
          <cell r="D3158" t="str">
            <v>г. Кунгур, ул. Голдобина, д. 10</v>
          </cell>
          <cell r="E3158" t="b">
            <v>1</v>
          </cell>
          <cell r="F3158">
            <v>1982</v>
          </cell>
          <cell r="H3158" t="str">
            <v>Кирпич</v>
          </cell>
          <cell r="L3158">
            <v>5</v>
          </cell>
          <cell r="M3158">
            <v>6</v>
          </cell>
          <cell r="Q3158">
            <v>7377.2</v>
          </cell>
          <cell r="R3158">
            <v>4749.2</v>
          </cell>
          <cell r="S3158">
            <v>4274.28</v>
          </cell>
        </row>
        <row r="3159">
          <cell r="C3159" t="str">
            <v>Кунгурский муниципальный округ Пермского края</v>
          </cell>
          <cell r="D3159" t="str">
            <v>г. Кунгур, ул. Голдобина, д. 10А</v>
          </cell>
          <cell r="E3159" t="b">
            <v>1</v>
          </cell>
          <cell r="F3159">
            <v>1982</v>
          </cell>
          <cell r="H3159" t="str">
            <v>Кирпич</v>
          </cell>
          <cell r="L3159">
            <v>3</v>
          </cell>
          <cell r="M3159">
            <v>1</v>
          </cell>
          <cell r="Q3159">
            <v>488.8</v>
          </cell>
          <cell r="R3159">
            <v>488.8</v>
          </cell>
          <cell r="S3159">
            <v>439.92</v>
          </cell>
        </row>
        <row r="3160">
          <cell r="C3160" t="str">
            <v>Кунгурский муниципальный округ Пермского края</v>
          </cell>
          <cell r="D3160" t="str">
            <v>г. Кунгур, ул. Голдобина, д. 2Б</v>
          </cell>
          <cell r="E3160" t="b">
            <v>1</v>
          </cell>
          <cell r="F3160">
            <v>1969</v>
          </cell>
          <cell r="H3160" t="str">
            <v>Кирпич</v>
          </cell>
          <cell r="L3160">
            <v>2</v>
          </cell>
          <cell r="M3160">
            <v>2</v>
          </cell>
          <cell r="Q3160">
            <v>895.4</v>
          </cell>
          <cell r="R3160">
            <v>591.29999999999995</v>
          </cell>
          <cell r="S3160">
            <v>532.16999999999996</v>
          </cell>
        </row>
        <row r="3161">
          <cell r="C3161" t="str">
            <v>Кунгурский муниципальный округ Пермского края</v>
          </cell>
          <cell r="D3161" t="str">
            <v>г. Кунгур, ул. Голдобина, д. 4А</v>
          </cell>
          <cell r="E3161" t="b">
            <v>1</v>
          </cell>
          <cell r="F3161">
            <v>1969</v>
          </cell>
          <cell r="H3161" t="str">
            <v>Кирпич</v>
          </cell>
          <cell r="L3161">
            <v>2</v>
          </cell>
          <cell r="M3161">
            <v>3</v>
          </cell>
          <cell r="Q3161">
            <v>900.1</v>
          </cell>
          <cell r="R3161">
            <v>874.5</v>
          </cell>
          <cell r="S3161">
            <v>787.05</v>
          </cell>
        </row>
        <row r="3162">
          <cell r="C3162" t="str">
            <v>Кунгурский муниципальный округ Пермского края</v>
          </cell>
          <cell r="D3162" t="str">
            <v>г. Кунгур, ул. Голованова, д. 13</v>
          </cell>
          <cell r="E3162" t="b">
            <v>1</v>
          </cell>
          <cell r="F3162">
            <v>1963</v>
          </cell>
          <cell r="H3162" t="str">
            <v>Шлакоблок</v>
          </cell>
          <cell r="L3162">
            <v>2</v>
          </cell>
          <cell r="M3162">
            <v>1</v>
          </cell>
          <cell r="Q3162">
            <v>364</v>
          </cell>
          <cell r="R3162">
            <v>290</v>
          </cell>
          <cell r="S3162">
            <v>261</v>
          </cell>
        </row>
        <row r="3163">
          <cell r="C3163" t="str">
            <v>Кунгурский муниципальный округ Пермского края</v>
          </cell>
          <cell r="D3163" t="str">
            <v>г. Кунгур, ул. Голованова, д. 38</v>
          </cell>
          <cell r="E3163" t="b">
            <v>1</v>
          </cell>
          <cell r="F3163">
            <v>1976</v>
          </cell>
          <cell r="H3163" t="str">
            <v>Кирпич</v>
          </cell>
          <cell r="L3163">
            <v>5</v>
          </cell>
          <cell r="M3163">
            <v>4</v>
          </cell>
          <cell r="Q3163">
            <v>5864.8</v>
          </cell>
          <cell r="R3163">
            <v>3836.8</v>
          </cell>
          <cell r="S3163">
            <v>3453.12</v>
          </cell>
        </row>
        <row r="3164">
          <cell r="C3164" t="str">
            <v>Кунгурский муниципальный округ Пермского края</v>
          </cell>
          <cell r="D3164" t="str">
            <v>г. Кунгур, ул. Голованова, д. 45</v>
          </cell>
          <cell r="E3164" t="b">
            <v>1</v>
          </cell>
          <cell r="F3164">
            <v>1997</v>
          </cell>
          <cell r="H3164" t="str">
            <v>Кирпич</v>
          </cell>
          <cell r="L3164">
            <v>5</v>
          </cell>
          <cell r="M3164">
            <v>3</v>
          </cell>
          <cell r="Q3164">
            <v>4191.76</v>
          </cell>
          <cell r="R3164">
            <v>2200.4</v>
          </cell>
          <cell r="S3164">
            <v>1980.3600000000001</v>
          </cell>
        </row>
        <row r="3165">
          <cell r="C3165" t="str">
            <v>Кунгурский муниципальный округ Пермского края</v>
          </cell>
          <cell r="D3165" t="str">
            <v>г. Кунгур, ул. Голованова, д. 50</v>
          </cell>
          <cell r="E3165" t="b">
            <v>1</v>
          </cell>
          <cell r="F3165">
            <v>1961</v>
          </cell>
          <cell r="H3165" t="str">
            <v>Кирпич</v>
          </cell>
          <cell r="L3165">
            <v>5</v>
          </cell>
          <cell r="M3165">
            <v>3</v>
          </cell>
          <cell r="Q3165">
            <v>2079.5</v>
          </cell>
          <cell r="R3165">
            <v>2079.5</v>
          </cell>
          <cell r="S3165">
            <v>1871.55</v>
          </cell>
        </row>
        <row r="3166">
          <cell r="C3166" t="str">
            <v>Кунгурский муниципальный округ Пермского края</v>
          </cell>
          <cell r="D3166" t="str">
            <v>г. Кунгур, ул. Голованова, д. 83</v>
          </cell>
          <cell r="E3166" t="b">
            <v>1</v>
          </cell>
          <cell r="F3166">
            <v>1978</v>
          </cell>
          <cell r="G3166">
            <v>2009</v>
          </cell>
          <cell r="H3166" t="str">
            <v>кирпич</v>
          </cell>
          <cell r="L3166">
            <v>5</v>
          </cell>
          <cell r="M3166">
            <v>4</v>
          </cell>
          <cell r="Q3166">
            <v>3153.7</v>
          </cell>
          <cell r="R3166">
            <v>3153.7</v>
          </cell>
          <cell r="S3166">
            <v>3153.7</v>
          </cell>
          <cell r="T3166">
            <v>153</v>
          </cell>
        </row>
        <row r="3167">
          <cell r="C3167" t="str">
            <v>Кунгурский муниципальный округ Пермского края</v>
          </cell>
          <cell r="D3167" t="str">
            <v>г. Кунгур, ул. Голованова, д. 50А</v>
          </cell>
          <cell r="E3167" t="b">
            <v>1</v>
          </cell>
          <cell r="F3167">
            <v>1963</v>
          </cell>
          <cell r="H3167" t="str">
            <v>Кирпич</v>
          </cell>
          <cell r="L3167">
            <v>4</v>
          </cell>
          <cell r="M3167">
            <v>2</v>
          </cell>
          <cell r="Q3167">
            <v>1261.8</v>
          </cell>
          <cell r="R3167">
            <v>1261.8</v>
          </cell>
          <cell r="S3167">
            <v>1135.6199999999999</v>
          </cell>
        </row>
        <row r="3168">
          <cell r="C3168" t="str">
            <v>Кунгурский муниципальный округ Пермского края</v>
          </cell>
          <cell r="D3168" t="str">
            <v>г. Кунгур, ул. Голованова, д. 50Б</v>
          </cell>
          <cell r="E3168" t="b">
            <v>1</v>
          </cell>
          <cell r="F3168">
            <v>1968</v>
          </cell>
          <cell r="H3168" t="str">
            <v>Кирпич</v>
          </cell>
          <cell r="L3168">
            <v>5</v>
          </cell>
          <cell r="M3168">
            <v>4</v>
          </cell>
          <cell r="Q3168">
            <v>2802.9</v>
          </cell>
          <cell r="R3168">
            <v>2548.1</v>
          </cell>
          <cell r="S3168">
            <v>2548.1</v>
          </cell>
          <cell r="T3168">
            <v>128</v>
          </cell>
        </row>
        <row r="3169">
          <cell r="C3169" t="str">
            <v>Кунгурский муниципальный округ Пермского края</v>
          </cell>
          <cell r="D3169" t="str">
            <v>г. Кунгур, ул. Голованова, д. 50В</v>
          </cell>
          <cell r="E3169" t="b">
            <v>1</v>
          </cell>
          <cell r="F3169">
            <v>1967</v>
          </cell>
          <cell r="H3169" t="str">
            <v>Кирпич</v>
          </cell>
          <cell r="L3169">
            <v>5</v>
          </cell>
          <cell r="M3169">
            <v>4</v>
          </cell>
          <cell r="Q3169">
            <v>2854.6</v>
          </cell>
          <cell r="R3169">
            <v>2595.1</v>
          </cell>
          <cell r="S3169">
            <v>2595.1</v>
          </cell>
          <cell r="T3169">
            <v>108</v>
          </cell>
        </row>
        <row r="3170">
          <cell r="C3170" t="str">
            <v>Кунгурский муниципальный округ Пермского края</v>
          </cell>
          <cell r="D3170" t="str">
            <v>г. Кунгур, ул. Голованова, д. 50Г</v>
          </cell>
          <cell r="E3170" t="b">
            <v>1</v>
          </cell>
          <cell r="F3170">
            <v>1984</v>
          </cell>
          <cell r="H3170" t="str">
            <v>Кирпич</v>
          </cell>
          <cell r="L3170">
            <v>5</v>
          </cell>
          <cell r="M3170">
            <v>3</v>
          </cell>
          <cell r="Q3170">
            <v>1871.6</v>
          </cell>
          <cell r="R3170">
            <v>1718.5</v>
          </cell>
          <cell r="S3170">
            <v>1546.65</v>
          </cell>
        </row>
        <row r="3171">
          <cell r="C3171" t="str">
            <v>Кунгурский муниципальный округ Пермского края</v>
          </cell>
          <cell r="D3171" t="str">
            <v>г. Кунгур, ул. Голованова, д. 102А</v>
          </cell>
          <cell r="E3171" t="b">
            <v>1</v>
          </cell>
          <cell r="F3171">
            <v>1951</v>
          </cell>
          <cell r="G3171">
            <v>1951</v>
          </cell>
          <cell r="H3171" t="str">
            <v>дерево</v>
          </cell>
          <cell r="L3171">
            <v>2</v>
          </cell>
          <cell r="M3171">
            <v>1</v>
          </cell>
          <cell r="Q3171">
            <v>309.10000000000002</v>
          </cell>
          <cell r="R3171">
            <v>309.10000000000002</v>
          </cell>
          <cell r="S3171">
            <v>290.10000000000002</v>
          </cell>
          <cell r="T3171">
            <v>31</v>
          </cell>
        </row>
        <row r="3172">
          <cell r="C3172" t="str">
            <v>Кунгурский муниципальный округ Пермского края</v>
          </cell>
          <cell r="D3172" t="str">
            <v>г. Кунгур, ул. Голованова, д. 140А</v>
          </cell>
          <cell r="E3172" t="b">
            <v>1</v>
          </cell>
          <cell r="F3172">
            <v>1959</v>
          </cell>
          <cell r="H3172" t="str">
            <v>Дерево</v>
          </cell>
          <cell r="L3172">
            <v>2</v>
          </cell>
          <cell r="M3172">
            <v>1</v>
          </cell>
          <cell r="Q3172">
            <v>246.3</v>
          </cell>
          <cell r="R3172">
            <v>223.9</v>
          </cell>
          <cell r="S3172">
            <v>223.9</v>
          </cell>
          <cell r="T3172">
            <v>11</v>
          </cell>
        </row>
        <row r="3173">
          <cell r="C3173" t="str">
            <v>Кунгурский муниципальный округ Пермского края</v>
          </cell>
          <cell r="D3173" t="str">
            <v>г. Кунгур, ул. Гребнева, д. 4</v>
          </cell>
          <cell r="E3173" t="b">
            <v>1</v>
          </cell>
          <cell r="F3173">
            <v>1972</v>
          </cell>
          <cell r="H3173" t="str">
            <v>Кирпич</v>
          </cell>
          <cell r="L3173">
            <v>2</v>
          </cell>
          <cell r="M3173">
            <v>3</v>
          </cell>
          <cell r="Q3173">
            <v>910.2</v>
          </cell>
          <cell r="R3173">
            <v>910.2</v>
          </cell>
          <cell r="S3173">
            <v>819.18000000000006</v>
          </cell>
        </row>
        <row r="3174">
          <cell r="C3174" t="str">
            <v>Кунгурский муниципальный округ Пермского края</v>
          </cell>
          <cell r="D3174" t="str">
            <v>г. Кунгур, ул. Гребнева, д. 31</v>
          </cell>
          <cell r="E3174" t="b">
            <v>1</v>
          </cell>
          <cell r="F3174">
            <v>2012</v>
          </cell>
          <cell r="H3174" t="str">
            <v>кирпич</v>
          </cell>
          <cell r="I3174" t="str">
            <v>скатная</v>
          </cell>
          <cell r="J3174" t="str">
            <v>ГАЗ</v>
          </cell>
          <cell r="K3174" t="str">
            <v xml:space="preserve">имеется </v>
          </cell>
          <cell r="L3174">
            <v>3</v>
          </cell>
          <cell r="M3174">
            <v>2</v>
          </cell>
          <cell r="Q3174">
            <v>1112.8</v>
          </cell>
          <cell r="R3174">
            <v>1009.8</v>
          </cell>
          <cell r="S3174">
            <v>1009.8</v>
          </cell>
          <cell r="T3174">
            <v>46</v>
          </cell>
        </row>
        <row r="3175">
          <cell r="C3175" t="str">
            <v>Кунгурский муниципальный округ Пермского края</v>
          </cell>
          <cell r="D3175" t="str">
            <v>г. Кунгур, ул. Гребнева, д. 43</v>
          </cell>
          <cell r="E3175" t="b">
            <v>1</v>
          </cell>
          <cell r="F3175">
            <v>1973</v>
          </cell>
          <cell r="H3175" t="str">
            <v>Кирпич</v>
          </cell>
          <cell r="L3175">
            <v>5</v>
          </cell>
          <cell r="M3175">
            <v>4</v>
          </cell>
          <cell r="Q3175">
            <v>3318</v>
          </cell>
          <cell r="R3175">
            <v>3318</v>
          </cell>
          <cell r="S3175">
            <v>2986.2</v>
          </cell>
        </row>
        <row r="3176">
          <cell r="C3176" t="str">
            <v>Кунгурский муниципальный округ Пермского края</v>
          </cell>
          <cell r="D3176" t="str">
            <v>г. Кунгур, ул. Гребнева, д. 45</v>
          </cell>
          <cell r="E3176" t="b">
            <v>1</v>
          </cell>
          <cell r="F3176">
            <v>1962</v>
          </cell>
          <cell r="H3176" t="str">
            <v>Кирпич</v>
          </cell>
          <cell r="L3176">
            <v>4</v>
          </cell>
          <cell r="M3176">
            <v>4</v>
          </cell>
          <cell r="Q3176">
            <v>4882</v>
          </cell>
          <cell r="R3176">
            <v>2366.1999999999998</v>
          </cell>
          <cell r="S3176">
            <v>2129.58</v>
          </cell>
        </row>
        <row r="3177">
          <cell r="C3177" t="str">
            <v>Кунгурский муниципальный округ Пермского края</v>
          </cell>
          <cell r="D3177" t="str">
            <v>г. Кунгур, ул. Гребнева, д. 83</v>
          </cell>
          <cell r="E3177" t="b">
            <v>1</v>
          </cell>
          <cell r="F3177">
            <v>1979</v>
          </cell>
          <cell r="H3177" t="str">
            <v>Кирпич</v>
          </cell>
          <cell r="L3177">
            <v>5</v>
          </cell>
          <cell r="M3177">
            <v>1</v>
          </cell>
          <cell r="Q3177">
            <v>1811.6</v>
          </cell>
          <cell r="R3177">
            <v>1811.6</v>
          </cell>
          <cell r="S3177">
            <v>1630.4399999999998</v>
          </cell>
        </row>
        <row r="3178">
          <cell r="C3178" t="str">
            <v>Кунгурский муниципальный округ Пермского края</v>
          </cell>
          <cell r="D3178" t="str">
            <v>г. Кунгур, ул. Гребнева, д. 85</v>
          </cell>
          <cell r="E3178" t="b">
            <v>1</v>
          </cell>
          <cell r="F3178">
            <v>1980</v>
          </cell>
          <cell r="H3178" t="str">
            <v>Панель</v>
          </cell>
          <cell r="L3178">
            <v>5</v>
          </cell>
          <cell r="M3178">
            <v>4</v>
          </cell>
          <cell r="Q3178">
            <v>4631.7</v>
          </cell>
          <cell r="R3178">
            <v>4210.6000000000004</v>
          </cell>
          <cell r="S3178">
            <v>4090.2000000000003</v>
          </cell>
          <cell r="T3178">
            <v>213</v>
          </cell>
        </row>
        <row r="3179">
          <cell r="C3179" t="str">
            <v>Кунгурский муниципальный округ Пермского края</v>
          </cell>
          <cell r="D3179" t="str">
            <v>г. Кунгур, ул. Гребнева, д. 149</v>
          </cell>
          <cell r="E3179" t="b">
            <v>1</v>
          </cell>
          <cell r="F3179">
            <v>1923</v>
          </cell>
          <cell r="H3179" t="str">
            <v>Брус</v>
          </cell>
          <cell r="L3179">
            <v>1</v>
          </cell>
          <cell r="M3179">
            <v>1</v>
          </cell>
          <cell r="Q3179">
            <v>206.8</v>
          </cell>
          <cell r="R3179">
            <v>206.8</v>
          </cell>
          <cell r="S3179">
            <v>186.12</v>
          </cell>
        </row>
        <row r="3180">
          <cell r="C3180" t="str">
            <v>Кунгурский муниципальный округ Пермского края</v>
          </cell>
          <cell r="D3180" t="str">
            <v>г. Кунгур, ул. Гребнева, д. 286А</v>
          </cell>
          <cell r="E3180" t="b">
            <v>1</v>
          </cell>
          <cell r="F3180">
            <v>1980</v>
          </cell>
          <cell r="H3180" t="str">
            <v>Брус</v>
          </cell>
          <cell r="L3180">
            <v>2</v>
          </cell>
          <cell r="M3180">
            <v>1</v>
          </cell>
          <cell r="Q3180">
            <v>347</v>
          </cell>
          <cell r="R3180">
            <v>306.60000000000002</v>
          </cell>
          <cell r="S3180">
            <v>275.94</v>
          </cell>
        </row>
        <row r="3181">
          <cell r="C3181" t="str">
            <v>Кунгурский муниципальный округ Пермского края</v>
          </cell>
          <cell r="D3181" t="str">
            <v>г. Кунгур, ул. Гребнева, д. 45А</v>
          </cell>
          <cell r="E3181" t="b">
            <v>1</v>
          </cell>
          <cell r="F3181">
            <v>1963</v>
          </cell>
          <cell r="H3181" t="str">
            <v>Кирпич</v>
          </cell>
          <cell r="L3181">
            <v>4</v>
          </cell>
          <cell r="M3181">
            <v>2</v>
          </cell>
          <cell r="Q3181">
            <v>1421</v>
          </cell>
          <cell r="R3181">
            <v>1291.8</v>
          </cell>
          <cell r="S3181">
            <v>1291.8</v>
          </cell>
          <cell r="T3181">
            <v>64</v>
          </cell>
        </row>
        <row r="3182">
          <cell r="C3182" t="str">
            <v>Кунгурский муниципальный округ Пермского края</v>
          </cell>
          <cell r="D3182" t="str">
            <v>г. Кунгур, ул. Гребнева, д. 45Б</v>
          </cell>
          <cell r="E3182" t="b">
            <v>1</v>
          </cell>
          <cell r="F3182">
            <v>1966</v>
          </cell>
          <cell r="H3182" t="str">
            <v>Кирпич</v>
          </cell>
          <cell r="L3182">
            <v>5</v>
          </cell>
          <cell r="M3182">
            <v>3</v>
          </cell>
          <cell r="Q3182">
            <v>2694.1</v>
          </cell>
          <cell r="R3182">
            <v>2449.1999999999998</v>
          </cell>
          <cell r="S3182">
            <v>2449.1999999999998</v>
          </cell>
          <cell r="T3182">
            <v>118</v>
          </cell>
        </row>
        <row r="3183">
          <cell r="C3183" t="str">
            <v>Кунгурский муниципальный округ Пермского края</v>
          </cell>
          <cell r="D3183" t="str">
            <v>г. Кунгур, ул. Гребнева, д. 45В</v>
          </cell>
          <cell r="E3183" t="b">
            <v>1</v>
          </cell>
          <cell r="F3183">
            <v>1965</v>
          </cell>
          <cell r="H3183" t="str">
            <v>Кирпич</v>
          </cell>
          <cell r="L3183">
            <v>5</v>
          </cell>
          <cell r="M3183">
            <v>3</v>
          </cell>
          <cell r="Q3183">
            <v>3358.9</v>
          </cell>
          <cell r="R3183">
            <v>2565.6999999999998</v>
          </cell>
          <cell r="S3183">
            <v>2565.6999999999998</v>
          </cell>
          <cell r="T3183">
            <v>94</v>
          </cell>
        </row>
        <row r="3184">
          <cell r="C3184" t="str">
            <v>Кунгурский муниципальный округ Пермского края</v>
          </cell>
          <cell r="D3184" t="str">
            <v>г. Кунгур, ул. Гребнева, д. 45Г</v>
          </cell>
          <cell r="E3184" t="b">
            <v>1</v>
          </cell>
          <cell r="F3184">
            <v>1968</v>
          </cell>
          <cell r="H3184" t="str">
            <v>Кирпич</v>
          </cell>
          <cell r="L3184">
            <v>5</v>
          </cell>
          <cell r="M3184">
            <v>4</v>
          </cell>
          <cell r="Q3184">
            <v>3145.6</v>
          </cell>
          <cell r="R3184">
            <v>2859.6</v>
          </cell>
          <cell r="S3184">
            <v>2859.6</v>
          </cell>
          <cell r="T3184">
            <v>111</v>
          </cell>
        </row>
        <row r="3185">
          <cell r="C3185" t="str">
            <v>Кунгурский муниципальный округ Пермского края</v>
          </cell>
          <cell r="D3185" t="str">
            <v>г. Кунгур, ул. Детская, д. 23</v>
          </cell>
          <cell r="E3185" t="b">
            <v>1</v>
          </cell>
          <cell r="F3185">
            <v>1976</v>
          </cell>
          <cell r="H3185" t="str">
            <v>Кирпич</v>
          </cell>
          <cell r="L3185">
            <v>5</v>
          </cell>
          <cell r="M3185">
            <v>6</v>
          </cell>
          <cell r="Q3185">
            <v>4924.3</v>
          </cell>
          <cell r="R3185">
            <v>4476.6000000000004</v>
          </cell>
          <cell r="S3185">
            <v>4399.1000000000004</v>
          </cell>
          <cell r="T3185">
            <v>213</v>
          </cell>
        </row>
        <row r="3186">
          <cell r="C3186" t="str">
            <v>Кунгурский муниципальный округ Пермского края</v>
          </cell>
          <cell r="D3186" t="str">
            <v>г. Кунгур, ул. Детская, д. 26</v>
          </cell>
          <cell r="E3186" t="b">
            <v>1</v>
          </cell>
          <cell r="F3186">
            <v>1978</v>
          </cell>
          <cell r="G3186">
            <v>1978</v>
          </cell>
          <cell r="H3186" t="str">
            <v>кирпич</v>
          </cell>
          <cell r="L3186">
            <v>5</v>
          </cell>
          <cell r="M3186">
            <v>4</v>
          </cell>
          <cell r="Q3186">
            <v>4085</v>
          </cell>
          <cell r="R3186">
            <v>3038.2</v>
          </cell>
          <cell r="S3186">
            <v>2931.3</v>
          </cell>
          <cell r="T3186">
            <v>153</v>
          </cell>
        </row>
        <row r="3187">
          <cell r="C3187" t="str">
            <v>Кунгурский муниципальный округ Пермского края</v>
          </cell>
          <cell r="D3187" t="str">
            <v>г. Кунгур, ул. Детская, д. 29</v>
          </cell>
          <cell r="E3187" t="b">
            <v>1</v>
          </cell>
          <cell r="F3187">
            <v>1983</v>
          </cell>
          <cell r="H3187" t="str">
            <v>Кирпич</v>
          </cell>
          <cell r="L3187">
            <v>5</v>
          </cell>
          <cell r="M3187">
            <v>4</v>
          </cell>
          <cell r="Q3187">
            <v>2726.8</v>
          </cell>
          <cell r="R3187">
            <v>2726.8</v>
          </cell>
          <cell r="S3187">
            <v>2454.1200000000003</v>
          </cell>
        </row>
        <row r="3188">
          <cell r="C3188" t="str">
            <v>Кунгурский муниципальный округ Пермского края</v>
          </cell>
          <cell r="D3188" t="str">
            <v>г. Кунгур, ул. Детская, д. 31</v>
          </cell>
          <cell r="E3188" t="b">
            <v>1</v>
          </cell>
          <cell r="F3188">
            <v>1984</v>
          </cell>
          <cell r="H3188" t="str">
            <v>Кирпич</v>
          </cell>
          <cell r="L3188">
            <v>5</v>
          </cell>
          <cell r="M3188">
            <v>4</v>
          </cell>
          <cell r="Q3188">
            <v>2689.6</v>
          </cell>
          <cell r="R3188">
            <v>2689.6</v>
          </cell>
          <cell r="S3188">
            <v>2420.64</v>
          </cell>
        </row>
        <row r="3189">
          <cell r="C3189" t="str">
            <v>Кунгурский муниципальный округ Пермского края</v>
          </cell>
          <cell r="D3189" t="str">
            <v>г. Кунгур, ул. Детская, д. 37</v>
          </cell>
          <cell r="E3189" t="b">
            <v>1</v>
          </cell>
          <cell r="F3189">
            <v>1976</v>
          </cell>
          <cell r="H3189" t="str">
            <v>кирпич</v>
          </cell>
          <cell r="I3189" t="str">
            <v>плоская</v>
          </cell>
          <cell r="K3189" t="str">
            <v>имеется</v>
          </cell>
          <cell r="L3189">
            <v>5</v>
          </cell>
          <cell r="M3189">
            <v>6</v>
          </cell>
          <cell r="Q3189">
            <v>4441</v>
          </cell>
          <cell r="R3189">
            <v>4441</v>
          </cell>
          <cell r="S3189">
            <v>4400</v>
          </cell>
          <cell r="T3189">
            <v>218</v>
          </cell>
        </row>
        <row r="3190">
          <cell r="C3190" t="str">
            <v>Кунгурский муниципальный округ Пермского края</v>
          </cell>
          <cell r="D3190" t="str">
            <v>г. Кунгур, ул. Детская, д. 40</v>
          </cell>
          <cell r="E3190" t="b">
            <v>1</v>
          </cell>
          <cell r="F3190">
            <v>1976</v>
          </cell>
          <cell r="H3190" t="str">
            <v>Кирпич</v>
          </cell>
          <cell r="L3190">
            <v>5</v>
          </cell>
          <cell r="M3190">
            <v>3</v>
          </cell>
          <cell r="Q3190">
            <v>2868.3</v>
          </cell>
          <cell r="R3190">
            <v>2607.5</v>
          </cell>
          <cell r="S3190">
            <v>2607.5</v>
          </cell>
          <cell r="T3190">
            <v>121</v>
          </cell>
        </row>
        <row r="3191">
          <cell r="C3191" t="str">
            <v>Кунгурский муниципальный округ Пермского края</v>
          </cell>
          <cell r="D3191" t="str">
            <v>г. Кунгур, ул. Детская, д. 46</v>
          </cell>
          <cell r="E3191" t="b">
            <v>1</v>
          </cell>
          <cell r="F3191">
            <v>1973</v>
          </cell>
          <cell r="H3191" t="str">
            <v>Кирпич</v>
          </cell>
          <cell r="L3191">
            <v>2</v>
          </cell>
          <cell r="M3191">
            <v>3</v>
          </cell>
          <cell r="Q3191">
            <v>713.8</v>
          </cell>
          <cell r="R3191">
            <v>713.8</v>
          </cell>
          <cell r="S3191">
            <v>642.41999999999996</v>
          </cell>
        </row>
        <row r="3192">
          <cell r="C3192" t="str">
            <v>Кунгурский муниципальный округ Пермского края</v>
          </cell>
          <cell r="D3192" t="str">
            <v>г. Кунгур, ул. Детская, д. 49</v>
          </cell>
          <cell r="E3192" t="b">
            <v>1</v>
          </cell>
          <cell r="F3192">
            <v>1971</v>
          </cell>
          <cell r="H3192" t="str">
            <v>Кирпич</v>
          </cell>
          <cell r="L3192">
            <v>5</v>
          </cell>
          <cell r="M3192">
            <v>8</v>
          </cell>
          <cell r="Q3192">
            <v>6064.9</v>
          </cell>
          <cell r="R3192">
            <v>6064.9</v>
          </cell>
          <cell r="S3192">
            <v>5458.41</v>
          </cell>
        </row>
        <row r="3193">
          <cell r="C3193" t="str">
            <v>Кунгурский муниципальный округ Пермского края</v>
          </cell>
          <cell r="D3193" t="str">
            <v>г. Кунгур, ул. Детская, д. 29А</v>
          </cell>
          <cell r="E3193" t="b">
            <v>1</v>
          </cell>
          <cell r="F3193">
            <v>1996</v>
          </cell>
          <cell r="H3193" t="str">
            <v>Кирпич</v>
          </cell>
          <cell r="L3193">
            <v>6</v>
          </cell>
          <cell r="M3193">
            <v>3</v>
          </cell>
          <cell r="Q3193">
            <v>2619.1</v>
          </cell>
          <cell r="R3193">
            <v>2381</v>
          </cell>
          <cell r="S3193">
            <v>2381</v>
          </cell>
          <cell r="T3193">
            <v>112</v>
          </cell>
        </row>
        <row r="3194">
          <cell r="C3194" t="str">
            <v>Кунгурский муниципальный округ Пермского края</v>
          </cell>
          <cell r="D3194" t="str">
            <v>г. Кунгур, ул. Заводская, д. 41</v>
          </cell>
          <cell r="E3194" t="b">
            <v>1</v>
          </cell>
          <cell r="F3194">
            <v>1961</v>
          </cell>
          <cell r="H3194" t="str">
            <v>Кирпич</v>
          </cell>
          <cell r="L3194">
            <v>2</v>
          </cell>
          <cell r="M3194">
            <v>2</v>
          </cell>
          <cell r="Q3194">
            <v>504.6</v>
          </cell>
          <cell r="R3194">
            <v>446.1</v>
          </cell>
          <cell r="S3194">
            <v>401.49</v>
          </cell>
        </row>
        <row r="3195">
          <cell r="C3195" t="str">
            <v>Кунгурский муниципальный округ Пермского края</v>
          </cell>
          <cell r="D3195" t="str">
            <v>г. Кунгур, ул. Заводская, д. 43</v>
          </cell>
          <cell r="E3195" t="b">
            <v>1</v>
          </cell>
          <cell r="F3195">
            <v>1960</v>
          </cell>
          <cell r="H3195" t="str">
            <v>Комбинированные</v>
          </cell>
          <cell r="L3195">
            <v>2</v>
          </cell>
          <cell r="M3195">
            <v>2</v>
          </cell>
          <cell r="Q3195">
            <v>509.1</v>
          </cell>
          <cell r="R3195">
            <v>450.5</v>
          </cell>
          <cell r="S3195">
            <v>405.45</v>
          </cell>
        </row>
        <row r="3196">
          <cell r="C3196" t="str">
            <v>Кунгурский муниципальный округ Пермского края</v>
          </cell>
          <cell r="D3196" t="str">
            <v>г. Кунгур, ул. Заводская, д. 48</v>
          </cell>
          <cell r="E3196" t="b">
            <v>1</v>
          </cell>
          <cell r="F3196">
            <v>1982</v>
          </cell>
          <cell r="H3196" t="str">
            <v>Кирпич</v>
          </cell>
          <cell r="L3196">
            <v>2</v>
          </cell>
          <cell r="M3196">
            <v>2</v>
          </cell>
          <cell r="Q3196">
            <v>486.1</v>
          </cell>
          <cell r="R3196">
            <v>486.1</v>
          </cell>
          <cell r="S3196">
            <v>437.49</v>
          </cell>
        </row>
        <row r="3197">
          <cell r="C3197" t="str">
            <v>Кунгурский муниципальный округ Пермского края</v>
          </cell>
          <cell r="D3197" t="str">
            <v>г. Кунгур, ул. Заводская, д. 48Б</v>
          </cell>
          <cell r="E3197" t="b">
            <v>1</v>
          </cell>
          <cell r="F3197">
            <v>1982</v>
          </cell>
          <cell r="H3197" t="str">
            <v>Кирпич</v>
          </cell>
          <cell r="L3197">
            <v>2</v>
          </cell>
          <cell r="M3197">
            <v>2</v>
          </cell>
          <cell r="Q3197">
            <v>229.6</v>
          </cell>
          <cell r="R3197">
            <v>229.6</v>
          </cell>
          <cell r="S3197">
            <v>206.64</v>
          </cell>
        </row>
        <row r="3198">
          <cell r="C3198" t="str">
            <v>Кунгурский муниципальный округ Пермского края</v>
          </cell>
          <cell r="D3198" t="str">
            <v>г. Кунгур, ул. Заводская, д. 48В</v>
          </cell>
          <cell r="E3198" t="b">
            <v>1</v>
          </cell>
          <cell r="F3198">
            <v>1989</v>
          </cell>
          <cell r="H3198" t="str">
            <v>Кирпич</v>
          </cell>
          <cell r="L3198">
            <v>3</v>
          </cell>
          <cell r="M3198">
            <v>3</v>
          </cell>
          <cell r="Q3198">
            <v>1822.8</v>
          </cell>
          <cell r="R3198">
            <v>1822.8</v>
          </cell>
          <cell r="S3198">
            <v>1640.52</v>
          </cell>
        </row>
        <row r="3199">
          <cell r="C3199" t="str">
            <v>Кунгурский муниципальный округ Пермского края</v>
          </cell>
          <cell r="D3199" t="str">
            <v>г. Кунгур, ул. Ильина, д. 24</v>
          </cell>
          <cell r="E3199" t="b">
            <v>1</v>
          </cell>
          <cell r="F3199">
            <v>1990</v>
          </cell>
          <cell r="H3199" t="str">
            <v>Кирпич</v>
          </cell>
          <cell r="L3199">
            <v>5</v>
          </cell>
          <cell r="M3199">
            <v>10</v>
          </cell>
          <cell r="Q3199">
            <v>7700.4</v>
          </cell>
          <cell r="R3199">
            <v>7000.4</v>
          </cell>
          <cell r="S3199">
            <v>7000.4</v>
          </cell>
          <cell r="T3199">
            <v>231</v>
          </cell>
        </row>
        <row r="3200">
          <cell r="C3200" t="str">
            <v>Кунгурский муниципальный округ Пермского края</v>
          </cell>
          <cell r="D3200" t="str">
            <v>г. Кунгур, ул. Ильина, д. 26</v>
          </cell>
          <cell r="E3200" t="b">
            <v>1</v>
          </cell>
          <cell r="F3200">
            <v>1989</v>
          </cell>
          <cell r="H3200" t="str">
            <v>Кирпич</v>
          </cell>
          <cell r="L3200">
            <v>5</v>
          </cell>
          <cell r="M3200">
            <v>7</v>
          </cell>
          <cell r="Q3200">
            <v>5547.4</v>
          </cell>
          <cell r="R3200">
            <v>5043.1000000000004</v>
          </cell>
          <cell r="S3200">
            <v>5043.1000000000004</v>
          </cell>
          <cell r="T3200">
            <v>237</v>
          </cell>
        </row>
        <row r="3201">
          <cell r="C3201" t="str">
            <v>Кунгурский муниципальный округ Пермского края</v>
          </cell>
          <cell r="D3201" t="str">
            <v>г. Кунгур, ул. Ильина, д. 27</v>
          </cell>
          <cell r="E3201" t="b">
            <v>1</v>
          </cell>
          <cell r="F3201">
            <v>1992</v>
          </cell>
          <cell r="H3201" t="str">
            <v>Кирпич</v>
          </cell>
          <cell r="L3201">
            <v>5</v>
          </cell>
          <cell r="M3201">
            <v>5</v>
          </cell>
          <cell r="Q3201">
            <v>3983.5</v>
          </cell>
          <cell r="R3201">
            <v>3621.4</v>
          </cell>
          <cell r="S3201">
            <v>3490.4</v>
          </cell>
          <cell r="T3201">
            <v>201</v>
          </cell>
        </row>
        <row r="3202">
          <cell r="C3202" t="str">
            <v>Кунгурский муниципальный округ Пермского края</v>
          </cell>
          <cell r="D3202" t="str">
            <v>г. Кунгур, ул. Ильина, д. 29</v>
          </cell>
          <cell r="E3202" t="b">
            <v>1</v>
          </cell>
          <cell r="F3202">
            <v>1992</v>
          </cell>
          <cell r="G3202">
            <v>1992</v>
          </cell>
          <cell r="H3202" t="str">
            <v>панели</v>
          </cell>
          <cell r="L3202">
            <v>5</v>
          </cell>
          <cell r="M3202">
            <v>4</v>
          </cell>
          <cell r="Q3202">
            <v>2614</v>
          </cell>
          <cell r="R3202">
            <v>2614</v>
          </cell>
          <cell r="S3202">
            <v>2430.1</v>
          </cell>
          <cell r="T3202">
            <v>111</v>
          </cell>
        </row>
        <row r="3203">
          <cell r="C3203" t="str">
            <v>Кунгурский муниципальный округ Пермского края</v>
          </cell>
          <cell r="D3203" t="str">
            <v>г. Кунгур, ул. Ильина, д. 33</v>
          </cell>
          <cell r="E3203" t="b">
            <v>1</v>
          </cell>
          <cell r="F3203">
            <v>1992</v>
          </cell>
          <cell r="H3203" t="str">
            <v>Кирпич</v>
          </cell>
          <cell r="L3203">
            <v>5</v>
          </cell>
          <cell r="M3203">
            <v>4</v>
          </cell>
          <cell r="Q3203">
            <v>3003.8</v>
          </cell>
          <cell r="R3203">
            <v>2730.7</v>
          </cell>
          <cell r="S3203">
            <v>2730.7</v>
          </cell>
          <cell r="T3203">
            <v>144</v>
          </cell>
        </row>
        <row r="3204">
          <cell r="C3204" t="str">
            <v>Кунгурский муниципальный округ Пермского края</v>
          </cell>
          <cell r="D3204" t="str">
            <v>г. Кунгур, ул. Ильина, д. 39</v>
          </cell>
          <cell r="E3204" t="b">
            <v>1</v>
          </cell>
          <cell r="F3204">
            <v>1994</v>
          </cell>
          <cell r="H3204" t="str">
            <v>Панель</v>
          </cell>
          <cell r="L3204">
            <v>6</v>
          </cell>
          <cell r="M3204">
            <v>4</v>
          </cell>
          <cell r="Q3204">
            <v>4477.8999999999996</v>
          </cell>
          <cell r="R3204">
            <v>4070.8</v>
          </cell>
          <cell r="S3204">
            <v>4070.8</v>
          </cell>
          <cell r="T3204">
            <v>155</v>
          </cell>
        </row>
        <row r="3205">
          <cell r="C3205" t="str">
            <v>Кунгурский муниципальный округ Пермского края</v>
          </cell>
          <cell r="D3205" t="str">
            <v>г. Кунгур, ул. Ильина, д. 33А</v>
          </cell>
          <cell r="E3205" t="b">
            <v>1</v>
          </cell>
          <cell r="F3205">
            <v>1995</v>
          </cell>
          <cell r="H3205" t="str">
            <v>Кирпич</v>
          </cell>
          <cell r="L3205">
            <v>5</v>
          </cell>
          <cell r="M3205">
            <v>3</v>
          </cell>
          <cell r="Q3205">
            <v>2195.4</v>
          </cell>
          <cell r="R3205">
            <v>1995.8</v>
          </cell>
          <cell r="S3205">
            <v>1945.9</v>
          </cell>
          <cell r="T3205">
            <v>82</v>
          </cell>
        </row>
        <row r="3206">
          <cell r="C3206" t="str">
            <v>Кунгурский муниципальный округ Пермского края</v>
          </cell>
          <cell r="D3206" t="str">
            <v>г. Кунгур, ул. Иренская набережная, д. 6</v>
          </cell>
          <cell r="E3206" t="b">
            <v>1</v>
          </cell>
          <cell r="F3206">
            <v>1978</v>
          </cell>
          <cell r="H3206" t="str">
            <v>Кирпич</v>
          </cell>
          <cell r="L3206">
            <v>5</v>
          </cell>
          <cell r="M3206">
            <v>4</v>
          </cell>
          <cell r="Q3206">
            <v>3727.4</v>
          </cell>
          <cell r="R3206">
            <v>3388.5</v>
          </cell>
          <cell r="S3206">
            <v>3281.5</v>
          </cell>
          <cell r="T3206">
            <v>164</v>
          </cell>
        </row>
        <row r="3207">
          <cell r="C3207" t="str">
            <v>Кунгурский муниципальный округ Пермского края</v>
          </cell>
          <cell r="D3207" t="str">
            <v>г. Кунгур, ул. Иренская набережная, д. 6Б</v>
          </cell>
          <cell r="E3207" t="b">
            <v>1</v>
          </cell>
          <cell r="F3207">
            <v>1983</v>
          </cell>
          <cell r="H3207" t="str">
            <v>Камень</v>
          </cell>
          <cell r="L3207">
            <v>2</v>
          </cell>
          <cell r="M3207">
            <v>2</v>
          </cell>
          <cell r="Q3207">
            <v>340.1</v>
          </cell>
          <cell r="R3207">
            <v>340.1</v>
          </cell>
          <cell r="S3207">
            <v>306.09000000000003</v>
          </cell>
        </row>
        <row r="3208">
          <cell r="C3208" t="str">
            <v>Кунгурский муниципальный округ Пермского края</v>
          </cell>
          <cell r="D3208" t="str">
            <v>г. Кунгур, ул. Ириловская набережная, д. 5А</v>
          </cell>
          <cell r="E3208" t="b">
            <v>1</v>
          </cell>
          <cell r="F3208">
            <v>1970</v>
          </cell>
          <cell r="H3208" t="str">
            <v>Кирпич</v>
          </cell>
          <cell r="L3208">
            <v>2</v>
          </cell>
          <cell r="M3208">
            <v>2</v>
          </cell>
          <cell r="Q3208">
            <v>551</v>
          </cell>
          <cell r="R3208">
            <v>500.9</v>
          </cell>
          <cell r="S3208">
            <v>500.9</v>
          </cell>
          <cell r="T3208">
            <v>28</v>
          </cell>
        </row>
        <row r="3209">
          <cell r="C3209" t="str">
            <v>Кунгурский муниципальный округ Пермского края</v>
          </cell>
          <cell r="D3209" t="str">
            <v>г. Кунгур, ул. Карла Маркса, д. 14</v>
          </cell>
          <cell r="E3209" t="b">
            <v>1</v>
          </cell>
          <cell r="F3209">
            <v>1840</v>
          </cell>
          <cell r="H3209" t="str">
            <v>Камень</v>
          </cell>
          <cell r="L3209">
            <v>2</v>
          </cell>
          <cell r="M3209">
            <v>1</v>
          </cell>
          <cell r="Q3209">
            <v>352</v>
          </cell>
          <cell r="R3209">
            <v>320</v>
          </cell>
          <cell r="S3209">
            <v>283.8</v>
          </cell>
          <cell r="T3209">
            <v>10</v>
          </cell>
        </row>
        <row r="3210">
          <cell r="C3210" t="str">
            <v>Кунгурский муниципальный округ Пермского края</v>
          </cell>
          <cell r="D3210" t="str">
            <v>г. Кунгур, ул. Карла Маркса, д. 22</v>
          </cell>
          <cell r="E3210" t="b">
            <v>1</v>
          </cell>
          <cell r="F3210">
            <v>1983</v>
          </cell>
          <cell r="H3210" t="str">
            <v>Кирпич</v>
          </cell>
          <cell r="L3210">
            <v>5</v>
          </cell>
          <cell r="M3210">
            <v>2</v>
          </cell>
          <cell r="Q3210">
            <v>3175.9</v>
          </cell>
          <cell r="R3210">
            <v>3175.9</v>
          </cell>
          <cell r="S3210">
            <v>2858.31</v>
          </cell>
        </row>
        <row r="3211">
          <cell r="C3211" t="str">
            <v>Кунгурский муниципальный округ Пермского края</v>
          </cell>
          <cell r="D3211" t="str">
            <v>г. Кунгур, ул. Карла Маркса, д. 24</v>
          </cell>
          <cell r="E3211" t="b">
            <v>1</v>
          </cell>
          <cell r="F3211">
            <v>1962</v>
          </cell>
          <cell r="H3211" t="str">
            <v>Кирпич</v>
          </cell>
          <cell r="L3211">
            <v>4</v>
          </cell>
          <cell r="M3211">
            <v>4</v>
          </cell>
          <cell r="Q3211">
            <v>2549.1</v>
          </cell>
          <cell r="R3211">
            <v>2549.1</v>
          </cell>
          <cell r="S3211">
            <v>2294.19</v>
          </cell>
        </row>
        <row r="3212">
          <cell r="C3212" t="str">
            <v>Кунгурский муниципальный округ Пермского края</v>
          </cell>
          <cell r="D3212" t="str">
            <v>г. Кунгур, ул. Карла Маркса, д. 28</v>
          </cell>
          <cell r="E3212" t="b">
            <v>1</v>
          </cell>
          <cell r="F3212">
            <v>2017</v>
          </cell>
          <cell r="H3212" t="str">
            <v>кирпич</v>
          </cell>
          <cell r="I3212" t="str">
            <v>плоская</v>
          </cell>
          <cell r="J3212" t="str">
            <v>ГАЗ</v>
          </cell>
          <cell r="K3212" t="str">
            <v>имеется</v>
          </cell>
          <cell r="L3212">
            <v>6</v>
          </cell>
          <cell r="M3212">
            <v>1</v>
          </cell>
          <cell r="Q3212">
            <v>1908.5</v>
          </cell>
          <cell r="R3212">
            <v>1341.2</v>
          </cell>
          <cell r="S3212">
            <v>1341.2</v>
          </cell>
          <cell r="T3212">
            <v>45</v>
          </cell>
        </row>
        <row r="3213">
          <cell r="C3213" t="str">
            <v>Кунгурский муниципальный округ Пермского края</v>
          </cell>
          <cell r="D3213" t="str">
            <v>г. Кунгур, ул. Карла Маркса, д. 30</v>
          </cell>
          <cell r="E3213" t="b">
            <v>1</v>
          </cell>
          <cell r="F3213">
            <v>1955</v>
          </cell>
          <cell r="H3213" t="str">
            <v>Кирпич</v>
          </cell>
          <cell r="L3213">
            <v>3</v>
          </cell>
          <cell r="M3213">
            <v>3</v>
          </cell>
          <cell r="Q3213">
            <v>1562.9</v>
          </cell>
          <cell r="R3213">
            <v>1449</v>
          </cell>
          <cell r="S3213">
            <v>1449</v>
          </cell>
          <cell r="T3213">
            <v>45</v>
          </cell>
        </row>
        <row r="3214">
          <cell r="C3214" t="str">
            <v>Кунгурский муниципальный округ Пермского края</v>
          </cell>
          <cell r="D3214" t="str">
            <v>г. Кунгур, ул. Карла Маркса, д. 31</v>
          </cell>
          <cell r="E3214" t="b">
            <v>1</v>
          </cell>
          <cell r="F3214">
            <v>1959</v>
          </cell>
          <cell r="H3214" t="str">
            <v>Кирпич</v>
          </cell>
          <cell r="L3214">
            <v>4</v>
          </cell>
          <cell r="M3214">
            <v>3</v>
          </cell>
          <cell r="Q3214">
            <v>1642.3</v>
          </cell>
          <cell r="R3214">
            <v>1493</v>
          </cell>
          <cell r="S3214">
            <v>1466.3</v>
          </cell>
          <cell r="T3214">
            <v>64</v>
          </cell>
        </row>
        <row r="3215">
          <cell r="C3215" t="str">
            <v>Кунгурский муниципальный округ Пермского края</v>
          </cell>
          <cell r="D3215" t="str">
            <v>г. Кунгур, ул. Карла Маркса, д. 33</v>
          </cell>
          <cell r="E3215" t="b">
            <v>1</v>
          </cell>
          <cell r="F3215">
            <v>1931</v>
          </cell>
          <cell r="H3215" t="str">
            <v>Кирпич</v>
          </cell>
          <cell r="L3215">
            <v>3</v>
          </cell>
          <cell r="M3215">
            <v>1</v>
          </cell>
          <cell r="Q3215">
            <v>502.2</v>
          </cell>
          <cell r="R3215">
            <v>463.8</v>
          </cell>
          <cell r="S3215">
            <v>463.8</v>
          </cell>
          <cell r="T3215">
            <v>18</v>
          </cell>
        </row>
        <row r="3216">
          <cell r="C3216" t="str">
            <v>Кунгурский муниципальный округ Пермского края</v>
          </cell>
          <cell r="D3216" t="str">
            <v>г. Кунгур, ул. Карла Маркса, д. 20В</v>
          </cell>
          <cell r="E3216" t="b">
            <v>1</v>
          </cell>
          <cell r="F3216">
            <v>2014</v>
          </cell>
          <cell r="H3216" t="str">
            <v>кирпич</v>
          </cell>
          <cell r="I3216" t="str">
            <v>скатная</v>
          </cell>
          <cell r="K3216" t="str">
            <v>имеется</v>
          </cell>
          <cell r="L3216">
            <v>3</v>
          </cell>
          <cell r="M3216">
            <v>3</v>
          </cell>
          <cell r="Q3216">
            <v>1517.5</v>
          </cell>
          <cell r="R3216">
            <v>845.7</v>
          </cell>
          <cell r="S3216">
            <v>845.7</v>
          </cell>
          <cell r="T3216">
            <v>22</v>
          </cell>
        </row>
        <row r="3217">
          <cell r="C3217" t="str">
            <v>Кунгурский муниципальный округ Пермского края</v>
          </cell>
          <cell r="D3217" t="str">
            <v>г. Кунгур, ул. Карла Маркса, д. 20Г</v>
          </cell>
          <cell r="E3217" t="b">
            <v>1</v>
          </cell>
          <cell r="F3217">
            <v>2014</v>
          </cell>
          <cell r="H3217" t="str">
            <v>кирпич</v>
          </cell>
          <cell r="I3217" t="str">
            <v>скатная</v>
          </cell>
          <cell r="K3217" t="str">
            <v>имеется</v>
          </cell>
          <cell r="L3217">
            <v>3</v>
          </cell>
          <cell r="M3217">
            <v>3</v>
          </cell>
          <cell r="Q3217">
            <v>1829</v>
          </cell>
          <cell r="R3217">
            <v>1023.8</v>
          </cell>
          <cell r="S3217">
            <v>1023.8</v>
          </cell>
          <cell r="T3217">
            <v>20</v>
          </cell>
        </row>
        <row r="3218">
          <cell r="C3218" t="str">
            <v>Кунгурский муниципальный округ Пермского края</v>
          </cell>
          <cell r="D3218" t="str">
            <v>г. Кунгур, ул. Карла Маркса, д. 22А</v>
          </cell>
          <cell r="E3218" t="b">
            <v>1</v>
          </cell>
          <cell r="F3218">
            <v>1951</v>
          </cell>
          <cell r="H3218" t="str">
            <v>Камень</v>
          </cell>
          <cell r="L3218">
            <v>2</v>
          </cell>
          <cell r="M3218">
            <v>2</v>
          </cell>
          <cell r="Q3218">
            <v>527.6</v>
          </cell>
          <cell r="R3218">
            <v>479.6</v>
          </cell>
          <cell r="S3218">
            <v>401.70000000000005</v>
          </cell>
          <cell r="T3218">
            <v>26</v>
          </cell>
        </row>
        <row r="3219">
          <cell r="C3219" t="str">
            <v>Кунгурский муниципальный округ Пермского края</v>
          </cell>
          <cell r="D3219" t="str">
            <v>г. Кунгур, ул. Карла Маркса, д. 43А</v>
          </cell>
          <cell r="E3219" t="b">
            <v>1</v>
          </cell>
          <cell r="F3219">
            <v>1961</v>
          </cell>
          <cell r="H3219" t="str">
            <v>Кирпич</v>
          </cell>
          <cell r="L3219">
            <v>3</v>
          </cell>
          <cell r="M3219">
            <v>2</v>
          </cell>
          <cell r="Q3219">
            <v>859.7</v>
          </cell>
          <cell r="R3219">
            <v>781.5</v>
          </cell>
          <cell r="S3219">
            <v>781.5</v>
          </cell>
          <cell r="T3219">
            <v>28</v>
          </cell>
        </row>
        <row r="3220">
          <cell r="C3220" t="str">
            <v>Кунгурский муниципальный округ Пермского края</v>
          </cell>
          <cell r="D3220" t="str">
            <v>г. Кунгур, ул. Каширина, д. 1</v>
          </cell>
          <cell r="E3220" t="b">
            <v>1</v>
          </cell>
          <cell r="F3220">
            <v>1982</v>
          </cell>
          <cell r="H3220" t="str">
            <v>Кирпич</v>
          </cell>
          <cell r="L3220">
            <v>2</v>
          </cell>
          <cell r="M3220">
            <v>3</v>
          </cell>
          <cell r="Q3220">
            <v>960.5</v>
          </cell>
          <cell r="R3220">
            <v>960.5</v>
          </cell>
          <cell r="S3220">
            <v>864.45</v>
          </cell>
        </row>
        <row r="3221">
          <cell r="C3221" t="str">
            <v>Кунгурский муниципальный округ Пермского края</v>
          </cell>
          <cell r="D3221" t="str">
            <v>г. Кунгур, ул. Каширина, д. 3</v>
          </cell>
          <cell r="E3221" t="b">
            <v>1</v>
          </cell>
          <cell r="F3221">
            <v>1982</v>
          </cell>
          <cell r="H3221" t="str">
            <v>Кирпич</v>
          </cell>
          <cell r="L3221">
            <v>2</v>
          </cell>
          <cell r="M3221">
            <v>3</v>
          </cell>
          <cell r="Q3221">
            <v>927.9</v>
          </cell>
          <cell r="R3221">
            <v>927.9</v>
          </cell>
          <cell r="S3221">
            <v>835.11</v>
          </cell>
        </row>
        <row r="3222">
          <cell r="C3222" t="str">
            <v>Кунгурский муниципальный округ Пермского края</v>
          </cell>
          <cell r="D3222" t="str">
            <v>г. Кунгур, ул. Каширина, д. 10</v>
          </cell>
          <cell r="E3222" t="b">
            <v>1</v>
          </cell>
          <cell r="F3222">
            <v>1992</v>
          </cell>
          <cell r="H3222" t="str">
            <v>Кирпич</v>
          </cell>
          <cell r="L3222">
            <v>4</v>
          </cell>
          <cell r="M3222">
            <v>4</v>
          </cell>
          <cell r="Q3222">
            <v>2363.3000000000002</v>
          </cell>
          <cell r="R3222">
            <v>2268.6</v>
          </cell>
          <cell r="S3222">
            <v>2212.4</v>
          </cell>
          <cell r="T3222">
            <v>110</v>
          </cell>
        </row>
        <row r="3223">
          <cell r="C3223" t="str">
            <v>Кунгурский муниципальный округ Пермского края</v>
          </cell>
          <cell r="D3223" t="str">
            <v>г. Кунгур, ул. Каширина, д. 24А</v>
          </cell>
          <cell r="E3223" t="b">
            <v>1</v>
          </cell>
          <cell r="F3223">
            <v>2013</v>
          </cell>
          <cell r="H3223" t="str">
            <v>Панель</v>
          </cell>
          <cell r="L3223">
            <v>10</v>
          </cell>
          <cell r="M3223">
            <v>1</v>
          </cell>
          <cell r="N3223">
            <v>1</v>
          </cell>
          <cell r="O3223">
            <v>1</v>
          </cell>
          <cell r="Q3223">
            <v>3468.6</v>
          </cell>
          <cell r="R3223">
            <v>2525.3000000000002</v>
          </cell>
          <cell r="S3223">
            <v>2272.77</v>
          </cell>
        </row>
        <row r="3224">
          <cell r="C3224" t="str">
            <v>Кунгурский муниципальный округ Пермского края</v>
          </cell>
          <cell r="D3224" t="str">
            <v>г. Кунгур, ул. Кирова, д. 36</v>
          </cell>
          <cell r="E3224" t="b">
            <v>1</v>
          </cell>
          <cell r="F3224">
            <v>1966</v>
          </cell>
          <cell r="H3224" t="str">
            <v>Кирпич</v>
          </cell>
          <cell r="L3224">
            <v>3</v>
          </cell>
          <cell r="M3224">
            <v>2</v>
          </cell>
          <cell r="Q3224">
            <v>1563.02</v>
          </cell>
          <cell r="R3224">
            <v>1047.5</v>
          </cell>
          <cell r="S3224">
            <v>942.75</v>
          </cell>
        </row>
        <row r="3225">
          <cell r="C3225" t="str">
            <v>Кунгурский муниципальный округ Пермского края</v>
          </cell>
          <cell r="D3225" t="str">
            <v>г. Кунгур, ул. Кирова, д. 39</v>
          </cell>
          <cell r="E3225" t="b">
            <v>1</v>
          </cell>
          <cell r="F3225">
            <v>1957</v>
          </cell>
          <cell r="H3225" t="str">
            <v>Кирпич</v>
          </cell>
          <cell r="L3225">
            <v>2</v>
          </cell>
          <cell r="M3225">
            <v>2</v>
          </cell>
          <cell r="Q3225">
            <v>674.7</v>
          </cell>
          <cell r="R3225">
            <v>612.4</v>
          </cell>
          <cell r="S3225">
            <v>498.09999999999997</v>
          </cell>
          <cell r="T3225">
            <v>33</v>
          </cell>
        </row>
        <row r="3226">
          <cell r="C3226" t="str">
            <v>Кунгурский муниципальный округ Пермского края</v>
          </cell>
          <cell r="D3226" t="str">
            <v>г. Кунгур, ул. Кирова, д. 41</v>
          </cell>
          <cell r="E3226" t="b">
            <v>1</v>
          </cell>
          <cell r="F3226">
            <v>1959</v>
          </cell>
          <cell r="H3226" t="str">
            <v>Кирпич</v>
          </cell>
          <cell r="L3226">
            <v>2</v>
          </cell>
          <cell r="M3226">
            <v>2</v>
          </cell>
          <cell r="Q3226">
            <v>1260.3800000000001</v>
          </cell>
          <cell r="R3226">
            <v>793.7</v>
          </cell>
          <cell r="S3226">
            <v>714.33</v>
          </cell>
        </row>
        <row r="3227">
          <cell r="C3227" t="str">
            <v>Кунгурский муниципальный округ Пермского края</v>
          </cell>
          <cell r="D3227" t="str">
            <v>г. Кунгур, ул. Кирова, д. 43</v>
          </cell>
          <cell r="E3227" t="b">
            <v>1</v>
          </cell>
          <cell r="F3227">
            <v>1967</v>
          </cell>
          <cell r="H3227" t="str">
            <v>Кирпич</v>
          </cell>
          <cell r="L3227">
            <v>3</v>
          </cell>
          <cell r="M3227">
            <v>3</v>
          </cell>
          <cell r="Q3227">
            <v>2392.59</v>
          </cell>
          <cell r="R3227">
            <v>1664.1</v>
          </cell>
          <cell r="S3227">
            <v>1497.6899999999998</v>
          </cell>
        </row>
        <row r="3228">
          <cell r="C3228" t="str">
            <v>Кунгурский муниципальный округ Пермского края</v>
          </cell>
          <cell r="D3228" t="str">
            <v>г. Кунгур, ул. Коммуны, д. 24</v>
          </cell>
          <cell r="E3228" t="b">
            <v>1</v>
          </cell>
          <cell r="F3228">
            <v>1975</v>
          </cell>
          <cell r="H3228" t="str">
            <v>кирпич</v>
          </cell>
          <cell r="I3228" t="str">
            <v>плоская</v>
          </cell>
          <cell r="K3228" t="str">
            <v>имеется</v>
          </cell>
          <cell r="L3228">
            <v>5</v>
          </cell>
          <cell r="M3228">
            <v>8</v>
          </cell>
          <cell r="Q3228">
            <v>7329</v>
          </cell>
          <cell r="R3228">
            <v>5998.8</v>
          </cell>
          <cell r="S3228">
            <v>5865.2</v>
          </cell>
          <cell r="T3228">
            <v>302</v>
          </cell>
        </row>
        <row r="3229">
          <cell r="C3229" t="str">
            <v>Кунгурский муниципальный округ Пермского края</v>
          </cell>
          <cell r="D3229" t="str">
            <v>г. Кунгур, ул. Коммуны, д. 34</v>
          </cell>
          <cell r="E3229" t="b">
            <v>1</v>
          </cell>
          <cell r="F3229">
            <v>1967</v>
          </cell>
          <cell r="H3229" t="str">
            <v>Кирпич</v>
          </cell>
          <cell r="L3229">
            <v>5</v>
          </cell>
          <cell r="M3229">
            <v>1</v>
          </cell>
          <cell r="Q3229">
            <v>2587.4</v>
          </cell>
          <cell r="R3229">
            <v>2340.8000000000002</v>
          </cell>
          <cell r="S3229">
            <v>2152.5</v>
          </cell>
          <cell r="T3229">
            <v>132</v>
          </cell>
        </row>
        <row r="3230">
          <cell r="C3230" t="str">
            <v>Кунгурский муниципальный округ Пермского края</v>
          </cell>
          <cell r="D3230" t="str">
            <v>г. Кунгур, ул. Коммуны, д. 43</v>
          </cell>
          <cell r="E3230" t="b">
            <v>1</v>
          </cell>
          <cell r="F3230">
            <v>1991</v>
          </cell>
          <cell r="G3230">
            <v>2009</v>
          </cell>
          <cell r="H3230" t="str">
            <v>панели</v>
          </cell>
          <cell r="L3230">
            <v>9</v>
          </cell>
          <cell r="M3230">
            <v>6</v>
          </cell>
          <cell r="N3230">
            <v>6</v>
          </cell>
          <cell r="O3230">
            <v>6</v>
          </cell>
          <cell r="Q3230">
            <v>11924.2</v>
          </cell>
          <cell r="R3230">
            <v>11924.2</v>
          </cell>
          <cell r="S3230">
            <v>11889.6</v>
          </cell>
          <cell r="T3230">
            <v>456</v>
          </cell>
        </row>
        <row r="3231">
          <cell r="C3231" t="str">
            <v>Кунгурский муниципальный округ Пермского края</v>
          </cell>
          <cell r="D3231" t="str">
            <v>г. Кунгур, ул. Коммуны, д. 47</v>
          </cell>
          <cell r="E3231" t="b">
            <v>1</v>
          </cell>
          <cell r="F3231">
            <v>1974</v>
          </cell>
          <cell r="H3231" t="str">
            <v>Кирпич</v>
          </cell>
          <cell r="L3231">
            <v>5</v>
          </cell>
          <cell r="M3231">
            <v>6</v>
          </cell>
          <cell r="Q3231">
            <v>4385.6000000000004</v>
          </cell>
          <cell r="R3231">
            <v>4385.6000000000004</v>
          </cell>
          <cell r="S3231">
            <v>3947.0400000000004</v>
          </cell>
        </row>
        <row r="3232">
          <cell r="C3232" t="str">
            <v>Кунгурский муниципальный округ Пермского края</v>
          </cell>
          <cell r="D3232" t="str">
            <v>г. Кунгур, ул. Коммуны, д. 49</v>
          </cell>
          <cell r="E3232" t="b">
            <v>1</v>
          </cell>
          <cell r="F3232">
            <v>1973</v>
          </cell>
          <cell r="H3232" t="str">
            <v>Кирпич</v>
          </cell>
          <cell r="L3232">
            <v>5</v>
          </cell>
          <cell r="M3232">
            <v>4</v>
          </cell>
          <cell r="Q3232">
            <v>2905.7</v>
          </cell>
          <cell r="R3232">
            <v>2641.5</v>
          </cell>
          <cell r="S3232">
            <v>2641.5</v>
          </cell>
          <cell r="T3232">
            <v>138</v>
          </cell>
        </row>
        <row r="3233">
          <cell r="C3233" t="str">
            <v>Кунгурский муниципальный округ Пермского края</v>
          </cell>
          <cell r="D3233" t="str">
            <v>г. Кунгур, ул. Коммуны, д. 51</v>
          </cell>
          <cell r="E3233" t="b">
            <v>1</v>
          </cell>
          <cell r="F3233">
            <v>1981</v>
          </cell>
          <cell r="H3233" t="str">
            <v>кирпич</v>
          </cell>
          <cell r="I3233" t="str">
            <v>плоская</v>
          </cell>
          <cell r="K3233" t="str">
            <v xml:space="preserve">имеется </v>
          </cell>
          <cell r="L3233">
            <v>5</v>
          </cell>
          <cell r="M3233">
            <v>4</v>
          </cell>
          <cell r="Q3233">
            <v>3111.2</v>
          </cell>
          <cell r="R3233">
            <v>3111.2</v>
          </cell>
          <cell r="S3233">
            <v>3111.2</v>
          </cell>
          <cell r="T3233">
            <v>159</v>
          </cell>
        </row>
        <row r="3234">
          <cell r="C3234" t="str">
            <v>Кунгурский муниципальный округ Пермского края</v>
          </cell>
          <cell r="D3234" t="str">
            <v>г. Кунгур, ул. Космонавтов, д. 1</v>
          </cell>
          <cell r="E3234" t="b">
            <v>1</v>
          </cell>
          <cell r="F3234">
            <v>1967</v>
          </cell>
          <cell r="H3234" t="str">
            <v>Кирпич</v>
          </cell>
          <cell r="L3234">
            <v>2</v>
          </cell>
          <cell r="M3234">
            <v>1</v>
          </cell>
          <cell r="Q3234">
            <v>395.5</v>
          </cell>
          <cell r="R3234">
            <v>395.5</v>
          </cell>
          <cell r="S3234">
            <v>355.95</v>
          </cell>
        </row>
        <row r="3235">
          <cell r="C3235" t="str">
            <v>Кунгурский муниципальный округ Пермского края</v>
          </cell>
          <cell r="D3235" t="str">
            <v>г. Кунгур, ул. Космонавтов, д. 3</v>
          </cell>
          <cell r="E3235" t="b">
            <v>1</v>
          </cell>
          <cell r="F3235">
            <v>1987</v>
          </cell>
          <cell r="H3235" t="str">
            <v>Кирпич</v>
          </cell>
          <cell r="L3235">
            <v>3</v>
          </cell>
          <cell r="M3235">
            <v>3</v>
          </cell>
          <cell r="Q3235">
            <v>3572.8</v>
          </cell>
          <cell r="R3235">
            <v>1717.4</v>
          </cell>
          <cell r="S3235">
            <v>1545.66</v>
          </cell>
        </row>
        <row r="3236">
          <cell r="C3236" t="str">
            <v>Кунгурский муниципальный округ Пермского края</v>
          </cell>
          <cell r="D3236" t="str">
            <v>г. Кунгур, ул. Космонавтов, д. 5</v>
          </cell>
          <cell r="E3236" t="b">
            <v>1</v>
          </cell>
          <cell r="F3236">
            <v>1980</v>
          </cell>
          <cell r="H3236" t="str">
            <v>Кирпич</v>
          </cell>
          <cell r="L3236">
            <v>3</v>
          </cell>
          <cell r="M3236">
            <v>3</v>
          </cell>
          <cell r="Q3236">
            <v>2399.23</v>
          </cell>
          <cell r="R3236">
            <v>1450.4</v>
          </cell>
          <cell r="S3236">
            <v>1305.3600000000001</v>
          </cell>
        </row>
        <row r="3237">
          <cell r="C3237" t="str">
            <v>Кунгурский муниципальный округ Пермского края</v>
          </cell>
          <cell r="D3237" t="str">
            <v>г. Кунгур, ул. Космонавтов, д. 6</v>
          </cell>
          <cell r="E3237" t="b">
            <v>1</v>
          </cell>
          <cell r="F3237">
            <v>2014</v>
          </cell>
          <cell r="H3237" t="str">
            <v>кирпич</v>
          </cell>
          <cell r="I3237" t="str">
            <v>скатная</v>
          </cell>
          <cell r="J3237" t="str">
            <v>ГАЗ</v>
          </cell>
          <cell r="K3237" t="str">
            <v xml:space="preserve">имеется </v>
          </cell>
          <cell r="L3237">
            <v>3</v>
          </cell>
          <cell r="M3237">
            <v>3</v>
          </cell>
          <cell r="Q3237">
            <v>1667.2</v>
          </cell>
          <cell r="R3237">
            <v>1477.4</v>
          </cell>
          <cell r="S3237">
            <v>1477.4</v>
          </cell>
          <cell r="T3237">
            <v>65</v>
          </cell>
        </row>
        <row r="3238">
          <cell r="C3238" t="str">
            <v>Кунгурский муниципальный округ Пермского края</v>
          </cell>
          <cell r="D3238" t="str">
            <v>г. Кунгур, ул. Космонавтов, д. 7</v>
          </cell>
          <cell r="E3238" t="b">
            <v>1</v>
          </cell>
          <cell r="F3238">
            <v>1981</v>
          </cell>
          <cell r="H3238" t="str">
            <v>Кирпич</v>
          </cell>
          <cell r="L3238">
            <v>3</v>
          </cell>
          <cell r="M3238">
            <v>3</v>
          </cell>
          <cell r="Q3238">
            <v>1839.2</v>
          </cell>
          <cell r="R3238">
            <v>1839.2</v>
          </cell>
          <cell r="S3238">
            <v>1655.28</v>
          </cell>
        </row>
        <row r="3239">
          <cell r="C3239" t="str">
            <v>Кунгурский муниципальный округ Пермского края</v>
          </cell>
          <cell r="D3239" t="str">
            <v>г. Кунгур, ул. Космонавтов, д. 8</v>
          </cell>
          <cell r="E3239" t="b">
            <v>1</v>
          </cell>
          <cell r="F3239">
            <v>1967</v>
          </cell>
          <cell r="H3239" t="str">
            <v>Кирпич</v>
          </cell>
          <cell r="L3239">
            <v>2</v>
          </cell>
          <cell r="M3239">
            <v>3</v>
          </cell>
          <cell r="Q3239">
            <v>962.6</v>
          </cell>
          <cell r="R3239">
            <v>875.1</v>
          </cell>
          <cell r="S3239">
            <v>875.1</v>
          </cell>
          <cell r="T3239">
            <v>50</v>
          </cell>
        </row>
        <row r="3240">
          <cell r="C3240" t="str">
            <v>Кунгурский муниципальный округ Пермского края</v>
          </cell>
          <cell r="D3240" t="str">
            <v>г. Кунгур, ул. Космонавтов, д. 9</v>
          </cell>
          <cell r="E3240" t="b">
            <v>1</v>
          </cell>
          <cell r="F3240">
            <v>1981</v>
          </cell>
          <cell r="H3240" t="str">
            <v>Кирпич</v>
          </cell>
          <cell r="L3240">
            <v>3</v>
          </cell>
          <cell r="M3240">
            <v>3</v>
          </cell>
          <cell r="Q3240">
            <v>1842</v>
          </cell>
          <cell r="R3240">
            <v>1842</v>
          </cell>
          <cell r="S3240">
            <v>1657.8</v>
          </cell>
        </row>
        <row r="3241">
          <cell r="C3241" t="str">
            <v>Кунгурский муниципальный округ Пермского края</v>
          </cell>
          <cell r="D3241" t="str">
            <v>г. Кунгур, ул. Космонавтов, д. 10</v>
          </cell>
          <cell r="E3241" t="b">
            <v>1</v>
          </cell>
          <cell r="F3241">
            <v>1968</v>
          </cell>
          <cell r="H3241" t="str">
            <v>Кирпич</v>
          </cell>
          <cell r="L3241">
            <v>2</v>
          </cell>
          <cell r="M3241">
            <v>3</v>
          </cell>
          <cell r="Q3241">
            <v>946.5</v>
          </cell>
          <cell r="R3241">
            <v>862.2</v>
          </cell>
          <cell r="S3241">
            <v>862.2</v>
          </cell>
          <cell r="T3241">
            <v>40</v>
          </cell>
        </row>
        <row r="3242">
          <cell r="C3242" t="str">
            <v>Кунгурский муниципальный округ Пермского края</v>
          </cell>
          <cell r="D3242" t="str">
            <v>г. Кунгур, ул. Космонавтов, д. 16</v>
          </cell>
          <cell r="E3242" t="b">
            <v>1</v>
          </cell>
          <cell r="F3242">
            <v>1968</v>
          </cell>
          <cell r="H3242" t="str">
            <v>Кирпич</v>
          </cell>
          <cell r="L3242">
            <v>2</v>
          </cell>
          <cell r="M3242">
            <v>3</v>
          </cell>
          <cell r="Q3242">
            <v>1231.8</v>
          </cell>
          <cell r="R3242">
            <v>863</v>
          </cell>
          <cell r="S3242">
            <v>863</v>
          </cell>
          <cell r="T3242">
            <v>44</v>
          </cell>
        </row>
        <row r="3243">
          <cell r="C3243" t="str">
            <v>Кунгурский муниципальный округ Пермского края</v>
          </cell>
          <cell r="D3243" t="str">
            <v>г. Кунгур, ул. Космонавтов, д. 24</v>
          </cell>
          <cell r="E3243" t="b">
            <v>1</v>
          </cell>
          <cell r="F3243">
            <v>1994</v>
          </cell>
          <cell r="H3243" t="str">
            <v>Кирпич</v>
          </cell>
          <cell r="L3243">
            <v>4</v>
          </cell>
          <cell r="M3243">
            <v>4</v>
          </cell>
          <cell r="Q3243">
            <v>2695.3</v>
          </cell>
          <cell r="R3243">
            <v>2695.3</v>
          </cell>
          <cell r="S3243">
            <v>2425.77</v>
          </cell>
        </row>
        <row r="3244">
          <cell r="C3244" t="str">
            <v>Кунгурский муниципальный округ Пермского края</v>
          </cell>
          <cell r="D3244" t="str">
            <v>г. Кунгур, ул. Космонавтов, д. 26</v>
          </cell>
          <cell r="E3244" t="b">
            <v>1</v>
          </cell>
          <cell r="F3244">
            <v>1995</v>
          </cell>
          <cell r="H3244" t="str">
            <v>Кирпич</v>
          </cell>
          <cell r="L3244">
            <v>4</v>
          </cell>
          <cell r="M3244">
            <v>3</v>
          </cell>
          <cell r="Q3244">
            <v>2239.6</v>
          </cell>
          <cell r="R3244">
            <v>2036</v>
          </cell>
          <cell r="S3244">
            <v>2036</v>
          </cell>
          <cell r="T3244">
            <v>93</v>
          </cell>
        </row>
        <row r="3245">
          <cell r="C3245" t="str">
            <v>Кунгурский муниципальный округ Пермского края</v>
          </cell>
          <cell r="D3245" t="str">
            <v>г. Кунгур, ул. Космонавтов, д. 10А</v>
          </cell>
          <cell r="E3245" t="b">
            <v>1</v>
          </cell>
          <cell r="F3245">
            <v>1980</v>
          </cell>
          <cell r="H3245" t="str">
            <v>Кирпич</v>
          </cell>
          <cell r="L3245">
            <v>3</v>
          </cell>
          <cell r="M3245">
            <v>3</v>
          </cell>
          <cell r="Q3245">
            <v>1889.5</v>
          </cell>
          <cell r="R3245">
            <v>1889.5</v>
          </cell>
          <cell r="S3245">
            <v>1700.55</v>
          </cell>
        </row>
        <row r="3246">
          <cell r="C3246" t="str">
            <v>Кунгурский муниципальный округ Пермского края</v>
          </cell>
          <cell r="D3246" t="str">
            <v>г. Кунгур, ул. Космонавтов, д. 3А</v>
          </cell>
          <cell r="E3246" t="b">
            <v>1</v>
          </cell>
          <cell r="F3246">
            <v>1992</v>
          </cell>
          <cell r="H3246" t="str">
            <v>Кирпич</v>
          </cell>
          <cell r="L3246">
            <v>3</v>
          </cell>
          <cell r="M3246">
            <v>3</v>
          </cell>
          <cell r="Q3246">
            <v>1714.4</v>
          </cell>
          <cell r="R3246">
            <v>1714.4</v>
          </cell>
          <cell r="S3246">
            <v>1542.96</v>
          </cell>
        </row>
        <row r="3247">
          <cell r="C3247" t="str">
            <v>Кунгурский муниципальный округ Пермского края</v>
          </cell>
          <cell r="D3247" t="str">
            <v>г. Кунгур, ул. Космонавтов, д. 7А</v>
          </cell>
          <cell r="E3247" t="b">
            <v>1</v>
          </cell>
          <cell r="F3247">
            <v>1994</v>
          </cell>
          <cell r="H3247" t="str">
            <v>Кирпич</v>
          </cell>
          <cell r="L3247">
            <v>3</v>
          </cell>
          <cell r="M3247">
            <v>3</v>
          </cell>
          <cell r="Q3247">
            <v>1748.2</v>
          </cell>
          <cell r="R3247">
            <v>1748.2</v>
          </cell>
          <cell r="S3247">
            <v>1573.38</v>
          </cell>
        </row>
        <row r="3248">
          <cell r="C3248" t="str">
            <v>Кунгурский муниципальный округ Пермского края</v>
          </cell>
          <cell r="D3248" t="str">
            <v>г. Кунгур, ул. Крайняя, д. 29</v>
          </cell>
          <cell r="E3248" t="b">
            <v>1</v>
          </cell>
          <cell r="F3248">
            <v>1923</v>
          </cell>
          <cell r="H3248" t="str">
            <v>Брус</v>
          </cell>
          <cell r="L3248">
            <v>2</v>
          </cell>
          <cell r="M3248">
            <v>2</v>
          </cell>
          <cell r="Q3248">
            <v>301.3</v>
          </cell>
          <cell r="R3248">
            <v>301.3</v>
          </cell>
          <cell r="S3248">
            <v>271.17</v>
          </cell>
        </row>
        <row r="3249">
          <cell r="C3249" t="str">
            <v>Кунгурский муниципальный округ Пермского края</v>
          </cell>
          <cell r="D3249" t="str">
            <v>г. Кунгур, ул. Красная, д. 24</v>
          </cell>
          <cell r="E3249" t="b">
            <v>1</v>
          </cell>
          <cell r="F3249">
            <v>1988</v>
          </cell>
          <cell r="H3249" t="str">
            <v>Кирпич</v>
          </cell>
          <cell r="L3249">
            <v>5</v>
          </cell>
          <cell r="M3249">
            <v>9</v>
          </cell>
          <cell r="Q3249">
            <v>7092</v>
          </cell>
          <cell r="R3249">
            <v>3850.1</v>
          </cell>
          <cell r="S3249">
            <v>3465.09</v>
          </cell>
        </row>
        <row r="3250">
          <cell r="C3250" t="str">
            <v>Кунгурский муниципальный округ Пермского края</v>
          </cell>
          <cell r="D3250" t="str">
            <v>г. Кунгур, ул. Красная, д. 28</v>
          </cell>
          <cell r="E3250" t="b">
            <v>1</v>
          </cell>
          <cell r="F3250">
            <v>1990</v>
          </cell>
          <cell r="H3250" t="str">
            <v>Кирпич</v>
          </cell>
          <cell r="L3250">
            <v>5</v>
          </cell>
          <cell r="M3250">
            <v>4</v>
          </cell>
          <cell r="Q3250">
            <v>2764.1</v>
          </cell>
          <cell r="R3250">
            <v>2764.1</v>
          </cell>
          <cell r="S3250">
            <v>2487.69</v>
          </cell>
        </row>
        <row r="3251">
          <cell r="C3251" t="str">
            <v>Кунгурский муниципальный округ Пермского края</v>
          </cell>
          <cell r="D3251" t="str">
            <v>г. Кунгур, ул. Красная, д. 30</v>
          </cell>
          <cell r="E3251" t="b">
            <v>1</v>
          </cell>
          <cell r="F3251">
            <v>1986</v>
          </cell>
          <cell r="H3251" t="str">
            <v>Кирпич</v>
          </cell>
          <cell r="L3251">
            <v>5</v>
          </cell>
          <cell r="M3251">
            <v>4</v>
          </cell>
          <cell r="Q3251">
            <v>2788.8</v>
          </cell>
          <cell r="R3251">
            <v>1652.9</v>
          </cell>
          <cell r="S3251">
            <v>1652.9</v>
          </cell>
          <cell r="T3251">
            <v>130</v>
          </cell>
        </row>
        <row r="3252">
          <cell r="C3252" t="str">
            <v>Кунгурский муниципальный округ Пермского края</v>
          </cell>
          <cell r="D3252" t="str">
            <v>г. Кунгур, ул. Красная, д. 142</v>
          </cell>
          <cell r="E3252" t="b">
            <v>1</v>
          </cell>
          <cell r="F3252">
            <v>1990</v>
          </cell>
          <cell r="H3252" t="str">
            <v>Кирпич</v>
          </cell>
          <cell r="L3252">
            <v>5</v>
          </cell>
          <cell r="M3252">
            <v>2</v>
          </cell>
          <cell r="Q3252">
            <v>1367.6</v>
          </cell>
          <cell r="R3252">
            <v>1367.6</v>
          </cell>
          <cell r="S3252">
            <v>1230.8399999999999</v>
          </cell>
        </row>
        <row r="3253">
          <cell r="C3253" t="str">
            <v>Кунгурский муниципальный округ Пермского края</v>
          </cell>
          <cell r="D3253" t="str">
            <v>г. Кунгур, ул. Красноармейская, д. 6</v>
          </cell>
          <cell r="E3253" t="b">
            <v>1</v>
          </cell>
          <cell r="F3253">
            <v>1958</v>
          </cell>
          <cell r="H3253" t="str">
            <v>Комбинированные</v>
          </cell>
          <cell r="L3253">
            <v>2</v>
          </cell>
          <cell r="M3253">
            <v>2</v>
          </cell>
          <cell r="Q3253">
            <v>649.20000000000005</v>
          </cell>
          <cell r="R3253">
            <v>649.20000000000005</v>
          </cell>
          <cell r="S3253">
            <v>584.28000000000009</v>
          </cell>
        </row>
        <row r="3254">
          <cell r="C3254" t="str">
            <v>Кунгурский муниципальный округ Пермского края</v>
          </cell>
          <cell r="D3254" t="str">
            <v>г. Кунгур, ул. Красногвардейцев, д. 44</v>
          </cell>
          <cell r="E3254" t="b">
            <v>1</v>
          </cell>
          <cell r="F3254">
            <v>1987</v>
          </cell>
          <cell r="H3254" t="str">
            <v>Кирпич</v>
          </cell>
          <cell r="L3254">
            <v>5</v>
          </cell>
          <cell r="M3254">
            <v>4</v>
          </cell>
          <cell r="Q3254">
            <v>2641.1</v>
          </cell>
          <cell r="R3254">
            <v>2641.1</v>
          </cell>
          <cell r="S3254">
            <v>2376.9899999999998</v>
          </cell>
        </row>
        <row r="3255">
          <cell r="C3255" t="str">
            <v>Кунгурский муниципальный округ Пермского края</v>
          </cell>
          <cell r="D3255" t="str">
            <v>г. Кунгур, ул. Красногвардейцев, д. 53</v>
          </cell>
          <cell r="E3255" t="b">
            <v>1</v>
          </cell>
          <cell r="F3255">
            <v>2001</v>
          </cell>
          <cell r="G3255">
            <v>2001</v>
          </cell>
          <cell r="H3255" t="str">
            <v>кирпич</v>
          </cell>
          <cell r="L3255">
            <v>5</v>
          </cell>
          <cell r="M3255">
            <v>5</v>
          </cell>
          <cell r="Q3255">
            <v>4805.1000000000004</v>
          </cell>
          <cell r="R3255">
            <v>4008.5</v>
          </cell>
          <cell r="S3255">
            <v>3908.8</v>
          </cell>
          <cell r="T3255">
            <v>197</v>
          </cell>
        </row>
        <row r="3256">
          <cell r="C3256" t="str">
            <v>Кунгурский муниципальный округ Пермского края</v>
          </cell>
          <cell r="D3256" t="str">
            <v>г. Кунгур, ул. Красногвардейцев, д. 81</v>
          </cell>
          <cell r="E3256" t="b">
            <v>1</v>
          </cell>
          <cell r="F3256">
            <v>1983</v>
          </cell>
          <cell r="H3256" t="str">
            <v>Кирпич</v>
          </cell>
          <cell r="L3256">
            <v>5</v>
          </cell>
          <cell r="M3256">
            <v>4</v>
          </cell>
          <cell r="Q3256">
            <v>2576.1</v>
          </cell>
          <cell r="R3256">
            <v>1531.2</v>
          </cell>
          <cell r="S3256">
            <v>1392.1000000000001</v>
          </cell>
          <cell r="T3256">
            <v>120</v>
          </cell>
        </row>
        <row r="3257">
          <cell r="C3257" t="str">
            <v>Кунгурский муниципальный округ Пермского края</v>
          </cell>
          <cell r="D3257" t="str">
            <v>г. Кунгур, ул. Красногвардейцев, д. 1А</v>
          </cell>
          <cell r="E3257" t="b">
            <v>1</v>
          </cell>
          <cell r="F3257">
            <v>1958</v>
          </cell>
          <cell r="H3257" t="str">
            <v>Кирпич</v>
          </cell>
          <cell r="L3257">
            <v>2</v>
          </cell>
          <cell r="M3257">
            <v>2</v>
          </cell>
          <cell r="Q3257">
            <v>694.3</v>
          </cell>
          <cell r="R3257">
            <v>694.3</v>
          </cell>
          <cell r="S3257">
            <v>624.87</v>
          </cell>
        </row>
        <row r="3258">
          <cell r="C3258" t="str">
            <v>Кунгурский муниципальный округ Пермского края</v>
          </cell>
          <cell r="D3258" t="str">
            <v>г. Кунгур, ул. Красногвардейцев, д. 81А</v>
          </cell>
          <cell r="E3258" t="b">
            <v>1</v>
          </cell>
          <cell r="F3258">
            <v>1964</v>
          </cell>
          <cell r="H3258" t="str">
            <v>Кирпич</v>
          </cell>
          <cell r="L3258">
            <v>2</v>
          </cell>
          <cell r="M3258">
            <v>2</v>
          </cell>
          <cell r="Q3258">
            <v>543</v>
          </cell>
          <cell r="R3258">
            <v>543</v>
          </cell>
          <cell r="S3258">
            <v>488.7</v>
          </cell>
        </row>
        <row r="3259">
          <cell r="C3259" t="str">
            <v>Кунгурский муниципальный округ Пермского края</v>
          </cell>
          <cell r="D3259" t="str">
            <v>г. Кунгур, ул. Кротовская, д. 20</v>
          </cell>
          <cell r="E3259" t="b">
            <v>1</v>
          </cell>
          <cell r="F3259">
            <v>1965</v>
          </cell>
          <cell r="H3259" t="str">
            <v>Кирпич</v>
          </cell>
          <cell r="L3259">
            <v>2</v>
          </cell>
          <cell r="M3259">
            <v>2</v>
          </cell>
          <cell r="Q3259">
            <v>473.1</v>
          </cell>
          <cell r="R3259">
            <v>473.1</v>
          </cell>
          <cell r="S3259">
            <v>425.79</v>
          </cell>
        </row>
        <row r="3260">
          <cell r="C3260" t="str">
            <v>Кунгурский муниципальный округ Пермского края</v>
          </cell>
          <cell r="D3260" t="str">
            <v>г. Кунгур, ул. Кротовская, д. 34</v>
          </cell>
          <cell r="E3260" t="b">
            <v>1</v>
          </cell>
          <cell r="F3260">
            <v>1961</v>
          </cell>
          <cell r="H3260" t="str">
            <v>Кирпич</v>
          </cell>
          <cell r="L3260">
            <v>2</v>
          </cell>
          <cell r="M3260">
            <v>2</v>
          </cell>
          <cell r="Q3260">
            <v>437.1</v>
          </cell>
          <cell r="R3260">
            <v>437.1</v>
          </cell>
          <cell r="S3260">
            <v>393.39</v>
          </cell>
        </row>
        <row r="3261">
          <cell r="C3261" t="str">
            <v>Кунгурский муниципальный округ Пермского края</v>
          </cell>
          <cell r="D3261" t="str">
            <v>г. Кунгур, ул. Кротовская, д. 20А</v>
          </cell>
          <cell r="E3261" t="b">
            <v>1</v>
          </cell>
          <cell r="F3261">
            <v>1964</v>
          </cell>
          <cell r="H3261" t="str">
            <v>Кирпич</v>
          </cell>
          <cell r="L3261">
            <v>2</v>
          </cell>
          <cell r="M3261">
            <v>2</v>
          </cell>
          <cell r="Q3261">
            <v>480.4</v>
          </cell>
          <cell r="R3261">
            <v>449.5</v>
          </cell>
          <cell r="S3261">
            <v>404.55</v>
          </cell>
        </row>
        <row r="3262">
          <cell r="C3262" t="str">
            <v>Кунгурский муниципальный округ Пермского края</v>
          </cell>
          <cell r="D3262" t="str">
            <v>г. Кунгур, ул. Крупской, д. 1</v>
          </cell>
          <cell r="E3262" t="b">
            <v>1</v>
          </cell>
          <cell r="F3262">
            <v>1991</v>
          </cell>
          <cell r="H3262" t="str">
            <v>Панель</v>
          </cell>
          <cell r="L3262">
            <v>9</v>
          </cell>
          <cell r="M3262">
            <v>4</v>
          </cell>
          <cell r="N3262">
            <v>4</v>
          </cell>
          <cell r="O3262">
            <v>4</v>
          </cell>
          <cell r="Q3262">
            <v>8489.7999999999993</v>
          </cell>
          <cell r="R3262">
            <v>7718</v>
          </cell>
          <cell r="S3262">
            <v>7665.8</v>
          </cell>
          <cell r="T3262">
            <v>342</v>
          </cell>
        </row>
        <row r="3263">
          <cell r="C3263" t="str">
            <v>Кунгурский муниципальный округ Пермского края</v>
          </cell>
          <cell r="D3263" t="str">
            <v>г. Кунгур, ул. Крупской, д. 1 кор. 1</v>
          </cell>
          <cell r="E3263" t="b">
            <v>1</v>
          </cell>
          <cell r="F3263">
            <v>2009</v>
          </cell>
          <cell r="H3263" t="str">
            <v>панель</v>
          </cell>
          <cell r="I3263" t="str">
            <v>плоская</v>
          </cell>
          <cell r="J3263" t="str">
            <v>ГАЗ</v>
          </cell>
          <cell r="K3263" t="str">
            <v>имеется</v>
          </cell>
          <cell r="L3263">
            <v>10</v>
          </cell>
          <cell r="M3263">
            <v>1</v>
          </cell>
          <cell r="N3263">
            <v>1</v>
          </cell>
          <cell r="O3263">
            <v>1</v>
          </cell>
          <cell r="Q3263">
            <v>3537.4</v>
          </cell>
          <cell r="R3263">
            <v>3537.4</v>
          </cell>
          <cell r="S3263">
            <v>3537.4</v>
          </cell>
          <cell r="T3263">
            <v>141</v>
          </cell>
        </row>
        <row r="3264">
          <cell r="C3264" t="str">
            <v>Кунгурский муниципальный округ Пермского края</v>
          </cell>
          <cell r="D3264" t="str">
            <v>г. Кунгур, ул. Крупской, д. 2А</v>
          </cell>
          <cell r="E3264" t="b">
            <v>1</v>
          </cell>
          <cell r="F3264">
            <v>1954</v>
          </cell>
          <cell r="H3264" t="str">
            <v>Кирпич</v>
          </cell>
          <cell r="L3264">
            <v>2</v>
          </cell>
          <cell r="M3264">
            <v>2</v>
          </cell>
          <cell r="Q3264">
            <v>872.9</v>
          </cell>
          <cell r="R3264">
            <v>517.79999999999995</v>
          </cell>
          <cell r="S3264">
            <v>478.19999999999993</v>
          </cell>
          <cell r="T3264">
            <v>24</v>
          </cell>
        </row>
        <row r="3265">
          <cell r="C3265" t="str">
            <v>Кунгурский муниципальный округ Пермского края</v>
          </cell>
          <cell r="D3265" t="str">
            <v>г. Кунгур, ул. Крупской, д. 2Г</v>
          </cell>
          <cell r="E3265" t="b">
            <v>1</v>
          </cell>
          <cell r="F3265">
            <v>1956</v>
          </cell>
          <cell r="H3265" t="str">
            <v>Кирпич</v>
          </cell>
          <cell r="L3265">
            <v>2</v>
          </cell>
          <cell r="M3265">
            <v>2</v>
          </cell>
          <cell r="Q3265">
            <v>614.29999999999995</v>
          </cell>
          <cell r="R3265">
            <v>614.29999999999995</v>
          </cell>
          <cell r="S3265">
            <v>552.87</v>
          </cell>
        </row>
        <row r="3266">
          <cell r="C3266" t="str">
            <v>Кунгурский муниципальный округ Пермского края</v>
          </cell>
          <cell r="D3266" t="str">
            <v>г. Кунгур, ул. Ленина, д. 21</v>
          </cell>
          <cell r="E3266" t="b">
            <v>1</v>
          </cell>
          <cell r="F3266">
            <v>1897</v>
          </cell>
          <cell r="H3266" t="str">
            <v>Кирпич</v>
          </cell>
          <cell r="L3266">
            <v>2</v>
          </cell>
          <cell r="M3266">
            <v>2</v>
          </cell>
          <cell r="Q3266">
            <v>363.6</v>
          </cell>
          <cell r="R3266">
            <v>363.6</v>
          </cell>
          <cell r="S3266">
            <v>327.24</v>
          </cell>
        </row>
        <row r="3267">
          <cell r="C3267" t="str">
            <v>Кунгурский муниципальный округ Пермского края</v>
          </cell>
          <cell r="D3267" t="str">
            <v>г. Кунгур, ул. Ленина, д. 24</v>
          </cell>
          <cell r="E3267" t="b">
            <v>1</v>
          </cell>
          <cell r="F3267">
            <v>1888</v>
          </cell>
          <cell r="H3267" t="str">
            <v>Кирпич</v>
          </cell>
          <cell r="L3267">
            <v>2</v>
          </cell>
          <cell r="M3267">
            <v>2</v>
          </cell>
          <cell r="Q3267">
            <v>519.4</v>
          </cell>
          <cell r="R3267">
            <v>519.4</v>
          </cell>
          <cell r="S3267">
            <v>467.46</v>
          </cell>
        </row>
        <row r="3268">
          <cell r="C3268" t="str">
            <v>Кунгурский муниципальный округ Пермского края</v>
          </cell>
          <cell r="D3268" t="str">
            <v>г. Кунгур, ул. Ленина, д. 31</v>
          </cell>
          <cell r="E3268" t="b">
            <v>1</v>
          </cell>
          <cell r="F3268">
            <v>1861</v>
          </cell>
          <cell r="H3268" t="str">
            <v>Комбинированные</v>
          </cell>
          <cell r="L3268">
            <v>2</v>
          </cell>
          <cell r="M3268">
            <v>1</v>
          </cell>
          <cell r="Q3268">
            <v>375.1</v>
          </cell>
          <cell r="R3268">
            <v>341</v>
          </cell>
          <cell r="S3268">
            <v>309.5</v>
          </cell>
          <cell r="T3268">
            <v>27</v>
          </cell>
        </row>
        <row r="3269">
          <cell r="C3269" t="str">
            <v>Кунгурский муниципальный округ Пермского края</v>
          </cell>
          <cell r="D3269" t="str">
            <v>г. Кунгур, ул. Ленина, д. 42</v>
          </cell>
          <cell r="E3269" t="b">
            <v>1</v>
          </cell>
          <cell r="F3269">
            <v>1969</v>
          </cell>
          <cell r="H3269" t="str">
            <v>кирпич</v>
          </cell>
          <cell r="I3269" t="str">
            <v>скатная</v>
          </cell>
          <cell r="K3269" t="str">
            <v>имеется</v>
          </cell>
          <cell r="L3269">
            <v>5</v>
          </cell>
          <cell r="M3269">
            <v>4</v>
          </cell>
          <cell r="Q3269">
            <v>3512.1</v>
          </cell>
          <cell r="R3269">
            <v>3084.1</v>
          </cell>
          <cell r="S3269">
            <v>3084.1</v>
          </cell>
          <cell r="T3269">
            <v>144</v>
          </cell>
        </row>
        <row r="3270">
          <cell r="C3270" t="str">
            <v>Кунгурский муниципальный округ Пермского края</v>
          </cell>
          <cell r="D3270" t="str">
            <v>г. Кунгур, ул. Ленина, д. 54</v>
          </cell>
          <cell r="E3270" t="b">
            <v>1</v>
          </cell>
          <cell r="F3270">
            <v>1965</v>
          </cell>
          <cell r="H3270" t="str">
            <v>Кирпич</v>
          </cell>
          <cell r="L3270">
            <v>5</v>
          </cell>
          <cell r="M3270">
            <v>4</v>
          </cell>
          <cell r="Q3270">
            <v>3977.5</v>
          </cell>
          <cell r="R3270">
            <v>3977.5</v>
          </cell>
          <cell r="S3270">
            <v>3579.75</v>
          </cell>
        </row>
        <row r="3271">
          <cell r="C3271" t="str">
            <v>Кунгурский муниципальный округ Пермского края</v>
          </cell>
          <cell r="D3271" t="str">
            <v>г. Кунгур, ул. Ленина, д. 56</v>
          </cell>
          <cell r="E3271" t="b">
            <v>1</v>
          </cell>
          <cell r="F3271">
            <v>1963</v>
          </cell>
          <cell r="H3271" t="str">
            <v>Кирпич</v>
          </cell>
          <cell r="L3271">
            <v>5</v>
          </cell>
          <cell r="M3271">
            <v>3</v>
          </cell>
          <cell r="Q3271">
            <v>2779.7</v>
          </cell>
          <cell r="R3271">
            <v>2527</v>
          </cell>
          <cell r="S3271">
            <v>2483.9</v>
          </cell>
          <cell r="T3271">
            <v>107</v>
          </cell>
        </row>
        <row r="3272">
          <cell r="C3272" t="str">
            <v>Кунгурский муниципальный округ Пермского края</v>
          </cell>
          <cell r="D3272" t="str">
            <v>г. Кунгур, ул. Ленина, д. 57</v>
          </cell>
          <cell r="E3272" t="b">
            <v>1</v>
          </cell>
          <cell r="F3272">
            <v>1972</v>
          </cell>
          <cell r="H3272" t="str">
            <v>Кирпич</v>
          </cell>
          <cell r="L3272">
            <v>5</v>
          </cell>
          <cell r="M3272">
            <v>6</v>
          </cell>
          <cell r="Q3272">
            <v>4767.7</v>
          </cell>
          <cell r="R3272">
            <v>4334.3</v>
          </cell>
          <cell r="S3272">
            <v>4265.6000000000004</v>
          </cell>
          <cell r="T3272">
            <v>216</v>
          </cell>
        </row>
        <row r="3273">
          <cell r="C3273" t="str">
            <v>Кунгурский муниципальный округ Пермского края</v>
          </cell>
          <cell r="D3273" t="str">
            <v>г. Кунгур, ул. Ленина, д. 59</v>
          </cell>
          <cell r="E3273" t="b">
            <v>1</v>
          </cell>
          <cell r="F3273">
            <v>1977</v>
          </cell>
          <cell r="H3273" t="str">
            <v>Кирпич</v>
          </cell>
          <cell r="L3273">
            <v>5</v>
          </cell>
          <cell r="M3273">
            <v>6</v>
          </cell>
          <cell r="Q3273">
            <v>4430.5</v>
          </cell>
          <cell r="R3273">
            <v>4430.5</v>
          </cell>
          <cell r="S3273">
            <v>3987.45</v>
          </cell>
        </row>
        <row r="3274">
          <cell r="C3274" t="str">
            <v>Кунгурский муниципальный округ Пермского края</v>
          </cell>
          <cell r="D3274" t="str">
            <v>г. Кунгур, ул. Ленина, д. 64</v>
          </cell>
          <cell r="E3274" t="b">
            <v>1</v>
          </cell>
          <cell r="F3274">
            <v>1969</v>
          </cell>
          <cell r="H3274" t="str">
            <v>кирпич</v>
          </cell>
          <cell r="I3274" t="str">
            <v>скатная</v>
          </cell>
          <cell r="K3274" t="str">
            <v>имеется</v>
          </cell>
          <cell r="L3274">
            <v>5</v>
          </cell>
          <cell r="M3274">
            <v>6</v>
          </cell>
          <cell r="Q3274">
            <v>5507.4</v>
          </cell>
          <cell r="R3274">
            <v>4535.5</v>
          </cell>
          <cell r="S3274">
            <v>4535.5</v>
          </cell>
          <cell r="T3274">
            <v>199</v>
          </cell>
        </row>
        <row r="3275">
          <cell r="C3275" t="str">
            <v>Кунгурский муниципальный округ Пермского края</v>
          </cell>
          <cell r="D3275" t="str">
            <v>г. Кунгур, ул. Ленина, д. 66</v>
          </cell>
          <cell r="E3275" t="b">
            <v>1</v>
          </cell>
          <cell r="F3275">
            <v>1961</v>
          </cell>
          <cell r="H3275" t="str">
            <v>Кирпич</v>
          </cell>
          <cell r="L3275">
            <v>5</v>
          </cell>
          <cell r="M3275">
            <v>3</v>
          </cell>
          <cell r="Q3275">
            <v>2247.1</v>
          </cell>
          <cell r="R3275">
            <v>2247.1</v>
          </cell>
          <cell r="S3275">
            <v>2022.3899999999999</v>
          </cell>
        </row>
        <row r="3276">
          <cell r="C3276" t="str">
            <v>Кунгурский муниципальный округ Пермского края</v>
          </cell>
          <cell r="D3276" t="str">
            <v>г. Кунгур, ул. Ленина, д. 71</v>
          </cell>
          <cell r="E3276" t="b">
            <v>1</v>
          </cell>
          <cell r="F3276">
            <v>1970</v>
          </cell>
          <cell r="H3276" t="str">
            <v>Кирпич</v>
          </cell>
          <cell r="L3276">
            <v>5</v>
          </cell>
          <cell r="M3276">
            <v>1</v>
          </cell>
          <cell r="Q3276">
            <v>2444.1</v>
          </cell>
          <cell r="R3276">
            <v>1625.3</v>
          </cell>
          <cell r="S3276">
            <v>1501.6</v>
          </cell>
          <cell r="T3276">
            <v>121</v>
          </cell>
        </row>
        <row r="3277">
          <cell r="C3277" t="str">
            <v>Кунгурский муниципальный округ Пермского края</v>
          </cell>
          <cell r="D3277" t="str">
            <v>г. Кунгур, ул. Ленина, д. 85</v>
          </cell>
          <cell r="E3277" t="b">
            <v>1</v>
          </cell>
          <cell r="F3277">
            <v>1963</v>
          </cell>
          <cell r="H3277" t="str">
            <v>Кирпич</v>
          </cell>
          <cell r="L3277">
            <v>4</v>
          </cell>
          <cell r="M3277">
            <v>4</v>
          </cell>
          <cell r="Q3277">
            <v>2519.1</v>
          </cell>
          <cell r="R3277">
            <v>2519.1</v>
          </cell>
          <cell r="S3277">
            <v>2267.19</v>
          </cell>
        </row>
        <row r="3278">
          <cell r="C3278" t="str">
            <v>Кунгурский муниципальный округ Пермского края</v>
          </cell>
          <cell r="D3278" t="str">
            <v>г. Кунгур, ул. Ленина, д. 46А</v>
          </cell>
          <cell r="E3278" t="b">
            <v>1</v>
          </cell>
          <cell r="F3278">
            <v>1975</v>
          </cell>
          <cell r="H3278" t="str">
            <v>Кирпич</v>
          </cell>
          <cell r="L3278">
            <v>5</v>
          </cell>
          <cell r="M3278">
            <v>1</v>
          </cell>
          <cell r="Q3278">
            <v>642.70000000000005</v>
          </cell>
          <cell r="R3278">
            <v>566.20000000000005</v>
          </cell>
          <cell r="S3278">
            <v>464.6</v>
          </cell>
          <cell r="T3278">
            <v>30</v>
          </cell>
        </row>
        <row r="3279">
          <cell r="C3279" t="str">
            <v>Кунгурский муниципальный округ Пермского края</v>
          </cell>
          <cell r="D3279" t="str">
            <v>г. Кунгур, ул. Ленина, д. 52А</v>
          </cell>
          <cell r="E3279" t="b">
            <v>1</v>
          </cell>
          <cell r="F3279">
            <v>1977</v>
          </cell>
          <cell r="H3279" t="str">
            <v>Кирпич</v>
          </cell>
          <cell r="L3279">
            <v>9</v>
          </cell>
          <cell r="M3279">
            <v>1</v>
          </cell>
          <cell r="N3279">
            <v>1</v>
          </cell>
          <cell r="O3279">
            <v>1</v>
          </cell>
          <cell r="Q3279">
            <v>1938.1</v>
          </cell>
          <cell r="R3279">
            <v>1938.1</v>
          </cell>
          <cell r="S3279">
            <v>1744.29</v>
          </cell>
        </row>
        <row r="3280">
          <cell r="C3280" t="str">
            <v>Кунгурский муниципальный округ Пермского края</v>
          </cell>
          <cell r="D3280" t="str">
            <v>г. Кунгур, ул. Ленина, д. 52Б</v>
          </cell>
          <cell r="E3280" t="b">
            <v>1</v>
          </cell>
          <cell r="F3280">
            <v>1977</v>
          </cell>
          <cell r="H3280" t="str">
            <v>Кирпич</v>
          </cell>
          <cell r="L3280">
            <v>9</v>
          </cell>
          <cell r="M3280">
            <v>1</v>
          </cell>
          <cell r="N3280">
            <v>1</v>
          </cell>
          <cell r="O3280">
            <v>1</v>
          </cell>
          <cell r="Q3280">
            <v>1902.2</v>
          </cell>
          <cell r="R3280">
            <v>1902.2</v>
          </cell>
          <cell r="S3280">
            <v>1711.98</v>
          </cell>
        </row>
        <row r="3281">
          <cell r="C3281" t="str">
            <v>Кунгурский муниципальный округ Пермского края</v>
          </cell>
          <cell r="D3281" t="str">
            <v>г. Кунгур, ул. Ленина, д. 61А</v>
          </cell>
          <cell r="E3281" t="b">
            <v>1</v>
          </cell>
          <cell r="F3281">
            <v>2015</v>
          </cell>
          <cell r="H3281" t="str">
            <v>кирпич</v>
          </cell>
          <cell r="I3281" t="str">
            <v>скатная</v>
          </cell>
          <cell r="J3281" t="str">
            <v>ГАЗ</v>
          </cell>
          <cell r="K3281" t="str">
            <v>имеется</v>
          </cell>
          <cell r="L3281">
            <v>3</v>
          </cell>
          <cell r="M3281">
            <v>3</v>
          </cell>
          <cell r="Q3281">
            <v>1602</v>
          </cell>
          <cell r="R3281">
            <v>1336.1</v>
          </cell>
          <cell r="S3281">
            <v>1336.1</v>
          </cell>
          <cell r="T3281">
            <v>55</v>
          </cell>
        </row>
        <row r="3282">
          <cell r="C3282" t="str">
            <v>Кунгурский муниципальный округ Пермского края</v>
          </cell>
          <cell r="D3282" t="str">
            <v>г. Кунгур, ул. Ленина, д. 61Б</v>
          </cell>
          <cell r="E3282" t="b">
            <v>1</v>
          </cell>
          <cell r="F3282">
            <v>2015</v>
          </cell>
          <cell r="H3282" t="str">
            <v>кирпич</v>
          </cell>
          <cell r="I3282" t="str">
            <v>скатная</v>
          </cell>
          <cell r="J3282" t="str">
            <v>ГАЗ</v>
          </cell>
          <cell r="K3282" t="str">
            <v>имеется</v>
          </cell>
          <cell r="L3282">
            <v>3</v>
          </cell>
          <cell r="M3282">
            <v>3</v>
          </cell>
          <cell r="Q3282">
            <v>1654.6</v>
          </cell>
          <cell r="R3282">
            <v>1369.4</v>
          </cell>
          <cell r="S3282">
            <v>1369.4</v>
          </cell>
          <cell r="T3282">
            <v>52</v>
          </cell>
        </row>
        <row r="3283">
          <cell r="C3283" t="str">
            <v>Кунгурский муниципальный округ Пермского края</v>
          </cell>
          <cell r="D3283" t="str">
            <v>г. Кунгур, ул. Ленина, д. 66А</v>
          </cell>
          <cell r="E3283" t="b">
            <v>1</v>
          </cell>
          <cell r="F3283">
            <v>1992</v>
          </cell>
          <cell r="H3283" t="str">
            <v>Кирпич</v>
          </cell>
          <cell r="L3283">
            <v>5</v>
          </cell>
          <cell r="M3283">
            <v>4</v>
          </cell>
          <cell r="Q3283">
            <v>3050.3</v>
          </cell>
          <cell r="R3283">
            <v>2773</v>
          </cell>
          <cell r="S3283">
            <v>2740.1</v>
          </cell>
          <cell r="T3283">
            <v>128</v>
          </cell>
        </row>
        <row r="3284">
          <cell r="C3284" t="str">
            <v>Кунгурский муниципальный округ Пермского края</v>
          </cell>
          <cell r="D3284" t="str">
            <v>г. Кунгур, ул. Ленина, д. 69А</v>
          </cell>
          <cell r="E3284" t="b">
            <v>1</v>
          </cell>
          <cell r="F3284">
            <v>1961</v>
          </cell>
          <cell r="H3284" t="str">
            <v>Кирпич</v>
          </cell>
          <cell r="L3284">
            <v>4</v>
          </cell>
          <cell r="M3284">
            <v>4</v>
          </cell>
          <cell r="Q3284">
            <v>2539</v>
          </cell>
          <cell r="R3284">
            <v>2539</v>
          </cell>
          <cell r="S3284">
            <v>2285.1</v>
          </cell>
        </row>
        <row r="3285">
          <cell r="C3285" t="str">
            <v>Кунгурский муниципальный округ Пермского края</v>
          </cell>
          <cell r="D3285" t="str">
            <v>г. Кунгур, ул. Ленина, д. 69Б</v>
          </cell>
          <cell r="E3285" t="b">
            <v>1</v>
          </cell>
          <cell r="F3285">
            <v>1960</v>
          </cell>
          <cell r="H3285" t="str">
            <v>Кирпич</v>
          </cell>
          <cell r="L3285">
            <v>4</v>
          </cell>
          <cell r="M3285">
            <v>4</v>
          </cell>
          <cell r="Q3285">
            <v>2539</v>
          </cell>
          <cell r="R3285">
            <v>2539</v>
          </cell>
          <cell r="S3285">
            <v>2285.1</v>
          </cell>
        </row>
        <row r="3286">
          <cell r="C3286" t="str">
            <v>Кунгурский муниципальный округ Пермского края</v>
          </cell>
          <cell r="D3286" t="str">
            <v>г. Кунгур, ул. Лесников, д. 1Б</v>
          </cell>
          <cell r="E3286" t="b">
            <v>1</v>
          </cell>
          <cell r="F3286">
            <v>1964</v>
          </cell>
          <cell r="H3286" t="str">
            <v>Дерево</v>
          </cell>
          <cell r="L3286">
            <v>2</v>
          </cell>
          <cell r="M3286">
            <v>2</v>
          </cell>
          <cell r="Q3286">
            <v>358.4</v>
          </cell>
          <cell r="R3286">
            <v>325.8</v>
          </cell>
          <cell r="S3286">
            <v>285.90000000000003</v>
          </cell>
          <cell r="T3286">
            <v>21</v>
          </cell>
        </row>
        <row r="3287">
          <cell r="C3287" t="str">
            <v>Кунгурский муниципальный округ Пермского края</v>
          </cell>
          <cell r="D3287" t="str">
            <v>г. Кунгур, ул. Луговая, д. 33</v>
          </cell>
          <cell r="E3287" t="b">
            <v>1</v>
          </cell>
          <cell r="F3287">
            <v>1972</v>
          </cell>
          <cell r="H3287" t="str">
            <v>Кирпич</v>
          </cell>
          <cell r="L3287">
            <v>2</v>
          </cell>
          <cell r="M3287">
            <v>2</v>
          </cell>
          <cell r="Q3287">
            <v>493.1</v>
          </cell>
          <cell r="R3287">
            <v>448.3</v>
          </cell>
          <cell r="S3287">
            <v>448.3</v>
          </cell>
          <cell r="T3287">
            <v>25</v>
          </cell>
        </row>
        <row r="3288">
          <cell r="C3288" t="str">
            <v>Кунгурский муниципальный округ Пермского края</v>
          </cell>
          <cell r="D3288" t="str">
            <v>г. Кунгур, ул. Луговая, д. 35</v>
          </cell>
          <cell r="E3288" t="b">
            <v>1</v>
          </cell>
          <cell r="F3288">
            <v>1974</v>
          </cell>
          <cell r="H3288" t="str">
            <v>Кирпич</v>
          </cell>
          <cell r="L3288">
            <v>2</v>
          </cell>
          <cell r="M3288">
            <v>2</v>
          </cell>
          <cell r="Q3288">
            <v>446.9</v>
          </cell>
          <cell r="R3288">
            <v>408.7</v>
          </cell>
          <cell r="S3288">
            <v>252.6</v>
          </cell>
          <cell r="T3288">
            <v>23</v>
          </cell>
        </row>
        <row r="3289">
          <cell r="C3289" t="str">
            <v>Кунгурский муниципальный округ Пермского края</v>
          </cell>
          <cell r="D3289" t="str">
            <v>г. Кунгур, ул. Луговая, д. 31А</v>
          </cell>
          <cell r="E3289" t="b">
            <v>1</v>
          </cell>
          <cell r="F3289">
            <v>1976</v>
          </cell>
          <cell r="H3289" t="str">
            <v>Комбинированные</v>
          </cell>
          <cell r="L3289">
            <v>2</v>
          </cell>
          <cell r="M3289">
            <v>2</v>
          </cell>
          <cell r="Q3289">
            <v>231</v>
          </cell>
          <cell r="R3289">
            <v>231</v>
          </cell>
          <cell r="S3289">
            <v>207.9</v>
          </cell>
        </row>
        <row r="3290">
          <cell r="C3290" t="str">
            <v>Кунгурский муниципальный округ Пермского края</v>
          </cell>
          <cell r="D3290" t="str">
            <v>г. Кунгур, ул. Луговая, д. 31Б</v>
          </cell>
          <cell r="E3290" t="b">
            <v>1</v>
          </cell>
          <cell r="F3290">
            <v>1987</v>
          </cell>
          <cell r="H3290" t="str">
            <v>Кирпич</v>
          </cell>
          <cell r="L3290">
            <v>2</v>
          </cell>
          <cell r="M3290">
            <v>3</v>
          </cell>
          <cell r="Q3290">
            <v>871.4</v>
          </cell>
          <cell r="R3290">
            <v>871.4</v>
          </cell>
          <cell r="S3290">
            <v>784.26</v>
          </cell>
        </row>
        <row r="3291">
          <cell r="C3291" t="str">
            <v>Кунгурский муниципальный округ Пермского края</v>
          </cell>
          <cell r="D3291" t="str">
            <v>г. Кунгур, ул. Луговая, д. 31В</v>
          </cell>
          <cell r="E3291" t="b">
            <v>1</v>
          </cell>
          <cell r="F3291">
            <v>1991</v>
          </cell>
          <cell r="H3291" t="str">
            <v>Кирпич</v>
          </cell>
          <cell r="L3291">
            <v>2</v>
          </cell>
          <cell r="M3291">
            <v>3</v>
          </cell>
          <cell r="Q3291">
            <v>882.8</v>
          </cell>
          <cell r="R3291">
            <v>882.8</v>
          </cell>
          <cell r="S3291">
            <v>794.52</v>
          </cell>
        </row>
        <row r="3292">
          <cell r="C3292" t="str">
            <v>Кунгурский муниципальный округ Пермского края</v>
          </cell>
          <cell r="D3292" t="str">
            <v>г. Кунгур, ул. Луговая, д. 31Г</v>
          </cell>
          <cell r="E3292" t="b">
            <v>1</v>
          </cell>
          <cell r="F3292">
            <v>1993</v>
          </cell>
          <cell r="H3292" t="str">
            <v>Кирпич</v>
          </cell>
          <cell r="L3292">
            <v>2</v>
          </cell>
          <cell r="M3292">
            <v>3</v>
          </cell>
          <cell r="Q3292">
            <v>856.6</v>
          </cell>
          <cell r="R3292">
            <v>856.6</v>
          </cell>
          <cell r="S3292">
            <v>770.94</v>
          </cell>
        </row>
        <row r="3293">
          <cell r="C3293" t="str">
            <v>Кунгурский муниципальный округ Пермского края</v>
          </cell>
          <cell r="D3293" t="str">
            <v>г. Кунгур, ул. Луговая, д. 33Б</v>
          </cell>
          <cell r="E3293" t="b">
            <v>1</v>
          </cell>
          <cell r="F3293">
            <v>1995</v>
          </cell>
          <cell r="H3293" t="str">
            <v>Кирпич</v>
          </cell>
          <cell r="L3293">
            <v>4</v>
          </cell>
          <cell r="M3293">
            <v>1</v>
          </cell>
          <cell r="Q3293">
            <v>734.2</v>
          </cell>
          <cell r="R3293">
            <v>734.2</v>
          </cell>
          <cell r="S3293">
            <v>660.78000000000009</v>
          </cell>
        </row>
        <row r="3294">
          <cell r="C3294" t="str">
            <v>Кунгурский муниципальный округ Пермского края</v>
          </cell>
          <cell r="D3294" t="str">
            <v>г. Кунгур, ул. Луговая, д. 48Б</v>
          </cell>
          <cell r="E3294" t="b">
            <v>1</v>
          </cell>
          <cell r="F3294">
            <v>1980</v>
          </cell>
          <cell r="H3294" t="str">
            <v>Кирпич</v>
          </cell>
          <cell r="L3294">
            <v>2</v>
          </cell>
          <cell r="M3294">
            <v>2</v>
          </cell>
          <cell r="Q3294">
            <v>753.8</v>
          </cell>
          <cell r="R3294">
            <v>649.1</v>
          </cell>
          <cell r="S3294">
            <v>584.19000000000005</v>
          </cell>
        </row>
        <row r="3295">
          <cell r="C3295" t="str">
            <v>Кунгурский муниципальный округ Пермского края</v>
          </cell>
          <cell r="D3295" t="str">
            <v>г. Кунгур, ул. Малая, д. 1А</v>
          </cell>
          <cell r="E3295" t="b">
            <v>1</v>
          </cell>
          <cell r="F3295">
            <v>1972</v>
          </cell>
          <cell r="H3295" t="str">
            <v>Брус</v>
          </cell>
          <cell r="L3295">
            <v>2</v>
          </cell>
          <cell r="M3295">
            <v>1</v>
          </cell>
          <cell r="Q3295">
            <v>346.5</v>
          </cell>
          <cell r="R3295">
            <v>346.5</v>
          </cell>
          <cell r="S3295">
            <v>311.85000000000002</v>
          </cell>
        </row>
        <row r="3296">
          <cell r="C3296" t="str">
            <v>Кунгурский муниципальный округ Пермского края</v>
          </cell>
          <cell r="D3296" t="str">
            <v>г. Кунгур, ул. Мамонтова, д. 13</v>
          </cell>
          <cell r="E3296" t="b">
            <v>1</v>
          </cell>
          <cell r="F3296">
            <v>1975</v>
          </cell>
          <cell r="L3296">
            <v>5</v>
          </cell>
          <cell r="M3296">
            <v>4</v>
          </cell>
          <cell r="Q3296">
            <v>3167.4</v>
          </cell>
          <cell r="R3296">
            <v>2117.5</v>
          </cell>
          <cell r="S3296">
            <v>1905.75</v>
          </cell>
        </row>
        <row r="3297">
          <cell r="C3297" t="str">
            <v>Кунгурский муниципальный округ Пермского края</v>
          </cell>
          <cell r="D3297" t="str">
            <v>г. Кунгур, ул. Мамонтова, д. 14</v>
          </cell>
          <cell r="E3297" t="b">
            <v>1</v>
          </cell>
          <cell r="F3297">
            <v>1977</v>
          </cell>
          <cell r="G3297">
            <v>1977</v>
          </cell>
          <cell r="H3297" t="str">
            <v>кирпич</v>
          </cell>
          <cell r="L3297">
            <v>5</v>
          </cell>
          <cell r="M3297">
            <v>6</v>
          </cell>
          <cell r="Q3297">
            <v>4627.5</v>
          </cell>
          <cell r="R3297">
            <v>4504.3999999999996</v>
          </cell>
          <cell r="S3297">
            <v>4463.1000000000004</v>
          </cell>
          <cell r="T3297">
            <v>195</v>
          </cell>
        </row>
        <row r="3298">
          <cell r="C3298" t="str">
            <v>Кунгурский муниципальный округ Пермского края</v>
          </cell>
          <cell r="D3298" t="str">
            <v>г. Кунгур, ул. Мамонтова, д. 19</v>
          </cell>
          <cell r="E3298" t="b">
            <v>1</v>
          </cell>
          <cell r="F3298">
            <v>1973</v>
          </cell>
          <cell r="H3298" t="str">
            <v>Кирпич</v>
          </cell>
          <cell r="L3298">
            <v>5</v>
          </cell>
          <cell r="M3298">
            <v>4</v>
          </cell>
          <cell r="Q3298">
            <v>4748.8999999999996</v>
          </cell>
          <cell r="R3298">
            <v>4459.22</v>
          </cell>
          <cell r="S3298">
            <v>4272.8</v>
          </cell>
          <cell r="T3298">
            <v>210</v>
          </cell>
        </row>
        <row r="3299">
          <cell r="C3299" t="str">
            <v>Кунгурский муниципальный округ Пермского края</v>
          </cell>
          <cell r="D3299" t="str">
            <v>г. Кунгур, ул. Мамонтова, д. 26</v>
          </cell>
          <cell r="E3299" t="b">
            <v>1</v>
          </cell>
          <cell r="F3299">
            <v>1980</v>
          </cell>
          <cell r="H3299" t="str">
            <v>Панель</v>
          </cell>
          <cell r="L3299">
            <v>5</v>
          </cell>
          <cell r="M3299">
            <v>6</v>
          </cell>
          <cell r="Q3299">
            <v>4280.8</v>
          </cell>
          <cell r="R3299">
            <v>3891.6</v>
          </cell>
          <cell r="S3299">
            <v>3798.7999999999997</v>
          </cell>
          <cell r="T3299">
            <v>171</v>
          </cell>
        </row>
        <row r="3300">
          <cell r="C3300" t="str">
            <v>Кунгурский муниципальный округ Пермского края</v>
          </cell>
          <cell r="D3300" t="str">
            <v>г. Кунгур, ул. Мамонтова, д. 27</v>
          </cell>
          <cell r="E3300" t="b">
            <v>1</v>
          </cell>
          <cell r="F3300">
            <v>1949</v>
          </cell>
          <cell r="H3300" t="str">
            <v>Кирпич</v>
          </cell>
          <cell r="L3300">
            <v>2</v>
          </cell>
          <cell r="M3300">
            <v>2</v>
          </cell>
          <cell r="Q3300">
            <v>654.6</v>
          </cell>
          <cell r="R3300">
            <v>595.1</v>
          </cell>
          <cell r="S3300">
            <v>523.30000000000007</v>
          </cell>
          <cell r="T3300">
            <v>40</v>
          </cell>
        </row>
        <row r="3301">
          <cell r="C3301" t="str">
            <v>Кунгурский муниципальный округ Пермского края</v>
          </cell>
          <cell r="D3301" t="str">
            <v>г. Кунгур, ул. Мамонтова, д. 31</v>
          </cell>
          <cell r="E3301" t="b">
            <v>1</v>
          </cell>
          <cell r="F3301">
            <v>1949</v>
          </cell>
          <cell r="H3301" t="str">
            <v>Кирпич</v>
          </cell>
          <cell r="L3301">
            <v>2</v>
          </cell>
          <cell r="M3301">
            <v>2</v>
          </cell>
          <cell r="Q3301">
            <v>659.2</v>
          </cell>
          <cell r="R3301">
            <v>599.29999999999995</v>
          </cell>
          <cell r="S3301">
            <v>599.29999999999995</v>
          </cell>
          <cell r="T3301">
            <v>27</v>
          </cell>
        </row>
        <row r="3302">
          <cell r="C3302" t="str">
            <v>Кунгурский муниципальный округ Пермского края</v>
          </cell>
          <cell r="D3302" t="str">
            <v>г. Кунгур, ул. Мехренцева, д. 2</v>
          </cell>
          <cell r="E3302" t="b">
            <v>1</v>
          </cell>
          <cell r="F3302">
            <v>1979</v>
          </cell>
          <cell r="H3302" t="str">
            <v>Кирпич</v>
          </cell>
          <cell r="L3302">
            <v>5</v>
          </cell>
          <cell r="M3302">
            <v>4</v>
          </cell>
          <cell r="Q3302">
            <v>2771.8</v>
          </cell>
          <cell r="R3302">
            <v>2771.8</v>
          </cell>
          <cell r="S3302">
            <v>2494.6200000000003</v>
          </cell>
        </row>
        <row r="3303">
          <cell r="C3303" t="str">
            <v>Кунгурский муниципальный округ Пермского края</v>
          </cell>
          <cell r="D3303" t="str">
            <v>г. Кунгур, ул. Мехренцева, д. 4</v>
          </cell>
          <cell r="E3303" t="b">
            <v>1</v>
          </cell>
          <cell r="F3303">
            <v>1981</v>
          </cell>
          <cell r="H3303" t="str">
            <v>Кирпич</v>
          </cell>
          <cell r="L3303">
            <v>5</v>
          </cell>
          <cell r="M3303">
            <v>4</v>
          </cell>
          <cell r="Q3303">
            <v>2799.6</v>
          </cell>
          <cell r="R3303">
            <v>2799.6</v>
          </cell>
          <cell r="S3303">
            <v>2519.64</v>
          </cell>
        </row>
        <row r="3304">
          <cell r="C3304" t="str">
            <v>Кунгурский муниципальный округ Пермского края</v>
          </cell>
          <cell r="D3304" t="str">
            <v>г. Кунгур, ул. Мехренцева, д. 5</v>
          </cell>
          <cell r="E3304" t="b">
            <v>1</v>
          </cell>
          <cell r="F3304">
            <v>1982</v>
          </cell>
          <cell r="H3304" t="str">
            <v>Панель</v>
          </cell>
          <cell r="L3304">
            <v>5</v>
          </cell>
          <cell r="M3304">
            <v>8</v>
          </cell>
          <cell r="Q3304">
            <v>5697.5</v>
          </cell>
          <cell r="R3304">
            <v>5179.5</v>
          </cell>
          <cell r="S3304">
            <v>5075.1000000000004</v>
          </cell>
          <cell r="T3304">
            <v>265</v>
          </cell>
        </row>
        <row r="3305">
          <cell r="C3305" t="str">
            <v>Кунгурский муниципальный округ Пермского края</v>
          </cell>
          <cell r="D3305" t="str">
            <v>г. Кунгур, ул. Мехренцева, д. 6</v>
          </cell>
          <cell r="E3305" t="b">
            <v>1</v>
          </cell>
          <cell r="F3305">
            <v>1982</v>
          </cell>
          <cell r="H3305" t="str">
            <v>Кирпич</v>
          </cell>
          <cell r="L3305">
            <v>5</v>
          </cell>
          <cell r="M3305">
            <v>4</v>
          </cell>
          <cell r="Q3305">
            <v>2652.2</v>
          </cell>
          <cell r="R3305">
            <v>2652.2</v>
          </cell>
          <cell r="S3305">
            <v>2386.98</v>
          </cell>
        </row>
        <row r="3306">
          <cell r="C3306" t="str">
            <v>Кунгурский муниципальный округ Пермского края</v>
          </cell>
          <cell r="D3306" t="str">
            <v>г. Кунгур, ул. Мехренцева, д. 15А</v>
          </cell>
          <cell r="E3306" t="b">
            <v>1</v>
          </cell>
          <cell r="F3306">
            <v>1964</v>
          </cell>
          <cell r="H3306" t="str">
            <v>Кирпич</v>
          </cell>
          <cell r="L3306">
            <v>2</v>
          </cell>
          <cell r="M3306">
            <v>2</v>
          </cell>
          <cell r="Q3306">
            <v>499.8</v>
          </cell>
          <cell r="R3306">
            <v>440</v>
          </cell>
          <cell r="S3306">
            <v>396</v>
          </cell>
        </row>
        <row r="3307">
          <cell r="C3307" t="str">
            <v>Кунгурский муниципальный округ Пермского края</v>
          </cell>
          <cell r="D3307" t="str">
            <v>г. Кунгур, ул. Мехренцева, д. 15Б</v>
          </cell>
          <cell r="E3307" t="b">
            <v>1</v>
          </cell>
          <cell r="F3307">
            <v>1965</v>
          </cell>
          <cell r="H3307" t="str">
            <v>Кирпич</v>
          </cell>
          <cell r="L3307">
            <v>2</v>
          </cell>
          <cell r="M3307">
            <v>2</v>
          </cell>
          <cell r="Q3307">
            <v>516.9</v>
          </cell>
          <cell r="R3307">
            <v>457.9</v>
          </cell>
          <cell r="S3307">
            <v>412.10999999999996</v>
          </cell>
        </row>
        <row r="3308">
          <cell r="C3308" t="str">
            <v>Кунгурский муниципальный округ Пермского края</v>
          </cell>
          <cell r="D3308" t="str">
            <v>г. Кунгур, ул. Микушева, д. 1</v>
          </cell>
          <cell r="E3308" t="b">
            <v>1</v>
          </cell>
          <cell r="F3308">
            <v>1998</v>
          </cell>
          <cell r="G3308">
            <v>2009</v>
          </cell>
          <cell r="H3308" t="str">
            <v>кирпич</v>
          </cell>
          <cell r="L3308">
            <v>3</v>
          </cell>
          <cell r="M3308">
            <v>5</v>
          </cell>
          <cell r="Q3308">
            <v>3759.6</v>
          </cell>
          <cell r="R3308">
            <v>3353.4</v>
          </cell>
          <cell r="S3308">
            <v>3324.3</v>
          </cell>
          <cell r="T3308">
            <v>155</v>
          </cell>
        </row>
        <row r="3309">
          <cell r="C3309" t="str">
            <v>Кунгурский муниципальный округ Пермского края</v>
          </cell>
          <cell r="D3309" t="str">
            <v>г. Кунгур, ул. Микушева, д. 19</v>
          </cell>
          <cell r="E3309" t="b">
            <v>1</v>
          </cell>
          <cell r="F3309">
            <v>1953</v>
          </cell>
          <cell r="H3309" t="str">
            <v>Шлакоблок</v>
          </cell>
          <cell r="L3309">
            <v>2</v>
          </cell>
          <cell r="M3309">
            <v>2</v>
          </cell>
          <cell r="Q3309">
            <v>773.9</v>
          </cell>
          <cell r="R3309">
            <v>773.9</v>
          </cell>
          <cell r="S3309">
            <v>696.51</v>
          </cell>
        </row>
        <row r="3310">
          <cell r="C3310" t="str">
            <v>Кунгурский муниципальный округ Пермского края</v>
          </cell>
          <cell r="D3310" t="str">
            <v>г. Кунгур, ул. Молодежная, д. 10</v>
          </cell>
          <cell r="E3310" t="b">
            <v>1</v>
          </cell>
          <cell r="F3310">
            <v>1965</v>
          </cell>
          <cell r="H3310" t="str">
            <v>Брус</v>
          </cell>
          <cell r="L3310">
            <v>2</v>
          </cell>
          <cell r="M3310">
            <v>1</v>
          </cell>
          <cell r="Q3310">
            <v>352</v>
          </cell>
          <cell r="R3310">
            <v>338.5</v>
          </cell>
          <cell r="S3310">
            <v>304.64999999999998</v>
          </cell>
        </row>
        <row r="3311">
          <cell r="C3311" t="str">
            <v>Кунгурский муниципальный округ Пермского края</v>
          </cell>
          <cell r="D3311" t="str">
            <v>г. Кунгур, ул. Молодежная, д. 14</v>
          </cell>
          <cell r="E3311" t="b">
            <v>1</v>
          </cell>
          <cell r="F3311">
            <v>1968</v>
          </cell>
          <cell r="H3311" t="str">
            <v>Кирпич</v>
          </cell>
          <cell r="L3311">
            <v>2</v>
          </cell>
          <cell r="M3311">
            <v>2</v>
          </cell>
          <cell r="Q3311">
            <v>460.3</v>
          </cell>
          <cell r="R3311">
            <v>460.3</v>
          </cell>
          <cell r="S3311">
            <v>414.27</v>
          </cell>
        </row>
        <row r="3312">
          <cell r="C3312" t="str">
            <v>Кунгурский муниципальный округ Пермского края</v>
          </cell>
          <cell r="D3312" t="str">
            <v>г. Кунгур, ул. Молодежная, д. 16</v>
          </cell>
          <cell r="E3312" t="b">
            <v>1</v>
          </cell>
          <cell r="F3312">
            <v>1969</v>
          </cell>
          <cell r="H3312" t="str">
            <v>Кирпич</v>
          </cell>
          <cell r="L3312">
            <v>2</v>
          </cell>
          <cell r="M3312">
            <v>2</v>
          </cell>
          <cell r="Q3312">
            <v>464.7</v>
          </cell>
          <cell r="R3312">
            <v>464.7</v>
          </cell>
          <cell r="S3312">
            <v>418.23</v>
          </cell>
        </row>
        <row r="3313">
          <cell r="C3313" t="str">
            <v>Кунгурский муниципальный округ Пермского края</v>
          </cell>
          <cell r="D3313" t="str">
            <v>г. Кунгур, ул. Молодежная, д. 23</v>
          </cell>
          <cell r="E3313" t="b">
            <v>1</v>
          </cell>
          <cell r="F3313">
            <v>1980</v>
          </cell>
          <cell r="H3313" t="str">
            <v>Засыпные с дер. каркасом</v>
          </cell>
          <cell r="L3313">
            <v>1</v>
          </cell>
          <cell r="M3313">
            <v>2</v>
          </cell>
          <cell r="Q3313">
            <v>380.2</v>
          </cell>
          <cell r="R3313">
            <v>321.7</v>
          </cell>
          <cell r="S3313">
            <v>289.52999999999997</v>
          </cell>
        </row>
        <row r="3314">
          <cell r="C3314" t="str">
            <v>Кунгурский муниципальный округ Пермского края</v>
          </cell>
          <cell r="D3314" t="str">
            <v>г. Кунгур, ул. Молодежная, д. 25</v>
          </cell>
          <cell r="E3314" t="b">
            <v>1</v>
          </cell>
          <cell r="F3314">
            <v>1978</v>
          </cell>
          <cell r="H3314" t="str">
            <v>Засыпные с дер. каркасом</v>
          </cell>
          <cell r="L3314">
            <v>1</v>
          </cell>
          <cell r="Q3314">
            <v>385.5</v>
          </cell>
          <cell r="R3314">
            <v>334.5</v>
          </cell>
          <cell r="S3314">
            <v>301.05</v>
          </cell>
        </row>
        <row r="3315">
          <cell r="C3315" t="str">
            <v>Кунгурский муниципальный округ Пермского края</v>
          </cell>
          <cell r="D3315" t="str">
            <v>г. Кунгур, ул. Молодежная, д. 41</v>
          </cell>
          <cell r="E3315" t="b">
            <v>1</v>
          </cell>
          <cell r="F3315">
            <v>1981</v>
          </cell>
          <cell r="H3315" t="str">
            <v>Засыпные с дер. Каркасом</v>
          </cell>
          <cell r="L3315">
            <v>1</v>
          </cell>
          <cell r="Q3315">
            <v>387.3</v>
          </cell>
          <cell r="R3315">
            <v>353.6</v>
          </cell>
          <cell r="S3315">
            <v>318.24</v>
          </cell>
        </row>
        <row r="3316">
          <cell r="C3316" t="str">
            <v>Кунгурский муниципальный округ Пермского края</v>
          </cell>
          <cell r="D3316" t="str">
            <v>г. Кунгур, ул. Мопра, д. 2</v>
          </cell>
          <cell r="E3316" t="b">
            <v>1</v>
          </cell>
          <cell r="F3316">
            <v>1928</v>
          </cell>
          <cell r="H3316" t="str">
            <v>Брус</v>
          </cell>
          <cell r="L3316">
            <v>2</v>
          </cell>
          <cell r="M3316">
            <v>4</v>
          </cell>
          <cell r="Q3316">
            <v>284.8</v>
          </cell>
          <cell r="R3316">
            <v>284.8</v>
          </cell>
          <cell r="S3316">
            <v>256.32</v>
          </cell>
        </row>
        <row r="3317">
          <cell r="C3317" t="str">
            <v>Кунгурский муниципальный округ Пермского края</v>
          </cell>
          <cell r="D3317" t="str">
            <v>г. Кунгур, ул. Нефтяников, д. 3</v>
          </cell>
          <cell r="E3317" t="b">
            <v>1</v>
          </cell>
          <cell r="F3317">
            <v>1994</v>
          </cell>
          <cell r="H3317" t="str">
            <v>Панель</v>
          </cell>
          <cell r="L3317">
            <v>5</v>
          </cell>
          <cell r="M3317">
            <v>4</v>
          </cell>
          <cell r="Q3317">
            <v>2674.8</v>
          </cell>
          <cell r="R3317">
            <v>2674.8</v>
          </cell>
          <cell r="S3317">
            <v>1489.6999999999998</v>
          </cell>
          <cell r="T3317">
            <v>147</v>
          </cell>
        </row>
        <row r="3318">
          <cell r="C3318" t="str">
            <v>Кунгурский муниципальный округ Пермского края</v>
          </cell>
          <cell r="D3318" t="str">
            <v>г. Кунгур, ул. Нефтяников, д. 5</v>
          </cell>
          <cell r="E3318" t="b">
            <v>1</v>
          </cell>
          <cell r="F3318">
            <v>1992</v>
          </cell>
          <cell r="H3318" t="str">
            <v>Панель</v>
          </cell>
          <cell r="L3318">
            <v>5</v>
          </cell>
          <cell r="M3318">
            <v>4</v>
          </cell>
          <cell r="Q3318">
            <v>4834.3999999999996</v>
          </cell>
          <cell r="R3318">
            <v>2719.7</v>
          </cell>
          <cell r="S3318">
            <v>2447.73</v>
          </cell>
        </row>
        <row r="3319">
          <cell r="C3319" t="str">
            <v>Кунгурский муниципальный округ Пермского края</v>
          </cell>
          <cell r="D3319" t="str">
            <v>г. Кунгур, ул. Нефтяников, д. 35</v>
          </cell>
          <cell r="E3319" t="b">
            <v>1</v>
          </cell>
          <cell r="F3319">
            <v>1988</v>
          </cell>
          <cell r="H3319" t="str">
            <v>Кирпич</v>
          </cell>
          <cell r="L3319">
            <v>5</v>
          </cell>
          <cell r="M3319">
            <v>6</v>
          </cell>
          <cell r="Q3319">
            <v>4377.1000000000004</v>
          </cell>
          <cell r="R3319">
            <v>4377.1000000000004</v>
          </cell>
          <cell r="S3319">
            <v>3939.3900000000003</v>
          </cell>
        </row>
        <row r="3320">
          <cell r="C3320" t="str">
            <v>Кунгурский муниципальный округ Пермского края</v>
          </cell>
          <cell r="D3320" t="str">
            <v>г. Кунгур, ул. Нефтяников, д. 37</v>
          </cell>
          <cell r="E3320" t="b">
            <v>1</v>
          </cell>
          <cell r="F3320">
            <v>1987</v>
          </cell>
          <cell r="H3320" t="str">
            <v>Кирпич</v>
          </cell>
          <cell r="L3320">
            <v>5</v>
          </cell>
          <cell r="M3320">
            <v>6</v>
          </cell>
          <cell r="Q3320">
            <v>4007.2</v>
          </cell>
          <cell r="R3320">
            <v>4007.2</v>
          </cell>
          <cell r="S3320">
            <v>3606.4799999999996</v>
          </cell>
        </row>
        <row r="3321">
          <cell r="C3321" t="str">
            <v>Кунгурский муниципальный округ Пермского края</v>
          </cell>
          <cell r="D3321" t="str">
            <v>г. Кунгур, ул. Новая, д. 1Б</v>
          </cell>
          <cell r="E3321" t="b">
            <v>1</v>
          </cell>
          <cell r="F3321">
            <v>1976</v>
          </cell>
          <cell r="H3321" t="str">
            <v>Кирпич</v>
          </cell>
          <cell r="L3321">
            <v>2</v>
          </cell>
          <cell r="M3321">
            <v>2</v>
          </cell>
          <cell r="Q3321">
            <v>504.5</v>
          </cell>
          <cell r="R3321">
            <v>446.3</v>
          </cell>
          <cell r="S3321">
            <v>401.67</v>
          </cell>
        </row>
        <row r="3322">
          <cell r="C3322" t="str">
            <v>Кунгурский муниципальный округ Пермского края</v>
          </cell>
          <cell r="D3322" t="str">
            <v>г. Кунгур, ул. Новые дома, д. 1</v>
          </cell>
          <cell r="E3322" t="b">
            <v>1</v>
          </cell>
          <cell r="F3322">
            <v>1951</v>
          </cell>
          <cell r="H3322" t="str">
            <v>Кирпич</v>
          </cell>
          <cell r="L3322">
            <v>2</v>
          </cell>
          <cell r="M3322">
            <v>1</v>
          </cell>
          <cell r="Q3322">
            <v>370</v>
          </cell>
          <cell r="R3322">
            <v>370</v>
          </cell>
          <cell r="S3322">
            <v>333</v>
          </cell>
        </row>
        <row r="3323">
          <cell r="C3323" t="str">
            <v>Кунгурский муниципальный округ Пермского края</v>
          </cell>
          <cell r="D3323" t="str">
            <v>г. Кунгур, ул. Новые дома, д. 2</v>
          </cell>
          <cell r="E3323" t="b">
            <v>1</v>
          </cell>
          <cell r="F3323">
            <v>1951</v>
          </cell>
          <cell r="H3323" t="str">
            <v>Кирпич</v>
          </cell>
          <cell r="L3323">
            <v>2</v>
          </cell>
          <cell r="M3323">
            <v>1</v>
          </cell>
          <cell r="Q3323">
            <v>366.2</v>
          </cell>
          <cell r="R3323">
            <v>366.2</v>
          </cell>
          <cell r="S3323">
            <v>329.58</v>
          </cell>
        </row>
        <row r="3324">
          <cell r="C3324" t="str">
            <v>Кунгурский муниципальный округ Пермского края</v>
          </cell>
          <cell r="D3324" t="str">
            <v>г. Кунгур, ул. Новые дома, д. 3</v>
          </cell>
          <cell r="E3324" t="b">
            <v>1</v>
          </cell>
          <cell r="F3324">
            <v>1951</v>
          </cell>
          <cell r="H3324" t="str">
            <v>Кирпич</v>
          </cell>
          <cell r="L3324">
            <v>2</v>
          </cell>
          <cell r="M3324">
            <v>1</v>
          </cell>
          <cell r="Q3324">
            <v>360.9</v>
          </cell>
          <cell r="R3324">
            <v>360.9</v>
          </cell>
          <cell r="S3324">
            <v>324.81</v>
          </cell>
        </row>
        <row r="3325">
          <cell r="C3325" t="str">
            <v>Кунгурский муниципальный округ Пермского края</v>
          </cell>
          <cell r="D3325" t="str">
            <v>г. Кунгур, ул. Новые дома, д. 4</v>
          </cell>
          <cell r="E3325" t="b">
            <v>1</v>
          </cell>
          <cell r="F3325">
            <v>1951</v>
          </cell>
          <cell r="H3325" t="str">
            <v>Кирпич</v>
          </cell>
          <cell r="L3325">
            <v>2</v>
          </cell>
          <cell r="M3325">
            <v>1</v>
          </cell>
          <cell r="Q3325">
            <v>394.9</v>
          </cell>
          <cell r="R3325">
            <v>359</v>
          </cell>
          <cell r="S3325">
            <v>319.89999999999998</v>
          </cell>
          <cell r="T3325">
            <v>17</v>
          </cell>
        </row>
        <row r="3326">
          <cell r="C3326" t="str">
            <v>Кунгурский муниципальный округ Пермского края</v>
          </cell>
          <cell r="D3326" t="str">
            <v>г. Кунгур, ул. Новые дома, д. 5</v>
          </cell>
          <cell r="E3326" t="b">
            <v>1</v>
          </cell>
          <cell r="F3326">
            <v>1952</v>
          </cell>
          <cell r="H3326" t="str">
            <v>Кирпич</v>
          </cell>
          <cell r="L3326">
            <v>2</v>
          </cell>
          <cell r="M3326">
            <v>1</v>
          </cell>
          <cell r="Q3326">
            <v>371</v>
          </cell>
          <cell r="R3326">
            <v>371</v>
          </cell>
          <cell r="S3326">
            <v>333.9</v>
          </cell>
        </row>
        <row r="3327">
          <cell r="C3327" t="str">
            <v>Кунгурский муниципальный округ Пермского края</v>
          </cell>
          <cell r="D3327" t="str">
            <v>г. Кунгур, ул. Новые дома, д. 7</v>
          </cell>
          <cell r="E3327" t="b">
            <v>1</v>
          </cell>
          <cell r="F3327">
            <v>1953</v>
          </cell>
          <cell r="H3327" t="str">
            <v>Кирпич</v>
          </cell>
          <cell r="L3327">
            <v>2</v>
          </cell>
          <cell r="M3327">
            <v>1</v>
          </cell>
          <cell r="Q3327">
            <v>411</v>
          </cell>
          <cell r="R3327">
            <v>373.6</v>
          </cell>
          <cell r="S3327">
            <v>373.6</v>
          </cell>
          <cell r="T3327">
            <v>25</v>
          </cell>
        </row>
        <row r="3328">
          <cell r="C3328" t="str">
            <v>Кунгурский муниципальный округ Пермского края</v>
          </cell>
          <cell r="D3328" t="str">
            <v>г. Кунгур, ул. Новые дома, д. 8</v>
          </cell>
          <cell r="E3328" t="b">
            <v>1</v>
          </cell>
          <cell r="F3328">
            <v>1954</v>
          </cell>
          <cell r="H3328" t="str">
            <v>Кирпич</v>
          </cell>
          <cell r="L3328">
            <v>2</v>
          </cell>
          <cell r="M3328">
            <v>1</v>
          </cell>
          <cell r="Q3328">
            <v>387.7</v>
          </cell>
          <cell r="R3328">
            <v>387.7</v>
          </cell>
          <cell r="S3328">
            <v>348.93</v>
          </cell>
        </row>
        <row r="3329">
          <cell r="C3329" t="str">
            <v>Кунгурский муниципальный округ Пермского края</v>
          </cell>
          <cell r="D3329" t="str">
            <v>г. Кунгур, ул. Новые дома, д. 9</v>
          </cell>
          <cell r="E3329" t="b">
            <v>1</v>
          </cell>
          <cell r="F3329">
            <v>1953</v>
          </cell>
          <cell r="H3329" t="str">
            <v>Кирпич</v>
          </cell>
          <cell r="L3329">
            <v>2</v>
          </cell>
          <cell r="M3329">
            <v>1</v>
          </cell>
          <cell r="Q3329">
            <v>433.7</v>
          </cell>
          <cell r="R3329">
            <v>394.3</v>
          </cell>
          <cell r="S3329">
            <v>394.3</v>
          </cell>
          <cell r="T3329">
            <v>27</v>
          </cell>
        </row>
        <row r="3330">
          <cell r="C3330" t="str">
            <v>Кунгурский муниципальный округ Пермского края</v>
          </cell>
          <cell r="D3330" t="str">
            <v>г. Кунгур, ул. Новые дома, д. 10</v>
          </cell>
          <cell r="E3330" t="b">
            <v>1</v>
          </cell>
          <cell r="F3330">
            <v>1953</v>
          </cell>
          <cell r="H3330" t="str">
            <v>Кирпич</v>
          </cell>
          <cell r="L3330">
            <v>2</v>
          </cell>
          <cell r="M3330">
            <v>1</v>
          </cell>
          <cell r="Q3330">
            <v>426.5</v>
          </cell>
          <cell r="R3330">
            <v>387.7</v>
          </cell>
          <cell r="S3330">
            <v>387.7</v>
          </cell>
          <cell r="T3330">
            <v>24</v>
          </cell>
        </row>
        <row r="3331">
          <cell r="C3331" t="str">
            <v>Кунгурский муниципальный округ Пермского края</v>
          </cell>
          <cell r="D3331" t="str">
            <v>г. Кунгур, ул. Новые дома, д. 11А</v>
          </cell>
          <cell r="E3331" t="b">
            <v>1</v>
          </cell>
          <cell r="F3331">
            <v>1958</v>
          </cell>
          <cell r="H3331" t="str">
            <v>Кирпич</v>
          </cell>
          <cell r="L3331">
            <v>1</v>
          </cell>
          <cell r="M3331">
            <v>1</v>
          </cell>
          <cell r="Q3331">
            <v>348.3</v>
          </cell>
          <cell r="R3331">
            <v>348.3</v>
          </cell>
          <cell r="S3331">
            <v>313.47000000000003</v>
          </cell>
        </row>
        <row r="3332">
          <cell r="C3332" t="str">
            <v>Кунгурский муниципальный округ Пермского края</v>
          </cell>
          <cell r="D3332" t="str">
            <v>г. Кунгур, ул. Октябрьская, д. 25</v>
          </cell>
          <cell r="E3332" t="b">
            <v>1</v>
          </cell>
          <cell r="F3332">
            <v>1868</v>
          </cell>
          <cell r="H3332" t="str">
            <v>Дерево</v>
          </cell>
          <cell r="L3332">
            <v>2</v>
          </cell>
          <cell r="M3332">
            <v>1</v>
          </cell>
          <cell r="Q3332">
            <v>482.6</v>
          </cell>
          <cell r="R3332">
            <v>334.4</v>
          </cell>
          <cell r="S3332">
            <v>300.95999999999998</v>
          </cell>
        </row>
        <row r="3333">
          <cell r="C3333" t="str">
            <v>Кунгурский муниципальный округ Пермского края</v>
          </cell>
          <cell r="D3333" t="str">
            <v>г. Кунгур, ул. Октябрьская, д. 50А</v>
          </cell>
          <cell r="E3333" t="b">
            <v>1</v>
          </cell>
          <cell r="F3333">
            <v>1888</v>
          </cell>
          <cell r="H3333" t="str">
            <v>Кирпич</v>
          </cell>
          <cell r="L3333">
            <v>2</v>
          </cell>
          <cell r="M3333">
            <v>2</v>
          </cell>
          <cell r="Q3333">
            <v>367.6</v>
          </cell>
          <cell r="R3333">
            <v>304.8</v>
          </cell>
          <cell r="S3333">
            <v>304.8</v>
          </cell>
          <cell r="T3333">
            <v>28</v>
          </cell>
        </row>
        <row r="3334">
          <cell r="C3334" t="str">
            <v>Кунгурский муниципальный округ Пермского края</v>
          </cell>
          <cell r="D3334" t="str">
            <v>г. Кунгур, ул. Полетаевская, д. 2</v>
          </cell>
          <cell r="E3334" t="b">
            <v>1</v>
          </cell>
          <cell r="F3334">
            <v>1981</v>
          </cell>
          <cell r="H3334" t="str">
            <v>Кирпич</v>
          </cell>
          <cell r="L3334">
            <v>2</v>
          </cell>
          <cell r="M3334">
            <v>1</v>
          </cell>
          <cell r="Q3334">
            <v>1538.4</v>
          </cell>
          <cell r="R3334">
            <v>778</v>
          </cell>
          <cell r="S3334">
            <v>700.2</v>
          </cell>
        </row>
        <row r="3335">
          <cell r="C3335" t="str">
            <v>Кунгурский муниципальный округ Пермского края</v>
          </cell>
          <cell r="D3335" t="str">
            <v>г. Кунгур, ул. Полетаевская, д. 14</v>
          </cell>
          <cell r="E3335" t="b">
            <v>1</v>
          </cell>
          <cell r="F3335">
            <v>1974</v>
          </cell>
          <cell r="H3335" t="str">
            <v>Кирпич</v>
          </cell>
          <cell r="L3335">
            <v>2</v>
          </cell>
          <cell r="M3335">
            <v>3</v>
          </cell>
          <cell r="Q3335">
            <v>989.3</v>
          </cell>
          <cell r="R3335">
            <v>899.4</v>
          </cell>
          <cell r="S3335">
            <v>858.1</v>
          </cell>
          <cell r="T3335">
            <v>50</v>
          </cell>
        </row>
        <row r="3336">
          <cell r="C3336" t="str">
            <v>Кунгурский муниципальный округ Пермского края</v>
          </cell>
          <cell r="D3336" t="str">
            <v>г. Кунгур, ул. Полетаевская, д. 16</v>
          </cell>
          <cell r="E3336" t="b">
            <v>1</v>
          </cell>
          <cell r="F3336">
            <v>1977</v>
          </cell>
          <cell r="H3336" t="str">
            <v>Кирпич</v>
          </cell>
          <cell r="L3336">
            <v>2</v>
          </cell>
          <cell r="M3336">
            <v>3</v>
          </cell>
          <cell r="Q3336">
            <v>975.2</v>
          </cell>
          <cell r="R3336">
            <v>886.5</v>
          </cell>
          <cell r="S3336">
            <v>886.5</v>
          </cell>
          <cell r="T3336">
            <v>46</v>
          </cell>
        </row>
        <row r="3337">
          <cell r="C3337" t="str">
            <v>Кунгурский муниципальный округ Пермского края</v>
          </cell>
          <cell r="D3337" t="str">
            <v>г. Кунгур, ул. Полетаевская, д. 18</v>
          </cell>
          <cell r="E3337" t="b">
            <v>1</v>
          </cell>
          <cell r="F3337">
            <v>1978</v>
          </cell>
          <cell r="G3337">
            <v>2010</v>
          </cell>
          <cell r="H3337" t="str">
            <v>кирпич</v>
          </cell>
          <cell r="L3337">
            <v>5</v>
          </cell>
          <cell r="M3337">
            <v>4</v>
          </cell>
          <cell r="Q3337">
            <v>3364.7</v>
          </cell>
          <cell r="R3337">
            <v>2271</v>
          </cell>
          <cell r="S3337">
            <v>2133</v>
          </cell>
          <cell r="T3337">
            <v>170</v>
          </cell>
        </row>
        <row r="3338">
          <cell r="C3338" t="str">
            <v>Кунгурский муниципальный округ Пермского края</v>
          </cell>
          <cell r="D3338" t="str">
            <v>г. Кунгур, ул. Полетаевская, д. 14А</v>
          </cell>
          <cell r="E3338" t="b">
            <v>1</v>
          </cell>
          <cell r="F3338">
            <v>1985</v>
          </cell>
          <cell r="H3338" t="str">
            <v>Кирпич</v>
          </cell>
          <cell r="L3338">
            <v>5</v>
          </cell>
          <cell r="M3338">
            <v>4</v>
          </cell>
          <cell r="Q3338">
            <v>2965.6</v>
          </cell>
          <cell r="R3338">
            <v>2696</v>
          </cell>
          <cell r="S3338">
            <v>2638.2</v>
          </cell>
          <cell r="T3338">
            <v>130</v>
          </cell>
        </row>
        <row r="3339">
          <cell r="C3339" t="str">
            <v>Кунгурский муниципальный округ Пермского края</v>
          </cell>
          <cell r="D3339" t="str">
            <v>г. Кунгур, ул. Полетаевская, д. 2В</v>
          </cell>
          <cell r="E3339" t="b">
            <v>1</v>
          </cell>
          <cell r="F3339">
            <v>1982</v>
          </cell>
          <cell r="H3339" t="str">
            <v>Кирпич</v>
          </cell>
          <cell r="L3339">
            <v>5</v>
          </cell>
          <cell r="Q3339">
            <v>4747.5</v>
          </cell>
          <cell r="R3339">
            <v>4129.1000000000004</v>
          </cell>
          <cell r="S3339">
            <v>3716.1900000000005</v>
          </cell>
        </row>
        <row r="3340">
          <cell r="C3340" t="str">
            <v>Кунгурский муниципальный округ Пермского края</v>
          </cell>
          <cell r="D3340" t="str">
            <v>г. Кунгур, ул. Пономарева, д. 1Д</v>
          </cell>
          <cell r="E3340" t="b">
            <v>1</v>
          </cell>
          <cell r="F3340">
            <v>1975</v>
          </cell>
          <cell r="H3340" t="str">
            <v>Кирпич</v>
          </cell>
          <cell r="L3340">
            <v>2</v>
          </cell>
          <cell r="M3340">
            <v>2</v>
          </cell>
          <cell r="Q3340">
            <v>218.7</v>
          </cell>
          <cell r="R3340">
            <v>218.7</v>
          </cell>
          <cell r="S3340">
            <v>196.82999999999998</v>
          </cell>
        </row>
        <row r="3341">
          <cell r="C3341" t="str">
            <v>Кунгурский муниципальный округ Пермского края</v>
          </cell>
          <cell r="D3341" t="str">
            <v>г. Кунгур, ул. Попкова, д. 19</v>
          </cell>
          <cell r="E3341" t="b">
            <v>1</v>
          </cell>
          <cell r="F3341">
            <v>1985</v>
          </cell>
          <cell r="H3341" t="str">
            <v>Кирпич</v>
          </cell>
          <cell r="L3341">
            <v>5</v>
          </cell>
          <cell r="M3341">
            <v>4</v>
          </cell>
          <cell r="Q3341">
            <v>4732</v>
          </cell>
          <cell r="R3341">
            <v>2687.4</v>
          </cell>
          <cell r="S3341">
            <v>2418.66</v>
          </cell>
        </row>
        <row r="3342">
          <cell r="C3342" t="str">
            <v>Кунгурский муниципальный округ Пермского края</v>
          </cell>
          <cell r="D3342" t="str">
            <v>г. Кунгур, ул. Попкова, д. 21</v>
          </cell>
          <cell r="E3342" t="b">
            <v>1</v>
          </cell>
          <cell r="F3342">
            <v>1979</v>
          </cell>
          <cell r="H3342" t="str">
            <v>Кирпич</v>
          </cell>
          <cell r="L3342">
            <v>5</v>
          </cell>
          <cell r="M3342">
            <v>6</v>
          </cell>
          <cell r="Q3342">
            <v>7052.8</v>
          </cell>
          <cell r="R3342">
            <v>4139.3999999999996</v>
          </cell>
          <cell r="S3342">
            <v>3725.4599999999996</v>
          </cell>
        </row>
        <row r="3343">
          <cell r="C3343" t="str">
            <v>Кунгурский муниципальный округ Пермского края</v>
          </cell>
          <cell r="D3343" t="str">
            <v>г. Кунгур, ул. Попкова, д. 2А</v>
          </cell>
          <cell r="E3343" t="b">
            <v>1</v>
          </cell>
          <cell r="F3343">
            <v>1988</v>
          </cell>
          <cell r="G3343">
            <v>1988</v>
          </cell>
          <cell r="H3343" t="str">
            <v>кирпич</v>
          </cell>
          <cell r="L3343">
            <v>3</v>
          </cell>
          <cell r="M3343">
            <v>3</v>
          </cell>
          <cell r="Q3343">
            <v>1992.5</v>
          </cell>
          <cell r="R3343">
            <v>1787.5</v>
          </cell>
          <cell r="S3343">
            <v>1787.5</v>
          </cell>
          <cell r="T3343">
            <v>74</v>
          </cell>
        </row>
        <row r="3344">
          <cell r="C3344" t="str">
            <v>Кунгурский муниципальный округ Пермского края</v>
          </cell>
          <cell r="D3344" t="str">
            <v>г. Кунгур, ул. Попкова, д. 2Б</v>
          </cell>
          <cell r="E3344" t="b">
            <v>1</v>
          </cell>
          <cell r="F3344">
            <v>1992</v>
          </cell>
          <cell r="H3344" t="str">
            <v>Кирпич</v>
          </cell>
          <cell r="L3344">
            <v>2</v>
          </cell>
          <cell r="M3344">
            <v>2</v>
          </cell>
          <cell r="Q3344">
            <v>996.1</v>
          </cell>
          <cell r="R3344">
            <v>905.5</v>
          </cell>
          <cell r="S3344">
            <v>746.6</v>
          </cell>
          <cell r="T3344">
            <v>40</v>
          </cell>
        </row>
        <row r="3345">
          <cell r="C3345" t="str">
            <v>Кунгурский муниципальный округ Пермского края</v>
          </cell>
          <cell r="D3345" t="str">
            <v>г. Кунгур, ул. Пролетарская, д. 11</v>
          </cell>
          <cell r="E3345" t="b">
            <v>1</v>
          </cell>
          <cell r="F3345">
            <v>1989</v>
          </cell>
          <cell r="H3345" t="str">
            <v>Кирпич</v>
          </cell>
          <cell r="L3345">
            <v>5</v>
          </cell>
          <cell r="M3345">
            <v>4</v>
          </cell>
          <cell r="Q3345">
            <v>3211.4</v>
          </cell>
          <cell r="R3345">
            <v>3033.8</v>
          </cell>
          <cell r="S3345">
            <v>1487.1</v>
          </cell>
          <cell r="T3345">
            <v>132</v>
          </cell>
        </row>
        <row r="3346">
          <cell r="C3346" t="str">
            <v>Кунгурский муниципальный округ Пермского края</v>
          </cell>
          <cell r="D3346" t="str">
            <v>г. Кунгур, ул. Пролетарская, д. 119</v>
          </cell>
          <cell r="E3346" t="b">
            <v>1</v>
          </cell>
          <cell r="F3346">
            <v>1990</v>
          </cell>
          <cell r="H3346" t="str">
            <v>Кирпич</v>
          </cell>
          <cell r="L3346">
            <v>5</v>
          </cell>
          <cell r="M3346">
            <v>4</v>
          </cell>
          <cell r="Q3346">
            <v>3188.8</v>
          </cell>
          <cell r="R3346">
            <v>2898.9</v>
          </cell>
          <cell r="S3346">
            <v>2831.2000000000003</v>
          </cell>
          <cell r="T3346">
            <v>120</v>
          </cell>
        </row>
        <row r="3347">
          <cell r="C3347" t="str">
            <v>Кунгурский муниципальный округ Пермского края</v>
          </cell>
          <cell r="D3347" t="str">
            <v>г. Кунгур, ул. Пролетарская, д. 131</v>
          </cell>
          <cell r="E3347" t="b">
            <v>1</v>
          </cell>
          <cell r="F3347">
            <v>1979</v>
          </cell>
          <cell r="H3347" t="str">
            <v>Кирпич</v>
          </cell>
          <cell r="L3347">
            <v>5</v>
          </cell>
          <cell r="M3347">
            <v>3</v>
          </cell>
          <cell r="Q3347">
            <v>2390.1</v>
          </cell>
          <cell r="R3347">
            <v>2311.6999999999998</v>
          </cell>
          <cell r="S3347">
            <v>2080.5299999999997</v>
          </cell>
        </row>
        <row r="3348">
          <cell r="C3348" t="str">
            <v>Кунгурский муниципальный округ Пермского края</v>
          </cell>
          <cell r="D3348" t="str">
            <v>г. Кунгур, ул. Пролетарская, д. 135</v>
          </cell>
          <cell r="E3348" t="b">
            <v>1</v>
          </cell>
          <cell r="F3348">
            <v>1982</v>
          </cell>
          <cell r="H3348" t="str">
            <v>Кирпич</v>
          </cell>
          <cell r="L3348">
            <v>2</v>
          </cell>
          <cell r="M3348">
            <v>3</v>
          </cell>
          <cell r="Q3348">
            <v>1059.5999999999999</v>
          </cell>
          <cell r="R3348">
            <v>931.7</v>
          </cell>
          <cell r="S3348">
            <v>838.53</v>
          </cell>
        </row>
        <row r="3349">
          <cell r="C3349" t="str">
            <v>Кунгурский муниципальный округ Пермского края</v>
          </cell>
          <cell r="D3349" t="str">
            <v>г. Кунгур, ул. Пролетарская, д. 149</v>
          </cell>
          <cell r="E3349" t="b">
            <v>1</v>
          </cell>
          <cell r="F3349">
            <v>1994</v>
          </cell>
          <cell r="H3349" t="str">
            <v>Кирпич</v>
          </cell>
          <cell r="L3349">
            <v>2</v>
          </cell>
          <cell r="M3349">
            <v>2</v>
          </cell>
          <cell r="Q3349">
            <v>580.70000000000005</v>
          </cell>
          <cell r="R3349">
            <v>580.70000000000005</v>
          </cell>
          <cell r="S3349">
            <v>522.63</v>
          </cell>
        </row>
        <row r="3350">
          <cell r="C3350" t="str">
            <v>Кунгурский муниципальный округ Пермского края</v>
          </cell>
          <cell r="D3350" t="str">
            <v>г. Кунгур, ул. Пролетарская, д. 151</v>
          </cell>
          <cell r="E3350" t="b">
            <v>1</v>
          </cell>
          <cell r="F3350">
            <v>1963</v>
          </cell>
          <cell r="H3350" t="str">
            <v>Кирпич</v>
          </cell>
          <cell r="L3350">
            <v>2</v>
          </cell>
          <cell r="M3350">
            <v>2</v>
          </cell>
          <cell r="Q3350">
            <v>694.3</v>
          </cell>
          <cell r="R3350">
            <v>631.20000000000005</v>
          </cell>
          <cell r="S3350">
            <v>631.20000000000005</v>
          </cell>
          <cell r="T3350">
            <v>36</v>
          </cell>
        </row>
        <row r="3351">
          <cell r="C3351" t="str">
            <v>Кунгурский муниципальный округ Пермского края</v>
          </cell>
          <cell r="D3351" t="str">
            <v>г. Кунгур, ул. Пролетарская, д. 143А</v>
          </cell>
          <cell r="E3351" t="b">
            <v>1</v>
          </cell>
          <cell r="F3351">
            <v>1977</v>
          </cell>
          <cell r="H3351" t="str">
            <v>Кирпич</v>
          </cell>
          <cell r="L3351">
            <v>5</v>
          </cell>
          <cell r="M3351">
            <v>1</v>
          </cell>
          <cell r="Q3351">
            <v>2019.5</v>
          </cell>
          <cell r="R3351">
            <v>1835.93</v>
          </cell>
          <cell r="S3351">
            <v>1707.93</v>
          </cell>
          <cell r="T3351">
            <v>91</v>
          </cell>
        </row>
        <row r="3352">
          <cell r="C3352" t="str">
            <v>Кунгурский муниципальный округ Пермского края</v>
          </cell>
          <cell r="D3352" t="str">
            <v>г. Кунгур, ул. Просвещения, д. 10</v>
          </cell>
          <cell r="E3352" t="b">
            <v>1</v>
          </cell>
          <cell r="F3352">
            <v>1960</v>
          </cell>
          <cell r="H3352" t="str">
            <v>Кирпич</v>
          </cell>
          <cell r="L3352">
            <v>2</v>
          </cell>
          <cell r="M3352">
            <v>2</v>
          </cell>
          <cell r="Q3352">
            <v>884</v>
          </cell>
          <cell r="R3352">
            <v>803.6</v>
          </cell>
          <cell r="S3352">
            <v>803.6</v>
          </cell>
          <cell r="T3352">
            <v>56</v>
          </cell>
        </row>
        <row r="3353">
          <cell r="C3353" t="str">
            <v>Кунгурский муниципальный округ Пермского края</v>
          </cell>
          <cell r="D3353" t="str">
            <v>г. Кунгур, ул. Просвещения, д. 13</v>
          </cell>
          <cell r="E3353" t="b">
            <v>1</v>
          </cell>
          <cell r="F3353">
            <v>1988</v>
          </cell>
          <cell r="H3353" t="str">
            <v>Кирпич</v>
          </cell>
          <cell r="L3353">
            <v>5</v>
          </cell>
          <cell r="M3353">
            <v>12</v>
          </cell>
          <cell r="Q3353">
            <v>6423.7</v>
          </cell>
          <cell r="R3353">
            <v>5839.7</v>
          </cell>
          <cell r="S3353">
            <v>5807.9</v>
          </cell>
          <cell r="T3353">
            <v>383</v>
          </cell>
        </row>
        <row r="3354">
          <cell r="C3354" t="str">
            <v>Кунгурский муниципальный округ Пермского края</v>
          </cell>
          <cell r="D3354" t="str">
            <v>г. Кунгур, ул. Просвещения, д. 15</v>
          </cell>
          <cell r="E3354" t="b">
            <v>1</v>
          </cell>
          <cell r="F3354">
            <v>2016</v>
          </cell>
          <cell r="H3354" t="str">
            <v>кирпич</v>
          </cell>
          <cell r="I3354" t="str">
            <v>скатная</v>
          </cell>
          <cell r="J3354" t="str">
            <v>ГАЗ</v>
          </cell>
          <cell r="K3354" t="str">
            <v>имеется</v>
          </cell>
          <cell r="L3354">
            <v>3</v>
          </cell>
          <cell r="M3354">
            <v>3</v>
          </cell>
          <cell r="Q3354">
            <v>1625.8</v>
          </cell>
          <cell r="R3354">
            <v>1237.2</v>
          </cell>
          <cell r="S3354">
            <v>1237.2</v>
          </cell>
          <cell r="T3354">
            <v>27</v>
          </cell>
        </row>
        <row r="3355">
          <cell r="C3355" t="str">
            <v>Кунгурский муниципальный округ Пермского края</v>
          </cell>
          <cell r="D3355" t="str">
            <v>г. Кунгур, ул. Просвещения, д. 17</v>
          </cell>
          <cell r="E3355" t="b">
            <v>1</v>
          </cell>
          <cell r="F3355">
            <v>1993</v>
          </cell>
          <cell r="H3355" t="str">
            <v>Панель</v>
          </cell>
          <cell r="L3355">
            <v>5</v>
          </cell>
          <cell r="M3355">
            <v>5</v>
          </cell>
          <cell r="Q3355">
            <v>3135.4</v>
          </cell>
          <cell r="R3355">
            <v>2850.4</v>
          </cell>
          <cell r="S3355">
            <v>2850.4</v>
          </cell>
          <cell r="T3355">
            <v>121</v>
          </cell>
        </row>
        <row r="3356">
          <cell r="C3356" t="str">
            <v>Кунгурский муниципальный округ Пермского края</v>
          </cell>
          <cell r="D3356" t="str">
            <v>г. Кунгур, ул. Просвещения, д. 39</v>
          </cell>
          <cell r="E3356" t="b">
            <v>1</v>
          </cell>
          <cell r="F3356">
            <v>1961</v>
          </cell>
          <cell r="H3356" t="str">
            <v>Кирпич</v>
          </cell>
          <cell r="L3356">
            <v>2</v>
          </cell>
          <cell r="M3356">
            <v>1</v>
          </cell>
          <cell r="Q3356">
            <v>262.8</v>
          </cell>
          <cell r="R3356">
            <v>262.8</v>
          </cell>
          <cell r="S3356">
            <v>236.52</v>
          </cell>
        </row>
        <row r="3357">
          <cell r="C3357" t="str">
            <v>Кунгурский муниципальный округ Пермского края</v>
          </cell>
          <cell r="D3357" t="str">
            <v>г. Кунгур, ул. Просвещения, д. 15А</v>
          </cell>
          <cell r="E3357" t="b">
            <v>1</v>
          </cell>
          <cell r="F3357">
            <v>2016</v>
          </cell>
          <cell r="H3357" t="str">
            <v>кирпич</v>
          </cell>
          <cell r="I3357" t="str">
            <v>скатная</v>
          </cell>
          <cell r="J3357" t="str">
            <v>ГАЗ</v>
          </cell>
          <cell r="K3357" t="str">
            <v>имеется</v>
          </cell>
          <cell r="L3357">
            <v>3</v>
          </cell>
          <cell r="M3357">
            <v>3</v>
          </cell>
          <cell r="Q3357">
            <v>1655.7</v>
          </cell>
          <cell r="R3357">
            <v>1450.8</v>
          </cell>
          <cell r="S3357">
            <v>1450.8</v>
          </cell>
          <cell r="T3357">
            <v>30</v>
          </cell>
        </row>
        <row r="3358">
          <cell r="C3358" t="str">
            <v>Кунгурский муниципальный округ Пермского края</v>
          </cell>
          <cell r="D3358" t="str">
            <v>г. Кунгур, ул. Просвещения, д. 15Б</v>
          </cell>
          <cell r="E3358" t="b">
            <v>1</v>
          </cell>
          <cell r="F3358">
            <v>2016</v>
          </cell>
          <cell r="H3358" t="str">
            <v>кирпич</v>
          </cell>
          <cell r="I3358" t="str">
            <v>скатная</v>
          </cell>
          <cell r="J3358" t="str">
            <v>ГАЗ</v>
          </cell>
          <cell r="K3358" t="str">
            <v>имеется</v>
          </cell>
          <cell r="L3358">
            <v>3</v>
          </cell>
          <cell r="M3358">
            <v>3</v>
          </cell>
          <cell r="Q3358">
            <v>1640.3</v>
          </cell>
          <cell r="R3358">
            <v>1416.5</v>
          </cell>
          <cell r="S3358">
            <v>1416.5</v>
          </cell>
          <cell r="T3358">
            <v>53</v>
          </cell>
        </row>
        <row r="3359">
          <cell r="C3359" t="str">
            <v>Кунгурский муниципальный округ Пермского края</v>
          </cell>
          <cell r="D3359" t="str">
            <v>г. Кунгур, ул. Просвещения, д. 17А</v>
          </cell>
          <cell r="E3359" t="b">
            <v>1</v>
          </cell>
          <cell r="F3359">
            <v>1993</v>
          </cell>
          <cell r="H3359" t="str">
            <v>Панель</v>
          </cell>
          <cell r="L3359">
            <v>5</v>
          </cell>
          <cell r="M3359">
            <v>5</v>
          </cell>
          <cell r="Q3359">
            <v>3134.6</v>
          </cell>
          <cell r="R3359">
            <v>2849.6</v>
          </cell>
          <cell r="S3359">
            <v>2728.1</v>
          </cell>
          <cell r="T3359">
            <v>109</v>
          </cell>
        </row>
        <row r="3360">
          <cell r="C3360" t="str">
            <v>Кунгурский муниципальный округ Пермского края</v>
          </cell>
          <cell r="D3360" t="str">
            <v>г. Кунгур, ул. Пугачева, д. 48</v>
          </cell>
          <cell r="E3360" t="b">
            <v>1</v>
          </cell>
          <cell r="F3360">
            <v>1979</v>
          </cell>
          <cell r="G3360">
            <v>1979</v>
          </cell>
          <cell r="H3360" t="str">
            <v>кирпич</v>
          </cell>
          <cell r="L3360">
            <v>5</v>
          </cell>
          <cell r="M3360">
            <v>8</v>
          </cell>
          <cell r="Q3360">
            <v>5658.6</v>
          </cell>
          <cell r="R3360">
            <v>5171.6000000000004</v>
          </cell>
          <cell r="S3360">
            <v>5113.6000000000004</v>
          </cell>
          <cell r="T3360">
            <v>217</v>
          </cell>
        </row>
        <row r="3361">
          <cell r="C3361" t="str">
            <v>Кунгурский муниципальный округ Пермского края</v>
          </cell>
          <cell r="D3361" t="str">
            <v>г. Кунгур, ул. Пугачева, д. 181</v>
          </cell>
          <cell r="E3361" t="b">
            <v>1</v>
          </cell>
          <cell r="F3361">
            <v>1989</v>
          </cell>
          <cell r="H3361" t="str">
            <v>Кирпич</v>
          </cell>
          <cell r="L3361">
            <v>3</v>
          </cell>
          <cell r="M3361">
            <v>3</v>
          </cell>
          <cell r="Q3361">
            <v>1816.2</v>
          </cell>
          <cell r="R3361">
            <v>1651.1</v>
          </cell>
          <cell r="S3361">
            <v>1651.1</v>
          </cell>
          <cell r="T3361">
            <v>60</v>
          </cell>
        </row>
        <row r="3362">
          <cell r="C3362" t="str">
            <v>Кунгурский муниципальный округ Пермского края</v>
          </cell>
          <cell r="D3362" t="str">
            <v>г. Кунгур, ул. Пугачева, д. 34А</v>
          </cell>
          <cell r="E3362" t="b">
            <v>1</v>
          </cell>
          <cell r="F3362">
            <v>1956</v>
          </cell>
          <cell r="H3362" t="str">
            <v>Брус</v>
          </cell>
          <cell r="L3362">
            <v>2</v>
          </cell>
          <cell r="M3362">
            <v>2</v>
          </cell>
          <cell r="Q3362">
            <v>224.4</v>
          </cell>
          <cell r="R3362">
            <v>224.4</v>
          </cell>
          <cell r="S3362">
            <v>201.96</v>
          </cell>
        </row>
        <row r="3363">
          <cell r="C3363" t="str">
            <v>Кунгурский муниципальный округ Пермского края</v>
          </cell>
          <cell r="D3363" t="str">
            <v>г. Кунгур, ул. Путевая, д. 15</v>
          </cell>
          <cell r="E3363" t="b">
            <v>1</v>
          </cell>
          <cell r="F3363">
            <v>1957</v>
          </cell>
          <cell r="H3363" t="str">
            <v>Дерево</v>
          </cell>
          <cell r="L3363">
            <v>2</v>
          </cell>
          <cell r="M3363">
            <v>1</v>
          </cell>
          <cell r="Q3363">
            <v>439.6</v>
          </cell>
          <cell r="R3363">
            <v>405.3</v>
          </cell>
          <cell r="S3363">
            <v>306.3</v>
          </cell>
          <cell r="T3363">
            <v>26</v>
          </cell>
        </row>
        <row r="3364">
          <cell r="C3364" t="str">
            <v>Кунгурский муниципальный округ Пермского края</v>
          </cell>
          <cell r="D3364" t="str">
            <v>г. Кунгур, ул. Рельсовая, д. 88</v>
          </cell>
          <cell r="E3364" t="b">
            <v>1</v>
          </cell>
          <cell r="F3364">
            <v>1962</v>
          </cell>
          <cell r="H3364" t="str">
            <v>Кирпич</v>
          </cell>
          <cell r="L3364">
            <v>2</v>
          </cell>
          <cell r="M3364">
            <v>2</v>
          </cell>
          <cell r="Q3364">
            <v>515.20000000000005</v>
          </cell>
          <cell r="R3364">
            <v>452.5</v>
          </cell>
          <cell r="S3364">
            <v>407.25</v>
          </cell>
        </row>
        <row r="3365">
          <cell r="C3365" t="str">
            <v>Кунгурский муниципальный округ Пермского края</v>
          </cell>
          <cell r="D3365" t="str">
            <v>г. Кунгур, ул. Рельсовая, д. 22А</v>
          </cell>
          <cell r="E3365" t="b">
            <v>1</v>
          </cell>
          <cell r="F3365">
            <v>1989</v>
          </cell>
          <cell r="H3365" t="str">
            <v>Панель</v>
          </cell>
          <cell r="L3365">
            <v>2</v>
          </cell>
          <cell r="M3365">
            <v>1</v>
          </cell>
          <cell r="Q3365">
            <v>484.2</v>
          </cell>
          <cell r="R3365">
            <v>334.5</v>
          </cell>
          <cell r="S3365">
            <v>301.05</v>
          </cell>
        </row>
        <row r="3366">
          <cell r="C3366" t="str">
            <v>Кунгурский муниципальный округ Пермского края</v>
          </cell>
          <cell r="D3366" t="str">
            <v>г. Кунгур, ул. Рельсовая, д. 22В</v>
          </cell>
          <cell r="E3366" t="b">
            <v>1</v>
          </cell>
          <cell r="F3366">
            <v>1990</v>
          </cell>
          <cell r="H3366" t="str">
            <v>Кирпич</v>
          </cell>
          <cell r="L3366">
            <v>2</v>
          </cell>
          <cell r="M3366">
            <v>3</v>
          </cell>
          <cell r="Q3366">
            <v>581.5</v>
          </cell>
          <cell r="R3366">
            <v>581.5</v>
          </cell>
          <cell r="S3366">
            <v>523.35</v>
          </cell>
        </row>
        <row r="3367">
          <cell r="C3367" t="str">
            <v>Кунгурский муниципальный округ Пермского края</v>
          </cell>
          <cell r="D3367" t="str">
            <v>г. Кунгур, ул. Российская, д. 27</v>
          </cell>
          <cell r="E3367" t="b">
            <v>1</v>
          </cell>
          <cell r="F3367">
            <v>2013</v>
          </cell>
          <cell r="H3367" t="str">
            <v>Кирпич</v>
          </cell>
          <cell r="L3367">
            <v>9</v>
          </cell>
          <cell r="M3367">
            <v>1</v>
          </cell>
          <cell r="N3367">
            <v>1</v>
          </cell>
          <cell r="O3367">
            <v>1</v>
          </cell>
          <cell r="Q3367">
            <v>3468.6</v>
          </cell>
          <cell r="R3367">
            <v>2525.3000000000002</v>
          </cell>
          <cell r="S3367">
            <v>2272.77</v>
          </cell>
        </row>
        <row r="3368">
          <cell r="C3368" t="str">
            <v>Кунгурский муниципальный округ Пермского края</v>
          </cell>
          <cell r="D3368" t="str">
            <v>г. Кунгур, ул. Российская, д. 29</v>
          </cell>
          <cell r="E3368" t="b">
            <v>1</v>
          </cell>
          <cell r="F3368">
            <v>2016</v>
          </cell>
          <cell r="H3368" t="str">
            <v>Кирпич</v>
          </cell>
          <cell r="I3368" t="str">
            <v>плоская</v>
          </cell>
          <cell r="J3368" t="str">
            <v>ГАЗ</v>
          </cell>
          <cell r="K3368" t="str">
            <v>имеется</v>
          </cell>
          <cell r="L3368">
            <v>9</v>
          </cell>
          <cell r="M3368">
            <v>1</v>
          </cell>
          <cell r="N3368">
            <v>1</v>
          </cell>
          <cell r="P3368">
            <v>1</v>
          </cell>
          <cell r="Q3368">
            <v>5301.3</v>
          </cell>
          <cell r="R3368">
            <v>3300.2</v>
          </cell>
          <cell r="S3368">
            <v>2970.18</v>
          </cell>
          <cell r="T3368">
            <v>170</v>
          </cell>
        </row>
        <row r="3369">
          <cell r="C3369" t="str">
            <v>Кунгурский муниципальный округ Пермского края</v>
          </cell>
          <cell r="D3369" t="str">
            <v>г. Кунгур, ул. Российская, д. 31</v>
          </cell>
          <cell r="E3369" t="b">
            <v>1</v>
          </cell>
          <cell r="F3369">
            <v>2015</v>
          </cell>
          <cell r="H3369" t="str">
            <v>Кирпич</v>
          </cell>
          <cell r="I3369" t="str">
            <v>плоская</v>
          </cell>
          <cell r="K3369" t="str">
            <v>имеется</v>
          </cell>
          <cell r="L3369">
            <v>11</v>
          </cell>
          <cell r="M3369">
            <v>1</v>
          </cell>
          <cell r="N3369">
            <v>1</v>
          </cell>
          <cell r="O3369">
            <v>1</v>
          </cell>
          <cell r="Q3369">
            <v>4670.3</v>
          </cell>
          <cell r="R3369">
            <v>3076.3</v>
          </cell>
          <cell r="S3369">
            <v>2348.6</v>
          </cell>
          <cell r="T3369">
            <v>108</v>
          </cell>
        </row>
        <row r="3370">
          <cell r="C3370" t="str">
            <v>Кунгурский муниципальный округ Пермского края</v>
          </cell>
          <cell r="D3370" t="str">
            <v>г. Кунгур, ул. Российская, д. 33</v>
          </cell>
          <cell r="E3370" t="b">
            <v>1</v>
          </cell>
          <cell r="F3370">
            <v>2010</v>
          </cell>
          <cell r="H3370" t="str">
            <v>Кирпич</v>
          </cell>
          <cell r="L3370">
            <v>9</v>
          </cell>
          <cell r="M3370">
            <v>1</v>
          </cell>
          <cell r="N3370">
            <v>1</v>
          </cell>
          <cell r="O3370">
            <v>1</v>
          </cell>
          <cell r="Q3370">
            <v>6249.6</v>
          </cell>
          <cell r="R3370">
            <v>4644.5</v>
          </cell>
          <cell r="S3370">
            <v>4180.05</v>
          </cell>
        </row>
        <row r="3371">
          <cell r="C3371" t="str">
            <v>Кунгурский муниципальный округ Пермского края</v>
          </cell>
          <cell r="D3371" t="str">
            <v>г. Кунгур, ул. Российская, д. 35</v>
          </cell>
          <cell r="E3371" t="b">
            <v>1</v>
          </cell>
          <cell r="F3371">
            <v>2012</v>
          </cell>
          <cell r="H3371" t="str">
            <v>Кирпич</v>
          </cell>
          <cell r="L3371">
            <v>9</v>
          </cell>
          <cell r="M3371">
            <v>1</v>
          </cell>
          <cell r="N3371">
            <v>1</v>
          </cell>
          <cell r="O3371">
            <v>1</v>
          </cell>
          <cell r="Q3371">
            <v>6999.6</v>
          </cell>
          <cell r="R3371">
            <v>4577.6000000000004</v>
          </cell>
          <cell r="S3371">
            <v>4119.84</v>
          </cell>
        </row>
        <row r="3372">
          <cell r="C3372" t="str">
            <v>Кунгурский муниципальный округ Пермского края</v>
          </cell>
          <cell r="D3372" t="str">
            <v>г. Кунгур, ул. Свердлова, д. 23</v>
          </cell>
          <cell r="E3372" t="b">
            <v>1</v>
          </cell>
          <cell r="F3372">
            <v>1980</v>
          </cell>
          <cell r="H3372" t="str">
            <v>Кирпич</v>
          </cell>
          <cell r="L3372">
            <v>5</v>
          </cell>
          <cell r="M3372">
            <v>6</v>
          </cell>
          <cell r="Q3372">
            <v>4190</v>
          </cell>
          <cell r="R3372">
            <v>4190</v>
          </cell>
          <cell r="S3372">
            <v>3771</v>
          </cell>
        </row>
        <row r="3373">
          <cell r="C3373" t="str">
            <v>Кунгурский муниципальный округ Пермского края</v>
          </cell>
          <cell r="D3373" t="str">
            <v>г. Кунгур, ул. Свердлова, д. 25</v>
          </cell>
          <cell r="E3373" t="b">
            <v>1</v>
          </cell>
          <cell r="F3373">
            <v>1981</v>
          </cell>
          <cell r="G3373">
            <v>1981</v>
          </cell>
          <cell r="H3373" t="str">
            <v>кирпич</v>
          </cell>
          <cell r="L3373">
            <v>5</v>
          </cell>
          <cell r="M3373">
            <v>6</v>
          </cell>
          <cell r="Q3373">
            <v>5628.5</v>
          </cell>
          <cell r="R3373">
            <v>4075.6</v>
          </cell>
          <cell r="S3373">
            <v>4075.6</v>
          </cell>
          <cell r="T3373">
            <v>194</v>
          </cell>
        </row>
        <row r="3374">
          <cell r="C3374" t="str">
            <v>Кунгурский муниципальный округ Пермского края</v>
          </cell>
          <cell r="D3374" t="str">
            <v>г. Кунгур, ул. Свердлова, д. 29</v>
          </cell>
          <cell r="E3374" t="b">
            <v>1</v>
          </cell>
          <cell r="F3374">
            <v>1956</v>
          </cell>
          <cell r="H3374" t="str">
            <v>Камень</v>
          </cell>
          <cell r="L3374">
            <v>2</v>
          </cell>
          <cell r="M3374">
            <v>2</v>
          </cell>
          <cell r="Q3374">
            <v>421.4</v>
          </cell>
          <cell r="R3374">
            <v>383.1</v>
          </cell>
          <cell r="S3374">
            <v>352.90000000000003</v>
          </cell>
          <cell r="T3374">
            <v>19</v>
          </cell>
        </row>
        <row r="3375">
          <cell r="C3375" t="str">
            <v>Кунгурский муниципальный округ Пермского края</v>
          </cell>
          <cell r="D3375" t="str">
            <v>г. Кунгур, ул. Свердлова, д. 43</v>
          </cell>
          <cell r="E3375" t="b">
            <v>1</v>
          </cell>
          <cell r="F3375">
            <v>1986</v>
          </cell>
          <cell r="H3375" t="str">
            <v>кирпич</v>
          </cell>
          <cell r="I3375" t="str">
            <v>плоская</v>
          </cell>
          <cell r="K3375" t="str">
            <v>имеется</v>
          </cell>
          <cell r="L3375">
            <v>5</v>
          </cell>
          <cell r="M3375">
            <v>8</v>
          </cell>
          <cell r="Q3375">
            <v>6157.9</v>
          </cell>
          <cell r="R3375">
            <v>5210.7</v>
          </cell>
          <cell r="S3375">
            <v>5163.8999999999996</v>
          </cell>
          <cell r="T3375">
            <v>242</v>
          </cell>
        </row>
        <row r="3376">
          <cell r="C3376" t="str">
            <v>Кунгурский муниципальный округ Пермского края</v>
          </cell>
          <cell r="D3376" t="str">
            <v>г. Кунгур, ул. Свердлова, д. 60</v>
          </cell>
          <cell r="E3376" t="b">
            <v>1</v>
          </cell>
          <cell r="F3376">
            <v>1888</v>
          </cell>
          <cell r="H3376" t="str">
            <v>Кирпич</v>
          </cell>
          <cell r="L3376">
            <v>1</v>
          </cell>
          <cell r="M3376">
            <v>2</v>
          </cell>
          <cell r="Q3376">
            <v>248.7</v>
          </cell>
          <cell r="R3376">
            <v>248.7</v>
          </cell>
          <cell r="S3376">
            <v>223.82999999999998</v>
          </cell>
        </row>
        <row r="3377">
          <cell r="C3377" t="str">
            <v>Кунгурский муниципальный округ Пермского края</v>
          </cell>
          <cell r="D3377" t="str">
            <v>г. Кунгур, ул. Свердлова, д. 88</v>
          </cell>
          <cell r="E3377" t="b">
            <v>1</v>
          </cell>
          <cell r="F3377">
            <v>1962</v>
          </cell>
          <cell r="H3377" t="str">
            <v>Кирпич</v>
          </cell>
          <cell r="L3377">
            <v>4</v>
          </cell>
          <cell r="M3377">
            <v>2</v>
          </cell>
          <cell r="Q3377">
            <v>1376.7</v>
          </cell>
          <cell r="R3377">
            <v>1251.5</v>
          </cell>
          <cell r="S3377">
            <v>1213.2</v>
          </cell>
          <cell r="T3377">
            <v>59</v>
          </cell>
        </row>
        <row r="3378">
          <cell r="C3378" t="str">
            <v>Кунгурский муниципальный округ Пермского края</v>
          </cell>
          <cell r="D3378" t="str">
            <v>г. Кунгур, ул. Свердлова, д. 96</v>
          </cell>
          <cell r="E3378" t="b">
            <v>1</v>
          </cell>
          <cell r="F3378">
            <v>1970</v>
          </cell>
          <cell r="G3378">
            <v>1970</v>
          </cell>
          <cell r="H3378" t="str">
            <v>кирпич</v>
          </cell>
          <cell r="L3378">
            <v>5</v>
          </cell>
          <cell r="M3378">
            <v>2</v>
          </cell>
          <cell r="Q3378">
            <v>1808.6</v>
          </cell>
          <cell r="R3378">
            <v>1202</v>
          </cell>
          <cell r="S3378">
            <v>1144.7</v>
          </cell>
          <cell r="T3378">
            <v>98</v>
          </cell>
        </row>
        <row r="3379">
          <cell r="C3379" t="str">
            <v>Кунгурский муниципальный округ Пермского края</v>
          </cell>
          <cell r="D3379" t="str">
            <v>г. Кунгур, ул. Свердлова, д. 98</v>
          </cell>
          <cell r="E3379" t="b">
            <v>1</v>
          </cell>
          <cell r="F3379">
            <v>1966</v>
          </cell>
          <cell r="H3379" t="str">
            <v>Кирпич</v>
          </cell>
          <cell r="L3379">
            <v>5</v>
          </cell>
          <cell r="M3379">
            <v>8</v>
          </cell>
          <cell r="Q3379">
            <v>4779.1000000000004</v>
          </cell>
          <cell r="R3379">
            <v>4779.1000000000004</v>
          </cell>
          <cell r="S3379">
            <v>4301.1900000000005</v>
          </cell>
        </row>
        <row r="3380">
          <cell r="C3380" t="str">
            <v>Кунгурский муниципальный округ Пермского края</v>
          </cell>
          <cell r="D3380" t="str">
            <v>г. Кунгур, ул. Свердлова, д. 104</v>
          </cell>
          <cell r="E3380" t="b">
            <v>1</v>
          </cell>
          <cell r="F3380">
            <v>1993</v>
          </cell>
          <cell r="H3380" t="str">
            <v>Кирпич</v>
          </cell>
          <cell r="L3380">
            <v>5</v>
          </cell>
          <cell r="M3380">
            <v>2</v>
          </cell>
          <cell r="Q3380">
            <v>2503.8000000000002</v>
          </cell>
          <cell r="R3380">
            <v>2276.1999999999998</v>
          </cell>
          <cell r="S3380">
            <v>2149.8999999999996</v>
          </cell>
          <cell r="T3380">
            <v>126</v>
          </cell>
        </row>
        <row r="3381">
          <cell r="C3381" t="str">
            <v>Кунгурский муниципальный округ Пермского края</v>
          </cell>
          <cell r="D3381" t="str">
            <v>г. Кунгур, ул. Свердлова, д. 25А</v>
          </cell>
          <cell r="E3381" t="b">
            <v>1</v>
          </cell>
          <cell r="F3381">
            <v>1980</v>
          </cell>
          <cell r="H3381" t="str">
            <v>Кирпич</v>
          </cell>
          <cell r="L3381">
            <v>5</v>
          </cell>
          <cell r="M3381">
            <v>1</v>
          </cell>
          <cell r="Q3381">
            <v>823.2</v>
          </cell>
          <cell r="R3381">
            <v>748.4</v>
          </cell>
          <cell r="S3381">
            <v>748.4</v>
          </cell>
          <cell r="T3381">
            <v>27</v>
          </cell>
        </row>
        <row r="3382">
          <cell r="C3382" t="str">
            <v>Кунгурский муниципальный округ Пермского края</v>
          </cell>
          <cell r="D3382" t="str">
            <v>г. Кунгур, ул. Свердлова, д. 29А</v>
          </cell>
          <cell r="E3382" t="b">
            <v>1</v>
          </cell>
          <cell r="F3382">
            <v>1956</v>
          </cell>
          <cell r="H3382" t="str">
            <v>Камень</v>
          </cell>
          <cell r="L3382">
            <v>2</v>
          </cell>
          <cell r="M3382">
            <v>2</v>
          </cell>
          <cell r="Q3382">
            <v>439.4</v>
          </cell>
          <cell r="R3382">
            <v>398.2</v>
          </cell>
          <cell r="S3382">
            <v>398.2</v>
          </cell>
          <cell r="T3382">
            <v>20</v>
          </cell>
        </row>
        <row r="3383">
          <cell r="C3383" t="str">
            <v>Кунгурский муниципальный округ Пермского края</v>
          </cell>
          <cell r="D3383" t="str">
            <v>г. Кунгур, ул. Свердлова, д. 29Б</v>
          </cell>
          <cell r="E3383" t="b">
            <v>1</v>
          </cell>
          <cell r="F3383">
            <v>1955</v>
          </cell>
          <cell r="H3383" t="str">
            <v>Камень</v>
          </cell>
          <cell r="L3383">
            <v>2</v>
          </cell>
          <cell r="M3383">
            <v>2</v>
          </cell>
          <cell r="Q3383">
            <v>421</v>
          </cell>
          <cell r="R3383">
            <v>382.7</v>
          </cell>
          <cell r="S3383">
            <v>382.7</v>
          </cell>
          <cell r="T3383">
            <v>24</v>
          </cell>
        </row>
        <row r="3384">
          <cell r="C3384" t="str">
            <v>Кунгурский муниципальный округ Пермского края</v>
          </cell>
          <cell r="D3384" t="str">
            <v>г. Кунгур, ул. Свердлова, д. 29В</v>
          </cell>
          <cell r="E3384" t="b">
            <v>1</v>
          </cell>
          <cell r="F3384">
            <v>1956</v>
          </cell>
          <cell r="H3384" t="str">
            <v>Камень</v>
          </cell>
          <cell r="L3384">
            <v>2</v>
          </cell>
          <cell r="M3384">
            <v>2</v>
          </cell>
          <cell r="Q3384">
            <v>377</v>
          </cell>
          <cell r="R3384">
            <v>377</v>
          </cell>
          <cell r="S3384">
            <v>339.3</v>
          </cell>
        </row>
        <row r="3385">
          <cell r="C3385" t="str">
            <v>Кунгурский муниципальный округ Пермского края</v>
          </cell>
          <cell r="D3385" t="str">
            <v>г. Кунгур, ул. Свердлова, д. 29Г</v>
          </cell>
          <cell r="E3385" t="b">
            <v>1</v>
          </cell>
          <cell r="F3385">
            <v>1956</v>
          </cell>
          <cell r="H3385" t="str">
            <v>Камень</v>
          </cell>
          <cell r="L3385">
            <v>2</v>
          </cell>
          <cell r="M3385">
            <v>2</v>
          </cell>
          <cell r="Q3385">
            <v>418.4</v>
          </cell>
          <cell r="R3385">
            <v>380.4</v>
          </cell>
          <cell r="S3385">
            <v>380.4</v>
          </cell>
          <cell r="T3385">
            <v>16</v>
          </cell>
        </row>
        <row r="3386">
          <cell r="C3386" t="str">
            <v>Кунгурский муниципальный округ Пермского края</v>
          </cell>
          <cell r="D3386" t="str">
            <v>г. Кунгур, ул. Свободы, д. 12</v>
          </cell>
          <cell r="E3386" t="b">
            <v>1</v>
          </cell>
          <cell r="F3386">
            <v>1976</v>
          </cell>
          <cell r="H3386" t="str">
            <v>Кирпич</v>
          </cell>
          <cell r="L3386">
            <v>5</v>
          </cell>
          <cell r="M3386">
            <v>4</v>
          </cell>
          <cell r="Q3386">
            <v>3323.7</v>
          </cell>
          <cell r="R3386">
            <v>3021.5</v>
          </cell>
          <cell r="S3386">
            <v>2960.9</v>
          </cell>
          <cell r="T3386">
            <v>123</v>
          </cell>
        </row>
        <row r="3387">
          <cell r="C3387" t="str">
            <v>Кунгурский муниципальный округ Пермского края</v>
          </cell>
          <cell r="D3387" t="str">
            <v>г. Кунгур, ул. Свободы, д. 14</v>
          </cell>
          <cell r="E3387" t="b">
            <v>1</v>
          </cell>
          <cell r="F3387">
            <v>1967</v>
          </cell>
          <cell r="H3387" t="str">
            <v>Кирпич</v>
          </cell>
          <cell r="L3387">
            <v>5</v>
          </cell>
          <cell r="M3387">
            <v>4</v>
          </cell>
          <cell r="Q3387">
            <v>3186.8</v>
          </cell>
          <cell r="R3387">
            <v>3186.8</v>
          </cell>
          <cell r="S3387">
            <v>2868.12</v>
          </cell>
        </row>
        <row r="3388">
          <cell r="C3388" t="str">
            <v>Кунгурский муниципальный округ Пермского края</v>
          </cell>
          <cell r="D3388" t="str">
            <v>г. Кунгур, ул. Свободы, д. 16</v>
          </cell>
          <cell r="E3388" t="b">
            <v>1</v>
          </cell>
          <cell r="F3388">
            <v>1966</v>
          </cell>
          <cell r="H3388" t="str">
            <v>кирпич</v>
          </cell>
          <cell r="L3388">
            <v>5</v>
          </cell>
          <cell r="M3388">
            <v>4</v>
          </cell>
          <cell r="Q3388">
            <v>3168</v>
          </cell>
          <cell r="R3388">
            <v>2091</v>
          </cell>
          <cell r="S3388">
            <v>2091</v>
          </cell>
        </row>
        <row r="3389">
          <cell r="C3389" t="str">
            <v>Кунгурский муниципальный округ Пермского края</v>
          </cell>
          <cell r="D3389" t="str">
            <v>г. Кунгур, ул. Свободы, д. 18</v>
          </cell>
          <cell r="E3389" t="b">
            <v>1</v>
          </cell>
          <cell r="F3389">
            <v>1967</v>
          </cell>
          <cell r="H3389" t="str">
            <v>Кирпич</v>
          </cell>
          <cell r="L3389">
            <v>5</v>
          </cell>
          <cell r="M3389">
            <v>4</v>
          </cell>
          <cell r="Q3389">
            <v>3908.4</v>
          </cell>
          <cell r="R3389">
            <v>3194.3</v>
          </cell>
          <cell r="S3389">
            <v>2618.6</v>
          </cell>
          <cell r="T3389">
            <v>68</v>
          </cell>
        </row>
        <row r="3390">
          <cell r="C3390" t="str">
            <v>Кунгурский муниципальный округ Пермского края</v>
          </cell>
          <cell r="D3390" t="str">
            <v>г. Кунгур, ул. Свободы, д. 36</v>
          </cell>
          <cell r="E3390" t="b">
            <v>1</v>
          </cell>
          <cell r="F3390">
            <v>1975</v>
          </cell>
          <cell r="H3390" t="str">
            <v>Кирпич</v>
          </cell>
          <cell r="L3390">
            <v>5</v>
          </cell>
          <cell r="M3390">
            <v>4</v>
          </cell>
          <cell r="Q3390">
            <v>4195</v>
          </cell>
          <cell r="R3390">
            <v>2846.2</v>
          </cell>
          <cell r="S3390">
            <v>2756.2</v>
          </cell>
          <cell r="T3390">
            <v>132</v>
          </cell>
        </row>
        <row r="3391">
          <cell r="C3391" t="str">
            <v>Кунгурский муниципальный округ Пермского края</v>
          </cell>
          <cell r="D3391" t="str">
            <v>г. Кунгур, ул. Свободы, д. 38</v>
          </cell>
          <cell r="E3391" t="b">
            <v>1</v>
          </cell>
          <cell r="F3391">
            <v>1969</v>
          </cell>
          <cell r="H3391" t="str">
            <v>Кирпич</v>
          </cell>
          <cell r="L3391">
            <v>5</v>
          </cell>
          <cell r="M3391">
            <v>4</v>
          </cell>
          <cell r="Q3391">
            <v>3403.1</v>
          </cell>
          <cell r="R3391">
            <v>3132.7</v>
          </cell>
          <cell r="S3391">
            <v>2819.43</v>
          </cell>
        </row>
        <row r="3392">
          <cell r="C3392" t="str">
            <v>Кунгурский муниципальный округ Пермского края</v>
          </cell>
          <cell r="D3392" t="str">
            <v>г. Кунгур, ул. Свободы, д. 46</v>
          </cell>
          <cell r="E3392" t="b">
            <v>1</v>
          </cell>
          <cell r="F3392">
            <v>1976</v>
          </cell>
          <cell r="H3392" t="str">
            <v>Кирпич</v>
          </cell>
          <cell r="L3392">
            <v>5</v>
          </cell>
          <cell r="M3392">
            <v>4</v>
          </cell>
          <cell r="Q3392">
            <v>3453.2</v>
          </cell>
          <cell r="R3392">
            <v>3139.3</v>
          </cell>
          <cell r="S3392">
            <v>3139.3</v>
          </cell>
          <cell r="T3392">
            <v>128</v>
          </cell>
        </row>
        <row r="3393">
          <cell r="C3393" t="str">
            <v>Кунгурский муниципальный округ Пермского края</v>
          </cell>
          <cell r="D3393" t="str">
            <v>г. Кунгур, ул. Свободы, д. 49</v>
          </cell>
          <cell r="E3393" t="b">
            <v>1</v>
          </cell>
          <cell r="F3393">
            <v>1992</v>
          </cell>
          <cell r="H3393" t="str">
            <v>Панель</v>
          </cell>
          <cell r="L3393">
            <v>5</v>
          </cell>
          <cell r="M3393">
            <v>6</v>
          </cell>
          <cell r="Q3393">
            <v>3976.8</v>
          </cell>
          <cell r="R3393">
            <v>3976.8</v>
          </cell>
          <cell r="S3393">
            <v>3579.12</v>
          </cell>
        </row>
        <row r="3394">
          <cell r="C3394" t="str">
            <v>Кунгурский муниципальный округ Пермского края</v>
          </cell>
          <cell r="D3394" t="str">
            <v>г. Кунгур, ул. Свободы, д. 53</v>
          </cell>
          <cell r="E3394" t="b">
            <v>1</v>
          </cell>
          <cell r="F3394">
            <v>1991</v>
          </cell>
          <cell r="H3394" t="str">
            <v>Панель</v>
          </cell>
          <cell r="L3394">
            <v>6</v>
          </cell>
          <cell r="M3394">
            <v>8</v>
          </cell>
          <cell r="Q3394">
            <v>6363.2</v>
          </cell>
          <cell r="R3394">
            <v>4276</v>
          </cell>
          <cell r="S3394">
            <v>4238.2</v>
          </cell>
          <cell r="T3394">
            <v>293</v>
          </cell>
        </row>
        <row r="3395">
          <cell r="C3395" t="str">
            <v>Кунгурский муниципальный округ Пермского края</v>
          </cell>
          <cell r="D3395" t="str">
            <v>г. Кунгур, ул. Свободы, д. 79</v>
          </cell>
          <cell r="E3395" t="b">
            <v>1</v>
          </cell>
          <cell r="F3395">
            <v>1959</v>
          </cell>
          <cell r="H3395" t="str">
            <v>Комбинированные</v>
          </cell>
          <cell r="L3395">
            <v>2</v>
          </cell>
          <cell r="M3395">
            <v>2</v>
          </cell>
          <cell r="Q3395">
            <v>664.1</v>
          </cell>
          <cell r="R3395">
            <v>603.70000000000005</v>
          </cell>
          <cell r="S3395">
            <v>567.20000000000005</v>
          </cell>
          <cell r="T3395">
            <v>42</v>
          </cell>
        </row>
        <row r="3396">
          <cell r="C3396" t="str">
            <v>Кунгурский муниципальный округ Пермского края</v>
          </cell>
          <cell r="D3396" t="str">
            <v>г. Кунгур, ул. Свободы, д. 130</v>
          </cell>
          <cell r="E3396" t="b">
            <v>1</v>
          </cell>
          <cell r="F3396">
            <v>2010</v>
          </cell>
          <cell r="H3396" t="str">
            <v>Монолит</v>
          </cell>
          <cell r="L3396">
            <v>5</v>
          </cell>
          <cell r="M3396">
            <v>2</v>
          </cell>
          <cell r="Q3396">
            <v>3204.8</v>
          </cell>
          <cell r="R3396">
            <v>2843.4</v>
          </cell>
          <cell r="S3396">
            <v>2559.06</v>
          </cell>
        </row>
        <row r="3397">
          <cell r="C3397" t="str">
            <v>Кунгурский муниципальный округ Пермского края</v>
          </cell>
          <cell r="D3397" t="str">
            <v>г. Кунгур, ул. Свободы, д. 136</v>
          </cell>
          <cell r="E3397" t="b">
            <v>1</v>
          </cell>
          <cell r="F3397">
            <v>1989</v>
          </cell>
          <cell r="G3397">
            <v>2009</v>
          </cell>
          <cell r="H3397" t="str">
            <v>панель</v>
          </cell>
          <cell r="L3397">
            <v>5</v>
          </cell>
          <cell r="M3397">
            <v>4</v>
          </cell>
          <cell r="Q3397">
            <v>2579.4</v>
          </cell>
          <cell r="R3397">
            <v>2579.4</v>
          </cell>
          <cell r="S3397">
            <v>2546.3000000000002</v>
          </cell>
          <cell r="T3397">
            <v>106</v>
          </cell>
        </row>
        <row r="3398">
          <cell r="C3398" t="str">
            <v>Кунгурский муниципальный округ Пермского края</v>
          </cell>
          <cell r="D3398" t="str">
            <v>г. Кунгур, ул. Свободы, д. 138</v>
          </cell>
          <cell r="E3398" t="b">
            <v>1</v>
          </cell>
          <cell r="F3398">
            <v>1993</v>
          </cell>
          <cell r="H3398" t="str">
            <v>Панель</v>
          </cell>
          <cell r="L3398">
            <v>5</v>
          </cell>
          <cell r="M3398">
            <v>4</v>
          </cell>
          <cell r="Q3398">
            <v>2647.6</v>
          </cell>
          <cell r="R3398">
            <v>2647.6</v>
          </cell>
          <cell r="S3398">
            <v>2382.84</v>
          </cell>
        </row>
        <row r="3399">
          <cell r="C3399" t="str">
            <v>Кунгурский муниципальный округ Пермского края</v>
          </cell>
          <cell r="D3399" t="str">
            <v>г. Кунгур, ул. Свободы, д. 140</v>
          </cell>
          <cell r="E3399" t="b">
            <v>1</v>
          </cell>
          <cell r="F3399">
            <v>1985</v>
          </cell>
          <cell r="H3399" t="str">
            <v>Кирпич</v>
          </cell>
          <cell r="L3399">
            <v>5</v>
          </cell>
          <cell r="M3399">
            <v>4</v>
          </cell>
          <cell r="Q3399">
            <v>2799.4</v>
          </cell>
          <cell r="R3399">
            <v>2799.4</v>
          </cell>
          <cell r="S3399">
            <v>2519.46</v>
          </cell>
        </row>
        <row r="3400">
          <cell r="C3400" t="str">
            <v>Кунгурский муниципальный округ Пермского края</v>
          </cell>
          <cell r="D3400" t="str">
            <v>г. Кунгур, ул. Свободы, д. 149</v>
          </cell>
          <cell r="E3400" t="b">
            <v>1</v>
          </cell>
          <cell r="F3400">
            <v>1967</v>
          </cell>
          <cell r="H3400" t="str">
            <v>Кирпич</v>
          </cell>
          <cell r="L3400">
            <v>2</v>
          </cell>
          <cell r="M3400">
            <v>1</v>
          </cell>
          <cell r="Q3400">
            <v>866.9</v>
          </cell>
          <cell r="R3400">
            <v>631.29999999999995</v>
          </cell>
          <cell r="S3400">
            <v>568.16999999999996</v>
          </cell>
        </row>
        <row r="3401">
          <cell r="C3401" t="str">
            <v>Кунгурский муниципальный округ Пермского края</v>
          </cell>
          <cell r="D3401" t="str">
            <v>г. Кунгур, ул. Свободы, д. 171</v>
          </cell>
          <cell r="E3401" t="b">
            <v>1</v>
          </cell>
          <cell r="F3401">
            <v>1970</v>
          </cell>
          <cell r="H3401" t="str">
            <v>Кирпич</v>
          </cell>
          <cell r="L3401">
            <v>2</v>
          </cell>
          <cell r="M3401">
            <v>3</v>
          </cell>
          <cell r="Q3401">
            <v>972.2</v>
          </cell>
          <cell r="R3401">
            <v>883.8</v>
          </cell>
          <cell r="S3401">
            <v>841</v>
          </cell>
          <cell r="T3401">
            <v>50</v>
          </cell>
        </row>
        <row r="3402">
          <cell r="C3402" t="str">
            <v>Кунгурский муниципальный округ Пермского края</v>
          </cell>
          <cell r="D3402" t="str">
            <v>г. Кунгур, ул. Свободы, д. 177</v>
          </cell>
          <cell r="E3402" t="b">
            <v>1</v>
          </cell>
          <cell r="F3402">
            <v>1960</v>
          </cell>
          <cell r="H3402" t="str">
            <v>Кирпич</v>
          </cell>
          <cell r="L3402">
            <v>2</v>
          </cell>
          <cell r="M3402">
            <v>2</v>
          </cell>
          <cell r="Q3402">
            <v>693.6</v>
          </cell>
          <cell r="R3402">
            <v>630.5</v>
          </cell>
          <cell r="S3402">
            <v>630.5</v>
          </cell>
          <cell r="T3402">
            <v>31</v>
          </cell>
        </row>
        <row r="3403">
          <cell r="C3403" t="str">
            <v>Кунгурский муниципальный округ Пермского края</v>
          </cell>
          <cell r="D3403" t="str">
            <v>г. Кунгур, ул. Свободы, д. 117А</v>
          </cell>
          <cell r="E3403" t="b">
            <v>1</v>
          </cell>
          <cell r="F3403">
            <v>1961</v>
          </cell>
          <cell r="H3403" t="str">
            <v>Кирпич</v>
          </cell>
          <cell r="L3403">
            <v>2</v>
          </cell>
          <cell r="M3403">
            <v>2</v>
          </cell>
          <cell r="Q3403">
            <v>504.2</v>
          </cell>
          <cell r="R3403">
            <v>458.4</v>
          </cell>
          <cell r="S3403">
            <v>458.4</v>
          </cell>
          <cell r="T3403">
            <v>36</v>
          </cell>
        </row>
        <row r="3404">
          <cell r="C3404" t="str">
            <v>Кунгурский муниципальный округ Пермского края</v>
          </cell>
          <cell r="D3404" t="str">
            <v>г. Кунгур, ул. Свободы, д. 133А</v>
          </cell>
          <cell r="E3404" t="b">
            <v>1</v>
          </cell>
          <cell r="F3404">
            <v>1968</v>
          </cell>
          <cell r="H3404" t="str">
            <v>Кирпич</v>
          </cell>
          <cell r="L3404">
            <v>2</v>
          </cell>
          <cell r="M3404">
            <v>2</v>
          </cell>
          <cell r="Q3404">
            <v>440.8</v>
          </cell>
          <cell r="R3404">
            <v>440.8</v>
          </cell>
          <cell r="S3404">
            <v>396.72</v>
          </cell>
        </row>
        <row r="3405">
          <cell r="C3405" t="str">
            <v>Кунгурский муниципальный округ Пермского края</v>
          </cell>
          <cell r="D3405" t="str">
            <v>г. Кунгур, ул. Свободы, д. 140А</v>
          </cell>
          <cell r="E3405" t="b">
            <v>1</v>
          </cell>
          <cell r="F3405">
            <v>1987</v>
          </cell>
          <cell r="H3405" t="str">
            <v>Камень</v>
          </cell>
          <cell r="L3405">
            <v>2</v>
          </cell>
          <cell r="M3405">
            <v>2</v>
          </cell>
          <cell r="Q3405">
            <v>383.1</v>
          </cell>
          <cell r="R3405">
            <v>383.1</v>
          </cell>
          <cell r="S3405">
            <v>344.79</v>
          </cell>
        </row>
        <row r="3406">
          <cell r="C3406" t="str">
            <v>Кунгурский муниципальный округ Пермского края</v>
          </cell>
          <cell r="D3406" t="str">
            <v>г. Кунгур, ул. Свободы, д. 142Б</v>
          </cell>
          <cell r="E3406" t="b">
            <v>1</v>
          </cell>
          <cell r="F3406">
            <v>1960</v>
          </cell>
          <cell r="H3406" t="str">
            <v>Кирпич</v>
          </cell>
          <cell r="L3406">
            <v>2</v>
          </cell>
          <cell r="M3406">
            <v>2</v>
          </cell>
          <cell r="Q3406">
            <v>693.3</v>
          </cell>
          <cell r="R3406">
            <v>630.29999999999995</v>
          </cell>
          <cell r="S3406">
            <v>588</v>
          </cell>
          <cell r="T3406">
            <v>39</v>
          </cell>
        </row>
        <row r="3407">
          <cell r="C3407" t="str">
            <v>Кунгурский муниципальный округ Пермского края</v>
          </cell>
          <cell r="D3407" t="str">
            <v>г. Кунгур, ул. Свободы, д. 142В</v>
          </cell>
          <cell r="E3407" t="b">
            <v>1</v>
          </cell>
          <cell r="F3407">
            <v>1961</v>
          </cell>
          <cell r="H3407" t="str">
            <v>Кирпич</v>
          </cell>
          <cell r="L3407">
            <v>2</v>
          </cell>
          <cell r="M3407">
            <v>2</v>
          </cell>
          <cell r="Q3407">
            <v>709.4</v>
          </cell>
          <cell r="R3407">
            <v>644.9</v>
          </cell>
          <cell r="S3407">
            <v>644.9</v>
          </cell>
          <cell r="T3407">
            <v>25</v>
          </cell>
        </row>
        <row r="3408">
          <cell r="C3408" t="str">
            <v>Кунгурский муниципальный округ Пермского края</v>
          </cell>
          <cell r="D3408" t="str">
            <v>г. Кунгур, ул. Свободы, д. 142Г</v>
          </cell>
          <cell r="E3408" t="b">
            <v>1</v>
          </cell>
          <cell r="F3408">
            <v>1959</v>
          </cell>
          <cell r="H3408" t="str">
            <v>Кирпич</v>
          </cell>
          <cell r="L3408">
            <v>2</v>
          </cell>
          <cell r="M3408">
            <v>2</v>
          </cell>
          <cell r="Q3408">
            <v>636.1</v>
          </cell>
          <cell r="R3408">
            <v>636.1</v>
          </cell>
          <cell r="S3408">
            <v>572.49</v>
          </cell>
        </row>
        <row r="3409">
          <cell r="C3409" t="str">
            <v>Кунгурский муниципальный округ Пермского края</v>
          </cell>
          <cell r="D3409" t="str">
            <v>г. Кунгур, ул. Свободы, д. 142Д</v>
          </cell>
          <cell r="E3409" t="b">
            <v>1</v>
          </cell>
          <cell r="F3409">
            <v>1959</v>
          </cell>
          <cell r="H3409" t="str">
            <v>Кирпич</v>
          </cell>
          <cell r="L3409">
            <v>2</v>
          </cell>
          <cell r="M3409">
            <v>2</v>
          </cell>
          <cell r="Q3409">
            <v>557</v>
          </cell>
          <cell r="R3409">
            <v>537.6</v>
          </cell>
          <cell r="S3409">
            <v>483.84000000000003</v>
          </cell>
        </row>
        <row r="3410">
          <cell r="C3410" t="str">
            <v>Кунгурский муниципальный округ Пермского края</v>
          </cell>
          <cell r="D3410" t="str">
            <v>г. Кунгур, ул. Свободы, д. 142Е</v>
          </cell>
          <cell r="E3410" t="b">
            <v>1</v>
          </cell>
          <cell r="F3410">
            <v>1960</v>
          </cell>
          <cell r="H3410" t="str">
            <v>Камень</v>
          </cell>
          <cell r="L3410">
            <v>2</v>
          </cell>
          <cell r="M3410">
            <v>2</v>
          </cell>
          <cell r="Q3410">
            <v>700.7</v>
          </cell>
          <cell r="R3410">
            <v>637</v>
          </cell>
          <cell r="S3410">
            <v>594.9</v>
          </cell>
          <cell r="T3410">
            <v>35</v>
          </cell>
        </row>
        <row r="3411">
          <cell r="C3411" t="str">
            <v>Кунгурский муниципальный округ Пермского края</v>
          </cell>
          <cell r="D3411" t="str">
            <v>г. Кунгур, ул. Свободы, д. 142Ж</v>
          </cell>
          <cell r="E3411" t="b">
            <v>1</v>
          </cell>
          <cell r="F3411">
            <v>1975</v>
          </cell>
          <cell r="H3411" t="str">
            <v>Кирпич</v>
          </cell>
          <cell r="L3411">
            <v>2</v>
          </cell>
          <cell r="M3411">
            <v>2</v>
          </cell>
          <cell r="Q3411">
            <v>1046.4000000000001</v>
          </cell>
          <cell r="R3411">
            <v>662.3</v>
          </cell>
          <cell r="S3411">
            <v>596.06999999999994</v>
          </cell>
        </row>
        <row r="3412">
          <cell r="C3412" t="str">
            <v>Кунгурский муниципальный округ Пермского края</v>
          </cell>
          <cell r="D3412" t="str">
            <v>г. Кунгур, ул. Свободы, д. 177А</v>
          </cell>
          <cell r="E3412" t="b">
            <v>1</v>
          </cell>
          <cell r="F3412">
            <v>1961</v>
          </cell>
          <cell r="H3412" t="str">
            <v>Кирпич</v>
          </cell>
          <cell r="L3412">
            <v>2</v>
          </cell>
          <cell r="M3412">
            <v>2</v>
          </cell>
          <cell r="Q3412">
            <v>624.1</v>
          </cell>
          <cell r="R3412">
            <v>624.1</v>
          </cell>
          <cell r="S3412">
            <v>561.69000000000005</v>
          </cell>
        </row>
        <row r="3413">
          <cell r="C3413" t="str">
            <v>Кунгурский муниципальный округ Пермского края</v>
          </cell>
          <cell r="D3413" t="str">
            <v>г. Кунгур, ул. Свободы, д. 61А</v>
          </cell>
          <cell r="E3413" t="b">
            <v>1</v>
          </cell>
          <cell r="F3413">
            <v>1959</v>
          </cell>
          <cell r="H3413" t="str">
            <v>Кирпич</v>
          </cell>
          <cell r="L3413">
            <v>4</v>
          </cell>
          <cell r="M3413">
            <v>2</v>
          </cell>
          <cell r="Q3413">
            <v>1722.5</v>
          </cell>
          <cell r="R3413">
            <v>1632.7</v>
          </cell>
          <cell r="S3413">
            <v>1632.7</v>
          </cell>
          <cell r="T3413">
            <v>51</v>
          </cell>
        </row>
        <row r="3414">
          <cell r="C3414" t="str">
            <v>Кунгурский муниципальный округ Пермского края</v>
          </cell>
          <cell r="D3414" t="str">
            <v>г. Кунгур, ул. Свободы, д. 61Б</v>
          </cell>
          <cell r="E3414" t="b">
            <v>1</v>
          </cell>
          <cell r="F3414">
            <v>1967</v>
          </cell>
          <cell r="H3414" t="str">
            <v>Кирпич</v>
          </cell>
          <cell r="L3414">
            <v>5</v>
          </cell>
          <cell r="M3414">
            <v>2</v>
          </cell>
          <cell r="Q3414">
            <v>2137.6</v>
          </cell>
          <cell r="R3414">
            <v>1792.5</v>
          </cell>
          <cell r="S3414">
            <v>1744</v>
          </cell>
          <cell r="T3414">
            <v>79</v>
          </cell>
        </row>
        <row r="3415">
          <cell r="C3415" t="str">
            <v>Кунгурский муниципальный округ Пермского края</v>
          </cell>
          <cell r="D3415" t="str">
            <v>г. Кунгур, ул. Свободы, д. 61В</v>
          </cell>
          <cell r="E3415" t="b">
            <v>1</v>
          </cell>
          <cell r="F3415">
            <v>1964</v>
          </cell>
          <cell r="H3415" t="str">
            <v>Кирпич</v>
          </cell>
          <cell r="L3415">
            <v>4</v>
          </cell>
          <cell r="M3415">
            <v>4</v>
          </cell>
          <cell r="Q3415">
            <v>3245</v>
          </cell>
          <cell r="R3415">
            <v>2540.8000000000002</v>
          </cell>
          <cell r="S3415">
            <v>2286.7200000000003</v>
          </cell>
        </row>
        <row r="3416">
          <cell r="C3416" t="str">
            <v>Кунгурский муниципальный округ Пермского края</v>
          </cell>
          <cell r="D3416" t="str">
            <v>г. Кунгур, ул. Свободы, д. 63А</v>
          </cell>
          <cell r="E3416" t="b">
            <v>1</v>
          </cell>
          <cell r="F3416">
            <v>1960</v>
          </cell>
          <cell r="H3416" t="str">
            <v>Кирпич</v>
          </cell>
          <cell r="L3416">
            <v>4</v>
          </cell>
          <cell r="M3416">
            <v>2</v>
          </cell>
          <cell r="Q3416">
            <v>1283.2</v>
          </cell>
          <cell r="R3416">
            <v>1283.2</v>
          </cell>
          <cell r="S3416">
            <v>1154.8800000000001</v>
          </cell>
        </row>
        <row r="3417">
          <cell r="C3417" t="str">
            <v>Кунгурский муниципальный округ Пермского края</v>
          </cell>
          <cell r="D3417" t="str">
            <v>г. Кунгур, ул. Свободы, д. 79А</v>
          </cell>
          <cell r="E3417" t="b">
            <v>1</v>
          </cell>
          <cell r="F3417">
            <v>1963</v>
          </cell>
          <cell r="H3417" t="str">
            <v>Кирпич</v>
          </cell>
          <cell r="L3417">
            <v>2</v>
          </cell>
          <cell r="M3417">
            <v>2</v>
          </cell>
          <cell r="Q3417">
            <v>388.9</v>
          </cell>
          <cell r="R3417">
            <v>353.5</v>
          </cell>
          <cell r="S3417">
            <v>353.5</v>
          </cell>
          <cell r="T3417">
            <v>19</v>
          </cell>
        </row>
        <row r="3418">
          <cell r="C3418" t="str">
            <v>Кунгурский муниципальный округ Пермского края</v>
          </cell>
          <cell r="D3418" t="str">
            <v>г. Кунгур, ул. Ситникова, д. 57</v>
          </cell>
          <cell r="E3418" t="b">
            <v>1</v>
          </cell>
          <cell r="F3418">
            <v>1978</v>
          </cell>
          <cell r="H3418" t="str">
            <v>кирпич</v>
          </cell>
          <cell r="I3418" t="str">
            <v>плоская</v>
          </cell>
          <cell r="K3418" t="str">
            <v>имеется</v>
          </cell>
          <cell r="L3418">
            <v>5</v>
          </cell>
          <cell r="M3418">
            <v>4</v>
          </cell>
          <cell r="Q3418">
            <v>3164</v>
          </cell>
          <cell r="R3418">
            <v>3164</v>
          </cell>
          <cell r="S3418">
            <v>3124.9</v>
          </cell>
          <cell r="T3418">
            <v>131</v>
          </cell>
        </row>
        <row r="3419">
          <cell r="C3419" t="str">
            <v>Кунгурский муниципальный округ Пермского края</v>
          </cell>
          <cell r="D3419" t="str">
            <v>г. Кунгур, ул. Ситникова, д. 73</v>
          </cell>
          <cell r="E3419" t="b">
            <v>1</v>
          </cell>
          <cell r="F3419">
            <v>1974</v>
          </cell>
          <cell r="H3419" t="str">
            <v>Кирпич</v>
          </cell>
          <cell r="L3419">
            <v>5</v>
          </cell>
          <cell r="M3419">
            <v>4</v>
          </cell>
          <cell r="Q3419">
            <v>3319.8</v>
          </cell>
          <cell r="R3419">
            <v>3319.8</v>
          </cell>
          <cell r="S3419">
            <v>2987.82</v>
          </cell>
        </row>
        <row r="3420">
          <cell r="C3420" t="str">
            <v>Кунгурский муниципальный округ Пермского края</v>
          </cell>
          <cell r="D3420" t="str">
            <v>г. Кунгур, ул. Ситникова, д. 76</v>
          </cell>
          <cell r="E3420" t="b">
            <v>1</v>
          </cell>
          <cell r="F3420">
            <v>1967</v>
          </cell>
          <cell r="H3420" t="str">
            <v>Кирпич</v>
          </cell>
          <cell r="L3420">
            <v>5</v>
          </cell>
          <cell r="M3420">
            <v>4</v>
          </cell>
          <cell r="Q3420">
            <v>3181.8</v>
          </cell>
          <cell r="R3420">
            <v>3181.8</v>
          </cell>
          <cell r="S3420">
            <v>2863.62</v>
          </cell>
        </row>
        <row r="3421">
          <cell r="C3421" t="str">
            <v>Кунгурский муниципальный округ Пермского края</v>
          </cell>
          <cell r="D3421" t="str">
            <v>г. Кунгур, ул. Ситникова, д. 78</v>
          </cell>
          <cell r="E3421" t="b">
            <v>1</v>
          </cell>
          <cell r="F3421">
            <v>1967</v>
          </cell>
          <cell r="H3421" t="str">
            <v>Кирпич</v>
          </cell>
          <cell r="L3421">
            <v>5</v>
          </cell>
          <cell r="M3421">
            <v>4</v>
          </cell>
          <cell r="Q3421">
            <v>3252.8</v>
          </cell>
          <cell r="R3421">
            <v>3252.8</v>
          </cell>
          <cell r="S3421">
            <v>2927.52</v>
          </cell>
        </row>
        <row r="3422">
          <cell r="C3422" t="str">
            <v>Кунгурский муниципальный округ Пермского края</v>
          </cell>
          <cell r="D3422" t="str">
            <v>г. Кунгур, ул. Ситникова, д. 80</v>
          </cell>
          <cell r="E3422" t="b">
            <v>1</v>
          </cell>
          <cell r="F3422">
            <v>1969</v>
          </cell>
          <cell r="H3422" t="str">
            <v>Кирпич</v>
          </cell>
          <cell r="L3422">
            <v>5</v>
          </cell>
          <cell r="M3422">
            <v>4</v>
          </cell>
          <cell r="Q3422">
            <v>3203.5</v>
          </cell>
          <cell r="R3422">
            <v>3203.5</v>
          </cell>
          <cell r="S3422">
            <v>2883.15</v>
          </cell>
        </row>
        <row r="3423">
          <cell r="C3423" t="str">
            <v>Кунгурский муниципальный округ Пермского края</v>
          </cell>
          <cell r="D3423" t="str">
            <v>г. Кунгур, ул. Советская, д. 24А</v>
          </cell>
          <cell r="E3423" t="b">
            <v>1</v>
          </cell>
          <cell r="F3423">
            <v>1917</v>
          </cell>
          <cell r="H3423" t="str">
            <v>Кирпич</v>
          </cell>
          <cell r="L3423">
            <v>2</v>
          </cell>
          <cell r="M3423">
            <v>2</v>
          </cell>
          <cell r="Q3423">
            <v>327.39999999999998</v>
          </cell>
          <cell r="R3423">
            <v>297.60000000000002</v>
          </cell>
          <cell r="S3423">
            <v>253.8</v>
          </cell>
          <cell r="T3423">
            <v>18</v>
          </cell>
        </row>
        <row r="3424">
          <cell r="C3424" t="str">
            <v>Кунгурский муниципальный округ Пермского края</v>
          </cell>
          <cell r="D3424" t="str">
            <v>г. Кунгур, ул. Сосновая, д. 14</v>
          </cell>
          <cell r="E3424" t="b">
            <v>1</v>
          </cell>
          <cell r="F3424">
            <v>1977</v>
          </cell>
          <cell r="H3424" t="str">
            <v>Кирпич</v>
          </cell>
          <cell r="L3424">
            <v>2</v>
          </cell>
          <cell r="M3424">
            <v>3</v>
          </cell>
          <cell r="Q3424">
            <v>1022</v>
          </cell>
          <cell r="R3424">
            <v>929.1</v>
          </cell>
          <cell r="S3424">
            <v>929.1</v>
          </cell>
          <cell r="T3424">
            <v>10</v>
          </cell>
        </row>
        <row r="3425">
          <cell r="C3425" t="str">
            <v>Кунгурский муниципальный округ Пермского края</v>
          </cell>
          <cell r="D3425" t="str">
            <v>г. Кунгур, ул. Сосновая, д. 16</v>
          </cell>
          <cell r="E3425" t="b">
            <v>1</v>
          </cell>
          <cell r="F3425">
            <v>1981</v>
          </cell>
          <cell r="G3425">
            <v>2019</v>
          </cell>
          <cell r="H3425" t="str">
            <v>кирпич</v>
          </cell>
          <cell r="L3425">
            <v>2</v>
          </cell>
          <cell r="M3425">
            <v>3</v>
          </cell>
          <cell r="Q3425">
            <v>944.5</v>
          </cell>
          <cell r="R3425">
            <v>944.5</v>
          </cell>
          <cell r="S3425">
            <v>813.6</v>
          </cell>
          <cell r="T3425">
            <v>47</v>
          </cell>
        </row>
        <row r="3426">
          <cell r="C3426" t="str">
            <v>Кунгурский муниципальный округ Пермского края</v>
          </cell>
          <cell r="D3426" t="str">
            <v>г. Кунгур, ул. Спортивная, д. 5</v>
          </cell>
          <cell r="E3426" t="b">
            <v>1</v>
          </cell>
          <cell r="F3426">
            <v>1989</v>
          </cell>
          <cell r="H3426" t="str">
            <v>Кирпич</v>
          </cell>
          <cell r="L3426">
            <v>2</v>
          </cell>
          <cell r="M3426">
            <v>3</v>
          </cell>
          <cell r="Q3426">
            <v>969.6</v>
          </cell>
          <cell r="R3426">
            <v>855.9</v>
          </cell>
          <cell r="S3426">
            <v>770.31</v>
          </cell>
        </row>
        <row r="3427">
          <cell r="C3427" t="str">
            <v>Кунгурский муниципальный округ Пермского края</v>
          </cell>
          <cell r="D3427" t="str">
            <v>г. Кунгур, ул. Степана Разина, д. 17</v>
          </cell>
          <cell r="E3427" t="b">
            <v>1</v>
          </cell>
          <cell r="F3427">
            <v>1990</v>
          </cell>
          <cell r="H3427" t="str">
            <v>Кирпич</v>
          </cell>
          <cell r="L3427">
            <v>5</v>
          </cell>
          <cell r="M3427">
            <v>3</v>
          </cell>
          <cell r="Q3427">
            <v>2062.9</v>
          </cell>
          <cell r="R3427">
            <v>2006</v>
          </cell>
          <cell r="S3427">
            <v>2006</v>
          </cell>
          <cell r="T3427">
            <v>86</v>
          </cell>
        </row>
        <row r="3428">
          <cell r="C3428" t="str">
            <v>Кунгурский муниципальный округ Пермского края</v>
          </cell>
          <cell r="D3428" t="str">
            <v>г. Кунгур, ул. Степана Разина, д. 21</v>
          </cell>
          <cell r="E3428" t="b">
            <v>1</v>
          </cell>
          <cell r="F3428">
            <v>1981</v>
          </cell>
          <cell r="H3428" t="str">
            <v>Кирпич</v>
          </cell>
          <cell r="L3428">
            <v>5</v>
          </cell>
          <cell r="M3428">
            <v>3</v>
          </cell>
          <cell r="Q3428">
            <v>2657.26</v>
          </cell>
          <cell r="R3428">
            <v>2657.26</v>
          </cell>
          <cell r="S3428">
            <v>2391.5340000000001</v>
          </cell>
        </row>
        <row r="3429">
          <cell r="C3429" t="str">
            <v>Кунгурский муниципальный округ Пермского края</v>
          </cell>
          <cell r="D3429" t="str">
            <v>г. Кунгур, ул. Степана Разина, д. 23</v>
          </cell>
          <cell r="E3429" t="b">
            <v>1</v>
          </cell>
          <cell r="F3429">
            <v>1977</v>
          </cell>
          <cell r="H3429" t="str">
            <v>Кирпич</v>
          </cell>
          <cell r="L3429">
            <v>5</v>
          </cell>
          <cell r="M3429">
            <v>4</v>
          </cell>
          <cell r="Q3429">
            <v>2738.4</v>
          </cell>
          <cell r="R3429">
            <v>2610.9</v>
          </cell>
          <cell r="S3429">
            <v>2349.81</v>
          </cell>
        </row>
        <row r="3430">
          <cell r="C3430" t="str">
            <v>Кунгурский муниципальный округ Пермского края</v>
          </cell>
          <cell r="D3430" t="str">
            <v>г. Кунгур, ул. Степана Разина, д. 25</v>
          </cell>
          <cell r="E3430" t="b">
            <v>1</v>
          </cell>
          <cell r="F3430">
            <v>1987</v>
          </cell>
          <cell r="G3430">
            <v>2009</v>
          </cell>
          <cell r="H3430" t="str">
            <v>панель</v>
          </cell>
          <cell r="L3430">
            <v>5</v>
          </cell>
          <cell r="M3430">
            <v>4</v>
          </cell>
          <cell r="Q3430">
            <v>2794.1</v>
          </cell>
          <cell r="R3430">
            <v>2794.1</v>
          </cell>
          <cell r="S3430">
            <v>2694.7</v>
          </cell>
          <cell r="T3430">
            <v>142</v>
          </cell>
        </row>
        <row r="3431">
          <cell r="C3431" t="str">
            <v>Кунгурский муниципальный округ Пермского края</v>
          </cell>
          <cell r="D3431" t="str">
            <v>г. Кунгур, ул. Степана Разина, д. 54</v>
          </cell>
          <cell r="E3431" t="b">
            <v>1</v>
          </cell>
          <cell r="F3431">
            <v>1987</v>
          </cell>
          <cell r="H3431" t="str">
            <v>Панель</v>
          </cell>
          <cell r="L3431">
            <v>4</v>
          </cell>
          <cell r="M3431">
            <v>4</v>
          </cell>
          <cell r="Q3431">
            <v>3726.8</v>
          </cell>
          <cell r="R3431">
            <v>2563.8000000000002</v>
          </cell>
          <cell r="S3431">
            <v>2307.42</v>
          </cell>
        </row>
        <row r="3432">
          <cell r="C3432" t="str">
            <v>Кунгурский муниципальный округ Пермского края</v>
          </cell>
          <cell r="D3432" t="str">
            <v>г. Кунгур, ул. Степана Разина, д. 56</v>
          </cell>
          <cell r="E3432" t="b">
            <v>1</v>
          </cell>
          <cell r="F3432">
            <v>1983</v>
          </cell>
          <cell r="H3432" t="str">
            <v>Кирпич</v>
          </cell>
          <cell r="L3432">
            <v>5</v>
          </cell>
          <cell r="M3432">
            <v>6</v>
          </cell>
          <cell r="Q3432">
            <v>7151.02</v>
          </cell>
          <cell r="R3432">
            <v>4129.8</v>
          </cell>
          <cell r="S3432">
            <v>3716.82</v>
          </cell>
        </row>
        <row r="3433">
          <cell r="C3433" t="str">
            <v>Кунгурский муниципальный округ Пермского края</v>
          </cell>
          <cell r="D3433" t="str">
            <v>г. Кунгур, ул. Степана Разина, д. 63</v>
          </cell>
          <cell r="E3433" t="b">
            <v>1</v>
          </cell>
          <cell r="F3433">
            <v>1969</v>
          </cell>
          <cell r="H3433" t="str">
            <v>кирпич</v>
          </cell>
          <cell r="I3433" t="str">
            <v>плоская</v>
          </cell>
          <cell r="K3433" t="str">
            <v>имеется</v>
          </cell>
          <cell r="L3433">
            <v>5</v>
          </cell>
          <cell r="M3433">
            <v>6</v>
          </cell>
          <cell r="Q3433">
            <v>4468.1000000000004</v>
          </cell>
          <cell r="R3433">
            <v>4468.1000000000004</v>
          </cell>
          <cell r="S3433">
            <v>4468.1000000000004</v>
          </cell>
          <cell r="T3433">
            <v>198</v>
          </cell>
        </row>
        <row r="3434">
          <cell r="C3434" t="str">
            <v>Кунгурский муниципальный округ Пермского края</v>
          </cell>
          <cell r="D3434" t="str">
            <v>г. Кунгур, ул. Степана Разина, д. 216</v>
          </cell>
          <cell r="E3434" t="b">
            <v>1</v>
          </cell>
          <cell r="F3434">
            <v>2001</v>
          </cell>
          <cell r="H3434" t="str">
            <v>Кирпич</v>
          </cell>
          <cell r="L3434">
            <v>5</v>
          </cell>
          <cell r="M3434">
            <v>1</v>
          </cell>
          <cell r="Q3434">
            <v>959.9</v>
          </cell>
          <cell r="R3434">
            <v>959.9</v>
          </cell>
          <cell r="S3434">
            <v>863.91</v>
          </cell>
        </row>
        <row r="3435">
          <cell r="C3435" t="str">
            <v>Кунгурский муниципальный округ Пермского края</v>
          </cell>
          <cell r="D3435" t="str">
            <v>г. Кунгур, ул. Строителей, д. 3</v>
          </cell>
          <cell r="E3435" t="b">
            <v>1</v>
          </cell>
          <cell r="F3435">
            <v>1953</v>
          </cell>
          <cell r="H3435" t="str">
            <v>Камень</v>
          </cell>
          <cell r="L3435">
            <v>2</v>
          </cell>
          <cell r="M3435">
            <v>2</v>
          </cell>
          <cell r="Q3435">
            <v>424.4</v>
          </cell>
          <cell r="R3435">
            <v>424.4</v>
          </cell>
          <cell r="S3435">
            <v>381.96</v>
          </cell>
        </row>
        <row r="3436">
          <cell r="C3436" t="str">
            <v>Кунгурский муниципальный округ Пермского края</v>
          </cell>
          <cell r="D3436" t="str">
            <v>г. Кунгур, ул. Строителей, д. 5</v>
          </cell>
          <cell r="E3436" t="b">
            <v>1</v>
          </cell>
          <cell r="F3436">
            <v>1953</v>
          </cell>
          <cell r="H3436" t="str">
            <v>Комбинированные</v>
          </cell>
          <cell r="L3436">
            <v>2</v>
          </cell>
          <cell r="M3436">
            <v>1</v>
          </cell>
          <cell r="Q3436">
            <v>580.9</v>
          </cell>
          <cell r="R3436">
            <v>510.9</v>
          </cell>
          <cell r="S3436">
            <v>459.80999999999995</v>
          </cell>
        </row>
        <row r="3437">
          <cell r="C3437" t="str">
            <v>Кунгурский муниципальный округ Пермского края</v>
          </cell>
          <cell r="D3437" t="str">
            <v>г. Кунгур, ул. Строителей, д. 6</v>
          </cell>
          <cell r="E3437" t="b">
            <v>1</v>
          </cell>
          <cell r="F3437">
            <v>1955</v>
          </cell>
          <cell r="H3437" t="str">
            <v>Комбинированные</v>
          </cell>
          <cell r="L3437">
            <v>2</v>
          </cell>
          <cell r="M3437">
            <v>2</v>
          </cell>
          <cell r="Q3437">
            <v>586.20000000000005</v>
          </cell>
          <cell r="R3437">
            <v>478.7</v>
          </cell>
          <cell r="S3437">
            <v>221.8</v>
          </cell>
          <cell r="T3437">
            <v>40</v>
          </cell>
        </row>
        <row r="3438">
          <cell r="C3438" t="str">
            <v>Кунгурский муниципальный округ Пермского края</v>
          </cell>
          <cell r="D3438" t="str">
            <v>г. Кунгур, ул. Строителей, д. 7</v>
          </cell>
          <cell r="E3438" t="b">
            <v>1</v>
          </cell>
          <cell r="F3438">
            <v>1954</v>
          </cell>
          <cell r="H3438" t="str">
            <v>Комбинированные</v>
          </cell>
          <cell r="L3438">
            <v>2</v>
          </cell>
          <cell r="M3438">
            <v>2</v>
          </cell>
          <cell r="Q3438">
            <v>528.5</v>
          </cell>
          <cell r="R3438">
            <v>510.9</v>
          </cell>
          <cell r="S3438">
            <v>459.80999999999995</v>
          </cell>
        </row>
        <row r="3439">
          <cell r="C3439" t="str">
            <v>Кунгурский муниципальный округ Пермского края</v>
          </cell>
          <cell r="D3439" t="str">
            <v>г. Кунгур, ул. Строителей, д. 5А</v>
          </cell>
          <cell r="E3439" t="b">
            <v>1</v>
          </cell>
          <cell r="F3439">
            <v>1958</v>
          </cell>
          <cell r="H3439" t="str">
            <v>Камень</v>
          </cell>
          <cell r="L3439">
            <v>2</v>
          </cell>
          <cell r="M3439">
            <v>2</v>
          </cell>
          <cell r="Q3439">
            <v>642.1</v>
          </cell>
          <cell r="R3439">
            <v>424.4</v>
          </cell>
          <cell r="S3439">
            <v>381.96</v>
          </cell>
        </row>
        <row r="3440">
          <cell r="C3440" t="str">
            <v>Кунгурский муниципальный округ Пермского края</v>
          </cell>
          <cell r="D3440" t="str">
            <v>г. Кунгур, ул. Транспортная, д. 10</v>
          </cell>
          <cell r="E3440" t="b">
            <v>1</v>
          </cell>
          <cell r="F3440">
            <v>1929</v>
          </cell>
          <cell r="H3440" t="str">
            <v>Брус</v>
          </cell>
          <cell r="L3440">
            <v>2</v>
          </cell>
          <cell r="M3440">
            <v>2</v>
          </cell>
          <cell r="Q3440">
            <v>270.5</v>
          </cell>
          <cell r="R3440">
            <v>258</v>
          </cell>
          <cell r="S3440">
            <v>232.2</v>
          </cell>
        </row>
        <row r="3441">
          <cell r="C3441" t="str">
            <v>Кунгурский муниципальный округ Пермского края</v>
          </cell>
          <cell r="D3441" t="str">
            <v>г. Кунгур, ул. Транспортная, д. 18</v>
          </cell>
          <cell r="E3441" t="b">
            <v>1</v>
          </cell>
          <cell r="F3441">
            <v>1940</v>
          </cell>
          <cell r="H3441" t="str">
            <v>Брус</v>
          </cell>
          <cell r="L3441">
            <v>1</v>
          </cell>
          <cell r="Q3441">
            <v>521.20000000000005</v>
          </cell>
          <cell r="R3441">
            <v>521.20000000000005</v>
          </cell>
          <cell r="S3441">
            <v>469.08000000000004</v>
          </cell>
        </row>
        <row r="3442">
          <cell r="C3442" t="str">
            <v>Кунгурский муниципальный округ Пермского края</v>
          </cell>
          <cell r="D3442" t="str">
            <v>г. Кунгур, ул. Транспортная, д. 43</v>
          </cell>
          <cell r="E3442" t="b">
            <v>1</v>
          </cell>
          <cell r="F3442">
            <v>1976</v>
          </cell>
          <cell r="H3442" t="str">
            <v>Кирпич</v>
          </cell>
          <cell r="L3442">
            <v>5</v>
          </cell>
          <cell r="M3442">
            <v>6</v>
          </cell>
          <cell r="Q3442">
            <v>4835.3</v>
          </cell>
          <cell r="R3442">
            <v>4395.7</v>
          </cell>
          <cell r="S3442">
            <v>4304.5999999999995</v>
          </cell>
          <cell r="T3442">
            <v>203</v>
          </cell>
        </row>
        <row r="3443">
          <cell r="C3443" t="str">
            <v>Кунгурский муниципальный округ Пермского края</v>
          </cell>
          <cell r="D3443" t="str">
            <v>г. Кунгур, ул. Транспортная, д. 10Б</v>
          </cell>
          <cell r="E3443" t="b">
            <v>1</v>
          </cell>
          <cell r="F3443">
            <v>1961</v>
          </cell>
          <cell r="H3443" t="str">
            <v>Кирпич</v>
          </cell>
          <cell r="L3443">
            <v>4</v>
          </cell>
          <cell r="M3443">
            <v>2</v>
          </cell>
          <cell r="Q3443">
            <v>1142.3</v>
          </cell>
          <cell r="R3443">
            <v>1142.3</v>
          </cell>
          <cell r="S3443">
            <v>1028.07</v>
          </cell>
        </row>
        <row r="3444">
          <cell r="C3444" t="str">
            <v>Кунгурский муниципальный округ Пермского края</v>
          </cell>
          <cell r="D3444" t="str">
            <v>г. Кунгур, ул. Транспортная, д. 10В</v>
          </cell>
          <cell r="E3444" t="b">
            <v>1</v>
          </cell>
          <cell r="F3444">
            <v>1963</v>
          </cell>
          <cell r="H3444" t="str">
            <v>Кирпич</v>
          </cell>
          <cell r="L3444">
            <v>4</v>
          </cell>
          <cell r="M3444">
            <v>2</v>
          </cell>
          <cell r="Q3444">
            <v>1256.5999999999999</v>
          </cell>
          <cell r="R3444">
            <v>1142.4000000000001</v>
          </cell>
          <cell r="S3444">
            <v>1055.8000000000002</v>
          </cell>
          <cell r="T3444">
            <v>51</v>
          </cell>
        </row>
        <row r="3445">
          <cell r="C3445" t="str">
            <v>Кунгурский муниципальный округ Пермского края</v>
          </cell>
          <cell r="D3445" t="str">
            <v>г. Кунгур, ул. Транспортная, д. 1Б</v>
          </cell>
          <cell r="E3445" t="b">
            <v>1</v>
          </cell>
          <cell r="F3445">
            <v>1996</v>
          </cell>
          <cell r="H3445" t="str">
            <v>кирпич</v>
          </cell>
          <cell r="I3445" t="str">
            <v>плоская</v>
          </cell>
          <cell r="J3445" t="str">
            <v>ГАЗ</v>
          </cell>
          <cell r="K3445" t="str">
            <v xml:space="preserve">имеется </v>
          </cell>
          <cell r="L3445">
            <v>5</v>
          </cell>
          <cell r="M3445">
            <v>1</v>
          </cell>
          <cell r="Q3445">
            <v>4208.8999999999996</v>
          </cell>
          <cell r="R3445">
            <v>2141.5</v>
          </cell>
          <cell r="S3445">
            <v>1922.7</v>
          </cell>
          <cell r="T3445">
            <v>102</v>
          </cell>
        </row>
        <row r="3446">
          <cell r="C3446" t="str">
            <v>Кунгурский муниципальный округ Пермского края</v>
          </cell>
          <cell r="D3446" t="str">
            <v>г. Кунгур, ул. Транспортная, д. 41А</v>
          </cell>
          <cell r="E3446" t="b">
            <v>1</v>
          </cell>
          <cell r="F3446">
            <v>1968</v>
          </cell>
          <cell r="H3446" t="str">
            <v>Кирпич</v>
          </cell>
          <cell r="L3446">
            <v>5</v>
          </cell>
          <cell r="M3446">
            <v>6</v>
          </cell>
          <cell r="Q3446">
            <v>5449.7</v>
          </cell>
          <cell r="R3446">
            <v>5449.7</v>
          </cell>
          <cell r="S3446">
            <v>4904.7299999999996</v>
          </cell>
        </row>
        <row r="3447">
          <cell r="C3447" t="str">
            <v>Кунгурский муниципальный округ Пермского края</v>
          </cell>
          <cell r="D3447" t="str">
            <v>г. Кунгур, ул. Труда, д. 6</v>
          </cell>
          <cell r="E3447" t="b">
            <v>1</v>
          </cell>
          <cell r="F3447">
            <v>1985</v>
          </cell>
          <cell r="H3447" t="str">
            <v>Кирпич</v>
          </cell>
          <cell r="L3447">
            <v>5</v>
          </cell>
          <cell r="M3447">
            <v>4</v>
          </cell>
          <cell r="Q3447">
            <v>3151.2</v>
          </cell>
          <cell r="R3447">
            <v>2864.7</v>
          </cell>
          <cell r="S3447">
            <v>2831.9</v>
          </cell>
          <cell r="T3447">
            <v>141</v>
          </cell>
        </row>
        <row r="3448">
          <cell r="C3448" t="str">
            <v>Кунгурский муниципальный округ Пермского края</v>
          </cell>
          <cell r="D3448" t="str">
            <v>г. Кунгур, ул. Труда, д. 43</v>
          </cell>
          <cell r="E3448" t="b">
            <v>1</v>
          </cell>
          <cell r="F3448">
            <v>1969</v>
          </cell>
          <cell r="H3448" t="str">
            <v>Кирпич</v>
          </cell>
          <cell r="L3448">
            <v>5</v>
          </cell>
          <cell r="M3448">
            <v>6</v>
          </cell>
          <cell r="Q3448">
            <v>4462</v>
          </cell>
          <cell r="R3448">
            <v>4462</v>
          </cell>
          <cell r="S3448">
            <v>4015.8</v>
          </cell>
        </row>
        <row r="3449">
          <cell r="C3449" t="str">
            <v>Кунгурский муниципальный округ Пермского края</v>
          </cell>
          <cell r="D3449" t="str">
            <v>г. Кунгур, ул. Труда, д. 45</v>
          </cell>
          <cell r="E3449" t="b">
            <v>1</v>
          </cell>
          <cell r="F3449">
            <v>1963</v>
          </cell>
          <cell r="H3449" t="str">
            <v>Кирпич</v>
          </cell>
          <cell r="L3449">
            <v>5</v>
          </cell>
          <cell r="M3449">
            <v>4</v>
          </cell>
          <cell r="Q3449">
            <v>3102.6</v>
          </cell>
          <cell r="R3449">
            <v>3102.6</v>
          </cell>
          <cell r="S3449">
            <v>2792.34</v>
          </cell>
        </row>
        <row r="3450">
          <cell r="C3450" t="str">
            <v>Кунгурский муниципальный округ Пермского края</v>
          </cell>
          <cell r="D3450" t="str">
            <v>г. Кунгур, ул. Труда, д. 47</v>
          </cell>
          <cell r="E3450" t="b">
            <v>1</v>
          </cell>
          <cell r="F3450">
            <v>1978</v>
          </cell>
          <cell r="H3450" t="str">
            <v>кирпич</v>
          </cell>
          <cell r="I3450" t="str">
            <v>плоская</v>
          </cell>
          <cell r="K3450" t="str">
            <v>имеется</v>
          </cell>
          <cell r="L3450">
            <v>5</v>
          </cell>
          <cell r="M3450">
            <v>4</v>
          </cell>
          <cell r="Q3450">
            <v>3364.8</v>
          </cell>
          <cell r="R3450">
            <v>3251.7</v>
          </cell>
          <cell r="S3450">
            <v>3207.2</v>
          </cell>
          <cell r="T3450">
            <v>160</v>
          </cell>
        </row>
        <row r="3451">
          <cell r="C3451" t="str">
            <v>Кунгурский муниципальный округ Пермского края</v>
          </cell>
          <cell r="D3451" t="str">
            <v>г. Кунгур, ул. Труда, д. 53</v>
          </cell>
          <cell r="E3451" t="b">
            <v>1</v>
          </cell>
          <cell r="F3451">
            <v>2005</v>
          </cell>
          <cell r="G3451">
            <v>2005</v>
          </cell>
          <cell r="H3451" t="str">
            <v>кирпич</v>
          </cell>
          <cell r="L3451">
            <v>5</v>
          </cell>
          <cell r="M3451">
            <v>3</v>
          </cell>
          <cell r="Q3451">
            <v>3765</v>
          </cell>
          <cell r="R3451">
            <v>3765</v>
          </cell>
          <cell r="S3451">
            <v>3765</v>
          </cell>
          <cell r="T3451">
            <v>132</v>
          </cell>
        </row>
        <row r="3452">
          <cell r="C3452" t="str">
            <v>Кунгурский муниципальный округ Пермского края</v>
          </cell>
          <cell r="D3452" t="str">
            <v>г. Кунгур, ул. Труда, д. 55</v>
          </cell>
          <cell r="E3452" t="b">
            <v>1</v>
          </cell>
          <cell r="F3452">
            <v>1975</v>
          </cell>
          <cell r="H3452" t="str">
            <v>Кирпич</v>
          </cell>
          <cell r="L3452">
            <v>5</v>
          </cell>
          <cell r="M3452">
            <v>6</v>
          </cell>
          <cell r="Q3452">
            <v>4381.8999999999996</v>
          </cell>
          <cell r="R3452">
            <v>4381.8999999999996</v>
          </cell>
          <cell r="S3452">
            <v>3943.7099999999996</v>
          </cell>
        </row>
        <row r="3453">
          <cell r="C3453" t="str">
            <v>Кунгурский муниципальный округ Пермского края</v>
          </cell>
          <cell r="D3453" t="str">
            <v>г. Кунгур, ул. Труда, д. 61</v>
          </cell>
          <cell r="E3453" t="b">
            <v>1</v>
          </cell>
          <cell r="F3453">
            <v>1971</v>
          </cell>
          <cell r="H3453" t="str">
            <v>Кирпич</v>
          </cell>
          <cell r="L3453">
            <v>5</v>
          </cell>
          <cell r="M3453">
            <v>4</v>
          </cell>
          <cell r="Q3453">
            <v>3118.6</v>
          </cell>
          <cell r="R3453">
            <v>3118.6</v>
          </cell>
          <cell r="S3453">
            <v>2806.74</v>
          </cell>
        </row>
        <row r="3454">
          <cell r="C3454" t="str">
            <v>Кунгурский муниципальный округ Пермского края</v>
          </cell>
          <cell r="D3454" t="str">
            <v>г. Кунгур, ул. Труда, д. 63</v>
          </cell>
          <cell r="E3454" t="b">
            <v>1</v>
          </cell>
          <cell r="F3454">
            <v>1974</v>
          </cell>
          <cell r="H3454" t="str">
            <v>кирпич</v>
          </cell>
          <cell r="I3454" t="str">
            <v>плоская</v>
          </cell>
          <cell r="K3454" t="str">
            <v>имеется</v>
          </cell>
          <cell r="L3454">
            <v>5</v>
          </cell>
          <cell r="M3454">
            <v>6</v>
          </cell>
          <cell r="Q3454">
            <v>5414.9</v>
          </cell>
          <cell r="R3454">
            <v>4411.2</v>
          </cell>
          <cell r="S3454">
            <v>4367.8</v>
          </cell>
          <cell r="T3454">
            <v>213</v>
          </cell>
        </row>
        <row r="3455">
          <cell r="C3455" t="str">
            <v>Кунгурский муниципальный округ Пермского края</v>
          </cell>
          <cell r="D3455" t="str">
            <v>г. Кунгур, ул. Труда, д. 65</v>
          </cell>
          <cell r="E3455" t="b">
            <v>1</v>
          </cell>
          <cell r="F3455">
            <v>2009</v>
          </cell>
          <cell r="G3455">
            <v>2009</v>
          </cell>
          <cell r="H3455" t="str">
            <v>кирпич</v>
          </cell>
          <cell r="L3455">
            <v>5</v>
          </cell>
          <cell r="M3455">
            <v>3</v>
          </cell>
          <cell r="Q3455">
            <v>2247.4</v>
          </cell>
          <cell r="R3455">
            <v>2247.4</v>
          </cell>
          <cell r="S3455">
            <v>2247.4</v>
          </cell>
          <cell r="T3455">
            <v>231</v>
          </cell>
        </row>
        <row r="3456">
          <cell r="C3456" t="str">
            <v>Кунгурский муниципальный округ Пермского края</v>
          </cell>
          <cell r="D3456" t="str">
            <v>г. Кунгур, ул. Труда, д. 70</v>
          </cell>
          <cell r="E3456" t="b">
            <v>1</v>
          </cell>
          <cell r="F3456">
            <v>2002</v>
          </cell>
          <cell r="G3456">
            <v>2009</v>
          </cell>
          <cell r="H3456" t="str">
            <v>кирпич</v>
          </cell>
          <cell r="L3456">
            <v>9</v>
          </cell>
          <cell r="M3456">
            <v>3</v>
          </cell>
          <cell r="N3456">
            <v>3</v>
          </cell>
          <cell r="O3456">
            <v>3</v>
          </cell>
          <cell r="Q3456">
            <v>6106.3</v>
          </cell>
          <cell r="R3456">
            <v>5046.8999999999996</v>
          </cell>
          <cell r="S3456">
            <v>4987.5</v>
          </cell>
          <cell r="T3456">
            <v>188</v>
          </cell>
        </row>
        <row r="3457">
          <cell r="C3457" t="str">
            <v>Кунгурский муниципальный округ Пермского края</v>
          </cell>
          <cell r="D3457" t="str">
            <v>г. Кунгур, ул. Труда, д. 73</v>
          </cell>
          <cell r="E3457" t="b">
            <v>1</v>
          </cell>
          <cell r="F3457">
            <v>1795</v>
          </cell>
          <cell r="H3457" t="str">
            <v>Кирпич</v>
          </cell>
          <cell r="L3457">
            <v>2</v>
          </cell>
          <cell r="M3457">
            <v>3</v>
          </cell>
          <cell r="Q3457">
            <v>566.29999999999995</v>
          </cell>
          <cell r="R3457">
            <v>475.8</v>
          </cell>
          <cell r="S3457">
            <v>428.22</v>
          </cell>
        </row>
        <row r="3458">
          <cell r="C3458" t="str">
            <v>Кунгурский муниципальный округ Пермского края</v>
          </cell>
          <cell r="D3458" t="str">
            <v>г. Кунгур, ул. Труда, д. 43А</v>
          </cell>
          <cell r="E3458" t="b">
            <v>1</v>
          </cell>
          <cell r="F3458">
            <v>1970</v>
          </cell>
          <cell r="H3458" t="str">
            <v>Кирпич</v>
          </cell>
          <cell r="L3458">
            <v>5</v>
          </cell>
          <cell r="M3458">
            <v>1</v>
          </cell>
          <cell r="Q3458">
            <v>2910.5</v>
          </cell>
          <cell r="R3458">
            <v>2645.9</v>
          </cell>
          <cell r="S3458">
            <v>2573.6</v>
          </cell>
          <cell r="T3458">
            <v>218</v>
          </cell>
        </row>
        <row r="3459">
          <cell r="C3459" t="str">
            <v>Кунгурский муниципальный округ Пермского края</v>
          </cell>
          <cell r="D3459" t="str">
            <v>г. Кунгур, ул. Труда, д. 53А</v>
          </cell>
          <cell r="E3459" t="b">
            <v>1</v>
          </cell>
          <cell r="F3459">
            <v>1974</v>
          </cell>
          <cell r="H3459" t="str">
            <v>кирпич</v>
          </cell>
          <cell r="I3459" t="str">
            <v>плоская</v>
          </cell>
          <cell r="K3459" t="str">
            <v>имеется</v>
          </cell>
          <cell r="L3459">
            <v>5</v>
          </cell>
          <cell r="M3459">
            <v>4</v>
          </cell>
          <cell r="Q3459">
            <v>3238</v>
          </cell>
          <cell r="R3459">
            <v>2626.1</v>
          </cell>
          <cell r="S3459">
            <v>2626.1</v>
          </cell>
          <cell r="T3459">
            <v>119</v>
          </cell>
        </row>
        <row r="3460">
          <cell r="C3460" t="str">
            <v>Кунгурский муниципальный округ Пермского края</v>
          </cell>
          <cell r="D3460" t="str">
            <v>г. Кунгур, ул. Труда, д. 59А</v>
          </cell>
          <cell r="E3460" t="b">
            <v>1</v>
          </cell>
          <cell r="F3460">
            <v>1971</v>
          </cell>
          <cell r="H3460" t="str">
            <v>Кирпич</v>
          </cell>
          <cell r="L3460">
            <v>5</v>
          </cell>
          <cell r="M3460">
            <v>4</v>
          </cell>
          <cell r="Q3460">
            <v>2810.8</v>
          </cell>
          <cell r="R3460">
            <v>2555.3000000000002</v>
          </cell>
          <cell r="S3460">
            <v>2555.3000000000002</v>
          </cell>
          <cell r="T3460">
            <v>111</v>
          </cell>
        </row>
        <row r="3461">
          <cell r="C3461" t="str">
            <v>Кунгурский муниципальный округ Пермского края</v>
          </cell>
          <cell r="D3461" t="str">
            <v>г. Кунгур, ул. Труда, д. 60А</v>
          </cell>
          <cell r="E3461" t="b">
            <v>1</v>
          </cell>
          <cell r="F3461">
            <v>1972</v>
          </cell>
          <cell r="H3461" t="str">
            <v>Кирпич</v>
          </cell>
          <cell r="L3461">
            <v>5</v>
          </cell>
          <cell r="M3461">
            <v>6</v>
          </cell>
          <cell r="Q3461">
            <v>4479.8</v>
          </cell>
          <cell r="R3461">
            <v>4479.8</v>
          </cell>
          <cell r="S3461">
            <v>4031.82</v>
          </cell>
        </row>
        <row r="3462">
          <cell r="C3462" t="str">
            <v>Кунгурский муниципальный округ Пермского края</v>
          </cell>
          <cell r="D3462" t="str">
            <v>г. Кунгур, ул. Труда, д. 67А</v>
          </cell>
          <cell r="E3462" t="b">
            <v>1</v>
          </cell>
          <cell r="F3462">
            <v>1988</v>
          </cell>
          <cell r="H3462" t="str">
            <v>Кирпич</v>
          </cell>
          <cell r="L3462">
            <v>5</v>
          </cell>
          <cell r="M3462">
            <v>3</v>
          </cell>
          <cell r="Q3462">
            <v>2303.4</v>
          </cell>
          <cell r="R3462">
            <v>2094</v>
          </cell>
          <cell r="S3462">
            <v>2043.7</v>
          </cell>
          <cell r="T3462">
            <v>98</v>
          </cell>
        </row>
        <row r="3463">
          <cell r="C3463" t="str">
            <v>Кунгурский муниципальный округ Пермского края</v>
          </cell>
          <cell r="D3463" t="str">
            <v>г. Кунгур, ул. Труда, д. 67Б</v>
          </cell>
          <cell r="E3463" t="b">
            <v>1</v>
          </cell>
          <cell r="F3463">
            <v>2007</v>
          </cell>
          <cell r="H3463" t="str">
            <v>кирпич</v>
          </cell>
          <cell r="L3463">
            <v>5</v>
          </cell>
          <cell r="M3463">
            <v>4</v>
          </cell>
          <cell r="Q3463">
            <v>4320.2</v>
          </cell>
          <cell r="R3463">
            <v>4320.2</v>
          </cell>
          <cell r="S3463">
            <v>4320.2</v>
          </cell>
          <cell r="T3463">
            <v>234</v>
          </cell>
        </row>
        <row r="3464">
          <cell r="C3464" t="str">
            <v>Кунгурский муниципальный округ Пермского края</v>
          </cell>
          <cell r="D3464" t="str">
            <v>г. Кунгур, ул. Уральская, д. 21</v>
          </cell>
          <cell r="E3464" t="b">
            <v>1</v>
          </cell>
          <cell r="F3464">
            <v>1973</v>
          </cell>
          <cell r="H3464" t="str">
            <v>Брус</v>
          </cell>
          <cell r="L3464">
            <v>2</v>
          </cell>
          <cell r="M3464">
            <v>1</v>
          </cell>
          <cell r="Q3464">
            <v>268.60000000000002</v>
          </cell>
          <cell r="R3464">
            <v>268.60000000000002</v>
          </cell>
          <cell r="S3464">
            <v>241.74</v>
          </cell>
        </row>
        <row r="3465">
          <cell r="C3465" t="str">
            <v>Кунгурский муниципальный округ Пермского края</v>
          </cell>
          <cell r="D3465" t="str">
            <v>г. Кунгур, ул. Хлебниковых, д. 10</v>
          </cell>
          <cell r="E3465" t="b">
            <v>1</v>
          </cell>
          <cell r="F3465">
            <v>1973</v>
          </cell>
          <cell r="H3465" t="str">
            <v>Кирпич</v>
          </cell>
          <cell r="L3465">
            <v>2</v>
          </cell>
          <cell r="M3465">
            <v>3</v>
          </cell>
          <cell r="Q3465">
            <v>885.1</v>
          </cell>
          <cell r="R3465">
            <v>885.1</v>
          </cell>
          <cell r="S3465">
            <v>796.59</v>
          </cell>
        </row>
        <row r="3466">
          <cell r="C3466" t="str">
            <v>Кунгурский муниципальный округ Пермского края</v>
          </cell>
          <cell r="D3466" t="str">
            <v>г. Кунгур, ул. Хлебниковых, д. 11</v>
          </cell>
          <cell r="E3466" t="b">
            <v>1</v>
          </cell>
          <cell r="F3466">
            <v>1984</v>
          </cell>
          <cell r="H3466" t="str">
            <v>Кирпич</v>
          </cell>
          <cell r="L3466">
            <v>4</v>
          </cell>
          <cell r="M3466">
            <v>3</v>
          </cell>
          <cell r="Q3466">
            <v>2335.6</v>
          </cell>
          <cell r="R3466">
            <v>2335.6</v>
          </cell>
          <cell r="S3466">
            <v>2102.04</v>
          </cell>
        </row>
        <row r="3467">
          <cell r="C3467" t="str">
            <v>Кунгурский муниципальный округ Пермского края</v>
          </cell>
          <cell r="D3467" t="str">
            <v>г. Кунгур, ул. Хлебниковых, д. 12</v>
          </cell>
          <cell r="E3467" t="b">
            <v>1</v>
          </cell>
          <cell r="F3467">
            <v>1979</v>
          </cell>
          <cell r="H3467" t="str">
            <v>кирпич</v>
          </cell>
          <cell r="I3467" t="str">
            <v>скатная</v>
          </cell>
          <cell r="K3467" t="str">
            <v>имеется</v>
          </cell>
          <cell r="L3467">
            <v>2</v>
          </cell>
          <cell r="M3467">
            <v>3</v>
          </cell>
          <cell r="Q3467">
            <v>1241.2</v>
          </cell>
          <cell r="R3467">
            <v>941.6</v>
          </cell>
          <cell r="S3467">
            <v>941.6</v>
          </cell>
          <cell r="T3467">
            <v>38</v>
          </cell>
        </row>
        <row r="3468">
          <cell r="C3468" t="str">
            <v>Кунгурский муниципальный округ Пермского края</v>
          </cell>
          <cell r="D3468" t="str">
            <v>г. Кунгур, ул. Хлебниковых, д. 20</v>
          </cell>
          <cell r="E3468" t="b">
            <v>1</v>
          </cell>
          <cell r="F3468">
            <v>1961</v>
          </cell>
          <cell r="H3468" t="str">
            <v>Кирпич</v>
          </cell>
          <cell r="L3468">
            <v>2</v>
          </cell>
          <cell r="M3468">
            <v>2</v>
          </cell>
          <cell r="Q3468">
            <v>618.70000000000005</v>
          </cell>
          <cell r="R3468">
            <v>618.70000000000005</v>
          </cell>
          <cell r="S3468">
            <v>556.83000000000004</v>
          </cell>
        </row>
        <row r="3469">
          <cell r="C3469" t="str">
            <v>Кунгурский муниципальный округ Пермского края</v>
          </cell>
          <cell r="D3469" t="str">
            <v>г. Кунгур, ул. Челюскинцев, д. 1</v>
          </cell>
          <cell r="E3469" t="b">
            <v>1</v>
          </cell>
          <cell r="F3469">
            <v>1968</v>
          </cell>
          <cell r="H3469" t="str">
            <v>Кирпич</v>
          </cell>
          <cell r="L3469">
            <v>4</v>
          </cell>
          <cell r="M3469">
            <v>2</v>
          </cell>
          <cell r="Q3469">
            <v>3096.92</v>
          </cell>
          <cell r="R3469">
            <v>2160.5</v>
          </cell>
          <cell r="S3469">
            <v>1944.45</v>
          </cell>
        </row>
        <row r="3470">
          <cell r="C3470" t="str">
            <v>Кунгурский муниципальный округ Пермского края</v>
          </cell>
          <cell r="D3470" t="str">
            <v>г. Кунгур, ул. Челюскинцев, д. 2</v>
          </cell>
          <cell r="E3470" t="b">
            <v>1</v>
          </cell>
          <cell r="F3470">
            <v>1970</v>
          </cell>
          <cell r="H3470" t="str">
            <v>Кирпич</v>
          </cell>
          <cell r="L3470">
            <v>5</v>
          </cell>
          <cell r="M3470">
            <v>4</v>
          </cell>
          <cell r="Q3470">
            <v>5152.8</v>
          </cell>
          <cell r="R3470">
            <v>3375.7</v>
          </cell>
          <cell r="S3470">
            <v>3038.1299999999997</v>
          </cell>
        </row>
        <row r="3471">
          <cell r="C3471" t="str">
            <v>Кунгурский муниципальный округ Пермского края</v>
          </cell>
          <cell r="D3471" t="str">
            <v>г. Кунгур, ул. Челюскинцев, д. 3</v>
          </cell>
          <cell r="E3471" t="b">
            <v>1</v>
          </cell>
          <cell r="F3471">
            <v>1971</v>
          </cell>
          <cell r="H3471" t="str">
            <v>Кирпич</v>
          </cell>
          <cell r="L3471">
            <v>5</v>
          </cell>
          <cell r="M3471">
            <v>4</v>
          </cell>
          <cell r="Q3471">
            <v>3583.6</v>
          </cell>
          <cell r="R3471">
            <v>3057.5</v>
          </cell>
          <cell r="S3471">
            <v>2751.75</v>
          </cell>
        </row>
        <row r="3472">
          <cell r="C3472" t="str">
            <v>Кунгурский муниципальный округ Пермского края</v>
          </cell>
          <cell r="D3472" t="str">
            <v>г. Кунгур, ул. Челюскинцев, д. 4</v>
          </cell>
          <cell r="E3472" t="b">
            <v>1</v>
          </cell>
          <cell r="F3472">
            <v>1956</v>
          </cell>
          <cell r="H3472" t="str">
            <v>Кирпич</v>
          </cell>
          <cell r="L3472">
            <v>5</v>
          </cell>
          <cell r="M3472">
            <v>2</v>
          </cell>
          <cell r="Q3472">
            <v>1981.6</v>
          </cell>
          <cell r="R3472">
            <v>1827.6</v>
          </cell>
          <cell r="S3472">
            <v>1788.1</v>
          </cell>
          <cell r="T3472">
            <v>81</v>
          </cell>
        </row>
        <row r="3473">
          <cell r="C3473" t="str">
            <v>Кунгурский муниципальный округ Пермского края</v>
          </cell>
          <cell r="D3473" t="str">
            <v>г. Кунгур, ул. Челюскинцев, д. 5</v>
          </cell>
          <cell r="E3473" t="b">
            <v>1</v>
          </cell>
          <cell r="F3473">
            <v>1979</v>
          </cell>
          <cell r="H3473" t="str">
            <v>Панель</v>
          </cell>
          <cell r="L3473">
            <v>5</v>
          </cell>
          <cell r="M3473">
            <v>5</v>
          </cell>
          <cell r="Q3473">
            <v>6394.8</v>
          </cell>
          <cell r="R3473">
            <v>4871.3</v>
          </cell>
          <cell r="S3473">
            <v>4384.17</v>
          </cell>
        </row>
        <row r="3474">
          <cell r="C3474" t="str">
            <v>Кунгурский муниципальный округ Пермского края</v>
          </cell>
          <cell r="D3474" t="str">
            <v>г. Кунгур, ул. Челюскинцев, д. 6</v>
          </cell>
          <cell r="E3474" t="b">
            <v>1</v>
          </cell>
          <cell r="F3474">
            <v>1973</v>
          </cell>
          <cell r="H3474" t="str">
            <v>Кирпич</v>
          </cell>
          <cell r="L3474">
            <v>5</v>
          </cell>
          <cell r="M3474">
            <v>2</v>
          </cell>
          <cell r="Q3474">
            <v>2810</v>
          </cell>
          <cell r="R3474">
            <v>1888.3</v>
          </cell>
          <cell r="S3474">
            <v>1699.47</v>
          </cell>
        </row>
        <row r="3475">
          <cell r="C3475" t="str">
            <v>Кунгурский муниципальный округ Пермского края</v>
          </cell>
          <cell r="D3475" t="str">
            <v>г. Кунгур, ул. Челюскинцев, д. 10</v>
          </cell>
          <cell r="E3475" t="b">
            <v>1</v>
          </cell>
          <cell r="F3475">
            <v>1956</v>
          </cell>
          <cell r="H3475" t="str">
            <v>Многослойные</v>
          </cell>
          <cell r="L3475">
            <v>2</v>
          </cell>
          <cell r="M3475">
            <v>2</v>
          </cell>
          <cell r="Q3475">
            <v>1017.4</v>
          </cell>
          <cell r="R3475">
            <v>704.8</v>
          </cell>
          <cell r="S3475">
            <v>634.31999999999994</v>
          </cell>
        </row>
        <row r="3476">
          <cell r="C3476" t="str">
            <v>Кунгурский муниципальный округ Пермского края</v>
          </cell>
          <cell r="D3476" t="str">
            <v>г. Кунгур, ул. Челюскинцев, д. 11</v>
          </cell>
          <cell r="E3476" t="b">
            <v>1</v>
          </cell>
          <cell r="F3476">
            <v>1995</v>
          </cell>
          <cell r="L3476">
            <v>5</v>
          </cell>
          <cell r="M3476">
            <v>5</v>
          </cell>
          <cell r="Q3476">
            <v>4740.6000000000004</v>
          </cell>
          <cell r="R3476">
            <v>4740.6000000000004</v>
          </cell>
          <cell r="S3476">
            <v>4266.54</v>
          </cell>
        </row>
        <row r="3477">
          <cell r="C3477" t="str">
            <v>Кунгурский муниципальный округ Пермского края</v>
          </cell>
          <cell r="D3477" t="str">
            <v>г. Кунгур, ул. Челюскинцев, д. 6А</v>
          </cell>
          <cell r="E3477" t="b">
            <v>1</v>
          </cell>
          <cell r="F3477">
            <v>1998</v>
          </cell>
          <cell r="H3477" t="str">
            <v>кирпич</v>
          </cell>
          <cell r="I3477" t="str">
            <v>скатная</v>
          </cell>
          <cell r="K3477" t="str">
            <v>имеется</v>
          </cell>
          <cell r="L3477">
            <v>2</v>
          </cell>
          <cell r="M3477">
            <v>6</v>
          </cell>
          <cell r="Q3477">
            <v>1026.3</v>
          </cell>
          <cell r="R3477">
            <v>643.79999999999995</v>
          </cell>
          <cell r="S3477">
            <v>643.79999999999995</v>
          </cell>
          <cell r="T3477">
            <v>18</v>
          </cell>
        </row>
        <row r="3478">
          <cell r="C3478" t="str">
            <v>Кунгурский муниципальный округ Пермского края</v>
          </cell>
          <cell r="D3478" t="str">
            <v>г. Кунгур, ул. Черепанова, д. 12Б</v>
          </cell>
          <cell r="E3478" t="b">
            <v>1</v>
          </cell>
          <cell r="F3478">
            <v>1964</v>
          </cell>
          <cell r="H3478" t="str">
            <v>Брус</v>
          </cell>
          <cell r="L3478">
            <v>2</v>
          </cell>
          <cell r="M3478">
            <v>1</v>
          </cell>
          <cell r="Q3478">
            <v>327.5</v>
          </cell>
          <cell r="R3478">
            <v>327.5</v>
          </cell>
          <cell r="S3478">
            <v>294.75</v>
          </cell>
        </row>
        <row r="3479">
          <cell r="C3479" t="str">
            <v>Кунгурский муниципальный округ Пермского края</v>
          </cell>
          <cell r="D3479" t="str">
            <v>г. Кунгур, ул. Шоссейная, д. 45</v>
          </cell>
          <cell r="E3479" t="b">
            <v>1</v>
          </cell>
          <cell r="F3479">
            <v>2017</v>
          </cell>
          <cell r="H3479" t="str">
            <v>кирпич</v>
          </cell>
          <cell r="I3479" t="str">
            <v>плоская</v>
          </cell>
          <cell r="J3479" t="str">
            <v>ГАЗ</v>
          </cell>
          <cell r="K3479" t="str">
            <v>имеется</v>
          </cell>
          <cell r="L3479">
            <v>10</v>
          </cell>
          <cell r="M3479">
            <v>1</v>
          </cell>
          <cell r="N3479">
            <v>1</v>
          </cell>
          <cell r="O3479">
            <v>1</v>
          </cell>
          <cell r="Q3479">
            <v>3904.5</v>
          </cell>
          <cell r="R3479">
            <v>3055.3</v>
          </cell>
          <cell r="S3479">
            <v>294.7</v>
          </cell>
          <cell r="T3479">
            <v>88</v>
          </cell>
        </row>
        <row r="3480">
          <cell r="C3480" t="str">
            <v>Кунгурский муниципальный округ Пермского края</v>
          </cell>
          <cell r="D3480" t="str">
            <v>г. Кунгур, ул. Шоссейная, д. 47</v>
          </cell>
          <cell r="E3480" t="b">
            <v>1</v>
          </cell>
          <cell r="F3480">
            <v>2014</v>
          </cell>
          <cell r="H3480" t="str">
            <v>Кирпич/пенополистерол</v>
          </cell>
          <cell r="L3480">
            <v>11</v>
          </cell>
          <cell r="M3480">
            <v>1</v>
          </cell>
          <cell r="N3480">
            <v>1</v>
          </cell>
          <cell r="O3480">
            <v>1</v>
          </cell>
          <cell r="Q3480">
            <v>5260.6</v>
          </cell>
          <cell r="R3480">
            <v>5260.6</v>
          </cell>
          <cell r="S3480">
            <v>4734.54</v>
          </cell>
        </row>
        <row r="3481">
          <cell r="C3481" t="str">
            <v>Кунгурский муниципальный округ Пермского края</v>
          </cell>
          <cell r="D3481" t="str">
            <v>г. Кунгур, ул. Шпалозавод, д. 1</v>
          </cell>
          <cell r="E3481" t="b">
            <v>1</v>
          </cell>
          <cell r="F3481">
            <v>1934</v>
          </cell>
          <cell r="H3481" t="str">
            <v>Брус</v>
          </cell>
          <cell r="L3481">
            <v>1</v>
          </cell>
          <cell r="M3481">
            <v>1</v>
          </cell>
          <cell r="Q3481">
            <v>236.3</v>
          </cell>
          <cell r="R3481">
            <v>236.3</v>
          </cell>
          <cell r="S3481">
            <v>212.67000000000002</v>
          </cell>
        </row>
        <row r="3482">
          <cell r="C3482" t="str">
            <v>Кунгурский муниципальный округ Пермского края</v>
          </cell>
          <cell r="D3482" t="str">
            <v>г. Кунгур, ул. Энергетиков, д. 1</v>
          </cell>
          <cell r="E3482" t="b">
            <v>1</v>
          </cell>
          <cell r="F3482">
            <v>1964</v>
          </cell>
          <cell r="H3482" t="str">
            <v>Кирпич</v>
          </cell>
          <cell r="L3482">
            <v>2</v>
          </cell>
          <cell r="M3482">
            <v>2</v>
          </cell>
          <cell r="Q3482">
            <v>358.9</v>
          </cell>
          <cell r="R3482">
            <v>358.9</v>
          </cell>
          <cell r="S3482">
            <v>323.01</v>
          </cell>
        </row>
        <row r="3483">
          <cell r="C3483" t="str">
            <v>Кунгурский муниципальный округ Пермского края</v>
          </cell>
          <cell r="D3483" t="str">
            <v>г. Кунгур, ул. Юбилейная, д. 1</v>
          </cell>
          <cell r="E3483" t="b">
            <v>1</v>
          </cell>
          <cell r="F3483">
            <v>1977</v>
          </cell>
          <cell r="H3483" t="str">
            <v>Кирпич</v>
          </cell>
          <cell r="L3483">
            <v>2</v>
          </cell>
          <cell r="M3483">
            <v>3</v>
          </cell>
          <cell r="Q3483">
            <v>1244.9000000000001</v>
          </cell>
          <cell r="R3483">
            <v>1244.9000000000001</v>
          </cell>
          <cell r="S3483">
            <v>1120.4100000000001</v>
          </cell>
        </row>
        <row r="3484">
          <cell r="C3484" t="str">
            <v>Кунгурский муниципальный округ Пермского края</v>
          </cell>
          <cell r="D3484" t="str">
            <v>г. Кунгур, ул. Юбилейная, д. 3</v>
          </cell>
          <cell r="E3484" t="b">
            <v>1</v>
          </cell>
          <cell r="F3484">
            <v>1961</v>
          </cell>
          <cell r="H3484" t="str">
            <v>Кирпич</v>
          </cell>
          <cell r="L3484">
            <v>2</v>
          </cell>
          <cell r="M3484">
            <v>2</v>
          </cell>
          <cell r="Q3484">
            <v>611</v>
          </cell>
          <cell r="R3484">
            <v>611</v>
          </cell>
          <cell r="S3484">
            <v>549.9</v>
          </cell>
        </row>
        <row r="3485">
          <cell r="C3485" t="str">
            <v>Кунгурский муниципальный округ Пермского края</v>
          </cell>
          <cell r="D3485" t="str">
            <v>г. Кунгур, ул. Юбилейная, д. 4</v>
          </cell>
          <cell r="E3485" t="b">
            <v>1</v>
          </cell>
          <cell r="F3485">
            <v>1980</v>
          </cell>
          <cell r="H3485" t="str">
            <v>Кирпич</v>
          </cell>
          <cell r="L3485">
            <v>2</v>
          </cell>
          <cell r="M3485">
            <v>1</v>
          </cell>
          <cell r="Q3485">
            <v>382.9</v>
          </cell>
          <cell r="R3485">
            <v>356.6</v>
          </cell>
          <cell r="S3485">
            <v>320.94</v>
          </cell>
        </row>
        <row r="3486">
          <cell r="C3486" t="str">
            <v>Кунгурский муниципальный округ Пермского края</v>
          </cell>
          <cell r="D3486" t="str">
            <v>г. Кунгур, ул. Юбилейная, д. 5</v>
          </cell>
          <cell r="E3486" t="b">
            <v>1</v>
          </cell>
          <cell r="F3486">
            <v>1971</v>
          </cell>
          <cell r="H3486" t="str">
            <v>Кирпич</v>
          </cell>
          <cell r="L3486">
            <v>2</v>
          </cell>
          <cell r="M3486">
            <v>3</v>
          </cell>
          <cell r="Q3486">
            <v>1068.5999999999999</v>
          </cell>
          <cell r="R3486">
            <v>1068.5999999999999</v>
          </cell>
          <cell r="S3486">
            <v>961.7399999999999</v>
          </cell>
        </row>
        <row r="3487">
          <cell r="C3487" t="str">
            <v>Кунгурский муниципальный округ Пермского края</v>
          </cell>
          <cell r="D3487" t="str">
            <v>г. Кунгур, ул. Юбилейная, д. 6</v>
          </cell>
          <cell r="E3487" t="b">
            <v>1</v>
          </cell>
          <cell r="F3487">
            <v>1980</v>
          </cell>
          <cell r="H3487" t="str">
            <v>Кирпич</v>
          </cell>
          <cell r="L3487">
            <v>2</v>
          </cell>
          <cell r="M3487">
            <v>3</v>
          </cell>
          <cell r="Q3487">
            <v>986.5</v>
          </cell>
          <cell r="R3487">
            <v>986.5</v>
          </cell>
          <cell r="S3487">
            <v>887.85</v>
          </cell>
        </row>
        <row r="3488">
          <cell r="C3488" t="str">
            <v>Кунгурский муниципальный округ Пермского края</v>
          </cell>
          <cell r="D3488" t="str">
            <v>г. Кунгур, ул. Юбилейная, д. 8</v>
          </cell>
          <cell r="E3488" t="b">
            <v>1</v>
          </cell>
          <cell r="F3488">
            <v>1989</v>
          </cell>
          <cell r="H3488" t="str">
            <v>Кирпич</v>
          </cell>
          <cell r="L3488">
            <v>2</v>
          </cell>
          <cell r="M3488">
            <v>3</v>
          </cell>
          <cell r="Q3488">
            <v>833.6</v>
          </cell>
          <cell r="R3488">
            <v>833.6</v>
          </cell>
          <cell r="S3488">
            <v>750.24</v>
          </cell>
        </row>
        <row r="3489">
          <cell r="C3489" t="str">
            <v>Кунгурский муниципальный округ Пермского края</v>
          </cell>
          <cell r="D3489" t="str">
            <v>г. Кунгур, ул. Юбилейная, д. 9</v>
          </cell>
          <cell r="E3489" t="b">
            <v>1</v>
          </cell>
          <cell r="F3489">
            <v>1993</v>
          </cell>
          <cell r="H3489" t="str">
            <v>Кирпич</v>
          </cell>
          <cell r="L3489">
            <v>2</v>
          </cell>
          <cell r="M3489">
            <v>3</v>
          </cell>
          <cell r="Q3489">
            <v>929.3</v>
          </cell>
          <cell r="R3489">
            <v>929.3</v>
          </cell>
          <cell r="S3489">
            <v>836.36999999999989</v>
          </cell>
        </row>
        <row r="3490">
          <cell r="C3490" t="str">
            <v>Кунгурский муниципальный округ Пермского края</v>
          </cell>
          <cell r="D3490" t="str">
            <v>г. Кунгур, ул. Юбилейная, д. 11</v>
          </cell>
          <cell r="E3490" t="b">
            <v>1</v>
          </cell>
          <cell r="F3490">
            <v>2002</v>
          </cell>
          <cell r="H3490" t="str">
            <v>Кирпич</v>
          </cell>
          <cell r="L3490">
            <v>2</v>
          </cell>
          <cell r="M3490">
            <v>3</v>
          </cell>
          <cell r="Q3490">
            <v>882.2</v>
          </cell>
          <cell r="R3490">
            <v>846.4</v>
          </cell>
          <cell r="S3490">
            <v>761.76</v>
          </cell>
        </row>
        <row r="3491">
          <cell r="C3491" t="str">
            <v>Кунгурский муниципальный округ Пермского края</v>
          </cell>
          <cell r="D3491" t="str">
            <v>г. Кунгур, ул. Южная, д. 14</v>
          </cell>
          <cell r="E3491" t="b">
            <v>1</v>
          </cell>
          <cell r="F3491">
            <v>1955</v>
          </cell>
          <cell r="H3491" t="str">
            <v>Дерево</v>
          </cell>
          <cell r="L3491">
            <v>2</v>
          </cell>
          <cell r="M3491">
            <v>2</v>
          </cell>
          <cell r="Q3491">
            <v>556.9</v>
          </cell>
          <cell r="R3491">
            <v>477.4</v>
          </cell>
          <cell r="S3491">
            <v>395.4</v>
          </cell>
          <cell r="T3491">
            <v>43</v>
          </cell>
        </row>
        <row r="3492">
          <cell r="C3492" t="str">
            <v>Лысьвенский городской округ Пермского края</v>
          </cell>
          <cell r="D3492" t="str">
            <v>г. Лысьва, пр-т Победы, д. 3</v>
          </cell>
          <cell r="E3492" t="b">
            <v>1</v>
          </cell>
          <cell r="F3492">
            <v>1975</v>
          </cell>
          <cell r="H3492" t="str">
            <v>блоки, кирпич</v>
          </cell>
          <cell r="I3492" t="str">
            <v>плоская</v>
          </cell>
          <cell r="K3492" t="str">
            <v>имеется</v>
          </cell>
          <cell r="L3492">
            <v>5</v>
          </cell>
          <cell r="M3492">
            <v>6</v>
          </cell>
          <cell r="Q3492">
            <v>5455.3</v>
          </cell>
          <cell r="R3492">
            <v>4847.8999999999996</v>
          </cell>
          <cell r="S3492">
            <v>4277.3</v>
          </cell>
        </row>
        <row r="3493">
          <cell r="C3493" t="str">
            <v>Лысьвенский городской округ Пермского края</v>
          </cell>
          <cell r="D3493" t="str">
            <v>г. Лысьва, пр-т Победы, д. 5</v>
          </cell>
          <cell r="E3493" t="b">
            <v>1</v>
          </cell>
          <cell r="F3493">
            <v>1975</v>
          </cell>
          <cell r="H3493" t="str">
            <v>блоки</v>
          </cell>
          <cell r="I3493" t="str">
            <v>плоская</v>
          </cell>
          <cell r="K3493" t="str">
            <v>не имеется</v>
          </cell>
          <cell r="L3493">
            <v>5</v>
          </cell>
          <cell r="M3493">
            <v>6</v>
          </cell>
          <cell r="Q3493">
            <v>5522.5</v>
          </cell>
          <cell r="R3493">
            <v>4616.3999999999996</v>
          </cell>
          <cell r="S3493">
            <v>4616.3999999999996</v>
          </cell>
          <cell r="T3493">
            <v>194</v>
          </cell>
        </row>
        <row r="3494">
          <cell r="C3494" t="str">
            <v>Лысьвенский городской округ Пермского края</v>
          </cell>
          <cell r="D3494" t="str">
            <v>г. Лысьва, пр-т Победы, д. 8</v>
          </cell>
          <cell r="E3494" t="b">
            <v>1</v>
          </cell>
          <cell r="F3494">
            <v>1987</v>
          </cell>
          <cell r="H3494" t="str">
            <v>крупные панели, силикатный кирпич</v>
          </cell>
          <cell r="I3494" t="str">
            <v>плоская</v>
          </cell>
          <cell r="K3494" t="str">
            <v>имеется</v>
          </cell>
          <cell r="L3494">
            <v>5</v>
          </cell>
          <cell r="M3494">
            <v>6</v>
          </cell>
          <cell r="Q3494">
            <v>4809.3999999999996</v>
          </cell>
          <cell r="R3494">
            <v>4809.3999999999996</v>
          </cell>
          <cell r="S3494">
            <v>4405.3</v>
          </cell>
          <cell r="T3494">
            <v>187</v>
          </cell>
        </row>
        <row r="3495">
          <cell r="C3495" t="str">
            <v>Лысьвенский городской округ Пермского края</v>
          </cell>
          <cell r="D3495" t="str">
            <v>г. Лысьва, пр-т Победы, д. 10</v>
          </cell>
          <cell r="E3495" t="b">
            <v>1</v>
          </cell>
          <cell r="F3495">
            <v>1987</v>
          </cell>
          <cell r="H3495" t="str">
            <v>кирпич</v>
          </cell>
          <cell r="I3495" t="str">
            <v>скатная</v>
          </cell>
          <cell r="K3495" t="str">
            <v>не имеется</v>
          </cell>
          <cell r="L3495">
            <v>5</v>
          </cell>
          <cell r="M3495">
            <v>5</v>
          </cell>
          <cell r="Q3495">
            <v>4445</v>
          </cell>
          <cell r="R3495">
            <v>3577.8</v>
          </cell>
          <cell r="S3495">
            <v>3577.8</v>
          </cell>
          <cell r="T3495">
            <v>145</v>
          </cell>
        </row>
        <row r="3496">
          <cell r="C3496" t="str">
            <v>Лысьвенский городской округ Пермского края</v>
          </cell>
          <cell r="D3496" t="str">
            <v>г. Лысьва, пр-т Победы, д. 12</v>
          </cell>
          <cell r="E3496" t="b">
            <v>1</v>
          </cell>
          <cell r="F3496">
            <v>1992</v>
          </cell>
          <cell r="H3496" t="str">
            <v>Кирпич</v>
          </cell>
          <cell r="I3496" t="str">
            <v>плоская</v>
          </cell>
          <cell r="J3496" t="str">
            <v>ГАЗ</v>
          </cell>
          <cell r="K3496" t="str">
            <v>имеется</v>
          </cell>
          <cell r="L3496">
            <v>9</v>
          </cell>
          <cell r="M3496">
            <v>4</v>
          </cell>
          <cell r="N3496">
            <v>4</v>
          </cell>
          <cell r="O3496">
            <v>4</v>
          </cell>
          <cell r="Q3496">
            <v>12040</v>
          </cell>
          <cell r="R3496">
            <v>8070.4</v>
          </cell>
          <cell r="S3496">
            <v>4950.3999999999996</v>
          </cell>
          <cell r="T3496">
            <v>377</v>
          </cell>
        </row>
        <row r="3497">
          <cell r="C3497" t="str">
            <v>Лысьвенский городской округ Пермского края</v>
          </cell>
          <cell r="D3497" t="str">
            <v>г. Лысьва, пр-т Победы, д. 19</v>
          </cell>
          <cell r="E3497" t="b">
            <v>1</v>
          </cell>
          <cell r="F3497">
            <v>1962</v>
          </cell>
          <cell r="H3497" t="str">
            <v>Блоки ксб</v>
          </cell>
          <cell r="L3497">
            <v>5</v>
          </cell>
          <cell r="M3497">
            <v>1</v>
          </cell>
          <cell r="Q3497">
            <v>3641.3</v>
          </cell>
          <cell r="R3497">
            <v>2280.5</v>
          </cell>
          <cell r="S3497">
            <v>1830.1</v>
          </cell>
          <cell r="T3497">
            <v>147</v>
          </cell>
        </row>
        <row r="3498">
          <cell r="C3498" t="str">
            <v>Лысьвенский городской округ Пермского края</v>
          </cell>
          <cell r="D3498" t="str">
            <v>г. Лысьва, пр-т Победы, д. 20</v>
          </cell>
          <cell r="E3498" t="b">
            <v>1</v>
          </cell>
          <cell r="F3498">
            <v>2007</v>
          </cell>
          <cell r="H3498" t="str">
            <v>кирпич</v>
          </cell>
          <cell r="L3498">
            <v>5</v>
          </cell>
          <cell r="M3498">
            <v>8</v>
          </cell>
          <cell r="Q3498">
            <v>7949.26</v>
          </cell>
          <cell r="R3498">
            <v>7949.26</v>
          </cell>
          <cell r="S3498">
            <v>7949.26</v>
          </cell>
          <cell r="T3498">
            <v>212</v>
          </cell>
        </row>
        <row r="3499">
          <cell r="C3499" t="str">
            <v>Лысьвенский городской округ Пермского края</v>
          </cell>
          <cell r="D3499" t="str">
            <v>г. Лысьва, пр-т Победы, д. 21</v>
          </cell>
          <cell r="E3499" t="b">
            <v>1</v>
          </cell>
          <cell r="F3499">
            <v>1988</v>
          </cell>
          <cell r="H3499" t="str">
            <v>блоки</v>
          </cell>
          <cell r="I3499" t="str">
            <v>плоская</v>
          </cell>
          <cell r="K3499" t="str">
            <v>имеется</v>
          </cell>
          <cell r="L3499">
            <v>9</v>
          </cell>
          <cell r="M3499">
            <v>10</v>
          </cell>
          <cell r="N3499">
            <v>10</v>
          </cell>
          <cell r="O3499">
            <v>10</v>
          </cell>
          <cell r="Q3499">
            <v>19014.2</v>
          </cell>
          <cell r="R3499">
            <v>19014.2</v>
          </cell>
          <cell r="S3499">
            <v>18954.2</v>
          </cell>
          <cell r="T3499">
            <v>820</v>
          </cell>
        </row>
        <row r="3500">
          <cell r="C3500" t="str">
            <v>Лысьвенский городской округ Пермского края</v>
          </cell>
          <cell r="D3500" t="str">
            <v>г. Лысьва, пр-т Победы, д. 23</v>
          </cell>
          <cell r="E3500" t="b">
            <v>1</v>
          </cell>
          <cell r="F3500">
            <v>1985</v>
          </cell>
          <cell r="H3500" t="str">
            <v>крупные железобетонные блоки, офактуренные мраморной крошкой</v>
          </cell>
          <cell r="I3500" t="str">
            <v>плоская</v>
          </cell>
          <cell r="K3500" t="str">
            <v>имеется</v>
          </cell>
          <cell r="L3500">
            <v>9</v>
          </cell>
          <cell r="M3500">
            <v>6</v>
          </cell>
          <cell r="N3500">
            <v>6</v>
          </cell>
          <cell r="O3500">
            <v>6</v>
          </cell>
          <cell r="Q3500">
            <v>11318.7</v>
          </cell>
          <cell r="R3500">
            <v>11318.7</v>
          </cell>
          <cell r="S3500">
            <v>11318.7</v>
          </cell>
          <cell r="T3500">
            <v>473</v>
          </cell>
        </row>
        <row r="3501">
          <cell r="C3501" t="str">
            <v>Лысьвенский городской округ Пермского края</v>
          </cell>
          <cell r="D3501" t="str">
            <v>г. Лысьва, пр-т Победы, д. 25</v>
          </cell>
          <cell r="E3501" t="b">
            <v>1</v>
          </cell>
          <cell r="F3501">
            <v>2001</v>
          </cell>
          <cell r="H3501" t="str">
            <v>крупные блоки</v>
          </cell>
          <cell r="I3501" t="str">
            <v>плоская</v>
          </cell>
          <cell r="K3501" t="str">
            <v>имеется</v>
          </cell>
          <cell r="L3501">
            <v>9</v>
          </cell>
          <cell r="M3501">
            <v>3</v>
          </cell>
          <cell r="N3501">
            <v>3</v>
          </cell>
          <cell r="O3501">
            <v>3</v>
          </cell>
          <cell r="Q3501">
            <v>6869.7</v>
          </cell>
          <cell r="R3501">
            <v>6869.7</v>
          </cell>
          <cell r="S3501">
            <v>5863.7</v>
          </cell>
          <cell r="T3501">
            <v>237</v>
          </cell>
        </row>
        <row r="3502">
          <cell r="C3502" t="str">
            <v>Лысьвенский городской округ Пермского края</v>
          </cell>
          <cell r="D3502" t="str">
            <v>г. Лысьва, пр-т Победы, д. 109</v>
          </cell>
          <cell r="E3502" t="b">
            <v>1</v>
          </cell>
          <cell r="F3502">
            <v>1968</v>
          </cell>
          <cell r="H3502" t="str">
            <v>Крупные блоки</v>
          </cell>
          <cell r="L3502">
            <v>5</v>
          </cell>
          <cell r="M3502">
            <v>6</v>
          </cell>
          <cell r="Q3502">
            <v>6088.2</v>
          </cell>
          <cell r="R3502">
            <v>5685.4</v>
          </cell>
          <cell r="S3502">
            <v>4584.3999999999996</v>
          </cell>
          <cell r="T3502">
            <v>230</v>
          </cell>
        </row>
        <row r="3503">
          <cell r="C3503" t="str">
            <v>Лысьвенский городской округ Пермского края</v>
          </cell>
          <cell r="D3503" t="str">
            <v>г. Лысьва, пр-т Победы, д. 111</v>
          </cell>
          <cell r="E3503" t="b">
            <v>1</v>
          </cell>
          <cell r="F3503">
            <v>1971</v>
          </cell>
          <cell r="G3503">
            <v>2009</v>
          </cell>
          <cell r="H3503" t="str">
            <v>блоки</v>
          </cell>
          <cell r="L3503">
            <v>5</v>
          </cell>
          <cell r="M3503">
            <v>6</v>
          </cell>
          <cell r="Q3503">
            <v>4913.1499999999996</v>
          </cell>
          <cell r="R3503">
            <v>4631</v>
          </cell>
          <cell r="S3503">
            <v>4261</v>
          </cell>
          <cell r="T3503">
            <v>215</v>
          </cell>
        </row>
        <row r="3504">
          <cell r="C3504" t="str">
            <v>Лысьвенский городской округ Пермского края</v>
          </cell>
          <cell r="D3504" t="str">
            <v>г. Лысьва, пр-т Победы, д. 113</v>
          </cell>
          <cell r="E3504" t="b">
            <v>1</v>
          </cell>
          <cell r="F3504">
            <v>1975</v>
          </cell>
          <cell r="H3504" t="str">
            <v>крупные блоки</v>
          </cell>
          <cell r="I3504" t="str">
            <v>плоская</v>
          </cell>
          <cell r="K3504" t="str">
            <v>имеется</v>
          </cell>
          <cell r="L3504">
            <v>5</v>
          </cell>
          <cell r="M3504">
            <v>2</v>
          </cell>
          <cell r="Q3504">
            <v>4865.3999999999996</v>
          </cell>
          <cell r="R3504">
            <v>2090.6999999999998</v>
          </cell>
          <cell r="S3504">
            <v>2090.6999999999998</v>
          </cell>
        </row>
        <row r="3505">
          <cell r="C3505" t="str">
            <v>Лысьвенский городской округ Пермского края</v>
          </cell>
          <cell r="D3505" t="str">
            <v>г. Лысьва, пр-т Победы, д. 111А</v>
          </cell>
          <cell r="E3505" t="b">
            <v>1</v>
          </cell>
          <cell r="F3505">
            <v>1970</v>
          </cell>
          <cell r="H3505" t="str">
            <v>Блоки</v>
          </cell>
          <cell r="L3505">
            <v>5</v>
          </cell>
          <cell r="M3505">
            <v>4</v>
          </cell>
          <cell r="Q3505">
            <v>3642.3</v>
          </cell>
          <cell r="R3505">
            <v>3208.8</v>
          </cell>
          <cell r="S3505">
            <v>3208.8</v>
          </cell>
          <cell r="T3505">
            <v>157</v>
          </cell>
        </row>
        <row r="3506">
          <cell r="C3506" t="str">
            <v>Лысьвенский городской округ Пермского края</v>
          </cell>
          <cell r="D3506" t="str">
            <v>г. Лысьва, пр-т Победы, д. 25/2</v>
          </cell>
          <cell r="E3506" t="b">
            <v>1</v>
          </cell>
          <cell r="F3506">
            <v>2011</v>
          </cell>
          <cell r="H3506" t="str">
            <v>кирпич</v>
          </cell>
          <cell r="I3506" t="str">
            <v>плоская</v>
          </cell>
          <cell r="K3506" t="str">
            <v>имеется</v>
          </cell>
          <cell r="L3506">
            <v>9</v>
          </cell>
          <cell r="M3506">
            <v>3</v>
          </cell>
          <cell r="N3506">
            <v>3</v>
          </cell>
          <cell r="O3506">
            <v>3</v>
          </cell>
          <cell r="Q3506">
            <v>8960.2000000000007</v>
          </cell>
          <cell r="R3506">
            <v>7220.6</v>
          </cell>
          <cell r="S3506">
            <v>6465.8</v>
          </cell>
        </row>
        <row r="3507">
          <cell r="C3507" t="str">
            <v>Лысьвенский городской округ Пермского края</v>
          </cell>
          <cell r="D3507" t="str">
            <v>г. Лысьва, ул. Багратиона, д. 24</v>
          </cell>
          <cell r="E3507" t="b">
            <v>1</v>
          </cell>
          <cell r="F3507">
            <v>1946</v>
          </cell>
          <cell r="H3507" t="str">
            <v>Дерево</v>
          </cell>
          <cell r="L3507">
            <v>2</v>
          </cell>
          <cell r="M3507">
            <v>2</v>
          </cell>
          <cell r="Q3507">
            <v>440.9</v>
          </cell>
          <cell r="R3507">
            <v>440.9</v>
          </cell>
          <cell r="S3507">
            <v>372.9</v>
          </cell>
          <cell r="T3507">
            <v>24</v>
          </cell>
        </row>
        <row r="3508">
          <cell r="C3508" t="str">
            <v>Лысьвенский городской округ Пермского края</v>
          </cell>
          <cell r="D3508" t="str">
            <v>г. Лысьва, ул. Багратиона, д. 28</v>
          </cell>
          <cell r="E3508" t="b">
            <v>1</v>
          </cell>
          <cell r="F3508">
            <v>1947</v>
          </cell>
          <cell r="H3508" t="str">
            <v>Камень</v>
          </cell>
          <cell r="L3508">
            <v>2</v>
          </cell>
          <cell r="M3508">
            <v>2</v>
          </cell>
          <cell r="Q3508">
            <v>520.5</v>
          </cell>
          <cell r="R3508">
            <v>481.5</v>
          </cell>
          <cell r="S3508">
            <v>481.5</v>
          </cell>
          <cell r="T3508">
            <v>25</v>
          </cell>
        </row>
        <row r="3509">
          <cell r="C3509" t="str">
            <v>Лысьвенский городской округ Пермского края</v>
          </cell>
          <cell r="D3509" t="str">
            <v>г. Лысьва, ул. Багратиона, д. 32</v>
          </cell>
          <cell r="E3509" t="b">
            <v>1</v>
          </cell>
          <cell r="F3509">
            <v>1951</v>
          </cell>
          <cell r="H3509" t="str">
            <v>Шлакоблок</v>
          </cell>
          <cell r="L3509">
            <v>2</v>
          </cell>
          <cell r="M3509">
            <v>3</v>
          </cell>
          <cell r="Q3509">
            <v>1371.4</v>
          </cell>
          <cell r="R3509">
            <v>1225</v>
          </cell>
          <cell r="S3509">
            <v>1225</v>
          </cell>
          <cell r="T3509">
            <v>58</v>
          </cell>
        </row>
        <row r="3510">
          <cell r="C3510" t="str">
            <v>Лысьвенский городской округ Пермского края</v>
          </cell>
          <cell r="D3510" t="str">
            <v>г. Лысьва, ул. Багратиона, д. 34</v>
          </cell>
          <cell r="E3510" t="b">
            <v>1</v>
          </cell>
          <cell r="F3510">
            <v>1950</v>
          </cell>
          <cell r="H3510" t="str">
            <v>Шлакоблок</v>
          </cell>
          <cell r="L3510">
            <v>2</v>
          </cell>
          <cell r="M3510">
            <v>1</v>
          </cell>
          <cell r="Q3510">
            <v>458.4</v>
          </cell>
          <cell r="R3510">
            <v>413.4</v>
          </cell>
          <cell r="S3510">
            <v>413.4</v>
          </cell>
          <cell r="T3510">
            <v>23</v>
          </cell>
        </row>
        <row r="3511">
          <cell r="C3511" t="str">
            <v>Лысьвенский городской округ Пермского края</v>
          </cell>
          <cell r="D3511" t="str">
            <v>г. Лысьва, ул. Багратиона, д. 40</v>
          </cell>
          <cell r="E3511" t="b">
            <v>1</v>
          </cell>
          <cell r="F3511">
            <v>1951</v>
          </cell>
          <cell r="H3511" t="str">
            <v>Шлакоблок</v>
          </cell>
          <cell r="L3511">
            <v>2</v>
          </cell>
          <cell r="M3511">
            <v>3</v>
          </cell>
          <cell r="Q3511">
            <v>1376.1</v>
          </cell>
          <cell r="R3511">
            <v>1233.0999999999999</v>
          </cell>
          <cell r="S3511">
            <v>1233.0999999999999</v>
          </cell>
          <cell r="T3511">
            <v>75</v>
          </cell>
        </row>
        <row r="3512">
          <cell r="C3512" t="str">
            <v>Лысьвенский городской округ Пермского края</v>
          </cell>
          <cell r="D3512" t="str">
            <v>г. Лысьва, ул. Балахнина, д. 70</v>
          </cell>
          <cell r="E3512" t="b">
            <v>1</v>
          </cell>
          <cell r="F3512">
            <v>1969</v>
          </cell>
          <cell r="H3512" t="str">
            <v>Блоки</v>
          </cell>
          <cell r="L3512">
            <v>2</v>
          </cell>
          <cell r="M3512">
            <v>2</v>
          </cell>
          <cell r="Q3512">
            <v>693.4</v>
          </cell>
          <cell r="R3512">
            <v>642.79999999999995</v>
          </cell>
          <cell r="S3512">
            <v>642.79999999999995</v>
          </cell>
          <cell r="T3512">
            <v>30</v>
          </cell>
        </row>
        <row r="3513">
          <cell r="C3513" t="str">
            <v>Лысьвенский городской округ Пермского края</v>
          </cell>
          <cell r="D3513" t="str">
            <v>г. Лысьва, ул. Белинского, д. 27</v>
          </cell>
          <cell r="E3513" t="b">
            <v>1</v>
          </cell>
          <cell r="F3513">
            <v>1963</v>
          </cell>
          <cell r="H3513" t="str">
            <v>Блоки</v>
          </cell>
          <cell r="J3513" t="str">
            <v>ГВС</v>
          </cell>
          <cell r="L3513">
            <v>5</v>
          </cell>
          <cell r="M3513">
            <v>2</v>
          </cell>
          <cell r="Q3513">
            <v>1803.5</v>
          </cell>
          <cell r="R3513">
            <v>1616.4</v>
          </cell>
          <cell r="S3513">
            <v>1616.4</v>
          </cell>
          <cell r="T3513">
            <v>85</v>
          </cell>
        </row>
        <row r="3514">
          <cell r="C3514" t="str">
            <v>Лысьвенский городской округ Пермского края</v>
          </cell>
          <cell r="D3514" t="str">
            <v>г. Лысьва, ул. Белинского, д. 32</v>
          </cell>
          <cell r="E3514" t="b">
            <v>1</v>
          </cell>
          <cell r="F3514">
            <v>1959</v>
          </cell>
          <cell r="H3514" t="str">
            <v>Блоки ксб</v>
          </cell>
          <cell r="L3514">
            <v>3</v>
          </cell>
          <cell r="M3514">
            <v>2</v>
          </cell>
          <cell r="Q3514">
            <v>944.27</v>
          </cell>
          <cell r="R3514">
            <v>775.7</v>
          </cell>
          <cell r="S3514">
            <v>736.4</v>
          </cell>
          <cell r="T3514">
            <v>40</v>
          </cell>
        </row>
        <row r="3515">
          <cell r="C3515" t="str">
            <v>Лысьвенский городской округ Пермского края</v>
          </cell>
          <cell r="D3515" t="str">
            <v>г. Лысьва, ул. Белинского, д. 27А</v>
          </cell>
          <cell r="E3515" t="b">
            <v>1</v>
          </cell>
          <cell r="F3515">
            <v>1968</v>
          </cell>
          <cell r="H3515" t="str">
            <v>Блоки</v>
          </cell>
          <cell r="L3515">
            <v>5</v>
          </cell>
          <cell r="M3515">
            <v>4</v>
          </cell>
          <cell r="Q3515">
            <v>4258.3</v>
          </cell>
          <cell r="R3515">
            <v>3844.1</v>
          </cell>
          <cell r="S3515">
            <v>3844.1</v>
          </cell>
          <cell r="T3515">
            <v>196</v>
          </cell>
        </row>
        <row r="3516">
          <cell r="C3516" t="str">
            <v>Лысьвенский городской округ Пермского края</v>
          </cell>
          <cell r="D3516" t="str">
            <v>г. Лысьва, ул. Бурылова, д. 5</v>
          </cell>
          <cell r="E3516" t="b">
            <v>1</v>
          </cell>
          <cell r="F3516">
            <v>1967</v>
          </cell>
          <cell r="H3516" t="str">
            <v>Блоки</v>
          </cell>
          <cell r="L3516">
            <v>5</v>
          </cell>
          <cell r="M3516">
            <v>4</v>
          </cell>
          <cell r="Q3516">
            <v>3696.5</v>
          </cell>
          <cell r="R3516">
            <v>3242.1</v>
          </cell>
          <cell r="S3516">
            <v>3242.1</v>
          </cell>
          <cell r="T3516">
            <v>152</v>
          </cell>
        </row>
        <row r="3517">
          <cell r="C3517" t="str">
            <v>Лысьвенский городской округ Пермского края</v>
          </cell>
          <cell r="D3517" t="str">
            <v>г. Лысьва, ул. Бурылова, д. 7</v>
          </cell>
          <cell r="E3517" t="b">
            <v>1</v>
          </cell>
          <cell r="F3517">
            <v>1968</v>
          </cell>
          <cell r="H3517" t="str">
            <v>Блоки</v>
          </cell>
          <cell r="L3517">
            <v>5</v>
          </cell>
          <cell r="M3517">
            <v>4</v>
          </cell>
          <cell r="Q3517">
            <v>3646.5</v>
          </cell>
          <cell r="R3517">
            <v>3231.1</v>
          </cell>
          <cell r="S3517">
            <v>3231.1</v>
          </cell>
          <cell r="T3517">
            <v>141</v>
          </cell>
        </row>
        <row r="3518">
          <cell r="C3518" t="str">
            <v>Лысьвенский городской округ Пермского края</v>
          </cell>
          <cell r="D3518" t="str">
            <v>г. Лысьва, ул. Бурылова, д. 9</v>
          </cell>
          <cell r="E3518" t="b">
            <v>1</v>
          </cell>
          <cell r="F3518">
            <v>1969</v>
          </cell>
          <cell r="H3518" t="str">
            <v>Блоки</v>
          </cell>
          <cell r="L3518">
            <v>5</v>
          </cell>
          <cell r="M3518">
            <v>4</v>
          </cell>
          <cell r="Q3518">
            <v>3596.8</v>
          </cell>
          <cell r="R3518">
            <v>3596.8</v>
          </cell>
          <cell r="S3518">
            <v>2402.8000000000002</v>
          </cell>
          <cell r="T3518">
            <v>172</v>
          </cell>
        </row>
        <row r="3519">
          <cell r="C3519" t="str">
            <v>Лысьвенский городской округ Пермского края</v>
          </cell>
          <cell r="D3519" t="str">
            <v>г. Лысьва, ул. Гайдара, д. 3</v>
          </cell>
          <cell r="E3519" t="b">
            <v>1</v>
          </cell>
          <cell r="F3519">
            <v>1984</v>
          </cell>
          <cell r="H3519" t="str">
            <v>Крупные панели</v>
          </cell>
          <cell r="L3519">
            <v>5</v>
          </cell>
          <cell r="M3519">
            <v>8</v>
          </cell>
          <cell r="Q3519">
            <v>6511.3</v>
          </cell>
          <cell r="R3519">
            <v>5924</v>
          </cell>
          <cell r="S3519">
            <v>5835.9</v>
          </cell>
          <cell r="T3519">
            <v>340</v>
          </cell>
        </row>
        <row r="3520">
          <cell r="C3520" t="str">
            <v>Лысьвенский городской округ Пермского края</v>
          </cell>
          <cell r="D3520" t="str">
            <v>г. Лысьва, ул. Гайдара, д. 5</v>
          </cell>
          <cell r="E3520" t="b">
            <v>1</v>
          </cell>
          <cell r="F3520">
            <v>1983</v>
          </cell>
          <cell r="H3520" t="str">
            <v>Блоки</v>
          </cell>
          <cell r="L3520">
            <v>5</v>
          </cell>
          <cell r="M3520">
            <v>6</v>
          </cell>
          <cell r="Q3520">
            <v>5620.3</v>
          </cell>
          <cell r="R3520">
            <v>4955.8999999999996</v>
          </cell>
          <cell r="S3520">
            <v>4939.3</v>
          </cell>
          <cell r="T3520">
            <v>250</v>
          </cell>
        </row>
        <row r="3521">
          <cell r="C3521" t="str">
            <v>Лысьвенский городской округ Пермского края</v>
          </cell>
          <cell r="D3521" t="str">
            <v>г. Лысьва, ул. Гайдара, д. 7</v>
          </cell>
          <cell r="E3521" t="b">
            <v>1</v>
          </cell>
          <cell r="F3521">
            <v>1988</v>
          </cell>
          <cell r="H3521" t="str">
            <v>Крупные панели</v>
          </cell>
          <cell r="L3521">
            <v>5</v>
          </cell>
          <cell r="M3521">
            <v>14</v>
          </cell>
          <cell r="Q3521">
            <v>11708.1</v>
          </cell>
          <cell r="R3521">
            <v>10212.9</v>
          </cell>
          <cell r="S3521">
            <v>10212.9</v>
          </cell>
          <cell r="T3521">
            <v>552</v>
          </cell>
        </row>
        <row r="3522">
          <cell r="C3522" t="str">
            <v>Лысьвенский городской округ Пермского края</v>
          </cell>
          <cell r="D3522" t="str">
            <v>г. Лысьва, ул. Гайдара, д. 9</v>
          </cell>
          <cell r="E3522" t="b">
            <v>1</v>
          </cell>
          <cell r="F3522">
            <v>1994</v>
          </cell>
          <cell r="H3522" t="str">
            <v>Кирпич</v>
          </cell>
          <cell r="L3522">
            <v>5</v>
          </cell>
          <cell r="M3522">
            <v>4</v>
          </cell>
          <cell r="Q3522">
            <v>2862.6</v>
          </cell>
          <cell r="R3522">
            <v>2862.6</v>
          </cell>
          <cell r="S3522">
            <v>2844.8</v>
          </cell>
          <cell r="T3522">
            <v>109</v>
          </cell>
        </row>
        <row r="3523">
          <cell r="C3523" t="str">
            <v>Лысьвенский городской округ Пермского края</v>
          </cell>
          <cell r="D3523" t="str">
            <v>г. Лысьва, ул. Гайдара, д. 13</v>
          </cell>
          <cell r="E3523" t="b">
            <v>1</v>
          </cell>
          <cell r="F3523">
            <v>1981</v>
          </cell>
          <cell r="H3523" t="str">
            <v>Блоки</v>
          </cell>
          <cell r="L3523">
            <v>5</v>
          </cell>
          <cell r="M3523">
            <v>8</v>
          </cell>
          <cell r="Q3523">
            <v>6630.6</v>
          </cell>
          <cell r="R3523">
            <v>6097.1</v>
          </cell>
          <cell r="S3523">
            <v>5809.9</v>
          </cell>
          <cell r="T3523">
            <v>307</v>
          </cell>
        </row>
        <row r="3524">
          <cell r="C3524" t="str">
            <v>Лысьвенский городской округ Пермского края</v>
          </cell>
          <cell r="D3524" t="str">
            <v>г. Лысьва, ул. Гайдара, д. 15</v>
          </cell>
          <cell r="E3524" t="b">
            <v>1</v>
          </cell>
          <cell r="F3524">
            <v>2014</v>
          </cell>
          <cell r="H3524" t="str">
            <v>газобетонные блоки облицованные кирпичом</v>
          </cell>
          <cell r="I3524" t="str">
            <v>скатная</v>
          </cell>
          <cell r="K3524" t="str">
            <v>имеется</v>
          </cell>
          <cell r="L3524">
            <v>3</v>
          </cell>
          <cell r="M3524">
            <v>2</v>
          </cell>
          <cell r="Q3524">
            <v>1153.3</v>
          </cell>
          <cell r="R3524">
            <v>1050.5999999999999</v>
          </cell>
          <cell r="S3524">
            <v>485</v>
          </cell>
          <cell r="T3524">
            <v>52</v>
          </cell>
        </row>
        <row r="3525">
          <cell r="C3525" t="str">
            <v>Лысьвенский городской округ Пермского края</v>
          </cell>
          <cell r="D3525" t="str">
            <v>г. Лысьва, ул. Гайдара, д. 15/1</v>
          </cell>
          <cell r="E3525" t="b">
            <v>1</v>
          </cell>
          <cell r="F3525">
            <v>2014</v>
          </cell>
          <cell r="H3525" t="str">
            <v>газобетонные блоки облицованные кирпичом</v>
          </cell>
          <cell r="I3525" t="str">
            <v>скатная</v>
          </cell>
          <cell r="K3525" t="str">
            <v>имеется</v>
          </cell>
          <cell r="L3525">
            <v>3</v>
          </cell>
          <cell r="M3525">
            <v>2</v>
          </cell>
          <cell r="Q3525">
            <v>1152.3</v>
          </cell>
          <cell r="R3525">
            <v>1048.9000000000001</v>
          </cell>
          <cell r="S3525">
            <v>485.9</v>
          </cell>
          <cell r="T3525">
            <v>53</v>
          </cell>
        </row>
        <row r="3526">
          <cell r="C3526" t="str">
            <v>Лысьвенский городской округ Пермского края</v>
          </cell>
          <cell r="D3526" t="str">
            <v>г. Лысьва, ул. Гайдара, д. 21</v>
          </cell>
          <cell r="E3526" t="b">
            <v>1</v>
          </cell>
          <cell r="F3526">
            <v>1974</v>
          </cell>
          <cell r="H3526" t="str">
            <v>Блоки</v>
          </cell>
          <cell r="L3526">
            <v>2</v>
          </cell>
          <cell r="M3526">
            <v>2</v>
          </cell>
          <cell r="Q3526">
            <v>1217.9000000000001</v>
          </cell>
          <cell r="R3526">
            <v>878.3</v>
          </cell>
          <cell r="S3526">
            <v>878.3</v>
          </cell>
        </row>
        <row r="3527">
          <cell r="C3527" t="str">
            <v>Лысьвенский городской округ Пермского края</v>
          </cell>
          <cell r="D3527" t="str">
            <v>г. Лысьва, ул. Гайдара, д. 22</v>
          </cell>
          <cell r="E3527" t="b">
            <v>1</v>
          </cell>
          <cell r="F3527">
            <v>1962</v>
          </cell>
          <cell r="H3527" t="str">
            <v>Шлакоблок</v>
          </cell>
          <cell r="L3527">
            <v>2</v>
          </cell>
          <cell r="M3527">
            <v>2</v>
          </cell>
          <cell r="Q3527">
            <v>694.7</v>
          </cell>
          <cell r="R3527">
            <v>631</v>
          </cell>
          <cell r="S3527">
            <v>588.79999999999995</v>
          </cell>
          <cell r="T3527">
            <v>28</v>
          </cell>
        </row>
        <row r="3528">
          <cell r="C3528" t="str">
            <v>Лысьвенский городской округ Пермского края</v>
          </cell>
          <cell r="D3528" t="str">
            <v>г. Лысьва, ул. Гайдара, д. 24</v>
          </cell>
          <cell r="E3528" t="b">
            <v>1</v>
          </cell>
          <cell r="F3528">
            <v>1962</v>
          </cell>
          <cell r="H3528" t="str">
            <v>Шлакоблок</v>
          </cell>
          <cell r="L3528">
            <v>2</v>
          </cell>
          <cell r="M3528">
            <v>2</v>
          </cell>
          <cell r="Q3528">
            <v>687.5</v>
          </cell>
          <cell r="R3528">
            <v>626.5</v>
          </cell>
          <cell r="S3528">
            <v>470.8</v>
          </cell>
          <cell r="T3528">
            <v>52</v>
          </cell>
        </row>
        <row r="3529">
          <cell r="C3529" t="str">
            <v>Лысьвенский городской округ Пермского края</v>
          </cell>
          <cell r="D3529" t="str">
            <v>г. Лысьва, ул. Гайдара, д. 26</v>
          </cell>
          <cell r="E3529" t="b">
            <v>1</v>
          </cell>
          <cell r="F3529">
            <v>1963</v>
          </cell>
          <cell r="H3529" t="str">
            <v>Блоки ксб</v>
          </cell>
          <cell r="L3529">
            <v>4</v>
          </cell>
          <cell r="M3529">
            <v>3</v>
          </cell>
          <cell r="Q3529">
            <v>2257.1</v>
          </cell>
          <cell r="R3529">
            <v>2031.9</v>
          </cell>
          <cell r="S3529">
            <v>2031.9</v>
          </cell>
          <cell r="T3529">
            <v>101</v>
          </cell>
        </row>
        <row r="3530">
          <cell r="C3530" t="str">
            <v>Лысьвенский городской округ Пермского края</v>
          </cell>
          <cell r="D3530" t="str">
            <v>г. Лысьва, ул. Гайдара, д. 28</v>
          </cell>
          <cell r="E3530" t="b">
            <v>1</v>
          </cell>
          <cell r="F3530">
            <v>1963</v>
          </cell>
          <cell r="H3530" t="str">
            <v>Блоки ксб</v>
          </cell>
          <cell r="L3530">
            <v>2</v>
          </cell>
          <cell r="M3530">
            <v>4</v>
          </cell>
          <cell r="Q3530">
            <v>4235</v>
          </cell>
          <cell r="R3530">
            <v>3261.7</v>
          </cell>
          <cell r="S3530">
            <v>3188.5</v>
          </cell>
          <cell r="T3530">
            <v>144</v>
          </cell>
        </row>
        <row r="3531">
          <cell r="C3531" t="str">
            <v>Лысьвенский городской округ Пермского края</v>
          </cell>
          <cell r="D3531" t="str">
            <v>г. Лысьва, ул. Гайдара, д. 30</v>
          </cell>
          <cell r="E3531" t="b">
            <v>1</v>
          </cell>
          <cell r="F3531">
            <v>1964</v>
          </cell>
          <cell r="H3531" t="str">
            <v>КСБ</v>
          </cell>
          <cell r="L3531">
            <v>5</v>
          </cell>
          <cell r="M3531">
            <v>4</v>
          </cell>
          <cell r="Q3531">
            <v>3255.4</v>
          </cell>
          <cell r="R3531">
            <v>3133.3</v>
          </cell>
          <cell r="S3531">
            <v>2838.3</v>
          </cell>
          <cell r="T3531">
            <v>160</v>
          </cell>
        </row>
        <row r="3532">
          <cell r="C3532" t="str">
            <v>Лысьвенский городской округ Пермского края</v>
          </cell>
          <cell r="D3532" t="str">
            <v>г. Лысьва, ул. Гайдара, д. 32</v>
          </cell>
          <cell r="E3532" t="b">
            <v>1</v>
          </cell>
          <cell r="F3532">
            <v>1965</v>
          </cell>
          <cell r="H3532" t="str">
            <v>Блоки</v>
          </cell>
          <cell r="L3532">
            <v>5</v>
          </cell>
          <cell r="M3532">
            <v>4</v>
          </cell>
          <cell r="Q3532">
            <v>3532.3</v>
          </cell>
          <cell r="R3532">
            <v>3283.6</v>
          </cell>
          <cell r="S3532">
            <v>3019.5</v>
          </cell>
          <cell r="T3532">
            <v>171</v>
          </cell>
        </row>
        <row r="3533">
          <cell r="C3533" t="str">
            <v>Лысьвенский городской округ Пермского края</v>
          </cell>
          <cell r="D3533" t="str">
            <v>г. Лысьва, ул. Гайдара, д. 3А</v>
          </cell>
          <cell r="E3533" t="b">
            <v>1</v>
          </cell>
          <cell r="F3533">
            <v>1985</v>
          </cell>
          <cell r="G3533">
            <v>2009</v>
          </cell>
          <cell r="H3533" t="str">
            <v>кирпич</v>
          </cell>
          <cell r="I3533" t="str">
            <v>плоская</v>
          </cell>
          <cell r="K3533" t="str">
            <v>имеется</v>
          </cell>
          <cell r="L3533">
            <v>5</v>
          </cell>
          <cell r="M3533">
            <v>4</v>
          </cell>
          <cell r="Q3533">
            <v>2843.1</v>
          </cell>
          <cell r="R3533">
            <v>1692.1</v>
          </cell>
          <cell r="S3533">
            <v>1692.1</v>
          </cell>
          <cell r="T3533">
            <v>107</v>
          </cell>
        </row>
        <row r="3534">
          <cell r="C3534" t="str">
            <v>Лысьвенский городской округ Пермского края</v>
          </cell>
          <cell r="D3534" t="str">
            <v>г. Лысьва, ул. Гайдара, д. 3Б</v>
          </cell>
          <cell r="E3534" t="b">
            <v>1</v>
          </cell>
          <cell r="F3534">
            <v>1986</v>
          </cell>
          <cell r="G3534">
            <v>2010</v>
          </cell>
          <cell r="H3534" t="str">
            <v>кирпич</v>
          </cell>
          <cell r="I3534" t="str">
            <v>плоская</v>
          </cell>
          <cell r="K3534" t="str">
            <v>имеется</v>
          </cell>
          <cell r="L3534">
            <v>5</v>
          </cell>
          <cell r="M3534">
            <v>3</v>
          </cell>
          <cell r="Q3534">
            <v>2184.6</v>
          </cell>
          <cell r="R3534">
            <v>1314</v>
          </cell>
          <cell r="S3534">
            <v>1314</v>
          </cell>
          <cell r="T3534">
            <v>65</v>
          </cell>
        </row>
        <row r="3535">
          <cell r="C3535" t="str">
            <v>Лысьвенский городской округ Пермского края</v>
          </cell>
          <cell r="D3535" t="str">
            <v>г. Лысьва, ул. Делегатская, д. 30</v>
          </cell>
          <cell r="E3535" t="b">
            <v>1</v>
          </cell>
          <cell r="F3535">
            <v>1978</v>
          </cell>
          <cell r="H3535" t="str">
            <v>крупно-сборные блоки (бетон)</v>
          </cell>
          <cell r="I3535" t="str">
            <v>плоская</v>
          </cell>
          <cell r="K3535" t="str">
            <v>имеется</v>
          </cell>
          <cell r="L3535">
            <v>5</v>
          </cell>
          <cell r="M3535">
            <v>8</v>
          </cell>
          <cell r="Q3535">
            <v>6235.5</v>
          </cell>
          <cell r="R3535">
            <v>6235.5</v>
          </cell>
          <cell r="S3535">
            <v>6119.1</v>
          </cell>
          <cell r="T3535">
            <v>289</v>
          </cell>
        </row>
        <row r="3536">
          <cell r="C3536" t="str">
            <v>Лысьвенский городской округ Пермского края</v>
          </cell>
          <cell r="D3536" t="str">
            <v>г. Лысьва, ул. Делегатская, д. 32</v>
          </cell>
          <cell r="E3536" t="b">
            <v>1</v>
          </cell>
          <cell r="F3536">
            <v>1977</v>
          </cell>
          <cell r="H3536" t="str">
            <v>Блоки</v>
          </cell>
          <cell r="L3536">
            <v>5</v>
          </cell>
          <cell r="M3536">
            <v>8</v>
          </cell>
          <cell r="Q3536">
            <v>6146.6</v>
          </cell>
          <cell r="R3536">
            <v>6142.3</v>
          </cell>
          <cell r="S3536">
            <v>5914.1</v>
          </cell>
          <cell r="T3536">
            <v>307</v>
          </cell>
        </row>
        <row r="3537">
          <cell r="C3537" t="str">
            <v>Лысьвенский городской округ Пермского края</v>
          </cell>
          <cell r="D3537" t="str">
            <v>г. Лысьва, ул. Делегатская, д. 34</v>
          </cell>
          <cell r="E3537" t="b">
            <v>1</v>
          </cell>
          <cell r="F3537">
            <v>1976</v>
          </cell>
          <cell r="H3537" t="str">
            <v>крупные блоки</v>
          </cell>
          <cell r="I3537" t="str">
            <v>плоская</v>
          </cell>
          <cell r="K3537" t="str">
            <v>имеется</v>
          </cell>
          <cell r="L3537">
            <v>5</v>
          </cell>
          <cell r="M3537">
            <v>6</v>
          </cell>
          <cell r="Q3537">
            <v>6238.4</v>
          </cell>
          <cell r="R3537">
            <v>4604.1000000000004</v>
          </cell>
          <cell r="S3537">
            <v>4604.1000000000004</v>
          </cell>
          <cell r="T3537">
            <v>214</v>
          </cell>
        </row>
        <row r="3538">
          <cell r="C3538" t="str">
            <v>Лысьвенский городской округ Пермского края</v>
          </cell>
          <cell r="D3538" t="str">
            <v>г. Лысьва, ул. Делегатская, д. 36</v>
          </cell>
          <cell r="E3538" t="b">
            <v>1</v>
          </cell>
          <cell r="F3538">
            <v>1973</v>
          </cell>
          <cell r="H3538" t="str">
            <v>крупно-сборные блоки (бетон)</v>
          </cell>
          <cell r="I3538" t="str">
            <v>плоская</v>
          </cell>
          <cell r="K3538" t="str">
            <v>имеется</v>
          </cell>
          <cell r="L3538">
            <v>5</v>
          </cell>
          <cell r="M3538">
            <v>6</v>
          </cell>
          <cell r="Q3538">
            <v>4716</v>
          </cell>
          <cell r="R3538">
            <v>4716</v>
          </cell>
          <cell r="S3538">
            <v>4537.2</v>
          </cell>
          <cell r="T3538">
            <v>168</v>
          </cell>
        </row>
        <row r="3539">
          <cell r="C3539" t="str">
            <v>Лысьвенский городской округ Пермского края</v>
          </cell>
          <cell r="D3539" t="str">
            <v>г. Лысьва, ул. Делегатская, д. 38</v>
          </cell>
          <cell r="E3539" t="b">
            <v>1</v>
          </cell>
          <cell r="F3539">
            <v>1972</v>
          </cell>
          <cell r="G3539" t="str">
            <v>2006 г.-РК, ХВС, ГВС, ТЕП</v>
          </cell>
          <cell r="H3539" t="str">
            <v>бетонные блоки</v>
          </cell>
          <cell r="I3539" t="str">
            <v>плоская</v>
          </cell>
          <cell r="K3539" t="str">
            <v>имеется</v>
          </cell>
          <cell r="L3539">
            <v>5</v>
          </cell>
          <cell r="M3539">
            <v>8</v>
          </cell>
          <cell r="Q3539">
            <v>6160.3</v>
          </cell>
          <cell r="R3539">
            <v>5987.5</v>
          </cell>
          <cell r="S3539">
            <v>5830.6</v>
          </cell>
          <cell r="T3539">
            <v>262</v>
          </cell>
        </row>
        <row r="3540">
          <cell r="C3540" t="str">
            <v>Лысьвенский городской округ Пермского края</v>
          </cell>
          <cell r="D3540" t="str">
            <v>г. Лысьва, ул. Делегатская, д. 40</v>
          </cell>
          <cell r="E3540" t="b">
            <v>1</v>
          </cell>
          <cell r="F3540">
            <v>1971</v>
          </cell>
          <cell r="H3540" t="str">
            <v>Блоки</v>
          </cell>
          <cell r="L3540">
            <v>5</v>
          </cell>
          <cell r="M3540">
            <v>4</v>
          </cell>
          <cell r="Q3540">
            <v>3826.92</v>
          </cell>
          <cell r="R3540">
            <v>3534.52</v>
          </cell>
          <cell r="S3540">
            <v>3534.52</v>
          </cell>
          <cell r="T3540">
            <v>166</v>
          </cell>
        </row>
        <row r="3541">
          <cell r="C3541" t="str">
            <v>Лысьвенский городской округ Пермского края</v>
          </cell>
          <cell r="D3541" t="str">
            <v>г. Лысьва, ул. Делегатская, д. 36А</v>
          </cell>
          <cell r="E3541" t="b">
            <v>1</v>
          </cell>
          <cell r="F3541">
            <v>1980</v>
          </cell>
          <cell r="H3541" t="str">
            <v>крупно-сборные блоки (бетон)</v>
          </cell>
          <cell r="I3541" t="str">
            <v>плоская</v>
          </cell>
          <cell r="K3541" t="str">
            <v>имеется</v>
          </cell>
          <cell r="L3541">
            <v>5</v>
          </cell>
          <cell r="M3541">
            <v>4</v>
          </cell>
          <cell r="Q3541">
            <v>4204.3999999999996</v>
          </cell>
          <cell r="R3541">
            <v>4204.3999999999996</v>
          </cell>
          <cell r="S3541">
            <v>2760.5</v>
          </cell>
          <cell r="T3541">
            <v>129</v>
          </cell>
        </row>
        <row r="3542">
          <cell r="C3542" t="str">
            <v>Лысьвенский городской округ Пермского края</v>
          </cell>
          <cell r="D3542" t="str">
            <v>г. Лысьва, ул. Жданова, д. 13</v>
          </cell>
          <cell r="E3542" t="b">
            <v>1</v>
          </cell>
          <cell r="F3542">
            <v>1948</v>
          </cell>
          <cell r="H3542" t="str">
            <v>Шлакоблок</v>
          </cell>
          <cell r="L3542">
            <v>2</v>
          </cell>
          <cell r="M3542">
            <v>2</v>
          </cell>
          <cell r="Q3542">
            <v>559.5</v>
          </cell>
          <cell r="R3542">
            <v>507.5</v>
          </cell>
          <cell r="S3542">
            <v>472.4</v>
          </cell>
          <cell r="T3542">
            <v>27</v>
          </cell>
        </row>
        <row r="3543">
          <cell r="C3543" t="str">
            <v>Лысьвенский городской округ Пермского края</v>
          </cell>
          <cell r="D3543" t="str">
            <v>г. Лысьва, ул. Ишмухаметова, д. 13</v>
          </cell>
          <cell r="E3543" t="b">
            <v>1</v>
          </cell>
          <cell r="F3543">
            <v>1977</v>
          </cell>
          <cell r="H3543" t="str">
            <v>стеновые панели (ячеистый бетон)</v>
          </cell>
          <cell r="I3543" t="str">
            <v>плоская</v>
          </cell>
          <cell r="K3543" t="str">
            <v>имеется</v>
          </cell>
          <cell r="L3543">
            <v>5</v>
          </cell>
          <cell r="M3543">
            <v>6</v>
          </cell>
          <cell r="Q3543">
            <v>3908.7</v>
          </cell>
          <cell r="R3543">
            <v>3908.7</v>
          </cell>
          <cell r="S3543">
            <v>3908.7</v>
          </cell>
          <cell r="T3543">
            <v>201</v>
          </cell>
        </row>
        <row r="3544">
          <cell r="C3544" t="str">
            <v>Лысьвенский городской округ Пермского края</v>
          </cell>
          <cell r="D3544" t="str">
            <v>г. Лысьва, ул. Кирова, д. 8</v>
          </cell>
          <cell r="E3544" t="b">
            <v>1</v>
          </cell>
          <cell r="F3544">
            <v>1956</v>
          </cell>
          <cell r="H3544" t="str">
            <v>Шлакоблок</v>
          </cell>
          <cell r="L3544">
            <v>3</v>
          </cell>
          <cell r="M3544">
            <v>3</v>
          </cell>
          <cell r="Q3544">
            <v>2104.3000000000002</v>
          </cell>
          <cell r="R3544">
            <v>1851.7</v>
          </cell>
          <cell r="S3544">
            <v>1441.7</v>
          </cell>
          <cell r="T3544">
            <v>40</v>
          </cell>
        </row>
        <row r="3545">
          <cell r="C3545" t="str">
            <v>Лысьвенский городской округ Пермского края</v>
          </cell>
          <cell r="D3545" t="str">
            <v>г. Лысьва, ул. Кирова, д. 13</v>
          </cell>
          <cell r="E3545" t="b">
            <v>1</v>
          </cell>
          <cell r="F3545">
            <v>1971</v>
          </cell>
          <cell r="H3545" t="str">
            <v>КСБ (шлакоблок)</v>
          </cell>
          <cell r="L3545">
            <v>5</v>
          </cell>
          <cell r="M3545">
            <v>4</v>
          </cell>
          <cell r="Q3545">
            <v>3226.2</v>
          </cell>
          <cell r="R3545">
            <v>2575.3000000000002</v>
          </cell>
          <cell r="S3545">
            <v>2512.6</v>
          </cell>
          <cell r="T3545">
            <v>108</v>
          </cell>
        </row>
        <row r="3546">
          <cell r="C3546" t="str">
            <v>Лысьвенский городской округ Пермского края</v>
          </cell>
          <cell r="D3546" t="str">
            <v>г. Лысьва, ул. Кирова, д. 14</v>
          </cell>
          <cell r="E3546" t="b">
            <v>1</v>
          </cell>
          <cell r="F3546">
            <v>1973</v>
          </cell>
          <cell r="H3546" t="str">
            <v>Блоки</v>
          </cell>
          <cell r="L3546">
            <v>5</v>
          </cell>
          <cell r="M3546">
            <v>2</v>
          </cell>
          <cell r="Q3546">
            <v>2066.6</v>
          </cell>
          <cell r="R3546">
            <v>1822.4</v>
          </cell>
          <cell r="S3546">
            <v>1672.5</v>
          </cell>
          <cell r="T3546">
            <v>85</v>
          </cell>
        </row>
        <row r="3547">
          <cell r="C3547" t="str">
            <v>Лысьвенский городской округ Пермского края</v>
          </cell>
          <cell r="D3547" t="str">
            <v>г. Лысьва, ул. Кирова, д. 15</v>
          </cell>
          <cell r="E3547" t="b">
            <v>1</v>
          </cell>
          <cell r="F3547">
            <v>1970</v>
          </cell>
          <cell r="H3547" t="str">
            <v>Блоки</v>
          </cell>
          <cell r="L3547">
            <v>5</v>
          </cell>
          <cell r="M3547">
            <v>4</v>
          </cell>
          <cell r="Q3547">
            <v>3639</v>
          </cell>
          <cell r="R3547">
            <v>3223.4</v>
          </cell>
          <cell r="S3547">
            <v>3177.7</v>
          </cell>
          <cell r="T3547">
            <v>134</v>
          </cell>
        </row>
        <row r="3548">
          <cell r="C3548" t="str">
            <v>Лысьвенский городской округ Пермского края</v>
          </cell>
          <cell r="D3548" t="str">
            <v>г. Лысьва, ул. Кирова, д. 17</v>
          </cell>
          <cell r="E3548" t="b">
            <v>1</v>
          </cell>
          <cell r="F3548">
            <v>1970</v>
          </cell>
          <cell r="H3548" t="str">
            <v>КСБ</v>
          </cell>
          <cell r="L3548">
            <v>5</v>
          </cell>
          <cell r="M3548">
            <v>4</v>
          </cell>
          <cell r="Q3548">
            <v>3668.3</v>
          </cell>
          <cell r="R3548">
            <v>3220.3</v>
          </cell>
          <cell r="S3548">
            <v>3127.2</v>
          </cell>
          <cell r="T3548">
            <v>139</v>
          </cell>
        </row>
        <row r="3549">
          <cell r="C3549" t="str">
            <v>Лысьвенский городской округ Пермского края</v>
          </cell>
          <cell r="D3549" t="str">
            <v>г. Лысьва, ул. Кирова, д. 21</v>
          </cell>
          <cell r="E3549" t="b">
            <v>1</v>
          </cell>
          <cell r="F3549">
            <v>1974</v>
          </cell>
          <cell r="H3549" t="str">
            <v>блок, кирпич</v>
          </cell>
          <cell r="I3549" t="str">
            <v>плоская</v>
          </cell>
          <cell r="K3549" t="str">
            <v>имеется</v>
          </cell>
          <cell r="L3549">
            <v>6</v>
          </cell>
          <cell r="M3549">
            <v>4</v>
          </cell>
          <cell r="Q3549">
            <v>4555.7</v>
          </cell>
          <cell r="R3549">
            <v>4080.3</v>
          </cell>
          <cell r="S3549">
            <v>3244.9</v>
          </cell>
        </row>
        <row r="3550">
          <cell r="C3550" t="str">
            <v>Лысьвенский городской округ Пермского края</v>
          </cell>
          <cell r="D3550" t="str">
            <v>г. Лысьва, ул. Кирова, д. 27</v>
          </cell>
          <cell r="E3550" t="b">
            <v>1</v>
          </cell>
          <cell r="F3550" t="str">
            <v>1952-1953</v>
          </cell>
          <cell r="H3550" t="str">
            <v>Шлакоблок</v>
          </cell>
          <cell r="L3550">
            <v>3</v>
          </cell>
          <cell r="M3550">
            <v>2</v>
          </cell>
          <cell r="Q3550">
            <v>1246.2</v>
          </cell>
          <cell r="R3550">
            <v>1159</v>
          </cell>
          <cell r="S3550">
            <v>733.1</v>
          </cell>
          <cell r="T3550">
            <v>33</v>
          </cell>
        </row>
        <row r="3551">
          <cell r="C3551" t="str">
            <v>Лысьвенский городской округ Пермского края</v>
          </cell>
          <cell r="D3551" t="str">
            <v>г. Лысьва, ул. Кирова, д. 45</v>
          </cell>
          <cell r="E3551" t="b">
            <v>1</v>
          </cell>
          <cell r="F3551">
            <v>1937</v>
          </cell>
          <cell r="H3551" t="str">
            <v>Шлакоблок</v>
          </cell>
          <cell r="L3551">
            <v>3</v>
          </cell>
          <cell r="M3551">
            <v>4</v>
          </cell>
          <cell r="Q3551">
            <v>1329</v>
          </cell>
          <cell r="R3551">
            <v>1329</v>
          </cell>
          <cell r="S3551">
            <v>783.1</v>
          </cell>
          <cell r="T3551">
            <v>40</v>
          </cell>
        </row>
        <row r="3552">
          <cell r="C3552" t="str">
            <v>Лысьвенский городской округ Пермского края</v>
          </cell>
          <cell r="D3552" t="str">
            <v>г. Лысьва, ул. Кирова, д. 69</v>
          </cell>
          <cell r="E3552" t="b">
            <v>1</v>
          </cell>
          <cell r="F3552">
            <v>1959</v>
          </cell>
          <cell r="H3552" t="str">
            <v>Кирпич</v>
          </cell>
          <cell r="L3552">
            <v>2</v>
          </cell>
          <cell r="M3552">
            <v>1</v>
          </cell>
          <cell r="Q3552">
            <v>464.7</v>
          </cell>
          <cell r="R3552">
            <v>414.3</v>
          </cell>
          <cell r="S3552">
            <v>414.3</v>
          </cell>
          <cell r="T3552">
            <v>20</v>
          </cell>
        </row>
        <row r="3553">
          <cell r="C3553" t="str">
            <v>Лысьвенский городской округ Пермского края</v>
          </cell>
          <cell r="D3553" t="str">
            <v>г. Лысьва, ул. Коммунаров, д. 63</v>
          </cell>
          <cell r="E3553" t="b">
            <v>1</v>
          </cell>
          <cell r="F3553">
            <v>1971</v>
          </cell>
          <cell r="H3553" t="str">
            <v>Крупные блоки</v>
          </cell>
          <cell r="L3553">
            <v>5</v>
          </cell>
          <cell r="M3553">
            <v>8</v>
          </cell>
          <cell r="Q3553">
            <v>6712.1</v>
          </cell>
          <cell r="R3553">
            <v>6199.8</v>
          </cell>
          <cell r="S3553">
            <v>5161.8999999999996</v>
          </cell>
          <cell r="T3553">
            <v>298</v>
          </cell>
        </row>
        <row r="3554">
          <cell r="C3554" t="str">
            <v>Лысьвенский городской округ Пермского края</v>
          </cell>
          <cell r="D3554" t="str">
            <v>г. Лысьва, ул. Кузьмина, д. 3</v>
          </cell>
          <cell r="E3554" t="b">
            <v>1</v>
          </cell>
          <cell r="F3554">
            <v>1969</v>
          </cell>
          <cell r="H3554" t="str">
            <v>блоки</v>
          </cell>
          <cell r="L3554">
            <v>5</v>
          </cell>
          <cell r="M3554">
            <v>4</v>
          </cell>
          <cell r="Q3554">
            <v>3335.1</v>
          </cell>
          <cell r="R3554">
            <v>2707.7</v>
          </cell>
          <cell r="S3554">
            <v>2707.7</v>
          </cell>
          <cell r="T3554">
            <v>106</v>
          </cell>
        </row>
        <row r="3555">
          <cell r="C3555" t="str">
            <v>Лысьвенский городской округ Пермского края</v>
          </cell>
          <cell r="D3555" t="str">
            <v>г. Лысьва, ул. Кузьмина, д. 11</v>
          </cell>
          <cell r="E3555" t="b">
            <v>1</v>
          </cell>
          <cell r="F3555">
            <v>1966</v>
          </cell>
          <cell r="H3555" t="str">
            <v>Блоки</v>
          </cell>
          <cell r="L3555">
            <v>5</v>
          </cell>
          <cell r="M3555">
            <v>4</v>
          </cell>
          <cell r="Q3555">
            <v>3049.8</v>
          </cell>
          <cell r="R3555">
            <v>2648.9</v>
          </cell>
          <cell r="S3555">
            <v>2648.9</v>
          </cell>
          <cell r="T3555">
            <v>108</v>
          </cell>
        </row>
        <row r="3556">
          <cell r="C3556" t="str">
            <v>Лысьвенский городской округ Пермского края</v>
          </cell>
          <cell r="D3556" t="str">
            <v>г. Лысьва, ул. Кузьмина, д. 12</v>
          </cell>
          <cell r="E3556" t="b">
            <v>1</v>
          </cell>
          <cell r="F3556">
            <v>1967</v>
          </cell>
          <cell r="H3556" t="str">
            <v>блочный, кирпич</v>
          </cell>
          <cell r="I3556" t="str">
            <v>скатная</v>
          </cell>
          <cell r="K3556" t="str">
            <v>имеется</v>
          </cell>
          <cell r="L3556">
            <v>5</v>
          </cell>
          <cell r="M3556">
            <v>4</v>
          </cell>
          <cell r="Q3556">
            <v>3842.6</v>
          </cell>
          <cell r="R3556">
            <v>3420.4</v>
          </cell>
          <cell r="S3556">
            <v>3266.1</v>
          </cell>
        </row>
        <row r="3557">
          <cell r="C3557" t="str">
            <v>Лысьвенский городской округ Пермского края</v>
          </cell>
          <cell r="D3557" t="str">
            <v>г. Лысьва, ул. Кузьмина, д. 13</v>
          </cell>
          <cell r="E3557" t="b">
            <v>1</v>
          </cell>
          <cell r="F3557">
            <v>1971</v>
          </cell>
          <cell r="H3557" t="str">
            <v>ксб</v>
          </cell>
          <cell r="L3557">
            <v>5</v>
          </cell>
          <cell r="M3557">
            <v>4</v>
          </cell>
          <cell r="Q3557">
            <v>2727.8</v>
          </cell>
          <cell r="R3557">
            <v>2555.9</v>
          </cell>
          <cell r="S3557">
            <v>2555.9</v>
          </cell>
          <cell r="T3557">
            <v>95</v>
          </cell>
        </row>
        <row r="3558">
          <cell r="C3558" t="str">
            <v>Лысьвенский городской округ Пермского края</v>
          </cell>
          <cell r="D3558" t="str">
            <v>г. Лысьва, ул. Кузьмина, д. 15</v>
          </cell>
          <cell r="E3558" t="b">
            <v>1</v>
          </cell>
          <cell r="F3558">
            <v>1971</v>
          </cell>
          <cell r="H3558" t="str">
            <v>КСБ</v>
          </cell>
          <cell r="L3558">
            <v>5</v>
          </cell>
          <cell r="M3558">
            <v>4</v>
          </cell>
          <cell r="Q3558">
            <v>3624.3</v>
          </cell>
          <cell r="R3558">
            <v>3208.5</v>
          </cell>
          <cell r="S3558">
            <v>3085.5</v>
          </cell>
          <cell r="T3558">
            <v>127</v>
          </cell>
        </row>
        <row r="3559">
          <cell r="C3559" t="str">
            <v>Лысьвенский городской округ Пермского края</v>
          </cell>
          <cell r="D3559" t="str">
            <v>г. Лысьва, ул. Кузьмина, д. 20</v>
          </cell>
          <cell r="E3559" t="b">
            <v>1</v>
          </cell>
          <cell r="F3559">
            <v>1976</v>
          </cell>
          <cell r="H3559" t="str">
            <v>бетон (крупные блоки)</v>
          </cell>
          <cell r="I3559" t="str">
            <v>плоская</v>
          </cell>
          <cell r="K3559" t="str">
            <v>имеется</v>
          </cell>
          <cell r="L3559">
            <v>5</v>
          </cell>
          <cell r="M3559">
            <v>4</v>
          </cell>
          <cell r="Q3559">
            <v>4123.2</v>
          </cell>
          <cell r="R3559">
            <v>4123.2</v>
          </cell>
          <cell r="S3559">
            <v>3420.4</v>
          </cell>
          <cell r="T3559">
            <v>145</v>
          </cell>
        </row>
        <row r="3560">
          <cell r="C3560" t="str">
            <v>Лысьвенский городской округ Пермского края</v>
          </cell>
          <cell r="D3560" t="str">
            <v>г. Лысьва, ул. Кузьмина, д. 21</v>
          </cell>
          <cell r="E3560" t="b">
            <v>1</v>
          </cell>
          <cell r="F3560">
            <v>1977</v>
          </cell>
          <cell r="H3560" t="str">
            <v>ж/б блоки</v>
          </cell>
          <cell r="I3560" t="str">
            <v>плоская</v>
          </cell>
          <cell r="K3560" t="str">
            <v>имеется</v>
          </cell>
          <cell r="L3560">
            <v>5</v>
          </cell>
          <cell r="M3560">
            <v>8</v>
          </cell>
          <cell r="Q3560">
            <v>6841.1</v>
          </cell>
          <cell r="R3560">
            <v>5396.7</v>
          </cell>
          <cell r="S3560">
            <v>5396.7</v>
          </cell>
        </row>
        <row r="3561">
          <cell r="C3561" t="str">
            <v>Лысьвенский городской округ Пермского края</v>
          </cell>
          <cell r="D3561" t="str">
            <v>г. Лысьва, ул. Кузьмина, д. 24</v>
          </cell>
          <cell r="E3561" t="b">
            <v>1</v>
          </cell>
          <cell r="F3561">
            <v>1976</v>
          </cell>
          <cell r="H3561" t="str">
            <v>крупно-сборные бетонные блоки</v>
          </cell>
          <cell r="I3561" t="str">
            <v>плоская</v>
          </cell>
          <cell r="K3561" t="str">
            <v>имеется</v>
          </cell>
          <cell r="L3561">
            <v>5</v>
          </cell>
          <cell r="M3561">
            <v>4</v>
          </cell>
          <cell r="Q3561">
            <v>2669.1</v>
          </cell>
          <cell r="R3561">
            <v>2669.1</v>
          </cell>
          <cell r="S3561">
            <v>2669.1</v>
          </cell>
          <cell r="T3561">
            <v>109</v>
          </cell>
        </row>
        <row r="3562">
          <cell r="C3562" t="str">
            <v>Лысьвенский городской округ Пермского края</v>
          </cell>
          <cell r="D3562" t="str">
            <v>г. Лысьва, ул. Кузьмина, д. 24А</v>
          </cell>
          <cell r="E3562" t="b">
            <v>1</v>
          </cell>
          <cell r="F3562">
            <v>1974</v>
          </cell>
          <cell r="H3562" t="str">
            <v>Крупные блоки</v>
          </cell>
          <cell r="L3562">
            <v>5</v>
          </cell>
          <cell r="M3562">
            <v>4</v>
          </cell>
          <cell r="Q3562">
            <v>3513.7</v>
          </cell>
          <cell r="R3562">
            <v>2680.3</v>
          </cell>
          <cell r="S3562">
            <v>2680.3</v>
          </cell>
          <cell r="T3562">
            <v>111</v>
          </cell>
        </row>
        <row r="3563">
          <cell r="C3563" t="str">
            <v>Лысьвенский городской округ Пермского края</v>
          </cell>
          <cell r="D3563" t="str">
            <v>г. Лысьва, ул. Кузьмина, д. 28А</v>
          </cell>
          <cell r="E3563" t="b">
            <v>1</v>
          </cell>
          <cell r="F3563">
            <v>1980</v>
          </cell>
          <cell r="H3563" t="str">
            <v>панели</v>
          </cell>
          <cell r="I3563" t="str">
            <v>плоская</v>
          </cell>
          <cell r="K3563" t="str">
            <v>имеется</v>
          </cell>
          <cell r="L3563">
            <v>5</v>
          </cell>
          <cell r="M3563">
            <v>4</v>
          </cell>
          <cell r="Q3563">
            <v>2595.3000000000002</v>
          </cell>
          <cell r="R3563">
            <v>2595.3000000000002</v>
          </cell>
          <cell r="S3563">
            <v>2595.3000000000002</v>
          </cell>
          <cell r="T3563">
            <v>124</v>
          </cell>
        </row>
        <row r="3564">
          <cell r="C3564" t="str">
            <v>Лысьвенский городской округ Пермского края</v>
          </cell>
          <cell r="D3564" t="str">
            <v>г. Лысьва, ул. Куйбышева, д. 2</v>
          </cell>
          <cell r="E3564" t="b">
            <v>1</v>
          </cell>
          <cell r="F3564">
            <v>1988</v>
          </cell>
          <cell r="H3564" t="str">
            <v>Блоки</v>
          </cell>
          <cell r="L3564">
            <v>5</v>
          </cell>
          <cell r="M3564">
            <v>8</v>
          </cell>
          <cell r="Q3564">
            <v>6988.5</v>
          </cell>
          <cell r="R3564">
            <v>6145.6</v>
          </cell>
          <cell r="S3564">
            <v>6145.6</v>
          </cell>
          <cell r="T3564">
            <v>348</v>
          </cell>
        </row>
        <row r="3565">
          <cell r="C3565" t="str">
            <v>Лысьвенский городской округ Пермского края</v>
          </cell>
          <cell r="D3565" t="str">
            <v>г. Лысьва, ул. Куйбышева, д. 3</v>
          </cell>
          <cell r="E3565" t="b">
            <v>1</v>
          </cell>
          <cell r="F3565">
            <v>1983</v>
          </cell>
          <cell r="H3565" t="str">
            <v>Блоки</v>
          </cell>
          <cell r="L3565">
            <v>5</v>
          </cell>
          <cell r="M3565">
            <v>8</v>
          </cell>
          <cell r="Q3565">
            <v>6631.6</v>
          </cell>
          <cell r="R3565">
            <v>6090.5</v>
          </cell>
          <cell r="S3565">
            <v>5821.4</v>
          </cell>
          <cell r="T3565">
            <v>355</v>
          </cell>
        </row>
        <row r="3566">
          <cell r="C3566" t="str">
            <v>Лысьвенский городской округ Пермского края</v>
          </cell>
          <cell r="D3566" t="str">
            <v>г. Лысьва, ул. Куйбышева, д. 5</v>
          </cell>
          <cell r="E3566" t="b">
            <v>1</v>
          </cell>
          <cell r="F3566">
            <v>1985</v>
          </cell>
          <cell r="H3566" t="str">
            <v>панели</v>
          </cell>
          <cell r="I3566" t="str">
            <v>плоская</v>
          </cell>
          <cell r="K3566" t="str">
            <v>имеется</v>
          </cell>
          <cell r="L3566">
            <v>5</v>
          </cell>
          <cell r="M3566">
            <v>4</v>
          </cell>
          <cell r="Q3566">
            <v>2911.99</v>
          </cell>
          <cell r="R3566">
            <v>2610.59</v>
          </cell>
          <cell r="S3566">
            <v>2610.59</v>
          </cell>
          <cell r="T3566">
            <v>116</v>
          </cell>
        </row>
        <row r="3567">
          <cell r="C3567" t="str">
            <v>Лысьвенский городской округ Пермского края</v>
          </cell>
          <cell r="D3567" t="str">
            <v>г. Лысьва, ул. Куйбышева, д. 6</v>
          </cell>
          <cell r="E3567" t="b">
            <v>1</v>
          </cell>
          <cell r="F3567">
            <v>2005</v>
          </cell>
          <cell r="H3567" t="str">
            <v>Кирпич</v>
          </cell>
          <cell r="L3567">
            <v>5</v>
          </cell>
          <cell r="M3567">
            <v>1</v>
          </cell>
          <cell r="Q3567">
            <v>3309.15</v>
          </cell>
          <cell r="R3567">
            <v>3030.65</v>
          </cell>
          <cell r="S3567">
            <v>2787.55</v>
          </cell>
        </row>
        <row r="3568">
          <cell r="C3568" t="str">
            <v>Лысьвенский городской округ Пермского края</v>
          </cell>
          <cell r="D3568" t="str">
            <v>г. Лысьва, ул. Куйбышева, д. 7</v>
          </cell>
          <cell r="E3568" t="b">
            <v>1</v>
          </cell>
          <cell r="F3568">
            <v>1987</v>
          </cell>
          <cell r="H3568" t="str">
            <v>панели</v>
          </cell>
          <cell r="I3568" t="str">
            <v>плоская</v>
          </cell>
          <cell r="K3568" t="str">
            <v>имеется</v>
          </cell>
          <cell r="L3568">
            <v>5</v>
          </cell>
          <cell r="M3568">
            <v>4</v>
          </cell>
          <cell r="Q3568">
            <v>2876.01</v>
          </cell>
          <cell r="R3568">
            <v>2570.41</v>
          </cell>
          <cell r="S3568">
            <v>2570.41</v>
          </cell>
          <cell r="T3568">
            <v>128</v>
          </cell>
        </row>
        <row r="3569">
          <cell r="C3569" t="str">
            <v>Лысьвенский городской округ Пермского края</v>
          </cell>
          <cell r="D3569" t="str">
            <v>г. Лысьва, ул. Куйбышева, д. 8</v>
          </cell>
          <cell r="E3569" t="b">
            <v>1</v>
          </cell>
          <cell r="F3569">
            <v>1959</v>
          </cell>
          <cell r="H3569" t="str">
            <v>Шлакоблок</v>
          </cell>
          <cell r="L3569">
            <v>2</v>
          </cell>
          <cell r="M3569">
            <v>2</v>
          </cell>
          <cell r="Q3569">
            <v>700.3</v>
          </cell>
          <cell r="R3569">
            <v>637.20000000000005</v>
          </cell>
          <cell r="S3569">
            <v>480.6</v>
          </cell>
          <cell r="T3569">
            <v>25</v>
          </cell>
        </row>
        <row r="3570">
          <cell r="C3570" t="str">
            <v>Лысьвенский городской округ Пермского края</v>
          </cell>
          <cell r="D3570" t="str">
            <v>г. Лысьва, ул. Куйбышева, д. 9</v>
          </cell>
          <cell r="E3570" t="b">
            <v>1</v>
          </cell>
          <cell r="F3570">
            <v>1983</v>
          </cell>
          <cell r="H3570" t="str">
            <v>Блоки</v>
          </cell>
          <cell r="L3570">
            <v>5</v>
          </cell>
          <cell r="M3570">
            <v>8</v>
          </cell>
          <cell r="Q3570">
            <v>7024.5</v>
          </cell>
          <cell r="R3570">
            <v>6179.2</v>
          </cell>
          <cell r="S3570">
            <v>6179.2</v>
          </cell>
          <cell r="T3570">
            <v>315</v>
          </cell>
        </row>
        <row r="3571">
          <cell r="C3571" t="str">
            <v>Лысьвенский городской округ Пермского края</v>
          </cell>
          <cell r="D3571" t="str">
            <v>г. Лысьва, ул. Куйбышева, д. 10</v>
          </cell>
          <cell r="E3571" t="b">
            <v>1</v>
          </cell>
          <cell r="F3571">
            <v>1959</v>
          </cell>
          <cell r="H3571" t="str">
            <v>Шлакоблок</v>
          </cell>
          <cell r="L3571">
            <v>2</v>
          </cell>
          <cell r="M3571">
            <v>2</v>
          </cell>
          <cell r="Q3571">
            <v>699.6</v>
          </cell>
          <cell r="R3571">
            <v>636.4</v>
          </cell>
          <cell r="S3571">
            <v>636.4</v>
          </cell>
          <cell r="T3571">
            <v>36</v>
          </cell>
        </row>
        <row r="3572">
          <cell r="C3572" t="str">
            <v>Лысьвенский городской округ Пермского края</v>
          </cell>
          <cell r="D3572" t="str">
            <v>г. Лысьва, ул. Куйбышева, д. 12</v>
          </cell>
          <cell r="E3572" t="b">
            <v>1</v>
          </cell>
          <cell r="F3572">
            <v>1959</v>
          </cell>
          <cell r="H3572" t="str">
            <v>Шлакоблок</v>
          </cell>
          <cell r="L3572">
            <v>2</v>
          </cell>
          <cell r="M3572">
            <v>2</v>
          </cell>
          <cell r="Q3572">
            <v>698.8</v>
          </cell>
          <cell r="R3572">
            <v>637.6</v>
          </cell>
          <cell r="S3572">
            <v>554.79999999999995</v>
          </cell>
          <cell r="T3572">
            <v>31</v>
          </cell>
        </row>
        <row r="3573">
          <cell r="C3573" t="str">
            <v>Лысьвенский городской округ Пермского края</v>
          </cell>
          <cell r="D3573" t="str">
            <v>г. Лысьва, ул. Куйбышева, д. 14</v>
          </cell>
          <cell r="E3573" t="b">
            <v>1</v>
          </cell>
          <cell r="F3573">
            <v>1959</v>
          </cell>
          <cell r="H3573" t="str">
            <v>Шлакоблок</v>
          </cell>
          <cell r="L3573">
            <v>2</v>
          </cell>
          <cell r="M3573">
            <v>2</v>
          </cell>
          <cell r="Q3573">
            <v>700.3</v>
          </cell>
          <cell r="R3573">
            <v>637.79999999999995</v>
          </cell>
          <cell r="S3573">
            <v>637.79999999999995</v>
          </cell>
          <cell r="T3573">
            <v>30</v>
          </cell>
        </row>
        <row r="3574">
          <cell r="C3574" t="str">
            <v>Лысьвенский городской округ Пермского края</v>
          </cell>
          <cell r="D3574" t="str">
            <v>г. Лысьва, ул. Куйбышева, д. 16</v>
          </cell>
          <cell r="E3574" t="b">
            <v>1</v>
          </cell>
          <cell r="F3574">
            <v>1960</v>
          </cell>
          <cell r="H3574" t="str">
            <v>Шлакоблок</v>
          </cell>
          <cell r="L3574">
            <v>2</v>
          </cell>
          <cell r="M3574">
            <v>2</v>
          </cell>
          <cell r="Q3574">
            <v>682.9</v>
          </cell>
          <cell r="R3574">
            <v>629.5</v>
          </cell>
          <cell r="S3574">
            <v>629.5</v>
          </cell>
          <cell r="T3574">
            <v>42</v>
          </cell>
        </row>
        <row r="3575">
          <cell r="C3575" t="str">
            <v>Лысьвенский городской округ Пермского края</v>
          </cell>
          <cell r="D3575" t="str">
            <v>г. Лысьва, ул. Кутузова, д. 5</v>
          </cell>
          <cell r="E3575" t="b">
            <v>1</v>
          </cell>
          <cell r="F3575">
            <v>2015</v>
          </cell>
          <cell r="H3575" t="str">
            <v>газобетонные блоки облицованные кирпичом</v>
          </cell>
          <cell r="I3575" t="str">
            <v>скатная</v>
          </cell>
          <cell r="K3575" t="str">
            <v>имеется</v>
          </cell>
          <cell r="L3575">
            <v>3</v>
          </cell>
          <cell r="M3575">
            <v>4</v>
          </cell>
          <cell r="Q3575">
            <v>2235.6999999999998</v>
          </cell>
          <cell r="R3575">
            <v>2235.6999999999998</v>
          </cell>
          <cell r="S3575">
            <v>2127.6</v>
          </cell>
          <cell r="T3575">
            <v>95</v>
          </cell>
        </row>
        <row r="3576">
          <cell r="C3576" t="str">
            <v>Лысьвенский городской округ Пермского края</v>
          </cell>
          <cell r="D3576" t="str">
            <v>г. Лысьва, ул. Кутузова, д. 14</v>
          </cell>
          <cell r="E3576" t="b">
            <v>1</v>
          </cell>
          <cell r="F3576">
            <v>1946</v>
          </cell>
          <cell r="H3576" t="str">
            <v>Камень</v>
          </cell>
          <cell r="L3576">
            <v>2</v>
          </cell>
          <cell r="M3576">
            <v>1</v>
          </cell>
          <cell r="Q3576">
            <v>518.6</v>
          </cell>
          <cell r="R3576">
            <v>476.3</v>
          </cell>
          <cell r="S3576">
            <v>476.3</v>
          </cell>
          <cell r="T3576">
            <v>30</v>
          </cell>
        </row>
        <row r="3577">
          <cell r="C3577" t="str">
            <v>Лысьвенский городской округ Пермского края</v>
          </cell>
          <cell r="D3577" t="str">
            <v>г. Лысьва, ул. Кутузова, д. 16</v>
          </cell>
          <cell r="E3577" t="b">
            <v>1</v>
          </cell>
          <cell r="F3577">
            <v>1946</v>
          </cell>
          <cell r="H3577" t="str">
            <v>Камень</v>
          </cell>
          <cell r="L3577">
            <v>2</v>
          </cell>
          <cell r="M3577">
            <v>1</v>
          </cell>
          <cell r="Q3577">
            <v>518.6</v>
          </cell>
          <cell r="R3577">
            <v>470.7</v>
          </cell>
          <cell r="S3577">
            <v>470.7</v>
          </cell>
          <cell r="T3577">
            <v>25</v>
          </cell>
        </row>
        <row r="3578">
          <cell r="C3578" t="str">
            <v>Лысьвенский городской округ Пермского края</v>
          </cell>
          <cell r="D3578" t="str">
            <v>г. Лысьва, ул. Кутузова, д. 21</v>
          </cell>
          <cell r="E3578" t="b">
            <v>1</v>
          </cell>
          <cell r="F3578">
            <v>1964</v>
          </cell>
          <cell r="H3578" t="str">
            <v>Шлакоблок</v>
          </cell>
          <cell r="L3578">
            <v>4</v>
          </cell>
          <cell r="M3578">
            <v>3</v>
          </cell>
          <cell r="Q3578">
            <v>2437.1999999999998</v>
          </cell>
          <cell r="R3578">
            <v>2143.9</v>
          </cell>
          <cell r="S3578">
            <v>2143.9</v>
          </cell>
          <cell r="T3578">
            <v>90</v>
          </cell>
        </row>
        <row r="3579">
          <cell r="C3579" t="str">
            <v>Лысьвенский городской округ Пермского края</v>
          </cell>
          <cell r="D3579" t="str">
            <v>г. Лысьва, ул. Кутузова, д. 24</v>
          </cell>
          <cell r="E3579" t="b">
            <v>1</v>
          </cell>
          <cell r="F3579">
            <v>1973</v>
          </cell>
          <cell r="H3579" t="str">
            <v>Блоки</v>
          </cell>
          <cell r="L3579">
            <v>3</v>
          </cell>
          <cell r="M3579">
            <v>1</v>
          </cell>
          <cell r="Q3579">
            <v>1301</v>
          </cell>
          <cell r="R3579">
            <v>1161.9000000000001</v>
          </cell>
          <cell r="S3579">
            <v>1162.5999999999999</v>
          </cell>
          <cell r="T3579">
            <v>46</v>
          </cell>
        </row>
        <row r="3580">
          <cell r="C3580" t="str">
            <v>Лысьвенский городской округ Пермского края</v>
          </cell>
          <cell r="D3580" t="str">
            <v>г. Лысьва, ул. Кутузова, д. 26А</v>
          </cell>
          <cell r="E3580" t="b">
            <v>1</v>
          </cell>
          <cell r="F3580">
            <v>1976</v>
          </cell>
          <cell r="H3580" t="str">
            <v>Блоки</v>
          </cell>
          <cell r="L3580">
            <v>2</v>
          </cell>
          <cell r="M3580">
            <v>2</v>
          </cell>
          <cell r="Q3580">
            <v>733.5</v>
          </cell>
          <cell r="R3580">
            <v>486.7</v>
          </cell>
          <cell r="S3580">
            <v>486.7</v>
          </cell>
          <cell r="T3580">
            <v>46</v>
          </cell>
        </row>
        <row r="3581">
          <cell r="C3581" t="str">
            <v>Лысьвенский городской округ Пермского края</v>
          </cell>
          <cell r="D3581" t="str">
            <v>г. Лысьва, ул. Ленина, д. 4</v>
          </cell>
          <cell r="E3581" t="b">
            <v>1</v>
          </cell>
          <cell r="F3581">
            <v>1950</v>
          </cell>
          <cell r="G3581">
            <v>1990</v>
          </cell>
          <cell r="H3581" t="str">
            <v>Шлакоблок</v>
          </cell>
          <cell r="L3581">
            <v>3</v>
          </cell>
          <cell r="M3581">
            <v>2</v>
          </cell>
          <cell r="Q3581">
            <v>2500.3000000000002</v>
          </cell>
          <cell r="R3581">
            <v>1173.3</v>
          </cell>
          <cell r="S3581">
            <v>1173.3</v>
          </cell>
        </row>
        <row r="3582">
          <cell r="C3582" t="str">
            <v>Лысьвенский городской округ Пермского края</v>
          </cell>
          <cell r="D3582" t="str">
            <v>г. Лысьва, ул. Ленина, д. 6</v>
          </cell>
          <cell r="E3582" t="b">
            <v>1</v>
          </cell>
          <cell r="F3582">
            <v>1950</v>
          </cell>
          <cell r="H3582" t="str">
            <v>Шлакоблок</v>
          </cell>
          <cell r="L3582">
            <v>3</v>
          </cell>
          <cell r="M3582">
            <v>2</v>
          </cell>
          <cell r="Q3582">
            <v>1488.9</v>
          </cell>
          <cell r="R3582">
            <v>1306.4000000000001</v>
          </cell>
          <cell r="S3582">
            <v>861.5</v>
          </cell>
          <cell r="T3582">
            <v>27</v>
          </cell>
        </row>
        <row r="3583">
          <cell r="C3583" t="str">
            <v>Лысьвенский городской округ Пермского края</v>
          </cell>
          <cell r="D3583" t="str">
            <v>г. Лысьва, ул. Ленина, д. 8</v>
          </cell>
          <cell r="E3583" t="b">
            <v>1</v>
          </cell>
          <cell r="F3583">
            <v>1950</v>
          </cell>
          <cell r="H3583" t="str">
            <v>Шлакоблок</v>
          </cell>
          <cell r="L3583">
            <v>3</v>
          </cell>
          <cell r="M3583">
            <v>2</v>
          </cell>
          <cell r="Q3583">
            <v>2126.8000000000002</v>
          </cell>
          <cell r="R3583">
            <v>1474.6</v>
          </cell>
          <cell r="S3583">
            <v>1474.6</v>
          </cell>
          <cell r="T3583">
            <v>69</v>
          </cell>
        </row>
        <row r="3584">
          <cell r="C3584" t="str">
            <v>Лысьвенский городской округ Пермского края</v>
          </cell>
          <cell r="D3584" t="str">
            <v>г. Лысьва, ул. Ленина, д. 17</v>
          </cell>
          <cell r="E3584" t="b">
            <v>1</v>
          </cell>
          <cell r="F3584">
            <v>1930</v>
          </cell>
          <cell r="H3584" t="str">
            <v>Кирпич</v>
          </cell>
          <cell r="L3584">
            <v>3</v>
          </cell>
          <cell r="M3584">
            <v>2</v>
          </cell>
          <cell r="Q3584">
            <v>1141</v>
          </cell>
          <cell r="R3584">
            <v>1036.7</v>
          </cell>
          <cell r="S3584">
            <v>776</v>
          </cell>
          <cell r="T3584">
            <v>56</v>
          </cell>
        </row>
        <row r="3585">
          <cell r="C3585" t="str">
            <v>Лысьвенский городской округ Пермского края</v>
          </cell>
          <cell r="D3585" t="str">
            <v>г. Лысьва, ул. Ленина, д. 19</v>
          </cell>
          <cell r="E3585" t="b">
            <v>1</v>
          </cell>
          <cell r="F3585">
            <v>1930</v>
          </cell>
          <cell r="H3585" t="str">
            <v>Кирпич</v>
          </cell>
          <cell r="L3585">
            <v>3</v>
          </cell>
          <cell r="M3585">
            <v>2</v>
          </cell>
          <cell r="Q3585">
            <v>1082.3</v>
          </cell>
          <cell r="R3585">
            <v>1010.8</v>
          </cell>
          <cell r="S3585">
            <v>779.8</v>
          </cell>
          <cell r="T3585">
            <v>45</v>
          </cell>
        </row>
        <row r="3586">
          <cell r="C3586" t="str">
            <v>Лысьвенский городской округ Пермского края</v>
          </cell>
          <cell r="D3586" t="str">
            <v>г. Лысьва, ул. Ленина, д. 21</v>
          </cell>
          <cell r="E3586" t="b">
            <v>1</v>
          </cell>
          <cell r="F3586">
            <v>1929</v>
          </cell>
          <cell r="H3586" t="str">
            <v>Кирпич</v>
          </cell>
          <cell r="L3586">
            <v>3</v>
          </cell>
          <cell r="M3586">
            <v>2</v>
          </cell>
          <cell r="Q3586">
            <v>1114.5</v>
          </cell>
          <cell r="R3586">
            <v>1013.7</v>
          </cell>
          <cell r="S3586">
            <v>1013.7</v>
          </cell>
          <cell r="T3586">
            <v>49</v>
          </cell>
        </row>
        <row r="3587">
          <cell r="C3587" t="str">
            <v>Лысьвенский городской округ Пермского края</v>
          </cell>
          <cell r="D3587" t="str">
            <v>г. Лысьва, ул. Ленина, д. 22</v>
          </cell>
          <cell r="E3587" t="b">
            <v>1</v>
          </cell>
          <cell r="F3587">
            <v>1948</v>
          </cell>
          <cell r="H3587" t="str">
            <v>Шлакоблок</v>
          </cell>
          <cell r="L3587">
            <v>3</v>
          </cell>
          <cell r="M3587">
            <v>2</v>
          </cell>
          <cell r="Q3587">
            <v>2015.4</v>
          </cell>
          <cell r="R3587">
            <v>1796.2</v>
          </cell>
          <cell r="S3587">
            <v>1112.5999999999999</v>
          </cell>
          <cell r="T3587">
            <v>60</v>
          </cell>
        </row>
        <row r="3588">
          <cell r="C3588" t="str">
            <v>Лысьвенский городской округ Пермского края</v>
          </cell>
          <cell r="D3588" t="str">
            <v>г. Лысьва, ул. Ленина, д. 23</v>
          </cell>
          <cell r="E3588" t="b">
            <v>1</v>
          </cell>
          <cell r="F3588">
            <v>1929</v>
          </cell>
          <cell r="H3588" t="str">
            <v>Кирпич</v>
          </cell>
          <cell r="L3588">
            <v>3</v>
          </cell>
          <cell r="M3588">
            <v>2</v>
          </cell>
          <cell r="Q3588">
            <v>1180.8</v>
          </cell>
          <cell r="R3588">
            <v>998.9</v>
          </cell>
          <cell r="S3588">
            <v>625</v>
          </cell>
          <cell r="T3588">
            <v>56</v>
          </cell>
        </row>
        <row r="3589">
          <cell r="C3589" t="str">
            <v>Лысьвенский городской округ Пермского края</v>
          </cell>
          <cell r="D3589" t="str">
            <v>г. Лысьва, ул. Ленина, д. 26</v>
          </cell>
          <cell r="E3589" t="b">
            <v>1</v>
          </cell>
          <cell r="F3589">
            <v>1949</v>
          </cell>
          <cell r="H3589" t="str">
            <v>Шлакоблок</v>
          </cell>
          <cell r="L3589">
            <v>3</v>
          </cell>
          <cell r="M3589">
            <v>2</v>
          </cell>
          <cell r="Q3589">
            <v>2073.3000000000002</v>
          </cell>
          <cell r="R3589">
            <v>1311.5</v>
          </cell>
          <cell r="S3589">
            <v>945</v>
          </cell>
          <cell r="T3589">
            <v>42</v>
          </cell>
        </row>
        <row r="3590">
          <cell r="C3590" t="str">
            <v>Лысьвенский городской округ Пермского края</v>
          </cell>
          <cell r="D3590" t="str">
            <v>г. Лысьва, ул. Ленина, д. 27</v>
          </cell>
          <cell r="E3590" t="b">
            <v>1</v>
          </cell>
          <cell r="F3590">
            <v>1930</v>
          </cell>
          <cell r="H3590" t="str">
            <v>Шлакоблок</v>
          </cell>
          <cell r="L3590">
            <v>3</v>
          </cell>
          <cell r="M3590">
            <v>2</v>
          </cell>
          <cell r="Q3590">
            <v>1133.5999999999999</v>
          </cell>
          <cell r="R3590">
            <v>1044.0999999999999</v>
          </cell>
          <cell r="S3590">
            <v>1044.0999999999999</v>
          </cell>
          <cell r="T3590">
            <v>46</v>
          </cell>
        </row>
        <row r="3591">
          <cell r="C3591" t="str">
            <v>Лысьвенский городской округ Пермского края</v>
          </cell>
          <cell r="D3591" t="str">
            <v>г. Лысьва, ул. Ленина, д. 28</v>
          </cell>
          <cell r="E3591" t="b">
            <v>1</v>
          </cell>
          <cell r="F3591">
            <v>1949</v>
          </cell>
          <cell r="H3591" t="str">
            <v>Шлакоблок</v>
          </cell>
          <cell r="L3591">
            <v>2</v>
          </cell>
          <cell r="M3591">
            <v>1</v>
          </cell>
          <cell r="Q3591">
            <v>436.8</v>
          </cell>
          <cell r="R3591">
            <v>391.8</v>
          </cell>
          <cell r="S3591">
            <v>391.8</v>
          </cell>
          <cell r="T3591">
            <v>16</v>
          </cell>
        </row>
        <row r="3592">
          <cell r="C3592" t="str">
            <v>Лысьвенский городской округ Пермского края</v>
          </cell>
          <cell r="D3592" t="str">
            <v>г. Лысьва, ул. Ленина, д. 34</v>
          </cell>
          <cell r="E3592" t="b">
            <v>1</v>
          </cell>
          <cell r="F3592">
            <v>1951</v>
          </cell>
          <cell r="H3592" t="str">
            <v>Шлакоблок</v>
          </cell>
          <cell r="L3592">
            <v>3</v>
          </cell>
          <cell r="M3592">
            <v>4</v>
          </cell>
          <cell r="Q3592">
            <v>1854.3</v>
          </cell>
          <cell r="R3592">
            <v>1633.8</v>
          </cell>
          <cell r="S3592">
            <v>1458.2</v>
          </cell>
          <cell r="T3592">
            <v>67</v>
          </cell>
        </row>
        <row r="3593">
          <cell r="C3593" t="str">
            <v>Лысьвенский городской округ Пермского края</v>
          </cell>
          <cell r="D3593" t="str">
            <v>г. Лысьва, ул. Ленина, д. 38</v>
          </cell>
          <cell r="E3593" t="b">
            <v>1</v>
          </cell>
          <cell r="F3593">
            <v>1954</v>
          </cell>
          <cell r="H3593" t="str">
            <v>Шлакоблок</v>
          </cell>
          <cell r="L3593">
            <v>3</v>
          </cell>
          <cell r="M3593">
            <v>4</v>
          </cell>
          <cell r="Q3593">
            <v>1834.2</v>
          </cell>
          <cell r="R3593">
            <v>1610</v>
          </cell>
          <cell r="S3593">
            <v>1281.5</v>
          </cell>
          <cell r="T3593">
            <v>67</v>
          </cell>
        </row>
        <row r="3594">
          <cell r="C3594" t="str">
            <v>Лысьвенский городской округ Пермского края</v>
          </cell>
          <cell r="D3594" t="str">
            <v>г. Лысьва, ул. Ленина, д. 43</v>
          </cell>
          <cell r="E3594" t="b">
            <v>1</v>
          </cell>
          <cell r="F3594">
            <v>1976</v>
          </cell>
          <cell r="H3594" t="str">
            <v>блоки, кирпич</v>
          </cell>
          <cell r="I3594" t="str">
            <v>плоская</v>
          </cell>
          <cell r="K3594" t="str">
            <v>имеется</v>
          </cell>
          <cell r="L3594">
            <v>5</v>
          </cell>
          <cell r="M3594">
            <v>8</v>
          </cell>
          <cell r="Q3594">
            <v>6954.6</v>
          </cell>
          <cell r="R3594">
            <v>6116</v>
          </cell>
          <cell r="S3594">
            <v>5795.8</v>
          </cell>
        </row>
        <row r="3595">
          <cell r="C3595" t="str">
            <v>Лысьвенский городской округ Пермского края</v>
          </cell>
          <cell r="D3595" t="str">
            <v>г. Лысьва, ул. Ленина, д. 44</v>
          </cell>
          <cell r="E3595" t="b">
            <v>1</v>
          </cell>
          <cell r="F3595">
            <v>1981</v>
          </cell>
          <cell r="H3595" t="str">
            <v>Блоки</v>
          </cell>
          <cell r="L3595">
            <v>5</v>
          </cell>
          <cell r="M3595">
            <v>8</v>
          </cell>
          <cell r="Q3595">
            <v>7595.1</v>
          </cell>
          <cell r="R3595">
            <v>6869.6</v>
          </cell>
          <cell r="S3595">
            <v>6869.6</v>
          </cell>
          <cell r="T3595">
            <v>324</v>
          </cell>
        </row>
        <row r="3596">
          <cell r="C3596" t="str">
            <v>Лысьвенский городской округ Пермского края</v>
          </cell>
          <cell r="D3596" t="str">
            <v>г. Лысьва, ул. Ленина, д. 45</v>
          </cell>
          <cell r="E3596" t="b">
            <v>1</v>
          </cell>
          <cell r="F3596">
            <v>1977</v>
          </cell>
          <cell r="H3596" t="str">
            <v>Блоки</v>
          </cell>
          <cell r="L3596">
            <v>5</v>
          </cell>
          <cell r="M3596">
            <v>6</v>
          </cell>
          <cell r="Q3596">
            <v>4545.8</v>
          </cell>
          <cell r="R3596">
            <v>4545.5</v>
          </cell>
          <cell r="S3596">
            <v>4545.5</v>
          </cell>
          <cell r="T3596">
            <v>224</v>
          </cell>
        </row>
        <row r="3597">
          <cell r="C3597" t="str">
            <v>Лысьвенский городской округ Пермского края</v>
          </cell>
          <cell r="D3597" t="str">
            <v>г. Лысьва, ул. Ленина, д. 46</v>
          </cell>
          <cell r="E3597" t="b">
            <v>1</v>
          </cell>
          <cell r="F3597">
            <v>1988</v>
          </cell>
          <cell r="H3597" t="str">
            <v>Блоки</v>
          </cell>
          <cell r="L3597">
            <v>5</v>
          </cell>
          <cell r="Q3597">
            <v>7744.8</v>
          </cell>
          <cell r="R3597">
            <v>7744.8</v>
          </cell>
          <cell r="S3597">
            <v>6970.32</v>
          </cell>
        </row>
        <row r="3598">
          <cell r="C3598" t="str">
            <v>Лысьвенский городской округ Пермского края</v>
          </cell>
          <cell r="D3598" t="str">
            <v>г. Лысьва, ул. Ленина, д. 47</v>
          </cell>
          <cell r="E3598" t="b">
            <v>1</v>
          </cell>
          <cell r="F3598">
            <v>1993</v>
          </cell>
          <cell r="H3598" t="str">
            <v>Блоки</v>
          </cell>
          <cell r="L3598">
            <v>5</v>
          </cell>
          <cell r="M3598">
            <v>6</v>
          </cell>
          <cell r="Q3598">
            <v>5163.5</v>
          </cell>
          <cell r="R3598">
            <v>5163.5</v>
          </cell>
          <cell r="S3598">
            <v>5163.5</v>
          </cell>
          <cell r="T3598">
            <v>243</v>
          </cell>
        </row>
        <row r="3599">
          <cell r="C3599" t="str">
            <v>Лысьвенский городской округ Пермского края</v>
          </cell>
          <cell r="D3599" t="str">
            <v>г. Лысьва, ул. Ленина, д. 48</v>
          </cell>
          <cell r="E3599" t="b">
            <v>1</v>
          </cell>
          <cell r="F3599">
            <v>1993</v>
          </cell>
          <cell r="H3599" t="str">
            <v>блоки, кирпич</v>
          </cell>
          <cell r="I3599" t="str">
            <v>плоская</v>
          </cell>
          <cell r="J3599" t="str">
            <v>ГАЗ</v>
          </cell>
          <cell r="K3599" t="str">
            <v>имеется</v>
          </cell>
          <cell r="L3599">
            <v>5</v>
          </cell>
          <cell r="M3599">
            <v>10</v>
          </cell>
          <cell r="Q3599">
            <v>8800.5</v>
          </cell>
          <cell r="R3599">
            <v>7567.4</v>
          </cell>
          <cell r="S3599">
            <v>6586.4</v>
          </cell>
        </row>
        <row r="3600">
          <cell r="C3600" t="str">
            <v>Лысьвенский городской округ Пермского края</v>
          </cell>
          <cell r="D3600" t="str">
            <v>г. Лысьва, ул. Ленина, д. 49</v>
          </cell>
          <cell r="E3600" t="b">
            <v>1</v>
          </cell>
          <cell r="F3600">
            <v>1992</v>
          </cell>
          <cell r="H3600" t="str">
            <v>бетон (крупные блоки)</v>
          </cell>
          <cell r="I3600" t="str">
            <v>плоская</v>
          </cell>
          <cell r="J3600" t="str">
            <v xml:space="preserve">ГАЗ </v>
          </cell>
          <cell r="K3600" t="str">
            <v>имеется</v>
          </cell>
          <cell r="L3600">
            <v>5</v>
          </cell>
          <cell r="M3600">
            <v>6</v>
          </cell>
          <cell r="Q3600">
            <v>4573.3999999999996</v>
          </cell>
          <cell r="R3600">
            <v>4573.3999999999996</v>
          </cell>
          <cell r="S3600">
            <v>4573.3999999999996</v>
          </cell>
          <cell r="T3600">
            <v>210</v>
          </cell>
        </row>
        <row r="3601">
          <cell r="C3601" t="str">
            <v>Лысьвенский городской округ Пермского края</v>
          </cell>
          <cell r="D3601" t="str">
            <v>г. Лысьва, ул. Ленина, д. 51</v>
          </cell>
          <cell r="E3601" t="b">
            <v>1</v>
          </cell>
          <cell r="F3601">
            <v>1999</v>
          </cell>
          <cell r="H3601" t="str">
            <v>крупные панели, силикатный кирпич</v>
          </cell>
          <cell r="I3601" t="str">
            <v>плоская</v>
          </cell>
          <cell r="J3601" t="str">
            <v>ГАЗ</v>
          </cell>
          <cell r="K3601" t="str">
            <v>имеется</v>
          </cell>
          <cell r="L3601">
            <v>5</v>
          </cell>
          <cell r="M3601">
            <v>4</v>
          </cell>
          <cell r="Q3601">
            <v>4871.3999999999996</v>
          </cell>
          <cell r="R3601">
            <v>4871.3999999999996</v>
          </cell>
          <cell r="S3601">
            <v>4752.3999999999996</v>
          </cell>
          <cell r="T3601">
            <v>176</v>
          </cell>
        </row>
        <row r="3602">
          <cell r="C3602" t="str">
            <v>Лысьвенский городской округ Пермского края</v>
          </cell>
          <cell r="D3602" t="str">
            <v>г. Лысьва, ул. Ленина, д. 44/2</v>
          </cell>
          <cell r="E3602" t="b">
            <v>1</v>
          </cell>
          <cell r="F3602">
            <v>1991</v>
          </cell>
          <cell r="H3602" t="str">
            <v>блоки</v>
          </cell>
          <cell r="L3602">
            <v>5</v>
          </cell>
          <cell r="M3602">
            <v>8</v>
          </cell>
          <cell r="Q3602">
            <v>6021.6</v>
          </cell>
          <cell r="R3602">
            <v>5324.7</v>
          </cell>
          <cell r="S3602">
            <v>5324.7</v>
          </cell>
          <cell r="T3602">
            <v>265</v>
          </cell>
        </row>
        <row r="3603">
          <cell r="C3603" t="str">
            <v>Лысьвенский городской округ Пермского края</v>
          </cell>
          <cell r="D3603" t="str">
            <v>г. Лысьва, ул. Ленина, д. 46/2</v>
          </cell>
          <cell r="E3603" t="b">
            <v>1</v>
          </cell>
          <cell r="F3603">
            <v>1989</v>
          </cell>
          <cell r="H3603" t="str">
            <v>блоки, кирпич</v>
          </cell>
          <cell r="I3603" t="str">
            <v>плоская</v>
          </cell>
          <cell r="K3603" t="str">
            <v>имеется</v>
          </cell>
          <cell r="L3603">
            <v>5</v>
          </cell>
          <cell r="M3603">
            <v>8</v>
          </cell>
          <cell r="Q3603">
            <v>7345.6</v>
          </cell>
          <cell r="R3603">
            <v>6485.7</v>
          </cell>
          <cell r="S3603">
            <v>5974.2</v>
          </cell>
        </row>
        <row r="3604">
          <cell r="C3604" t="str">
            <v>Лысьвенский городской округ Пермского края</v>
          </cell>
          <cell r="D3604" t="str">
            <v>г. Лысьва, ул. Ленина, д. 48/2</v>
          </cell>
          <cell r="E3604" t="b">
            <v>1</v>
          </cell>
          <cell r="F3604">
            <v>1991</v>
          </cell>
          <cell r="H3604" t="str">
            <v>крупные блоки</v>
          </cell>
          <cell r="I3604" t="str">
            <v>плоская</v>
          </cell>
          <cell r="K3604" t="str">
            <v>не имеется</v>
          </cell>
          <cell r="L3604">
            <v>5</v>
          </cell>
          <cell r="M3604">
            <v>4</v>
          </cell>
          <cell r="Q3604">
            <v>3200.8</v>
          </cell>
          <cell r="R3604">
            <v>3200.8</v>
          </cell>
          <cell r="S3604">
            <v>3200.8</v>
          </cell>
          <cell r="T3604">
            <v>161</v>
          </cell>
        </row>
        <row r="3605">
          <cell r="C3605" t="str">
            <v>Лысьвенский городской округ Пермского края</v>
          </cell>
          <cell r="D3605" t="str">
            <v>г. Лысьва, ул. Ломоносова, д. 28</v>
          </cell>
          <cell r="E3605" t="b">
            <v>1</v>
          </cell>
          <cell r="F3605">
            <v>1977</v>
          </cell>
          <cell r="H3605" t="str">
            <v>Блоки</v>
          </cell>
          <cell r="L3605">
            <v>2</v>
          </cell>
          <cell r="M3605">
            <v>2</v>
          </cell>
          <cell r="Q3605">
            <v>726.2</v>
          </cell>
          <cell r="R3605">
            <v>726.2</v>
          </cell>
          <cell r="S3605">
            <v>608.5</v>
          </cell>
          <cell r="T3605">
            <v>35</v>
          </cell>
        </row>
        <row r="3606">
          <cell r="C3606" t="str">
            <v>Лысьвенский городской округ Пермского края</v>
          </cell>
          <cell r="D3606" t="str">
            <v>г. Лысьва, ул. Металлистов, д. 18</v>
          </cell>
          <cell r="E3606" t="b">
            <v>1</v>
          </cell>
          <cell r="F3606">
            <v>1972</v>
          </cell>
          <cell r="H3606" t="str">
            <v>Крупные блоки</v>
          </cell>
          <cell r="L3606">
            <v>5</v>
          </cell>
          <cell r="M3606">
            <v>8</v>
          </cell>
          <cell r="Q3606">
            <v>6479.5</v>
          </cell>
          <cell r="R3606">
            <v>5610.6</v>
          </cell>
          <cell r="S3606">
            <v>4884.1000000000004</v>
          </cell>
          <cell r="T3606">
            <v>238</v>
          </cell>
        </row>
        <row r="3607">
          <cell r="C3607" t="str">
            <v>Лысьвенский городской округ Пермского края</v>
          </cell>
          <cell r="D3607" t="str">
            <v>г. Лысьва, ул. Металлистов, д. 19</v>
          </cell>
          <cell r="E3607" t="b">
            <v>1</v>
          </cell>
          <cell r="F3607">
            <v>1977</v>
          </cell>
          <cell r="H3607" t="str">
            <v>Блоки</v>
          </cell>
          <cell r="L3607">
            <v>5</v>
          </cell>
          <cell r="M3607">
            <v>6</v>
          </cell>
          <cell r="Q3607">
            <v>4691.6000000000004</v>
          </cell>
          <cell r="R3607">
            <v>4575.3999999999996</v>
          </cell>
          <cell r="S3607">
            <v>3571.6</v>
          </cell>
          <cell r="T3607">
            <v>203</v>
          </cell>
        </row>
        <row r="3608">
          <cell r="C3608" t="str">
            <v>Лысьвенский городской округ Пермского края</v>
          </cell>
          <cell r="D3608" t="str">
            <v>г. Лысьва, ул. Металлистов, д. 20</v>
          </cell>
          <cell r="E3608" t="b">
            <v>1</v>
          </cell>
          <cell r="F3608">
            <v>1971</v>
          </cell>
          <cell r="H3608" t="str">
            <v>Блоки ксб</v>
          </cell>
          <cell r="L3608">
            <v>5</v>
          </cell>
          <cell r="M3608">
            <v>6</v>
          </cell>
          <cell r="Q3608">
            <v>4875.7</v>
          </cell>
          <cell r="R3608">
            <v>4462.1000000000004</v>
          </cell>
          <cell r="S3608">
            <v>4462.1000000000004</v>
          </cell>
          <cell r="T3608">
            <v>215</v>
          </cell>
        </row>
        <row r="3609">
          <cell r="C3609" t="str">
            <v>Лысьвенский городской округ Пермского края</v>
          </cell>
          <cell r="D3609" t="str">
            <v>г. Лысьва, ул. Металлистов, д. 21</v>
          </cell>
          <cell r="E3609" t="b">
            <v>1</v>
          </cell>
          <cell r="F3609">
            <v>1976</v>
          </cell>
          <cell r="H3609" t="str">
            <v>Блоки</v>
          </cell>
          <cell r="L3609">
            <v>5</v>
          </cell>
          <cell r="M3609">
            <v>8</v>
          </cell>
          <cell r="Q3609">
            <v>7542.3</v>
          </cell>
          <cell r="R3609">
            <v>6224.3</v>
          </cell>
          <cell r="S3609">
            <v>4593.5</v>
          </cell>
          <cell r="T3609">
            <v>234</v>
          </cell>
        </row>
        <row r="3610">
          <cell r="C3610" t="str">
            <v>Лысьвенский городской округ Пермского края</v>
          </cell>
          <cell r="D3610" t="str">
            <v>г. Лысьва, ул. Металлистов, д. 22</v>
          </cell>
          <cell r="E3610" t="b">
            <v>1</v>
          </cell>
          <cell r="F3610">
            <v>1972</v>
          </cell>
          <cell r="H3610" t="str">
            <v>Крупные блоки</v>
          </cell>
          <cell r="L3610">
            <v>5</v>
          </cell>
          <cell r="M3610">
            <v>6</v>
          </cell>
          <cell r="Q3610">
            <v>5000.3</v>
          </cell>
          <cell r="R3610">
            <v>4457.5</v>
          </cell>
          <cell r="S3610">
            <v>4245.5</v>
          </cell>
          <cell r="T3610">
            <v>208</v>
          </cell>
        </row>
        <row r="3611">
          <cell r="C3611" t="str">
            <v>Лысьвенский городской округ Пермского края</v>
          </cell>
          <cell r="D3611" t="str">
            <v>г. Лысьва, ул. Металлистов, д. 23</v>
          </cell>
          <cell r="E3611" t="b">
            <v>1</v>
          </cell>
          <cell r="F3611">
            <v>1980</v>
          </cell>
          <cell r="I3611" t="str">
            <v>плоская</v>
          </cell>
          <cell r="L3611">
            <v>5</v>
          </cell>
          <cell r="M3611">
            <v>8</v>
          </cell>
          <cell r="Q3611">
            <v>7141</v>
          </cell>
          <cell r="R3611">
            <v>5561.4</v>
          </cell>
          <cell r="S3611">
            <v>5561.4</v>
          </cell>
        </row>
        <row r="3612">
          <cell r="C3612" t="str">
            <v>Лысьвенский городской округ Пермского края</v>
          </cell>
          <cell r="D3612" t="str">
            <v>г. Лысьва, ул. Металлистов, д. 24</v>
          </cell>
          <cell r="E3612" t="b">
            <v>1</v>
          </cell>
          <cell r="F3612">
            <v>1973</v>
          </cell>
          <cell r="H3612" t="str">
            <v>железобетон</v>
          </cell>
          <cell r="I3612" t="str">
            <v>плоская</v>
          </cell>
          <cell r="K3612" t="str">
            <v>имеется</v>
          </cell>
          <cell r="L3612">
            <v>5</v>
          </cell>
          <cell r="M3612">
            <v>6</v>
          </cell>
          <cell r="Q3612">
            <v>4822.3999999999996</v>
          </cell>
          <cell r="R3612">
            <v>4822.3999999999996</v>
          </cell>
          <cell r="S3612">
            <v>4379.6000000000004</v>
          </cell>
          <cell r="T3612">
            <v>185</v>
          </cell>
        </row>
        <row r="3613">
          <cell r="C3613" t="str">
            <v>Лысьвенский городской округ Пермского края</v>
          </cell>
          <cell r="D3613" t="str">
            <v>г. Лысьва, ул. Металлистов, д. 26</v>
          </cell>
          <cell r="E3613" t="b">
            <v>1</v>
          </cell>
          <cell r="F3613">
            <v>1973</v>
          </cell>
          <cell r="H3613" t="str">
            <v>блоки</v>
          </cell>
          <cell r="I3613" t="str">
            <v>плоская</v>
          </cell>
          <cell r="K3613" t="str">
            <v>имеется</v>
          </cell>
          <cell r="L3613">
            <v>5</v>
          </cell>
          <cell r="M3613">
            <v>6</v>
          </cell>
          <cell r="Q3613">
            <v>4661.7</v>
          </cell>
          <cell r="R3613">
            <v>4661.7</v>
          </cell>
          <cell r="S3613">
            <v>4212.7</v>
          </cell>
          <cell r="T3613">
            <v>176</v>
          </cell>
        </row>
        <row r="3614">
          <cell r="C3614" t="str">
            <v>Лысьвенский городской округ Пермского края</v>
          </cell>
          <cell r="D3614" t="str">
            <v>г. Лысьва, ул. Металлистов, д. 28</v>
          </cell>
          <cell r="E3614" t="b">
            <v>1</v>
          </cell>
          <cell r="F3614">
            <v>1973</v>
          </cell>
          <cell r="H3614" t="str">
            <v>Блоки</v>
          </cell>
          <cell r="L3614">
            <v>5</v>
          </cell>
          <cell r="M3614">
            <v>6</v>
          </cell>
          <cell r="Q3614">
            <v>4542.7</v>
          </cell>
          <cell r="R3614">
            <v>4487.7</v>
          </cell>
          <cell r="S3614">
            <v>4487.7</v>
          </cell>
          <cell r="T3614">
            <v>191</v>
          </cell>
        </row>
        <row r="3615">
          <cell r="C3615" t="str">
            <v>Лысьвенский городской округ Пермского края</v>
          </cell>
          <cell r="D3615" t="str">
            <v>г. Лысьва, ул. Металлистов, д. 18А</v>
          </cell>
          <cell r="E3615" t="b">
            <v>1</v>
          </cell>
          <cell r="F3615">
            <v>1972</v>
          </cell>
          <cell r="H3615" t="str">
            <v>блоки, кирпич</v>
          </cell>
          <cell r="I3615" t="str">
            <v>плоская</v>
          </cell>
          <cell r="K3615" t="str">
            <v>имеется</v>
          </cell>
          <cell r="L3615">
            <v>5</v>
          </cell>
          <cell r="M3615">
            <v>6</v>
          </cell>
          <cell r="Q3615">
            <v>5315.1</v>
          </cell>
          <cell r="R3615">
            <v>4721</v>
          </cell>
          <cell r="S3615">
            <v>4498.6000000000004</v>
          </cell>
        </row>
        <row r="3616">
          <cell r="C3616" t="str">
            <v>Лысьвенский городской округ Пермского края</v>
          </cell>
          <cell r="D3616" t="str">
            <v>г. Лысьва, ул. Металлистов, д. 21А</v>
          </cell>
          <cell r="E3616" t="b">
            <v>1</v>
          </cell>
          <cell r="F3616">
            <v>1981</v>
          </cell>
          <cell r="H3616" t="str">
            <v>крупные панели</v>
          </cell>
          <cell r="I3616" t="str">
            <v>плоская</v>
          </cell>
          <cell r="K3616" t="str">
            <v>имеется</v>
          </cell>
          <cell r="L3616">
            <v>5</v>
          </cell>
          <cell r="M3616">
            <v>4</v>
          </cell>
          <cell r="Q3616">
            <v>2595.4</v>
          </cell>
          <cell r="R3616">
            <v>2595.4</v>
          </cell>
          <cell r="S3616">
            <v>2595.4</v>
          </cell>
          <cell r="T3616">
            <v>113</v>
          </cell>
        </row>
        <row r="3617">
          <cell r="C3617" t="str">
            <v>Лысьвенский городской округ Пермского края</v>
          </cell>
          <cell r="D3617" t="str">
            <v>г. Лысьва, ул. Металлистов, д. 23А</v>
          </cell>
          <cell r="E3617" t="b">
            <v>1</v>
          </cell>
          <cell r="F3617">
            <v>1981</v>
          </cell>
          <cell r="H3617" t="str">
            <v>Блоки</v>
          </cell>
          <cell r="L3617">
            <v>5</v>
          </cell>
          <cell r="M3617">
            <v>2</v>
          </cell>
          <cell r="Q3617">
            <v>3825.6</v>
          </cell>
          <cell r="R3617">
            <v>3292.3</v>
          </cell>
          <cell r="S3617">
            <v>3292.3</v>
          </cell>
          <cell r="T3617">
            <v>201</v>
          </cell>
        </row>
        <row r="3618">
          <cell r="C3618" t="str">
            <v>Лысьвенский городской округ Пермского края</v>
          </cell>
          <cell r="D3618" t="str">
            <v>г. Лысьва, ул. Мира, д. 9</v>
          </cell>
          <cell r="E3618" t="b">
            <v>1</v>
          </cell>
          <cell r="F3618">
            <v>1955</v>
          </cell>
          <cell r="H3618" t="str">
            <v>Шлакоблок</v>
          </cell>
          <cell r="L3618">
            <v>4</v>
          </cell>
          <cell r="M3618">
            <v>5</v>
          </cell>
          <cell r="Q3618">
            <v>4498.8</v>
          </cell>
          <cell r="R3618">
            <v>4033.4</v>
          </cell>
          <cell r="S3618">
            <v>2958.8</v>
          </cell>
          <cell r="T3618">
            <v>106</v>
          </cell>
        </row>
        <row r="3619">
          <cell r="C3619" t="str">
            <v>Лысьвенский городской округ Пермского края</v>
          </cell>
          <cell r="D3619" t="str">
            <v>г. Лысьва, ул. Мира, д. 10</v>
          </cell>
          <cell r="E3619" t="b">
            <v>1</v>
          </cell>
          <cell r="F3619">
            <v>1957</v>
          </cell>
          <cell r="H3619" t="str">
            <v>Шлакоблок</v>
          </cell>
          <cell r="L3619">
            <v>4</v>
          </cell>
          <cell r="M3619">
            <v>4</v>
          </cell>
          <cell r="Q3619">
            <v>3636.27</v>
          </cell>
          <cell r="R3619">
            <v>3341.77</v>
          </cell>
          <cell r="S3619">
            <v>1261.5999999999999</v>
          </cell>
          <cell r="T3619">
            <v>48</v>
          </cell>
        </row>
        <row r="3620">
          <cell r="C3620" t="str">
            <v>Лысьвенский городской округ Пермского края</v>
          </cell>
          <cell r="D3620" t="str">
            <v>г. Лысьва, ул. Мира, д. 12</v>
          </cell>
          <cell r="E3620" t="b">
            <v>1</v>
          </cell>
          <cell r="F3620">
            <v>1955</v>
          </cell>
          <cell r="H3620" t="str">
            <v>Шлакоблок</v>
          </cell>
          <cell r="L3620">
            <v>4</v>
          </cell>
          <cell r="M3620">
            <v>5</v>
          </cell>
          <cell r="Q3620">
            <v>4581.25</v>
          </cell>
          <cell r="R3620">
            <v>4087.45</v>
          </cell>
          <cell r="S3620">
            <v>3032.4</v>
          </cell>
          <cell r="T3620">
            <v>117</v>
          </cell>
        </row>
        <row r="3621">
          <cell r="C3621" t="str">
            <v>Лысьвенский городской округ Пермского края</v>
          </cell>
          <cell r="D3621" t="str">
            <v>г. Лысьва, ул. Мира, д. 14</v>
          </cell>
          <cell r="E3621" t="b">
            <v>1</v>
          </cell>
          <cell r="F3621">
            <v>1956</v>
          </cell>
          <cell r="H3621" t="str">
            <v>Камень</v>
          </cell>
          <cell r="L3621">
            <v>4</v>
          </cell>
          <cell r="M3621">
            <v>5</v>
          </cell>
          <cell r="Q3621">
            <v>4580.6000000000004</v>
          </cell>
          <cell r="R3621">
            <v>2833.2</v>
          </cell>
          <cell r="S3621">
            <v>2524.1</v>
          </cell>
          <cell r="T3621">
            <v>118</v>
          </cell>
        </row>
        <row r="3622">
          <cell r="C3622" t="str">
            <v>Лысьвенский городской округ Пермского края</v>
          </cell>
          <cell r="D3622" t="str">
            <v>г. Лысьва, ул. Мира, д. 15</v>
          </cell>
          <cell r="E3622" t="b">
            <v>1</v>
          </cell>
          <cell r="F3622">
            <v>1964</v>
          </cell>
          <cell r="G3622">
            <v>2013</v>
          </cell>
          <cell r="H3622" t="str">
            <v>блоки</v>
          </cell>
          <cell r="L3622">
            <v>6</v>
          </cell>
          <cell r="M3622">
            <v>6</v>
          </cell>
          <cell r="Q3622">
            <v>7951.3</v>
          </cell>
          <cell r="R3622">
            <v>5220.3</v>
          </cell>
          <cell r="S3622">
            <v>4035.8</v>
          </cell>
          <cell r="T3622">
            <v>167</v>
          </cell>
        </row>
        <row r="3623">
          <cell r="C3623" t="str">
            <v>Лысьвенский городской округ Пермского края</v>
          </cell>
          <cell r="D3623" t="str">
            <v>г. Лысьва, ул. Мира, д. 18</v>
          </cell>
          <cell r="E3623" t="b">
            <v>1</v>
          </cell>
          <cell r="F3623">
            <v>1957</v>
          </cell>
          <cell r="H3623" t="str">
            <v>Шлакоблок</v>
          </cell>
          <cell r="L3623">
            <v>5</v>
          </cell>
          <cell r="M3623">
            <v>5</v>
          </cell>
          <cell r="Q3623">
            <v>4924.2</v>
          </cell>
          <cell r="R3623">
            <v>3921.8</v>
          </cell>
          <cell r="S3623">
            <v>2862.9</v>
          </cell>
          <cell r="T3623">
            <v>111</v>
          </cell>
        </row>
        <row r="3624">
          <cell r="C3624" t="str">
            <v>Лысьвенский городской округ Пермского края</v>
          </cell>
          <cell r="D3624" t="str">
            <v>г. Лысьва, ул. Мира, д. 20</v>
          </cell>
          <cell r="E3624" t="b">
            <v>1</v>
          </cell>
          <cell r="F3624">
            <v>1958</v>
          </cell>
          <cell r="H3624" t="str">
            <v>Блоки ксб</v>
          </cell>
          <cell r="L3624">
            <v>5</v>
          </cell>
          <cell r="M3624">
            <v>4</v>
          </cell>
          <cell r="Q3624">
            <v>2838.5</v>
          </cell>
          <cell r="R3624">
            <v>2469.1999999999998</v>
          </cell>
          <cell r="S3624">
            <v>1903.8</v>
          </cell>
          <cell r="T3624">
            <v>65</v>
          </cell>
        </row>
        <row r="3625">
          <cell r="C3625" t="str">
            <v>Лысьвенский городской округ Пермского края</v>
          </cell>
          <cell r="D3625" t="str">
            <v>г. Лысьва, ул. Мира, д. 24</v>
          </cell>
          <cell r="E3625" t="b">
            <v>1</v>
          </cell>
          <cell r="F3625">
            <v>1959</v>
          </cell>
          <cell r="H3625" t="str">
            <v>Блоки</v>
          </cell>
          <cell r="L3625">
            <v>5</v>
          </cell>
          <cell r="M3625">
            <v>4</v>
          </cell>
          <cell r="Q3625">
            <v>2423.9</v>
          </cell>
          <cell r="R3625">
            <v>2417.9</v>
          </cell>
          <cell r="S3625">
            <v>1857.5</v>
          </cell>
          <cell r="T3625">
            <v>65</v>
          </cell>
        </row>
        <row r="3626">
          <cell r="C3626" t="str">
            <v>Лысьвенский городской округ Пермского края</v>
          </cell>
          <cell r="D3626" t="str">
            <v>г. Лысьва, ул. Мира, д. 33</v>
          </cell>
          <cell r="E3626" t="b">
            <v>1</v>
          </cell>
          <cell r="F3626">
            <v>1958</v>
          </cell>
          <cell r="H3626" t="str">
            <v>Кирпич</v>
          </cell>
          <cell r="L3626">
            <v>5</v>
          </cell>
          <cell r="M3626">
            <v>3</v>
          </cell>
          <cell r="Q3626">
            <v>5180.5</v>
          </cell>
          <cell r="R3626">
            <v>4077</v>
          </cell>
          <cell r="S3626">
            <v>3993.3</v>
          </cell>
          <cell r="T3626">
            <v>127</v>
          </cell>
        </row>
        <row r="3627">
          <cell r="C3627" t="str">
            <v>Лысьвенский городской округ Пермского края</v>
          </cell>
          <cell r="D3627" t="str">
            <v>г. Лысьва, ул. Мира, д. 34</v>
          </cell>
          <cell r="E3627" t="b">
            <v>1</v>
          </cell>
          <cell r="F3627">
            <v>1990</v>
          </cell>
          <cell r="H3627" t="str">
            <v>Кирпич</v>
          </cell>
          <cell r="I3627" t="str">
            <v>плоская</v>
          </cell>
          <cell r="K3627" t="str">
            <v>имеется</v>
          </cell>
          <cell r="L3627">
            <v>5</v>
          </cell>
          <cell r="M3627">
            <v>8</v>
          </cell>
          <cell r="Q3627">
            <v>6026.8</v>
          </cell>
          <cell r="R3627">
            <v>6026.8</v>
          </cell>
          <cell r="S3627">
            <v>5394.9</v>
          </cell>
          <cell r="T3627">
            <v>203</v>
          </cell>
        </row>
        <row r="3628">
          <cell r="C3628" t="str">
            <v>Лысьвенский городской округ Пермского края</v>
          </cell>
          <cell r="D3628" t="str">
            <v>г. Лысьва, ул. Мира, д. 35</v>
          </cell>
          <cell r="E3628" t="b">
            <v>1</v>
          </cell>
          <cell r="F3628">
            <v>1954</v>
          </cell>
          <cell r="H3628" t="str">
            <v>Шлакоблок</v>
          </cell>
          <cell r="L3628">
            <v>4</v>
          </cell>
          <cell r="M3628">
            <v>2</v>
          </cell>
          <cell r="Q3628">
            <v>1888.5</v>
          </cell>
          <cell r="R3628">
            <v>1743.5</v>
          </cell>
          <cell r="S3628">
            <v>1164.9000000000001</v>
          </cell>
          <cell r="T3628">
            <v>34</v>
          </cell>
        </row>
        <row r="3629">
          <cell r="C3629" t="str">
            <v>Лысьвенский городской округ Пермского края</v>
          </cell>
          <cell r="D3629" t="str">
            <v>г. Лысьва, ул. Мира, д. 37</v>
          </cell>
          <cell r="E3629" t="b">
            <v>1</v>
          </cell>
          <cell r="F3629">
            <v>1954</v>
          </cell>
          <cell r="H3629" t="str">
            <v>Шлакоблок</v>
          </cell>
          <cell r="L3629">
            <v>3</v>
          </cell>
          <cell r="M3629">
            <v>2</v>
          </cell>
          <cell r="Q3629">
            <v>1457.6</v>
          </cell>
          <cell r="R3629">
            <v>1328.4</v>
          </cell>
          <cell r="S3629">
            <v>880.6</v>
          </cell>
          <cell r="T3629">
            <v>24</v>
          </cell>
        </row>
        <row r="3630">
          <cell r="C3630" t="str">
            <v>Лысьвенский городской округ Пермского края</v>
          </cell>
          <cell r="D3630" t="str">
            <v>г. Лысьва, ул. Мира, д. 38</v>
          </cell>
          <cell r="E3630" t="b">
            <v>1</v>
          </cell>
          <cell r="F3630">
            <v>1952</v>
          </cell>
          <cell r="H3630" t="str">
            <v>Шлакоблок</v>
          </cell>
          <cell r="L3630">
            <v>2</v>
          </cell>
          <cell r="M3630">
            <v>1</v>
          </cell>
          <cell r="Q3630">
            <v>385.8</v>
          </cell>
          <cell r="R3630">
            <v>356.9</v>
          </cell>
          <cell r="S3630">
            <v>312.8</v>
          </cell>
          <cell r="T3630">
            <v>12</v>
          </cell>
        </row>
        <row r="3631">
          <cell r="C3631" t="str">
            <v>Лысьвенский городской округ Пермского края</v>
          </cell>
          <cell r="D3631" t="str">
            <v>г. Лысьва, ул. Мира, д. 39</v>
          </cell>
          <cell r="E3631" t="b">
            <v>1</v>
          </cell>
          <cell r="F3631">
            <v>1953</v>
          </cell>
          <cell r="H3631" t="str">
            <v>Шлакоблок</v>
          </cell>
          <cell r="L3631">
            <v>4</v>
          </cell>
          <cell r="M3631">
            <v>3</v>
          </cell>
          <cell r="Q3631">
            <v>2263.6</v>
          </cell>
          <cell r="R3631">
            <v>2243.6999999999998</v>
          </cell>
          <cell r="S3631">
            <v>2243.6999999999998</v>
          </cell>
          <cell r="T3631">
            <v>85</v>
          </cell>
        </row>
        <row r="3632">
          <cell r="C3632" t="str">
            <v>Лысьвенский городской округ Пермского края</v>
          </cell>
          <cell r="D3632" t="str">
            <v>г. Лысьва, ул. Мира, д. 40</v>
          </cell>
          <cell r="E3632" t="b">
            <v>1</v>
          </cell>
          <cell r="F3632">
            <v>1960</v>
          </cell>
          <cell r="H3632" t="str">
            <v>Блоки</v>
          </cell>
          <cell r="L3632">
            <v>5</v>
          </cell>
          <cell r="M3632">
            <v>4</v>
          </cell>
          <cell r="Q3632">
            <v>3204</v>
          </cell>
          <cell r="R3632">
            <v>3122</v>
          </cell>
          <cell r="S3632">
            <v>3122</v>
          </cell>
          <cell r="T3632">
            <v>129</v>
          </cell>
        </row>
        <row r="3633">
          <cell r="C3633" t="str">
            <v>Лысьвенский городской округ Пермского края</v>
          </cell>
          <cell r="D3633" t="str">
            <v>г. Лысьва, ул. Мира, д. 41</v>
          </cell>
          <cell r="E3633" t="b">
            <v>1</v>
          </cell>
          <cell r="F3633">
            <v>1954</v>
          </cell>
          <cell r="H3633" t="str">
            <v>Шлакоблок</v>
          </cell>
          <cell r="L3633">
            <v>3</v>
          </cell>
          <cell r="M3633">
            <v>2</v>
          </cell>
          <cell r="Q3633">
            <v>1364.7</v>
          </cell>
          <cell r="R3633">
            <v>1198.2</v>
          </cell>
          <cell r="S3633">
            <v>852.2</v>
          </cell>
          <cell r="T3633">
            <v>42</v>
          </cell>
        </row>
        <row r="3634">
          <cell r="C3634" t="str">
            <v>Лысьвенский городской округ Пермского края</v>
          </cell>
          <cell r="D3634" t="str">
            <v>г. Лысьва, ул. Мира, д. 42</v>
          </cell>
          <cell r="E3634" t="b">
            <v>1</v>
          </cell>
          <cell r="F3634">
            <v>1958</v>
          </cell>
          <cell r="H3634" t="str">
            <v>Кирпич</v>
          </cell>
          <cell r="L3634">
            <v>3</v>
          </cell>
          <cell r="M3634">
            <v>2</v>
          </cell>
          <cell r="Q3634">
            <v>1525</v>
          </cell>
          <cell r="R3634">
            <v>1199</v>
          </cell>
          <cell r="S3634">
            <v>1052</v>
          </cell>
          <cell r="T3634">
            <v>51</v>
          </cell>
        </row>
        <row r="3635">
          <cell r="C3635" t="str">
            <v>Лысьвенский городской округ Пермского края</v>
          </cell>
          <cell r="D3635" t="str">
            <v>г. Лысьва, ул. Мира, д. 44</v>
          </cell>
          <cell r="E3635" t="b">
            <v>1</v>
          </cell>
          <cell r="F3635">
            <v>1962</v>
          </cell>
          <cell r="H3635" t="str">
            <v>Шлакоблок</v>
          </cell>
          <cell r="L3635">
            <v>5</v>
          </cell>
          <cell r="M3635">
            <v>2</v>
          </cell>
          <cell r="Q3635">
            <v>2047.1</v>
          </cell>
          <cell r="R3635">
            <v>1604.7</v>
          </cell>
          <cell r="S3635">
            <v>1562.7</v>
          </cell>
          <cell r="T3635">
            <v>68</v>
          </cell>
        </row>
        <row r="3636">
          <cell r="C3636" t="str">
            <v>Лысьвенский городской округ Пермского края</v>
          </cell>
          <cell r="D3636" t="str">
            <v>г. Лысьва, ул. Мира, д. 75</v>
          </cell>
          <cell r="E3636" t="b">
            <v>1</v>
          </cell>
          <cell r="F3636">
            <v>1955</v>
          </cell>
          <cell r="H3636" t="str">
            <v>Кирпич</v>
          </cell>
          <cell r="L3636">
            <v>2</v>
          </cell>
          <cell r="M3636">
            <v>2</v>
          </cell>
          <cell r="Q3636">
            <v>625.5</v>
          </cell>
          <cell r="R3636">
            <v>623.79999999999995</v>
          </cell>
          <cell r="S3636">
            <v>623.79999999999995</v>
          </cell>
          <cell r="T3636">
            <v>36</v>
          </cell>
        </row>
        <row r="3637">
          <cell r="C3637" t="str">
            <v>Лысьвенский городской округ Пермского края</v>
          </cell>
          <cell r="D3637" t="str">
            <v>г. Лысьва, ул. Мира, д. 77</v>
          </cell>
          <cell r="E3637" t="b">
            <v>1</v>
          </cell>
          <cell r="F3637">
            <v>1955</v>
          </cell>
          <cell r="H3637" t="str">
            <v>Кирпич</v>
          </cell>
          <cell r="L3637">
            <v>2</v>
          </cell>
          <cell r="M3637">
            <v>2</v>
          </cell>
          <cell r="Q3637">
            <v>710.4</v>
          </cell>
          <cell r="R3637">
            <v>630</v>
          </cell>
          <cell r="S3637">
            <v>630</v>
          </cell>
          <cell r="T3637">
            <v>39</v>
          </cell>
        </row>
        <row r="3638">
          <cell r="C3638" t="str">
            <v>Лысьвенский городской округ Пермского края</v>
          </cell>
          <cell r="D3638" t="str">
            <v>г. Лысьва, ул. Мира, д. 79</v>
          </cell>
          <cell r="E3638" t="b">
            <v>1</v>
          </cell>
          <cell r="F3638">
            <v>1955</v>
          </cell>
          <cell r="H3638" t="str">
            <v>Кирпич</v>
          </cell>
          <cell r="L3638">
            <v>2</v>
          </cell>
          <cell r="M3638">
            <v>2</v>
          </cell>
          <cell r="Q3638">
            <v>702.3</v>
          </cell>
          <cell r="R3638">
            <v>635</v>
          </cell>
          <cell r="S3638">
            <v>635</v>
          </cell>
          <cell r="T3638">
            <v>27</v>
          </cell>
        </row>
        <row r="3639">
          <cell r="C3639" t="str">
            <v>Лысьвенский городской округ Пермского края</v>
          </cell>
          <cell r="D3639" t="str">
            <v>г. Лысьва, ул. Мира, д. 81</v>
          </cell>
          <cell r="E3639" t="b">
            <v>1</v>
          </cell>
          <cell r="F3639">
            <v>1955</v>
          </cell>
          <cell r="H3639" t="str">
            <v>Кирпич</v>
          </cell>
          <cell r="L3639">
            <v>2</v>
          </cell>
          <cell r="M3639">
            <v>2</v>
          </cell>
          <cell r="Q3639">
            <v>702.1</v>
          </cell>
          <cell r="R3639">
            <v>633.79999999999995</v>
          </cell>
          <cell r="S3639">
            <v>633.79999999999995</v>
          </cell>
          <cell r="T3639">
            <v>32</v>
          </cell>
        </row>
        <row r="3640">
          <cell r="C3640" t="str">
            <v>Лысьвенский городской округ Пермского края</v>
          </cell>
          <cell r="D3640" t="str">
            <v>г. Лысьва, ул. Мира, д. 83</v>
          </cell>
          <cell r="E3640" t="b">
            <v>1</v>
          </cell>
          <cell r="F3640">
            <v>1955</v>
          </cell>
          <cell r="H3640" t="str">
            <v>Кирпич</v>
          </cell>
          <cell r="L3640">
            <v>2</v>
          </cell>
          <cell r="M3640">
            <v>2</v>
          </cell>
          <cell r="Q3640">
            <v>637.4</v>
          </cell>
          <cell r="R3640">
            <v>633.9</v>
          </cell>
          <cell r="S3640">
            <v>497.2</v>
          </cell>
          <cell r="T3640">
            <v>24</v>
          </cell>
        </row>
        <row r="3641">
          <cell r="C3641" t="str">
            <v>Лысьвенский городской округ Пермского края</v>
          </cell>
          <cell r="D3641" t="str">
            <v>г. Лысьва, ул. Мира, д. 75А</v>
          </cell>
          <cell r="E3641" t="b">
            <v>1</v>
          </cell>
          <cell r="F3641">
            <v>1959</v>
          </cell>
          <cell r="H3641" t="str">
            <v>Блоки ксб</v>
          </cell>
          <cell r="L3641">
            <v>2</v>
          </cell>
          <cell r="M3641">
            <v>2</v>
          </cell>
          <cell r="Q3641">
            <v>677</v>
          </cell>
          <cell r="R3641">
            <v>638</v>
          </cell>
          <cell r="S3641">
            <v>638</v>
          </cell>
          <cell r="T3641">
            <v>31</v>
          </cell>
        </row>
        <row r="3642">
          <cell r="C3642" t="str">
            <v>Лысьвенский городской округ Пермского края</v>
          </cell>
          <cell r="D3642" t="str">
            <v>г. Лысьва, ул. Мира, д. 79А</v>
          </cell>
          <cell r="E3642" t="b">
            <v>1</v>
          </cell>
          <cell r="F3642">
            <v>1959</v>
          </cell>
          <cell r="H3642" t="str">
            <v>Блоки ксб</v>
          </cell>
          <cell r="L3642">
            <v>2</v>
          </cell>
          <cell r="M3642">
            <v>2</v>
          </cell>
          <cell r="Q3642">
            <v>832.6</v>
          </cell>
          <cell r="R3642">
            <v>739.6</v>
          </cell>
          <cell r="S3642">
            <v>739.6</v>
          </cell>
          <cell r="T3642">
            <v>33</v>
          </cell>
        </row>
        <row r="3643">
          <cell r="C3643" t="str">
            <v>Лысьвенский городской округ Пермского края</v>
          </cell>
          <cell r="D3643" t="str">
            <v>г. Лысьва, ул. Невского, д. 2</v>
          </cell>
          <cell r="E3643" t="b">
            <v>1</v>
          </cell>
          <cell r="F3643">
            <v>1963</v>
          </cell>
          <cell r="H3643" t="str">
            <v>Блоки КСБ</v>
          </cell>
          <cell r="L3643">
            <v>5</v>
          </cell>
          <cell r="M3643">
            <v>4</v>
          </cell>
          <cell r="Q3643">
            <v>4414.8999999999996</v>
          </cell>
          <cell r="R3643">
            <v>3895.6</v>
          </cell>
          <cell r="S3643">
            <v>2589</v>
          </cell>
          <cell r="T3643">
            <v>111</v>
          </cell>
        </row>
        <row r="3644">
          <cell r="C3644" t="str">
            <v>Лысьвенский городской округ Пермского края</v>
          </cell>
          <cell r="D3644" t="str">
            <v>г. Лысьва, ул. Невского, д. 4</v>
          </cell>
          <cell r="E3644" t="b">
            <v>1</v>
          </cell>
          <cell r="F3644">
            <v>1964</v>
          </cell>
          <cell r="H3644" t="str">
            <v>шлакоблок</v>
          </cell>
          <cell r="L3644">
            <v>5</v>
          </cell>
          <cell r="M3644">
            <v>3</v>
          </cell>
          <cell r="Q3644">
            <v>4127.2</v>
          </cell>
          <cell r="R3644">
            <v>2548.8000000000002</v>
          </cell>
          <cell r="S3644">
            <v>2548.8000000000002</v>
          </cell>
          <cell r="T3644">
            <v>126</v>
          </cell>
        </row>
        <row r="3645">
          <cell r="C3645" t="str">
            <v>Лысьвенский городской округ Пермского края</v>
          </cell>
          <cell r="D3645" t="str">
            <v>г. Лысьва, ул. Невского, д. 6</v>
          </cell>
          <cell r="E3645" t="b">
            <v>1</v>
          </cell>
          <cell r="F3645">
            <v>1963</v>
          </cell>
          <cell r="H3645" t="str">
            <v>Блоки ксб</v>
          </cell>
          <cell r="L3645">
            <v>4</v>
          </cell>
          <cell r="M3645">
            <v>2</v>
          </cell>
          <cell r="Q3645">
            <v>1674.7</v>
          </cell>
          <cell r="R3645">
            <v>1299.9000000000001</v>
          </cell>
          <cell r="S3645">
            <v>1180.7</v>
          </cell>
          <cell r="T3645">
            <v>59</v>
          </cell>
        </row>
        <row r="3646">
          <cell r="C3646" t="str">
            <v>Лысьвенский городской округ Пермского края</v>
          </cell>
          <cell r="D3646" t="str">
            <v>г. Лысьва, ул. Невского, д. 9</v>
          </cell>
          <cell r="E3646" t="b">
            <v>1</v>
          </cell>
          <cell r="F3646">
            <v>1947</v>
          </cell>
          <cell r="G3646">
            <v>2012</v>
          </cell>
          <cell r="H3646" t="str">
            <v>Камень</v>
          </cell>
          <cell r="L3646">
            <v>2</v>
          </cell>
          <cell r="M3646">
            <v>1</v>
          </cell>
          <cell r="Q3646">
            <v>525.20000000000005</v>
          </cell>
          <cell r="R3646">
            <v>483.6</v>
          </cell>
          <cell r="S3646">
            <v>483.6</v>
          </cell>
          <cell r="T3646">
            <v>25</v>
          </cell>
        </row>
        <row r="3647">
          <cell r="C3647" t="str">
            <v>Лысьвенский городской округ Пермского края</v>
          </cell>
          <cell r="D3647" t="str">
            <v>г. Лысьва, ул. Невского, д. 1А</v>
          </cell>
          <cell r="E3647" t="b">
            <v>1</v>
          </cell>
          <cell r="F3647">
            <v>1963</v>
          </cell>
          <cell r="H3647" t="str">
            <v>Шлакоблок</v>
          </cell>
          <cell r="L3647">
            <v>4</v>
          </cell>
          <cell r="M3647">
            <v>3</v>
          </cell>
          <cell r="Q3647">
            <v>2233.5</v>
          </cell>
          <cell r="R3647">
            <v>2042.5</v>
          </cell>
          <cell r="S3647">
            <v>1925.3</v>
          </cell>
          <cell r="T3647">
            <v>93</v>
          </cell>
        </row>
        <row r="3648">
          <cell r="C3648" t="str">
            <v>Лысьвенский городской округ Пермского края</v>
          </cell>
          <cell r="D3648" t="str">
            <v>г. Лысьва, ул. Никулина, д. 32</v>
          </cell>
          <cell r="E3648" t="b">
            <v>1</v>
          </cell>
          <cell r="F3648">
            <v>1965</v>
          </cell>
          <cell r="H3648" t="str">
            <v>блоки</v>
          </cell>
          <cell r="L3648">
            <v>5</v>
          </cell>
          <cell r="M3648">
            <v>2</v>
          </cell>
          <cell r="Q3648">
            <v>1980</v>
          </cell>
          <cell r="R3648">
            <v>1047</v>
          </cell>
          <cell r="S3648">
            <v>1047</v>
          </cell>
          <cell r="T3648">
            <v>68</v>
          </cell>
        </row>
        <row r="3649">
          <cell r="C3649" t="str">
            <v>Лысьвенский городской округ Пермского края</v>
          </cell>
          <cell r="D3649" t="str">
            <v>г. Лысьва, ул. Оборина, д. 1</v>
          </cell>
          <cell r="E3649" t="b">
            <v>1</v>
          </cell>
          <cell r="F3649">
            <v>1970</v>
          </cell>
          <cell r="H3649" t="str">
            <v>КСБ</v>
          </cell>
          <cell r="L3649">
            <v>5</v>
          </cell>
          <cell r="M3649">
            <v>8</v>
          </cell>
          <cell r="Q3649">
            <v>6966.6</v>
          </cell>
          <cell r="R3649">
            <v>6133.8</v>
          </cell>
          <cell r="S3649">
            <v>5691</v>
          </cell>
          <cell r="T3649">
            <v>263</v>
          </cell>
        </row>
        <row r="3650">
          <cell r="C3650" t="str">
            <v>Лысьвенский городской округ Пермского края</v>
          </cell>
          <cell r="D3650" t="str">
            <v>г. Лысьва, ул. Оборина, д. 2</v>
          </cell>
          <cell r="E3650" t="b">
            <v>1</v>
          </cell>
          <cell r="F3650">
            <v>1975</v>
          </cell>
          <cell r="H3650" t="str">
            <v>Блоки</v>
          </cell>
          <cell r="L3650">
            <v>5</v>
          </cell>
          <cell r="M3650">
            <v>8</v>
          </cell>
          <cell r="Q3650">
            <v>6997.1</v>
          </cell>
          <cell r="R3650">
            <v>6151.6</v>
          </cell>
          <cell r="S3650">
            <v>5465.1</v>
          </cell>
          <cell r="T3650">
            <v>247</v>
          </cell>
        </row>
        <row r="3651">
          <cell r="C3651" t="str">
            <v>Лысьвенский городской округ Пермского края</v>
          </cell>
          <cell r="D3651" t="str">
            <v>г. Лысьва, ул. Оборина, д. 4</v>
          </cell>
          <cell r="E3651" t="b">
            <v>1</v>
          </cell>
          <cell r="F3651">
            <v>1977</v>
          </cell>
          <cell r="H3651" t="str">
            <v>Блоки</v>
          </cell>
          <cell r="L3651">
            <v>5</v>
          </cell>
          <cell r="M3651">
            <v>4</v>
          </cell>
          <cell r="Q3651">
            <v>3630.8</v>
          </cell>
          <cell r="R3651">
            <v>3215.6</v>
          </cell>
          <cell r="S3651">
            <v>3215.6</v>
          </cell>
          <cell r="T3651">
            <v>129</v>
          </cell>
        </row>
        <row r="3652">
          <cell r="C3652" t="str">
            <v>Лысьвенский городской округ Пермского края</v>
          </cell>
          <cell r="D3652" t="str">
            <v>г. Лысьва, ул. Оборина, д. 6</v>
          </cell>
          <cell r="E3652" t="b">
            <v>1</v>
          </cell>
          <cell r="F3652">
            <v>1976</v>
          </cell>
          <cell r="H3652" t="str">
            <v>Блоки ксб</v>
          </cell>
          <cell r="L3652">
            <v>5</v>
          </cell>
          <cell r="M3652">
            <v>4</v>
          </cell>
          <cell r="Q3652">
            <v>3652.3</v>
          </cell>
          <cell r="R3652">
            <v>2706.3</v>
          </cell>
          <cell r="S3652">
            <v>2706.3</v>
          </cell>
          <cell r="T3652">
            <v>107</v>
          </cell>
        </row>
        <row r="3653">
          <cell r="C3653" t="str">
            <v>Лысьвенский городской округ Пермского края</v>
          </cell>
          <cell r="D3653" t="str">
            <v>г. Лысьва, ул. Оборина, д. 28</v>
          </cell>
          <cell r="E3653" t="b">
            <v>1</v>
          </cell>
          <cell r="F3653">
            <v>1964</v>
          </cell>
          <cell r="G3653">
            <v>2009</v>
          </cell>
          <cell r="H3653" t="str">
            <v>блоки</v>
          </cell>
          <cell r="L3653">
            <v>3</v>
          </cell>
          <cell r="M3653">
            <v>2</v>
          </cell>
          <cell r="Q3653">
            <v>2150.9</v>
          </cell>
          <cell r="R3653">
            <v>1278.5999999999999</v>
          </cell>
          <cell r="S3653">
            <v>1278.5999999999999</v>
          </cell>
          <cell r="T3653">
            <v>48</v>
          </cell>
        </row>
        <row r="3654">
          <cell r="C3654" t="str">
            <v>Лысьвенский городской округ Пермского края</v>
          </cell>
          <cell r="D3654" t="str">
            <v>г. Лысьва, ул. Оборина, д. 64</v>
          </cell>
          <cell r="E3654" t="b">
            <v>1</v>
          </cell>
          <cell r="F3654">
            <v>1976</v>
          </cell>
          <cell r="H3654" t="str">
            <v>Панель</v>
          </cell>
          <cell r="L3654">
            <v>5</v>
          </cell>
          <cell r="M3654">
            <v>6</v>
          </cell>
          <cell r="Q3654">
            <v>3870.5</v>
          </cell>
          <cell r="R3654">
            <v>3870.5</v>
          </cell>
          <cell r="S3654">
            <v>3870.5</v>
          </cell>
          <cell r="T3654">
            <v>92</v>
          </cell>
        </row>
        <row r="3655">
          <cell r="C3655" t="str">
            <v>Лысьвенский городской округ Пермского края</v>
          </cell>
          <cell r="D3655" t="str">
            <v>г. Лысьва, ул. Оборина, д. 65</v>
          </cell>
          <cell r="E3655" t="b">
            <v>1</v>
          </cell>
          <cell r="F3655">
            <v>1973</v>
          </cell>
          <cell r="H3655" t="str">
            <v>Крупные блоки</v>
          </cell>
          <cell r="L3655">
            <v>5</v>
          </cell>
          <cell r="M3655">
            <v>8</v>
          </cell>
          <cell r="Q3655">
            <v>7361.4</v>
          </cell>
          <cell r="R3655">
            <v>6799.1</v>
          </cell>
          <cell r="S3655">
            <v>6537</v>
          </cell>
          <cell r="T3655">
            <v>325</v>
          </cell>
        </row>
        <row r="3656">
          <cell r="C3656" t="str">
            <v>Лысьвенский городской округ Пермского края</v>
          </cell>
          <cell r="D3656" t="str">
            <v>г. Лысьва, ул. Оборина, д. 67</v>
          </cell>
          <cell r="E3656" t="b">
            <v>1</v>
          </cell>
          <cell r="F3656">
            <v>1978</v>
          </cell>
          <cell r="H3656" t="str">
            <v>железобетон</v>
          </cell>
          <cell r="I3656" t="str">
            <v>плоская</v>
          </cell>
          <cell r="K3656" t="str">
            <v>имеется</v>
          </cell>
          <cell r="L3656">
            <v>5</v>
          </cell>
          <cell r="M3656">
            <v>4</v>
          </cell>
          <cell r="Q3656">
            <v>2688.7</v>
          </cell>
          <cell r="R3656">
            <v>2688.7</v>
          </cell>
          <cell r="S3656">
            <v>2688.7</v>
          </cell>
          <cell r="T3656">
            <v>89</v>
          </cell>
        </row>
        <row r="3657">
          <cell r="C3657" t="str">
            <v>Лысьвенский городской округ Пермского края</v>
          </cell>
          <cell r="D3657" t="str">
            <v>г. Лысьва, ул. Оборина, д. 64А</v>
          </cell>
          <cell r="E3657" t="b">
            <v>1</v>
          </cell>
          <cell r="F3657">
            <v>1976</v>
          </cell>
          <cell r="H3657" t="str">
            <v>Панель</v>
          </cell>
          <cell r="L3657">
            <v>5</v>
          </cell>
          <cell r="M3657">
            <v>4</v>
          </cell>
          <cell r="Q3657">
            <v>2588.1</v>
          </cell>
          <cell r="R3657">
            <v>2588.1</v>
          </cell>
          <cell r="S3657">
            <v>2588.1</v>
          </cell>
          <cell r="T3657">
            <v>60</v>
          </cell>
        </row>
        <row r="3658">
          <cell r="C3658" t="str">
            <v>Лысьвенский городской округ Пермского края</v>
          </cell>
          <cell r="D3658" t="str">
            <v>г. Лысьва, ул. Озерная, д. 11</v>
          </cell>
          <cell r="E3658" t="b">
            <v>1</v>
          </cell>
          <cell r="F3658">
            <v>1978</v>
          </cell>
          <cell r="H3658" t="str">
            <v>Крупноблочные</v>
          </cell>
          <cell r="L3658">
            <v>5</v>
          </cell>
          <cell r="M3658">
            <v>6</v>
          </cell>
          <cell r="Q3658">
            <v>6212.9</v>
          </cell>
          <cell r="R3658">
            <v>4553.7</v>
          </cell>
          <cell r="S3658">
            <v>4553.7</v>
          </cell>
          <cell r="T3658">
            <v>208</v>
          </cell>
        </row>
        <row r="3659">
          <cell r="C3659" t="str">
            <v>Лысьвенский городской округ Пермского края</v>
          </cell>
          <cell r="D3659" t="str">
            <v>г. Лысьва, ул. Озерная, д. 13</v>
          </cell>
          <cell r="E3659" t="b">
            <v>1</v>
          </cell>
          <cell r="F3659">
            <v>1975</v>
          </cell>
          <cell r="H3659" t="str">
            <v>крупные стеновые блоки (железобетон)</v>
          </cell>
          <cell r="I3659" t="str">
            <v>плоская</v>
          </cell>
          <cell r="K3659" t="str">
            <v>имеется</v>
          </cell>
          <cell r="L3659">
            <v>5</v>
          </cell>
          <cell r="M3659">
            <v>8</v>
          </cell>
          <cell r="Q3659">
            <v>6177.5</v>
          </cell>
          <cell r="R3659">
            <v>6177.5</v>
          </cell>
          <cell r="S3659">
            <v>6177.5</v>
          </cell>
          <cell r="T3659">
            <v>270</v>
          </cell>
        </row>
        <row r="3660">
          <cell r="C3660" t="str">
            <v>Лысьвенский городской округ Пермского края</v>
          </cell>
          <cell r="D3660" t="str">
            <v>г. Лысьва, ул. Озерная, д. 24</v>
          </cell>
          <cell r="E3660" t="b">
            <v>1</v>
          </cell>
          <cell r="F3660">
            <v>1975</v>
          </cell>
          <cell r="H3660" t="str">
            <v>крупные стеновые блоки (железобетон)</v>
          </cell>
          <cell r="I3660" t="str">
            <v>плоская</v>
          </cell>
          <cell r="K3660" t="str">
            <v>имеется</v>
          </cell>
          <cell r="L3660">
            <v>5</v>
          </cell>
          <cell r="M3660">
            <v>4</v>
          </cell>
          <cell r="Q3660">
            <v>3220.3</v>
          </cell>
          <cell r="R3660">
            <v>3220.3</v>
          </cell>
          <cell r="S3660">
            <v>3139.3</v>
          </cell>
          <cell r="T3660">
            <v>131</v>
          </cell>
        </row>
        <row r="3661">
          <cell r="C3661" t="str">
            <v>Лысьвенский городской округ Пермского края</v>
          </cell>
          <cell r="D3661" t="str">
            <v>г. Лысьва, ул. Олега Кошевого, д. 11</v>
          </cell>
          <cell r="E3661" t="b">
            <v>1</v>
          </cell>
          <cell r="F3661">
            <v>1961</v>
          </cell>
          <cell r="H3661" t="str">
            <v>Кирпич</v>
          </cell>
          <cell r="L3661">
            <v>2</v>
          </cell>
          <cell r="M3661">
            <v>2</v>
          </cell>
          <cell r="Q3661">
            <v>680.3</v>
          </cell>
          <cell r="R3661">
            <v>622.1</v>
          </cell>
          <cell r="S3661">
            <v>583</v>
          </cell>
          <cell r="T3661">
            <v>30</v>
          </cell>
        </row>
        <row r="3662">
          <cell r="C3662" t="str">
            <v>Лысьвенский городской округ Пермского края</v>
          </cell>
          <cell r="D3662" t="str">
            <v>г. Лысьва, ул. Орджоникидзе, д. 8</v>
          </cell>
          <cell r="E3662" t="b">
            <v>1</v>
          </cell>
          <cell r="F3662">
            <v>1982</v>
          </cell>
          <cell r="H3662" t="str">
            <v>Кирпич</v>
          </cell>
          <cell r="L3662">
            <v>5</v>
          </cell>
          <cell r="M3662">
            <v>5</v>
          </cell>
          <cell r="Q3662">
            <v>3112.9</v>
          </cell>
          <cell r="R3662">
            <v>2798.8</v>
          </cell>
          <cell r="S3662">
            <v>2798.8</v>
          </cell>
          <cell r="T3662">
            <v>125</v>
          </cell>
        </row>
        <row r="3663">
          <cell r="C3663" t="str">
            <v>Лысьвенский городской округ Пермского края</v>
          </cell>
          <cell r="D3663" t="str">
            <v>г. Лысьва, ул. Орджоникидзе, д. 37</v>
          </cell>
          <cell r="E3663" t="b">
            <v>1</v>
          </cell>
          <cell r="F3663">
            <v>1952</v>
          </cell>
          <cell r="H3663" t="str">
            <v>Шлакоблок</v>
          </cell>
          <cell r="L3663">
            <v>2</v>
          </cell>
          <cell r="M3663">
            <v>3</v>
          </cell>
          <cell r="Q3663">
            <v>1383.4</v>
          </cell>
          <cell r="R3663">
            <v>1231.5</v>
          </cell>
          <cell r="S3663">
            <v>1231.5</v>
          </cell>
          <cell r="T3663">
            <v>51</v>
          </cell>
        </row>
        <row r="3664">
          <cell r="C3664" t="str">
            <v>Лысьвенский городской округ Пермского края</v>
          </cell>
          <cell r="D3664" t="str">
            <v>г. Лысьва, ул. Орджоникидзе, д. 39</v>
          </cell>
          <cell r="E3664" t="b">
            <v>1</v>
          </cell>
          <cell r="F3664">
            <v>1952</v>
          </cell>
          <cell r="H3664" t="str">
            <v>Шлакоблок</v>
          </cell>
          <cell r="L3664">
            <v>2</v>
          </cell>
          <cell r="M3664">
            <v>1</v>
          </cell>
          <cell r="Q3664">
            <v>452.2</v>
          </cell>
          <cell r="R3664">
            <v>400.7</v>
          </cell>
          <cell r="S3664">
            <v>400.7</v>
          </cell>
          <cell r="T3664">
            <v>20</v>
          </cell>
        </row>
        <row r="3665">
          <cell r="C3665" t="str">
            <v>Лысьвенский городской округ Пермского края</v>
          </cell>
          <cell r="D3665" t="str">
            <v>г. Лысьва, ул. Орджоникидзе, д. 10А</v>
          </cell>
          <cell r="E3665" t="b">
            <v>1</v>
          </cell>
          <cell r="F3665">
            <v>1965</v>
          </cell>
          <cell r="H3665" t="str">
            <v>Блоки</v>
          </cell>
          <cell r="I3665" t="str">
            <v>скатная</v>
          </cell>
          <cell r="K3665" t="str">
            <v>имеется</v>
          </cell>
          <cell r="L3665">
            <v>5</v>
          </cell>
          <cell r="M3665">
            <v>4</v>
          </cell>
          <cell r="Q3665">
            <v>4261.3999999999996</v>
          </cell>
          <cell r="R3665">
            <v>3527</v>
          </cell>
          <cell r="S3665">
            <v>3274.5</v>
          </cell>
          <cell r="T3665">
            <v>146</v>
          </cell>
        </row>
        <row r="3666">
          <cell r="C3666" t="str">
            <v>Лысьвенский городской округ Пермского края</v>
          </cell>
          <cell r="D3666" t="str">
            <v>г. Лысьва, ул. Орджоникидзе, д. 10Г</v>
          </cell>
          <cell r="E3666" t="b">
            <v>1</v>
          </cell>
          <cell r="F3666">
            <v>1963</v>
          </cell>
          <cell r="H3666" t="str">
            <v>Блоки</v>
          </cell>
          <cell r="L3666">
            <v>5</v>
          </cell>
          <cell r="M3666">
            <v>3</v>
          </cell>
          <cell r="Q3666">
            <v>3305</v>
          </cell>
          <cell r="R3666">
            <v>2578.1</v>
          </cell>
          <cell r="S3666">
            <v>2578.1</v>
          </cell>
          <cell r="T3666">
            <v>128</v>
          </cell>
        </row>
        <row r="3667">
          <cell r="C3667" t="str">
            <v>Лысьвенский городской округ Пермского края</v>
          </cell>
          <cell r="D3667" t="str">
            <v>г. Лысьва, ул. Орджоникидзе, д. 10Д</v>
          </cell>
          <cell r="E3667" t="b">
            <v>1</v>
          </cell>
          <cell r="F3667">
            <v>1964</v>
          </cell>
          <cell r="H3667" t="str">
            <v>ксб</v>
          </cell>
          <cell r="L3667">
            <v>5</v>
          </cell>
          <cell r="M3667">
            <v>2</v>
          </cell>
          <cell r="Q3667">
            <v>1629.7</v>
          </cell>
          <cell r="R3667">
            <v>1629.7</v>
          </cell>
          <cell r="S3667">
            <v>1629.7</v>
          </cell>
          <cell r="T3667">
            <v>59</v>
          </cell>
        </row>
        <row r="3668">
          <cell r="C3668" t="str">
            <v>Лысьвенский городской округ Пермского края</v>
          </cell>
          <cell r="D3668" t="str">
            <v>г. Лысьва, ул. Орджоникидзе, д. 10Е</v>
          </cell>
          <cell r="E3668" t="b">
            <v>1</v>
          </cell>
          <cell r="F3668">
            <v>1966</v>
          </cell>
          <cell r="H3668" t="str">
            <v>Блоки</v>
          </cell>
          <cell r="L3668">
            <v>5</v>
          </cell>
          <cell r="M3668">
            <v>4</v>
          </cell>
          <cell r="Q3668">
            <v>3620</v>
          </cell>
          <cell r="R3668">
            <v>3374.9</v>
          </cell>
          <cell r="S3668">
            <v>3239.5</v>
          </cell>
          <cell r="T3668">
            <v>164</v>
          </cell>
        </row>
        <row r="3669">
          <cell r="C3669" t="str">
            <v>Лысьвенский городской округ Пермского края</v>
          </cell>
          <cell r="D3669" t="str">
            <v>г. Лысьва, ул. Орджоникидзе, д. 10Ж</v>
          </cell>
          <cell r="E3669" t="b">
            <v>1</v>
          </cell>
          <cell r="F3669">
            <v>1967</v>
          </cell>
          <cell r="H3669" t="str">
            <v>Блоки</v>
          </cell>
          <cell r="L3669">
            <v>5</v>
          </cell>
          <cell r="M3669">
            <v>2</v>
          </cell>
          <cell r="Q3669">
            <v>2267.5</v>
          </cell>
          <cell r="R3669">
            <v>1590</v>
          </cell>
          <cell r="S3669">
            <v>1590</v>
          </cell>
          <cell r="T3669">
            <v>123</v>
          </cell>
        </row>
        <row r="3670">
          <cell r="C3670" t="str">
            <v>Лысьвенский городской округ Пермского края</v>
          </cell>
          <cell r="D3670" t="str">
            <v>г. Лысьва, ул. Орджоникидзе, д. 37А</v>
          </cell>
          <cell r="E3670" t="b">
            <v>1</v>
          </cell>
          <cell r="F3670">
            <v>1952</v>
          </cell>
          <cell r="H3670" t="str">
            <v>Шлакоблок</v>
          </cell>
          <cell r="L3670">
            <v>2</v>
          </cell>
          <cell r="M3670">
            <v>2</v>
          </cell>
          <cell r="Q3670">
            <v>1075.7</v>
          </cell>
          <cell r="R3670">
            <v>744.3</v>
          </cell>
          <cell r="S3670">
            <v>744.3</v>
          </cell>
          <cell r="T3670">
            <v>46</v>
          </cell>
        </row>
        <row r="3671">
          <cell r="C3671" t="str">
            <v>Лысьвенский городской округ Пермского края</v>
          </cell>
          <cell r="D3671" t="str">
            <v>г. Лысьва, ул. Орджоникидзе, д. 8А</v>
          </cell>
          <cell r="E3671" t="b">
            <v>1</v>
          </cell>
          <cell r="F3671">
            <v>1983</v>
          </cell>
          <cell r="H3671" t="str">
            <v>стены самонесущие (ячеистый бетон)</v>
          </cell>
          <cell r="I3671" t="str">
            <v>плоская</v>
          </cell>
          <cell r="K3671" t="str">
            <v>имеется</v>
          </cell>
          <cell r="L3671">
            <v>5</v>
          </cell>
          <cell r="M3671">
            <v>6</v>
          </cell>
          <cell r="Q3671">
            <v>3910</v>
          </cell>
          <cell r="R3671">
            <v>3910</v>
          </cell>
          <cell r="S3671">
            <v>3910</v>
          </cell>
          <cell r="T3671">
            <v>187</v>
          </cell>
        </row>
        <row r="3672">
          <cell r="C3672" t="str">
            <v>Лысьвенский городской округ Пермского края</v>
          </cell>
          <cell r="D3672" t="str">
            <v>г. Лысьва, ул. Орджоникидзе, д. 8Б</v>
          </cell>
          <cell r="E3672" t="b">
            <v>1</v>
          </cell>
          <cell r="F3672">
            <v>1986</v>
          </cell>
          <cell r="H3672" t="str">
            <v>Блоки</v>
          </cell>
          <cell r="L3672">
            <v>5</v>
          </cell>
          <cell r="M3672">
            <v>4</v>
          </cell>
          <cell r="Q3672">
            <v>3493.6</v>
          </cell>
          <cell r="R3672">
            <v>3213.7</v>
          </cell>
          <cell r="S3672">
            <v>3213.7</v>
          </cell>
          <cell r="T3672">
            <v>182</v>
          </cell>
        </row>
        <row r="3673">
          <cell r="C3673" t="str">
            <v>Лысьвенский городской округ Пермского края</v>
          </cell>
          <cell r="D3673" t="str">
            <v>г. Лысьва, ул. Первомайская, д. 37</v>
          </cell>
          <cell r="E3673" t="b">
            <v>1</v>
          </cell>
          <cell r="F3673">
            <v>1994</v>
          </cell>
          <cell r="H3673" t="str">
            <v>стеновые панели, силикатный кирпич</v>
          </cell>
          <cell r="I3673" t="str">
            <v>плоская</v>
          </cell>
          <cell r="K3673" t="str">
            <v>имеется</v>
          </cell>
          <cell r="L3673">
            <v>5</v>
          </cell>
          <cell r="M3673">
            <v>8</v>
          </cell>
          <cell r="Q3673">
            <v>6474.7</v>
          </cell>
          <cell r="R3673">
            <v>6474.7</v>
          </cell>
          <cell r="S3673">
            <v>6165.2</v>
          </cell>
          <cell r="T3673">
            <v>234</v>
          </cell>
        </row>
        <row r="3674">
          <cell r="C3674" t="str">
            <v>Лысьвенский городской округ Пермского края</v>
          </cell>
          <cell r="D3674" t="str">
            <v>г. Лысьва, ул. Первомайская, д. 39</v>
          </cell>
          <cell r="E3674" t="b">
            <v>1</v>
          </cell>
          <cell r="F3674">
            <v>1996</v>
          </cell>
          <cell r="H3674" t="str">
            <v>блоки</v>
          </cell>
          <cell r="I3674" t="str">
            <v>плоская</v>
          </cell>
          <cell r="K3674" t="str">
            <v>имеется</v>
          </cell>
          <cell r="L3674">
            <v>5</v>
          </cell>
          <cell r="M3674">
            <v>4</v>
          </cell>
          <cell r="Q3674">
            <v>2648.5</v>
          </cell>
          <cell r="R3674">
            <v>2648.5</v>
          </cell>
          <cell r="S3674">
            <v>2383.65</v>
          </cell>
        </row>
        <row r="3675">
          <cell r="C3675" t="str">
            <v>Лысьвенский городской округ Пермского края</v>
          </cell>
          <cell r="D3675" t="str">
            <v>г. Лысьва, ул. Первомайская, д. 41</v>
          </cell>
          <cell r="E3675" t="b">
            <v>1</v>
          </cell>
          <cell r="F3675">
            <v>1994</v>
          </cell>
          <cell r="H3675" t="str">
            <v>блоки</v>
          </cell>
          <cell r="I3675" t="str">
            <v>плоская</v>
          </cell>
          <cell r="K3675" t="str">
            <v>имеется</v>
          </cell>
          <cell r="L3675">
            <v>5</v>
          </cell>
          <cell r="M3675">
            <v>6</v>
          </cell>
          <cell r="Q3675">
            <v>4930.8999999999996</v>
          </cell>
          <cell r="R3675">
            <v>3396.1</v>
          </cell>
          <cell r="S3675">
            <v>3396.1</v>
          </cell>
        </row>
        <row r="3676">
          <cell r="C3676" t="str">
            <v>Лысьвенский городской округ Пермского края</v>
          </cell>
          <cell r="D3676" t="str">
            <v>г. Лысьва, ул. Первомайская, д. 37/2</v>
          </cell>
          <cell r="E3676" t="b">
            <v>1</v>
          </cell>
          <cell r="F3676">
            <v>1995</v>
          </cell>
          <cell r="H3676" t="str">
            <v>Кирпич</v>
          </cell>
          <cell r="L3676">
            <v>5</v>
          </cell>
          <cell r="M3676">
            <v>4</v>
          </cell>
          <cell r="Q3676">
            <v>3661.8</v>
          </cell>
          <cell r="R3676">
            <v>3661.8</v>
          </cell>
          <cell r="S3676">
            <v>3295.62</v>
          </cell>
        </row>
        <row r="3677">
          <cell r="C3677" t="str">
            <v>Лысьвенский городской округ Пермского края</v>
          </cell>
          <cell r="D3677" t="str">
            <v>г. Лысьва, ул. Перовской, д. 1</v>
          </cell>
          <cell r="E3677" t="b">
            <v>1</v>
          </cell>
          <cell r="F3677">
            <v>1978</v>
          </cell>
          <cell r="H3677" t="str">
            <v>блоки, кирпич</v>
          </cell>
          <cell r="I3677" t="str">
            <v>плоская</v>
          </cell>
          <cell r="K3677" t="str">
            <v>имеется</v>
          </cell>
          <cell r="L3677">
            <v>5</v>
          </cell>
          <cell r="M3677">
            <v>4</v>
          </cell>
          <cell r="Q3677">
            <v>3726.1</v>
          </cell>
          <cell r="R3677">
            <v>3280</v>
          </cell>
          <cell r="S3677">
            <v>3206.4</v>
          </cell>
        </row>
        <row r="3678">
          <cell r="C3678" t="str">
            <v>Лысьвенский городской округ Пермского края</v>
          </cell>
          <cell r="D3678" t="str">
            <v>г. Лысьва, ул. Перовской, д. 3</v>
          </cell>
          <cell r="E3678" t="b">
            <v>1</v>
          </cell>
          <cell r="F3678">
            <v>1978</v>
          </cell>
          <cell r="L3678">
            <v>5</v>
          </cell>
          <cell r="M3678">
            <v>8</v>
          </cell>
          <cell r="Q3678">
            <v>6196.6</v>
          </cell>
          <cell r="R3678">
            <v>6128.6</v>
          </cell>
          <cell r="S3678">
            <v>4200.8</v>
          </cell>
        </row>
        <row r="3679">
          <cell r="C3679" t="str">
            <v>Лысьвенский городской округ Пермского края</v>
          </cell>
          <cell r="D3679" t="str">
            <v>г. Лысьва, ул. Перовской, д. 5</v>
          </cell>
          <cell r="E3679" t="b">
            <v>1</v>
          </cell>
          <cell r="F3679">
            <v>1986</v>
          </cell>
          <cell r="H3679" t="str">
            <v>ж/б панели, кирпич</v>
          </cell>
          <cell r="I3679" t="str">
            <v>плоская</v>
          </cell>
          <cell r="K3679" t="str">
            <v>имеется</v>
          </cell>
          <cell r="L3679">
            <v>5</v>
          </cell>
          <cell r="M3679">
            <v>4</v>
          </cell>
          <cell r="Q3679">
            <v>3026.9</v>
          </cell>
          <cell r="R3679">
            <v>2595.4</v>
          </cell>
          <cell r="S3679">
            <v>2301.4</v>
          </cell>
        </row>
        <row r="3680">
          <cell r="C3680" t="str">
            <v>Лысьвенский городской округ Пермского края</v>
          </cell>
          <cell r="D3680" t="str">
            <v>г. Лысьва, ул. Перовской, д. 18</v>
          </cell>
          <cell r="E3680" t="b">
            <v>1</v>
          </cell>
          <cell r="F3680">
            <v>1992</v>
          </cell>
          <cell r="H3680" t="str">
            <v>крупные панели</v>
          </cell>
          <cell r="I3680" t="str">
            <v>скатная</v>
          </cell>
          <cell r="J3680" t="str">
            <v>ГАЗ</v>
          </cell>
          <cell r="K3680" t="str">
            <v>имеется</v>
          </cell>
          <cell r="L3680">
            <v>5</v>
          </cell>
          <cell r="M3680">
            <v>6</v>
          </cell>
          <cell r="Q3680">
            <v>4129.8999999999996</v>
          </cell>
          <cell r="R3680">
            <v>4129.8999999999996</v>
          </cell>
          <cell r="S3680">
            <v>4129.8999999999996</v>
          </cell>
          <cell r="T3680">
            <v>160</v>
          </cell>
        </row>
        <row r="3681">
          <cell r="C3681" t="str">
            <v>Лысьвенский городской округ Пермского края</v>
          </cell>
          <cell r="D3681" t="str">
            <v>г. Лысьва, ул. Перовской, д. 19</v>
          </cell>
          <cell r="E3681" t="b">
            <v>1</v>
          </cell>
          <cell r="F3681">
            <v>1978</v>
          </cell>
          <cell r="H3681" t="str">
            <v>Блоки</v>
          </cell>
          <cell r="L3681">
            <v>5</v>
          </cell>
          <cell r="M3681">
            <v>6</v>
          </cell>
          <cell r="Q3681">
            <v>5467.1</v>
          </cell>
          <cell r="R3681">
            <v>4899.7</v>
          </cell>
          <cell r="S3681">
            <v>4597.2</v>
          </cell>
          <cell r="T3681">
            <v>227</v>
          </cell>
        </row>
        <row r="3682">
          <cell r="C3682" t="str">
            <v>Лысьвенский городской округ Пермского края</v>
          </cell>
          <cell r="D3682" t="str">
            <v>г. Лысьва, ул. Перовской, д. 20</v>
          </cell>
          <cell r="E3682" t="b">
            <v>1</v>
          </cell>
          <cell r="F3682">
            <v>1994</v>
          </cell>
          <cell r="H3682" t="str">
            <v>крупные панели (ячеистый бетон)</v>
          </cell>
          <cell r="I3682" t="str">
            <v>скатная</v>
          </cell>
          <cell r="J3682" t="str">
            <v>ГАЗ</v>
          </cell>
          <cell r="K3682" t="str">
            <v>имеется</v>
          </cell>
          <cell r="L3682">
            <v>5</v>
          </cell>
          <cell r="M3682">
            <v>4</v>
          </cell>
          <cell r="Q3682">
            <v>2926.6</v>
          </cell>
          <cell r="R3682">
            <v>2926.6</v>
          </cell>
          <cell r="S3682">
            <v>2926.6</v>
          </cell>
          <cell r="T3682">
            <v>118</v>
          </cell>
        </row>
        <row r="3683">
          <cell r="C3683" t="str">
            <v>Лысьвенский городской округ Пермского края</v>
          </cell>
          <cell r="D3683" t="str">
            <v>г. Лысьва, ул. Перовской, д. 21</v>
          </cell>
          <cell r="E3683" t="b">
            <v>1</v>
          </cell>
          <cell r="F3683">
            <v>1981</v>
          </cell>
          <cell r="H3683" t="str">
            <v>бетон, крупные блоки</v>
          </cell>
          <cell r="I3683" t="str">
            <v>плоская</v>
          </cell>
          <cell r="K3683" t="str">
            <v>имеется</v>
          </cell>
          <cell r="L3683">
            <v>5</v>
          </cell>
          <cell r="M3683">
            <v>6</v>
          </cell>
          <cell r="Q3683">
            <v>4582.3</v>
          </cell>
          <cell r="R3683">
            <v>4582.3</v>
          </cell>
          <cell r="S3683">
            <v>4582.3</v>
          </cell>
          <cell r="T3683">
            <v>218</v>
          </cell>
        </row>
        <row r="3684">
          <cell r="C3684" t="str">
            <v>Лысьвенский городской округ Пермского края</v>
          </cell>
          <cell r="D3684" t="str">
            <v>г. Лысьва, ул. Революции, д. 52</v>
          </cell>
          <cell r="E3684" t="b">
            <v>1</v>
          </cell>
          <cell r="F3684">
            <v>1964</v>
          </cell>
          <cell r="H3684" t="str">
            <v>Блоки</v>
          </cell>
          <cell r="L3684">
            <v>5</v>
          </cell>
          <cell r="M3684">
            <v>2</v>
          </cell>
          <cell r="Q3684">
            <v>1735.8</v>
          </cell>
          <cell r="R3684">
            <v>1611.9</v>
          </cell>
          <cell r="S3684">
            <v>1367.1</v>
          </cell>
          <cell r="T3684">
            <v>91</v>
          </cell>
        </row>
        <row r="3685">
          <cell r="C3685" t="str">
            <v>Лысьвенский городской округ Пермского края</v>
          </cell>
          <cell r="D3685" t="str">
            <v>г. Лысьва, ул. Репина, д. 31</v>
          </cell>
          <cell r="E3685" t="b">
            <v>1</v>
          </cell>
          <cell r="F3685">
            <v>1979</v>
          </cell>
          <cell r="H3685" t="str">
            <v>блоки, кирпич</v>
          </cell>
          <cell r="I3685" t="str">
            <v>плоская</v>
          </cell>
          <cell r="K3685" t="str">
            <v>имеется</v>
          </cell>
          <cell r="L3685">
            <v>5</v>
          </cell>
          <cell r="M3685">
            <v>4</v>
          </cell>
          <cell r="Q3685">
            <v>3687</v>
          </cell>
          <cell r="R3685">
            <v>3246.5</v>
          </cell>
          <cell r="S3685">
            <v>3135.6</v>
          </cell>
        </row>
        <row r="3686">
          <cell r="C3686" t="str">
            <v>Лысьвенский городской округ Пермского края</v>
          </cell>
          <cell r="D3686" t="str">
            <v>г. Лысьва, ул. Репина, д. 32</v>
          </cell>
          <cell r="E3686" t="b">
            <v>1</v>
          </cell>
          <cell r="F3686">
            <v>1980</v>
          </cell>
          <cell r="H3686" t="str">
            <v>Панель</v>
          </cell>
          <cell r="L3686">
            <v>5</v>
          </cell>
          <cell r="M3686">
            <v>8</v>
          </cell>
          <cell r="Q3686">
            <v>6050.4</v>
          </cell>
          <cell r="R3686">
            <v>5165.5</v>
          </cell>
          <cell r="S3686">
            <v>5165.5</v>
          </cell>
          <cell r="T3686">
            <v>235</v>
          </cell>
        </row>
        <row r="3687">
          <cell r="C3687" t="str">
            <v>Лысьвенский городской округ Пермского края</v>
          </cell>
          <cell r="D3687" t="str">
            <v>г. Лысьва, ул. Репина, д. 33</v>
          </cell>
          <cell r="E3687" t="b">
            <v>1</v>
          </cell>
          <cell r="F3687">
            <v>1979</v>
          </cell>
          <cell r="H3687" t="str">
            <v>блоки, кирпич</v>
          </cell>
          <cell r="I3687" t="str">
            <v>плоская</v>
          </cell>
          <cell r="K3687" t="str">
            <v>имеется</v>
          </cell>
          <cell r="L3687">
            <v>5</v>
          </cell>
          <cell r="M3687">
            <v>4</v>
          </cell>
          <cell r="Q3687">
            <v>3694.2</v>
          </cell>
          <cell r="R3687">
            <v>3250.9</v>
          </cell>
          <cell r="S3687">
            <v>2791.6</v>
          </cell>
        </row>
        <row r="3688">
          <cell r="C3688" t="str">
            <v>Лысьвенский городской округ Пермского края</v>
          </cell>
          <cell r="D3688" t="str">
            <v>г. Лысьва, ул. Репина, д. 35</v>
          </cell>
          <cell r="E3688" t="b">
            <v>1</v>
          </cell>
          <cell r="F3688">
            <v>1978</v>
          </cell>
          <cell r="H3688" t="str">
            <v>Крупные блоки</v>
          </cell>
          <cell r="L3688">
            <v>5</v>
          </cell>
          <cell r="M3688">
            <v>6</v>
          </cell>
          <cell r="Q3688">
            <v>5005.1000000000004</v>
          </cell>
          <cell r="R3688">
            <v>4597.7</v>
          </cell>
          <cell r="S3688">
            <v>4597.7</v>
          </cell>
          <cell r="T3688">
            <v>240</v>
          </cell>
        </row>
        <row r="3689">
          <cell r="C3689" t="str">
            <v>Лысьвенский городской округ Пермского края</v>
          </cell>
          <cell r="D3689" t="str">
            <v>г. Лысьва, ул. Репина, д. 36</v>
          </cell>
          <cell r="E3689" t="b">
            <v>1</v>
          </cell>
          <cell r="F3689">
            <v>1978</v>
          </cell>
          <cell r="H3689" t="str">
            <v>Железобетон</v>
          </cell>
          <cell r="I3689" t="str">
            <v>плоская</v>
          </cell>
          <cell r="K3689" t="str">
            <v>имеется</v>
          </cell>
          <cell r="L3689">
            <v>5</v>
          </cell>
          <cell r="M3689">
            <v>4</v>
          </cell>
          <cell r="Q3689">
            <v>3627.4</v>
          </cell>
          <cell r="R3689">
            <v>3212.2</v>
          </cell>
          <cell r="S3689">
            <v>3212.2</v>
          </cell>
        </row>
        <row r="3690">
          <cell r="C3690" t="str">
            <v>Лысьвенский городской округ Пермского края</v>
          </cell>
          <cell r="D3690" t="str">
            <v>г. Лысьва, ул. Репина, д. 40</v>
          </cell>
          <cell r="E3690" t="b">
            <v>1</v>
          </cell>
          <cell r="F3690">
            <v>1983</v>
          </cell>
          <cell r="H3690" t="str">
            <v>Кирпич</v>
          </cell>
          <cell r="I3690" t="str">
            <v>плоская</v>
          </cell>
          <cell r="K3690" t="str">
            <v>имеется</v>
          </cell>
          <cell r="L3690">
            <v>5</v>
          </cell>
          <cell r="M3690">
            <v>4</v>
          </cell>
          <cell r="Q3690">
            <v>2773</v>
          </cell>
          <cell r="R3690">
            <v>2773</v>
          </cell>
          <cell r="S3690">
            <v>2773</v>
          </cell>
          <cell r="T3690">
            <v>104</v>
          </cell>
        </row>
        <row r="3691">
          <cell r="C3691" t="str">
            <v>Лысьвенский городской округ Пермского края</v>
          </cell>
          <cell r="D3691" t="str">
            <v>г. Лысьва, ул. Садовая, д. 25</v>
          </cell>
          <cell r="E3691" t="b">
            <v>1</v>
          </cell>
          <cell r="F3691">
            <v>1985</v>
          </cell>
          <cell r="G3691" t="str">
            <v>2020 г. - УП (ТЕП)</v>
          </cell>
          <cell r="H3691" t="str">
            <v>бетонные блоки</v>
          </cell>
          <cell r="I3691" t="str">
            <v>плоская</v>
          </cell>
          <cell r="K3691" t="str">
            <v>имеется</v>
          </cell>
          <cell r="L3691">
            <v>5</v>
          </cell>
          <cell r="M3691">
            <v>8</v>
          </cell>
          <cell r="Q3691">
            <v>4971.8</v>
          </cell>
          <cell r="R3691">
            <v>4911.3</v>
          </cell>
          <cell r="S3691">
            <v>4854.3999999999996</v>
          </cell>
          <cell r="T3691">
            <v>197</v>
          </cell>
        </row>
        <row r="3692">
          <cell r="C3692" t="str">
            <v>Лысьвенский городской округ Пермского края</v>
          </cell>
          <cell r="D3692" t="str">
            <v>г. Лысьва, ул. Садовая, д. 27</v>
          </cell>
          <cell r="E3692" t="b">
            <v>1</v>
          </cell>
          <cell r="F3692">
            <v>1988</v>
          </cell>
          <cell r="H3692" t="str">
            <v>крупные бетонные блоки</v>
          </cell>
          <cell r="I3692" t="str">
            <v>плоская</v>
          </cell>
          <cell r="K3692" t="str">
            <v>имеется</v>
          </cell>
          <cell r="L3692">
            <v>5</v>
          </cell>
          <cell r="M3692">
            <v>10</v>
          </cell>
          <cell r="Q3692">
            <v>6830.6</v>
          </cell>
          <cell r="R3692">
            <v>6830.6</v>
          </cell>
          <cell r="S3692">
            <v>6830.6</v>
          </cell>
          <cell r="T3692">
            <v>282</v>
          </cell>
        </row>
        <row r="3693">
          <cell r="C3693" t="str">
            <v>Лысьвенский городской округ Пермского края</v>
          </cell>
          <cell r="D3693" t="str">
            <v>г. Лысьва, ул. Садовая, д. 30</v>
          </cell>
          <cell r="E3693" t="b">
            <v>1</v>
          </cell>
          <cell r="F3693">
            <v>1955</v>
          </cell>
          <cell r="H3693" t="str">
            <v>Шлакоблок</v>
          </cell>
          <cell r="L3693">
            <v>4</v>
          </cell>
          <cell r="M3693">
            <v>3</v>
          </cell>
          <cell r="Q3693">
            <v>3104.1</v>
          </cell>
          <cell r="R3693">
            <v>2866.3</v>
          </cell>
          <cell r="S3693">
            <v>2814.3</v>
          </cell>
          <cell r="T3693">
            <v>91</v>
          </cell>
        </row>
        <row r="3694">
          <cell r="C3694" t="str">
            <v>Лысьвенский городской округ Пермского края</v>
          </cell>
          <cell r="D3694" t="str">
            <v>г. Лысьва, ул. Садовая, д. 34</v>
          </cell>
          <cell r="E3694" t="b">
            <v>1</v>
          </cell>
          <cell r="F3694">
            <v>1990</v>
          </cell>
          <cell r="G3694" t="str">
            <v>2020 г. - УП (ТЕП)</v>
          </cell>
          <cell r="H3694" t="str">
            <v>бетонные блоки</v>
          </cell>
          <cell r="I3694" t="str">
            <v>плоская</v>
          </cell>
          <cell r="K3694" t="str">
            <v>имеется</v>
          </cell>
          <cell r="L3694">
            <v>5</v>
          </cell>
          <cell r="M3694">
            <v>8</v>
          </cell>
          <cell r="Q3694">
            <v>4833.8999999999996</v>
          </cell>
          <cell r="R3694">
            <v>4833.8999999999996</v>
          </cell>
          <cell r="S3694">
            <v>4778.5</v>
          </cell>
          <cell r="T3694">
            <v>215</v>
          </cell>
        </row>
        <row r="3695">
          <cell r="C3695" t="str">
            <v>Лысьвенский городской округ Пермского края</v>
          </cell>
          <cell r="D3695" t="str">
            <v>г. Лысьва, ул. Садовая, д. 34/1</v>
          </cell>
          <cell r="E3695" t="b">
            <v>1</v>
          </cell>
          <cell r="F3695">
            <v>1998</v>
          </cell>
          <cell r="H3695" t="str">
            <v>Шлакоблок</v>
          </cell>
          <cell r="L3695">
            <v>5</v>
          </cell>
          <cell r="M3695">
            <v>5</v>
          </cell>
          <cell r="Q3695">
            <v>3448.6</v>
          </cell>
          <cell r="R3695">
            <v>3448.6</v>
          </cell>
          <cell r="S3695">
            <v>3103.74</v>
          </cell>
        </row>
        <row r="3696">
          <cell r="C3696" t="str">
            <v>Лысьвенский городской округ Пермского края</v>
          </cell>
          <cell r="D3696" t="str">
            <v>г. Лысьва, ул. Садовая, д. 30А</v>
          </cell>
          <cell r="E3696" t="b">
            <v>1</v>
          </cell>
          <cell r="F3696">
            <v>2018</v>
          </cell>
          <cell r="L3696">
            <v>6</v>
          </cell>
          <cell r="Q3696">
            <v>4208.6000000000004</v>
          </cell>
        </row>
        <row r="3697">
          <cell r="C3697" t="str">
            <v>Лысьвенский городской округ Пермского края</v>
          </cell>
          <cell r="D3697" t="str">
            <v>г. Лысьва, ул. Смышляева, д. 3</v>
          </cell>
          <cell r="E3697" t="b">
            <v>1</v>
          </cell>
          <cell r="F3697">
            <v>1952</v>
          </cell>
          <cell r="H3697" t="str">
            <v>Крупные блоки</v>
          </cell>
          <cell r="L3697">
            <v>3</v>
          </cell>
          <cell r="M3697">
            <v>2</v>
          </cell>
          <cell r="Q3697">
            <v>1768.5</v>
          </cell>
          <cell r="R3697">
            <v>1510.7</v>
          </cell>
          <cell r="S3697">
            <v>1333.5</v>
          </cell>
          <cell r="T3697">
            <v>72</v>
          </cell>
        </row>
        <row r="3698">
          <cell r="C3698" t="str">
            <v>Лысьвенский городской округ Пермского края</v>
          </cell>
          <cell r="D3698" t="str">
            <v>г. Лысьва, ул. Смышляева, д. 4</v>
          </cell>
          <cell r="E3698" t="b">
            <v>1</v>
          </cell>
          <cell r="F3698">
            <v>1953</v>
          </cell>
          <cell r="H3698" t="str">
            <v>шлакоблок, деревянные перегородки со штукатуркой</v>
          </cell>
          <cell r="I3698" t="str">
            <v>скатная</v>
          </cell>
          <cell r="K3698" t="str">
            <v>имеется</v>
          </cell>
          <cell r="L3698">
            <v>3</v>
          </cell>
          <cell r="M3698">
            <v>2</v>
          </cell>
          <cell r="Q3698">
            <v>1790.4</v>
          </cell>
          <cell r="R3698">
            <v>1552.5</v>
          </cell>
          <cell r="S3698">
            <v>1196.8</v>
          </cell>
        </row>
        <row r="3699">
          <cell r="C3699" t="str">
            <v>Лысьвенский городской округ Пермского края</v>
          </cell>
          <cell r="D3699" t="str">
            <v>г. Лысьва, ул. Смышляева, д. 5</v>
          </cell>
          <cell r="E3699" t="b">
            <v>1</v>
          </cell>
          <cell r="F3699">
            <v>1951</v>
          </cell>
          <cell r="H3699" t="str">
            <v>Шлакоблок</v>
          </cell>
          <cell r="L3699">
            <v>3</v>
          </cell>
          <cell r="M3699">
            <v>2</v>
          </cell>
          <cell r="Q3699">
            <v>1644.8</v>
          </cell>
          <cell r="R3699">
            <v>1465.8</v>
          </cell>
          <cell r="S3699">
            <v>1465.8</v>
          </cell>
          <cell r="T3699">
            <v>35</v>
          </cell>
        </row>
        <row r="3700">
          <cell r="C3700" t="str">
            <v>Лысьвенский городской округ Пермского края</v>
          </cell>
          <cell r="D3700" t="str">
            <v>г. Лысьва, ул. Смышляева, д. 6</v>
          </cell>
          <cell r="E3700" t="b">
            <v>1</v>
          </cell>
          <cell r="F3700">
            <v>1952</v>
          </cell>
          <cell r="H3700" t="str">
            <v>Шлакоблок</v>
          </cell>
          <cell r="L3700">
            <v>3</v>
          </cell>
          <cell r="M3700">
            <v>2</v>
          </cell>
          <cell r="Q3700">
            <v>1738.6</v>
          </cell>
          <cell r="R3700">
            <v>1582.6</v>
          </cell>
          <cell r="S3700">
            <v>1350.6</v>
          </cell>
          <cell r="T3700">
            <v>59</v>
          </cell>
        </row>
        <row r="3701">
          <cell r="C3701" t="str">
            <v>Лысьвенский городской округ Пермского края</v>
          </cell>
          <cell r="D3701" t="str">
            <v>г. Лысьва, ул. Смышляева, д. 10</v>
          </cell>
          <cell r="E3701" t="b">
            <v>1</v>
          </cell>
          <cell r="F3701">
            <v>1962</v>
          </cell>
          <cell r="H3701" t="str">
            <v>Блоки ксб</v>
          </cell>
          <cell r="L3701">
            <v>5</v>
          </cell>
          <cell r="M3701">
            <v>4</v>
          </cell>
          <cell r="Q3701">
            <v>3448.2</v>
          </cell>
          <cell r="R3701">
            <v>3166.2</v>
          </cell>
          <cell r="S3701">
            <v>3094.2</v>
          </cell>
          <cell r="T3701">
            <v>124</v>
          </cell>
        </row>
        <row r="3702">
          <cell r="C3702" t="str">
            <v>Лысьвенский городской округ Пермского края</v>
          </cell>
          <cell r="D3702" t="str">
            <v>г. Лысьва, ул. Смышляева, д. 16</v>
          </cell>
          <cell r="E3702" t="b">
            <v>1</v>
          </cell>
          <cell r="F3702">
            <v>1932</v>
          </cell>
          <cell r="H3702" t="str">
            <v>Шлакоблок</v>
          </cell>
          <cell r="L3702">
            <v>3</v>
          </cell>
          <cell r="M3702">
            <v>4</v>
          </cell>
          <cell r="Q3702">
            <v>2026</v>
          </cell>
          <cell r="R3702">
            <v>1855.8</v>
          </cell>
          <cell r="S3702">
            <v>1855.8</v>
          </cell>
          <cell r="T3702">
            <v>106</v>
          </cell>
        </row>
        <row r="3703">
          <cell r="C3703" t="str">
            <v>Лысьвенский городской округ Пермского края</v>
          </cell>
          <cell r="D3703" t="str">
            <v>г. Лысьва, ул. Смышляева, д. 24</v>
          </cell>
          <cell r="E3703" t="b">
            <v>1</v>
          </cell>
          <cell r="F3703">
            <v>1969</v>
          </cell>
          <cell r="H3703" t="str">
            <v>Блоки</v>
          </cell>
          <cell r="L3703">
            <v>5</v>
          </cell>
          <cell r="M3703">
            <v>4</v>
          </cell>
          <cell r="Q3703">
            <v>3653.6</v>
          </cell>
          <cell r="R3703">
            <v>3216.5</v>
          </cell>
          <cell r="S3703">
            <v>3134.8</v>
          </cell>
          <cell r="T3703">
            <v>131</v>
          </cell>
        </row>
        <row r="3704">
          <cell r="C3704" t="str">
            <v>Лысьвенский городской округ Пермского края</v>
          </cell>
          <cell r="D3704" t="str">
            <v>г. Лысьва, ул. Смышляева, д. 26</v>
          </cell>
          <cell r="E3704" t="b">
            <v>1</v>
          </cell>
          <cell r="F3704">
            <v>1970</v>
          </cell>
          <cell r="G3704">
            <v>2010</v>
          </cell>
          <cell r="H3704" t="str">
            <v>блоки</v>
          </cell>
          <cell r="L3704">
            <v>5</v>
          </cell>
          <cell r="M3704">
            <v>4</v>
          </cell>
          <cell r="Q3704">
            <v>3274</v>
          </cell>
          <cell r="R3704">
            <v>2670.5</v>
          </cell>
          <cell r="S3704">
            <v>2670.5</v>
          </cell>
          <cell r="T3704">
            <v>98</v>
          </cell>
        </row>
        <row r="3705">
          <cell r="C3705" t="str">
            <v>Лысьвенский городской округ Пермского края</v>
          </cell>
          <cell r="D3705" t="str">
            <v>г. Лысьва, ул. Смышляева, д. 28</v>
          </cell>
          <cell r="E3705" t="b">
            <v>1</v>
          </cell>
          <cell r="F3705">
            <v>1972</v>
          </cell>
          <cell r="G3705">
            <v>2011</v>
          </cell>
          <cell r="H3705" t="str">
            <v>блоки</v>
          </cell>
          <cell r="L3705">
            <v>5</v>
          </cell>
          <cell r="M3705">
            <v>4</v>
          </cell>
          <cell r="Q3705">
            <v>3260</v>
          </cell>
          <cell r="R3705">
            <v>2648.4</v>
          </cell>
          <cell r="S3705">
            <v>2648.4</v>
          </cell>
          <cell r="T3705">
            <v>120</v>
          </cell>
        </row>
        <row r="3706">
          <cell r="C3706" t="str">
            <v>Лысьвенский городской округ Пермского края</v>
          </cell>
          <cell r="D3706" t="str">
            <v>г. Лысьва, ул. Смышляева, д. 30</v>
          </cell>
          <cell r="E3706" t="b">
            <v>1</v>
          </cell>
          <cell r="F3706">
            <v>1973</v>
          </cell>
          <cell r="H3706" t="str">
            <v>бетонные блоки</v>
          </cell>
          <cell r="I3706" t="str">
            <v>скатная</v>
          </cell>
          <cell r="K3706" t="str">
            <v>имеется</v>
          </cell>
          <cell r="L3706">
            <v>5</v>
          </cell>
          <cell r="M3706">
            <v>4</v>
          </cell>
          <cell r="Q3706">
            <v>3284.7</v>
          </cell>
          <cell r="R3706">
            <v>2675.5</v>
          </cell>
          <cell r="S3706">
            <v>2675.5</v>
          </cell>
          <cell r="T3706">
            <v>101</v>
          </cell>
        </row>
        <row r="3707">
          <cell r="C3707" t="str">
            <v>Лысьвенский городской округ Пермского края</v>
          </cell>
          <cell r="D3707" t="str">
            <v>г. Лысьва, ул. Смышляева, д. 38</v>
          </cell>
          <cell r="E3707" t="b">
            <v>1</v>
          </cell>
          <cell r="F3707">
            <v>1989</v>
          </cell>
          <cell r="H3707" t="str">
            <v>Панель</v>
          </cell>
          <cell r="I3707" t="str">
            <v>плоская</v>
          </cell>
          <cell r="J3707" t="str">
            <v>ГАЗ</v>
          </cell>
          <cell r="K3707" t="str">
            <v>имеется</v>
          </cell>
          <cell r="L3707">
            <v>9</v>
          </cell>
          <cell r="M3707">
            <v>2</v>
          </cell>
          <cell r="N3707">
            <v>2</v>
          </cell>
          <cell r="P3707">
            <v>2</v>
          </cell>
          <cell r="Q3707">
            <v>6195.1</v>
          </cell>
          <cell r="R3707">
            <v>4351.8999999999996</v>
          </cell>
          <cell r="S3707">
            <v>4351.8999999999996</v>
          </cell>
          <cell r="T3707">
            <v>184</v>
          </cell>
        </row>
        <row r="3708">
          <cell r="C3708" t="str">
            <v>Лысьвенский городской округ Пермского края</v>
          </cell>
          <cell r="D3708" t="str">
            <v>г. Лысьва, ул. Смышляева, д. 40</v>
          </cell>
          <cell r="E3708" t="b">
            <v>1</v>
          </cell>
          <cell r="F3708">
            <v>1983</v>
          </cell>
          <cell r="H3708" t="str">
            <v>Шлакоблок</v>
          </cell>
          <cell r="L3708">
            <v>9</v>
          </cell>
          <cell r="M3708">
            <v>2</v>
          </cell>
          <cell r="N3708">
            <v>2</v>
          </cell>
          <cell r="O3708">
            <v>2</v>
          </cell>
          <cell r="Q3708">
            <v>4508.5</v>
          </cell>
          <cell r="R3708">
            <v>4169.8999999999996</v>
          </cell>
          <cell r="S3708">
            <v>4147.5</v>
          </cell>
          <cell r="T3708">
            <v>236</v>
          </cell>
        </row>
        <row r="3709">
          <cell r="C3709" t="str">
            <v>Лысьвенский городской округ Пермского края</v>
          </cell>
          <cell r="D3709" t="str">
            <v>г. Лысьва, ул. Смышляева, д. 42</v>
          </cell>
          <cell r="E3709" t="b">
            <v>1</v>
          </cell>
          <cell r="F3709">
            <v>1978</v>
          </cell>
          <cell r="L3709">
            <v>5</v>
          </cell>
          <cell r="M3709">
            <v>8</v>
          </cell>
          <cell r="Q3709">
            <v>5168.1000000000004</v>
          </cell>
          <cell r="R3709">
            <v>3604.7</v>
          </cell>
          <cell r="S3709">
            <v>3604.7</v>
          </cell>
        </row>
        <row r="3710">
          <cell r="C3710" t="str">
            <v>Лысьвенский городской округ Пермского края</v>
          </cell>
          <cell r="D3710" t="str">
            <v>г. Лысьва, ул. Смышляева, д. 44</v>
          </cell>
          <cell r="E3710" t="b">
            <v>1</v>
          </cell>
          <cell r="F3710">
            <v>1978</v>
          </cell>
          <cell r="H3710" t="str">
            <v>Блоки</v>
          </cell>
          <cell r="L3710">
            <v>5</v>
          </cell>
          <cell r="M3710">
            <v>4</v>
          </cell>
          <cell r="Q3710">
            <v>3522.8</v>
          </cell>
          <cell r="R3710">
            <v>3246.8</v>
          </cell>
          <cell r="S3710">
            <v>3246.8</v>
          </cell>
          <cell r="T3710">
            <v>110</v>
          </cell>
        </row>
        <row r="3711">
          <cell r="C3711" t="str">
            <v>Лысьвенский городской округ Пермского края</v>
          </cell>
          <cell r="D3711" t="str">
            <v>г. Лысьва, ул. Смышляева, д. 46</v>
          </cell>
          <cell r="E3711" t="b">
            <v>1</v>
          </cell>
          <cell r="F3711">
            <v>1983</v>
          </cell>
          <cell r="H3711" t="str">
            <v>Панель</v>
          </cell>
          <cell r="L3711">
            <v>5</v>
          </cell>
          <cell r="M3711">
            <v>8</v>
          </cell>
          <cell r="Q3711">
            <v>5969.9</v>
          </cell>
          <cell r="R3711">
            <v>4920.2</v>
          </cell>
          <cell r="S3711">
            <v>4920.2</v>
          </cell>
          <cell r="T3711">
            <v>115</v>
          </cell>
        </row>
        <row r="3712">
          <cell r="C3712" t="str">
            <v>Лысьвенский городской округ Пермского края</v>
          </cell>
          <cell r="D3712" t="str">
            <v>г. Лысьва, ул. Смышляева, д. 104</v>
          </cell>
          <cell r="E3712" t="b">
            <v>1</v>
          </cell>
          <cell r="F3712">
            <v>1980</v>
          </cell>
          <cell r="H3712" t="str">
            <v>Крупные панели</v>
          </cell>
          <cell r="L3712">
            <v>5</v>
          </cell>
          <cell r="M3712">
            <v>4</v>
          </cell>
          <cell r="Q3712">
            <v>4566.6000000000004</v>
          </cell>
          <cell r="R3712">
            <v>2901.6</v>
          </cell>
          <cell r="S3712">
            <v>2901.6</v>
          </cell>
          <cell r="T3712">
            <v>113</v>
          </cell>
        </row>
        <row r="3713">
          <cell r="C3713" t="str">
            <v>Лысьвенский городской округ Пермского края</v>
          </cell>
          <cell r="D3713" t="str">
            <v>г. Лысьва, ул. Смышляева, д. 106</v>
          </cell>
          <cell r="E3713" t="b">
            <v>1</v>
          </cell>
          <cell r="F3713">
            <v>1978</v>
          </cell>
          <cell r="H3713" t="str">
            <v>Блоки</v>
          </cell>
          <cell r="L3713">
            <v>5</v>
          </cell>
          <cell r="M3713">
            <v>2</v>
          </cell>
          <cell r="Q3713">
            <v>4209</v>
          </cell>
          <cell r="R3713">
            <v>2616</v>
          </cell>
          <cell r="S3713">
            <v>2616</v>
          </cell>
        </row>
        <row r="3714">
          <cell r="C3714" t="str">
            <v>Лысьвенский городской округ Пермского края</v>
          </cell>
          <cell r="D3714" t="str">
            <v>г. Лысьва, ул. Смышляева, д. 108</v>
          </cell>
          <cell r="E3714" t="b">
            <v>1</v>
          </cell>
          <cell r="F3714">
            <v>1979</v>
          </cell>
          <cell r="H3714" t="str">
            <v>стеновые панели (ячеистый бетон)</v>
          </cell>
          <cell r="I3714" t="str">
            <v>плоская</v>
          </cell>
          <cell r="K3714" t="str">
            <v>имеется</v>
          </cell>
          <cell r="L3714">
            <v>5</v>
          </cell>
          <cell r="M3714">
            <v>6</v>
          </cell>
          <cell r="Q3714">
            <v>4336.3</v>
          </cell>
          <cell r="R3714">
            <v>4336.3</v>
          </cell>
          <cell r="S3714">
            <v>3899</v>
          </cell>
          <cell r="T3714">
            <v>167</v>
          </cell>
        </row>
        <row r="3715">
          <cell r="C3715" t="str">
            <v>Лысьвенский городской округ Пермского края</v>
          </cell>
          <cell r="D3715" t="str">
            <v>г. Лысьва, ул. Советская, д. 6</v>
          </cell>
          <cell r="E3715" t="b">
            <v>1</v>
          </cell>
          <cell r="F3715">
            <v>1969</v>
          </cell>
          <cell r="H3715" t="str">
            <v>Блоки</v>
          </cell>
          <cell r="L3715">
            <v>5</v>
          </cell>
          <cell r="M3715">
            <v>8</v>
          </cell>
          <cell r="Q3715">
            <v>7094</v>
          </cell>
          <cell r="R3715">
            <v>6242.1</v>
          </cell>
          <cell r="S3715">
            <v>5706.4</v>
          </cell>
          <cell r="T3715">
            <v>240</v>
          </cell>
        </row>
        <row r="3716">
          <cell r="C3716" t="str">
            <v>Лысьвенский городской округ Пермского края</v>
          </cell>
          <cell r="D3716" t="str">
            <v>г. Лысьва, ул. Суворова, д. 14</v>
          </cell>
          <cell r="E3716" t="b">
            <v>1</v>
          </cell>
          <cell r="F3716">
            <v>2014</v>
          </cell>
          <cell r="H3716" t="str">
            <v>бетонные блоки</v>
          </cell>
          <cell r="I3716" t="str">
            <v>скатная</v>
          </cell>
          <cell r="J3716" t="str">
            <v>ГАЗ</v>
          </cell>
          <cell r="K3716" t="str">
            <v>имеется</v>
          </cell>
          <cell r="L3716">
            <v>3</v>
          </cell>
          <cell r="M3716">
            <v>2</v>
          </cell>
          <cell r="Q3716">
            <v>1247</v>
          </cell>
          <cell r="R3716">
            <v>910.5</v>
          </cell>
          <cell r="S3716">
            <v>514.5</v>
          </cell>
          <cell r="T3716">
            <v>24</v>
          </cell>
        </row>
        <row r="3717">
          <cell r="C3717" t="str">
            <v>Лысьвенский городской округ Пермского края</v>
          </cell>
          <cell r="D3717" t="str">
            <v>г. Лысьва, ул. Суворова, д. 19</v>
          </cell>
          <cell r="E3717" t="b">
            <v>1</v>
          </cell>
          <cell r="F3717">
            <v>1947</v>
          </cell>
          <cell r="H3717" t="str">
            <v>Камень</v>
          </cell>
          <cell r="L3717">
            <v>2</v>
          </cell>
          <cell r="M3717">
            <v>1</v>
          </cell>
          <cell r="Q3717">
            <v>528.4</v>
          </cell>
          <cell r="R3717">
            <v>479.9</v>
          </cell>
          <cell r="S3717">
            <v>479.9</v>
          </cell>
          <cell r="T3717">
            <v>21</v>
          </cell>
        </row>
        <row r="3718">
          <cell r="C3718" t="str">
            <v>Лысьвенский городской округ Пермского края</v>
          </cell>
          <cell r="D3718" t="str">
            <v>г. Лысьва, ул. Суворова, д. 20</v>
          </cell>
          <cell r="E3718" t="b">
            <v>1</v>
          </cell>
          <cell r="F3718">
            <v>1947</v>
          </cell>
          <cell r="H3718" t="str">
            <v>Камень</v>
          </cell>
          <cell r="L3718">
            <v>2</v>
          </cell>
          <cell r="M3718">
            <v>1</v>
          </cell>
          <cell r="Q3718">
            <v>518.9</v>
          </cell>
          <cell r="R3718">
            <v>476.6</v>
          </cell>
          <cell r="S3718">
            <v>476.6</v>
          </cell>
          <cell r="T3718">
            <v>20</v>
          </cell>
        </row>
        <row r="3719">
          <cell r="C3719" t="str">
            <v>Лысьвенский городской округ Пермского края</v>
          </cell>
          <cell r="D3719" t="str">
            <v>г. Лысьва, ул. Суворова, д. 23</v>
          </cell>
          <cell r="E3719" t="b">
            <v>1</v>
          </cell>
          <cell r="F3719">
            <v>1947</v>
          </cell>
          <cell r="H3719" t="str">
            <v>шлакоблок</v>
          </cell>
          <cell r="L3719">
            <v>2</v>
          </cell>
          <cell r="M3719">
            <v>1</v>
          </cell>
          <cell r="Q3719">
            <v>466.1</v>
          </cell>
          <cell r="R3719">
            <v>466.1</v>
          </cell>
          <cell r="S3719">
            <v>419.49</v>
          </cell>
        </row>
        <row r="3720">
          <cell r="C3720" t="str">
            <v>Лысьвенский городской округ Пермского края</v>
          </cell>
          <cell r="D3720" t="str">
            <v>г. Лысьва, ул. Суворова, д. 25</v>
          </cell>
          <cell r="E3720" t="b">
            <v>1</v>
          </cell>
          <cell r="F3720">
            <v>1951</v>
          </cell>
          <cell r="H3720" t="str">
            <v>Шлакоблок</v>
          </cell>
          <cell r="L3720">
            <v>2</v>
          </cell>
          <cell r="M3720">
            <v>3</v>
          </cell>
          <cell r="Q3720">
            <v>1469.2</v>
          </cell>
          <cell r="R3720">
            <v>1239.4000000000001</v>
          </cell>
          <cell r="S3720">
            <v>1239.4000000000001</v>
          </cell>
          <cell r="T3720">
            <v>61</v>
          </cell>
        </row>
        <row r="3721">
          <cell r="C3721" t="str">
            <v>Лысьвенский городской округ Пермского края</v>
          </cell>
          <cell r="D3721" t="str">
            <v>г. Лысьва, ул. Суворова, д. 27</v>
          </cell>
          <cell r="E3721" t="b">
            <v>1</v>
          </cell>
          <cell r="F3721">
            <v>1949</v>
          </cell>
          <cell r="H3721" t="str">
            <v>Шлакоблок</v>
          </cell>
          <cell r="L3721">
            <v>2</v>
          </cell>
          <cell r="M3721">
            <v>1</v>
          </cell>
          <cell r="Q3721">
            <v>441.7</v>
          </cell>
          <cell r="R3721">
            <v>404.2</v>
          </cell>
          <cell r="S3721">
            <v>404.2</v>
          </cell>
          <cell r="T3721">
            <v>20</v>
          </cell>
        </row>
        <row r="3722">
          <cell r="C3722" t="str">
            <v>Лысьвенский городской округ Пермского края</v>
          </cell>
          <cell r="D3722" t="str">
            <v>г. Лысьва, ул. Суворова, д. 29</v>
          </cell>
          <cell r="E3722" t="b">
            <v>1</v>
          </cell>
          <cell r="F3722">
            <v>1952</v>
          </cell>
          <cell r="H3722" t="str">
            <v>Шлакоблок</v>
          </cell>
          <cell r="L3722">
            <v>2</v>
          </cell>
          <cell r="M3722">
            <v>2</v>
          </cell>
          <cell r="Q3722">
            <v>1135.2</v>
          </cell>
          <cell r="R3722">
            <v>1062</v>
          </cell>
          <cell r="S3722">
            <v>677.4</v>
          </cell>
          <cell r="T3722">
            <v>32</v>
          </cell>
        </row>
        <row r="3723">
          <cell r="C3723" t="str">
            <v>Лысьвенский городской округ Пермского края</v>
          </cell>
          <cell r="D3723" t="str">
            <v>г. Лысьва, ул. Суворова, д. 30</v>
          </cell>
          <cell r="E3723" t="b">
            <v>1</v>
          </cell>
          <cell r="F3723">
            <v>1963</v>
          </cell>
          <cell r="H3723" t="str">
            <v>Шлакоблок</v>
          </cell>
          <cell r="L3723">
            <v>4</v>
          </cell>
          <cell r="M3723">
            <v>2</v>
          </cell>
          <cell r="Q3723">
            <v>1364.2</v>
          </cell>
          <cell r="R3723">
            <v>1293.2</v>
          </cell>
          <cell r="S3723">
            <v>1142.8</v>
          </cell>
          <cell r="T3723">
            <v>58</v>
          </cell>
        </row>
        <row r="3724">
          <cell r="C3724" t="str">
            <v>Лысьвенский городской округ Пермского края</v>
          </cell>
          <cell r="D3724" t="str">
            <v>г. Лысьва, ул. Суворова, д. 31</v>
          </cell>
          <cell r="E3724" t="b">
            <v>1</v>
          </cell>
          <cell r="F3724">
            <v>1949</v>
          </cell>
          <cell r="H3724" t="str">
            <v>Шлакоблок</v>
          </cell>
          <cell r="L3724">
            <v>2</v>
          </cell>
          <cell r="M3724">
            <v>1</v>
          </cell>
          <cell r="Q3724">
            <v>446</v>
          </cell>
          <cell r="R3724">
            <v>408.1</v>
          </cell>
          <cell r="S3724">
            <v>408.1</v>
          </cell>
          <cell r="T3724">
            <v>21</v>
          </cell>
        </row>
        <row r="3725">
          <cell r="C3725" t="str">
            <v>Лысьвенский городской округ Пермского края</v>
          </cell>
          <cell r="D3725" t="str">
            <v>г. Лысьва, ул. Суворова, д. 36</v>
          </cell>
          <cell r="E3725" t="b">
            <v>1</v>
          </cell>
          <cell r="F3725">
            <v>1949</v>
          </cell>
          <cell r="H3725" t="str">
            <v>Шлакоблок</v>
          </cell>
          <cell r="L3725">
            <v>2</v>
          </cell>
          <cell r="M3725">
            <v>1</v>
          </cell>
          <cell r="Q3725">
            <v>451.9</v>
          </cell>
          <cell r="R3725">
            <v>402.1</v>
          </cell>
          <cell r="S3725">
            <v>402.1</v>
          </cell>
          <cell r="T3725">
            <v>17</v>
          </cell>
        </row>
        <row r="3726">
          <cell r="C3726" t="str">
            <v>Лысьвенский городской округ Пермского края</v>
          </cell>
          <cell r="D3726" t="str">
            <v>г. Лысьва, ул. Суворова, д. 38</v>
          </cell>
          <cell r="E3726" t="b">
            <v>1</v>
          </cell>
          <cell r="F3726">
            <v>1950</v>
          </cell>
          <cell r="H3726" t="str">
            <v>Шлакоблок</v>
          </cell>
          <cell r="L3726">
            <v>2</v>
          </cell>
          <cell r="M3726">
            <v>2</v>
          </cell>
          <cell r="Q3726">
            <v>736.2</v>
          </cell>
          <cell r="R3726">
            <v>735.2</v>
          </cell>
          <cell r="S3726">
            <v>735.2</v>
          </cell>
          <cell r="T3726">
            <v>26</v>
          </cell>
        </row>
        <row r="3727">
          <cell r="C3727" t="str">
            <v>Лысьвенский городской округ Пермского края</v>
          </cell>
          <cell r="D3727" t="str">
            <v>г. Лысьва, ул. Суворова, д. 42</v>
          </cell>
          <cell r="E3727" t="b">
            <v>1</v>
          </cell>
          <cell r="F3727">
            <v>1951</v>
          </cell>
          <cell r="H3727" t="str">
            <v>Шлакоблок</v>
          </cell>
          <cell r="L3727">
            <v>2</v>
          </cell>
          <cell r="M3727">
            <v>3</v>
          </cell>
          <cell r="Q3727">
            <v>1671.2</v>
          </cell>
          <cell r="R3727">
            <v>1238.2</v>
          </cell>
          <cell r="S3727">
            <v>1112.5999999999999</v>
          </cell>
          <cell r="T3727">
            <v>47</v>
          </cell>
        </row>
        <row r="3728">
          <cell r="C3728" t="str">
            <v>Лысьвенский городской округ Пермского края</v>
          </cell>
          <cell r="D3728" t="str">
            <v>г. Лысьва, ул. Суворова, д. 25А</v>
          </cell>
          <cell r="E3728" t="b">
            <v>1</v>
          </cell>
          <cell r="F3728">
            <v>1950</v>
          </cell>
          <cell r="H3728" t="str">
            <v>Шлакоблок</v>
          </cell>
          <cell r="L3728">
            <v>2</v>
          </cell>
          <cell r="M3728">
            <v>1</v>
          </cell>
          <cell r="Q3728">
            <v>456.4</v>
          </cell>
          <cell r="R3728">
            <v>417.9</v>
          </cell>
          <cell r="S3728">
            <v>417.9</v>
          </cell>
          <cell r="T3728">
            <v>16</v>
          </cell>
        </row>
        <row r="3729">
          <cell r="C3729" t="str">
            <v>Лысьвенский городской округ Пермского края</v>
          </cell>
          <cell r="D3729" t="str">
            <v>г. Лысьва, ул. Федосеева, д. 3</v>
          </cell>
          <cell r="E3729" t="b">
            <v>1</v>
          </cell>
          <cell r="F3729">
            <v>1968</v>
          </cell>
          <cell r="H3729" t="str">
            <v>КСБ</v>
          </cell>
          <cell r="L3729">
            <v>5</v>
          </cell>
          <cell r="M3729">
            <v>4</v>
          </cell>
          <cell r="Q3729">
            <v>3802.5</v>
          </cell>
          <cell r="R3729">
            <v>3381.3</v>
          </cell>
          <cell r="S3729">
            <v>3337.3</v>
          </cell>
          <cell r="T3729">
            <v>140</v>
          </cell>
        </row>
        <row r="3730">
          <cell r="C3730" t="str">
            <v>Лысьвенский городской округ Пермского края</v>
          </cell>
          <cell r="D3730" t="str">
            <v>г. Лысьва, ул. Федосеева, д. 5</v>
          </cell>
          <cell r="E3730" t="b">
            <v>1</v>
          </cell>
          <cell r="F3730">
            <v>1967</v>
          </cell>
          <cell r="H3730" t="str">
            <v>Блоки</v>
          </cell>
          <cell r="L3730">
            <v>5</v>
          </cell>
          <cell r="M3730">
            <v>4</v>
          </cell>
          <cell r="Q3730">
            <v>4353.7</v>
          </cell>
          <cell r="R3730">
            <v>4353.7</v>
          </cell>
          <cell r="S3730">
            <v>2693.1</v>
          </cell>
          <cell r="T3730">
            <v>118</v>
          </cell>
        </row>
        <row r="3731">
          <cell r="C3731" t="str">
            <v>Лысьвенский городской округ Пермского края</v>
          </cell>
          <cell r="D3731" t="str">
            <v>г. Лысьва, ул. Федосеева, д. 7</v>
          </cell>
          <cell r="E3731" t="b">
            <v>1</v>
          </cell>
          <cell r="F3731">
            <v>1968</v>
          </cell>
          <cell r="H3731" t="str">
            <v>Блоки</v>
          </cell>
          <cell r="L3731">
            <v>5</v>
          </cell>
          <cell r="M3731">
            <v>2</v>
          </cell>
          <cell r="Q3731">
            <v>2299.1999999999998</v>
          </cell>
          <cell r="R3731">
            <v>1426.4</v>
          </cell>
          <cell r="S3731">
            <v>1426.4</v>
          </cell>
          <cell r="T3731">
            <v>138</v>
          </cell>
        </row>
        <row r="3732">
          <cell r="C3732" t="str">
            <v>Лысьвенский городской округ Пермского края</v>
          </cell>
          <cell r="D3732" t="str">
            <v>г. Лысьва, ул. Федосеева, д. 21</v>
          </cell>
          <cell r="E3732" t="b">
            <v>1</v>
          </cell>
          <cell r="F3732">
            <v>1958</v>
          </cell>
          <cell r="H3732" t="str">
            <v>Блоки ксб</v>
          </cell>
          <cell r="L3732">
            <v>5</v>
          </cell>
          <cell r="M3732">
            <v>4</v>
          </cell>
          <cell r="Q3732">
            <v>3536.4</v>
          </cell>
          <cell r="R3732">
            <v>2587.8000000000002</v>
          </cell>
          <cell r="S3732">
            <v>2382.1999999999998</v>
          </cell>
          <cell r="T3732">
            <v>91</v>
          </cell>
        </row>
        <row r="3733">
          <cell r="C3733" t="str">
            <v>Лысьвенский городской округ Пермского края</v>
          </cell>
          <cell r="D3733" t="str">
            <v>г. Лысьва, ул. Федосеева, д. 33</v>
          </cell>
          <cell r="E3733" t="b">
            <v>1</v>
          </cell>
          <cell r="F3733">
            <v>1972</v>
          </cell>
          <cell r="H3733" t="str">
            <v>блоки, кирпич</v>
          </cell>
          <cell r="I3733" t="str">
            <v>плоская</v>
          </cell>
          <cell r="K3733" t="str">
            <v>имеется</v>
          </cell>
          <cell r="L3733">
            <v>5</v>
          </cell>
          <cell r="M3733">
            <v>4</v>
          </cell>
          <cell r="Q3733">
            <v>4380.8</v>
          </cell>
          <cell r="R3733">
            <v>3979</v>
          </cell>
          <cell r="S3733">
            <v>2668.9</v>
          </cell>
        </row>
        <row r="3734">
          <cell r="C3734" t="str">
            <v>Лысьвенский городской округ Пермского края</v>
          </cell>
          <cell r="D3734" t="str">
            <v>г. Лысьва, ул. Федосеева, д. 35</v>
          </cell>
          <cell r="E3734" t="b">
            <v>1</v>
          </cell>
          <cell r="F3734">
            <v>1975</v>
          </cell>
          <cell r="H3734" t="str">
            <v>Блоки</v>
          </cell>
          <cell r="L3734">
            <v>5</v>
          </cell>
          <cell r="M3734">
            <v>4</v>
          </cell>
          <cell r="Q3734">
            <v>3951.6</v>
          </cell>
          <cell r="R3734">
            <v>2742.1</v>
          </cell>
          <cell r="S3734">
            <v>2742.1</v>
          </cell>
          <cell r="T3734">
            <v>112</v>
          </cell>
        </row>
        <row r="3735">
          <cell r="C3735" t="str">
            <v>Лысьвенский городской округ Пермского края</v>
          </cell>
          <cell r="D3735" t="str">
            <v>г. Лысьва, ул. Федосеева, д. 37</v>
          </cell>
          <cell r="E3735" t="b">
            <v>1</v>
          </cell>
          <cell r="F3735">
            <v>1975</v>
          </cell>
          <cell r="H3735" t="str">
            <v>Блоки</v>
          </cell>
          <cell r="L3735">
            <v>5</v>
          </cell>
          <cell r="M3735">
            <v>6</v>
          </cell>
          <cell r="Q3735">
            <v>5214.5</v>
          </cell>
          <cell r="R3735">
            <v>4552.1000000000004</v>
          </cell>
          <cell r="S3735">
            <v>4552.1000000000004</v>
          </cell>
          <cell r="T3735">
            <v>214</v>
          </cell>
        </row>
        <row r="3736">
          <cell r="C3736" t="str">
            <v>Лысьвенский городской округ Пермского края</v>
          </cell>
          <cell r="D3736" t="str">
            <v>г. Лысьва, ул. Федосеева, д. 39</v>
          </cell>
          <cell r="E3736" t="b">
            <v>1</v>
          </cell>
          <cell r="F3736">
            <v>1974</v>
          </cell>
          <cell r="H3736" t="str">
            <v>Блоки</v>
          </cell>
          <cell r="L3736">
            <v>5</v>
          </cell>
          <cell r="M3736">
            <v>6</v>
          </cell>
          <cell r="Q3736">
            <v>5195.1000000000004</v>
          </cell>
          <cell r="R3736">
            <v>4524.6000000000004</v>
          </cell>
          <cell r="S3736">
            <v>4524.6000000000004</v>
          </cell>
          <cell r="T3736">
            <v>208</v>
          </cell>
        </row>
        <row r="3737">
          <cell r="C3737" t="str">
            <v>Лысьвенский городской округ Пермского края</v>
          </cell>
          <cell r="D3737" t="str">
            <v>г. Лысьва, ул. Федосеева, д. 45</v>
          </cell>
          <cell r="E3737" t="b">
            <v>1</v>
          </cell>
          <cell r="F3737">
            <v>1980</v>
          </cell>
          <cell r="H3737" t="str">
            <v>Панель</v>
          </cell>
          <cell r="L3737">
            <v>5</v>
          </cell>
          <cell r="M3737">
            <v>8</v>
          </cell>
          <cell r="Q3737">
            <v>5770.7</v>
          </cell>
          <cell r="R3737">
            <v>5168.1000000000004</v>
          </cell>
          <cell r="S3737">
            <v>5168.1000000000004</v>
          </cell>
          <cell r="T3737">
            <v>278</v>
          </cell>
        </row>
        <row r="3738">
          <cell r="C3738" t="str">
            <v>Лысьвенский городской округ Пермского края</v>
          </cell>
          <cell r="D3738" t="str">
            <v>г. Лысьва, ул. Федосеева, д. 54</v>
          </cell>
          <cell r="E3738" t="b">
            <v>1</v>
          </cell>
          <cell r="F3738">
            <v>1979</v>
          </cell>
          <cell r="H3738" t="str">
            <v>железобетон</v>
          </cell>
          <cell r="I3738" t="str">
            <v>плоская</v>
          </cell>
          <cell r="J3738" t="str">
            <v>ГАЗ</v>
          </cell>
          <cell r="K3738" t="str">
            <v>имеется</v>
          </cell>
          <cell r="L3738">
            <v>5</v>
          </cell>
          <cell r="M3738">
            <v>2</v>
          </cell>
          <cell r="Q3738">
            <v>3309.5</v>
          </cell>
          <cell r="R3738">
            <v>3160.3</v>
          </cell>
          <cell r="S3738">
            <v>3160.3</v>
          </cell>
          <cell r="T3738">
            <v>142</v>
          </cell>
        </row>
        <row r="3739">
          <cell r="C3739" t="str">
            <v>Лысьвенский городской округ Пермского края</v>
          </cell>
          <cell r="D3739" t="str">
            <v>г. Лысьва, ул. Федосеева, д. 55</v>
          </cell>
          <cell r="E3739" t="b">
            <v>1</v>
          </cell>
          <cell r="F3739">
            <v>1983</v>
          </cell>
          <cell r="H3739" t="str">
            <v>Крупные блоки</v>
          </cell>
          <cell r="L3739">
            <v>5</v>
          </cell>
          <cell r="M3739">
            <v>6</v>
          </cell>
          <cell r="Q3739">
            <v>5207.3</v>
          </cell>
          <cell r="R3739">
            <v>3870.3</v>
          </cell>
          <cell r="S3739">
            <v>3846.2</v>
          </cell>
          <cell r="T3739">
            <v>193</v>
          </cell>
        </row>
        <row r="3740">
          <cell r="C3740" t="str">
            <v>Лысьвенский городской округ Пермского края</v>
          </cell>
          <cell r="D3740" t="str">
            <v>г. Лысьва, ул. Федосеева, д. 56</v>
          </cell>
          <cell r="E3740" t="b">
            <v>1</v>
          </cell>
          <cell r="F3740">
            <v>1982</v>
          </cell>
          <cell r="H3740" t="str">
            <v>Панель</v>
          </cell>
          <cell r="L3740">
            <v>5</v>
          </cell>
          <cell r="M3740">
            <v>4</v>
          </cell>
          <cell r="Q3740">
            <v>2960.6</v>
          </cell>
          <cell r="R3740">
            <v>2584.1999999999998</v>
          </cell>
          <cell r="S3740">
            <v>2583.5</v>
          </cell>
        </row>
        <row r="3741">
          <cell r="C3741" t="str">
            <v>Лысьвенский городской округ Пермского края</v>
          </cell>
          <cell r="D3741" t="str">
            <v>г. Лысьва, ул. Федосеева, д. 57</v>
          </cell>
          <cell r="E3741" t="b">
            <v>1</v>
          </cell>
          <cell r="F3741">
            <v>1989</v>
          </cell>
          <cell r="H3741" t="str">
            <v>панели</v>
          </cell>
          <cell r="I3741" t="str">
            <v>плоская</v>
          </cell>
          <cell r="K3741" t="str">
            <v>имеется</v>
          </cell>
          <cell r="L3741">
            <v>5</v>
          </cell>
          <cell r="M3741">
            <v>6</v>
          </cell>
          <cell r="Q3741">
            <v>3858.9</v>
          </cell>
          <cell r="R3741">
            <v>3858.9</v>
          </cell>
          <cell r="S3741">
            <v>3858.9</v>
          </cell>
          <cell r="T3741">
            <v>172</v>
          </cell>
        </row>
        <row r="3742">
          <cell r="C3742" t="str">
            <v>Лысьвенский городской округ Пермского края</v>
          </cell>
          <cell r="D3742" t="str">
            <v>г. Лысьва, ул. Федосеева, д. 58</v>
          </cell>
          <cell r="E3742" t="b">
            <v>1</v>
          </cell>
          <cell r="F3742">
            <v>1982</v>
          </cell>
          <cell r="H3742" t="str">
            <v>Панель</v>
          </cell>
          <cell r="L3742">
            <v>5</v>
          </cell>
          <cell r="M3742">
            <v>9</v>
          </cell>
          <cell r="Q3742">
            <v>6643.7</v>
          </cell>
          <cell r="R3742">
            <v>5939.5</v>
          </cell>
          <cell r="S3742">
            <v>5939.5</v>
          </cell>
          <cell r="T3742">
            <v>206</v>
          </cell>
        </row>
        <row r="3743">
          <cell r="C3743" t="str">
            <v>Лысьвенский городской округ Пермского края</v>
          </cell>
          <cell r="D3743" t="str">
            <v>г. Лысьва, ул. Федосеева, д. 33А</v>
          </cell>
          <cell r="E3743" t="b">
            <v>1</v>
          </cell>
          <cell r="F3743">
            <v>1974</v>
          </cell>
          <cell r="I3743" t="str">
            <v>плоская</v>
          </cell>
          <cell r="L3743">
            <v>5</v>
          </cell>
          <cell r="M3743">
            <v>4</v>
          </cell>
          <cell r="Q3743">
            <v>3870.8</v>
          </cell>
          <cell r="R3743">
            <v>3208.7</v>
          </cell>
          <cell r="S3743">
            <v>3208.7</v>
          </cell>
        </row>
        <row r="3744">
          <cell r="C3744" t="str">
            <v>Лысьвенский городской округ Пермского края</v>
          </cell>
          <cell r="D3744" t="str">
            <v>г. Лысьва, ул. Федосеева, д. 3А</v>
          </cell>
          <cell r="E3744" t="b">
            <v>1</v>
          </cell>
          <cell r="F3744">
            <v>1969</v>
          </cell>
          <cell r="H3744" t="str">
            <v>Крупные блоки</v>
          </cell>
          <cell r="L3744">
            <v>5</v>
          </cell>
          <cell r="M3744">
            <v>4</v>
          </cell>
          <cell r="Q3744">
            <v>3870.7</v>
          </cell>
          <cell r="R3744">
            <v>3454.1</v>
          </cell>
          <cell r="S3744">
            <v>3364.5</v>
          </cell>
          <cell r="T3744">
            <v>153</v>
          </cell>
        </row>
        <row r="3745">
          <cell r="C3745" t="str">
            <v>Лысьвенский городской округ Пермского края</v>
          </cell>
          <cell r="D3745" t="str">
            <v>г. Лысьва, ул. Федосеева, д. 57А</v>
          </cell>
          <cell r="E3745" t="b">
            <v>1</v>
          </cell>
          <cell r="F3745">
            <v>1990</v>
          </cell>
          <cell r="H3745" t="str">
            <v>панели</v>
          </cell>
          <cell r="I3745" t="str">
            <v>плоская</v>
          </cell>
          <cell r="K3745" t="str">
            <v>имеется</v>
          </cell>
          <cell r="L3745">
            <v>5</v>
          </cell>
          <cell r="M3745">
            <v>9</v>
          </cell>
          <cell r="Q3745">
            <v>5933.4</v>
          </cell>
          <cell r="R3745">
            <v>5933.4</v>
          </cell>
          <cell r="S3745">
            <v>5933.4</v>
          </cell>
          <cell r="T3745">
            <v>258</v>
          </cell>
        </row>
        <row r="3746">
          <cell r="C3746" t="str">
            <v>Лысьвенский городской округ Пермского края</v>
          </cell>
          <cell r="D3746" t="str">
            <v>г. Лысьва, ул. Фестивальная, д. 2</v>
          </cell>
          <cell r="E3746" t="b">
            <v>1</v>
          </cell>
          <cell r="F3746">
            <v>1960</v>
          </cell>
          <cell r="H3746" t="str">
            <v>Блоки КСБ</v>
          </cell>
          <cell r="L3746">
            <v>5</v>
          </cell>
          <cell r="M3746">
            <v>3</v>
          </cell>
          <cell r="Q3746">
            <v>2562.6999999999998</v>
          </cell>
          <cell r="R3746">
            <v>2302</v>
          </cell>
          <cell r="S3746">
            <v>2050.1</v>
          </cell>
          <cell r="T3746">
            <v>82</v>
          </cell>
        </row>
        <row r="3747">
          <cell r="C3747" t="str">
            <v>Лысьвенский городской округ Пермского края</v>
          </cell>
          <cell r="D3747" t="str">
            <v>г. Лысьва, ул. Фестивальная, д. 4</v>
          </cell>
          <cell r="E3747" t="b">
            <v>1</v>
          </cell>
          <cell r="F3747">
            <v>1960</v>
          </cell>
          <cell r="H3747" t="str">
            <v>Блоки ксб</v>
          </cell>
          <cell r="L3747">
            <v>5</v>
          </cell>
          <cell r="M3747">
            <v>3</v>
          </cell>
          <cell r="Q3747">
            <v>2578.5</v>
          </cell>
          <cell r="R3747">
            <v>2301.8000000000002</v>
          </cell>
          <cell r="S3747">
            <v>2028.9</v>
          </cell>
          <cell r="T3747">
            <v>89</v>
          </cell>
        </row>
        <row r="3748">
          <cell r="C3748" t="str">
            <v>Лысьвенский городской округ Пермского края</v>
          </cell>
          <cell r="D3748" t="str">
            <v>г. Лысьва, ул. Фестивальная, д. 6</v>
          </cell>
          <cell r="E3748" t="b">
            <v>1</v>
          </cell>
          <cell r="F3748">
            <v>1960</v>
          </cell>
          <cell r="H3748" t="str">
            <v>Блоки ксб</v>
          </cell>
          <cell r="L3748">
            <v>5</v>
          </cell>
          <cell r="M3748">
            <v>3</v>
          </cell>
          <cell r="Q3748">
            <v>2677.8</v>
          </cell>
          <cell r="R3748">
            <v>2417.4</v>
          </cell>
          <cell r="S3748">
            <v>1919.4</v>
          </cell>
          <cell r="T3748">
            <v>92</v>
          </cell>
        </row>
        <row r="3749">
          <cell r="C3749" t="str">
            <v>Лысьвенский городской округ Пермского края</v>
          </cell>
          <cell r="D3749" t="str">
            <v>г. Лысьва, ул. Фестивальная, д. 8</v>
          </cell>
          <cell r="E3749" t="b">
            <v>1</v>
          </cell>
          <cell r="F3749">
            <v>1961</v>
          </cell>
          <cell r="H3749" t="str">
            <v>Блоки</v>
          </cell>
          <cell r="L3749">
            <v>4</v>
          </cell>
          <cell r="M3749">
            <v>3</v>
          </cell>
          <cell r="Q3749">
            <v>2613.3000000000002</v>
          </cell>
          <cell r="R3749">
            <v>2271.3000000000002</v>
          </cell>
          <cell r="S3749">
            <v>2271.3000000000002</v>
          </cell>
          <cell r="T3749">
            <v>101</v>
          </cell>
        </row>
        <row r="3750">
          <cell r="C3750" t="str">
            <v>Лысьвенский городской округ Пермского края</v>
          </cell>
          <cell r="D3750" t="str">
            <v>г. Лысьва, ул. Фестивальная, д. 10</v>
          </cell>
          <cell r="E3750" t="b">
            <v>1</v>
          </cell>
          <cell r="F3750">
            <v>1961</v>
          </cell>
          <cell r="H3750" t="str">
            <v>Блоки ксб</v>
          </cell>
          <cell r="L3750">
            <v>5</v>
          </cell>
          <cell r="M3750">
            <v>4</v>
          </cell>
          <cell r="Q3750">
            <v>3581.3</v>
          </cell>
          <cell r="R3750">
            <v>3172.5</v>
          </cell>
          <cell r="S3750">
            <v>3110.8</v>
          </cell>
          <cell r="T3750">
            <v>116</v>
          </cell>
        </row>
        <row r="3751">
          <cell r="C3751" t="str">
            <v>Лысьвенский городской округ Пермского края</v>
          </cell>
          <cell r="D3751" t="str">
            <v>г. Лысьва, ул. Фестивальная, д. 14</v>
          </cell>
          <cell r="E3751" t="b">
            <v>1</v>
          </cell>
          <cell r="F3751">
            <v>1961</v>
          </cell>
          <cell r="H3751" t="str">
            <v>Блоки КСБ</v>
          </cell>
          <cell r="L3751">
            <v>5</v>
          </cell>
          <cell r="M3751">
            <v>4</v>
          </cell>
          <cell r="Q3751">
            <v>3727.4</v>
          </cell>
          <cell r="R3751">
            <v>3244.8</v>
          </cell>
          <cell r="S3751">
            <v>3167</v>
          </cell>
          <cell r="T3751">
            <v>138</v>
          </cell>
        </row>
        <row r="3752">
          <cell r="C3752" t="str">
            <v>Лысьвенский городской округ Пермского края</v>
          </cell>
          <cell r="D3752" t="str">
            <v>г. Лысьва, ул. Фестивальная, д. 16</v>
          </cell>
          <cell r="E3752" t="b">
            <v>1</v>
          </cell>
          <cell r="F3752">
            <v>1962</v>
          </cell>
          <cell r="H3752" t="str">
            <v>Блоки КСБ</v>
          </cell>
          <cell r="L3752">
            <v>5</v>
          </cell>
          <cell r="M3752">
            <v>3</v>
          </cell>
          <cell r="Q3752">
            <v>2717.7</v>
          </cell>
          <cell r="R3752">
            <v>2412.1999999999998</v>
          </cell>
          <cell r="S3752">
            <v>1979.4</v>
          </cell>
          <cell r="T3752">
            <v>89</v>
          </cell>
        </row>
        <row r="3753">
          <cell r="C3753" t="str">
            <v>Лысьвенский городской округ Пермского края</v>
          </cell>
          <cell r="D3753" t="str">
            <v>г. Лысьва, ул. Цветочная, д. 37</v>
          </cell>
          <cell r="E3753" t="b">
            <v>1</v>
          </cell>
          <cell r="F3753">
            <v>1984</v>
          </cell>
          <cell r="H3753" t="str">
            <v>кирпич</v>
          </cell>
          <cell r="I3753" t="str">
            <v>скатная</v>
          </cell>
          <cell r="K3753" t="str">
            <v>имеется</v>
          </cell>
          <cell r="L3753">
            <v>2</v>
          </cell>
          <cell r="M3753">
            <v>3</v>
          </cell>
          <cell r="Q3753">
            <v>923.4</v>
          </cell>
          <cell r="R3753">
            <v>513.70000000000005</v>
          </cell>
          <cell r="S3753">
            <v>513.70000000000005</v>
          </cell>
          <cell r="T3753">
            <v>24</v>
          </cell>
        </row>
        <row r="3754">
          <cell r="C3754" t="str">
            <v>Лысьвенский городской округ Пермского края</v>
          </cell>
          <cell r="D3754" t="str">
            <v>г. Лысьва, ул. Чайковского, д. 5</v>
          </cell>
          <cell r="E3754" t="b">
            <v>1</v>
          </cell>
          <cell r="F3754">
            <v>1990</v>
          </cell>
          <cell r="H3754" t="str">
            <v>блоки, кирпич</v>
          </cell>
          <cell r="I3754" t="str">
            <v>плоская</v>
          </cell>
          <cell r="K3754" t="str">
            <v>имеется</v>
          </cell>
          <cell r="L3754">
            <v>5</v>
          </cell>
          <cell r="M3754">
            <v>6</v>
          </cell>
          <cell r="Q3754">
            <v>5232</v>
          </cell>
          <cell r="R3754">
            <v>4594.2</v>
          </cell>
          <cell r="S3754">
            <v>4237.7</v>
          </cell>
        </row>
        <row r="3755">
          <cell r="C3755" t="str">
            <v>Лысьвенский городской округ Пермского края</v>
          </cell>
          <cell r="D3755" t="str">
            <v>г. Лысьва, ул. Чайковского, д. 6</v>
          </cell>
          <cell r="E3755" t="b">
            <v>1</v>
          </cell>
          <cell r="F3755">
            <v>1987</v>
          </cell>
          <cell r="H3755" t="str">
            <v>Блоки</v>
          </cell>
          <cell r="L3755">
            <v>5</v>
          </cell>
          <cell r="M3755">
            <v>16</v>
          </cell>
          <cell r="Q3755">
            <v>14466.9</v>
          </cell>
          <cell r="R3755">
            <v>11944.5</v>
          </cell>
          <cell r="S3755">
            <v>11552.6</v>
          </cell>
          <cell r="T3755">
            <v>568</v>
          </cell>
        </row>
        <row r="3756">
          <cell r="C3756" t="str">
            <v>Лысьвенский городской округ Пермского края</v>
          </cell>
          <cell r="D3756" t="str">
            <v>г. Лысьва, ул. Чайковского, д. 8</v>
          </cell>
          <cell r="E3756" t="b">
            <v>1</v>
          </cell>
          <cell r="F3756">
            <v>1984</v>
          </cell>
          <cell r="H3756" t="str">
            <v>Блоки</v>
          </cell>
          <cell r="L3756">
            <v>5</v>
          </cell>
          <cell r="M3756">
            <v>2</v>
          </cell>
          <cell r="Q3756">
            <v>3934.2</v>
          </cell>
          <cell r="R3756">
            <v>3301.4</v>
          </cell>
          <cell r="S3756">
            <v>3172.5</v>
          </cell>
          <cell r="T3756">
            <v>181</v>
          </cell>
        </row>
        <row r="3757">
          <cell r="C3757" t="str">
            <v>Лысьвенский городской округ Пермского края</v>
          </cell>
          <cell r="D3757" t="str">
            <v>г. Лысьва, ул. Чайковского, д. 10</v>
          </cell>
          <cell r="E3757" t="b">
            <v>1</v>
          </cell>
          <cell r="F3757">
            <v>1987</v>
          </cell>
          <cell r="H3757" t="str">
            <v>Панель</v>
          </cell>
          <cell r="L3757">
            <v>5</v>
          </cell>
          <cell r="M3757">
            <v>6</v>
          </cell>
          <cell r="Q3757">
            <v>4535.5</v>
          </cell>
          <cell r="R3757">
            <v>3904.2</v>
          </cell>
          <cell r="S3757">
            <v>3870.2</v>
          </cell>
          <cell r="T3757">
            <v>158</v>
          </cell>
        </row>
        <row r="3758">
          <cell r="C3758" t="str">
            <v>Лысьвенский городской округ Пермского края</v>
          </cell>
          <cell r="D3758" t="str">
            <v>г. Лысьва, ул. Чапаева, д. 13</v>
          </cell>
          <cell r="E3758" t="b">
            <v>1</v>
          </cell>
          <cell r="F3758">
            <v>2003</v>
          </cell>
          <cell r="H3758" t="str">
            <v>крупные блоки</v>
          </cell>
          <cell r="I3758" t="str">
            <v>плоская</v>
          </cell>
          <cell r="K3758" t="str">
            <v>имеется</v>
          </cell>
          <cell r="L3758">
            <v>9</v>
          </cell>
          <cell r="M3758">
            <v>2</v>
          </cell>
          <cell r="N3758">
            <v>2</v>
          </cell>
          <cell r="O3758">
            <v>2</v>
          </cell>
          <cell r="Q3758">
            <v>4228.6000000000004</v>
          </cell>
          <cell r="R3758">
            <v>3642.1</v>
          </cell>
          <cell r="S3758">
            <v>3539.7</v>
          </cell>
          <cell r="T3758">
            <v>140</v>
          </cell>
        </row>
        <row r="3759">
          <cell r="C3759" t="str">
            <v>Лысьвенский городской округ Пермского края</v>
          </cell>
          <cell r="D3759" t="str">
            <v>г. Лысьва, ул. Чапаева, д. 16</v>
          </cell>
          <cell r="E3759" t="b">
            <v>1</v>
          </cell>
          <cell r="F3759">
            <v>1981</v>
          </cell>
          <cell r="H3759" t="str">
            <v>блоки</v>
          </cell>
          <cell r="I3759" t="str">
            <v>плоская</v>
          </cell>
          <cell r="K3759" t="str">
            <v>имеется</v>
          </cell>
          <cell r="L3759">
            <v>5</v>
          </cell>
          <cell r="M3759">
            <v>6</v>
          </cell>
          <cell r="Q3759">
            <v>4594.3999999999996</v>
          </cell>
          <cell r="R3759">
            <v>4594.3999999999996</v>
          </cell>
          <cell r="S3759">
            <v>4594.3999999999996</v>
          </cell>
          <cell r="T3759">
            <v>204</v>
          </cell>
        </row>
        <row r="3760">
          <cell r="C3760" t="str">
            <v>Лысьвенский городской округ Пермского края</v>
          </cell>
          <cell r="D3760" t="str">
            <v>г. Лысьва, ул. Чапаева, д. 17</v>
          </cell>
          <cell r="E3760" t="b">
            <v>1</v>
          </cell>
          <cell r="F3760">
            <v>1988</v>
          </cell>
          <cell r="H3760" t="str">
            <v>Шлакоблок</v>
          </cell>
          <cell r="L3760">
            <v>9</v>
          </cell>
          <cell r="M3760">
            <v>2</v>
          </cell>
          <cell r="N3760">
            <v>2</v>
          </cell>
          <cell r="O3760">
            <v>2</v>
          </cell>
          <cell r="Q3760">
            <v>5087.5</v>
          </cell>
          <cell r="R3760">
            <v>4686.2</v>
          </cell>
          <cell r="S3760">
            <v>4217.58</v>
          </cell>
        </row>
        <row r="3761">
          <cell r="C3761" t="str">
            <v>Лысьвенский городской округ Пермского края</v>
          </cell>
          <cell r="D3761" t="str">
            <v>г. Лысьва, ул. Чапаева, д. 18</v>
          </cell>
          <cell r="E3761" t="b">
            <v>1</v>
          </cell>
          <cell r="F3761">
            <v>1980</v>
          </cell>
          <cell r="H3761" t="str">
            <v>Блоки</v>
          </cell>
          <cell r="L3761">
            <v>5</v>
          </cell>
          <cell r="M3761">
            <v>6</v>
          </cell>
          <cell r="Q3761">
            <v>5218.6000000000004</v>
          </cell>
          <cell r="R3761">
            <v>5218.6000000000004</v>
          </cell>
          <cell r="S3761">
            <v>4532.1000000000004</v>
          </cell>
          <cell r="T3761">
            <v>245</v>
          </cell>
        </row>
        <row r="3762">
          <cell r="C3762" t="str">
            <v>Лысьвенский городской округ Пермского края</v>
          </cell>
          <cell r="D3762" t="str">
            <v>г. Лысьва, ул. Чапаева, д. 19</v>
          </cell>
          <cell r="E3762" t="b">
            <v>1</v>
          </cell>
          <cell r="F3762">
            <v>1980</v>
          </cell>
          <cell r="H3762" t="str">
            <v>ячеистый бетон, стеновые панели офактурены мраморной крошкой</v>
          </cell>
          <cell r="I3762" t="str">
            <v>плоская</v>
          </cell>
          <cell r="K3762" t="str">
            <v>имеется</v>
          </cell>
          <cell r="L3762">
            <v>5</v>
          </cell>
          <cell r="M3762">
            <v>8</v>
          </cell>
          <cell r="Q3762">
            <v>5124.2</v>
          </cell>
          <cell r="R3762">
            <v>5124.2</v>
          </cell>
          <cell r="S3762">
            <v>4984.7</v>
          </cell>
          <cell r="T3762">
            <v>241</v>
          </cell>
        </row>
        <row r="3763">
          <cell r="C3763" t="str">
            <v>Лысьвенский городской округ Пермского края</v>
          </cell>
          <cell r="D3763" t="str">
            <v>г. Лысьва, ул. Чапаева, д. 20</v>
          </cell>
          <cell r="E3763" t="b">
            <v>1</v>
          </cell>
          <cell r="F3763">
            <v>1983</v>
          </cell>
          <cell r="H3763" t="str">
            <v>бетон</v>
          </cell>
          <cell r="I3763" t="str">
            <v>плоская</v>
          </cell>
          <cell r="K3763" t="str">
            <v>имеется</v>
          </cell>
          <cell r="L3763">
            <v>5</v>
          </cell>
          <cell r="M3763">
            <v>4</v>
          </cell>
          <cell r="Q3763">
            <v>3562.8</v>
          </cell>
          <cell r="R3763">
            <v>2674.4</v>
          </cell>
          <cell r="S3763">
            <v>2674.4</v>
          </cell>
          <cell r="T3763">
            <v>106</v>
          </cell>
        </row>
        <row r="3764">
          <cell r="C3764" t="str">
            <v>Лысьвенский городской округ Пермского края</v>
          </cell>
          <cell r="D3764" t="str">
            <v>г. Лысьва, ул. Чапаева, д. 21</v>
          </cell>
          <cell r="E3764" t="b">
            <v>1</v>
          </cell>
          <cell r="F3764">
            <v>1980</v>
          </cell>
          <cell r="H3764" t="str">
            <v>Панель</v>
          </cell>
          <cell r="L3764">
            <v>5</v>
          </cell>
          <cell r="M3764">
            <v>8</v>
          </cell>
          <cell r="Q3764">
            <v>5862.2</v>
          </cell>
          <cell r="R3764">
            <v>5251.6</v>
          </cell>
          <cell r="S3764">
            <v>5251.6</v>
          </cell>
          <cell r="T3764">
            <v>244</v>
          </cell>
        </row>
        <row r="3765">
          <cell r="C3765" t="str">
            <v>Лысьвенский городской округ Пермского края</v>
          </cell>
          <cell r="D3765" t="str">
            <v>г. Лысьва, ул. Чапаева, д. 23</v>
          </cell>
          <cell r="E3765" t="b">
            <v>1</v>
          </cell>
          <cell r="F3765">
            <v>1983</v>
          </cell>
          <cell r="H3765" t="str">
            <v>железобетонные блоки офактурены мраморной крошкой</v>
          </cell>
          <cell r="I3765" t="str">
            <v>плоская</v>
          </cell>
          <cell r="K3765" t="str">
            <v>имеется</v>
          </cell>
          <cell r="L3765">
            <v>5</v>
          </cell>
          <cell r="M3765">
            <v>4</v>
          </cell>
          <cell r="Q3765">
            <v>2731.9</v>
          </cell>
          <cell r="R3765">
            <v>2731.9</v>
          </cell>
          <cell r="S3765">
            <v>2599.3000000000002</v>
          </cell>
          <cell r="T3765">
            <v>93</v>
          </cell>
        </row>
        <row r="3766">
          <cell r="C3766" t="str">
            <v>Лысьвенский городской округ Пермского края</v>
          </cell>
          <cell r="D3766" t="str">
            <v>г. Лысьва, ул. Чапаева, д. 26</v>
          </cell>
          <cell r="E3766" t="b">
            <v>1</v>
          </cell>
          <cell r="F3766">
            <v>1984</v>
          </cell>
          <cell r="H3766" t="str">
            <v xml:space="preserve">железобетон </v>
          </cell>
          <cell r="I3766" t="str">
            <v>плоская</v>
          </cell>
          <cell r="J3766" t="str">
            <v>ГАЗ</v>
          </cell>
          <cell r="K3766" t="str">
            <v>имеется</v>
          </cell>
          <cell r="L3766">
            <v>5</v>
          </cell>
          <cell r="M3766">
            <v>2</v>
          </cell>
          <cell r="Q3766">
            <v>1341.1</v>
          </cell>
          <cell r="R3766">
            <v>1341.1</v>
          </cell>
          <cell r="S3766">
            <v>1193.5</v>
          </cell>
          <cell r="T3766">
            <v>55</v>
          </cell>
        </row>
        <row r="3767">
          <cell r="C3767" t="str">
            <v>Лысьвенский городской округ Пермского края</v>
          </cell>
          <cell r="D3767" t="str">
            <v>г. Лысьва, ул. Чапаева, д. 17/1</v>
          </cell>
          <cell r="E3767" t="b">
            <v>1</v>
          </cell>
          <cell r="F3767">
            <v>1994</v>
          </cell>
          <cell r="H3767" t="str">
            <v>ж/б панели</v>
          </cell>
          <cell r="I3767" t="str">
            <v>плоская</v>
          </cell>
          <cell r="K3767" t="str">
            <v>имеется</v>
          </cell>
          <cell r="L3767">
            <v>5</v>
          </cell>
          <cell r="M3767">
            <v>9</v>
          </cell>
          <cell r="Q3767">
            <v>5780.2</v>
          </cell>
          <cell r="R3767">
            <v>3545.2</v>
          </cell>
          <cell r="S3767">
            <v>3545.2</v>
          </cell>
        </row>
        <row r="3768">
          <cell r="C3768" t="str">
            <v>Лысьвенский городской округ Пермского края</v>
          </cell>
          <cell r="D3768" t="str">
            <v>г. Лысьва, ул. Чапаева, д. 21/2</v>
          </cell>
          <cell r="E3768" t="b">
            <v>1</v>
          </cell>
          <cell r="F3768">
            <v>1983</v>
          </cell>
          <cell r="H3768" t="str">
            <v>блоки</v>
          </cell>
          <cell r="I3768" t="str">
            <v>плоская</v>
          </cell>
          <cell r="K3768" t="str">
            <v>имеется</v>
          </cell>
          <cell r="L3768">
            <v>5</v>
          </cell>
          <cell r="M3768">
            <v>2</v>
          </cell>
          <cell r="Q3768">
            <v>3344.4</v>
          </cell>
          <cell r="R3768">
            <v>3344.4</v>
          </cell>
          <cell r="S3768">
            <v>3344.4</v>
          </cell>
        </row>
        <row r="3769">
          <cell r="C3769" t="str">
            <v>Лысьвенский городской округ Пермского края</v>
          </cell>
          <cell r="D3769" t="str">
            <v>г. Лысьва, ул. Чапаева, д. 21/3</v>
          </cell>
          <cell r="E3769" t="b">
            <v>1</v>
          </cell>
          <cell r="F3769">
            <v>1984</v>
          </cell>
          <cell r="H3769" t="str">
            <v>ячеистый бетон, стеновые панели офактурены мраморной крошкой</v>
          </cell>
          <cell r="I3769" t="str">
            <v>плоская</v>
          </cell>
          <cell r="K3769" t="str">
            <v>имеется</v>
          </cell>
          <cell r="L3769">
            <v>5</v>
          </cell>
          <cell r="M3769">
            <v>8</v>
          </cell>
          <cell r="Q3769">
            <v>5132.8999999999996</v>
          </cell>
          <cell r="R3769">
            <v>5132.8999999999996</v>
          </cell>
          <cell r="S3769">
            <v>5087.7</v>
          </cell>
          <cell r="T3769">
            <v>234</v>
          </cell>
        </row>
        <row r="3770">
          <cell r="C3770" t="str">
            <v>Лысьвенский городской округ Пермского края</v>
          </cell>
          <cell r="D3770" t="str">
            <v>г. Лысьва, ул. Чапаева, д. 23/2</v>
          </cell>
          <cell r="E3770" t="b">
            <v>1</v>
          </cell>
          <cell r="F3770">
            <v>1985</v>
          </cell>
          <cell r="H3770" t="str">
            <v>ячеистый бетон, стеновые панели офактурены мраморной крошкой</v>
          </cell>
          <cell r="I3770" t="str">
            <v>плоская</v>
          </cell>
          <cell r="K3770" t="str">
            <v>имеется</v>
          </cell>
          <cell r="L3770">
            <v>5</v>
          </cell>
          <cell r="M3770">
            <v>6</v>
          </cell>
          <cell r="Q3770">
            <v>3939.7</v>
          </cell>
          <cell r="R3770">
            <v>3939.7</v>
          </cell>
          <cell r="S3770">
            <v>3889.9</v>
          </cell>
          <cell r="T3770">
            <v>188</v>
          </cell>
        </row>
        <row r="3771">
          <cell r="C3771" t="str">
            <v>Лысьвенский городской округ Пермского края</v>
          </cell>
          <cell r="D3771" t="str">
            <v>г. Лысьва, ул. Чапаева, д. 23/3</v>
          </cell>
          <cell r="E3771" t="b">
            <v>1</v>
          </cell>
          <cell r="F3771">
            <v>1989</v>
          </cell>
          <cell r="H3771" t="str">
            <v>блоки</v>
          </cell>
          <cell r="I3771" t="str">
            <v>плоская</v>
          </cell>
          <cell r="K3771" t="str">
            <v>имеется</v>
          </cell>
          <cell r="L3771">
            <v>5</v>
          </cell>
          <cell r="M3771">
            <v>2</v>
          </cell>
          <cell r="Q3771">
            <v>3473</v>
          </cell>
          <cell r="R3771">
            <v>2100.1999999999998</v>
          </cell>
          <cell r="S3771">
            <v>2100.1999999999998</v>
          </cell>
          <cell r="T3771">
            <v>78</v>
          </cell>
        </row>
        <row r="3772">
          <cell r="C3772" t="str">
            <v>Лысьвенский городской округ Пермского края</v>
          </cell>
          <cell r="D3772" t="str">
            <v>г. Лысьва, ул. Чусовская, д. 7</v>
          </cell>
          <cell r="E3772" t="b">
            <v>1</v>
          </cell>
          <cell r="F3772">
            <v>1984</v>
          </cell>
          <cell r="H3772" t="str">
            <v>Блоки</v>
          </cell>
          <cell r="L3772">
            <v>2</v>
          </cell>
          <cell r="M3772">
            <v>2</v>
          </cell>
          <cell r="Q3772">
            <v>811.3</v>
          </cell>
          <cell r="R3772">
            <v>731.3</v>
          </cell>
          <cell r="S3772">
            <v>731.3</v>
          </cell>
          <cell r="T3772">
            <v>29</v>
          </cell>
        </row>
        <row r="3773">
          <cell r="C3773" t="str">
            <v>Лысьвенский городской округ Пермского края</v>
          </cell>
          <cell r="D3773" t="str">
            <v>г. Лысьва, ул. Шмидта, д. 10</v>
          </cell>
          <cell r="E3773" t="b">
            <v>1</v>
          </cell>
          <cell r="F3773">
            <v>1987</v>
          </cell>
          <cell r="H3773" t="str">
            <v>Крупные блоки</v>
          </cell>
          <cell r="L3773">
            <v>5</v>
          </cell>
          <cell r="M3773">
            <v>8</v>
          </cell>
          <cell r="Q3773">
            <v>6820.3</v>
          </cell>
          <cell r="R3773">
            <v>6270.6</v>
          </cell>
          <cell r="S3773">
            <v>6270.6</v>
          </cell>
          <cell r="T3773">
            <v>307</v>
          </cell>
        </row>
        <row r="3774">
          <cell r="C3774" t="str">
            <v>Лысьвенский городской округ Пермского края</v>
          </cell>
          <cell r="D3774" t="str">
            <v>г. Лысьва, ул. Шмидта, д. 30</v>
          </cell>
          <cell r="E3774" t="b">
            <v>1</v>
          </cell>
          <cell r="F3774">
            <v>1996</v>
          </cell>
          <cell r="H3774" t="str">
            <v>стеновые панели (ячеистый бетон)</v>
          </cell>
          <cell r="I3774" t="str">
            <v>плоская</v>
          </cell>
          <cell r="K3774" t="str">
            <v>имеется</v>
          </cell>
          <cell r="L3774">
            <v>5</v>
          </cell>
          <cell r="M3774">
            <v>6</v>
          </cell>
          <cell r="Q3774">
            <v>3938.1</v>
          </cell>
          <cell r="R3774">
            <v>3938.1</v>
          </cell>
          <cell r="S3774">
            <v>3938.1</v>
          </cell>
          <cell r="T3774">
            <v>175</v>
          </cell>
        </row>
        <row r="3775">
          <cell r="C3775" t="str">
            <v>Лысьвенский городской округ Пермского края</v>
          </cell>
          <cell r="D3775" t="str">
            <v>г. Лысьва, ул. Шмидта, д. 32</v>
          </cell>
          <cell r="E3775" t="b">
            <v>1</v>
          </cell>
          <cell r="F3775">
            <v>1992</v>
          </cell>
          <cell r="H3775" t="str">
            <v>панели</v>
          </cell>
          <cell r="I3775" t="str">
            <v>плоская</v>
          </cell>
          <cell r="K3775" t="str">
            <v>имеется</v>
          </cell>
          <cell r="L3775">
            <v>5</v>
          </cell>
          <cell r="M3775">
            <v>6</v>
          </cell>
          <cell r="Q3775">
            <v>4173.1000000000004</v>
          </cell>
          <cell r="R3775">
            <v>4173.1000000000004</v>
          </cell>
          <cell r="S3775">
            <v>4173.1000000000004</v>
          </cell>
          <cell r="T3775">
            <v>194</v>
          </cell>
        </row>
        <row r="3776">
          <cell r="C3776" t="str">
            <v>Лысьвенский городской округ Пермского края</v>
          </cell>
          <cell r="D3776" t="str">
            <v>г. Лысьва, ул. Шмидта, д. 34</v>
          </cell>
          <cell r="E3776" t="b">
            <v>1</v>
          </cell>
          <cell r="F3776">
            <v>1993</v>
          </cell>
          <cell r="H3776" t="str">
            <v>панели</v>
          </cell>
          <cell r="I3776" t="str">
            <v>плоская</v>
          </cell>
          <cell r="K3776" t="str">
            <v>имеется</v>
          </cell>
          <cell r="L3776">
            <v>5</v>
          </cell>
          <cell r="M3776">
            <v>6</v>
          </cell>
          <cell r="Q3776">
            <v>3865.5</v>
          </cell>
          <cell r="R3776">
            <v>3865.5</v>
          </cell>
          <cell r="S3776">
            <v>3795.4</v>
          </cell>
          <cell r="T3776">
            <v>196</v>
          </cell>
        </row>
        <row r="3777">
          <cell r="C3777" t="str">
            <v>Лысьвенский городской округ Пермского края</v>
          </cell>
          <cell r="D3777" t="str">
            <v>г. Лысьва, ул. Шмидта, д. 37</v>
          </cell>
          <cell r="E3777" t="b">
            <v>1</v>
          </cell>
          <cell r="F3777">
            <v>1984</v>
          </cell>
          <cell r="H3777" t="str">
            <v>стеновые панели (ячеистый бетон)</v>
          </cell>
          <cell r="I3777" t="str">
            <v>плоская</v>
          </cell>
          <cell r="K3777" t="str">
            <v>имеется</v>
          </cell>
          <cell r="L3777">
            <v>5</v>
          </cell>
          <cell r="M3777">
            <v>8</v>
          </cell>
          <cell r="Q3777">
            <v>6396.8</v>
          </cell>
          <cell r="R3777">
            <v>6396.8</v>
          </cell>
          <cell r="S3777">
            <v>5209.3</v>
          </cell>
          <cell r="T3777">
            <v>233</v>
          </cell>
        </row>
        <row r="3778">
          <cell r="C3778" t="str">
            <v>Лысьвенский городской округ Пермского края</v>
          </cell>
          <cell r="D3778" t="str">
            <v>г. Лысьва, ул. Шмидта, д. 39</v>
          </cell>
          <cell r="E3778" t="b">
            <v>1</v>
          </cell>
          <cell r="F3778">
            <v>1982</v>
          </cell>
          <cell r="L3778">
            <v>5</v>
          </cell>
          <cell r="M3778">
            <v>4</v>
          </cell>
          <cell r="Q3778">
            <v>3440.2</v>
          </cell>
          <cell r="R3778">
            <v>3379</v>
          </cell>
          <cell r="S3778">
            <v>3379</v>
          </cell>
        </row>
        <row r="3779">
          <cell r="C3779" t="str">
            <v>Лысьвенский городской округ Пермского края</v>
          </cell>
          <cell r="D3779" t="str">
            <v>г. Лысьва, ул. Шмидта, д. 43</v>
          </cell>
          <cell r="E3779" t="b">
            <v>1</v>
          </cell>
          <cell r="F3779">
            <v>1972</v>
          </cell>
          <cell r="H3779" t="str">
            <v>крупные панели</v>
          </cell>
          <cell r="I3779" t="str">
            <v>плоская</v>
          </cell>
          <cell r="K3779" t="str">
            <v>имеется</v>
          </cell>
          <cell r="L3779">
            <v>5</v>
          </cell>
          <cell r="M3779">
            <v>6</v>
          </cell>
          <cell r="Q3779">
            <v>4631</v>
          </cell>
          <cell r="R3779">
            <v>3113.2</v>
          </cell>
          <cell r="S3779">
            <v>3113.2</v>
          </cell>
          <cell r="T3779">
            <v>220</v>
          </cell>
        </row>
        <row r="3780">
          <cell r="C3780" t="str">
            <v>Лысьвенский городской округ Пермского края</v>
          </cell>
          <cell r="D3780" t="str">
            <v>г. Лысьва, ул. Шмидта, д. 45</v>
          </cell>
          <cell r="E3780" t="b">
            <v>1</v>
          </cell>
          <cell r="F3780">
            <v>1974</v>
          </cell>
          <cell r="H3780" t="str">
            <v>крупно-сборные блоки (железобетон)</v>
          </cell>
          <cell r="I3780" t="str">
            <v>плоская</v>
          </cell>
          <cell r="K3780" t="str">
            <v>имеется</v>
          </cell>
          <cell r="L3780">
            <v>5</v>
          </cell>
          <cell r="M3780">
            <v>2</v>
          </cell>
          <cell r="Q3780">
            <v>3324.6</v>
          </cell>
          <cell r="R3780">
            <v>3324.6</v>
          </cell>
          <cell r="S3780">
            <v>3324.6</v>
          </cell>
          <cell r="T3780">
            <v>136</v>
          </cell>
        </row>
        <row r="3781">
          <cell r="C3781" t="str">
            <v>Лысьвенский городской округ Пермского края</v>
          </cell>
          <cell r="D3781" t="str">
            <v>г. Лысьва, ул. Шмидта, д. 47</v>
          </cell>
          <cell r="E3781" t="b">
            <v>1</v>
          </cell>
          <cell r="F3781">
            <v>1973</v>
          </cell>
          <cell r="H3781" t="str">
            <v>Блоки</v>
          </cell>
          <cell r="L3781">
            <v>5</v>
          </cell>
          <cell r="M3781">
            <v>1</v>
          </cell>
          <cell r="Q3781">
            <v>3824.6</v>
          </cell>
          <cell r="R3781">
            <v>2745.1</v>
          </cell>
          <cell r="S3781">
            <v>2745.1</v>
          </cell>
          <cell r="T3781">
            <v>259</v>
          </cell>
        </row>
        <row r="3782">
          <cell r="C3782" t="str">
            <v>Лысьвенский городской округ Пермского края</v>
          </cell>
          <cell r="D3782" t="str">
            <v>г. Лысьва, ул. Шмидта, д. 49</v>
          </cell>
          <cell r="E3782" t="b">
            <v>1</v>
          </cell>
          <cell r="F3782">
            <v>1970</v>
          </cell>
          <cell r="H3782" t="str">
            <v>КСБ</v>
          </cell>
          <cell r="L3782">
            <v>5</v>
          </cell>
          <cell r="M3782">
            <v>4</v>
          </cell>
          <cell r="Q3782">
            <v>3207.6</v>
          </cell>
          <cell r="R3782">
            <v>3122.5</v>
          </cell>
          <cell r="S3782">
            <v>3080.9</v>
          </cell>
          <cell r="T3782">
            <v>140</v>
          </cell>
        </row>
        <row r="3783">
          <cell r="C3783" t="str">
            <v>Лысьвенский городской округ Пермского края</v>
          </cell>
          <cell r="D3783" t="str">
            <v>г. Лысьва, ул. Шмидта, д. 51</v>
          </cell>
          <cell r="E3783" t="b">
            <v>1</v>
          </cell>
          <cell r="F3783">
            <v>1970</v>
          </cell>
          <cell r="H3783" t="str">
            <v>ксб</v>
          </cell>
          <cell r="L3783">
            <v>5</v>
          </cell>
          <cell r="M3783">
            <v>4</v>
          </cell>
          <cell r="Q3783">
            <v>3395.3</v>
          </cell>
          <cell r="R3783">
            <v>3346.9</v>
          </cell>
          <cell r="S3783">
            <v>3226.8</v>
          </cell>
          <cell r="T3783">
            <v>164</v>
          </cell>
        </row>
        <row r="3784">
          <cell r="C3784" t="str">
            <v>Лысьвенский городской округ Пермского края</v>
          </cell>
          <cell r="D3784" t="str">
            <v>г. Лысьва, ул. Шмидта, д. 8/2</v>
          </cell>
          <cell r="E3784" t="b">
            <v>1</v>
          </cell>
          <cell r="F3784">
            <v>1989</v>
          </cell>
          <cell r="H3784" t="str">
            <v>Кирпич/панели</v>
          </cell>
          <cell r="L3784">
            <v>5</v>
          </cell>
          <cell r="M3784">
            <v>11</v>
          </cell>
          <cell r="Q3784">
            <v>11084.1</v>
          </cell>
          <cell r="R3784">
            <v>8247.7000000000007</v>
          </cell>
          <cell r="S3784">
            <v>8247.7000000000007</v>
          </cell>
          <cell r="T3784">
            <v>383</v>
          </cell>
        </row>
        <row r="3785">
          <cell r="C3785" t="str">
            <v>Лысьвенский городской округ Пермского края</v>
          </cell>
          <cell r="D3785" t="str">
            <v>г. Лысьва, ул. Энгельса, д. 18</v>
          </cell>
          <cell r="E3785" t="b">
            <v>1</v>
          </cell>
          <cell r="F3785">
            <v>2005</v>
          </cell>
          <cell r="H3785" t="str">
            <v>Блоки</v>
          </cell>
          <cell r="L3785">
            <v>5</v>
          </cell>
          <cell r="M3785">
            <v>4</v>
          </cell>
          <cell r="Q3785">
            <v>3280.8</v>
          </cell>
          <cell r="R3785">
            <v>3280.8</v>
          </cell>
          <cell r="S3785">
            <v>2952.7200000000003</v>
          </cell>
        </row>
        <row r="3786">
          <cell r="C3786" t="str">
            <v>Лысьвенский городской округ Пермского края</v>
          </cell>
          <cell r="D3786" t="str">
            <v>г. Лысьва, ул. Энгельса, д. 20</v>
          </cell>
          <cell r="E3786" t="b">
            <v>1</v>
          </cell>
          <cell r="F3786">
            <v>2005</v>
          </cell>
          <cell r="H3786" t="str">
            <v>панели</v>
          </cell>
          <cell r="I3786" t="str">
            <v>скатная</v>
          </cell>
          <cell r="K3786" t="str">
            <v>имеется</v>
          </cell>
          <cell r="L3786">
            <v>5</v>
          </cell>
          <cell r="M3786">
            <v>4</v>
          </cell>
          <cell r="Q3786">
            <v>3425.3</v>
          </cell>
          <cell r="R3786">
            <v>3380.5</v>
          </cell>
          <cell r="S3786">
            <v>3380.5</v>
          </cell>
          <cell r="T3786">
            <v>135</v>
          </cell>
        </row>
        <row r="3787">
          <cell r="C3787" t="str">
            <v>Лысьвенский городской округ Пермского края</v>
          </cell>
          <cell r="D3787" t="str">
            <v>г. Лысьва, ул. Энгельса, д. 22</v>
          </cell>
          <cell r="E3787" t="b">
            <v>1</v>
          </cell>
          <cell r="F3787">
            <v>2004</v>
          </cell>
          <cell r="H3787" t="str">
            <v>Блоки</v>
          </cell>
          <cell r="L3787">
            <v>5</v>
          </cell>
          <cell r="M3787">
            <v>4</v>
          </cell>
          <cell r="Q3787">
            <v>3456.3</v>
          </cell>
          <cell r="R3787">
            <v>3411.5</v>
          </cell>
          <cell r="S3787">
            <v>3070.35</v>
          </cell>
        </row>
        <row r="3788">
          <cell r="C3788" t="str">
            <v>Лысьвенский городской округ Пермского края</v>
          </cell>
          <cell r="D3788" t="str">
            <v>г. Лысьва, ул. Энгельса, д. 23</v>
          </cell>
          <cell r="E3788" t="b">
            <v>1</v>
          </cell>
          <cell r="F3788">
            <v>1960</v>
          </cell>
          <cell r="H3788" t="str">
            <v>Шлакоблок</v>
          </cell>
          <cell r="L3788">
            <v>2</v>
          </cell>
          <cell r="M3788">
            <v>2</v>
          </cell>
          <cell r="Q3788">
            <v>677.7</v>
          </cell>
          <cell r="R3788">
            <v>631.79999999999995</v>
          </cell>
          <cell r="S3788">
            <v>631.79999999999995</v>
          </cell>
          <cell r="T3788">
            <v>31</v>
          </cell>
        </row>
        <row r="3789">
          <cell r="C3789" t="str">
            <v>Лысьвенский городской округ Пермского края</v>
          </cell>
          <cell r="D3789" t="str">
            <v>г. Лысьва, ул. Энгельса, д. 25</v>
          </cell>
          <cell r="E3789" t="b">
            <v>1</v>
          </cell>
          <cell r="F3789">
            <v>1960</v>
          </cell>
          <cell r="H3789" t="str">
            <v>Шлакоблок</v>
          </cell>
          <cell r="L3789">
            <v>2</v>
          </cell>
          <cell r="M3789">
            <v>2</v>
          </cell>
          <cell r="Q3789">
            <v>684.6</v>
          </cell>
          <cell r="R3789">
            <v>633.6</v>
          </cell>
          <cell r="S3789">
            <v>462.3</v>
          </cell>
          <cell r="T3789">
            <v>30</v>
          </cell>
        </row>
        <row r="3790">
          <cell r="C3790" t="str">
            <v>Лысьвенский городской округ Пермского края</v>
          </cell>
          <cell r="D3790" t="str">
            <v>г. Лысьва, ул. Энгельса, д. 27</v>
          </cell>
          <cell r="E3790" t="b">
            <v>1</v>
          </cell>
          <cell r="F3790">
            <v>1967</v>
          </cell>
          <cell r="H3790" t="str">
            <v>Кирпич</v>
          </cell>
          <cell r="L3790">
            <v>2</v>
          </cell>
          <cell r="M3790">
            <v>2</v>
          </cell>
          <cell r="Q3790">
            <v>692.7</v>
          </cell>
          <cell r="R3790">
            <v>623.5</v>
          </cell>
          <cell r="S3790">
            <v>623.5</v>
          </cell>
          <cell r="T3790">
            <v>32</v>
          </cell>
        </row>
        <row r="3791">
          <cell r="C3791" t="str">
            <v>Лысьвенский городской округ Пермского края</v>
          </cell>
          <cell r="D3791" t="str">
            <v>г. Лысьва, ул. Энгельса, д. 33</v>
          </cell>
          <cell r="E3791" t="b">
            <v>1</v>
          </cell>
          <cell r="F3791">
            <v>1965</v>
          </cell>
          <cell r="H3791" t="str">
            <v>Блоки</v>
          </cell>
          <cell r="L3791">
            <v>5</v>
          </cell>
          <cell r="M3791">
            <v>4</v>
          </cell>
          <cell r="Q3791">
            <v>3277.2</v>
          </cell>
          <cell r="R3791">
            <v>3277.2</v>
          </cell>
          <cell r="S3791">
            <v>3001.9</v>
          </cell>
          <cell r="T3791">
            <v>138</v>
          </cell>
        </row>
        <row r="3792">
          <cell r="C3792" t="str">
            <v>Лысьвенский городской округ Пермского края</v>
          </cell>
          <cell r="D3792" t="str">
            <v>г. Лысьва, ул. Энгельса, д. 35</v>
          </cell>
          <cell r="E3792" t="b">
            <v>1</v>
          </cell>
          <cell r="F3792">
            <v>1966</v>
          </cell>
          <cell r="H3792" t="str">
            <v>Блоки</v>
          </cell>
          <cell r="L3792">
            <v>5</v>
          </cell>
          <cell r="M3792">
            <v>4</v>
          </cell>
          <cell r="Q3792">
            <v>3231.9</v>
          </cell>
          <cell r="R3792">
            <v>3159.2</v>
          </cell>
          <cell r="S3792">
            <v>3056.6</v>
          </cell>
        </row>
        <row r="3793">
          <cell r="C3793" t="str">
            <v>Лысьвенский городской округ Пермского края</v>
          </cell>
          <cell r="D3793" t="str">
            <v>г. Лысьва, ул. Энгельса, д. 37</v>
          </cell>
          <cell r="E3793" t="b">
            <v>1</v>
          </cell>
          <cell r="F3793">
            <v>1967</v>
          </cell>
          <cell r="H3793" t="str">
            <v>блоки</v>
          </cell>
          <cell r="L3793">
            <v>5</v>
          </cell>
          <cell r="M3793">
            <v>4</v>
          </cell>
          <cell r="Q3793">
            <v>3508.8</v>
          </cell>
          <cell r="R3793">
            <v>3259.2</v>
          </cell>
          <cell r="S3793">
            <v>3259.2</v>
          </cell>
          <cell r="T3793">
            <v>175</v>
          </cell>
        </row>
        <row r="3794">
          <cell r="C3794" t="str">
            <v>Лысьвенский городской округ Пермского края</v>
          </cell>
          <cell r="D3794" t="str">
            <v>д. Липовая, ул. Полевая, д. 1</v>
          </cell>
          <cell r="E3794" t="b">
            <v>1</v>
          </cell>
          <cell r="F3794">
            <v>1983</v>
          </cell>
          <cell r="L3794">
            <v>2</v>
          </cell>
          <cell r="Q3794">
            <v>737.9</v>
          </cell>
          <cell r="R3794">
            <v>737.9</v>
          </cell>
          <cell r="S3794">
            <v>664.11</v>
          </cell>
        </row>
        <row r="3795">
          <cell r="C3795" t="str">
            <v>Лысьвенский городской округ Пермского края</v>
          </cell>
          <cell r="D3795" t="str">
            <v>д. Липовая, ул. Полевая, д. 2</v>
          </cell>
          <cell r="E3795" t="b">
            <v>1</v>
          </cell>
          <cell r="F3795">
            <v>1983</v>
          </cell>
          <cell r="L3795">
            <v>2</v>
          </cell>
          <cell r="Q3795">
            <v>740</v>
          </cell>
          <cell r="R3795">
            <v>740</v>
          </cell>
          <cell r="S3795">
            <v>666</v>
          </cell>
        </row>
        <row r="3796">
          <cell r="C3796" t="str">
            <v>Лысьвенский городской округ Пермского края</v>
          </cell>
          <cell r="D3796" t="str">
            <v>д. Липовая, ул. Полевая, д. 3</v>
          </cell>
          <cell r="E3796" t="b">
            <v>1</v>
          </cell>
          <cell r="F3796">
            <v>1951</v>
          </cell>
          <cell r="H3796" t="str">
            <v>Дерево</v>
          </cell>
          <cell r="L3796">
            <v>2</v>
          </cell>
          <cell r="M3796">
            <v>1</v>
          </cell>
          <cell r="Q3796">
            <v>189</v>
          </cell>
          <cell r="R3796">
            <v>175</v>
          </cell>
          <cell r="S3796">
            <v>175</v>
          </cell>
          <cell r="T3796">
            <v>16</v>
          </cell>
        </row>
        <row r="3797">
          <cell r="C3797" t="str">
            <v>Лысьвенский городской округ Пермского края</v>
          </cell>
          <cell r="D3797" t="str">
            <v>д. Липовая, ул. Полевая, д. 4</v>
          </cell>
          <cell r="E3797" t="b">
            <v>1</v>
          </cell>
          <cell r="F3797">
            <v>1983</v>
          </cell>
          <cell r="L3797">
            <v>2</v>
          </cell>
          <cell r="Q3797">
            <v>760.8</v>
          </cell>
          <cell r="R3797">
            <v>760.8</v>
          </cell>
          <cell r="S3797">
            <v>684.71999999999991</v>
          </cell>
        </row>
        <row r="3798">
          <cell r="C3798" t="str">
            <v>город Пермь</v>
          </cell>
          <cell r="D3798" t="str">
            <v>г. Пермь, б-р Гагарина, д. 15</v>
          </cell>
          <cell r="E3798" t="b">
            <v>1</v>
          </cell>
          <cell r="F3798">
            <v>1967</v>
          </cell>
          <cell r="H3798" t="str">
            <v>Панель</v>
          </cell>
          <cell r="L3798">
            <v>5</v>
          </cell>
          <cell r="M3798">
            <v>6</v>
          </cell>
          <cell r="Q3798">
            <v>4654.28</v>
          </cell>
          <cell r="R3798">
            <v>4401.1000000000004</v>
          </cell>
          <cell r="S3798">
            <v>4401.1000000000004</v>
          </cell>
          <cell r="T3798">
            <v>215</v>
          </cell>
        </row>
        <row r="3799">
          <cell r="C3799" t="str">
            <v>город Пермь</v>
          </cell>
          <cell r="D3799" t="str">
            <v>г. Пермь, б-р Гагарина, д. 17</v>
          </cell>
          <cell r="E3799" t="b">
            <v>1</v>
          </cell>
          <cell r="F3799">
            <v>1968</v>
          </cell>
          <cell r="H3799" t="str">
            <v>Кирпич</v>
          </cell>
          <cell r="L3799">
            <v>5</v>
          </cell>
          <cell r="M3799">
            <v>4</v>
          </cell>
          <cell r="Q3799">
            <v>3571.68</v>
          </cell>
          <cell r="R3799">
            <v>3228.6</v>
          </cell>
          <cell r="S3799">
            <v>3160.1</v>
          </cell>
          <cell r="T3799">
            <v>175</v>
          </cell>
        </row>
        <row r="3800">
          <cell r="C3800" t="str">
            <v>город Пермь</v>
          </cell>
          <cell r="D3800" t="str">
            <v>г. Пермь, б-р Гагарина, д. 18</v>
          </cell>
          <cell r="E3800" t="b">
            <v>1</v>
          </cell>
          <cell r="F3800">
            <v>2022</v>
          </cell>
          <cell r="H3800" t="str">
            <v>Крупнопанельные</v>
          </cell>
          <cell r="I3800" t="str">
            <v>плоская</v>
          </cell>
          <cell r="J3800" t="str">
            <v>ГАЗ</v>
          </cell>
          <cell r="K3800" t="str">
            <v>подвал</v>
          </cell>
          <cell r="L3800">
            <v>18</v>
          </cell>
          <cell r="M3800">
            <v>2</v>
          </cell>
          <cell r="N3800">
            <v>4</v>
          </cell>
          <cell r="O3800">
            <v>2</v>
          </cell>
          <cell r="P3800">
            <v>2</v>
          </cell>
          <cell r="Q3800">
            <v>17659.2</v>
          </cell>
        </row>
        <row r="3801">
          <cell r="C3801" t="str">
            <v>город Пермь</v>
          </cell>
          <cell r="D3801" t="str">
            <v>г. Пермь, б-р Гагарина, д. 19</v>
          </cell>
          <cell r="E3801" t="b">
            <v>1</v>
          </cell>
          <cell r="F3801">
            <v>1970</v>
          </cell>
          <cell r="H3801" t="str">
            <v>Кирпич</v>
          </cell>
          <cell r="L3801">
            <v>5</v>
          </cell>
          <cell r="M3801">
            <v>4</v>
          </cell>
          <cell r="Q3801">
            <v>3271.08</v>
          </cell>
          <cell r="R3801">
            <v>3093.58</v>
          </cell>
          <cell r="S3801">
            <v>3093.58</v>
          </cell>
          <cell r="T3801">
            <v>157</v>
          </cell>
        </row>
        <row r="3802">
          <cell r="C3802" t="str">
            <v>город Пермь</v>
          </cell>
          <cell r="D3802" t="str">
            <v>г. Пермь, б-р Гагарина, д. 23</v>
          </cell>
          <cell r="E3802" t="b">
            <v>1</v>
          </cell>
          <cell r="F3802">
            <v>1959</v>
          </cell>
          <cell r="H3802" t="str">
            <v>Кирпич</v>
          </cell>
          <cell r="L3802">
            <v>5</v>
          </cell>
          <cell r="M3802">
            <v>4</v>
          </cell>
          <cell r="Q3802">
            <v>4135.8</v>
          </cell>
          <cell r="R3802">
            <v>3441.7</v>
          </cell>
          <cell r="S3802">
            <v>3097.2</v>
          </cell>
          <cell r="T3802">
            <v>130</v>
          </cell>
        </row>
        <row r="3803">
          <cell r="C3803" t="str">
            <v>город Пермь</v>
          </cell>
          <cell r="D3803" t="str">
            <v>г. Пермь, б-р Гагарина, д. 25</v>
          </cell>
          <cell r="E3803" t="b">
            <v>1</v>
          </cell>
          <cell r="F3803">
            <v>1959</v>
          </cell>
          <cell r="H3803" t="str">
            <v>Кирпич</v>
          </cell>
          <cell r="L3803">
            <v>5</v>
          </cell>
          <cell r="M3803">
            <v>2</v>
          </cell>
          <cell r="Q3803">
            <v>1802</v>
          </cell>
          <cell r="R3803">
            <v>1598.2</v>
          </cell>
          <cell r="S3803">
            <v>1598.2</v>
          </cell>
          <cell r="T3803">
            <v>75</v>
          </cell>
        </row>
        <row r="3804">
          <cell r="C3804" t="str">
            <v>город Пермь</v>
          </cell>
          <cell r="D3804" t="str">
            <v>г. Пермь, б-р Гагарина, д. 26</v>
          </cell>
          <cell r="E3804" t="b">
            <v>1</v>
          </cell>
          <cell r="F3804">
            <v>2005</v>
          </cell>
          <cell r="I3804" t="str">
            <v>плоская</v>
          </cell>
          <cell r="K3804" t="str">
            <v>имеется</v>
          </cell>
          <cell r="L3804">
            <v>18</v>
          </cell>
          <cell r="M3804">
            <v>1</v>
          </cell>
          <cell r="N3804">
            <v>2</v>
          </cell>
          <cell r="O3804">
            <v>1</v>
          </cell>
          <cell r="P3804">
            <v>1</v>
          </cell>
          <cell r="Q3804">
            <v>13661.4</v>
          </cell>
          <cell r="R3804">
            <v>9383.4</v>
          </cell>
          <cell r="S3804">
            <v>9383.4</v>
          </cell>
          <cell r="T3804">
            <v>246</v>
          </cell>
        </row>
        <row r="3805">
          <cell r="C3805" t="str">
            <v>город Пермь</v>
          </cell>
          <cell r="D3805" t="str">
            <v>г. Пермь, б-р Гагарина, д. 27</v>
          </cell>
          <cell r="E3805" t="b">
            <v>1</v>
          </cell>
          <cell r="F3805">
            <v>1961</v>
          </cell>
          <cell r="H3805" t="str">
            <v>Кирпич</v>
          </cell>
          <cell r="L3805">
            <v>5</v>
          </cell>
          <cell r="M3805">
            <v>2</v>
          </cell>
          <cell r="Q3805">
            <v>2082.6999999999998</v>
          </cell>
          <cell r="R3805">
            <v>1885</v>
          </cell>
          <cell r="S3805">
            <v>1620.5</v>
          </cell>
          <cell r="T3805">
            <v>65</v>
          </cell>
        </row>
        <row r="3806">
          <cell r="C3806" t="str">
            <v>город Пермь</v>
          </cell>
          <cell r="D3806" t="str">
            <v>г. Пермь, б-р Гагарина, д. 36</v>
          </cell>
          <cell r="E3806" t="b">
            <v>1</v>
          </cell>
          <cell r="F3806">
            <v>2008</v>
          </cell>
          <cell r="H3806" t="str">
            <v>Кирпич</v>
          </cell>
          <cell r="L3806">
            <v>15</v>
          </cell>
          <cell r="M3806">
            <v>2</v>
          </cell>
          <cell r="N3806">
            <v>1</v>
          </cell>
          <cell r="O3806">
            <v>1</v>
          </cell>
          <cell r="Q3806">
            <v>11871.9</v>
          </cell>
          <cell r="R3806">
            <v>8112.3</v>
          </cell>
          <cell r="S3806">
            <v>5876.2</v>
          </cell>
          <cell r="T3806">
            <v>540</v>
          </cell>
        </row>
        <row r="3807">
          <cell r="C3807" t="str">
            <v>город Пермь</v>
          </cell>
          <cell r="D3807" t="str">
            <v>г. Пермь, б-р Гагарина, д. 38</v>
          </cell>
          <cell r="E3807" t="b">
            <v>1</v>
          </cell>
          <cell r="F3807">
            <v>1977</v>
          </cell>
          <cell r="H3807" t="str">
            <v>Крупные блоки</v>
          </cell>
          <cell r="L3807">
            <v>9</v>
          </cell>
          <cell r="M3807">
            <v>1</v>
          </cell>
          <cell r="N3807">
            <v>1</v>
          </cell>
          <cell r="O3807">
            <v>1</v>
          </cell>
          <cell r="Q3807">
            <v>4481.6000000000004</v>
          </cell>
          <cell r="R3807">
            <v>1913.3</v>
          </cell>
          <cell r="S3807">
            <v>1470.22</v>
          </cell>
          <cell r="T3807">
            <v>251</v>
          </cell>
        </row>
        <row r="3808">
          <cell r="C3808" t="str">
            <v>город Пермь</v>
          </cell>
          <cell r="D3808" t="str">
            <v>г. Пермь, б-р Гагарина, д. 39</v>
          </cell>
          <cell r="E3808" t="b">
            <v>1</v>
          </cell>
          <cell r="F3808">
            <v>1977</v>
          </cell>
          <cell r="H3808" t="str">
            <v>Панель</v>
          </cell>
          <cell r="L3808">
            <v>9</v>
          </cell>
          <cell r="M3808">
            <v>2</v>
          </cell>
          <cell r="N3808">
            <v>2</v>
          </cell>
          <cell r="O3808">
            <v>2</v>
          </cell>
          <cell r="Q3808">
            <v>4133.92</v>
          </cell>
          <cell r="R3808">
            <v>3867.9</v>
          </cell>
          <cell r="S3808">
            <v>3775.07</v>
          </cell>
          <cell r="T3808">
            <v>157</v>
          </cell>
        </row>
        <row r="3809">
          <cell r="C3809" t="str">
            <v>город Пермь</v>
          </cell>
          <cell r="D3809" t="str">
            <v>г. Пермь, б-р Гагарина, д. 44</v>
          </cell>
          <cell r="E3809" t="b">
            <v>1</v>
          </cell>
          <cell r="F3809">
            <v>1995</v>
          </cell>
          <cell r="I3809" t="str">
            <v>плоская</v>
          </cell>
          <cell r="K3809" t="str">
            <v>имеется</v>
          </cell>
          <cell r="L3809">
            <v>9</v>
          </cell>
          <cell r="M3809">
            <v>1</v>
          </cell>
          <cell r="N3809">
            <v>1</v>
          </cell>
          <cell r="O3809">
            <v>1</v>
          </cell>
          <cell r="Q3809">
            <v>5637.9</v>
          </cell>
          <cell r="R3809">
            <v>3610.7</v>
          </cell>
          <cell r="S3809">
            <v>3610.7</v>
          </cell>
          <cell r="T3809">
            <v>81</v>
          </cell>
        </row>
        <row r="3810">
          <cell r="C3810" t="str">
            <v>город Пермь</v>
          </cell>
          <cell r="D3810" t="str">
            <v>г. Пермь, б-р Гагарина, д. 49</v>
          </cell>
          <cell r="E3810" t="b">
            <v>1</v>
          </cell>
          <cell r="F3810">
            <v>1963</v>
          </cell>
          <cell r="H3810" t="str">
            <v>Кирпич</v>
          </cell>
          <cell r="L3810">
            <v>5</v>
          </cell>
          <cell r="M3810">
            <v>6</v>
          </cell>
          <cell r="Q3810">
            <v>5865.7</v>
          </cell>
          <cell r="R3810">
            <v>3747.3999999999996</v>
          </cell>
          <cell r="S3810">
            <v>2470.5</v>
          </cell>
          <cell r="T3810">
            <v>170</v>
          </cell>
        </row>
        <row r="3811">
          <cell r="C3811" t="str">
            <v>город Пермь</v>
          </cell>
          <cell r="D3811" t="str">
            <v>г. Пермь, б-р Гагарина, д. 53</v>
          </cell>
          <cell r="E3811" t="b">
            <v>1</v>
          </cell>
          <cell r="F3811">
            <v>1963</v>
          </cell>
          <cell r="H3811" t="str">
            <v>кирпич</v>
          </cell>
          <cell r="L3811">
            <v>5</v>
          </cell>
          <cell r="M3811">
            <v>4</v>
          </cell>
          <cell r="Q3811">
            <v>3572.8</v>
          </cell>
          <cell r="R3811">
            <v>3372.8</v>
          </cell>
          <cell r="S3811">
            <v>3372.8</v>
          </cell>
          <cell r="T3811">
            <v>148</v>
          </cell>
        </row>
        <row r="3812">
          <cell r="C3812" t="str">
            <v>город Пермь</v>
          </cell>
          <cell r="D3812" t="str">
            <v>г. Пермь, б-р Гагарина, д. 55</v>
          </cell>
          <cell r="E3812" t="b">
            <v>1</v>
          </cell>
          <cell r="F3812">
            <v>1964</v>
          </cell>
          <cell r="H3812" t="str">
            <v>Кирпич</v>
          </cell>
          <cell r="L3812">
            <v>5</v>
          </cell>
          <cell r="M3812">
            <v>2</v>
          </cell>
          <cell r="Q3812">
            <v>2638.3</v>
          </cell>
          <cell r="R3812">
            <v>2638.3</v>
          </cell>
          <cell r="S3812">
            <v>2638.3</v>
          </cell>
          <cell r="T3812">
            <v>63</v>
          </cell>
        </row>
        <row r="3813">
          <cell r="C3813" t="str">
            <v>город Пермь</v>
          </cell>
          <cell r="D3813" t="str">
            <v>г. Пермь, б-р Гагарина, д. 56</v>
          </cell>
          <cell r="E3813" t="b">
            <v>1</v>
          </cell>
          <cell r="F3813">
            <v>1981</v>
          </cell>
          <cell r="H3813" t="str">
            <v>Панель</v>
          </cell>
          <cell r="L3813">
            <v>12</v>
          </cell>
          <cell r="M3813">
            <v>4</v>
          </cell>
          <cell r="N3813">
            <v>4</v>
          </cell>
          <cell r="O3813">
            <v>2</v>
          </cell>
          <cell r="P3813">
            <v>2</v>
          </cell>
          <cell r="Q3813">
            <v>12119.2</v>
          </cell>
          <cell r="R3813">
            <v>9895.6</v>
          </cell>
          <cell r="S3813">
            <v>9895.6</v>
          </cell>
          <cell r="T3813">
            <v>288</v>
          </cell>
        </row>
        <row r="3814">
          <cell r="C3814" t="str">
            <v>город Пермь</v>
          </cell>
          <cell r="D3814" t="str">
            <v>г. Пермь, б-р Гагарина, д. 58</v>
          </cell>
          <cell r="E3814" t="b">
            <v>1</v>
          </cell>
          <cell r="F3814">
            <v>1968</v>
          </cell>
          <cell r="H3814" t="str">
            <v>Панель</v>
          </cell>
          <cell r="L3814">
            <v>5</v>
          </cell>
          <cell r="M3814">
            <v>8</v>
          </cell>
          <cell r="Q3814">
            <v>11715.400000000001</v>
          </cell>
          <cell r="R3814">
            <v>5742.1</v>
          </cell>
          <cell r="S3814">
            <v>5698.3</v>
          </cell>
          <cell r="T3814">
            <v>275</v>
          </cell>
        </row>
        <row r="3815">
          <cell r="C3815" t="str">
            <v>город Пермь</v>
          </cell>
          <cell r="D3815" t="str">
            <v>г. Пермь, б-р Гагарина, д. 60</v>
          </cell>
          <cell r="E3815" t="b">
            <v>1</v>
          </cell>
          <cell r="F3815">
            <v>1967</v>
          </cell>
          <cell r="H3815" t="str">
            <v>Кирпич</v>
          </cell>
          <cell r="L3815">
            <v>5</v>
          </cell>
          <cell r="M3815">
            <v>4</v>
          </cell>
          <cell r="Q3815">
            <v>6599.6</v>
          </cell>
          <cell r="R3815">
            <v>3908.5</v>
          </cell>
          <cell r="S3815">
            <v>2577.1</v>
          </cell>
          <cell r="T3815">
            <v>114</v>
          </cell>
        </row>
        <row r="3816">
          <cell r="C3816" t="str">
            <v>город Пермь</v>
          </cell>
          <cell r="D3816" t="str">
            <v>г. Пермь, б-р Гагарина, д. 62</v>
          </cell>
          <cell r="E3816" t="b">
            <v>1</v>
          </cell>
          <cell r="F3816">
            <v>1988</v>
          </cell>
          <cell r="I3816" t="str">
            <v>скатная</v>
          </cell>
          <cell r="K3816" t="str">
            <v>имеется</v>
          </cell>
          <cell r="L3816">
            <v>5</v>
          </cell>
          <cell r="M3816">
            <v>4</v>
          </cell>
          <cell r="Q3816">
            <v>3231.3</v>
          </cell>
          <cell r="R3816">
            <v>2032.6</v>
          </cell>
          <cell r="S3816">
            <v>1919.8</v>
          </cell>
          <cell r="T3816">
            <v>180</v>
          </cell>
        </row>
        <row r="3817">
          <cell r="C3817" t="str">
            <v>город Пермь</v>
          </cell>
          <cell r="D3817" t="str">
            <v>г. Пермь, б-р Гагарина, д. 64</v>
          </cell>
          <cell r="E3817" t="b">
            <v>1</v>
          </cell>
          <cell r="F3817">
            <v>1966</v>
          </cell>
          <cell r="H3817" t="str">
            <v>Кирпич</v>
          </cell>
          <cell r="L3817">
            <v>5</v>
          </cell>
          <cell r="M3817">
            <v>6</v>
          </cell>
          <cell r="Q3817">
            <v>5043.18</v>
          </cell>
          <cell r="R3817">
            <v>4927</v>
          </cell>
          <cell r="S3817">
            <v>4810.5</v>
          </cell>
          <cell r="T3817">
            <v>91</v>
          </cell>
        </row>
        <row r="3818">
          <cell r="C3818" t="str">
            <v>город Пермь</v>
          </cell>
          <cell r="D3818" t="str">
            <v>г. Пермь, б-р Гагарина, д. 66</v>
          </cell>
          <cell r="E3818" t="b">
            <v>1</v>
          </cell>
          <cell r="F3818">
            <v>1995</v>
          </cell>
          <cell r="I3818" t="str">
            <v>плоская</v>
          </cell>
          <cell r="K3818" t="str">
            <v>имеется</v>
          </cell>
          <cell r="L3818">
            <v>10</v>
          </cell>
          <cell r="M3818">
            <v>5</v>
          </cell>
          <cell r="N3818">
            <v>5</v>
          </cell>
          <cell r="O3818">
            <v>5</v>
          </cell>
          <cell r="Q3818">
            <v>13393.2</v>
          </cell>
          <cell r="R3818">
            <v>11267.7</v>
          </cell>
          <cell r="S3818">
            <v>11267.7</v>
          </cell>
          <cell r="T3818">
            <v>586</v>
          </cell>
        </row>
        <row r="3819">
          <cell r="C3819" t="str">
            <v>город Пермь</v>
          </cell>
          <cell r="D3819" t="str">
            <v>г. Пермь, б-р Гагарина, д. 67</v>
          </cell>
          <cell r="E3819" t="b">
            <v>1</v>
          </cell>
          <cell r="F3819">
            <v>2023</v>
          </cell>
          <cell r="H3819" t="str">
            <v>Из прочих материалов</v>
          </cell>
          <cell r="I3819" t="str">
            <v>плоская</v>
          </cell>
          <cell r="J3819" t="str">
            <v>ГАЗ</v>
          </cell>
          <cell r="K3819" t="str">
            <v>имеется</v>
          </cell>
          <cell r="L3819">
            <v>23</v>
          </cell>
          <cell r="M3819">
            <v>1</v>
          </cell>
          <cell r="N3819">
            <v>3</v>
          </cell>
          <cell r="P3819">
            <v>3</v>
          </cell>
          <cell r="Q3819">
            <v>19042.8</v>
          </cell>
        </row>
        <row r="3820">
          <cell r="C3820" t="str">
            <v>город Пермь</v>
          </cell>
          <cell r="D3820" t="str">
            <v>г. Пермь, б-р Гагарина, д. 70</v>
          </cell>
          <cell r="E3820" t="b">
            <v>1</v>
          </cell>
          <cell r="F3820">
            <v>2001</v>
          </cell>
          <cell r="I3820" t="str">
            <v>плоская</v>
          </cell>
          <cell r="K3820" t="str">
            <v>имеется</v>
          </cell>
          <cell r="L3820">
            <v>16</v>
          </cell>
          <cell r="M3820">
            <v>1</v>
          </cell>
          <cell r="N3820">
            <v>2</v>
          </cell>
          <cell r="O3820">
            <v>1</v>
          </cell>
          <cell r="P3820">
            <v>1</v>
          </cell>
          <cell r="Q3820">
            <v>6745.9</v>
          </cell>
          <cell r="R3820">
            <v>5555.7</v>
          </cell>
          <cell r="S3820">
            <v>5555.7</v>
          </cell>
          <cell r="T3820">
            <v>160</v>
          </cell>
        </row>
        <row r="3821">
          <cell r="C3821" t="str">
            <v>город Пермь</v>
          </cell>
          <cell r="D3821" t="str">
            <v>г. Пермь, б-р Гагарина, д. 71</v>
          </cell>
          <cell r="E3821" t="b">
            <v>1</v>
          </cell>
          <cell r="F3821">
            <v>1963</v>
          </cell>
          <cell r="H3821" t="str">
            <v>Панель</v>
          </cell>
          <cell r="L3821">
            <v>5</v>
          </cell>
          <cell r="M3821">
            <v>4</v>
          </cell>
          <cell r="Q3821">
            <v>3337.6</v>
          </cell>
          <cell r="R3821">
            <v>3129.6</v>
          </cell>
          <cell r="S3821">
            <v>3129.6</v>
          </cell>
          <cell r="T3821">
            <v>161</v>
          </cell>
        </row>
        <row r="3822">
          <cell r="C3822" t="str">
            <v>город Пермь</v>
          </cell>
          <cell r="D3822" t="str">
            <v>г. Пермь, б-р Гагарина, д. 73</v>
          </cell>
          <cell r="E3822" t="b">
            <v>1</v>
          </cell>
          <cell r="F3822">
            <v>1963</v>
          </cell>
          <cell r="H3822" t="str">
            <v>панель</v>
          </cell>
          <cell r="L3822">
            <v>5</v>
          </cell>
          <cell r="M3822">
            <v>4</v>
          </cell>
          <cell r="Q3822">
            <v>3331.5</v>
          </cell>
          <cell r="R3822">
            <v>3148.6</v>
          </cell>
          <cell r="S3822">
            <v>3148.6</v>
          </cell>
          <cell r="T3822">
            <v>145</v>
          </cell>
        </row>
        <row r="3823">
          <cell r="C3823" t="str">
            <v>город Пермь</v>
          </cell>
          <cell r="D3823" t="str">
            <v>г. Пермь, б-р Гагарина, д. 79</v>
          </cell>
          <cell r="E3823" t="b">
            <v>1</v>
          </cell>
          <cell r="F3823">
            <v>1963</v>
          </cell>
          <cell r="H3823" t="str">
            <v>Кирпич</v>
          </cell>
          <cell r="L3823">
            <v>5</v>
          </cell>
          <cell r="M3823">
            <v>4</v>
          </cell>
          <cell r="Q3823">
            <v>3788</v>
          </cell>
          <cell r="R3823">
            <v>3446.7000000000003</v>
          </cell>
          <cell r="S3823">
            <v>3015.9</v>
          </cell>
          <cell r="T3823">
            <v>151</v>
          </cell>
        </row>
        <row r="3824">
          <cell r="C3824" t="str">
            <v>город Пермь</v>
          </cell>
          <cell r="D3824" t="str">
            <v>г. Пермь, б-р Гагарина, д. 83</v>
          </cell>
          <cell r="E3824" t="b">
            <v>1</v>
          </cell>
          <cell r="F3824">
            <v>1964</v>
          </cell>
          <cell r="H3824" t="str">
            <v>Кирпич</v>
          </cell>
          <cell r="L3824">
            <v>5</v>
          </cell>
          <cell r="M3824">
            <v>6</v>
          </cell>
          <cell r="Q3824">
            <v>4158.1000000000004</v>
          </cell>
          <cell r="R3824">
            <v>4116.7</v>
          </cell>
          <cell r="S3824">
            <v>4116.7</v>
          </cell>
          <cell r="T3824">
            <v>220</v>
          </cell>
        </row>
        <row r="3825">
          <cell r="C3825" t="str">
            <v>город Пермь</v>
          </cell>
          <cell r="D3825" t="str">
            <v>г. Пермь, б-р Гагарина, д. 85</v>
          </cell>
          <cell r="E3825" t="b">
            <v>1</v>
          </cell>
          <cell r="F3825">
            <v>1964</v>
          </cell>
          <cell r="H3825" t="str">
            <v>кирпич</v>
          </cell>
          <cell r="L3825">
            <v>5</v>
          </cell>
          <cell r="M3825">
            <v>4</v>
          </cell>
          <cell r="Q3825">
            <v>2932.1</v>
          </cell>
          <cell r="R3825">
            <v>2700.1</v>
          </cell>
          <cell r="S3825">
            <v>2700.1</v>
          </cell>
          <cell r="T3825">
            <v>153</v>
          </cell>
        </row>
        <row r="3826">
          <cell r="C3826" t="str">
            <v>город Пермь</v>
          </cell>
          <cell r="D3826" t="str">
            <v>г. Пермь, б-р Гагарина, д. 87</v>
          </cell>
          <cell r="E3826" t="b">
            <v>1</v>
          </cell>
          <cell r="F3826">
            <v>1964</v>
          </cell>
          <cell r="H3826" t="str">
            <v>кирпич</v>
          </cell>
          <cell r="L3826">
            <v>5</v>
          </cell>
          <cell r="M3826">
            <v>4</v>
          </cell>
          <cell r="Q3826">
            <v>3224</v>
          </cell>
          <cell r="R3826">
            <v>3024</v>
          </cell>
          <cell r="S3826">
            <v>3024</v>
          </cell>
          <cell r="T3826">
            <v>133</v>
          </cell>
        </row>
        <row r="3827">
          <cell r="C3827" t="str">
            <v>город Пермь</v>
          </cell>
          <cell r="D3827" t="str">
            <v>г. Пермь, б-р Гагарина, д. 95</v>
          </cell>
          <cell r="E3827" t="b">
            <v>1</v>
          </cell>
          <cell r="F3827">
            <v>1965</v>
          </cell>
          <cell r="H3827" t="str">
            <v>Кирпич</v>
          </cell>
          <cell r="I3827" t="str">
            <v>скатная</v>
          </cell>
          <cell r="K3827" t="str">
            <v>имеется</v>
          </cell>
          <cell r="L3827">
            <v>5</v>
          </cell>
          <cell r="M3827">
            <v>4</v>
          </cell>
          <cell r="Q3827">
            <v>3248.3</v>
          </cell>
          <cell r="R3827">
            <v>2792.3</v>
          </cell>
          <cell r="S3827">
            <v>2792.3</v>
          </cell>
          <cell r="T3827">
            <v>190</v>
          </cell>
        </row>
        <row r="3828">
          <cell r="C3828" t="str">
            <v>город Пермь</v>
          </cell>
          <cell r="D3828" t="str">
            <v>г. Пермь, б-р Гагарина, д. 97</v>
          </cell>
          <cell r="E3828" t="b">
            <v>1</v>
          </cell>
          <cell r="F3828">
            <v>1965</v>
          </cell>
          <cell r="I3828" t="str">
            <v>скатная</v>
          </cell>
          <cell r="K3828" t="str">
            <v>имеется</v>
          </cell>
          <cell r="L3828">
            <v>5</v>
          </cell>
          <cell r="M3828">
            <v>4</v>
          </cell>
          <cell r="Q3828">
            <v>3398</v>
          </cell>
          <cell r="R3828">
            <v>2875.3</v>
          </cell>
          <cell r="S3828">
            <v>2875.3</v>
          </cell>
          <cell r="T3828">
            <v>156</v>
          </cell>
        </row>
        <row r="3829">
          <cell r="C3829" t="str">
            <v>город Пермь</v>
          </cell>
          <cell r="D3829" t="str">
            <v>г. Пермь, б-р Гагарина, д. 99</v>
          </cell>
          <cell r="E3829" t="b">
            <v>1</v>
          </cell>
          <cell r="F3829">
            <v>1966</v>
          </cell>
          <cell r="H3829" t="str">
            <v>кирпич</v>
          </cell>
          <cell r="L3829">
            <v>5</v>
          </cell>
          <cell r="M3829">
            <v>4</v>
          </cell>
          <cell r="Q3829">
            <v>2785.9</v>
          </cell>
          <cell r="R3829">
            <v>2730.2</v>
          </cell>
          <cell r="S3829">
            <v>2730.2</v>
          </cell>
        </row>
        <row r="3830">
          <cell r="C3830" t="str">
            <v>город Пермь</v>
          </cell>
          <cell r="D3830" t="str">
            <v>г. Пермь, б-р Гагарина, д. 101</v>
          </cell>
          <cell r="E3830" t="b">
            <v>1</v>
          </cell>
          <cell r="F3830">
            <v>1964</v>
          </cell>
          <cell r="H3830" t="str">
            <v>кирпич</v>
          </cell>
          <cell r="L3830">
            <v>5</v>
          </cell>
          <cell r="M3830">
            <v>4</v>
          </cell>
          <cell r="Q3830">
            <v>2798.8</v>
          </cell>
          <cell r="R3830">
            <v>2726.8</v>
          </cell>
          <cell r="S3830">
            <v>2726.8</v>
          </cell>
          <cell r="T3830">
            <v>137</v>
          </cell>
        </row>
        <row r="3831">
          <cell r="C3831" t="str">
            <v>город Пермь</v>
          </cell>
          <cell r="D3831" t="str">
            <v>г. Пермь, б-р Гагарина, д. 103</v>
          </cell>
          <cell r="E3831" t="b">
            <v>1</v>
          </cell>
          <cell r="F3831">
            <v>1967</v>
          </cell>
          <cell r="I3831" t="str">
            <v>плоская</v>
          </cell>
          <cell r="J3831" t="str">
            <v>ГАЗ</v>
          </cell>
          <cell r="K3831" t="str">
            <v>имеется</v>
          </cell>
          <cell r="L3831">
            <v>9</v>
          </cell>
          <cell r="M3831">
            <v>1</v>
          </cell>
          <cell r="N3831">
            <v>1</v>
          </cell>
          <cell r="O3831">
            <v>1</v>
          </cell>
          <cell r="Q3831">
            <v>2421.7600000000002</v>
          </cell>
          <cell r="R3831">
            <v>2325.4</v>
          </cell>
          <cell r="S3831">
            <v>2325.4</v>
          </cell>
          <cell r="T3831">
            <v>85</v>
          </cell>
        </row>
        <row r="3832">
          <cell r="C3832" t="str">
            <v>город Пермь</v>
          </cell>
          <cell r="D3832" t="str">
            <v>г. Пермь, б-р Гагарина, д. 105</v>
          </cell>
          <cell r="E3832" t="b">
            <v>1</v>
          </cell>
          <cell r="F3832">
            <v>1967</v>
          </cell>
          <cell r="I3832" t="str">
            <v>плоская</v>
          </cell>
          <cell r="K3832" t="str">
            <v>имеется</v>
          </cell>
          <cell r="L3832">
            <v>5</v>
          </cell>
          <cell r="M3832">
            <v>4</v>
          </cell>
          <cell r="Q3832">
            <v>2652.3</v>
          </cell>
          <cell r="R3832">
            <v>2651.4</v>
          </cell>
          <cell r="S3832">
            <v>2651.4</v>
          </cell>
          <cell r="T3832">
            <v>135</v>
          </cell>
        </row>
        <row r="3833">
          <cell r="C3833" t="str">
            <v>город Пермь</v>
          </cell>
          <cell r="D3833" t="str">
            <v>г. Пермь, б-р Гагарина, д. 109</v>
          </cell>
          <cell r="E3833" t="b">
            <v>1</v>
          </cell>
          <cell r="F3833">
            <v>1967</v>
          </cell>
          <cell r="H3833" t="str">
            <v>Блоки</v>
          </cell>
          <cell r="L3833">
            <v>9</v>
          </cell>
          <cell r="M3833">
            <v>1</v>
          </cell>
          <cell r="N3833">
            <v>1</v>
          </cell>
          <cell r="O3833">
            <v>1</v>
          </cell>
          <cell r="Q3833">
            <v>2866</v>
          </cell>
          <cell r="R3833">
            <v>2404.4</v>
          </cell>
          <cell r="S3833">
            <v>2315.4</v>
          </cell>
          <cell r="T3833">
            <v>160</v>
          </cell>
        </row>
        <row r="3834">
          <cell r="C3834" t="str">
            <v>город Пермь</v>
          </cell>
          <cell r="D3834" t="str">
            <v>г. Пермь, б-р Гагарина, д. 113</v>
          </cell>
          <cell r="E3834" t="b">
            <v>1</v>
          </cell>
          <cell r="F3834">
            <v>1969</v>
          </cell>
          <cell r="H3834" t="str">
            <v>Крупные блоки</v>
          </cell>
          <cell r="L3834">
            <v>9</v>
          </cell>
          <cell r="M3834">
            <v>1</v>
          </cell>
          <cell r="N3834">
            <v>1</v>
          </cell>
          <cell r="O3834">
            <v>1</v>
          </cell>
          <cell r="Q3834">
            <v>3227.2</v>
          </cell>
          <cell r="R3834">
            <v>2927.2</v>
          </cell>
          <cell r="S3834">
            <v>2927.2</v>
          </cell>
          <cell r="T3834">
            <v>162</v>
          </cell>
        </row>
        <row r="3835">
          <cell r="C3835" t="str">
            <v>город Пермь</v>
          </cell>
          <cell r="D3835" t="str">
            <v>г. Пермь, б-р Гагарина, д. 115</v>
          </cell>
          <cell r="E3835" t="b">
            <v>1</v>
          </cell>
          <cell r="F3835">
            <v>1967</v>
          </cell>
          <cell r="I3835" t="str">
            <v>скатная</v>
          </cell>
          <cell r="K3835" t="str">
            <v>имеется</v>
          </cell>
          <cell r="L3835">
            <v>5</v>
          </cell>
          <cell r="M3835">
            <v>4</v>
          </cell>
          <cell r="Q3835">
            <v>2667.1</v>
          </cell>
          <cell r="R3835">
            <v>1679</v>
          </cell>
          <cell r="S3835">
            <v>1679</v>
          </cell>
          <cell r="T3835">
            <v>141</v>
          </cell>
        </row>
        <row r="3836">
          <cell r="C3836" t="str">
            <v>город Пермь</v>
          </cell>
          <cell r="D3836" t="str">
            <v>г. Пермь, б-р Гагарина, д. 103А</v>
          </cell>
          <cell r="E3836" t="b">
            <v>1</v>
          </cell>
          <cell r="F3836">
            <v>1967</v>
          </cell>
          <cell r="H3836" t="str">
            <v>Кирпич</v>
          </cell>
          <cell r="L3836">
            <v>9</v>
          </cell>
          <cell r="M3836">
            <v>1</v>
          </cell>
          <cell r="N3836">
            <v>1</v>
          </cell>
          <cell r="O3836">
            <v>1</v>
          </cell>
          <cell r="Q3836">
            <v>2325.4</v>
          </cell>
          <cell r="R3836">
            <v>2302.1999999999998</v>
          </cell>
          <cell r="S3836">
            <v>2302.1999999999998</v>
          </cell>
          <cell r="T3836">
            <v>85</v>
          </cell>
        </row>
        <row r="3837">
          <cell r="C3837" t="str">
            <v>город Пермь</v>
          </cell>
          <cell r="D3837" t="str">
            <v>г. Пермь, б-р Гагарина, д. 107/1</v>
          </cell>
          <cell r="E3837" t="b">
            <v>1</v>
          </cell>
          <cell r="F3837">
            <v>1967</v>
          </cell>
          <cell r="I3837" t="str">
            <v>плоская</v>
          </cell>
          <cell r="K3837" t="str">
            <v>имеется</v>
          </cell>
          <cell r="L3837">
            <v>5</v>
          </cell>
          <cell r="M3837">
            <v>4</v>
          </cell>
          <cell r="Q3837">
            <v>2763.7</v>
          </cell>
          <cell r="R3837">
            <v>2676.6</v>
          </cell>
          <cell r="S3837">
            <v>2676.6</v>
          </cell>
          <cell r="T3837">
            <v>135</v>
          </cell>
        </row>
        <row r="3838">
          <cell r="C3838" t="str">
            <v>город Пермь</v>
          </cell>
          <cell r="D3838" t="str">
            <v>г. Пермь, б-р Гагарина, д. 107/2</v>
          </cell>
          <cell r="E3838" t="b">
            <v>1</v>
          </cell>
          <cell r="F3838">
            <v>1967</v>
          </cell>
          <cell r="I3838" t="str">
            <v>плоская</v>
          </cell>
          <cell r="K3838" t="str">
            <v>имеется</v>
          </cell>
          <cell r="L3838">
            <v>5</v>
          </cell>
          <cell r="M3838">
            <v>4</v>
          </cell>
          <cell r="Q3838">
            <v>2831.5</v>
          </cell>
          <cell r="R3838">
            <v>1693.9</v>
          </cell>
          <cell r="S3838">
            <v>1693.9</v>
          </cell>
          <cell r="T3838">
            <v>143</v>
          </cell>
        </row>
        <row r="3839">
          <cell r="C3839" t="str">
            <v>город Пермь</v>
          </cell>
          <cell r="D3839" t="str">
            <v>г. Пермь, б-р Гагарина, д. 107/3</v>
          </cell>
          <cell r="E3839" t="b">
            <v>1</v>
          </cell>
          <cell r="F3839">
            <v>1965</v>
          </cell>
          <cell r="H3839" t="str">
            <v>Панель</v>
          </cell>
          <cell r="L3839">
            <v>5</v>
          </cell>
          <cell r="M3839">
            <v>4</v>
          </cell>
          <cell r="Q3839">
            <v>3577.1</v>
          </cell>
          <cell r="R3839">
            <v>3557.1</v>
          </cell>
          <cell r="S3839">
            <v>3557.1</v>
          </cell>
          <cell r="T3839">
            <v>187</v>
          </cell>
        </row>
        <row r="3840">
          <cell r="C3840" t="str">
            <v>город Пермь</v>
          </cell>
          <cell r="D3840" t="str">
            <v>г. Пермь, б-р Гагарина, д. 107/4</v>
          </cell>
          <cell r="E3840" t="b">
            <v>1</v>
          </cell>
          <cell r="F3840">
            <v>1965</v>
          </cell>
          <cell r="H3840" t="str">
            <v>Панель</v>
          </cell>
          <cell r="L3840">
            <v>5</v>
          </cell>
          <cell r="M3840">
            <v>4</v>
          </cell>
          <cell r="Q3840">
            <v>3543.4</v>
          </cell>
          <cell r="R3840">
            <v>3540.4</v>
          </cell>
          <cell r="S3840">
            <v>3540.4</v>
          </cell>
          <cell r="T3840">
            <v>176</v>
          </cell>
        </row>
        <row r="3841">
          <cell r="C3841" t="str">
            <v>город Пермь</v>
          </cell>
          <cell r="D3841" t="str">
            <v>г. Пермь, б-р Гагарина, д. 107/5</v>
          </cell>
          <cell r="E3841" t="b">
            <v>1</v>
          </cell>
          <cell r="F3841">
            <v>1965</v>
          </cell>
          <cell r="H3841" t="str">
            <v>Панель</v>
          </cell>
          <cell r="L3841">
            <v>5</v>
          </cell>
          <cell r="M3841">
            <v>4</v>
          </cell>
          <cell r="Q3841">
            <v>3576.9</v>
          </cell>
          <cell r="R3841">
            <v>3560.9</v>
          </cell>
          <cell r="S3841">
            <v>3560.9</v>
          </cell>
          <cell r="T3841">
            <v>198</v>
          </cell>
        </row>
        <row r="3842">
          <cell r="C3842" t="str">
            <v>город Пермь</v>
          </cell>
          <cell r="D3842" t="str">
            <v>г. Пермь, б-р Гагарина, д. 107/7</v>
          </cell>
          <cell r="E3842" t="b">
            <v>1</v>
          </cell>
          <cell r="F3842">
            <v>1965</v>
          </cell>
          <cell r="H3842" t="str">
            <v>Панель</v>
          </cell>
          <cell r="L3842">
            <v>5</v>
          </cell>
          <cell r="M3842">
            <v>4</v>
          </cell>
          <cell r="Q3842">
            <v>3609.6</v>
          </cell>
          <cell r="R3842">
            <v>3606.73</v>
          </cell>
          <cell r="S3842">
            <v>3606.73</v>
          </cell>
          <cell r="T3842">
            <v>170</v>
          </cell>
        </row>
        <row r="3843">
          <cell r="C3843" t="str">
            <v>город Пермь</v>
          </cell>
          <cell r="D3843" t="str">
            <v>г. Пермь, б-р Гагарина, д. 111/1</v>
          </cell>
          <cell r="E3843" t="b">
            <v>1</v>
          </cell>
          <cell r="F3843">
            <v>1967</v>
          </cell>
          <cell r="I3843" t="str">
            <v>плоская</v>
          </cell>
          <cell r="K3843" t="str">
            <v>имеется</v>
          </cell>
          <cell r="L3843">
            <v>5</v>
          </cell>
          <cell r="M3843">
            <v>4</v>
          </cell>
          <cell r="Q3843">
            <v>3531.6</v>
          </cell>
          <cell r="R3843">
            <v>2639.1</v>
          </cell>
          <cell r="S3843">
            <v>2639.1</v>
          </cell>
          <cell r="T3843">
            <v>134</v>
          </cell>
        </row>
        <row r="3844">
          <cell r="C3844" t="str">
            <v>город Пермь</v>
          </cell>
          <cell r="D3844" t="str">
            <v>г. Пермь, б-р Гагарина, д. 111/2</v>
          </cell>
          <cell r="E3844" t="b">
            <v>1</v>
          </cell>
          <cell r="F3844">
            <v>1967</v>
          </cell>
          <cell r="I3844" t="str">
            <v>плоская</v>
          </cell>
          <cell r="K3844" t="str">
            <v>имеется</v>
          </cell>
          <cell r="L3844">
            <v>5</v>
          </cell>
          <cell r="M3844">
            <v>4</v>
          </cell>
          <cell r="Q3844">
            <v>2719.6</v>
          </cell>
          <cell r="R3844">
            <v>2634.3</v>
          </cell>
          <cell r="S3844">
            <v>2634.3</v>
          </cell>
          <cell r="T3844">
            <v>144</v>
          </cell>
        </row>
        <row r="3845">
          <cell r="C3845" t="str">
            <v>город Пермь</v>
          </cell>
          <cell r="D3845" t="str">
            <v>г. Пермь, б-р Гагарина, д. 113А</v>
          </cell>
          <cell r="E3845" t="b">
            <v>1</v>
          </cell>
          <cell r="F3845">
            <v>1967</v>
          </cell>
          <cell r="I3845" t="str">
            <v>скатная</v>
          </cell>
          <cell r="K3845" t="str">
            <v>имеется</v>
          </cell>
          <cell r="L3845">
            <v>5</v>
          </cell>
          <cell r="M3845">
            <v>4</v>
          </cell>
          <cell r="Q3845">
            <v>2729.9</v>
          </cell>
          <cell r="R3845">
            <v>2629.6</v>
          </cell>
          <cell r="S3845">
            <v>2629.6</v>
          </cell>
          <cell r="T3845">
            <v>130</v>
          </cell>
        </row>
        <row r="3846">
          <cell r="C3846" t="str">
            <v>город Пермь</v>
          </cell>
          <cell r="D3846" t="str">
            <v>г. Пермь, б-р Гагарина, д. 113Б</v>
          </cell>
          <cell r="E3846" t="b">
            <v>1</v>
          </cell>
          <cell r="F3846">
            <v>2007</v>
          </cell>
          <cell r="I3846" t="str">
            <v>плоская</v>
          </cell>
          <cell r="J3846" t="str">
            <v>ГАЗ</v>
          </cell>
          <cell r="K3846" t="str">
            <v>имеется</v>
          </cell>
          <cell r="L3846">
            <v>14</v>
          </cell>
          <cell r="M3846">
            <v>1</v>
          </cell>
          <cell r="N3846">
            <v>1</v>
          </cell>
          <cell r="O3846">
            <v>1</v>
          </cell>
          <cell r="Q3846">
            <v>9294</v>
          </cell>
          <cell r="R3846">
            <v>6502.9</v>
          </cell>
          <cell r="S3846">
            <v>6502.9</v>
          </cell>
          <cell r="T3846">
            <v>80</v>
          </cell>
        </row>
        <row r="3847">
          <cell r="C3847" t="str">
            <v>город Пермь</v>
          </cell>
          <cell r="D3847" t="str">
            <v>г. Пермь, б-р Гагарина, д. 30А</v>
          </cell>
          <cell r="E3847" t="b">
            <v>1</v>
          </cell>
          <cell r="F3847">
            <v>1987</v>
          </cell>
          <cell r="H3847" t="str">
            <v>кирпич</v>
          </cell>
          <cell r="I3847" t="str">
            <v>плоская</v>
          </cell>
          <cell r="K3847" t="str">
            <v>имеется</v>
          </cell>
          <cell r="L3847">
            <v>5</v>
          </cell>
          <cell r="M3847">
            <v>2</v>
          </cell>
          <cell r="Q3847">
            <v>4327.8</v>
          </cell>
          <cell r="R3847">
            <v>3384.4</v>
          </cell>
          <cell r="S3847">
            <v>3384.4</v>
          </cell>
          <cell r="T3847">
            <v>214</v>
          </cell>
        </row>
        <row r="3848">
          <cell r="C3848" t="str">
            <v>город Пермь</v>
          </cell>
          <cell r="D3848" t="str">
            <v>г. Пермь, б-р Гагарина, д. 30Б</v>
          </cell>
          <cell r="E3848" t="b">
            <v>1</v>
          </cell>
          <cell r="F3848">
            <v>1984</v>
          </cell>
          <cell r="I3848" t="str">
            <v>плоская</v>
          </cell>
          <cell r="K3848" t="str">
            <v>имеется</v>
          </cell>
          <cell r="L3848">
            <v>5</v>
          </cell>
          <cell r="M3848">
            <v>3</v>
          </cell>
          <cell r="Q3848">
            <v>4940.8</v>
          </cell>
          <cell r="R3848">
            <v>3288.3</v>
          </cell>
          <cell r="S3848">
            <v>3180</v>
          </cell>
          <cell r="T3848">
            <v>184</v>
          </cell>
        </row>
        <row r="3849">
          <cell r="C3849" t="str">
            <v>город Пермь</v>
          </cell>
          <cell r="D3849" t="str">
            <v>г. Пермь, б-р Гагарина, д. 32А</v>
          </cell>
          <cell r="E3849" t="b">
            <v>1</v>
          </cell>
          <cell r="F3849">
            <v>1978</v>
          </cell>
          <cell r="H3849" t="str">
            <v>Крупные блоки</v>
          </cell>
          <cell r="L3849">
            <v>9</v>
          </cell>
          <cell r="M3849">
            <v>1</v>
          </cell>
          <cell r="N3849">
            <v>1</v>
          </cell>
          <cell r="O3849">
            <v>1</v>
          </cell>
          <cell r="Q3849">
            <v>4978.5</v>
          </cell>
          <cell r="R3849">
            <v>1915.8</v>
          </cell>
          <cell r="S3849">
            <v>1412.16</v>
          </cell>
          <cell r="T3849">
            <v>184</v>
          </cell>
        </row>
        <row r="3850">
          <cell r="C3850" t="str">
            <v>город Пермь</v>
          </cell>
          <cell r="D3850" t="str">
            <v>г. Пермь, б-р Гагарина, д. 44А</v>
          </cell>
          <cell r="E3850" t="b">
            <v>1</v>
          </cell>
          <cell r="F3850">
            <v>2005</v>
          </cell>
          <cell r="I3850" t="str">
            <v>плоская</v>
          </cell>
          <cell r="K3850" t="str">
            <v>имеется</v>
          </cell>
          <cell r="L3850">
            <v>17</v>
          </cell>
          <cell r="M3850">
            <v>1</v>
          </cell>
          <cell r="N3850">
            <v>1</v>
          </cell>
          <cell r="O3850">
            <v>1</v>
          </cell>
          <cell r="Q3850">
            <v>18892.8</v>
          </cell>
          <cell r="R3850">
            <v>12784.54</v>
          </cell>
          <cell r="S3850">
            <v>12784.54</v>
          </cell>
          <cell r="T3850">
            <v>275</v>
          </cell>
        </row>
        <row r="3851">
          <cell r="C3851" t="str">
            <v>город Пермь</v>
          </cell>
          <cell r="D3851" t="str">
            <v>г. Пермь, б-р Гагарина, д. 58А</v>
          </cell>
          <cell r="E3851" t="b">
            <v>1</v>
          </cell>
          <cell r="F3851">
            <v>1989</v>
          </cell>
          <cell r="H3851" t="str">
            <v>Кирпич</v>
          </cell>
          <cell r="L3851">
            <v>9</v>
          </cell>
          <cell r="M3851">
            <v>1</v>
          </cell>
          <cell r="N3851">
            <v>1</v>
          </cell>
          <cell r="O3851">
            <v>1</v>
          </cell>
          <cell r="Q3851">
            <v>7152.6</v>
          </cell>
          <cell r="R3851">
            <v>3809.5</v>
          </cell>
          <cell r="S3851">
            <v>3166.1</v>
          </cell>
          <cell r="T3851">
            <v>177</v>
          </cell>
        </row>
        <row r="3852">
          <cell r="C3852" t="str">
            <v>город Пермь</v>
          </cell>
          <cell r="D3852" t="str">
            <v>г. Пермь, б-р Гагарина, д. 58В</v>
          </cell>
          <cell r="E3852" t="b">
            <v>1</v>
          </cell>
          <cell r="F3852">
            <v>1983</v>
          </cell>
          <cell r="I3852" t="str">
            <v>плоская</v>
          </cell>
          <cell r="K3852" t="str">
            <v>имеется</v>
          </cell>
          <cell r="L3852">
            <v>5</v>
          </cell>
          <cell r="M3852">
            <v>6</v>
          </cell>
          <cell r="Q3852">
            <v>5309.6</v>
          </cell>
          <cell r="R3852">
            <v>3837</v>
          </cell>
          <cell r="S3852">
            <v>3828.6</v>
          </cell>
          <cell r="T3852">
            <v>281</v>
          </cell>
        </row>
        <row r="3853">
          <cell r="C3853" t="str">
            <v>город Пермь</v>
          </cell>
          <cell r="D3853" t="str">
            <v>г. Пермь, б-р Гагарина, д. 58Г</v>
          </cell>
          <cell r="E3853" t="b">
            <v>1</v>
          </cell>
          <cell r="F3853">
            <v>1984</v>
          </cell>
          <cell r="H3853" t="str">
            <v>Кирпич</v>
          </cell>
          <cell r="L3853">
            <v>5</v>
          </cell>
          <cell r="M3853">
            <v>4</v>
          </cell>
          <cell r="Q3853">
            <v>4002.8</v>
          </cell>
          <cell r="R3853">
            <v>3225.2999999999997</v>
          </cell>
          <cell r="S3853">
            <v>2867.1</v>
          </cell>
          <cell r="T3853">
            <v>245</v>
          </cell>
        </row>
        <row r="3854">
          <cell r="C3854" t="str">
            <v>город Пермь</v>
          </cell>
          <cell r="D3854" t="str">
            <v>г. Пермь, б-р Гагарина, д. 62/2</v>
          </cell>
          <cell r="E3854" t="b">
            <v>1</v>
          </cell>
          <cell r="F3854">
            <v>1967</v>
          </cell>
          <cell r="H3854" t="str">
            <v>Кирпич</v>
          </cell>
          <cell r="L3854">
            <v>5</v>
          </cell>
          <cell r="M3854">
            <v>5</v>
          </cell>
          <cell r="Q3854">
            <v>2932</v>
          </cell>
          <cell r="R3854">
            <v>2932</v>
          </cell>
          <cell r="S3854">
            <v>2932</v>
          </cell>
          <cell r="T3854">
            <v>165</v>
          </cell>
        </row>
        <row r="3855">
          <cell r="C3855" t="str">
            <v>город Пермь</v>
          </cell>
          <cell r="D3855" t="str">
            <v>г. Пермь, б-р Гагарина, д. 62А</v>
          </cell>
          <cell r="E3855" t="b">
            <v>1</v>
          </cell>
          <cell r="F3855">
            <v>1967</v>
          </cell>
          <cell r="H3855" t="str">
            <v>Кирпич</v>
          </cell>
          <cell r="L3855">
            <v>5</v>
          </cell>
          <cell r="M3855">
            <v>4</v>
          </cell>
          <cell r="Q3855">
            <v>3208.7</v>
          </cell>
          <cell r="R3855">
            <v>3206.5</v>
          </cell>
          <cell r="S3855">
            <v>3206.5</v>
          </cell>
          <cell r="T3855">
            <v>155</v>
          </cell>
        </row>
        <row r="3856">
          <cell r="C3856" t="str">
            <v>город Пермь</v>
          </cell>
          <cell r="D3856" t="str">
            <v>г. Пермь, б-р Гагарина, д. 62А/2</v>
          </cell>
          <cell r="E3856" t="b">
            <v>1</v>
          </cell>
          <cell r="F3856">
            <v>1988</v>
          </cell>
          <cell r="I3856" t="str">
            <v>плоская</v>
          </cell>
          <cell r="K3856" t="str">
            <v>имеется</v>
          </cell>
          <cell r="L3856">
            <v>9</v>
          </cell>
          <cell r="M3856">
            <v>2</v>
          </cell>
          <cell r="N3856">
            <v>2</v>
          </cell>
          <cell r="O3856">
            <v>2</v>
          </cell>
          <cell r="Q3856">
            <v>4169.88</v>
          </cell>
          <cell r="R3856">
            <v>3943.8</v>
          </cell>
          <cell r="S3856">
            <v>3927.5</v>
          </cell>
          <cell r="T3856">
            <v>88</v>
          </cell>
        </row>
        <row r="3857">
          <cell r="C3857" t="str">
            <v>город Пермь</v>
          </cell>
          <cell r="D3857" t="str">
            <v>г. Пермь, б-р Гагарина, д. 66А</v>
          </cell>
          <cell r="E3857" t="b">
            <v>1</v>
          </cell>
          <cell r="F3857">
            <v>2006</v>
          </cell>
          <cell r="I3857" t="str">
            <v>плоская</v>
          </cell>
          <cell r="K3857" t="str">
            <v>имеется</v>
          </cell>
          <cell r="L3857">
            <v>10</v>
          </cell>
          <cell r="M3857">
            <v>7</v>
          </cell>
          <cell r="N3857">
            <v>7</v>
          </cell>
          <cell r="O3857">
            <v>7</v>
          </cell>
          <cell r="Q3857">
            <v>15765.18</v>
          </cell>
          <cell r="R3857">
            <v>13509.6</v>
          </cell>
          <cell r="S3857">
            <v>13509.6</v>
          </cell>
          <cell r="T3857">
            <v>438</v>
          </cell>
        </row>
        <row r="3858">
          <cell r="C3858" t="str">
            <v>город Пермь</v>
          </cell>
          <cell r="D3858" t="str">
            <v>г. Пермь, б-р Гагарина, д. 70А</v>
          </cell>
          <cell r="E3858" t="b">
            <v>1</v>
          </cell>
          <cell r="F3858">
            <v>2001</v>
          </cell>
          <cell r="I3858" t="str">
            <v>плоская</v>
          </cell>
          <cell r="K3858" t="str">
            <v>имеется</v>
          </cell>
          <cell r="L3858">
            <v>16</v>
          </cell>
          <cell r="M3858">
            <v>1</v>
          </cell>
          <cell r="N3858">
            <v>2</v>
          </cell>
          <cell r="O3858">
            <v>1</v>
          </cell>
          <cell r="P3858">
            <v>1</v>
          </cell>
          <cell r="Q3858">
            <v>6655.1</v>
          </cell>
          <cell r="R3858">
            <v>5553.9</v>
          </cell>
          <cell r="S3858">
            <v>5553.9</v>
          </cell>
          <cell r="T3858">
            <v>165</v>
          </cell>
        </row>
        <row r="3859">
          <cell r="C3859" t="str">
            <v>город Пермь</v>
          </cell>
          <cell r="D3859" t="str">
            <v>г. Пермь, б-р Гагарина, д. 71А</v>
          </cell>
          <cell r="E3859" t="b">
            <v>1</v>
          </cell>
          <cell r="F3859">
            <v>1967</v>
          </cell>
          <cell r="I3859" t="str">
            <v>плоская</v>
          </cell>
          <cell r="K3859" t="str">
            <v>имеется</v>
          </cell>
          <cell r="L3859">
            <v>5</v>
          </cell>
          <cell r="M3859">
            <v>4</v>
          </cell>
          <cell r="Q3859">
            <v>3012</v>
          </cell>
          <cell r="R3859">
            <v>3012</v>
          </cell>
          <cell r="S3859">
            <v>3012</v>
          </cell>
          <cell r="T3859">
            <v>148</v>
          </cell>
        </row>
        <row r="3860">
          <cell r="C3860" t="str">
            <v>город Пермь</v>
          </cell>
          <cell r="D3860" t="str">
            <v>г. Пермь, б-р Гагарина, д. 74В</v>
          </cell>
          <cell r="E3860" t="b">
            <v>1</v>
          </cell>
          <cell r="F3860">
            <v>2019</v>
          </cell>
          <cell r="I3860" t="str">
            <v>плоская</v>
          </cell>
          <cell r="K3860" t="str">
            <v>имеется</v>
          </cell>
          <cell r="L3860">
            <v>21</v>
          </cell>
          <cell r="M3860">
            <v>2</v>
          </cell>
          <cell r="N3860">
            <v>4</v>
          </cell>
          <cell r="Q3860">
            <v>21809.200000000001</v>
          </cell>
          <cell r="R3860">
            <v>16498.5</v>
          </cell>
          <cell r="S3860">
            <v>14848.65</v>
          </cell>
        </row>
        <row r="3861">
          <cell r="C3861" t="str">
            <v>город Пермь</v>
          </cell>
          <cell r="D3861" t="str">
            <v>г. Пермь, б-р Гагарина, д. 77А</v>
          </cell>
          <cell r="E3861" t="b">
            <v>1</v>
          </cell>
          <cell r="F3861">
            <v>1998</v>
          </cell>
          <cell r="H3861" t="str">
            <v>кирпич</v>
          </cell>
          <cell r="I3861" t="str">
            <v>плоская</v>
          </cell>
          <cell r="J3861" t="str">
            <v>ГАЗ</v>
          </cell>
          <cell r="K3861" t="str">
            <v>имеется</v>
          </cell>
          <cell r="L3861">
            <v>9</v>
          </cell>
          <cell r="M3861">
            <v>1</v>
          </cell>
          <cell r="N3861">
            <v>1</v>
          </cell>
          <cell r="O3861">
            <v>1</v>
          </cell>
          <cell r="Q3861">
            <v>2570.1999999999998</v>
          </cell>
          <cell r="R3861">
            <v>2477.3000000000002</v>
          </cell>
          <cell r="S3861">
            <v>2477.3000000000002</v>
          </cell>
          <cell r="T3861">
            <v>40</v>
          </cell>
        </row>
        <row r="3862">
          <cell r="C3862" t="str">
            <v>город Пермь</v>
          </cell>
          <cell r="D3862" t="str">
            <v>г. Пермь, б-р Гагарина, д. 81/2</v>
          </cell>
          <cell r="E3862" t="b">
            <v>1</v>
          </cell>
          <cell r="F3862">
            <v>1964</v>
          </cell>
          <cell r="H3862" t="str">
            <v>Кирпич</v>
          </cell>
          <cell r="L3862">
            <v>5</v>
          </cell>
          <cell r="M3862">
            <v>1</v>
          </cell>
          <cell r="Q3862">
            <v>2791.5</v>
          </cell>
          <cell r="R3862">
            <v>2788.7</v>
          </cell>
          <cell r="S3862">
            <v>2788.7</v>
          </cell>
          <cell r="T3862">
            <v>95</v>
          </cell>
        </row>
        <row r="3863">
          <cell r="C3863" t="str">
            <v>город Пермь</v>
          </cell>
          <cell r="D3863" t="str">
            <v>г. Пермь, б-р Гагарина, д. 81/3</v>
          </cell>
          <cell r="E3863" t="b">
            <v>1</v>
          </cell>
          <cell r="F3863">
            <v>1965</v>
          </cell>
          <cell r="H3863" t="str">
            <v>Кирпич</v>
          </cell>
          <cell r="L3863">
            <v>5</v>
          </cell>
          <cell r="M3863">
            <v>1</v>
          </cell>
          <cell r="Q3863">
            <v>3273.1</v>
          </cell>
          <cell r="R3863">
            <v>3273.1</v>
          </cell>
          <cell r="S3863">
            <v>2945.79</v>
          </cell>
          <cell r="T3863">
            <v>202</v>
          </cell>
        </row>
        <row r="3864">
          <cell r="C3864" t="str">
            <v>город Пермь</v>
          </cell>
          <cell r="D3864" t="str">
            <v>г. Пермь, б-р Гагарина, д. 81/4</v>
          </cell>
          <cell r="E3864" t="b">
            <v>1</v>
          </cell>
          <cell r="F3864">
            <v>1964</v>
          </cell>
          <cell r="H3864" t="str">
            <v>Кирпич</v>
          </cell>
          <cell r="L3864">
            <v>5</v>
          </cell>
          <cell r="M3864">
            <v>3</v>
          </cell>
          <cell r="Q3864">
            <v>2371.62</v>
          </cell>
          <cell r="R3864">
            <v>2268.1799999999998</v>
          </cell>
          <cell r="S3864">
            <v>2172.98</v>
          </cell>
          <cell r="T3864">
            <v>83</v>
          </cell>
        </row>
        <row r="3865">
          <cell r="C3865" t="str">
            <v>город Пермь</v>
          </cell>
          <cell r="D3865" t="str">
            <v>г. Пермь, б-р Гагарина, д. 83А</v>
          </cell>
          <cell r="E3865" t="b">
            <v>1</v>
          </cell>
          <cell r="F3865">
            <v>1984</v>
          </cell>
          <cell r="H3865" t="str">
            <v>кирпич</v>
          </cell>
          <cell r="L3865">
            <v>9</v>
          </cell>
          <cell r="M3865">
            <v>1</v>
          </cell>
          <cell r="N3865">
            <v>1</v>
          </cell>
          <cell r="O3865">
            <v>1</v>
          </cell>
          <cell r="Q3865">
            <v>3357.2</v>
          </cell>
          <cell r="R3865">
            <v>2753.6</v>
          </cell>
          <cell r="S3865">
            <v>2753.6</v>
          </cell>
          <cell r="T3865">
            <v>114</v>
          </cell>
        </row>
        <row r="3866">
          <cell r="C3866" t="str">
            <v>город Пермь</v>
          </cell>
          <cell r="D3866" t="str">
            <v>г. Пермь, б-р Гагарина, д. 93/1</v>
          </cell>
          <cell r="E3866" t="b">
            <v>1</v>
          </cell>
          <cell r="F3866">
            <v>1966</v>
          </cell>
          <cell r="H3866" t="str">
            <v>Кирпич</v>
          </cell>
          <cell r="L3866">
            <v>5</v>
          </cell>
          <cell r="M3866">
            <v>3</v>
          </cell>
          <cell r="Q3866">
            <v>2569.9</v>
          </cell>
          <cell r="R3866">
            <v>2569.9</v>
          </cell>
          <cell r="S3866">
            <v>2498.4</v>
          </cell>
          <cell r="T3866">
            <v>118</v>
          </cell>
        </row>
        <row r="3867">
          <cell r="C3867" t="str">
            <v>город Пермь</v>
          </cell>
          <cell r="D3867" t="str">
            <v>г. Пермь, б-р Гагарина, д. 93/2</v>
          </cell>
          <cell r="E3867" t="b">
            <v>1</v>
          </cell>
          <cell r="F3867">
            <v>1961</v>
          </cell>
          <cell r="H3867" t="str">
            <v>панель</v>
          </cell>
          <cell r="L3867">
            <v>5</v>
          </cell>
          <cell r="M3867">
            <v>4</v>
          </cell>
          <cell r="Q3867">
            <v>4289.3</v>
          </cell>
          <cell r="R3867">
            <v>3829</v>
          </cell>
          <cell r="S3867">
            <v>3829</v>
          </cell>
          <cell r="T3867">
            <v>240</v>
          </cell>
        </row>
        <row r="3868">
          <cell r="C3868" t="str">
            <v>город Пермь</v>
          </cell>
          <cell r="D3868" t="str">
            <v>г. Пермь, б-р Гагарина, д. 93/3</v>
          </cell>
          <cell r="E3868" t="b">
            <v>1</v>
          </cell>
          <cell r="F3868">
            <v>1965</v>
          </cell>
          <cell r="H3868" t="str">
            <v>панель</v>
          </cell>
          <cell r="L3868">
            <v>5</v>
          </cell>
          <cell r="M3868">
            <v>4</v>
          </cell>
          <cell r="Q3868">
            <v>3548</v>
          </cell>
          <cell r="R3868">
            <v>2524</v>
          </cell>
          <cell r="S3868">
            <v>2524</v>
          </cell>
          <cell r="T3868">
            <v>196</v>
          </cell>
        </row>
        <row r="3869">
          <cell r="C3869" t="str">
            <v>город Пермь</v>
          </cell>
          <cell r="D3869" t="str">
            <v>г. Пермь, б-р Гагарина, д. 93/4</v>
          </cell>
          <cell r="E3869" t="b">
            <v>1</v>
          </cell>
          <cell r="F3869">
            <v>1965</v>
          </cell>
          <cell r="H3869" t="str">
            <v>панель</v>
          </cell>
          <cell r="L3869">
            <v>5</v>
          </cell>
          <cell r="M3869">
            <v>4</v>
          </cell>
          <cell r="Q3869">
            <v>3587.8</v>
          </cell>
          <cell r="R3869">
            <v>3580</v>
          </cell>
          <cell r="S3869">
            <v>3580</v>
          </cell>
          <cell r="T3869">
            <v>166</v>
          </cell>
        </row>
        <row r="3870">
          <cell r="C3870" t="str">
            <v>город Пермь</v>
          </cell>
          <cell r="D3870" t="str">
            <v>г. Пермь, б-р Гагарина, д. 93/6</v>
          </cell>
          <cell r="E3870" t="b">
            <v>1</v>
          </cell>
          <cell r="F3870">
            <v>1965</v>
          </cell>
          <cell r="H3870" t="str">
            <v>Панель</v>
          </cell>
          <cell r="L3870">
            <v>5</v>
          </cell>
          <cell r="M3870">
            <v>4</v>
          </cell>
          <cell r="Q3870">
            <v>3602.78</v>
          </cell>
          <cell r="R3870">
            <v>3591.18</v>
          </cell>
          <cell r="S3870">
            <v>3591.18</v>
          </cell>
          <cell r="T3870">
            <v>187</v>
          </cell>
        </row>
        <row r="3871">
          <cell r="C3871" t="str">
            <v>город Пермь</v>
          </cell>
          <cell r="D3871" t="str">
            <v>г. Пермь, пер. 1-й Дубровский, д. 4</v>
          </cell>
          <cell r="E3871" t="b">
            <v>1</v>
          </cell>
          <cell r="F3871">
            <v>1986</v>
          </cell>
          <cell r="H3871" t="str">
            <v>Кирпич</v>
          </cell>
          <cell r="L3871">
            <v>5</v>
          </cell>
          <cell r="M3871">
            <v>1</v>
          </cell>
          <cell r="Q3871">
            <v>3261.7</v>
          </cell>
          <cell r="R3871">
            <v>2562.7999999999997</v>
          </cell>
          <cell r="S3871">
            <v>2192.3999999999996</v>
          </cell>
          <cell r="T3871">
            <v>265</v>
          </cell>
        </row>
        <row r="3872">
          <cell r="C3872" t="str">
            <v>город Пермь</v>
          </cell>
          <cell r="D3872" t="str">
            <v>г. Пермь, пер. 1-й Дубровский, д. 5</v>
          </cell>
          <cell r="E3872" t="b">
            <v>1</v>
          </cell>
          <cell r="F3872">
            <v>1972</v>
          </cell>
          <cell r="H3872" t="str">
            <v>Кирпич</v>
          </cell>
          <cell r="L3872">
            <v>5</v>
          </cell>
          <cell r="M3872">
            <v>4</v>
          </cell>
          <cell r="Q3872">
            <v>3651.7</v>
          </cell>
          <cell r="R3872">
            <v>3370.3999999999996</v>
          </cell>
          <cell r="S3872">
            <v>3370.3999999999996</v>
          </cell>
          <cell r="T3872">
            <v>187</v>
          </cell>
        </row>
        <row r="3873">
          <cell r="C3873" t="str">
            <v>город Пермь</v>
          </cell>
          <cell r="D3873" t="str">
            <v>г. Пермь, пер. 1-й Дубровский, д. 6</v>
          </cell>
          <cell r="E3873" t="b">
            <v>1</v>
          </cell>
          <cell r="F3873">
            <v>1962</v>
          </cell>
          <cell r="H3873" t="str">
            <v>Кирпич</v>
          </cell>
          <cell r="L3873">
            <v>5</v>
          </cell>
          <cell r="M3873">
            <v>2</v>
          </cell>
          <cell r="Q3873">
            <v>1890.2</v>
          </cell>
          <cell r="R3873">
            <v>1716</v>
          </cell>
          <cell r="S3873">
            <v>1716</v>
          </cell>
          <cell r="T3873">
            <v>64</v>
          </cell>
        </row>
        <row r="3874">
          <cell r="C3874" t="str">
            <v>город Пермь</v>
          </cell>
          <cell r="D3874" t="str">
            <v>г. Пермь, пер. 1-й Дубровский, д. 7</v>
          </cell>
          <cell r="E3874" t="b">
            <v>1</v>
          </cell>
          <cell r="F3874">
            <v>1963</v>
          </cell>
          <cell r="G3874">
            <v>2017</v>
          </cell>
          <cell r="H3874" t="str">
            <v>кирпич</v>
          </cell>
          <cell r="L3874">
            <v>5</v>
          </cell>
          <cell r="M3874">
            <v>2</v>
          </cell>
          <cell r="Q3874">
            <v>1663.8</v>
          </cell>
          <cell r="R3874">
            <v>1138.7</v>
          </cell>
          <cell r="S3874">
            <v>1065.2</v>
          </cell>
          <cell r="T3874">
            <v>82</v>
          </cell>
        </row>
        <row r="3875">
          <cell r="C3875" t="str">
            <v>город Пермь</v>
          </cell>
          <cell r="D3875" t="str">
            <v>г. Пермь, пер. 1-й Дубровский, д. 8</v>
          </cell>
          <cell r="E3875" t="b">
            <v>1</v>
          </cell>
          <cell r="F3875">
            <v>1964</v>
          </cell>
          <cell r="H3875" t="str">
            <v>Кирпич</v>
          </cell>
          <cell r="L3875">
            <v>5</v>
          </cell>
          <cell r="M3875">
            <v>2</v>
          </cell>
          <cell r="Q3875">
            <v>1768.5</v>
          </cell>
          <cell r="R3875">
            <v>1664.8</v>
          </cell>
          <cell r="S3875">
            <v>1531.8</v>
          </cell>
          <cell r="T3875">
            <v>90</v>
          </cell>
        </row>
        <row r="3876">
          <cell r="C3876" t="str">
            <v>город Пермь</v>
          </cell>
          <cell r="D3876" t="str">
            <v>г. Пермь, пер. 1-й Дубровский, д. 10</v>
          </cell>
          <cell r="E3876" t="b">
            <v>1</v>
          </cell>
          <cell r="F3876">
            <v>1962</v>
          </cell>
          <cell r="H3876" t="str">
            <v>Кирпич</v>
          </cell>
          <cell r="L3876">
            <v>5</v>
          </cell>
          <cell r="M3876">
            <v>2</v>
          </cell>
          <cell r="Q3876">
            <v>1615.8</v>
          </cell>
          <cell r="R3876">
            <v>1027.9000000000001</v>
          </cell>
          <cell r="S3876">
            <v>1027.9000000000001</v>
          </cell>
          <cell r="T3876">
            <v>91</v>
          </cell>
        </row>
        <row r="3877">
          <cell r="C3877" t="str">
            <v>город Пермь</v>
          </cell>
          <cell r="D3877" t="str">
            <v>г. Пермь, пер. 1-й Дубровский, д. 12</v>
          </cell>
          <cell r="E3877" t="b">
            <v>1</v>
          </cell>
          <cell r="F3877">
            <v>1962</v>
          </cell>
          <cell r="H3877" t="str">
            <v>Панель</v>
          </cell>
          <cell r="L3877">
            <v>5</v>
          </cell>
          <cell r="M3877">
            <v>2</v>
          </cell>
          <cell r="Q3877">
            <v>1623.8</v>
          </cell>
          <cell r="R3877">
            <v>1026.1999999999998</v>
          </cell>
          <cell r="S3877">
            <v>1026.1999999999998</v>
          </cell>
          <cell r="T3877">
            <v>76</v>
          </cell>
        </row>
        <row r="3878">
          <cell r="C3878" t="str">
            <v>город Пермь</v>
          </cell>
          <cell r="D3878" t="str">
            <v>г. Пермь, пер. 1-й Еловский, д. 18</v>
          </cell>
          <cell r="E3878" t="b">
            <v>1</v>
          </cell>
          <cell r="F3878">
            <v>1962</v>
          </cell>
          <cell r="G3878">
            <v>2008</v>
          </cell>
          <cell r="H3878" t="str">
            <v>кирпич</v>
          </cell>
          <cell r="L3878">
            <v>5</v>
          </cell>
          <cell r="M3878">
            <v>2</v>
          </cell>
          <cell r="Q3878">
            <v>1737.6</v>
          </cell>
          <cell r="R3878">
            <v>1590.2</v>
          </cell>
          <cell r="S3878">
            <v>1590.2</v>
          </cell>
          <cell r="T3878">
            <v>68</v>
          </cell>
        </row>
        <row r="3879">
          <cell r="C3879" t="str">
            <v>город Пермь</v>
          </cell>
          <cell r="D3879" t="str">
            <v>г. Пермь, пер. 1-й Еловский, д. 22</v>
          </cell>
          <cell r="E3879" t="b">
            <v>1</v>
          </cell>
          <cell r="F3879">
            <v>1987</v>
          </cell>
          <cell r="H3879" t="str">
            <v>Кирпич</v>
          </cell>
          <cell r="I3879" t="str">
            <v>плоская</v>
          </cell>
          <cell r="L3879">
            <v>5</v>
          </cell>
          <cell r="M3879">
            <v>4</v>
          </cell>
          <cell r="Q3879">
            <v>3076.3</v>
          </cell>
          <cell r="R3879">
            <v>2743.6</v>
          </cell>
          <cell r="S3879">
            <v>2743.6</v>
          </cell>
        </row>
        <row r="3880">
          <cell r="C3880" t="str">
            <v>город Пермь</v>
          </cell>
          <cell r="D3880" t="str">
            <v>г. Пермь, пер. 1-й Еловский, д. 24</v>
          </cell>
          <cell r="E3880" t="b">
            <v>1</v>
          </cell>
          <cell r="F3880">
            <v>1996</v>
          </cell>
          <cell r="I3880" t="str">
            <v>плоская</v>
          </cell>
          <cell r="K3880" t="str">
            <v>имеется</v>
          </cell>
          <cell r="L3880">
            <v>10</v>
          </cell>
          <cell r="M3880">
            <v>4</v>
          </cell>
          <cell r="N3880">
            <v>4</v>
          </cell>
          <cell r="O3880">
            <v>4</v>
          </cell>
          <cell r="Q3880">
            <v>9141.5</v>
          </cell>
          <cell r="R3880">
            <v>8123.4</v>
          </cell>
          <cell r="S3880">
            <v>7318.3</v>
          </cell>
          <cell r="T3880">
            <v>292</v>
          </cell>
        </row>
        <row r="3881">
          <cell r="C3881" t="str">
            <v>город Пермь</v>
          </cell>
          <cell r="D3881" t="str">
            <v>г. Пермь, пер. 2-й Дубровский, д. 6</v>
          </cell>
          <cell r="E3881" t="b">
            <v>1</v>
          </cell>
          <cell r="F3881">
            <v>1974</v>
          </cell>
          <cell r="I3881" t="str">
            <v>скатная</v>
          </cell>
          <cell r="K3881" t="str">
            <v>имеется</v>
          </cell>
          <cell r="L3881">
            <v>5</v>
          </cell>
          <cell r="M3881">
            <v>6</v>
          </cell>
          <cell r="Q3881">
            <v>5489.5</v>
          </cell>
          <cell r="R3881">
            <v>4414.5</v>
          </cell>
          <cell r="S3881">
            <v>4414.5</v>
          </cell>
        </row>
        <row r="3882">
          <cell r="C3882" t="str">
            <v>город Пермь</v>
          </cell>
          <cell r="D3882" t="str">
            <v>г. Пермь, пер. 2-й Дубровский, д. 8</v>
          </cell>
          <cell r="E3882" t="b">
            <v>1</v>
          </cell>
          <cell r="F3882">
            <v>1974</v>
          </cell>
          <cell r="H3882" t="str">
            <v>Панель</v>
          </cell>
          <cell r="I3882" t="str">
            <v>плоская</v>
          </cell>
          <cell r="K3882" t="str">
            <v>имеется</v>
          </cell>
          <cell r="L3882">
            <v>5</v>
          </cell>
          <cell r="M3882">
            <v>4</v>
          </cell>
          <cell r="Q3882">
            <v>3074.1</v>
          </cell>
          <cell r="R3882">
            <v>2753</v>
          </cell>
          <cell r="S3882">
            <v>2753</v>
          </cell>
          <cell r="T3882">
            <v>144</v>
          </cell>
        </row>
        <row r="3883">
          <cell r="C3883" t="str">
            <v>город Пермь</v>
          </cell>
          <cell r="D3883" t="str">
            <v>г. Пермь, пер. Ашапский, д. 4</v>
          </cell>
          <cell r="E3883" t="b">
            <v>1</v>
          </cell>
          <cell r="F3883">
            <v>1957</v>
          </cell>
          <cell r="H3883" t="str">
            <v>Кирпич</v>
          </cell>
          <cell r="L3883">
            <v>2</v>
          </cell>
          <cell r="M3883">
            <v>2</v>
          </cell>
          <cell r="Q3883">
            <v>711.5</v>
          </cell>
          <cell r="R3883">
            <v>606.20000000000005</v>
          </cell>
          <cell r="S3883">
            <v>606.20000000000005</v>
          </cell>
          <cell r="T3883">
            <v>31</v>
          </cell>
        </row>
        <row r="3884">
          <cell r="C3884" t="str">
            <v>город Пермь</v>
          </cell>
          <cell r="D3884" t="str">
            <v>г. Пермь, пер. Бетонный, д. 2</v>
          </cell>
          <cell r="E3884" t="b">
            <v>1</v>
          </cell>
          <cell r="F3884">
            <v>1959</v>
          </cell>
          <cell r="H3884" t="str">
            <v>Крупные блоки</v>
          </cell>
          <cell r="L3884">
            <v>2</v>
          </cell>
          <cell r="M3884">
            <v>1</v>
          </cell>
          <cell r="Q3884">
            <v>913.2</v>
          </cell>
          <cell r="R3884">
            <v>726.9</v>
          </cell>
          <cell r="S3884">
            <v>726.9</v>
          </cell>
          <cell r="T3884">
            <v>32</v>
          </cell>
        </row>
        <row r="3885">
          <cell r="C3885" t="str">
            <v>город Пермь</v>
          </cell>
          <cell r="D3885" t="str">
            <v>г. Пермь, пер. Бершетский, д. 3</v>
          </cell>
          <cell r="E3885" t="b">
            <v>1</v>
          </cell>
          <cell r="F3885">
            <v>2022</v>
          </cell>
          <cell r="H3885" t="str">
            <v>Бетонные</v>
          </cell>
          <cell r="I3885" t="str">
            <v>плоская</v>
          </cell>
          <cell r="J3885" t="str">
            <v>ГАЗ</v>
          </cell>
          <cell r="K3885" t="str">
            <v>имеется</v>
          </cell>
          <cell r="L3885">
            <v>16</v>
          </cell>
          <cell r="M3885">
            <v>1</v>
          </cell>
          <cell r="N3885">
            <v>2</v>
          </cell>
          <cell r="O3885">
            <v>1</v>
          </cell>
          <cell r="P3885">
            <v>1</v>
          </cell>
          <cell r="Q3885">
            <v>9737.1</v>
          </cell>
          <cell r="R3885">
            <v>7362.2</v>
          </cell>
          <cell r="S3885">
            <v>7362.2</v>
          </cell>
        </row>
        <row r="3886">
          <cell r="C3886" t="str">
            <v>город Пермь</v>
          </cell>
          <cell r="D3886" t="str">
            <v>г. Пермь, пер. Бершетский, д. 6</v>
          </cell>
          <cell r="E3886" t="b">
            <v>1</v>
          </cell>
          <cell r="F3886">
            <v>2019</v>
          </cell>
          <cell r="H3886" t="str">
            <v>кирпич</v>
          </cell>
          <cell r="I3886" t="str">
            <v>плоская</v>
          </cell>
          <cell r="J3886" t="str">
            <v>ГАЗ</v>
          </cell>
          <cell r="K3886" t="str">
            <v>имеется</v>
          </cell>
          <cell r="L3886">
            <v>17</v>
          </cell>
          <cell r="M3886">
            <v>1</v>
          </cell>
          <cell r="N3886">
            <v>1</v>
          </cell>
          <cell r="O3886">
            <v>1</v>
          </cell>
          <cell r="Q3886">
            <v>7470.8</v>
          </cell>
          <cell r="R3886">
            <v>5791.5</v>
          </cell>
          <cell r="S3886">
            <v>1679.3</v>
          </cell>
        </row>
        <row r="3887">
          <cell r="C3887" t="str">
            <v>город Пермь</v>
          </cell>
          <cell r="D3887" t="str">
            <v>г. Пермь, пер. Веслянский, д. 2</v>
          </cell>
          <cell r="E3887" t="b">
            <v>1</v>
          </cell>
          <cell r="F3887">
            <v>2023</v>
          </cell>
          <cell r="H3887" t="str">
            <v>Смешанные</v>
          </cell>
          <cell r="I3887" t="str">
            <v>плоская</v>
          </cell>
          <cell r="J3887" t="str">
            <v>ГАЗ</v>
          </cell>
          <cell r="K3887" t="str">
            <v>имеется</v>
          </cell>
          <cell r="L3887">
            <v>17</v>
          </cell>
          <cell r="M3887">
            <v>1</v>
          </cell>
          <cell r="N3887">
            <v>2</v>
          </cell>
          <cell r="O3887">
            <v>1</v>
          </cell>
          <cell r="P3887">
            <v>1</v>
          </cell>
          <cell r="Q3887">
            <v>9002.9</v>
          </cell>
        </row>
        <row r="3888">
          <cell r="C3888" t="str">
            <v>город Пермь</v>
          </cell>
          <cell r="D3888" t="str">
            <v>г. Пермь, пер. Лесопарковый, д. 6</v>
          </cell>
          <cell r="E3888" t="b">
            <v>1</v>
          </cell>
          <cell r="F3888">
            <v>1985</v>
          </cell>
          <cell r="H3888" t="str">
            <v>Панель</v>
          </cell>
          <cell r="L3888">
            <v>5</v>
          </cell>
          <cell r="M3888">
            <v>4</v>
          </cell>
          <cell r="Q3888">
            <v>2604.9</v>
          </cell>
          <cell r="R3888">
            <v>1742</v>
          </cell>
          <cell r="S3888">
            <v>1742</v>
          </cell>
          <cell r="T3888">
            <v>140</v>
          </cell>
        </row>
        <row r="3889">
          <cell r="C3889" t="str">
            <v>город Пермь</v>
          </cell>
          <cell r="D3889" t="str">
            <v>г. Пермь, пер. Лесопарковый, д. 18</v>
          </cell>
          <cell r="E3889" t="b">
            <v>1</v>
          </cell>
          <cell r="F3889">
            <v>2019</v>
          </cell>
          <cell r="I3889" t="str">
            <v>плоская</v>
          </cell>
          <cell r="K3889" t="str">
            <v>имеется</v>
          </cell>
          <cell r="L3889">
            <v>3</v>
          </cell>
          <cell r="M3889">
            <v>2</v>
          </cell>
          <cell r="Q3889">
            <v>2351.6</v>
          </cell>
          <cell r="R3889">
            <v>1979.7</v>
          </cell>
          <cell r="S3889">
            <v>1979.7</v>
          </cell>
          <cell r="T3889">
            <v>36</v>
          </cell>
        </row>
        <row r="3890">
          <cell r="C3890" t="str">
            <v>город Пермь</v>
          </cell>
          <cell r="D3890" t="str">
            <v>г. Пермь, пер. Талицкий, д. 6</v>
          </cell>
          <cell r="E3890" t="b">
            <v>1</v>
          </cell>
          <cell r="F3890">
            <v>1959</v>
          </cell>
          <cell r="H3890" t="str">
            <v>Кирпич</v>
          </cell>
          <cell r="L3890">
            <v>3</v>
          </cell>
          <cell r="M3890">
            <v>3</v>
          </cell>
          <cell r="Q3890">
            <v>1722.4</v>
          </cell>
          <cell r="R3890">
            <v>1023.8000000000001</v>
          </cell>
          <cell r="S3890">
            <v>1023.8000000000001</v>
          </cell>
          <cell r="T3890">
            <v>52</v>
          </cell>
        </row>
        <row r="3891">
          <cell r="C3891" t="str">
            <v>город Пермь</v>
          </cell>
          <cell r="D3891" t="str">
            <v>г. Пермь, пер. Тополевый, д. 5</v>
          </cell>
          <cell r="E3891" t="b">
            <v>1</v>
          </cell>
          <cell r="F3891">
            <v>2016</v>
          </cell>
          <cell r="H3891" t="str">
            <v>кирпич</v>
          </cell>
          <cell r="I3891" t="str">
            <v>скатная</v>
          </cell>
          <cell r="J3891" t="str">
            <v>ГАЗ</v>
          </cell>
          <cell r="K3891" t="str">
            <v>имеется</v>
          </cell>
          <cell r="L3891">
            <v>13</v>
          </cell>
          <cell r="M3891">
            <v>10</v>
          </cell>
          <cell r="N3891">
            <v>11</v>
          </cell>
          <cell r="Q3891">
            <v>24447.1</v>
          </cell>
          <cell r="R3891">
            <v>11968.9</v>
          </cell>
          <cell r="S3891">
            <v>3904.9</v>
          </cell>
          <cell r="T3891">
            <v>150</v>
          </cell>
        </row>
        <row r="3892">
          <cell r="C3892" t="str">
            <v>город Пермь</v>
          </cell>
          <cell r="D3892" t="str">
            <v>г. Пермь, пр-д 1-й Павловский, д. 2</v>
          </cell>
          <cell r="E3892" t="b">
            <v>1</v>
          </cell>
          <cell r="F3892">
            <v>1971</v>
          </cell>
          <cell r="H3892" t="str">
            <v>Кирпич</v>
          </cell>
          <cell r="L3892">
            <v>5</v>
          </cell>
          <cell r="M3892">
            <v>4</v>
          </cell>
          <cell r="Q3892">
            <v>2976.5</v>
          </cell>
          <cell r="R3892">
            <v>1846.2</v>
          </cell>
          <cell r="S3892">
            <v>1530.2</v>
          </cell>
          <cell r="T3892">
            <v>139</v>
          </cell>
        </row>
        <row r="3893">
          <cell r="C3893" t="str">
            <v>город Пермь</v>
          </cell>
          <cell r="D3893" t="str">
            <v>г. Пермь, пр-д 1-й Павловский, д. 3</v>
          </cell>
          <cell r="E3893" t="b">
            <v>1</v>
          </cell>
          <cell r="F3893">
            <v>2001</v>
          </cell>
          <cell r="H3893" t="str">
            <v>Кирпич</v>
          </cell>
          <cell r="L3893">
            <v>10</v>
          </cell>
          <cell r="M3893">
            <v>1</v>
          </cell>
          <cell r="N3893">
            <v>1</v>
          </cell>
          <cell r="O3893">
            <v>1</v>
          </cell>
          <cell r="Q3893">
            <v>3457.7</v>
          </cell>
          <cell r="R3893">
            <v>3032.7999999999997</v>
          </cell>
          <cell r="S3893">
            <v>3032.7999999999997</v>
          </cell>
          <cell r="T3893">
            <v>256</v>
          </cell>
        </row>
        <row r="3894">
          <cell r="C3894" t="str">
            <v>город Пермь</v>
          </cell>
          <cell r="D3894" t="str">
            <v>г. Пермь, пр-д 1-й Павловский, д. 4</v>
          </cell>
          <cell r="E3894" t="b">
            <v>1</v>
          </cell>
          <cell r="F3894">
            <v>1986</v>
          </cell>
          <cell r="H3894" t="str">
            <v>Кирпич</v>
          </cell>
          <cell r="L3894">
            <v>5</v>
          </cell>
          <cell r="M3894">
            <v>6</v>
          </cell>
          <cell r="Q3894">
            <v>3848.2</v>
          </cell>
          <cell r="R3894">
            <v>2632.6</v>
          </cell>
          <cell r="S3894">
            <v>2632.6</v>
          </cell>
          <cell r="T3894">
            <v>261</v>
          </cell>
        </row>
        <row r="3895">
          <cell r="C3895" t="str">
            <v>город Пермь</v>
          </cell>
          <cell r="D3895" t="str">
            <v>г. Пермь, пр-д Серебрянский, д. 3</v>
          </cell>
          <cell r="E3895" t="b">
            <v>1</v>
          </cell>
          <cell r="F3895">
            <v>1970</v>
          </cell>
          <cell r="H3895" t="str">
            <v>Кирпич</v>
          </cell>
          <cell r="L3895">
            <v>5</v>
          </cell>
          <cell r="M3895">
            <v>8</v>
          </cell>
          <cell r="Q3895">
            <v>5973.9</v>
          </cell>
          <cell r="R3895">
            <v>4008</v>
          </cell>
          <cell r="S3895">
            <v>4008</v>
          </cell>
          <cell r="T3895">
            <v>317</v>
          </cell>
        </row>
        <row r="3896">
          <cell r="C3896" t="str">
            <v>город Пермь</v>
          </cell>
          <cell r="D3896" t="str">
            <v>г. Пермь, пр-д Серебрянский, д. 5</v>
          </cell>
          <cell r="E3896" t="b">
            <v>1</v>
          </cell>
          <cell r="F3896">
            <v>1971</v>
          </cell>
          <cell r="H3896" t="str">
            <v>Кирпич</v>
          </cell>
          <cell r="L3896">
            <v>5</v>
          </cell>
          <cell r="M3896">
            <v>8</v>
          </cell>
          <cell r="Q3896">
            <v>6007.9</v>
          </cell>
          <cell r="R3896">
            <v>6007.9</v>
          </cell>
          <cell r="S3896">
            <v>6007.9</v>
          </cell>
          <cell r="T3896">
            <v>331</v>
          </cell>
        </row>
        <row r="3897">
          <cell r="C3897" t="str">
            <v>город Пермь</v>
          </cell>
          <cell r="D3897" t="str">
            <v>г. Пермь, пр-д Серебрянский, д. 7</v>
          </cell>
          <cell r="E3897" t="b">
            <v>1</v>
          </cell>
          <cell r="F3897">
            <v>1971</v>
          </cell>
          <cell r="H3897" t="str">
            <v>Кирпич</v>
          </cell>
          <cell r="L3897">
            <v>5</v>
          </cell>
          <cell r="M3897">
            <v>8</v>
          </cell>
          <cell r="Q3897">
            <v>6122.4</v>
          </cell>
          <cell r="R3897">
            <v>6030.7</v>
          </cell>
          <cell r="S3897">
            <v>5960.8</v>
          </cell>
          <cell r="T3897">
            <v>312</v>
          </cell>
        </row>
        <row r="3898">
          <cell r="C3898" t="str">
            <v>город Пермь</v>
          </cell>
          <cell r="D3898" t="str">
            <v>г. Пермь, пр-д Серебрянский, д. 11</v>
          </cell>
          <cell r="E3898" t="b">
            <v>1</v>
          </cell>
          <cell r="F3898">
            <v>1973</v>
          </cell>
          <cell r="H3898" t="str">
            <v>Панель</v>
          </cell>
          <cell r="L3898">
            <v>5</v>
          </cell>
          <cell r="M3898">
            <v>8</v>
          </cell>
          <cell r="Q3898">
            <v>5772.2</v>
          </cell>
          <cell r="R3898">
            <v>5543.3</v>
          </cell>
          <cell r="S3898">
            <v>5543.3</v>
          </cell>
          <cell r="T3898">
            <v>307</v>
          </cell>
        </row>
        <row r="3899">
          <cell r="C3899" t="str">
            <v>город Пермь</v>
          </cell>
          <cell r="D3899" t="str">
            <v>г. Пермь, пр-д Серебрянский, д. 13</v>
          </cell>
          <cell r="E3899" t="b">
            <v>1</v>
          </cell>
          <cell r="F3899">
            <v>1973</v>
          </cell>
          <cell r="H3899" t="str">
            <v>Панель</v>
          </cell>
          <cell r="L3899">
            <v>5</v>
          </cell>
          <cell r="M3899">
            <v>8</v>
          </cell>
          <cell r="Q3899">
            <v>6417.8</v>
          </cell>
          <cell r="R3899">
            <v>5739.2</v>
          </cell>
          <cell r="S3899">
            <v>5342.2</v>
          </cell>
          <cell r="T3899">
            <v>347</v>
          </cell>
        </row>
        <row r="3900">
          <cell r="C3900" t="str">
            <v>город Пермь</v>
          </cell>
          <cell r="D3900" t="str">
            <v>г. Пермь, пр-д Серебрянский, д. 14</v>
          </cell>
          <cell r="E3900" t="b">
            <v>1</v>
          </cell>
          <cell r="F3900">
            <v>1978</v>
          </cell>
          <cell r="I3900" t="str">
            <v>плоская</v>
          </cell>
          <cell r="K3900" t="str">
            <v>имеется</v>
          </cell>
          <cell r="L3900">
            <v>5</v>
          </cell>
          <cell r="M3900">
            <v>8</v>
          </cell>
          <cell r="Q3900">
            <v>5739.9</v>
          </cell>
          <cell r="R3900">
            <v>5739.9</v>
          </cell>
          <cell r="S3900">
            <v>5165.91</v>
          </cell>
          <cell r="T3900">
            <v>272</v>
          </cell>
        </row>
        <row r="3901">
          <cell r="C3901" t="str">
            <v>город Пермь</v>
          </cell>
          <cell r="D3901" t="str">
            <v>г. Пермь, пр-д Серебрянский, д. 15</v>
          </cell>
          <cell r="E3901" t="b">
            <v>1</v>
          </cell>
          <cell r="F3901">
            <v>1971</v>
          </cell>
          <cell r="I3901" t="str">
            <v>плоская</v>
          </cell>
          <cell r="K3901" t="str">
            <v>имеется</v>
          </cell>
          <cell r="L3901">
            <v>5</v>
          </cell>
          <cell r="M3901">
            <v>2</v>
          </cell>
          <cell r="Q3901">
            <v>6785.5</v>
          </cell>
          <cell r="R3901">
            <v>4980.1000000000004</v>
          </cell>
          <cell r="S3901">
            <v>1805.4</v>
          </cell>
          <cell r="T3901">
            <v>548</v>
          </cell>
        </row>
        <row r="3902">
          <cell r="C3902" t="str">
            <v>город Пермь</v>
          </cell>
          <cell r="D3902" t="str">
            <v>г. Пермь, пр-д Серебрянский, д. 16</v>
          </cell>
          <cell r="E3902" t="b">
            <v>1</v>
          </cell>
          <cell r="F3902">
            <v>1992</v>
          </cell>
          <cell r="I3902" t="str">
            <v>плоская</v>
          </cell>
          <cell r="K3902" t="str">
            <v>имеется</v>
          </cell>
          <cell r="L3902">
            <v>14</v>
          </cell>
          <cell r="M3902">
            <v>1</v>
          </cell>
          <cell r="N3902">
            <v>2</v>
          </cell>
          <cell r="Q3902">
            <v>7871.8</v>
          </cell>
          <cell r="R3902">
            <v>6316.2</v>
          </cell>
          <cell r="S3902">
            <v>1555.6</v>
          </cell>
          <cell r="T3902">
            <v>363</v>
          </cell>
        </row>
        <row r="3903">
          <cell r="C3903" t="str">
            <v>город Пермь</v>
          </cell>
          <cell r="D3903" t="str">
            <v>г. Пермь, пр-д Серебрянский, д. 17</v>
          </cell>
          <cell r="E3903" t="b">
            <v>1</v>
          </cell>
          <cell r="F3903">
            <v>1971</v>
          </cell>
          <cell r="I3903" t="str">
            <v>плоская</v>
          </cell>
          <cell r="K3903" t="str">
            <v>имеется</v>
          </cell>
          <cell r="L3903">
            <v>5</v>
          </cell>
          <cell r="M3903">
            <v>1</v>
          </cell>
          <cell r="Q3903">
            <v>3371.4</v>
          </cell>
          <cell r="R3903">
            <v>2429.9</v>
          </cell>
          <cell r="S3903">
            <v>941.5</v>
          </cell>
          <cell r="T3903">
            <v>277</v>
          </cell>
        </row>
        <row r="3904">
          <cell r="C3904" t="str">
            <v>город Пермь</v>
          </cell>
          <cell r="D3904" t="str">
            <v>г. Пермь, пр-д Серебрянский, д. 19</v>
          </cell>
          <cell r="E3904" t="b">
            <v>1</v>
          </cell>
          <cell r="F3904">
            <v>1980</v>
          </cell>
          <cell r="H3904" t="str">
            <v>Панель</v>
          </cell>
          <cell r="L3904">
            <v>9</v>
          </cell>
          <cell r="M3904">
            <v>11</v>
          </cell>
          <cell r="N3904">
            <v>11</v>
          </cell>
          <cell r="O3904">
            <v>11</v>
          </cell>
          <cell r="Q3904">
            <v>24457.9</v>
          </cell>
          <cell r="R3904">
            <v>20919.099999999999</v>
          </cell>
          <cell r="S3904">
            <v>20919.099999999999</v>
          </cell>
          <cell r="T3904">
            <v>1134</v>
          </cell>
        </row>
        <row r="3905">
          <cell r="C3905" t="str">
            <v>город Пермь</v>
          </cell>
          <cell r="D3905" t="str">
            <v>г. Пермь, пр-д Якуба Коласа, д. 1</v>
          </cell>
          <cell r="E3905" t="b">
            <v>1</v>
          </cell>
          <cell r="F3905">
            <v>1996</v>
          </cell>
          <cell r="H3905" t="str">
            <v>кирпич</v>
          </cell>
          <cell r="I3905" t="str">
            <v>плоская</v>
          </cell>
          <cell r="J3905" t="str">
            <v>ГАЗ</v>
          </cell>
          <cell r="K3905" t="str">
            <v>не имеется</v>
          </cell>
          <cell r="L3905">
            <v>10</v>
          </cell>
          <cell r="M3905">
            <v>1</v>
          </cell>
          <cell r="N3905">
            <v>1</v>
          </cell>
          <cell r="O3905">
            <v>1</v>
          </cell>
          <cell r="Q3905">
            <v>4135.3</v>
          </cell>
          <cell r="R3905">
            <v>360.3</v>
          </cell>
          <cell r="S3905">
            <v>3198.9</v>
          </cell>
          <cell r="T3905">
            <v>64</v>
          </cell>
        </row>
        <row r="3906">
          <cell r="C3906" t="str">
            <v>город Пермь</v>
          </cell>
          <cell r="D3906" t="str">
            <v>г. Пермь, пр-д Якуба Коласа, д. 3</v>
          </cell>
          <cell r="E3906" t="b">
            <v>1</v>
          </cell>
          <cell r="F3906">
            <v>1977</v>
          </cell>
          <cell r="H3906" t="str">
            <v>панель</v>
          </cell>
          <cell r="I3906" t="str">
            <v>плоская</v>
          </cell>
          <cell r="K3906" t="str">
            <v>имеется</v>
          </cell>
          <cell r="L3906">
            <v>5</v>
          </cell>
          <cell r="M3906">
            <v>8</v>
          </cell>
          <cell r="Q3906">
            <v>5753.2</v>
          </cell>
          <cell r="R3906">
            <v>3871.5</v>
          </cell>
          <cell r="S3906">
            <v>3871.5</v>
          </cell>
          <cell r="T3906">
            <v>274</v>
          </cell>
        </row>
        <row r="3907">
          <cell r="C3907" t="str">
            <v>город Пермь</v>
          </cell>
          <cell r="D3907" t="str">
            <v>г. Пермь, пр-д Якуба Коласа, д. 5</v>
          </cell>
          <cell r="E3907" t="b">
            <v>1</v>
          </cell>
          <cell r="F3907">
            <v>2000</v>
          </cell>
          <cell r="H3907" t="str">
            <v>Кирпич</v>
          </cell>
          <cell r="L3907">
            <v>9</v>
          </cell>
          <cell r="M3907">
            <v>1</v>
          </cell>
          <cell r="N3907">
            <v>1</v>
          </cell>
          <cell r="O3907">
            <v>1</v>
          </cell>
          <cell r="Q3907">
            <v>3229</v>
          </cell>
          <cell r="R3907">
            <v>3170</v>
          </cell>
          <cell r="S3907">
            <v>3170</v>
          </cell>
          <cell r="T3907">
            <v>89</v>
          </cell>
        </row>
        <row r="3908">
          <cell r="C3908" t="str">
            <v>город Пермь</v>
          </cell>
          <cell r="D3908" t="str">
            <v>г. Пермь, пр-д Якуба Коласа, д. 6</v>
          </cell>
          <cell r="E3908" t="b">
            <v>1</v>
          </cell>
          <cell r="F3908">
            <v>1953</v>
          </cell>
          <cell r="H3908" t="str">
            <v>Шлакоблок</v>
          </cell>
          <cell r="L3908">
            <v>3</v>
          </cell>
          <cell r="M3908">
            <v>3</v>
          </cell>
          <cell r="Q3908">
            <v>2012.4</v>
          </cell>
          <cell r="R3908">
            <v>983.7</v>
          </cell>
          <cell r="S3908">
            <v>983.7</v>
          </cell>
          <cell r="T3908">
            <v>65</v>
          </cell>
        </row>
        <row r="3909">
          <cell r="C3909" t="str">
            <v>город Пермь</v>
          </cell>
          <cell r="D3909" t="str">
            <v>г. Пермь, пр-д Якуба Коласа, д. 9</v>
          </cell>
          <cell r="E3909" t="b">
            <v>1</v>
          </cell>
          <cell r="F3909">
            <v>1984</v>
          </cell>
          <cell r="H3909" t="str">
            <v>Панель</v>
          </cell>
          <cell r="L3909">
            <v>9</v>
          </cell>
          <cell r="M3909">
            <v>1</v>
          </cell>
          <cell r="N3909">
            <v>1</v>
          </cell>
          <cell r="O3909">
            <v>1</v>
          </cell>
          <cell r="Q3909">
            <v>9010.9</v>
          </cell>
          <cell r="R3909">
            <v>7583</v>
          </cell>
          <cell r="S3909">
            <v>7583</v>
          </cell>
          <cell r="T3909">
            <v>320</v>
          </cell>
        </row>
        <row r="3910">
          <cell r="C3910" t="str">
            <v>город Пермь</v>
          </cell>
          <cell r="D3910" t="str">
            <v>г. Пермь, пр-д Якуба Коласа, д. 10</v>
          </cell>
          <cell r="E3910" t="b">
            <v>1</v>
          </cell>
          <cell r="F3910">
            <v>1996</v>
          </cell>
          <cell r="H3910" t="str">
            <v>Кирпич</v>
          </cell>
          <cell r="L3910">
            <v>10</v>
          </cell>
          <cell r="M3910">
            <v>1</v>
          </cell>
          <cell r="N3910">
            <v>1</v>
          </cell>
          <cell r="O3910">
            <v>1</v>
          </cell>
          <cell r="Q3910">
            <v>4135.3</v>
          </cell>
          <cell r="R3910">
            <v>3198.9</v>
          </cell>
          <cell r="S3910">
            <v>3198.9</v>
          </cell>
          <cell r="T3910">
            <v>64</v>
          </cell>
        </row>
        <row r="3911">
          <cell r="C3911" t="str">
            <v>город Пермь</v>
          </cell>
          <cell r="D3911" t="str">
            <v>г. Пермь, пр-д Якуба Коласа, д. 11</v>
          </cell>
          <cell r="E3911" t="b">
            <v>1</v>
          </cell>
          <cell r="F3911">
            <v>2005</v>
          </cell>
          <cell r="H3911" t="str">
            <v>кирпич</v>
          </cell>
          <cell r="I3911" t="str">
            <v>плоская</v>
          </cell>
          <cell r="J3911" t="str">
            <v>ГАЗ</v>
          </cell>
          <cell r="K3911" t="str">
            <v>имеется</v>
          </cell>
          <cell r="L3911">
            <v>9</v>
          </cell>
          <cell r="M3911">
            <v>1</v>
          </cell>
          <cell r="N3911">
            <v>1</v>
          </cell>
          <cell r="O3911">
            <v>1</v>
          </cell>
          <cell r="Q3911">
            <v>6803.7</v>
          </cell>
          <cell r="R3911">
            <v>496.2</v>
          </cell>
          <cell r="S3911">
            <v>5308.2</v>
          </cell>
          <cell r="T3911">
            <v>92</v>
          </cell>
        </row>
        <row r="3912">
          <cell r="C3912" t="str">
            <v>город Пермь</v>
          </cell>
          <cell r="D3912" t="str">
            <v>г. Пермь, пр-д Якуба Коласа, д. 5А</v>
          </cell>
          <cell r="E3912" t="b">
            <v>1</v>
          </cell>
          <cell r="F3912">
            <v>2000</v>
          </cell>
          <cell r="H3912" t="str">
            <v>кирпич</v>
          </cell>
          <cell r="I3912" t="str">
            <v>плоская</v>
          </cell>
          <cell r="J3912" t="str">
            <v>ГАЗ</v>
          </cell>
          <cell r="K3912" t="str">
            <v>не имеется</v>
          </cell>
          <cell r="L3912">
            <v>9</v>
          </cell>
          <cell r="M3912">
            <v>1</v>
          </cell>
          <cell r="N3912">
            <v>1</v>
          </cell>
          <cell r="O3912">
            <v>1</v>
          </cell>
          <cell r="Q3912">
            <v>3229</v>
          </cell>
          <cell r="R3912">
            <v>2670</v>
          </cell>
          <cell r="S3912">
            <v>2670</v>
          </cell>
          <cell r="T3912">
            <v>89</v>
          </cell>
        </row>
        <row r="3913">
          <cell r="C3913" t="str">
            <v>город Пермь</v>
          </cell>
          <cell r="D3913" t="str">
            <v>г. Пермь, пр-т Декабристов, д. 1</v>
          </cell>
          <cell r="E3913" t="b">
            <v>1</v>
          </cell>
          <cell r="F3913">
            <v>1982</v>
          </cell>
          <cell r="H3913" t="str">
            <v>Панель</v>
          </cell>
          <cell r="L3913">
            <v>9</v>
          </cell>
          <cell r="M3913">
            <v>6</v>
          </cell>
          <cell r="N3913">
            <v>6</v>
          </cell>
          <cell r="O3913">
            <v>6</v>
          </cell>
          <cell r="Q3913">
            <v>11499.6</v>
          </cell>
          <cell r="R3913">
            <v>7887.7</v>
          </cell>
          <cell r="S3913">
            <v>7887.7</v>
          </cell>
          <cell r="T3913">
            <v>578</v>
          </cell>
        </row>
        <row r="3914">
          <cell r="C3914" t="str">
            <v>город Пермь</v>
          </cell>
          <cell r="D3914" t="str">
            <v>г. Пермь, пр-т Декабристов, д. 2</v>
          </cell>
          <cell r="E3914" t="b">
            <v>1</v>
          </cell>
          <cell r="F3914">
            <v>2008</v>
          </cell>
          <cell r="H3914" t="str">
            <v>кирпич</v>
          </cell>
          <cell r="I3914" t="str">
            <v>плоская</v>
          </cell>
          <cell r="J3914" t="str">
            <v>ГАЗ</v>
          </cell>
          <cell r="K3914" t="str">
            <v>имеется</v>
          </cell>
          <cell r="L3914">
            <v>16</v>
          </cell>
          <cell r="M3914">
            <v>3</v>
          </cell>
          <cell r="N3914">
            <v>1</v>
          </cell>
          <cell r="O3914">
            <v>3</v>
          </cell>
          <cell r="Q3914">
            <v>11863.9</v>
          </cell>
          <cell r="R3914">
            <v>10508.2</v>
          </cell>
          <cell r="S3914">
            <v>1355.7</v>
          </cell>
        </row>
        <row r="3915">
          <cell r="C3915" t="str">
            <v>город Пермь</v>
          </cell>
          <cell r="D3915" t="str">
            <v>г. Пермь, пр-т Декабристов, д. 3</v>
          </cell>
          <cell r="E3915" t="b">
            <v>1</v>
          </cell>
          <cell r="F3915">
            <v>1979</v>
          </cell>
          <cell r="H3915" t="str">
            <v>Панель</v>
          </cell>
          <cell r="L3915">
            <v>9</v>
          </cell>
          <cell r="M3915">
            <v>4</v>
          </cell>
          <cell r="N3915">
            <v>4</v>
          </cell>
          <cell r="O3915">
            <v>4</v>
          </cell>
          <cell r="Q3915">
            <v>9167.9</v>
          </cell>
          <cell r="R3915">
            <v>8631.4</v>
          </cell>
          <cell r="S3915">
            <v>7973.9</v>
          </cell>
          <cell r="T3915">
            <v>412</v>
          </cell>
        </row>
        <row r="3916">
          <cell r="C3916" t="str">
            <v>город Пермь</v>
          </cell>
          <cell r="D3916" t="str">
            <v>г. Пермь, пр-т Декабристов, д. 5</v>
          </cell>
          <cell r="E3916" t="b">
            <v>1</v>
          </cell>
          <cell r="F3916">
            <v>1981</v>
          </cell>
          <cell r="H3916" t="str">
            <v>Панель</v>
          </cell>
          <cell r="L3916">
            <v>5</v>
          </cell>
          <cell r="M3916">
            <v>4</v>
          </cell>
          <cell r="Q3916">
            <v>2956.6</v>
          </cell>
          <cell r="R3916">
            <v>2785.4</v>
          </cell>
          <cell r="S3916">
            <v>2652.9</v>
          </cell>
          <cell r="T3916">
            <v>149</v>
          </cell>
        </row>
        <row r="3917">
          <cell r="C3917" t="str">
            <v>город Пермь</v>
          </cell>
          <cell r="D3917" t="str">
            <v>г. Пермь, пр-т Декабристов, д. 6</v>
          </cell>
          <cell r="E3917" t="b">
            <v>1</v>
          </cell>
          <cell r="F3917">
            <v>1970</v>
          </cell>
          <cell r="H3917" t="str">
            <v>Кирпич</v>
          </cell>
          <cell r="L3917">
            <v>5</v>
          </cell>
          <cell r="M3917">
            <v>1</v>
          </cell>
          <cell r="Q3917">
            <v>3694.4</v>
          </cell>
          <cell r="R3917">
            <v>3511.8</v>
          </cell>
          <cell r="S3917">
            <v>3511.8</v>
          </cell>
          <cell r="T3917">
            <v>332</v>
          </cell>
        </row>
        <row r="3918">
          <cell r="C3918" t="str">
            <v>город Пермь</v>
          </cell>
          <cell r="D3918" t="str">
            <v>г. Пермь, пр-т Декабристов, д. 7</v>
          </cell>
          <cell r="E3918" t="b">
            <v>1</v>
          </cell>
          <cell r="F3918">
            <v>1978</v>
          </cell>
          <cell r="L3918">
            <v>9</v>
          </cell>
          <cell r="M3918">
            <v>2</v>
          </cell>
          <cell r="N3918">
            <v>2</v>
          </cell>
          <cell r="O3918">
            <v>2</v>
          </cell>
          <cell r="Q3918">
            <v>4611.3</v>
          </cell>
          <cell r="R3918">
            <v>3832.9</v>
          </cell>
          <cell r="S3918">
            <v>3832.9</v>
          </cell>
        </row>
        <row r="3919">
          <cell r="C3919" t="str">
            <v>город Пермь</v>
          </cell>
          <cell r="D3919" t="str">
            <v>г. Пермь, пр-т Декабристов, д. 9</v>
          </cell>
          <cell r="E3919" t="b">
            <v>1</v>
          </cell>
          <cell r="F3919">
            <v>1979</v>
          </cell>
          <cell r="H3919" t="str">
            <v>Панель</v>
          </cell>
          <cell r="L3919">
            <v>5</v>
          </cell>
          <cell r="M3919">
            <v>4</v>
          </cell>
          <cell r="Q3919">
            <v>2935.8</v>
          </cell>
          <cell r="R3919">
            <v>2864.4</v>
          </cell>
          <cell r="S3919">
            <v>2606.3000000000002</v>
          </cell>
          <cell r="T3919">
            <v>124</v>
          </cell>
        </row>
        <row r="3920">
          <cell r="C3920" t="str">
            <v>город Пермь</v>
          </cell>
          <cell r="D3920" t="str">
            <v>г. Пермь, пр-т Декабристов, д. 10</v>
          </cell>
          <cell r="E3920" t="b">
            <v>1</v>
          </cell>
          <cell r="F3920">
            <v>1969</v>
          </cell>
          <cell r="H3920" t="str">
            <v>Панель</v>
          </cell>
          <cell r="L3920">
            <v>5</v>
          </cell>
          <cell r="M3920">
            <v>6</v>
          </cell>
          <cell r="Q3920">
            <v>4975.8</v>
          </cell>
          <cell r="R3920">
            <v>4626.7</v>
          </cell>
          <cell r="S3920">
            <v>4514.8</v>
          </cell>
          <cell r="T3920">
            <v>204</v>
          </cell>
        </row>
        <row r="3921">
          <cell r="C3921" t="str">
            <v>город Пермь</v>
          </cell>
          <cell r="D3921" t="str">
            <v>г. Пермь, пр-т Декабристов, д. 11</v>
          </cell>
          <cell r="E3921" t="b">
            <v>1</v>
          </cell>
          <cell r="F3921">
            <v>1977</v>
          </cell>
          <cell r="H3921" t="str">
            <v>Панель</v>
          </cell>
          <cell r="L3921">
            <v>9</v>
          </cell>
          <cell r="M3921">
            <v>4</v>
          </cell>
          <cell r="N3921">
            <v>4</v>
          </cell>
          <cell r="O3921">
            <v>4</v>
          </cell>
          <cell r="Q3921">
            <v>9025.1</v>
          </cell>
          <cell r="R3921">
            <v>7965.7</v>
          </cell>
          <cell r="S3921">
            <v>7878.08</v>
          </cell>
          <cell r="T3921">
            <v>374</v>
          </cell>
        </row>
        <row r="3922">
          <cell r="C3922" t="str">
            <v>город Пермь</v>
          </cell>
          <cell r="D3922" t="str">
            <v>г. Пермь, пр-т Декабристов, д. 12</v>
          </cell>
          <cell r="E3922" t="b">
            <v>1</v>
          </cell>
          <cell r="F3922">
            <v>1970</v>
          </cell>
          <cell r="H3922" t="str">
            <v>Панель</v>
          </cell>
          <cell r="L3922">
            <v>5</v>
          </cell>
          <cell r="M3922">
            <v>8</v>
          </cell>
          <cell r="Q3922">
            <v>5755.3</v>
          </cell>
          <cell r="R3922">
            <v>5066.7</v>
          </cell>
          <cell r="S3922">
            <v>5066.7</v>
          </cell>
          <cell r="T3922">
            <v>257</v>
          </cell>
        </row>
        <row r="3923">
          <cell r="C3923" t="str">
            <v>город Пермь</v>
          </cell>
          <cell r="D3923" t="str">
            <v>г. Пермь, пр-т Декабристов, д. 13</v>
          </cell>
          <cell r="E3923" t="b">
            <v>1</v>
          </cell>
          <cell r="F3923">
            <v>1976</v>
          </cell>
          <cell r="H3923" t="str">
            <v>Панель</v>
          </cell>
          <cell r="L3923">
            <v>9</v>
          </cell>
          <cell r="M3923">
            <v>2</v>
          </cell>
          <cell r="N3923">
            <v>2</v>
          </cell>
          <cell r="O3923">
            <v>2</v>
          </cell>
          <cell r="Q3923">
            <v>4610.3999999999996</v>
          </cell>
          <cell r="R3923">
            <v>4163.8</v>
          </cell>
          <cell r="S3923">
            <v>4029.8</v>
          </cell>
          <cell r="T3923">
            <v>208</v>
          </cell>
        </row>
        <row r="3924">
          <cell r="C3924" t="str">
            <v>город Пермь</v>
          </cell>
          <cell r="D3924" t="str">
            <v>г. Пермь, пр-т Декабристов, д. 15</v>
          </cell>
          <cell r="E3924" t="b">
            <v>1</v>
          </cell>
          <cell r="F3924">
            <v>1970</v>
          </cell>
          <cell r="H3924" t="str">
            <v>Панель</v>
          </cell>
          <cell r="L3924">
            <v>5</v>
          </cell>
          <cell r="M3924">
            <v>4</v>
          </cell>
          <cell r="Q3924">
            <v>3216.1</v>
          </cell>
          <cell r="R3924">
            <v>2625.3</v>
          </cell>
          <cell r="S3924">
            <v>2625.3</v>
          </cell>
          <cell r="T3924">
            <v>140</v>
          </cell>
        </row>
        <row r="3925">
          <cell r="C3925" t="str">
            <v>город Пермь</v>
          </cell>
          <cell r="D3925" t="str">
            <v>г. Пермь, пр-т Декабристов, д. 16</v>
          </cell>
          <cell r="E3925" t="b">
            <v>1</v>
          </cell>
          <cell r="F3925">
            <v>1971</v>
          </cell>
          <cell r="H3925" t="str">
            <v>Панель</v>
          </cell>
          <cell r="L3925">
            <v>5</v>
          </cell>
          <cell r="M3925">
            <v>6</v>
          </cell>
          <cell r="Q3925">
            <v>4433.3</v>
          </cell>
          <cell r="R3925">
            <v>4028.3</v>
          </cell>
          <cell r="S3925">
            <v>4028.3</v>
          </cell>
          <cell r="T3925">
            <v>243</v>
          </cell>
        </row>
        <row r="3926">
          <cell r="C3926" t="str">
            <v>город Пермь</v>
          </cell>
          <cell r="D3926" t="str">
            <v>г. Пермь, пр-т Декабристов, д. 17</v>
          </cell>
          <cell r="E3926" t="b">
            <v>1</v>
          </cell>
          <cell r="F3926">
            <v>1979</v>
          </cell>
          <cell r="H3926" t="str">
            <v>Панель</v>
          </cell>
          <cell r="L3926">
            <v>5</v>
          </cell>
          <cell r="M3926">
            <v>8</v>
          </cell>
          <cell r="Q3926">
            <v>5393.2</v>
          </cell>
          <cell r="R3926">
            <v>5393.2</v>
          </cell>
          <cell r="S3926">
            <v>5393.2</v>
          </cell>
          <cell r="T3926">
            <v>295</v>
          </cell>
        </row>
        <row r="3927">
          <cell r="C3927" t="str">
            <v>город Пермь</v>
          </cell>
          <cell r="D3927" t="str">
            <v>г. Пермь, пр-т Декабристов, д. 18</v>
          </cell>
          <cell r="E3927" t="b">
            <v>1</v>
          </cell>
          <cell r="F3927">
            <v>1973</v>
          </cell>
          <cell r="H3927" t="str">
            <v>Панель</v>
          </cell>
          <cell r="L3927">
            <v>5</v>
          </cell>
          <cell r="M3927">
            <v>6</v>
          </cell>
          <cell r="Q3927">
            <v>4878.5</v>
          </cell>
          <cell r="R3927">
            <v>4538.8</v>
          </cell>
          <cell r="S3927">
            <v>4369.8</v>
          </cell>
          <cell r="T3927">
            <v>231</v>
          </cell>
        </row>
        <row r="3928">
          <cell r="C3928" t="str">
            <v>город Пермь</v>
          </cell>
          <cell r="D3928" t="str">
            <v>г. Пермь, пр-т Декабристов, д. 19</v>
          </cell>
          <cell r="E3928" t="b">
            <v>1</v>
          </cell>
          <cell r="F3928">
            <v>1977</v>
          </cell>
          <cell r="H3928" t="str">
            <v>Панель</v>
          </cell>
          <cell r="L3928">
            <v>9</v>
          </cell>
          <cell r="M3928">
            <v>4</v>
          </cell>
          <cell r="N3928">
            <v>4</v>
          </cell>
          <cell r="O3928">
            <v>4</v>
          </cell>
          <cell r="Q3928">
            <v>8937.6</v>
          </cell>
          <cell r="R3928">
            <v>8250.4</v>
          </cell>
          <cell r="S3928">
            <v>7584</v>
          </cell>
          <cell r="T3928">
            <v>362</v>
          </cell>
        </row>
        <row r="3929">
          <cell r="C3929" t="str">
            <v>город Пермь</v>
          </cell>
          <cell r="D3929" t="str">
            <v>г. Пермь, пр-т Декабристов, д. 20</v>
          </cell>
          <cell r="E3929" t="b">
            <v>1</v>
          </cell>
          <cell r="F3929">
            <v>1988</v>
          </cell>
          <cell r="H3929" t="str">
            <v>панель</v>
          </cell>
          <cell r="L3929">
            <v>10</v>
          </cell>
          <cell r="M3929">
            <v>6</v>
          </cell>
          <cell r="N3929">
            <v>6</v>
          </cell>
          <cell r="O3929">
            <v>6</v>
          </cell>
          <cell r="Q3929">
            <v>13034.25</v>
          </cell>
          <cell r="R3929">
            <v>12633.699999999999</v>
          </cell>
          <cell r="S3929">
            <v>12000.4</v>
          </cell>
          <cell r="T3929">
            <v>618</v>
          </cell>
        </row>
        <row r="3930">
          <cell r="C3930" t="str">
            <v>город Пермь</v>
          </cell>
          <cell r="D3930" t="str">
            <v>г. Пермь, пр-т Декабристов, д. 21</v>
          </cell>
          <cell r="E3930" t="b">
            <v>1</v>
          </cell>
          <cell r="F3930">
            <v>2019</v>
          </cell>
          <cell r="H3930" t="str">
            <v>ж/б плиты</v>
          </cell>
          <cell r="I3930" t="str">
            <v>плоская</v>
          </cell>
          <cell r="J3930" t="str">
            <v>ГАЗ</v>
          </cell>
          <cell r="K3930" t="str">
            <v>имеется</v>
          </cell>
          <cell r="L3930">
            <v>25</v>
          </cell>
          <cell r="M3930">
            <v>1</v>
          </cell>
          <cell r="N3930">
            <v>2</v>
          </cell>
          <cell r="P3930">
            <v>2</v>
          </cell>
          <cell r="Q3930">
            <v>13038.3</v>
          </cell>
          <cell r="R3930">
            <v>8107.1</v>
          </cell>
          <cell r="S3930">
            <v>8107.1</v>
          </cell>
        </row>
        <row r="3931">
          <cell r="C3931" t="str">
            <v>город Пермь</v>
          </cell>
          <cell r="D3931" t="str">
            <v>г. Пермь, пр-т Декабристов, д. 22</v>
          </cell>
          <cell r="E3931" t="b">
            <v>1</v>
          </cell>
          <cell r="F3931">
            <v>1990</v>
          </cell>
          <cell r="H3931" t="str">
            <v>кирпич</v>
          </cell>
          <cell r="I3931" t="str">
            <v>плоская</v>
          </cell>
          <cell r="J3931">
            <v>0</v>
          </cell>
          <cell r="K3931" t="str">
            <v>имеется</v>
          </cell>
          <cell r="L3931">
            <v>10</v>
          </cell>
          <cell r="M3931">
            <v>3</v>
          </cell>
          <cell r="N3931">
            <v>3</v>
          </cell>
          <cell r="O3931">
            <v>3</v>
          </cell>
          <cell r="Q3931">
            <v>8841.5</v>
          </cell>
          <cell r="R3931">
            <v>7474.5</v>
          </cell>
          <cell r="S3931">
            <v>1367</v>
          </cell>
        </row>
        <row r="3932">
          <cell r="C3932" t="str">
            <v>город Пермь</v>
          </cell>
          <cell r="D3932" t="str">
            <v>г. Пермь, пр-т Декабристов, д. 23</v>
          </cell>
          <cell r="E3932" t="b">
            <v>1</v>
          </cell>
          <cell r="F3932">
            <v>2005</v>
          </cell>
          <cell r="H3932" t="str">
            <v>панели</v>
          </cell>
          <cell r="I3932" t="str">
            <v>плоская</v>
          </cell>
          <cell r="J3932">
            <v>0</v>
          </cell>
          <cell r="K3932" t="str">
            <v>имеется</v>
          </cell>
          <cell r="L3932">
            <v>10</v>
          </cell>
          <cell r="M3932">
            <v>3</v>
          </cell>
          <cell r="N3932">
            <v>3</v>
          </cell>
          <cell r="O3932">
            <v>3</v>
          </cell>
          <cell r="Q3932">
            <v>11119.1</v>
          </cell>
          <cell r="R3932">
            <v>9198.5</v>
          </cell>
          <cell r="S3932">
            <v>8278.65</v>
          </cell>
        </row>
        <row r="3933">
          <cell r="C3933" t="str">
            <v>город Пермь</v>
          </cell>
          <cell r="D3933" t="str">
            <v>г. Пермь, пр-т Декабристов, д. 25</v>
          </cell>
          <cell r="E3933" t="b">
            <v>1</v>
          </cell>
          <cell r="F3933">
            <v>1993</v>
          </cell>
          <cell r="H3933" t="str">
            <v>Панель</v>
          </cell>
          <cell r="L3933">
            <v>10</v>
          </cell>
          <cell r="M3933">
            <v>6</v>
          </cell>
          <cell r="N3933">
            <v>6</v>
          </cell>
          <cell r="O3933">
            <v>6</v>
          </cell>
          <cell r="Q3933">
            <v>15936.4</v>
          </cell>
          <cell r="R3933">
            <v>14225.900000000001</v>
          </cell>
          <cell r="S3933">
            <v>13887.7</v>
          </cell>
          <cell r="T3933">
            <v>575</v>
          </cell>
        </row>
        <row r="3934">
          <cell r="C3934" t="str">
            <v>город Пермь</v>
          </cell>
          <cell r="D3934" t="str">
            <v>г. Пермь, пр-т Декабристов, д. 27</v>
          </cell>
          <cell r="E3934" t="b">
            <v>1</v>
          </cell>
          <cell r="F3934" t="str">
            <v>1991-1992</v>
          </cell>
          <cell r="H3934" t="str">
            <v>Панель</v>
          </cell>
          <cell r="L3934">
            <v>10</v>
          </cell>
          <cell r="M3934">
            <v>5</v>
          </cell>
          <cell r="N3934">
            <v>5</v>
          </cell>
          <cell r="O3934">
            <v>5</v>
          </cell>
          <cell r="Q3934">
            <v>13043.3</v>
          </cell>
          <cell r="R3934">
            <v>11426.3</v>
          </cell>
          <cell r="S3934">
            <v>11363.2</v>
          </cell>
          <cell r="T3934">
            <v>472</v>
          </cell>
        </row>
        <row r="3935">
          <cell r="C3935" t="str">
            <v>город Пермь</v>
          </cell>
          <cell r="D3935" t="str">
            <v>г. Пермь, пр-т Декабристов, д. 29</v>
          </cell>
          <cell r="E3935" t="b">
            <v>1</v>
          </cell>
          <cell r="F3935">
            <v>1986</v>
          </cell>
          <cell r="H3935" t="str">
            <v>Панель</v>
          </cell>
          <cell r="L3935">
            <v>9</v>
          </cell>
          <cell r="M3935">
            <v>9</v>
          </cell>
          <cell r="N3935">
            <v>9</v>
          </cell>
          <cell r="O3935">
            <v>9</v>
          </cell>
          <cell r="Q3935">
            <v>17598.2</v>
          </cell>
          <cell r="R3935">
            <v>10895.599999999999</v>
          </cell>
          <cell r="S3935">
            <v>10829.2</v>
          </cell>
          <cell r="T3935">
            <v>1455</v>
          </cell>
        </row>
        <row r="3936">
          <cell r="C3936" t="str">
            <v>город Пермь</v>
          </cell>
          <cell r="D3936" t="str">
            <v>г. Пермь, пр-т Декабристов, д. 31</v>
          </cell>
          <cell r="E3936" t="b">
            <v>1</v>
          </cell>
          <cell r="F3936">
            <v>1986</v>
          </cell>
          <cell r="H3936" t="str">
            <v>Панель</v>
          </cell>
          <cell r="L3936">
            <v>10</v>
          </cell>
          <cell r="M3936">
            <v>5</v>
          </cell>
          <cell r="N3936">
            <v>5</v>
          </cell>
          <cell r="O3936">
            <v>5</v>
          </cell>
          <cell r="Q3936">
            <v>14116.71</v>
          </cell>
          <cell r="R3936">
            <v>13112.9</v>
          </cell>
          <cell r="S3936">
            <v>13112.9</v>
          </cell>
          <cell r="T3936">
            <v>735</v>
          </cell>
        </row>
        <row r="3937">
          <cell r="C3937" t="str">
            <v>город Пермь</v>
          </cell>
          <cell r="D3937" t="str">
            <v>г. Пермь, пр-т Декабристов, д. 33</v>
          </cell>
          <cell r="E3937" t="b">
            <v>1</v>
          </cell>
          <cell r="F3937">
            <v>1988</v>
          </cell>
          <cell r="H3937" t="str">
            <v>панели</v>
          </cell>
          <cell r="I3937" t="str">
            <v>плоская</v>
          </cell>
          <cell r="J3937">
            <v>0</v>
          </cell>
          <cell r="K3937" t="str">
            <v>имеется</v>
          </cell>
          <cell r="L3937">
            <v>10</v>
          </cell>
          <cell r="M3937">
            <v>11</v>
          </cell>
          <cell r="N3937">
            <v>11</v>
          </cell>
          <cell r="O3937">
            <v>11</v>
          </cell>
          <cell r="Q3937">
            <v>28820.799999999999</v>
          </cell>
          <cell r="R3937">
            <v>25088.5</v>
          </cell>
          <cell r="S3937">
            <v>3732.3</v>
          </cell>
        </row>
        <row r="3938">
          <cell r="C3938" t="str">
            <v>город Пермь</v>
          </cell>
          <cell r="D3938" t="str">
            <v>г. Пермь, пр-т Декабристов, д. 35</v>
          </cell>
          <cell r="E3938" t="b">
            <v>1</v>
          </cell>
          <cell r="F3938">
            <v>1984</v>
          </cell>
          <cell r="H3938" t="str">
            <v>Панель</v>
          </cell>
          <cell r="L3938">
            <v>9</v>
          </cell>
          <cell r="M3938">
            <v>2</v>
          </cell>
          <cell r="N3938">
            <v>2</v>
          </cell>
          <cell r="O3938">
            <v>2</v>
          </cell>
          <cell r="Q3938">
            <v>4341.8249999999998</v>
          </cell>
          <cell r="R3938">
            <v>3775.5</v>
          </cell>
          <cell r="S3938">
            <v>2668.5</v>
          </cell>
          <cell r="T3938">
            <v>191</v>
          </cell>
        </row>
        <row r="3939">
          <cell r="C3939" t="str">
            <v>город Пермь</v>
          </cell>
          <cell r="D3939" t="str">
            <v>г. Пермь, пр-т Декабристов, д. 37</v>
          </cell>
          <cell r="E3939" t="b">
            <v>1</v>
          </cell>
          <cell r="F3939">
            <v>1985</v>
          </cell>
          <cell r="H3939" t="str">
            <v>Кирпич</v>
          </cell>
          <cell r="L3939">
            <v>9</v>
          </cell>
          <cell r="M3939">
            <v>1</v>
          </cell>
          <cell r="N3939">
            <v>1</v>
          </cell>
          <cell r="O3939">
            <v>1</v>
          </cell>
          <cell r="Q3939">
            <v>6408.4</v>
          </cell>
          <cell r="R3939">
            <v>4029.7000000000003</v>
          </cell>
          <cell r="S3939">
            <v>3859.4</v>
          </cell>
          <cell r="T3939">
            <v>424</v>
          </cell>
        </row>
        <row r="3940">
          <cell r="C3940" t="str">
            <v>город Пермь</v>
          </cell>
          <cell r="D3940" t="str">
            <v>г. Пермь, пр-т Декабристов, д. 41</v>
          </cell>
          <cell r="E3940" t="b">
            <v>1</v>
          </cell>
          <cell r="F3940">
            <v>1991</v>
          </cell>
          <cell r="H3940" t="str">
            <v>Панель</v>
          </cell>
          <cell r="L3940">
            <v>9</v>
          </cell>
          <cell r="M3940">
            <v>1</v>
          </cell>
          <cell r="N3940">
            <v>1</v>
          </cell>
          <cell r="O3940">
            <v>1</v>
          </cell>
          <cell r="Q3940">
            <v>4109.5</v>
          </cell>
          <cell r="R3940">
            <v>2539.8000000000002</v>
          </cell>
          <cell r="S3940">
            <v>2539.8000000000002</v>
          </cell>
          <cell r="T3940">
            <v>298</v>
          </cell>
        </row>
        <row r="3941">
          <cell r="C3941" t="str">
            <v>город Пермь</v>
          </cell>
          <cell r="D3941" t="str">
            <v>г. Пермь, пр-т Декабристов, д. 43</v>
          </cell>
          <cell r="E3941" t="b">
            <v>1</v>
          </cell>
          <cell r="F3941">
            <v>2003</v>
          </cell>
          <cell r="H3941" t="str">
            <v>панели</v>
          </cell>
          <cell r="I3941" t="str">
            <v>плоская</v>
          </cell>
          <cell r="J3941">
            <v>0</v>
          </cell>
          <cell r="K3941" t="str">
            <v>имеется</v>
          </cell>
          <cell r="L3941">
            <v>10</v>
          </cell>
          <cell r="M3941">
            <v>3</v>
          </cell>
          <cell r="N3941">
            <v>3</v>
          </cell>
          <cell r="O3941">
            <v>3</v>
          </cell>
          <cell r="Q3941">
            <v>9362.1</v>
          </cell>
          <cell r="R3941">
            <v>6548.9</v>
          </cell>
          <cell r="S3941">
            <v>2813.2</v>
          </cell>
        </row>
        <row r="3942">
          <cell r="C3942" t="str">
            <v>город Пермь</v>
          </cell>
          <cell r="D3942" t="str">
            <v>г. Пермь, пр-т Декабристов, д. 50</v>
          </cell>
          <cell r="E3942" t="b">
            <v>1</v>
          </cell>
          <cell r="F3942">
            <v>2019</v>
          </cell>
          <cell r="H3942" t="str">
            <v>кирпич</v>
          </cell>
          <cell r="I3942" t="str">
            <v>плоская</v>
          </cell>
          <cell r="K3942" t="str">
            <v>имеется</v>
          </cell>
          <cell r="L3942">
            <v>5</v>
          </cell>
          <cell r="M3942">
            <v>1</v>
          </cell>
          <cell r="Q3942">
            <v>2169</v>
          </cell>
          <cell r="R3942">
            <v>1398</v>
          </cell>
          <cell r="S3942">
            <v>1398</v>
          </cell>
        </row>
        <row r="3943">
          <cell r="C3943" t="str">
            <v>город Пермь</v>
          </cell>
          <cell r="D3943" t="str">
            <v>г. Пермь, пр-т Декабристов, д. 12А</v>
          </cell>
          <cell r="E3943" t="b">
            <v>1</v>
          </cell>
          <cell r="F3943">
            <v>1993</v>
          </cell>
          <cell r="H3943" t="str">
            <v>Кирпич</v>
          </cell>
          <cell r="L3943">
            <v>5</v>
          </cell>
          <cell r="M3943">
            <v>4</v>
          </cell>
          <cell r="Q3943">
            <v>2874.6</v>
          </cell>
          <cell r="R3943">
            <v>2743.1</v>
          </cell>
          <cell r="S3943">
            <v>2743.1</v>
          </cell>
          <cell r="T3943">
            <v>134</v>
          </cell>
        </row>
        <row r="3944">
          <cell r="C3944" t="str">
            <v>город Пермь</v>
          </cell>
          <cell r="D3944" t="str">
            <v>г. Пермь, пр-т Декабристов, д. 16А</v>
          </cell>
          <cell r="E3944" t="b">
            <v>1</v>
          </cell>
          <cell r="F3944">
            <v>2022</v>
          </cell>
          <cell r="H3944" t="str">
            <v>Бетонные, Из прочих материалов</v>
          </cell>
          <cell r="I3944" t="str">
            <v>плоская</v>
          </cell>
          <cell r="J3944" t="str">
            <v>ТЕП</v>
          </cell>
          <cell r="K3944" t="str">
            <v>есть</v>
          </cell>
          <cell r="L3944">
            <v>26</v>
          </cell>
          <cell r="M3944">
            <v>1</v>
          </cell>
          <cell r="N3944">
            <v>3</v>
          </cell>
          <cell r="P3944">
            <v>3</v>
          </cell>
          <cell r="Q3944">
            <v>25043.8</v>
          </cell>
          <cell r="R3944">
            <v>13796.3</v>
          </cell>
          <cell r="S3944">
            <v>13796.3</v>
          </cell>
        </row>
        <row r="3945">
          <cell r="C3945" t="str">
            <v>город Пермь</v>
          </cell>
          <cell r="D3945" t="str">
            <v>г. Пермь, пр-т Декабристов, д. 39/1</v>
          </cell>
          <cell r="E3945" t="b">
            <v>1</v>
          </cell>
          <cell r="F3945">
            <v>1986</v>
          </cell>
          <cell r="H3945" t="str">
            <v>Панель</v>
          </cell>
          <cell r="L3945">
            <v>9</v>
          </cell>
          <cell r="M3945">
            <v>1</v>
          </cell>
          <cell r="N3945">
            <v>1</v>
          </cell>
          <cell r="O3945">
            <v>1</v>
          </cell>
          <cell r="Q3945">
            <v>4109.5</v>
          </cell>
          <cell r="R3945">
            <v>2539.8000000000002</v>
          </cell>
          <cell r="S3945">
            <v>2539.8000000000002</v>
          </cell>
          <cell r="T3945">
            <v>308</v>
          </cell>
        </row>
        <row r="3946">
          <cell r="C3946" t="str">
            <v>город Пермь</v>
          </cell>
          <cell r="D3946" t="str">
            <v>г. Пермь, пр-т Декабристов, д. 39/2</v>
          </cell>
          <cell r="E3946" t="b">
            <v>1</v>
          </cell>
          <cell r="F3946">
            <v>1987</v>
          </cell>
          <cell r="H3946" t="str">
            <v>Панель</v>
          </cell>
          <cell r="L3946">
            <v>9</v>
          </cell>
          <cell r="M3946">
            <v>4</v>
          </cell>
          <cell r="N3946">
            <v>4</v>
          </cell>
          <cell r="O3946">
            <v>4</v>
          </cell>
          <cell r="Q3946">
            <v>10560</v>
          </cell>
          <cell r="R3946">
            <v>9870</v>
          </cell>
          <cell r="S3946">
            <v>9870</v>
          </cell>
          <cell r="T3946">
            <v>290</v>
          </cell>
        </row>
        <row r="3947">
          <cell r="C3947" t="str">
            <v>город Пермь</v>
          </cell>
          <cell r="D3947" t="str">
            <v>г. Пермь, пр-т Декабристов, д. 41/1</v>
          </cell>
          <cell r="E3947" t="b">
            <v>1</v>
          </cell>
          <cell r="F3947">
            <v>1995</v>
          </cell>
          <cell r="H3947" t="str">
            <v>Панель</v>
          </cell>
          <cell r="L3947">
            <v>9</v>
          </cell>
          <cell r="M3947">
            <v>1</v>
          </cell>
          <cell r="N3947">
            <v>1</v>
          </cell>
          <cell r="O3947">
            <v>1</v>
          </cell>
          <cell r="Q3947">
            <v>4109.5</v>
          </cell>
          <cell r="R3947">
            <v>2539.8000000000002</v>
          </cell>
          <cell r="S3947">
            <v>2539.8000000000002</v>
          </cell>
          <cell r="T3947">
            <v>326</v>
          </cell>
        </row>
        <row r="3948">
          <cell r="C3948" t="str">
            <v>город Пермь</v>
          </cell>
          <cell r="D3948" t="str">
            <v>г. Пермь, пр-т Декабристов, д. 9А</v>
          </cell>
          <cell r="E3948" t="b">
            <v>1</v>
          </cell>
          <cell r="F3948">
            <v>1979</v>
          </cell>
          <cell r="H3948" t="str">
            <v>Панель</v>
          </cell>
          <cell r="L3948">
            <v>5</v>
          </cell>
          <cell r="M3948">
            <v>4</v>
          </cell>
          <cell r="Q3948">
            <v>2967.4</v>
          </cell>
          <cell r="R3948">
            <v>2793.7</v>
          </cell>
          <cell r="S3948">
            <v>2648.1</v>
          </cell>
          <cell r="T3948">
            <v>139</v>
          </cell>
        </row>
        <row r="3949">
          <cell r="C3949" t="str">
            <v>город Пермь</v>
          </cell>
          <cell r="D3949" t="str">
            <v>г. Пермь, пр-т Комсомольский, д. 3</v>
          </cell>
          <cell r="E3949" t="b">
            <v>1</v>
          </cell>
          <cell r="F3949">
            <v>1970</v>
          </cell>
          <cell r="H3949" t="str">
            <v>Кирпич</v>
          </cell>
          <cell r="L3949">
            <v>9</v>
          </cell>
          <cell r="M3949">
            <v>2</v>
          </cell>
          <cell r="N3949">
            <v>2</v>
          </cell>
          <cell r="O3949">
            <v>2</v>
          </cell>
          <cell r="Q3949">
            <v>6207.3</v>
          </cell>
          <cell r="R3949">
            <v>5584.7</v>
          </cell>
          <cell r="S3949">
            <v>5575.01</v>
          </cell>
          <cell r="T3949">
            <v>106</v>
          </cell>
        </row>
        <row r="3950">
          <cell r="C3950" t="str">
            <v>город Пермь</v>
          </cell>
          <cell r="D3950" t="str">
            <v>г. Пермь, пр-т Комсомольский, д. 7</v>
          </cell>
          <cell r="E3950" t="b">
            <v>1</v>
          </cell>
          <cell r="F3950">
            <v>1970</v>
          </cell>
          <cell r="H3950" t="str">
            <v>Крупные блоки</v>
          </cell>
          <cell r="L3950">
            <v>9</v>
          </cell>
          <cell r="M3950">
            <v>2</v>
          </cell>
          <cell r="N3950">
            <v>2</v>
          </cell>
          <cell r="O3950">
            <v>2</v>
          </cell>
          <cell r="Q3950">
            <v>6205.7</v>
          </cell>
          <cell r="R3950">
            <v>5785.2</v>
          </cell>
          <cell r="S3950">
            <v>3900.9941200000003</v>
          </cell>
          <cell r="T3950">
            <v>150</v>
          </cell>
        </row>
        <row r="3951">
          <cell r="C3951" t="str">
            <v>город Пермь</v>
          </cell>
          <cell r="D3951" t="str">
            <v>г. Пермь, пр-т Комсомольский, д. 8</v>
          </cell>
          <cell r="E3951" t="b">
            <v>1</v>
          </cell>
          <cell r="F3951">
            <v>2000</v>
          </cell>
          <cell r="H3951" t="str">
            <v>Кирпич</v>
          </cell>
          <cell r="L3951">
            <v>7</v>
          </cell>
          <cell r="M3951">
            <v>2</v>
          </cell>
          <cell r="N3951">
            <v>2</v>
          </cell>
          <cell r="O3951">
            <v>2</v>
          </cell>
          <cell r="Q3951">
            <v>3152.8</v>
          </cell>
          <cell r="R3951">
            <v>2862</v>
          </cell>
          <cell r="S3951">
            <v>2379.9</v>
          </cell>
          <cell r="T3951">
            <v>25</v>
          </cell>
        </row>
        <row r="3952">
          <cell r="C3952" t="str">
            <v>город Пермь</v>
          </cell>
          <cell r="D3952" t="str">
            <v>г. Пермь, пр-т Комсомольский, д. 10</v>
          </cell>
          <cell r="E3952" t="b">
            <v>1</v>
          </cell>
          <cell r="F3952">
            <v>1962</v>
          </cell>
          <cell r="H3952" t="str">
            <v>Кирпич</v>
          </cell>
          <cell r="L3952">
            <v>5</v>
          </cell>
          <cell r="M3952">
            <v>4</v>
          </cell>
          <cell r="Q3952">
            <v>4313.2</v>
          </cell>
          <cell r="R3952">
            <v>3961.7</v>
          </cell>
          <cell r="S3952">
            <v>3847.4</v>
          </cell>
          <cell r="T3952">
            <v>64</v>
          </cell>
        </row>
        <row r="3953">
          <cell r="C3953" t="str">
            <v>город Пермь</v>
          </cell>
          <cell r="D3953" t="str">
            <v>г. Пермь, пр-т Комсомольский, д. 11</v>
          </cell>
          <cell r="E3953" t="b">
            <v>1</v>
          </cell>
          <cell r="F3953">
            <v>1970</v>
          </cell>
          <cell r="H3953" t="str">
            <v>Кирпич</v>
          </cell>
          <cell r="L3953">
            <v>9</v>
          </cell>
          <cell r="M3953">
            <v>2</v>
          </cell>
          <cell r="N3953">
            <v>2</v>
          </cell>
          <cell r="O3953">
            <v>2</v>
          </cell>
          <cell r="Q3953">
            <v>6908.3</v>
          </cell>
          <cell r="R3953">
            <v>6203.8</v>
          </cell>
          <cell r="S3953">
            <v>6200</v>
          </cell>
          <cell r="T3953">
            <v>90</v>
          </cell>
        </row>
        <row r="3954">
          <cell r="C3954" t="str">
            <v>город Пермь</v>
          </cell>
          <cell r="D3954" t="str">
            <v>г. Пермь, пр-т Комсомольский, д. 14</v>
          </cell>
          <cell r="E3954" t="b">
            <v>1</v>
          </cell>
          <cell r="F3954">
            <v>1951</v>
          </cell>
          <cell r="H3954" t="str">
            <v>Кирпич</v>
          </cell>
          <cell r="L3954">
            <v>4</v>
          </cell>
          <cell r="M3954">
            <v>2</v>
          </cell>
          <cell r="Q3954">
            <v>2566.9</v>
          </cell>
          <cell r="R3954">
            <v>1756.8</v>
          </cell>
          <cell r="S3954">
            <v>1756.8</v>
          </cell>
          <cell r="T3954">
            <v>44</v>
          </cell>
        </row>
        <row r="3955">
          <cell r="C3955" t="str">
            <v>город Пермь</v>
          </cell>
          <cell r="D3955" t="str">
            <v>г. Пермь, пр-т Комсомольский, д. 16</v>
          </cell>
          <cell r="E3955" t="b">
            <v>1</v>
          </cell>
          <cell r="F3955">
            <v>1957</v>
          </cell>
          <cell r="H3955" t="str">
            <v>Кирпич</v>
          </cell>
          <cell r="L3955">
            <v>4</v>
          </cell>
          <cell r="M3955">
            <v>2</v>
          </cell>
          <cell r="Q3955">
            <v>2177</v>
          </cell>
          <cell r="R3955">
            <v>1987</v>
          </cell>
          <cell r="S3955">
            <v>1987</v>
          </cell>
          <cell r="T3955">
            <v>31</v>
          </cell>
        </row>
        <row r="3956">
          <cell r="C3956" t="str">
            <v>город Пермь</v>
          </cell>
          <cell r="D3956" t="str">
            <v>г. Пермь, пр-т Комсомольский, д. 17</v>
          </cell>
          <cell r="E3956" t="b">
            <v>1</v>
          </cell>
          <cell r="F3956">
            <v>1961</v>
          </cell>
          <cell r="H3956" t="str">
            <v>Кирпич</v>
          </cell>
          <cell r="L3956">
            <v>5</v>
          </cell>
          <cell r="M3956">
            <v>3</v>
          </cell>
          <cell r="Q3956">
            <v>2922.4</v>
          </cell>
          <cell r="R3956">
            <v>2688.8</v>
          </cell>
          <cell r="S3956">
            <v>2598.5</v>
          </cell>
          <cell r="T3956">
            <v>48</v>
          </cell>
        </row>
        <row r="3957">
          <cell r="C3957" t="str">
            <v>город Пермь</v>
          </cell>
          <cell r="D3957" t="str">
            <v>г. Пермь, пр-т Комсомольский, д. 24</v>
          </cell>
          <cell r="E3957" t="b">
            <v>1</v>
          </cell>
          <cell r="F3957">
            <v>1961</v>
          </cell>
          <cell r="H3957" t="str">
            <v>Кирпич</v>
          </cell>
          <cell r="L3957">
            <v>5</v>
          </cell>
          <cell r="M3957">
            <v>4</v>
          </cell>
          <cell r="Q3957">
            <v>2990.1</v>
          </cell>
          <cell r="R3957">
            <v>2982.8</v>
          </cell>
          <cell r="S3957">
            <v>2982.8</v>
          </cell>
          <cell r="T3957">
            <v>90</v>
          </cell>
        </row>
        <row r="3958">
          <cell r="C3958" t="str">
            <v>город Пермь</v>
          </cell>
          <cell r="D3958" t="str">
            <v>г. Пермь, пр-т Комсомольский, д. 30</v>
          </cell>
          <cell r="E3958" t="b">
            <v>1</v>
          </cell>
          <cell r="F3958">
            <v>1960</v>
          </cell>
          <cell r="H3958" t="str">
            <v>Кирпич</v>
          </cell>
          <cell r="L3958">
            <v>5</v>
          </cell>
          <cell r="M3958">
            <v>4</v>
          </cell>
          <cell r="Q3958">
            <v>3964.7</v>
          </cell>
          <cell r="R3958">
            <v>3670.6</v>
          </cell>
          <cell r="S3958">
            <v>2688.78</v>
          </cell>
          <cell r="T3958">
            <v>111</v>
          </cell>
        </row>
        <row r="3959">
          <cell r="C3959" t="str">
            <v>город Пермь</v>
          </cell>
          <cell r="D3959" t="str">
            <v>г. Пермь, пр-т Комсомольский, д. 32</v>
          </cell>
          <cell r="E3959" t="b">
            <v>1</v>
          </cell>
          <cell r="F3959">
            <v>1961</v>
          </cell>
          <cell r="H3959" t="str">
            <v>Кирпич</v>
          </cell>
          <cell r="L3959">
            <v>5</v>
          </cell>
          <cell r="M3959">
            <v>2</v>
          </cell>
          <cell r="Q3959">
            <v>2222.1</v>
          </cell>
          <cell r="R3959">
            <v>2037</v>
          </cell>
          <cell r="S3959">
            <v>1416.1</v>
          </cell>
          <cell r="T3959">
            <v>41</v>
          </cell>
        </row>
        <row r="3960">
          <cell r="C3960" t="str">
            <v>город Пермь</v>
          </cell>
          <cell r="D3960" t="str">
            <v>г. Пермь, пр-т Комсомольский, д. 33</v>
          </cell>
          <cell r="E3960" t="b">
            <v>1</v>
          </cell>
          <cell r="F3960">
            <v>1959</v>
          </cell>
          <cell r="H3960" t="str">
            <v>Кирпич</v>
          </cell>
          <cell r="L3960">
            <v>5</v>
          </cell>
          <cell r="M3960">
            <v>4</v>
          </cell>
          <cell r="Q3960">
            <v>3612.9</v>
          </cell>
          <cell r="R3960">
            <v>3313.8</v>
          </cell>
          <cell r="S3960">
            <v>3328.17</v>
          </cell>
          <cell r="T3960">
            <v>64</v>
          </cell>
        </row>
        <row r="3961">
          <cell r="C3961" t="str">
            <v>город Пермь</v>
          </cell>
          <cell r="D3961" t="str">
            <v>г. Пермь, пр-т Комсомольский, д. 36</v>
          </cell>
          <cell r="E3961" t="b">
            <v>1</v>
          </cell>
          <cell r="F3961">
            <v>1959</v>
          </cell>
          <cell r="H3961" t="str">
            <v>Кирпич</v>
          </cell>
          <cell r="L3961">
            <v>5</v>
          </cell>
          <cell r="M3961">
            <v>4</v>
          </cell>
          <cell r="Q3961">
            <v>3413.9</v>
          </cell>
          <cell r="R3961">
            <v>2655.8</v>
          </cell>
          <cell r="S3961">
            <v>2655.8</v>
          </cell>
          <cell r="T3961">
            <v>80</v>
          </cell>
        </row>
        <row r="3962">
          <cell r="C3962" t="str">
            <v>город Пермь</v>
          </cell>
          <cell r="D3962" t="str">
            <v>г. Пермь, пр-т Комсомольский, д. 40</v>
          </cell>
          <cell r="E3962" t="b">
            <v>1</v>
          </cell>
          <cell r="F3962">
            <v>1960</v>
          </cell>
          <cell r="H3962" t="str">
            <v>Кирпич</v>
          </cell>
          <cell r="L3962">
            <v>5</v>
          </cell>
          <cell r="M3962">
            <v>2</v>
          </cell>
          <cell r="Q3962">
            <v>1595.9</v>
          </cell>
          <cell r="R3962">
            <v>1444.4</v>
          </cell>
          <cell r="S3962">
            <v>1273</v>
          </cell>
          <cell r="T3962">
            <v>38</v>
          </cell>
        </row>
        <row r="3963">
          <cell r="C3963" t="str">
            <v>город Пермь</v>
          </cell>
          <cell r="D3963" t="str">
            <v>г. Пермь, пр-т Комсомольский, д. 41</v>
          </cell>
          <cell r="E3963" t="b">
            <v>1</v>
          </cell>
          <cell r="F3963">
            <v>1960</v>
          </cell>
          <cell r="H3963" t="str">
            <v>Кирпич</v>
          </cell>
          <cell r="L3963">
            <v>5</v>
          </cell>
          <cell r="M3963">
            <v>2</v>
          </cell>
          <cell r="Q3963">
            <v>1926.5</v>
          </cell>
          <cell r="R3963">
            <v>1690.7</v>
          </cell>
          <cell r="S3963">
            <v>1171.0999999999999</v>
          </cell>
          <cell r="T3963">
            <v>60</v>
          </cell>
        </row>
        <row r="3964">
          <cell r="C3964" t="str">
            <v>город Пермь</v>
          </cell>
          <cell r="D3964" t="str">
            <v>г. Пермь, пр-т Комсомольский, д. 44</v>
          </cell>
          <cell r="E3964" t="b">
            <v>1</v>
          </cell>
          <cell r="F3964">
            <v>1959</v>
          </cell>
          <cell r="H3964" t="str">
            <v>Кирпич</v>
          </cell>
          <cell r="L3964">
            <v>5</v>
          </cell>
          <cell r="M3964">
            <v>4</v>
          </cell>
          <cell r="Q3964">
            <v>4173.8999999999996</v>
          </cell>
          <cell r="R3964">
            <v>3868.4</v>
          </cell>
          <cell r="S3964">
            <v>2511.1704</v>
          </cell>
          <cell r="T3964">
            <v>97</v>
          </cell>
        </row>
        <row r="3965">
          <cell r="C3965" t="str">
            <v>город Пермь</v>
          </cell>
          <cell r="D3965" t="str">
            <v>г. Пермь, пр-т Комсомольский, д. 47</v>
          </cell>
          <cell r="E3965" t="b">
            <v>1</v>
          </cell>
          <cell r="F3965">
            <v>1956</v>
          </cell>
          <cell r="H3965" t="str">
            <v>Кирпич</v>
          </cell>
          <cell r="L3965">
            <v>5</v>
          </cell>
          <cell r="M3965">
            <v>4</v>
          </cell>
          <cell r="Q3965">
            <v>5661.8</v>
          </cell>
          <cell r="R3965">
            <v>5032.8999999999996</v>
          </cell>
          <cell r="S3965">
            <v>5032.8999999999996</v>
          </cell>
          <cell r="T3965">
            <v>115</v>
          </cell>
        </row>
        <row r="3966">
          <cell r="C3966" t="str">
            <v>город Пермь</v>
          </cell>
          <cell r="D3966" t="str">
            <v>г. Пермь, пр-т Комсомольский, д. 49</v>
          </cell>
          <cell r="E3966" t="b">
            <v>1</v>
          </cell>
          <cell r="F3966">
            <v>1954</v>
          </cell>
          <cell r="H3966" t="str">
            <v>Кирпич</v>
          </cell>
          <cell r="L3966">
            <v>5</v>
          </cell>
          <cell r="M3966">
            <v>4</v>
          </cell>
          <cell r="Q3966">
            <v>10999.9</v>
          </cell>
          <cell r="R3966">
            <v>9545.2999999999993</v>
          </cell>
          <cell r="S3966">
            <v>9513</v>
          </cell>
          <cell r="T3966">
            <v>131</v>
          </cell>
        </row>
        <row r="3967">
          <cell r="C3967" t="str">
            <v>город Пермь</v>
          </cell>
          <cell r="D3967" t="str">
            <v>г. Пермь, пр-т Комсомольский, д. 50</v>
          </cell>
          <cell r="E3967" t="b">
            <v>1</v>
          </cell>
          <cell r="F3967">
            <v>1952</v>
          </cell>
          <cell r="H3967" t="str">
            <v>Кирпич</v>
          </cell>
          <cell r="L3967">
            <v>4</v>
          </cell>
          <cell r="M3967">
            <v>2</v>
          </cell>
          <cell r="Q3967">
            <v>3015.8</v>
          </cell>
          <cell r="R3967">
            <v>2714.3</v>
          </cell>
          <cell r="S3967">
            <v>2307.15</v>
          </cell>
          <cell r="T3967">
            <v>44</v>
          </cell>
        </row>
        <row r="3968">
          <cell r="C3968" t="str">
            <v>город Пермь</v>
          </cell>
          <cell r="D3968" t="str">
            <v>г. Пермь, пр-т Комсомольский, д. 51</v>
          </cell>
          <cell r="E3968" t="b">
            <v>1</v>
          </cell>
          <cell r="F3968">
            <v>1953</v>
          </cell>
          <cell r="H3968" t="str">
            <v>Кирпич</v>
          </cell>
          <cell r="L3968">
            <v>5</v>
          </cell>
          <cell r="M3968">
            <v>3</v>
          </cell>
          <cell r="Q3968">
            <v>3793.3</v>
          </cell>
          <cell r="R3968">
            <v>3152.7</v>
          </cell>
          <cell r="S3968">
            <v>3197.3</v>
          </cell>
          <cell r="T3968">
            <v>80</v>
          </cell>
        </row>
        <row r="3969">
          <cell r="C3969" t="str">
            <v>город Пермь</v>
          </cell>
          <cell r="D3969" t="str">
            <v>г. Пермь, пр-т Комсомольский, д. 52</v>
          </cell>
          <cell r="E3969" t="b">
            <v>1</v>
          </cell>
          <cell r="F3969">
            <v>1958</v>
          </cell>
          <cell r="H3969" t="str">
            <v>Кирпич</v>
          </cell>
          <cell r="L3969">
            <v>5</v>
          </cell>
          <cell r="M3969">
            <v>2</v>
          </cell>
          <cell r="Q3969">
            <v>1896.9</v>
          </cell>
          <cell r="R3969">
            <v>1734.7</v>
          </cell>
          <cell r="S3969">
            <v>1734.7</v>
          </cell>
          <cell r="T3969">
            <v>44</v>
          </cell>
        </row>
        <row r="3970">
          <cell r="C3970" t="str">
            <v>город Пермь</v>
          </cell>
          <cell r="D3970" t="str">
            <v>г. Пермь, пр-т Комсомольский, д. 55</v>
          </cell>
          <cell r="E3970" t="b">
            <v>1</v>
          </cell>
          <cell r="F3970">
            <v>1960</v>
          </cell>
          <cell r="H3970" t="str">
            <v>Кирпич</v>
          </cell>
          <cell r="L3970">
            <v>5</v>
          </cell>
          <cell r="M3970">
            <v>8</v>
          </cell>
          <cell r="Q3970">
            <v>8443.2999999999993</v>
          </cell>
          <cell r="R3970">
            <v>7538.4</v>
          </cell>
          <cell r="S3970">
            <v>5797.4</v>
          </cell>
          <cell r="T3970">
            <v>180</v>
          </cell>
        </row>
        <row r="3971">
          <cell r="C3971" t="str">
            <v>город Пермь</v>
          </cell>
          <cell r="D3971" t="str">
            <v>г. Пермь, пр-т Комсомольский, д. 56</v>
          </cell>
          <cell r="E3971" t="b">
            <v>1</v>
          </cell>
          <cell r="F3971">
            <v>1958</v>
          </cell>
          <cell r="H3971" t="str">
            <v>Кирпич</v>
          </cell>
          <cell r="L3971">
            <v>5</v>
          </cell>
          <cell r="M3971">
            <v>4</v>
          </cell>
          <cell r="Q3971">
            <v>4836.1000000000004</v>
          </cell>
          <cell r="R3971">
            <v>3761.7</v>
          </cell>
          <cell r="S3971">
            <v>2512.6880000000001</v>
          </cell>
          <cell r="T3971">
            <v>79</v>
          </cell>
        </row>
        <row r="3972">
          <cell r="C3972" t="str">
            <v>город Пермь</v>
          </cell>
          <cell r="D3972" t="str">
            <v>г. Пермь, пр-т Комсомольский, д. 58</v>
          </cell>
          <cell r="E3972" t="b">
            <v>1</v>
          </cell>
          <cell r="F3972">
            <v>1953</v>
          </cell>
          <cell r="H3972" t="str">
            <v>Крупные блоки</v>
          </cell>
          <cell r="L3972">
            <v>5</v>
          </cell>
          <cell r="M3972">
            <v>5</v>
          </cell>
          <cell r="Q3972">
            <v>6337.42</v>
          </cell>
          <cell r="R3972">
            <v>5510.25</v>
          </cell>
          <cell r="S3972">
            <v>5179.6350000000002</v>
          </cell>
          <cell r="T3972">
            <v>132</v>
          </cell>
        </row>
        <row r="3973">
          <cell r="C3973" t="str">
            <v>город Пермь</v>
          </cell>
          <cell r="D3973" t="str">
            <v>г. Пермь, пр-т Комсомольский, д. 60</v>
          </cell>
          <cell r="E3973" t="b">
            <v>1</v>
          </cell>
          <cell r="F3973">
            <v>1959</v>
          </cell>
          <cell r="H3973" t="str">
            <v>Кирпич</v>
          </cell>
          <cell r="L3973">
            <v>5</v>
          </cell>
          <cell r="M3973">
            <v>4</v>
          </cell>
          <cell r="Q3973">
            <v>3761.4</v>
          </cell>
          <cell r="R3973">
            <v>3748.8</v>
          </cell>
          <cell r="S3973">
            <v>2576.5</v>
          </cell>
          <cell r="T3973">
            <v>86</v>
          </cell>
        </row>
        <row r="3974">
          <cell r="C3974" t="str">
            <v>город Пермь</v>
          </cell>
          <cell r="D3974" t="str">
            <v>г. Пермь, пр-т Комсомольский, д. 62</v>
          </cell>
          <cell r="E3974" t="b">
            <v>1</v>
          </cell>
          <cell r="F3974">
            <v>1956</v>
          </cell>
          <cell r="H3974" t="str">
            <v>Кирпич</v>
          </cell>
          <cell r="L3974">
            <v>5</v>
          </cell>
          <cell r="M3974">
            <v>2</v>
          </cell>
          <cell r="Q3974">
            <v>2854.36</v>
          </cell>
          <cell r="R3974">
            <v>2492.8000000000002</v>
          </cell>
          <cell r="S3974">
            <v>1412.2</v>
          </cell>
          <cell r="T3974">
            <v>47</v>
          </cell>
        </row>
        <row r="3975">
          <cell r="C3975" t="str">
            <v>город Пермь</v>
          </cell>
          <cell r="D3975" t="str">
            <v>г. Пермь, пр-т Комсомольский, д. 63</v>
          </cell>
          <cell r="E3975" t="b">
            <v>1</v>
          </cell>
          <cell r="F3975">
            <v>1953</v>
          </cell>
          <cell r="H3975" t="str">
            <v>Кирпич</v>
          </cell>
          <cell r="L3975">
            <v>4</v>
          </cell>
          <cell r="M3975">
            <v>4</v>
          </cell>
          <cell r="Q3975">
            <v>3271</v>
          </cell>
          <cell r="R3975">
            <v>3261.1000000000004</v>
          </cell>
          <cell r="S3975">
            <v>2077.4</v>
          </cell>
          <cell r="T3975">
            <v>81</v>
          </cell>
        </row>
        <row r="3976">
          <cell r="C3976" t="str">
            <v>город Пермь</v>
          </cell>
          <cell r="D3976" t="str">
            <v>г. Пермь, пр-т Комсомольский, д. 64</v>
          </cell>
          <cell r="E3976" t="b">
            <v>1</v>
          </cell>
          <cell r="F3976">
            <v>1957</v>
          </cell>
          <cell r="H3976" t="str">
            <v>Кирпич</v>
          </cell>
          <cell r="L3976">
            <v>5</v>
          </cell>
          <cell r="M3976">
            <v>3</v>
          </cell>
          <cell r="Q3976">
            <v>3599.1</v>
          </cell>
          <cell r="R3976">
            <v>3534.6</v>
          </cell>
          <cell r="S3976">
            <v>2575.6</v>
          </cell>
          <cell r="T3976">
            <v>89</v>
          </cell>
        </row>
        <row r="3977">
          <cell r="C3977" t="str">
            <v>город Пермь</v>
          </cell>
          <cell r="D3977" t="str">
            <v>г. Пермь, пр-т Комсомольский, д. 65</v>
          </cell>
          <cell r="E3977" t="b">
            <v>1</v>
          </cell>
          <cell r="F3977">
            <v>1956</v>
          </cell>
          <cell r="H3977" t="str">
            <v>Кирпич</v>
          </cell>
          <cell r="L3977">
            <v>5</v>
          </cell>
          <cell r="M3977">
            <v>4</v>
          </cell>
          <cell r="Q3977">
            <v>4098</v>
          </cell>
          <cell r="R3977">
            <v>3809.59</v>
          </cell>
          <cell r="S3977">
            <v>1724.9</v>
          </cell>
          <cell r="T3977">
            <v>99</v>
          </cell>
        </row>
        <row r="3978">
          <cell r="C3978" t="str">
            <v>город Пермь</v>
          </cell>
          <cell r="D3978" t="str">
            <v>г. Пермь, пр-т Комсомольский, д. 66</v>
          </cell>
          <cell r="E3978" t="b">
            <v>1</v>
          </cell>
          <cell r="F3978">
            <v>1959</v>
          </cell>
          <cell r="H3978" t="str">
            <v>Кирпич</v>
          </cell>
          <cell r="L3978">
            <v>5</v>
          </cell>
          <cell r="M3978">
            <v>5</v>
          </cell>
          <cell r="Q3978">
            <v>3956</v>
          </cell>
          <cell r="R3978">
            <v>3907.2</v>
          </cell>
          <cell r="S3978">
            <v>2978.2</v>
          </cell>
          <cell r="T3978">
            <v>64</v>
          </cell>
        </row>
        <row r="3979">
          <cell r="C3979" t="str">
            <v>город Пермь</v>
          </cell>
          <cell r="D3979" t="str">
            <v>г. Пермь, пр-т Комсомольский, д. 67</v>
          </cell>
          <cell r="E3979" t="b">
            <v>1</v>
          </cell>
          <cell r="F3979">
            <v>1956</v>
          </cell>
          <cell r="H3979" t="str">
            <v>Кирпич</v>
          </cell>
          <cell r="L3979">
            <v>5</v>
          </cell>
          <cell r="M3979">
            <v>4</v>
          </cell>
          <cell r="Q3979">
            <v>4206.8</v>
          </cell>
          <cell r="R3979">
            <v>4155.5</v>
          </cell>
          <cell r="S3979">
            <v>3234.4</v>
          </cell>
          <cell r="T3979">
            <v>110</v>
          </cell>
        </row>
        <row r="3980">
          <cell r="C3980" t="str">
            <v>город Пермь</v>
          </cell>
          <cell r="D3980" t="str">
            <v>г. Пермь, пр-т Комсомольский, д. 68</v>
          </cell>
          <cell r="E3980" t="b">
            <v>1</v>
          </cell>
          <cell r="F3980">
            <v>1958</v>
          </cell>
          <cell r="H3980" t="str">
            <v>Кирпич</v>
          </cell>
          <cell r="L3980">
            <v>5</v>
          </cell>
          <cell r="M3980">
            <v>2</v>
          </cell>
          <cell r="Q3980">
            <v>3452.3</v>
          </cell>
          <cell r="R3980">
            <v>3178.4</v>
          </cell>
          <cell r="S3980">
            <v>2423</v>
          </cell>
          <cell r="T3980">
            <v>86</v>
          </cell>
        </row>
        <row r="3981">
          <cell r="C3981" t="str">
            <v>город Пермь</v>
          </cell>
          <cell r="D3981" t="str">
            <v>г. Пермь, пр-т Комсомольский, д. 69</v>
          </cell>
          <cell r="E3981" t="b">
            <v>1</v>
          </cell>
          <cell r="F3981">
            <v>1958</v>
          </cell>
          <cell r="H3981" t="str">
            <v>Кирпич</v>
          </cell>
          <cell r="L3981">
            <v>5</v>
          </cell>
          <cell r="M3981">
            <v>8</v>
          </cell>
          <cell r="Q3981">
            <v>5319.5</v>
          </cell>
          <cell r="R3981">
            <v>5237.3</v>
          </cell>
          <cell r="S3981">
            <v>4242.7</v>
          </cell>
          <cell r="T3981">
            <v>126</v>
          </cell>
        </row>
        <row r="3982">
          <cell r="C3982" t="str">
            <v>город Пермь</v>
          </cell>
          <cell r="D3982" t="str">
            <v>г. Пермь, пр-т Комсомольский, д. 70</v>
          </cell>
          <cell r="E3982" t="b">
            <v>1</v>
          </cell>
          <cell r="F3982">
            <v>1953</v>
          </cell>
          <cell r="H3982" t="str">
            <v>Кирпич</v>
          </cell>
          <cell r="L3982">
            <v>4</v>
          </cell>
          <cell r="M3982">
            <v>3</v>
          </cell>
          <cell r="Q3982">
            <v>3340.8</v>
          </cell>
          <cell r="R3982">
            <v>3027.6</v>
          </cell>
          <cell r="S3982">
            <v>1833.6</v>
          </cell>
          <cell r="T3982">
            <v>60</v>
          </cell>
        </row>
        <row r="3983">
          <cell r="C3983" t="str">
            <v>город Пермь</v>
          </cell>
          <cell r="D3983" t="str">
            <v>г. Пермь, пр-т Комсомольский, д. 71</v>
          </cell>
          <cell r="E3983" t="b">
            <v>1</v>
          </cell>
          <cell r="F3983">
            <v>1954</v>
          </cell>
          <cell r="H3983" t="str">
            <v>Кирпич</v>
          </cell>
          <cell r="L3983">
            <v>5</v>
          </cell>
          <cell r="M3983">
            <v>10</v>
          </cell>
          <cell r="Q3983">
            <v>13428.8</v>
          </cell>
          <cell r="R3983">
            <v>12535.9</v>
          </cell>
          <cell r="S3983">
            <v>12535.9</v>
          </cell>
          <cell r="T3983">
            <v>320</v>
          </cell>
        </row>
        <row r="3984">
          <cell r="C3984" t="str">
            <v>город Пермь</v>
          </cell>
          <cell r="D3984" t="str">
            <v>г. Пермь, пр-т Комсомольский, д. 72</v>
          </cell>
          <cell r="E3984" t="b">
            <v>1</v>
          </cell>
          <cell r="F3984">
            <v>1957</v>
          </cell>
          <cell r="H3984" t="str">
            <v>Кирпич</v>
          </cell>
          <cell r="L3984">
            <v>5</v>
          </cell>
          <cell r="M3984">
            <v>4</v>
          </cell>
          <cell r="Q3984">
            <v>5400.5</v>
          </cell>
          <cell r="R3984">
            <v>3840.3</v>
          </cell>
          <cell r="S3984">
            <v>3840.3</v>
          </cell>
          <cell r="T3984">
            <v>111</v>
          </cell>
        </row>
        <row r="3985">
          <cell r="C3985" t="str">
            <v>город Пермь</v>
          </cell>
          <cell r="D3985" t="str">
            <v>г. Пермь, пр-т Комсомольский, д. 73</v>
          </cell>
          <cell r="E3985" t="b">
            <v>1</v>
          </cell>
          <cell r="F3985">
            <v>1953</v>
          </cell>
          <cell r="H3985" t="str">
            <v>Кирпич</v>
          </cell>
          <cell r="L3985">
            <v>5</v>
          </cell>
          <cell r="M3985">
            <v>3</v>
          </cell>
          <cell r="Q3985">
            <v>3525.0950000000003</v>
          </cell>
          <cell r="R3985">
            <v>3065.3</v>
          </cell>
          <cell r="S3985">
            <v>2349.8000000000002</v>
          </cell>
          <cell r="T3985">
            <v>97</v>
          </cell>
        </row>
        <row r="3986">
          <cell r="C3986" t="str">
            <v>город Пермь</v>
          </cell>
          <cell r="D3986" t="str">
            <v>г. Пермь, пр-т Комсомольский, д. 75</v>
          </cell>
          <cell r="E3986" t="b">
            <v>1</v>
          </cell>
          <cell r="F3986">
            <v>1952</v>
          </cell>
          <cell r="H3986" t="str">
            <v>Кирпич</v>
          </cell>
          <cell r="L3986">
            <v>5</v>
          </cell>
          <cell r="M3986">
            <v>3</v>
          </cell>
          <cell r="Q3986">
            <v>4606.5</v>
          </cell>
          <cell r="R3986">
            <v>4199.7</v>
          </cell>
          <cell r="S3986">
            <v>3569.75</v>
          </cell>
          <cell r="T3986">
            <v>124</v>
          </cell>
        </row>
        <row r="3987">
          <cell r="C3987" t="str">
            <v>город Пермь</v>
          </cell>
          <cell r="D3987" t="str">
            <v>г. Пермь, пр-т Комсомольский, д. 76</v>
          </cell>
          <cell r="E3987" t="b">
            <v>1</v>
          </cell>
          <cell r="F3987">
            <v>1953</v>
          </cell>
          <cell r="H3987" t="str">
            <v>Кирпич</v>
          </cell>
          <cell r="L3987">
            <v>5</v>
          </cell>
          <cell r="M3987">
            <v>2</v>
          </cell>
          <cell r="Q3987">
            <v>2723.7</v>
          </cell>
          <cell r="R3987">
            <v>2392</v>
          </cell>
          <cell r="S3987">
            <v>2392</v>
          </cell>
          <cell r="T3987">
            <v>159</v>
          </cell>
        </row>
        <row r="3988">
          <cell r="C3988" t="str">
            <v>город Пермь</v>
          </cell>
          <cell r="D3988" t="str">
            <v>г. Пермь, пр-т Комсомольский, д. 77</v>
          </cell>
          <cell r="E3988" t="b">
            <v>1</v>
          </cell>
          <cell r="F3988">
            <v>1942</v>
          </cell>
          <cell r="H3988" t="str">
            <v>Кирпич</v>
          </cell>
          <cell r="L3988">
            <v>5</v>
          </cell>
          <cell r="M3988">
            <v>4</v>
          </cell>
          <cell r="Q3988">
            <v>6398.5</v>
          </cell>
          <cell r="R3988">
            <v>4374.3</v>
          </cell>
          <cell r="S3988">
            <v>4374.3</v>
          </cell>
          <cell r="T3988">
            <v>160</v>
          </cell>
        </row>
        <row r="3989">
          <cell r="C3989" t="str">
            <v>город Пермь</v>
          </cell>
          <cell r="D3989" t="str">
            <v>г. Пермь, пр-т Комсомольский, д. 80</v>
          </cell>
          <cell r="E3989" t="b">
            <v>1</v>
          </cell>
          <cell r="F3989">
            <v>1954</v>
          </cell>
          <cell r="H3989" t="str">
            <v>Кирпич</v>
          </cell>
          <cell r="L3989">
            <v>5</v>
          </cell>
          <cell r="M3989">
            <v>5</v>
          </cell>
          <cell r="Q3989">
            <v>5701.1</v>
          </cell>
          <cell r="R3989">
            <v>5700.8</v>
          </cell>
          <cell r="S3989">
            <v>4503.8</v>
          </cell>
          <cell r="T3989">
            <v>156</v>
          </cell>
        </row>
        <row r="3990">
          <cell r="C3990" t="str">
            <v>город Пермь</v>
          </cell>
          <cell r="D3990" t="str">
            <v>г. Пермь, пр-т Комсомольский, д. 81</v>
          </cell>
          <cell r="E3990" t="b">
            <v>1</v>
          </cell>
          <cell r="F3990">
            <v>1942</v>
          </cell>
          <cell r="H3990" t="str">
            <v>Кирпич</v>
          </cell>
          <cell r="L3990">
            <v>5</v>
          </cell>
          <cell r="M3990">
            <v>4</v>
          </cell>
          <cell r="Q3990">
            <v>6469.5</v>
          </cell>
          <cell r="R3990">
            <v>6453.8</v>
          </cell>
          <cell r="S3990">
            <v>4349</v>
          </cell>
          <cell r="T3990">
            <v>157</v>
          </cell>
        </row>
        <row r="3991">
          <cell r="C3991" t="str">
            <v>город Пермь</v>
          </cell>
          <cell r="D3991" t="str">
            <v>г. Пермь, пр-т Комсомольский, д. 82</v>
          </cell>
          <cell r="E3991" t="b">
            <v>1</v>
          </cell>
          <cell r="F3991">
            <v>1953</v>
          </cell>
          <cell r="H3991" t="str">
            <v>Кирпич</v>
          </cell>
          <cell r="L3991">
            <v>5</v>
          </cell>
          <cell r="M3991">
            <v>4</v>
          </cell>
          <cell r="Q3991">
            <v>5606.5</v>
          </cell>
          <cell r="R3991">
            <v>5098.8999999999996</v>
          </cell>
          <cell r="S3991">
            <v>4435.5</v>
          </cell>
          <cell r="T3991">
            <v>158</v>
          </cell>
        </row>
        <row r="3992">
          <cell r="C3992" t="str">
            <v>город Пермь</v>
          </cell>
          <cell r="D3992" t="str">
            <v>г. Пермь, пр-т Комсомольский, д. 83</v>
          </cell>
          <cell r="E3992" t="b">
            <v>1</v>
          </cell>
          <cell r="F3992">
            <v>1939</v>
          </cell>
          <cell r="H3992" t="str">
            <v>Кирпич</v>
          </cell>
          <cell r="L3992">
            <v>4</v>
          </cell>
          <cell r="M3992">
            <v>3</v>
          </cell>
          <cell r="Q3992">
            <v>1449.9</v>
          </cell>
          <cell r="R3992">
            <v>1449.9</v>
          </cell>
          <cell r="S3992">
            <v>1230.9000000000001</v>
          </cell>
          <cell r="T3992">
            <v>39</v>
          </cell>
        </row>
        <row r="3993">
          <cell r="C3993" t="str">
            <v>город Пермь</v>
          </cell>
          <cell r="D3993" t="str">
            <v>г. Пермь, пр-т Комсомольский, д. 84</v>
          </cell>
          <cell r="E3993" t="b">
            <v>1</v>
          </cell>
          <cell r="F3993">
            <v>1952</v>
          </cell>
          <cell r="H3993" t="str">
            <v>Кирпич</v>
          </cell>
          <cell r="L3993">
            <v>5</v>
          </cell>
          <cell r="M3993">
            <v>5</v>
          </cell>
          <cell r="Q3993">
            <v>5586</v>
          </cell>
          <cell r="R3993">
            <v>3876</v>
          </cell>
          <cell r="S3993">
            <v>3876</v>
          </cell>
          <cell r="T3993">
            <v>142</v>
          </cell>
        </row>
        <row r="3994">
          <cell r="C3994" t="str">
            <v>город Пермь</v>
          </cell>
          <cell r="D3994" t="str">
            <v>г. Пермь, пр-т Комсомольский, д. 85</v>
          </cell>
          <cell r="E3994" t="b">
            <v>1</v>
          </cell>
          <cell r="F3994">
            <v>1939</v>
          </cell>
          <cell r="H3994" t="str">
            <v>Кирпич</v>
          </cell>
          <cell r="L3994">
            <v>5</v>
          </cell>
          <cell r="M3994">
            <v>5</v>
          </cell>
          <cell r="Q3994">
            <v>3843.2</v>
          </cell>
          <cell r="R3994">
            <v>3402.5</v>
          </cell>
          <cell r="S3994">
            <v>2709.3</v>
          </cell>
          <cell r="T3994">
            <v>86</v>
          </cell>
        </row>
        <row r="3995">
          <cell r="C3995" t="str">
            <v>город Пермь</v>
          </cell>
          <cell r="D3995" t="str">
            <v>г. Пермь, пр-т Комсомольский, д. 86</v>
          </cell>
          <cell r="E3995" t="b">
            <v>1</v>
          </cell>
          <cell r="F3995">
            <v>1952</v>
          </cell>
          <cell r="H3995" t="str">
            <v>Кирпич</v>
          </cell>
          <cell r="L3995">
            <v>5</v>
          </cell>
          <cell r="M3995">
            <v>5</v>
          </cell>
          <cell r="Q3995">
            <v>13428.8</v>
          </cell>
          <cell r="R3995">
            <v>11966.5</v>
          </cell>
          <cell r="S3995">
            <v>5296.3</v>
          </cell>
          <cell r="T3995">
            <v>140</v>
          </cell>
        </row>
        <row r="3996">
          <cell r="C3996" t="str">
            <v>город Пермь</v>
          </cell>
          <cell r="D3996" t="str">
            <v>г. Пермь, пр-т Комсомольский, д. 87</v>
          </cell>
          <cell r="E3996" t="b">
            <v>1</v>
          </cell>
          <cell r="F3996">
            <v>1929</v>
          </cell>
          <cell r="H3996" t="str">
            <v>Крупные блоки</v>
          </cell>
          <cell r="L3996">
            <v>4</v>
          </cell>
          <cell r="M3996">
            <v>6</v>
          </cell>
          <cell r="Q3996">
            <v>3796.7</v>
          </cell>
          <cell r="R3996">
            <v>3544.5</v>
          </cell>
          <cell r="S3996">
            <v>3012.82</v>
          </cell>
          <cell r="T3996">
            <v>194</v>
          </cell>
        </row>
        <row r="3997">
          <cell r="C3997" t="str">
            <v>город Пермь</v>
          </cell>
          <cell r="D3997" t="str">
            <v>г. Пермь, пр-т Комсомольский, д. 88</v>
          </cell>
          <cell r="E3997" t="b">
            <v>1</v>
          </cell>
          <cell r="F3997">
            <v>1957</v>
          </cell>
          <cell r="H3997" t="str">
            <v>Кирпич</v>
          </cell>
          <cell r="L3997">
            <v>5</v>
          </cell>
          <cell r="M3997">
            <v>3</v>
          </cell>
          <cell r="Q3997">
            <v>4668.8</v>
          </cell>
          <cell r="R3997">
            <v>4286</v>
          </cell>
          <cell r="S3997">
            <v>4111</v>
          </cell>
          <cell r="T3997">
            <v>125</v>
          </cell>
        </row>
        <row r="3998">
          <cell r="C3998" t="str">
            <v>город Пермь</v>
          </cell>
          <cell r="D3998" t="str">
            <v>г. Пермь, пр-т Комсомольский, д. 90</v>
          </cell>
          <cell r="E3998" t="b">
            <v>1</v>
          </cell>
          <cell r="F3998">
            <v>1936</v>
          </cell>
          <cell r="H3998" t="str">
            <v>Кирпич</v>
          </cell>
          <cell r="L3998">
            <v>4</v>
          </cell>
          <cell r="M3998">
            <v>5</v>
          </cell>
          <cell r="Q3998">
            <v>3389.1</v>
          </cell>
          <cell r="R3998">
            <v>3376.9</v>
          </cell>
          <cell r="S3998">
            <v>2257</v>
          </cell>
          <cell r="T3998">
            <v>79</v>
          </cell>
        </row>
        <row r="3999">
          <cell r="C3999" t="str">
            <v>город Пермь</v>
          </cell>
          <cell r="D3999" t="str">
            <v>г. Пермь, пр-т Комсомольский, д. 92</v>
          </cell>
          <cell r="E3999" t="b">
            <v>1</v>
          </cell>
          <cell r="F3999">
            <v>1939</v>
          </cell>
          <cell r="H3999" t="str">
            <v>Крупные блоки</v>
          </cell>
          <cell r="L3999">
            <v>5</v>
          </cell>
          <cell r="M3999">
            <v>5</v>
          </cell>
          <cell r="Q3999">
            <v>3826.2</v>
          </cell>
          <cell r="R3999">
            <v>3051.7</v>
          </cell>
          <cell r="S3999">
            <v>2926.9</v>
          </cell>
          <cell r="T3999">
            <v>92</v>
          </cell>
        </row>
        <row r="4000">
          <cell r="C4000" t="str">
            <v>город Пермь</v>
          </cell>
          <cell r="D4000" t="str">
            <v>г. Пермь, пр-т Комсомольский, д. 94</v>
          </cell>
          <cell r="E4000" t="b">
            <v>1</v>
          </cell>
          <cell r="F4000">
            <v>1934</v>
          </cell>
          <cell r="H4000" t="str">
            <v>Шлакоблок</v>
          </cell>
          <cell r="L4000">
            <v>4</v>
          </cell>
          <cell r="M4000">
            <v>6</v>
          </cell>
          <cell r="Q4000">
            <v>4225</v>
          </cell>
          <cell r="R4000">
            <v>3448</v>
          </cell>
          <cell r="S4000">
            <v>3307</v>
          </cell>
          <cell r="T4000">
            <v>167</v>
          </cell>
        </row>
        <row r="4001">
          <cell r="C4001" t="str">
            <v>город Пермь</v>
          </cell>
          <cell r="D4001" t="str">
            <v>г. Пермь, пр-т Комсомольский, д. 96</v>
          </cell>
          <cell r="E4001" t="b">
            <v>1</v>
          </cell>
          <cell r="F4001">
            <v>1933</v>
          </cell>
          <cell r="H4001" t="str">
            <v>Крупные блоки</v>
          </cell>
          <cell r="L4001">
            <v>4</v>
          </cell>
          <cell r="M4001">
            <v>6</v>
          </cell>
          <cell r="Q4001">
            <v>3473.2</v>
          </cell>
          <cell r="R4001">
            <v>3222.7</v>
          </cell>
          <cell r="S4001">
            <v>2932.6569999999997</v>
          </cell>
          <cell r="T4001">
            <v>151</v>
          </cell>
        </row>
        <row r="4002">
          <cell r="C4002" t="str">
            <v>город Пермь</v>
          </cell>
          <cell r="D4002" t="str">
            <v>г. Пермь, пр-т Комсомольский, д. 31А</v>
          </cell>
          <cell r="E4002" t="b">
            <v>1</v>
          </cell>
          <cell r="F4002">
            <v>1957</v>
          </cell>
          <cell r="H4002" t="str">
            <v>Кирпич</v>
          </cell>
          <cell r="L4002">
            <v>5</v>
          </cell>
          <cell r="M4002">
            <v>2</v>
          </cell>
          <cell r="Q4002">
            <v>3143.8</v>
          </cell>
          <cell r="R4002">
            <v>2839.8</v>
          </cell>
          <cell r="S4002">
            <v>2128.9</v>
          </cell>
          <cell r="T4002">
            <v>77</v>
          </cell>
        </row>
        <row r="4003">
          <cell r="C4003" t="str">
            <v>город Пермь</v>
          </cell>
          <cell r="D4003" t="str">
            <v>г. Пермь, пр-т Комсомольский, д. 38А</v>
          </cell>
          <cell r="E4003" t="b">
            <v>1</v>
          </cell>
          <cell r="F4003">
            <v>2000</v>
          </cell>
          <cell r="H4003" t="str">
            <v>Кирпич</v>
          </cell>
          <cell r="I4003" t="str">
            <v>Плоская</v>
          </cell>
          <cell r="K4003" t="str">
            <v>не имеется</v>
          </cell>
          <cell r="L4003">
            <v>6</v>
          </cell>
          <cell r="M4003">
            <v>2</v>
          </cell>
          <cell r="N4003">
            <v>2</v>
          </cell>
          <cell r="O4003">
            <v>2</v>
          </cell>
          <cell r="Q4003">
            <v>4699.3999999999996</v>
          </cell>
          <cell r="R4003">
            <v>4699.3999999999996</v>
          </cell>
          <cell r="S4003">
            <v>3071.4</v>
          </cell>
        </row>
        <row r="4004">
          <cell r="C4004" t="str">
            <v>город Пермь</v>
          </cell>
          <cell r="D4004" t="str">
            <v>г. Пермь, пр-т Комсомольский, д. 51А</v>
          </cell>
          <cell r="E4004" t="b">
            <v>1</v>
          </cell>
          <cell r="F4004">
            <v>1965</v>
          </cell>
          <cell r="H4004" t="str">
            <v>Кирпич</v>
          </cell>
          <cell r="I4004" t="str">
            <v>скатная</v>
          </cell>
          <cell r="L4004">
            <v>5</v>
          </cell>
          <cell r="M4004">
            <v>4</v>
          </cell>
          <cell r="Q4004">
            <v>3486.4</v>
          </cell>
          <cell r="R4004">
            <v>3190.8</v>
          </cell>
          <cell r="S4004">
            <v>2962.4</v>
          </cell>
          <cell r="T4004">
            <v>120</v>
          </cell>
        </row>
        <row r="4005">
          <cell r="C4005" t="str">
            <v>город Пермь</v>
          </cell>
          <cell r="D4005" t="str">
            <v>г. Пермь, пр-т Комсомольский, д. 70А</v>
          </cell>
          <cell r="E4005" t="b">
            <v>1</v>
          </cell>
          <cell r="F4005">
            <v>2006</v>
          </cell>
          <cell r="I4005" t="str">
            <v>плоская</v>
          </cell>
          <cell r="K4005" t="str">
            <v>имеется</v>
          </cell>
          <cell r="L4005">
            <v>12</v>
          </cell>
          <cell r="M4005">
            <v>1</v>
          </cell>
          <cell r="N4005">
            <v>2</v>
          </cell>
          <cell r="O4005">
            <v>1</v>
          </cell>
          <cell r="P4005">
            <v>1</v>
          </cell>
          <cell r="Q4005">
            <v>7169.7</v>
          </cell>
          <cell r="R4005">
            <v>5023.5</v>
          </cell>
          <cell r="S4005">
            <v>847.6</v>
          </cell>
          <cell r="T4005">
            <v>134</v>
          </cell>
        </row>
        <row r="4006">
          <cell r="C4006" t="str">
            <v>город Пермь</v>
          </cell>
          <cell r="D4006" t="str">
            <v>г. Пермь, пр-т Парковый, д. 1</v>
          </cell>
          <cell r="E4006" t="b">
            <v>1</v>
          </cell>
          <cell r="F4006" t="str">
            <v>1989-1992</v>
          </cell>
          <cell r="H4006" t="str">
            <v>Панель</v>
          </cell>
          <cell r="L4006">
            <v>16</v>
          </cell>
          <cell r="M4006">
            <v>2</v>
          </cell>
          <cell r="N4006">
            <v>4</v>
          </cell>
          <cell r="O4006">
            <v>2</v>
          </cell>
          <cell r="P4006">
            <v>2</v>
          </cell>
          <cell r="Q4006">
            <v>14095</v>
          </cell>
          <cell r="R4006">
            <v>11009.6</v>
          </cell>
          <cell r="S4006">
            <v>11009.6</v>
          </cell>
          <cell r="T4006">
            <v>477</v>
          </cell>
        </row>
        <row r="4007">
          <cell r="C4007" t="str">
            <v>город Пермь</v>
          </cell>
          <cell r="D4007" t="str">
            <v>г. Пермь, пр-т Парковый, д. 2</v>
          </cell>
          <cell r="E4007" t="b">
            <v>1</v>
          </cell>
          <cell r="F4007">
            <v>1987</v>
          </cell>
          <cell r="H4007" t="str">
            <v>панель</v>
          </cell>
          <cell r="L4007">
            <v>16</v>
          </cell>
          <cell r="M4007">
            <v>1</v>
          </cell>
          <cell r="N4007">
            <v>2</v>
          </cell>
          <cell r="O4007">
            <v>1</v>
          </cell>
          <cell r="P4007">
            <v>1</v>
          </cell>
          <cell r="Q4007">
            <v>6556.6</v>
          </cell>
          <cell r="R4007">
            <v>5302.0999999999995</v>
          </cell>
          <cell r="S4007">
            <v>5166.2</v>
          </cell>
          <cell r="T4007">
            <v>240</v>
          </cell>
        </row>
        <row r="4008">
          <cell r="C4008" t="str">
            <v>город Пермь</v>
          </cell>
          <cell r="D4008" t="str">
            <v>г. Пермь, пр-т Парковый, д. 3</v>
          </cell>
          <cell r="E4008" t="b">
            <v>1</v>
          </cell>
          <cell r="F4008">
            <v>1987</v>
          </cell>
          <cell r="H4008" t="str">
            <v>панель</v>
          </cell>
          <cell r="L4008">
            <v>10</v>
          </cell>
          <cell r="M4008">
            <v>3</v>
          </cell>
          <cell r="N4008">
            <v>3</v>
          </cell>
          <cell r="O4008">
            <v>3</v>
          </cell>
          <cell r="Q4008">
            <v>8516</v>
          </cell>
          <cell r="R4008">
            <v>6702.2</v>
          </cell>
          <cell r="S4008">
            <v>6584</v>
          </cell>
          <cell r="T4008">
            <v>299</v>
          </cell>
        </row>
        <row r="4009">
          <cell r="C4009" t="str">
            <v>город Пермь</v>
          </cell>
          <cell r="D4009" t="str">
            <v>г. Пермь, пр-т Парковый, д. 4</v>
          </cell>
          <cell r="E4009" t="b">
            <v>1</v>
          </cell>
          <cell r="F4009">
            <v>1984</v>
          </cell>
          <cell r="H4009" t="str">
            <v>панель</v>
          </cell>
          <cell r="L4009">
            <v>9</v>
          </cell>
          <cell r="M4009">
            <v>8</v>
          </cell>
          <cell r="N4009">
            <v>8</v>
          </cell>
          <cell r="O4009">
            <v>8</v>
          </cell>
          <cell r="Q4009">
            <v>21535.200000000001</v>
          </cell>
          <cell r="R4009">
            <v>18480.8</v>
          </cell>
          <cell r="S4009">
            <v>18480.8</v>
          </cell>
          <cell r="T4009">
            <v>795</v>
          </cell>
        </row>
        <row r="4010">
          <cell r="C4010" t="str">
            <v>город Пермь</v>
          </cell>
          <cell r="D4010" t="str">
            <v>г. Пермь, пр-т Парковый, д. 5</v>
          </cell>
          <cell r="E4010" t="b">
            <v>1</v>
          </cell>
          <cell r="F4010">
            <v>1986</v>
          </cell>
          <cell r="H4010" t="str">
            <v>панель</v>
          </cell>
          <cell r="L4010">
            <v>9</v>
          </cell>
          <cell r="M4010">
            <v>7</v>
          </cell>
          <cell r="N4010">
            <v>7</v>
          </cell>
          <cell r="O4010">
            <v>7</v>
          </cell>
          <cell r="Q4010">
            <v>18294</v>
          </cell>
          <cell r="R4010">
            <v>14167.2</v>
          </cell>
          <cell r="S4010">
            <v>13890</v>
          </cell>
          <cell r="T4010">
            <v>573</v>
          </cell>
        </row>
        <row r="4011">
          <cell r="C4011" t="str">
            <v>город Пермь</v>
          </cell>
          <cell r="D4011" t="str">
            <v>г. Пермь, пр-т Парковый, д. 6</v>
          </cell>
          <cell r="E4011" t="b">
            <v>1</v>
          </cell>
          <cell r="F4011">
            <v>1984</v>
          </cell>
          <cell r="H4011" t="str">
            <v>панель</v>
          </cell>
          <cell r="L4011">
            <v>9</v>
          </cell>
          <cell r="M4011">
            <v>7</v>
          </cell>
          <cell r="N4011">
            <v>7</v>
          </cell>
          <cell r="O4011">
            <v>7</v>
          </cell>
          <cell r="Q4011">
            <v>13266.6</v>
          </cell>
          <cell r="R4011">
            <v>9111.5</v>
          </cell>
          <cell r="S4011">
            <v>9111.5</v>
          </cell>
          <cell r="T4011">
            <v>716</v>
          </cell>
        </row>
        <row r="4012">
          <cell r="C4012" t="str">
            <v>город Пермь</v>
          </cell>
          <cell r="D4012" t="str">
            <v>г. Пермь, пр-т Парковый, д. 7</v>
          </cell>
          <cell r="E4012" t="b">
            <v>1</v>
          </cell>
          <cell r="F4012">
            <v>1994</v>
          </cell>
          <cell r="I4012" t="str">
            <v>плоская</v>
          </cell>
          <cell r="K4012" t="str">
            <v>имеется</v>
          </cell>
          <cell r="L4012">
            <v>10</v>
          </cell>
          <cell r="M4012">
            <v>6</v>
          </cell>
          <cell r="N4012">
            <v>6</v>
          </cell>
          <cell r="O4012">
            <v>6</v>
          </cell>
          <cell r="Q4012">
            <v>13304.1</v>
          </cell>
          <cell r="R4012">
            <v>1602</v>
          </cell>
          <cell r="S4012">
            <v>9207.5</v>
          </cell>
        </row>
        <row r="4013">
          <cell r="C4013" t="str">
            <v>город Пермь</v>
          </cell>
          <cell r="D4013" t="str">
            <v>г. Пермь, пр-т Парковый, д. 8</v>
          </cell>
          <cell r="E4013" t="b">
            <v>1</v>
          </cell>
          <cell r="F4013">
            <v>1979</v>
          </cell>
          <cell r="H4013" t="str">
            <v>Панель</v>
          </cell>
          <cell r="L4013">
            <v>9</v>
          </cell>
          <cell r="M4013">
            <v>2</v>
          </cell>
          <cell r="N4013">
            <v>2</v>
          </cell>
          <cell r="O4013">
            <v>2</v>
          </cell>
          <cell r="Q4013">
            <v>4635.3999999999996</v>
          </cell>
          <cell r="R4013">
            <v>3851.7</v>
          </cell>
          <cell r="S4013">
            <v>3851.7</v>
          </cell>
          <cell r="T4013">
            <v>206</v>
          </cell>
        </row>
        <row r="4014">
          <cell r="C4014" t="str">
            <v>город Пермь</v>
          </cell>
          <cell r="D4014" t="str">
            <v>г. Пермь, пр-т Парковый, д. 12</v>
          </cell>
          <cell r="E4014" t="b">
            <v>1</v>
          </cell>
          <cell r="F4014">
            <v>1982</v>
          </cell>
          <cell r="H4014" t="str">
            <v>Панель</v>
          </cell>
          <cell r="L4014">
            <v>12</v>
          </cell>
          <cell r="M4014">
            <v>2</v>
          </cell>
          <cell r="N4014">
            <v>2</v>
          </cell>
          <cell r="O4014">
            <v>2</v>
          </cell>
          <cell r="Q4014">
            <v>6091.5</v>
          </cell>
          <cell r="R4014">
            <v>5110.3</v>
          </cell>
          <cell r="S4014">
            <v>5110.3</v>
          </cell>
          <cell r="T4014">
            <v>236</v>
          </cell>
        </row>
        <row r="4015">
          <cell r="C4015" t="str">
            <v>город Пермь</v>
          </cell>
          <cell r="D4015" t="str">
            <v>г. Пермь, пр-т Парковый, д. 13</v>
          </cell>
          <cell r="E4015" t="b">
            <v>1</v>
          </cell>
          <cell r="F4015">
            <v>1980</v>
          </cell>
          <cell r="H4015" t="str">
            <v>Панель</v>
          </cell>
          <cell r="L4015">
            <v>9</v>
          </cell>
          <cell r="M4015">
            <v>13</v>
          </cell>
          <cell r="N4015">
            <v>13</v>
          </cell>
          <cell r="O4015">
            <v>13</v>
          </cell>
          <cell r="Q4015">
            <v>35289</v>
          </cell>
          <cell r="R4015">
            <v>24728.400000000001</v>
          </cell>
          <cell r="S4015">
            <v>24728.400000000001</v>
          </cell>
          <cell r="T4015">
            <v>1184</v>
          </cell>
        </row>
        <row r="4016">
          <cell r="C4016" t="str">
            <v>город Пермь</v>
          </cell>
          <cell r="D4016" t="str">
            <v>г. Пермь, пр-т Парковый, д. 14</v>
          </cell>
          <cell r="E4016" t="b">
            <v>1</v>
          </cell>
          <cell r="F4016">
            <v>1989</v>
          </cell>
          <cell r="I4016" t="str">
            <v>плоская</v>
          </cell>
          <cell r="J4016" t="str">
            <v>ГАЗ</v>
          </cell>
          <cell r="K4016" t="str">
            <v>имеется</v>
          </cell>
          <cell r="L4016">
            <v>16</v>
          </cell>
          <cell r="M4016">
            <v>1</v>
          </cell>
          <cell r="N4016">
            <v>2</v>
          </cell>
          <cell r="Q4016">
            <v>6680.4</v>
          </cell>
          <cell r="R4016">
            <v>1035.2</v>
          </cell>
          <cell r="S4016">
            <v>5645.2</v>
          </cell>
        </row>
        <row r="4017">
          <cell r="C4017" t="str">
            <v>город Пермь</v>
          </cell>
          <cell r="D4017" t="str">
            <v>г. Пермь, пр-т Парковый, д. 18</v>
          </cell>
          <cell r="E4017" t="b">
            <v>1</v>
          </cell>
          <cell r="F4017">
            <v>1989</v>
          </cell>
          <cell r="I4017" t="str">
            <v>плоская</v>
          </cell>
          <cell r="J4017" t="str">
            <v>ГАЗ</v>
          </cell>
          <cell r="K4017" t="str">
            <v>имеется</v>
          </cell>
          <cell r="L4017">
            <v>16</v>
          </cell>
          <cell r="M4017">
            <v>1</v>
          </cell>
          <cell r="N4017">
            <v>2</v>
          </cell>
          <cell r="Q4017">
            <v>6435.5</v>
          </cell>
          <cell r="R4017">
            <v>1080</v>
          </cell>
          <cell r="S4017">
            <v>5355.5</v>
          </cell>
        </row>
        <row r="4018">
          <cell r="C4018" t="str">
            <v>город Пермь</v>
          </cell>
          <cell r="D4018" t="str">
            <v>г. Пермь, пр-т Парковый, д. 29</v>
          </cell>
          <cell r="E4018" t="b">
            <v>1</v>
          </cell>
          <cell r="F4018">
            <v>41974</v>
          </cell>
          <cell r="J4018" t="str">
            <v>ГАЗ</v>
          </cell>
          <cell r="K4018" t="str">
            <v>имеется</v>
          </cell>
          <cell r="L4018">
            <v>17</v>
          </cell>
          <cell r="M4018">
            <v>1</v>
          </cell>
          <cell r="N4018">
            <v>2</v>
          </cell>
          <cell r="O4018">
            <v>1</v>
          </cell>
          <cell r="P4018">
            <v>1</v>
          </cell>
          <cell r="Q4018">
            <v>6616.4</v>
          </cell>
          <cell r="R4018">
            <v>650.6</v>
          </cell>
          <cell r="S4018">
            <v>5965.8</v>
          </cell>
        </row>
        <row r="4019">
          <cell r="C4019" t="str">
            <v>город Пермь</v>
          </cell>
          <cell r="D4019" t="str">
            <v>г. Пермь, пр-т Парковый, д. 32</v>
          </cell>
          <cell r="E4019" t="b">
            <v>1</v>
          </cell>
          <cell r="F4019">
            <v>2002</v>
          </cell>
          <cell r="H4019" t="str">
            <v>Панель</v>
          </cell>
          <cell r="L4019">
            <v>12</v>
          </cell>
          <cell r="M4019">
            <v>2</v>
          </cell>
          <cell r="N4019">
            <v>2</v>
          </cell>
          <cell r="O4019">
            <v>2</v>
          </cell>
          <cell r="Q4019">
            <v>10383.799999999999</v>
          </cell>
          <cell r="R4019">
            <v>4912.3999999999996</v>
          </cell>
          <cell r="S4019">
            <v>4912.3999999999996</v>
          </cell>
          <cell r="T4019">
            <v>210</v>
          </cell>
        </row>
        <row r="4020">
          <cell r="C4020" t="str">
            <v>город Пермь</v>
          </cell>
          <cell r="D4020" t="str">
            <v>г. Пермь, пр-т Парковый, д. 33</v>
          </cell>
          <cell r="E4020" t="b">
            <v>1</v>
          </cell>
          <cell r="F4020">
            <v>1992</v>
          </cell>
          <cell r="I4020" t="str">
            <v>плоская</v>
          </cell>
          <cell r="K4020" t="str">
            <v>имеется</v>
          </cell>
          <cell r="L4020">
            <v>10</v>
          </cell>
          <cell r="M4020">
            <v>5</v>
          </cell>
          <cell r="N4020">
            <v>5</v>
          </cell>
          <cell r="O4020">
            <v>5</v>
          </cell>
          <cell r="Q4020">
            <v>11208.9</v>
          </cell>
          <cell r="R4020">
            <v>1582.2</v>
          </cell>
          <cell r="S4020">
            <v>9078.7999999999993</v>
          </cell>
        </row>
        <row r="4021">
          <cell r="C4021" t="str">
            <v>город Пермь</v>
          </cell>
          <cell r="D4021" t="str">
            <v>г. Пермь, пр-т Парковый, д. 34</v>
          </cell>
          <cell r="E4021" t="b">
            <v>1</v>
          </cell>
          <cell r="F4021">
            <v>1988</v>
          </cell>
          <cell r="H4021" t="str">
            <v>панель</v>
          </cell>
          <cell r="L4021">
            <v>16</v>
          </cell>
          <cell r="M4021">
            <v>1</v>
          </cell>
          <cell r="N4021">
            <v>2</v>
          </cell>
          <cell r="O4021">
            <v>1</v>
          </cell>
          <cell r="P4021">
            <v>1</v>
          </cell>
          <cell r="Q4021">
            <v>5681.8</v>
          </cell>
          <cell r="R4021">
            <v>5522.0999999999995</v>
          </cell>
          <cell r="S4021">
            <v>5309.4</v>
          </cell>
          <cell r="T4021">
            <v>240</v>
          </cell>
        </row>
        <row r="4022">
          <cell r="C4022" t="str">
            <v>город Пермь</v>
          </cell>
          <cell r="D4022" t="str">
            <v>г. Пермь, пр-т Парковый, д. 35</v>
          </cell>
          <cell r="E4022" t="b">
            <v>1</v>
          </cell>
          <cell r="F4022">
            <v>1988</v>
          </cell>
          <cell r="H4022" t="str">
            <v>кирпич</v>
          </cell>
          <cell r="L4022">
            <v>10</v>
          </cell>
          <cell r="M4022">
            <v>6</v>
          </cell>
          <cell r="N4022">
            <v>6</v>
          </cell>
          <cell r="O4022">
            <v>6</v>
          </cell>
          <cell r="Q4022">
            <v>12730.1</v>
          </cell>
          <cell r="R4022">
            <v>11309.8</v>
          </cell>
          <cell r="S4022">
            <v>11309.8</v>
          </cell>
          <cell r="T4022">
            <v>519</v>
          </cell>
        </row>
        <row r="4023">
          <cell r="C4023" t="str">
            <v>город Пермь</v>
          </cell>
          <cell r="D4023" t="str">
            <v>г. Пермь, пр-т Парковый, д. 36</v>
          </cell>
          <cell r="E4023" t="b">
            <v>1</v>
          </cell>
          <cell r="F4023">
            <v>1969</v>
          </cell>
          <cell r="H4023" t="str">
            <v>Кирпич</v>
          </cell>
          <cell r="L4023">
            <v>12</v>
          </cell>
          <cell r="M4023">
            <v>4</v>
          </cell>
          <cell r="N4023">
            <v>4</v>
          </cell>
          <cell r="O4023">
            <v>4</v>
          </cell>
          <cell r="Q4023">
            <v>3081.6</v>
          </cell>
          <cell r="R4023">
            <v>3081.6</v>
          </cell>
          <cell r="S4023">
            <v>3081.6</v>
          </cell>
          <cell r="T4023">
            <v>132</v>
          </cell>
        </row>
        <row r="4024">
          <cell r="C4024" t="str">
            <v>город Пермь</v>
          </cell>
          <cell r="D4024" t="str">
            <v>г. Пермь, пр-т Парковый, д. 38</v>
          </cell>
          <cell r="E4024" t="b">
            <v>1</v>
          </cell>
          <cell r="F4024">
            <v>1976</v>
          </cell>
          <cell r="I4024" t="str">
            <v>плоская</v>
          </cell>
          <cell r="K4024" t="str">
            <v>имеется</v>
          </cell>
          <cell r="L4024">
            <v>9</v>
          </cell>
          <cell r="M4024">
            <v>4</v>
          </cell>
          <cell r="N4024">
            <v>4</v>
          </cell>
          <cell r="O4024">
            <v>4</v>
          </cell>
          <cell r="Q4024">
            <v>7688.4</v>
          </cell>
          <cell r="S4024">
            <v>5125.8999999999996</v>
          </cell>
        </row>
        <row r="4025">
          <cell r="C4025" t="str">
            <v>город Пермь</v>
          </cell>
          <cell r="D4025" t="str">
            <v>г. Пермь, пр-т Парковый, д. 39</v>
          </cell>
          <cell r="E4025" t="b">
            <v>1</v>
          </cell>
          <cell r="F4025">
            <v>1981</v>
          </cell>
          <cell r="I4025" t="str">
            <v>плоская</v>
          </cell>
          <cell r="J4025" t="str">
            <v>ГАЗ</v>
          </cell>
          <cell r="K4025" t="str">
            <v>имеется</v>
          </cell>
          <cell r="L4025">
            <v>12</v>
          </cell>
          <cell r="M4025">
            <v>2</v>
          </cell>
          <cell r="N4025">
            <v>4</v>
          </cell>
          <cell r="O4025">
            <v>4</v>
          </cell>
          <cell r="Q4025">
            <v>5797.1</v>
          </cell>
          <cell r="R4025">
            <v>5797.1</v>
          </cell>
          <cell r="S4025">
            <v>4763.1000000000004</v>
          </cell>
          <cell r="T4025">
            <v>154</v>
          </cell>
        </row>
        <row r="4026">
          <cell r="C4026" t="str">
            <v>город Пермь</v>
          </cell>
          <cell r="D4026" t="str">
            <v>г. Пермь, пр-т Парковый, д. 40</v>
          </cell>
          <cell r="E4026" t="b">
            <v>1</v>
          </cell>
          <cell r="F4026">
            <v>1976</v>
          </cell>
          <cell r="H4026" t="str">
            <v>Панель</v>
          </cell>
          <cell r="L4026">
            <v>9</v>
          </cell>
          <cell r="M4026">
            <v>2</v>
          </cell>
          <cell r="N4026">
            <v>2</v>
          </cell>
          <cell r="O4026">
            <v>2</v>
          </cell>
          <cell r="Q4026">
            <v>4427.8</v>
          </cell>
          <cell r="R4026">
            <v>3867.3</v>
          </cell>
          <cell r="S4026">
            <v>3751.2809999999999</v>
          </cell>
          <cell r="T4026">
            <v>173</v>
          </cell>
        </row>
        <row r="4027">
          <cell r="C4027" t="str">
            <v>город Пермь</v>
          </cell>
          <cell r="D4027" t="str">
            <v>г. Пермь, пр-т Парковый, д. 42</v>
          </cell>
          <cell r="E4027" t="b">
            <v>1</v>
          </cell>
          <cell r="F4027">
            <v>1976</v>
          </cell>
          <cell r="H4027" t="str">
            <v>Панель</v>
          </cell>
          <cell r="L4027">
            <v>9</v>
          </cell>
          <cell r="M4027">
            <v>2</v>
          </cell>
          <cell r="N4027">
            <v>2</v>
          </cell>
          <cell r="O4027">
            <v>2</v>
          </cell>
          <cell r="Q4027">
            <v>4847.1000000000004</v>
          </cell>
          <cell r="R4027">
            <v>4311.3</v>
          </cell>
          <cell r="S4027">
            <v>4225.0740000000005</v>
          </cell>
          <cell r="T4027">
            <v>158</v>
          </cell>
        </row>
        <row r="4028">
          <cell r="C4028" t="str">
            <v>город Пермь</v>
          </cell>
          <cell r="D4028" t="str">
            <v>г. Пермь, пр-т Парковый, д. 43</v>
          </cell>
          <cell r="E4028" t="b">
            <v>1</v>
          </cell>
          <cell r="F4028">
            <v>1982</v>
          </cell>
          <cell r="H4028" t="str">
            <v>панель</v>
          </cell>
          <cell r="L4028">
            <v>12</v>
          </cell>
          <cell r="M4028">
            <v>2</v>
          </cell>
          <cell r="N4028">
            <v>4</v>
          </cell>
          <cell r="O4028">
            <v>2</v>
          </cell>
          <cell r="P4028">
            <v>2</v>
          </cell>
          <cell r="Q4028">
            <v>5758.3</v>
          </cell>
          <cell r="R4028">
            <v>4782.6000000000004</v>
          </cell>
          <cell r="S4028">
            <v>4782.6000000000004</v>
          </cell>
          <cell r="T4028">
            <v>183</v>
          </cell>
        </row>
        <row r="4029">
          <cell r="C4029" t="str">
            <v>город Пермь</v>
          </cell>
          <cell r="D4029" t="str">
            <v>г. Пермь, пр-т Парковый, д. 46</v>
          </cell>
          <cell r="E4029" t="b">
            <v>1</v>
          </cell>
          <cell r="F4029">
            <v>1977</v>
          </cell>
          <cell r="H4029" t="str">
            <v>Панель</v>
          </cell>
          <cell r="L4029">
            <v>9</v>
          </cell>
          <cell r="M4029">
            <v>2</v>
          </cell>
          <cell r="N4029">
            <v>2</v>
          </cell>
          <cell r="O4029">
            <v>2</v>
          </cell>
          <cell r="Q4029">
            <v>3844.3</v>
          </cell>
          <cell r="R4029">
            <v>2631.2</v>
          </cell>
          <cell r="S4029">
            <v>2552.2600000000002</v>
          </cell>
          <cell r="T4029">
            <v>154</v>
          </cell>
        </row>
        <row r="4030">
          <cell r="C4030" t="str">
            <v>город Пермь</v>
          </cell>
          <cell r="D4030" t="str">
            <v>г. Пермь, пр-т Парковый, д. 48</v>
          </cell>
          <cell r="E4030" t="b">
            <v>1</v>
          </cell>
          <cell r="F4030">
            <v>1977</v>
          </cell>
          <cell r="H4030" t="str">
            <v>Панель</v>
          </cell>
          <cell r="L4030">
            <v>9</v>
          </cell>
          <cell r="M4030">
            <v>2</v>
          </cell>
          <cell r="N4030">
            <v>2</v>
          </cell>
          <cell r="O4030">
            <v>2</v>
          </cell>
          <cell r="Q4030">
            <v>4277.5</v>
          </cell>
          <cell r="R4030">
            <v>2638.6</v>
          </cell>
          <cell r="S4030">
            <v>2638.6</v>
          </cell>
          <cell r="T4030">
            <v>171</v>
          </cell>
        </row>
        <row r="4031">
          <cell r="C4031" t="str">
            <v>город Пермь</v>
          </cell>
          <cell r="D4031" t="str">
            <v>г. Пермь, пр-т Парковый, д. 50</v>
          </cell>
          <cell r="E4031" t="b">
            <v>1</v>
          </cell>
          <cell r="F4031">
            <v>1979</v>
          </cell>
          <cell r="H4031" t="str">
            <v>Панель</v>
          </cell>
          <cell r="L4031">
            <v>12</v>
          </cell>
          <cell r="M4031">
            <v>4</v>
          </cell>
          <cell r="N4031">
            <v>4</v>
          </cell>
          <cell r="O4031">
            <v>4</v>
          </cell>
          <cell r="Q4031">
            <v>11472.6</v>
          </cell>
          <cell r="R4031">
            <v>9533.1</v>
          </cell>
          <cell r="S4031">
            <v>9533.1</v>
          </cell>
          <cell r="T4031">
            <v>379</v>
          </cell>
        </row>
        <row r="4032">
          <cell r="C4032" t="str">
            <v>город Пермь</v>
          </cell>
          <cell r="D4032" t="str">
            <v>г. Пермь, пр-т Парковый, д. 50А</v>
          </cell>
          <cell r="E4032" t="b">
            <v>1</v>
          </cell>
          <cell r="F4032">
            <v>2020</v>
          </cell>
          <cell r="H4032" t="str">
            <v>кирпич</v>
          </cell>
          <cell r="I4032" t="str">
            <v>плоская</v>
          </cell>
          <cell r="L4032">
            <v>9</v>
          </cell>
          <cell r="M4032">
            <v>1</v>
          </cell>
          <cell r="N4032">
            <v>1</v>
          </cell>
          <cell r="O4032">
            <v>1</v>
          </cell>
          <cell r="Q4032">
            <v>5225</v>
          </cell>
          <cell r="R4032">
            <v>5225</v>
          </cell>
          <cell r="S4032">
            <v>2873.5</v>
          </cell>
        </row>
        <row r="4033">
          <cell r="C4033" t="str">
            <v>город Пермь</v>
          </cell>
          <cell r="D4033" t="str">
            <v>г. Пермь, пр-т Парковый, д. 52</v>
          </cell>
          <cell r="E4033" t="b">
            <v>1</v>
          </cell>
          <cell r="F4033">
            <v>1977</v>
          </cell>
          <cell r="H4033" t="str">
            <v>Панель</v>
          </cell>
          <cell r="L4033">
            <v>9</v>
          </cell>
          <cell r="M4033">
            <v>2</v>
          </cell>
          <cell r="N4033">
            <v>2</v>
          </cell>
          <cell r="O4033">
            <v>2</v>
          </cell>
          <cell r="Q4033">
            <v>5079.6000000000004</v>
          </cell>
          <cell r="R4033">
            <v>3748.5</v>
          </cell>
          <cell r="S4033">
            <v>3636.0450000000001</v>
          </cell>
          <cell r="T4033">
            <v>137</v>
          </cell>
        </row>
        <row r="4034">
          <cell r="C4034" t="str">
            <v>город Пермь</v>
          </cell>
          <cell r="D4034" t="str">
            <v>г. Пермь, пр-т Парковый, д. 10/1</v>
          </cell>
          <cell r="E4034" t="b">
            <v>1</v>
          </cell>
          <cell r="F4034">
            <v>1980</v>
          </cell>
          <cell r="H4034" t="str">
            <v>Панель</v>
          </cell>
          <cell r="L4034">
            <v>12</v>
          </cell>
          <cell r="M4034">
            <v>4</v>
          </cell>
          <cell r="N4034">
            <v>4</v>
          </cell>
          <cell r="O4034">
            <v>4</v>
          </cell>
          <cell r="Q4034">
            <v>11973.7</v>
          </cell>
          <cell r="R4034">
            <v>9503.2999999999993</v>
          </cell>
          <cell r="S4034">
            <v>9313.2339999999986</v>
          </cell>
          <cell r="T4034">
            <v>442</v>
          </cell>
        </row>
        <row r="4035">
          <cell r="C4035" t="str">
            <v>город Пермь</v>
          </cell>
          <cell r="D4035" t="str">
            <v>г. Пермь, пр-т Парковый, д. 10/2</v>
          </cell>
          <cell r="E4035" t="b">
            <v>1</v>
          </cell>
          <cell r="F4035">
            <v>1981</v>
          </cell>
          <cell r="I4035" t="str">
            <v>плоская</v>
          </cell>
          <cell r="K4035" t="str">
            <v>имеется</v>
          </cell>
          <cell r="L4035">
            <v>9</v>
          </cell>
          <cell r="M4035">
            <v>4</v>
          </cell>
          <cell r="N4035">
            <v>4</v>
          </cell>
          <cell r="O4035">
            <v>4</v>
          </cell>
          <cell r="Q4035">
            <v>7567.3</v>
          </cell>
          <cell r="R4035">
            <v>5207.5</v>
          </cell>
          <cell r="S4035">
            <v>5207.5</v>
          </cell>
          <cell r="T4035">
            <v>371</v>
          </cell>
        </row>
        <row r="4036">
          <cell r="C4036" t="str">
            <v>город Пермь</v>
          </cell>
          <cell r="D4036" t="str">
            <v>г. Пермь, пр-т Парковый, д. 10/3</v>
          </cell>
          <cell r="E4036" t="b">
            <v>1</v>
          </cell>
          <cell r="F4036">
            <v>1979</v>
          </cell>
          <cell r="H4036" t="str">
            <v>Панель</v>
          </cell>
          <cell r="L4036">
            <v>9</v>
          </cell>
          <cell r="M4036">
            <v>2</v>
          </cell>
          <cell r="N4036">
            <v>2</v>
          </cell>
          <cell r="O4036">
            <v>2</v>
          </cell>
          <cell r="Q4036">
            <v>4642.6000000000004</v>
          </cell>
          <cell r="R4036">
            <v>3863.3</v>
          </cell>
          <cell r="S4036">
            <v>3863.3</v>
          </cell>
          <cell r="T4036">
            <v>218</v>
          </cell>
        </row>
        <row r="4037">
          <cell r="C4037" t="str">
            <v>город Пермь</v>
          </cell>
          <cell r="D4037" t="str">
            <v>г. Пермь, пр-т Парковый, д. 10/4</v>
          </cell>
          <cell r="E4037" t="b">
            <v>1</v>
          </cell>
          <cell r="F4037">
            <v>1979</v>
          </cell>
          <cell r="H4037" t="str">
            <v>Панель</v>
          </cell>
          <cell r="L4037">
            <v>9</v>
          </cell>
          <cell r="M4037">
            <v>2</v>
          </cell>
          <cell r="N4037">
            <v>2</v>
          </cell>
          <cell r="O4037">
            <v>2</v>
          </cell>
          <cell r="Q4037">
            <v>4658.3999999999996</v>
          </cell>
          <cell r="R4037">
            <v>3868.6</v>
          </cell>
          <cell r="S4037">
            <v>3559.11</v>
          </cell>
          <cell r="T4037">
            <v>198</v>
          </cell>
        </row>
        <row r="4038">
          <cell r="C4038" t="str">
            <v>город Пермь</v>
          </cell>
          <cell r="D4038" t="str">
            <v>г. Пермь, пр-т Парковый, д. 15/6Б</v>
          </cell>
          <cell r="E4038" t="b">
            <v>1</v>
          </cell>
          <cell r="F4038">
            <v>1986</v>
          </cell>
          <cell r="H4038" t="str">
            <v>панель</v>
          </cell>
          <cell r="L4038">
            <v>9</v>
          </cell>
          <cell r="M4038">
            <v>1</v>
          </cell>
          <cell r="N4038">
            <v>1</v>
          </cell>
          <cell r="O4038">
            <v>1</v>
          </cell>
          <cell r="Q4038">
            <v>1994</v>
          </cell>
          <cell r="R4038">
            <v>1785</v>
          </cell>
          <cell r="S4038">
            <v>1785</v>
          </cell>
          <cell r="T4038">
            <v>240</v>
          </cell>
        </row>
        <row r="4039">
          <cell r="C4039" t="str">
            <v>город Пермь</v>
          </cell>
          <cell r="D4039" t="str">
            <v>г. Пермь, пр-т Парковый, д. 15А</v>
          </cell>
          <cell r="E4039" t="b">
            <v>1</v>
          </cell>
          <cell r="F4039">
            <v>1981</v>
          </cell>
          <cell r="H4039" t="str">
            <v>Панель</v>
          </cell>
          <cell r="L4039">
            <v>9</v>
          </cell>
          <cell r="M4039">
            <v>3</v>
          </cell>
          <cell r="N4039">
            <v>3</v>
          </cell>
          <cell r="O4039">
            <v>3</v>
          </cell>
          <cell r="Q4039">
            <v>6692.7</v>
          </cell>
          <cell r="R4039">
            <v>6363.63</v>
          </cell>
          <cell r="S4039">
            <v>6363.63</v>
          </cell>
          <cell r="T4039">
            <v>324</v>
          </cell>
        </row>
        <row r="4040">
          <cell r="C4040" t="str">
            <v>город Пермь</v>
          </cell>
          <cell r="D4040" t="str">
            <v>г. Пермь, пр-т Парковый, д. 15В</v>
          </cell>
          <cell r="E4040" t="b">
            <v>1</v>
          </cell>
          <cell r="F4040">
            <v>1981</v>
          </cell>
          <cell r="H4040" t="str">
            <v>Панель</v>
          </cell>
          <cell r="L4040">
            <v>9</v>
          </cell>
          <cell r="M4040">
            <v>2</v>
          </cell>
          <cell r="N4040">
            <v>2</v>
          </cell>
          <cell r="O4040">
            <v>2</v>
          </cell>
          <cell r="Q4040">
            <v>4649</v>
          </cell>
          <cell r="R4040">
            <v>3870.57</v>
          </cell>
          <cell r="S4040">
            <v>3870.57</v>
          </cell>
          <cell r="T4040">
            <v>216</v>
          </cell>
        </row>
        <row r="4041">
          <cell r="C4041" t="str">
            <v>город Пермь</v>
          </cell>
          <cell r="D4041" t="str">
            <v>г. Пермь, пр-т Парковый, д. 1А</v>
          </cell>
          <cell r="E4041" t="b">
            <v>1</v>
          </cell>
          <cell r="F4041">
            <v>2010</v>
          </cell>
          <cell r="J4041" t="str">
            <v>ГАЗ</v>
          </cell>
          <cell r="K4041" t="str">
            <v>имеется</v>
          </cell>
          <cell r="L4041">
            <v>16</v>
          </cell>
          <cell r="M4041">
            <v>2</v>
          </cell>
          <cell r="N4041">
            <v>4</v>
          </cell>
          <cell r="O4041">
            <v>2</v>
          </cell>
          <cell r="P4041">
            <v>2</v>
          </cell>
          <cell r="Q4041">
            <v>9253.1</v>
          </cell>
          <cell r="R4041">
            <v>1361.9</v>
          </cell>
          <cell r="S4041">
            <v>4892.8</v>
          </cell>
        </row>
        <row r="4042">
          <cell r="C4042" t="str">
            <v>город Пермь</v>
          </cell>
          <cell r="D4042" t="str">
            <v>г. Пермь, пр-т Парковый, д. 20/1</v>
          </cell>
          <cell r="E4042" t="b">
            <v>1</v>
          </cell>
          <cell r="F4042">
            <v>1980</v>
          </cell>
          <cell r="H4042" t="str">
            <v>Панель</v>
          </cell>
          <cell r="L4042">
            <v>12</v>
          </cell>
          <cell r="M4042">
            <v>2</v>
          </cell>
          <cell r="N4042">
            <v>2</v>
          </cell>
          <cell r="O4042">
            <v>2</v>
          </cell>
          <cell r="Q4042">
            <v>5993.3</v>
          </cell>
          <cell r="R4042">
            <v>4702.3</v>
          </cell>
          <cell r="S4042">
            <v>4702.3</v>
          </cell>
          <cell r="T4042">
            <v>223</v>
          </cell>
        </row>
        <row r="4043">
          <cell r="C4043" t="str">
            <v>город Пермь</v>
          </cell>
          <cell r="D4043" t="str">
            <v>г. Пермь, пр-т Парковый, д. 22/1</v>
          </cell>
          <cell r="E4043" t="b">
            <v>1</v>
          </cell>
          <cell r="F4043">
            <v>1981</v>
          </cell>
          <cell r="H4043" t="str">
            <v>Панель</v>
          </cell>
          <cell r="L4043">
            <v>12</v>
          </cell>
          <cell r="M4043">
            <v>4</v>
          </cell>
          <cell r="N4043">
            <v>4</v>
          </cell>
          <cell r="O4043">
            <v>4</v>
          </cell>
          <cell r="Q4043">
            <v>9352.4</v>
          </cell>
          <cell r="R4043">
            <v>5695.5</v>
          </cell>
          <cell r="S4043">
            <v>5695.5</v>
          </cell>
          <cell r="T4043">
            <v>430</v>
          </cell>
        </row>
        <row r="4044">
          <cell r="C4044" t="str">
            <v>город Пермь</v>
          </cell>
          <cell r="D4044" t="str">
            <v>г. Пермь, пр-т Парковый, д. 25А</v>
          </cell>
          <cell r="E4044" t="b">
            <v>1</v>
          </cell>
          <cell r="F4044">
            <v>1970</v>
          </cell>
          <cell r="H4044" t="str">
            <v>Панель</v>
          </cell>
          <cell r="L4044">
            <v>9</v>
          </cell>
          <cell r="M4044">
            <v>2</v>
          </cell>
          <cell r="N4044">
            <v>2</v>
          </cell>
          <cell r="O4044">
            <v>2</v>
          </cell>
          <cell r="Q4044">
            <v>2721.7</v>
          </cell>
          <cell r="R4044">
            <v>1834.7</v>
          </cell>
          <cell r="S4044">
            <v>1834.7</v>
          </cell>
          <cell r="T4044">
            <v>139</v>
          </cell>
        </row>
        <row r="4045">
          <cell r="C4045" t="str">
            <v>город Пермь</v>
          </cell>
          <cell r="D4045" t="str">
            <v>г. Пермь, пр-т Парковый, д. 25Б</v>
          </cell>
          <cell r="E4045" t="b">
            <v>1</v>
          </cell>
          <cell r="F4045">
            <v>1986</v>
          </cell>
          <cell r="H4045" t="str">
            <v>панель</v>
          </cell>
          <cell r="L4045">
            <v>9</v>
          </cell>
          <cell r="M4045">
            <v>1</v>
          </cell>
          <cell r="N4045">
            <v>1</v>
          </cell>
          <cell r="O4045">
            <v>1</v>
          </cell>
          <cell r="Q4045">
            <v>2170.9</v>
          </cell>
          <cell r="R4045">
            <v>1287.4000000000001</v>
          </cell>
          <cell r="S4045">
            <v>1287.4000000000001</v>
          </cell>
          <cell r="T4045">
            <v>200</v>
          </cell>
        </row>
        <row r="4046">
          <cell r="C4046" t="str">
            <v>город Пермь</v>
          </cell>
          <cell r="D4046" t="str">
            <v>г. Пермь, пр-т Парковый, д. 25В</v>
          </cell>
          <cell r="E4046" t="b">
            <v>1</v>
          </cell>
          <cell r="F4046">
            <v>1982</v>
          </cell>
          <cell r="H4046" t="str">
            <v>панель</v>
          </cell>
          <cell r="L4046">
            <v>9</v>
          </cell>
          <cell r="M4046">
            <v>4</v>
          </cell>
          <cell r="N4046">
            <v>4</v>
          </cell>
          <cell r="O4046">
            <v>4</v>
          </cell>
          <cell r="Q4046">
            <v>7568.9</v>
          </cell>
          <cell r="R4046">
            <v>5169.7</v>
          </cell>
          <cell r="S4046">
            <v>5169.7</v>
          </cell>
          <cell r="T4046">
            <v>200</v>
          </cell>
        </row>
        <row r="4047">
          <cell r="C4047" t="str">
            <v>город Пермь</v>
          </cell>
          <cell r="D4047" t="str">
            <v>г. Пермь, пр-т Парковый, д. 25Г</v>
          </cell>
          <cell r="E4047" t="b">
            <v>1</v>
          </cell>
          <cell r="F4047">
            <v>1984</v>
          </cell>
          <cell r="H4047" t="str">
            <v>панель</v>
          </cell>
          <cell r="L4047">
            <v>9</v>
          </cell>
          <cell r="M4047">
            <v>4</v>
          </cell>
          <cell r="N4047">
            <v>4</v>
          </cell>
          <cell r="O4047">
            <v>4</v>
          </cell>
          <cell r="Q4047">
            <v>7568.5</v>
          </cell>
          <cell r="R4047">
            <v>5187.8999999999996</v>
          </cell>
          <cell r="S4047">
            <v>5187.8999999999996</v>
          </cell>
          <cell r="T4047">
            <v>144</v>
          </cell>
        </row>
        <row r="4048">
          <cell r="C4048" t="str">
            <v>город Пермь</v>
          </cell>
          <cell r="D4048" t="str">
            <v>г. Пермь, пр-т Парковый, д. 25Д</v>
          </cell>
          <cell r="E4048" t="b">
            <v>1</v>
          </cell>
          <cell r="F4048">
            <v>2006</v>
          </cell>
          <cell r="I4048" t="str">
            <v>плоская</v>
          </cell>
          <cell r="J4048" t="str">
            <v>ГАЗ</v>
          </cell>
          <cell r="L4048">
            <v>17</v>
          </cell>
          <cell r="M4048">
            <v>1</v>
          </cell>
          <cell r="N4048">
            <v>2</v>
          </cell>
          <cell r="O4048">
            <v>1</v>
          </cell>
          <cell r="P4048">
            <v>1</v>
          </cell>
          <cell r="Q4048">
            <v>7045.4</v>
          </cell>
          <cell r="R4048">
            <v>1143.5999999999999</v>
          </cell>
          <cell r="S4048">
            <v>6363.8</v>
          </cell>
          <cell r="T4048">
            <v>181</v>
          </cell>
        </row>
        <row r="4049">
          <cell r="C4049" t="str">
            <v>город Пермь</v>
          </cell>
          <cell r="D4049" t="str">
            <v>г. Пермь, пр-т Парковый, д. 28А</v>
          </cell>
          <cell r="E4049" t="b">
            <v>1</v>
          </cell>
          <cell r="F4049">
            <v>2001</v>
          </cell>
          <cell r="H4049" t="str">
            <v>кирпич</v>
          </cell>
          <cell r="I4049" t="str">
            <v>плоская</v>
          </cell>
          <cell r="J4049" t="str">
            <v>ГАЗ</v>
          </cell>
          <cell r="K4049" t="str">
            <v>имеется</v>
          </cell>
          <cell r="L4049">
            <v>16</v>
          </cell>
          <cell r="M4049">
            <v>2</v>
          </cell>
          <cell r="N4049">
            <v>4</v>
          </cell>
          <cell r="O4049">
            <v>2</v>
          </cell>
          <cell r="P4049">
            <v>2</v>
          </cell>
          <cell r="Q4049">
            <v>13092</v>
          </cell>
          <cell r="R4049">
            <v>11008.5</v>
          </cell>
          <cell r="S4049">
            <v>10502</v>
          </cell>
          <cell r="T4049">
            <v>469</v>
          </cell>
        </row>
        <row r="4050">
          <cell r="C4050" t="str">
            <v>город Пермь</v>
          </cell>
          <cell r="D4050" t="str">
            <v>г. Пермь, пр-т Парковый, д. 2А</v>
          </cell>
          <cell r="E4050" t="b">
            <v>1</v>
          </cell>
          <cell r="F4050">
            <v>1987</v>
          </cell>
          <cell r="H4050" t="str">
            <v>Панель</v>
          </cell>
          <cell r="L4050">
            <v>16</v>
          </cell>
          <cell r="M4050">
            <v>1</v>
          </cell>
          <cell r="N4050">
            <v>2</v>
          </cell>
          <cell r="O4050">
            <v>1</v>
          </cell>
          <cell r="P4050">
            <v>1</v>
          </cell>
          <cell r="Q4050">
            <v>6701.2</v>
          </cell>
          <cell r="R4050">
            <v>5474.5</v>
          </cell>
          <cell r="S4050">
            <v>5474.5</v>
          </cell>
          <cell r="T4050">
            <v>212</v>
          </cell>
        </row>
        <row r="4051">
          <cell r="C4051" t="str">
            <v>город Пермь</v>
          </cell>
          <cell r="D4051" t="str">
            <v>г. Пермь, пр-т Парковый, д. 3/1</v>
          </cell>
          <cell r="E4051" t="b">
            <v>1</v>
          </cell>
          <cell r="F4051">
            <v>1988</v>
          </cell>
          <cell r="I4051" t="str">
            <v>плоская</v>
          </cell>
          <cell r="K4051" t="str">
            <v>имеется</v>
          </cell>
          <cell r="L4051">
            <v>10</v>
          </cell>
          <cell r="M4051">
            <v>8</v>
          </cell>
          <cell r="N4051">
            <v>8</v>
          </cell>
          <cell r="O4051">
            <v>8</v>
          </cell>
          <cell r="Q4051">
            <v>19657</v>
          </cell>
          <cell r="S4051">
            <v>18715.400000000001</v>
          </cell>
        </row>
        <row r="4052">
          <cell r="C4052" t="str">
            <v>город Пермь</v>
          </cell>
          <cell r="D4052" t="str">
            <v>г. Пермь, пр-т Парковый, д. 30/1</v>
          </cell>
          <cell r="E4052" t="b">
            <v>1</v>
          </cell>
          <cell r="F4052">
            <v>1974</v>
          </cell>
          <cell r="H4052" t="str">
            <v>Кирпич</v>
          </cell>
          <cell r="L4052">
            <v>12</v>
          </cell>
          <cell r="M4052">
            <v>4</v>
          </cell>
          <cell r="N4052">
            <v>8</v>
          </cell>
          <cell r="O4052">
            <v>4</v>
          </cell>
          <cell r="P4052">
            <v>4</v>
          </cell>
          <cell r="Q4052">
            <v>6273.4</v>
          </cell>
          <cell r="R4052">
            <v>4087.8999999999996</v>
          </cell>
          <cell r="S4052">
            <v>4087.8999999999996</v>
          </cell>
          <cell r="T4052">
            <v>194</v>
          </cell>
        </row>
        <row r="4053">
          <cell r="C4053" t="str">
            <v>город Пермь</v>
          </cell>
          <cell r="D4053" t="str">
            <v>г. Пермь, пр-т Парковый, д. 30/2</v>
          </cell>
          <cell r="E4053" t="b">
            <v>1</v>
          </cell>
          <cell r="F4053">
            <v>2009</v>
          </cell>
          <cell r="H4053" t="str">
            <v>Панель</v>
          </cell>
          <cell r="L4053">
            <v>9</v>
          </cell>
          <cell r="M4053">
            <v>4</v>
          </cell>
          <cell r="N4053">
            <v>4</v>
          </cell>
          <cell r="O4053">
            <v>4</v>
          </cell>
          <cell r="Q4053">
            <v>25112.2</v>
          </cell>
          <cell r="R4053">
            <v>9795.1</v>
          </cell>
          <cell r="S4053">
            <v>9795.1</v>
          </cell>
        </row>
        <row r="4054">
          <cell r="C4054" t="str">
            <v>город Пермь</v>
          </cell>
          <cell r="D4054" t="str">
            <v>г. Пермь, пр-т Парковый, д. 31/1</v>
          </cell>
          <cell r="E4054" t="b">
            <v>1</v>
          </cell>
          <cell r="F4054">
            <v>1989</v>
          </cell>
          <cell r="I4054" t="str">
            <v>плоская</v>
          </cell>
          <cell r="K4054" t="str">
            <v>имеется</v>
          </cell>
          <cell r="L4054">
            <v>10</v>
          </cell>
          <cell r="M4054">
            <v>2</v>
          </cell>
          <cell r="N4054">
            <v>2</v>
          </cell>
          <cell r="O4054">
            <v>2</v>
          </cell>
          <cell r="Q4054">
            <v>5101.8</v>
          </cell>
          <cell r="R4054">
            <v>657</v>
          </cell>
          <cell r="S4054">
            <v>4375</v>
          </cell>
        </row>
        <row r="4055">
          <cell r="C4055" t="str">
            <v>город Пермь</v>
          </cell>
          <cell r="D4055" t="str">
            <v>г. Пермь, пр-т Парковый, д. 37А</v>
          </cell>
          <cell r="E4055" t="b">
            <v>1</v>
          </cell>
          <cell r="F4055">
            <v>1981</v>
          </cell>
          <cell r="H4055" t="str">
            <v>Панель</v>
          </cell>
          <cell r="L4055">
            <v>9</v>
          </cell>
          <cell r="M4055">
            <v>4</v>
          </cell>
          <cell r="N4055">
            <v>4</v>
          </cell>
          <cell r="O4055">
            <v>4</v>
          </cell>
          <cell r="Q4055">
            <v>8874.2999999999993</v>
          </cell>
          <cell r="R4055">
            <v>7608.5</v>
          </cell>
          <cell r="S4055">
            <v>7608.5</v>
          </cell>
          <cell r="T4055">
            <v>320</v>
          </cell>
        </row>
        <row r="4056">
          <cell r="C4056" t="str">
            <v>город Пермь</v>
          </cell>
          <cell r="D4056" t="str">
            <v>г. Пермь, пр-т Парковый, д. 37Б</v>
          </cell>
          <cell r="E4056" t="b">
            <v>1</v>
          </cell>
          <cell r="F4056">
            <v>1983</v>
          </cell>
          <cell r="H4056" t="str">
            <v>Кирпич</v>
          </cell>
          <cell r="L4056">
            <v>9</v>
          </cell>
          <cell r="M4056">
            <v>1</v>
          </cell>
          <cell r="N4056">
            <v>1</v>
          </cell>
          <cell r="O4056">
            <v>1</v>
          </cell>
          <cell r="Q4056">
            <v>2268.8000000000002</v>
          </cell>
          <cell r="R4056">
            <v>1922.8</v>
          </cell>
          <cell r="S4056">
            <v>1922.8</v>
          </cell>
          <cell r="T4056">
            <v>86</v>
          </cell>
        </row>
        <row r="4057">
          <cell r="C4057" t="str">
            <v>город Пермь</v>
          </cell>
          <cell r="D4057" t="str">
            <v>г. Пермь, пр-т Парковый, д. 37В</v>
          </cell>
          <cell r="E4057" t="b">
            <v>1</v>
          </cell>
          <cell r="F4057">
            <v>1976</v>
          </cell>
          <cell r="H4057" t="str">
            <v>Кирпич</v>
          </cell>
          <cell r="L4057">
            <v>9</v>
          </cell>
          <cell r="M4057">
            <v>3</v>
          </cell>
          <cell r="N4057">
            <v>3</v>
          </cell>
          <cell r="O4057">
            <v>3</v>
          </cell>
          <cell r="Q4057">
            <v>5706.8</v>
          </cell>
          <cell r="R4057">
            <v>4880</v>
          </cell>
          <cell r="S4057">
            <v>4880</v>
          </cell>
          <cell r="T4057">
            <v>198</v>
          </cell>
        </row>
        <row r="4058">
          <cell r="C4058" t="str">
            <v>город Пермь</v>
          </cell>
          <cell r="D4058" t="str">
            <v>г. Пермь, пр-т Парковый, д. 37Г</v>
          </cell>
          <cell r="E4058" t="b">
            <v>1</v>
          </cell>
          <cell r="F4058">
            <v>1997</v>
          </cell>
          <cell r="H4058" t="str">
            <v>Панель</v>
          </cell>
          <cell r="L4058">
            <v>9</v>
          </cell>
          <cell r="M4058">
            <v>2</v>
          </cell>
          <cell r="N4058">
            <v>2</v>
          </cell>
          <cell r="O4058">
            <v>2</v>
          </cell>
          <cell r="Q4058">
            <v>19002</v>
          </cell>
          <cell r="R4058">
            <v>15800</v>
          </cell>
          <cell r="S4058">
            <v>15800</v>
          </cell>
          <cell r="T4058">
            <v>433</v>
          </cell>
        </row>
        <row r="4059">
          <cell r="C4059" t="str">
            <v>город Пермь</v>
          </cell>
          <cell r="D4059" t="str">
            <v>г. Пермь, пр-т Парковый, д. 40А</v>
          </cell>
          <cell r="E4059" t="b">
            <v>1</v>
          </cell>
          <cell r="F4059">
            <v>2004</v>
          </cell>
          <cell r="H4059" t="str">
            <v>панель</v>
          </cell>
          <cell r="L4059">
            <v>10</v>
          </cell>
          <cell r="M4059">
            <v>7</v>
          </cell>
          <cell r="N4059">
            <v>7</v>
          </cell>
          <cell r="O4059">
            <v>7</v>
          </cell>
          <cell r="Q4059">
            <v>18097</v>
          </cell>
          <cell r="R4059">
            <v>18097</v>
          </cell>
          <cell r="S4059">
            <v>17328</v>
          </cell>
        </row>
        <row r="4060">
          <cell r="C4060" t="str">
            <v>город Пермь</v>
          </cell>
          <cell r="D4060" t="str">
            <v>г. Пермь, пр-т Парковый, д. 41А</v>
          </cell>
          <cell r="E4060" t="b">
            <v>1</v>
          </cell>
          <cell r="F4060">
            <v>1981</v>
          </cell>
          <cell r="H4060" t="str">
            <v>Панель</v>
          </cell>
          <cell r="L4060">
            <v>9</v>
          </cell>
          <cell r="M4060">
            <v>4</v>
          </cell>
          <cell r="N4060">
            <v>4</v>
          </cell>
          <cell r="O4060">
            <v>4</v>
          </cell>
          <cell r="Q4060">
            <v>8853</v>
          </cell>
          <cell r="R4060">
            <v>7474.3</v>
          </cell>
          <cell r="S4060">
            <v>7100.585</v>
          </cell>
          <cell r="T4060">
            <v>336</v>
          </cell>
        </row>
        <row r="4061">
          <cell r="C4061" t="str">
            <v>город Пермь</v>
          </cell>
          <cell r="D4061" t="str">
            <v>г. Пермь, пр-т Парковый, д. 41Б</v>
          </cell>
          <cell r="E4061" t="b">
            <v>1</v>
          </cell>
          <cell r="F4061">
            <v>1986</v>
          </cell>
          <cell r="H4061" t="str">
            <v>Кирпич</v>
          </cell>
          <cell r="L4061">
            <v>9</v>
          </cell>
          <cell r="M4061">
            <v>1</v>
          </cell>
          <cell r="N4061">
            <v>1</v>
          </cell>
          <cell r="O4061">
            <v>1</v>
          </cell>
          <cell r="Q4061">
            <v>2314.6999999999998</v>
          </cell>
          <cell r="R4061">
            <v>1934</v>
          </cell>
          <cell r="S4061">
            <v>1934</v>
          </cell>
          <cell r="T4061">
            <v>129</v>
          </cell>
        </row>
        <row r="4062">
          <cell r="C4062" t="str">
            <v>город Пермь</v>
          </cell>
          <cell r="D4062" t="str">
            <v>г. Пермь, пр-т Парковый, д. 41В</v>
          </cell>
          <cell r="E4062" t="b">
            <v>1</v>
          </cell>
          <cell r="F4062">
            <v>1962</v>
          </cell>
          <cell r="H4062" t="str">
            <v>Кирпич</v>
          </cell>
          <cell r="L4062">
            <v>9</v>
          </cell>
          <cell r="M4062">
            <v>2</v>
          </cell>
          <cell r="N4062">
            <v>2</v>
          </cell>
          <cell r="O4062">
            <v>2</v>
          </cell>
          <cell r="Q4062">
            <v>1636.66</v>
          </cell>
          <cell r="R4062">
            <v>1333</v>
          </cell>
          <cell r="S4062">
            <v>1333</v>
          </cell>
          <cell r="T4062">
            <v>58</v>
          </cell>
        </row>
        <row r="4063">
          <cell r="C4063" t="str">
            <v>город Пермь</v>
          </cell>
          <cell r="D4063" t="str">
            <v>г. Пермь, пр-т Парковый, д. 41Г</v>
          </cell>
          <cell r="E4063" t="b">
            <v>1</v>
          </cell>
          <cell r="F4063">
            <v>1982</v>
          </cell>
          <cell r="H4063" t="str">
            <v>Панель</v>
          </cell>
          <cell r="L4063">
            <v>9</v>
          </cell>
          <cell r="M4063">
            <v>2</v>
          </cell>
          <cell r="N4063">
            <v>2</v>
          </cell>
          <cell r="O4063">
            <v>2</v>
          </cell>
          <cell r="Q4063">
            <v>4417.1499999999996</v>
          </cell>
          <cell r="R4063">
            <v>3841</v>
          </cell>
          <cell r="S4063">
            <v>3841</v>
          </cell>
          <cell r="T4063">
            <v>256</v>
          </cell>
        </row>
        <row r="4064">
          <cell r="C4064" t="str">
            <v>город Пермь</v>
          </cell>
          <cell r="D4064" t="str">
            <v>г. Пермь, пр-т Парковый, д. 45А</v>
          </cell>
          <cell r="E4064" t="b">
            <v>1</v>
          </cell>
          <cell r="F4064">
            <v>1983</v>
          </cell>
          <cell r="H4064" t="str">
            <v>панель</v>
          </cell>
          <cell r="L4064">
            <v>9</v>
          </cell>
          <cell r="M4064">
            <v>4</v>
          </cell>
          <cell r="N4064">
            <v>4</v>
          </cell>
          <cell r="O4064">
            <v>4</v>
          </cell>
          <cell r="Q4064">
            <v>9123.5</v>
          </cell>
          <cell r="R4064">
            <v>7581.4</v>
          </cell>
          <cell r="S4064">
            <v>7581.4</v>
          </cell>
          <cell r="T4064">
            <v>378</v>
          </cell>
        </row>
        <row r="4065">
          <cell r="C4065" t="str">
            <v>город Пермь</v>
          </cell>
          <cell r="D4065" t="str">
            <v>г. Пермь, пр-т Парковый, д. 45Б</v>
          </cell>
          <cell r="E4065" t="b">
            <v>1</v>
          </cell>
          <cell r="F4065">
            <v>1987</v>
          </cell>
          <cell r="H4065" t="str">
            <v>Кирпич</v>
          </cell>
          <cell r="L4065">
            <v>9</v>
          </cell>
          <cell r="M4065">
            <v>1</v>
          </cell>
          <cell r="N4065">
            <v>1</v>
          </cell>
          <cell r="O4065">
            <v>1</v>
          </cell>
          <cell r="Q4065">
            <v>2372.3000000000002</v>
          </cell>
          <cell r="R4065">
            <v>1196.7</v>
          </cell>
          <cell r="S4065">
            <v>1196.7</v>
          </cell>
          <cell r="T4065">
            <v>102</v>
          </cell>
        </row>
        <row r="4066">
          <cell r="C4066" t="str">
            <v>город Пермь</v>
          </cell>
          <cell r="D4066" t="str">
            <v>г. Пермь, пр-т Парковый, д. 45В</v>
          </cell>
          <cell r="E4066" t="b">
            <v>1</v>
          </cell>
          <cell r="F4066">
            <v>1991</v>
          </cell>
          <cell r="K4066" t="str">
            <v>имеется</v>
          </cell>
          <cell r="L4066">
            <v>9</v>
          </cell>
          <cell r="M4066">
            <v>2</v>
          </cell>
          <cell r="N4066">
            <v>2</v>
          </cell>
          <cell r="O4066">
            <v>2</v>
          </cell>
          <cell r="Q4066">
            <v>11669.6</v>
          </cell>
          <cell r="S4066">
            <v>6000</v>
          </cell>
        </row>
        <row r="4067">
          <cell r="C4067" t="str">
            <v>город Пермь</v>
          </cell>
          <cell r="D4067" t="str">
            <v>г. Пермь, пр-т Парковый, д. 45Г</v>
          </cell>
          <cell r="E4067" t="b">
            <v>1</v>
          </cell>
          <cell r="F4067">
            <v>2013</v>
          </cell>
          <cell r="K4067" t="str">
            <v>имеется</v>
          </cell>
          <cell r="L4067">
            <v>16</v>
          </cell>
          <cell r="M4067">
            <v>3</v>
          </cell>
          <cell r="N4067">
            <v>6</v>
          </cell>
          <cell r="O4067">
            <v>3</v>
          </cell>
          <cell r="P4067">
            <v>3</v>
          </cell>
          <cell r="Q4067">
            <v>16031.6</v>
          </cell>
          <cell r="R4067">
            <v>11669.6</v>
          </cell>
          <cell r="S4067">
            <v>6158.8</v>
          </cell>
        </row>
        <row r="4068">
          <cell r="C4068" t="str">
            <v>город Пермь</v>
          </cell>
          <cell r="D4068" t="str">
            <v>г. Пермь, пр-т Парковый, д. 5/1</v>
          </cell>
          <cell r="E4068" t="b">
            <v>1</v>
          </cell>
          <cell r="F4068">
            <v>1991</v>
          </cell>
          <cell r="I4068" t="str">
            <v>плоская</v>
          </cell>
          <cell r="K4068" t="str">
            <v>имеется</v>
          </cell>
          <cell r="L4068">
            <v>10</v>
          </cell>
          <cell r="M4068">
            <v>1</v>
          </cell>
          <cell r="N4068">
            <v>2</v>
          </cell>
          <cell r="O4068">
            <v>1</v>
          </cell>
          <cell r="P4068">
            <v>1</v>
          </cell>
          <cell r="Q4068">
            <v>3726.3</v>
          </cell>
          <cell r="R4068">
            <v>2974.4</v>
          </cell>
          <cell r="S4068">
            <v>2974.4</v>
          </cell>
          <cell r="T4068">
            <v>120</v>
          </cell>
        </row>
        <row r="4069">
          <cell r="C4069" t="str">
            <v>город Пермь</v>
          </cell>
          <cell r="D4069" t="str">
            <v>г. Пермь, пр-т Парковый, д. 54/1</v>
          </cell>
          <cell r="E4069" t="b">
            <v>1</v>
          </cell>
          <cell r="F4069">
            <v>1991</v>
          </cell>
          <cell r="J4069" t="str">
            <v>ГАЗ</v>
          </cell>
          <cell r="K4069" t="str">
            <v>имеется</v>
          </cell>
          <cell r="L4069">
            <v>16</v>
          </cell>
          <cell r="M4069">
            <v>1</v>
          </cell>
          <cell r="N4069">
            <v>2</v>
          </cell>
          <cell r="O4069">
            <v>1</v>
          </cell>
          <cell r="P4069">
            <v>1</v>
          </cell>
          <cell r="Q4069">
            <v>6745.7</v>
          </cell>
          <cell r="R4069">
            <v>1062</v>
          </cell>
          <cell r="S4069">
            <v>955.8</v>
          </cell>
        </row>
        <row r="4070">
          <cell r="C4070" t="str">
            <v>город Пермь</v>
          </cell>
          <cell r="D4070" t="str">
            <v>г. Пермь, пр-т Парковый, д. 54/2</v>
          </cell>
          <cell r="E4070" t="b">
            <v>1</v>
          </cell>
          <cell r="F4070">
            <v>1969</v>
          </cell>
          <cell r="H4070" t="str">
            <v>Кирпич</v>
          </cell>
          <cell r="L4070">
            <v>5</v>
          </cell>
          <cell r="M4070">
            <v>4</v>
          </cell>
          <cell r="Q4070">
            <v>3081.6</v>
          </cell>
          <cell r="R4070">
            <v>2950.51</v>
          </cell>
          <cell r="S4070">
            <v>2950.51</v>
          </cell>
          <cell r="T4070">
            <v>210</v>
          </cell>
        </row>
        <row r="4071">
          <cell r="C4071" t="str">
            <v>город Пермь</v>
          </cell>
          <cell r="D4071" t="str">
            <v>г. Пермь, ул. 13-я Линия, д. 10</v>
          </cell>
          <cell r="E4071" t="b">
            <v>1</v>
          </cell>
          <cell r="F4071">
            <v>1988</v>
          </cell>
          <cell r="H4071" t="str">
            <v>Кирпич</v>
          </cell>
          <cell r="L4071">
            <v>5</v>
          </cell>
          <cell r="M4071">
            <v>8</v>
          </cell>
          <cell r="Q4071">
            <v>3517.2</v>
          </cell>
          <cell r="R4071">
            <v>3517.2</v>
          </cell>
          <cell r="S4071">
            <v>3517.2</v>
          </cell>
          <cell r="T4071">
            <v>136</v>
          </cell>
        </row>
        <row r="4072">
          <cell r="C4072" t="str">
            <v>город Пермь</v>
          </cell>
          <cell r="D4072" t="str">
            <v>г. Пермь, ул. 1-я Гиринская, д. 23</v>
          </cell>
          <cell r="E4072" t="b">
            <v>1</v>
          </cell>
          <cell r="F4072">
            <v>2022</v>
          </cell>
          <cell r="H4072" t="str">
            <v>Из прочих материалов</v>
          </cell>
          <cell r="I4072" t="str">
            <v>плоская</v>
          </cell>
          <cell r="J4072" t="str">
            <v>ГАЗ</v>
          </cell>
          <cell r="K4072" t="str">
            <v>имеется</v>
          </cell>
          <cell r="L4072">
            <v>5</v>
          </cell>
          <cell r="M4072">
            <v>2</v>
          </cell>
          <cell r="Q4072">
            <v>4627.2</v>
          </cell>
          <cell r="R4072">
            <v>2887.3</v>
          </cell>
          <cell r="S4072">
            <v>2887.3</v>
          </cell>
        </row>
        <row r="4073">
          <cell r="C4073" t="str">
            <v>город Пермь</v>
          </cell>
          <cell r="D4073" t="str">
            <v>г. Пермь, ул. 1-я Ипподромная, д. 5</v>
          </cell>
          <cell r="E4073" t="b">
            <v>1</v>
          </cell>
          <cell r="F4073">
            <v>2012</v>
          </cell>
          <cell r="H4073" t="str">
            <v>Кирпич</v>
          </cell>
          <cell r="L4073">
            <v>16</v>
          </cell>
          <cell r="M4073">
            <v>1</v>
          </cell>
          <cell r="N4073">
            <v>2</v>
          </cell>
          <cell r="O4073">
            <v>1</v>
          </cell>
          <cell r="P4073">
            <v>1</v>
          </cell>
          <cell r="Q4073">
            <v>7750.1</v>
          </cell>
          <cell r="R4073">
            <v>6190.1</v>
          </cell>
          <cell r="S4073">
            <v>6190.1</v>
          </cell>
          <cell r="T4073">
            <v>120</v>
          </cell>
        </row>
        <row r="4074">
          <cell r="C4074" t="str">
            <v>город Пермь</v>
          </cell>
          <cell r="D4074" t="str">
            <v>г. Пермь, ул. 1-я Колхозная, д. 2</v>
          </cell>
          <cell r="E4074" t="b">
            <v>1</v>
          </cell>
          <cell r="F4074">
            <v>1983</v>
          </cell>
          <cell r="L4074">
            <v>5</v>
          </cell>
          <cell r="M4074">
            <v>8</v>
          </cell>
          <cell r="Q4074">
            <v>6277</v>
          </cell>
          <cell r="R4074">
            <v>3379.5</v>
          </cell>
          <cell r="S4074">
            <v>3379.5</v>
          </cell>
        </row>
        <row r="4075">
          <cell r="C4075" t="str">
            <v>город Пермь</v>
          </cell>
          <cell r="D4075" t="str">
            <v>г. Пермь, ул. 1-я Колхозная, д. 4</v>
          </cell>
          <cell r="E4075" t="b">
            <v>1</v>
          </cell>
          <cell r="F4075">
            <v>1988</v>
          </cell>
          <cell r="H4075" t="str">
            <v>панель</v>
          </cell>
          <cell r="L4075">
            <v>9</v>
          </cell>
          <cell r="M4075">
            <v>5</v>
          </cell>
          <cell r="N4075">
            <v>5</v>
          </cell>
          <cell r="O4075">
            <v>5</v>
          </cell>
          <cell r="Q4075">
            <v>9990.2999999999993</v>
          </cell>
          <cell r="R4075">
            <v>6008.2</v>
          </cell>
          <cell r="S4075">
            <v>6008.2</v>
          </cell>
          <cell r="T4075">
            <v>200</v>
          </cell>
        </row>
        <row r="4076">
          <cell r="C4076" t="str">
            <v>город Пермь</v>
          </cell>
          <cell r="D4076" t="str">
            <v>г. Пермь, ул. 1-я Колхозная, д. 8</v>
          </cell>
          <cell r="E4076" t="b">
            <v>1</v>
          </cell>
          <cell r="F4076">
            <v>1990</v>
          </cell>
          <cell r="K4076" t="str">
            <v>имеется</v>
          </cell>
          <cell r="L4076">
            <v>9</v>
          </cell>
          <cell r="M4076">
            <v>6</v>
          </cell>
          <cell r="N4076">
            <v>6</v>
          </cell>
          <cell r="O4076">
            <v>6</v>
          </cell>
          <cell r="Q4076">
            <v>12287.4</v>
          </cell>
          <cell r="R4076">
            <v>243.9</v>
          </cell>
          <cell r="S4076">
            <v>12043.5</v>
          </cell>
        </row>
        <row r="4077">
          <cell r="C4077" t="str">
            <v>город Пермь</v>
          </cell>
          <cell r="D4077" t="str">
            <v>г. Пермь, ул. 1-я Красноармейская, д. 3</v>
          </cell>
          <cell r="E4077" t="b">
            <v>1</v>
          </cell>
          <cell r="F4077">
            <v>2012</v>
          </cell>
          <cell r="I4077" t="str">
            <v>скатная</v>
          </cell>
          <cell r="K4077" t="str">
            <v>имеется</v>
          </cell>
          <cell r="L4077">
            <v>15</v>
          </cell>
          <cell r="M4077">
            <v>3</v>
          </cell>
          <cell r="N4077">
            <v>9</v>
          </cell>
          <cell r="Q4077">
            <v>16670.5</v>
          </cell>
          <cell r="R4077">
            <v>11865.2</v>
          </cell>
          <cell r="S4077">
            <v>2236.4</v>
          </cell>
          <cell r="T4077">
            <v>354</v>
          </cell>
        </row>
        <row r="4078">
          <cell r="C4078" t="str">
            <v>город Пермь</v>
          </cell>
          <cell r="D4078" t="str">
            <v>г. Пермь, ул. 1-я Красноармейская, д. 5</v>
          </cell>
          <cell r="E4078" t="b">
            <v>1</v>
          </cell>
          <cell r="F4078">
            <v>2014</v>
          </cell>
          <cell r="I4078" t="str">
            <v>плоская</v>
          </cell>
          <cell r="K4078" t="str">
            <v>имеется</v>
          </cell>
          <cell r="L4078">
            <v>19</v>
          </cell>
          <cell r="M4078">
            <v>2</v>
          </cell>
          <cell r="N4078">
            <v>4</v>
          </cell>
          <cell r="O4078">
            <v>2</v>
          </cell>
          <cell r="P4078">
            <v>2</v>
          </cell>
          <cell r="Q4078">
            <v>10421.1</v>
          </cell>
          <cell r="R4078">
            <v>5637.1</v>
          </cell>
          <cell r="S4078">
            <v>5073.3900000000003</v>
          </cell>
          <cell r="T4078">
            <v>181</v>
          </cell>
        </row>
        <row r="4079">
          <cell r="C4079" t="str">
            <v>город Пермь</v>
          </cell>
          <cell r="D4079" t="str">
            <v>г. Пермь, ул. 1-я Красноармейская, д. 31</v>
          </cell>
          <cell r="E4079" t="b">
            <v>1</v>
          </cell>
          <cell r="F4079">
            <v>1998</v>
          </cell>
          <cell r="I4079" t="str">
            <v>скатная</v>
          </cell>
          <cell r="K4079" t="str">
            <v>имеется</v>
          </cell>
          <cell r="L4079">
            <v>10</v>
          </cell>
          <cell r="M4079">
            <v>3</v>
          </cell>
          <cell r="N4079">
            <v>3</v>
          </cell>
          <cell r="O4079">
            <v>3</v>
          </cell>
          <cell r="Q4079">
            <v>12811.9</v>
          </cell>
          <cell r="R4079">
            <v>7818.1</v>
          </cell>
          <cell r="S4079">
            <v>2258.1999999999998</v>
          </cell>
          <cell r="T4079">
            <v>157</v>
          </cell>
        </row>
        <row r="4080">
          <cell r="C4080" t="str">
            <v>город Пермь</v>
          </cell>
          <cell r="D4080" t="str">
            <v>г. Пермь, ул. 1-я Красноармейская, д. 37</v>
          </cell>
          <cell r="E4080" t="b">
            <v>1</v>
          </cell>
          <cell r="F4080">
            <v>2014</v>
          </cell>
          <cell r="H4080" t="str">
            <v>Кирпич</v>
          </cell>
          <cell r="L4080">
            <v>4</v>
          </cell>
          <cell r="M4080">
            <v>4</v>
          </cell>
          <cell r="Q4080">
            <v>2771.2</v>
          </cell>
          <cell r="R4080">
            <v>2745.7000000000003</v>
          </cell>
          <cell r="S4080">
            <v>2330.8000000000002</v>
          </cell>
          <cell r="T4080">
            <v>76</v>
          </cell>
        </row>
        <row r="4081">
          <cell r="C4081" t="str">
            <v>город Пермь</v>
          </cell>
          <cell r="D4081" t="str">
            <v>г. Пермь, ул. 1-я Красноармейская, д. 41</v>
          </cell>
          <cell r="E4081" t="b">
            <v>1</v>
          </cell>
          <cell r="F4081">
            <v>2014</v>
          </cell>
          <cell r="H4081" t="str">
            <v>Панель</v>
          </cell>
          <cell r="L4081">
            <v>5</v>
          </cell>
          <cell r="M4081">
            <v>4</v>
          </cell>
          <cell r="Q4081">
            <v>3622.9</v>
          </cell>
          <cell r="R4081">
            <v>3337.9</v>
          </cell>
          <cell r="S4081">
            <v>3337.9</v>
          </cell>
          <cell r="T4081">
            <v>134</v>
          </cell>
        </row>
        <row r="4082">
          <cell r="C4082" t="str">
            <v>город Пермь</v>
          </cell>
          <cell r="D4082" t="str">
            <v>г. Пермь, ул. 1-я Красноармейская, д. 43</v>
          </cell>
          <cell r="E4082" t="b">
            <v>1</v>
          </cell>
          <cell r="F4082">
            <v>2014</v>
          </cell>
          <cell r="H4082" t="str">
            <v>Панель</v>
          </cell>
          <cell r="L4082">
            <v>5</v>
          </cell>
          <cell r="M4082">
            <v>3</v>
          </cell>
          <cell r="Q4082">
            <v>2838.1</v>
          </cell>
          <cell r="R4082">
            <v>2770.7</v>
          </cell>
          <cell r="S4082">
            <v>2331.1</v>
          </cell>
          <cell r="T4082">
            <v>80</v>
          </cell>
        </row>
        <row r="4083">
          <cell r="C4083" t="str">
            <v>город Пермь</v>
          </cell>
          <cell r="D4083" t="str">
            <v>г. Пермь, ул. 1-я Красноармейская, д. 46</v>
          </cell>
          <cell r="E4083" t="b">
            <v>1</v>
          </cell>
          <cell r="F4083">
            <v>2014</v>
          </cell>
          <cell r="H4083" t="str">
            <v>Кирпич</v>
          </cell>
          <cell r="L4083">
            <v>5</v>
          </cell>
          <cell r="M4083">
            <v>2</v>
          </cell>
          <cell r="Q4083">
            <v>1566.8</v>
          </cell>
          <cell r="R4083">
            <v>1419.5</v>
          </cell>
          <cell r="S4083">
            <v>1419.5</v>
          </cell>
          <cell r="T4083">
            <v>58</v>
          </cell>
        </row>
        <row r="4084">
          <cell r="C4084" t="str">
            <v>город Пермь</v>
          </cell>
          <cell r="D4084" t="str">
            <v>г. Пермь, ул. 1-я Красноармейская, д. 50</v>
          </cell>
          <cell r="E4084" t="b">
            <v>1</v>
          </cell>
          <cell r="F4084">
            <v>1961</v>
          </cell>
          <cell r="H4084" t="str">
            <v>Кирпич</v>
          </cell>
          <cell r="L4084">
            <v>5</v>
          </cell>
          <cell r="M4084">
            <v>2</v>
          </cell>
          <cell r="Q4084">
            <v>1591.6</v>
          </cell>
          <cell r="R4084">
            <v>1591.6</v>
          </cell>
          <cell r="S4084">
            <v>1425.1</v>
          </cell>
          <cell r="T4084">
            <v>48</v>
          </cell>
        </row>
        <row r="4085">
          <cell r="C4085" t="str">
            <v>город Пермь</v>
          </cell>
          <cell r="D4085" t="str">
            <v>г. Пермь, ул. 1-я Красноармейская, д. 52</v>
          </cell>
          <cell r="E4085" t="b">
            <v>1</v>
          </cell>
          <cell r="F4085">
            <v>1963</v>
          </cell>
          <cell r="H4085" t="str">
            <v>Кирпич</v>
          </cell>
          <cell r="L4085">
            <v>5</v>
          </cell>
          <cell r="M4085">
            <v>4</v>
          </cell>
          <cell r="Q4085">
            <v>3268.7</v>
          </cell>
          <cell r="R4085">
            <v>3268.7</v>
          </cell>
          <cell r="S4085">
            <v>2626.6</v>
          </cell>
          <cell r="T4085">
            <v>113</v>
          </cell>
        </row>
        <row r="4086">
          <cell r="C4086" t="str">
            <v>город Пермь</v>
          </cell>
          <cell r="D4086" t="str">
            <v>г. Пермь, ул. 1-я Красноармейская, д. 41А</v>
          </cell>
          <cell r="E4086" t="b">
            <v>1</v>
          </cell>
          <cell r="F4086">
            <v>2013</v>
          </cell>
          <cell r="H4086" t="str">
            <v>кирпич</v>
          </cell>
          <cell r="I4086" t="str">
            <v>плоская</v>
          </cell>
          <cell r="L4086">
            <v>9</v>
          </cell>
          <cell r="M4086">
            <v>1</v>
          </cell>
          <cell r="N4086">
            <v>2</v>
          </cell>
          <cell r="O4086">
            <v>2</v>
          </cell>
          <cell r="Q4086">
            <v>10421.1</v>
          </cell>
          <cell r="R4086">
            <v>10421.1</v>
          </cell>
          <cell r="S4086">
            <v>5637.1</v>
          </cell>
        </row>
        <row r="4087">
          <cell r="C4087" t="str">
            <v>город Пермь</v>
          </cell>
          <cell r="D4087" t="str">
            <v>г. Пермь, ул. 1-я Красноармейская, д. 44А</v>
          </cell>
          <cell r="E4087" t="b">
            <v>1</v>
          </cell>
          <cell r="F4087">
            <v>1965</v>
          </cell>
          <cell r="H4087" t="str">
            <v>Кирпич</v>
          </cell>
          <cell r="L4087">
            <v>5</v>
          </cell>
          <cell r="M4087">
            <v>3</v>
          </cell>
          <cell r="Q4087">
            <v>2646.37</v>
          </cell>
          <cell r="R4087">
            <v>2468</v>
          </cell>
          <cell r="S4087">
            <v>2135.9</v>
          </cell>
          <cell r="T4087">
            <v>79</v>
          </cell>
        </row>
        <row r="4088">
          <cell r="C4088" t="str">
            <v>город Пермь</v>
          </cell>
          <cell r="D4088" t="str">
            <v>г. Пермь, ул. 1-я Красноармейская, д. 56А</v>
          </cell>
          <cell r="E4088" t="b">
            <v>1</v>
          </cell>
          <cell r="F4088">
            <v>1963</v>
          </cell>
          <cell r="H4088" t="str">
            <v>Кирпич</v>
          </cell>
          <cell r="L4088">
            <v>5</v>
          </cell>
          <cell r="M4088">
            <v>4</v>
          </cell>
          <cell r="Q4088">
            <v>3227.6</v>
          </cell>
          <cell r="R4088">
            <v>3207.3</v>
          </cell>
          <cell r="S4088">
            <v>2609.5</v>
          </cell>
          <cell r="T4088">
            <v>106</v>
          </cell>
        </row>
        <row r="4089">
          <cell r="C4089" t="str">
            <v>город Пермь</v>
          </cell>
          <cell r="D4089" t="str">
            <v>г. Пермь, ул. 1-я Красноармейская, д. 58А</v>
          </cell>
          <cell r="E4089" t="b">
            <v>1</v>
          </cell>
          <cell r="F4089">
            <v>1962</v>
          </cell>
          <cell r="H4089" t="str">
            <v>Кирпич</v>
          </cell>
          <cell r="L4089">
            <v>5</v>
          </cell>
          <cell r="M4089">
            <v>2</v>
          </cell>
          <cell r="Q4089">
            <v>1885.4</v>
          </cell>
          <cell r="R4089">
            <v>1741.6999999999998</v>
          </cell>
          <cell r="S4089">
            <v>1308.3</v>
          </cell>
          <cell r="T4089">
            <v>37</v>
          </cell>
        </row>
        <row r="4090">
          <cell r="C4090" t="str">
            <v>город Пермь</v>
          </cell>
          <cell r="D4090" t="str">
            <v>г. Пермь, ул. 1-я Нейвинская, д. 1</v>
          </cell>
          <cell r="E4090" t="b">
            <v>1</v>
          </cell>
          <cell r="F4090">
            <v>1973</v>
          </cell>
          <cell r="H4090" t="str">
            <v>Кирпич</v>
          </cell>
          <cell r="L4090">
            <v>5</v>
          </cell>
          <cell r="M4090">
            <v>2</v>
          </cell>
          <cell r="Q4090">
            <v>3972.5</v>
          </cell>
          <cell r="R4090">
            <v>2582.1</v>
          </cell>
          <cell r="S4090">
            <v>2502.1</v>
          </cell>
          <cell r="T4090">
            <v>292</v>
          </cell>
        </row>
        <row r="4091">
          <cell r="C4091" t="str">
            <v>город Пермь</v>
          </cell>
          <cell r="D4091" t="str">
            <v>г. Пермь, ул. 25 Октября, д. 4</v>
          </cell>
          <cell r="E4091" t="b">
            <v>1</v>
          </cell>
          <cell r="F4091">
            <v>1958</v>
          </cell>
          <cell r="H4091" t="str">
            <v>Кирпич</v>
          </cell>
          <cell r="L4091">
            <v>6</v>
          </cell>
          <cell r="M4091">
            <v>4</v>
          </cell>
          <cell r="Q4091">
            <v>4565.8</v>
          </cell>
          <cell r="R4091">
            <v>3686.0499999999997</v>
          </cell>
          <cell r="S4091">
            <v>2810.45</v>
          </cell>
          <cell r="T4091">
            <v>96</v>
          </cell>
        </row>
        <row r="4092">
          <cell r="C4092" t="str">
            <v>город Пермь</v>
          </cell>
          <cell r="D4092" t="str">
            <v>г. Пермь, ул. 25 Октября, д. 5</v>
          </cell>
          <cell r="E4092" t="b">
            <v>1</v>
          </cell>
          <cell r="F4092">
            <v>1959</v>
          </cell>
          <cell r="H4092" t="str">
            <v>Кирпич</v>
          </cell>
          <cell r="L4092">
            <v>5</v>
          </cell>
          <cell r="M4092">
            <v>2</v>
          </cell>
          <cell r="Q4092">
            <v>1717.3</v>
          </cell>
          <cell r="R4092">
            <v>1685.7</v>
          </cell>
          <cell r="S4092">
            <v>1685.7</v>
          </cell>
          <cell r="T4092">
            <v>72</v>
          </cell>
        </row>
        <row r="4093">
          <cell r="C4093" t="str">
            <v>город Пермь</v>
          </cell>
          <cell r="D4093" t="str">
            <v>г. Пермь, ул. 25 Октября, д. 8</v>
          </cell>
          <cell r="E4093" t="b">
            <v>1</v>
          </cell>
          <cell r="F4093">
            <v>1948</v>
          </cell>
          <cell r="H4093" t="str">
            <v>Кирпич</v>
          </cell>
          <cell r="L4093">
            <v>4</v>
          </cell>
          <cell r="M4093">
            <v>2</v>
          </cell>
          <cell r="Q4093">
            <v>2077.1</v>
          </cell>
          <cell r="R4093">
            <v>1580.4</v>
          </cell>
          <cell r="S4093">
            <v>1580.4</v>
          </cell>
          <cell r="T4093">
            <v>13</v>
          </cell>
        </row>
        <row r="4094">
          <cell r="C4094" t="str">
            <v>город Пермь</v>
          </cell>
          <cell r="D4094" t="str">
            <v>г. Пермь, ул. 25 Октября, д. 17</v>
          </cell>
          <cell r="E4094" t="b">
            <v>1</v>
          </cell>
          <cell r="F4094">
            <v>2005</v>
          </cell>
          <cell r="I4094" t="str">
            <v>плоская</v>
          </cell>
          <cell r="K4094" t="str">
            <v>имеется</v>
          </cell>
          <cell r="L4094">
            <v>11</v>
          </cell>
          <cell r="M4094">
            <v>5</v>
          </cell>
          <cell r="N4094">
            <v>5</v>
          </cell>
          <cell r="O4094">
            <v>5</v>
          </cell>
          <cell r="Q4094">
            <v>10470</v>
          </cell>
          <cell r="R4094">
            <v>8494.5</v>
          </cell>
          <cell r="S4094">
            <v>892.1</v>
          </cell>
          <cell r="T4094">
            <v>87</v>
          </cell>
        </row>
        <row r="4095">
          <cell r="C4095" t="str">
            <v>город Пермь</v>
          </cell>
          <cell r="D4095" t="str">
            <v>г. Пермь, ул. 25 Октября, д. 24</v>
          </cell>
          <cell r="E4095" t="b">
            <v>1</v>
          </cell>
          <cell r="F4095">
            <v>1955</v>
          </cell>
          <cell r="H4095" t="str">
            <v>Кирпич</v>
          </cell>
          <cell r="L4095">
            <v>5</v>
          </cell>
          <cell r="M4095">
            <v>2</v>
          </cell>
          <cell r="Q4095">
            <v>2393.6</v>
          </cell>
          <cell r="R4095">
            <v>2010.1</v>
          </cell>
          <cell r="S4095">
            <v>1564.8</v>
          </cell>
          <cell r="T4095">
            <v>54</v>
          </cell>
        </row>
        <row r="4096">
          <cell r="C4096" t="str">
            <v>город Пермь</v>
          </cell>
          <cell r="D4096" t="str">
            <v>г. Пермь, ул. 25 Октября, д. 27</v>
          </cell>
          <cell r="E4096" t="b">
            <v>1</v>
          </cell>
          <cell r="F4096">
            <v>1948</v>
          </cell>
          <cell r="H4096" t="str">
            <v>Кирпич</v>
          </cell>
          <cell r="L4096">
            <v>4</v>
          </cell>
          <cell r="M4096">
            <v>3</v>
          </cell>
          <cell r="Q4096">
            <v>2536.6</v>
          </cell>
          <cell r="R4096">
            <v>2190.6999999999998</v>
          </cell>
          <cell r="S4096">
            <v>1895.4862499999999</v>
          </cell>
          <cell r="T4096">
            <v>63</v>
          </cell>
        </row>
        <row r="4097">
          <cell r="C4097" t="str">
            <v>город Пермь</v>
          </cell>
          <cell r="D4097" t="str">
            <v>г. Пермь, ул. 25 Октября, д. 29</v>
          </cell>
          <cell r="E4097" t="b">
            <v>1</v>
          </cell>
          <cell r="F4097">
            <v>1994</v>
          </cell>
          <cell r="I4097" t="str">
            <v>плоская</v>
          </cell>
          <cell r="K4097" t="str">
            <v>имеется</v>
          </cell>
          <cell r="L4097">
            <v>10</v>
          </cell>
          <cell r="M4097">
            <v>1</v>
          </cell>
          <cell r="N4097">
            <v>1</v>
          </cell>
          <cell r="O4097">
            <v>1</v>
          </cell>
          <cell r="Q4097">
            <v>2246.6</v>
          </cell>
          <cell r="R4097">
            <v>1933.2</v>
          </cell>
          <cell r="S4097">
            <v>1736</v>
          </cell>
          <cell r="T4097">
            <v>72</v>
          </cell>
        </row>
        <row r="4098">
          <cell r="C4098" t="str">
            <v>город Пермь</v>
          </cell>
          <cell r="D4098" t="str">
            <v>г. Пермь, ул. 25 Октября, д. 38</v>
          </cell>
          <cell r="E4098" t="b">
            <v>1</v>
          </cell>
          <cell r="F4098">
            <v>2014</v>
          </cell>
          <cell r="H4098" t="str">
            <v>Кирпич</v>
          </cell>
          <cell r="L4098">
            <v>10</v>
          </cell>
          <cell r="M4098">
            <v>5</v>
          </cell>
          <cell r="N4098">
            <v>5</v>
          </cell>
          <cell r="O4098">
            <v>5</v>
          </cell>
          <cell r="Q4098">
            <v>11133.8</v>
          </cell>
          <cell r="R4098">
            <v>11045.5</v>
          </cell>
          <cell r="S4098">
            <v>11045.5</v>
          </cell>
          <cell r="T4098">
            <v>441</v>
          </cell>
        </row>
        <row r="4099">
          <cell r="C4099" t="str">
            <v>город Пермь</v>
          </cell>
          <cell r="D4099" t="str">
            <v>г. Пермь, ул. 25 Октября, д. 45</v>
          </cell>
          <cell r="E4099" t="b">
            <v>1</v>
          </cell>
          <cell r="F4099">
            <v>1942</v>
          </cell>
          <cell r="H4099" t="str">
            <v>Кирпич</v>
          </cell>
          <cell r="L4099">
            <v>4</v>
          </cell>
          <cell r="M4099">
            <v>4</v>
          </cell>
          <cell r="Q4099">
            <v>4585.8999999999996</v>
          </cell>
          <cell r="R4099">
            <v>3401.1</v>
          </cell>
          <cell r="S4099">
            <v>3401.1</v>
          </cell>
          <cell r="T4099">
            <v>123</v>
          </cell>
        </row>
        <row r="4100">
          <cell r="C4100" t="str">
            <v>город Пермь</v>
          </cell>
          <cell r="D4100" t="str">
            <v>г. Пермь, ул. 25 Октября, д. 64</v>
          </cell>
          <cell r="E4100" t="b">
            <v>1</v>
          </cell>
          <cell r="F4100">
            <v>1987</v>
          </cell>
          <cell r="H4100" t="str">
            <v>Кирпич</v>
          </cell>
          <cell r="L4100">
            <v>10</v>
          </cell>
          <cell r="M4100">
            <v>3</v>
          </cell>
          <cell r="N4100">
            <v>3</v>
          </cell>
          <cell r="O4100">
            <v>3</v>
          </cell>
          <cell r="Q4100">
            <v>7643.3</v>
          </cell>
          <cell r="R4100">
            <v>6682.5</v>
          </cell>
          <cell r="S4100">
            <v>6614.6</v>
          </cell>
          <cell r="T4100">
            <v>307</v>
          </cell>
        </row>
        <row r="4101">
          <cell r="C4101" t="str">
            <v>город Пермь</v>
          </cell>
          <cell r="D4101" t="str">
            <v>г. Пермь, ул. 25 Октября, д. 66</v>
          </cell>
          <cell r="E4101" t="b">
            <v>1</v>
          </cell>
          <cell r="F4101">
            <v>1988</v>
          </cell>
          <cell r="H4101" t="str">
            <v>Кирпич</v>
          </cell>
          <cell r="L4101">
            <v>10</v>
          </cell>
          <cell r="M4101">
            <v>3</v>
          </cell>
          <cell r="N4101">
            <v>3</v>
          </cell>
          <cell r="O4101">
            <v>3</v>
          </cell>
          <cell r="Q4101">
            <v>7365.4</v>
          </cell>
          <cell r="R4101">
            <v>6459.2</v>
          </cell>
          <cell r="S4101">
            <v>6204.2</v>
          </cell>
          <cell r="T4101">
            <v>286</v>
          </cell>
        </row>
        <row r="4102">
          <cell r="C4102" t="str">
            <v>город Пермь</v>
          </cell>
          <cell r="D4102" t="str">
            <v>г. Пермь, ул. 25 Октября, д. 68</v>
          </cell>
          <cell r="E4102" t="b">
            <v>1</v>
          </cell>
          <cell r="F4102">
            <v>1983</v>
          </cell>
          <cell r="I4102" t="str">
            <v>плоская</v>
          </cell>
          <cell r="K4102" t="str">
            <v>имеется</v>
          </cell>
          <cell r="L4102">
            <v>9</v>
          </cell>
          <cell r="M4102">
            <v>4</v>
          </cell>
          <cell r="N4102">
            <v>4</v>
          </cell>
          <cell r="O4102">
            <v>4</v>
          </cell>
          <cell r="Q4102">
            <v>7747.9</v>
          </cell>
          <cell r="R4102">
            <v>4694.7</v>
          </cell>
          <cell r="S4102">
            <v>926</v>
          </cell>
          <cell r="T4102">
            <v>266</v>
          </cell>
        </row>
        <row r="4103">
          <cell r="C4103" t="str">
            <v>город Пермь</v>
          </cell>
          <cell r="D4103" t="str">
            <v>г. Пермь, ул. 25 Октября, д. 70</v>
          </cell>
          <cell r="E4103" t="b">
            <v>1</v>
          </cell>
          <cell r="F4103">
            <v>1984</v>
          </cell>
          <cell r="I4103" t="str">
            <v>плоская</v>
          </cell>
          <cell r="K4103" t="str">
            <v>имеется</v>
          </cell>
          <cell r="L4103">
            <v>9</v>
          </cell>
          <cell r="M4103">
            <v>3</v>
          </cell>
          <cell r="N4103">
            <v>8</v>
          </cell>
          <cell r="Q4103">
            <v>5792.4</v>
          </cell>
          <cell r="R4103">
            <v>3457.6</v>
          </cell>
          <cell r="S4103">
            <v>726</v>
          </cell>
          <cell r="T4103">
            <v>180</v>
          </cell>
        </row>
        <row r="4104">
          <cell r="C4104" t="str">
            <v>город Пермь</v>
          </cell>
          <cell r="D4104" t="str">
            <v>г. Пермь, ул. 25 Октября, д. 72</v>
          </cell>
          <cell r="E4104" t="b">
            <v>1</v>
          </cell>
          <cell r="F4104">
            <v>2005</v>
          </cell>
          <cell r="I4104" t="str">
            <v>плоская</v>
          </cell>
          <cell r="K4104" t="str">
            <v>имеется</v>
          </cell>
          <cell r="L4104">
            <v>17</v>
          </cell>
          <cell r="M4104">
            <v>1</v>
          </cell>
          <cell r="N4104">
            <v>6</v>
          </cell>
          <cell r="O4104">
            <v>3</v>
          </cell>
          <cell r="P4104">
            <v>3</v>
          </cell>
          <cell r="Q4104">
            <v>9669.7000000000007</v>
          </cell>
          <cell r="R4104">
            <v>5817.1</v>
          </cell>
          <cell r="S4104">
            <v>641.5</v>
          </cell>
          <cell r="T4104">
            <v>110</v>
          </cell>
        </row>
        <row r="4105">
          <cell r="C4105" t="str">
            <v>город Пермь</v>
          </cell>
          <cell r="D4105" t="str">
            <v>г. Пермь, ул. 25 Октября, д. 77</v>
          </cell>
          <cell r="E4105" t="b">
            <v>1</v>
          </cell>
          <cell r="F4105">
            <v>2016</v>
          </cell>
          <cell r="I4105" t="str">
            <v>плоская</v>
          </cell>
          <cell r="K4105" t="str">
            <v>имеется</v>
          </cell>
          <cell r="L4105">
            <v>22</v>
          </cell>
          <cell r="M4105">
            <v>2</v>
          </cell>
          <cell r="N4105">
            <v>1</v>
          </cell>
          <cell r="Q4105">
            <v>27663.5</v>
          </cell>
          <cell r="R4105">
            <v>16951.5</v>
          </cell>
          <cell r="S4105">
            <v>5492.9</v>
          </cell>
        </row>
        <row r="4106">
          <cell r="C4106" t="str">
            <v>город Пермь</v>
          </cell>
          <cell r="D4106" t="str">
            <v>г. Пермь, ул. 25 Октября, д. 81</v>
          </cell>
          <cell r="E4106" t="b">
            <v>1</v>
          </cell>
          <cell r="F4106">
            <v>1976</v>
          </cell>
          <cell r="H4106" t="str">
            <v>Кирпич</v>
          </cell>
          <cell r="L4106">
            <v>9</v>
          </cell>
          <cell r="M4106">
            <v>1</v>
          </cell>
          <cell r="N4106">
            <v>1</v>
          </cell>
          <cell r="O4106">
            <v>1</v>
          </cell>
          <cell r="Q4106">
            <v>4211.1000000000004</v>
          </cell>
          <cell r="R4106">
            <v>4006.8</v>
          </cell>
          <cell r="S4106">
            <v>3421.8</v>
          </cell>
          <cell r="T4106">
            <v>218</v>
          </cell>
        </row>
        <row r="4107">
          <cell r="C4107" t="str">
            <v>город Пермь</v>
          </cell>
          <cell r="D4107" t="str">
            <v>г. Пермь, ул. 25 Октября, д. 83</v>
          </cell>
          <cell r="E4107" t="b">
            <v>1</v>
          </cell>
          <cell r="F4107">
            <v>1975</v>
          </cell>
          <cell r="I4107" t="str">
            <v>плоская</v>
          </cell>
          <cell r="K4107" t="str">
            <v>имеется</v>
          </cell>
          <cell r="L4107">
            <v>9</v>
          </cell>
          <cell r="M4107">
            <v>2</v>
          </cell>
          <cell r="N4107">
            <v>6</v>
          </cell>
          <cell r="Q4107">
            <v>4129.3</v>
          </cell>
          <cell r="R4107">
            <v>2404.5</v>
          </cell>
          <cell r="S4107">
            <v>277.60000000000002</v>
          </cell>
          <cell r="T4107">
            <v>117</v>
          </cell>
        </row>
        <row r="4108">
          <cell r="C4108" t="str">
            <v>город Пермь</v>
          </cell>
          <cell r="D4108" t="str">
            <v>г. Пермь, ул. 25 Октября, д. 22А</v>
          </cell>
          <cell r="E4108" t="b">
            <v>1</v>
          </cell>
          <cell r="F4108">
            <v>1982</v>
          </cell>
          <cell r="I4108" t="str">
            <v>плоская</v>
          </cell>
          <cell r="K4108" t="str">
            <v>имеется</v>
          </cell>
          <cell r="L4108">
            <v>5</v>
          </cell>
          <cell r="M4108">
            <v>2</v>
          </cell>
          <cell r="Q4108">
            <v>2404.6</v>
          </cell>
          <cell r="R4108">
            <v>2385.8000000000002</v>
          </cell>
          <cell r="S4108">
            <v>2907.3</v>
          </cell>
          <cell r="T4108">
            <v>100</v>
          </cell>
        </row>
        <row r="4109">
          <cell r="C4109" t="str">
            <v>город Пермь</v>
          </cell>
          <cell r="D4109" t="str">
            <v>г. Пермь, ул. 25 Октября, д. 22Б</v>
          </cell>
          <cell r="E4109" t="b">
            <v>1</v>
          </cell>
          <cell r="F4109">
            <v>1982</v>
          </cell>
          <cell r="I4109" t="str">
            <v>плоская</v>
          </cell>
          <cell r="K4109" t="str">
            <v>имеется</v>
          </cell>
          <cell r="L4109">
            <v>10</v>
          </cell>
          <cell r="M4109">
            <v>2</v>
          </cell>
          <cell r="N4109">
            <v>2</v>
          </cell>
          <cell r="O4109">
            <v>2</v>
          </cell>
          <cell r="Q4109">
            <v>2880.5</v>
          </cell>
          <cell r="R4109">
            <v>2782.7</v>
          </cell>
          <cell r="S4109">
            <v>3228</v>
          </cell>
          <cell r="T4109">
            <v>115</v>
          </cell>
        </row>
        <row r="4110">
          <cell r="C4110" t="str">
            <v>город Пермь</v>
          </cell>
          <cell r="D4110" t="str">
            <v>г. Пермь, ул. 25 Октября, д. 38А</v>
          </cell>
          <cell r="E4110" t="b">
            <v>1</v>
          </cell>
          <cell r="F4110">
            <v>1997</v>
          </cell>
          <cell r="I4110" t="str">
            <v>плоская</v>
          </cell>
          <cell r="K4110" t="str">
            <v>имеется</v>
          </cell>
          <cell r="L4110">
            <v>10</v>
          </cell>
          <cell r="M4110">
            <v>1</v>
          </cell>
          <cell r="N4110">
            <v>4</v>
          </cell>
          <cell r="Q4110">
            <v>4129.3</v>
          </cell>
          <cell r="R4110">
            <v>2404.5</v>
          </cell>
          <cell r="S4110">
            <v>277.60000000000002</v>
          </cell>
          <cell r="T4110">
            <v>117</v>
          </cell>
        </row>
        <row r="4111">
          <cell r="C4111" t="str">
            <v>город Пермь</v>
          </cell>
          <cell r="D4111" t="str">
            <v>г. Пермь, ул. 25 Октября, д. 40А</v>
          </cell>
          <cell r="E4111" t="b">
            <v>1</v>
          </cell>
          <cell r="F4111">
            <v>1964</v>
          </cell>
          <cell r="H4111" t="str">
            <v>Кирпич</v>
          </cell>
          <cell r="L4111">
            <v>5</v>
          </cell>
          <cell r="M4111">
            <v>2</v>
          </cell>
          <cell r="Q4111">
            <v>2091.9</v>
          </cell>
          <cell r="R4111">
            <v>2091.9</v>
          </cell>
          <cell r="S4111">
            <v>1664.4</v>
          </cell>
          <cell r="T4111">
            <v>64</v>
          </cell>
        </row>
        <row r="4112">
          <cell r="C4112" t="str">
            <v>город Пермь</v>
          </cell>
          <cell r="D4112" t="str">
            <v>г. Пермь, ул. 2-я Гамовская, д. 20</v>
          </cell>
          <cell r="E4112" t="b">
            <v>1</v>
          </cell>
          <cell r="F4112">
            <v>1961</v>
          </cell>
          <cell r="H4112" t="str">
            <v>Кирпич</v>
          </cell>
          <cell r="L4112">
            <v>4</v>
          </cell>
          <cell r="M4112">
            <v>2</v>
          </cell>
          <cell r="Q4112">
            <v>2175.3000000000002</v>
          </cell>
          <cell r="R4112">
            <v>1267.9000000000001</v>
          </cell>
          <cell r="S4112">
            <v>1197.4000000000001</v>
          </cell>
          <cell r="T4112">
            <v>55</v>
          </cell>
        </row>
        <row r="4113">
          <cell r="C4113" t="str">
            <v>город Пермь</v>
          </cell>
          <cell r="D4113" t="str">
            <v>г. Пермь, ул. 2-я Гамовская, д. 21</v>
          </cell>
          <cell r="E4113" t="b">
            <v>1</v>
          </cell>
          <cell r="F4113">
            <v>1961</v>
          </cell>
          <cell r="H4113" t="str">
            <v>Кирпич</v>
          </cell>
          <cell r="L4113">
            <v>4</v>
          </cell>
          <cell r="M4113">
            <v>2</v>
          </cell>
          <cell r="Q4113">
            <v>2083</v>
          </cell>
          <cell r="R4113">
            <v>1438.4</v>
          </cell>
          <cell r="S4113">
            <v>1031.4000000000001</v>
          </cell>
          <cell r="T4113">
            <v>52</v>
          </cell>
        </row>
        <row r="4114">
          <cell r="C4114" t="str">
            <v>город Пермь</v>
          </cell>
          <cell r="D4114" t="str">
            <v>г. Пермь, ул. 2-я Гамовская, д. 22</v>
          </cell>
          <cell r="E4114" t="b">
            <v>1</v>
          </cell>
          <cell r="F4114">
            <v>1961</v>
          </cell>
          <cell r="H4114" t="str">
            <v>Кирпич</v>
          </cell>
          <cell r="L4114">
            <v>4</v>
          </cell>
          <cell r="M4114">
            <v>2</v>
          </cell>
          <cell r="Q4114">
            <v>2102.9</v>
          </cell>
          <cell r="R4114">
            <v>1258</v>
          </cell>
          <cell r="S4114">
            <v>1188.4000000000001</v>
          </cell>
          <cell r="T4114">
            <v>66</v>
          </cell>
        </row>
        <row r="4115">
          <cell r="C4115" t="str">
            <v>город Пермь</v>
          </cell>
          <cell r="D4115" t="str">
            <v>г. Пермь, ул. 2-я Гамовская, д. 23</v>
          </cell>
          <cell r="E4115" t="b">
            <v>1</v>
          </cell>
          <cell r="F4115">
            <v>1961</v>
          </cell>
          <cell r="H4115" t="str">
            <v>Кирпич</v>
          </cell>
          <cell r="L4115">
            <v>4</v>
          </cell>
          <cell r="M4115">
            <v>2</v>
          </cell>
          <cell r="Q4115">
            <v>2115.4</v>
          </cell>
          <cell r="R4115">
            <v>1272.8</v>
          </cell>
          <cell r="S4115">
            <v>1132.5999999999999</v>
          </cell>
          <cell r="T4115">
            <v>53</v>
          </cell>
        </row>
        <row r="4116">
          <cell r="C4116" t="str">
            <v>город Пермь</v>
          </cell>
          <cell r="D4116" t="str">
            <v>г. Пермь, ул. 2-я Казанцевская, д. 2</v>
          </cell>
          <cell r="E4116" t="b">
            <v>1</v>
          </cell>
          <cell r="F4116">
            <v>1948</v>
          </cell>
          <cell r="H4116" t="str">
            <v>Кирпич</v>
          </cell>
          <cell r="L4116">
            <v>3</v>
          </cell>
          <cell r="M4116">
            <v>2</v>
          </cell>
          <cell r="Q4116">
            <v>1590</v>
          </cell>
          <cell r="R4116">
            <v>954</v>
          </cell>
          <cell r="S4116">
            <v>954</v>
          </cell>
          <cell r="T4116">
            <v>52</v>
          </cell>
        </row>
        <row r="4117">
          <cell r="C4117" t="str">
            <v>город Пермь</v>
          </cell>
          <cell r="D4117" t="str">
            <v>г. Пермь, ул. 2-я Казанцевская, д. 3</v>
          </cell>
          <cell r="E4117" t="b">
            <v>1</v>
          </cell>
          <cell r="F4117">
            <v>1980</v>
          </cell>
          <cell r="H4117" t="str">
            <v>панель</v>
          </cell>
          <cell r="L4117">
            <v>5</v>
          </cell>
          <cell r="M4117">
            <v>8</v>
          </cell>
          <cell r="Q4117">
            <v>5220.2</v>
          </cell>
          <cell r="R4117">
            <v>3561.9</v>
          </cell>
          <cell r="S4117">
            <v>3561.9</v>
          </cell>
          <cell r="T4117">
            <v>279</v>
          </cell>
        </row>
        <row r="4118">
          <cell r="C4118" t="str">
            <v>город Пермь</v>
          </cell>
          <cell r="D4118" t="str">
            <v>г. Пермь, ул. 2-я Казанцевская, д. 4</v>
          </cell>
          <cell r="E4118" t="b">
            <v>1</v>
          </cell>
          <cell r="F4118">
            <v>1948</v>
          </cell>
          <cell r="H4118" t="str">
            <v>Кирпич</v>
          </cell>
          <cell r="L4118">
            <v>3</v>
          </cell>
          <cell r="M4118">
            <v>2</v>
          </cell>
          <cell r="Q4118">
            <v>1150</v>
          </cell>
          <cell r="R4118">
            <v>954</v>
          </cell>
          <cell r="S4118">
            <v>954</v>
          </cell>
          <cell r="T4118">
            <v>44</v>
          </cell>
        </row>
        <row r="4119">
          <cell r="C4119" t="str">
            <v>город Пермь</v>
          </cell>
          <cell r="D4119" t="str">
            <v>г. Пермь, ул. 2-я Казанцевская, д. 5</v>
          </cell>
          <cell r="E4119" t="b">
            <v>1</v>
          </cell>
          <cell r="F4119">
            <v>1979</v>
          </cell>
          <cell r="H4119" t="str">
            <v>панель</v>
          </cell>
          <cell r="I4119" t="str">
            <v>плоская</v>
          </cell>
          <cell r="J4119" t="str">
            <v>ГАЗ</v>
          </cell>
          <cell r="K4119" t="str">
            <v>имеется</v>
          </cell>
          <cell r="L4119">
            <v>5</v>
          </cell>
          <cell r="M4119">
            <v>8</v>
          </cell>
          <cell r="Q4119">
            <v>6038.6</v>
          </cell>
          <cell r="R4119">
            <v>4000.2</v>
          </cell>
          <cell r="S4119">
            <v>2038.4</v>
          </cell>
        </row>
        <row r="4120">
          <cell r="C4120" t="str">
            <v>город Пермь</v>
          </cell>
          <cell r="D4120" t="str">
            <v>г. Пермь, ул. 2-я Казанцевская, д. 14</v>
          </cell>
          <cell r="E4120" t="b">
            <v>1</v>
          </cell>
          <cell r="F4120">
            <v>1982</v>
          </cell>
          <cell r="H4120" t="str">
            <v>панель</v>
          </cell>
          <cell r="I4120" t="str">
            <v>плоская</v>
          </cell>
          <cell r="J4120" t="str">
            <v>ГАЗ</v>
          </cell>
          <cell r="K4120" t="str">
            <v>имеется</v>
          </cell>
          <cell r="L4120">
            <v>3</v>
          </cell>
          <cell r="M4120">
            <v>3</v>
          </cell>
          <cell r="Q4120">
            <v>1250</v>
          </cell>
          <cell r="R4120">
            <v>929</v>
          </cell>
          <cell r="S4120">
            <v>321</v>
          </cell>
        </row>
        <row r="4121">
          <cell r="C4121" t="str">
            <v>город Пермь</v>
          </cell>
          <cell r="D4121" t="str">
            <v>г. Пермь, ул. 2-я Пограничная, д. 11</v>
          </cell>
          <cell r="E4121" t="b">
            <v>1</v>
          </cell>
          <cell r="F4121">
            <v>1961</v>
          </cell>
          <cell r="H4121" t="str">
            <v>Кирпич</v>
          </cell>
          <cell r="L4121">
            <v>2</v>
          </cell>
          <cell r="M4121">
            <v>2</v>
          </cell>
          <cell r="Q4121">
            <v>691.9</v>
          </cell>
          <cell r="R4121">
            <v>420.2</v>
          </cell>
          <cell r="S4121">
            <v>420.2</v>
          </cell>
          <cell r="T4121">
            <v>34</v>
          </cell>
        </row>
        <row r="4122">
          <cell r="C4122" t="str">
            <v>город Пермь</v>
          </cell>
          <cell r="D4122" t="str">
            <v>г. Пермь, ул. 4 Пятилетки, д. 2А</v>
          </cell>
          <cell r="E4122" t="b">
            <v>1</v>
          </cell>
          <cell r="F4122">
            <v>1958</v>
          </cell>
          <cell r="H4122" t="str">
            <v>Кирпич</v>
          </cell>
          <cell r="L4122">
            <v>3</v>
          </cell>
          <cell r="M4122">
            <v>1</v>
          </cell>
          <cell r="Q4122">
            <v>1736.8</v>
          </cell>
          <cell r="R4122">
            <v>1214.8399999999999</v>
          </cell>
          <cell r="S4122">
            <v>812.73</v>
          </cell>
          <cell r="T4122">
            <v>99</v>
          </cell>
        </row>
        <row r="4123">
          <cell r="C4123" t="str">
            <v>город Пермь</v>
          </cell>
          <cell r="D4123" t="str">
            <v>г. Пермь, ул. 4-я Запрудская, д. 29</v>
          </cell>
          <cell r="E4123" t="b">
            <v>1</v>
          </cell>
          <cell r="F4123">
            <v>1962</v>
          </cell>
          <cell r="H4123" t="str">
            <v>Кирпич</v>
          </cell>
          <cell r="L4123">
            <v>3</v>
          </cell>
          <cell r="M4123">
            <v>2</v>
          </cell>
          <cell r="Q4123">
            <v>954</v>
          </cell>
          <cell r="R4123">
            <v>633.79999999999995</v>
          </cell>
          <cell r="S4123">
            <v>633.79999999999995</v>
          </cell>
          <cell r="T4123">
            <v>61</v>
          </cell>
        </row>
        <row r="4124">
          <cell r="C4124" t="str">
            <v>город Пермь</v>
          </cell>
          <cell r="D4124" t="str">
            <v>г. Пермь, ул. 4-я Запрудская, д. 31</v>
          </cell>
          <cell r="E4124" t="b">
            <v>1</v>
          </cell>
          <cell r="F4124">
            <v>1962</v>
          </cell>
          <cell r="H4124" t="str">
            <v>Кирпич</v>
          </cell>
          <cell r="L4124">
            <v>3</v>
          </cell>
          <cell r="M4124">
            <v>2</v>
          </cell>
          <cell r="Q4124">
            <v>820.2</v>
          </cell>
          <cell r="R4124">
            <v>683</v>
          </cell>
          <cell r="S4124">
            <v>538.9</v>
          </cell>
          <cell r="T4124">
            <v>44</v>
          </cell>
        </row>
        <row r="4125">
          <cell r="C4125" t="str">
            <v>город Пермь</v>
          </cell>
          <cell r="D4125" t="str">
            <v>г. Пермь, ул. 5-я Каховская, д. 8</v>
          </cell>
          <cell r="E4125" t="b">
            <v>1</v>
          </cell>
          <cell r="F4125">
            <v>1994</v>
          </cell>
          <cell r="L4125">
            <v>9</v>
          </cell>
          <cell r="M4125">
            <v>6</v>
          </cell>
          <cell r="N4125">
            <v>6</v>
          </cell>
          <cell r="O4125">
            <v>6</v>
          </cell>
          <cell r="Q4125">
            <v>14949.6</v>
          </cell>
          <cell r="R4125">
            <v>14949.6</v>
          </cell>
          <cell r="S4125">
            <v>13454.64</v>
          </cell>
          <cell r="T4125">
            <v>700</v>
          </cell>
        </row>
        <row r="4126">
          <cell r="C4126" t="str">
            <v>город Пермь</v>
          </cell>
          <cell r="D4126" t="str">
            <v>г. Пермь, ул. 5-я Каховская, д. 10</v>
          </cell>
          <cell r="E4126" t="b">
            <v>1</v>
          </cell>
          <cell r="F4126">
            <v>1992</v>
          </cell>
          <cell r="I4126" t="str">
            <v>плоская</v>
          </cell>
          <cell r="K4126" t="str">
            <v>не имеется</v>
          </cell>
          <cell r="L4126">
            <v>10</v>
          </cell>
          <cell r="M4126">
            <v>4</v>
          </cell>
          <cell r="N4126">
            <v>4</v>
          </cell>
          <cell r="O4126">
            <v>4</v>
          </cell>
          <cell r="Q4126">
            <v>10627.4</v>
          </cell>
          <cell r="R4126">
            <v>9001.2999999999993</v>
          </cell>
          <cell r="S4126">
            <v>8847.6</v>
          </cell>
          <cell r="T4126">
            <v>407</v>
          </cell>
        </row>
        <row r="4127">
          <cell r="C4127" t="str">
            <v>город Пермь</v>
          </cell>
          <cell r="D4127" t="str">
            <v>г. Пермь, ул. 5-я Каховская, д. 8А</v>
          </cell>
          <cell r="E4127" t="b">
            <v>1</v>
          </cell>
          <cell r="F4127">
            <v>1990</v>
          </cell>
          <cell r="I4127" t="str">
            <v>плоская</v>
          </cell>
          <cell r="K4127" t="str">
            <v>не имеется</v>
          </cell>
          <cell r="L4127">
            <v>5</v>
          </cell>
          <cell r="M4127">
            <v>11</v>
          </cell>
          <cell r="Q4127">
            <v>9127.4</v>
          </cell>
          <cell r="R4127">
            <v>7963.6</v>
          </cell>
          <cell r="S4127">
            <v>7810.1</v>
          </cell>
          <cell r="T4127">
            <v>403</v>
          </cell>
        </row>
        <row r="4128">
          <cell r="C4128" t="str">
            <v>город Пермь</v>
          </cell>
          <cell r="D4128" t="str">
            <v>г. Пермь, ул. 5-я Каховская, д. 8Б</v>
          </cell>
          <cell r="E4128" t="b">
            <v>1</v>
          </cell>
          <cell r="F4128">
            <v>2015</v>
          </cell>
          <cell r="I4128" t="str">
            <v>плоская</v>
          </cell>
          <cell r="J4128" t="str">
            <v>ГАЗ</v>
          </cell>
          <cell r="K4128" t="str">
            <v>не имеется</v>
          </cell>
          <cell r="L4128">
            <v>16</v>
          </cell>
          <cell r="M4128">
            <v>2</v>
          </cell>
          <cell r="N4128">
            <v>4</v>
          </cell>
          <cell r="O4128">
            <v>2</v>
          </cell>
          <cell r="P4128">
            <v>2</v>
          </cell>
          <cell r="Q4128">
            <v>10122.629999999999</v>
          </cell>
          <cell r="R4128">
            <v>5485.3</v>
          </cell>
          <cell r="S4128">
            <v>10122.629999999999</v>
          </cell>
        </row>
        <row r="4129">
          <cell r="C4129" t="str">
            <v>город Пермь</v>
          </cell>
          <cell r="D4129" t="str">
            <v>г. Пермь, ул. 5-я Каховская, д. 8В</v>
          </cell>
          <cell r="E4129" t="b">
            <v>1</v>
          </cell>
          <cell r="F4129">
            <v>2020</v>
          </cell>
          <cell r="H4129" t="str">
            <v>панель</v>
          </cell>
          <cell r="I4129" t="str">
            <v>плоская</v>
          </cell>
          <cell r="L4129">
            <v>17</v>
          </cell>
          <cell r="M4129">
            <v>3</v>
          </cell>
          <cell r="N4129">
            <v>3</v>
          </cell>
          <cell r="O4129">
            <v>3</v>
          </cell>
          <cell r="Q4129">
            <v>22985.7</v>
          </cell>
          <cell r="R4129">
            <v>22985.7</v>
          </cell>
          <cell r="S4129">
            <v>15142.3</v>
          </cell>
        </row>
        <row r="4130">
          <cell r="C4130" t="str">
            <v>город Пермь</v>
          </cell>
          <cell r="D4130" t="str">
            <v>г. Пермь, ул. 9-го Мая, д. 1</v>
          </cell>
          <cell r="E4130" t="b">
            <v>1</v>
          </cell>
          <cell r="F4130">
            <v>1995</v>
          </cell>
          <cell r="H4130" t="str">
            <v>кирпич</v>
          </cell>
          <cell r="I4130" t="str">
            <v>плоская</v>
          </cell>
          <cell r="J4130">
            <v>0</v>
          </cell>
          <cell r="K4130" t="str">
            <v>имеется</v>
          </cell>
          <cell r="L4130">
            <v>9</v>
          </cell>
          <cell r="M4130">
            <v>4</v>
          </cell>
          <cell r="N4130">
            <v>4</v>
          </cell>
          <cell r="O4130">
            <v>4</v>
          </cell>
          <cell r="Q4130">
            <v>11161.4</v>
          </cell>
          <cell r="R4130">
            <v>7918.3</v>
          </cell>
          <cell r="S4130">
            <v>3692.6</v>
          </cell>
        </row>
        <row r="4131">
          <cell r="C4131" t="str">
            <v>город Пермь</v>
          </cell>
          <cell r="D4131" t="str">
            <v>г. Пермь, ул. 9-го Мая, д. 3</v>
          </cell>
          <cell r="E4131" t="b">
            <v>1</v>
          </cell>
          <cell r="F4131">
            <v>1996</v>
          </cell>
          <cell r="H4131" t="str">
            <v>кирпич</v>
          </cell>
          <cell r="I4131" t="str">
            <v>плоская</v>
          </cell>
          <cell r="K4131" t="str">
            <v>имеется</v>
          </cell>
          <cell r="L4131">
            <v>9</v>
          </cell>
          <cell r="M4131">
            <v>4</v>
          </cell>
          <cell r="N4131">
            <v>4</v>
          </cell>
          <cell r="O4131">
            <v>4</v>
          </cell>
          <cell r="Q4131">
            <v>11988.1</v>
          </cell>
          <cell r="R4131">
            <v>7910.1</v>
          </cell>
          <cell r="S4131">
            <v>7119.09</v>
          </cell>
        </row>
        <row r="4132">
          <cell r="C4132" t="str">
            <v>город Пермь</v>
          </cell>
          <cell r="D4132" t="str">
            <v>г. Пермь, ул. 9-го Мая, д. 14</v>
          </cell>
          <cell r="E4132" t="b">
            <v>1</v>
          </cell>
          <cell r="F4132">
            <v>1964</v>
          </cell>
          <cell r="H4132" t="str">
            <v>Кирпич</v>
          </cell>
          <cell r="L4132">
            <v>5</v>
          </cell>
          <cell r="M4132">
            <v>2</v>
          </cell>
          <cell r="Q4132">
            <v>1806</v>
          </cell>
          <cell r="R4132">
            <v>1495.6</v>
          </cell>
          <cell r="S4132">
            <v>1438.6</v>
          </cell>
          <cell r="T4132">
            <v>62</v>
          </cell>
        </row>
        <row r="4133">
          <cell r="C4133" t="str">
            <v>город Пермь</v>
          </cell>
          <cell r="D4133" t="str">
            <v>г. Пермь, ул. 9-го Мая, д. 16</v>
          </cell>
          <cell r="E4133" t="b">
            <v>1</v>
          </cell>
          <cell r="F4133">
            <v>1964</v>
          </cell>
          <cell r="H4133" t="str">
            <v>Кирпич</v>
          </cell>
          <cell r="L4133">
            <v>5</v>
          </cell>
          <cell r="M4133">
            <v>2</v>
          </cell>
          <cell r="Q4133">
            <v>1576.4</v>
          </cell>
          <cell r="R4133">
            <v>1149.4100000000001</v>
          </cell>
          <cell r="S4133">
            <v>1077.71</v>
          </cell>
          <cell r="T4133">
            <v>59</v>
          </cell>
        </row>
        <row r="4134">
          <cell r="C4134" t="str">
            <v>город Пермь</v>
          </cell>
          <cell r="D4134" t="str">
            <v>г. Пермь, ул. 9-го Мая, д. 18</v>
          </cell>
          <cell r="E4134" t="b">
            <v>1</v>
          </cell>
          <cell r="F4134">
            <v>1964</v>
          </cell>
          <cell r="H4134" t="str">
            <v>Панель</v>
          </cell>
          <cell r="L4134">
            <v>5</v>
          </cell>
          <cell r="M4134">
            <v>4</v>
          </cell>
          <cell r="Q4134">
            <v>3530.3</v>
          </cell>
          <cell r="R4134">
            <v>2457.31</v>
          </cell>
          <cell r="S4134">
            <v>2457.31</v>
          </cell>
          <cell r="T4134">
            <v>155</v>
          </cell>
        </row>
        <row r="4135">
          <cell r="C4135" t="str">
            <v>город Пермь</v>
          </cell>
          <cell r="D4135" t="str">
            <v>г. Пермь, ул. 9-го Мая, д. 20</v>
          </cell>
          <cell r="E4135" t="b">
            <v>1</v>
          </cell>
          <cell r="F4135">
            <v>1964</v>
          </cell>
          <cell r="H4135" t="str">
            <v>Панель</v>
          </cell>
          <cell r="L4135">
            <v>5</v>
          </cell>
          <cell r="M4135">
            <v>4</v>
          </cell>
          <cell r="Q4135">
            <v>3553</v>
          </cell>
          <cell r="R4135">
            <v>2478.8000000000002</v>
          </cell>
          <cell r="S4135">
            <v>2478.8000000000002</v>
          </cell>
          <cell r="T4135">
            <v>143</v>
          </cell>
        </row>
        <row r="4136">
          <cell r="C4136" t="str">
            <v>город Пермь</v>
          </cell>
          <cell r="D4136" t="str">
            <v>г. Пермь, ул. 9-го Мая, д. 22</v>
          </cell>
          <cell r="E4136" t="b">
            <v>1</v>
          </cell>
          <cell r="F4136">
            <v>1964</v>
          </cell>
          <cell r="H4136" t="str">
            <v>Кирпич</v>
          </cell>
          <cell r="L4136">
            <v>5</v>
          </cell>
          <cell r="M4136">
            <v>2</v>
          </cell>
          <cell r="Q4136">
            <v>1547.5</v>
          </cell>
          <cell r="R4136">
            <v>1196.8200000000002</v>
          </cell>
          <cell r="S4136">
            <v>1104.42</v>
          </cell>
          <cell r="T4136">
            <v>55</v>
          </cell>
        </row>
        <row r="4137">
          <cell r="C4137" t="str">
            <v>город Пермь</v>
          </cell>
          <cell r="D4137" t="str">
            <v>г. Пермь, ул. 9-го Мая, д. 24</v>
          </cell>
          <cell r="E4137" t="b">
            <v>1</v>
          </cell>
          <cell r="F4137">
            <v>1964</v>
          </cell>
          <cell r="H4137" t="str">
            <v>Кирпич</v>
          </cell>
          <cell r="L4137">
            <v>5</v>
          </cell>
          <cell r="M4137">
            <v>2</v>
          </cell>
          <cell r="Q4137">
            <v>1384.7</v>
          </cell>
          <cell r="R4137">
            <v>1361.87</v>
          </cell>
          <cell r="S4137">
            <v>1135.57</v>
          </cell>
          <cell r="T4137">
            <v>58</v>
          </cell>
        </row>
        <row r="4138">
          <cell r="C4138" t="str">
            <v>город Пермь</v>
          </cell>
          <cell r="D4138" t="str">
            <v>г. Пермь, ул. 9-го Мая, д. 27</v>
          </cell>
          <cell r="E4138" t="b">
            <v>1</v>
          </cell>
          <cell r="F4138">
            <v>1984</v>
          </cell>
          <cell r="H4138" t="str">
            <v>Кирпич</v>
          </cell>
          <cell r="L4138">
            <v>5</v>
          </cell>
          <cell r="M4138">
            <v>2</v>
          </cell>
          <cell r="Q4138">
            <v>1606.1</v>
          </cell>
          <cell r="R4138">
            <v>1602.3</v>
          </cell>
          <cell r="S4138">
            <v>1419.6</v>
          </cell>
          <cell r="T4138">
            <v>74</v>
          </cell>
        </row>
        <row r="4139">
          <cell r="C4139" t="str">
            <v>город Пермь</v>
          </cell>
          <cell r="D4139" t="str">
            <v>г. Пермь, ул. 9-го Мая, д. 18/1</v>
          </cell>
          <cell r="E4139" t="b">
            <v>1</v>
          </cell>
          <cell r="F4139">
            <v>1996</v>
          </cell>
          <cell r="H4139" t="str">
            <v>Кирпич</v>
          </cell>
          <cell r="L4139">
            <v>7</v>
          </cell>
          <cell r="M4139">
            <v>3</v>
          </cell>
          <cell r="N4139">
            <v>1</v>
          </cell>
          <cell r="O4139">
            <v>1</v>
          </cell>
          <cell r="Q4139">
            <v>2460.5</v>
          </cell>
          <cell r="R4139">
            <v>2221.9</v>
          </cell>
          <cell r="S4139">
            <v>2221.9</v>
          </cell>
          <cell r="T4139">
            <v>36</v>
          </cell>
        </row>
        <row r="4140">
          <cell r="C4140" t="str">
            <v>город Пермь</v>
          </cell>
          <cell r="D4140" t="str">
            <v>г. Пермь, ул. 9-го Мая, д. 18А</v>
          </cell>
          <cell r="E4140" t="b">
            <v>1</v>
          </cell>
          <cell r="F4140">
            <v>1965</v>
          </cell>
          <cell r="H4140" t="str">
            <v>Кирпич</v>
          </cell>
          <cell r="L4140">
            <v>5</v>
          </cell>
          <cell r="M4140">
            <v>4</v>
          </cell>
          <cell r="Q4140">
            <v>2595.5</v>
          </cell>
          <cell r="R4140">
            <v>2595.5</v>
          </cell>
          <cell r="S4140">
            <v>2595.5</v>
          </cell>
          <cell r="T4140">
            <v>101</v>
          </cell>
        </row>
        <row r="4141">
          <cell r="C4141" t="str">
            <v>город Пермь</v>
          </cell>
          <cell r="D4141" t="str">
            <v>г. Пермь, ул. Автозаводская, д. 4</v>
          </cell>
          <cell r="E4141" t="b">
            <v>1</v>
          </cell>
          <cell r="F4141">
            <v>1997</v>
          </cell>
          <cell r="I4141" t="str">
            <v>плоская</v>
          </cell>
          <cell r="K4141" t="str">
            <v>имеется</v>
          </cell>
          <cell r="L4141">
            <v>9</v>
          </cell>
          <cell r="M4141">
            <v>4</v>
          </cell>
          <cell r="N4141">
            <v>4</v>
          </cell>
          <cell r="O4141">
            <v>4</v>
          </cell>
          <cell r="Q4141">
            <v>12128</v>
          </cell>
          <cell r="R4141">
            <v>10370.9</v>
          </cell>
          <cell r="S4141">
            <v>12128</v>
          </cell>
          <cell r="T4141">
            <v>367</v>
          </cell>
        </row>
        <row r="4142">
          <cell r="C4142" t="str">
            <v>город Пермь</v>
          </cell>
          <cell r="D4142" t="str">
            <v>г. Пермь, ул. Автозаводская, д. 14</v>
          </cell>
          <cell r="E4142" t="b">
            <v>1</v>
          </cell>
          <cell r="F4142">
            <v>1960</v>
          </cell>
          <cell r="H4142" t="str">
            <v>Блоки</v>
          </cell>
          <cell r="L4142">
            <v>4</v>
          </cell>
          <cell r="M4142">
            <v>4</v>
          </cell>
          <cell r="Q4142">
            <v>1741.6</v>
          </cell>
          <cell r="R4142">
            <v>1542.9</v>
          </cell>
          <cell r="S4142">
            <v>1542.9</v>
          </cell>
          <cell r="T4142">
            <v>84</v>
          </cell>
        </row>
        <row r="4143">
          <cell r="C4143" t="str">
            <v>город Пермь</v>
          </cell>
          <cell r="D4143" t="str">
            <v>г. Пермь, ул. Автозаводская, д. 25</v>
          </cell>
          <cell r="E4143" t="b">
            <v>1</v>
          </cell>
          <cell r="F4143">
            <v>1977</v>
          </cell>
          <cell r="H4143" t="str">
            <v>Железобетон</v>
          </cell>
          <cell r="L4143">
            <v>9</v>
          </cell>
          <cell r="M4143">
            <v>4</v>
          </cell>
          <cell r="N4143">
            <v>4</v>
          </cell>
          <cell r="O4143">
            <v>4</v>
          </cell>
          <cell r="Q4143">
            <v>9184.2000000000007</v>
          </cell>
          <cell r="R4143">
            <v>7625.1</v>
          </cell>
          <cell r="S4143">
            <v>7625.1</v>
          </cell>
          <cell r="T4143">
            <v>400</v>
          </cell>
        </row>
        <row r="4144">
          <cell r="C4144" t="str">
            <v>город Пермь</v>
          </cell>
          <cell r="D4144" t="str">
            <v>г. Пермь, ул. Автозаводская, д. 27</v>
          </cell>
          <cell r="E4144" t="b">
            <v>1</v>
          </cell>
          <cell r="F4144">
            <v>1980</v>
          </cell>
          <cell r="H4144" t="str">
            <v>Панели</v>
          </cell>
          <cell r="I4144" t="str">
            <v>плоская</v>
          </cell>
          <cell r="L4144">
            <v>9</v>
          </cell>
          <cell r="M4144">
            <v>2</v>
          </cell>
          <cell r="N4144">
            <v>2</v>
          </cell>
          <cell r="O4144">
            <v>2</v>
          </cell>
          <cell r="Q4144">
            <v>4616.7</v>
          </cell>
          <cell r="R4144">
            <v>4616.7</v>
          </cell>
          <cell r="S4144">
            <v>3847.5</v>
          </cell>
          <cell r="T4144">
            <v>108</v>
          </cell>
        </row>
        <row r="4145">
          <cell r="C4145" t="str">
            <v>город Пермь</v>
          </cell>
          <cell r="D4145" t="str">
            <v>г. Пермь, ул. Автозаводская, д. 30</v>
          </cell>
          <cell r="E4145" t="b">
            <v>1</v>
          </cell>
          <cell r="F4145">
            <v>2015</v>
          </cell>
          <cell r="I4145" t="str">
            <v>плоская</v>
          </cell>
          <cell r="J4145" t="str">
            <v>ГАЗ</v>
          </cell>
          <cell r="K4145" t="str">
            <v>имеется</v>
          </cell>
          <cell r="L4145">
            <v>20</v>
          </cell>
          <cell r="M4145">
            <v>2</v>
          </cell>
          <cell r="N4145">
            <v>6</v>
          </cell>
          <cell r="O4145">
            <v>3</v>
          </cell>
          <cell r="P4145">
            <v>3</v>
          </cell>
          <cell r="Q4145">
            <v>26616.7</v>
          </cell>
          <cell r="R4145">
            <v>17762.900000000001</v>
          </cell>
          <cell r="S4145">
            <v>26616.7</v>
          </cell>
          <cell r="T4145">
            <v>466</v>
          </cell>
        </row>
        <row r="4146">
          <cell r="C4146" t="str">
            <v>город Пермь</v>
          </cell>
          <cell r="D4146" t="str">
            <v>г. Пермь, ул. Автозаводская, д. 31</v>
          </cell>
          <cell r="E4146" t="b">
            <v>1</v>
          </cell>
          <cell r="F4146">
            <v>1994</v>
          </cell>
          <cell r="I4146" t="str">
            <v>плоская</v>
          </cell>
          <cell r="K4146" t="str">
            <v>не имеется</v>
          </cell>
          <cell r="L4146">
            <v>10</v>
          </cell>
          <cell r="M4146">
            <v>4</v>
          </cell>
          <cell r="N4146">
            <v>4</v>
          </cell>
          <cell r="O4146">
            <v>4</v>
          </cell>
          <cell r="Q4146">
            <v>10066</v>
          </cell>
          <cell r="R4146">
            <v>8794.2999999999993</v>
          </cell>
          <cell r="S4146">
            <v>10066</v>
          </cell>
          <cell r="T4146">
            <v>392</v>
          </cell>
        </row>
        <row r="4147">
          <cell r="C4147" t="str">
            <v>город Пермь</v>
          </cell>
          <cell r="D4147" t="str">
            <v>г. Пермь, ул. Автозаводская, д. 37</v>
          </cell>
          <cell r="E4147" t="b">
            <v>1</v>
          </cell>
          <cell r="F4147">
            <v>1969</v>
          </cell>
          <cell r="I4147" t="str">
            <v>плоская</v>
          </cell>
          <cell r="K4147" t="str">
            <v>имеется</v>
          </cell>
          <cell r="L4147">
            <v>5</v>
          </cell>
          <cell r="M4147">
            <v>4</v>
          </cell>
          <cell r="Q4147">
            <v>2925.5</v>
          </cell>
          <cell r="R4147">
            <v>2598.9</v>
          </cell>
          <cell r="S4147">
            <v>2925.5</v>
          </cell>
          <cell r="T4147">
            <v>119</v>
          </cell>
        </row>
        <row r="4148">
          <cell r="C4148" t="str">
            <v>город Пермь</v>
          </cell>
          <cell r="D4148" t="str">
            <v>г. Пермь, ул. Автозаводская, д. 41</v>
          </cell>
          <cell r="E4148" t="b">
            <v>1</v>
          </cell>
          <cell r="F4148">
            <v>1969</v>
          </cell>
          <cell r="H4148" t="str">
            <v>Кирпич</v>
          </cell>
          <cell r="L4148">
            <v>5</v>
          </cell>
          <cell r="M4148">
            <v>4</v>
          </cell>
          <cell r="Q4148">
            <v>3541.7</v>
          </cell>
          <cell r="R4148">
            <v>3244.3999999999996</v>
          </cell>
          <cell r="S4148">
            <v>3168.2</v>
          </cell>
          <cell r="T4148">
            <v>185</v>
          </cell>
        </row>
        <row r="4149">
          <cell r="C4149" t="str">
            <v>город Пермь</v>
          </cell>
          <cell r="D4149" t="str">
            <v>г. Пермь, ул. Автозаводская, д. 43</v>
          </cell>
          <cell r="E4149" t="b">
            <v>1</v>
          </cell>
          <cell r="F4149">
            <v>1969</v>
          </cell>
          <cell r="H4149" t="str">
            <v>Кирпич</v>
          </cell>
          <cell r="L4149">
            <v>5</v>
          </cell>
          <cell r="M4149">
            <v>4</v>
          </cell>
          <cell r="Q4149">
            <v>3519</v>
          </cell>
          <cell r="R4149">
            <v>3176</v>
          </cell>
          <cell r="S4149">
            <v>3176</v>
          </cell>
          <cell r="T4149">
            <v>172</v>
          </cell>
        </row>
        <row r="4150">
          <cell r="C4150" t="str">
            <v>город Пермь</v>
          </cell>
          <cell r="D4150" t="str">
            <v>г. Пермь, ул. Автозаводская, д. 45</v>
          </cell>
          <cell r="E4150" t="b">
            <v>1</v>
          </cell>
          <cell r="F4150">
            <v>1971</v>
          </cell>
          <cell r="I4150" t="str">
            <v>плоская</v>
          </cell>
          <cell r="K4150" t="str">
            <v>не имеется</v>
          </cell>
          <cell r="L4150">
            <v>5</v>
          </cell>
          <cell r="M4150">
            <v>4</v>
          </cell>
          <cell r="Q4150">
            <v>2972.7</v>
          </cell>
          <cell r="R4150">
            <v>2609.5</v>
          </cell>
          <cell r="S4150">
            <v>2549.9</v>
          </cell>
          <cell r="T4150">
            <v>139</v>
          </cell>
        </row>
        <row r="4151">
          <cell r="C4151" t="str">
            <v>город Пермь</v>
          </cell>
          <cell r="D4151" t="str">
            <v>г. Пермь, ул. Автозаводская, д. 46</v>
          </cell>
          <cell r="E4151" t="b">
            <v>1</v>
          </cell>
          <cell r="F4151">
            <v>1979</v>
          </cell>
          <cell r="H4151" t="str">
            <v>Кирпич</v>
          </cell>
          <cell r="L4151">
            <v>12</v>
          </cell>
          <cell r="M4151">
            <v>1</v>
          </cell>
          <cell r="N4151">
            <v>1</v>
          </cell>
          <cell r="O4151">
            <v>1</v>
          </cell>
          <cell r="Q4151">
            <v>3768.6</v>
          </cell>
          <cell r="R4151">
            <v>2900.8</v>
          </cell>
          <cell r="S4151">
            <v>2848.58</v>
          </cell>
          <cell r="T4151">
            <v>124</v>
          </cell>
        </row>
        <row r="4152">
          <cell r="C4152" t="str">
            <v>город Пермь</v>
          </cell>
          <cell r="D4152" t="str">
            <v>г. Пермь, ул. Автозаводская, д. 48</v>
          </cell>
          <cell r="E4152" t="b">
            <v>1</v>
          </cell>
          <cell r="F4152">
            <v>1982</v>
          </cell>
          <cell r="H4152" t="str">
            <v>Кирпич</v>
          </cell>
          <cell r="L4152">
            <v>5</v>
          </cell>
          <cell r="M4152">
            <v>9</v>
          </cell>
          <cell r="Q4152">
            <v>7340.6</v>
          </cell>
          <cell r="R4152">
            <v>6314.8</v>
          </cell>
          <cell r="S4152">
            <v>5777.5</v>
          </cell>
          <cell r="T4152">
            <v>253</v>
          </cell>
        </row>
        <row r="4153">
          <cell r="C4153" t="str">
            <v>город Пермь</v>
          </cell>
          <cell r="D4153" t="str">
            <v>г. Пермь, ул. Автозаводская, д. 49</v>
          </cell>
          <cell r="E4153" t="b">
            <v>1</v>
          </cell>
          <cell r="F4153">
            <v>1971</v>
          </cell>
          <cell r="H4153" t="str">
            <v>Кирпич</v>
          </cell>
          <cell r="L4153">
            <v>5</v>
          </cell>
          <cell r="M4153">
            <v>4</v>
          </cell>
          <cell r="Q4153">
            <v>3045.7</v>
          </cell>
          <cell r="R4153">
            <v>2565.7000000000007</v>
          </cell>
          <cell r="S4153">
            <v>2565.7000000000007</v>
          </cell>
          <cell r="T4153">
            <v>139</v>
          </cell>
        </row>
        <row r="4154">
          <cell r="C4154" t="str">
            <v>город Пермь</v>
          </cell>
          <cell r="D4154" t="str">
            <v>г. Пермь, ул. Автозаводская, д. 51</v>
          </cell>
          <cell r="E4154" t="b">
            <v>1</v>
          </cell>
          <cell r="F4154">
            <v>1969</v>
          </cell>
          <cell r="H4154" t="str">
            <v>Кирпич</v>
          </cell>
          <cell r="L4154">
            <v>5</v>
          </cell>
          <cell r="M4154">
            <v>4</v>
          </cell>
          <cell r="Q4154">
            <v>4201.8999999999996</v>
          </cell>
          <cell r="R4154">
            <v>3169.8</v>
          </cell>
          <cell r="S4154">
            <v>2159.6</v>
          </cell>
          <cell r="T4154">
            <v>169</v>
          </cell>
        </row>
        <row r="4155">
          <cell r="C4155" t="str">
            <v>город Пермь</v>
          </cell>
          <cell r="D4155" t="str">
            <v>г. Пермь, ул. Автозаводская, д. 53</v>
          </cell>
          <cell r="E4155" t="b">
            <v>1</v>
          </cell>
          <cell r="F4155">
            <v>1969</v>
          </cell>
          <cell r="H4155" t="str">
            <v>Кирпич</v>
          </cell>
          <cell r="L4155">
            <v>5</v>
          </cell>
          <cell r="M4155">
            <v>4</v>
          </cell>
          <cell r="Q4155">
            <v>3552.1</v>
          </cell>
          <cell r="R4155">
            <v>3166.9000000000015</v>
          </cell>
          <cell r="S4155">
            <v>3166.9000000000015</v>
          </cell>
          <cell r="T4155">
            <v>181</v>
          </cell>
        </row>
        <row r="4156">
          <cell r="C4156" t="str">
            <v>город Пермь</v>
          </cell>
          <cell r="D4156" t="str">
            <v>г. Пермь, ул. Автозаводская, д. 25А</v>
          </cell>
          <cell r="E4156" t="b">
            <v>1</v>
          </cell>
          <cell r="F4156">
            <v>1958</v>
          </cell>
          <cell r="H4156" t="str">
            <v>Кирпич</v>
          </cell>
          <cell r="L4156">
            <v>2</v>
          </cell>
          <cell r="M4156">
            <v>2</v>
          </cell>
          <cell r="Q4156">
            <v>574.5</v>
          </cell>
          <cell r="R4156">
            <v>519</v>
          </cell>
          <cell r="S4156">
            <v>464.505</v>
          </cell>
          <cell r="T4156">
            <v>24</v>
          </cell>
        </row>
        <row r="4157">
          <cell r="C4157" t="str">
            <v>город Пермь</v>
          </cell>
          <cell r="D4157" t="str">
            <v>г. Пермь, ул. Автозаводская, д. 26А</v>
          </cell>
          <cell r="E4157" t="b">
            <v>1</v>
          </cell>
          <cell r="F4157">
            <v>1988</v>
          </cell>
          <cell r="H4157" t="str">
            <v>кирпич</v>
          </cell>
          <cell r="I4157" t="str">
            <v>плоская</v>
          </cell>
          <cell r="L4157">
            <v>10</v>
          </cell>
          <cell r="M4157">
            <v>1</v>
          </cell>
          <cell r="N4157">
            <v>1</v>
          </cell>
          <cell r="O4157">
            <v>1</v>
          </cell>
          <cell r="Q4157">
            <v>3693.5</v>
          </cell>
          <cell r="R4157">
            <v>3693.5</v>
          </cell>
          <cell r="S4157">
            <v>3101.7</v>
          </cell>
          <cell r="T4157">
            <v>162</v>
          </cell>
        </row>
        <row r="4158">
          <cell r="C4158" t="str">
            <v>город Пермь</v>
          </cell>
          <cell r="D4158" t="str">
            <v>г. Пермь, ул. Автозаводская, д. 27/1</v>
          </cell>
          <cell r="E4158" t="b">
            <v>1</v>
          </cell>
          <cell r="F4158">
            <v>1981</v>
          </cell>
          <cell r="H4158" t="str">
            <v>Панели</v>
          </cell>
          <cell r="I4158" t="str">
            <v>плоская</v>
          </cell>
          <cell r="L4158">
            <v>9</v>
          </cell>
          <cell r="M4158">
            <v>2</v>
          </cell>
          <cell r="N4158">
            <v>2</v>
          </cell>
          <cell r="O4158">
            <v>2</v>
          </cell>
          <cell r="Q4158">
            <v>4588.6000000000004</v>
          </cell>
          <cell r="R4158">
            <v>4588.6000000000004</v>
          </cell>
          <cell r="S4158">
            <v>3817</v>
          </cell>
          <cell r="T4158">
            <v>108</v>
          </cell>
        </row>
        <row r="4159">
          <cell r="C4159" t="str">
            <v>город Пермь</v>
          </cell>
          <cell r="D4159" t="str">
            <v>г. Пермь, ул. Автозаводская, д. 27/2</v>
          </cell>
          <cell r="E4159" t="b">
            <v>1</v>
          </cell>
          <cell r="F4159">
            <v>1982</v>
          </cell>
          <cell r="H4159" t="str">
            <v>Панели</v>
          </cell>
          <cell r="I4159" t="str">
            <v>плоская</v>
          </cell>
          <cell r="L4159">
            <v>9</v>
          </cell>
          <cell r="M4159">
            <v>2</v>
          </cell>
          <cell r="N4159">
            <v>2</v>
          </cell>
          <cell r="O4159">
            <v>2</v>
          </cell>
          <cell r="Q4159">
            <v>4652.8</v>
          </cell>
          <cell r="R4159">
            <v>3884.5</v>
          </cell>
          <cell r="S4159">
            <v>3884.5</v>
          </cell>
          <cell r="T4159">
            <v>192</v>
          </cell>
        </row>
        <row r="4160">
          <cell r="C4160" t="str">
            <v>город Пермь</v>
          </cell>
          <cell r="D4160" t="str">
            <v>г. Пермь, ул. Автозаводская, д. 34А</v>
          </cell>
          <cell r="E4160" t="b">
            <v>1</v>
          </cell>
          <cell r="F4160">
            <v>1989</v>
          </cell>
          <cell r="I4160" t="str">
            <v>плоская</v>
          </cell>
          <cell r="K4160" t="str">
            <v>не имеется</v>
          </cell>
          <cell r="L4160">
            <v>9</v>
          </cell>
          <cell r="M4160">
            <v>1</v>
          </cell>
          <cell r="N4160">
            <v>2</v>
          </cell>
          <cell r="O4160">
            <v>2</v>
          </cell>
          <cell r="Q4160">
            <v>3343.2</v>
          </cell>
          <cell r="R4160">
            <v>2953.1</v>
          </cell>
          <cell r="S4160">
            <v>3343.2</v>
          </cell>
          <cell r="T4160">
            <v>133</v>
          </cell>
        </row>
        <row r="4161">
          <cell r="C4161" t="str">
            <v>город Пермь</v>
          </cell>
          <cell r="D4161" t="str">
            <v>г. Пермь, ул. Автозаводская, д. 44А</v>
          </cell>
          <cell r="E4161" t="b">
            <v>1</v>
          </cell>
          <cell r="F4161">
            <v>2006</v>
          </cell>
          <cell r="H4161" t="str">
            <v>кирпич</v>
          </cell>
          <cell r="I4161" t="str">
            <v>плоская</v>
          </cell>
          <cell r="J4161" t="str">
            <v>ГАЗ</v>
          </cell>
          <cell r="K4161" t="str">
            <v>имеется</v>
          </cell>
          <cell r="L4161">
            <v>16</v>
          </cell>
          <cell r="M4161">
            <v>4</v>
          </cell>
          <cell r="N4161">
            <v>5</v>
          </cell>
          <cell r="O4161">
            <v>1</v>
          </cell>
          <cell r="P4161">
            <v>4</v>
          </cell>
          <cell r="Q4161">
            <v>17067.7</v>
          </cell>
          <cell r="R4161">
            <v>15071.3</v>
          </cell>
          <cell r="S4161">
            <v>13434</v>
          </cell>
          <cell r="T4161">
            <v>374</v>
          </cell>
        </row>
        <row r="4162">
          <cell r="C4162" t="str">
            <v>город Пермь</v>
          </cell>
          <cell r="D4162" t="str">
            <v>г. Пермь, ул. Автозаводская, д. 80А</v>
          </cell>
          <cell r="E4162" t="b">
            <v>1</v>
          </cell>
          <cell r="F4162">
            <v>2019</v>
          </cell>
          <cell r="L4162">
            <v>10</v>
          </cell>
          <cell r="M4162">
            <v>2</v>
          </cell>
          <cell r="N4162">
            <v>2</v>
          </cell>
          <cell r="O4162">
            <v>2</v>
          </cell>
          <cell r="Q4162">
            <v>4337.1000000000004</v>
          </cell>
          <cell r="R4162">
            <v>3346.2</v>
          </cell>
          <cell r="S4162">
            <v>3011.58</v>
          </cell>
        </row>
        <row r="4163">
          <cell r="C4163" t="str">
            <v>город Пермь</v>
          </cell>
          <cell r="D4163" t="str">
            <v>г. Пермь, ул. Агатовая, д. 28</v>
          </cell>
          <cell r="E4163" t="b">
            <v>1</v>
          </cell>
          <cell r="F4163">
            <v>2017</v>
          </cell>
          <cell r="I4163" t="str">
            <v>плоская</v>
          </cell>
          <cell r="J4163" t="str">
            <v>ГАЗ</v>
          </cell>
          <cell r="K4163" t="str">
            <v>имеется</v>
          </cell>
          <cell r="L4163">
            <v>9</v>
          </cell>
          <cell r="M4163">
            <v>5</v>
          </cell>
          <cell r="N4163">
            <v>4</v>
          </cell>
          <cell r="O4163">
            <v>4</v>
          </cell>
          <cell r="Q4163">
            <v>13477.2</v>
          </cell>
          <cell r="R4163">
            <v>10940.6</v>
          </cell>
          <cell r="S4163">
            <v>10940.6</v>
          </cell>
          <cell r="T4163">
            <v>360</v>
          </cell>
        </row>
        <row r="4164">
          <cell r="C4164" t="str">
            <v>город Пермь</v>
          </cell>
          <cell r="D4164" t="str">
            <v>г. Пермь, ул. Агатовая, д. 32</v>
          </cell>
          <cell r="E4164" t="b">
            <v>1</v>
          </cell>
          <cell r="F4164">
            <v>2017</v>
          </cell>
          <cell r="I4164" t="str">
            <v>плоская</v>
          </cell>
          <cell r="K4164" t="str">
            <v>имеется</v>
          </cell>
          <cell r="L4164">
            <v>4</v>
          </cell>
          <cell r="M4164">
            <v>10</v>
          </cell>
          <cell r="Q4164">
            <v>13790.2</v>
          </cell>
          <cell r="R4164">
            <v>10375.9</v>
          </cell>
          <cell r="S4164">
            <v>10375.9</v>
          </cell>
          <cell r="T4164">
            <v>400</v>
          </cell>
        </row>
        <row r="4165">
          <cell r="C4165" t="str">
            <v>город Пермь</v>
          </cell>
          <cell r="D4165" t="str">
            <v>г. Пермь, ул. Агатовая, д. 36</v>
          </cell>
          <cell r="E4165" t="b">
            <v>1</v>
          </cell>
          <cell r="F4165">
            <v>2016</v>
          </cell>
          <cell r="I4165" t="str">
            <v>плоская</v>
          </cell>
          <cell r="K4165" t="str">
            <v>имеется</v>
          </cell>
          <cell r="L4165">
            <v>4</v>
          </cell>
          <cell r="M4165">
            <v>10</v>
          </cell>
          <cell r="Q4165">
            <v>13758.2</v>
          </cell>
          <cell r="R4165">
            <v>10488.4</v>
          </cell>
          <cell r="S4165">
            <v>10488.4</v>
          </cell>
          <cell r="T4165">
            <v>410</v>
          </cell>
        </row>
        <row r="4166">
          <cell r="C4166" t="str">
            <v>город Пермь</v>
          </cell>
          <cell r="D4166" t="str">
            <v>г. Пермь, ул. Адмирала Макарова, д. 22</v>
          </cell>
          <cell r="E4166" t="b">
            <v>1</v>
          </cell>
          <cell r="F4166">
            <v>2000</v>
          </cell>
          <cell r="I4166" t="str">
            <v>плоская</v>
          </cell>
          <cell r="K4166" t="str">
            <v>не имеется</v>
          </cell>
          <cell r="L4166">
            <v>9</v>
          </cell>
          <cell r="M4166">
            <v>2</v>
          </cell>
          <cell r="N4166">
            <v>2</v>
          </cell>
          <cell r="O4166">
            <v>2</v>
          </cell>
          <cell r="Q4166">
            <v>5601.6</v>
          </cell>
          <cell r="R4166">
            <v>4957.8</v>
          </cell>
          <cell r="S4166">
            <v>4957.8</v>
          </cell>
          <cell r="T4166">
            <v>208</v>
          </cell>
        </row>
        <row r="4167">
          <cell r="C4167" t="str">
            <v>город Пермь</v>
          </cell>
          <cell r="D4167" t="str">
            <v>г. Пермь, ул. Адмирала Макарова, д. 23</v>
          </cell>
          <cell r="E4167" t="b">
            <v>1</v>
          </cell>
          <cell r="F4167">
            <v>2021</v>
          </cell>
          <cell r="H4167" t="str">
            <v>бетонные</v>
          </cell>
          <cell r="I4167" t="str">
            <v>плоская</v>
          </cell>
          <cell r="K4167" t="str">
            <v>имеется</v>
          </cell>
          <cell r="L4167">
            <v>18</v>
          </cell>
          <cell r="M4167">
            <v>5</v>
          </cell>
          <cell r="N4167">
            <v>10</v>
          </cell>
          <cell r="O4167">
            <v>5</v>
          </cell>
          <cell r="P4167">
            <v>5</v>
          </cell>
          <cell r="Q4167">
            <v>29501.7</v>
          </cell>
          <cell r="R4167">
            <v>20813.2</v>
          </cell>
          <cell r="S4167">
            <v>19590.7</v>
          </cell>
        </row>
        <row r="4168">
          <cell r="C4168" t="str">
            <v>город Пермь</v>
          </cell>
          <cell r="D4168" t="str">
            <v>г. Пермь, ул. Адмирала Макарова, д. 25</v>
          </cell>
          <cell r="E4168" t="b">
            <v>1</v>
          </cell>
          <cell r="F4168">
            <v>2008</v>
          </cell>
          <cell r="I4168" t="str">
            <v>плоская</v>
          </cell>
          <cell r="J4168" t="str">
            <v>ГАЗ</v>
          </cell>
          <cell r="K4168" t="str">
            <v>не имеется</v>
          </cell>
          <cell r="L4168">
            <v>11</v>
          </cell>
          <cell r="M4168">
            <v>4</v>
          </cell>
          <cell r="N4168">
            <v>4</v>
          </cell>
          <cell r="O4168">
            <v>4</v>
          </cell>
          <cell r="Q4168">
            <v>13043.7</v>
          </cell>
          <cell r="R4168">
            <v>10986.4</v>
          </cell>
          <cell r="S4168">
            <v>10700.21</v>
          </cell>
          <cell r="T4168">
            <v>505</v>
          </cell>
        </row>
        <row r="4169">
          <cell r="C4169" t="str">
            <v>город Пермь</v>
          </cell>
          <cell r="D4169" t="str">
            <v>г. Пермь, ул. Адмирала Макарова, д. 31</v>
          </cell>
          <cell r="E4169" t="b">
            <v>1</v>
          </cell>
          <cell r="F4169">
            <v>1954</v>
          </cell>
          <cell r="H4169" t="str">
            <v>Шлакоблок</v>
          </cell>
          <cell r="L4169">
            <v>2</v>
          </cell>
          <cell r="M4169">
            <v>2</v>
          </cell>
          <cell r="Q4169">
            <v>825.6</v>
          </cell>
          <cell r="R4169">
            <v>737.2</v>
          </cell>
          <cell r="S4169">
            <v>429.05</v>
          </cell>
          <cell r="T4169">
            <v>41</v>
          </cell>
        </row>
        <row r="4170">
          <cell r="C4170" t="str">
            <v>город Пермь</v>
          </cell>
          <cell r="D4170" t="str">
            <v>г. Пермь, ул. Адмирала Макарова, д. 34</v>
          </cell>
          <cell r="E4170" t="b">
            <v>1</v>
          </cell>
          <cell r="F4170">
            <v>1968</v>
          </cell>
          <cell r="H4170" t="str">
            <v>Кирпич</v>
          </cell>
          <cell r="L4170">
            <v>5</v>
          </cell>
          <cell r="M4170">
            <v>2</v>
          </cell>
          <cell r="Q4170">
            <v>2393.9</v>
          </cell>
          <cell r="R4170">
            <v>1230</v>
          </cell>
          <cell r="S4170">
            <v>1230</v>
          </cell>
          <cell r="T4170">
            <v>193</v>
          </cell>
        </row>
        <row r="4171">
          <cell r="C4171" t="str">
            <v>город Пермь</v>
          </cell>
          <cell r="D4171" t="str">
            <v>г. Пермь, ул. Адмирала Макарова, д. 20/2</v>
          </cell>
          <cell r="E4171" t="b">
            <v>1</v>
          </cell>
          <cell r="F4171">
            <v>1989</v>
          </cell>
          <cell r="I4171" t="str">
            <v>плоская</v>
          </cell>
          <cell r="K4171" t="str">
            <v>не имеется</v>
          </cell>
          <cell r="L4171">
            <v>5</v>
          </cell>
          <cell r="M4171">
            <v>4</v>
          </cell>
          <cell r="Q4171">
            <v>2593.4</v>
          </cell>
          <cell r="R4171">
            <v>1893.14</v>
          </cell>
          <cell r="S4171">
            <v>1855.44</v>
          </cell>
        </row>
        <row r="4172">
          <cell r="C4172" t="str">
            <v>город Пермь</v>
          </cell>
          <cell r="D4172" t="str">
            <v>г. Пермь, ул. Адмирала Макарова, д. 20А</v>
          </cell>
          <cell r="E4172" t="b">
            <v>1</v>
          </cell>
          <cell r="F4172">
            <v>2019</v>
          </cell>
          <cell r="I4172" t="str">
            <v>плоская</v>
          </cell>
          <cell r="J4172" t="str">
            <v>ГАЗ</v>
          </cell>
          <cell r="K4172" t="str">
            <v>не имеется</v>
          </cell>
          <cell r="L4172">
            <v>6</v>
          </cell>
          <cell r="M4172">
            <v>2</v>
          </cell>
          <cell r="N4172">
            <v>2</v>
          </cell>
          <cell r="O4172">
            <v>2</v>
          </cell>
          <cell r="Q4172">
            <v>3484.8</v>
          </cell>
          <cell r="R4172">
            <v>2649</v>
          </cell>
          <cell r="S4172">
            <v>3484.8</v>
          </cell>
          <cell r="T4172">
            <v>174</v>
          </cell>
        </row>
        <row r="4173">
          <cell r="C4173" t="str">
            <v>город Пермь</v>
          </cell>
          <cell r="D4173" t="str">
            <v>г. Пермь, ул. Адмирала Макарова, д. 22А</v>
          </cell>
          <cell r="E4173" t="b">
            <v>1</v>
          </cell>
          <cell r="F4173">
            <v>2005</v>
          </cell>
          <cell r="I4173" t="str">
            <v>плоская</v>
          </cell>
          <cell r="K4173" t="str">
            <v>не имеется</v>
          </cell>
          <cell r="L4173">
            <v>10</v>
          </cell>
          <cell r="M4173">
            <v>2</v>
          </cell>
          <cell r="N4173">
            <v>2</v>
          </cell>
          <cell r="O4173">
            <v>2</v>
          </cell>
          <cell r="Q4173">
            <v>5284</v>
          </cell>
          <cell r="R4173">
            <v>4669.2</v>
          </cell>
          <cell r="S4173">
            <v>5284</v>
          </cell>
        </row>
        <row r="4174">
          <cell r="C4174" t="str">
            <v>город Пермь</v>
          </cell>
          <cell r="D4174" t="str">
            <v>г. Пермь, ул. Адмирала Нахимова, д. 3</v>
          </cell>
          <cell r="E4174" t="b">
            <v>1</v>
          </cell>
          <cell r="F4174">
            <v>1955</v>
          </cell>
          <cell r="H4174" t="str">
            <v>Шлакоблок</v>
          </cell>
          <cell r="L4174">
            <v>2</v>
          </cell>
          <cell r="M4174">
            <v>1</v>
          </cell>
          <cell r="Q4174">
            <v>557</v>
          </cell>
          <cell r="R4174">
            <v>514.79999999999995</v>
          </cell>
          <cell r="S4174">
            <v>317.63</v>
          </cell>
          <cell r="T4174">
            <v>20</v>
          </cell>
        </row>
        <row r="4175">
          <cell r="C4175" t="str">
            <v>город Пермь</v>
          </cell>
          <cell r="D4175" t="str">
            <v>г. Пермь, ул. Адмирала Нахимова, д. 5</v>
          </cell>
          <cell r="E4175" t="b">
            <v>1</v>
          </cell>
          <cell r="F4175">
            <v>1954</v>
          </cell>
          <cell r="H4175" t="str">
            <v>Шлакоблок</v>
          </cell>
          <cell r="L4175">
            <v>2</v>
          </cell>
          <cell r="M4175">
            <v>2</v>
          </cell>
          <cell r="Q4175">
            <v>921.1</v>
          </cell>
          <cell r="R4175">
            <v>845.4</v>
          </cell>
          <cell r="S4175">
            <v>845.4</v>
          </cell>
          <cell r="T4175">
            <v>28</v>
          </cell>
        </row>
        <row r="4176">
          <cell r="C4176" t="str">
            <v>город Пермь</v>
          </cell>
          <cell r="D4176" t="str">
            <v>г. Пермь, ул. Адмирала Нахимова, д. 10</v>
          </cell>
          <cell r="E4176" t="b">
            <v>1</v>
          </cell>
          <cell r="F4176">
            <v>1962</v>
          </cell>
          <cell r="H4176" t="str">
            <v>Панель</v>
          </cell>
          <cell r="I4176" t="str">
            <v>скатная</v>
          </cell>
          <cell r="K4176" t="str">
            <v>имеется</v>
          </cell>
          <cell r="L4176">
            <v>5</v>
          </cell>
          <cell r="M4176">
            <v>4</v>
          </cell>
          <cell r="Q4176">
            <v>3464.3</v>
          </cell>
          <cell r="R4176">
            <v>3090.7000000000012</v>
          </cell>
          <cell r="S4176">
            <v>3090.7000000000012</v>
          </cell>
          <cell r="T4176">
            <v>178</v>
          </cell>
        </row>
        <row r="4177">
          <cell r="C4177" t="str">
            <v>город Пермь</v>
          </cell>
          <cell r="D4177" t="str">
            <v>г. Пермь, ул. Адмирала Нахимова, д. 11</v>
          </cell>
          <cell r="E4177" t="b">
            <v>1</v>
          </cell>
          <cell r="F4177">
            <v>1960</v>
          </cell>
          <cell r="H4177" t="str">
            <v>Панели</v>
          </cell>
          <cell r="L4177">
            <v>5</v>
          </cell>
          <cell r="M4177">
            <v>2</v>
          </cell>
          <cell r="Q4177">
            <v>1886.9</v>
          </cell>
          <cell r="R4177">
            <v>1714.1000000000001</v>
          </cell>
          <cell r="S4177">
            <v>1378.9</v>
          </cell>
          <cell r="T4177">
            <v>56</v>
          </cell>
        </row>
        <row r="4178">
          <cell r="C4178" t="str">
            <v>город Пермь</v>
          </cell>
          <cell r="D4178" t="str">
            <v>г. Пермь, ул. Адмирала Нахимова, д. 12</v>
          </cell>
          <cell r="E4178" t="b">
            <v>1</v>
          </cell>
          <cell r="F4178">
            <v>1962</v>
          </cell>
          <cell r="H4178" t="str">
            <v>Панель</v>
          </cell>
          <cell r="L4178">
            <v>5</v>
          </cell>
          <cell r="M4178">
            <v>4</v>
          </cell>
          <cell r="Q4178">
            <v>3299.2</v>
          </cell>
          <cell r="R4178">
            <v>3299.2</v>
          </cell>
          <cell r="S4178">
            <v>3299.2</v>
          </cell>
          <cell r="T4178">
            <v>202</v>
          </cell>
        </row>
        <row r="4179">
          <cell r="C4179" t="str">
            <v>город Пермь</v>
          </cell>
          <cell r="D4179" t="str">
            <v>г. Пермь, ул. Адмирала Нахимова, д. 13</v>
          </cell>
          <cell r="E4179" t="b">
            <v>1</v>
          </cell>
          <cell r="F4179">
            <v>1961</v>
          </cell>
          <cell r="H4179" t="str">
            <v>Блоки</v>
          </cell>
          <cell r="L4179">
            <v>5</v>
          </cell>
          <cell r="M4179">
            <v>4</v>
          </cell>
          <cell r="Q4179">
            <v>3603.6</v>
          </cell>
          <cell r="R4179">
            <v>3250.9</v>
          </cell>
          <cell r="S4179">
            <v>3250.9</v>
          </cell>
          <cell r="T4179">
            <v>174</v>
          </cell>
        </row>
        <row r="4180">
          <cell r="C4180" t="str">
            <v>город Пермь</v>
          </cell>
          <cell r="D4180" t="str">
            <v>г. Пермь, ул. Адмирала Нахимова, д. 14</v>
          </cell>
          <cell r="E4180" t="b">
            <v>1</v>
          </cell>
          <cell r="F4180">
            <v>1962</v>
          </cell>
          <cell r="H4180" t="str">
            <v>Панель</v>
          </cell>
          <cell r="L4180">
            <v>5</v>
          </cell>
          <cell r="M4180">
            <v>4</v>
          </cell>
          <cell r="Q4180">
            <v>3412.4</v>
          </cell>
          <cell r="R4180">
            <v>3237.4000000000005</v>
          </cell>
          <cell r="S4180">
            <v>3237.4000000000005</v>
          </cell>
          <cell r="T4180">
            <v>168</v>
          </cell>
        </row>
        <row r="4181">
          <cell r="C4181" t="str">
            <v>город Пермь</v>
          </cell>
          <cell r="D4181" t="str">
            <v>г. Пермь, ул. Адмирала Нахимова, д. 15</v>
          </cell>
          <cell r="E4181" t="b">
            <v>1</v>
          </cell>
          <cell r="F4181">
            <v>1960</v>
          </cell>
          <cell r="H4181" t="str">
            <v>Керамические блоки</v>
          </cell>
          <cell r="L4181">
            <v>5</v>
          </cell>
          <cell r="M4181">
            <v>2</v>
          </cell>
          <cell r="Q4181">
            <v>1856.3</v>
          </cell>
          <cell r="R4181">
            <v>1603.7</v>
          </cell>
          <cell r="S4181">
            <v>1533.2</v>
          </cell>
          <cell r="T4181">
            <v>84</v>
          </cell>
        </row>
        <row r="4182">
          <cell r="C4182" t="str">
            <v>город Пермь</v>
          </cell>
          <cell r="D4182" t="str">
            <v>г. Пермь, ул. Адмирала Нахимова, д. 16</v>
          </cell>
          <cell r="E4182" t="b">
            <v>1</v>
          </cell>
          <cell r="F4182">
            <v>1962</v>
          </cell>
          <cell r="H4182" t="str">
            <v>Панель</v>
          </cell>
          <cell r="L4182">
            <v>5</v>
          </cell>
          <cell r="M4182">
            <v>4</v>
          </cell>
          <cell r="Q4182">
            <v>3258.6</v>
          </cell>
          <cell r="R4182">
            <v>2995.9</v>
          </cell>
          <cell r="S4182">
            <v>2995.9</v>
          </cell>
          <cell r="T4182">
            <v>160</v>
          </cell>
        </row>
        <row r="4183">
          <cell r="C4183" t="str">
            <v>город Пермь</v>
          </cell>
          <cell r="D4183" t="str">
            <v>г. Пермь, ул. Адмирала Нахимова, д. 19</v>
          </cell>
          <cell r="E4183" t="b">
            <v>1</v>
          </cell>
          <cell r="F4183">
            <v>1961</v>
          </cell>
          <cell r="I4183" t="str">
            <v>скатная</v>
          </cell>
          <cell r="K4183" t="str">
            <v>не имеется</v>
          </cell>
          <cell r="L4183">
            <v>5</v>
          </cell>
          <cell r="M4183">
            <v>4</v>
          </cell>
          <cell r="Q4183">
            <v>4198.2</v>
          </cell>
          <cell r="R4183">
            <v>3024</v>
          </cell>
          <cell r="S4183">
            <v>2951.1</v>
          </cell>
          <cell r="T4183">
            <v>157</v>
          </cell>
        </row>
        <row r="4184">
          <cell r="C4184" t="str">
            <v>город Пермь</v>
          </cell>
          <cell r="D4184" t="str">
            <v>г. Пермь, ул. Адмирала Нахимова, д. 20</v>
          </cell>
          <cell r="E4184" t="b">
            <v>1</v>
          </cell>
          <cell r="F4184">
            <v>1966</v>
          </cell>
          <cell r="H4184" t="str">
            <v>Кирпич</v>
          </cell>
          <cell r="L4184">
            <v>5</v>
          </cell>
          <cell r="M4184">
            <v>4</v>
          </cell>
          <cell r="Q4184">
            <v>3717.5</v>
          </cell>
          <cell r="R4184">
            <v>3429</v>
          </cell>
          <cell r="S4184">
            <v>3108.9</v>
          </cell>
          <cell r="T4184">
            <v>151</v>
          </cell>
        </row>
        <row r="4185">
          <cell r="C4185" t="str">
            <v>город Пермь</v>
          </cell>
          <cell r="D4185" t="str">
            <v>г. Пермь, ул. Адмирала Нахимова, д. 23</v>
          </cell>
          <cell r="E4185" t="b">
            <v>1</v>
          </cell>
          <cell r="F4185">
            <v>1967</v>
          </cell>
          <cell r="H4185" t="str">
            <v>Шлакоблок</v>
          </cell>
          <cell r="L4185">
            <v>2</v>
          </cell>
          <cell r="M4185">
            <v>2</v>
          </cell>
          <cell r="Q4185">
            <v>715.1</v>
          </cell>
          <cell r="R4185">
            <v>715.1</v>
          </cell>
          <cell r="S4185">
            <v>715.1</v>
          </cell>
          <cell r="T4185">
            <v>54</v>
          </cell>
        </row>
        <row r="4186">
          <cell r="C4186" t="str">
            <v>город Пермь</v>
          </cell>
          <cell r="D4186" t="str">
            <v>г. Пермь, ул. Адмирала Нахимова, д. 26</v>
          </cell>
          <cell r="E4186" t="b">
            <v>1</v>
          </cell>
          <cell r="F4186">
            <v>1972</v>
          </cell>
          <cell r="H4186" t="str">
            <v>Панель</v>
          </cell>
          <cell r="L4186">
            <v>5</v>
          </cell>
          <cell r="M4186">
            <v>6</v>
          </cell>
          <cell r="Q4186">
            <v>4493.8</v>
          </cell>
          <cell r="R4186">
            <v>3857.4</v>
          </cell>
          <cell r="S4186">
            <v>3857.4</v>
          </cell>
          <cell r="T4186">
            <v>188</v>
          </cell>
        </row>
        <row r="4187">
          <cell r="C4187" t="str">
            <v>город Пермь</v>
          </cell>
          <cell r="D4187" t="str">
            <v>г. Пермь, ул. Адмирала Нахимова, д. 28</v>
          </cell>
          <cell r="E4187" t="b">
            <v>1</v>
          </cell>
          <cell r="F4187">
            <v>1976</v>
          </cell>
          <cell r="I4187" t="str">
            <v>плоская</v>
          </cell>
          <cell r="K4187" t="str">
            <v>имеется</v>
          </cell>
          <cell r="L4187">
            <v>12</v>
          </cell>
          <cell r="M4187">
            <v>1</v>
          </cell>
          <cell r="N4187">
            <v>2</v>
          </cell>
          <cell r="O4187">
            <v>1</v>
          </cell>
          <cell r="P4187">
            <v>1</v>
          </cell>
          <cell r="Q4187">
            <v>3632.9</v>
          </cell>
          <cell r="R4187">
            <v>2873.4999999999991</v>
          </cell>
          <cell r="S4187">
            <v>2796</v>
          </cell>
          <cell r="T4187">
            <v>118</v>
          </cell>
        </row>
        <row r="4188">
          <cell r="C4188" t="str">
            <v>город Пермь</v>
          </cell>
          <cell r="D4188" t="str">
            <v>г. Пермь, ул. Адмирала Нахимова, д. 30</v>
          </cell>
          <cell r="E4188" t="b">
            <v>1</v>
          </cell>
          <cell r="F4188">
            <v>1968</v>
          </cell>
          <cell r="H4188" t="str">
            <v>кирпич</v>
          </cell>
          <cell r="I4188" t="str">
            <v>плоская</v>
          </cell>
          <cell r="K4188" t="str">
            <v>имеется</v>
          </cell>
          <cell r="L4188">
            <v>5</v>
          </cell>
          <cell r="M4188">
            <v>4</v>
          </cell>
          <cell r="Q4188">
            <v>2741.8</v>
          </cell>
          <cell r="R4188">
            <v>2639.1</v>
          </cell>
          <cell r="S4188">
            <v>2639.1</v>
          </cell>
          <cell r="T4188">
            <v>124</v>
          </cell>
        </row>
        <row r="4189">
          <cell r="C4189" t="str">
            <v>город Пермь</v>
          </cell>
          <cell r="D4189" t="str">
            <v>г. Пермь, ул. Адмирала Нахимова, д. 32</v>
          </cell>
          <cell r="E4189" t="b">
            <v>1</v>
          </cell>
          <cell r="F4189">
            <v>1968</v>
          </cell>
          <cell r="I4189" t="str">
            <v>плоская</v>
          </cell>
          <cell r="K4189" t="str">
            <v>имеется</v>
          </cell>
          <cell r="L4189">
            <v>5</v>
          </cell>
          <cell r="M4189">
            <v>4</v>
          </cell>
          <cell r="Q4189">
            <v>2924.1</v>
          </cell>
          <cell r="R4189">
            <v>2602.1</v>
          </cell>
          <cell r="S4189">
            <v>2924.1</v>
          </cell>
          <cell r="T4189">
            <v>135</v>
          </cell>
        </row>
        <row r="4190">
          <cell r="C4190" t="str">
            <v>город Пермь</v>
          </cell>
          <cell r="D4190" t="str">
            <v>г. Пермь, ул. Адмирала Нахимова, д. 34</v>
          </cell>
          <cell r="E4190" t="b">
            <v>1</v>
          </cell>
          <cell r="F4190">
            <v>1969</v>
          </cell>
          <cell r="I4190" t="str">
            <v>плоская</v>
          </cell>
          <cell r="K4190" t="str">
            <v>имеется</v>
          </cell>
          <cell r="L4190">
            <v>5</v>
          </cell>
          <cell r="M4190">
            <v>4</v>
          </cell>
          <cell r="Q4190">
            <v>2987.4</v>
          </cell>
          <cell r="R4190">
            <v>2654.5</v>
          </cell>
          <cell r="S4190">
            <v>2987.4</v>
          </cell>
          <cell r="T4190">
            <v>136</v>
          </cell>
        </row>
        <row r="4191">
          <cell r="C4191" t="str">
            <v>город Пермь</v>
          </cell>
          <cell r="D4191" t="str">
            <v>г. Пермь, ул. Адмирала Нахимова, д. 36</v>
          </cell>
          <cell r="E4191" t="b">
            <v>1</v>
          </cell>
          <cell r="F4191">
            <v>1969</v>
          </cell>
          <cell r="I4191" t="str">
            <v>плоская</v>
          </cell>
          <cell r="K4191" t="str">
            <v>имеется</v>
          </cell>
          <cell r="L4191">
            <v>5</v>
          </cell>
          <cell r="M4191">
            <v>4</v>
          </cell>
          <cell r="Q4191">
            <v>2983</v>
          </cell>
          <cell r="R4191">
            <v>2650.4</v>
          </cell>
          <cell r="S4191">
            <v>2983</v>
          </cell>
          <cell r="T4191">
            <v>126</v>
          </cell>
        </row>
        <row r="4192">
          <cell r="C4192" t="str">
            <v>город Пермь</v>
          </cell>
          <cell r="D4192" t="str">
            <v>г. Пермь, ул. Адмирала Нахимова, д. 37</v>
          </cell>
          <cell r="E4192" t="b">
            <v>1</v>
          </cell>
          <cell r="F4192">
            <v>1957</v>
          </cell>
          <cell r="H4192" t="str">
            <v>Кирпич</v>
          </cell>
          <cell r="L4192">
            <v>2</v>
          </cell>
          <cell r="M4192">
            <v>2</v>
          </cell>
          <cell r="Q4192">
            <v>714.5</v>
          </cell>
          <cell r="R4192">
            <v>658.2</v>
          </cell>
          <cell r="S4192">
            <v>658.2</v>
          </cell>
          <cell r="T4192">
            <v>34</v>
          </cell>
        </row>
        <row r="4193">
          <cell r="C4193" t="str">
            <v>город Пермь</v>
          </cell>
          <cell r="D4193" t="str">
            <v>г. Пермь, ул. Адмирала Старикова, д. 1</v>
          </cell>
          <cell r="E4193" t="b">
            <v>1</v>
          </cell>
          <cell r="F4193">
            <v>1960</v>
          </cell>
          <cell r="H4193" t="str">
            <v>Шлакоблок</v>
          </cell>
          <cell r="L4193">
            <v>2</v>
          </cell>
          <cell r="M4193">
            <v>2</v>
          </cell>
          <cell r="Q4193">
            <v>639.6</v>
          </cell>
          <cell r="R4193">
            <v>559</v>
          </cell>
          <cell r="S4193">
            <v>559</v>
          </cell>
          <cell r="T4193">
            <v>41</v>
          </cell>
        </row>
        <row r="4194">
          <cell r="C4194" t="str">
            <v>город Пермь</v>
          </cell>
          <cell r="D4194" t="str">
            <v>г. Пермь, ул. Адмирала Старикова, д. 7</v>
          </cell>
          <cell r="E4194" t="b">
            <v>1</v>
          </cell>
          <cell r="F4194">
            <v>1959</v>
          </cell>
          <cell r="H4194" t="str">
            <v>Кирпич</v>
          </cell>
          <cell r="L4194">
            <v>3</v>
          </cell>
          <cell r="M4194">
            <v>2</v>
          </cell>
          <cell r="Q4194">
            <v>1044</v>
          </cell>
          <cell r="R4194">
            <v>970.5</v>
          </cell>
          <cell r="S4194">
            <v>970.5</v>
          </cell>
          <cell r="T4194">
            <v>57</v>
          </cell>
        </row>
        <row r="4195">
          <cell r="C4195" t="str">
            <v>город Пермь</v>
          </cell>
          <cell r="D4195" t="str">
            <v>г. Пермь, ул. Адмирала Старикова, д. 9</v>
          </cell>
          <cell r="E4195" t="b">
            <v>1</v>
          </cell>
          <cell r="F4195">
            <v>1988</v>
          </cell>
          <cell r="H4195" t="str">
            <v>панель</v>
          </cell>
          <cell r="I4195" t="str">
            <v>плоская</v>
          </cell>
          <cell r="K4195" t="str">
            <v>имеется</v>
          </cell>
          <cell r="L4195">
            <v>5</v>
          </cell>
          <cell r="M4195">
            <v>6</v>
          </cell>
          <cell r="Q4195">
            <v>4375.3999999999996</v>
          </cell>
          <cell r="R4195">
            <v>3907.5</v>
          </cell>
          <cell r="S4195">
            <v>3662.7</v>
          </cell>
          <cell r="T4195">
            <v>203</v>
          </cell>
        </row>
        <row r="4196">
          <cell r="C4196" t="str">
            <v>город Пермь</v>
          </cell>
          <cell r="D4196" t="str">
            <v>г. Пермь, ул. Адмирала Старикова, д. 11</v>
          </cell>
          <cell r="E4196" t="b">
            <v>1</v>
          </cell>
          <cell r="F4196">
            <v>1974</v>
          </cell>
          <cell r="H4196" t="str">
            <v>Панель</v>
          </cell>
          <cell r="L4196">
            <v>5</v>
          </cell>
          <cell r="M4196">
            <v>6</v>
          </cell>
          <cell r="Q4196">
            <v>4357.1000000000004</v>
          </cell>
          <cell r="R4196">
            <v>3905.7</v>
          </cell>
          <cell r="S4196">
            <v>3905.7</v>
          </cell>
          <cell r="T4196">
            <v>199</v>
          </cell>
        </row>
        <row r="4197">
          <cell r="C4197" t="str">
            <v>город Пермь</v>
          </cell>
          <cell r="D4197" t="str">
            <v>г. Пермь, ул. Адмирала Старикова, д. 13</v>
          </cell>
          <cell r="E4197" t="b">
            <v>1</v>
          </cell>
          <cell r="F4197">
            <v>1973</v>
          </cell>
          <cell r="H4197" t="str">
            <v>Кирпич</v>
          </cell>
          <cell r="L4197">
            <v>5</v>
          </cell>
          <cell r="M4197">
            <v>6</v>
          </cell>
          <cell r="Q4197">
            <v>3867.2</v>
          </cell>
          <cell r="R4197">
            <v>3032.7999999999997</v>
          </cell>
          <cell r="S4197">
            <v>3032.7999999999997</v>
          </cell>
          <cell r="T4197">
            <v>191</v>
          </cell>
        </row>
        <row r="4198">
          <cell r="C4198" t="str">
            <v>город Пермь</v>
          </cell>
          <cell r="D4198" t="str">
            <v>г. Пермь, ул. Адмирала Старикова, д. 14</v>
          </cell>
          <cell r="E4198" t="b">
            <v>1</v>
          </cell>
          <cell r="F4198">
            <v>1987</v>
          </cell>
          <cell r="H4198" t="str">
            <v>Кирпич</v>
          </cell>
          <cell r="L4198">
            <v>5</v>
          </cell>
          <cell r="M4198">
            <v>7</v>
          </cell>
          <cell r="Q4198">
            <v>5469.2</v>
          </cell>
          <cell r="R4198">
            <v>3700</v>
          </cell>
          <cell r="S4198">
            <v>3700</v>
          </cell>
          <cell r="T4198">
            <v>273</v>
          </cell>
        </row>
        <row r="4199">
          <cell r="C4199" t="str">
            <v>город Пермь</v>
          </cell>
          <cell r="D4199" t="str">
            <v>г. Пермь, ул. Адмирала Старикова, д. 15</v>
          </cell>
          <cell r="E4199" t="b">
            <v>1</v>
          </cell>
          <cell r="F4199">
            <v>1980</v>
          </cell>
          <cell r="H4199" t="str">
            <v>Кирпич</v>
          </cell>
          <cell r="L4199">
            <v>5</v>
          </cell>
          <cell r="M4199">
            <v>3</v>
          </cell>
          <cell r="Q4199">
            <v>3925.1</v>
          </cell>
          <cell r="R4199">
            <v>2635.7</v>
          </cell>
          <cell r="S4199">
            <v>2635.7</v>
          </cell>
          <cell r="T4199">
            <v>205</v>
          </cell>
        </row>
        <row r="4200">
          <cell r="C4200" t="str">
            <v>город Пермь</v>
          </cell>
          <cell r="D4200" t="str">
            <v>г. Пермь, ул. Адмирала Старикова, д. 17</v>
          </cell>
          <cell r="E4200" t="b">
            <v>1</v>
          </cell>
          <cell r="F4200">
            <v>1990</v>
          </cell>
          <cell r="H4200" t="str">
            <v>Панель</v>
          </cell>
          <cell r="L4200">
            <v>5</v>
          </cell>
          <cell r="M4200">
            <v>6</v>
          </cell>
          <cell r="Q4200">
            <v>4400.3999999999996</v>
          </cell>
          <cell r="R4200">
            <v>3939.2</v>
          </cell>
          <cell r="S4200">
            <v>3939.2</v>
          </cell>
          <cell r="T4200">
            <v>208</v>
          </cell>
        </row>
        <row r="4201">
          <cell r="C4201" t="str">
            <v>город Пермь</v>
          </cell>
          <cell r="D4201" t="str">
            <v>г. Пермь, ул. Адмирала Старикова, д. 49</v>
          </cell>
          <cell r="E4201" t="b">
            <v>1</v>
          </cell>
          <cell r="F4201">
            <v>1986</v>
          </cell>
          <cell r="H4201" t="str">
            <v>Кирпич</v>
          </cell>
          <cell r="L4201">
            <v>5</v>
          </cell>
          <cell r="M4201">
            <v>6</v>
          </cell>
          <cell r="Q4201">
            <v>5168.6000000000004</v>
          </cell>
          <cell r="R4201">
            <v>3032.7999999999997</v>
          </cell>
          <cell r="S4201">
            <v>3032.7999999999997</v>
          </cell>
          <cell r="T4201">
            <v>238</v>
          </cell>
        </row>
        <row r="4202">
          <cell r="C4202" t="str">
            <v>город Пермь</v>
          </cell>
          <cell r="D4202" t="str">
            <v>г. Пермь, ул. Адмирала Старикова, д. 9А</v>
          </cell>
          <cell r="E4202" t="b">
            <v>1</v>
          </cell>
          <cell r="F4202">
            <v>1990</v>
          </cell>
          <cell r="H4202" t="str">
            <v>Панель</v>
          </cell>
          <cell r="L4202">
            <v>5</v>
          </cell>
          <cell r="M4202">
            <v>6</v>
          </cell>
          <cell r="Q4202">
            <v>4479</v>
          </cell>
          <cell r="R4202">
            <v>4014.5</v>
          </cell>
          <cell r="S4202">
            <v>4014.5</v>
          </cell>
          <cell r="T4202">
            <v>252</v>
          </cell>
        </row>
        <row r="4203">
          <cell r="C4203" t="str">
            <v>город Пермь</v>
          </cell>
          <cell r="D4203" t="str">
            <v>г. Пермь, ул. Адмирала Ушакова, д. 3</v>
          </cell>
          <cell r="E4203" t="b">
            <v>1</v>
          </cell>
          <cell r="F4203">
            <v>1961</v>
          </cell>
          <cell r="H4203" t="str">
            <v>Панель</v>
          </cell>
          <cell r="L4203">
            <v>4</v>
          </cell>
          <cell r="M4203">
            <v>2</v>
          </cell>
          <cell r="Q4203">
            <v>1444.1</v>
          </cell>
          <cell r="R4203">
            <v>1296.9000000000001</v>
          </cell>
          <cell r="S4203">
            <v>1296.9000000000001</v>
          </cell>
          <cell r="T4203">
            <v>73</v>
          </cell>
        </row>
        <row r="4204">
          <cell r="C4204" t="str">
            <v>город Пермь</v>
          </cell>
          <cell r="D4204" t="str">
            <v>г. Пермь, ул. Адмирала Ушакова, д. 5</v>
          </cell>
          <cell r="E4204" t="b">
            <v>1</v>
          </cell>
          <cell r="F4204">
            <v>1960</v>
          </cell>
          <cell r="H4204" t="str">
            <v>Панели</v>
          </cell>
          <cell r="L4204">
            <v>4</v>
          </cell>
          <cell r="M4204">
            <v>4</v>
          </cell>
          <cell r="Q4204">
            <v>2573.1999999999998</v>
          </cell>
          <cell r="R4204">
            <v>1699.3</v>
          </cell>
          <cell r="S4204">
            <v>1699.3</v>
          </cell>
          <cell r="T4204">
            <v>139</v>
          </cell>
        </row>
        <row r="4205">
          <cell r="C4205" t="str">
            <v>город Пермь</v>
          </cell>
          <cell r="D4205" t="str">
            <v>г. Пермь, ул. Адмирала Ушакова, д. 7</v>
          </cell>
          <cell r="E4205" t="b">
            <v>1</v>
          </cell>
          <cell r="F4205">
            <v>1960</v>
          </cell>
          <cell r="H4205" t="str">
            <v>Крупные блоки</v>
          </cell>
          <cell r="L4205">
            <v>3</v>
          </cell>
          <cell r="M4205">
            <v>4</v>
          </cell>
          <cell r="Q4205">
            <v>2015.9</v>
          </cell>
          <cell r="R4205">
            <v>1864.5</v>
          </cell>
          <cell r="S4205">
            <v>1793.6489999999999</v>
          </cell>
          <cell r="T4205">
            <v>95</v>
          </cell>
        </row>
        <row r="4206">
          <cell r="C4206" t="str">
            <v>город Пермь</v>
          </cell>
          <cell r="D4206" t="str">
            <v>г. Пермь, ул. Адмирала Ушакова, д. 8</v>
          </cell>
          <cell r="E4206" t="b">
            <v>1</v>
          </cell>
          <cell r="F4206">
            <v>1962</v>
          </cell>
          <cell r="H4206" t="str">
            <v>Кирпич</v>
          </cell>
          <cell r="L4206">
            <v>5</v>
          </cell>
          <cell r="M4206">
            <v>4</v>
          </cell>
          <cell r="Q4206">
            <v>3204.6</v>
          </cell>
          <cell r="R4206">
            <v>2995.6</v>
          </cell>
          <cell r="S4206">
            <v>2343.5</v>
          </cell>
          <cell r="T4206">
            <v>151</v>
          </cell>
        </row>
        <row r="4207">
          <cell r="C4207" t="str">
            <v>город Пермь</v>
          </cell>
          <cell r="D4207" t="str">
            <v>г. Пермь, ул. Адмирала Ушакова, д. 10</v>
          </cell>
          <cell r="E4207" t="b">
            <v>1</v>
          </cell>
          <cell r="F4207">
            <v>1962</v>
          </cell>
          <cell r="H4207" t="str">
            <v>Кирпич</v>
          </cell>
          <cell r="L4207">
            <v>5</v>
          </cell>
          <cell r="M4207">
            <v>2</v>
          </cell>
          <cell r="Q4207">
            <v>1674.8</v>
          </cell>
          <cell r="R4207">
            <v>1602.3</v>
          </cell>
          <cell r="S4207">
            <v>1458.1</v>
          </cell>
          <cell r="T4207">
            <v>81</v>
          </cell>
        </row>
        <row r="4208">
          <cell r="C4208" t="str">
            <v>город Пермь</v>
          </cell>
          <cell r="D4208" t="str">
            <v>г. Пермь, ул. Адмирала Ушакова, д. 11</v>
          </cell>
          <cell r="E4208" t="b">
            <v>1</v>
          </cell>
          <cell r="F4208">
            <v>1957</v>
          </cell>
          <cell r="H4208" t="str">
            <v>Кирпич</v>
          </cell>
          <cell r="L4208">
            <v>3</v>
          </cell>
          <cell r="M4208">
            <v>3</v>
          </cell>
          <cell r="Q4208">
            <v>1448</v>
          </cell>
          <cell r="R4208">
            <v>1248</v>
          </cell>
          <cell r="S4208">
            <v>1242</v>
          </cell>
          <cell r="T4208">
            <v>89</v>
          </cell>
        </row>
        <row r="4209">
          <cell r="C4209" t="str">
            <v>город Пермь</v>
          </cell>
          <cell r="D4209" t="str">
            <v>г. Пермь, ул. Адмирала Ушакова, д. 12</v>
          </cell>
          <cell r="E4209" t="b">
            <v>1</v>
          </cell>
          <cell r="F4209">
            <v>1956</v>
          </cell>
          <cell r="H4209" t="str">
            <v>Шлакоблок</v>
          </cell>
          <cell r="L4209">
            <v>3</v>
          </cell>
          <cell r="M4209">
            <v>3</v>
          </cell>
          <cell r="Q4209">
            <v>2398.8000000000002</v>
          </cell>
          <cell r="R4209">
            <v>1826.4</v>
          </cell>
          <cell r="S4209">
            <v>1826.4</v>
          </cell>
          <cell r="T4209">
            <v>59</v>
          </cell>
        </row>
        <row r="4210">
          <cell r="C4210" t="str">
            <v>город Пермь</v>
          </cell>
          <cell r="D4210" t="str">
            <v>г. Пермь, ул. Адмирала Ушакова, д. 13</v>
          </cell>
          <cell r="E4210" t="b">
            <v>1</v>
          </cell>
          <cell r="F4210">
            <v>1958</v>
          </cell>
          <cell r="H4210" t="str">
            <v>Кирпич</v>
          </cell>
          <cell r="L4210">
            <v>3</v>
          </cell>
          <cell r="M4210">
            <v>4</v>
          </cell>
          <cell r="Q4210">
            <v>1815.9</v>
          </cell>
          <cell r="R4210">
            <v>1466.7</v>
          </cell>
          <cell r="S4210">
            <v>1466.7</v>
          </cell>
          <cell r="T4210">
            <v>84</v>
          </cell>
        </row>
        <row r="4211">
          <cell r="C4211" t="str">
            <v>город Пермь</v>
          </cell>
          <cell r="D4211" t="str">
            <v>г. Пермь, ул. Адмирала Ушакова, д. 15</v>
          </cell>
          <cell r="E4211" t="b">
            <v>1</v>
          </cell>
          <cell r="F4211">
            <v>2021</v>
          </cell>
          <cell r="H4211" t="str">
            <v>панель</v>
          </cell>
          <cell r="I4211" t="str">
            <v>плоская</v>
          </cell>
          <cell r="L4211">
            <v>17</v>
          </cell>
          <cell r="M4211">
            <v>2</v>
          </cell>
          <cell r="N4211">
            <v>4</v>
          </cell>
          <cell r="O4211">
            <v>2</v>
          </cell>
          <cell r="P4211">
            <v>2</v>
          </cell>
          <cell r="Q4211">
            <v>15006</v>
          </cell>
          <cell r="R4211">
            <v>15006</v>
          </cell>
          <cell r="S4211">
            <v>10054.9</v>
          </cell>
        </row>
        <row r="4212">
          <cell r="C4212" t="str">
            <v>город Пермь</v>
          </cell>
          <cell r="D4212" t="str">
            <v>г. Пермь, ул. Адмирала Ушакова, д. 16</v>
          </cell>
          <cell r="E4212" t="b">
            <v>1</v>
          </cell>
          <cell r="F4212">
            <v>1959</v>
          </cell>
          <cell r="H4212" t="str">
            <v>Кирпич</v>
          </cell>
          <cell r="L4212">
            <v>3</v>
          </cell>
          <cell r="M4212">
            <v>4</v>
          </cell>
          <cell r="Q4212">
            <v>1550.4</v>
          </cell>
          <cell r="R4212">
            <v>1280.4000000000001</v>
          </cell>
          <cell r="S4212">
            <v>1280.4000000000001</v>
          </cell>
          <cell r="T4212">
            <v>63</v>
          </cell>
        </row>
        <row r="4213">
          <cell r="C4213" t="str">
            <v>город Пермь</v>
          </cell>
          <cell r="D4213" t="str">
            <v>г. Пермь, ул. Адмирала Ушакова, д. 18</v>
          </cell>
          <cell r="E4213" t="b">
            <v>1</v>
          </cell>
          <cell r="F4213">
            <v>1956</v>
          </cell>
          <cell r="H4213" t="str">
            <v>Кирпич</v>
          </cell>
          <cell r="L4213">
            <v>3</v>
          </cell>
          <cell r="M4213">
            <v>2</v>
          </cell>
          <cell r="Q4213">
            <v>1427.66</v>
          </cell>
          <cell r="R4213">
            <v>885.36</v>
          </cell>
          <cell r="S4213">
            <v>508.8</v>
          </cell>
          <cell r="T4213">
            <v>41</v>
          </cell>
        </row>
        <row r="4214">
          <cell r="C4214" t="str">
            <v>город Пермь</v>
          </cell>
          <cell r="D4214" t="str">
            <v>г. Пермь, ул. Адмирала Ушакова, д. 20</v>
          </cell>
          <cell r="E4214" t="b">
            <v>1</v>
          </cell>
          <cell r="F4214">
            <v>1958</v>
          </cell>
          <cell r="H4214" t="str">
            <v>Кирпич</v>
          </cell>
          <cell r="L4214">
            <v>3</v>
          </cell>
          <cell r="M4214">
            <v>3</v>
          </cell>
          <cell r="Q4214">
            <v>1560.7</v>
          </cell>
          <cell r="R4214">
            <v>1433.7</v>
          </cell>
          <cell r="S4214">
            <v>1112.8</v>
          </cell>
          <cell r="T4214">
            <v>58</v>
          </cell>
        </row>
        <row r="4215">
          <cell r="C4215" t="str">
            <v>город Пермь</v>
          </cell>
          <cell r="D4215" t="str">
            <v>г. Пермь, ул. Адмирала Ушакова, д. 21</v>
          </cell>
          <cell r="E4215" t="b">
            <v>1</v>
          </cell>
          <cell r="F4215">
            <v>2016</v>
          </cell>
          <cell r="I4215" t="str">
            <v>плоская</v>
          </cell>
          <cell r="J4215" t="str">
            <v>ГАЗ</v>
          </cell>
          <cell r="K4215" t="str">
            <v>имеется</v>
          </cell>
          <cell r="L4215">
            <v>16</v>
          </cell>
          <cell r="M4215">
            <v>8</v>
          </cell>
          <cell r="N4215">
            <v>10</v>
          </cell>
          <cell r="O4215">
            <v>8</v>
          </cell>
          <cell r="P4215">
            <v>2</v>
          </cell>
          <cell r="Q4215">
            <v>33048.1</v>
          </cell>
          <cell r="R4215">
            <v>26103.1</v>
          </cell>
          <cell r="S4215">
            <v>26075.9</v>
          </cell>
        </row>
        <row r="4216">
          <cell r="C4216" t="str">
            <v>город Пермь</v>
          </cell>
          <cell r="D4216" t="str">
            <v>г. Пермь, ул. Адмирала Ушакова, д. 22</v>
          </cell>
          <cell r="E4216" t="b">
            <v>1</v>
          </cell>
          <cell r="F4216">
            <v>1951</v>
          </cell>
          <cell r="H4216" t="str">
            <v>Кирпич</v>
          </cell>
          <cell r="L4216">
            <v>3</v>
          </cell>
          <cell r="M4216">
            <v>3</v>
          </cell>
          <cell r="Q4216">
            <v>954.7</v>
          </cell>
          <cell r="R4216">
            <v>768.5</v>
          </cell>
          <cell r="S4216">
            <v>768.5</v>
          </cell>
          <cell r="T4216">
            <v>29</v>
          </cell>
        </row>
        <row r="4217">
          <cell r="C4217" t="str">
            <v>город Пермь</v>
          </cell>
          <cell r="D4217" t="str">
            <v>г. Пермь, ул. Адмирала Ушакова, д. 26</v>
          </cell>
          <cell r="E4217" t="b">
            <v>1</v>
          </cell>
          <cell r="F4217">
            <v>1964</v>
          </cell>
          <cell r="H4217" t="str">
            <v>Кирпич</v>
          </cell>
          <cell r="L4217">
            <v>5</v>
          </cell>
          <cell r="M4217">
            <v>2</v>
          </cell>
          <cell r="Q4217">
            <v>1816.9</v>
          </cell>
          <cell r="R4217">
            <v>1566.8</v>
          </cell>
          <cell r="S4217">
            <v>1250.0999999999999</v>
          </cell>
          <cell r="T4217">
            <v>71</v>
          </cell>
        </row>
        <row r="4218">
          <cell r="C4218" t="str">
            <v>город Пермь</v>
          </cell>
          <cell r="D4218" t="str">
            <v>г. Пермь, ул. Адмирала Ушакова, д. 30</v>
          </cell>
          <cell r="E4218" t="b">
            <v>1</v>
          </cell>
          <cell r="F4218">
            <v>1967</v>
          </cell>
          <cell r="H4218" t="str">
            <v>Кирпич</v>
          </cell>
          <cell r="L4218">
            <v>5</v>
          </cell>
          <cell r="M4218">
            <v>4</v>
          </cell>
          <cell r="Q4218">
            <v>3801.1</v>
          </cell>
          <cell r="R4218">
            <v>3557.5</v>
          </cell>
          <cell r="S4218">
            <v>2528.1999999999998</v>
          </cell>
          <cell r="T4218">
            <v>139</v>
          </cell>
        </row>
        <row r="4219">
          <cell r="C4219" t="str">
            <v>город Пермь</v>
          </cell>
          <cell r="D4219" t="str">
            <v>г. Пермь, ул. Адмирала Ушакова, д. 32</v>
          </cell>
          <cell r="E4219" t="b">
            <v>1</v>
          </cell>
          <cell r="F4219">
            <v>2007</v>
          </cell>
          <cell r="I4219" t="str">
            <v>плоская</v>
          </cell>
          <cell r="J4219" t="str">
            <v>ГАЗ</v>
          </cell>
          <cell r="K4219" t="str">
            <v>не имеется</v>
          </cell>
          <cell r="L4219">
            <v>17</v>
          </cell>
          <cell r="M4219">
            <v>3</v>
          </cell>
          <cell r="N4219">
            <v>6</v>
          </cell>
          <cell r="O4219">
            <v>3</v>
          </cell>
          <cell r="P4219">
            <v>3</v>
          </cell>
          <cell r="Q4219">
            <v>12484.2</v>
          </cell>
          <cell r="R4219">
            <v>7152.8</v>
          </cell>
          <cell r="S4219">
            <v>12484.2</v>
          </cell>
          <cell r="T4219">
            <v>364</v>
          </cell>
        </row>
        <row r="4220">
          <cell r="C4220" t="str">
            <v>город Пермь</v>
          </cell>
          <cell r="D4220" t="str">
            <v>г. Пермь, ул. Адмирала Ушакова, д. 36</v>
          </cell>
          <cell r="E4220" t="b">
            <v>1</v>
          </cell>
          <cell r="F4220">
            <v>1998</v>
          </cell>
          <cell r="I4220" t="str">
            <v>плоская</v>
          </cell>
          <cell r="J4220" t="str">
            <v>ГАЗ</v>
          </cell>
          <cell r="K4220" t="str">
            <v>имеется</v>
          </cell>
          <cell r="L4220">
            <v>11</v>
          </cell>
          <cell r="M4220">
            <v>3</v>
          </cell>
          <cell r="N4220">
            <v>3</v>
          </cell>
          <cell r="O4220">
            <v>3</v>
          </cell>
          <cell r="Q4220">
            <v>8050.2</v>
          </cell>
          <cell r="R4220">
            <v>7216.9</v>
          </cell>
          <cell r="S4220">
            <v>8050.2</v>
          </cell>
          <cell r="T4220">
            <v>150</v>
          </cell>
        </row>
        <row r="4221">
          <cell r="C4221" t="str">
            <v>город Пермь</v>
          </cell>
          <cell r="D4221" t="str">
            <v>г. Пермь, ул. Адмирала Ушакова, д. 49</v>
          </cell>
          <cell r="E4221" t="b">
            <v>1</v>
          </cell>
          <cell r="F4221">
            <v>1996</v>
          </cell>
          <cell r="I4221" t="str">
            <v>плоская</v>
          </cell>
          <cell r="K4221" t="str">
            <v>не имеется</v>
          </cell>
          <cell r="L4221">
            <v>10</v>
          </cell>
          <cell r="M4221">
            <v>4</v>
          </cell>
          <cell r="N4221">
            <v>4</v>
          </cell>
          <cell r="O4221">
            <v>4</v>
          </cell>
          <cell r="Q4221">
            <v>11422.3</v>
          </cell>
          <cell r="R4221">
            <v>9694.1</v>
          </cell>
          <cell r="S4221">
            <v>9594.7000000000007</v>
          </cell>
          <cell r="T4221">
            <v>420</v>
          </cell>
        </row>
        <row r="4222">
          <cell r="C4222" t="str">
            <v>город Пермь</v>
          </cell>
          <cell r="D4222" t="str">
            <v>г. Пермь, ул. Адмирала Ушакова, д. 53</v>
          </cell>
          <cell r="E4222" t="b">
            <v>1</v>
          </cell>
          <cell r="F4222">
            <v>1980</v>
          </cell>
          <cell r="I4222" t="str">
            <v>плоская</v>
          </cell>
          <cell r="K4222" t="str">
            <v>не имеется</v>
          </cell>
          <cell r="L4222">
            <v>5</v>
          </cell>
          <cell r="M4222">
            <v>12</v>
          </cell>
          <cell r="Q4222">
            <v>8938</v>
          </cell>
          <cell r="R4222">
            <v>7732.7</v>
          </cell>
          <cell r="S4222">
            <v>7450.4</v>
          </cell>
          <cell r="T4222">
            <v>457</v>
          </cell>
        </row>
        <row r="4223">
          <cell r="C4223" t="str">
            <v>город Пермь</v>
          </cell>
          <cell r="D4223" t="str">
            <v>г. Пермь, ул. Адмирала Ушакова, д. 55</v>
          </cell>
          <cell r="E4223" t="b">
            <v>1</v>
          </cell>
          <cell r="F4223">
            <v>1984</v>
          </cell>
          <cell r="H4223" t="str">
            <v>Кирпич</v>
          </cell>
          <cell r="L4223">
            <v>9</v>
          </cell>
          <cell r="M4223">
            <v>5</v>
          </cell>
          <cell r="N4223">
            <v>5</v>
          </cell>
          <cell r="O4223">
            <v>5</v>
          </cell>
          <cell r="Q4223">
            <v>10544.8</v>
          </cell>
          <cell r="R4223">
            <v>9399.7999999999993</v>
          </cell>
          <cell r="S4223">
            <v>9399.7999999999993</v>
          </cell>
          <cell r="T4223">
            <v>416</v>
          </cell>
        </row>
        <row r="4224">
          <cell r="C4224" t="str">
            <v>город Пермь</v>
          </cell>
          <cell r="D4224" t="str">
            <v>г. Пермь, ул. Адмирала Ушакова, д. 65</v>
          </cell>
          <cell r="E4224" t="b">
            <v>1</v>
          </cell>
          <cell r="F4224">
            <v>2022</v>
          </cell>
          <cell r="H4224" t="str">
            <v>крупнопанельные</v>
          </cell>
          <cell r="I4224" t="str">
            <v>плоская</v>
          </cell>
          <cell r="J4224" t="str">
            <v>ГАЗ</v>
          </cell>
          <cell r="K4224" t="str">
            <v>имеется</v>
          </cell>
          <cell r="L4224">
            <v>17</v>
          </cell>
          <cell r="M4224">
            <v>8</v>
          </cell>
          <cell r="N4224">
            <v>16</v>
          </cell>
          <cell r="O4224">
            <v>8</v>
          </cell>
          <cell r="P4224">
            <v>8</v>
          </cell>
          <cell r="Q4224">
            <v>41761.300000000003</v>
          </cell>
          <cell r="R4224">
            <v>41761.300000000003</v>
          </cell>
          <cell r="S4224">
            <v>24784.5</v>
          </cell>
        </row>
        <row r="4225">
          <cell r="C4225" t="str">
            <v>город Пермь</v>
          </cell>
          <cell r="D4225" t="str">
            <v>г. Пермь, ул. Адмирала Ушакова, д. 76</v>
          </cell>
          <cell r="E4225" t="b">
            <v>1</v>
          </cell>
          <cell r="F4225">
            <v>1989</v>
          </cell>
          <cell r="I4225" t="str">
            <v>плоская</v>
          </cell>
          <cell r="K4225" t="str">
            <v>не имеется</v>
          </cell>
          <cell r="L4225">
            <v>10</v>
          </cell>
          <cell r="M4225">
            <v>4</v>
          </cell>
          <cell r="N4225">
            <v>4</v>
          </cell>
          <cell r="O4225">
            <v>4</v>
          </cell>
          <cell r="Q4225">
            <v>10712</v>
          </cell>
          <cell r="R4225">
            <v>8849.1</v>
          </cell>
          <cell r="S4225">
            <v>8795.4</v>
          </cell>
          <cell r="T4225">
            <v>430</v>
          </cell>
        </row>
        <row r="4226">
          <cell r="C4226" t="str">
            <v>город Пермь</v>
          </cell>
          <cell r="D4226" t="str">
            <v>г. Пермь, ул. Адмирала Ушакова, д. 20А</v>
          </cell>
          <cell r="E4226" t="b">
            <v>1</v>
          </cell>
          <cell r="F4226">
            <v>2005</v>
          </cell>
          <cell r="I4226" t="str">
            <v>плоская</v>
          </cell>
          <cell r="K4226" t="str">
            <v>не имеется</v>
          </cell>
          <cell r="L4226">
            <v>10</v>
          </cell>
          <cell r="M4226">
            <v>4</v>
          </cell>
          <cell r="N4226">
            <v>4</v>
          </cell>
          <cell r="O4226">
            <v>4</v>
          </cell>
          <cell r="Q4226">
            <v>10216.200000000001</v>
          </cell>
          <cell r="R4226">
            <v>8645.2999999999993</v>
          </cell>
          <cell r="S4226">
            <v>10216.200000000001</v>
          </cell>
          <cell r="T4226">
            <v>336</v>
          </cell>
        </row>
        <row r="4227">
          <cell r="C4227" t="str">
            <v>город Пермь</v>
          </cell>
          <cell r="D4227" t="str">
            <v>г. Пермь, ул. Адмирала Ушакова, д. 34А</v>
          </cell>
          <cell r="E4227" t="b">
            <v>1</v>
          </cell>
          <cell r="F4227">
            <v>2023</v>
          </cell>
          <cell r="H4227" t="str">
            <v>Смешанные</v>
          </cell>
          <cell r="I4227" t="str">
            <v>плоская</v>
          </cell>
          <cell r="J4227" t="str">
            <v>ГАЗ</v>
          </cell>
          <cell r="K4227" t="str">
            <v>имеется</v>
          </cell>
          <cell r="L4227">
            <v>11</v>
          </cell>
          <cell r="M4227">
            <v>1</v>
          </cell>
          <cell r="N4227">
            <v>2</v>
          </cell>
          <cell r="P4227">
            <v>2</v>
          </cell>
          <cell r="Q4227">
            <v>7353</v>
          </cell>
        </row>
        <row r="4228">
          <cell r="C4228" t="str">
            <v>город Пермь</v>
          </cell>
          <cell r="D4228" t="str">
            <v>г. Пермь, ул. Адмирала Ушакова, д. 36Б</v>
          </cell>
          <cell r="E4228" t="b">
            <v>1</v>
          </cell>
          <cell r="F4228">
            <v>2017</v>
          </cell>
          <cell r="I4228" t="str">
            <v>плоская</v>
          </cell>
          <cell r="J4228" t="str">
            <v>ГАЗ</v>
          </cell>
          <cell r="K4228" t="str">
            <v>имеется</v>
          </cell>
          <cell r="L4228">
            <v>11</v>
          </cell>
          <cell r="M4228">
            <v>3</v>
          </cell>
          <cell r="N4228">
            <v>3</v>
          </cell>
          <cell r="O4228">
            <v>3</v>
          </cell>
          <cell r="Q4228">
            <v>6072</v>
          </cell>
          <cell r="R4228">
            <v>4681</v>
          </cell>
          <cell r="S4228">
            <v>6072</v>
          </cell>
        </row>
        <row r="4229">
          <cell r="C4229" t="str">
            <v>город Пермь</v>
          </cell>
          <cell r="D4229" t="str">
            <v>г. Пермь, ул. Адмирала Ушакова, д. 55/1</v>
          </cell>
          <cell r="E4229" t="b">
            <v>1</v>
          </cell>
          <cell r="F4229">
            <v>1982</v>
          </cell>
          <cell r="I4229" t="str">
            <v>плоская</v>
          </cell>
          <cell r="K4229" t="str">
            <v>не имеется</v>
          </cell>
          <cell r="L4229">
            <v>9</v>
          </cell>
          <cell r="M4229">
            <v>8</v>
          </cell>
          <cell r="N4229">
            <v>8</v>
          </cell>
          <cell r="O4229">
            <v>8</v>
          </cell>
          <cell r="Q4229">
            <v>19001.8</v>
          </cell>
          <cell r="R4229">
            <v>15919.8</v>
          </cell>
          <cell r="S4229">
            <v>14507.5</v>
          </cell>
          <cell r="T4229">
            <v>726</v>
          </cell>
        </row>
        <row r="4230">
          <cell r="C4230" t="str">
            <v>город Пермь</v>
          </cell>
          <cell r="D4230" t="str">
            <v>г. Пермь, ул. Адмирала Ушакова, д. 55/2</v>
          </cell>
          <cell r="E4230" t="b">
            <v>1</v>
          </cell>
          <cell r="F4230">
            <v>1986</v>
          </cell>
          <cell r="H4230" t="str">
            <v>Кирпич</v>
          </cell>
          <cell r="L4230">
            <v>10</v>
          </cell>
          <cell r="M4230">
            <v>7</v>
          </cell>
          <cell r="N4230">
            <v>7</v>
          </cell>
          <cell r="O4230">
            <v>7</v>
          </cell>
          <cell r="Q4230">
            <v>21710.7</v>
          </cell>
          <cell r="R4230">
            <v>16728.900000000001</v>
          </cell>
          <cell r="S4230">
            <v>14447.7</v>
          </cell>
          <cell r="T4230">
            <v>706</v>
          </cell>
        </row>
        <row r="4231">
          <cell r="C4231" t="str">
            <v>город Пермь</v>
          </cell>
          <cell r="D4231" t="str">
            <v>г. Пермь, ул. Адмирала Ушакова, д. 57/1</v>
          </cell>
          <cell r="E4231" t="b">
            <v>1</v>
          </cell>
          <cell r="F4231">
            <v>1981</v>
          </cell>
          <cell r="H4231" t="str">
            <v>Панель</v>
          </cell>
          <cell r="I4231" t="str">
            <v>плоская</v>
          </cell>
          <cell r="K4231" t="str">
            <v>имеется</v>
          </cell>
          <cell r="L4231">
            <v>5</v>
          </cell>
          <cell r="M4231">
            <v>8</v>
          </cell>
          <cell r="Q4231">
            <v>5906</v>
          </cell>
          <cell r="R4231">
            <v>5141</v>
          </cell>
          <cell r="S4231">
            <v>5129.2</v>
          </cell>
          <cell r="T4231">
            <v>297</v>
          </cell>
        </row>
        <row r="4232">
          <cell r="C4232" t="str">
            <v>город Пермь</v>
          </cell>
          <cell r="D4232" t="str">
            <v>г. Пермь, ул. Адмирала Ушакова, д. 57/2</v>
          </cell>
          <cell r="E4232" t="b">
            <v>1</v>
          </cell>
          <cell r="F4232">
            <v>1981</v>
          </cell>
          <cell r="I4232" t="str">
            <v>плоская</v>
          </cell>
          <cell r="K4232" t="str">
            <v>имеется</v>
          </cell>
          <cell r="L4232">
            <v>5</v>
          </cell>
          <cell r="M4232">
            <v>8</v>
          </cell>
          <cell r="Q4232">
            <v>5170</v>
          </cell>
          <cell r="R4232">
            <v>3537.2</v>
          </cell>
          <cell r="S4232">
            <v>3417.6</v>
          </cell>
          <cell r="T4232">
            <v>298</v>
          </cell>
        </row>
        <row r="4233">
          <cell r="C4233" t="str">
            <v>город Пермь</v>
          </cell>
          <cell r="D4233" t="str">
            <v>г. Пермь, ул. Адмирала Ушакова, д. 57/3</v>
          </cell>
          <cell r="E4233" t="b">
            <v>1</v>
          </cell>
          <cell r="F4233">
            <v>1981</v>
          </cell>
          <cell r="I4233" t="str">
            <v>плоская</v>
          </cell>
          <cell r="K4233" t="str">
            <v>имеется</v>
          </cell>
          <cell r="L4233">
            <v>5</v>
          </cell>
          <cell r="M4233">
            <v>8</v>
          </cell>
          <cell r="Q4233">
            <v>5833.7</v>
          </cell>
          <cell r="R4233">
            <v>5210.7</v>
          </cell>
          <cell r="S4233">
            <v>5833.7</v>
          </cell>
          <cell r="T4233">
            <v>260</v>
          </cell>
        </row>
        <row r="4234">
          <cell r="C4234" t="str">
            <v>город Пермь</v>
          </cell>
          <cell r="D4234" t="str">
            <v>г. Пермь, ул. Адмирала Ушакова, д. 59/1</v>
          </cell>
          <cell r="E4234" t="b">
            <v>1</v>
          </cell>
          <cell r="F4234">
            <v>1984</v>
          </cell>
          <cell r="H4234" t="str">
            <v>Панель</v>
          </cell>
          <cell r="L4234">
            <v>9</v>
          </cell>
          <cell r="M4234">
            <v>7</v>
          </cell>
          <cell r="N4234">
            <v>7</v>
          </cell>
          <cell r="O4234">
            <v>7</v>
          </cell>
          <cell r="Q4234">
            <v>15713.2</v>
          </cell>
          <cell r="R4234">
            <v>14087.1</v>
          </cell>
          <cell r="S4234">
            <v>14087.1</v>
          </cell>
          <cell r="T4234">
            <v>648</v>
          </cell>
        </row>
        <row r="4235">
          <cell r="C4235" t="str">
            <v>город Пермь</v>
          </cell>
          <cell r="D4235" t="str">
            <v>г. Пермь, ул. Адмирала Ушакова, д. 59/2</v>
          </cell>
          <cell r="E4235" t="b">
            <v>1</v>
          </cell>
          <cell r="F4235">
            <v>1984</v>
          </cell>
          <cell r="H4235" t="str">
            <v>Панель</v>
          </cell>
          <cell r="L4235">
            <v>9</v>
          </cell>
          <cell r="M4235">
            <v>4</v>
          </cell>
          <cell r="N4235">
            <v>4</v>
          </cell>
          <cell r="O4235">
            <v>4</v>
          </cell>
          <cell r="Q4235">
            <v>8864.1</v>
          </cell>
          <cell r="R4235">
            <v>7884.8</v>
          </cell>
          <cell r="S4235">
            <v>7884.8</v>
          </cell>
          <cell r="T4235">
            <v>352</v>
          </cell>
        </row>
        <row r="4236">
          <cell r="C4236" t="str">
            <v>город Пермь</v>
          </cell>
          <cell r="D4236" t="str">
            <v>г. Пермь, ул. Адмирала Ушакова, д. 59/3</v>
          </cell>
          <cell r="E4236" t="b">
            <v>1</v>
          </cell>
          <cell r="F4236">
            <v>1985</v>
          </cell>
          <cell r="I4236" t="str">
            <v>плоская</v>
          </cell>
          <cell r="K4236" t="str">
            <v>имеется</v>
          </cell>
          <cell r="L4236">
            <v>10</v>
          </cell>
          <cell r="M4236">
            <v>5</v>
          </cell>
          <cell r="N4236">
            <v>5</v>
          </cell>
          <cell r="O4236">
            <v>5</v>
          </cell>
          <cell r="Q4236">
            <v>13269.2</v>
          </cell>
          <cell r="R4236">
            <v>11245.6</v>
          </cell>
          <cell r="S4236">
            <v>11043.2</v>
          </cell>
          <cell r="T4236">
            <v>401</v>
          </cell>
        </row>
        <row r="4237">
          <cell r="C4237" t="str">
            <v>город Пермь</v>
          </cell>
          <cell r="D4237" t="str">
            <v>г. Пермь, ул. Академика Вавилова, д. 4</v>
          </cell>
          <cell r="E4237" t="b">
            <v>1</v>
          </cell>
          <cell r="F4237">
            <v>1970</v>
          </cell>
          <cell r="H4237" t="str">
            <v>кирпич</v>
          </cell>
          <cell r="L4237">
            <v>5</v>
          </cell>
          <cell r="M4237">
            <v>6</v>
          </cell>
          <cell r="Q4237">
            <v>3824.4</v>
          </cell>
          <cell r="R4237">
            <v>2477.5</v>
          </cell>
          <cell r="S4237">
            <v>2477.5</v>
          </cell>
          <cell r="T4237">
            <v>188</v>
          </cell>
        </row>
        <row r="4238">
          <cell r="C4238" t="str">
            <v>город Пермь</v>
          </cell>
          <cell r="D4238" t="str">
            <v>г. Пермь, ул. Академика Вавилова, д. 5</v>
          </cell>
          <cell r="E4238" t="b">
            <v>1</v>
          </cell>
          <cell r="F4238">
            <v>1971</v>
          </cell>
          <cell r="H4238" t="str">
            <v>Панель</v>
          </cell>
          <cell r="L4238">
            <v>5</v>
          </cell>
          <cell r="M4238">
            <v>6</v>
          </cell>
          <cell r="Q4238">
            <v>4285.3599999999997</v>
          </cell>
          <cell r="R4238">
            <v>3032.7999999999997</v>
          </cell>
          <cell r="S4238">
            <v>3032.7999999999997</v>
          </cell>
          <cell r="T4238">
            <v>235</v>
          </cell>
        </row>
        <row r="4239">
          <cell r="C4239" t="str">
            <v>город Пермь</v>
          </cell>
          <cell r="D4239" t="str">
            <v>г. Пермь, ул. Академика Вавилова, д. 7</v>
          </cell>
          <cell r="E4239" t="b">
            <v>1</v>
          </cell>
          <cell r="F4239">
            <v>1969</v>
          </cell>
          <cell r="H4239" t="str">
            <v>Панель</v>
          </cell>
          <cell r="L4239">
            <v>5</v>
          </cell>
          <cell r="M4239">
            <v>6</v>
          </cell>
          <cell r="Q4239">
            <v>4409.3</v>
          </cell>
          <cell r="R4239">
            <v>3057.08</v>
          </cell>
          <cell r="S4239">
            <v>3057.08</v>
          </cell>
          <cell r="T4239">
            <v>246</v>
          </cell>
        </row>
        <row r="4240">
          <cell r="C4240" t="str">
            <v>город Пермь</v>
          </cell>
          <cell r="D4240" t="str">
            <v>г. Пермь, ул. Академика Вавилова, д. 9</v>
          </cell>
          <cell r="E4240" t="b">
            <v>1</v>
          </cell>
          <cell r="F4240">
            <v>1973</v>
          </cell>
          <cell r="H4240" t="str">
            <v>Панель</v>
          </cell>
          <cell r="L4240">
            <v>5</v>
          </cell>
          <cell r="M4240">
            <v>6</v>
          </cell>
          <cell r="Q4240">
            <v>4397.66</v>
          </cell>
          <cell r="R4240">
            <v>2999.51</v>
          </cell>
          <cell r="S4240">
            <v>2999.51</v>
          </cell>
          <cell r="T4240">
            <v>236</v>
          </cell>
        </row>
        <row r="4241">
          <cell r="C4241" t="str">
            <v>город Пермь</v>
          </cell>
          <cell r="D4241" t="str">
            <v>г. Пермь, ул. Академика Вавилова, д. 11</v>
          </cell>
          <cell r="E4241" t="b">
            <v>1</v>
          </cell>
          <cell r="F4241">
            <v>1976</v>
          </cell>
          <cell r="H4241" t="str">
            <v>Кирпич</v>
          </cell>
          <cell r="L4241">
            <v>14</v>
          </cell>
          <cell r="M4241">
            <v>1</v>
          </cell>
          <cell r="N4241">
            <v>2</v>
          </cell>
          <cell r="O4241">
            <v>1</v>
          </cell>
          <cell r="P4241">
            <v>1</v>
          </cell>
          <cell r="Q4241">
            <v>6843.4</v>
          </cell>
          <cell r="R4241">
            <v>5954.3</v>
          </cell>
          <cell r="S4241">
            <v>5954.3</v>
          </cell>
          <cell r="T4241">
            <v>231</v>
          </cell>
        </row>
        <row r="4242">
          <cell r="C4242" t="str">
            <v>город Пермь</v>
          </cell>
          <cell r="D4242" t="str">
            <v>г. Пермь, ул. Академика Вавилова, д. 13</v>
          </cell>
          <cell r="E4242" t="b">
            <v>1</v>
          </cell>
          <cell r="F4242">
            <v>1969</v>
          </cell>
          <cell r="I4242" t="str">
            <v>плоская</v>
          </cell>
          <cell r="K4242" t="str">
            <v>имеется</v>
          </cell>
          <cell r="L4242">
            <v>5</v>
          </cell>
          <cell r="M4242">
            <v>4</v>
          </cell>
          <cell r="Q4242">
            <v>2992.9</v>
          </cell>
          <cell r="S4242">
            <v>2632</v>
          </cell>
          <cell r="T4242">
            <v>88</v>
          </cell>
        </row>
        <row r="4243">
          <cell r="C4243" t="str">
            <v>город Пермь</v>
          </cell>
          <cell r="D4243" t="str">
            <v>г. Пермь, ул. Академика Вавилова, д. 15</v>
          </cell>
          <cell r="E4243" t="b">
            <v>1</v>
          </cell>
          <cell r="F4243">
            <v>1969</v>
          </cell>
          <cell r="I4243" t="str">
            <v>плоская</v>
          </cell>
          <cell r="K4243" t="str">
            <v>имеется</v>
          </cell>
          <cell r="L4243">
            <v>5</v>
          </cell>
          <cell r="M4243">
            <v>4</v>
          </cell>
          <cell r="Q4243">
            <v>2860.7</v>
          </cell>
          <cell r="S4243">
            <v>1772.7</v>
          </cell>
          <cell r="T4243">
            <v>92</v>
          </cell>
        </row>
        <row r="4244">
          <cell r="C4244" t="str">
            <v>город Пермь</v>
          </cell>
          <cell r="D4244" t="str">
            <v>г. Пермь, ул. Академика Вавилова, д. 17</v>
          </cell>
          <cell r="E4244" t="b">
            <v>1</v>
          </cell>
          <cell r="F4244">
            <v>1969</v>
          </cell>
          <cell r="I4244" t="str">
            <v>плоская</v>
          </cell>
          <cell r="K4244" t="str">
            <v>имеется</v>
          </cell>
          <cell r="L4244">
            <v>5</v>
          </cell>
          <cell r="M4244">
            <v>4</v>
          </cell>
          <cell r="Q4244">
            <v>2997.9</v>
          </cell>
          <cell r="S4244">
            <v>2850.8</v>
          </cell>
          <cell r="T4244">
            <v>125</v>
          </cell>
        </row>
        <row r="4245">
          <cell r="C4245" t="str">
            <v>город Пермь</v>
          </cell>
          <cell r="D4245" t="str">
            <v>г. Пермь, ул. Академика Вавилова, д. 19</v>
          </cell>
          <cell r="E4245" t="b">
            <v>1</v>
          </cell>
          <cell r="F4245">
            <v>1973</v>
          </cell>
          <cell r="H4245" t="str">
            <v>Панель</v>
          </cell>
          <cell r="L4245">
            <v>5</v>
          </cell>
          <cell r="M4245">
            <v>8</v>
          </cell>
          <cell r="Q4245">
            <v>5743.2</v>
          </cell>
          <cell r="R4245">
            <v>5466.89</v>
          </cell>
          <cell r="S4245">
            <v>5466.89</v>
          </cell>
          <cell r="T4245">
            <v>315</v>
          </cell>
        </row>
        <row r="4246">
          <cell r="C4246" t="str">
            <v>город Пермь</v>
          </cell>
          <cell r="D4246" t="str">
            <v>г. Пермь, ул. Академика Вавилова, д. 21</v>
          </cell>
          <cell r="E4246" t="b">
            <v>1</v>
          </cell>
          <cell r="F4246">
            <v>1969</v>
          </cell>
          <cell r="I4246" t="str">
            <v>плоская</v>
          </cell>
          <cell r="K4246" t="str">
            <v>имеется</v>
          </cell>
          <cell r="L4246">
            <v>5</v>
          </cell>
          <cell r="M4246">
            <v>4</v>
          </cell>
          <cell r="Q4246">
            <v>3081.6</v>
          </cell>
          <cell r="R4246">
            <v>282.60000000000002</v>
          </cell>
          <cell r="S4246">
            <v>2950.51</v>
          </cell>
        </row>
        <row r="4247">
          <cell r="C4247" t="str">
            <v>город Пермь</v>
          </cell>
          <cell r="D4247" t="str">
            <v>г. Пермь, ул. Академика Вавилова, д. 23</v>
          </cell>
          <cell r="E4247" t="b">
            <v>1</v>
          </cell>
          <cell r="F4247">
            <v>1970</v>
          </cell>
          <cell r="I4247" t="str">
            <v>плоская</v>
          </cell>
          <cell r="K4247" t="str">
            <v>имеется</v>
          </cell>
          <cell r="L4247">
            <v>5</v>
          </cell>
          <cell r="M4247">
            <v>4</v>
          </cell>
          <cell r="Q4247">
            <v>5860.3</v>
          </cell>
          <cell r="R4247">
            <v>3130.5</v>
          </cell>
          <cell r="S4247">
            <v>2842.2</v>
          </cell>
        </row>
        <row r="4248">
          <cell r="C4248" t="str">
            <v>город Пермь</v>
          </cell>
          <cell r="D4248" t="str">
            <v>г. Пермь, ул. Академика Вавилова, д. 11А</v>
          </cell>
          <cell r="E4248" t="b">
            <v>1</v>
          </cell>
          <cell r="F4248">
            <v>1963</v>
          </cell>
          <cell r="H4248" t="str">
            <v>Кирпич</v>
          </cell>
          <cell r="L4248">
            <v>5</v>
          </cell>
          <cell r="M4248">
            <v>6</v>
          </cell>
          <cell r="Q4248">
            <v>5000</v>
          </cell>
          <cell r="R4248">
            <v>3700</v>
          </cell>
          <cell r="S4248">
            <v>3700</v>
          </cell>
        </row>
        <row r="4249">
          <cell r="C4249" t="str">
            <v>город Пермь</v>
          </cell>
          <cell r="D4249" t="str">
            <v>г. Пермь, ул. Академика Веденеева, д. 7</v>
          </cell>
          <cell r="E4249" t="b">
            <v>1</v>
          </cell>
          <cell r="F4249">
            <v>1971</v>
          </cell>
          <cell r="I4249" t="str">
            <v>плоская</v>
          </cell>
          <cell r="K4249" t="str">
            <v>имеется</v>
          </cell>
          <cell r="L4249">
            <v>5</v>
          </cell>
          <cell r="M4249">
            <v>1</v>
          </cell>
          <cell r="Q4249">
            <v>3637.2</v>
          </cell>
          <cell r="R4249">
            <v>2917</v>
          </cell>
          <cell r="S4249">
            <v>2724.5</v>
          </cell>
          <cell r="T4249">
            <v>225</v>
          </cell>
        </row>
        <row r="4250">
          <cell r="C4250" t="str">
            <v>город Пермь</v>
          </cell>
          <cell r="D4250" t="str">
            <v>г. Пермь, ул. Академика Веденеева, д. 13</v>
          </cell>
          <cell r="E4250" t="b">
            <v>1</v>
          </cell>
          <cell r="F4250">
            <v>1975</v>
          </cell>
          <cell r="H4250" t="str">
            <v>Кирпич</v>
          </cell>
          <cell r="L4250">
            <v>5</v>
          </cell>
          <cell r="M4250">
            <v>3</v>
          </cell>
          <cell r="Q4250">
            <v>3661.1</v>
          </cell>
          <cell r="R4250">
            <v>2976.7</v>
          </cell>
          <cell r="S4250">
            <v>2976.7</v>
          </cell>
          <cell r="T4250">
            <v>223</v>
          </cell>
        </row>
        <row r="4251">
          <cell r="C4251" t="str">
            <v>город Пермь</v>
          </cell>
          <cell r="D4251" t="str">
            <v>г. Пермь, ул. Академика Веденеева, д. 15</v>
          </cell>
          <cell r="E4251" t="b">
            <v>1</v>
          </cell>
          <cell r="F4251">
            <v>1995</v>
          </cell>
          <cell r="H4251" t="str">
            <v>Панель</v>
          </cell>
          <cell r="I4251" t="str">
            <v>плоская</v>
          </cell>
          <cell r="J4251" t="str">
            <v>ГАЗ</v>
          </cell>
          <cell r="K4251" t="str">
            <v>имеется</v>
          </cell>
          <cell r="L4251">
            <v>16</v>
          </cell>
          <cell r="M4251">
            <v>3</v>
          </cell>
          <cell r="N4251">
            <v>4</v>
          </cell>
          <cell r="O4251">
            <v>3</v>
          </cell>
          <cell r="P4251">
            <v>1</v>
          </cell>
          <cell r="Q4251">
            <v>10362.4</v>
          </cell>
          <cell r="R4251">
            <v>9653.1</v>
          </cell>
          <cell r="S4251">
            <v>9324.7000000000007</v>
          </cell>
          <cell r="T4251">
            <v>370</v>
          </cell>
        </row>
        <row r="4252">
          <cell r="C4252" t="str">
            <v>город Пермь</v>
          </cell>
          <cell r="D4252" t="str">
            <v>г. Пермь, ул. Академика Веденеева, д. 16</v>
          </cell>
          <cell r="E4252" t="b">
            <v>1</v>
          </cell>
          <cell r="F4252">
            <v>2003</v>
          </cell>
          <cell r="I4252" t="str">
            <v>плоская</v>
          </cell>
          <cell r="L4252">
            <v>16</v>
          </cell>
          <cell r="M4252">
            <v>3</v>
          </cell>
          <cell r="N4252">
            <v>3</v>
          </cell>
          <cell r="Q4252">
            <v>10423</v>
          </cell>
          <cell r="R4252">
            <v>6184.8</v>
          </cell>
          <cell r="S4252">
            <v>6184.8</v>
          </cell>
        </row>
        <row r="4253">
          <cell r="C4253" t="str">
            <v>город Пермь</v>
          </cell>
          <cell r="D4253" t="str">
            <v>г. Пермь, ул. Академика Веденеева, д. 17</v>
          </cell>
          <cell r="E4253" t="b">
            <v>1</v>
          </cell>
          <cell r="F4253">
            <v>1954</v>
          </cell>
          <cell r="H4253" t="str">
            <v>Шлакоблок</v>
          </cell>
          <cell r="L4253">
            <v>2</v>
          </cell>
          <cell r="M4253">
            <v>2</v>
          </cell>
          <cell r="Q4253">
            <v>772.2</v>
          </cell>
          <cell r="R4253">
            <v>733.1</v>
          </cell>
          <cell r="S4253">
            <v>727.38</v>
          </cell>
          <cell r="T4253">
            <v>48</v>
          </cell>
        </row>
        <row r="4254">
          <cell r="C4254" t="str">
            <v>город Пермь</v>
          </cell>
          <cell r="D4254" t="str">
            <v>г. Пермь, ул. Академика Веденеева, д. 31</v>
          </cell>
          <cell r="E4254" t="b">
            <v>1</v>
          </cell>
          <cell r="F4254">
            <v>2006</v>
          </cell>
          <cell r="H4254" t="str">
            <v>Кирпич</v>
          </cell>
          <cell r="L4254">
            <v>5</v>
          </cell>
          <cell r="M4254">
            <v>4</v>
          </cell>
          <cell r="Q4254">
            <v>3300</v>
          </cell>
          <cell r="R4254">
            <v>2528.6999999999998</v>
          </cell>
          <cell r="S4254">
            <v>2528.6999999999998</v>
          </cell>
          <cell r="T4254">
            <v>168</v>
          </cell>
        </row>
        <row r="4255">
          <cell r="C4255" t="str">
            <v>город Пермь</v>
          </cell>
          <cell r="D4255" t="str">
            <v>г. Пермь, ул. Академика Веденеева, д. 51</v>
          </cell>
          <cell r="E4255" t="b">
            <v>1</v>
          </cell>
          <cell r="F4255">
            <v>1977</v>
          </cell>
          <cell r="H4255" t="str">
            <v>Кирпич</v>
          </cell>
          <cell r="L4255">
            <v>5</v>
          </cell>
          <cell r="M4255">
            <v>4</v>
          </cell>
          <cell r="Q4255">
            <v>3637.9</v>
          </cell>
          <cell r="R4255">
            <v>3362.1000000000004</v>
          </cell>
          <cell r="S4255">
            <v>3362.1</v>
          </cell>
          <cell r="T4255">
            <v>130</v>
          </cell>
        </row>
        <row r="4256">
          <cell r="C4256" t="str">
            <v>город Пермь</v>
          </cell>
          <cell r="D4256" t="str">
            <v>г. Пермь, ул. Академика Веденеева, д. 52</v>
          </cell>
          <cell r="E4256" t="b">
            <v>1</v>
          </cell>
          <cell r="F4256">
            <v>2014</v>
          </cell>
          <cell r="H4256" t="str">
            <v>Кирпич</v>
          </cell>
          <cell r="L4256">
            <v>18</v>
          </cell>
          <cell r="M4256">
            <v>1</v>
          </cell>
          <cell r="N4256">
            <v>2</v>
          </cell>
          <cell r="O4256">
            <v>1</v>
          </cell>
          <cell r="P4256">
            <v>1</v>
          </cell>
          <cell r="Q4256">
            <v>10102.6</v>
          </cell>
          <cell r="R4256">
            <v>6773.3</v>
          </cell>
          <cell r="S4256">
            <v>6773.3</v>
          </cell>
          <cell r="T4256">
            <v>172</v>
          </cell>
        </row>
        <row r="4257">
          <cell r="C4257" t="str">
            <v>город Пермь</v>
          </cell>
          <cell r="D4257" t="str">
            <v>г. Пермь, ул. Академика Веденеева, д. 53</v>
          </cell>
          <cell r="E4257" t="b">
            <v>1</v>
          </cell>
          <cell r="F4257">
            <v>1974</v>
          </cell>
          <cell r="H4257" t="str">
            <v>Панель</v>
          </cell>
          <cell r="L4257">
            <v>5</v>
          </cell>
          <cell r="M4257">
            <v>8</v>
          </cell>
          <cell r="Q4257">
            <v>6147.4</v>
          </cell>
          <cell r="R4257">
            <v>5463.4</v>
          </cell>
          <cell r="S4257">
            <v>5463.4</v>
          </cell>
          <cell r="T4257">
            <v>279</v>
          </cell>
        </row>
        <row r="4258">
          <cell r="C4258" t="str">
            <v>город Пермь</v>
          </cell>
          <cell r="D4258" t="str">
            <v>г. Пермь, ул. Академика Веденеева, д. 55</v>
          </cell>
          <cell r="E4258" t="b">
            <v>1</v>
          </cell>
          <cell r="F4258">
            <v>1975</v>
          </cell>
          <cell r="H4258" t="str">
            <v>Панель</v>
          </cell>
          <cell r="L4258">
            <v>5</v>
          </cell>
          <cell r="M4258">
            <v>4</v>
          </cell>
          <cell r="Q4258">
            <v>3079.3</v>
          </cell>
          <cell r="R4258">
            <v>2513</v>
          </cell>
          <cell r="S4258">
            <v>2513</v>
          </cell>
          <cell r="T4258">
            <v>127</v>
          </cell>
        </row>
        <row r="4259">
          <cell r="C4259" t="str">
            <v>город Пермь</v>
          </cell>
          <cell r="D4259" t="str">
            <v>г. Пермь, ул. Академика Веденеева, д. 77</v>
          </cell>
          <cell r="E4259" t="b">
            <v>1</v>
          </cell>
          <cell r="F4259">
            <v>1961</v>
          </cell>
          <cell r="H4259" t="str">
            <v>Кирпич</v>
          </cell>
          <cell r="L4259">
            <v>5</v>
          </cell>
          <cell r="M4259">
            <v>4</v>
          </cell>
          <cell r="Q4259">
            <v>3155.1</v>
          </cell>
          <cell r="R4259">
            <v>2867.6</v>
          </cell>
          <cell r="S4259">
            <v>2867.6</v>
          </cell>
          <cell r="T4259">
            <v>143</v>
          </cell>
        </row>
        <row r="4260">
          <cell r="C4260" t="str">
            <v>город Пермь</v>
          </cell>
          <cell r="D4260" t="str">
            <v>г. Пермь, ул. Академика Веденеева, д. 79</v>
          </cell>
          <cell r="E4260" t="b">
            <v>1</v>
          </cell>
          <cell r="F4260">
            <v>1961</v>
          </cell>
          <cell r="H4260" t="str">
            <v>кирпич</v>
          </cell>
          <cell r="L4260">
            <v>5</v>
          </cell>
          <cell r="M4260">
            <v>3</v>
          </cell>
          <cell r="Q4260">
            <v>2541.1</v>
          </cell>
          <cell r="R4260">
            <v>2321.4</v>
          </cell>
          <cell r="S4260">
            <v>1003.7</v>
          </cell>
          <cell r="T4260">
            <v>108</v>
          </cell>
        </row>
        <row r="4261">
          <cell r="C4261" t="str">
            <v>город Пермь</v>
          </cell>
          <cell r="D4261" t="str">
            <v>г. Пермь, ул. Академика Веденеева, д. 80</v>
          </cell>
          <cell r="E4261" t="b">
            <v>1</v>
          </cell>
          <cell r="F4261">
            <v>1982</v>
          </cell>
          <cell r="I4261" t="str">
            <v>плоская</v>
          </cell>
          <cell r="K4261" t="str">
            <v>имеется</v>
          </cell>
          <cell r="L4261">
            <v>5</v>
          </cell>
          <cell r="M4261">
            <v>14</v>
          </cell>
          <cell r="Q4261">
            <v>11598.3</v>
          </cell>
          <cell r="R4261">
            <v>10124.5</v>
          </cell>
          <cell r="S4261">
            <v>9939.2999999999993</v>
          </cell>
          <cell r="T4261">
            <v>342</v>
          </cell>
        </row>
        <row r="4262">
          <cell r="C4262" t="str">
            <v>город Пермь</v>
          </cell>
          <cell r="D4262" t="str">
            <v>г. Пермь, ул. Академика Веденеева, д. 81</v>
          </cell>
          <cell r="E4262" t="b">
            <v>1</v>
          </cell>
          <cell r="F4262">
            <v>1967</v>
          </cell>
          <cell r="H4262" t="str">
            <v>Кирпич</v>
          </cell>
          <cell r="L4262">
            <v>5</v>
          </cell>
          <cell r="M4262">
            <v>4</v>
          </cell>
          <cell r="Q4262">
            <v>3200.1</v>
          </cell>
          <cell r="R4262">
            <v>3024.1</v>
          </cell>
          <cell r="S4262">
            <v>3024.1</v>
          </cell>
          <cell r="T4262">
            <v>133</v>
          </cell>
        </row>
        <row r="4263">
          <cell r="C4263" t="str">
            <v>город Пермь</v>
          </cell>
          <cell r="D4263" t="str">
            <v>г. Пермь, ул. Академика Веденеева, д. 82</v>
          </cell>
          <cell r="E4263" t="b">
            <v>1</v>
          </cell>
          <cell r="F4263">
            <v>1961</v>
          </cell>
          <cell r="H4263" t="str">
            <v>Кирпич</v>
          </cell>
          <cell r="L4263">
            <v>5</v>
          </cell>
          <cell r="M4263">
            <v>4</v>
          </cell>
          <cell r="Q4263">
            <v>3415.5</v>
          </cell>
          <cell r="R4263">
            <v>3195.5</v>
          </cell>
          <cell r="S4263">
            <v>3195.5</v>
          </cell>
          <cell r="T4263">
            <v>132</v>
          </cell>
        </row>
        <row r="4264">
          <cell r="C4264" t="str">
            <v>город Пермь</v>
          </cell>
          <cell r="D4264" t="str">
            <v>г. Пермь, ул. Академика Веденеева, д. 83</v>
          </cell>
          <cell r="E4264" t="b">
            <v>1</v>
          </cell>
          <cell r="F4264">
            <v>1963</v>
          </cell>
          <cell r="H4264" t="str">
            <v>Шлакоблок</v>
          </cell>
          <cell r="L4264">
            <v>5</v>
          </cell>
          <cell r="M4264">
            <v>3</v>
          </cell>
          <cell r="Q4264">
            <v>2750.6</v>
          </cell>
          <cell r="R4264">
            <v>2515.1999999999998</v>
          </cell>
          <cell r="S4264">
            <v>2515.1999999999998</v>
          </cell>
          <cell r="T4264">
            <v>122</v>
          </cell>
        </row>
        <row r="4265">
          <cell r="C4265" t="str">
            <v>город Пермь</v>
          </cell>
          <cell r="D4265" t="str">
            <v>г. Пермь, ул. Академика Веденеева, д. 84</v>
          </cell>
          <cell r="E4265" t="b">
            <v>1</v>
          </cell>
          <cell r="F4265">
            <v>1962</v>
          </cell>
          <cell r="H4265" t="str">
            <v>кирпич</v>
          </cell>
          <cell r="L4265">
            <v>5</v>
          </cell>
          <cell r="M4265">
            <v>4</v>
          </cell>
          <cell r="Q4265">
            <v>2558</v>
          </cell>
          <cell r="R4265">
            <v>1926.6</v>
          </cell>
          <cell r="S4265">
            <v>1926.6</v>
          </cell>
          <cell r="T4265">
            <v>202</v>
          </cell>
        </row>
        <row r="4266">
          <cell r="C4266" t="str">
            <v>город Пермь</v>
          </cell>
          <cell r="D4266" t="str">
            <v>г. Пермь, ул. Академика Веденеева, д. 85</v>
          </cell>
          <cell r="E4266" t="b">
            <v>1</v>
          </cell>
          <cell r="F4266">
            <v>1967</v>
          </cell>
          <cell r="H4266" t="str">
            <v>Кирпич</v>
          </cell>
          <cell r="L4266">
            <v>5</v>
          </cell>
          <cell r="M4266">
            <v>4</v>
          </cell>
          <cell r="Q4266">
            <v>3282.2</v>
          </cell>
          <cell r="R4266">
            <v>3199.6</v>
          </cell>
          <cell r="S4266">
            <v>3199.6</v>
          </cell>
          <cell r="T4266">
            <v>161</v>
          </cell>
        </row>
        <row r="4267">
          <cell r="C4267" t="str">
            <v>город Пермь</v>
          </cell>
          <cell r="D4267" t="str">
            <v>г. Пермь, ул. Академика Веденеева, д. 86</v>
          </cell>
          <cell r="E4267" t="b">
            <v>1</v>
          </cell>
          <cell r="F4267">
            <v>1965</v>
          </cell>
          <cell r="H4267" t="str">
            <v>кирпич</v>
          </cell>
          <cell r="L4267">
            <v>5</v>
          </cell>
          <cell r="M4267">
            <v>4</v>
          </cell>
          <cell r="Q4267">
            <v>3813.1</v>
          </cell>
          <cell r="R4267">
            <v>3468.1</v>
          </cell>
          <cell r="S4267">
            <v>2543.6999999999998</v>
          </cell>
          <cell r="T4267">
            <v>188</v>
          </cell>
        </row>
        <row r="4268">
          <cell r="C4268" t="str">
            <v>город Пермь</v>
          </cell>
          <cell r="D4268" t="str">
            <v>г. Пермь, ул. Академика Веденеева, д. 87</v>
          </cell>
          <cell r="E4268" t="b">
            <v>1</v>
          </cell>
          <cell r="F4268">
            <v>1973</v>
          </cell>
          <cell r="H4268" t="str">
            <v>Кирпич</v>
          </cell>
          <cell r="L4268">
            <v>9</v>
          </cell>
          <cell r="M4268">
            <v>1</v>
          </cell>
          <cell r="N4268">
            <v>1</v>
          </cell>
          <cell r="O4268">
            <v>1</v>
          </cell>
          <cell r="Q4268">
            <v>3114.8</v>
          </cell>
          <cell r="R4268">
            <v>2855.9</v>
          </cell>
          <cell r="S4268">
            <v>1922.2</v>
          </cell>
          <cell r="T4268">
            <v>115</v>
          </cell>
        </row>
        <row r="4269">
          <cell r="C4269" t="str">
            <v>город Пермь</v>
          </cell>
          <cell r="D4269" t="str">
            <v>г. Пермь, ул. Академика Веденеева, д. 88</v>
          </cell>
          <cell r="E4269" t="b">
            <v>1</v>
          </cell>
          <cell r="F4269">
            <v>1963</v>
          </cell>
          <cell r="H4269" t="str">
            <v>кирпич</v>
          </cell>
          <cell r="L4269">
            <v>5</v>
          </cell>
          <cell r="M4269">
            <v>3</v>
          </cell>
          <cell r="Q4269">
            <v>2466</v>
          </cell>
          <cell r="R4269">
            <v>1667.4</v>
          </cell>
          <cell r="S4269">
            <v>1667.4</v>
          </cell>
          <cell r="T4269">
            <v>100</v>
          </cell>
        </row>
        <row r="4270">
          <cell r="C4270" t="str">
            <v>город Пермь</v>
          </cell>
          <cell r="D4270" t="str">
            <v>г. Пермь, ул. Академика Веденеева, д. 90</v>
          </cell>
          <cell r="E4270" t="b">
            <v>1</v>
          </cell>
          <cell r="F4270">
            <v>1966</v>
          </cell>
          <cell r="I4270" t="str">
            <v>скатная</v>
          </cell>
          <cell r="K4270" t="str">
            <v>не имеется</v>
          </cell>
          <cell r="L4270">
            <v>5</v>
          </cell>
          <cell r="M4270">
            <v>4</v>
          </cell>
          <cell r="Q4270">
            <v>3502.4</v>
          </cell>
          <cell r="R4270">
            <v>3259.5</v>
          </cell>
          <cell r="S4270">
            <v>3484.7</v>
          </cell>
          <cell r="T4270">
            <v>125</v>
          </cell>
        </row>
        <row r="4271">
          <cell r="C4271" t="str">
            <v>город Пермь</v>
          </cell>
          <cell r="D4271" t="str">
            <v>г. Пермь, ул. Академика Веденеева, д. 92</v>
          </cell>
          <cell r="E4271" t="b">
            <v>1</v>
          </cell>
          <cell r="F4271">
            <v>1966</v>
          </cell>
          <cell r="H4271" t="str">
            <v>Панель</v>
          </cell>
          <cell r="L4271">
            <v>9</v>
          </cell>
          <cell r="M4271">
            <v>2</v>
          </cell>
          <cell r="N4271">
            <v>2</v>
          </cell>
          <cell r="O4271">
            <v>2</v>
          </cell>
          <cell r="Q4271">
            <v>5226.18</v>
          </cell>
          <cell r="R4271">
            <v>3903.2</v>
          </cell>
          <cell r="S4271">
            <v>3874</v>
          </cell>
          <cell r="T4271">
            <v>145</v>
          </cell>
        </row>
        <row r="4272">
          <cell r="C4272" t="str">
            <v>город Пермь</v>
          </cell>
          <cell r="D4272" t="str">
            <v>г. Пермь, ул. Академика Королева, д. 4</v>
          </cell>
          <cell r="E4272" t="b">
            <v>1</v>
          </cell>
          <cell r="F4272">
            <v>1999</v>
          </cell>
          <cell r="I4272" t="str">
            <v>плоская</v>
          </cell>
          <cell r="J4272" t="str">
            <v>ГАЗ</v>
          </cell>
          <cell r="K4272" t="str">
            <v>имеется</v>
          </cell>
          <cell r="L4272">
            <v>10</v>
          </cell>
          <cell r="M4272">
            <v>2</v>
          </cell>
          <cell r="N4272">
            <v>2</v>
          </cell>
          <cell r="O4272">
            <v>2</v>
          </cell>
          <cell r="Q4272">
            <v>5090.2</v>
          </cell>
          <cell r="R4272">
            <v>1463.6</v>
          </cell>
          <cell r="S4272">
            <v>1039.0999999999999</v>
          </cell>
          <cell r="T4272">
            <v>105</v>
          </cell>
        </row>
        <row r="4273">
          <cell r="C4273" t="str">
            <v>город Пермь</v>
          </cell>
          <cell r="D4273" t="str">
            <v>г. Пермь, ул. Академика Королева, д. 6</v>
          </cell>
          <cell r="E4273" t="b">
            <v>1</v>
          </cell>
          <cell r="F4273">
            <v>1986</v>
          </cell>
          <cell r="I4273" t="str">
            <v>плоская</v>
          </cell>
          <cell r="J4273" t="str">
            <v>ГАЗ</v>
          </cell>
          <cell r="K4273" t="str">
            <v>имеется</v>
          </cell>
          <cell r="L4273">
            <v>9</v>
          </cell>
          <cell r="M4273">
            <v>4</v>
          </cell>
          <cell r="N4273">
            <v>4</v>
          </cell>
          <cell r="Q4273">
            <v>7616.4</v>
          </cell>
          <cell r="R4273">
            <v>7616.4</v>
          </cell>
          <cell r="S4273">
            <v>704.3</v>
          </cell>
          <cell r="T4273">
            <v>289</v>
          </cell>
        </row>
        <row r="4274">
          <cell r="C4274" t="str">
            <v>город Пермь</v>
          </cell>
          <cell r="D4274" t="str">
            <v>г. Пермь, ул. Академика Королева, д. 8</v>
          </cell>
          <cell r="E4274" t="b">
            <v>1</v>
          </cell>
          <cell r="F4274">
            <v>1987</v>
          </cell>
          <cell r="H4274" t="str">
            <v>Кирпич</v>
          </cell>
          <cell r="L4274">
            <v>9</v>
          </cell>
          <cell r="M4274">
            <v>4</v>
          </cell>
          <cell r="N4274">
            <v>4</v>
          </cell>
          <cell r="O4274">
            <v>4</v>
          </cell>
          <cell r="Q4274">
            <v>9023</v>
          </cell>
          <cell r="R4274">
            <v>7467.5</v>
          </cell>
          <cell r="S4274">
            <v>7388.7</v>
          </cell>
          <cell r="T4274">
            <v>350</v>
          </cell>
        </row>
        <row r="4275">
          <cell r="C4275" t="str">
            <v>город Пермь</v>
          </cell>
          <cell r="D4275" t="str">
            <v>г. Пермь, ул. Академика Королева, д. 12</v>
          </cell>
          <cell r="E4275" t="b">
            <v>1</v>
          </cell>
          <cell r="F4275">
            <v>1977</v>
          </cell>
          <cell r="I4275" t="str">
            <v>плоская</v>
          </cell>
          <cell r="J4275" t="str">
            <v>ГАЗ</v>
          </cell>
          <cell r="K4275" t="str">
            <v>имеется</v>
          </cell>
          <cell r="L4275">
            <v>9</v>
          </cell>
          <cell r="M4275">
            <v>4</v>
          </cell>
          <cell r="N4275">
            <v>4</v>
          </cell>
          <cell r="Q4275">
            <v>9155</v>
          </cell>
          <cell r="R4275">
            <v>9155</v>
          </cell>
          <cell r="S4275">
            <v>1162</v>
          </cell>
          <cell r="T4275">
            <v>345</v>
          </cell>
        </row>
        <row r="4276">
          <cell r="C4276" t="str">
            <v>город Пермь</v>
          </cell>
          <cell r="D4276" t="str">
            <v>г. Пермь, ул. Академика Королева, д. 14</v>
          </cell>
          <cell r="E4276" t="b">
            <v>1</v>
          </cell>
          <cell r="F4276">
            <v>1992</v>
          </cell>
          <cell r="H4276" t="str">
            <v>панель</v>
          </cell>
          <cell r="I4276" t="str">
            <v>плоская</v>
          </cell>
          <cell r="K4276" t="str">
            <v>имеется</v>
          </cell>
          <cell r="L4276">
            <v>10</v>
          </cell>
          <cell r="M4276">
            <v>4</v>
          </cell>
          <cell r="N4276">
            <v>4</v>
          </cell>
          <cell r="O4276">
            <v>4</v>
          </cell>
          <cell r="Q4276">
            <v>10518.6</v>
          </cell>
          <cell r="R4276">
            <v>8875.7000000000007</v>
          </cell>
          <cell r="S4276">
            <v>8875.7000000000007</v>
          </cell>
          <cell r="T4276">
            <v>350</v>
          </cell>
        </row>
        <row r="4277">
          <cell r="C4277" t="str">
            <v>город Пермь</v>
          </cell>
          <cell r="D4277" t="str">
            <v>г. Пермь, ул. Академика Королева, д. 4А</v>
          </cell>
          <cell r="E4277" t="b">
            <v>0</v>
          </cell>
          <cell r="F4277">
            <v>1990</v>
          </cell>
          <cell r="H4277" t="str">
            <v>Панель</v>
          </cell>
          <cell r="I4277" t="str">
            <v>плоская</v>
          </cell>
          <cell r="J4277" t="str">
            <v>ГАЗ</v>
          </cell>
          <cell r="K4277" t="str">
            <v>имеется</v>
          </cell>
          <cell r="L4277">
            <v>10</v>
          </cell>
          <cell r="M4277">
            <v>2</v>
          </cell>
          <cell r="N4277">
            <v>2</v>
          </cell>
          <cell r="O4277">
            <v>2</v>
          </cell>
          <cell r="Q4277">
            <v>4470</v>
          </cell>
          <cell r="R4277">
            <v>5174.3</v>
          </cell>
          <cell r="S4277">
            <v>4432.7</v>
          </cell>
          <cell r="T4277">
            <v>195</v>
          </cell>
        </row>
        <row r="4278">
          <cell r="C4278" t="str">
            <v>город Пермь</v>
          </cell>
          <cell r="D4278" t="str">
            <v>г. Пермь, ул. Академика Курчатова, д. 1</v>
          </cell>
          <cell r="E4278" t="b">
            <v>1</v>
          </cell>
          <cell r="F4278">
            <v>1969</v>
          </cell>
          <cell r="H4278" t="str">
            <v>Кирпич</v>
          </cell>
          <cell r="L4278">
            <v>5</v>
          </cell>
          <cell r="M4278">
            <v>8</v>
          </cell>
          <cell r="Q4278">
            <v>6751.4</v>
          </cell>
          <cell r="R4278">
            <v>6744.9</v>
          </cell>
          <cell r="S4278">
            <v>6560.4</v>
          </cell>
          <cell r="T4278">
            <v>316</v>
          </cell>
        </row>
        <row r="4279">
          <cell r="C4279" t="str">
            <v>город Пермь</v>
          </cell>
          <cell r="D4279" t="str">
            <v>г. Пермь, ул. Академика Курчатова, д. 2</v>
          </cell>
          <cell r="E4279" t="b">
            <v>1</v>
          </cell>
          <cell r="F4279">
            <v>1970</v>
          </cell>
          <cell r="H4279" t="str">
            <v>Панель</v>
          </cell>
          <cell r="L4279">
            <v>5</v>
          </cell>
          <cell r="M4279">
            <v>6</v>
          </cell>
          <cell r="Q4279">
            <v>4955</v>
          </cell>
          <cell r="R4279">
            <v>4500.4000000000005</v>
          </cell>
          <cell r="S4279">
            <v>4351.3</v>
          </cell>
          <cell r="T4279">
            <v>197</v>
          </cell>
        </row>
        <row r="4280">
          <cell r="C4280" t="str">
            <v>город Пермь</v>
          </cell>
          <cell r="D4280" t="str">
            <v>г. Пермь, ул. Академика Курчатова, д. 3</v>
          </cell>
          <cell r="E4280" t="b">
            <v>1</v>
          </cell>
          <cell r="F4280">
            <v>1969</v>
          </cell>
          <cell r="H4280" t="str">
            <v>Кирпич</v>
          </cell>
          <cell r="L4280">
            <v>5</v>
          </cell>
          <cell r="M4280">
            <v>8</v>
          </cell>
          <cell r="Q4280">
            <v>6469.6</v>
          </cell>
          <cell r="R4280">
            <v>6466.9000000000005</v>
          </cell>
          <cell r="S4280">
            <v>6070.1</v>
          </cell>
          <cell r="T4280">
            <v>279</v>
          </cell>
        </row>
        <row r="4281">
          <cell r="C4281" t="str">
            <v>город Пермь</v>
          </cell>
          <cell r="D4281" t="str">
            <v>г. Пермь, ул. Академика Курчатова, д. 4</v>
          </cell>
          <cell r="E4281" t="b">
            <v>1</v>
          </cell>
          <cell r="F4281">
            <v>1968</v>
          </cell>
          <cell r="H4281" t="str">
            <v>Панель</v>
          </cell>
          <cell r="L4281">
            <v>5</v>
          </cell>
          <cell r="M4281">
            <v>8</v>
          </cell>
          <cell r="Q4281">
            <v>5732.3</v>
          </cell>
          <cell r="R4281">
            <v>5732.3</v>
          </cell>
          <cell r="S4281">
            <v>5732.3</v>
          </cell>
          <cell r="T4281">
            <v>270</v>
          </cell>
        </row>
        <row r="4282">
          <cell r="C4282" t="str">
            <v>город Пермь</v>
          </cell>
          <cell r="D4282" t="str">
            <v>г. Пермь, ул. Академика Курчатова, д. 5</v>
          </cell>
          <cell r="E4282" t="b">
            <v>1</v>
          </cell>
          <cell r="F4282">
            <v>1968</v>
          </cell>
          <cell r="H4282" t="str">
            <v>Кирпич</v>
          </cell>
          <cell r="L4282">
            <v>5</v>
          </cell>
          <cell r="M4282">
            <v>6</v>
          </cell>
          <cell r="Q4282">
            <v>4487</v>
          </cell>
          <cell r="R4282">
            <v>4487</v>
          </cell>
          <cell r="S4282">
            <v>4487</v>
          </cell>
          <cell r="T4282">
            <v>215</v>
          </cell>
        </row>
        <row r="4283">
          <cell r="C4283" t="str">
            <v>город Пермь</v>
          </cell>
          <cell r="D4283" t="str">
            <v>г. Пермь, ул. Академика Курчатова, д. 6</v>
          </cell>
          <cell r="E4283" t="b">
            <v>1</v>
          </cell>
          <cell r="F4283">
            <v>1969</v>
          </cell>
          <cell r="H4283" t="str">
            <v>панели</v>
          </cell>
          <cell r="I4283" t="str">
            <v>Плоская</v>
          </cell>
          <cell r="K4283" t="str">
            <v>не имеется</v>
          </cell>
          <cell r="L4283">
            <v>5</v>
          </cell>
          <cell r="M4283">
            <v>8</v>
          </cell>
          <cell r="Q4283">
            <v>5739.6</v>
          </cell>
          <cell r="R4283">
            <v>4002.2</v>
          </cell>
          <cell r="S4283">
            <v>478.5</v>
          </cell>
          <cell r="T4283">
            <v>367</v>
          </cell>
        </row>
        <row r="4284">
          <cell r="C4284" t="str">
            <v>город Пермь</v>
          </cell>
          <cell r="D4284" t="str">
            <v>г. Пермь, ул. Академика Курчатова, д. 7</v>
          </cell>
          <cell r="E4284" t="b">
            <v>1</v>
          </cell>
          <cell r="F4284">
            <v>1969</v>
          </cell>
          <cell r="H4284" t="str">
            <v>панели</v>
          </cell>
          <cell r="I4284" t="str">
            <v>Плоская</v>
          </cell>
          <cell r="K4284" t="str">
            <v>не имеется</v>
          </cell>
          <cell r="L4284">
            <v>5</v>
          </cell>
          <cell r="M4284">
            <v>6</v>
          </cell>
          <cell r="Q4284">
            <v>4402.2</v>
          </cell>
          <cell r="R4284">
            <v>4002.2</v>
          </cell>
          <cell r="S4284">
            <v>499</v>
          </cell>
          <cell r="T4284">
            <v>210</v>
          </cell>
        </row>
        <row r="4285">
          <cell r="C4285" t="str">
            <v>город Пермь</v>
          </cell>
          <cell r="D4285" t="str">
            <v>г. Пермь, ул. Академика Курчатова, д. 9</v>
          </cell>
          <cell r="E4285" t="b">
            <v>1</v>
          </cell>
          <cell r="F4285">
            <v>1968</v>
          </cell>
          <cell r="H4285" t="str">
            <v>Кирпич</v>
          </cell>
          <cell r="L4285">
            <v>5</v>
          </cell>
          <cell r="M4285">
            <v>6</v>
          </cell>
          <cell r="Q4285">
            <v>6590.4</v>
          </cell>
          <cell r="R4285">
            <v>6229.8</v>
          </cell>
          <cell r="S4285">
            <v>3922</v>
          </cell>
          <cell r="T4285">
            <v>173</v>
          </cell>
        </row>
        <row r="4286">
          <cell r="C4286" t="str">
            <v>город Пермь</v>
          </cell>
          <cell r="D4286" t="str">
            <v>г. Пермь, ул. Академика Курчатова, д. 1А</v>
          </cell>
          <cell r="E4286" t="b">
            <v>1</v>
          </cell>
          <cell r="F4286">
            <v>1973</v>
          </cell>
          <cell r="H4286" t="str">
            <v>Кирпич</v>
          </cell>
          <cell r="L4286">
            <v>9</v>
          </cell>
          <cell r="M4286">
            <v>1</v>
          </cell>
          <cell r="N4286">
            <v>1</v>
          </cell>
          <cell r="O4286">
            <v>1</v>
          </cell>
          <cell r="Q4286">
            <v>3918.3</v>
          </cell>
          <cell r="R4286">
            <v>2582.1600000000003</v>
          </cell>
          <cell r="S4286">
            <v>2390.7600000000002</v>
          </cell>
          <cell r="T4286">
            <v>202</v>
          </cell>
        </row>
        <row r="4287">
          <cell r="C4287" t="str">
            <v>город Пермь</v>
          </cell>
          <cell r="D4287" t="str">
            <v>г. Пермь, ул. Академика Курчатова, д. 1Б</v>
          </cell>
          <cell r="E4287" t="b">
            <v>1</v>
          </cell>
          <cell r="F4287">
            <v>1972</v>
          </cell>
          <cell r="H4287" t="str">
            <v>Кирпич</v>
          </cell>
          <cell r="L4287">
            <v>9</v>
          </cell>
          <cell r="M4287">
            <v>1</v>
          </cell>
          <cell r="N4287">
            <v>1</v>
          </cell>
          <cell r="O4287">
            <v>1</v>
          </cell>
          <cell r="Q4287">
            <v>3736.6</v>
          </cell>
          <cell r="R4287">
            <v>2383.8000000000002</v>
          </cell>
          <cell r="S4287">
            <v>2053.3000000000002</v>
          </cell>
          <cell r="T4287">
            <v>254</v>
          </cell>
        </row>
        <row r="4288">
          <cell r="C4288" t="str">
            <v>город Пермь</v>
          </cell>
          <cell r="D4288" t="str">
            <v>г. Пермь, ул. Академика Курчатова, д. 1В</v>
          </cell>
          <cell r="E4288" t="b">
            <v>1</v>
          </cell>
          <cell r="F4288">
            <v>2012</v>
          </cell>
          <cell r="H4288" t="str">
            <v>кирпич</v>
          </cell>
          <cell r="I4288" t="str">
            <v>Плоская</v>
          </cell>
          <cell r="J4288" t="str">
            <v>ГАЗ</v>
          </cell>
          <cell r="K4288" t="str">
            <v>не имеется</v>
          </cell>
          <cell r="L4288">
            <v>16</v>
          </cell>
          <cell r="M4288">
            <v>2</v>
          </cell>
          <cell r="N4288">
            <v>4</v>
          </cell>
          <cell r="O4288">
            <v>2</v>
          </cell>
          <cell r="P4288">
            <v>2</v>
          </cell>
          <cell r="Q4288">
            <v>6740.9</v>
          </cell>
          <cell r="R4288">
            <v>6740.9</v>
          </cell>
          <cell r="S4288">
            <v>6066.81</v>
          </cell>
          <cell r="T4288">
            <v>480</v>
          </cell>
        </row>
        <row r="4289">
          <cell r="C4289" t="str">
            <v>город Пермь</v>
          </cell>
          <cell r="D4289" t="str">
            <v>г. Пермь, ул. Академика Курчатова, д. 2А</v>
          </cell>
          <cell r="E4289" t="b">
            <v>1</v>
          </cell>
          <cell r="F4289">
            <v>1975</v>
          </cell>
          <cell r="H4289" t="str">
            <v>Кирпич</v>
          </cell>
          <cell r="L4289">
            <v>9</v>
          </cell>
          <cell r="M4289">
            <v>1</v>
          </cell>
          <cell r="N4289">
            <v>1</v>
          </cell>
          <cell r="O4289">
            <v>1</v>
          </cell>
          <cell r="Q4289">
            <v>4907.7</v>
          </cell>
          <cell r="R4289">
            <v>3903.4</v>
          </cell>
          <cell r="S4289">
            <v>3903.4</v>
          </cell>
          <cell r="T4289">
            <v>170</v>
          </cell>
        </row>
        <row r="4290">
          <cell r="C4290" t="str">
            <v>город Пермь</v>
          </cell>
          <cell r="D4290" t="str">
            <v>г. Пермь, ул. Академика Курчатова, д. 4А</v>
          </cell>
          <cell r="E4290" t="b">
            <v>1</v>
          </cell>
          <cell r="F4290">
            <v>1987</v>
          </cell>
          <cell r="H4290" t="str">
            <v>Кирпич</v>
          </cell>
          <cell r="L4290">
            <v>5</v>
          </cell>
          <cell r="M4290">
            <v>6</v>
          </cell>
          <cell r="Q4290">
            <v>4893.2</v>
          </cell>
          <cell r="R4290">
            <v>4625.5999999999995</v>
          </cell>
          <cell r="S4290">
            <v>4316.8999999999996</v>
          </cell>
          <cell r="T4290">
            <v>188</v>
          </cell>
        </row>
        <row r="4291">
          <cell r="C4291" t="str">
            <v>город Пермь</v>
          </cell>
          <cell r="D4291" t="str">
            <v>г. Пермь, ул. Александра Матросова, д. 4</v>
          </cell>
          <cell r="E4291" t="b">
            <v>1</v>
          </cell>
          <cell r="F4291">
            <v>1966</v>
          </cell>
          <cell r="H4291" t="str">
            <v>Кирпич</v>
          </cell>
          <cell r="L4291">
            <v>5</v>
          </cell>
          <cell r="M4291">
            <v>6</v>
          </cell>
          <cell r="Q4291">
            <v>5669.4</v>
          </cell>
          <cell r="R4291">
            <v>5648</v>
          </cell>
          <cell r="S4291">
            <v>4808</v>
          </cell>
          <cell r="T4291">
            <v>187</v>
          </cell>
        </row>
        <row r="4292">
          <cell r="C4292" t="str">
            <v>город Пермь</v>
          </cell>
          <cell r="D4292" t="str">
            <v>г. Пермь, ул. Александра Матросова, д. 6</v>
          </cell>
          <cell r="E4292" t="b">
            <v>1</v>
          </cell>
          <cell r="F4292">
            <v>1971</v>
          </cell>
          <cell r="H4292" t="str">
            <v>Панель</v>
          </cell>
          <cell r="L4292">
            <v>5</v>
          </cell>
          <cell r="M4292">
            <v>8</v>
          </cell>
          <cell r="Q4292">
            <v>6440.15</v>
          </cell>
          <cell r="R4292">
            <v>5753.05</v>
          </cell>
          <cell r="S4292">
            <v>5753.05</v>
          </cell>
          <cell r="T4292">
            <v>298</v>
          </cell>
        </row>
        <row r="4293">
          <cell r="C4293" t="str">
            <v>город Пермь</v>
          </cell>
          <cell r="D4293" t="str">
            <v>г. Пермь, ул. Александра Невского, д. 2</v>
          </cell>
          <cell r="E4293" t="b">
            <v>1</v>
          </cell>
          <cell r="F4293">
            <v>1954</v>
          </cell>
          <cell r="H4293" t="str">
            <v>Шлакоблок</v>
          </cell>
          <cell r="L4293">
            <v>3</v>
          </cell>
          <cell r="M4293">
            <v>2</v>
          </cell>
          <cell r="Q4293">
            <v>1548.6</v>
          </cell>
          <cell r="R4293">
            <v>1270.2</v>
          </cell>
          <cell r="S4293">
            <v>1270.2</v>
          </cell>
          <cell r="T4293">
            <v>57</v>
          </cell>
        </row>
        <row r="4294">
          <cell r="C4294" t="str">
            <v>город Пермь</v>
          </cell>
          <cell r="D4294" t="str">
            <v>г. Пермь, ул. Александра Невского, д. 8</v>
          </cell>
          <cell r="E4294" t="b">
            <v>1</v>
          </cell>
          <cell r="F4294">
            <v>1953</v>
          </cell>
          <cell r="H4294" t="str">
            <v>Блоки</v>
          </cell>
          <cell r="L4294">
            <v>3</v>
          </cell>
          <cell r="M4294">
            <v>4</v>
          </cell>
          <cell r="Q4294">
            <v>2540.1</v>
          </cell>
          <cell r="R4294">
            <v>1717.8</v>
          </cell>
          <cell r="S4294">
            <v>1717.8</v>
          </cell>
          <cell r="T4294">
            <v>78</v>
          </cell>
        </row>
        <row r="4295">
          <cell r="C4295" t="str">
            <v>город Пермь</v>
          </cell>
          <cell r="D4295" t="str">
            <v>г. Пермь, ул. Александра Невского, д. 10</v>
          </cell>
          <cell r="E4295" t="b">
            <v>1</v>
          </cell>
          <cell r="F4295">
            <v>1954</v>
          </cell>
          <cell r="H4295" t="str">
            <v>Блоки</v>
          </cell>
          <cell r="L4295">
            <v>3</v>
          </cell>
          <cell r="M4295">
            <v>1</v>
          </cell>
          <cell r="Q4295">
            <v>503.5</v>
          </cell>
          <cell r="R4295">
            <v>446</v>
          </cell>
          <cell r="S4295">
            <v>446</v>
          </cell>
          <cell r="T4295">
            <v>20</v>
          </cell>
        </row>
        <row r="4296">
          <cell r="C4296" t="str">
            <v>город Пермь</v>
          </cell>
          <cell r="D4296" t="str">
            <v>г. Пермь, ул. Александра Невского, д. 14</v>
          </cell>
          <cell r="E4296" t="b">
            <v>1</v>
          </cell>
          <cell r="F4296">
            <v>1954</v>
          </cell>
          <cell r="H4296" t="str">
            <v>Шлакоблок</v>
          </cell>
          <cell r="L4296">
            <v>3</v>
          </cell>
          <cell r="M4296">
            <v>1</v>
          </cell>
          <cell r="Q4296">
            <v>629</v>
          </cell>
          <cell r="R4296">
            <v>482.5</v>
          </cell>
          <cell r="S4296">
            <v>482.5</v>
          </cell>
          <cell r="T4296">
            <v>29</v>
          </cell>
        </row>
        <row r="4297">
          <cell r="C4297" t="str">
            <v>город Пермь</v>
          </cell>
          <cell r="D4297" t="str">
            <v>г. Пермь, ул. Александра Невского, д. 22</v>
          </cell>
          <cell r="E4297" t="b">
            <v>1</v>
          </cell>
          <cell r="F4297">
            <v>1956</v>
          </cell>
          <cell r="H4297" t="str">
            <v>Кирпич</v>
          </cell>
          <cell r="L4297">
            <v>3</v>
          </cell>
          <cell r="M4297">
            <v>2</v>
          </cell>
          <cell r="Q4297">
            <v>1254</v>
          </cell>
          <cell r="R4297">
            <v>938.8</v>
          </cell>
          <cell r="S4297">
            <v>938.8</v>
          </cell>
          <cell r="T4297">
            <v>50</v>
          </cell>
        </row>
        <row r="4298">
          <cell r="C4298" t="str">
            <v>город Пермь</v>
          </cell>
          <cell r="D4298" t="str">
            <v>г. Пермь, ул. Александра Невского, д. 24</v>
          </cell>
          <cell r="E4298" t="b">
            <v>1</v>
          </cell>
          <cell r="F4298">
            <v>1957</v>
          </cell>
          <cell r="I4298" t="str">
            <v>скатная</v>
          </cell>
          <cell r="K4298" t="str">
            <v>не имеется</v>
          </cell>
          <cell r="L4298">
            <v>3</v>
          </cell>
          <cell r="M4298">
            <v>3</v>
          </cell>
          <cell r="Q4298">
            <v>2762.7</v>
          </cell>
          <cell r="R4298">
            <v>1913.6</v>
          </cell>
          <cell r="S4298">
            <v>1849.8</v>
          </cell>
          <cell r="T4298">
            <v>78</v>
          </cell>
        </row>
        <row r="4299">
          <cell r="C4299" t="str">
            <v>город Пермь</v>
          </cell>
          <cell r="D4299" t="str">
            <v>г. Пермь, ул. Александра Невского, д. 27</v>
          </cell>
          <cell r="E4299" t="b">
            <v>1</v>
          </cell>
          <cell r="F4299">
            <v>1961</v>
          </cell>
          <cell r="H4299" t="str">
            <v>Керамические блоки</v>
          </cell>
          <cell r="L4299">
            <v>5</v>
          </cell>
          <cell r="M4299">
            <v>4</v>
          </cell>
          <cell r="Q4299">
            <v>3782.2</v>
          </cell>
          <cell r="R4299">
            <v>3648</v>
          </cell>
          <cell r="S4299">
            <v>2590</v>
          </cell>
          <cell r="T4299">
            <v>141</v>
          </cell>
        </row>
        <row r="4300">
          <cell r="C4300" t="str">
            <v>город Пермь</v>
          </cell>
          <cell r="D4300" t="str">
            <v>г. Пермь, ул. Александра Невского, д. 28</v>
          </cell>
          <cell r="E4300" t="b">
            <v>1</v>
          </cell>
          <cell r="F4300">
            <v>1957</v>
          </cell>
          <cell r="I4300" t="str">
            <v>скатная</v>
          </cell>
          <cell r="K4300" t="str">
            <v>не имеется</v>
          </cell>
          <cell r="L4300">
            <v>3</v>
          </cell>
          <cell r="M4300">
            <v>3</v>
          </cell>
          <cell r="Q4300">
            <v>2386.3000000000002</v>
          </cell>
          <cell r="R4300">
            <v>1890.14</v>
          </cell>
          <cell r="S4300">
            <v>2386.3000000000002</v>
          </cell>
          <cell r="T4300">
            <v>72</v>
          </cell>
        </row>
        <row r="4301">
          <cell r="C4301" t="str">
            <v>город Пермь</v>
          </cell>
          <cell r="D4301" t="str">
            <v>г. Пермь, ул. Александра Невского, д. 30</v>
          </cell>
          <cell r="E4301" t="b">
            <v>1</v>
          </cell>
          <cell r="F4301">
            <v>1956</v>
          </cell>
          <cell r="H4301" t="str">
            <v>Шлакоблок</v>
          </cell>
          <cell r="L4301">
            <v>3</v>
          </cell>
          <cell r="M4301">
            <v>2</v>
          </cell>
          <cell r="Q4301">
            <v>1039.2</v>
          </cell>
          <cell r="R4301">
            <v>933.2</v>
          </cell>
          <cell r="S4301">
            <v>933.2</v>
          </cell>
          <cell r="T4301">
            <v>57</v>
          </cell>
        </row>
        <row r="4302">
          <cell r="C4302" t="str">
            <v>город Пермь</v>
          </cell>
          <cell r="D4302" t="str">
            <v>г. Пермь, ул. Александра Невского, д. 32</v>
          </cell>
          <cell r="E4302" t="b">
            <v>1</v>
          </cell>
          <cell r="F4302">
            <v>1956</v>
          </cell>
          <cell r="H4302" t="str">
            <v>Блоки</v>
          </cell>
          <cell r="L4302">
            <v>3</v>
          </cell>
          <cell r="M4302">
            <v>4</v>
          </cell>
          <cell r="Q4302">
            <v>2185.1</v>
          </cell>
          <cell r="R4302">
            <v>1840.6</v>
          </cell>
          <cell r="S4302">
            <v>1600.5</v>
          </cell>
          <cell r="T4302">
            <v>89</v>
          </cell>
        </row>
        <row r="4303">
          <cell r="C4303" t="str">
            <v>город Пермь</v>
          </cell>
          <cell r="D4303" t="str">
            <v>г. Пермь, ул. Александра Невского, д. 12А</v>
          </cell>
          <cell r="E4303" t="b">
            <v>1</v>
          </cell>
          <cell r="F4303">
            <v>1954</v>
          </cell>
          <cell r="H4303" t="str">
            <v>Шлакоблок</v>
          </cell>
          <cell r="L4303">
            <v>3</v>
          </cell>
          <cell r="M4303">
            <v>1</v>
          </cell>
          <cell r="Q4303">
            <v>486.1</v>
          </cell>
          <cell r="R4303">
            <v>428.6</v>
          </cell>
          <cell r="S4303">
            <v>428.6</v>
          </cell>
          <cell r="T4303">
            <v>26</v>
          </cell>
        </row>
        <row r="4304">
          <cell r="C4304" t="str">
            <v>город Пермь</v>
          </cell>
          <cell r="D4304" t="str">
            <v>г. Пермь, ул. Александра Пархоменко, д. 8</v>
          </cell>
          <cell r="E4304" t="b">
            <v>1</v>
          </cell>
          <cell r="F4304">
            <v>1969</v>
          </cell>
          <cell r="H4304" t="str">
            <v>Кирпич</v>
          </cell>
          <cell r="L4304">
            <v>5</v>
          </cell>
          <cell r="M4304">
            <v>4</v>
          </cell>
          <cell r="Q4304">
            <v>3079</v>
          </cell>
          <cell r="R4304">
            <v>3037.4</v>
          </cell>
          <cell r="S4304">
            <v>3037.4</v>
          </cell>
          <cell r="T4304">
            <v>240</v>
          </cell>
        </row>
        <row r="4305">
          <cell r="C4305" t="str">
            <v>город Пермь</v>
          </cell>
          <cell r="D4305" t="str">
            <v>г. Пермь, ул. Александра Пархоменко, д. 12</v>
          </cell>
          <cell r="E4305" t="b">
            <v>1</v>
          </cell>
          <cell r="F4305">
            <v>1985</v>
          </cell>
          <cell r="I4305" t="str">
            <v>плоская</v>
          </cell>
          <cell r="L4305">
            <v>5</v>
          </cell>
          <cell r="M4305">
            <v>1</v>
          </cell>
          <cell r="Q4305">
            <v>2498.5</v>
          </cell>
          <cell r="R4305">
            <v>2246.1999999999998</v>
          </cell>
          <cell r="S4305">
            <v>2246.1999999999998</v>
          </cell>
        </row>
        <row r="4306">
          <cell r="C4306" t="str">
            <v>город Пермь</v>
          </cell>
          <cell r="D4306" t="str">
            <v>г. Пермь, ул. Александра Пархоменко, д. 20</v>
          </cell>
          <cell r="E4306" t="b">
            <v>1</v>
          </cell>
          <cell r="F4306">
            <v>1999</v>
          </cell>
          <cell r="H4306" t="str">
            <v>Панель</v>
          </cell>
          <cell r="L4306">
            <v>5</v>
          </cell>
          <cell r="M4306">
            <v>6</v>
          </cell>
          <cell r="Q4306">
            <v>4347.6000000000004</v>
          </cell>
          <cell r="R4306">
            <v>3929.0000000000005</v>
          </cell>
          <cell r="S4306">
            <v>3929</v>
          </cell>
          <cell r="T4306">
            <v>193</v>
          </cell>
        </row>
        <row r="4307">
          <cell r="C4307" t="str">
            <v>город Пермь</v>
          </cell>
          <cell r="D4307" t="str">
            <v>г. Пермь, ул. Александра Турчевича, д. 6</v>
          </cell>
          <cell r="E4307" t="b">
            <v>1</v>
          </cell>
          <cell r="F4307">
            <v>2020</v>
          </cell>
          <cell r="H4307" t="str">
            <v>панель</v>
          </cell>
          <cell r="I4307" t="str">
            <v>плоская</v>
          </cell>
          <cell r="L4307">
            <v>20</v>
          </cell>
          <cell r="M4307">
            <v>3</v>
          </cell>
          <cell r="N4307">
            <v>3</v>
          </cell>
          <cell r="P4307">
            <v>3</v>
          </cell>
          <cell r="Q4307">
            <v>31420.2</v>
          </cell>
          <cell r="R4307">
            <v>31420.2</v>
          </cell>
          <cell r="S4307">
            <v>19964.8</v>
          </cell>
        </row>
        <row r="4308">
          <cell r="C4308" t="str">
            <v>город Пермь</v>
          </cell>
          <cell r="D4308" t="str">
            <v>г. Пермь, ул. Александра Турчевича, д. 8</v>
          </cell>
          <cell r="E4308" t="b">
            <v>1</v>
          </cell>
          <cell r="F4308">
            <v>2020</v>
          </cell>
          <cell r="I4308" t="str">
            <v>плоская</v>
          </cell>
          <cell r="K4308" t="str">
            <v>имеется</v>
          </cell>
          <cell r="L4308">
            <v>19</v>
          </cell>
          <cell r="M4308">
            <v>3</v>
          </cell>
          <cell r="N4308">
            <v>6</v>
          </cell>
          <cell r="O4308">
            <v>3</v>
          </cell>
          <cell r="P4308">
            <v>3</v>
          </cell>
          <cell r="Q4308">
            <v>30690</v>
          </cell>
          <cell r="R4308">
            <v>20686.2</v>
          </cell>
          <cell r="S4308">
            <v>18617.580000000002</v>
          </cell>
          <cell r="T4308">
            <v>915</v>
          </cell>
        </row>
        <row r="4309">
          <cell r="C4309" t="str">
            <v>город Пермь</v>
          </cell>
          <cell r="D4309" t="str">
            <v>г. Пермь, ул. Александра Щербакова, д. 12</v>
          </cell>
          <cell r="E4309" t="b">
            <v>1</v>
          </cell>
          <cell r="F4309">
            <v>1950</v>
          </cell>
          <cell r="H4309" t="str">
            <v>Крупные блоки</v>
          </cell>
          <cell r="L4309">
            <v>3</v>
          </cell>
          <cell r="M4309">
            <v>2</v>
          </cell>
          <cell r="Q4309">
            <v>1360.5</v>
          </cell>
          <cell r="R4309">
            <v>1228</v>
          </cell>
          <cell r="S4309">
            <v>1228</v>
          </cell>
          <cell r="T4309">
            <v>46</v>
          </cell>
        </row>
        <row r="4310">
          <cell r="C4310" t="str">
            <v>город Пермь</v>
          </cell>
          <cell r="D4310" t="str">
            <v>г. Пермь, ул. Александра Щербакова, д. 14</v>
          </cell>
          <cell r="E4310" t="b">
            <v>1</v>
          </cell>
          <cell r="F4310">
            <v>1949</v>
          </cell>
          <cell r="H4310" t="str">
            <v>Шлакоблок</v>
          </cell>
          <cell r="L4310">
            <v>2</v>
          </cell>
          <cell r="M4310">
            <v>2</v>
          </cell>
          <cell r="Q4310">
            <v>738.1</v>
          </cell>
          <cell r="R4310">
            <v>675.6</v>
          </cell>
          <cell r="S4310">
            <v>675.6</v>
          </cell>
          <cell r="T4310">
            <v>35</v>
          </cell>
        </row>
        <row r="4311">
          <cell r="C4311" t="str">
            <v>город Пермь</v>
          </cell>
          <cell r="D4311" t="str">
            <v>г. Пермь, ул. Александра Щербакова, д. 21</v>
          </cell>
          <cell r="E4311" t="b">
            <v>1</v>
          </cell>
          <cell r="F4311">
            <v>1950</v>
          </cell>
          <cell r="H4311" t="str">
            <v>Кирпич</v>
          </cell>
          <cell r="L4311">
            <v>2</v>
          </cell>
          <cell r="M4311">
            <v>1</v>
          </cell>
          <cell r="Q4311">
            <v>596.29999999999995</v>
          </cell>
          <cell r="R4311">
            <v>507.9</v>
          </cell>
          <cell r="S4311">
            <v>507.9</v>
          </cell>
          <cell r="T4311">
            <v>21</v>
          </cell>
        </row>
        <row r="4312">
          <cell r="C4312" t="str">
            <v>город Пермь</v>
          </cell>
          <cell r="D4312" t="str">
            <v>г. Пермь, ул. Александра Щербакова, д. 25</v>
          </cell>
          <cell r="E4312" t="b">
            <v>1</v>
          </cell>
          <cell r="F4312">
            <v>1956</v>
          </cell>
          <cell r="H4312" t="str">
            <v>Кирпич</v>
          </cell>
          <cell r="L4312">
            <v>2</v>
          </cell>
          <cell r="M4312">
            <v>3</v>
          </cell>
          <cell r="Q4312">
            <v>1023.2</v>
          </cell>
          <cell r="R4312">
            <v>932.80000000000007</v>
          </cell>
          <cell r="S4312">
            <v>932.8</v>
          </cell>
          <cell r="T4312">
            <v>45</v>
          </cell>
        </row>
        <row r="4313">
          <cell r="C4313" t="str">
            <v>город Пермь</v>
          </cell>
          <cell r="D4313" t="str">
            <v>г. Пермь, ул. Александра Щербакова, д. 29</v>
          </cell>
          <cell r="E4313" t="b">
            <v>1</v>
          </cell>
          <cell r="F4313">
            <v>1956</v>
          </cell>
          <cell r="H4313" t="str">
            <v>Шлакоблок</v>
          </cell>
          <cell r="L4313">
            <v>2</v>
          </cell>
          <cell r="M4313">
            <v>3</v>
          </cell>
          <cell r="Q4313">
            <v>1026.2</v>
          </cell>
          <cell r="R4313">
            <v>907.6</v>
          </cell>
          <cell r="S4313">
            <v>907.6</v>
          </cell>
          <cell r="T4313">
            <v>59</v>
          </cell>
        </row>
        <row r="4314">
          <cell r="C4314" t="str">
            <v>город Пермь</v>
          </cell>
          <cell r="D4314" t="str">
            <v>г. Пермь, ул. Александра Щербакова, д. 30</v>
          </cell>
          <cell r="E4314" t="b">
            <v>1</v>
          </cell>
          <cell r="F4314">
            <v>1959</v>
          </cell>
          <cell r="H4314" t="str">
            <v>Шлакоблоки</v>
          </cell>
          <cell r="L4314">
            <v>2</v>
          </cell>
          <cell r="M4314">
            <v>3</v>
          </cell>
          <cell r="Q4314">
            <v>644.9</v>
          </cell>
          <cell r="R4314">
            <v>578.29999999999995</v>
          </cell>
          <cell r="S4314">
            <v>578.29999999999995</v>
          </cell>
          <cell r="T4314">
            <v>74</v>
          </cell>
        </row>
        <row r="4315">
          <cell r="C4315" t="str">
            <v>город Пермь</v>
          </cell>
          <cell r="D4315" t="str">
            <v>г. Пермь, ул. Александра Щербакова, д. 37</v>
          </cell>
          <cell r="E4315" t="b">
            <v>1</v>
          </cell>
          <cell r="F4315">
            <v>1971</v>
          </cell>
          <cell r="H4315" t="str">
            <v>Кирпич</v>
          </cell>
          <cell r="L4315">
            <v>5</v>
          </cell>
          <cell r="M4315">
            <v>4</v>
          </cell>
          <cell r="Q4315">
            <v>3905.1</v>
          </cell>
          <cell r="R4315">
            <v>3635</v>
          </cell>
          <cell r="S4315">
            <v>3635</v>
          </cell>
          <cell r="T4315">
            <v>187</v>
          </cell>
        </row>
        <row r="4316">
          <cell r="C4316" t="str">
            <v>город Пермь</v>
          </cell>
          <cell r="D4316" t="str">
            <v>г. Пермь, ул. Александра Щербакова, д. 39</v>
          </cell>
          <cell r="E4316" t="b">
            <v>1</v>
          </cell>
          <cell r="F4316">
            <v>1986</v>
          </cell>
          <cell r="L4316">
            <v>5</v>
          </cell>
          <cell r="M4316">
            <v>8</v>
          </cell>
          <cell r="Q4316">
            <v>5180.3</v>
          </cell>
          <cell r="R4316">
            <v>4132.3999999999996</v>
          </cell>
          <cell r="S4316">
            <v>4132.3999999999996</v>
          </cell>
        </row>
        <row r="4317">
          <cell r="C4317" t="str">
            <v>город Пермь</v>
          </cell>
          <cell r="D4317" t="str">
            <v>г. Пермь, ул. Александра Щербакова, д. 40</v>
          </cell>
          <cell r="E4317" t="b">
            <v>1</v>
          </cell>
          <cell r="F4317">
            <v>1982</v>
          </cell>
          <cell r="I4317" t="str">
            <v>плоская</v>
          </cell>
          <cell r="L4317">
            <v>5</v>
          </cell>
          <cell r="M4317">
            <v>5</v>
          </cell>
          <cell r="Q4317">
            <v>5175.3</v>
          </cell>
          <cell r="R4317">
            <v>3547</v>
          </cell>
          <cell r="S4317">
            <v>3547</v>
          </cell>
        </row>
        <row r="4318">
          <cell r="C4318" t="str">
            <v>город Пермь</v>
          </cell>
          <cell r="D4318" t="str">
            <v>г. Пермь, ул. Александра Щербакова, д. 43</v>
          </cell>
          <cell r="E4318" t="b">
            <v>1</v>
          </cell>
          <cell r="F4318">
            <v>2008</v>
          </cell>
          <cell r="I4318" t="str">
            <v>плоская</v>
          </cell>
          <cell r="K4318" t="str">
            <v>имеется</v>
          </cell>
          <cell r="L4318">
            <v>9</v>
          </cell>
          <cell r="M4318">
            <v>6</v>
          </cell>
          <cell r="N4318">
            <v>6</v>
          </cell>
          <cell r="P4318">
            <v>6</v>
          </cell>
          <cell r="Q4318">
            <v>15904.7</v>
          </cell>
          <cell r="R4318">
            <v>12878.7</v>
          </cell>
          <cell r="S4318">
            <v>12788.6</v>
          </cell>
          <cell r="T4318">
            <v>563</v>
          </cell>
        </row>
        <row r="4319">
          <cell r="C4319" t="str">
            <v>город Пермь</v>
          </cell>
          <cell r="D4319" t="str">
            <v>г. Пермь, ул. Александра Щербакова, д. 45</v>
          </cell>
          <cell r="E4319" t="b">
            <v>1</v>
          </cell>
          <cell r="F4319">
            <v>1974</v>
          </cell>
          <cell r="H4319" t="str">
            <v>Панель</v>
          </cell>
          <cell r="L4319">
            <v>5</v>
          </cell>
          <cell r="M4319">
            <v>4</v>
          </cell>
          <cell r="Q4319">
            <v>2909.6</v>
          </cell>
          <cell r="R4319">
            <v>2606.4</v>
          </cell>
          <cell r="S4319">
            <v>2606.4</v>
          </cell>
          <cell r="T4319">
            <v>223</v>
          </cell>
        </row>
        <row r="4320">
          <cell r="C4320" t="str">
            <v>город Пермь</v>
          </cell>
          <cell r="D4320" t="str">
            <v>г. Пермь, ул. Александра Щербакова, д. 46</v>
          </cell>
          <cell r="E4320" t="b">
            <v>1</v>
          </cell>
          <cell r="F4320">
            <v>2001</v>
          </cell>
          <cell r="I4320" t="str">
            <v>плоская</v>
          </cell>
          <cell r="J4320" t="str">
            <v>ГВС</v>
          </cell>
          <cell r="K4320" t="str">
            <v>имеется</v>
          </cell>
          <cell r="L4320">
            <v>5</v>
          </cell>
          <cell r="M4320">
            <v>11</v>
          </cell>
          <cell r="Q4320">
            <v>9435.5400000000009</v>
          </cell>
          <cell r="R4320">
            <v>7875.3</v>
          </cell>
          <cell r="S4320">
            <v>7875.3</v>
          </cell>
          <cell r="T4320">
            <v>485</v>
          </cell>
        </row>
        <row r="4321">
          <cell r="C4321" t="str">
            <v>город Пермь</v>
          </cell>
          <cell r="D4321" t="str">
            <v>г. Пермь, ул. Александра Щербакова, д. 47</v>
          </cell>
          <cell r="E4321" t="b">
            <v>1</v>
          </cell>
          <cell r="F4321">
            <v>1975</v>
          </cell>
          <cell r="H4321" t="str">
            <v>Панель</v>
          </cell>
          <cell r="L4321">
            <v>5</v>
          </cell>
          <cell r="M4321">
            <v>4</v>
          </cell>
          <cell r="Q4321">
            <v>2950.3</v>
          </cell>
          <cell r="R4321">
            <v>2645</v>
          </cell>
          <cell r="S4321">
            <v>2514</v>
          </cell>
          <cell r="T4321">
            <v>231</v>
          </cell>
        </row>
        <row r="4322">
          <cell r="C4322" t="str">
            <v>город Пермь</v>
          </cell>
          <cell r="D4322" t="str">
            <v>г. Пермь, ул. Александра Щербакова, д. 49</v>
          </cell>
          <cell r="E4322" t="b">
            <v>1</v>
          </cell>
          <cell r="F4322">
            <v>1979</v>
          </cell>
          <cell r="H4322" t="str">
            <v>Панель</v>
          </cell>
          <cell r="L4322">
            <v>5</v>
          </cell>
          <cell r="M4322">
            <v>8</v>
          </cell>
          <cell r="Q4322">
            <v>6212.8</v>
          </cell>
          <cell r="R4322">
            <v>5598.2</v>
          </cell>
          <cell r="S4322">
            <v>5174.3999999999996</v>
          </cell>
          <cell r="T4322">
            <v>272</v>
          </cell>
        </row>
        <row r="4323">
          <cell r="C4323" t="str">
            <v>город Пермь</v>
          </cell>
          <cell r="D4323" t="str">
            <v>г. Пермь, ул. Александра Щербакова, д. 26А</v>
          </cell>
          <cell r="E4323" t="b">
            <v>1</v>
          </cell>
          <cell r="F4323">
            <v>1962</v>
          </cell>
          <cell r="H4323" t="str">
            <v>кирпич</v>
          </cell>
          <cell r="L4323">
            <v>4</v>
          </cell>
          <cell r="M4323">
            <v>3</v>
          </cell>
          <cell r="Q4323">
            <v>1974.1</v>
          </cell>
          <cell r="R4323">
            <v>1804.5</v>
          </cell>
          <cell r="S4323">
            <v>1804.5</v>
          </cell>
          <cell r="T4323">
            <v>81</v>
          </cell>
        </row>
        <row r="4324">
          <cell r="C4324" t="str">
            <v>город Пермь</v>
          </cell>
          <cell r="D4324" t="str">
            <v>г. Пермь, ул. Александра Щербакова, д. 37А</v>
          </cell>
          <cell r="E4324" t="b">
            <v>1</v>
          </cell>
          <cell r="F4324">
            <v>2006</v>
          </cell>
          <cell r="I4324" t="str">
            <v>плоская</v>
          </cell>
          <cell r="K4324" t="str">
            <v>имеется</v>
          </cell>
          <cell r="L4324">
            <v>10</v>
          </cell>
          <cell r="M4324">
            <v>2</v>
          </cell>
          <cell r="N4324">
            <v>2</v>
          </cell>
          <cell r="O4324">
            <v>2</v>
          </cell>
          <cell r="Q4324">
            <v>6570.7</v>
          </cell>
          <cell r="R4324">
            <v>5659.5</v>
          </cell>
          <cell r="S4324">
            <v>2159.8000000000002</v>
          </cell>
        </row>
        <row r="4325">
          <cell r="C4325" t="str">
            <v>город Пермь</v>
          </cell>
          <cell r="D4325" t="str">
            <v>г. Пермь, ул. Александра Щербакова, д. 43А</v>
          </cell>
          <cell r="E4325" t="b">
            <v>1</v>
          </cell>
          <cell r="F4325">
            <v>2013</v>
          </cell>
          <cell r="I4325" t="str">
            <v>плоская</v>
          </cell>
          <cell r="J4325" t="str">
            <v>ГАЗ</v>
          </cell>
          <cell r="K4325" t="str">
            <v>имеется</v>
          </cell>
          <cell r="L4325">
            <v>17</v>
          </cell>
          <cell r="M4325">
            <v>1</v>
          </cell>
          <cell r="N4325">
            <v>2</v>
          </cell>
          <cell r="O4325">
            <v>1</v>
          </cell>
          <cell r="P4325">
            <v>1</v>
          </cell>
          <cell r="Q4325">
            <v>8860.7000000000007</v>
          </cell>
          <cell r="R4325">
            <v>2234.8000000000002</v>
          </cell>
          <cell r="S4325">
            <v>6625.9</v>
          </cell>
          <cell r="T4325">
            <v>300</v>
          </cell>
        </row>
        <row r="4326">
          <cell r="C4326" t="str">
            <v>город Пермь</v>
          </cell>
          <cell r="D4326" t="str">
            <v>г. Пермь, ул. Александра Щербакова, д. 43Б</v>
          </cell>
          <cell r="E4326" t="b">
            <v>1</v>
          </cell>
          <cell r="F4326">
            <v>2001</v>
          </cell>
          <cell r="I4326" t="str">
            <v>плоская</v>
          </cell>
          <cell r="J4326" t="str">
            <v>ГАЗ</v>
          </cell>
          <cell r="K4326" t="str">
            <v>имеется</v>
          </cell>
          <cell r="L4326">
            <v>17</v>
          </cell>
          <cell r="M4326">
            <v>1</v>
          </cell>
          <cell r="N4326">
            <v>2</v>
          </cell>
          <cell r="O4326">
            <v>1</v>
          </cell>
          <cell r="P4326">
            <v>1</v>
          </cell>
          <cell r="Q4326">
            <v>8854.1</v>
          </cell>
          <cell r="R4326">
            <v>2199.3000000000002</v>
          </cell>
          <cell r="S4326">
            <v>6654.8</v>
          </cell>
        </row>
        <row r="4327">
          <cell r="C4327" t="str">
            <v>город Пермь</v>
          </cell>
          <cell r="D4327" t="str">
            <v>г. Пермь, ул. Александра Щербакова, д. 43В</v>
          </cell>
          <cell r="E4327" t="b">
            <v>1</v>
          </cell>
          <cell r="F4327">
            <v>2013</v>
          </cell>
          <cell r="I4327" t="str">
            <v>плоская</v>
          </cell>
          <cell r="L4327">
            <v>17</v>
          </cell>
          <cell r="M4327">
            <v>1</v>
          </cell>
          <cell r="N4327">
            <v>2</v>
          </cell>
          <cell r="O4327">
            <v>1</v>
          </cell>
          <cell r="P4327">
            <v>1</v>
          </cell>
          <cell r="Q4327">
            <v>8031.7</v>
          </cell>
          <cell r="R4327">
            <v>6576.5</v>
          </cell>
          <cell r="S4327">
            <v>6576.5</v>
          </cell>
        </row>
        <row r="4328">
          <cell r="C4328" t="str">
            <v>город Пермь</v>
          </cell>
          <cell r="D4328" t="str">
            <v>г. Пермь, ул. Александра Щербакова, д. 47А</v>
          </cell>
          <cell r="E4328" t="b">
            <v>1</v>
          </cell>
          <cell r="F4328">
            <v>2002</v>
          </cell>
          <cell r="I4328" t="str">
            <v>плоская</v>
          </cell>
          <cell r="K4328" t="str">
            <v>имеется</v>
          </cell>
          <cell r="L4328">
            <v>6</v>
          </cell>
          <cell r="M4328">
            <v>7</v>
          </cell>
          <cell r="Q4328">
            <v>6539.8</v>
          </cell>
          <cell r="R4328">
            <v>5977</v>
          </cell>
          <cell r="S4328">
            <v>5977</v>
          </cell>
          <cell r="T4328">
            <v>198</v>
          </cell>
        </row>
        <row r="4329">
          <cell r="C4329" t="str">
            <v>город Пермь</v>
          </cell>
          <cell r="D4329" t="str">
            <v>г. Пермь, ул. Анвара Гатауллина, д. 3</v>
          </cell>
          <cell r="E4329" t="b">
            <v>1</v>
          </cell>
          <cell r="F4329">
            <v>1955</v>
          </cell>
          <cell r="H4329" t="str">
            <v>Кирпич</v>
          </cell>
          <cell r="L4329">
            <v>4</v>
          </cell>
          <cell r="M4329">
            <v>3</v>
          </cell>
          <cell r="Q4329">
            <v>3406.7</v>
          </cell>
          <cell r="R4329">
            <v>3050.5</v>
          </cell>
          <cell r="S4329">
            <v>3050.5</v>
          </cell>
          <cell r="T4329">
            <v>100</v>
          </cell>
        </row>
        <row r="4330">
          <cell r="C4330" t="str">
            <v>город Пермь</v>
          </cell>
          <cell r="D4330" t="str">
            <v>г. Пермь, ул. Анвара Гатауллина, д. 5</v>
          </cell>
          <cell r="E4330" t="b">
            <v>1</v>
          </cell>
          <cell r="F4330">
            <v>1967</v>
          </cell>
          <cell r="H4330" t="str">
            <v>Кирпич</v>
          </cell>
          <cell r="L4330">
            <v>5</v>
          </cell>
          <cell r="M4330">
            <v>4</v>
          </cell>
          <cell r="Q4330">
            <v>2586.1</v>
          </cell>
          <cell r="R4330">
            <v>1674.8</v>
          </cell>
          <cell r="S4330">
            <v>1674.8</v>
          </cell>
          <cell r="T4330">
            <v>133</v>
          </cell>
        </row>
        <row r="4331">
          <cell r="C4331" t="str">
            <v>город Пермь</v>
          </cell>
          <cell r="D4331" t="str">
            <v>г. Пермь, ул. Анвара Гатауллина, д. 6</v>
          </cell>
          <cell r="E4331" t="b">
            <v>1</v>
          </cell>
          <cell r="F4331">
            <v>1962</v>
          </cell>
          <cell r="H4331" t="str">
            <v>Кирпич</v>
          </cell>
          <cell r="L4331">
            <v>4</v>
          </cell>
          <cell r="M4331">
            <v>4</v>
          </cell>
          <cell r="Q4331">
            <v>2601.6</v>
          </cell>
          <cell r="R4331">
            <v>1681.1</v>
          </cell>
          <cell r="S4331">
            <v>1681.1</v>
          </cell>
          <cell r="T4331">
            <v>128</v>
          </cell>
        </row>
        <row r="4332">
          <cell r="C4332" t="str">
            <v>город Пермь</v>
          </cell>
          <cell r="D4332" t="str">
            <v>г. Пермь, ул. Анвара Гатауллина, д. 8</v>
          </cell>
          <cell r="E4332" t="b">
            <v>1</v>
          </cell>
          <cell r="F4332">
            <v>1962</v>
          </cell>
          <cell r="H4332" t="str">
            <v>Кирпич</v>
          </cell>
          <cell r="L4332">
            <v>4</v>
          </cell>
          <cell r="M4332">
            <v>4</v>
          </cell>
          <cell r="Q4332">
            <v>2512.4</v>
          </cell>
          <cell r="R4332">
            <v>1671.5</v>
          </cell>
          <cell r="S4332">
            <v>1587</v>
          </cell>
          <cell r="T4332">
            <v>125</v>
          </cell>
        </row>
        <row r="4333">
          <cell r="C4333" t="str">
            <v>город Пермь</v>
          </cell>
          <cell r="D4333" t="str">
            <v>г. Пермь, ул. Анвара Гатауллина, д. 10</v>
          </cell>
          <cell r="E4333" t="b">
            <v>1</v>
          </cell>
          <cell r="F4333">
            <v>1962</v>
          </cell>
          <cell r="H4333" t="str">
            <v>Кирпич</v>
          </cell>
          <cell r="L4333">
            <v>4</v>
          </cell>
          <cell r="M4333">
            <v>4</v>
          </cell>
          <cell r="Q4333">
            <v>2429.5</v>
          </cell>
          <cell r="R4333">
            <v>1681.9</v>
          </cell>
          <cell r="S4333">
            <v>1681.9</v>
          </cell>
          <cell r="T4333">
            <v>150</v>
          </cell>
        </row>
        <row r="4334">
          <cell r="C4334" t="str">
            <v>город Пермь</v>
          </cell>
          <cell r="D4334" t="str">
            <v>г. Пермь, ул. Анвара Гатауллина, д. 12</v>
          </cell>
          <cell r="E4334" t="b">
            <v>1</v>
          </cell>
          <cell r="F4334">
            <v>1961</v>
          </cell>
          <cell r="H4334" t="str">
            <v>Кирпич</v>
          </cell>
          <cell r="L4334">
            <v>4</v>
          </cell>
          <cell r="M4334">
            <v>4</v>
          </cell>
          <cell r="Q4334">
            <v>2593.1999999999998</v>
          </cell>
          <cell r="R4334">
            <v>1665.5</v>
          </cell>
          <cell r="S4334">
            <v>1665.5</v>
          </cell>
          <cell r="T4334">
            <v>146</v>
          </cell>
        </row>
        <row r="4335">
          <cell r="C4335" t="str">
            <v>город Пермь</v>
          </cell>
          <cell r="D4335" t="str">
            <v>г. Пермь, ул. Анвара Гатауллина, д. 13</v>
          </cell>
          <cell r="E4335" t="b">
            <v>1</v>
          </cell>
          <cell r="F4335">
            <v>1958</v>
          </cell>
          <cell r="H4335" t="str">
            <v>Кирпич</v>
          </cell>
          <cell r="L4335">
            <v>2</v>
          </cell>
          <cell r="M4335">
            <v>10</v>
          </cell>
          <cell r="Q4335">
            <v>704.7</v>
          </cell>
          <cell r="R4335">
            <v>641.70000000000005</v>
          </cell>
          <cell r="S4335">
            <v>641.70000000000005</v>
          </cell>
          <cell r="T4335">
            <v>25</v>
          </cell>
        </row>
        <row r="4336">
          <cell r="C4336" t="str">
            <v>город Пермь</v>
          </cell>
          <cell r="D4336" t="str">
            <v>г. Пермь, ул. Анвара Гатауллина, д. 15</v>
          </cell>
          <cell r="E4336" t="b">
            <v>1</v>
          </cell>
          <cell r="F4336">
            <v>1958</v>
          </cell>
          <cell r="H4336" t="str">
            <v>Кирпич</v>
          </cell>
          <cell r="L4336">
            <v>2</v>
          </cell>
          <cell r="M4336">
            <v>10</v>
          </cell>
          <cell r="Q4336">
            <v>686.1</v>
          </cell>
          <cell r="R4336">
            <v>647.70000000000005</v>
          </cell>
          <cell r="S4336">
            <v>647.70000000000005</v>
          </cell>
          <cell r="T4336">
            <v>23</v>
          </cell>
        </row>
        <row r="4337">
          <cell r="C4337" t="str">
            <v>город Пермь</v>
          </cell>
          <cell r="D4337" t="str">
            <v>г. Пермь, ул. Анвара Гатауллина, д. 18</v>
          </cell>
          <cell r="E4337" t="b">
            <v>1</v>
          </cell>
          <cell r="F4337">
            <v>1957</v>
          </cell>
          <cell r="H4337" t="str">
            <v>Кирпич</v>
          </cell>
          <cell r="L4337">
            <v>2</v>
          </cell>
          <cell r="M4337">
            <v>8</v>
          </cell>
          <cell r="Q4337">
            <v>637.29999999999995</v>
          </cell>
          <cell r="R4337">
            <v>598.29999999999995</v>
          </cell>
          <cell r="S4337">
            <v>598.29999999999995</v>
          </cell>
          <cell r="T4337">
            <v>33</v>
          </cell>
        </row>
        <row r="4338">
          <cell r="C4338" t="str">
            <v>город Пермь</v>
          </cell>
          <cell r="D4338" t="str">
            <v>г. Пермь, ул. Анвара Гатауллина, д. 22</v>
          </cell>
          <cell r="E4338" t="b">
            <v>1</v>
          </cell>
          <cell r="F4338">
            <v>1957</v>
          </cell>
          <cell r="H4338" t="str">
            <v>Кирпич</v>
          </cell>
          <cell r="L4338">
            <v>2</v>
          </cell>
          <cell r="M4338">
            <v>8</v>
          </cell>
          <cell r="Q4338">
            <v>638.29999999999995</v>
          </cell>
          <cell r="R4338">
            <v>611.5</v>
          </cell>
          <cell r="S4338">
            <v>611.5</v>
          </cell>
          <cell r="T4338">
            <v>34</v>
          </cell>
        </row>
        <row r="4339">
          <cell r="C4339" t="str">
            <v>город Пермь</v>
          </cell>
          <cell r="D4339" t="str">
            <v>г. Пермь, ул. Анвара Гатауллина, д. 23</v>
          </cell>
          <cell r="E4339" t="b">
            <v>1</v>
          </cell>
          <cell r="F4339">
            <v>1959</v>
          </cell>
          <cell r="H4339" t="str">
            <v>Кирпич</v>
          </cell>
          <cell r="L4339">
            <v>2</v>
          </cell>
          <cell r="M4339">
            <v>10</v>
          </cell>
          <cell r="Q4339">
            <v>654.29999999999995</v>
          </cell>
          <cell r="R4339">
            <v>374.3</v>
          </cell>
          <cell r="S4339">
            <v>374.3</v>
          </cell>
          <cell r="T4339">
            <v>35</v>
          </cell>
        </row>
        <row r="4340">
          <cell r="C4340" t="str">
            <v>город Пермь</v>
          </cell>
          <cell r="D4340" t="str">
            <v>г. Пермь, ул. Анвара Гатауллина, д. 27</v>
          </cell>
          <cell r="E4340" t="b">
            <v>1</v>
          </cell>
          <cell r="F4340">
            <v>1974</v>
          </cell>
          <cell r="H4340" t="str">
            <v>Кирпич</v>
          </cell>
          <cell r="L4340">
            <v>5</v>
          </cell>
          <cell r="M4340">
            <v>4</v>
          </cell>
          <cell r="Q4340">
            <v>3749.8</v>
          </cell>
          <cell r="R4340">
            <v>2667.4</v>
          </cell>
          <cell r="S4340">
            <v>2166.4</v>
          </cell>
          <cell r="T4340">
            <v>188</v>
          </cell>
        </row>
        <row r="4341">
          <cell r="C4341" t="str">
            <v>город Пермь</v>
          </cell>
          <cell r="D4341" t="str">
            <v>г. Пермь, ул. Анвара Гатауллина, д. 28</v>
          </cell>
          <cell r="E4341" t="b">
            <v>1</v>
          </cell>
          <cell r="F4341">
            <v>1957</v>
          </cell>
          <cell r="H4341" t="str">
            <v>Кирпич</v>
          </cell>
          <cell r="L4341">
            <v>2</v>
          </cell>
          <cell r="M4341">
            <v>8</v>
          </cell>
          <cell r="Q4341">
            <v>630.1</v>
          </cell>
          <cell r="R4341">
            <v>591.1</v>
          </cell>
          <cell r="S4341">
            <v>591.1</v>
          </cell>
          <cell r="T4341">
            <v>37</v>
          </cell>
        </row>
        <row r="4342">
          <cell r="C4342" t="str">
            <v>город Пермь</v>
          </cell>
          <cell r="D4342" t="str">
            <v>г. Пермь, ул. Анвара Гатауллина, д. 30</v>
          </cell>
          <cell r="E4342" t="b">
            <v>1</v>
          </cell>
          <cell r="F4342">
            <v>1957</v>
          </cell>
          <cell r="H4342" t="str">
            <v>Кирпич</v>
          </cell>
          <cell r="L4342">
            <v>2</v>
          </cell>
          <cell r="M4342">
            <v>8</v>
          </cell>
          <cell r="Q4342">
            <v>638.5</v>
          </cell>
          <cell r="R4342">
            <v>599.1</v>
          </cell>
          <cell r="S4342">
            <v>599.1</v>
          </cell>
          <cell r="T4342">
            <v>34</v>
          </cell>
        </row>
        <row r="4343">
          <cell r="C4343" t="str">
            <v>город Пермь</v>
          </cell>
          <cell r="D4343" t="str">
            <v>г. Пермь, ул. Анвара Гатауллина, д. 32</v>
          </cell>
          <cell r="E4343" t="b">
            <v>1</v>
          </cell>
          <cell r="F4343">
            <v>1957</v>
          </cell>
          <cell r="H4343" t="str">
            <v>Кирпич</v>
          </cell>
          <cell r="L4343">
            <v>2</v>
          </cell>
          <cell r="M4343">
            <v>8</v>
          </cell>
          <cell r="Q4343">
            <v>627.29999999999995</v>
          </cell>
          <cell r="R4343">
            <v>587.20000000000005</v>
          </cell>
          <cell r="S4343">
            <v>587.20000000000005</v>
          </cell>
          <cell r="T4343">
            <v>34</v>
          </cell>
        </row>
        <row r="4344">
          <cell r="C4344" t="str">
            <v>город Пермь</v>
          </cell>
          <cell r="D4344" t="str">
            <v>г. Пермь, ул. Анвара Гатауллина, д. 34</v>
          </cell>
          <cell r="E4344" t="b">
            <v>1</v>
          </cell>
          <cell r="F4344">
            <v>1960</v>
          </cell>
          <cell r="H4344" t="str">
            <v>Кирпич</v>
          </cell>
          <cell r="L4344">
            <v>2</v>
          </cell>
          <cell r="M4344">
            <v>8</v>
          </cell>
          <cell r="Q4344">
            <v>648.4</v>
          </cell>
          <cell r="R4344">
            <v>607.1</v>
          </cell>
          <cell r="S4344">
            <v>607.1</v>
          </cell>
          <cell r="T4344">
            <v>33</v>
          </cell>
        </row>
        <row r="4345">
          <cell r="C4345" t="str">
            <v>город Пермь</v>
          </cell>
          <cell r="D4345" t="str">
            <v>г. Пермь, ул. Анвара Гатауллина, д. 36</v>
          </cell>
          <cell r="E4345" t="b">
            <v>1</v>
          </cell>
          <cell r="F4345">
            <v>1960</v>
          </cell>
          <cell r="H4345" t="str">
            <v>Дерево</v>
          </cell>
          <cell r="L4345">
            <v>2</v>
          </cell>
          <cell r="M4345">
            <v>8</v>
          </cell>
          <cell r="Q4345">
            <v>631.6</v>
          </cell>
          <cell r="R4345">
            <v>590.6</v>
          </cell>
          <cell r="S4345">
            <v>590.6</v>
          </cell>
          <cell r="T4345">
            <v>38</v>
          </cell>
        </row>
        <row r="4346">
          <cell r="C4346" t="str">
            <v>город Пермь</v>
          </cell>
          <cell r="D4346" t="str">
            <v>г. Пермь, ул. Анвара Гатауллина, д. 38</v>
          </cell>
          <cell r="E4346" t="b">
            <v>1</v>
          </cell>
          <cell r="F4346">
            <v>1976</v>
          </cell>
          <cell r="H4346" t="str">
            <v>Кирпич</v>
          </cell>
          <cell r="L4346">
            <v>5</v>
          </cell>
          <cell r="M4346">
            <v>4</v>
          </cell>
          <cell r="Q4346">
            <v>3662.2</v>
          </cell>
          <cell r="R4346">
            <v>2559.4</v>
          </cell>
          <cell r="S4346">
            <v>2238.8000000000002</v>
          </cell>
          <cell r="T4346">
            <v>173</v>
          </cell>
        </row>
        <row r="4347">
          <cell r="C4347" t="str">
            <v>город Пермь</v>
          </cell>
          <cell r="D4347" t="str">
            <v>г. Пермь, ул. Анвара Гатауллина, д. 10А</v>
          </cell>
          <cell r="E4347" t="b">
            <v>1</v>
          </cell>
          <cell r="F4347">
            <v>1966</v>
          </cell>
          <cell r="I4347" t="str">
            <v>скатная</v>
          </cell>
          <cell r="K4347" t="str">
            <v>имеется</v>
          </cell>
          <cell r="L4347">
            <v>5</v>
          </cell>
          <cell r="M4347">
            <v>4</v>
          </cell>
          <cell r="Q4347">
            <v>2759.2</v>
          </cell>
          <cell r="R4347">
            <v>1684.7</v>
          </cell>
          <cell r="S4347">
            <v>531.9</v>
          </cell>
          <cell r="T4347">
            <v>110</v>
          </cell>
        </row>
        <row r="4348">
          <cell r="C4348" t="str">
            <v>город Пермь</v>
          </cell>
          <cell r="D4348" t="str">
            <v>г. Пермь, ул. Анвара Гатауллина, д. 17А</v>
          </cell>
          <cell r="E4348" t="b">
            <v>1</v>
          </cell>
          <cell r="F4348">
            <v>1961</v>
          </cell>
          <cell r="H4348" t="str">
            <v>Кирпич</v>
          </cell>
          <cell r="L4348">
            <v>3</v>
          </cell>
          <cell r="M4348">
            <v>2</v>
          </cell>
          <cell r="Q4348">
            <v>950.5</v>
          </cell>
          <cell r="R4348">
            <v>627.29999999999995</v>
          </cell>
          <cell r="S4348">
            <v>627.29999999999995</v>
          </cell>
          <cell r="T4348">
            <v>47</v>
          </cell>
        </row>
        <row r="4349">
          <cell r="C4349" t="str">
            <v>город Пермь</v>
          </cell>
          <cell r="D4349" t="str">
            <v>г. Пермь, ул. Анвара Гатауллина, д. 29/1</v>
          </cell>
          <cell r="E4349" t="b">
            <v>1</v>
          </cell>
          <cell r="F4349">
            <v>1983</v>
          </cell>
          <cell r="H4349" t="str">
            <v>Панель</v>
          </cell>
          <cell r="L4349">
            <v>9</v>
          </cell>
          <cell r="M4349">
            <v>2</v>
          </cell>
          <cell r="N4349">
            <v>2</v>
          </cell>
          <cell r="O4349">
            <v>2</v>
          </cell>
          <cell r="Q4349">
            <v>4058</v>
          </cell>
          <cell r="R4349">
            <v>2662.3</v>
          </cell>
          <cell r="S4349">
            <v>2662.3</v>
          </cell>
          <cell r="T4349">
            <v>229</v>
          </cell>
        </row>
        <row r="4350">
          <cell r="C4350" t="str">
            <v>город Пермь</v>
          </cell>
          <cell r="D4350" t="str">
            <v>г. Пермь, ул. Анвара Гатауллина, д. 29/2</v>
          </cell>
          <cell r="E4350" t="b">
            <v>1</v>
          </cell>
          <cell r="F4350">
            <v>1984</v>
          </cell>
          <cell r="H4350" t="str">
            <v>Панели</v>
          </cell>
          <cell r="L4350">
            <v>9</v>
          </cell>
          <cell r="M4350">
            <v>2</v>
          </cell>
          <cell r="N4350">
            <v>2</v>
          </cell>
          <cell r="O4350">
            <v>2</v>
          </cell>
          <cell r="Q4350">
            <v>4067.3</v>
          </cell>
          <cell r="R4350">
            <v>2670.6</v>
          </cell>
          <cell r="S4350">
            <v>2670.6</v>
          </cell>
          <cell r="T4350">
            <v>228</v>
          </cell>
        </row>
        <row r="4351">
          <cell r="C4351" t="str">
            <v>город Пермь</v>
          </cell>
          <cell r="D4351" t="str">
            <v>г. Пермь, ул. Анвара Гатауллина, д. 3А</v>
          </cell>
          <cell r="E4351" t="b">
            <v>1</v>
          </cell>
          <cell r="F4351">
            <v>1966</v>
          </cell>
          <cell r="I4351" t="str">
            <v>скатная</v>
          </cell>
          <cell r="K4351" t="str">
            <v>имеется</v>
          </cell>
          <cell r="L4351">
            <v>5</v>
          </cell>
          <cell r="M4351">
            <v>3</v>
          </cell>
          <cell r="Q4351">
            <v>2545.6</v>
          </cell>
          <cell r="R4351">
            <v>1658.7</v>
          </cell>
          <cell r="S4351">
            <v>2545.6</v>
          </cell>
          <cell r="T4351">
            <v>124</v>
          </cell>
        </row>
        <row r="4352">
          <cell r="C4352" t="str">
            <v>город Пермь</v>
          </cell>
          <cell r="D4352" t="str">
            <v>г. Пермь, ул. Анвара Гатауллина, д. 6А</v>
          </cell>
          <cell r="E4352" t="b">
            <v>1</v>
          </cell>
          <cell r="F4352">
            <v>1966</v>
          </cell>
          <cell r="H4352" t="str">
            <v>Кирпич</v>
          </cell>
          <cell r="L4352">
            <v>5</v>
          </cell>
          <cell r="M4352">
            <v>4</v>
          </cell>
          <cell r="Q4352">
            <v>2800.5</v>
          </cell>
          <cell r="R4352">
            <v>2800.5</v>
          </cell>
          <cell r="S4352">
            <v>2655</v>
          </cell>
          <cell r="T4352">
            <v>120</v>
          </cell>
        </row>
        <row r="4353">
          <cell r="C4353" t="str">
            <v>город Пермь</v>
          </cell>
          <cell r="D4353" t="str">
            <v>г. Пермь, ул. Анри Барбюса, д. 43 кор. 1</v>
          </cell>
          <cell r="E4353" t="b">
            <v>1</v>
          </cell>
          <cell r="F4353">
            <v>2022</v>
          </cell>
          <cell r="H4353" t="str">
            <v>смешанные</v>
          </cell>
          <cell r="I4353" t="str">
            <v>плоская</v>
          </cell>
          <cell r="J4353" t="str">
            <v>ТЕП</v>
          </cell>
          <cell r="K4353" t="str">
            <v>подвал</v>
          </cell>
          <cell r="L4353">
            <v>11</v>
          </cell>
          <cell r="M4353">
            <v>2</v>
          </cell>
          <cell r="N4353">
            <v>2</v>
          </cell>
          <cell r="O4353">
            <v>2</v>
          </cell>
          <cell r="Q4353">
            <v>8994.1</v>
          </cell>
        </row>
        <row r="4354">
          <cell r="C4354" t="str">
            <v>город Пермь</v>
          </cell>
          <cell r="D4354" t="str">
            <v>г. Пермь, ул. Анри Барбюса, д. 43 кор. 2</v>
          </cell>
          <cell r="E4354" t="b">
            <v>1</v>
          </cell>
          <cell r="F4354">
            <v>2022</v>
          </cell>
          <cell r="H4354" t="str">
            <v>кирпич</v>
          </cell>
          <cell r="I4354" t="str">
            <v>плоская</v>
          </cell>
          <cell r="L4354">
            <v>10</v>
          </cell>
          <cell r="M4354">
            <v>2</v>
          </cell>
          <cell r="N4354">
            <v>2</v>
          </cell>
          <cell r="O4354">
            <v>2</v>
          </cell>
          <cell r="Q4354">
            <v>6167.9</v>
          </cell>
          <cell r="R4354">
            <v>6167.9</v>
          </cell>
          <cell r="S4354">
            <v>3642.6</v>
          </cell>
        </row>
        <row r="4355">
          <cell r="C4355" t="str">
            <v>город Пермь</v>
          </cell>
          <cell r="D4355" t="str">
            <v>г. Пермь, ул. Анри Барбюса, д. 45</v>
          </cell>
          <cell r="E4355" t="b">
            <v>1</v>
          </cell>
          <cell r="F4355">
            <v>2013</v>
          </cell>
          <cell r="H4355" t="str">
            <v>Кирпич</v>
          </cell>
          <cell r="L4355">
            <v>18</v>
          </cell>
          <cell r="M4355">
            <v>1</v>
          </cell>
          <cell r="N4355">
            <v>2</v>
          </cell>
          <cell r="O4355">
            <v>1</v>
          </cell>
          <cell r="P4355">
            <v>1</v>
          </cell>
          <cell r="Q4355">
            <v>7525.3</v>
          </cell>
          <cell r="R4355">
            <v>5684.4</v>
          </cell>
          <cell r="S4355">
            <v>4643.7</v>
          </cell>
          <cell r="T4355">
            <v>120</v>
          </cell>
        </row>
        <row r="4356">
          <cell r="C4356" t="str">
            <v>город Пермь</v>
          </cell>
          <cell r="D4356" t="str">
            <v>г. Пермь, ул. Анри Барбюса, д. 51</v>
          </cell>
          <cell r="E4356" t="b">
            <v>1</v>
          </cell>
          <cell r="F4356">
            <v>2013</v>
          </cell>
          <cell r="I4356" t="str">
            <v>плоская</v>
          </cell>
          <cell r="K4356" t="str">
            <v>имеется</v>
          </cell>
          <cell r="L4356">
            <v>18</v>
          </cell>
          <cell r="M4356">
            <v>2</v>
          </cell>
          <cell r="N4356">
            <v>2</v>
          </cell>
          <cell r="O4356">
            <v>1</v>
          </cell>
          <cell r="P4356">
            <v>1</v>
          </cell>
          <cell r="Q4356">
            <v>10652</v>
          </cell>
          <cell r="R4356">
            <v>6952.5</v>
          </cell>
          <cell r="S4356">
            <v>6952.5</v>
          </cell>
          <cell r="T4356">
            <v>286</v>
          </cell>
        </row>
        <row r="4357">
          <cell r="C4357" t="str">
            <v>город Пермь</v>
          </cell>
          <cell r="D4357" t="str">
            <v>г. Пермь, ул. Анри Барбюса, д. 53</v>
          </cell>
          <cell r="E4357" t="b">
            <v>1</v>
          </cell>
          <cell r="F4357">
            <v>2012</v>
          </cell>
          <cell r="L4357">
            <v>12</v>
          </cell>
          <cell r="M4357">
            <v>3</v>
          </cell>
          <cell r="N4357">
            <v>3</v>
          </cell>
          <cell r="O4357">
            <v>3</v>
          </cell>
          <cell r="Q4357">
            <v>6818.4</v>
          </cell>
          <cell r="R4357">
            <v>6158.1</v>
          </cell>
          <cell r="S4357">
            <v>6158.1</v>
          </cell>
        </row>
        <row r="4358">
          <cell r="C4358" t="str">
            <v>город Пермь</v>
          </cell>
          <cell r="D4358" t="str">
            <v>г. Пермь, ул. Анри Барбюса, д. 60</v>
          </cell>
          <cell r="E4358" t="b">
            <v>1</v>
          </cell>
          <cell r="F4358">
            <v>1988</v>
          </cell>
          <cell r="I4358" t="str">
            <v>плоская</v>
          </cell>
          <cell r="K4358" t="str">
            <v>имеется</v>
          </cell>
          <cell r="L4358">
            <v>10</v>
          </cell>
          <cell r="M4358">
            <v>3</v>
          </cell>
          <cell r="N4358">
            <v>3</v>
          </cell>
          <cell r="O4358">
            <v>3</v>
          </cell>
          <cell r="Q4358">
            <v>8084.8</v>
          </cell>
          <cell r="R4358">
            <v>6755.8</v>
          </cell>
          <cell r="S4358">
            <v>6755.8</v>
          </cell>
          <cell r="T4358">
            <v>240</v>
          </cell>
        </row>
        <row r="4359">
          <cell r="C4359" t="str">
            <v>город Пермь</v>
          </cell>
          <cell r="D4359" t="str">
            <v>г. Пермь, ул. Ардатовская, д. 36</v>
          </cell>
          <cell r="E4359" t="b">
            <v>1</v>
          </cell>
          <cell r="F4359">
            <v>1959</v>
          </cell>
          <cell r="H4359" t="str">
            <v>Кирпич</v>
          </cell>
          <cell r="L4359">
            <v>2</v>
          </cell>
          <cell r="M4359">
            <v>4</v>
          </cell>
          <cell r="Q4359">
            <v>1430.3</v>
          </cell>
          <cell r="R4359">
            <v>1173.5999999999999</v>
          </cell>
          <cell r="S4359">
            <v>920.1</v>
          </cell>
          <cell r="T4359">
            <v>71</v>
          </cell>
        </row>
        <row r="4360">
          <cell r="C4360" t="str">
            <v>город Пермь</v>
          </cell>
          <cell r="D4360" t="str">
            <v>г. Пермь, ул. Ардатовская, д. 38</v>
          </cell>
          <cell r="E4360" t="b">
            <v>1</v>
          </cell>
          <cell r="F4360">
            <v>1975</v>
          </cell>
          <cell r="I4360" t="str">
            <v>плоская</v>
          </cell>
          <cell r="K4360" t="str">
            <v>не имеется</v>
          </cell>
          <cell r="L4360">
            <v>5</v>
          </cell>
          <cell r="M4360">
            <v>6</v>
          </cell>
          <cell r="Q4360">
            <v>4419.5</v>
          </cell>
          <cell r="R4360">
            <v>3862</v>
          </cell>
          <cell r="S4360">
            <v>3782.6</v>
          </cell>
          <cell r="T4360">
            <v>210</v>
          </cell>
        </row>
        <row r="4361">
          <cell r="C4361" t="str">
            <v>город Пермь</v>
          </cell>
          <cell r="D4361" t="str">
            <v>г. Пермь, ул. Аркадия Гайдара, д. 1</v>
          </cell>
          <cell r="E4361" t="b">
            <v>0</v>
          </cell>
          <cell r="F4361">
            <v>2003</v>
          </cell>
          <cell r="H4361" t="str">
            <v>Панель</v>
          </cell>
          <cell r="I4361" t="str">
            <v>плоская</v>
          </cell>
          <cell r="K4361" t="str">
            <v>имеется</v>
          </cell>
          <cell r="L4361">
            <v>11</v>
          </cell>
          <cell r="M4361">
            <v>3</v>
          </cell>
          <cell r="N4361">
            <v>3</v>
          </cell>
          <cell r="O4361">
            <v>3</v>
          </cell>
          <cell r="Q4361">
            <v>7807.2</v>
          </cell>
          <cell r="R4361">
            <v>7811.9</v>
          </cell>
          <cell r="S4361">
            <v>7811.9</v>
          </cell>
          <cell r="T4361">
            <v>260</v>
          </cell>
        </row>
        <row r="4362">
          <cell r="C4362" t="str">
            <v>город Пермь</v>
          </cell>
          <cell r="D4362" t="str">
            <v>г. Пермь, ул. Аркадия Гайдара, д. 3</v>
          </cell>
          <cell r="E4362" t="b">
            <v>1</v>
          </cell>
          <cell r="F4362">
            <v>2005</v>
          </cell>
          <cell r="H4362" t="str">
            <v>панель</v>
          </cell>
          <cell r="I4362" t="str">
            <v>плоская</v>
          </cell>
          <cell r="K4362" t="str">
            <v>имеется</v>
          </cell>
          <cell r="L4362">
            <v>10</v>
          </cell>
          <cell r="M4362">
            <v>4</v>
          </cell>
          <cell r="N4362">
            <v>4</v>
          </cell>
          <cell r="O4362">
            <v>4</v>
          </cell>
          <cell r="Q4362">
            <v>15478.2</v>
          </cell>
          <cell r="R4362">
            <v>15478.2</v>
          </cell>
          <cell r="S4362">
            <v>8461</v>
          </cell>
        </row>
        <row r="4363">
          <cell r="C4363" t="str">
            <v>город Пермь</v>
          </cell>
          <cell r="D4363" t="str">
            <v>г. Пермь, ул. Аркадия Гайдара, д. 4</v>
          </cell>
          <cell r="E4363" t="b">
            <v>1</v>
          </cell>
          <cell r="F4363">
            <v>2012</v>
          </cell>
          <cell r="H4363" t="str">
            <v>Панель</v>
          </cell>
          <cell r="L4363">
            <v>5</v>
          </cell>
          <cell r="M4363">
            <v>4</v>
          </cell>
          <cell r="Q4363">
            <v>3554.34</v>
          </cell>
          <cell r="R4363">
            <v>2402.1999999999998</v>
          </cell>
          <cell r="S4363">
            <v>2402.1999999999998</v>
          </cell>
          <cell r="T4363">
            <v>154</v>
          </cell>
        </row>
        <row r="4364">
          <cell r="C4364" t="str">
            <v>город Пермь</v>
          </cell>
          <cell r="D4364" t="str">
            <v>г. Пермь, ул. Аркадия Гайдара, д. 5</v>
          </cell>
          <cell r="E4364" t="b">
            <v>1</v>
          </cell>
          <cell r="F4364">
            <v>2005</v>
          </cell>
          <cell r="H4364" t="str">
            <v>кирпич</v>
          </cell>
          <cell r="I4364" t="str">
            <v>плоская</v>
          </cell>
          <cell r="J4364" t="str">
            <v>ГАЗ</v>
          </cell>
          <cell r="K4364" t="str">
            <v>имеется</v>
          </cell>
          <cell r="L4364">
            <v>14</v>
          </cell>
          <cell r="M4364">
            <v>1</v>
          </cell>
          <cell r="N4364">
            <v>2</v>
          </cell>
          <cell r="O4364">
            <v>1</v>
          </cell>
          <cell r="P4364">
            <v>1</v>
          </cell>
          <cell r="Q4364">
            <v>6845.9</v>
          </cell>
          <cell r="R4364">
            <v>6056.2</v>
          </cell>
          <cell r="S4364">
            <v>4875.2</v>
          </cell>
          <cell r="T4364">
            <v>254</v>
          </cell>
        </row>
        <row r="4365">
          <cell r="C4365" t="str">
            <v>город Пермь</v>
          </cell>
          <cell r="D4365" t="str">
            <v>г. Пермь, ул. Аркадия Гайдара, д. 7</v>
          </cell>
          <cell r="E4365" t="b">
            <v>1</v>
          </cell>
          <cell r="F4365">
            <v>1967</v>
          </cell>
          <cell r="I4365" t="str">
            <v>плоская</v>
          </cell>
          <cell r="K4365" t="str">
            <v>имеется</v>
          </cell>
          <cell r="L4365">
            <v>5</v>
          </cell>
          <cell r="M4365">
            <v>6</v>
          </cell>
          <cell r="N4365">
            <v>6</v>
          </cell>
          <cell r="O4365">
            <v>6</v>
          </cell>
          <cell r="Q4365">
            <v>5118.42</v>
          </cell>
          <cell r="R4365">
            <v>4450.2</v>
          </cell>
          <cell r="S4365">
            <v>4450.2</v>
          </cell>
          <cell r="T4365">
            <v>326</v>
          </cell>
        </row>
        <row r="4366">
          <cell r="C4366" t="str">
            <v>город Пермь</v>
          </cell>
          <cell r="D4366" t="str">
            <v>г. Пермь, ул. Аркадия Гайдара, д. 8</v>
          </cell>
          <cell r="E4366" t="b">
            <v>1</v>
          </cell>
          <cell r="F4366">
            <v>1967</v>
          </cell>
          <cell r="H4366" t="str">
            <v>панели</v>
          </cell>
          <cell r="I4366" t="str">
            <v>скатная</v>
          </cell>
          <cell r="K4366" t="str">
            <v>имеется</v>
          </cell>
          <cell r="L4366">
            <v>5</v>
          </cell>
          <cell r="M4366">
            <v>8</v>
          </cell>
          <cell r="Q4366">
            <v>6459</v>
          </cell>
          <cell r="R4366">
            <v>5720.7</v>
          </cell>
          <cell r="S4366">
            <v>5568.8</v>
          </cell>
        </row>
        <row r="4367">
          <cell r="C4367" t="str">
            <v>город Пермь</v>
          </cell>
          <cell r="D4367" t="str">
            <v>г. Пермь, ул. Аркадия Гайдара, д. 9</v>
          </cell>
          <cell r="E4367" t="b">
            <v>1</v>
          </cell>
          <cell r="F4367">
            <v>1967</v>
          </cell>
          <cell r="H4367" t="str">
            <v>Кирпич</v>
          </cell>
          <cell r="L4367">
            <v>5</v>
          </cell>
          <cell r="M4367">
            <v>4</v>
          </cell>
          <cell r="Q4367">
            <v>3134</v>
          </cell>
          <cell r="R4367">
            <v>2726.8</v>
          </cell>
          <cell r="S4367">
            <v>2726.8</v>
          </cell>
          <cell r="T4367">
            <v>154</v>
          </cell>
        </row>
        <row r="4368">
          <cell r="C4368" t="str">
            <v>город Пермь</v>
          </cell>
          <cell r="D4368" t="str">
            <v>г. Пермь, ул. Аркадия Гайдара, д. 12</v>
          </cell>
          <cell r="E4368" t="b">
            <v>1</v>
          </cell>
          <cell r="F4368">
            <v>1964</v>
          </cell>
          <cell r="H4368" t="str">
            <v>кирпич</v>
          </cell>
          <cell r="L4368">
            <v>5</v>
          </cell>
          <cell r="M4368">
            <v>3</v>
          </cell>
          <cell r="Q4368">
            <v>2541</v>
          </cell>
          <cell r="R4368">
            <v>2540</v>
          </cell>
          <cell r="S4368">
            <v>2540</v>
          </cell>
          <cell r="T4368">
            <v>125</v>
          </cell>
        </row>
        <row r="4369">
          <cell r="C4369" t="str">
            <v>город Пермь</v>
          </cell>
          <cell r="D4369" t="str">
            <v>г. Пермь, ул. Аркадия Гайдара, д. 14</v>
          </cell>
          <cell r="E4369" t="b">
            <v>1</v>
          </cell>
          <cell r="F4369">
            <v>1981</v>
          </cell>
          <cell r="H4369" t="str">
            <v>Кирпич</v>
          </cell>
          <cell r="L4369">
            <v>9</v>
          </cell>
          <cell r="M4369">
            <v>3</v>
          </cell>
          <cell r="N4369">
            <v>3</v>
          </cell>
          <cell r="O4369">
            <v>3</v>
          </cell>
          <cell r="Q4369">
            <v>5729.9</v>
          </cell>
          <cell r="R4369">
            <v>3855</v>
          </cell>
          <cell r="S4369">
            <v>3855</v>
          </cell>
          <cell r="T4369">
            <v>196</v>
          </cell>
        </row>
        <row r="4370">
          <cell r="C4370" t="str">
            <v>город Пермь</v>
          </cell>
          <cell r="D4370" t="str">
            <v>г. Пермь, ул. Аркадия Гайдара, д. 16</v>
          </cell>
          <cell r="E4370" t="b">
            <v>1</v>
          </cell>
          <cell r="F4370">
            <v>1964</v>
          </cell>
          <cell r="H4370" t="str">
            <v>кирпич</v>
          </cell>
          <cell r="L4370">
            <v>5</v>
          </cell>
          <cell r="M4370">
            <v>5</v>
          </cell>
          <cell r="Q4370">
            <v>5055.3</v>
          </cell>
          <cell r="R4370">
            <v>2795.2999999999997</v>
          </cell>
          <cell r="S4370">
            <v>2667.2</v>
          </cell>
          <cell r="T4370">
            <v>206</v>
          </cell>
        </row>
        <row r="4371">
          <cell r="C4371" t="str">
            <v>город Пермь</v>
          </cell>
          <cell r="D4371" t="str">
            <v>г. Пермь, ул. Аркадия Гайдара, д. 18</v>
          </cell>
          <cell r="E4371" t="b">
            <v>1</v>
          </cell>
          <cell r="F4371">
            <v>1964</v>
          </cell>
          <cell r="H4371" t="str">
            <v>кирпич</v>
          </cell>
          <cell r="I4371" t="str">
            <v>плоская</v>
          </cell>
          <cell r="L4371">
            <v>5</v>
          </cell>
          <cell r="M4371">
            <v>4</v>
          </cell>
          <cell r="Q4371">
            <v>3909</v>
          </cell>
          <cell r="R4371">
            <v>3205.8</v>
          </cell>
          <cell r="S4371">
            <v>2802.7</v>
          </cell>
          <cell r="T4371">
            <v>154</v>
          </cell>
        </row>
        <row r="4372">
          <cell r="C4372" t="str">
            <v>город Пермь</v>
          </cell>
          <cell r="D4372" t="str">
            <v>г. Пермь, ул. Аркадия Гайдара, д. 10А</v>
          </cell>
          <cell r="E4372" t="b">
            <v>1</v>
          </cell>
          <cell r="F4372">
            <v>1964</v>
          </cell>
          <cell r="H4372" t="str">
            <v>панель</v>
          </cell>
          <cell r="I4372" t="str">
            <v>плоская</v>
          </cell>
          <cell r="L4372">
            <v>5</v>
          </cell>
          <cell r="M4372">
            <v>4</v>
          </cell>
          <cell r="Q4372">
            <v>3450.7</v>
          </cell>
          <cell r="R4372">
            <v>3450.7</v>
          </cell>
          <cell r="S4372">
            <v>2960.9</v>
          </cell>
          <cell r="T4372">
            <v>170</v>
          </cell>
        </row>
        <row r="4373">
          <cell r="C4373" t="str">
            <v>город Пермь</v>
          </cell>
          <cell r="D4373" t="str">
            <v>г. Пермь, ул. Аркадия Гайдара, д. 11А</v>
          </cell>
          <cell r="E4373" t="b">
            <v>1</v>
          </cell>
          <cell r="F4373">
            <v>1979</v>
          </cell>
          <cell r="I4373" t="str">
            <v>плоская</v>
          </cell>
          <cell r="K4373" t="str">
            <v>имеется</v>
          </cell>
          <cell r="L4373">
            <v>9</v>
          </cell>
          <cell r="M4373">
            <v>4</v>
          </cell>
          <cell r="N4373">
            <v>4</v>
          </cell>
          <cell r="O4373">
            <v>4</v>
          </cell>
          <cell r="Q4373">
            <v>9209.6</v>
          </cell>
          <cell r="R4373">
            <v>7471.6</v>
          </cell>
          <cell r="S4373">
            <v>7471.6</v>
          </cell>
          <cell r="T4373">
            <v>229</v>
          </cell>
        </row>
        <row r="4374">
          <cell r="C4374" t="str">
            <v>город Пермь</v>
          </cell>
          <cell r="D4374" t="str">
            <v>г. Пермь, ул. Аркадия Гайдара, д. 12А</v>
          </cell>
          <cell r="E4374" t="b">
            <v>1</v>
          </cell>
          <cell r="F4374">
            <v>1964</v>
          </cell>
          <cell r="H4374" t="str">
            <v>кирпич</v>
          </cell>
          <cell r="L4374">
            <v>5</v>
          </cell>
          <cell r="M4374">
            <v>4</v>
          </cell>
          <cell r="Q4374">
            <v>3184.2</v>
          </cell>
          <cell r="R4374">
            <v>2102.1999999999998</v>
          </cell>
          <cell r="S4374">
            <v>2102.1999999999998</v>
          </cell>
          <cell r="T4374">
            <v>155</v>
          </cell>
        </row>
        <row r="4375">
          <cell r="C4375" t="str">
            <v>город Пермь</v>
          </cell>
          <cell r="D4375" t="str">
            <v>г. Пермь, ул. Аркадия Гайдара, д. 13А</v>
          </cell>
          <cell r="E4375" t="b">
            <v>1</v>
          </cell>
          <cell r="F4375">
            <v>1983</v>
          </cell>
          <cell r="H4375" t="str">
            <v>Кирпич</v>
          </cell>
          <cell r="L4375">
            <v>14</v>
          </cell>
          <cell r="M4375">
            <v>1</v>
          </cell>
          <cell r="N4375">
            <v>2</v>
          </cell>
          <cell r="O4375">
            <v>1</v>
          </cell>
          <cell r="P4375">
            <v>1</v>
          </cell>
          <cell r="Q4375">
            <v>5369.6</v>
          </cell>
          <cell r="R4375">
            <v>5261.8</v>
          </cell>
          <cell r="S4375">
            <v>5261.8</v>
          </cell>
          <cell r="T4375">
            <v>249</v>
          </cell>
        </row>
        <row r="4376">
          <cell r="C4376" t="str">
            <v>город Пермь</v>
          </cell>
          <cell r="D4376" t="str">
            <v>г. Пермь, ул. Аркадия Гайдара, д. 16/2</v>
          </cell>
          <cell r="E4376" t="b">
            <v>1</v>
          </cell>
          <cell r="F4376">
            <v>1965</v>
          </cell>
          <cell r="H4376" t="str">
            <v>кирпич</v>
          </cell>
          <cell r="L4376">
            <v>5</v>
          </cell>
          <cell r="M4376">
            <v>3</v>
          </cell>
          <cell r="Q4376">
            <v>3326.1</v>
          </cell>
          <cell r="R4376">
            <v>3040.6</v>
          </cell>
          <cell r="S4376">
            <v>3040.6</v>
          </cell>
          <cell r="T4376">
            <v>247</v>
          </cell>
        </row>
        <row r="4377">
          <cell r="C4377" t="str">
            <v>город Пермь</v>
          </cell>
          <cell r="D4377" t="str">
            <v>г. Пермь, ул. Аркадия Гайдара, д. 6/1</v>
          </cell>
          <cell r="E4377" t="b">
            <v>1</v>
          </cell>
          <cell r="F4377">
            <v>1964</v>
          </cell>
          <cell r="H4377" t="str">
            <v>Панель</v>
          </cell>
          <cell r="L4377">
            <v>5</v>
          </cell>
          <cell r="M4377">
            <v>4</v>
          </cell>
          <cell r="Q4377">
            <v>3581.6</v>
          </cell>
          <cell r="R4377">
            <v>3577.8</v>
          </cell>
          <cell r="S4377">
            <v>3577.8</v>
          </cell>
          <cell r="T4377">
            <v>223</v>
          </cell>
        </row>
        <row r="4378">
          <cell r="C4378" t="str">
            <v>город Пермь</v>
          </cell>
          <cell r="D4378" t="str">
            <v>г. Пермь, ул. Аркадия Гайдара, д. 6/2</v>
          </cell>
          <cell r="E4378" t="b">
            <v>1</v>
          </cell>
          <cell r="F4378">
            <v>1964</v>
          </cell>
          <cell r="I4378" t="str">
            <v>скатная</v>
          </cell>
          <cell r="K4378" t="str">
            <v>имеется</v>
          </cell>
          <cell r="L4378">
            <v>5</v>
          </cell>
          <cell r="M4378">
            <v>4</v>
          </cell>
          <cell r="N4378">
            <v>4</v>
          </cell>
          <cell r="O4378">
            <v>4</v>
          </cell>
          <cell r="Q4378">
            <v>3902.8</v>
          </cell>
          <cell r="R4378">
            <v>3569</v>
          </cell>
          <cell r="S4378">
            <v>3569</v>
          </cell>
          <cell r="T4378">
            <v>172</v>
          </cell>
        </row>
        <row r="4379">
          <cell r="C4379" t="str">
            <v>город Пермь</v>
          </cell>
          <cell r="D4379" t="str">
            <v>г. Пермь, ул. Аркадия Гайдара, д. 7А</v>
          </cell>
          <cell r="E4379" t="b">
            <v>1</v>
          </cell>
          <cell r="F4379">
            <v>1980</v>
          </cell>
          <cell r="H4379" t="str">
            <v>Панель</v>
          </cell>
          <cell r="L4379">
            <v>9</v>
          </cell>
          <cell r="M4379">
            <v>2</v>
          </cell>
          <cell r="N4379">
            <v>2</v>
          </cell>
          <cell r="O4379">
            <v>2</v>
          </cell>
          <cell r="Q4379">
            <v>5932.8</v>
          </cell>
          <cell r="R4379">
            <v>3853.7</v>
          </cell>
          <cell r="S4379">
            <v>3853.7</v>
          </cell>
          <cell r="T4379">
            <v>312</v>
          </cell>
        </row>
        <row r="4380">
          <cell r="C4380" t="str">
            <v>город Пермь</v>
          </cell>
          <cell r="D4380" t="str">
            <v>г. Пермь, ул. Аркадия Гайдара, д. 9А</v>
          </cell>
          <cell r="E4380" t="b">
            <v>1</v>
          </cell>
          <cell r="F4380">
            <v>1980</v>
          </cell>
          <cell r="H4380" t="str">
            <v>Панель</v>
          </cell>
          <cell r="L4380">
            <v>9</v>
          </cell>
          <cell r="M4380">
            <v>2</v>
          </cell>
          <cell r="N4380">
            <v>2</v>
          </cell>
          <cell r="O4380">
            <v>2</v>
          </cell>
          <cell r="Q4380">
            <v>3855</v>
          </cell>
          <cell r="R4380">
            <v>2628.6</v>
          </cell>
          <cell r="S4380">
            <v>2628.6</v>
          </cell>
          <cell r="T4380">
            <v>210</v>
          </cell>
        </row>
        <row r="4381">
          <cell r="C4381" t="str">
            <v>город Пермь</v>
          </cell>
          <cell r="D4381" t="str">
            <v>г. Пермь, ул. Архитектора Свиязева, д. 4</v>
          </cell>
          <cell r="E4381" t="b">
            <v>1</v>
          </cell>
          <cell r="F4381">
            <v>1998</v>
          </cell>
          <cell r="H4381" t="str">
            <v>Панель</v>
          </cell>
          <cell r="L4381">
            <v>12</v>
          </cell>
          <cell r="M4381">
            <v>1</v>
          </cell>
          <cell r="N4381">
            <v>1</v>
          </cell>
          <cell r="O4381">
            <v>1</v>
          </cell>
          <cell r="Q4381">
            <v>3938</v>
          </cell>
          <cell r="R4381">
            <v>3492.6</v>
          </cell>
          <cell r="S4381">
            <v>3492.6</v>
          </cell>
          <cell r="T4381">
            <v>148</v>
          </cell>
        </row>
        <row r="4382">
          <cell r="C4382" t="str">
            <v>город Пермь</v>
          </cell>
          <cell r="D4382" t="str">
            <v>г. Пермь, ул. Архитектора Свиязева, д. 6</v>
          </cell>
          <cell r="E4382" t="b">
            <v>1</v>
          </cell>
          <cell r="F4382">
            <v>1998</v>
          </cell>
          <cell r="H4382" t="str">
            <v>панели</v>
          </cell>
          <cell r="I4382" t="str">
            <v>плоская</v>
          </cell>
          <cell r="J4382" t="str">
            <v>ГАЗ</v>
          </cell>
          <cell r="K4382" t="str">
            <v>имеется</v>
          </cell>
          <cell r="L4382">
            <v>12</v>
          </cell>
          <cell r="M4382">
            <v>1</v>
          </cell>
          <cell r="N4382">
            <v>2</v>
          </cell>
          <cell r="O4382">
            <v>1</v>
          </cell>
          <cell r="P4382">
            <v>1</v>
          </cell>
          <cell r="Q4382">
            <v>3928.7</v>
          </cell>
          <cell r="R4382">
            <v>3653.1</v>
          </cell>
          <cell r="S4382">
            <v>907</v>
          </cell>
        </row>
        <row r="4383">
          <cell r="C4383" t="str">
            <v>город Пермь</v>
          </cell>
          <cell r="D4383" t="str">
            <v>г. Пермь, ул. Архитектора Свиязева, д. 8</v>
          </cell>
          <cell r="E4383" t="b">
            <v>1</v>
          </cell>
          <cell r="F4383">
            <v>2000</v>
          </cell>
          <cell r="H4383" t="str">
            <v>Панель</v>
          </cell>
          <cell r="L4383">
            <v>12</v>
          </cell>
          <cell r="M4383">
            <v>1</v>
          </cell>
          <cell r="N4383">
            <v>1</v>
          </cell>
          <cell r="O4383">
            <v>1</v>
          </cell>
          <cell r="Q4383">
            <v>4951.3</v>
          </cell>
          <cell r="R4383">
            <v>4116.8</v>
          </cell>
          <cell r="S4383">
            <v>4116.8</v>
          </cell>
          <cell r="T4383">
            <v>167</v>
          </cell>
        </row>
        <row r="4384">
          <cell r="C4384" t="str">
            <v>город Пермь</v>
          </cell>
          <cell r="D4384" t="str">
            <v>г. Пермь, ул. Архитектора Свиязева, д. 10</v>
          </cell>
          <cell r="E4384" t="b">
            <v>1</v>
          </cell>
          <cell r="F4384">
            <v>1982</v>
          </cell>
          <cell r="H4384" t="str">
            <v>панель</v>
          </cell>
          <cell r="L4384">
            <v>9</v>
          </cell>
          <cell r="M4384">
            <v>7</v>
          </cell>
          <cell r="N4384">
            <v>7</v>
          </cell>
          <cell r="O4384">
            <v>7</v>
          </cell>
          <cell r="Q4384">
            <v>16431</v>
          </cell>
          <cell r="R4384">
            <v>15350.1</v>
          </cell>
          <cell r="S4384">
            <v>13787.1</v>
          </cell>
          <cell r="T4384">
            <v>719</v>
          </cell>
        </row>
        <row r="4385">
          <cell r="C4385" t="str">
            <v>город Пермь</v>
          </cell>
          <cell r="D4385" t="str">
            <v>г. Пермь, ул. Архитектора Свиязева, д. 12</v>
          </cell>
          <cell r="E4385" t="b">
            <v>1</v>
          </cell>
          <cell r="F4385">
            <v>2002</v>
          </cell>
          <cell r="H4385" t="str">
            <v>панели</v>
          </cell>
          <cell r="I4385" t="str">
            <v>плоская</v>
          </cell>
          <cell r="J4385" t="str">
            <v>ГАЗ</v>
          </cell>
          <cell r="K4385" t="str">
            <v>имеется</v>
          </cell>
          <cell r="L4385">
            <v>13</v>
          </cell>
          <cell r="M4385">
            <v>3</v>
          </cell>
          <cell r="N4385">
            <v>1</v>
          </cell>
          <cell r="O4385">
            <v>3</v>
          </cell>
          <cell r="Q4385">
            <v>8600</v>
          </cell>
          <cell r="R4385">
            <v>7480</v>
          </cell>
          <cell r="S4385">
            <v>500</v>
          </cell>
        </row>
        <row r="4386">
          <cell r="C4386" t="str">
            <v>город Пермь</v>
          </cell>
          <cell r="D4386" t="str">
            <v>г. Пермь, ул. Архитектора Свиязева, д. 16</v>
          </cell>
          <cell r="E4386" t="b">
            <v>1</v>
          </cell>
          <cell r="F4386">
            <v>1971</v>
          </cell>
          <cell r="H4386" t="str">
            <v>Панель</v>
          </cell>
          <cell r="L4386">
            <v>5</v>
          </cell>
          <cell r="M4386">
            <v>8</v>
          </cell>
          <cell r="Q4386">
            <v>5779.2</v>
          </cell>
          <cell r="R4386">
            <v>5425.5</v>
          </cell>
          <cell r="S4386">
            <v>5425.5</v>
          </cell>
          <cell r="T4386">
            <v>296</v>
          </cell>
        </row>
        <row r="4387">
          <cell r="C4387" t="str">
            <v>город Пермь</v>
          </cell>
          <cell r="D4387" t="str">
            <v>г. Пермь, ул. Архитектора Свиязева, д. 18</v>
          </cell>
          <cell r="E4387" t="b">
            <v>1</v>
          </cell>
          <cell r="F4387">
            <v>1970</v>
          </cell>
          <cell r="H4387" t="str">
            <v>Панель</v>
          </cell>
          <cell r="L4387">
            <v>5</v>
          </cell>
          <cell r="M4387">
            <v>8</v>
          </cell>
          <cell r="Q4387">
            <v>5611.9</v>
          </cell>
          <cell r="R4387">
            <v>5264.2000000000007</v>
          </cell>
          <cell r="S4387">
            <v>5026.6000000000004</v>
          </cell>
          <cell r="T4387">
            <v>254</v>
          </cell>
        </row>
        <row r="4388">
          <cell r="C4388" t="str">
            <v>город Пермь</v>
          </cell>
          <cell r="D4388" t="str">
            <v>г. Пермь, ул. Архитектора Свиязева, д. 22</v>
          </cell>
          <cell r="E4388" t="b">
            <v>1</v>
          </cell>
          <cell r="F4388">
            <v>1973</v>
          </cell>
          <cell r="H4388" t="str">
            <v>Панель</v>
          </cell>
          <cell r="L4388">
            <v>9</v>
          </cell>
          <cell r="M4388">
            <v>4</v>
          </cell>
          <cell r="N4388">
            <v>4</v>
          </cell>
          <cell r="O4388">
            <v>4</v>
          </cell>
          <cell r="Q4388">
            <v>7430.1</v>
          </cell>
          <cell r="R4388">
            <v>6637.4000000000005</v>
          </cell>
          <cell r="S4388">
            <v>6530.1</v>
          </cell>
          <cell r="T4388">
            <v>361</v>
          </cell>
        </row>
        <row r="4389">
          <cell r="C4389" t="str">
            <v>город Пермь</v>
          </cell>
          <cell r="D4389" t="str">
            <v>г. Пермь, ул. Архитектора Свиязева, д. 24</v>
          </cell>
          <cell r="E4389" t="b">
            <v>1</v>
          </cell>
          <cell r="F4389">
            <v>1970</v>
          </cell>
          <cell r="H4389" t="str">
            <v>Панель</v>
          </cell>
          <cell r="L4389">
            <v>5</v>
          </cell>
          <cell r="M4389">
            <v>8</v>
          </cell>
          <cell r="Q4389">
            <v>6847.8</v>
          </cell>
          <cell r="R4389">
            <v>5169</v>
          </cell>
          <cell r="S4389">
            <v>4931.3999999999996</v>
          </cell>
          <cell r="T4389">
            <v>295</v>
          </cell>
        </row>
        <row r="4390">
          <cell r="C4390" t="str">
            <v>город Пермь</v>
          </cell>
          <cell r="D4390" t="str">
            <v>г. Пермь, ул. Архитектора Свиязева, д. 28</v>
          </cell>
          <cell r="E4390" t="b">
            <v>1</v>
          </cell>
          <cell r="F4390">
            <v>1972</v>
          </cell>
          <cell r="H4390" t="str">
            <v>Панель</v>
          </cell>
          <cell r="L4390">
            <v>9</v>
          </cell>
          <cell r="M4390">
            <v>4</v>
          </cell>
          <cell r="N4390">
            <v>4</v>
          </cell>
          <cell r="O4390">
            <v>4</v>
          </cell>
          <cell r="Q4390">
            <v>7569.7</v>
          </cell>
          <cell r="R4390">
            <v>7113.8</v>
          </cell>
          <cell r="S4390">
            <v>6935.96</v>
          </cell>
          <cell r="T4390">
            <v>362</v>
          </cell>
        </row>
        <row r="4391">
          <cell r="C4391" t="str">
            <v>город Пермь</v>
          </cell>
          <cell r="D4391" t="str">
            <v>г. Пермь, ул. Архитектора Свиязева, д. 30</v>
          </cell>
          <cell r="E4391" t="b">
            <v>1</v>
          </cell>
          <cell r="F4391">
            <v>1970</v>
          </cell>
          <cell r="H4391" t="str">
            <v>Панель</v>
          </cell>
          <cell r="L4391">
            <v>5</v>
          </cell>
          <cell r="M4391">
            <v>8</v>
          </cell>
          <cell r="Q4391">
            <v>6847</v>
          </cell>
          <cell r="R4391">
            <v>6255.2</v>
          </cell>
          <cell r="S4391">
            <v>4989.7</v>
          </cell>
          <cell r="T4391">
            <v>300</v>
          </cell>
        </row>
        <row r="4392">
          <cell r="C4392" t="str">
            <v>город Пермь</v>
          </cell>
          <cell r="D4392" t="str">
            <v>г. Пермь, ул. Архитектора Свиязева, д. 32</v>
          </cell>
          <cell r="E4392" t="b">
            <v>1</v>
          </cell>
          <cell r="F4392">
            <v>1972</v>
          </cell>
          <cell r="H4392" t="str">
            <v>панель</v>
          </cell>
          <cell r="L4392">
            <v>9</v>
          </cell>
          <cell r="M4392">
            <v>6</v>
          </cell>
          <cell r="N4392">
            <v>6</v>
          </cell>
          <cell r="O4392">
            <v>6</v>
          </cell>
          <cell r="Q4392">
            <v>12794.7</v>
          </cell>
          <cell r="R4392">
            <v>11209.5</v>
          </cell>
          <cell r="S4392">
            <v>11209.5</v>
          </cell>
          <cell r="T4392">
            <v>582</v>
          </cell>
        </row>
        <row r="4393">
          <cell r="C4393" t="str">
            <v>город Пермь</v>
          </cell>
          <cell r="D4393" t="str">
            <v>г. Пермь, ул. Архитектора Свиязева, д. 34</v>
          </cell>
          <cell r="E4393" t="b">
            <v>1</v>
          </cell>
          <cell r="F4393">
            <v>1970</v>
          </cell>
          <cell r="H4393" t="str">
            <v>Панель</v>
          </cell>
          <cell r="L4393">
            <v>5</v>
          </cell>
          <cell r="M4393">
            <v>6</v>
          </cell>
          <cell r="Q4393">
            <v>4396.8999999999996</v>
          </cell>
          <cell r="R4393">
            <v>3902.2</v>
          </cell>
          <cell r="S4393">
            <v>3902.2</v>
          </cell>
          <cell r="T4393">
            <v>246</v>
          </cell>
        </row>
        <row r="4394">
          <cell r="C4394" t="str">
            <v>город Пермь</v>
          </cell>
          <cell r="D4394" t="str">
            <v>г. Пермь, ул. Архитектора Свиязева, д. 38</v>
          </cell>
          <cell r="E4394" t="b">
            <v>1</v>
          </cell>
          <cell r="F4394">
            <v>1971</v>
          </cell>
          <cell r="H4394" t="str">
            <v>Панель</v>
          </cell>
          <cell r="L4394">
            <v>9</v>
          </cell>
          <cell r="M4394">
            <v>6</v>
          </cell>
          <cell r="N4394">
            <v>6</v>
          </cell>
          <cell r="O4394">
            <v>6</v>
          </cell>
          <cell r="Q4394">
            <v>12788.1</v>
          </cell>
          <cell r="R4394">
            <v>11206.3</v>
          </cell>
          <cell r="S4394">
            <v>10746.84</v>
          </cell>
          <cell r="T4394">
            <v>595</v>
          </cell>
        </row>
        <row r="4395">
          <cell r="C4395" t="str">
            <v>город Пермь</v>
          </cell>
          <cell r="D4395" t="str">
            <v>г. Пермь, ул. Архитектора Свиязева, д. 42</v>
          </cell>
          <cell r="E4395" t="b">
            <v>1</v>
          </cell>
          <cell r="F4395">
            <v>1971</v>
          </cell>
          <cell r="H4395" t="str">
            <v>Панель</v>
          </cell>
          <cell r="L4395">
            <v>5</v>
          </cell>
          <cell r="M4395">
            <v>8</v>
          </cell>
          <cell r="Q4395">
            <v>5994.5</v>
          </cell>
          <cell r="R4395">
            <v>5950.7</v>
          </cell>
          <cell r="S4395">
            <v>5682.3</v>
          </cell>
          <cell r="T4395">
            <v>337</v>
          </cell>
        </row>
        <row r="4396">
          <cell r="C4396" t="str">
            <v>город Пермь</v>
          </cell>
          <cell r="D4396" t="str">
            <v>г. Пермь, ул. Архитектора Свиязева, д. 44</v>
          </cell>
          <cell r="E4396" t="b">
            <v>1</v>
          </cell>
          <cell r="F4396">
            <v>1975</v>
          </cell>
          <cell r="H4396" t="str">
            <v>Кирпич</v>
          </cell>
          <cell r="L4396">
            <v>12</v>
          </cell>
          <cell r="M4396">
            <v>1</v>
          </cell>
          <cell r="N4396">
            <v>1</v>
          </cell>
          <cell r="O4396">
            <v>1</v>
          </cell>
          <cell r="Q4396">
            <v>2927.8</v>
          </cell>
          <cell r="R4396">
            <v>2006.9</v>
          </cell>
          <cell r="S4396">
            <v>2006.9</v>
          </cell>
          <cell r="T4396">
            <v>147</v>
          </cell>
        </row>
        <row r="4397">
          <cell r="C4397" t="str">
            <v>город Пермь</v>
          </cell>
          <cell r="D4397" t="str">
            <v>г. Пермь, ул. Архитектора Свиязева, д. 48</v>
          </cell>
          <cell r="E4397" t="b">
            <v>1</v>
          </cell>
          <cell r="F4397">
            <v>1974</v>
          </cell>
          <cell r="H4397" t="str">
            <v>Крупные блоки</v>
          </cell>
          <cell r="L4397">
            <v>12</v>
          </cell>
          <cell r="M4397">
            <v>1</v>
          </cell>
          <cell r="N4397">
            <v>1</v>
          </cell>
          <cell r="O4397">
            <v>1</v>
          </cell>
          <cell r="Q4397">
            <v>3638.7</v>
          </cell>
          <cell r="R4397">
            <v>2963.3</v>
          </cell>
          <cell r="S4397">
            <v>2912.92</v>
          </cell>
          <cell r="T4397">
            <v>151</v>
          </cell>
        </row>
        <row r="4398">
          <cell r="C4398" t="str">
            <v>город Пермь</v>
          </cell>
          <cell r="D4398" t="str">
            <v>г. Пермь, ул. Архитектора Свиязева, д. 52</v>
          </cell>
          <cell r="E4398" t="b">
            <v>1</v>
          </cell>
          <cell r="F4398">
            <v>1975</v>
          </cell>
          <cell r="H4398" t="str">
            <v>Крупные блоки</v>
          </cell>
          <cell r="L4398">
            <v>12</v>
          </cell>
          <cell r="M4398">
            <v>1</v>
          </cell>
          <cell r="N4398">
            <v>1</v>
          </cell>
          <cell r="O4398">
            <v>1</v>
          </cell>
          <cell r="Q4398">
            <v>2908.8</v>
          </cell>
          <cell r="R4398">
            <v>1985.9</v>
          </cell>
          <cell r="S4398">
            <v>1934.27</v>
          </cell>
          <cell r="T4398">
            <v>127</v>
          </cell>
        </row>
        <row r="4399">
          <cell r="C4399" t="str">
            <v>город Пермь</v>
          </cell>
          <cell r="D4399" t="str">
            <v>г. Пермь, ул. Архитектора Свиязева, д. 58</v>
          </cell>
          <cell r="E4399" t="b">
            <v>0</v>
          </cell>
          <cell r="F4399">
            <v>1986</v>
          </cell>
          <cell r="H4399" t="str">
            <v>Кирпич</v>
          </cell>
          <cell r="L4399">
            <v>10</v>
          </cell>
          <cell r="M4399">
            <v>2</v>
          </cell>
          <cell r="N4399">
            <v>2</v>
          </cell>
          <cell r="O4399">
            <v>2</v>
          </cell>
          <cell r="Q4399">
            <v>4454.8999999999996</v>
          </cell>
          <cell r="R4399">
            <v>4455.8</v>
          </cell>
          <cell r="S4399">
            <v>4455.8</v>
          </cell>
          <cell r="T4399">
            <v>227</v>
          </cell>
        </row>
        <row r="4400">
          <cell r="C4400" t="str">
            <v>город Пермь</v>
          </cell>
          <cell r="D4400" t="str">
            <v>г. Пермь, ул. Архитектора Свиязева, д. 18А</v>
          </cell>
          <cell r="E4400" t="b">
            <v>1</v>
          </cell>
          <cell r="F4400">
            <v>1980</v>
          </cell>
          <cell r="H4400" t="str">
            <v>Панель</v>
          </cell>
          <cell r="L4400">
            <v>9</v>
          </cell>
          <cell r="M4400">
            <v>2</v>
          </cell>
          <cell r="N4400">
            <v>2</v>
          </cell>
          <cell r="O4400">
            <v>2</v>
          </cell>
          <cell r="Q4400">
            <v>3870.7</v>
          </cell>
          <cell r="R4400">
            <v>3526</v>
          </cell>
          <cell r="S4400">
            <v>3526</v>
          </cell>
          <cell r="T4400">
            <v>184</v>
          </cell>
        </row>
        <row r="4401">
          <cell r="C4401" t="str">
            <v>город Пермь</v>
          </cell>
          <cell r="D4401" t="str">
            <v>г. Пермь, ул. Архитектора Свиязева, д. 22А</v>
          </cell>
          <cell r="E4401" t="b">
            <v>1</v>
          </cell>
          <cell r="F4401">
            <v>1980</v>
          </cell>
          <cell r="H4401" t="str">
            <v>Панель</v>
          </cell>
          <cell r="L4401">
            <v>9</v>
          </cell>
          <cell r="M4401">
            <v>2</v>
          </cell>
          <cell r="N4401">
            <v>2</v>
          </cell>
          <cell r="O4401">
            <v>2</v>
          </cell>
          <cell r="Q4401">
            <v>3882.6</v>
          </cell>
          <cell r="R4401">
            <v>3431.4</v>
          </cell>
          <cell r="S4401">
            <v>3431.4</v>
          </cell>
          <cell r="T4401">
            <v>199</v>
          </cell>
        </row>
        <row r="4402">
          <cell r="C4402" t="str">
            <v>город Пермь</v>
          </cell>
          <cell r="D4402" t="str">
            <v>г. Пермь, ул. Архитектора Свиязева, д. 28А</v>
          </cell>
          <cell r="E4402" t="b">
            <v>1</v>
          </cell>
          <cell r="F4402">
            <v>1980</v>
          </cell>
          <cell r="H4402" t="str">
            <v>Панель</v>
          </cell>
          <cell r="L4402">
            <v>9</v>
          </cell>
          <cell r="M4402">
            <v>2</v>
          </cell>
          <cell r="N4402">
            <v>2</v>
          </cell>
          <cell r="O4402">
            <v>2</v>
          </cell>
          <cell r="Q4402">
            <v>3872.7</v>
          </cell>
          <cell r="R4402">
            <v>3597.3</v>
          </cell>
          <cell r="S4402">
            <v>3597.3</v>
          </cell>
          <cell r="T4402">
            <v>202</v>
          </cell>
        </row>
        <row r="4403">
          <cell r="C4403" t="str">
            <v>город Пермь</v>
          </cell>
          <cell r="D4403" t="str">
            <v>г. Пермь, ул. Архитектора Свиязева, д. 28Б</v>
          </cell>
          <cell r="E4403" t="b">
            <v>1</v>
          </cell>
          <cell r="F4403">
            <v>1980</v>
          </cell>
          <cell r="H4403" t="str">
            <v>Панель</v>
          </cell>
          <cell r="L4403">
            <v>9</v>
          </cell>
          <cell r="M4403">
            <v>2</v>
          </cell>
          <cell r="N4403">
            <v>2</v>
          </cell>
          <cell r="O4403">
            <v>2</v>
          </cell>
          <cell r="Q4403">
            <v>3872.7</v>
          </cell>
          <cell r="R4403">
            <v>3707.2</v>
          </cell>
          <cell r="S4403">
            <v>3707.2</v>
          </cell>
          <cell r="T4403">
            <v>196</v>
          </cell>
        </row>
        <row r="4404">
          <cell r="C4404" t="str">
            <v>город Пермь</v>
          </cell>
          <cell r="D4404" t="str">
            <v>г. Пермь, ул. Архитектора Свиязева, д. 2А</v>
          </cell>
          <cell r="E4404" t="b">
            <v>1</v>
          </cell>
          <cell r="F4404">
            <v>1991</v>
          </cell>
          <cell r="H4404" t="str">
            <v>панели</v>
          </cell>
          <cell r="I4404" t="str">
            <v>плоская</v>
          </cell>
          <cell r="J4404">
            <v>0</v>
          </cell>
          <cell r="K4404" t="str">
            <v>имеется</v>
          </cell>
          <cell r="L4404">
            <v>9</v>
          </cell>
          <cell r="M4404">
            <v>7</v>
          </cell>
          <cell r="N4404">
            <v>7</v>
          </cell>
          <cell r="O4404">
            <v>7</v>
          </cell>
          <cell r="Q4404">
            <v>13841.2</v>
          </cell>
          <cell r="R4404">
            <v>13252.3</v>
          </cell>
          <cell r="S4404">
            <v>3270.95</v>
          </cell>
        </row>
        <row r="4405">
          <cell r="C4405" t="str">
            <v>город Пермь</v>
          </cell>
          <cell r="D4405" t="str">
            <v>г. Пермь, ул. Архитектора Свиязева, д. 40/1</v>
          </cell>
          <cell r="E4405" t="b">
            <v>1</v>
          </cell>
          <cell r="F4405">
            <v>1971</v>
          </cell>
          <cell r="H4405" t="str">
            <v>Крупные панели</v>
          </cell>
          <cell r="L4405">
            <v>5</v>
          </cell>
          <cell r="M4405">
            <v>4</v>
          </cell>
          <cell r="Q4405">
            <v>2728.7</v>
          </cell>
          <cell r="R4405">
            <v>1857.7</v>
          </cell>
          <cell r="S4405">
            <v>1857.7</v>
          </cell>
          <cell r="T4405">
            <v>104</v>
          </cell>
        </row>
        <row r="4406">
          <cell r="C4406" t="str">
            <v>город Пермь</v>
          </cell>
          <cell r="D4406" t="str">
            <v>г. Пермь, ул. Архитектора Свиязева, д. 40/2</v>
          </cell>
          <cell r="E4406" t="b">
            <v>1</v>
          </cell>
          <cell r="F4406">
            <v>1971</v>
          </cell>
          <cell r="H4406" t="str">
            <v>Панель</v>
          </cell>
          <cell r="L4406">
            <v>5</v>
          </cell>
          <cell r="M4406">
            <v>4</v>
          </cell>
          <cell r="Q4406">
            <v>3066</v>
          </cell>
          <cell r="R4406">
            <v>2741.5</v>
          </cell>
          <cell r="S4406">
            <v>2741.5</v>
          </cell>
          <cell r="T4406">
            <v>130</v>
          </cell>
        </row>
        <row r="4407">
          <cell r="C4407" t="str">
            <v>город Пермь</v>
          </cell>
          <cell r="D4407" t="str">
            <v>г. Пермь, ул. Архитектора Свиязева, д. 40/3</v>
          </cell>
          <cell r="E4407" t="b">
            <v>1</v>
          </cell>
          <cell r="F4407">
            <v>1971</v>
          </cell>
          <cell r="H4407" t="str">
            <v>панели</v>
          </cell>
          <cell r="I4407" t="str">
            <v>плоская</v>
          </cell>
          <cell r="K4407" t="str">
            <v>имеется</v>
          </cell>
          <cell r="L4407">
            <v>5</v>
          </cell>
          <cell r="M4407">
            <v>4</v>
          </cell>
          <cell r="Q4407">
            <v>2958.9</v>
          </cell>
          <cell r="R4407">
            <v>2673.3</v>
          </cell>
          <cell r="S4407">
            <v>285.60000000000002</v>
          </cell>
        </row>
        <row r="4408">
          <cell r="C4408" t="str">
            <v>город Пермь</v>
          </cell>
          <cell r="D4408" t="str">
            <v>г. Пермь, ул. Архитектора Свиязева, д. 46/1</v>
          </cell>
          <cell r="E4408" t="b">
            <v>1</v>
          </cell>
          <cell r="F4408">
            <v>1972</v>
          </cell>
          <cell r="H4408" t="str">
            <v>Панель</v>
          </cell>
          <cell r="L4408">
            <v>5</v>
          </cell>
          <cell r="M4408">
            <v>8</v>
          </cell>
          <cell r="Q4408">
            <v>6019.2</v>
          </cell>
          <cell r="R4408">
            <v>5766.5</v>
          </cell>
          <cell r="S4408">
            <v>5703.7</v>
          </cell>
          <cell r="T4408">
            <v>319</v>
          </cell>
        </row>
        <row r="4409">
          <cell r="C4409" t="str">
            <v>город Пермь</v>
          </cell>
          <cell r="D4409" t="str">
            <v>г. Пермь, ул. Архитектора Свиязева, д. 46/2</v>
          </cell>
          <cell r="E4409" t="b">
            <v>1</v>
          </cell>
          <cell r="F4409">
            <v>1972</v>
          </cell>
          <cell r="H4409" t="str">
            <v>панели</v>
          </cell>
          <cell r="I4409" t="str">
            <v>плоская</v>
          </cell>
          <cell r="K4409" t="str">
            <v>имеется</v>
          </cell>
          <cell r="L4409">
            <v>5</v>
          </cell>
          <cell r="M4409">
            <v>6</v>
          </cell>
          <cell r="Q4409">
            <v>7134.1</v>
          </cell>
          <cell r="R4409">
            <v>7134.1</v>
          </cell>
          <cell r="S4409">
            <v>6420.69</v>
          </cell>
        </row>
        <row r="4410">
          <cell r="C4410" t="str">
            <v>город Пермь</v>
          </cell>
          <cell r="D4410" t="str">
            <v>г. Пермь, ул. Архитектора Свиязева, д. 46/3</v>
          </cell>
          <cell r="E4410" t="b">
            <v>1</v>
          </cell>
          <cell r="F4410">
            <v>1972</v>
          </cell>
          <cell r="H4410" t="str">
            <v>панели</v>
          </cell>
          <cell r="I4410" t="str">
            <v>плоская</v>
          </cell>
          <cell r="K4410" t="str">
            <v>имеется</v>
          </cell>
          <cell r="L4410">
            <v>5</v>
          </cell>
          <cell r="M4410">
            <v>4</v>
          </cell>
          <cell r="Q4410">
            <v>0</v>
          </cell>
        </row>
        <row r="4411">
          <cell r="C4411" t="str">
            <v>город Пермь</v>
          </cell>
          <cell r="D4411" t="str">
            <v>г. Пермь, ул. Архитектора Свиязева, д. 50/1</v>
          </cell>
          <cell r="E4411" t="b">
            <v>1</v>
          </cell>
          <cell r="F4411">
            <v>1972</v>
          </cell>
          <cell r="H4411" t="str">
            <v>Панель</v>
          </cell>
          <cell r="L4411">
            <v>5</v>
          </cell>
          <cell r="M4411">
            <v>8</v>
          </cell>
          <cell r="Q4411">
            <v>5985</v>
          </cell>
          <cell r="R4411">
            <v>5738</v>
          </cell>
          <cell r="S4411">
            <v>5738</v>
          </cell>
          <cell r="T4411">
            <v>382</v>
          </cell>
        </row>
        <row r="4412">
          <cell r="C4412" t="str">
            <v>город Пермь</v>
          </cell>
          <cell r="D4412" t="str">
            <v>г. Пермь, ул. Архитектора Свиязева, д. 50/2</v>
          </cell>
          <cell r="E4412" t="b">
            <v>1</v>
          </cell>
          <cell r="F4412">
            <v>1972</v>
          </cell>
          <cell r="L4412">
            <v>5</v>
          </cell>
          <cell r="M4412">
            <v>6</v>
          </cell>
          <cell r="Q4412">
            <v>4401.8</v>
          </cell>
          <cell r="R4412">
            <v>3044.9</v>
          </cell>
          <cell r="S4412">
            <v>2740.41</v>
          </cell>
        </row>
        <row r="4413">
          <cell r="C4413" t="str">
            <v>город Пермь</v>
          </cell>
          <cell r="D4413" t="str">
            <v>г. Пермь, ул. Астраханская, д. 6</v>
          </cell>
          <cell r="E4413" t="b">
            <v>1</v>
          </cell>
          <cell r="F4413">
            <v>1957</v>
          </cell>
          <cell r="H4413" t="str">
            <v>Кирпич</v>
          </cell>
          <cell r="L4413">
            <v>2</v>
          </cell>
          <cell r="M4413">
            <v>2</v>
          </cell>
          <cell r="Q4413">
            <v>650.79999999999995</v>
          </cell>
          <cell r="R4413">
            <v>647.49999999999989</v>
          </cell>
          <cell r="S4413">
            <v>647.5</v>
          </cell>
          <cell r="T4413">
            <v>40</v>
          </cell>
        </row>
        <row r="4414">
          <cell r="C4414" t="str">
            <v>город Пермь</v>
          </cell>
          <cell r="D4414" t="str">
            <v>г. Пермь, ул. Байкальская, д. 9</v>
          </cell>
          <cell r="E4414" t="b">
            <v>1</v>
          </cell>
          <cell r="F4414">
            <v>1990</v>
          </cell>
          <cell r="I4414" t="str">
            <v>плоская</v>
          </cell>
          <cell r="K4414" t="str">
            <v>не имеется</v>
          </cell>
          <cell r="L4414">
            <v>9</v>
          </cell>
          <cell r="M4414">
            <v>4</v>
          </cell>
          <cell r="N4414">
            <v>4</v>
          </cell>
          <cell r="O4414">
            <v>4</v>
          </cell>
          <cell r="Q4414">
            <v>9331.1</v>
          </cell>
          <cell r="R4414">
            <v>7861</v>
          </cell>
          <cell r="S4414">
            <v>7695.1</v>
          </cell>
          <cell r="T4414">
            <v>382</v>
          </cell>
        </row>
        <row r="4415">
          <cell r="C4415" t="str">
            <v>город Пермь</v>
          </cell>
          <cell r="D4415" t="str">
            <v>г. Пермь, ул. Байкальская, д. 11</v>
          </cell>
          <cell r="E4415" t="b">
            <v>1</v>
          </cell>
          <cell r="F4415">
            <v>1999</v>
          </cell>
          <cell r="L4415">
            <v>10</v>
          </cell>
          <cell r="M4415">
            <v>2</v>
          </cell>
          <cell r="N4415">
            <v>2</v>
          </cell>
          <cell r="O4415">
            <v>2</v>
          </cell>
          <cell r="Q4415">
            <v>4342</v>
          </cell>
          <cell r="R4415">
            <v>4342</v>
          </cell>
          <cell r="S4415">
            <v>4342</v>
          </cell>
          <cell r="T4415">
            <v>142</v>
          </cell>
        </row>
        <row r="4416">
          <cell r="C4416" t="str">
            <v>город Пермь</v>
          </cell>
          <cell r="D4416" t="str">
            <v>г. Пермь, ул. Байкальская, д. 20</v>
          </cell>
          <cell r="E4416" t="b">
            <v>1</v>
          </cell>
          <cell r="F4416">
            <v>1985</v>
          </cell>
          <cell r="I4416" t="str">
            <v>плоская</v>
          </cell>
          <cell r="K4416" t="str">
            <v>имеется</v>
          </cell>
          <cell r="L4416">
            <v>5</v>
          </cell>
          <cell r="M4416">
            <v>4</v>
          </cell>
          <cell r="Q4416">
            <v>2560</v>
          </cell>
          <cell r="R4416">
            <v>1780</v>
          </cell>
          <cell r="S4416">
            <v>2560</v>
          </cell>
          <cell r="T4416">
            <v>135</v>
          </cell>
        </row>
        <row r="4417">
          <cell r="C4417" t="str">
            <v>город Пермь</v>
          </cell>
          <cell r="D4417" t="str">
            <v>г. Пермь, ул. Байкальская, д. 3/1</v>
          </cell>
          <cell r="E4417" t="b">
            <v>1</v>
          </cell>
          <cell r="F4417">
            <v>1987</v>
          </cell>
          <cell r="H4417" t="str">
            <v>Панели</v>
          </cell>
          <cell r="L4417">
            <v>9</v>
          </cell>
          <cell r="M4417">
            <v>4</v>
          </cell>
          <cell r="N4417">
            <v>4</v>
          </cell>
          <cell r="O4417">
            <v>4</v>
          </cell>
          <cell r="Q4417">
            <v>11888.6</v>
          </cell>
          <cell r="R4417">
            <v>10759.3</v>
          </cell>
          <cell r="S4417">
            <v>10095.299999999999</v>
          </cell>
          <cell r="T4417">
            <v>499</v>
          </cell>
        </row>
        <row r="4418">
          <cell r="C4418" t="str">
            <v>город Пермь</v>
          </cell>
          <cell r="D4418" t="str">
            <v>г. Пермь, ул. Байкальская, д. 3/2</v>
          </cell>
          <cell r="E4418" t="b">
            <v>1</v>
          </cell>
          <cell r="F4418">
            <v>1958</v>
          </cell>
          <cell r="H4418" t="str">
            <v>Панели</v>
          </cell>
          <cell r="L4418">
            <v>5</v>
          </cell>
          <cell r="M4418">
            <v>6</v>
          </cell>
          <cell r="Q4418">
            <v>4933.5</v>
          </cell>
          <cell r="R4418">
            <v>4367.0999999999995</v>
          </cell>
          <cell r="S4418">
            <v>3920.2</v>
          </cell>
          <cell r="T4418">
            <v>226</v>
          </cell>
        </row>
        <row r="4419">
          <cell r="C4419" t="str">
            <v>город Пермь</v>
          </cell>
          <cell r="D4419" t="str">
            <v>г. Пермь, ул. Байкальская, д. 5/1</v>
          </cell>
          <cell r="E4419" t="b">
            <v>1</v>
          </cell>
          <cell r="F4419">
            <v>1998</v>
          </cell>
          <cell r="I4419" t="str">
            <v>плоская</v>
          </cell>
          <cell r="K4419" t="str">
            <v>не имеется</v>
          </cell>
          <cell r="L4419">
            <v>10</v>
          </cell>
          <cell r="M4419">
            <v>2</v>
          </cell>
          <cell r="N4419">
            <v>2</v>
          </cell>
          <cell r="O4419">
            <v>2</v>
          </cell>
          <cell r="Q4419">
            <v>5955.4</v>
          </cell>
          <cell r="R4419">
            <v>5598</v>
          </cell>
          <cell r="S4419">
            <v>5393.6</v>
          </cell>
          <cell r="T4419">
            <v>247</v>
          </cell>
        </row>
        <row r="4420">
          <cell r="C4420" t="str">
            <v>город Пермь</v>
          </cell>
          <cell r="D4420" t="str">
            <v>г. Пермь, ул. Байкальская, д. 7А</v>
          </cell>
          <cell r="E4420" t="b">
            <v>1</v>
          </cell>
          <cell r="F4420">
            <v>2023</v>
          </cell>
          <cell r="H4420" t="str">
            <v>Бетонный, кирпичные, из прочих материалов</v>
          </cell>
          <cell r="I4420" t="str">
            <v>плоская</v>
          </cell>
          <cell r="J4420" t="str">
            <v>ГАЗ</v>
          </cell>
          <cell r="K4420" t="str">
            <v>имеется</v>
          </cell>
          <cell r="L4420">
            <v>18</v>
          </cell>
          <cell r="M4420">
            <v>4</v>
          </cell>
          <cell r="N4420">
            <v>6</v>
          </cell>
          <cell r="P4420">
            <v>6</v>
          </cell>
          <cell r="Q4420">
            <v>16362</v>
          </cell>
        </row>
        <row r="4421">
          <cell r="C4421" t="str">
            <v>город Пермь</v>
          </cell>
          <cell r="D4421" t="str">
            <v>г. Пермь, ул. Байкальская, д. 7Б</v>
          </cell>
          <cell r="E4421" t="b">
            <v>1</v>
          </cell>
          <cell r="F4421">
            <v>2016</v>
          </cell>
          <cell r="I4421" t="str">
            <v>плоская</v>
          </cell>
          <cell r="J4421" t="str">
            <v>ГАЗ</v>
          </cell>
          <cell r="K4421" t="str">
            <v>не имеется</v>
          </cell>
          <cell r="L4421">
            <v>18</v>
          </cell>
          <cell r="M4421">
            <v>2</v>
          </cell>
          <cell r="N4421">
            <v>4</v>
          </cell>
          <cell r="O4421">
            <v>2</v>
          </cell>
          <cell r="P4421">
            <v>2</v>
          </cell>
          <cell r="Q4421">
            <v>17586</v>
          </cell>
          <cell r="R4421">
            <v>11708.5</v>
          </cell>
          <cell r="S4421">
            <v>11273</v>
          </cell>
          <cell r="T4421">
            <v>180</v>
          </cell>
        </row>
        <row r="4422">
          <cell r="C4422" t="str">
            <v>город Пермь</v>
          </cell>
          <cell r="D4422" t="str">
            <v>г. Пермь, ул. Балхашская, д. 201</v>
          </cell>
          <cell r="E4422" t="b">
            <v>1</v>
          </cell>
          <cell r="F4422">
            <v>1968</v>
          </cell>
          <cell r="H4422" t="str">
            <v>Панель</v>
          </cell>
          <cell r="L4422">
            <v>5</v>
          </cell>
          <cell r="M4422">
            <v>8</v>
          </cell>
          <cell r="Q4422">
            <v>5771.2</v>
          </cell>
          <cell r="R4422">
            <v>5771.2</v>
          </cell>
          <cell r="S4422">
            <v>5710.3</v>
          </cell>
          <cell r="T4422">
            <v>307</v>
          </cell>
        </row>
        <row r="4423">
          <cell r="C4423" t="str">
            <v>город Пермь</v>
          </cell>
          <cell r="D4423" t="str">
            <v>г. Пермь, ул. Балхашская, д. 205</v>
          </cell>
          <cell r="E4423" t="b">
            <v>1</v>
          </cell>
          <cell r="F4423">
            <v>1968</v>
          </cell>
          <cell r="H4423" t="str">
            <v>Панель</v>
          </cell>
          <cell r="L4423">
            <v>5</v>
          </cell>
          <cell r="M4423">
            <v>8</v>
          </cell>
          <cell r="Q4423">
            <v>5732.1</v>
          </cell>
          <cell r="R4423">
            <v>5732.1</v>
          </cell>
          <cell r="S4423">
            <v>5732.1</v>
          </cell>
          <cell r="T4423">
            <v>319</v>
          </cell>
        </row>
        <row r="4424">
          <cell r="C4424" t="str">
            <v>город Пермь</v>
          </cell>
          <cell r="D4424" t="str">
            <v>г. Пермь, ул. Балхашская, д. 207</v>
          </cell>
          <cell r="E4424" t="b">
            <v>1</v>
          </cell>
          <cell r="F4424">
            <v>1968</v>
          </cell>
          <cell r="I4424" t="str">
            <v>плоская</v>
          </cell>
          <cell r="K4424" t="str">
            <v>имеется</v>
          </cell>
          <cell r="L4424">
            <v>5</v>
          </cell>
          <cell r="M4424">
            <v>8</v>
          </cell>
          <cell r="Q4424">
            <v>5778</v>
          </cell>
          <cell r="R4424">
            <v>5715.6</v>
          </cell>
          <cell r="S4424">
            <v>696.9</v>
          </cell>
          <cell r="T4424">
            <v>279</v>
          </cell>
        </row>
        <row r="4425">
          <cell r="C4425" t="str">
            <v>город Пермь</v>
          </cell>
          <cell r="D4425" t="str">
            <v>г. Пермь, ул. Балхашская, д. 209</v>
          </cell>
          <cell r="E4425" t="b">
            <v>1</v>
          </cell>
          <cell r="F4425">
            <v>1981</v>
          </cell>
          <cell r="H4425" t="str">
            <v>Панели</v>
          </cell>
          <cell r="L4425">
            <v>5</v>
          </cell>
          <cell r="M4425">
            <v>4</v>
          </cell>
          <cell r="Q4425">
            <v>2670</v>
          </cell>
          <cell r="R4425">
            <v>2489.75</v>
          </cell>
          <cell r="S4425">
            <v>2489.75</v>
          </cell>
          <cell r="T4425">
            <v>147</v>
          </cell>
        </row>
        <row r="4426">
          <cell r="C4426" t="str">
            <v>город Пермь</v>
          </cell>
          <cell r="D4426" t="str">
            <v>г. Пермь, ул. Балхашская, д. 224</v>
          </cell>
          <cell r="E4426" t="b">
            <v>1</v>
          </cell>
          <cell r="F4426">
            <v>1984</v>
          </cell>
          <cell r="H4426" t="str">
            <v>Панели</v>
          </cell>
          <cell r="L4426">
            <v>9</v>
          </cell>
          <cell r="M4426">
            <v>3</v>
          </cell>
          <cell r="N4426">
            <v>3</v>
          </cell>
          <cell r="O4426">
            <v>3</v>
          </cell>
          <cell r="Q4426">
            <v>5681.7</v>
          </cell>
          <cell r="R4426">
            <v>5681.7</v>
          </cell>
          <cell r="S4426">
            <v>5681.7</v>
          </cell>
          <cell r="T4426">
            <v>306</v>
          </cell>
        </row>
        <row r="4427">
          <cell r="C4427" t="str">
            <v>город Пермь</v>
          </cell>
          <cell r="D4427" t="str">
            <v>г. Пермь, ул. Баранчинская, д. 2</v>
          </cell>
          <cell r="E4427" t="b">
            <v>1</v>
          </cell>
          <cell r="F4427">
            <v>1974</v>
          </cell>
          <cell r="H4427" t="str">
            <v>кирпич</v>
          </cell>
          <cell r="L4427">
            <v>2</v>
          </cell>
          <cell r="M4427">
            <v>2</v>
          </cell>
          <cell r="Q4427">
            <v>4031</v>
          </cell>
          <cell r="R4427">
            <v>2486.4499999999998</v>
          </cell>
          <cell r="S4427">
            <v>2486.4499999999998</v>
          </cell>
          <cell r="T4427">
            <v>44</v>
          </cell>
        </row>
        <row r="4428">
          <cell r="C4428" t="str">
            <v>город Пермь</v>
          </cell>
          <cell r="D4428" t="str">
            <v>г. Пермь, ул. Баранчинская, д. 10</v>
          </cell>
          <cell r="E4428" t="b">
            <v>1</v>
          </cell>
          <cell r="F4428">
            <v>2017</v>
          </cell>
          <cell r="I4428" t="str">
            <v>плоская</v>
          </cell>
          <cell r="K4428" t="str">
            <v>имеется</v>
          </cell>
          <cell r="L4428">
            <v>10</v>
          </cell>
          <cell r="M4428">
            <v>4</v>
          </cell>
          <cell r="N4428">
            <v>4</v>
          </cell>
          <cell r="O4428">
            <v>4</v>
          </cell>
          <cell r="Q4428">
            <v>12000</v>
          </cell>
          <cell r="R4428">
            <v>10081.9</v>
          </cell>
          <cell r="S4428">
            <v>10027.1</v>
          </cell>
          <cell r="T4428">
            <v>180</v>
          </cell>
        </row>
        <row r="4429">
          <cell r="C4429" t="str">
            <v>город Пермь</v>
          </cell>
          <cell r="D4429" t="str">
            <v>г. Пермь, ул. Баранчинская, д. 12</v>
          </cell>
          <cell r="E4429" t="b">
            <v>1</v>
          </cell>
          <cell r="F4429">
            <v>2018</v>
          </cell>
          <cell r="I4429" t="str">
            <v>плоская</v>
          </cell>
          <cell r="K4429" t="str">
            <v>имеется</v>
          </cell>
          <cell r="L4429">
            <v>16</v>
          </cell>
          <cell r="M4429">
            <v>2</v>
          </cell>
          <cell r="N4429">
            <v>2</v>
          </cell>
          <cell r="O4429">
            <v>1</v>
          </cell>
          <cell r="P4429">
            <v>1</v>
          </cell>
          <cell r="Q4429">
            <v>14000</v>
          </cell>
          <cell r="R4429">
            <v>11348.7</v>
          </cell>
          <cell r="S4429">
            <v>10499.2</v>
          </cell>
          <cell r="T4429">
            <v>120</v>
          </cell>
        </row>
        <row r="4430">
          <cell r="C4430" t="str">
            <v>город Пермь</v>
          </cell>
          <cell r="D4430" t="str">
            <v>г. Пермь, ул. Барнаульская, д. 10</v>
          </cell>
          <cell r="E4430" t="b">
            <v>1</v>
          </cell>
          <cell r="F4430">
            <v>1962</v>
          </cell>
          <cell r="H4430" t="str">
            <v>Панель</v>
          </cell>
          <cell r="L4430">
            <v>4</v>
          </cell>
          <cell r="M4430">
            <v>2</v>
          </cell>
          <cell r="Q4430">
            <v>1456.2</v>
          </cell>
          <cell r="R4430">
            <v>1338.5</v>
          </cell>
          <cell r="S4430">
            <v>1338.5</v>
          </cell>
          <cell r="T4430">
            <v>49</v>
          </cell>
        </row>
        <row r="4431">
          <cell r="C4431" t="str">
            <v>город Пермь</v>
          </cell>
          <cell r="D4431" t="str">
            <v>г. Пермь, ул. Барнаульская, д. 9А</v>
          </cell>
          <cell r="E4431" t="b">
            <v>1</v>
          </cell>
          <cell r="F4431">
            <v>1962</v>
          </cell>
          <cell r="H4431" t="str">
            <v>Панель</v>
          </cell>
          <cell r="L4431">
            <v>4</v>
          </cell>
          <cell r="M4431">
            <v>2</v>
          </cell>
          <cell r="Q4431">
            <v>1389.9</v>
          </cell>
          <cell r="R4431">
            <v>1199.3000000000002</v>
          </cell>
          <cell r="S4431">
            <v>1053.3</v>
          </cell>
          <cell r="T4431">
            <v>43</v>
          </cell>
        </row>
        <row r="4432">
          <cell r="C4432" t="str">
            <v>город Пермь</v>
          </cell>
          <cell r="D4432" t="str">
            <v>г. Пермь, ул. Батумская, д. 7</v>
          </cell>
          <cell r="E4432" t="b">
            <v>1</v>
          </cell>
          <cell r="F4432">
            <v>2022</v>
          </cell>
          <cell r="H4432" t="str">
            <v>Из прочих материалов</v>
          </cell>
          <cell r="I4432" t="str">
            <v>плоская</v>
          </cell>
          <cell r="J4432" t="str">
            <v>ГАЗ</v>
          </cell>
          <cell r="K4432" t="str">
            <v>имеется</v>
          </cell>
          <cell r="L4432">
            <v>7</v>
          </cell>
          <cell r="M4432">
            <v>2</v>
          </cell>
          <cell r="N4432">
            <v>2</v>
          </cell>
          <cell r="P4432">
            <v>2</v>
          </cell>
          <cell r="Q4432">
            <v>3476.7</v>
          </cell>
          <cell r="R4432">
            <v>2402</v>
          </cell>
          <cell r="S4432">
            <v>2402</v>
          </cell>
        </row>
        <row r="4433">
          <cell r="C4433" t="str">
            <v>город Пермь</v>
          </cell>
          <cell r="D4433" t="str">
            <v>г. Пермь, ул. Батумская, д. 8</v>
          </cell>
          <cell r="E4433" t="b">
            <v>1</v>
          </cell>
          <cell r="F4433">
            <v>2017</v>
          </cell>
          <cell r="I4433" t="str">
            <v>плоская</v>
          </cell>
          <cell r="J4433" t="str">
            <v>ГАЗ</v>
          </cell>
          <cell r="K4433" t="str">
            <v>имеется</v>
          </cell>
          <cell r="L4433">
            <v>16</v>
          </cell>
          <cell r="M4433">
            <v>2</v>
          </cell>
          <cell r="N4433">
            <v>4</v>
          </cell>
          <cell r="O4433">
            <v>2</v>
          </cell>
          <cell r="P4433">
            <v>2</v>
          </cell>
          <cell r="Q4433">
            <v>10160.200000000001</v>
          </cell>
          <cell r="R4433">
            <v>6476.6</v>
          </cell>
          <cell r="S4433">
            <v>10160.200000000001</v>
          </cell>
        </row>
        <row r="4434">
          <cell r="C4434" t="str">
            <v>город Пермь</v>
          </cell>
          <cell r="D4434" t="str">
            <v>г. Пермь, ул. Баумана, д. 1</v>
          </cell>
          <cell r="E4434" t="b">
            <v>1</v>
          </cell>
          <cell r="F4434">
            <v>1963</v>
          </cell>
          <cell r="H4434" t="str">
            <v>Кирпич</v>
          </cell>
          <cell r="L4434">
            <v>5</v>
          </cell>
          <cell r="M4434">
            <v>2</v>
          </cell>
          <cell r="Q4434">
            <v>2882.9</v>
          </cell>
          <cell r="R4434">
            <v>2867.1</v>
          </cell>
          <cell r="S4434">
            <v>2867.1</v>
          </cell>
          <cell r="T4434">
            <v>179</v>
          </cell>
        </row>
        <row r="4435">
          <cell r="C4435" t="str">
            <v>город Пермь</v>
          </cell>
          <cell r="D4435" t="str">
            <v>г. Пермь, ул. Баумана, д. 8</v>
          </cell>
          <cell r="E4435" t="b">
            <v>1</v>
          </cell>
          <cell r="F4435">
            <v>1959</v>
          </cell>
          <cell r="H4435" t="str">
            <v>Кирпич</v>
          </cell>
          <cell r="L4435">
            <v>5</v>
          </cell>
          <cell r="M4435">
            <v>4</v>
          </cell>
          <cell r="Q4435">
            <v>3187.5</v>
          </cell>
          <cell r="R4435">
            <v>2882.1</v>
          </cell>
          <cell r="S4435">
            <v>2844.63</v>
          </cell>
          <cell r="T4435">
            <v>149</v>
          </cell>
        </row>
        <row r="4436">
          <cell r="C4436" t="str">
            <v>город Пермь</v>
          </cell>
          <cell r="D4436" t="str">
            <v>г. Пермь, ул. Баумана, д. 9</v>
          </cell>
          <cell r="E4436" t="b">
            <v>1</v>
          </cell>
          <cell r="F4436">
            <v>1965</v>
          </cell>
          <cell r="H4436" t="str">
            <v>Кирпич</v>
          </cell>
          <cell r="L4436">
            <v>5</v>
          </cell>
          <cell r="M4436">
            <v>4</v>
          </cell>
          <cell r="Q4436">
            <v>3182.1</v>
          </cell>
          <cell r="R4436">
            <v>2869.4</v>
          </cell>
          <cell r="S4436">
            <v>2869.4</v>
          </cell>
          <cell r="T4436">
            <v>200</v>
          </cell>
        </row>
        <row r="4437">
          <cell r="C4437" t="str">
            <v>город Пермь</v>
          </cell>
          <cell r="D4437" t="str">
            <v>г. Пермь, ул. Баумана, д. 10</v>
          </cell>
          <cell r="E4437" t="b">
            <v>1</v>
          </cell>
          <cell r="F4437">
            <v>1959</v>
          </cell>
          <cell r="H4437" t="str">
            <v>Кирпич</v>
          </cell>
          <cell r="L4437">
            <v>5</v>
          </cell>
          <cell r="M4437">
            <v>4</v>
          </cell>
          <cell r="Q4437">
            <v>3174.3</v>
          </cell>
          <cell r="R4437">
            <v>2998.4</v>
          </cell>
          <cell r="S4437">
            <v>2887.46</v>
          </cell>
          <cell r="T4437">
            <v>155</v>
          </cell>
        </row>
        <row r="4438">
          <cell r="C4438" t="str">
            <v>город Пермь</v>
          </cell>
          <cell r="D4438" t="str">
            <v>г. Пермь, ул. Баумана, д. 11</v>
          </cell>
          <cell r="E4438" t="b">
            <v>1</v>
          </cell>
          <cell r="F4438">
            <v>1965</v>
          </cell>
          <cell r="H4438" t="str">
            <v>Кирпич</v>
          </cell>
          <cell r="L4438">
            <v>5</v>
          </cell>
          <cell r="M4438">
            <v>4</v>
          </cell>
          <cell r="Q4438">
            <v>3141.1</v>
          </cell>
          <cell r="R4438">
            <v>2827.3</v>
          </cell>
          <cell r="S4438">
            <v>2827.3</v>
          </cell>
          <cell r="T4438">
            <v>164</v>
          </cell>
        </row>
        <row r="4439">
          <cell r="C4439" t="str">
            <v>город Пермь</v>
          </cell>
          <cell r="D4439" t="str">
            <v>г. Пермь, ул. Баумана, д. 12</v>
          </cell>
          <cell r="E4439" t="b">
            <v>1</v>
          </cell>
          <cell r="F4439">
            <v>1959</v>
          </cell>
          <cell r="H4439" t="str">
            <v>Кирпич</v>
          </cell>
          <cell r="L4439">
            <v>5</v>
          </cell>
          <cell r="M4439">
            <v>4</v>
          </cell>
          <cell r="Q4439">
            <v>3186.5</v>
          </cell>
          <cell r="R4439">
            <v>2158.1999999999998</v>
          </cell>
          <cell r="S4439">
            <v>2132.3000000000002</v>
          </cell>
          <cell r="T4439">
            <v>138</v>
          </cell>
        </row>
        <row r="4440">
          <cell r="C4440" t="str">
            <v>город Пермь</v>
          </cell>
          <cell r="D4440" t="str">
            <v>г. Пермь, ул. Баумана, д. 19</v>
          </cell>
          <cell r="E4440" t="b">
            <v>1</v>
          </cell>
          <cell r="F4440">
            <v>1961</v>
          </cell>
          <cell r="H4440" t="str">
            <v>Кирпич</v>
          </cell>
          <cell r="L4440">
            <v>5</v>
          </cell>
          <cell r="M4440">
            <v>4</v>
          </cell>
          <cell r="Q4440">
            <v>3143</v>
          </cell>
          <cell r="R4440">
            <v>2148.2999999999997</v>
          </cell>
          <cell r="S4440">
            <v>2120.1</v>
          </cell>
          <cell r="T4440">
            <v>137</v>
          </cell>
        </row>
        <row r="4441">
          <cell r="C4441" t="str">
            <v>город Пермь</v>
          </cell>
          <cell r="D4441" t="str">
            <v>г. Пермь, ул. Баумана, д. 21</v>
          </cell>
          <cell r="E4441" t="b">
            <v>1</v>
          </cell>
          <cell r="F4441">
            <v>1963</v>
          </cell>
          <cell r="H4441" t="str">
            <v>Кирпич</v>
          </cell>
          <cell r="L4441">
            <v>5</v>
          </cell>
          <cell r="M4441">
            <v>4</v>
          </cell>
          <cell r="Q4441">
            <v>3532</v>
          </cell>
          <cell r="R4441">
            <v>2456.3000000000002</v>
          </cell>
          <cell r="S4441">
            <v>2456.3000000000002</v>
          </cell>
          <cell r="T4441">
            <v>152</v>
          </cell>
        </row>
        <row r="4442">
          <cell r="C4442" t="str">
            <v>город Пермь</v>
          </cell>
          <cell r="D4442" t="str">
            <v>г. Пермь, ул. Баумана, д. 23</v>
          </cell>
          <cell r="E4442" t="b">
            <v>1</v>
          </cell>
          <cell r="F4442">
            <v>1963</v>
          </cell>
          <cell r="H4442" t="str">
            <v>Кирпич</v>
          </cell>
          <cell r="L4442">
            <v>5</v>
          </cell>
          <cell r="M4442">
            <v>4</v>
          </cell>
          <cell r="Q4442">
            <v>3259.1</v>
          </cell>
          <cell r="R4442">
            <v>2291.8000000000002</v>
          </cell>
          <cell r="S4442">
            <v>2235.9</v>
          </cell>
          <cell r="T4442">
            <v>144</v>
          </cell>
        </row>
        <row r="4443">
          <cell r="C4443" t="str">
            <v>город Пермь</v>
          </cell>
          <cell r="D4443" t="str">
            <v>г. Пермь, ул. Баумана, д. 25</v>
          </cell>
          <cell r="E4443" t="b">
            <v>1</v>
          </cell>
          <cell r="F4443">
            <v>1960</v>
          </cell>
          <cell r="H4443" t="str">
            <v>Кирпич</v>
          </cell>
          <cell r="L4443">
            <v>5</v>
          </cell>
          <cell r="M4443">
            <v>2</v>
          </cell>
          <cell r="Q4443">
            <v>1619.3</v>
          </cell>
          <cell r="R4443">
            <v>1066.2</v>
          </cell>
          <cell r="S4443">
            <v>1066.2</v>
          </cell>
          <cell r="T4443">
            <v>67</v>
          </cell>
        </row>
        <row r="4444">
          <cell r="C4444" t="str">
            <v>город Пермь</v>
          </cell>
          <cell r="D4444" t="str">
            <v>г. Пермь, ул. Баумана, д. 29</v>
          </cell>
          <cell r="E4444" t="b">
            <v>1</v>
          </cell>
          <cell r="F4444">
            <v>1963</v>
          </cell>
          <cell r="H4444" t="str">
            <v>Кирпич</v>
          </cell>
          <cell r="L4444">
            <v>5</v>
          </cell>
          <cell r="M4444">
            <v>2</v>
          </cell>
          <cell r="Q4444">
            <v>3258.6</v>
          </cell>
          <cell r="R4444">
            <v>1629.3</v>
          </cell>
          <cell r="S4444">
            <v>1629.3</v>
          </cell>
          <cell r="T4444">
            <v>74</v>
          </cell>
        </row>
        <row r="4445">
          <cell r="C4445" t="str">
            <v>город Пермь</v>
          </cell>
          <cell r="D4445" t="str">
            <v>г. Пермь, ул. Баумана, д. 31</v>
          </cell>
          <cell r="E4445" t="b">
            <v>1</v>
          </cell>
          <cell r="F4445">
            <v>1963</v>
          </cell>
          <cell r="H4445" t="str">
            <v>Кирпич</v>
          </cell>
          <cell r="L4445">
            <v>5</v>
          </cell>
          <cell r="M4445">
            <v>4</v>
          </cell>
          <cell r="Q4445">
            <v>4107.3999999999996</v>
          </cell>
          <cell r="R4445">
            <v>3189.3</v>
          </cell>
          <cell r="S4445">
            <v>3189.3</v>
          </cell>
          <cell r="T4445">
            <v>195</v>
          </cell>
        </row>
        <row r="4446">
          <cell r="C4446" t="str">
            <v>город Пермь</v>
          </cell>
          <cell r="D4446" t="str">
            <v>г. Пермь, ул. Баумана, д. 33</v>
          </cell>
          <cell r="E4446" t="b">
            <v>1</v>
          </cell>
          <cell r="F4446">
            <v>1963</v>
          </cell>
          <cell r="H4446" t="str">
            <v>Кирпич</v>
          </cell>
          <cell r="L4446">
            <v>5</v>
          </cell>
          <cell r="M4446">
            <v>4</v>
          </cell>
          <cell r="Q4446">
            <v>3211.5</v>
          </cell>
          <cell r="R4446">
            <v>2131.9</v>
          </cell>
          <cell r="S4446">
            <v>2131.9</v>
          </cell>
          <cell r="T4446">
            <v>146</v>
          </cell>
        </row>
        <row r="4447">
          <cell r="C4447" t="str">
            <v>город Пермь</v>
          </cell>
          <cell r="D4447" t="str">
            <v>г. Пермь, ул. Баумана, д. 21А</v>
          </cell>
          <cell r="E4447" t="b">
            <v>1</v>
          </cell>
          <cell r="F4447">
            <v>1963</v>
          </cell>
          <cell r="H4447" t="str">
            <v>Кирпич</v>
          </cell>
          <cell r="L4447">
            <v>5</v>
          </cell>
          <cell r="M4447">
            <v>4</v>
          </cell>
          <cell r="Q4447">
            <v>3894.6</v>
          </cell>
          <cell r="R4447">
            <v>3530.9</v>
          </cell>
          <cell r="S4447">
            <v>3334.9</v>
          </cell>
          <cell r="T4447">
            <v>142</v>
          </cell>
        </row>
        <row r="4448">
          <cell r="C4448" t="str">
            <v>город Пермь</v>
          </cell>
          <cell r="D4448" t="str">
            <v>г. Пермь, ул. Баумана, д. 21Б</v>
          </cell>
          <cell r="E4448" t="b">
            <v>1</v>
          </cell>
          <cell r="F4448">
            <v>1964</v>
          </cell>
          <cell r="H4448" t="str">
            <v>Кирпич</v>
          </cell>
          <cell r="L4448">
            <v>5</v>
          </cell>
          <cell r="M4448">
            <v>4</v>
          </cell>
          <cell r="Q4448">
            <v>3557.6</v>
          </cell>
          <cell r="R4448">
            <v>2480.6</v>
          </cell>
          <cell r="S4448">
            <v>2480.6</v>
          </cell>
          <cell r="T4448">
            <v>183</v>
          </cell>
        </row>
        <row r="4449">
          <cell r="C4449" t="str">
            <v>город Пермь</v>
          </cell>
          <cell r="D4449" t="str">
            <v>г. Пермь, ул. Баумана, д. 24А</v>
          </cell>
          <cell r="E4449" t="b">
            <v>1</v>
          </cell>
          <cell r="F4449">
            <v>2000</v>
          </cell>
          <cell r="H4449" t="str">
            <v>кирпич</v>
          </cell>
          <cell r="I4449" t="str">
            <v>плоская</v>
          </cell>
          <cell r="J4449" t="str">
            <v>ГАЗ</v>
          </cell>
          <cell r="K4449" t="str">
            <v>имеется</v>
          </cell>
          <cell r="L4449">
            <v>8</v>
          </cell>
          <cell r="M4449">
            <v>1</v>
          </cell>
          <cell r="N4449">
            <v>1</v>
          </cell>
          <cell r="O4449">
            <v>1</v>
          </cell>
          <cell r="Q4449">
            <v>4242.8999999999996</v>
          </cell>
          <cell r="R4449">
            <v>3995.8</v>
          </cell>
          <cell r="S4449">
            <v>752.2</v>
          </cell>
        </row>
        <row r="4450">
          <cell r="C4450" t="str">
            <v>город Пермь</v>
          </cell>
          <cell r="D4450" t="str">
            <v>г. Пермь, ул. Баумана, д. 25А</v>
          </cell>
          <cell r="E4450" t="b">
            <v>1</v>
          </cell>
          <cell r="F4450">
            <v>1963</v>
          </cell>
          <cell r="H4450" t="str">
            <v>Кирпич</v>
          </cell>
          <cell r="L4450">
            <v>5</v>
          </cell>
          <cell r="M4450">
            <v>3</v>
          </cell>
          <cell r="Q4450">
            <v>2566.1</v>
          </cell>
          <cell r="R4450">
            <v>1739</v>
          </cell>
          <cell r="S4450">
            <v>1739</v>
          </cell>
          <cell r="T4450">
            <v>113</v>
          </cell>
        </row>
        <row r="4451">
          <cell r="C4451" t="str">
            <v>город Пермь</v>
          </cell>
          <cell r="D4451" t="str">
            <v>г. Пермь, ул. Баумана, д. 25Г</v>
          </cell>
          <cell r="E4451" t="b">
            <v>1</v>
          </cell>
          <cell r="F4451">
            <v>1994</v>
          </cell>
          <cell r="H4451" t="str">
            <v>кирпич</v>
          </cell>
          <cell r="I4451" t="str">
            <v>плоская</v>
          </cell>
          <cell r="J4451" t="str">
            <v>ГАЗ</v>
          </cell>
          <cell r="K4451" t="str">
            <v>имеется</v>
          </cell>
          <cell r="L4451">
            <v>6</v>
          </cell>
          <cell r="M4451">
            <v>1</v>
          </cell>
          <cell r="N4451">
            <v>1</v>
          </cell>
          <cell r="O4451">
            <v>1</v>
          </cell>
          <cell r="Q4451">
            <v>5226.3</v>
          </cell>
          <cell r="R4451">
            <v>2988.6</v>
          </cell>
          <cell r="S4451">
            <v>372.2</v>
          </cell>
        </row>
        <row r="4452">
          <cell r="C4452" t="str">
            <v>город Пермь</v>
          </cell>
          <cell r="D4452" t="str">
            <v>г. Пермь, ул. Баумана, д. 29А</v>
          </cell>
          <cell r="E4452" t="b">
            <v>1</v>
          </cell>
          <cell r="F4452">
            <v>1963</v>
          </cell>
          <cell r="H4452" t="str">
            <v>Кирпич</v>
          </cell>
          <cell r="L4452">
            <v>5</v>
          </cell>
          <cell r="M4452">
            <v>3</v>
          </cell>
          <cell r="Q4452">
            <v>2522.6999999999998</v>
          </cell>
          <cell r="R4452">
            <v>1687.7</v>
          </cell>
          <cell r="S4452">
            <v>1687.7</v>
          </cell>
          <cell r="T4452">
            <v>109</v>
          </cell>
        </row>
        <row r="4453">
          <cell r="C4453" t="str">
            <v>город Пермь</v>
          </cell>
          <cell r="D4453" t="str">
            <v>г. Пермь, ул. Баумана, д. 9А</v>
          </cell>
          <cell r="E4453" t="b">
            <v>1</v>
          </cell>
          <cell r="F4453">
            <v>1963</v>
          </cell>
          <cell r="H4453" t="str">
            <v>Кирпич</v>
          </cell>
          <cell r="L4453">
            <v>5</v>
          </cell>
          <cell r="M4453">
            <v>4</v>
          </cell>
          <cell r="Q4453">
            <v>3183.2</v>
          </cell>
          <cell r="R4453">
            <v>2829.8</v>
          </cell>
          <cell r="S4453">
            <v>2829.8</v>
          </cell>
          <cell r="T4453">
            <v>158</v>
          </cell>
        </row>
        <row r="4454">
          <cell r="C4454" t="str">
            <v>город Пермь</v>
          </cell>
          <cell r="D4454" t="str">
            <v>г. Пермь, ул. Белинского, д. 40</v>
          </cell>
          <cell r="E4454" t="b">
            <v>1</v>
          </cell>
          <cell r="F4454">
            <v>1968</v>
          </cell>
          <cell r="H4454" t="str">
            <v>Кирпич</v>
          </cell>
          <cell r="L4454">
            <v>5</v>
          </cell>
          <cell r="M4454">
            <v>4</v>
          </cell>
          <cell r="Q4454">
            <v>3513.7</v>
          </cell>
          <cell r="R4454">
            <v>3162.2</v>
          </cell>
          <cell r="S4454">
            <v>3162.2</v>
          </cell>
          <cell r="T4454">
            <v>101</v>
          </cell>
        </row>
        <row r="4455">
          <cell r="C4455" t="str">
            <v>город Пермь</v>
          </cell>
          <cell r="D4455" t="str">
            <v>г. Пермь, ул. Белинского, д. 42</v>
          </cell>
          <cell r="E4455" t="b">
            <v>1</v>
          </cell>
          <cell r="F4455">
            <v>1968</v>
          </cell>
          <cell r="H4455" t="str">
            <v>Кирпич</v>
          </cell>
          <cell r="L4455">
            <v>5</v>
          </cell>
          <cell r="M4455">
            <v>4</v>
          </cell>
          <cell r="Q4455">
            <v>3794.4</v>
          </cell>
          <cell r="R4455">
            <v>3465.4</v>
          </cell>
          <cell r="S4455">
            <v>2501.3000000000002</v>
          </cell>
          <cell r="T4455">
            <v>105</v>
          </cell>
        </row>
        <row r="4456">
          <cell r="C4456" t="str">
            <v>город Пермь</v>
          </cell>
          <cell r="D4456" t="str">
            <v>г. Пермь, ул. Белинского, д. 47</v>
          </cell>
          <cell r="E4456" t="b">
            <v>1</v>
          </cell>
          <cell r="F4456">
            <v>1960</v>
          </cell>
          <cell r="H4456" t="str">
            <v>Кирпич</v>
          </cell>
          <cell r="L4456">
            <v>5</v>
          </cell>
          <cell r="M4456">
            <v>2</v>
          </cell>
          <cell r="Q4456">
            <v>1582</v>
          </cell>
          <cell r="R4456">
            <v>1581.7</v>
          </cell>
          <cell r="S4456">
            <v>1281.7</v>
          </cell>
          <cell r="T4456">
            <v>43</v>
          </cell>
        </row>
        <row r="4457">
          <cell r="C4457" t="str">
            <v>город Пермь</v>
          </cell>
          <cell r="D4457" t="str">
            <v>г. Пермь, ул. Белинского, д. 49</v>
          </cell>
          <cell r="E4457" t="b">
            <v>1</v>
          </cell>
          <cell r="F4457">
            <v>1962</v>
          </cell>
          <cell r="H4457" t="str">
            <v>Кирпич</v>
          </cell>
          <cell r="L4457">
            <v>5</v>
          </cell>
          <cell r="M4457">
            <v>4</v>
          </cell>
          <cell r="Q4457">
            <v>3363</v>
          </cell>
          <cell r="R4457">
            <v>2769.5</v>
          </cell>
          <cell r="S4457">
            <v>2769.5</v>
          </cell>
          <cell r="T4457">
            <v>121</v>
          </cell>
        </row>
        <row r="4458">
          <cell r="C4458" t="str">
            <v>город Пермь</v>
          </cell>
          <cell r="D4458" t="str">
            <v>г. Пермь, ул. Белинского, д. 51</v>
          </cell>
          <cell r="E4458" t="b">
            <v>1</v>
          </cell>
          <cell r="F4458">
            <v>1962</v>
          </cell>
          <cell r="H4458" t="str">
            <v>Кирпич</v>
          </cell>
          <cell r="L4458">
            <v>5</v>
          </cell>
          <cell r="M4458">
            <v>4</v>
          </cell>
          <cell r="Q4458">
            <v>3229</v>
          </cell>
          <cell r="R4458">
            <v>3226</v>
          </cell>
          <cell r="S4458">
            <v>2564.4</v>
          </cell>
          <cell r="T4458">
            <v>78</v>
          </cell>
        </row>
        <row r="4459">
          <cell r="C4459" t="str">
            <v>город Пермь</v>
          </cell>
          <cell r="D4459" t="str">
            <v>г. Пермь, ул. Белинского, д. 59</v>
          </cell>
          <cell r="E4459" t="b">
            <v>1</v>
          </cell>
          <cell r="F4459">
            <v>1960</v>
          </cell>
          <cell r="H4459" t="str">
            <v>Кирпич</v>
          </cell>
          <cell r="L4459">
            <v>5</v>
          </cell>
          <cell r="M4459">
            <v>2</v>
          </cell>
          <cell r="Q4459">
            <v>1769.2</v>
          </cell>
          <cell r="R4459">
            <v>1605.3</v>
          </cell>
          <cell r="S4459">
            <v>1605.3</v>
          </cell>
          <cell r="T4459">
            <v>72</v>
          </cell>
        </row>
        <row r="4460">
          <cell r="C4460" t="str">
            <v>город Пермь</v>
          </cell>
          <cell r="D4460" t="str">
            <v>г. Пермь, ул. Белинского, д. 31</v>
          </cell>
          <cell r="E4460" t="b">
            <v>1</v>
          </cell>
          <cell r="F4460">
            <v>2013</v>
          </cell>
          <cell r="H4460" t="str">
            <v>Железобетон</v>
          </cell>
          <cell r="L4460">
            <v>20</v>
          </cell>
          <cell r="M4460">
            <v>5</v>
          </cell>
          <cell r="N4460">
            <v>10</v>
          </cell>
          <cell r="O4460">
            <v>5</v>
          </cell>
          <cell r="P4460">
            <v>5</v>
          </cell>
          <cell r="Q4460">
            <v>62425.599999999999</v>
          </cell>
          <cell r="R4460">
            <v>51820.9</v>
          </cell>
          <cell r="S4460">
            <v>38997.9</v>
          </cell>
          <cell r="T4460">
            <v>948</v>
          </cell>
        </row>
        <row r="4461">
          <cell r="C4461" t="str">
            <v>город Пермь</v>
          </cell>
          <cell r="D4461" t="str">
            <v>г. Пермь, ул. Белоевская, д. 1</v>
          </cell>
          <cell r="E4461" t="b">
            <v>1</v>
          </cell>
          <cell r="F4461">
            <v>1977</v>
          </cell>
          <cell r="I4461" t="str">
            <v>скатная</v>
          </cell>
          <cell r="K4461" t="str">
            <v>имеется</v>
          </cell>
          <cell r="L4461">
            <v>5</v>
          </cell>
          <cell r="M4461">
            <v>4</v>
          </cell>
          <cell r="Q4461">
            <v>3144.2</v>
          </cell>
          <cell r="R4461">
            <v>3144.2</v>
          </cell>
          <cell r="S4461">
            <v>2102.4</v>
          </cell>
          <cell r="T4461">
            <v>154</v>
          </cell>
        </row>
        <row r="4462">
          <cell r="C4462" t="str">
            <v>город Пермь</v>
          </cell>
          <cell r="D4462" t="str">
            <v>г. Пермь, ул. Белоевская, д. 3</v>
          </cell>
          <cell r="E4462" t="b">
            <v>1</v>
          </cell>
          <cell r="F4462">
            <v>1978</v>
          </cell>
          <cell r="H4462" t="str">
            <v>Кирпич</v>
          </cell>
          <cell r="L4462">
            <v>5</v>
          </cell>
          <cell r="M4462">
            <v>4</v>
          </cell>
          <cell r="Q4462">
            <v>3514.1</v>
          </cell>
          <cell r="R4462">
            <v>3155.9</v>
          </cell>
          <cell r="S4462">
            <v>3155.9</v>
          </cell>
          <cell r="T4462">
            <v>176</v>
          </cell>
        </row>
        <row r="4463">
          <cell r="C4463" t="str">
            <v>город Пермь</v>
          </cell>
          <cell r="D4463" t="str">
            <v>г. Пермь, ул. Белозерская, д. 8</v>
          </cell>
          <cell r="E4463" t="b">
            <v>1</v>
          </cell>
          <cell r="F4463">
            <v>1966</v>
          </cell>
          <cell r="I4463" t="str">
            <v>скатная</v>
          </cell>
          <cell r="L4463">
            <v>5</v>
          </cell>
          <cell r="M4463">
            <v>4</v>
          </cell>
          <cell r="Q4463">
            <v>2654</v>
          </cell>
          <cell r="R4463">
            <v>1673</v>
          </cell>
          <cell r="S4463">
            <v>1673</v>
          </cell>
        </row>
        <row r="4464">
          <cell r="C4464" t="str">
            <v>город Пермь</v>
          </cell>
          <cell r="D4464" t="str">
            <v>г. Пермь, ул. Белозерская, д. 9</v>
          </cell>
          <cell r="E4464" t="b">
            <v>1</v>
          </cell>
          <cell r="F4464">
            <v>1956</v>
          </cell>
          <cell r="H4464" t="str">
            <v>Кирпич</v>
          </cell>
          <cell r="L4464">
            <v>5</v>
          </cell>
          <cell r="M4464">
            <v>2</v>
          </cell>
          <cell r="Q4464">
            <v>1742.1</v>
          </cell>
          <cell r="R4464">
            <v>1468.3</v>
          </cell>
          <cell r="S4464">
            <v>1468.3</v>
          </cell>
          <cell r="T4464">
            <v>67</v>
          </cell>
        </row>
        <row r="4465">
          <cell r="C4465" t="str">
            <v>город Пермь</v>
          </cell>
          <cell r="D4465" t="str">
            <v>г. Пермь, ул. Белозерская, д. 10</v>
          </cell>
          <cell r="E4465" t="b">
            <v>1</v>
          </cell>
          <cell r="F4465">
            <v>1955</v>
          </cell>
          <cell r="H4465" t="str">
            <v>Кирпич</v>
          </cell>
          <cell r="L4465">
            <v>2</v>
          </cell>
          <cell r="M4465">
            <v>1</v>
          </cell>
          <cell r="Q4465">
            <v>645.58000000000004</v>
          </cell>
          <cell r="R4465">
            <v>612.78</v>
          </cell>
          <cell r="S4465">
            <v>612.78</v>
          </cell>
          <cell r="T4465">
            <v>17</v>
          </cell>
        </row>
        <row r="4466">
          <cell r="C4466" t="str">
            <v>город Пермь</v>
          </cell>
          <cell r="D4466" t="str">
            <v>г. Пермь, ул. Белозерская, д. 14</v>
          </cell>
          <cell r="E4466" t="b">
            <v>1</v>
          </cell>
          <cell r="F4466">
            <v>1955</v>
          </cell>
          <cell r="H4466" t="str">
            <v>Шлакоблок</v>
          </cell>
          <cell r="L4466">
            <v>2</v>
          </cell>
          <cell r="M4466">
            <v>2</v>
          </cell>
          <cell r="Q4466">
            <v>625.4</v>
          </cell>
          <cell r="R4466">
            <v>546.6</v>
          </cell>
          <cell r="S4466">
            <v>546.6</v>
          </cell>
          <cell r="T4466">
            <v>60</v>
          </cell>
        </row>
        <row r="4467">
          <cell r="C4467" t="str">
            <v>город Пермь</v>
          </cell>
          <cell r="D4467" t="str">
            <v>г. Пермь, ул. Белозерская, д. 15</v>
          </cell>
          <cell r="E4467" t="b">
            <v>1</v>
          </cell>
          <cell r="F4467">
            <v>1956</v>
          </cell>
          <cell r="H4467" t="str">
            <v>Шлакоблок</v>
          </cell>
          <cell r="L4467">
            <v>2</v>
          </cell>
          <cell r="M4467">
            <v>2</v>
          </cell>
          <cell r="Q4467">
            <v>613.6</v>
          </cell>
          <cell r="R4467">
            <v>536.4</v>
          </cell>
          <cell r="S4467">
            <v>536.4</v>
          </cell>
          <cell r="T4467">
            <v>64</v>
          </cell>
        </row>
        <row r="4468">
          <cell r="C4468" t="str">
            <v>город Пермь</v>
          </cell>
          <cell r="D4468" t="str">
            <v>г. Пермь, ул. Белозерская, д. 17</v>
          </cell>
          <cell r="E4468" t="b">
            <v>1</v>
          </cell>
          <cell r="F4468">
            <v>1957</v>
          </cell>
          <cell r="H4468" t="str">
            <v>Шлакоблок</v>
          </cell>
          <cell r="L4468">
            <v>2</v>
          </cell>
          <cell r="M4468">
            <v>3</v>
          </cell>
          <cell r="Q4468">
            <v>1006.5</v>
          </cell>
          <cell r="R4468">
            <v>867.6</v>
          </cell>
          <cell r="S4468">
            <v>867.6</v>
          </cell>
          <cell r="T4468">
            <v>66</v>
          </cell>
        </row>
        <row r="4469">
          <cell r="C4469" t="str">
            <v>город Пермь</v>
          </cell>
          <cell r="D4469" t="str">
            <v>г. Пермь, ул. Белозерская, д. 30</v>
          </cell>
          <cell r="E4469" t="b">
            <v>1</v>
          </cell>
          <cell r="F4469">
            <v>2016</v>
          </cell>
          <cell r="I4469" t="str">
            <v>плоская</v>
          </cell>
          <cell r="J4469" t="str">
            <v>ГАЗ</v>
          </cell>
          <cell r="K4469" t="str">
            <v>имеется</v>
          </cell>
          <cell r="L4469">
            <v>18</v>
          </cell>
          <cell r="M4469">
            <v>1</v>
          </cell>
          <cell r="N4469">
            <v>2</v>
          </cell>
          <cell r="O4469">
            <v>1</v>
          </cell>
          <cell r="P4469">
            <v>1</v>
          </cell>
          <cell r="Q4469">
            <v>8256.2999999999993</v>
          </cell>
          <cell r="R4469">
            <v>7404.7</v>
          </cell>
          <cell r="S4469">
            <v>5175.7</v>
          </cell>
          <cell r="T4469">
            <v>254</v>
          </cell>
        </row>
        <row r="4470">
          <cell r="C4470" t="str">
            <v>город Пермь</v>
          </cell>
          <cell r="D4470" t="str">
            <v>г. Пермь, ул. Белозерская, д. 56</v>
          </cell>
          <cell r="E4470" t="b">
            <v>1</v>
          </cell>
          <cell r="F4470">
            <v>2022</v>
          </cell>
          <cell r="H4470" t="str">
            <v>из мелких бетонных блоков</v>
          </cell>
          <cell r="I4470" t="str">
            <v>плоская</v>
          </cell>
          <cell r="L4470">
            <v>10</v>
          </cell>
          <cell r="M4470">
            <v>2</v>
          </cell>
          <cell r="N4470">
            <v>2</v>
          </cell>
          <cell r="O4470">
            <v>2</v>
          </cell>
          <cell r="Q4470">
            <v>7766.9</v>
          </cell>
          <cell r="R4470">
            <v>7766.9</v>
          </cell>
          <cell r="S4470">
            <v>5546.3</v>
          </cell>
        </row>
        <row r="4471">
          <cell r="C4471" t="str">
            <v>город Пермь</v>
          </cell>
          <cell r="D4471" t="str">
            <v>г. Пермь, ул. Бенгальская, д. 2</v>
          </cell>
          <cell r="E4471" t="b">
            <v>1</v>
          </cell>
          <cell r="F4471">
            <v>1971</v>
          </cell>
          <cell r="H4471" t="str">
            <v>Кирпич</v>
          </cell>
          <cell r="L4471">
            <v>5</v>
          </cell>
          <cell r="M4471">
            <v>4</v>
          </cell>
          <cell r="Q4471">
            <v>4382.8999999999996</v>
          </cell>
          <cell r="R4471">
            <v>4112.5999999999995</v>
          </cell>
          <cell r="S4471">
            <v>2683.3</v>
          </cell>
          <cell r="T4471">
            <v>120</v>
          </cell>
        </row>
        <row r="4472">
          <cell r="C4472" t="str">
            <v>город Пермь</v>
          </cell>
          <cell r="D4472" t="str">
            <v>г. Пермь, ул. Бенгальская, д. 6</v>
          </cell>
          <cell r="E4472" t="b">
            <v>1</v>
          </cell>
          <cell r="F4472">
            <v>1974</v>
          </cell>
          <cell r="H4472" t="str">
            <v>Кирпич</v>
          </cell>
          <cell r="L4472">
            <v>5</v>
          </cell>
          <cell r="M4472">
            <v>1</v>
          </cell>
          <cell r="Q4472">
            <v>4704.5</v>
          </cell>
          <cell r="R4472">
            <v>3738.5</v>
          </cell>
          <cell r="S4472">
            <v>3738.5</v>
          </cell>
          <cell r="T4472">
            <v>219</v>
          </cell>
        </row>
        <row r="4473">
          <cell r="C4473" t="str">
            <v>город Пермь</v>
          </cell>
          <cell r="D4473" t="str">
            <v>г. Пермь, ул. Бенгальская, д. 8</v>
          </cell>
          <cell r="E4473" t="b">
            <v>1</v>
          </cell>
          <cell r="F4473">
            <v>1977</v>
          </cell>
          <cell r="I4473" t="str">
            <v>плоская</v>
          </cell>
          <cell r="K4473" t="str">
            <v>имеется</v>
          </cell>
          <cell r="L4473">
            <v>5</v>
          </cell>
          <cell r="M4473">
            <v>6</v>
          </cell>
          <cell r="Q4473">
            <v>4902.3</v>
          </cell>
          <cell r="R4473">
            <v>4388.8</v>
          </cell>
          <cell r="S4473">
            <v>4388.8</v>
          </cell>
          <cell r="T4473">
            <v>210</v>
          </cell>
        </row>
        <row r="4474">
          <cell r="C4474" t="str">
            <v>город Пермь</v>
          </cell>
          <cell r="D4474" t="str">
            <v>г. Пермь, ул. Бенгальская, д. 10</v>
          </cell>
          <cell r="E4474" t="b">
            <v>1</v>
          </cell>
          <cell r="F4474">
            <v>1993</v>
          </cell>
          <cell r="H4474" t="str">
            <v>Панель</v>
          </cell>
          <cell r="L4474">
            <v>5</v>
          </cell>
          <cell r="M4474">
            <v>6</v>
          </cell>
          <cell r="Q4474">
            <v>4759.8999999999996</v>
          </cell>
          <cell r="R4474">
            <v>3700</v>
          </cell>
          <cell r="S4474">
            <v>3700</v>
          </cell>
          <cell r="T4474">
            <v>208</v>
          </cell>
        </row>
        <row r="4475">
          <cell r="C4475" t="str">
            <v>город Пермь</v>
          </cell>
          <cell r="D4475" t="str">
            <v>г. Пермь, ул. Бенгальская, д. 12</v>
          </cell>
          <cell r="E4475" t="b">
            <v>1</v>
          </cell>
          <cell r="F4475">
            <v>1986</v>
          </cell>
          <cell r="H4475" t="str">
            <v>Панель</v>
          </cell>
          <cell r="L4475">
            <v>5</v>
          </cell>
          <cell r="M4475">
            <v>4</v>
          </cell>
          <cell r="Q4475">
            <v>2608.8000000000002</v>
          </cell>
          <cell r="R4475">
            <v>1788.7000000000003</v>
          </cell>
          <cell r="S4475">
            <v>1788.7</v>
          </cell>
          <cell r="T4475">
            <v>141</v>
          </cell>
        </row>
        <row r="4476">
          <cell r="C4476" t="str">
            <v>город Пермь</v>
          </cell>
          <cell r="D4476" t="str">
            <v>г. Пермь, ул. Бенгальская, д. 14</v>
          </cell>
          <cell r="E4476" t="b">
            <v>1</v>
          </cell>
          <cell r="F4476">
            <v>1985</v>
          </cell>
          <cell r="I4476" t="str">
            <v>плоская</v>
          </cell>
          <cell r="K4476" t="str">
            <v>имеется</v>
          </cell>
          <cell r="L4476">
            <v>5</v>
          </cell>
          <cell r="M4476">
            <v>6</v>
          </cell>
          <cell r="Q4476">
            <v>4892.1000000000004</v>
          </cell>
          <cell r="R4476">
            <v>3896.8</v>
          </cell>
          <cell r="S4476">
            <v>3896.8</v>
          </cell>
          <cell r="T4476">
            <v>204</v>
          </cell>
        </row>
        <row r="4477">
          <cell r="C4477" t="str">
            <v>город Пермь</v>
          </cell>
          <cell r="D4477" t="str">
            <v>г. Пермь, ул. Бенгальская, д. 16</v>
          </cell>
          <cell r="E4477" t="b">
            <v>1</v>
          </cell>
          <cell r="F4477">
            <v>1980</v>
          </cell>
          <cell r="H4477" t="str">
            <v>Панель</v>
          </cell>
          <cell r="L4477">
            <v>5</v>
          </cell>
          <cell r="M4477">
            <v>6</v>
          </cell>
          <cell r="Q4477">
            <v>3923.1</v>
          </cell>
          <cell r="R4477">
            <v>2638.2</v>
          </cell>
          <cell r="S4477">
            <v>2638.2</v>
          </cell>
          <cell r="T4477">
            <v>209</v>
          </cell>
        </row>
        <row r="4478">
          <cell r="C4478" t="str">
            <v>город Пермь</v>
          </cell>
          <cell r="D4478" t="str">
            <v>г. Пермь, ул. Бенгальская, д. 18</v>
          </cell>
          <cell r="E4478" t="b">
            <v>1</v>
          </cell>
          <cell r="F4478">
            <v>1982</v>
          </cell>
          <cell r="H4478" t="str">
            <v>Панель</v>
          </cell>
          <cell r="L4478">
            <v>5</v>
          </cell>
          <cell r="M4478">
            <v>6</v>
          </cell>
          <cell r="Q4478">
            <v>3910.3</v>
          </cell>
          <cell r="R4478">
            <v>2624.6000000000004</v>
          </cell>
          <cell r="S4478">
            <v>2624.6</v>
          </cell>
          <cell r="T4478">
            <v>217</v>
          </cell>
        </row>
        <row r="4479">
          <cell r="C4479" t="str">
            <v>город Пермь</v>
          </cell>
          <cell r="D4479" t="str">
            <v>г. Пермь, ул. Бенгальская, д. 20</v>
          </cell>
          <cell r="E4479" t="b">
            <v>1</v>
          </cell>
          <cell r="F4479">
            <v>1983</v>
          </cell>
          <cell r="G4479" t="str">
            <v>2021-Рфа</v>
          </cell>
          <cell r="H4479" t="str">
            <v>панель</v>
          </cell>
          <cell r="I4479" t="str">
            <v>плоская</v>
          </cell>
          <cell r="K4479" t="str">
            <v>имеется</v>
          </cell>
          <cell r="L4479">
            <v>5</v>
          </cell>
          <cell r="M4479">
            <v>6</v>
          </cell>
          <cell r="Q4479">
            <v>4462.7</v>
          </cell>
          <cell r="R4479">
            <v>3876.8</v>
          </cell>
          <cell r="S4479">
            <v>3876.8</v>
          </cell>
          <cell r="T4479">
            <v>205</v>
          </cell>
        </row>
        <row r="4480">
          <cell r="C4480" t="str">
            <v>город Пермь</v>
          </cell>
          <cell r="D4480" t="str">
            <v>г. Пермь, ул. Бенгальская, д. 10А</v>
          </cell>
          <cell r="E4480" t="b">
            <v>1</v>
          </cell>
          <cell r="F4480">
            <v>1997</v>
          </cell>
          <cell r="I4480" t="str">
            <v>скатная</v>
          </cell>
          <cell r="L4480">
            <v>5</v>
          </cell>
          <cell r="M4480">
            <v>6</v>
          </cell>
          <cell r="Q4480">
            <v>4129.3</v>
          </cell>
          <cell r="R4480">
            <v>2514.8000000000002</v>
          </cell>
          <cell r="S4480">
            <v>2514.8000000000002</v>
          </cell>
        </row>
        <row r="4481">
          <cell r="C4481" t="str">
            <v>город Пермь</v>
          </cell>
          <cell r="D4481" t="str">
            <v>г. Пермь, ул. Блюхера, д. 3</v>
          </cell>
          <cell r="E4481" t="b">
            <v>1</v>
          </cell>
          <cell r="F4481">
            <v>1967</v>
          </cell>
          <cell r="H4481" t="str">
            <v>Панель</v>
          </cell>
          <cell r="L4481">
            <v>5</v>
          </cell>
          <cell r="M4481">
            <v>6</v>
          </cell>
          <cell r="Q4481">
            <v>4998.8</v>
          </cell>
          <cell r="R4481">
            <v>4414</v>
          </cell>
          <cell r="S4481">
            <v>4414</v>
          </cell>
          <cell r="T4481">
            <v>231</v>
          </cell>
        </row>
        <row r="4482">
          <cell r="C4482" t="str">
            <v>город Пермь</v>
          </cell>
          <cell r="D4482" t="str">
            <v>г. Пермь, ул. Блюхера, д. 5</v>
          </cell>
          <cell r="E4482" t="b">
            <v>1</v>
          </cell>
          <cell r="F4482">
            <v>1967</v>
          </cell>
          <cell r="H4482" t="str">
            <v>Панель</v>
          </cell>
          <cell r="L4482">
            <v>5</v>
          </cell>
          <cell r="M4482">
            <v>6</v>
          </cell>
          <cell r="Q4482">
            <v>5010.5</v>
          </cell>
          <cell r="R4482">
            <v>4414.13</v>
          </cell>
          <cell r="S4482">
            <v>4414.13</v>
          </cell>
          <cell r="T4482">
            <v>220</v>
          </cell>
        </row>
        <row r="4483">
          <cell r="C4483" t="str">
            <v>город Пермь</v>
          </cell>
          <cell r="D4483" t="str">
            <v>г. Пермь, ул. Блюхера, д. 7</v>
          </cell>
          <cell r="E4483" t="b">
            <v>1</v>
          </cell>
          <cell r="F4483">
            <v>1967</v>
          </cell>
          <cell r="H4483" t="str">
            <v>Панель</v>
          </cell>
          <cell r="L4483">
            <v>5</v>
          </cell>
          <cell r="M4483">
            <v>6</v>
          </cell>
          <cell r="Q4483">
            <v>4973.3</v>
          </cell>
          <cell r="R4483">
            <v>4357.74</v>
          </cell>
          <cell r="S4483">
            <v>4357.74</v>
          </cell>
          <cell r="T4483">
            <v>215</v>
          </cell>
        </row>
        <row r="4484">
          <cell r="C4484" t="str">
            <v>город Пермь</v>
          </cell>
          <cell r="D4484" t="str">
            <v>г. Пермь, ул. Блюхера, д. 7А</v>
          </cell>
          <cell r="E4484" t="b">
            <v>1</v>
          </cell>
          <cell r="F4484">
            <v>2000</v>
          </cell>
          <cell r="I4484" t="str">
            <v>плоская</v>
          </cell>
          <cell r="K4484" t="str">
            <v>имеется</v>
          </cell>
          <cell r="L4484">
            <v>10</v>
          </cell>
          <cell r="M4484">
            <v>1</v>
          </cell>
          <cell r="N4484">
            <v>1</v>
          </cell>
          <cell r="O4484">
            <v>1</v>
          </cell>
          <cell r="Q4484">
            <v>4907.7</v>
          </cell>
          <cell r="R4484">
            <v>4162.1000000000004</v>
          </cell>
          <cell r="S4484">
            <v>3330.1</v>
          </cell>
          <cell r="T4484">
            <v>49</v>
          </cell>
        </row>
        <row r="4485">
          <cell r="C4485" t="str">
            <v>город Пермь</v>
          </cell>
          <cell r="D4485" t="str">
            <v>г. Пермь, ул. Богдана Хмельницкого, д. 1</v>
          </cell>
          <cell r="E4485" t="b">
            <v>1</v>
          </cell>
          <cell r="F4485">
            <v>1959</v>
          </cell>
          <cell r="H4485" t="str">
            <v>Кирпич</v>
          </cell>
          <cell r="L4485">
            <v>3</v>
          </cell>
          <cell r="M4485">
            <v>3</v>
          </cell>
          <cell r="Q4485">
            <v>1656.1</v>
          </cell>
          <cell r="R4485">
            <v>1517.4</v>
          </cell>
          <cell r="S4485">
            <v>1342.9</v>
          </cell>
          <cell r="T4485">
            <v>86</v>
          </cell>
        </row>
        <row r="4486">
          <cell r="C4486" t="str">
            <v>город Пермь</v>
          </cell>
          <cell r="D4486" t="str">
            <v>г. Пермь, ул. Богдана Хмельницкого, д. 3</v>
          </cell>
          <cell r="E4486" t="b">
            <v>1</v>
          </cell>
          <cell r="F4486">
            <v>1960</v>
          </cell>
          <cell r="H4486" t="str">
            <v>Кирпич</v>
          </cell>
          <cell r="L4486">
            <v>3</v>
          </cell>
          <cell r="M4486">
            <v>3</v>
          </cell>
          <cell r="Q4486">
            <v>1669.6</v>
          </cell>
          <cell r="R4486">
            <v>1513.4</v>
          </cell>
          <cell r="S4486">
            <v>1513.4</v>
          </cell>
          <cell r="T4486">
            <v>71</v>
          </cell>
        </row>
        <row r="4487">
          <cell r="C4487" t="str">
            <v>город Пермь</v>
          </cell>
          <cell r="D4487" t="str">
            <v>г. Пермь, ул. Богдана Хмельницкого, д. 5</v>
          </cell>
          <cell r="E4487" t="b">
            <v>1</v>
          </cell>
          <cell r="F4487">
            <v>1960</v>
          </cell>
          <cell r="H4487" t="str">
            <v>Кирпич</v>
          </cell>
          <cell r="L4487">
            <v>3</v>
          </cell>
          <cell r="M4487">
            <v>3</v>
          </cell>
          <cell r="Q4487">
            <v>1690.6</v>
          </cell>
          <cell r="R4487">
            <v>1532.5</v>
          </cell>
          <cell r="S4487">
            <v>1532.5</v>
          </cell>
          <cell r="T4487">
            <v>91</v>
          </cell>
        </row>
        <row r="4488">
          <cell r="C4488" t="str">
            <v>город Пермь</v>
          </cell>
          <cell r="D4488" t="str">
            <v>г. Пермь, ул. Богдана Хмельницкого, д. 7</v>
          </cell>
          <cell r="E4488" t="b">
            <v>1</v>
          </cell>
          <cell r="F4488">
            <v>1959</v>
          </cell>
          <cell r="H4488" t="str">
            <v>Кирпич</v>
          </cell>
          <cell r="L4488">
            <v>3</v>
          </cell>
          <cell r="M4488">
            <v>3</v>
          </cell>
          <cell r="Q4488">
            <v>1640.5</v>
          </cell>
          <cell r="R4488">
            <v>1460.1</v>
          </cell>
          <cell r="S4488">
            <v>1371.33</v>
          </cell>
          <cell r="T4488">
            <v>70</v>
          </cell>
        </row>
        <row r="4489">
          <cell r="C4489" t="str">
            <v>город Пермь</v>
          </cell>
          <cell r="D4489" t="str">
            <v>г. Пермь, ул. Богдана Хмельницкого, д. 9</v>
          </cell>
          <cell r="E4489" t="b">
            <v>1</v>
          </cell>
          <cell r="F4489">
            <v>1960</v>
          </cell>
          <cell r="H4489" t="str">
            <v>Кирпич</v>
          </cell>
          <cell r="L4489">
            <v>3</v>
          </cell>
          <cell r="M4489">
            <v>3</v>
          </cell>
          <cell r="Q4489">
            <v>1661.4</v>
          </cell>
          <cell r="R4489">
            <v>1465.8</v>
          </cell>
          <cell r="S4489">
            <v>1465.8</v>
          </cell>
          <cell r="T4489">
            <v>82</v>
          </cell>
        </row>
        <row r="4490">
          <cell r="C4490" t="str">
            <v>город Пермь</v>
          </cell>
          <cell r="D4490" t="str">
            <v>г. Пермь, ул. Богдана Хмельницкого, д. 11</v>
          </cell>
          <cell r="E4490" t="b">
            <v>1</v>
          </cell>
          <cell r="F4490">
            <v>1960</v>
          </cell>
          <cell r="H4490" t="str">
            <v>Кирпич</v>
          </cell>
          <cell r="L4490">
            <v>3</v>
          </cell>
          <cell r="M4490">
            <v>3</v>
          </cell>
          <cell r="Q4490">
            <v>1687</v>
          </cell>
          <cell r="R4490">
            <v>1543.5</v>
          </cell>
          <cell r="S4490">
            <v>1543.5</v>
          </cell>
          <cell r="T4490">
            <v>93</v>
          </cell>
        </row>
        <row r="4491">
          <cell r="C4491" t="str">
            <v>город Пермь</v>
          </cell>
          <cell r="D4491" t="str">
            <v>г. Пермь, ул. Богдана Хмельницкого, д. 12</v>
          </cell>
          <cell r="E4491" t="b">
            <v>1</v>
          </cell>
          <cell r="F4491">
            <v>2014</v>
          </cell>
          <cell r="I4491" t="str">
            <v>скатная</v>
          </cell>
          <cell r="J4491" t="str">
            <v>ГАЗ ГВС</v>
          </cell>
          <cell r="K4491" t="str">
            <v>не имеется</v>
          </cell>
          <cell r="L4491">
            <v>4</v>
          </cell>
          <cell r="M4491">
            <v>2</v>
          </cell>
          <cell r="Q4491">
            <v>1765.6</v>
          </cell>
          <cell r="R4491">
            <v>1195.5999999999999</v>
          </cell>
          <cell r="S4491">
            <v>1765.6</v>
          </cell>
          <cell r="T4491">
            <v>50</v>
          </cell>
        </row>
        <row r="4492">
          <cell r="C4492" t="str">
            <v>город Пермь</v>
          </cell>
          <cell r="D4492" t="str">
            <v>г. Пермь, ул. Богдана Хмельницкого, д. 13</v>
          </cell>
          <cell r="E4492" t="b">
            <v>1</v>
          </cell>
          <cell r="F4492">
            <v>1981</v>
          </cell>
          <cell r="H4492" t="str">
            <v>Панель</v>
          </cell>
          <cell r="L4492">
            <v>5</v>
          </cell>
          <cell r="M4492">
            <v>6</v>
          </cell>
          <cell r="Q4492">
            <v>4417.5</v>
          </cell>
          <cell r="R4492">
            <v>3458</v>
          </cell>
          <cell r="S4492">
            <v>3250.9</v>
          </cell>
          <cell r="T4492">
            <v>218</v>
          </cell>
        </row>
        <row r="4493">
          <cell r="C4493" t="str">
            <v>город Пермь</v>
          </cell>
          <cell r="D4493" t="str">
            <v>г. Пермь, ул. Богдана Хмельницкого, д. 21</v>
          </cell>
          <cell r="E4493" t="b">
            <v>1</v>
          </cell>
          <cell r="F4493">
            <v>1977</v>
          </cell>
          <cell r="H4493" t="str">
            <v>Кирпич</v>
          </cell>
          <cell r="L4493">
            <v>5</v>
          </cell>
          <cell r="M4493">
            <v>4</v>
          </cell>
          <cell r="Q4493">
            <v>3819.9</v>
          </cell>
          <cell r="R4493">
            <v>3465.8</v>
          </cell>
          <cell r="S4493">
            <v>2722.1</v>
          </cell>
          <cell r="T4493">
            <v>140</v>
          </cell>
        </row>
        <row r="4494">
          <cell r="C4494" t="str">
            <v>город Пермь</v>
          </cell>
          <cell r="D4494" t="str">
            <v>г. Пермь, ул. Богдана Хмельницкого, д. 22</v>
          </cell>
          <cell r="E4494" t="b">
            <v>1</v>
          </cell>
          <cell r="F4494">
            <v>1976</v>
          </cell>
          <cell r="H4494" t="str">
            <v>Панель</v>
          </cell>
          <cell r="L4494">
            <v>5</v>
          </cell>
          <cell r="M4494">
            <v>6</v>
          </cell>
          <cell r="Q4494">
            <v>4903.2</v>
          </cell>
          <cell r="R4494">
            <v>4395.6000000000004</v>
          </cell>
          <cell r="S4494">
            <v>4395.6000000000004</v>
          </cell>
          <cell r="T4494">
            <v>264</v>
          </cell>
        </row>
        <row r="4495">
          <cell r="C4495" t="str">
            <v>город Пермь</v>
          </cell>
          <cell r="D4495" t="str">
            <v>г. Пермь, ул. Богдана Хмельницкого, д. 23</v>
          </cell>
          <cell r="E4495" t="b">
            <v>1</v>
          </cell>
          <cell r="F4495">
            <v>1974</v>
          </cell>
          <cell r="I4495" t="str">
            <v>плоская</v>
          </cell>
          <cell r="K4495" t="str">
            <v>имеется</v>
          </cell>
          <cell r="L4495">
            <v>5</v>
          </cell>
          <cell r="M4495">
            <v>3</v>
          </cell>
          <cell r="Q4495">
            <v>6070.3</v>
          </cell>
          <cell r="R4495">
            <v>3727.9</v>
          </cell>
          <cell r="S4495">
            <v>6070.3</v>
          </cell>
          <cell r="T4495">
            <v>286</v>
          </cell>
        </row>
        <row r="4496">
          <cell r="C4496" t="str">
            <v>город Пермь</v>
          </cell>
          <cell r="D4496" t="str">
            <v>г. Пермь, ул. Богдана Хмельницкого, д. 24</v>
          </cell>
          <cell r="E4496" t="b">
            <v>1</v>
          </cell>
          <cell r="F4496">
            <v>1975</v>
          </cell>
          <cell r="H4496" t="str">
            <v>Панель</v>
          </cell>
          <cell r="L4496">
            <v>5</v>
          </cell>
          <cell r="M4496">
            <v>4</v>
          </cell>
          <cell r="Q4496">
            <v>3035.3</v>
          </cell>
          <cell r="R4496">
            <v>2701.1</v>
          </cell>
          <cell r="S4496">
            <v>2701.1</v>
          </cell>
          <cell r="T4496">
            <v>142</v>
          </cell>
        </row>
        <row r="4497">
          <cell r="C4497" t="str">
            <v>город Пермь</v>
          </cell>
          <cell r="D4497" t="str">
            <v>г. Пермь, ул. Богдана Хмельницкого, д. 25</v>
          </cell>
          <cell r="E4497" t="b">
            <v>1</v>
          </cell>
          <cell r="F4497">
            <v>1976</v>
          </cell>
          <cell r="H4497" t="str">
            <v>панель</v>
          </cell>
          <cell r="L4497">
            <v>9</v>
          </cell>
          <cell r="M4497">
            <v>2</v>
          </cell>
          <cell r="N4497">
            <v>2</v>
          </cell>
          <cell r="O4497">
            <v>2</v>
          </cell>
          <cell r="Q4497">
            <v>3855</v>
          </cell>
          <cell r="R4497">
            <v>3855</v>
          </cell>
          <cell r="S4497">
            <v>3855</v>
          </cell>
        </row>
        <row r="4498">
          <cell r="C4498" t="str">
            <v>город Пермь</v>
          </cell>
          <cell r="D4498" t="str">
            <v>г. Пермь, ул. Богдана Хмельницкого, д. 26</v>
          </cell>
          <cell r="E4498" t="b">
            <v>1</v>
          </cell>
          <cell r="F4498">
            <v>1960</v>
          </cell>
          <cell r="H4498" t="str">
            <v>Кирпич</v>
          </cell>
          <cell r="L4498">
            <v>2</v>
          </cell>
          <cell r="M4498">
            <v>2</v>
          </cell>
          <cell r="Q4498">
            <v>629</v>
          </cell>
          <cell r="R4498">
            <v>617.1</v>
          </cell>
          <cell r="S4498">
            <v>538.73</v>
          </cell>
          <cell r="T4498">
            <v>48</v>
          </cell>
        </row>
        <row r="4499">
          <cell r="C4499" t="str">
            <v>город Пермь</v>
          </cell>
          <cell r="D4499" t="str">
            <v>г. Пермь, ул. Богдана Хмельницкого, д. 27</v>
          </cell>
          <cell r="E4499" t="b">
            <v>1</v>
          </cell>
          <cell r="F4499">
            <v>1975</v>
          </cell>
          <cell r="H4499" t="str">
            <v>Панель</v>
          </cell>
          <cell r="L4499">
            <v>5</v>
          </cell>
          <cell r="Q4499">
            <v>3919</v>
          </cell>
          <cell r="R4499">
            <v>3886.6</v>
          </cell>
          <cell r="S4499">
            <v>3886.6</v>
          </cell>
          <cell r="T4499">
            <v>162</v>
          </cell>
        </row>
        <row r="4500">
          <cell r="C4500" t="str">
            <v>город Пермь</v>
          </cell>
          <cell r="D4500" t="str">
            <v>г. Пермь, ул. Богдана Хмельницкого, д. 29</v>
          </cell>
          <cell r="E4500" t="b">
            <v>1</v>
          </cell>
          <cell r="F4500">
            <v>1975</v>
          </cell>
          <cell r="H4500" t="str">
            <v>Панель</v>
          </cell>
          <cell r="L4500">
            <v>5</v>
          </cell>
          <cell r="M4500">
            <v>6</v>
          </cell>
          <cell r="Q4500">
            <v>4438.8999999999996</v>
          </cell>
          <cell r="R4500">
            <v>3888</v>
          </cell>
          <cell r="S4500">
            <v>3888</v>
          </cell>
          <cell r="T4500">
            <v>226</v>
          </cell>
        </row>
        <row r="4501">
          <cell r="C4501" t="str">
            <v>город Пермь</v>
          </cell>
          <cell r="D4501" t="str">
            <v>г. Пермь, ул. Богдана Хмельницкого, д. 30</v>
          </cell>
          <cell r="E4501" t="b">
            <v>1</v>
          </cell>
          <cell r="F4501">
            <v>1962</v>
          </cell>
          <cell r="H4501" t="str">
            <v>Панели</v>
          </cell>
          <cell r="L4501">
            <v>5</v>
          </cell>
          <cell r="M4501">
            <v>3</v>
          </cell>
          <cell r="Q4501">
            <v>2543.1999999999998</v>
          </cell>
          <cell r="R4501">
            <v>2321</v>
          </cell>
          <cell r="S4501">
            <v>2177.6999999999998</v>
          </cell>
          <cell r="T4501">
            <v>168</v>
          </cell>
        </row>
        <row r="4502">
          <cell r="C4502" t="str">
            <v>город Пермь</v>
          </cell>
          <cell r="D4502" t="str">
            <v>г. Пермь, ул. Богдана Хмельницкого, д. 31</v>
          </cell>
          <cell r="E4502" t="b">
            <v>1</v>
          </cell>
          <cell r="F4502">
            <v>1976</v>
          </cell>
          <cell r="H4502" t="str">
            <v>Панель</v>
          </cell>
          <cell r="L4502">
            <v>5</v>
          </cell>
          <cell r="Q4502">
            <v>3895</v>
          </cell>
          <cell r="R4502">
            <v>3860.8</v>
          </cell>
          <cell r="S4502">
            <v>3860.8</v>
          </cell>
          <cell r="T4502">
            <v>186</v>
          </cell>
        </row>
        <row r="4503">
          <cell r="C4503" t="str">
            <v>город Пермь</v>
          </cell>
          <cell r="D4503" t="str">
            <v>г. Пермь, ул. Богдана Хмельницкого, д. 36</v>
          </cell>
          <cell r="E4503" t="b">
            <v>1</v>
          </cell>
          <cell r="F4503">
            <v>1965</v>
          </cell>
          <cell r="H4503" t="str">
            <v>Кирпич</v>
          </cell>
          <cell r="L4503">
            <v>5</v>
          </cell>
          <cell r="M4503">
            <v>2</v>
          </cell>
          <cell r="Q4503">
            <v>1727.8</v>
          </cell>
          <cell r="R4503">
            <v>1582.3999999999999</v>
          </cell>
          <cell r="S4503">
            <v>1539.8</v>
          </cell>
          <cell r="T4503">
            <v>78</v>
          </cell>
        </row>
        <row r="4504">
          <cell r="C4504" t="str">
            <v>город Пермь</v>
          </cell>
          <cell r="D4504" t="str">
            <v>г. Пермь, ул. Богдана Хмельницкого, д. 52</v>
          </cell>
          <cell r="E4504" t="b">
            <v>1</v>
          </cell>
          <cell r="F4504">
            <v>1978</v>
          </cell>
          <cell r="H4504" t="str">
            <v>панель</v>
          </cell>
          <cell r="I4504" t="str">
            <v>плоская</v>
          </cell>
          <cell r="L4504">
            <v>9</v>
          </cell>
          <cell r="M4504">
            <v>3</v>
          </cell>
          <cell r="N4504">
            <v>3</v>
          </cell>
          <cell r="O4504">
            <v>3</v>
          </cell>
          <cell r="Q4504">
            <v>6692.4</v>
          </cell>
          <cell r="R4504">
            <v>6692.4</v>
          </cell>
          <cell r="S4504">
            <v>5719.9</v>
          </cell>
        </row>
        <row r="4505">
          <cell r="C4505" t="str">
            <v>город Пермь</v>
          </cell>
          <cell r="D4505" t="str">
            <v>г. Пермь, ул. Богдана Хмельницкого, д. 54</v>
          </cell>
          <cell r="E4505" t="b">
            <v>1</v>
          </cell>
          <cell r="F4505">
            <v>1974</v>
          </cell>
          <cell r="H4505" t="str">
            <v>Панели</v>
          </cell>
          <cell r="L4505">
            <v>5</v>
          </cell>
          <cell r="M4505">
            <v>6</v>
          </cell>
          <cell r="Q4505">
            <v>3789.3</v>
          </cell>
          <cell r="R4505">
            <v>2562.9</v>
          </cell>
          <cell r="S4505">
            <v>2562.9</v>
          </cell>
          <cell r="T4505">
            <v>213</v>
          </cell>
        </row>
        <row r="4506">
          <cell r="C4506" t="str">
            <v>город Пермь</v>
          </cell>
          <cell r="D4506" t="str">
            <v>г. Пермь, ул. Богдана Хмельницкого, д. 56</v>
          </cell>
          <cell r="E4506" t="b">
            <v>1</v>
          </cell>
          <cell r="F4506">
            <v>1972</v>
          </cell>
          <cell r="H4506" t="str">
            <v>Кирпич</v>
          </cell>
          <cell r="L4506">
            <v>5</v>
          </cell>
          <cell r="M4506">
            <v>2</v>
          </cell>
          <cell r="Q4506">
            <v>3822.9</v>
          </cell>
          <cell r="R4506">
            <v>3656.5</v>
          </cell>
          <cell r="S4506">
            <v>2891.9</v>
          </cell>
          <cell r="T4506">
            <v>367</v>
          </cell>
        </row>
        <row r="4507">
          <cell r="C4507" t="str">
            <v>город Пермь</v>
          </cell>
          <cell r="D4507" t="str">
            <v>г. Пермь, ул. Богдана Хмельницкого, д. 58</v>
          </cell>
          <cell r="E4507" t="b">
            <v>1</v>
          </cell>
          <cell r="F4507">
            <v>1972</v>
          </cell>
          <cell r="H4507" t="str">
            <v>Кирпич</v>
          </cell>
          <cell r="L4507">
            <v>5</v>
          </cell>
          <cell r="M4507">
            <v>2</v>
          </cell>
          <cell r="Q4507">
            <v>3070.5</v>
          </cell>
          <cell r="R4507">
            <v>2022.6</v>
          </cell>
          <cell r="S4507">
            <v>2022.6</v>
          </cell>
          <cell r="T4507">
            <v>224</v>
          </cell>
        </row>
        <row r="4508">
          <cell r="C4508" t="str">
            <v>город Пермь</v>
          </cell>
          <cell r="D4508" t="str">
            <v>г. Пермь, ул. Богдана Хмельницкого, д. 2А</v>
          </cell>
          <cell r="E4508" t="b">
            <v>1</v>
          </cell>
          <cell r="F4508">
            <v>1958</v>
          </cell>
          <cell r="H4508" t="str">
            <v>Кирпич</v>
          </cell>
          <cell r="L4508">
            <v>2</v>
          </cell>
          <cell r="M4508">
            <v>4</v>
          </cell>
          <cell r="Q4508">
            <v>1472.4</v>
          </cell>
          <cell r="R4508">
            <v>1335.6</v>
          </cell>
          <cell r="S4508">
            <v>1335.6</v>
          </cell>
          <cell r="T4508">
            <v>74</v>
          </cell>
        </row>
        <row r="4509">
          <cell r="C4509" t="str">
            <v>город Пермь</v>
          </cell>
          <cell r="D4509" t="str">
            <v>г. Пермь, ул. Богдана Хмельницкого, д. 11/2</v>
          </cell>
          <cell r="E4509" t="b">
            <v>1</v>
          </cell>
          <cell r="F4509">
            <v>1989</v>
          </cell>
          <cell r="I4509" t="str">
            <v>плоская</v>
          </cell>
          <cell r="K4509" t="str">
            <v>не имеется</v>
          </cell>
          <cell r="L4509">
            <v>10</v>
          </cell>
          <cell r="M4509">
            <v>4</v>
          </cell>
          <cell r="N4509">
            <v>4</v>
          </cell>
          <cell r="O4509">
            <v>4</v>
          </cell>
          <cell r="Q4509">
            <v>10610.8</v>
          </cell>
          <cell r="R4509">
            <v>8943.2999999999993</v>
          </cell>
          <cell r="S4509">
            <v>10610.8</v>
          </cell>
          <cell r="T4509">
            <v>432</v>
          </cell>
        </row>
        <row r="4510">
          <cell r="C4510" t="str">
            <v>город Пермь</v>
          </cell>
          <cell r="D4510" t="str">
            <v>г. Пермь, ул. Богдана Хмельницкого, д. 58Б</v>
          </cell>
          <cell r="E4510" t="b">
            <v>1</v>
          </cell>
          <cell r="F4510">
            <v>1976</v>
          </cell>
          <cell r="H4510" t="str">
            <v>Кирпич</v>
          </cell>
          <cell r="L4510">
            <v>5</v>
          </cell>
          <cell r="M4510">
            <v>3</v>
          </cell>
          <cell r="Q4510">
            <v>3629.8</v>
          </cell>
          <cell r="R4510">
            <v>3407.4</v>
          </cell>
          <cell r="S4510">
            <v>3407.4</v>
          </cell>
          <cell r="T4510">
            <v>382</v>
          </cell>
        </row>
        <row r="4511">
          <cell r="C4511" t="str">
            <v>город Пермь</v>
          </cell>
          <cell r="D4511" t="str">
            <v>г. Пермь, ул. Боровая, д. 2</v>
          </cell>
          <cell r="E4511" t="b">
            <v>1</v>
          </cell>
          <cell r="F4511">
            <v>2013</v>
          </cell>
          <cell r="I4511" t="str">
            <v>плоская</v>
          </cell>
          <cell r="J4511" t="str">
            <v>ГАЗ</v>
          </cell>
          <cell r="K4511" t="str">
            <v>имеется</v>
          </cell>
          <cell r="L4511">
            <v>14</v>
          </cell>
          <cell r="M4511">
            <v>1</v>
          </cell>
          <cell r="N4511">
            <v>1</v>
          </cell>
          <cell r="P4511">
            <v>1</v>
          </cell>
          <cell r="Q4511">
            <v>9799.7000000000007</v>
          </cell>
          <cell r="R4511">
            <v>2105</v>
          </cell>
          <cell r="S4511">
            <v>6057.6</v>
          </cell>
          <cell r="T4511">
            <v>172</v>
          </cell>
        </row>
        <row r="4512">
          <cell r="C4512" t="str">
            <v>город Пермь</v>
          </cell>
          <cell r="D4512" t="str">
            <v>г. Пермь, ул. Боровая, д. 24</v>
          </cell>
          <cell r="E4512" t="b">
            <v>1</v>
          </cell>
          <cell r="F4512">
            <v>1960</v>
          </cell>
          <cell r="H4512" t="str">
            <v>Кирпич</v>
          </cell>
          <cell r="L4512">
            <v>5</v>
          </cell>
          <cell r="M4512">
            <v>2</v>
          </cell>
          <cell r="Q4512">
            <v>1748.2</v>
          </cell>
          <cell r="R4512">
            <v>1553.6</v>
          </cell>
          <cell r="S4512">
            <v>1475.92</v>
          </cell>
          <cell r="T4512">
            <v>62</v>
          </cell>
        </row>
        <row r="4513">
          <cell r="C4513" t="str">
            <v>город Пермь</v>
          </cell>
          <cell r="D4513" t="str">
            <v>г. Пермь, ул. Боровая, д. 26</v>
          </cell>
          <cell r="E4513" t="b">
            <v>1</v>
          </cell>
          <cell r="F4513">
            <v>1961</v>
          </cell>
          <cell r="H4513" t="str">
            <v>Кирпич</v>
          </cell>
          <cell r="L4513">
            <v>5</v>
          </cell>
          <cell r="M4513">
            <v>4</v>
          </cell>
          <cell r="Q4513">
            <v>3933.8</v>
          </cell>
          <cell r="R4513">
            <v>3149.2</v>
          </cell>
          <cell r="S4513">
            <v>2822.1</v>
          </cell>
          <cell r="T4513">
            <v>175</v>
          </cell>
        </row>
        <row r="4514">
          <cell r="C4514" t="str">
            <v>город Пермь</v>
          </cell>
          <cell r="D4514" t="str">
            <v>г. Пермь, ул. Боровая, д. 28</v>
          </cell>
          <cell r="E4514" t="b">
            <v>1</v>
          </cell>
          <cell r="F4514">
            <v>1960</v>
          </cell>
          <cell r="H4514" t="str">
            <v>Кирпич</v>
          </cell>
          <cell r="L4514">
            <v>4</v>
          </cell>
          <cell r="M4514">
            <v>2</v>
          </cell>
          <cell r="Q4514">
            <v>1263.3</v>
          </cell>
          <cell r="R4514">
            <v>1189.8</v>
          </cell>
          <cell r="S4514">
            <v>1118.4100000000001</v>
          </cell>
          <cell r="T4514">
            <v>54</v>
          </cell>
        </row>
        <row r="4515">
          <cell r="C4515" t="str">
            <v>город Пермь</v>
          </cell>
          <cell r="D4515" t="str">
            <v>г. Пермь, ул. Боровая, д. 30</v>
          </cell>
          <cell r="E4515" t="b">
            <v>1</v>
          </cell>
          <cell r="F4515">
            <v>1960</v>
          </cell>
          <cell r="H4515" t="str">
            <v>Кирпич</v>
          </cell>
          <cell r="L4515">
            <v>5</v>
          </cell>
          <cell r="M4515">
            <v>4</v>
          </cell>
          <cell r="Q4515">
            <v>4189</v>
          </cell>
          <cell r="R4515">
            <v>3249.1</v>
          </cell>
          <cell r="S4515">
            <v>3184.12</v>
          </cell>
          <cell r="T4515">
            <v>139</v>
          </cell>
        </row>
        <row r="4516">
          <cell r="C4516" t="str">
            <v>город Пермь</v>
          </cell>
          <cell r="D4516" t="str">
            <v>г. Пермь, ул. Боровая, д. 30А</v>
          </cell>
          <cell r="E4516" t="b">
            <v>1</v>
          </cell>
          <cell r="F4516">
            <v>1962</v>
          </cell>
          <cell r="H4516" t="str">
            <v>Кирпич</v>
          </cell>
          <cell r="L4516">
            <v>5</v>
          </cell>
          <cell r="M4516">
            <v>2</v>
          </cell>
          <cell r="Q4516">
            <v>1734.3</v>
          </cell>
          <cell r="R4516">
            <v>1611</v>
          </cell>
          <cell r="S4516">
            <v>1611</v>
          </cell>
          <cell r="T4516">
            <v>62</v>
          </cell>
        </row>
        <row r="4517">
          <cell r="C4517" t="str">
            <v>город Пермь</v>
          </cell>
          <cell r="D4517" t="str">
            <v>г. Пермь, ул. Бородинская, д. 23</v>
          </cell>
          <cell r="E4517" t="b">
            <v>1</v>
          </cell>
          <cell r="F4517">
            <v>1957</v>
          </cell>
          <cell r="H4517" t="str">
            <v>Кирпич</v>
          </cell>
          <cell r="L4517">
            <v>2</v>
          </cell>
          <cell r="M4517">
            <v>10</v>
          </cell>
          <cell r="Q4517">
            <v>687.9</v>
          </cell>
          <cell r="R4517">
            <v>645.70000000000005</v>
          </cell>
          <cell r="S4517">
            <v>645.70000000000005</v>
          </cell>
          <cell r="T4517">
            <v>44</v>
          </cell>
        </row>
        <row r="4518">
          <cell r="C4518" t="str">
            <v>город Пермь</v>
          </cell>
          <cell r="D4518" t="str">
            <v>г. Пермь, ул. Бородинская, д. 26</v>
          </cell>
          <cell r="E4518" t="b">
            <v>1</v>
          </cell>
          <cell r="F4518">
            <v>1962</v>
          </cell>
          <cell r="H4518" t="str">
            <v>Кирпич</v>
          </cell>
          <cell r="L4518">
            <v>5</v>
          </cell>
          <cell r="M4518">
            <v>4</v>
          </cell>
          <cell r="Q4518">
            <v>4189.6000000000004</v>
          </cell>
          <cell r="R4518">
            <v>3857.9</v>
          </cell>
          <cell r="S4518">
            <v>3037.9</v>
          </cell>
          <cell r="T4518">
            <v>126</v>
          </cell>
        </row>
        <row r="4519">
          <cell r="C4519" t="str">
            <v>город Пермь</v>
          </cell>
          <cell r="D4519" t="str">
            <v>г. Пермь, ул. Бородинская, д. 28</v>
          </cell>
          <cell r="E4519" t="b">
            <v>1</v>
          </cell>
          <cell r="F4519">
            <v>1964</v>
          </cell>
          <cell r="H4519" t="str">
            <v>Кирпич</v>
          </cell>
          <cell r="L4519">
            <v>5</v>
          </cell>
          <cell r="M4519">
            <v>3</v>
          </cell>
          <cell r="Q4519">
            <v>2553.6</v>
          </cell>
          <cell r="R4519">
            <v>2496.2999999999997</v>
          </cell>
          <cell r="S4519">
            <v>2300.6999999999998</v>
          </cell>
          <cell r="T4519">
            <v>110</v>
          </cell>
        </row>
        <row r="4520">
          <cell r="C4520" t="str">
            <v>город Пермь</v>
          </cell>
          <cell r="D4520" t="str">
            <v>г. Пермь, ул. Бородинская, д. 31</v>
          </cell>
          <cell r="E4520" t="b">
            <v>1</v>
          </cell>
          <cell r="F4520">
            <v>1958</v>
          </cell>
          <cell r="H4520" t="str">
            <v>Кирпич</v>
          </cell>
          <cell r="L4520">
            <v>3</v>
          </cell>
          <cell r="M4520">
            <v>3</v>
          </cell>
          <cell r="Q4520">
            <v>1823.6</v>
          </cell>
          <cell r="R4520">
            <v>1206.8</v>
          </cell>
          <cell r="S4520">
            <v>1206.8</v>
          </cell>
          <cell r="T4520">
            <v>78</v>
          </cell>
        </row>
        <row r="4521">
          <cell r="C4521" t="str">
            <v>город Пермь</v>
          </cell>
          <cell r="D4521" t="str">
            <v>г. Пермь, ул. Бородинская, д. 33</v>
          </cell>
          <cell r="E4521" t="b">
            <v>1</v>
          </cell>
          <cell r="F4521">
            <v>1958</v>
          </cell>
          <cell r="H4521" t="str">
            <v>Кирпич</v>
          </cell>
          <cell r="L4521">
            <v>2</v>
          </cell>
          <cell r="M4521">
            <v>2</v>
          </cell>
          <cell r="Q4521">
            <v>777</v>
          </cell>
          <cell r="R4521">
            <v>669.4</v>
          </cell>
          <cell r="S4521">
            <v>669.4</v>
          </cell>
          <cell r="T4521">
            <v>39</v>
          </cell>
        </row>
        <row r="4522">
          <cell r="C4522" t="str">
            <v>город Пермь</v>
          </cell>
          <cell r="D4522" t="str">
            <v>г. Пермь, ул. Бородинская, д. 35</v>
          </cell>
          <cell r="E4522" t="b">
            <v>1</v>
          </cell>
          <cell r="F4522">
            <v>1956</v>
          </cell>
          <cell r="H4522" t="str">
            <v>Кирпич</v>
          </cell>
          <cell r="L4522">
            <v>2</v>
          </cell>
          <cell r="M4522">
            <v>2</v>
          </cell>
          <cell r="Q4522">
            <v>990.4</v>
          </cell>
          <cell r="R4522">
            <v>882.7</v>
          </cell>
          <cell r="S4522">
            <v>882.7</v>
          </cell>
          <cell r="T4522">
            <v>43</v>
          </cell>
        </row>
        <row r="4523">
          <cell r="C4523" t="str">
            <v>город Пермь</v>
          </cell>
          <cell r="D4523" t="str">
            <v>г. Пермь, ул. Борцов Революции, д. 1А</v>
          </cell>
          <cell r="E4523" t="b">
            <v>1</v>
          </cell>
          <cell r="F4523">
            <v>2022</v>
          </cell>
          <cell r="H4523" t="str">
            <v>Из прочих материалов</v>
          </cell>
          <cell r="I4523" t="str">
            <v>плоская</v>
          </cell>
          <cell r="J4523" t="str">
            <v>ТЕП</v>
          </cell>
          <cell r="K4523" t="str">
            <v>имеется</v>
          </cell>
          <cell r="L4523">
            <v>5</v>
          </cell>
          <cell r="M4523">
            <v>14</v>
          </cell>
          <cell r="N4523">
            <v>14</v>
          </cell>
          <cell r="O4523">
            <v>14</v>
          </cell>
          <cell r="Q4523">
            <v>19864.099999999999</v>
          </cell>
        </row>
        <row r="4524">
          <cell r="C4524" t="str">
            <v>город Пермь</v>
          </cell>
          <cell r="D4524" t="str">
            <v>г. Пермь, ул. Борцов Революции, д. 1А кор. 2</v>
          </cell>
          <cell r="E4524" t="b">
            <v>1</v>
          </cell>
          <cell r="F4524">
            <v>2023</v>
          </cell>
          <cell r="H4524" t="str">
            <v>Из прочих материалов</v>
          </cell>
          <cell r="I4524" t="str">
            <v>плоская</v>
          </cell>
          <cell r="J4524" t="str">
            <v>ГАЗ</v>
          </cell>
          <cell r="K4524" t="str">
            <v>имеется</v>
          </cell>
          <cell r="L4524">
            <v>5</v>
          </cell>
          <cell r="M4524">
            <v>1</v>
          </cell>
          <cell r="N4524">
            <v>1</v>
          </cell>
          <cell r="P4524">
            <v>1</v>
          </cell>
          <cell r="Q4524">
            <v>5971.9</v>
          </cell>
          <cell r="R4524">
            <v>4199.3</v>
          </cell>
          <cell r="S4524">
            <v>4018.3</v>
          </cell>
        </row>
        <row r="4525">
          <cell r="C4525" t="str">
            <v>город Пермь</v>
          </cell>
          <cell r="D4525" t="str">
            <v>г. Пермь, ул. Борцов Революции, д. 1А кор. 3</v>
          </cell>
          <cell r="E4525" t="b">
            <v>1</v>
          </cell>
          <cell r="F4525">
            <v>2023</v>
          </cell>
          <cell r="H4525" t="str">
            <v>Из прочих материалов</v>
          </cell>
          <cell r="I4525" t="str">
            <v>плоская</v>
          </cell>
          <cell r="J4525" t="str">
            <v>ГАЗ</v>
          </cell>
          <cell r="K4525" t="str">
            <v>имеется</v>
          </cell>
          <cell r="L4525">
            <v>5</v>
          </cell>
          <cell r="M4525">
            <v>5</v>
          </cell>
          <cell r="N4525">
            <v>5</v>
          </cell>
          <cell r="O4525">
            <v>5</v>
          </cell>
          <cell r="Q4525">
            <v>6615.3</v>
          </cell>
        </row>
        <row r="4526">
          <cell r="C4526" t="str">
            <v>город Пермь</v>
          </cell>
          <cell r="D4526" t="str">
            <v>г. Пермь, ул. Борчанинова, д. 1</v>
          </cell>
          <cell r="E4526" t="b">
            <v>1</v>
          </cell>
          <cell r="F4526">
            <v>1962</v>
          </cell>
          <cell r="H4526" t="str">
            <v>Кирпич</v>
          </cell>
          <cell r="L4526">
            <v>5</v>
          </cell>
          <cell r="M4526">
            <v>2</v>
          </cell>
          <cell r="Q4526">
            <v>2595.1999999999998</v>
          </cell>
          <cell r="R4526">
            <v>1920</v>
          </cell>
          <cell r="S4526">
            <v>1920</v>
          </cell>
          <cell r="T4526">
            <v>126</v>
          </cell>
        </row>
        <row r="4527">
          <cell r="C4527" t="str">
            <v>город Пермь</v>
          </cell>
          <cell r="D4527" t="str">
            <v>г. Пермь, ул. Борчанинова, д. 3</v>
          </cell>
          <cell r="E4527" t="b">
            <v>1</v>
          </cell>
          <cell r="F4527">
            <v>1959</v>
          </cell>
          <cell r="H4527" t="str">
            <v>Кирпич</v>
          </cell>
          <cell r="L4527">
            <v>3</v>
          </cell>
          <cell r="M4527">
            <v>3</v>
          </cell>
          <cell r="Q4527">
            <v>1599.7</v>
          </cell>
          <cell r="R4527">
            <v>1238.6999999999998</v>
          </cell>
          <cell r="S4527">
            <v>879.3</v>
          </cell>
          <cell r="T4527">
            <v>53</v>
          </cell>
        </row>
        <row r="4528">
          <cell r="C4528" t="str">
            <v>город Пермь</v>
          </cell>
          <cell r="D4528" t="str">
            <v>г. Пермь, ул. Борчанинова, д. 4</v>
          </cell>
          <cell r="E4528" t="b">
            <v>1</v>
          </cell>
          <cell r="F4528">
            <v>1968</v>
          </cell>
          <cell r="H4528" t="str">
            <v>Кирпич</v>
          </cell>
          <cell r="L4528">
            <v>5</v>
          </cell>
          <cell r="M4528">
            <v>4</v>
          </cell>
          <cell r="Q4528">
            <v>3256</v>
          </cell>
          <cell r="R4528">
            <v>2983.1</v>
          </cell>
          <cell r="S4528">
            <v>2665.2</v>
          </cell>
          <cell r="T4528">
            <v>111</v>
          </cell>
        </row>
        <row r="4529">
          <cell r="C4529" t="str">
            <v>город Пермь</v>
          </cell>
          <cell r="D4529" t="str">
            <v>г. Пермь, ул. Борчанинова, д. 5</v>
          </cell>
          <cell r="E4529" t="b">
            <v>1</v>
          </cell>
          <cell r="F4529">
            <v>1968</v>
          </cell>
          <cell r="H4529" t="str">
            <v>Кирпич</v>
          </cell>
          <cell r="L4529">
            <v>5</v>
          </cell>
          <cell r="M4529">
            <v>2</v>
          </cell>
          <cell r="Q4529">
            <v>1961.8</v>
          </cell>
          <cell r="R4529">
            <v>1791.8000000000002</v>
          </cell>
          <cell r="S4529">
            <v>1317.4</v>
          </cell>
          <cell r="T4529">
            <v>58</v>
          </cell>
        </row>
        <row r="4530">
          <cell r="C4530" t="str">
            <v>город Пермь</v>
          </cell>
          <cell r="D4530" t="str">
            <v>г. Пермь, ул. Борчанинова, д. 6</v>
          </cell>
          <cell r="E4530" t="b">
            <v>1</v>
          </cell>
          <cell r="F4530">
            <v>1968</v>
          </cell>
          <cell r="H4530" t="str">
            <v>кирпич</v>
          </cell>
          <cell r="I4530" t="str">
            <v>плоская</v>
          </cell>
          <cell r="K4530" t="str">
            <v>не имеется</v>
          </cell>
          <cell r="L4530">
            <v>5</v>
          </cell>
          <cell r="M4530">
            <v>4</v>
          </cell>
          <cell r="Q4530">
            <v>2640.4</v>
          </cell>
          <cell r="R4530">
            <v>1678</v>
          </cell>
          <cell r="S4530">
            <v>1603.5</v>
          </cell>
          <cell r="T4530">
            <v>134</v>
          </cell>
        </row>
        <row r="4531">
          <cell r="C4531" t="str">
            <v>город Пермь</v>
          </cell>
          <cell r="D4531" t="str">
            <v>г. Пермь, ул. Борчанинова, д. 7</v>
          </cell>
          <cell r="E4531" t="b">
            <v>1</v>
          </cell>
          <cell r="F4531">
            <v>1968</v>
          </cell>
          <cell r="H4531" t="str">
            <v>Кирпич</v>
          </cell>
          <cell r="L4531">
            <v>5</v>
          </cell>
          <cell r="M4531">
            <v>4</v>
          </cell>
          <cell r="Q4531">
            <v>2694.9</v>
          </cell>
          <cell r="R4531">
            <v>2690.4</v>
          </cell>
          <cell r="S4531">
            <v>2627.8</v>
          </cell>
          <cell r="T4531">
            <v>94</v>
          </cell>
        </row>
        <row r="4532">
          <cell r="C4532" t="str">
            <v>город Пермь</v>
          </cell>
          <cell r="D4532" t="str">
            <v>г. Пермь, ул. Борчанинова, д. 8</v>
          </cell>
          <cell r="E4532" t="b">
            <v>1</v>
          </cell>
          <cell r="F4532">
            <v>1969</v>
          </cell>
          <cell r="H4532" t="str">
            <v>Кирпич</v>
          </cell>
          <cell r="L4532">
            <v>5</v>
          </cell>
          <cell r="M4532">
            <v>4</v>
          </cell>
          <cell r="Q4532">
            <v>3480.4</v>
          </cell>
          <cell r="R4532">
            <v>3480.4</v>
          </cell>
          <cell r="S4532">
            <v>2571.9</v>
          </cell>
          <cell r="T4532">
            <v>131</v>
          </cell>
        </row>
        <row r="4533">
          <cell r="C4533" t="str">
            <v>город Пермь</v>
          </cell>
          <cell r="D4533" t="str">
            <v>г. Пермь, ул. Борчанинова, д. 12</v>
          </cell>
          <cell r="E4533" t="b">
            <v>1</v>
          </cell>
          <cell r="F4533">
            <v>1982</v>
          </cell>
          <cell r="H4533" t="str">
            <v>Кирпич</v>
          </cell>
          <cell r="L4533">
            <v>15</v>
          </cell>
          <cell r="M4533">
            <v>1</v>
          </cell>
          <cell r="N4533">
            <v>2</v>
          </cell>
          <cell r="O4533">
            <v>1</v>
          </cell>
          <cell r="P4533">
            <v>1</v>
          </cell>
          <cell r="Q4533">
            <v>7999.8</v>
          </cell>
          <cell r="R4533">
            <v>6767.5</v>
          </cell>
          <cell r="S4533">
            <v>5577.1</v>
          </cell>
          <cell r="T4533">
            <v>221</v>
          </cell>
        </row>
        <row r="4534">
          <cell r="C4534" t="str">
            <v>город Пермь</v>
          </cell>
          <cell r="D4534" t="str">
            <v>г. Пермь, ул. Борчанинова, д. 14</v>
          </cell>
          <cell r="E4534" t="b">
            <v>1</v>
          </cell>
          <cell r="F4534">
            <v>1981</v>
          </cell>
          <cell r="H4534" t="str">
            <v>кирпич</v>
          </cell>
          <cell r="I4534" t="str">
            <v>скатная</v>
          </cell>
          <cell r="J4534" t="str">
            <v>ГАЗ</v>
          </cell>
          <cell r="K4534" t="str">
            <v>имеется</v>
          </cell>
          <cell r="L4534">
            <v>14</v>
          </cell>
          <cell r="M4534">
            <v>1</v>
          </cell>
          <cell r="N4534">
            <v>1</v>
          </cell>
          <cell r="O4534">
            <v>1</v>
          </cell>
          <cell r="Q4534">
            <v>6016.7</v>
          </cell>
          <cell r="R4534">
            <v>5362.4</v>
          </cell>
          <cell r="S4534">
            <v>4826.16</v>
          </cell>
          <cell r="T4534">
            <v>249</v>
          </cell>
        </row>
        <row r="4535">
          <cell r="C4535" t="str">
            <v>город Пермь</v>
          </cell>
          <cell r="D4535" t="str">
            <v>г. Пермь, ул. Борчанинова, д. 15</v>
          </cell>
          <cell r="E4535" t="b">
            <v>1</v>
          </cell>
          <cell r="F4535">
            <v>1995</v>
          </cell>
          <cell r="H4535" t="str">
            <v>кирпич</v>
          </cell>
          <cell r="I4535" t="str">
            <v>плоская</v>
          </cell>
          <cell r="K4535" t="str">
            <v>имеется</v>
          </cell>
          <cell r="L4535">
            <v>9</v>
          </cell>
          <cell r="M4535">
            <v>6</v>
          </cell>
          <cell r="N4535">
            <v>6</v>
          </cell>
          <cell r="O4535">
            <v>6</v>
          </cell>
          <cell r="Q4535">
            <v>16982.2</v>
          </cell>
          <cell r="R4535">
            <v>14994.4</v>
          </cell>
          <cell r="S4535">
            <v>11449.3</v>
          </cell>
          <cell r="T4535">
            <v>486</v>
          </cell>
        </row>
        <row r="4536">
          <cell r="C4536" t="str">
            <v>город Пермь</v>
          </cell>
          <cell r="D4536" t="str">
            <v>г. Пермь, ул. Борчанинова, д. 50</v>
          </cell>
          <cell r="E4536" t="b">
            <v>1</v>
          </cell>
          <cell r="F4536">
            <v>2017</v>
          </cell>
          <cell r="H4536" t="str">
            <v>кирпич</v>
          </cell>
          <cell r="I4536" t="str">
            <v>плоская</v>
          </cell>
          <cell r="J4536" t="str">
            <v>ГАЗ</v>
          </cell>
          <cell r="K4536" t="str">
            <v>имеется</v>
          </cell>
          <cell r="L4536">
            <v>7</v>
          </cell>
          <cell r="M4536">
            <v>1</v>
          </cell>
          <cell r="N4536">
            <v>1</v>
          </cell>
          <cell r="O4536">
            <v>1</v>
          </cell>
          <cell r="Q4536">
            <v>5733</v>
          </cell>
          <cell r="R4536">
            <v>4113.5</v>
          </cell>
          <cell r="S4536">
            <v>3702.15</v>
          </cell>
        </row>
        <row r="4537">
          <cell r="C4537" t="str">
            <v>город Пермь</v>
          </cell>
          <cell r="D4537" t="str">
            <v>г. Пермь, ул. Братская, д. 2</v>
          </cell>
          <cell r="E4537" t="b">
            <v>1</v>
          </cell>
          <cell r="F4537">
            <v>1968</v>
          </cell>
          <cell r="H4537" t="str">
            <v>Панель</v>
          </cell>
          <cell r="L4537">
            <v>5</v>
          </cell>
          <cell r="M4537">
            <v>6</v>
          </cell>
          <cell r="Q4537">
            <v>4445.6000000000004</v>
          </cell>
          <cell r="R4537">
            <v>4445.6000000000004</v>
          </cell>
          <cell r="S4537">
            <v>4445.6000000000004</v>
          </cell>
          <cell r="T4537">
            <v>283</v>
          </cell>
        </row>
        <row r="4538">
          <cell r="C4538" t="str">
            <v>город Пермь</v>
          </cell>
          <cell r="D4538" t="str">
            <v>г. Пермь, ул. Братская, д. 4</v>
          </cell>
          <cell r="E4538" t="b">
            <v>1</v>
          </cell>
          <cell r="F4538">
            <v>1968</v>
          </cell>
          <cell r="H4538" t="str">
            <v>панели</v>
          </cell>
          <cell r="I4538" t="str">
            <v>Плоская</v>
          </cell>
          <cell r="K4538" t="str">
            <v>не имеется</v>
          </cell>
          <cell r="L4538">
            <v>5</v>
          </cell>
          <cell r="M4538">
            <v>6</v>
          </cell>
          <cell r="Q4538">
            <v>4446.8</v>
          </cell>
          <cell r="R4538">
            <v>4446.8</v>
          </cell>
          <cell r="S4538">
            <v>517.79999999999995</v>
          </cell>
          <cell r="T4538">
            <v>229</v>
          </cell>
        </row>
        <row r="4539">
          <cell r="C4539" t="str">
            <v>город Пермь</v>
          </cell>
          <cell r="D4539" t="str">
            <v>г. Пермь, ул. Братская, д. 6</v>
          </cell>
          <cell r="E4539" t="b">
            <v>1</v>
          </cell>
          <cell r="F4539">
            <v>1968</v>
          </cell>
          <cell r="H4539" t="str">
            <v>Панель</v>
          </cell>
          <cell r="L4539">
            <v>5</v>
          </cell>
          <cell r="M4539">
            <v>4</v>
          </cell>
          <cell r="Q4539">
            <v>2866.6</v>
          </cell>
          <cell r="R4539">
            <v>2865.69</v>
          </cell>
          <cell r="S4539">
            <v>2866.6</v>
          </cell>
          <cell r="T4539">
            <v>158</v>
          </cell>
        </row>
        <row r="4540">
          <cell r="C4540" t="str">
            <v>город Пермь</v>
          </cell>
          <cell r="D4540" t="str">
            <v>г. Пермь, ул. Братская, д. 8</v>
          </cell>
          <cell r="E4540" t="b">
            <v>1</v>
          </cell>
          <cell r="F4540">
            <v>1968</v>
          </cell>
          <cell r="H4540" t="str">
            <v>Панель</v>
          </cell>
          <cell r="L4540">
            <v>5</v>
          </cell>
          <cell r="M4540">
            <v>8</v>
          </cell>
          <cell r="Q4540">
            <v>4389.5</v>
          </cell>
          <cell r="R4540">
            <v>4389.5</v>
          </cell>
          <cell r="S4540">
            <v>4389.5</v>
          </cell>
          <cell r="T4540">
            <v>333</v>
          </cell>
        </row>
        <row r="4541">
          <cell r="C4541" t="str">
            <v>город Пермь</v>
          </cell>
          <cell r="D4541" t="str">
            <v>г. Пермь, ул. Братская, д. 12</v>
          </cell>
          <cell r="E4541" t="b">
            <v>1</v>
          </cell>
          <cell r="F4541">
            <v>1968</v>
          </cell>
          <cell r="H4541" t="str">
            <v>Панель</v>
          </cell>
          <cell r="L4541">
            <v>5</v>
          </cell>
          <cell r="M4541">
            <v>8</v>
          </cell>
          <cell r="Q4541">
            <v>5737</v>
          </cell>
          <cell r="R4541">
            <v>5737</v>
          </cell>
          <cell r="S4541">
            <v>5737</v>
          </cell>
          <cell r="T4541">
            <v>333</v>
          </cell>
        </row>
        <row r="4542">
          <cell r="C4542" t="str">
            <v>город Пермь</v>
          </cell>
          <cell r="D4542" t="str">
            <v>г. Пермь, ул. Братская, д. 14</v>
          </cell>
          <cell r="E4542" t="b">
            <v>1</v>
          </cell>
          <cell r="F4542">
            <v>1978</v>
          </cell>
          <cell r="I4542" t="str">
            <v>плоская</v>
          </cell>
          <cell r="K4542" t="str">
            <v>имеется</v>
          </cell>
          <cell r="L4542">
            <v>14</v>
          </cell>
          <cell r="M4542">
            <v>1</v>
          </cell>
          <cell r="N4542">
            <v>6</v>
          </cell>
          <cell r="Q4542">
            <v>5606.4</v>
          </cell>
          <cell r="R4542">
            <v>3289.4</v>
          </cell>
          <cell r="S4542">
            <v>622.4</v>
          </cell>
          <cell r="T4542">
            <v>276</v>
          </cell>
        </row>
        <row r="4543">
          <cell r="C4543" t="str">
            <v>город Пермь</v>
          </cell>
          <cell r="D4543" t="str">
            <v>г. Пермь, ул. Братская, д. 16</v>
          </cell>
          <cell r="E4543" t="b">
            <v>1</v>
          </cell>
          <cell r="F4543">
            <v>1968</v>
          </cell>
          <cell r="H4543" t="str">
            <v>Панель</v>
          </cell>
          <cell r="L4543">
            <v>5</v>
          </cell>
          <cell r="M4543">
            <v>6</v>
          </cell>
          <cell r="Q4543">
            <v>4369.3</v>
          </cell>
          <cell r="R4543">
            <v>4369.3</v>
          </cell>
          <cell r="S4543">
            <v>4369.3</v>
          </cell>
          <cell r="T4543">
            <v>233</v>
          </cell>
        </row>
        <row r="4544">
          <cell r="C4544" t="str">
            <v>город Пермь</v>
          </cell>
          <cell r="D4544" t="str">
            <v>г. Пермь, ул. Братская, д. 18</v>
          </cell>
          <cell r="E4544" t="b">
            <v>1</v>
          </cell>
          <cell r="F4544">
            <v>1968</v>
          </cell>
          <cell r="H4544" t="str">
            <v>Панель</v>
          </cell>
          <cell r="L4544">
            <v>5</v>
          </cell>
          <cell r="M4544">
            <v>6</v>
          </cell>
          <cell r="Q4544">
            <v>4370.8999999999996</v>
          </cell>
          <cell r="R4544">
            <v>4370.8999999999996</v>
          </cell>
          <cell r="S4544">
            <v>4370.8999999999996</v>
          </cell>
          <cell r="T4544">
            <v>249</v>
          </cell>
        </row>
        <row r="4545">
          <cell r="C4545" t="str">
            <v>город Пермь</v>
          </cell>
          <cell r="D4545" t="str">
            <v>г. Пермь, ул. Братская, д. 20</v>
          </cell>
          <cell r="E4545" t="b">
            <v>1</v>
          </cell>
          <cell r="F4545">
            <v>1968</v>
          </cell>
          <cell r="H4545" t="str">
            <v>Панель</v>
          </cell>
          <cell r="L4545">
            <v>5</v>
          </cell>
          <cell r="M4545">
            <v>6</v>
          </cell>
          <cell r="Q4545">
            <v>4418.2</v>
          </cell>
          <cell r="R4545">
            <v>4418.2</v>
          </cell>
          <cell r="S4545">
            <v>4418.2</v>
          </cell>
          <cell r="T4545">
            <v>249</v>
          </cell>
        </row>
        <row r="4546">
          <cell r="C4546" t="str">
            <v>город Пермь</v>
          </cell>
          <cell r="D4546" t="str">
            <v>г. Пермь, ул. Братская, д. 22</v>
          </cell>
          <cell r="E4546" t="b">
            <v>1</v>
          </cell>
          <cell r="F4546">
            <v>1968</v>
          </cell>
          <cell r="H4546" t="str">
            <v>Панель</v>
          </cell>
          <cell r="L4546">
            <v>5</v>
          </cell>
          <cell r="M4546">
            <v>6</v>
          </cell>
          <cell r="Q4546">
            <v>5797.6</v>
          </cell>
          <cell r="R4546">
            <v>5797.6</v>
          </cell>
          <cell r="S4546">
            <v>5797.6</v>
          </cell>
          <cell r="T4546">
            <v>326</v>
          </cell>
        </row>
        <row r="4547">
          <cell r="C4547" t="str">
            <v>город Пермь</v>
          </cell>
          <cell r="D4547" t="str">
            <v>г. Пермь, ул. Братская, д. 171</v>
          </cell>
          <cell r="E4547" t="b">
            <v>1</v>
          </cell>
          <cell r="F4547">
            <v>1962</v>
          </cell>
          <cell r="H4547" t="str">
            <v>Кирпич</v>
          </cell>
          <cell r="L4547">
            <v>4</v>
          </cell>
          <cell r="M4547">
            <v>3</v>
          </cell>
          <cell r="Q4547">
            <v>2064.1999999999998</v>
          </cell>
          <cell r="R4547">
            <v>2064.1999999999998</v>
          </cell>
          <cell r="S4547">
            <v>2064.1999999999998</v>
          </cell>
          <cell r="T4547">
            <v>106</v>
          </cell>
        </row>
        <row r="4548">
          <cell r="C4548" t="str">
            <v>город Пермь</v>
          </cell>
          <cell r="D4548" t="str">
            <v>г. Пермь, ул. Братская, д. 175</v>
          </cell>
          <cell r="E4548" t="b">
            <v>1</v>
          </cell>
          <cell r="F4548">
            <v>1961</v>
          </cell>
          <cell r="H4548" t="str">
            <v>Кирпич</v>
          </cell>
          <cell r="L4548">
            <v>4</v>
          </cell>
          <cell r="M4548">
            <v>3</v>
          </cell>
          <cell r="Q4548">
            <v>2025</v>
          </cell>
          <cell r="R4548">
            <v>1991.2</v>
          </cell>
          <cell r="S4548">
            <v>1950.9</v>
          </cell>
          <cell r="T4548">
            <v>84</v>
          </cell>
        </row>
        <row r="4549">
          <cell r="C4549" t="str">
            <v>город Пермь</v>
          </cell>
          <cell r="D4549" t="str">
            <v>г. Пермь, ул. Братская, д. 171А</v>
          </cell>
          <cell r="E4549" t="b">
            <v>1</v>
          </cell>
          <cell r="F4549">
            <v>1985</v>
          </cell>
          <cell r="H4549" t="str">
            <v>Панели</v>
          </cell>
          <cell r="L4549">
            <v>5</v>
          </cell>
          <cell r="M4549">
            <v>4</v>
          </cell>
          <cell r="Q4549">
            <v>2886</v>
          </cell>
          <cell r="R4549">
            <v>2885.1</v>
          </cell>
          <cell r="S4549">
            <v>2619</v>
          </cell>
          <cell r="T4549">
            <v>254</v>
          </cell>
        </row>
        <row r="4550">
          <cell r="C4550" t="str">
            <v>город Пермь</v>
          </cell>
          <cell r="D4550" t="str">
            <v>г. Пермь, ул. Братская, д. 2/1</v>
          </cell>
          <cell r="E4550" t="b">
            <v>1</v>
          </cell>
          <cell r="F4550">
            <v>1981</v>
          </cell>
          <cell r="H4550" t="str">
            <v>Панель</v>
          </cell>
          <cell r="L4550">
            <v>9</v>
          </cell>
          <cell r="M4550">
            <v>4</v>
          </cell>
          <cell r="N4550">
            <v>4</v>
          </cell>
          <cell r="O4550">
            <v>4</v>
          </cell>
          <cell r="Q4550">
            <v>7673.4</v>
          </cell>
          <cell r="R4550">
            <v>7673.4</v>
          </cell>
          <cell r="S4550">
            <v>7673.4</v>
          </cell>
          <cell r="T4550">
            <v>427</v>
          </cell>
        </row>
        <row r="4551">
          <cell r="C4551" t="str">
            <v>город Пермь</v>
          </cell>
          <cell r="D4551" t="str">
            <v>г. Пермь, ул. Братская, д. 2/2</v>
          </cell>
          <cell r="E4551" t="b">
            <v>1</v>
          </cell>
          <cell r="F4551">
            <v>1985</v>
          </cell>
          <cell r="H4551" t="str">
            <v>Панели</v>
          </cell>
          <cell r="L4551">
            <v>9</v>
          </cell>
          <cell r="M4551">
            <v>4</v>
          </cell>
          <cell r="N4551">
            <v>4</v>
          </cell>
          <cell r="O4551">
            <v>4</v>
          </cell>
          <cell r="Q4551">
            <v>9207.9</v>
          </cell>
          <cell r="R4551">
            <v>7984.1</v>
          </cell>
          <cell r="S4551">
            <v>7984.1</v>
          </cell>
          <cell r="T4551">
            <v>375</v>
          </cell>
        </row>
        <row r="4552">
          <cell r="C4552" t="str">
            <v>город Пермь</v>
          </cell>
          <cell r="D4552" t="str">
            <v>г. Пермь, ул. Братская, д. 6А</v>
          </cell>
          <cell r="E4552" t="b">
            <v>1</v>
          </cell>
          <cell r="F4552">
            <v>1988</v>
          </cell>
          <cell r="H4552" t="str">
            <v>Панель</v>
          </cell>
          <cell r="L4552">
            <v>10</v>
          </cell>
          <cell r="M4552">
            <v>2</v>
          </cell>
          <cell r="N4552">
            <v>2</v>
          </cell>
          <cell r="O4552">
            <v>2</v>
          </cell>
          <cell r="Q4552">
            <v>4422.8999999999996</v>
          </cell>
          <cell r="R4552">
            <v>4422.8999999999996</v>
          </cell>
          <cell r="S4552">
            <v>4422.8999999999996</v>
          </cell>
          <cell r="T4552">
            <v>246</v>
          </cell>
        </row>
        <row r="4553">
          <cell r="C4553" t="str">
            <v>город Пермь</v>
          </cell>
          <cell r="D4553" t="str">
            <v>г. Пермь, ул. Братьев Вагановых, д. 3</v>
          </cell>
          <cell r="E4553" t="b">
            <v>1</v>
          </cell>
          <cell r="F4553">
            <v>1950</v>
          </cell>
          <cell r="H4553" t="str">
            <v>Кирпич</v>
          </cell>
          <cell r="L4553">
            <v>3</v>
          </cell>
          <cell r="M4553">
            <v>3</v>
          </cell>
          <cell r="Q4553">
            <v>2155.23</v>
          </cell>
          <cell r="R4553">
            <v>1842.6</v>
          </cell>
          <cell r="S4553">
            <v>1704.41</v>
          </cell>
          <cell r="T4553">
            <v>77</v>
          </cell>
        </row>
        <row r="4554">
          <cell r="C4554" t="str">
            <v>город Пермь</v>
          </cell>
          <cell r="D4554" t="str">
            <v>г. Пермь, ул. Братьев Вагановых, д. 8</v>
          </cell>
          <cell r="E4554" t="b">
            <v>1</v>
          </cell>
          <cell r="F4554">
            <v>1959</v>
          </cell>
          <cell r="H4554" t="str">
            <v>Кирпич</v>
          </cell>
          <cell r="L4554">
            <v>4</v>
          </cell>
          <cell r="M4554">
            <v>1</v>
          </cell>
          <cell r="Q4554">
            <v>2452.5</v>
          </cell>
          <cell r="R4554">
            <v>1563.4</v>
          </cell>
          <cell r="S4554">
            <v>1563.4</v>
          </cell>
          <cell r="T4554">
            <v>93</v>
          </cell>
        </row>
        <row r="4555">
          <cell r="C4555" t="str">
            <v>город Пермь</v>
          </cell>
          <cell r="D4555" t="str">
            <v>г. Пермь, ул. Братьев Вагановых, д. 9</v>
          </cell>
          <cell r="E4555" t="b">
            <v>1</v>
          </cell>
          <cell r="F4555">
            <v>1964</v>
          </cell>
          <cell r="H4555" t="str">
            <v>кирпич</v>
          </cell>
          <cell r="L4555">
            <v>5</v>
          </cell>
          <cell r="M4555">
            <v>2</v>
          </cell>
          <cell r="Q4555">
            <v>1638</v>
          </cell>
          <cell r="R4555">
            <v>1596</v>
          </cell>
          <cell r="S4555">
            <v>1596</v>
          </cell>
          <cell r="T4555">
            <v>67</v>
          </cell>
        </row>
        <row r="4556">
          <cell r="C4556" t="str">
            <v>город Пермь</v>
          </cell>
          <cell r="D4556" t="str">
            <v>г. Пермь, ул. Братьев Вагановых, д. 10</v>
          </cell>
          <cell r="E4556" t="b">
            <v>1</v>
          </cell>
          <cell r="F4556">
            <v>1959</v>
          </cell>
          <cell r="H4556" t="str">
            <v>кирпич</v>
          </cell>
          <cell r="L4556">
            <v>5</v>
          </cell>
          <cell r="M4556">
            <v>2</v>
          </cell>
          <cell r="Q4556">
            <v>1910</v>
          </cell>
          <cell r="R4556">
            <v>1858.8</v>
          </cell>
          <cell r="S4556">
            <v>1577.8</v>
          </cell>
          <cell r="T4556">
            <v>80</v>
          </cell>
        </row>
        <row r="4557">
          <cell r="C4557" t="str">
            <v>город Пермь</v>
          </cell>
          <cell r="D4557" t="str">
            <v>г. Пермь, ул. Братьев Игнатовых, д. 7</v>
          </cell>
          <cell r="E4557" t="b">
            <v>1</v>
          </cell>
          <cell r="F4557">
            <v>1963</v>
          </cell>
          <cell r="H4557" t="str">
            <v>Кирпич</v>
          </cell>
          <cell r="L4557">
            <v>5</v>
          </cell>
          <cell r="M4557">
            <v>2</v>
          </cell>
          <cell r="Q4557">
            <v>1539</v>
          </cell>
          <cell r="R4557">
            <v>1331</v>
          </cell>
          <cell r="S4557">
            <v>1165.0999999999999</v>
          </cell>
          <cell r="T4557">
            <v>47</v>
          </cell>
        </row>
        <row r="4558">
          <cell r="C4558" t="str">
            <v>город Пермь</v>
          </cell>
          <cell r="D4558" t="str">
            <v>г. Пермь, ул. Братьев Игнатовых, д. 9</v>
          </cell>
          <cell r="E4558" t="b">
            <v>1</v>
          </cell>
          <cell r="F4558">
            <v>1963</v>
          </cell>
          <cell r="H4558" t="str">
            <v>Панель</v>
          </cell>
          <cell r="L4558">
            <v>5</v>
          </cell>
          <cell r="M4558">
            <v>4</v>
          </cell>
          <cell r="Q4558">
            <v>3555.1</v>
          </cell>
          <cell r="R4558">
            <v>2489.6999999999998</v>
          </cell>
          <cell r="S4558">
            <v>2489.6999999999998</v>
          </cell>
          <cell r="T4558">
            <v>140</v>
          </cell>
        </row>
        <row r="4559">
          <cell r="C4559" t="str">
            <v>город Пермь</v>
          </cell>
          <cell r="D4559" t="str">
            <v>г. Пермь, ул. Братьев Игнатовых, д. 11</v>
          </cell>
          <cell r="E4559" t="b">
            <v>1</v>
          </cell>
          <cell r="F4559">
            <v>1964</v>
          </cell>
          <cell r="H4559" t="str">
            <v>Панель</v>
          </cell>
          <cell r="L4559">
            <v>5</v>
          </cell>
          <cell r="M4559">
            <v>4</v>
          </cell>
          <cell r="Q4559">
            <v>3555.1</v>
          </cell>
          <cell r="R4559">
            <v>2548.7400000000002</v>
          </cell>
          <cell r="S4559">
            <v>2519.34</v>
          </cell>
          <cell r="T4559">
            <v>156</v>
          </cell>
        </row>
        <row r="4560">
          <cell r="C4560" t="str">
            <v>город Пермь</v>
          </cell>
          <cell r="D4560" t="str">
            <v>г. Пермь, ул. Братьев Игнатовых, д. 15</v>
          </cell>
          <cell r="E4560" t="b">
            <v>1</v>
          </cell>
          <cell r="F4560">
            <v>1964</v>
          </cell>
          <cell r="H4560" t="str">
            <v>Панель</v>
          </cell>
          <cell r="L4560">
            <v>5</v>
          </cell>
          <cell r="M4560">
            <v>4</v>
          </cell>
          <cell r="Q4560">
            <v>3532.6</v>
          </cell>
          <cell r="R4560">
            <v>2460.7199999999998</v>
          </cell>
          <cell r="S4560">
            <v>2460.7199999999998</v>
          </cell>
          <cell r="T4560">
            <v>165</v>
          </cell>
        </row>
        <row r="4561">
          <cell r="C4561" t="str">
            <v>город Пермь</v>
          </cell>
          <cell r="D4561" t="str">
            <v>г. Пермь, ул. Братьев Игнатовых, д. 17</v>
          </cell>
          <cell r="E4561" t="b">
            <v>1</v>
          </cell>
          <cell r="F4561">
            <v>1964</v>
          </cell>
          <cell r="H4561" t="str">
            <v>Панель</v>
          </cell>
          <cell r="L4561">
            <v>5</v>
          </cell>
          <cell r="M4561">
            <v>4</v>
          </cell>
          <cell r="Q4561">
            <v>3511.9</v>
          </cell>
          <cell r="R4561">
            <v>2592.7600000000002</v>
          </cell>
          <cell r="S4561">
            <v>2521.36</v>
          </cell>
          <cell r="T4561">
            <v>157</v>
          </cell>
        </row>
        <row r="4562">
          <cell r="C4562" t="str">
            <v>город Пермь</v>
          </cell>
          <cell r="D4562" t="str">
            <v>г. Пермь, ул. Братьев Игнатовых, д. 19</v>
          </cell>
          <cell r="E4562" t="b">
            <v>1</v>
          </cell>
          <cell r="F4562">
            <v>1963</v>
          </cell>
          <cell r="H4562" t="str">
            <v>Кирпич</v>
          </cell>
          <cell r="L4562">
            <v>5</v>
          </cell>
          <cell r="M4562">
            <v>2</v>
          </cell>
          <cell r="Q4562">
            <v>1389.6</v>
          </cell>
          <cell r="R4562">
            <v>1251.02</v>
          </cell>
          <cell r="S4562">
            <v>1251.02</v>
          </cell>
          <cell r="T4562">
            <v>61</v>
          </cell>
        </row>
        <row r="4563">
          <cell r="C4563" t="str">
            <v>город Пермь</v>
          </cell>
          <cell r="D4563" t="str">
            <v>г. Пермь, ул. Братьев Игнатовых, д. 21</v>
          </cell>
          <cell r="E4563" t="b">
            <v>1</v>
          </cell>
          <cell r="F4563">
            <v>1964</v>
          </cell>
          <cell r="H4563" t="str">
            <v>Кирпич</v>
          </cell>
          <cell r="L4563">
            <v>5</v>
          </cell>
          <cell r="M4563">
            <v>4</v>
          </cell>
          <cell r="Q4563">
            <v>3259.4</v>
          </cell>
          <cell r="R4563">
            <v>2256.1999999999998</v>
          </cell>
          <cell r="S4563">
            <v>2214.1999999999998</v>
          </cell>
          <cell r="T4563">
            <v>146</v>
          </cell>
        </row>
        <row r="4564">
          <cell r="C4564" t="str">
            <v>город Пермь</v>
          </cell>
          <cell r="D4564" t="str">
            <v>г. Пермь, ул. Братьев Игнатовых, д. 17А</v>
          </cell>
          <cell r="E4564" t="b">
            <v>1</v>
          </cell>
          <cell r="F4564">
            <v>1965</v>
          </cell>
          <cell r="H4564" t="str">
            <v>панель</v>
          </cell>
          <cell r="L4564">
            <v>5</v>
          </cell>
          <cell r="M4564">
            <v>4</v>
          </cell>
          <cell r="Q4564">
            <v>3920.7</v>
          </cell>
          <cell r="R4564">
            <v>3544.2</v>
          </cell>
          <cell r="S4564">
            <v>3544.2</v>
          </cell>
          <cell r="T4564">
            <v>161</v>
          </cell>
        </row>
        <row r="4565">
          <cell r="C4565" t="str">
            <v>город Пермь</v>
          </cell>
          <cell r="D4565" t="str">
            <v>г. Пермь, ул. Братьев Игнатовых, д. 21А</v>
          </cell>
          <cell r="E4565" t="b">
            <v>1</v>
          </cell>
          <cell r="F4565">
            <v>1964</v>
          </cell>
          <cell r="H4565" t="str">
            <v>Кирпич</v>
          </cell>
          <cell r="L4565">
            <v>5</v>
          </cell>
          <cell r="M4565">
            <v>4</v>
          </cell>
          <cell r="Q4565">
            <v>3295.5</v>
          </cell>
          <cell r="R4565">
            <v>2216.73</v>
          </cell>
          <cell r="S4565">
            <v>2216.73</v>
          </cell>
          <cell r="T4565">
            <v>143</v>
          </cell>
        </row>
        <row r="4566">
          <cell r="C4566" t="str">
            <v>город Пермь</v>
          </cell>
          <cell r="D4566" t="str">
            <v>г. Пермь, ул. Брестская, д. 3</v>
          </cell>
          <cell r="E4566" t="b">
            <v>1</v>
          </cell>
          <cell r="F4566">
            <v>1958</v>
          </cell>
          <cell r="H4566" t="str">
            <v>Кирпич</v>
          </cell>
          <cell r="L4566">
            <v>2</v>
          </cell>
          <cell r="M4566">
            <v>4</v>
          </cell>
          <cell r="Q4566">
            <v>1958</v>
          </cell>
          <cell r="R4566">
            <v>648</v>
          </cell>
          <cell r="S4566">
            <v>596.1</v>
          </cell>
          <cell r="T4566">
            <v>30</v>
          </cell>
        </row>
        <row r="4567">
          <cell r="C4567" t="str">
            <v>город Пермь</v>
          </cell>
          <cell r="D4567" t="str">
            <v>г. Пермь, ул. Брестская, д. 5</v>
          </cell>
          <cell r="E4567" t="b">
            <v>1</v>
          </cell>
          <cell r="F4567">
            <v>1958</v>
          </cell>
          <cell r="H4567" t="str">
            <v>Кирпич</v>
          </cell>
          <cell r="L4567">
            <v>2</v>
          </cell>
          <cell r="M4567">
            <v>4</v>
          </cell>
          <cell r="Q4567">
            <v>1958</v>
          </cell>
          <cell r="R4567">
            <v>645.59999999999991</v>
          </cell>
          <cell r="S4567">
            <v>592.29999999999995</v>
          </cell>
          <cell r="T4567">
            <v>40</v>
          </cell>
        </row>
        <row r="4568">
          <cell r="C4568" t="str">
            <v>город Пермь</v>
          </cell>
          <cell r="D4568" t="str">
            <v>г. Пермь, ул. Брестская, д. 6</v>
          </cell>
          <cell r="E4568" t="b">
            <v>1</v>
          </cell>
          <cell r="F4568">
            <v>1958</v>
          </cell>
          <cell r="H4568" t="str">
            <v>Кирпич</v>
          </cell>
          <cell r="L4568">
            <v>2</v>
          </cell>
          <cell r="M4568">
            <v>4</v>
          </cell>
          <cell r="Q4568">
            <v>1958</v>
          </cell>
          <cell r="R4568">
            <v>649</v>
          </cell>
          <cell r="S4568">
            <v>596.6</v>
          </cell>
          <cell r="T4568">
            <v>34</v>
          </cell>
        </row>
        <row r="4569">
          <cell r="C4569" t="str">
            <v>город Пермь</v>
          </cell>
          <cell r="D4569" t="str">
            <v>г. Пермь, ул. Брестская, д. 7</v>
          </cell>
          <cell r="E4569" t="b">
            <v>1</v>
          </cell>
          <cell r="F4569">
            <v>1958</v>
          </cell>
          <cell r="H4569" t="str">
            <v>Кирпич</v>
          </cell>
          <cell r="L4569">
            <v>2</v>
          </cell>
          <cell r="M4569">
            <v>4</v>
          </cell>
          <cell r="Q4569">
            <v>632.1</v>
          </cell>
          <cell r="R4569">
            <v>593.20000000000005</v>
          </cell>
          <cell r="S4569">
            <v>593.20000000000005</v>
          </cell>
          <cell r="T4569">
            <v>32</v>
          </cell>
        </row>
        <row r="4570">
          <cell r="C4570" t="str">
            <v>город Пермь</v>
          </cell>
          <cell r="D4570" t="str">
            <v>г. Пермь, ул. Брестская, д. 8</v>
          </cell>
          <cell r="E4570" t="b">
            <v>1</v>
          </cell>
          <cell r="F4570">
            <v>1958</v>
          </cell>
          <cell r="H4570" t="str">
            <v>Кирпич</v>
          </cell>
          <cell r="L4570">
            <v>2</v>
          </cell>
          <cell r="M4570">
            <v>4</v>
          </cell>
          <cell r="Q4570">
            <v>1958</v>
          </cell>
          <cell r="R4570">
            <v>634.9</v>
          </cell>
          <cell r="S4570">
            <v>583.79999999999995</v>
          </cell>
          <cell r="T4570">
            <v>38</v>
          </cell>
        </row>
        <row r="4571">
          <cell r="C4571" t="str">
            <v>город Пермь</v>
          </cell>
          <cell r="D4571" t="str">
            <v>г. Пермь, ул. Брестская, д. 9</v>
          </cell>
          <cell r="E4571" t="b">
            <v>1</v>
          </cell>
          <cell r="F4571">
            <v>1958</v>
          </cell>
          <cell r="H4571" t="str">
            <v>Кирпич</v>
          </cell>
          <cell r="L4571">
            <v>2</v>
          </cell>
          <cell r="M4571">
            <v>4</v>
          </cell>
          <cell r="Q4571">
            <v>628.9</v>
          </cell>
          <cell r="R4571">
            <v>589.5</v>
          </cell>
          <cell r="S4571">
            <v>589.5</v>
          </cell>
          <cell r="T4571">
            <v>29</v>
          </cell>
        </row>
        <row r="4572">
          <cell r="C4572" t="str">
            <v>город Пермь</v>
          </cell>
          <cell r="D4572" t="str">
            <v>г. Пермь, ул. Брестская, д. 10</v>
          </cell>
          <cell r="E4572" t="b">
            <v>1</v>
          </cell>
          <cell r="F4572">
            <v>1958</v>
          </cell>
          <cell r="H4572" t="str">
            <v>Кирпич</v>
          </cell>
          <cell r="L4572">
            <v>2</v>
          </cell>
          <cell r="M4572">
            <v>4</v>
          </cell>
          <cell r="Q4572">
            <v>631.79999999999995</v>
          </cell>
          <cell r="R4572">
            <v>593</v>
          </cell>
          <cell r="S4572">
            <v>593</v>
          </cell>
          <cell r="T4572">
            <v>32</v>
          </cell>
        </row>
        <row r="4573">
          <cell r="C4573" t="str">
            <v>город Пермь</v>
          </cell>
          <cell r="D4573" t="str">
            <v>г. Пермь, ул. Брестская, д. 11</v>
          </cell>
          <cell r="E4573" t="b">
            <v>1</v>
          </cell>
          <cell r="F4573">
            <v>1958</v>
          </cell>
          <cell r="H4573" t="str">
            <v>Кирпич</v>
          </cell>
          <cell r="L4573">
            <v>2</v>
          </cell>
          <cell r="M4573">
            <v>4</v>
          </cell>
          <cell r="Q4573">
            <v>630.29999999999995</v>
          </cell>
          <cell r="R4573">
            <v>600.79999999999995</v>
          </cell>
          <cell r="S4573">
            <v>600.79999999999995</v>
          </cell>
          <cell r="T4573">
            <v>32</v>
          </cell>
        </row>
        <row r="4574">
          <cell r="C4574" t="str">
            <v>город Пермь</v>
          </cell>
          <cell r="D4574" t="str">
            <v>г. Пермь, ул. Брестская, д. 12</v>
          </cell>
          <cell r="E4574" t="b">
            <v>1</v>
          </cell>
          <cell r="F4574">
            <v>1958</v>
          </cell>
          <cell r="H4574" t="str">
            <v>Кирпич</v>
          </cell>
          <cell r="L4574">
            <v>2</v>
          </cell>
          <cell r="M4574">
            <v>4</v>
          </cell>
          <cell r="Q4574">
            <v>630.20000000000005</v>
          </cell>
          <cell r="R4574">
            <v>597.4</v>
          </cell>
          <cell r="S4574">
            <v>597.4</v>
          </cell>
          <cell r="T4574">
            <v>29</v>
          </cell>
        </row>
        <row r="4575">
          <cell r="C4575" t="str">
            <v>город Пермь</v>
          </cell>
          <cell r="D4575" t="str">
            <v>г. Пермь, ул. Брестская, д. 13</v>
          </cell>
          <cell r="E4575" t="b">
            <v>1</v>
          </cell>
          <cell r="F4575">
            <v>1958</v>
          </cell>
          <cell r="H4575" t="str">
            <v>Панель</v>
          </cell>
          <cell r="L4575">
            <v>2</v>
          </cell>
          <cell r="M4575">
            <v>4</v>
          </cell>
          <cell r="Q4575">
            <v>620.9</v>
          </cell>
          <cell r="R4575">
            <v>580.9</v>
          </cell>
          <cell r="S4575">
            <v>580.9</v>
          </cell>
          <cell r="T4575">
            <v>32</v>
          </cell>
        </row>
        <row r="4576">
          <cell r="C4576" t="str">
            <v>город Пермь</v>
          </cell>
          <cell r="D4576" t="str">
            <v>г. Пермь, ул. Брестская, д. 14</v>
          </cell>
          <cell r="E4576" t="b">
            <v>1</v>
          </cell>
          <cell r="F4576">
            <v>1958</v>
          </cell>
          <cell r="H4576" t="str">
            <v>Кирпич</v>
          </cell>
          <cell r="L4576">
            <v>2</v>
          </cell>
          <cell r="M4576">
            <v>4</v>
          </cell>
          <cell r="Q4576">
            <v>630.70000000000005</v>
          </cell>
          <cell r="R4576">
            <v>591.70000000000005</v>
          </cell>
          <cell r="S4576">
            <v>591.70000000000005</v>
          </cell>
          <cell r="T4576">
            <v>35</v>
          </cell>
        </row>
        <row r="4577">
          <cell r="C4577" t="str">
            <v>город Пермь</v>
          </cell>
          <cell r="D4577" t="str">
            <v>г. Пермь, ул. Брестская, д. 15</v>
          </cell>
          <cell r="E4577" t="b">
            <v>1</v>
          </cell>
          <cell r="F4577">
            <v>1958</v>
          </cell>
          <cell r="H4577" t="str">
            <v>Панель</v>
          </cell>
          <cell r="L4577">
            <v>2</v>
          </cell>
          <cell r="M4577">
            <v>4</v>
          </cell>
          <cell r="Q4577">
            <v>637.4</v>
          </cell>
          <cell r="R4577">
            <v>597.4</v>
          </cell>
          <cell r="S4577">
            <v>597.4</v>
          </cell>
          <cell r="T4577">
            <v>36</v>
          </cell>
        </row>
        <row r="4578">
          <cell r="C4578" t="str">
            <v>город Пермь</v>
          </cell>
          <cell r="D4578" t="str">
            <v>г. Пермь, ул. Брестская, д. 16</v>
          </cell>
          <cell r="E4578" t="b">
            <v>1</v>
          </cell>
          <cell r="F4578">
            <v>1958</v>
          </cell>
          <cell r="H4578" t="str">
            <v>Кирпич</v>
          </cell>
          <cell r="L4578">
            <v>2</v>
          </cell>
          <cell r="M4578">
            <v>4</v>
          </cell>
          <cell r="Q4578">
            <v>641.5</v>
          </cell>
          <cell r="R4578">
            <v>603.1</v>
          </cell>
          <cell r="S4578">
            <v>603.1</v>
          </cell>
          <cell r="T4578">
            <v>40</v>
          </cell>
        </row>
        <row r="4579">
          <cell r="C4579" t="str">
            <v>город Пермь</v>
          </cell>
          <cell r="D4579" t="str">
            <v>г. Пермь, ул. Брестская, д. 17</v>
          </cell>
          <cell r="E4579" t="b">
            <v>1</v>
          </cell>
          <cell r="F4579">
            <v>1959</v>
          </cell>
          <cell r="H4579" t="str">
            <v>Панель</v>
          </cell>
          <cell r="L4579">
            <v>2</v>
          </cell>
          <cell r="M4579">
            <v>4</v>
          </cell>
          <cell r="Q4579">
            <v>626.29999999999995</v>
          </cell>
          <cell r="R4579">
            <v>597.20000000000005</v>
          </cell>
          <cell r="S4579">
            <v>555.4</v>
          </cell>
          <cell r="T4579">
            <v>29</v>
          </cell>
        </row>
        <row r="4580">
          <cell r="C4580" t="str">
            <v>город Пермь</v>
          </cell>
          <cell r="D4580" t="str">
            <v>г. Пермь, ул. Брестская, д. 19</v>
          </cell>
          <cell r="E4580" t="b">
            <v>1</v>
          </cell>
          <cell r="F4580">
            <v>1959</v>
          </cell>
          <cell r="H4580" t="str">
            <v>Панель</v>
          </cell>
          <cell r="L4580">
            <v>2</v>
          </cell>
          <cell r="M4580">
            <v>4</v>
          </cell>
          <cell r="Q4580">
            <v>600.1</v>
          </cell>
          <cell r="R4580">
            <v>430.1</v>
          </cell>
          <cell r="S4580">
            <v>377</v>
          </cell>
          <cell r="T4580">
            <v>32</v>
          </cell>
        </row>
        <row r="4581">
          <cell r="C4581" t="str">
            <v>город Пермь</v>
          </cell>
          <cell r="D4581" t="str">
            <v>г. Пермь, ул. Брестская, д. 21</v>
          </cell>
          <cell r="E4581" t="b">
            <v>1</v>
          </cell>
          <cell r="F4581">
            <v>1959</v>
          </cell>
          <cell r="H4581" t="str">
            <v>Панель</v>
          </cell>
          <cell r="L4581">
            <v>2</v>
          </cell>
          <cell r="M4581">
            <v>4</v>
          </cell>
          <cell r="Q4581">
            <v>631.79999999999995</v>
          </cell>
          <cell r="R4581">
            <v>611.79999999999995</v>
          </cell>
          <cell r="S4581">
            <v>568.97</v>
          </cell>
          <cell r="T4581">
            <v>43</v>
          </cell>
        </row>
        <row r="4582">
          <cell r="C4582" t="str">
            <v>город Пермь</v>
          </cell>
          <cell r="D4582" t="str">
            <v>г. Пермь, ул. Брестская, д. 17А</v>
          </cell>
          <cell r="E4582" t="b">
            <v>1</v>
          </cell>
          <cell r="F4582">
            <v>1958</v>
          </cell>
          <cell r="H4582" t="str">
            <v>Кирпич</v>
          </cell>
          <cell r="L4582">
            <v>2</v>
          </cell>
          <cell r="M4582">
            <v>4</v>
          </cell>
          <cell r="Q4582">
            <v>633.70000000000005</v>
          </cell>
          <cell r="R4582">
            <v>595.70000000000005</v>
          </cell>
          <cell r="S4582">
            <v>595.70000000000005</v>
          </cell>
          <cell r="T4582">
            <v>29</v>
          </cell>
        </row>
        <row r="4583">
          <cell r="C4583" t="str">
            <v>город Пермь</v>
          </cell>
          <cell r="D4583" t="str">
            <v>г. Пермь, ул. Бригадирская, д. 1</v>
          </cell>
          <cell r="E4583" t="b">
            <v>1</v>
          </cell>
          <cell r="F4583">
            <v>1958</v>
          </cell>
          <cell r="H4583" t="str">
            <v>Кирпич</v>
          </cell>
          <cell r="L4583">
            <v>3</v>
          </cell>
          <cell r="M4583">
            <v>3</v>
          </cell>
          <cell r="Q4583">
            <v>1240.5999999999999</v>
          </cell>
          <cell r="R4583">
            <v>1160.9000000000001</v>
          </cell>
          <cell r="S4583">
            <v>538.66</v>
          </cell>
          <cell r="T4583">
            <v>46</v>
          </cell>
        </row>
        <row r="4584">
          <cell r="C4584" t="str">
            <v>город Пермь</v>
          </cell>
          <cell r="D4584" t="str">
            <v>г. Пермь, ул. Бригадирская, д. 8</v>
          </cell>
          <cell r="E4584" t="b">
            <v>1</v>
          </cell>
          <cell r="F4584">
            <v>1965</v>
          </cell>
          <cell r="H4584" t="str">
            <v>Кирпич</v>
          </cell>
          <cell r="L4584">
            <v>5</v>
          </cell>
          <cell r="M4584">
            <v>4</v>
          </cell>
          <cell r="Q4584">
            <v>3300</v>
          </cell>
          <cell r="R4584">
            <v>3249</v>
          </cell>
          <cell r="S4584">
            <v>2589.8000000000002</v>
          </cell>
          <cell r="T4584">
            <v>119</v>
          </cell>
        </row>
        <row r="4585">
          <cell r="C4585" t="str">
            <v>город Пермь</v>
          </cell>
          <cell r="D4585" t="str">
            <v>г. Пермь, ул. Буксирная, д. 8</v>
          </cell>
          <cell r="E4585" t="b">
            <v>1</v>
          </cell>
          <cell r="F4585">
            <v>1999</v>
          </cell>
          <cell r="H4585" t="str">
            <v>Кирпич</v>
          </cell>
          <cell r="L4585">
            <v>9</v>
          </cell>
          <cell r="M4585">
            <v>1</v>
          </cell>
          <cell r="N4585">
            <v>1</v>
          </cell>
          <cell r="O4585">
            <v>1</v>
          </cell>
          <cell r="Q4585">
            <v>5811.2</v>
          </cell>
          <cell r="R4585">
            <v>4829.1000000000004</v>
          </cell>
          <cell r="S4585">
            <v>4829.1000000000004</v>
          </cell>
          <cell r="T4585">
            <v>339</v>
          </cell>
        </row>
        <row r="4586">
          <cell r="C4586" t="str">
            <v>город Пермь</v>
          </cell>
          <cell r="D4586" t="str">
            <v>г. Пермь, ул. Буксирная, д. 9</v>
          </cell>
          <cell r="E4586" t="b">
            <v>1</v>
          </cell>
          <cell r="F4586">
            <v>1960</v>
          </cell>
          <cell r="H4586" t="str">
            <v>Кирпич</v>
          </cell>
          <cell r="L4586">
            <v>5</v>
          </cell>
          <cell r="M4586">
            <v>2</v>
          </cell>
          <cell r="Q4586">
            <v>3533.8</v>
          </cell>
          <cell r="R4586">
            <v>3526.4</v>
          </cell>
          <cell r="S4586">
            <v>3215.4</v>
          </cell>
          <cell r="T4586">
            <v>200</v>
          </cell>
        </row>
        <row r="4587">
          <cell r="C4587" t="str">
            <v>город Пермь</v>
          </cell>
          <cell r="D4587" t="str">
            <v>г. Пермь, ул. Буксирная, д. 10</v>
          </cell>
          <cell r="E4587" t="b">
            <v>1</v>
          </cell>
          <cell r="F4587">
            <v>2021</v>
          </cell>
          <cell r="H4587" t="str">
            <v>из прочих материалов</v>
          </cell>
          <cell r="I4587" t="str">
            <v>плоская</v>
          </cell>
          <cell r="K4587" t="str">
            <v>имеется</v>
          </cell>
          <cell r="L4587">
            <v>27</v>
          </cell>
          <cell r="M4587">
            <v>1</v>
          </cell>
          <cell r="N4587">
            <v>6</v>
          </cell>
          <cell r="O4587">
            <v>3</v>
          </cell>
          <cell r="P4587">
            <v>3</v>
          </cell>
          <cell r="Q4587">
            <v>20008.599999999999</v>
          </cell>
          <cell r="R4587">
            <v>14206.6</v>
          </cell>
          <cell r="S4587">
            <v>13709.7</v>
          </cell>
        </row>
        <row r="4588">
          <cell r="C4588" t="str">
            <v>город Пермь</v>
          </cell>
          <cell r="D4588" t="str">
            <v>г. Пермь, ул. Буксирная, д. 11</v>
          </cell>
          <cell r="E4588" t="b">
            <v>1</v>
          </cell>
          <cell r="F4588">
            <v>1982</v>
          </cell>
          <cell r="H4588" t="str">
            <v>Панель</v>
          </cell>
          <cell r="L4588">
            <v>9</v>
          </cell>
          <cell r="M4588">
            <v>2</v>
          </cell>
          <cell r="N4588">
            <v>2</v>
          </cell>
          <cell r="O4588">
            <v>2</v>
          </cell>
          <cell r="Q4588">
            <v>3927.6</v>
          </cell>
          <cell r="R4588">
            <v>3927.6</v>
          </cell>
          <cell r="S4588">
            <v>3927.6</v>
          </cell>
          <cell r="T4588">
            <v>222</v>
          </cell>
        </row>
        <row r="4589">
          <cell r="C4589" t="str">
            <v>город Пермь</v>
          </cell>
          <cell r="D4589" t="str">
            <v>г. Пермь, ул. Буксирная, д. 13</v>
          </cell>
          <cell r="E4589" t="b">
            <v>1</v>
          </cell>
          <cell r="F4589">
            <v>1984</v>
          </cell>
          <cell r="H4589" t="str">
            <v>Кирпич</v>
          </cell>
          <cell r="L4589">
            <v>5</v>
          </cell>
          <cell r="M4589">
            <v>5</v>
          </cell>
          <cell r="Q4589">
            <v>4016.6</v>
          </cell>
          <cell r="R4589">
            <v>3575</v>
          </cell>
          <cell r="S4589">
            <v>3575</v>
          </cell>
          <cell r="T4589">
            <v>199</v>
          </cell>
        </row>
        <row r="4590">
          <cell r="C4590" t="str">
            <v>город Пермь</v>
          </cell>
          <cell r="D4590" t="str">
            <v>г. Пермь, ул. Буксирная, д. 15</v>
          </cell>
          <cell r="E4590" t="b">
            <v>1</v>
          </cell>
          <cell r="F4590">
            <v>1985</v>
          </cell>
          <cell r="H4590" t="str">
            <v>Панели</v>
          </cell>
          <cell r="L4590">
            <v>9</v>
          </cell>
          <cell r="M4590">
            <v>3</v>
          </cell>
          <cell r="N4590">
            <v>3</v>
          </cell>
          <cell r="O4590">
            <v>3</v>
          </cell>
          <cell r="Q4590">
            <v>7865.4</v>
          </cell>
          <cell r="R4590">
            <v>7179</v>
          </cell>
          <cell r="S4590">
            <v>7179</v>
          </cell>
          <cell r="T4590">
            <v>360</v>
          </cell>
        </row>
        <row r="4591">
          <cell r="C4591" t="str">
            <v>город Пермь</v>
          </cell>
          <cell r="D4591" t="str">
            <v>г. Пермь, ул. Буксирная, д. 19</v>
          </cell>
          <cell r="E4591" t="b">
            <v>1</v>
          </cell>
          <cell r="F4591">
            <v>1961</v>
          </cell>
          <cell r="H4591" t="str">
            <v>Крупные блоки</v>
          </cell>
          <cell r="L4591">
            <v>5</v>
          </cell>
          <cell r="M4591">
            <v>2</v>
          </cell>
          <cell r="Q4591">
            <v>1659.3</v>
          </cell>
          <cell r="R4591">
            <v>1542.4</v>
          </cell>
          <cell r="S4591">
            <v>1467.2</v>
          </cell>
          <cell r="T4591">
            <v>88</v>
          </cell>
        </row>
        <row r="4592">
          <cell r="C4592" t="str">
            <v>город Пермь</v>
          </cell>
          <cell r="D4592" t="str">
            <v>г. Пермь, ул. Бумажников, д. 12</v>
          </cell>
          <cell r="E4592" t="b">
            <v>1</v>
          </cell>
          <cell r="F4592">
            <v>1961</v>
          </cell>
          <cell r="H4592" t="str">
            <v>Кирпич</v>
          </cell>
          <cell r="L4592">
            <v>3</v>
          </cell>
          <cell r="M4592">
            <v>2</v>
          </cell>
          <cell r="Q4592">
            <v>1069.2</v>
          </cell>
          <cell r="R4592">
            <v>979.7</v>
          </cell>
          <cell r="S4592">
            <v>903.5</v>
          </cell>
          <cell r="T4592">
            <v>49</v>
          </cell>
        </row>
        <row r="4593">
          <cell r="C4593" t="str">
            <v>город Пермь</v>
          </cell>
          <cell r="D4593" t="str">
            <v>г. Пермь, ул. Бумажников, д. 20</v>
          </cell>
          <cell r="E4593" t="b">
            <v>1</v>
          </cell>
          <cell r="F4593">
            <v>1972</v>
          </cell>
          <cell r="H4593" t="str">
            <v>Панель</v>
          </cell>
          <cell r="L4593">
            <v>5</v>
          </cell>
          <cell r="M4593">
            <v>8</v>
          </cell>
          <cell r="Q4593">
            <v>5209.2</v>
          </cell>
          <cell r="R4593">
            <v>3032.7999999999997</v>
          </cell>
          <cell r="S4593">
            <v>3032.8</v>
          </cell>
          <cell r="T4593">
            <v>277</v>
          </cell>
        </row>
        <row r="4594">
          <cell r="C4594" t="str">
            <v>город Пермь</v>
          </cell>
          <cell r="D4594" t="str">
            <v>г. Пермь, ул. Бушмакина, д. 6</v>
          </cell>
          <cell r="E4594" t="b">
            <v>1</v>
          </cell>
          <cell r="F4594">
            <v>1958</v>
          </cell>
          <cell r="H4594" t="str">
            <v>Кирпич</v>
          </cell>
          <cell r="L4594">
            <v>3</v>
          </cell>
          <cell r="M4594">
            <v>4</v>
          </cell>
          <cell r="Q4594">
            <v>1895.6</v>
          </cell>
          <cell r="R4594">
            <v>1215.8999999999999</v>
          </cell>
          <cell r="S4594">
            <v>1215.9000000000001</v>
          </cell>
          <cell r="T4594">
            <v>72</v>
          </cell>
        </row>
        <row r="4595">
          <cell r="C4595" t="str">
            <v>город Пермь</v>
          </cell>
          <cell r="D4595" t="str">
            <v>г. Пермь, ул. Бушмакина, д. 9</v>
          </cell>
          <cell r="E4595" t="b">
            <v>1</v>
          </cell>
          <cell r="F4595">
            <v>1957</v>
          </cell>
          <cell r="H4595" t="str">
            <v>Кирпич</v>
          </cell>
          <cell r="L4595">
            <v>2</v>
          </cell>
          <cell r="M4595">
            <v>2</v>
          </cell>
          <cell r="Q4595">
            <v>803.8</v>
          </cell>
          <cell r="R4595">
            <v>706.69999999999993</v>
          </cell>
          <cell r="S4595">
            <v>706.7</v>
          </cell>
          <cell r="T4595">
            <v>37</v>
          </cell>
        </row>
        <row r="4596">
          <cell r="C4596" t="str">
            <v>город Пермь</v>
          </cell>
          <cell r="D4596" t="str">
            <v>г. Пермь, ул. Бушмакина, д. 10</v>
          </cell>
          <cell r="E4596" t="b">
            <v>1</v>
          </cell>
          <cell r="F4596">
            <v>1959</v>
          </cell>
          <cell r="H4596" t="str">
            <v>Кирпич</v>
          </cell>
          <cell r="L4596">
            <v>3</v>
          </cell>
          <cell r="M4596">
            <v>4</v>
          </cell>
          <cell r="Q4596">
            <v>2120</v>
          </cell>
          <cell r="R4596">
            <v>1910</v>
          </cell>
          <cell r="S4596">
            <v>1898.54</v>
          </cell>
          <cell r="T4596">
            <v>73</v>
          </cell>
        </row>
        <row r="4597">
          <cell r="C4597" t="str">
            <v>город Пермь</v>
          </cell>
          <cell r="D4597" t="str">
            <v>г. Пермь, ул. Бушмакина, д. 14</v>
          </cell>
          <cell r="E4597" t="b">
            <v>1</v>
          </cell>
          <cell r="F4597">
            <v>1964</v>
          </cell>
          <cell r="H4597" t="str">
            <v>Кирпич</v>
          </cell>
          <cell r="L4597">
            <v>4</v>
          </cell>
          <cell r="M4597">
            <v>3</v>
          </cell>
          <cell r="Q4597">
            <v>2052</v>
          </cell>
          <cell r="R4597">
            <v>1372.9</v>
          </cell>
          <cell r="S4597">
            <v>1329.8</v>
          </cell>
          <cell r="T4597">
            <v>86</v>
          </cell>
        </row>
        <row r="4598">
          <cell r="C4598" t="str">
            <v>город Пермь</v>
          </cell>
          <cell r="D4598" t="str">
            <v>г. Пермь, ул. Бушмакина, д. 15</v>
          </cell>
          <cell r="E4598" t="b">
            <v>1</v>
          </cell>
          <cell r="F4598">
            <v>1958</v>
          </cell>
          <cell r="H4598" t="str">
            <v>Кирпич</v>
          </cell>
          <cell r="L4598">
            <v>2</v>
          </cell>
          <cell r="M4598">
            <v>4</v>
          </cell>
          <cell r="Q4598">
            <v>801.8</v>
          </cell>
          <cell r="R4598">
            <v>753.3</v>
          </cell>
          <cell r="S4598">
            <v>753.3</v>
          </cell>
          <cell r="T4598">
            <v>30</v>
          </cell>
        </row>
        <row r="4599">
          <cell r="C4599" t="str">
            <v>город Пермь</v>
          </cell>
          <cell r="D4599" t="str">
            <v>г. Пермь, ул. Бушмакина, д. 16</v>
          </cell>
          <cell r="E4599" t="b">
            <v>1</v>
          </cell>
          <cell r="F4599">
            <v>1964</v>
          </cell>
          <cell r="H4599" t="str">
            <v>Кирпич</v>
          </cell>
          <cell r="L4599">
            <v>4</v>
          </cell>
          <cell r="M4599">
            <v>3</v>
          </cell>
          <cell r="Q4599">
            <v>2045.6</v>
          </cell>
          <cell r="R4599">
            <v>1343.5</v>
          </cell>
          <cell r="S4599">
            <v>1343.5</v>
          </cell>
          <cell r="T4599">
            <v>101</v>
          </cell>
        </row>
        <row r="4600">
          <cell r="C4600" t="str">
            <v>город Пермь</v>
          </cell>
          <cell r="D4600" t="str">
            <v>г. Пермь, ул. Бушмакина, д. 94</v>
          </cell>
          <cell r="E4600" t="b">
            <v>1</v>
          </cell>
          <cell r="F4600">
            <v>2014</v>
          </cell>
          <cell r="I4600" t="str">
            <v>плоская</v>
          </cell>
          <cell r="J4600" t="str">
            <v>ГАЗ</v>
          </cell>
          <cell r="K4600" t="str">
            <v>имеется</v>
          </cell>
          <cell r="L4600">
            <v>16</v>
          </cell>
          <cell r="M4600">
            <v>5</v>
          </cell>
          <cell r="N4600">
            <v>8</v>
          </cell>
          <cell r="O4600">
            <v>5</v>
          </cell>
          <cell r="P4600">
            <v>3</v>
          </cell>
          <cell r="Q4600">
            <v>23689.5</v>
          </cell>
          <cell r="S4600">
            <v>15912.8</v>
          </cell>
        </row>
        <row r="4601">
          <cell r="C4601" t="str">
            <v>город Пермь</v>
          </cell>
          <cell r="D4601" t="str">
            <v>г. Пермь, ул. Бушмакина, д. 96</v>
          </cell>
          <cell r="E4601" t="b">
            <v>1</v>
          </cell>
          <cell r="F4601">
            <v>2017</v>
          </cell>
          <cell r="I4601" t="str">
            <v>плоская</v>
          </cell>
          <cell r="J4601" t="str">
            <v>ГАЗ</v>
          </cell>
          <cell r="K4601" t="str">
            <v>имеется</v>
          </cell>
          <cell r="L4601">
            <v>16</v>
          </cell>
          <cell r="M4601">
            <v>4</v>
          </cell>
          <cell r="N4601">
            <v>8</v>
          </cell>
          <cell r="O4601">
            <v>4</v>
          </cell>
          <cell r="P4601">
            <v>4</v>
          </cell>
          <cell r="Q4601">
            <v>23848</v>
          </cell>
          <cell r="R4601">
            <v>15933.3</v>
          </cell>
          <cell r="S4601">
            <v>12587.3</v>
          </cell>
          <cell r="T4601">
            <v>589</v>
          </cell>
        </row>
        <row r="4602">
          <cell r="C4602" t="str">
            <v>город Пермь</v>
          </cell>
          <cell r="D4602" t="str">
            <v>г. Пермь, ул. Вагонная, д. 3</v>
          </cell>
          <cell r="E4602" t="b">
            <v>1</v>
          </cell>
          <cell r="F4602">
            <v>1971</v>
          </cell>
          <cell r="H4602" t="str">
            <v>Кирпич</v>
          </cell>
          <cell r="L4602">
            <v>5</v>
          </cell>
          <cell r="M4602">
            <v>8</v>
          </cell>
          <cell r="Q4602">
            <v>5432.2</v>
          </cell>
          <cell r="R4602">
            <v>4932.5</v>
          </cell>
          <cell r="S4602">
            <v>4932.5</v>
          </cell>
          <cell r="T4602">
            <v>258</v>
          </cell>
        </row>
        <row r="4603">
          <cell r="C4603" t="str">
            <v>город Пермь</v>
          </cell>
          <cell r="D4603" t="str">
            <v>г. Пермь, ул. Вагонная, д. 7</v>
          </cell>
          <cell r="E4603" t="b">
            <v>1</v>
          </cell>
          <cell r="F4603">
            <v>1965</v>
          </cell>
          <cell r="H4603" t="str">
            <v>Панель</v>
          </cell>
          <cell r="L4603">
            <v>5</v>
          </cell>
          <cell r="M4603">
            <v>4</v>
          </cell>
          <cell r="Q4603">
            <v>3495.7</v>
          </cell>
          <cell r="R4603">
            <v>2304.5</v>
          </cell>
          <cell r="S4603">
            <v>2304.5</v>
          </cell>
          <cell r="T4603">
            <v>194</v>
          </cell>
        </row>
        <row r="4604">
          <cell r="C4604" t="str">
            <v>город Пермь</v>
          </cell>
          <cell r="D4604" t="str">
            <v>г. Пермь, ул. Вагонная, д. 9</v>
          </cell>
          <cell r="E4604" t="b">
            <v>1</v>
          </cell>
          <cell r="F4604">
            <v>1964</v>
          </cell>
          <cell r="H4604" t="str">
            <v>панель</v>
          </cell>
          <cell r="L4604">
            <v>5</v>
          </cell>
          <cell r="M4604">
            <v>4</v>
          </cell>
          <cell r="Q4604">
            <v>3498.7</v>
          </cell>
          <cell r="R4604">
            <v>2319.9</v>
          </cell>
          <cell r="S4604">
            <v>2319.9</v>
          </cell>
          <cell r="T4604">
            <v>163</v>
          </cell>
        </row>
        <row r="4605">
          <cell r="C4605" t="str">
            <v>город Пермь</v>
          </cell>
          <cell r="D4605" t="str">
            <v>г. Пермь, ул. Вагонная, д. 11</v>
          </cell>
          <cell r="E4605" t="b">
            <v>1</v>
          </cell>
          <cell r="F4605">
            <v>1965</v>
          </cell>
          <cell r="H4605" t="str">
            <v>Панель</v>
          </cell>
          <cell r="L4605">
            <v>5</v>
          </cell>
          <cell r="M4605">
            <v>4</v>
          </cell>
          <cell r="Q4605">
            <v>3507.01</v>
          </cell>
          <cell r="R4605">
            <v>2320.1</v>
          </cell>
          <cell r="S4605">
            <v>2320.1</v>
          </cell>
          <cell r="T4605">
            <v>175</v>
          </cell>
        </row>
        <row r="4606">
          <cell r="C4606" t="str">
            <v>город Пермь</v>
          </cell>
          <cell r="D4606" t="str">
            <v>г. Пермь, ул. Вагонная, д. 13</v>
          </cell>
          <cell r="E4606" t="b">
            <v>1</v>
          </cell>
          <cell r="F4606">
            <v>1967</v>
          </cell>
          <cell r="H4606" t="str">
            <v>Панель</v>
          </cell>
          <cell r="L4606">
            <v>5</v>
          </cell>
          <cell r="M4606">
            <v>6</v>
          </cell>
          <cell r="Q4606">
            <v>3979.9</v>
          </cell>
          <cell r="R4606">
            <v>2606.3000000000002</v>
          </cell>
          <cell r="S4606">
            <v>2606.3000000000002</v>
          </cell>
          <cell r="T4606">
            <v>221</v>
          </cell>
        </row>
        <row r="4607">
          <cell r="C4607" t="str">
            <v>город Пермь</v>
          </cell>
          <cell r="D4607" t="str">
            <v>г. Пермь, ул. Вагонная, д. 15</v>
          </cell>
          <cell r="E4607" t="b">
            <v>1</v>
          </cell>
          <cell r="F4607">
            <v>1968</v>
          </cell>
          <cell r="H4607" t="str">
            <v>Панель</v>
          </cell>
          <cell r="L4607">
            <v>5</v>
          </cell>
          <cell r="M4607">
            <v>6</v>
          </cell>
          <cell r="Q4607">
            <v>3983</v>
          </cell>
          <cell r="R4607">
            <v>2707</v>
          </cell>
          <cell r="S4607">
            <v>2707</v>
          </cell>
          <cell r="T4607">
            <v>214</v>
          </cell>
        </row>
        <row r="4608">
          <cell r="C4608" t="str">
            <v>город Пермь</v>
          </cell>
          <cell r="D4608" t="str">
            <v>г. Пермь, ул. Вагонная, д. 23</v>
          </cell>
          <cell r="E4608" t="b">
            <v>1</v>
          </cell>
          <cell r="F4608">
            <v>1963</v>
          </cell>
          <cell r="H4608" t="str">
            <v>Кирпич</v>
          </cell>
          <cell r="L4608">
            <v>5</v>
          </cell>
          <cell r="M4608">
            <v>6</v>
          </cell>
          <cell r="Q4608">
            <v>5000</v>
          </cell>
          <cell r="R4608">
            <v>3700</v>
          </cell>
          <cell r="S4608">
            <v>3700</v>
          </cell>
        </row>
        <row r="4609">
          <cell r="C4609" t="str">
            <v>город Пермь</v>
          </cell>
          <cell r="D4609" t="str">
            <v>г. Пермь, ул. Вагонная, д. 25</v>
          </cell>
          <cell r="E4609" t="b">
            <v>1</v>
          </cell>
          <cell r="F4609">
            <v>2011</v>
          </cell>
          <cell r="J4609" t="str">
            <v>ГАЗ</v>
          </cell>
          <cell r="K4609" t="str">
            <v>имеется</v>
          </cell>
          <cell r="L4609">
            <v>10</v>
          </cell>
          <cell r="M4609">
            <v>3</v>
          </cell>
          <cell r="N4609">
            <v>3</v>
          </cell>
          <cell r="O4609">
            <v>3</v>
          </cell>
          <cell r="Q4609">
            <v>9481.4</v>
          </cell>
          <cell r="R4609">
            <v>1708.5</v>
          </cell>
          <cell r="S4609">
            <v>3813</v>
          </cell>
        </row>
        <row r="4610">
          <cell r="C4610" t="str">
            <v>город Пермь</v>
          </cell>
          <cell r="D4610" t="str">
            <v>г. Пермь, ул. Вагонная, д. 27</v>
          </cell>
          <cell r="E4610" t="b">
            <v>1</v>
          </cell>
          <cell r="F4610">
            <v>2015</v>
          </cell>
          <cell r="I4610" t="str">
            <v>плоская</v>
          </cell>
          <cell r="J4610" t="str">
            <v>ГАЗ</v>
          </cell>
          <cell r="K4610" t="str">
            <v>имеется</v>
          </cell>
          <cell r="L4610">
            <v>9</v>
          </cell>
          <cell r="M4610">
            <v>2</v>
          </cell>
          <cell r="N4610">
            <v>2</v>
          </cell>
          <cell r="O4610">
            <v>2</v>
          </cell>
          <cell r="Q4610">
            <v>9209.9</v>
          </cell>
          <cell r="R4610">
            <v>6368.4</v>
          </cell>
          <cell r="S4610">
            <v>6368.4</v>
          </cell>
          <cell r="T4610">
            <v>194</v>
          </cell>
        </row>
        <row r="4611">
          <cell r="C4611" t="str">
            <v>город Пермь</v>
          </cell>
          <cell r="D4611" t="str">
            <v>г. Пермь, ул. Вагонная, д. 29</v>
          </cell>
          <cell r="E4611" t="b">
            <v>1</v>
          </cell>
          <cell r="F4611">
            <v>2008</v>
          </cell>
          <cell r="H4611" t="str">
            <v>кирпич</v>
          </cell>
          <cell r="L4611">
            <v>10</v>
          </cell>
          <cell r="M4611">
            <v>6</v>
          </cell>
          <cell r="N4611">
            <v>6</v>
          </cell>
          <cell r="O4611">
            <v>6</v>
          </cell>
          <cell r="Q4611">
            <v>14673.1</v>
          </cell>
          <cell r="R4611">
            <v>13704.4</v>
          </cell>
          <cell r="S4611">
            <v>13704.4</v>
          </cell>
          <cell r="T4611">
            <v>450</v>
          </cell>
        </row>
        <row r="4612">
          <cell r="C4612" t="str">
            <v>город Пермь</v>
          </cell>
          <cell r="D4612" t="str">
            <v>г. Пермь, ул. Вагонная, д. 30</v>
          </cell>
          <cell r="E4612" t="b">
            <v>1</v>
          </cell>
          <cell r="F4612">
            <v>2022</v>
          </cell>
          <cell r="H4612" t="str">
            <v>Бетонные монолитные</v>
          </cell>
          <cell r="I4612" t="str">
            <v>плоская</v>
          </cell>
          <cell r="J4612" t="str">
            <v>ТЕП</v>
          </cell>
          <cell r="K4612" t="str">
            <v>имеется</v>
          </cell>
          <cell r="L4612">
            <v>20</v>
          </cell>
          <cell r="M4612">
            <v>1</v>
          </cell>
          <cell r="N4612">
            <v>2</v>
          </cell>
          <cell r="O4612">
            <v>1</v>
          </cell>
          <cell r="P4612">
            <v>1</v>
          </cell>
          <cell r="Q4612">
            <v>12073</v>
          </cell>
        </row>
        <row r="4613">
          <cell r="C4613" t="str">
            <v>город Пермь</v>
          </cell>
          <cell r="D4613" t="str">
            <v>г. Пермь, ул. Вагонная, д. 11А</v>
          </cell>
          <cell r="E4613" t="b">
            <v>1</v>
          </cell>
          <cell r="F4613">
            <v>1983</v>
          </cell>
          <cell r="K4613" t="str">
            <v>имеется</v>
          </cell>
          <cell r="L4613">
            <v>5</v>
          </cell>
          <cell r="M4613">
            <v>6</v>
          </cell>
          <cell r="Q4613">
            <v>3962</v>
          </cell>
          <cell r="R4613">
            <v>566.29999999999995</v>
          </cell>
          <cell r="S4613">
            <v>2634</v>
          </cell>
        </row>
        <row r="4614">
          <cell r="C4614" t="str">
            <v>город Пермь</v>
          </cell>
          <cell r="D4614" t="str">
            <v>г. Пермь, ул. Василия Каменского, д. 3</v>
          </cell>
          <cell r="E4614" t="b">
            <v>1</v>
          </cell>
          <cell r="F4614">
            <v>1992</v>
          </cell>
          <cell r="H4614" t="str">
            <v>панель</v>
          </cell>
          <cell r="L4614">
            <v>10</v>
          </cell>
          <cell r="M4614">
            <v>6</v>
          </cell>
          <cell r="N4614">
            <v>6</v>
          </cell>
          <cell r="O4614">
            <v>6</v>
          </cell>
          <cell r="Q4614">
            <v>15525.9</v>
          </cell>
          <cell r="R4614">
            <v>13393.6</v>
          </cell>
          <cell r="S4614">
            <v>13393.6</v>
          </cell>
          <cell r="T4614">
            <v>510</v>
          </cell>
        </row>
        <row r="4615">
          <cell r="C4615" t="str">
            <v>город Пермь</v>
          </cell>
          <cell r="D4615" t="str">
            <v>г. Пермь, ул. Василия Каменского, д. 4</v>
          </cell>
          <cell r="E4615" t="b">
            <v>1</v>
          </cell>
          <cell r="F4615">
            <v>2014</v>
          </cell>
          <cell r="H4615" t="str">
            <v>Панель</v>
          </cell>
          <cell r="L4615">
            <v>9</v>
          </cell>
          <cell r="M4615">
            <v>4</v>
          </cell>
          <cell r="N4615">
            <v>4</v>
          </cell>
          <cell r="O4615">
            <v>4</v>
          </cell>
          <cell r="Q4615">
            <v>9422.7000000000007</v>
          </cell>
          <cell r="R4615">
            <v>7578.5</v>
          </cell>
          <cell r="S4615">
            <v>7578.5</v>
          </cell>
          <cell r="T4615">
            <v>201</v>
          </cell>
        </row>
        <row r="4616">
          <cell r="C4616" t="str">
            <v>город Пермь</v>
          </cell>
          <cell r="D4616" t="str">
            <v>г. Пермь, ул. Василия Каменского, д. 5</v>
          </cell>
          <cell r="E4616" t="b">
            <v>1</v>
          </cell>
          <cell r="F4616">
            <v>1988</v>
          </cell>
          <cell r="H4616" t="str">
            <v>Кирпич</v>
          </cell>
          <cell r="L4616">
            <v>5</v>
          </cell>
          <cell r="M4616">
            <v>5</v>
          </cell>
          <cell r="Q4616">
            <v>3623.8</v>
          </cell>
          <cell r="R4616">
            <v>2059.6999999999998</v>
          </cell>
          <cell r="S4616">
            <v>2059.6999999999998</v>
          </cell>
          <cell r="T4616">
            <v>133</v>
          </cell>
        </row>
        <row r="4617">
          <cell r="C4617" t="str">
            <v>город Пермь</v>
          </cell>
          <cell r="D4617" t="str">
            <v>г. Пермь, ул. Василия Каменского, д. 6</v>
          </cell>
          <cell r="E4617" t="b">
            <v>1</v>
          </cell>
          <cell r="F4617">
            <v>2000</v>
          </cell>
          <cell r="H4617" t="str">
            <v>Кирпич</v>
          </cell>
          <cell r="L4617">
            <v>12</v>
          </cell>
          <cell r="M4617">
            <v>1</v>
          </cell>
          <cell r="N4617">
            <v>2</v>
          </cell>
          <cell r="O4617">
            <v>1</v>
          </cell>
          <cell r="P4617">
            <v>1</v>
          </cell>
          <cell r="Q4617">
            <v>5501.26</v>
          </cell>
          <cell r="R4617">
            <v>4905.26</v>
          </cell>
          <cell r="S4617">
            <v>4905.26</v>
          </cell>
          <cell r="T4617">
            <v>150</v>
          </cell>
        </row>
        <row r="4618">
          <cell r="C4618" t="str">
            <v>город Пермь</v>
          </cell>
          <cell r="D4618" t="str">
            <v>г. Пермь, ул. Василия Каменского, д. 10</v>
          </cell>
          <cell r="E4618" t="b">
            <v>1</v>
          </cell>
          <cell r="F4618">
            <v>1982</v>
          </cell>
          <cell r="H4618" t="str">
            <v>панель</v>
          </cell>
          <cell r="L4618">
            <v>9</v>
          </cell>
          <cell r="M4618">
            <v>4</v>
          </cell>
          <cell r="N4618">
            <v>4</v>
          </cell>
          <cell r="O4618">
            <v>4</v>
          </cell>
          <cell r="Q4618">
            <v>9245.2999999999993</v>
          </cell>
          <cell r="R4618">
            <v>8090.0999999999995</v>
          </cell>
          <cell r="S4618">
            <v>7603.7</v>
          </cell>
          <cell r="T4618">
            <v>314</v>
          </cell>
        </row>
        <row r="4619">
          <cell r="C4619" t="str">
            <v>город Пермь</v>
          </cell>
          <cell r="D4619" t="str">
            <v>г. Пермь, ул. Василия Каменского, д. 12</v>
          </cell>
          <cell r="E4619" t="b">
            <v>1</v>
          </cell>
          <cell r="F4619">
            <v>1982</v>
          </cell>
          <cell r="H4619" t="str">
            <v>Панель</v>
          </cell>
          <cell r="L4619">
            <v>12</v>
          </cell>
          <cell r="M4619">
            <v>1</v>
          </cell>
          <cell r="N4619">
            <v>1</v>
          </cell>
          <cell r="O4619">
            <v>1</v>
          </cell>
          <cell r="Q4619">
            <v>3333.2</v>
          </cell>
          <cell r="R4619">
            <v>2799.7</v>
          </cell>
          <cell r="S4619">
            <v>2799.7</v>
          </cell>
          <cell r="T4619">
            <v>90</v>
          </cell>
        </row>
        <row r="4620">
          <cell r="C4620" t="str">
            <v>город Пермь</v>
          </cell>
          <cell r="D4620" t="str">
            <v>г. Пермь, ул. Василия Каменского, д. 16</v>
          </cell>
          <cell r="E4620" t="b">
            <v>1</v>
          </cell>
          <cell r="F4620">
            <v>1982</v>
          </cell>
          <cell r="H4620" t="str">
            <v>Панель</v>
          </cell>
          <cell r="L4620">
            <v>9</v>
          </cell>
          <cell r="M4620">
            <v>2</v>
          </cell>
          <cell r="N4620">
            <v>2</v>
          </cell>
          <cell r="O4620">
            <v>2</v>
          </cell>
          <cell r="Q4620">
            <v>5128.6549999999997</v>
          </cell>
          <cell r="R4620">
            <v>4459.7</v>
          </cell>
          <cell r="S4620">
            <v>3844.5</v>
          </cell>
          <cell r="T4620">
            <v>170</v>
          </cell>
        </row>
        <row r="4621">
          <cell r="C4621" t="str">
            <v>город Пермь</v>
          </cell>
          <cell r="D4621" t="str">
            <v>г. Пермь, ул. Василия Каменского, д. 24</v>
          </cell>
          <cell r="E4621" t="b">
            <v>1</v>
          </cell>
          <cell r="F4621">
            <v>2009</v>
          </cell>
          <cell r="J4621" t="str">
            <v>ГАЗ</v>
          </cell>
          <cell r="K4621" t="str">
            <v>имеется</v>
          </cell>
          <cell r="L4621">
            <v>13</v>
          </cell>
          <cell r="M4621">
            <v>1</v>
          </cell>
          <cell r="N4621">
            <v>1</v>
          </cell>
          <cell r="O4621">
            <v>1</v>
          </cell>
          <cell r="Q4621">
            <v>5527.4</v>
          </cell>
          <cell r="R4621">
            <v>700.4</v>
          </cell>
          <cell r="S4621">
            <v>1600.3</v>
          </cell>
        </row>
        <row r="4622">
          <cell r="C4622" t="str">
            <v>город Пермь</v>
          </cell>
          <cell r="D4622" t="str">
            <v>г. Пермь, ул. Василия Каменского, д. 10А</v>
          </cell>
          <cell r="E4622" t="b">
            <v>1</v>
          </cell>
          <cell r="F4622">
            <v>2006</v>
          </cell>
          <cell r="H4622" t="str">
            <v>кирпич</v>
          </cell>
          <cell r="L4622">
            <v>16</v>
          </cell>
          <cell r="M4622">
            <v>1</v>
          </cell>
          <cell r="N4622">
            <v>2</v>
          </cell>
          <cell r="O4622">
            <v>1</v>
          </cell>
          <cell r="P4622">
            <v>1</v>
          </cell>
          <cell r="Q4622">
            <v>6343.3</v>
          </cell>
          <cell r="R4622">
            <v>4658</v>
          </cell>
          <cell r="S4622">
            <v>4658</v>
          </cell>
          <cell r="T4622">
            <v>101</v>
          </cell>
        </row>
        <row r="4623">
          <cell r="C4623" t="str">
            <v>город Пермь</v>
          </cell>
          <cell r="D4623" t="str">
            <v>г. Пермь, ул. Василия Каменского, д. 2А</v>
          </cell>
          <cell r="E4623" t="b">
            <v>1</v>
          </cell>
          <cell r="F4623">
            <v>1987</v>
          </cell>
          <cell r="H4623" t="str">
            <v>Кирпич</v>
          </cell>
          <cell r="L4623">
            <v>9</v>
          </cell>
          <cell r="M4623">
            <v>1</v>
          </cell>
          <cell r="N4623">
            <v>1</v>
          </cell>
          <cell r="O4623">
            <v>1</v>
          </cell>
          <cell r="Q4623">
            <v>6217.7</v>
          </cell>
          <cell r="R4623">
            <v>5056.8999999999996</v>
          </cell>
          <cell r="S4623">
            <v>4551.21</v>
          </cell>
          <cell r="T4623">
            <v>337</v>
          </cell>
        </row>
        <row r="4624">
          <cell r="C4624" t="str">
            <v>город Пермь</v>
          </cell>
          <cell r="D4624" t="str">
            <v>г. Пермь, ул. Василия Татищева, д. 4</v>
          </cell>
          <cell r="E4624" t="b">
            <v>1</v>
          </cell>
          <cell r="F4624">
            <v>2020</v>
          </cell>
          <cell r="H4624" t="str">
            <v>Смешанные</v>
          </cell>
          <cell r="I4624" t="str">
            <v>плоская</v>
          </cell>
          <cell r="L4624">
            <v>25</v>
          </cell>
          <cell r="M4624">
            <v>3</v>
          </cell>
          <cell r="N4624">
            <v>6</v>
          </cell>
          <cell r="O4624">
            <v>3</v>
          </cell>
          <cell r="P4624">
            <v>3</v>
          </cell>
          <cell r="Q4624">
            <v>29190.68</v>
          </cell>
          <cell r="R4624">
            <v>29190.68</v>
          </cell>
          <cell r="S4624">
            <v>25358.9</v>
          </cell>
        </row>
        <row r="4625">
          <cell r="C4625" t="str">
            <v>город Пермь</v>
          </cell>
          <cell r="D4625" t="str">
            <v>г. Пермь, ул. Василия Татищева, д. 6</v>
          </cell>
          <cell r="E4625" t="b">
            <v>1</v>
          </cell>
          <cell r="F4625">
            <v>2019</v>
          </cell>
          <cell r="I4625" t="str">
            <v>плоская</v>
          </cell>
          <cell r="K4625" t="str">
            <v>имеется</v>
          </cell>
          <cell r="L4625">
            <v>25</v>
          </cell>
          <cell r="M4625">
            <v>3</v>
          </cell>
          <cell r="Q4625">
            <v>36631</v>
          </cell>
          <cell r="R4625">
            <v>25557.9</v>
          </cell>
          <cell r="S4625">
            <v>3708.2</v>
          </cell>
          <cell r="T4625">
            <v>1123</v>
          </cell>
        </row>
        <row r="4626">
          <cell r="C4626" t="str">
            <v>город Пермь</v>
          </cell>
          <cell r="D4626" t="str">
            <v>г. Пермь, ул. Василия Татищева, д. 8</v>
          </cell>
          <cell r="E4626" t="b">
            <v>1</v>
          </cell>
          <cell r="F4626">
            <v>2019</v>
          </cell>
          <cell r="I4626" t="str">
            <v>плоская</v>
          </cell>
          <cell r="K4626" t="str">
            <v>имеется</v>
          </cell>
          <cell r="L4626">
            <v>25</v>
          </cell>
          <cell r="M4626">
            <v>3</v>
          </cell>
          <cell r="Q4626">
            <v>26284</v>
          </cell>
          <cell r="R4626">
            <v>25391.1</v>
          </cell>
          <cell r="S4626">
            <v>3800.2</v>
          </cell>
          <cell r="T4626">
            <v>1127</v>
          </cell>
        </row>
        <row r="4627">
          <cell r="C4627" t="str">
            <v>город Пермь</v>
          </cell>
          <cell r="D4627" t="str">
            <v>г. Пермь, ул. Васнецова, д. 3</v>
          </cell>
          <cell r="E4627" t="b">
            <v>1</v>
          </cell>
          <cell r="F4627">
            <v>1974</v>
          </cell>
          <cell r="H4627" t="str">
            <v>Кирпич</v>
          </cell>
          <cell r="L4627">
            <v>5</v>
          </cell>
          <cell r="M4627">
            <v>8</v>
          </cell>
          <cell r="Q4627">
            <v>5221.3999999999996</v>
          </cell>
          <cell r="R4627">
            <v>3603.9999999999995</v>
          </cell>
          <cell r="S4627">
            <v>3604</v>
          </cell>
          <cell r="T4627">
            <v>270</v>
          </cell>
        </row>
        <row r="4628">
          <cell r="C4628" t="str">
            <v>город Пермь</v>
          </cell>
          <cell r="D4628" t="str">
            <v>г. Пермь, ул. Васнецова, д. 5</v>
          </cell>
          <cell r="E4628" t="b">
            <v>1</v>
          </cell>
          <cell r="F4628">
            <v>1971</v>
          </cell>
          <cell r="I4628" t="str">
            <v>плоская</v>
          </cell>
          <cell r="K4628" t="str">
            <v>имеется</v>
          </cell>
          <cell r="L4628">
            <v>5</v>
          </cell>
          <cell r="M4628">
            <v>4</v>
          </cell>
          <cell r="Q4628">
            <v>2984.9</v>
          </cell>
          <cell r="R4628">
            <v>2632.6</v>
          </cell>
          <cell r="S4628">
            <v>2632.6</v>
          </cell>
          <cell r="T4628">
            <v>127</v>
          </cell>
        </row>
        <row r="4629">
          <cell r="C4629" t="str">
            <v>город Пермь</v>
          </cell>
          <cell r="D4629" t="str">
            <v>г. Пермь, ул. Васнецова, д. 7</v>
          </cell>
          <cell r="E4629" t="b">
            <v>1</v>
          </cell>
          <cell r="F4629">
            <v>1973</v>
          </cell>
          <cell r="H4629" t="str">
            <v>Панель</v>
          </cell>
          <cell r="L4629">
            <v>5</v>
          </cell>
          <cell r="M4629">
            <v>8</v>
          </cell>
          <cell r="Q4629">
            <v>6741.2</v>
          </cell>
          <cell r="R4629">
            <v>5148.2</v>
          </cell>
          <cell r="S4629">
            <v>5148.2</v>
          </cell>
          <cell r="T4629">
            <v>338</v>
          </cell>
        </row>
        <row r="4630">
          <cell r="C4630" t="str">
            <v>город Пермь</v>
          </cell>
          <cell r="D4630" t="str">
            <v>г. Пермь, ул. Васнецова, д. 11</v>
          </cell>
          <cell r="E4630" t="b">
            <v>1</v>
          </cell>
          <cell r="F4630">
            <v>1970</v>
          </cell>
          <cell r="G4630">
            <v>2012</v>
          </cell>
          <cell r="H4630" t="str">
            <v>кирпич</v>
          </cell>
          <cell r="L4630">
            <v>5</v>
          </cell>
          <cell r="M4630">
            <v>8</v>
          </cell>
          <cell r="Q4630">
            <v>5985.2</v>
          </cell>
          <cell r="R4630">
            <v>5283.8</v>
          </cell>
          <cell r="S4630">
            <v>5283.8</v>
          </cell>
          <cell r="T4630">
            <v>266</v>
          </cell>
        </row>
        <row r="4631">
          <cell r="C4631" t="str">
            <v>город Пермь</v>
          </cell>
          <cell r="D4631" t="str">
            <v>г. Пермь, ул. Васнецова, д. 13</v>
          </cell>
          <cell r="E4631" t="b">
            <v>1</v>
          </cell>
          <cell r="F4631">
            <v>1971</v>
          </cell>
          <cell r="H4631" t="str">
            <v>Кирпич</v>
          </cell>
          <cell r="L4631">
            <v>5</v>
          </cell>
          <cell r="M4631">
            <v>4</v>
          </cell>
          <cell r="Q4631">
            <v>2923.9</v>
          </cell>
          <cell r="R4631">
            <v>2629.9</v>
          </cell>
          <cell r="S4631">
            <v>2561.4</v>
          </cell>
          <cell r="T4631">
            <v>109</v>
          </cell>
        </row>
        <row r="4632">
          <cell r="C4632" t="str">
            <v>город Пермь</v>
          </cell>
          <cell r="D4632" t="str">
            <v>г. Пермь, ул. Веры Засулич, д. 43</v>
          </cell>
          <cell r="E4632" t="b">
            <v>1</v>
          </cell>
          <cell r="F4632">
            <v>1959</v>
          </cell>
          <cell r="H4632" t="str">
            <v>Кирпич</v>
          </cell>
          <cell r="L4632">
            <v>2</v>
          </cell>
          <cell r="M4632">
            <v>2</v>
          </cell>
          <cell r="Q4632">
            <v>621.1</v>
          </cell>
          <cell r="R4632">
            <v>621.1</v>
          </cell>
          <cell r="S4632">
            <v>621.1</v>
          </cell>
          <cell r="T4632">
            <v>42</v>
          </cell>
        </row>
        <row r="4633">
          <cell r="C4633" t="str">
            <v>город Пермь</v>
          </cell>
          <cell r="D4633" t="str">
            <v>г. Пермь, ул. Веры Засулич, д. 44</v>
          </cell>
          <cell r="E4633" t="b">
            <v>1</v>
          </cell>
          <cell r="F4633">
            <v>2013</v>
          </cell>
          <cell r="H4633" t="str">
            <v>панель</v>
          </cell>
          <cell r="L4633">
            <v>16</v>
          </cell>
          <cell r="M4633">
            <v>1</v>
          </cell>
          <cell r="N4633">
            <v>2</v>
          </cell>
          <cell r="O4633">
            <v>1</v>
          </cell>
          <cell r="P4633">
            <v>1</v>
          </cell>
          <cell r="Q4633">
            <v>6555.1</v>
          </cell>
          <cell r="R4633">
            <v>4491.3999999999996</v>
          </cell>
          <cell r="S4633">
            <v>2306.6999999999998</v>
          </cell>
          <cell r="T4633">
            <v>190</v>
          </cell>
        </row>
        <row r="4634">
          <cell r="C4634" t="str">
            <v>город Пермь</v>
          </cell>
          <cell r="D4634" t="str">
            <v>г. Пермь, ул. Веры Засулич, д. 46</v>
          </cell>
          <cell r="E4634" t="b">
            <v>1</v>
          </cell>
          <cell r="F4634">
            <v>2014</v>
          </cell>
          <cell r="H4634" t="str">
            <v>Железобетон</v>
          </cell>
          <cell r="L4634">
            <v>16</v>
          </cell>
          <cell r="M4634">
            <v>1</v>
          </cell>
          <cell r="N4634">
            <v>2</v>
          </cell>
          <cell r="O4634">
            <v>1</v>
          </cell>
          <cell r="P4634">
            <v>1</v>
          </cell>
          <cell r="Q4634">
            <v>8502.5</v>
          </cell>
          <cell r="R4634">
            <v>4314.3999999999996</v>
          </cell>
          <cell r="S4634">
            <v>4314.3999999999996</v>
          </cell>
          <cell r="T4634">
            <v>350</v>
          </cell>
        </row>
        <row r="4635">
          <cell r="C4635" t="str">
            <v>город Пермь</v>
          </cell>
          <cell r="D4635" t="str">
            <v>г. Пермь, ул. Веры Засулич, д. 48</v>
          </cell>
          <cell r="E4635" t="b">
            <v>1</v>
          </cell>
          <cell r="F4635">
            <v>2013</v>
          </cell>
          <cell r="H4635" t="str">
            <v>панель</v>
          </cell>
          <cell r="I4635" t="str">
            <v>плоская</v>
          </cell>
          <cell r="J4635" t="str">
            <v>ГАЗ</v>
          </cell>
          <cell r="K4635" t="str">
            <v>имеется</v>
          </cell>
          <cell r="L4635">
            <v>18</v>
          </cell>
          <cell r="M4635">
            <v>1</v>
          </cell>
          <cell r="N4635">
            <v>2</v>
          </cell>
          <cell r="O4635">
            <v>1</v>
          </cell>
          <cell r="P4635">
            <v>1</v>
          </cell>
          <cell r="Q4635">
            <v>4455.8</v>
          </cell>
          <cell r="R4635">
            <v>3295.4</v>
          </cell>
          <cell r="S4635">
            <v>1160.4000000000001</v>
          </cell>
        </row>
        <row r="4636">
          <cell r="C4636" t="str">
            <v>город Пермь</v>
          </cell>
          <cell r="D4636" t="str">
            <v>г. Пермь, ул. Веры Засулич, д. 50</v>
          </cell>
          <cell r="E4636" t="b">
            <v>1</v>
          </cell>
          <cell r="F4636">
            <v>2016</v>
          </cell>
          <cell r="H4636" t="str">
            <v>железобетон</v>
          </cell>
          <cell r="I4636" t="str">
            <v>плоская</v>
          </cell>
          <cell r="J4636" t="str">
            <v>ГАЗ</v>
          </cell>
          <cell r="K4636" t="str">
            <v>имеется</v>
          </cell>
          <cell r="L4636">
            <v>16</v>
          </cell>
          <cell r="M4636">
            <v>1</v>
          </cell>
          <cell r="N4636">
            <v>1</v>
          </cell>
          <cell r="O4636">
            <v>1</v>
          </cell>
          <cell r="Q4636">
            <v>4315.3</v>
          </cell>
          <cell r="R4636">
            <v>4315.3</v>
          </cell>
          <cell r="S4636">
            <v>954.7</v>
          </cell>
        </row>
        <row r="4637">
          <cell r="C4637" t="str">
            <v>город Пермь</v>
          </cell>
          <cell r="D4637" t="str">
            <v>г. Пермь, ул. Веры Засулич, д. 52</v>
          </cell>
          <cell r="E4637" t="b">
            <v>1</v>
          </cell>
          <cell r="F4637">
            <v>2016</v>
          </cell>
          <cell r="H4637" t="str">
            <v>кирпич</v>
          </cell>
          <cell r="I4637" t="str">
            <v>плоская</v>
          </cell>
          <cell r="J4637" t="str">
            <v>ГАЗ</v>
          </cell>
          <cell r="K4637" t="str">
            <v>имеется</v>
          </cell>
          <cell r="L4637">
            <v>16</v>
          </cell>
          <cell r="M4637">
            <v>1</v>
          </cell>
          <cell r="N4637">
            <v>2</v>
          </cell>
          <cell r="O4637">
            <v>2</v>
          </cell>
          <cell r="Q4637">
            <v>5857.4</v>
          </cell>
          <cell r="R4637">
            <v>4477.5</v>
          </cell>
          <cell r="S4637">
            <v>1126.0999999999999</v>
          </cell>
        </row>
        <row r="4638">
          <cell r="C4638" t="str">
            <v>город Пермь</v>
          </cell>
          <cell r="D4638" t="str">
            <v>г. Пермь, ул. Веры Засулич, д. 54</v>
          </cell>
          <cell r="E4638" t="b">
            <v>1</v>
          </cell>
          <cell r="F4638">
            <v>2017</v>
          </cell>
          <cell r="H4638" t="str">
            <v>беттоные блоки</v>
          </cell>
          <cell r="I4638" t="str">
            <v>плоская</v>
          </cell>
          <cell r="J4638" t="str">
            <v>ГАЗ</v>
          </cell>
          <cell r="K4638" t="str">
            <v>имеется</v>
          </cell>
          <cell r="L4638">
            <v>16</v>
          </cell>
          <cell r="M4638">
            <v>1</v>
          </cell>
          <cell r="N4638">
            <v>2</v>
          </cell>
          <cell r="O4638">
            <v>1</v>
          </cell>
          <cell r="P4638">
            <v>1</v>
          </cell>
          <cell r="Q4638">
            <v>5860.9</v>
          </cell>
          <cell r="R4638">
            <v>4317.6000000000004</v>
          </cell>
          <cell r="S4638">
            <v>1205.5</v>
          </cell>
        </row>
        <row r="4639">
          <cell r="C4639" t="str">
            <v>город Пермь</v>
          </cell>
          <cell r="D4639" t="str">
            <v>г. Пермь, ул. Веры Засулич, д. 42А</v>
          </cell>
          <cell r="E4639" t="b">
            <v>1</v>
          </cell>
          <cell r="F4639">
            <v>2017</v>
          </cell>
          <cell r="H4639" t="str">
            <v>кирпич</v>
          </cell>
          <cell r="I4639" t="str">
            <v>плоская</v>
          </cell>
          <cell r="J4639" t="str">
            <v>ГАЗ</v>
          </cell>
          <cell r="K4639" t="str">
            <v>имеется</v>
          </cell>
          <cell r="L4639">
            <v>18</v>
          </cell>
          <cell r="M4639">
            <v>3</v>
          </cell>
          <cell r="N4639">
            <v>3</v>
          </cell>
          <cell r="O4639">
            <v>2</v>
          </cell>
          <cell r="P4639">
            <v>1</v>
          </cell>
          <cell r="Q4639">
            <v>18883.900000000001</v>
          </cell>
          <cell r="R4639">
            <v>11705.3</v>
          </cell>
          <cell r="S4639">
            <v>4475.5</v>
          </cell>
        </row>
        <row r="4640">
          <cell r="C4640" t="str">
            <v>город Пермь</v>
          </cell>
          <cell r="D4640" t="str">
            <v>г. Пермь, ул. Веры Засулич, д. 46А</v>
          </cell>
          <cell r="E4640" t="b">
            <v>1</v>
          </cell>
          <cell r="F4640">
            <v>2014</v>
          </cell>
          <cell r="H4640" t="str">
            <v>Панель</v>
          </cell>
          <cell r="L4640">
            <v>16</v>
          </cell>
          <cell r="M4640">
            <v>1</v>
          </cell>
          <cell r="N4640">
            <v>2</v>
          </cell>
          <cell r="O4640">
            <v>1</v>
          </cell>
          <cell r="P4640">
            <v>1</v>
          </cell>
          <cell r="Q4640">
            <v>8589</v>
          </cell>
          <cell r="R4640">
            <v>6540</v>
          </cell>
          <cell r="S4640">
            <v>6540</v>
          </cell>
          <cell r="T4640">
            <v>256</v>
          </cell>
        </row>
        <row r="4641">
          <cell r="C4641" t="str">
            <v>город Пермь</v>
          </cell>
          <cell r="D4641" t="str">
            <v>г. Пермь, ул. Веры Засулич, д. 50А</v>
          </cell>
          <cell r="E4641" t="b">
            <v>1</v>
          </cell>
          <cell r="F4641">
            <v>2016</v>
          </cell>
          <cell r="H4641" t="str">
            <v>Железобетон</v>
          </cell>
          <cell r="L4641">
            <v>16</v>
          </cell>
          <cell r="M4641">
            <v>1</v>
          </cell>
          <cell r="N4641">
            <v>2</v>
          </cell>
          <cell r="O4641">
            <v>1</v>
          </cell>
          <cell r="P4641">
            <v>1</v>
          </cell>
          <cell r="Q4641">
            <v>8657.2999999999993</v>
          </cell>
          <cell r="R4641">
            <v>6472.9</v>
          </cell>
          <cell r="S4641">
            <v>6472.9</v>
          </cell>
          <cell r="T4641">
            <v>480</v>
          </cell>
        </row>
        <row r="4642">
          <cell r="C4642" t="str">
            <v>город Пермь</v>
          </cell>
          <cell r="D4642" t="str">
            <v>г. Пермь, ул. Веры Засулич, д. 54А</v>
          </cell>
          <cell r="E4642" t="b">
            <v>1</v>
          </cell>
          <cell r="F4642">
            <v>2018</v>
          </cell>
          <cell r="H4642" t="str">
            <v>кирпич</v>
          </cell>
          <cell r="I4642" t="str">
            <v>плоская</v>
          </cell>
          <cell r="J4642" t="str">
            <v>ГАЗ</v>
          </cell>
          <cell r="K4642" t="str">
            <v>имеется</v>
          </cell>
          <cell r="L4642">
            <v>16</v>
          </cell>
          <cell r="M4642">
            <v>2</v>
          </cell>
          <cell r="N4642">
            <v>4</v>
          </cell>
          <cell r="O4642">
            <v>2</v>
          </cell>
          <cell r="P4642">
            <v>2</v>
          </cell>
          <cell r="Q4642">
            <v>10157.299999999999</v>
          </cell>
          <cell r="R4642">
            <v>6470.2</v>
          </cell>
          <cell r="S4642">
            <v>1453.8</v>
          </cell>
        </row>
        <row r="4643">
          <cell r="C4643" t="str">
            <v>город Пермь</v>
          </cell>
          <cell r="D4643" t="str">
            <v>г. Пермь, ул. Веры Фигнер, д. 1</v>
          </cell>
          <cell r="E4643" t="b">
            <v>1</v>
          </cell>
          <cell r="F4643">
            <v>1958</v>
          </cell>
          <cell r="H4643" t="str">
            <v>Кирпич</v>
          </cell>
          <cell r="L4643">
            <v>3</v>
          </cell>
          <cell r="M4643">
            <v>2</v>
          </cell>
          <cell r="Q4643">
            <v>944.58</v>
          </cell>
          <cell r="R4643">
            <v>898.55</v>
          </cell>
          <cell r="S4643">
            <v>440.29</v>
          </cell>
          <cell r="T4643">
            <v>25</v>
          </cell>
        </row>
        <row r="4644">
          <cell r="C4644" t="str">
            <v>город Пермь</v>
          </cell>
          <cell r="D4644" t="str">
            <v>г. Пермь, ул. Веры Фигнер, д. 2</v>
          </cell>
          <cell r="E4644" t="b">
            <v>1</v>
          </cell>
          <cell r="F4644">
            <v>2011</v>
          </cell>
          <cell r="I4644" t="str">
            <v>плоская</v>
          </cell>
          <cell r="K4644" t="str">
            <v>имеется</v>
          </cell>
          <cell r="L4644">
            <v>16</v>
          </cell>
          <cell r="M4644">
            <v>2</v>
          </cell>
          <cell r="N4644">
            <v>2</v>
          </cell>
          <cell r="O4644">
            <v>1</v>
          </cell>
          <cell r="P4644">
            <v>1</v>
          </cell>
          <cell r="Q4644">
            <v>26525</v>
          </cell>
          <cell r="R4644">
            <v>4428.3</v>
          </cell>
          <cell r="S4644">
            <v>4428.3</v>
          </cell>
          <cell r="T4644">
            <v>167</v>
          </cell>
        </row>
        <row r="4645">
          <cell r="C4645" t="str">
            <v>город Пермь</v>
          </cell>
          <cell r="D4645" t="str">
            <v>г. Пермь, ул. Веры Фигнер, д. 3</v>
          </cell>
          <cell r="E4645" t="b">
            <v>1</v>
          </cell>
          <cell r="F4645">
            <v>1958</v>
          </cell>
          <cell r="H4645" t="str">
            <v>Кирпич</v>
          </cell>
          <cell r="L4645">
            <v>3</v>
          </cell>
          <cell r="M4645">
            <v>2</v>
          </cell>
          <cell r="Q4645">
            <v>956.4</v>
          </cell>
          <cell r="R4645">
            <v>893.47</v>
          </cell>
          <cell r="S4645">
            <v>294.85000000000002</v>
          </cell>
          <cell r="T4645">
            <v>25</v>
          </cell>
        </row>
        <row r="4646">
          <cell r="C4646" t="str">
            <v>город Пермь</v>
          </cell>
          <cell r="D4646" t="str">
            <v>г. Пермь, ул. Веры Фигнер, д. 5</v>
          </cell>
          <cell r="E4646" t="b">
            <v>1</v>
          </cell>
          <cell r="F4646">
            <v>1957</v>
          </cell>
          <cell r="H4646" t="str">
            <v>Кирпич</v>
          </cell>
          <cell r="L4646">
            <v>3</v>
          </cell>
          <cell r="M4646">
            <v>2</v>
          </cell>
          <cell r="Q4646">
            <v>933.88</v>
          </cell>
          <cell r="R4646">
            <v>894.99</v>
          </cell>
          <cell r="S4646">
            <v>894.99</v>
          </cell>
          <cell r="T4646">
            <v>54</v>
          </cell>
        </row>
        <row r="4647">
          <cell r="C4647" t="str">
            <v>город Пермь</v>
          </cell>
          <cell r="D4647" t="str">
            <v>г. Пермь, ул. Веры Фигнер, д. 6</v>
          </cell>
          <cell r="E4647" t="b">
            <v>1</v>
          </cell>
          <cell r="F4647">
            <v>2012</v>
          </cell>
          <cell r="H4647" t="str">
            <v>Кирпич</v>
          </cell>
          <cell r="L4647">
            <v>16</v>
          </cell>
          <cell r="M4647">
            <v>1</v>
          </cell>
          <cell r="N4647">
            <v>2</v>
          </cell>
          <cell r="O4647">
            <v>1</v>
          </cell>
          <cell r="P4647">
            <v>1</v>
          </cell>
          <cell r="Q4647">
            <v>7755.8</v>
          </cell>
          <cell r="R4647">
            <v>4735.8999999999996</v>
          </cell>
          <cell r="S4647">
            <v>4735.8999999999996</v>
          </cell>
          <cell r="T4647">
            <v>133</v>
          </cell>
        </row>
        <row r="4648">
          <cell r="C4648" t="str">
            <v>город Пермь</v>
          </cell>
          <cell r="D4648" t="str">
            <v>г. Пермь, ул. Веры Фигнер, д. 13</v>
          </cell>
          <cell r="E4648" t="b">
            <v>1</v>
          </cell>
          <cell r="F4648">
            <v>2013</v>
          </cell>
          <cell r="I4648" t="str">
            <v>плоская</v>
          </cell>
          <cell r="K4648" t="str">
            <v>имеется</v>
          </cell>
          <cell r="L4648">
            <v>5</v>
          </cell>
          <cell r="M4648">
            <v>2</v>
          </cell>
          <cell r="Q4648">
            <v>4446.6000000000004</v>
          </cell>
          <cell r="R4648">
            <v>3027.8</v>
          </cell>
          <cell r="S4648">
            <v>3027.8</v>
          </cell>
          <cell r="T4648">
            <v>120</v>
          </cell>
        </row>
        <row r="4649">
          <cell r="C4649" t="str">
            <v>город Пермь</v>
          </cell>
          <cell r="D4649" t="str">
            <v>г. Пермь, ул. Веры Фигнер, д. 5А</v>
          </cell>
          <cell r="E4649" t="b">
            <v>1</v>
          </cell>
          <cell r="F4649">
            <v>1958</v>
          </cell>
          <cell r="H4649" t="str">
            <v>Кирпич</v>
          </cell>
          <cell r="L4649">
            <v>3</v>
          </cell>
          <cell r="M4649">
            <v>2</v>
          </cell>
          <cell r="Q4649">
            <v>927.92</v>
          </cell>
          <cell r="R4649">
            <v>880.49</v>
          </cell>
          <cell r="S4649">
            <v>554.71</v>
          </cell>
          <cell r="T4649">
            <v>26</v>
          </cell>
        </row>
        <row r="4650">
          <cell r="C4650" t="str">
            <v>город Пермь</v>
          </cell>
          <cell r="D4650" t="str">
            <v>г. Пермь, ул. Веселая, д. 1</v>
          </cell>
          <cell r="E4650" t="b">
            <v>1</v>
          </cell>
          <cell r="F4650">
            <v>1984</v>
          </cell>
          <cell r="H4650" t="str">
            <v>Кирпич</v>
          </cell>
          <cell r="L4650">
            <v>9</v>
          </cell>
          <cell r="M4650">
            <v>5</v>
          </cell>
          <cell r="N4650">
            <v>5</v>
          </cell>
          <cell r="O4650">
            <v>5</v>
          </cell>
          <cell r="Q4650">
            <v>11278</v>
          </cell>
          <cell r="R4650">
            <v>10942.6</v>
          </cell>
          <cell r="S4650">
            <v>10292.9</v>
          </cell>
          <cell r="T4650">
            <v>453</v>
          </cell>
        </row>
        <row r="4651">
          <cell r="C4651" t="str">
            <v>город Пермь</v>
          </cell>
          <cell r="D4651" t="str">
            <v>г. Пермь, ул. Веселая, д. 18</v>
          </cell>
          <cell r="E4651" t="b">
            <v>1</v>
          </cell>
          <cell r="F4651">
            <v>2022</v>
          </cell>
          <cell r="H4651" t="str">
            <v>Пенобетон</v>
          </cell>
          <cell r="I4651" t="str">
            <v>плоская</v>
          </cell>
          <cell r="J4651" t="str">
            <v>ГАЗ</v>
          </cell>
          <cell r="K4651" t="str">
            <v>подвал</v>
          </cell>
          <cell r="L4651">
            <v>26</v>
          </cell>
          <cell r="M4651">
            <v>1</v>
          </cell>
          <cell r="N4651">
            <v>2</v>
          </cell>
          <cell r="P4651">
            <v>2</v>
          </cell>
          <cell r="Q4651">
            <v>17836.599999999999</v>
          </cell>
        </row>
        <row r="4652">
          <cell r="C4652" t="str">
            <v>город Пермь</v>
          </cell>
          <cell r="D4652" t="str">
            <v>г. Пермь, ул. Весенняя, д. 3</v>
          </cell>
          <cell r="E4652" t="b">
            <v>1</v>
          </cell>
          <cell r="F4652">
            <v>1957</v>
          </cell>
          <cell r="H4652" t="str">
            <v>Кирпич</v>
          </cell>
          <cell r="L4652">
            <v>2</v>
          </cell>
          <cell r="M4652">
            <v>4</v>
          </cell>
          <cell r="Q4652">
            <v>646.29999999999995</v>
          </cell>
          <cell r="R4652">
            <v>607.5</v>
          </cell>
          <cell r="S4652">
            <v>607.5</v>
          </cell>
          <cell r="T4652">
            <v>23</v>
          </cell>
        </row>
        <row r="4653">
          <cell r="C4653" t="str">
            <v>город Пермь</v>
          </cell>
          <cell r="D4653" t="str">
            <v>г. Пермь, ул. Весенняя, д. 4</v>
          </cell>
          <cell r="E4653" t="b">
            <v>1</v>
          </cell>
          <cell r="F4653">
            <v>1957</v>
          </cell>
          <cell r="H4653" t="str">
            <v>Кирпич</v>
          </cell>
          <cell r="L4653">
            <v>2</v>
          </cell>
          <cell r="M4653">
            <v>4</v>
          </cell>
          <cell r="Q4653">
            <v>628.4</v>
          </cell>
          <cell r="R4653">
            <v>589.4</v>
          </cell>
          <cell r="S4653">
            <v>589.4</v>
          </cell>
          <cell r="T4653">
            <v>41</v>
          </cell>
        </row>
        <row r="4654">
          <cell r="C4654" t="str">
            <v>город Пермь</v>
          </cell>
          <cell r="D4654" t="str">
            <v>г. Пермь, ул. Весенняя, д. 5</v>
          </cell>
          <cell r="E4654" t="b">
            <v>1</v>
          </cell>
          <cell r="F4654">
            <v>1957</v>
          </cell>
          <cell r="H4654" t="str">
            <v>Кирпич</v>
          </cell>
          <cell r="L4654">
            <v>2</v>
          </cell>
          <cell r="M4654">
            <v>4</v>
          </cell>
          <cell r="Q4654">
            <v>627.6</v>
          </cell>
          <cell r="R4654">
            <v>588.79999999999995</v>
          </cell>
          <cell r="S4654">
            <v>588.79999999999995</v>
          </cell>
          <cell r="T4654">
            <v>30</v>
          </cell>
        </row>
        <row r="4655">
          <cell r="C4655" t="str">
            <v>город Пермь</v>
          </cell>
          <cell r="D4655" t="str">
            <v>г. Пермь, ул. Весенняя, д. 6</v>
          </cell>
          <cell r="E4655" t="b">
            <v>1</v>
          </cell>
          <cell r="F4655">
            <v>1957</v>
          </cell>
          <cell r="H4655" t="str">
            <v>Кирпич</v>
          </cell>
          <cell r="L4655">
            <v>2</v>
          </cell>
          <cell r="M4655">
            <v>4</v>
          </cell>
          <cell r="Q4655">
            <v>593</v>
          </cell>
          <cell r="R4655">
            <v>374</v>
          </cell>
          <cell r="S4655">
            <v>374</v>
          </cell>
          <cell r="T4655">
            <v>27</v>
          </cell>
        </row>
        <row r="4656">
          <cell r="C4656" t="str">
            <v>город Пермь</v>
          </cell>
          <cell r="D4656" t="str">
            <v>г. Пермь, ул. Весенняя, д. 7</v>
          </cell>
          <cell r="E4656" t="b">
            <v>1</v>
          </cell>
          <cell r="F4656">
            <v>1957</v>
          </cell>
          <cell r="H4656" t="str">
            <v>Кирпич</v>
          </cell>
          <cell r="L4656">
            <v>2</v>
          </cell>
          <cell r="M4656">
            <v>4</v>
          </cell>
          <cell r="Q4656">
            <v>639.4</v>
          </cell>
          <cell r="R4656">
            <v>602.1</v>
          </cell>
          <cell r="S4656">
            <v>602.1</v>
          </cell>
          <cell r="T4656">
            <v>28</v>
          </cell>
        </row>
        <row r="4657">
          <cell r="C4657" t="str">
            <v>город Пермь</v>
          </cell>
          <cell r="D4657" t="str">
            <v>г. Пермь, ул. Весенняя, д. 8</v>
          </cell>
          <cell r="E4657" t="b">
            <v>1</v>
          </cell>
          <cell r="F4657">
            <v>1957</v>
          </cell>
          <cell r="H4657" t="str">
            <v>Кирпич</v>
          </cell>
          <cell r="L4657">
            <v>2</v>
          </cell>
          <cell r="M4657">
            <v>4</v>
          </cell>
          <cell r="Q4657">
            <v>592.20000000000005</v>
          </cell>
          <cell r="R4657">
            <v>377.1</v>
          </cell>
          <cell r="S4657">
            <v>377.1</v>
          </cell>
          <cell r="T4657">
            <v>37</v>
          </cell>
        </row>
        <row r="4658">
          <cell r="C4658" t="str">
            <v>город Пермь</v>
          </cell>
          <cell r="D4658" t="str">
            <v>г. Пермь, ул. Весенняя, д. 13</v>
          </cell>
          <cell r="E4658" t="b">
            <v>1</v>
          </cell>
          <cell r="F4658">
            <v>1957</v>
          </cell>
          <cell r="H4658" t="str">
            <v>Кирпич</v>
          </cell>
          <cell r="L4658">
            <v>2</v>
          </cell>
          <cell r="M4658">
            <v>4</v>
          </cell>
          <cell r="Q4658">
            <v>644.1</v>
          </cell>
          <cell r="R4658">
            <v>603.5</v>
          </cell>
          <cell r="S4658">
            <v>603.5</v>
          </cell>
          <cell r="T4658">
            <v>41</v>
          </cell>
        </row>
        <row r="4659">
          <cell r="C4659" t="str">
            <v>город Пермь</v>
          </cell>
          <cell r="D4659" t="str">
            <v>г. Пермь, ул. Весенняя, д. 14</v>
          </cell>
          <cell r="E4659" t="b">
            <v>1</v>
          </cell>
          <cell r="F4659">
            <v>1958</v>
          </cell>
          <cell r="H4659" t="str">
            <v>Панель</v>
          </cell>
          <cell r="L4659">
            <v>2</v>
          </cell>
          <cell r="M4659">
            <v>4</v>
          </cell>
          <cell r="Q4659">
            <v>604</v>
          </cell>
          <cell r="R4659">
            <v>401.6</v>
          </cell>
          <cell r="S4659">
            <v>401.6</v>
          </cell>
          <cell r="T4659">
            <v>38</v>
          </cell>
        </row>
        <row r="4660">
          <cell r="C4660" t="str">
            <v>город Пермь</v>
          </cell>
          <cell r="D4660" t="str">
            <v>г. Пермь, ул. Весенняя, д. 15</v>
          </cell>
          <cell r="E4660" t="b">
            <v>1</v>
          </cell>
          <cell r="F4660">
            <v>1958</v>
          </cell>
          <cell r="H4660" t="str">
            <v>Кирпич</v>
          </cell>
          <cell r="L4660">
            <v>2</v>
          </cell>
          <cell r="M4660">
            <v>4</v>
          </cell>
          <cell r="Q4660">
            <v>638.4</v>
          </cell>
          <cell r="R4660">
            <v>598.6</v>
          </cell>
          <cell r="S4660">
            <v>598.6</v>
          </cell>
          <cell r="T4660">
            <v>34</v>
          </cell>
        </row>
        <row r="4661">
          <cell r="C4661" t="str">
            <v>город Пермь</v>
          </cell>
          <cell r="D4661" t="str">
            <v>г. Пермь, ул. Весенняя, д. 16</v>
          </cell>
          <cell r="E4661" t="b">
            <v>1</v>
          </cell>
          <cell r="F4661">
            <v>1958</v>
          </cell>
          <cell r="H4661" t="str">
            <v>Кирпич</v>
          </cell>
          <cell r="L4661">
            <v>2</v>
          </cell>
          <cell r="M4661">
            <v>4</v>
          </cell>
          <cell r="Q4661">
            <v>639.29999999999995</v>
          </cell>
          <cell r="R4661">
            <v>600.20000000000005</v>
          </cell>
          <cell r="S4661">
            <v>600.20000000000005</v>
          </cell>
          <cell r="T4661">
            <v>34</v>
          </cell>
        </row>
        <row r="4662">
          <cell r="C4662" t="str">
            <v>город Пермь</v>
          </cell>
          <cell r="D4662" t="str">
            <v>г. Пермь, ул. Весенняя, д. 17</v>
          </cell>
          <cell r="E4662" t="b">
            <v>1</v>
          </cell>
          <cell r="F4662">
            <v>1958</v>
          </cell>
          <cell r="H4662" t="str">
            <v>Кирпич</v>
          </cell>
          <cell r="L4662">
            <v>2</v>
          </cell>
          <cell r="M4662">
            <v>4</v>
          </cell>
          <cell r="Q4662">
            <v>642.70000000000005</v>
          </cell>
          <cell r="R4662">
            <v>606.1</v>
          </cell>
          <cell r="S4662">
            <v>606.1</v>
          </cell>
          <cell r="T4662">
            <v>34</v>
          </cell>
        </row>
        <row r="4663">
          <cell r="C4663" t="str">
            <v>город Пермь</v>
          </cell>
          <cell r="D4663" t="str">
            <v>г. Пермь, ул. Весенняя, д. 18</v>
          </cell>
          <cell r="E4663" t="b">
            <v>1</v>
          </cell>
          <cell r="F4663">
            <v>1959</v>
          </cell>
          <cell r="H4663" t="str">
            <v>Кирпич</v>
          </cell>
          <cell r="L4663">
            <v>2</v>
          </cell>
          <cell r="M4663">
            <v>8</v>
          </cell>
          <cell r="Q4663">
            <v>655.4</v>
          </cell>
          <cell r="R4663">
            <v>597.5</v>
          </cell>
          <cell r="S4663">
            <v>597.5</v>
          </cell>
          <cell r="T4663">
            <v>34</v>
          </cell>
        </row>
        <row r="4664">
          <cell r="C4664" t="str">
            <v>город Пермь</v>
          </cell>
          <cell r="D4664" t="str">
            <v>г. Пермь, ул. Весенняя, д. 19</v>
          </cell>
          <cell r="E4664" t="b">
            <v>1</v>
          </cell>
          <cell r="F4664">
            <v>1958</v>
          </cell>
          <cell r="H4664" t="str">
            <v>Кирпич</v>
          </cell>
          <cell r="L4664">
            <v>2</v>
          </cell>
          <cell r="M4664">
            <v>4</v>
          </cell>
          <cell r="Q4664">
            <v>598.6</v>
          </cell>
          <cell r="R4664">
            <v>598.6</v>
          </cell>
          <cell r="S4664">
            <v>598.6</v>
          </cell>
          <cell r="T4664">
            <v>29</v>
          </cell>
        </row>
        <row r="4665">
          <cell r="C4665" t="str">
            <v>город Пермь</v>
          </cell>
          <cell r="D4665" t="str">
            <v>г. Пермь, ул. Весенняя, д. 20</v>
          </cell>
          <cell r="E4665" t="b">
            <v>1</v>
          </cell>
          <cell r="F4665">
            <v>1958</v>
          </cell>
          <cell r="H4665" t="str">
            <v>Кирпич</v>
          </cell>
          <cell r="L4665">
            <v>2</v>
          </cell>
          <cell r="M4665">
            <v>4</v>
          </cell>
          <cell r="Q4665">
            <v>630.4</v>
          </cell>
          <cell r="R4665">
            <v>590.1</v>
          </cell>
          <cell r="S4665">
            <v>590.1</v>
          </cell>
          <cell r="T4665">
            <v>36</v>
          </cell>
        </row>
        <row r="4666">
          <cell r="C4666" t="str">
            <v>город Пермь</v>
          </cell>
          <cell r="D4666" t="str">
            <v>г. Пермь, ул. Весенняя, д. 21</v>
          </cell>
          <cell r="E4666" t="b">
            <v>1</v>
          </cell>
          <cell r="F4666">
            <v>1958</v>
          </cell>
          <cell r="H4666" t="str">
            <v>Кирпич</v>
          </cell>
          <cell r="L4666">
            <v>2</v>
          </cell>
          <cell r="M4666">
            <v>4</v>
          </cell>
          <cell r="Q4666">
            <v>635.70000000000005</v>
          </cell>
          <cell r="R4666">
            <v>602.79999999999995</v>
          </cell>
          <cell r="S4666">
            <v>602.79999999999995</v>
          </cell>
          <cell r="T4666">
            <v>42</v>
          </cell>
        </row>
        <row r="4667">
          <cell r="C4667" t="str">
            <v>город Пермь</v>
          </cell>
          <cell r="D4667" t="str">
            <v>г. Пермь, ул. Весенняя, д. 22</v>
          </cell>
          <cell r="E4667" t="b">
            <v>1</v>
          </cell>
          <cell r="F4667">
            <v>1958</v>
          </cell>
          <cell r="H4667" t="str">
            <v>Кирпич</v>
          </cell>
          <cell r="L4667">
            <v>2</v>
          </cell>
          <cell r="M4667">
            <v>4</v>
          </cell>
          <cell r="Q4667">
            <v>651</v>
          </cell>
          <cell r="R4667">
            <v>611</v>
          </cell>
          <cell r="S4667">
            <v>611</v>
          </cell>
          <cell r="T4667">
            <v>35</v>
          </cell>
        </row>
        <row r="4668">
          <cell r="C4668" t="str">
            <v>город Пермь</v>
          </cell>
          <cell r="D4668" t="str">
            <v>г. Пермь, ул. Весенняя, д. 24</v>
          </cell>
          <cell r="E4668" t="b">
            <v>1</v>
          </cell>
          <cell r="F4668">
            <v>1959</v>
          </cell>
          <cell r="H4668" t="str">
            <v>Кирпич</v>
          </cell>
          <cell r="L4668">
            <v>2</v>
          </cell>
          <cell r="M4668">
            <v>8</v>
          </cell>
          <cell r="Q4668">
            <v>659.6</v>
          </cell>
          <cell r="R4668">
            <v>602</v>
          </cell>
          <cell r="S4668">
            <v>602</v>
          </cell>
          <cell r="T4668">
            <v>31</v>
          </cell>
        </row>
        <row r="4669">
          <cell r="C4669" t="str">
            <v>город Пермь</v>
          </cell>
          <cell r="D4669" t="str">
            <v>г. Пермь, ул. Весенняя, д. 26</v>
          </cell>
          <cell r="E4669" t="b">
            <v>1</v>
          </cell>
          <cell r="F4669">
            <v>1959</v>
          </cell>
          <cell r="H4669" t="str">
            <v>Кирпич</v>
          </cell>
          <cell r="L4669">
            <v>2</v>
          </cell>
          <cell r="M4669">
            <v>8</v>
          </cell>
          <cell r="Q4669">
            <v>655.9</v>
          </cell>
          <cell r="R4669">
            <v>596.79999999999995</v>
          </cell>
          <cell r="S4669">
            <v>596.79999999999995</v>
          </cell>
          <cell r="T4669">
            <v>29</v>
          </cell>
        </row>
        <row r="4670">
          <cell r="C4670" t="str">
            <v>город Пермь</v>
          </cell>
          <cell r="D4670" t="str">
            <v>г. Пермь, ул. Весенняя, д. 28</v>
          </cell>
          <cell r="E4670" t="b">
            <v>1</v>
          </cell>
          <cell r="F4670">
            <v>1958</v>
          </cell>
          <cell r="H4670" t="str">
            <v>Кирпич</v>
          </cell>
          <cell r="L4670">
            <v>2</v>
          </cell>
          <cell r="M4670">
            <v>4</v>
          </cell>
          <cell r="Q4670">
            <v>604.6</v>
          </cell>
          <cell r="R4670">
            <v>582.29999999999995</v>
          </cell>
          <cell r="S4670">
            <v>582.29999999999995</v>
          </cell>
          <cell r="T4670">
            <v>46</v>
          </cell>
        </row>
        <row r="4671">
          <cell r="C4671" t="str">
            <v>город Пермь</v>
          </cell>
          <cell r="D4671" t="str">
            <v>г. Пермь, ул. Весенняя, д. 30</v>
          </cell>
          <cell r="E4671" t="b">
            <v>1</v>
          </cell>
          <cell r="F4671">
            <v>1957</v>
          </cell>
          <cell r="H4671" t="str">
            <v>Кирпич</v>
          </cell>
          <cell r="L4671">
            <v>2</v>
          </cell>
          <cell r="M4671">
            <v>4</v>
          </cell>
          <cell r="Q4671">
            <v>589.4</v>
          </cell>
          <cell r="R4671">
            <v>369.6</v>
          </cell>
          <cell r="S4671">
            <v>369.6</v>
          </cell>
          <cell r="T4671">
            <v>36</v>
          </cell>
        </row>
        <row r="4672">
          <cell r="C4672" t="str">
            <v>город Пермь</v>
          </cell>
          <cell r="D4672" t="str">
            <v>г. Пермь, ул. Весенняя, д. 13А</v>
          </cell>
          <cell r="E4672" t="b">
            <v>1</v>
          </cell>
          <cell r="F4672">
            <v>1959</v>
          </cell>
          <cell r="H4672" t="str">
            <v>Панель</v>
          </cell>
          <cell r="L4672">
            <v>2</v>
          </cell>
          <cell r="M4672">
            <v>8</v>
          </cell>
          <cell r="Q4672">
            <v>661.8</v>
          </cell>
          <cell r="R4672">
            <v>602.1</v>
          </cell>
          <cell r="S4672">
            <v>602.1</v>
          </cell>
          <cell r="T4672">
            <v>37</v>
          </cell>
        </row>
        <row r="4673">
          <cell r="C4673" t="str">
            <v>город Пермь</v>
          </cell>
          <cell r="D4673" t="str">
            <v>г. Пермь, ул. Весенняя, д. 15А</v>
          </cell>
          <cell r="E4673" t="b">
            <v>1</v>
          </cell>
          <cell r="F4673">
            <v>1960</v>
          </cell>
          <cell r="H4673" t="str">
            <v>Панель</v>
          </cell>
          <cell r="L4673">
            <v>2</v>
          </cell>
          <cell r="M4673">
            <v>8</v>
          </cell>
          <cell r="Q4673">
            <v>659</v>
          </cell>
          <cell r="R4673">
            <v>599.20000000000005</v>
          </cell>
          <cell r="S4673">
            <v>599.20000000000005</v>
          </cell>
          <cell r="T4673">
            <v>40</v>
          </cell>
        </row>
        <row r="4674">
          <cell r="C4674" t="str">
            <v>город Пермь</v>
          </cell>
          <cell r="D4674" t="str">
            <v>г. Пермь, ул. Весенняя, д. 17А</v>
          </cell>
          <cell r="E4674" t="b">
            <v>1</v>
          </cell>
          <cell r="F4674">
            <v>1960</v>
          </cell>
          <cell r="H4674" t="str">
            <v>Кирпич</v>
          </cell>
          <cell r="L4674">
            <v>2</v>
          </cell>
          <cell r="M4674">
            <v>8</v>
          </cell>
          <cell r="Q4674">
            <v>645.70000000000005</v>
          </cell>
          <cell r="R4674">
            <v>586.79999999999995</v>
          </cell>
          <cell r="S4674">
            <v>586.79999999999995</v>
          </cell>
          <cell r="T4674">
            <v>35</v>
          </cell>
        </row>
        <row r="4675">
          <cell r="C4675" t="str">
            <v>город Пермь</v>
          </cell>
          <cell r="D4675" t="str">
            <v>г. Пермь, ул. Ветлужская, д. 14</v>
          </cell>
          <cell r="E4675" t="b">
            <v>1</v>
          </cell>
          <cell r="F4675">
            <v>1959</v>
          </cell>
          <cell r="H4675" t="str">
            <v>Шлакоблок</v>
          </cell>
          <cell r="L4675">
            <v>2</v>
          </cell>
          <cell r="M4675">
            <v>2</v>
          </cell>
          <cell r="Q4675">
            <v>686.3</v>
          </cell>
          <cell r="R4675">
            <v>425.9</v>
          </cell>
          <cell r="S4675">
            <v>425.9</v>
          </cell>
          <cell r="T4675">
            <v>33</v>
          </cell>
        </row>
        <row r="4676">
          <cell r="C4676" t="str">
            <v>город Пермь</v>
          </cell>
          <cell r="D4676" t="str">
            <v>г. Пермь, ул. Ветлужская, д. 16</v>
          </cell>
          <cell r="E4676" t="b">
            <v>1</v>
          </cell>
          <cell r="F4676">
            <v>1959</v>
          </cell>
          <cell r="H4676" t="str">
            <v>Шлакоблок</v>
          </cell>
          <cell r="L4676">
            <v>2</v>
          </cell>
          <cell r="M4676">
            <v>2</v>
          </cell>
          <cell r="Q4676">
            <v>697.6</v>
          </cell>
          <cell r="R4676">
            <v>652.29999999999995</v>
          </cell>
          <cell r="S4676">
            <v>652.29999999999995</v>
          </cell>
          <cell r="T4676">
            <v>38</v>
          </cell>
        </row>
        <row r="4677">
          <cell r="C4677" t="str">
            <v>город Пермь</v>
          </cell>
          <cell r="D4677" t="str">
            <v>г. Пермь, ул. Ветлужская, д. 22</v>
          </cell>
          <cell r="E4677" t="b">
            <v>1</v>
          </cell>
          <cell r="F4677">
            <v>1958</v>
          </cell>
          <cell r="H4677" t="str">
            <v>Шлакоблок</v>
          </cell>
          <cell r="L4677">
            <v>2</v>
          </cell>
          <cell r="M4677">
            <v>2</v>
          </cell>
          <cell r="Q4677">
            <v>710.4</v>
          </cell>
          <cell r="R4677">
            <v>679.7</v>
          </cell>
          <cell r="S4677">
            <v>557.35</v>
          </cell>
          <cell r="T4677">
            <v>31</v>
          </cell>
        </row>
        <row r="4678">
          <cell r="C4678" t="str">
            <v>город Пермь</v>
          </cell>
          <cell r="D4678" t="str">
            <v>г. Пермь, ул. Ветлужская, д. 28</v>
          </cell>
          <cell r="E4678" t="b">
            <v>1</v>
          </cell>
          <cell r="F4678">
            <v>1955</v>
          </cell>
          <cell r="H4678" t="str">
            <v>Шлакоблок</v>
          </cell>
          <cell r="L4678">
            <v>2</v>
          </cell>
          <cell r="M4678">
            <v>3</v>
          </cell>
          <cell r="Q4678">
            <v>1158.8</v>
          </cell>
          <cell r="R4678">
            <v>895.4</v>
          </cell>
          <cell r="S4678">
            <v>599.91999999999996</v>
          </cell>
          <cell r="T4678">
            <v>58</v>
          </cell>
        </row>
        <row r="4679">
          <cell r="C4679" t="str">
            <v>город Пермь</v>
          </cell>
          <cell r="D4679" t="str">
            <v>г. Пермь, ул. Ветлужская, д. 30</v>
          </cell>
          <cell r="E4679" t="b">
            <v>1</v>
          </cell>
          <cell r="F4679">
            <v>2022</v>
          </cell>
          <cell r="H4679" t="str">
            <v>Бетонные</v>
          </cell>
          <cell r="I4679" t="str">
            <v>плоская</v>
          </cell>
          <cell r="J4679" t="str">
            <v>ТЕП</v>
          </cell>
          <cell r="K4679" t="str">
            <v>имеется</v>
          </cell>
          <cell r="L4679">
            <v>18</v>
          </cell>
          <cell r="M4679">
            <v>1</v>
          </cell>
          <cell r="N4679">
            <v>2</v>
          </cell>
          <cell r="O4679">
            <v>1</v>
          </cell>
          <cell r="P4679">
            <v>1</v>
          </cell>
          <cell r="Q4679">
            <v>10864.8</v>
          </cell>
        </row>
        <row r="4680">
          <cell r="C4680" t="str">
            <v>город Пермь</v>
          </cell>
          <cell r="D4680" t="str">
            <v>г. Пермь, ул. Ветлужская, д. 34</v>
          </cell>
          <cell r="E4680" t="b">
            <v>1</v>
          </cell>
          <cell r="F4680">
            <v>1960</v>
          </cell>
          <cell r="H4680" t="str">
            <v>кирпич</v>
          </cell>
          <cell r="I4680" t="str">
            <v>скатная</v>
          </cell>
          <cell r="L4680">
            <v>4</v>
          </cell>
          <cell r="M4680">
            <v>3</v>
          </cell>
          <cell r="Q4680">
            <v>2204</v>
          </cell>
          <cell r="R4680">
            <v>1733</v>
          </cell>
          <cell r="S4680">
            <v>1560.3</v>
          </cell>
          <cell r="T4680">
            <v>56</v>
          </cell>
        </row>
        <row r="4681">
          <cell r="C4681" t="str">
            <v>город Пермь</v>
          </cell>
          <cell r="D4681" t="str">
            <v>г. Пермь, ул. Ветлужская, д. 36</v>
          </cell>
          <cell r="E4681" t="b">
            <v>1</v>
          </cell>
          <cell r="F4681">
            <v>1957</v>
          </cell>
          <cell r="H4681" t="str">
            <v>Шлакоблок</v>
          </cell>
          <cell r="L4681">
            <v>2</v>
          </cell>
          <cell r="M4681">
            <v>3</v>
          </cell>
          <cell r="Q4681">
            <v>826.1</v>
          </cell>
          <cell r="R4681">
            <v>689.36</v>
          </cell>
          <cell r="S4681">
            <v>689.36</v>
          </cell>
          <cell r="T4681">
            <v>46</v>
          </cell>
        </row>
        <row r="4682">
          <cell r="C4682" t="str">
            <v>город Пермь</v>
          </cell>
          <cell r="D4682" t="str">
            <v>г. Пермь, ул. Ветлужская, д. 38</v>
          </cell>
          <cell r="E4682" t="b">
            <v>1</v>
          </cell>
          <cell r="F4682">
            <v>1957</v>
          </cell>
          <cell r="I4682" t="str">
            <v>скатная</v>
          </cell>
          <cell r="J4682" t="str">
            <v>ГВС</v>
          </cell>
          <cell r="K4682" t="str">
            <v>имеется</v>
          </cell>
          <cell r="L4682">
            <v>2</v>
          </cell>
          <cell r="M4682">
            <v>2</v>
          </cell>
          <cell r="Q4682">
            <v>740.7</v>
          </cell>
          <cell r="S4682">
            <v>451.6</v>
          </cell>
        </row>
        <row r="4683">
          <cell r="C4683" t="str">
            <v>город Пермь</v>
          </cell>
          <cell r="D4683" t="str">
            <v>г. Пермь, ул. Ветлужская, д. 40</v>
          </cell>
          <cell r="E4683" t="b">
            <v>1</v>
          </cell>
          <cell r="F4683">
            <v>1956</v>
          </cell>
          <cell r="H4683" t="str">
            <v>Шлакоблок</v>
          </cell>
          <cell r="L4683">
            <v>2</v>
          </cell>
          <cell r="M4683">
            <v>2</v>
          </cell>
          <cell r="Q4683">
            <v>732.9</v>
          </cell>
          <cell r="R4683">
            <v>668.5</v>
          </cell>
          <cell r="S4683">
            <v>494.69</v>
          </cell>
          <cell r="T4683">
            <v>29</v>
          </cell>
        </row>
        <row r="4684">
          <cell r="C4684" t="str">
            <v>город Пермь</v>
          </cell>
          <cell r="D4684" t="str">
            <v>г. Пермь, ул. Ветлужская, д. 48</v>
          </cell>
          <cell r="E4684" t="b">
            <v>1</v>
          </cell>
          <cell r="F4684">
            <v>1967</v>
          </cell>
          <cell r="H4684" t="str">
            <v>Кирпич</v>
          </cell>
          <cell r="L4684">
            <v>5</v>
          </cell>
          <cell r="M4684">
            <v>2</v>
          </cell>
          <cell r="Q4684">
            <v>1931.9</v>
          </cell>
          <cell r="R4684">
            <v>1785.8</v>
          </cell>
          <cell r="S4684">
            <v>1785.8</v>
          </cell>
          <cell r="T4684">
            <v>96</v>
          </cell>
        </row>
        <row r="4685">
          <cell r="C4685" t="str">
            <v>город Пермь</v>
          </cell>
          <cell r="D4685" t="str">
            <v>г. Пермь, ул. Ветлужская, д. 58</v>
          </cell>
          <cell r="E4685" t="b">
            <v>1</v>
          </cell>
          <cell r="F4685">
            <v>1980</v>
          </cell>
          <cell r="H4685" t="str">
            <v>Кирпич</v>
          </cell>
          <cell r="L4685">
            <v>9</v>
          </cell>
          <cell r="M4685">
            <v>8</v>
          </cell>
          <cell r="N4685">
            <v>8</v>
          </cell>
          <cell r="O4685">
            <v>8</v>
          </cell>
          <cell r="Q4685">
            <v>17855.98</v>
          </cell>
          <cell r="R4685">
            <v>15443.98</v>
          </cell>
          <cell r="S4685">
            <v>15443.98</v>
          </cell>
          <cell r="T4685">
            <v>730</v>
          </cell>
        </row>
        <row r="4686">
          <cell r="C4686" t="str">
            <v>город Пермь</v>
          </cell>
          <cell r="D4686" t="str">
            <v>г. Пермь, ул. Ветлужская, д. 60</v>
          </cell>
          <cell r="E4686" t="b">
            <v>1</v>
          </cell>
          <cell r="F4686">
            <v>1988</v>
          </cell>
          <cell r="H4686" t="str">
            <v>Кирпич</v>
          </cell>
          <cell r="L4686">
            <v>9</v>
          </cell>
          <cell r="M4686">
            <v>9</v>
          </cell>
          <cell r="N4686">
            <v>9</v>
          </cell>
          <cell r="O4686">
            <v>9</v>
          </cell>
          <cell r="Q4686">
            <v>20404.400000000001</v>
          </cell>
          <cell r="R4686">
            <v>18103.099999999999</v>
          </cell>
          <cell r="S4686">
            <v>18103.099999999999</v>
          </cell>
          <cell r="T4686">
            <v>895</v>
          </cell>
        </row>
        <row r="4687">
          <cell r="C4687" t="str">
            <v>город Пермь</v>
          </cell>
          <cell r="D4687" t="str">
            <v>г. Пермь, ул. Ветлужская, д. 62</v>
          </cell>
          <cell r="E4687" t="b">
            <v>1</v>
          </cell>
          <cell r="F4687">
            <v>1990</v>
          </cell>
          <cell r="H4687" t="str">
            <v>кирпич</v>
          </cell>
          <cell r="L4687">
            <v>9</v>
          </cell>
          <cell r="M4687">
            <v>5</v>
          </cell>
          <cell r="N4687">
            <v>5</v>
          </cell>
          <cell r="O4687">
            <v>5</v>
          </cell>
          <cell r="Q4687">
            <v>14038.8</v>
          </cell>
          <cell r="R4687">
            <v>12375.7</v>
          </cell>
          <cell r="S4687">
            <v>9873.2000000000007</v>
          </cell>
          <cell r="T4687">
            <v>507</v>
          </cell>
        </row>
        <row r="4688">
          <cell r="C4688" t="str">
            <v>город Пермь</v>
          </cell>
          <cell r="D4688" t="str">
            <v>г. Пермь, ул. Ветлужская, д. 64</v>
          </cell>
          <cell r="E4688" t="b">
            <v>1</v>
          </cell>
          <cell r="F4688">
            <v>1991</v>
          </cell>
          <cell r="H4688" t="str">
            <v>кирпич</v>
          </cell>
          <cell r="L4688">
            <v>10</v>
          </cell>
          <cell r="M4688">
            <v>3</v>
          </cell>
          <cell r="N4688">
            <v>3</v>
          </cell>
          <cell r="O4688">
            <v>3</v>
          </cell>
          <cell r="Q4688">
            <v>8300.9</v>
          </cell>
          <cell r="R4688">
            <v>6635.9</v>
          </cell>
          <cell r="S4688">
            <v>6635.9</v>
          </cell>
          <cell r="T4688">
            <v>334</v>
          </cell>
        </row>
        <row r="4689">
          <cell r="C4689" t="str">
            <v>город Пермь</v>
          </cell>
          <cell r="D4689" t="str">
            <v>г. Пермь, ул. Ветлужская, д. 66</v>
          </cell>
          <cell r="E4689" t="b">
            <v>1</v>
          </cell>
          <cell r="F4689">
            <v>1995</v>
          </cell>
          <cell r="H4689" t="str">
            <v>Кирпич</v>
          </cell>
          <cell r="L4689">
            <v>10</v>
          </cell>
          <cell r="M4689">
            <v>7</v>
          </cell>
          <cell r="N4689">
            <v>7</v>
          </cell>
          <cell r="O4689">
            <v>7</v>
          </cell>
          <cell r="Q4689">
            <v>18400.919999999998</v>
          </cell>
          <cell r="R4689">
            <v>16496.72</v>
          </cell>
          <cell r="S4689">
            <v>16496.72</v>
          </cell>
          <cell r="T4689">
            <v>672</v>
          </cell>
        </row>
        <row r="4690">
          <cell r="C4690" t="str">
            <v>город Пермь</v>
          </cell>
          <cell r="D4690" t="str">
            <v>г. Пермь, ул. Ветлужская, д. 68</v>
          </cell>
          <cell r="E4690" t="b">
            <v>1</v>
          </cell>
          <cell r="F4690">
            <v>1992</v>
          </cell>
          <cell r="H4690" t="str">
            <v>Кирпич</v>
          </cell>
          <cell r="L4690">
            <v>5</v>
          </cell>
          <cell r="M4690">
            <v>5</v>
          </cell>
          <cell r="Q4690">
            <v>3916.5</v>
          </cell>
          <cell r="R4690">
            <v>3471.1</v>
          </cell>
          <cell r="S4690">
            <v>3471.1</v>
          </cell>
          <cell r="T4690">
            <v>160</v>
          </cell>
        </row>
        <row r="4691">
          <cell r="C4691" t="str">
            <v>город Пермь</v>
          </cell>
          <cell r="D4691" t="str">
            <v>г. Пермь, ул. Ветлужская, д. 70</v>
          </cell>
          <cell r="E4691" t="b">
            <v>1</v>
          </cell>
          <cell r="F4691">
            <v>1993</v>
          </cell>
          <cell r="H4691" t="str">
            <v>кирпич</v>
          </cell>
          <cell r="L4691">
            <v>5</v>
          </cell>
          <cell r="M4691">
            <v>3</v>
          </cell>
          <cell r="Q4691">
            <v>2389.1</v>
          </cell>
          <cell r="R4691">
            <v>2118.8000000000002</v>
          </cell>
          <cell r="S4691">
            <v>2118.8000000000002</v>
          </cell>
          <cell r="T4691">
            <v>99</v>
          </cell>
        </row>
        <row r="4692">
          <cell r="C4692" t="str">
            <v>город Пермь</v>
          </cell>
          <cell r="D4692" t="str">
            <v>г. Пермь, ул. Ветлужская, д. 91</v>
          </cell>
          <cell r="E4692" t="b">
            <v>1</v>
          </cell>
          <cell r="F4692">
            <v>1960</v>
          </cell>
          <cell r="H4692" t="str">
            <v>Кирпич</v>
          </cell>
          <cell r="L4692">
            <v>4</v>
          </cell>
          <cell r="M4692">
            <v>3</v>
          </cell>
          <cell r="Q4692">
            <v>2147.9</v>
          </cell>
          <cell r="R4692">
            <v>1959.4</v>
          </cell>
          <cell r="S4692">
            <v>1959.4</v>
          </cell>
          <cell r="T4692">
            <v>98</v>
          </cell>
        </row>
        <row r="4693">
          <cell r="C4693" t="str">
            <v>город Пермь</v>
          </cell>
          <cell r="D4693" t="str">
            <v>г. Пермь, ул. Ветлужская, д. 93</v>
          </cell>
          <cell r="E4693" t="b">
            <v>1</v>
          </cell>
          <cell r="F4693">
            <v>1961</v>
          </cell>
          <cell r="H4693" t="str">
            <v>Кирпич</v>
          </cell>
          <cell r="L4693">
            <v>4</v>
          </cell>
          <cell r="M4693">
            <v>3</v>
          </cell>
          <cell r="Q4693">
            <v>2205.6</v>
          </cell>
          <cell r="R4693">
            <v>2017.7</v>
          </cell>
          <cell r="S4693">
            <v>2017.7</v>
          </cell>
          <cell r="T4693">
            <v>91</v>
          </cell>
        </row>
        <row r="4694">
          <cell r="C4694" t="str">
            <v>город Пермь</v>
          </cell>
          <cell r="D4694" t="str">
            <v>г. Пермь, ул. Ветлужская, д. 95</v>
          </cell>
          <cell r="E4694" t="b">
            <v>1</v>
          </cell>
          <cell r="F4694">
            <v>1961</v>
          </cell>
          <cell r="H4694" t="str">
            <v>Кирпич</v>
          </cell>
          <cell r="L4694">
            <v>4</v>
          </cell>
          <cell r="M4694">
            <v>3</v>
          </cell>
          <cell r="Q4694">
            <v>2226.8000000000002</v>
          </cell>
          <cell r="R4694">
            <v>2037.1</v>
          </cell>
          <cell r="S4694">
            <v>2037.1</v>
          </cell>
          <cell r="T4694">
            <v>96</v>
          </cell>
        </row>
        <row r="4695">
          <cell r="C4695" t="str">
            <v>город Пермь</v>
          </cell>
          <cell r="D4695" t="str">
            <v>г. Пермь, ул. Ветлужская, д. 97</v>
          </cell>
          <cell r="E4695" t="b">
            <v>1</v>
          </cell>
          <cell r="F4695">
            <v>1962</v>
          </cell>
          <cell r="H4695" t="str">
            <v>Кирпич</v>
          </cell>
          <cell r="L4695">
            <v>5</v>
          </cell>
          <cell r="M4695">
            <v>4</v>
          </cell>
          <cell r="Q4695">
            <v>3652.2</v>
          </cell>
          <cell r="R4695">
            <v>3347.3999999999996</v>
          </cell>
          <cell r="S4695">
            <v>3347.4</v>
          </cell>
          <cell r="T4695">
            <v>121</v>
          </cell>
        </row>
        <row r="4696">
          <cell r="C4696" t="str">
            <v>город Пермь</v>
          </cell>
          <cell r="D4696" t="str">
            <v>г. Пермь, ул. Ветлужская, д. 99</v>
          </cell>
          <cell r="E4696" t="b">
            <v>1</v>
          </cell>
          <cell r="F4696">
            <v>1962</v>
          </cell>
          <cell r="H4696" t="str">
            <v>Кирпич</v>
          </cell>
          <cell r="L4696">
            <v>5</v>
          </cell>
          <cell r="M4696">
            <v>4</v>
          </cell>
          <cell r="Q4696">
            <v>3584.3</v>
          </cell>
          <cell r="R4696">
            <v>3232.2999999999997</v>
          </cell>
          <cell r="S4696">
            <v>3232.3</v>
          </cell>
          <cell r="T4696">
            <v>125</v>
          </cell>
        </row>
        <row r="4697">
          <cell r="C4697" t="str">
            <v>город Пермь</v>
          </cell>
          <cell r="D4697" t="str">
            <v>г. Пермь, ул. Ветлужская, д. 125</v>
          </cell>
          <cell r="E4697" t="b">
            <v>1</v>
          </cell>
          <cell r="F4697">
            <v>2004</v>
          </cell>
          <cell r="H4697" t="str">
            <v>кирпич</v>
          </cell>
          <cell r="L4697">
            <v>10</v>
          </cell>
          <cell r="M4697">
            <v>3</v>
          </cell>
          <cell r="N4697">
            <v>3</v>
          </cell>
          <cell r="O4697">
            <v>3</v>
          </cell>
          <cell r="Q4697">
            <v>10479</v>
          </cell>
          <cell r="R4697">
            <v>9388.3700000000008</v>
          </cell>
          <cell r="S4697">
            <v>8934.27</v>
          </cell>
          <cell r="T4697">
            <v>302</v>
          </cell>
        </row>
        <row r="4698">
          <cell r="C4698" t="str">
            <v>город Пермь</v>
          </cell>
          <cell r="D4698" t="str">
            <v>г. Пермь, ул. Ветлужская, д. 16А</v>
          </cell>
          <cell r="E4698" t="b">
            <v>1</v>
          </cell>
          <cell r="F4698">
            <v>1957</v>
          </cell>
          <cell r="H4698" t="str">
            <v>Кирпич</v>
          </cell>
          <cell r="L4698">
            <v>2</v>
          </cell>
          <cell r="M4698">
            <v>1</v>
          </cell>
          <cell r="Q4698">
            <v>798.7</v>
          </cell>
          <cell r="R4698">
            <v>515.20000000000005</v>
          </cell>
          <cell r="S4698">
            <v>515.20000000000005</v>
          </cell>
          <cell r="T4698">
            <v>43</v>
          </cell>
        </row>
        <row r="4699">
          <cell r="C4699" t="str">
            <v>город Пермь</v>
          </cell>
          <cell r="D4699" t="str">
            <v>г. Пермь, ул. Вижайская, д. 5</v>
          </cell>
          <cell r="E4699" t="b">
            <v>1</v>
          </cell>
          <cell r="F4699">
            <v>1961</v>
          </cell>
          <cell r="H4699" t="str">
            <v>Кирпич</v>
          </cell>
          <cell r="L4699">
            <v>3</v>
          </cell>
          <cell r="M4699">
            <v>2</v>
          </cell>
          <cell r="Q4699">
            <v>956</v>
          </cell>
          <cell r="R4699">
            <v>624.4</v>
          </cell>
          <cell r="S4699">
            <v>624.4</v>
          </cell>
          <cell r="T4699">
            <v>43</v>
          </cell>
        </row>
        <row r="4700">
          <cell r="C4700" t="str">
            <v>город Пермь</v>
          </cell>
          <cell r="D4700" t="str">
            <v>г. Пермь, ул. Вижайская, д. 7</v>
          </cell>
          <cell r="E4700" t="b">
            <v>1</v>
          </cell>
          <cell r="F4700">
            <v>1958</v>
          </cell>
          <cell r="H4700" t="str">
            <v>Кирпич</v>
          </cell>
          <cell r="L4700">
            <v>2</v>
          </cell>
          <cell r="M4700">
            <v>2</v>
          </cell>
          <cell r="Q4700">
            <v>637.70000000000005</v>
          </cell>
          <cell r="R4700">
            <v>637.70000000000005</v>
          </cell>
          <cell r="S4700">
            <v>637.70000000000005</v>
          </cell>
          <cell r="T4700">
            <v>37</v>
          </cell>
        </row>
        <row r="4701">
          <cell r="C4701" t="str">
            <v>город Пермь</v>
          </cell>
          <cell r="D4701" t="str">
            <v>г. Пермь, ул. Вижайская, д. 8</v>
          </cell>
          <cell r="E4701" t="b">
            <v>1</v>
          </cell>
          <cell r="F4701">
            <v>1962</v>
          </cell>
          <cell r="I4701" t="str">
            <v>скатная</v>
          </cell>
          <cell r="K4701" t="str">
            <v>имеется</v>
          </cell>
          <cell r="L4701">
            <v>3</v>
          </cell>
          <cell r="M4701">
            <v>2</v>
          </cell>
          <cell r="Q4701">
            <v>975.9</v>
          </cell>
          <cell r="R4701">
            <v>975.9</v>
          </cell>
          <cell r="S4701">
            <v>975.9</v>
          </cell>
          <cell r="T4701">
            <v>47</v>
          </cell>
        </row>
        <row r="4702">
          <cell r="C4702" t="str">
            <v>город Пермь</v>
          </cell>
          <cell r="D4702" t="str">
            <v>г. Пермь, ул. Вижайская, д. 10</v>
          </cell>
          <cell r="E4702" t="b">
            <v>1</v>
          </cell>
          <cell r="F4702">
            <v>1968</v>
          </cell>
          <cell r="I4702" t="str">
            <v>скатная</v>
          </cell>
          <cell r="K4702" t="str">
            <v>имеется</v>
          </cell>
          <cell r="L4702">
            <v>5</v>
          </cell>
          <cell r="M4702">
            <v>2</v>
          </cell>
          <cell r="Q4702">
            <v>3484.8</v>
          </cell>
          <cell r="R4702">
            <v>3157.1</v>
          </cell>
          <cell r="S4702">
            <v>280</v>
          </cell>
          <cell r="T4702">
            <v>174</v>
          </cell>
        </row>
        <row r="4703">
          <cell r="C4703" t="str">
            <v>город Пермь</v>
          </cell>
          <cell r="D4703" t="str">
            <v>г. Пермь, ул. Вижайская, д. 11</v>
          </cell>
          <cell r="E4703" t="b">
            <v>1</v>
          </cell>
          <cell r="F4703">
            <v>1957</v>
          </cell>
          <cell r="H4703" t="str">
            <v>Кирпич</v>
          </cell>
          <cell r="L4703">
            <v>2</v>
          </cell>
          <cell r="M4703">
            <v>10</v>
          </cell>
          <cell r="Q4703">
            <v>707.9</v>
          </cell>
          <cell r="R4703">
            <v>657.7</v>
          </cell>
          <cell r="S4703">
            <v>629.35</v>
          </cell>
          <cell r="T4703">
            <v>45</v>
          </cell>
        </row>
        <row r="4704">
          <cell r="C4704" t="str">
            <v>город Пермь</v>
          </cell>
          <cell r="D4704" t="str">
            <v>г. Пермь, ул. Вижайская, д. 12</v>
          </cell>
          <cell r="E4704" t="b">
            <v>1</v>
          </cell>
          <cell r="F4704">
            <v>1964</v>
          </cell>
          <cell r="H4704" t="str">
            <v>Кирпич</v>
          </cell>
          <cell r="L4704">
            <v>5</v>
          </cell>
          <cell r="M4704">
            <v>4</v>
          </cell>
          <cell r="Q4704">
            <v>3203.9</v>
          </cell>
          <cell r="R4704">
            <v>2040</v>
          </cell>
          <cell r="S4704">
            <v>2040</v>
          </cell>
        </row>
        <row r="4705">
          <cell r="C4705" t="str">
            <v>город Пермь</v>
          </cell>
          <cell r="D4705" t="str">
            <v>г. Пермь, ул. Вижайская, д. 14</v>
          </cell>
          <cell r="E4705" t="b">
            <v>1</v>
          </cell>
          <cell r="F4705">
            <v>1987</v>
          </cell>
          <cell r="H4705" t="str">
            <v>Панели</v>
          </cell>
          <cell r="L4705">
            <v>9</v>
          </cell>
          <cell r="M4705">
            <v>5</v>
          </cell>
          <cell r="N4705">
            <v>5</v>
          </cell>
          <cell r="O4705">
            <v>5</v>
          </cell>
          <cell r="Q4705">
            <v>13740.4</v>
          </cell>
          <cell r="R4705">
            <v>12016.4</v>
          </cell>
          <cell r="S4705">
            <v>12003.3</v>
          </cell>
          <cell r="T4705">
            <v>535</v>
          </cell>
        </row>
        <row r="4706">
          <cell r="C4706" t="str">
            <v>город Пермь</v>
          </cell>
          <cell r="D4706" t="str">
            <v>г. Пермь, ул. Вижайская, д. 15</v>
          </cell>
          <cell r="E4706" t="b">
            <v>1</v>
          </cell>
          <cell r="F4706">
            <v>1970</v>
          </cell>
          <cell r="H4706" t="str">
            <v>Кирпич</v>
          </cell>
          <cell r="L4706">
            <v>5</v>
          </cell>
          <cell r="M4706">
            <v>4</v>
          </cell>
          <cell r="Q4706">
            <v>3554.7</v>
          </cell>
          <cell r="R4706">
            <v>2577.9</v>
          </cell>
          <cell r="S4706">
            <v>2577.9</v>
          </cell>
          <cell r="T4706">
            <v>99</v>
          </cell>
        </row>
        <row r="4707">
          <cell r="C4707" t="str">
            <v>город Пермь</v>
          </cell>
          <cell r="D4707" t="str">
            <v>г. Пермь, ул. Вижайская, д. 16</v>
          </cell>
          <cell r="E4707" t="b">
            <v>1</v>
          </cell>
          <cell r="F4707">
            <v>1984</v>
          </cell>
          <cell r="H4707" t="str">
            <v>Панель</v>
          </cell>
          <cell r="L4707">
            <v>9</v>
          </cell>
          <cell r="M4707">
            <v>2</v>
          </cell>
          <cell r="N4707">
            <v>2</v>
          </cell>
          <cell r="O4707">
            <v>2</v>
          </cell>
          <cell r="Q4707">
            <v>6514.8</v>
          </cell>
          <cell r="R4707">
            <v>6514.8</v>
          </cell>
          <cell r="S4707">
            <v>6514.8</v>
          </cell>
          <cell r="T4707">
            <v>250</v>
          </cell>
        </row>
        <row r="4708">
          <cell r="C4708" t="str">
            <v>город Пермь</v>
          </cell>
          <cell r="D4708" t="str">
            <v>г. Пермь, ул. Вижайская, д. 18</v>
          </cell>
          <cell r="E4708" t="b">
            <v>1</v>
          </cell>
          <cell r="F4708">
            <v>1983</v>
          </cell>
          <cell r="H4708" t="str">
            <v>Панель</v>
          </cell>
          <cell r="L4708">
            <v>9</v>
          </cell>
          <cell r="M4708">
            <v>2</v>
          </cell>
          <cell r="N4708">
            <v>2</v>
          </cell>
          <cell r="O4708">
            <v>2</v>
          </cell>
          <cell r="Q4708">
            <v>6895.7</v>
          </cell>
          <cell r="R4708">
            <v>6895.7</v>
          </cell>
          <cell r="S4708">
            <v>6895.7</v>
          </cell>
          <cell r="T4708">
            <v>200</v>
          </cell>
        </row>
        <row r="4709">
          <cell r="C4709" t="str">
            <v>город Пермь</v>
          </cell>
          <cell r="D4709" t="str">
            <v>г. Пермь, ул. Вижайская, д. 20</v>
          </cell>
          <cell r="E4709" t="b">
            <v>1</v>
          </cell>
          <cell r="F4709">
            <v>1986</v>
          </cell>
          <cell r="H4709" t="str">
            <v>Панель</v>
          </cell>
          <cell r="L4709">
            <v>9</v>
          </cell>
          <cell r="M4709">
            <v>2</v>
          </cell>
          <cell r="N4709">
            <v>2</v>
          </cell>
          <cell r="O4709">
            <v>2</v>
          </cell>
          <cell r="Q4709">
            <v>6569.5</v>
          </cell>
          <cell r="R4709">
            <v>6569.5</v>
          </cell>
          <cell r="S4709">
            <v>6569.5</v>
          </cell>
          <cell r="T4709">
            <v>95</v>
          </cell>
        </row>
        <row r="4710">
          <cell r="C4710" t="str">
            <v>город Пермь</v>
          </cell>
          <cell r="D4710" t="str">
            <v>г. Пермь, ул. Вижайская, д. 21</v>
          </cell>
          <cell r="E4710" t="b">
            <v>1</v>
          </cell>
          <cell r="F4710">
            <v>1972</v>
          </cell>
          <cell r="H4710" t="str">
            <v>Кирпич</v>
          </cell>
          <cell r="L4710">
            <v>5</v>
          </cell>
          <cell r="M4710">
            <v>4</v>
          </cell>
          <cell r="Q4710">
            <v>3233.2</v>
          </cell>
          <cell r="R4710">
            <v>2377.3000000000002</v>
          </cell>
          <cell r="S4710">
            <v>2208.8000000000002</v>
          </cell>
          <cell r="T4710">
            <v>172</v>
          </cell>
        </row>
        <row r="4711">
          <cell r="C4711" t="str">
            <v>город Пермь</v>
          </cell>
          <cell r="D4711" t="str">
            <v>г. Пермь, ул. Вижайская, д. 23</v>
          </cell>
          <cell r="E4711" t="b">
            <v>1</v>
          </cell>
          <cell r="F4711">
            <v>1972</v>
          </cell>
          <cell r="H4711" t="str">
            <v>Кирпич</v>
          </cell>
          <cell r="L4711">
            <v>5</v>
          </cell>
          <cell r="M4711">
            <v>4</v>
          </cell>
          <cell r="Q4711">
            <v>3285.5</v>
          </cell>
          <cell r="R4711">
            <v>3159.9</v>
          </cell>
          <cell r="S4711">
            <v>3159.9</v>
          </cell>
          <cell r="T4711">
            <v>60</v>
          </cell>
        </row>
        <row r="4712">
          <cell r="C4712" t="str">
            <v>город Пермь</v>
          </cell>
          <cell r="D4712" t="str">
            <v>г. Пермь, ул. Вижайская, д. 24</v>
          </cell>
          <cell r="E4712" t="b">
            <v>1</v>
          </cell>
          <cell r="F4712">
            <v>1983</v>
          </cell>
          <cell r="H4712" t="str">
            <v>Железобетон</v>
          </cell>
          <cell r="L4712">
            <v>9</v>
          </cell>
          <cell r="M4712">
            <v>2</v>
          </cell>
          <cell r="N4712">
            <v>2</v>
          </cell>
          <cell r="O4712">
            <v>2</v>
          </cell>
          <cell r="Q4712">
            <v>3852.5</v>
          </cell>
          <cell r="R4712">
            <v>3838.5</v>
          </cell>
          <cell r="S4712">
            <v>3838.5</v>
          </cell>
          <cell r="T4712">
            <v>450</v>
          </cell>
        </row>
        <row r="4713">
          <cell r="C4713" t="str">
            <v>город Пермь</v>
          </cell>
          <cell r="D4713" t="str">
            <v>г. Пермь, ул. Вижайская, д. 25</v>
          </cell>
          <cell r="E4713" t="b">
            <v>1</v>
          </cell>
          <cell r="F4713">
            <v>1974</v>
          </cell>
          <cell r="H4713" t="str">
            <v>Панель</v>
          </cell>
          <cell r="L4713">
            <v>9</v>
          </cell>
          <cell r="M4713">
            <v>6</v>
          </cell>
          <cell r="N4713">
            <v>6</v>
          </cell>
          <cell r="O4713">
            <v>6</v>
          </cell>
          <cell r="Q4713">
            <v>11359.3</v>
          </cell>
          <cell r="R4713">
            <v>11359.3</v>
          </cell>
          <cell r="S4713">
            <v>11359.3</v>
          </cell>
          <cell r="T4713">
            <v>300</v>
          </cell>
        </row>
        <row r="4714">
          <cell r="C4714" t="str">
            <v>город Пермь</v>
          </cell>
          <cell r="D4714" t="str">
            <v>г. Пермь, ул. Вижайская, д. 26</v>
          </cell>
          <cell r="E4714" t="b">
            <v>1</v>
          </cell>
          <cell r="F4714">
            <v>1985</v>
          </cell>
          <cell r="H4714" t="str">
            <v>Панель</v>
          </cell>
          <cell r="L4714">
            <v>9</v>
          </cell>
          <cell r="M4714">
            <v>2</v>
          </cell>
          <cell r="N4714">
            <v>2</v>
          </cell>
          <cell r="O4714">
            <v>2</v>
          </cell>
          <cell r="Q4714">
            <v>3914.5</v>
          </cell>
          <cell r="R4714">
            <v>3914.5</v>
          </cell>
          <cell r="S4714">
            <v>3914.5</v>
          </cell>
          <cell r="T4714">
            <v>160</v>
          </cell>
        </row>
        <row r="4715">
          <cell r="C4715" t="str">
            <v>город Пермь</v>
          </cell>
          <cell r="D4715" t="str">
            <v>г. Пермь, ул. Вижайская, д. 27</v>
          </cell>
          <cell r="E4715" t="b">
            <v>1</v>
          </cell>
          <cell r="F4715">
            <v>1973</v>
          </cell>
          <cell r="H4715" t="str">
            <v>Панели</v>
          </cell>
          <cell r="L4715">
            <v>9</v>
          </cell>
          <cell r="M4715">
            <v>2</v>
          </cell>
          <cell r="N4715">
            <v>2</v>
          </cell>
          <cell r="O4715">
            <v>2</v>
          </cell>
          <cell r="Q4715">
            <v>3650.2</v>
          </cell>
          <cell r="R4715">
            <v>2375.1999999999998</v>
          </cell>
          <cell r="S4715">
            <v>2375.1999999999998</v>
          </cell>
          <cell r="T4715">
            <v>152</v>
          </cell>
        </row>
        <row r="4716">
          <cell r="C4716" t="str">
            <v>город Пермь</v>
          </cell>
          <cell r="D4716" t="str">
            <v>г. Пермь, ул. Вижайская, д. 28</v>
          </cell>
          <cell r="E4716" t="b">
            <v>1</v>
          </cell>
          <cell r="F4716">
            <v>1986</v>
          </cell>
          <cell r="H4716" t="str">
            <v>Панель</v>
          </cell>
          <cell r="L4716">
            <v>9</v>
          </cell>
          <cell r="M4716">
            <v>2</v>
          </cell>
          <cell r="N4716">
            <v>2</v>
          </cell>
          <cell r="O4716">
            <v>2</v>
          </cell>
          <cell r="Q4716">
            <v>3981.4</v>
          </cell>
          <cell r="R4716">
            <v>3981.4</v>
          </cell>
          <cell r="S4716">
            <v>3981.4</v>
          </cell>
          <cell r="T4716">
            <v>152</v>
          </cell>
        </row>
        <row r="4717">
          <cell r="C4717" t="str">
            <v>город Пермь</v>
          </cell>
          <cell r="D4717" t="str">
            <v>г. Пермь, ул. Вильвенская, д. 1</v>
          </cell>
          <cell r="E4717" t="b">
            <v>1</v>
          </cell>
          <cell r="F4717">
            <v>1971</v>
          </cell>
          <cell r="I4717" t="str">
            <v>скатная</v>
          </cell>
          <cell r="K4717" t="str">
            <v>имеется</v>
          </cell>
          <cell r="L4717">
            <v>5</v>
          </cell>
          <cell r="M4717">
            <v>4</v>
          </cell>
          <cell r="Q4717">
            <v>2703.2</v>
          </cell>
          <cell r="S4717">
            <v>1833</v>
          </cell>
        </row>
        <row r="4718">
          <cell r="C4718" t="str">
            <v>город Пермь</v>
          </cell>
          <cell r="D4718" t="str">
            <v>г. Пермь, ул. Вильвенская, д. 2</v>
          </cell>
          <cell r="E4718" t="b">
            <v>1</v>
          </cell>
          <cell r="F4718">
            <v>2015</v>
          </cell>
          <cell r="I4718" t="str">
            <v>плоская</v>
          </cell>
          <cell r="J4718" t="str">
            <v>ГАЗ</v>
          </cell>
          <cell r="K4718" t="str">
            <v>не имеется</v>
          </cell>
          <cell r="L4718">
            <v>22</v>
          </cell>
          <cell r="M4718">
            <v>4</v>
          </cell>
          <cell r="N4718">
            <v>5</v>
          </cell>
          <cell r="O4718">
            <v>2</v>
          </cell>
          <cell r="P4718">
            <v>3</v>
          </cell>
          <cell r="Q4718">
            <v>18175.5</v>
          </cell>
          <cell r="R4718">
            <v>14229.9</v>
          </cell>
          <cell r="S4718">
            <v>14229.9</v>
          </cell>
        </row>
        <row r="4719">
          <cell r="C4719" t="str">
            <v>город Пермь</v>
          </cell>
          <cell r="D4719" t="str">
            <v>г. Пермь, ул. Вильвенская, д. 3</v>
          </cell>
          <cell r="E4719" t="b">
            <v>1</v>
          </cell>
          <cell r="F4719">
            <v>1970</v>
          </cell>
          <cell r="H4719" t="str">
            <v>панель</v>
          </cell>
          <cell r="L4719">
            <v>5</v>
          </cell>
          <cell r="M4719">
            <v>4</v>
          </cell>
          <cell r="Q4719">
            <v>2734.7</v>
          </cell>
          <cell r="R4719">
            <v>2537.6999999999998</v>
          </cell>
          <cell r="S4719">
            <v>2537.6999999999998</v>
          </cell>
          <cell r="T4719">
            <v>131</v>
          </cell>
        </row>
        <row r="4720">
          <cell r="C4720" t="str">
            <v>город Пермь</v>
          </cell>
          <cell r="D4720" t="str">
            <v>г. Пермь, ул. Вильвенская, д. 5</v>
          </cell>
          <cell r="E4720" t="b">
            <v>1</v>
          </cell>
          <cell r="F4720">
            <v>1970</v>
          </cell>
          <cell r="H4720" t="str">
            <v>панель</v>
          </cell>
          <cell r="L4720">
            <v>5</v>
          </cell>
          <cell r="M4720">
            <v>4</v>
          </cell>
          <cell r="Q4720">
            <v>2706.6</v>
          </cell>
          <cell r="R4720">
            <v>1818.2</v>
          </cell>
          <cell r="S4720">
            <v>1818.2</v>
          </cell>
          <cell r="T4720">
            <v>122</v>
          </cell>
        </row>
        <row r="4721">
          <cell r="C4721" t="str">
            <v>город Пермь</v>
          </cell>
          <cell r="D4721" t="str">
            <v>г. Пермь, ул. Вильвенская, д. 6</v>
          </cell>
          <cell r="E4721" t="b">
            <v>1</v>
          </cell>
          <cell r="F4721">
            <v>2007</v>
          </cell>
          <cell r="H4721" t="str">
            <v>пенобетон</v>
          </cell>
          <cell r="L4721">
            <v>25</v>
          </cell>
          <cell r="M4721">
            <v>1</v>
          </cell>
          <cell r="Q4721">
            <v>16520</v>
          </cell>
          <cell r="R4721">
            <v>15008.3</v>
          </cell>
          <cell r="S4721">
            <v>12100</v>
          </cell>
          <cell r="T4721">
            <v>150</v>
          </cell>
        </row>
        <row r="4722">
          <cell r="C4722" t="str">
            <v>город Пермь</v>
          </cell>
          <cell r="D4722" t="str">
            <v>г. Пермь, ул. Вильвенская, д. 7</v>
          </cell>
          <cell r="E4722" t="b">
            <v>1</v>
          </cell>
          <cell r="F4722">
            <v>1970</v>
          </cell>
          <cell r="H4722" t="str">
            <v>панели</v>
          </cell>
          <cell r="I4722" t="str">
            <v>плоская</v>
          </cell>
          <cell r="K4722" t="str">
            <v>имеется</v>
          </cell>
          <cell r="L4722">
            <v>5</v>
          </cell>
          <cell r="M4722">
            <v>4</v>
          </cell>
          <cell r="Q4722">
            <v>2721</v>
          </cell>
          <cell r="R4722">
            <v>1855.8</v>
          </cell>
          <cell r="S4722">
            <v>1670.22</v>
          </cell>
          <cell r="T4722">
            <v>120</v>
          </cell>
        </row>
        <row r="4723">
          <cell r="C4723" t="str">
            <v>город Пермь</v>
          </cell>
          <cell r="D4723" t="str">
            <v>г. Пермь, ул. Вильвенская, д. 9</v>
          </cell>
          <cell r="E4723" t="b">
            <v>1</v>
          </cell>
          <cell r="F4723">
            <v>1970</v>
          </cell>
          <cell r="I4723" t="str">
            <v>плоская</v>
          </cell>
          <cell r="J4723" t="str">
            <v>ГВС</v>
          </cell>
          <cell r="K4723" t="str">
            <v>не имеется</v>
          </cell>
          <cell r="L4723">
            <v>5</v>
          </cell>
          <cell r="M4723">
            <v>6</v>
          </cell>
          <cell r="Q4723">
            <v>4194.5</v>
          </cell>
          <cell r="S4723">
            <v>2919.4</v>
          </cell>
        </row>
        <row r="4724">
          <cell r="C4724" t="str">
            <v>город Пермь</v>
          </cell>
          <cell r="D4724" t="str">
            <v>г. Пермь, ул. Вильвенская, д. 11</v>
          </cell>
          <cell r="E4724" t="b">
            <v>1</v>
          </cell>
          <cell r="F4724">
            <v>1970</v>
          </cell>
          <cell r="H4724" t="str">
            <v>Панель</v>
          </cell>
          <cell r="L4724">
            <v>5</v>
          </cell>
          <cell r="M4724">
            <v>4</v>
          </cell>
          <cell r="Q4724">
            <v>2734.7</v>
          </cell>
          <cell r="R4724">
            <v>2537.6999999999998</v>
          </cell>
          <cell r="S4724">
            <v>2537.6999999999998</v>
          </cell>
          <cell r="T4724">
            <v>131</v>
          </cell>
        </row>
        <row r="4725">
          <cell r="C4725" t="str">
            <v>город Пермь</v>
          </cell>
          <cell r="D4725" t="str">
            <v>г. Пермь, ул. Вильвенская, д. 13</v>
          </cell>
          <cell r="E4725" t="b">
            <v>1</v>
          </cell>
          <cell r="F4725">
            <v>1970</v>
          </cell>
          <cell r="H4725" t="str">
            <v>панель</v>
          </cell>
          <cell r="L4725">
            <v>5</v>
          </cell>
          <cell r="M4725">
            <v>4</v>
          </cell>
          <cell r="Q4725">
            <v>2726</v>
          </cell>
          <cell r="R4725">
            <v>1863</v>
          </cell>
          <cell r="S4725">
            <v>1863</v>
          </cell>
          <cell r="T4725">
            <v>112</v>
          </cell>
        </row>
        <row r="4726">
          <cell r="C4726" t="str">
            <v>город Пермь</v>
          </cell>
          <cell r="D4726" t="str">
            <v>г. Пермь, ул. Вильвенская, д. 15</v>
          </cell>
          <cell r="E4726" t="b">
            <v>1</v>
          </cell>
          <cell r="F4726">
            <v>1970</v>
          </cell>
          <cell r="H4726" t="str">
            <v>панель</v>
          </cell>
          <cell r="L4726">
            <v>5</v>
          </cell>
          <cell r="M4726">
            <v>4</v>
          </cell>
          <cell r="Q4726">
            <v>2726</v>
          </cell>
          <cell r="R4726">
            <v>1863</v>
          </cell>
          <cell r="S4726">
            <v>1863</v>
          </cell>
          <cell r="T4726">
            <v>112</v>
          </cell>
        </row>
        <row r="4727">
          <cell r="C4727" t="str">
            <v>город Пермь</v>
          </cell>
          <cell r="D4727" t="str">
            <v>г. Пермь, ул. Вильвенская, д. 17</v>
          </cell>
          <cell r="E4727" t="b">
            <v>1</v>
          </cell>
          <cell r="F4727">
            <v>1969</v>
          </cell>
          <cell r="H4727" t="str">
            <v>панель</v>
          </cell>
          <cell r="L4727">
            <v>5</v>
          </cell>
          <cell r="M4727">
            <v>8</v>
          </cell>
          <cell r="Q4727">
            <v>7873.7</v>
          </cell>
          <cell r="R4727">
            <v>5713.6</v>
          </cell>
          <cell r="S4727">
            <v>5713.6</v>
          </cell>
          <cell r="T4727">
            <v>238</v>
          </cell>
        </row>
        <row r="4728">
          <cell r="C4728" t="str">
            <v>город Пермь</v>
          </cell>
          <cell r="D4728" t="str">
            <v>г. Пермь, ул. Вильвенская, д. 19</v>
          </cell>
          <cell r="E4728" t="b">
            <v>1</v>
          </cell>
          <cell r="F4728">
            <v>1969</v>
          </cell>
          <cell r="H4728" t="str">
            <v>Панель</v>
          </cell>
          <cell r="L4728">
            <v>5</v>
          </cell>
          <cell r="M4728">
            <v>8</v>
          </cell>
          <cell r="Q4728">
            <v>5782.1</v>
          </cell>
          <cell r="R4728">
            <v>4069.7</v>
          </cell>
          <cell r="S4728">
            <v>4069.7</v>
          </cell>
          <cell r="T4728">
            <v>272</v>
          </cell>
        </row>
        <row r="4729">
          <cell r="C4729" t="str">
            <v>город Пермь</v>
          </cell>
          <cell r="D4729" t="str">
            <v>г. Пермь, ул. Вильвенская, д. 21</v>
          </cell>
          <cell r="E4729" t="b">
            <v>1</v>
          </cell>
          <cell r="F4729">
            <v>1986</v>
          </cell>
          <cell r="H4729" t="str">
            <v>панель</v>
          </cell>
          <cell r="L4729">
            <v>9</v>
          </cell>
          <cell r="M4729">
            <v>2</v>
          </cell>
          <cell r="N4729">
            <v>2</v>
          </cell>
          <cell r="O4729">
            <v>2</v>
          </cell>
          <cell r="Q4729">
            <v>4011.7</v>
          </cell>
          <cell r="R4729">
            <v>2442.8000000000002</v>
          </cell>
          <cell r="S4729">
            <v>2442.8000000000002</v>
          </cell>
          <cell r="T4729">
            <v>120</v>
          </cell>
        </row>
        <row r="4730">
          <cell r="C4730" t="str">
            <v>город Пермь</v>
          </cell>
          <cell r="D4730" t="str">
            <v>г. Пермь, ул. Вильгельма де Геннина, д. 3</v>
          </cell>
          <cell r="E4730" t="b">
            <v>1</v>
          </cell>
          <cell r="F4730">
            <v>2021</v>
          </cell>
          <cell r="H4730" t="str">
            <v>Смешанные</v>
          </cell>
          <cell r="I4730" t="str">
            <v>плоская</v>
          </cell>
          <cell r="K4730" t="str">
            <v>имеется</v>
          </cell>
          <cell r="L4730">
            <v>26</v>
          </cell>
          <cell r="M4730">
            <v>1</v>
          </cell>
          <cell r="N4730">
            <v>3</v>
          </cell>
          <cell r="O4730">
            <v>1</v>
          </cell>
          <cell r="P4730">
            <v>2</v>
          </cell>
          <cell r="Q4730">
            <v>21680.7</v>
          </cell>
          <cell r="R4730">
            <v>13249.3</v>
          </cell>
          <cell r="S4730">
            <v>12780.7</v>
          </cell>
        </row>
        <row r="4731">
          <cell r="C4731" t="str">
            <v>город Пермь</v>
          </cell>
          <cell r="D4731" t="str">
            <v>г. Пермь, ул. Вильямса, д. 4</v>
          </cell>
          <cell r="E4731" t="b">
            <v>1</v>
          </cell>
          <cell r="F4731">
            <v>1992</v>
          </cell>
          <cell r="H4731" t="str">
            <v>Кирпич</v>
          </cell>
          <cell r="L4731">
            <v>10</v>
          </cell>
          <cell r="M4731">
            <v>5</v>
          </cell>
          <cell r="N4731">
            <v>5</v>
          </cell>
          <cell r="O4731">
            <v>5</v>
          </cell>
          <cell r="Q4731">
            <v>15422.2</v>
          </cell>
          <cell r="R4731">
            <v>13666.1</v>
          </cell>
          <cell r="S4731">
            <v>13666.1</v>
          </cell>
          <cell r="T4731">
            <v>383</v>
          </cell>
        </row>
        <row r="4732">
          <cell r="C4732" t="str">
            <v>город Пермь</v>
          </cell>
          <cell r="D4732" t="str">
            <v>г. Пермь, ул. Вильямса, д. 5</v>
          </cell>
          <cell r="E4732" t="b">
            <v>1</v>
          </cell>
          <cell r="F4732">
            <v>1950</v>
          </cell>
          <cell r="H4732" t="str">
            <v>Шлакоблок</v>
          </cell>
          <cell r="L4732">
            <v>2</v>
          </cell>
          <cell r="M4732">
            <v>1</v>
          </cell>
          <cell r="Q4732">
            <v>431.2</v>
          </cell>
          <cell r="R4732">
            <v>368</v>
          </cell>
          <cell r="S4732">
            <v>312.8</v>
          </cell>
          <cell r="T4732">
            <v>26</v>
          </cell>
        </row>
        <row r="4733">
          <cell r="C4733" t="str">
            <v>город Пермь</v>
          </cell>
          <cell r="D4733" t="str">
            <v>г. Пермь, ул. Вильямса, д. 6</v>
          </cell>
          <cell r="E4733" t="b">
            <v>1</v>
          </cell>
          <cell r="F4733">
            <v>1989</v>
          </cell>
          <cell r="H4733" t="str">
            <v>кирпич</v>
          </cell>
          <cell r="I4733" t="str">
            <v>плоская</v>
          </cell>
          <cell r="L4733">
            <v>5</v>
          </cell>
          <cell r="M4733">
            <v>6</v>
          </cell>
          <cell r="Q4733">
            <v>4521.5</v>
          </cell>
          <cell r="R4733">
            <v>4521.5</v>
          </cell>
          <cell r="S4733">
            <v>3843.6</v>
          </cell>
          <cell r="T4733">
            <v>143</v>
          </cell>
        </row>
        <row r="4734">
          <cell r="C4734" t="str">
            <v>город Пермь</v>
          </cell>
          <cell r="D4734" t="str">
            <v>г. Пермь, ул. Вильямса, д. 8</v>
          </cell>
          <cell r="E4734" t="b">
            <v>1</v>
          </cell>
          <cell r="F4734">
            <v>1989</v>
          </cell>
          <cell r="H4734" t="str">
            <v>Кирпич</v>
          </cell>
          <cell r="L4734">
            <v>5</v>
          </cell>
          <cell r="M4734">
            <v>8</v>
          </cell>
          <cell r="Q4734">
            <v>6559.2</v>
          </cell>
          <cell r="R4734">
            <v>6559.2</v>
          </cell>
          <cell r="S4734">
            <v>6559.2</v>
          </cell>
          <cell r="T4734">
            <v>357</v>
          </cell>
        </row>
        <row r="4735">
          <cell r="C4735" t="str">
            <v>город Пермь</v>
          </cell>
          <cell r="D4735" t="str">
            <v>г. Пермь, ул. Вильямса, д. 12</v>
          </cell>
          <cell r="E4735" t="b">
            <v>1</v>
          </cell>
          <cell r="F4735">
            <v>1993</v>
          </cell>
          <cell r="H4735" t="str">
            <v>Панель</v>
          </cell>
          <cell r="L4735">
            <v>10</v>
          </cell>
          <cell r="M4735">
            <v>4</v>
          </cell>
          <cell r="N4735">
            <v>4</v>
          </cell>
          <cell r="O4735">
            <v>4</v>
          </cell>
          <cell r="Q4735">
            <v>11889.8</v>
          </cell>
          <cell r="R4735">
            <v>11557.8</v>
          </cell>
          <cell r="S4735">
            <v>11225.2</v>
          </cell>
          <cell r="T4735">
            <v>464</v>
          </cell>
        </row>
        <row r="4736">
          <cell r="C4736" t="str">
            <v>город Пермь</v>
          </cell>
          <cell r="D4736" t="str">
            <v>г. Пермь, ул. Вильямса, д. 14</v>
          </cell>
          <cell r="E4736" t="b">
            <v>1</v>
          </cell>
          <cell r="F4736">
            <v>1996</v>
          </cell>
          <cell r="H4736" t="str">
            <v>Панель</v>
          </cell>
          <cell r="L4736">
            <v>9</v>
          </cell>
          <cell r="M4736">
            <v>3</v>
          </cell>
          <cell r="N4736">
            <v>3</v>
          </cell>
          <cell r="O4736">
            <v>3</v>
          </cell>
          <cell r="Q4736">
            <v>7243.9</v>
          </cell>
          <cell r="R4736">
            <v>6629.4</v>
          </cell>
          <cell r="S4736">
            <v>6629.4</v>
          </cell>
          <cell r="T4736">
            <v>210</v>
          </cell>
        </row>
        <row r="4737">
          <cell r="C4737" t="str">
            <v>город Пермь</v>
          </cell>
          <cell r="D4737" t="str">
            <v>г. Пермь, ул. Вильямса, д. 16</v>
          </cell>
          <cell r="E4737" t="b">
            <v>1</v>
          </cell>
          <cell r="F4737">
            <v>1987</v>
          </cell>
          <cell r="H4737" t="str">
            <v>Кирпич</v>
          </cell>
          <cell r="L4737">
            <v>9</v>
          </cell>
          <cell r="M4737">
            <v>2</v>
          </cell>
          <cell r="N4737">
            <v>2</v>
          </cell>
          <cell r="O4737">
            <v>2</v>
          </cell>
          <cell r="Q4737">
            <v>3840.1</v>
          </cell>
          <cell r="R4737">
            <v>2250.3000000000002</v>
          </cell>
          <cell r="S4737">
            <v>2250.3000000000002</v>
          </cell>
          <cell r="T4737">
            <v>171</v>
          </cell>
        </row>
        <row r="4738">
          <cell r="C4738" t="str">
            <v>город Пермь</v>
          </cell>
          <cell r="D4738" t="str">
            <v>г. Пермь, ул. Вильямса, д. 18</v>
          </cell>
          <cell r="E4738" t="b">
            <v>1</v>
          </cell>
          <cell r="F4738">
            <v>1984</v>
          </cell>
          <cell r="H4738" t="str">
            <v>Кирпич</v>
          </cell>
          <cell r="L4738">
            <v>9</v>
          </cell>
          <cell r="M4738">
            <v>2</v>
          </cell>
          <cell r="N4738">
            <v>2</v>
          </cell>
          <cell r="O4738">
            <v>2</v>
          </cell>
          <cell r="Q4738">
            <v>3894.2</v>
          </cell>
          <cell r="R4738">
            <v>2359.1999999999998</v>
          </cell>
          <cell r="S4738">
            <v>2359.1999999999998</v>
          </cell>
          <cell r="T4738">
            <v>197</v>
          </cell>
        </row>
        <row r="4739">
          <cell r="C4739" t="str">
            <v>город Пермь</v>
          </cell>
          <cell r="D4739" t="str">
            <v>г. Пермь, ул. Вильямса, д. 24</v>
          </cell>
          <cell r="E4739" t="b">
            <v>1</v>
          </cell>
          <cell r="F4739">
            <v>1998</v>
          </cell>
          <cell r="H4739" t="str">
            <v>кирпич</v>
          </cell>
          <cell r="I4739" t="str">
            <v>плоская</v>
          </cell>
          <cell r="J4739" t="str">
            <v>ГАЗ</v>
          </cell>
          <cell r="L4739">
            <v>10</v>
          </cell>
          <cell r="M4739">
            <v>4</v>
          </cell>
          <cell r="N4739">
            <v>4</v>
          </cell>
          <cell r="O4739">
            <v>4</v>
          </cell>
          <cell r="Q4739">
            <v>12343.9</v>
          </cell>
          <cell r="R4739">
            <v>12343.9</v>
          </cell>
          <cell r="S4739">
            <v>6932.7</v>
          </cell>
          <cell r="T4739">
            <v>328</v>
          </cell>
        </row>
        <row r="4740">
          <cell r="C4740" t="str">
            <v>город Пермь</v>
          </cell>
          <cell r="D4740" t="str">
            <v>г. Пермь, ул. Вильямса, д. 35</v>
          </cell>
          <cell r="E4740" t="b">
            <v>1</v>
          </cell>
          <cell r="F4740">
            <v>1960</v>
          </cell>
          <cell r="I4740" t="str">
            <v>скатная</v>
          </cell>
          <cell r="K4740" t="str">
            <v>имеется</v>
          </cell>
          <cell r="L4740">
            <v>4</v>
          </cell>
          <cell r="M4740">
            <v>2</v>
          </cell>
          <cell r="Q4740">
            <v>1266.3</v>
          </cell>
          <cell r="R4740">
            <v>1227.3</v>
          </cell>
          <cell r="S4740">
            <v>1185.9000000000001</v>
          </cell>
        </row>
        <row r="4741">
          <cell r="C4741" t="str">
            <v>город Пермь</v>
          </cell>
          <cell r="D4741" t="str">
            <v>г. Пермь, ул. Вильямса, д. 37</v>
          </cell>
          <cell r="E4741" t="b">
            <v>1</v>
          </cell>
          <cell r="F4741">
            <v>1961</v>
          </cell>
          <cell r="H4741" t="str">
            <v>Кирпич</v>
          </cell>
          <cell r="L4741">
            <v>4</v>
          </cell>
          <cell r="M4741">
            <v>3</v>
          </cell>
          <cell r="Q4741">
            <v>1441.3</v>
          </cell>
          <cell r="R4741">
            <v>1256.0999999999999</v>
          </cell>
          <cell r="S4741">
            <v>1256.0999999999999</v>
          </cell>
          <cell r="T4741">
            <v>64</v>
          </cell>
        </row>
        <row r="4742">
          <cell r="C4742" t="str">
            <v>город Пермь</v>
          </cell>
          <cell r="D4742" t="str">
            <v>г. Пермь, ул. Вильямса, д. 39</v>
          </cell>
          <cell r="E4742" t="b">
            <v>1</v>
          </cell>
          <cell r="F4742">
            <v>1961</v>
          </cell>
          <cell r="H4742" t="str">
            <v>кирпич</v>
          </cell>
          <cell r="L4742">
            <v>4</v>
          </cell>
          <cell r="M4742">
            <v>3</v>
          </cell>
          <cell r="Q4742">
            <v>2089.8000000000002</v>
          </cell>
          <cell r="R4742">
            <v>2021.7</v>
          </cell>
          <cell r="S4742">
            <v>1453.2</v>
          </cell>
          <cell r="T4742">
            <v>78</v>
          </cell>
        </row>
        <row r="4743">
          <cell r="C4743" t="str">
            <v>город Пермь</v>
          </cell>
          <cell r="D4743" t="str">
            <v>г. Пермь, ул. Вильямса, д. 41</v>
          </cell>
          <cell r="E4743" t="b">
            <v>1</v>
          </cell>
          <cell r="F4743">
            <v>1961</v>
          </cell>
          <cell r="H4743" t="str">
            <v>Кирпич</v>
          </cell>
          <cell r="L4743">
            <v>4</v>
          </cell>
          <cell r="M4743">
            <v>3</v>
          </cell>
          <cell r="Q4743">
            <v>2254.9</v>
          </cell>
          <cell r="R4743">
            <v>2011.6</v>
          </cell>
          <cell r="S4743">
            <v>2011.6</v>
          </cell>
          <cell r="T4743">
            <v>79</v>
          </cell>
        </row>
        <row r="4744">
          <cell r="C4744" t="str">
            <v>город Пермь</v>
          </cell>
          <cell r="D4744" t="str">
            <v>г. Пермь, ул. Вильямса, д. 43</v>
          </cell>
          <cell r="E4744" t="b">
            <v>1</v>
          </cell>
          <cell r="F4744">
            <v>1961</v>
          </cell>
          <cell r="H4744" t="str">
            <v>Панель</v>
          </cell>
          <cell r="L4744">
            <v>5</v>
          </cell>
          <cell r="M4744">
            <v>2</v>
          </cell>
          <cell r="Q4744">
            <v>1758.9</v>
          </cell>
          <cell r="R4744">
            <v>1621.9</v>
          </cell>
          <cell r="S4744">
            <v>1536.2</v>
          </cell>
          <cell r="T4744">
            <v>74</v>
          </cell>
        </row>
        <row r="4745">
          <cell r="C4745" t="str">
            <v>город Пермь</v>
          </cell>
          <cell r="D4745" t="str">
            <v>г. Пермь, ул. Вильямса, д. 45</v>
          </cell>
          <cell r="E4745" t="b">
            <v>1</v>
          </cell>
          <cell r="F4745">
            <v>1976</v>
          </cell>
          <cell r="H4745" t="str">
            <v>Кирпич</v>
          </cell>
          <cell r="L4745">
            <v>5</v>
          </cell>
          <cell r="M4745">
            <v>16</v>
          </cell>
          <cell r="Q4745">
            <v>14599.4</v>
          </cell>
          <cell r="R4745">
            <v>12782.93</v>
          </cell>
          <cell r="S4745">
            <v>11790.63</v>
          </cell>
          <cell r="T4745">
            <v>577</v>
          </cell>
        </row>
        <row r="4746">
          <cell r="C4746" t="str">
            <v>город Пермь</v>
          </cell>
          <cell r="D4746" t="str">
            <v>г. Пермь, ул. Вильямса, д. 49</v>
          </cell>
          <cell r="E4746" t="b">
            <v>1</v>
          </cell>
          <cell r="F4746">
            <v>1981</v>
          </cell>
          <cell r="H4746" t="str">
            <v>Панель</v>
          </cell>
          <cell r="L4746">
            <v>9</v>
          </cell>
          <cell r="M4746">
            <v>2</v>
          </cell>
          <cell r="N4746">
            <v>2</v>
          </cell>
          <cell r="O4746">
            <v>2</v>
          </cell>
          <cell r="Q4746">
            <v>6926.8</v>
          </cell>
          <cell r="R4746">
            <v>3032.7999999999997</v>
          </cell>
          <cell r="S4746">
            <v>3032.8</v>
          </cell>
          <cell r="T4746">
            <v>178</v>
          </cell>
        </row>
        <row r="4747">
          <cell r="C4747" t="str">
            <v>город Пермь</v>
          </cell>
          <cell r="D4747" t="str">
            <v>г. Пермь, ул. Вильямса, д. 67</v>
          </cell>
          <cell r="E4747" t="b">
            <v>1</v>
          </cell>
          <cell r="F4747">
            <v>1961</v>
          </cell>
          <cell r="H4747" t="str">
            <v>Панель</v>
          </cell>
          <cell r="L4747">
            <v>5</v>
          </cell>
          <cell r="M4747">
            <v>2</v>
          </cell>
          <cell r="Q4747">
            <v>1772.8</v>
          </cell>
          <cell r="R4747">
            <v>771.5</v>
          </cell>
          <cell r="S4747">
            <v>771.5</v>
          </cell>
          <cell r="T4747">
            <v>60</v>
          </cell>
        </row>
        <row r="4748">
          <cell r="C4748" t="str">
            <v>город Пермь</v>
          </cell>
          <cell r="D4748" t="str">
            <v>г. Пермь, ул. Вильямса, д. 69</v>
          </cell>
          <cell r="E4748" t="b">
            <v>1</v>
          </cell>
          <cell r="F4748">
            <v>1961</v>
          </cell>
          <cell r="H4748" t="str">
            <v>Кирпич</v>
          </cell>
          <cell r="L4748">
            <v>5</v>
          </cell>
          <cell r="M4748">
            <v>1</v>
          </cell>
          <cell r="Q4748">
            <v>2639.83</v>
          </cell>
          <cell r="R4748">
            <v>2487.4299999999998</v>
          </cell>
          <cell r="S4748">
            <v>2487.4299999999998</v>
          </cell>
          <cell r="T4748">
            <v>207</v>
          </cell>
        </row>
        <row r="4749">
          <cell r="C4749" t="str">
            <v>город Пермь</v>
          </cell>
          <cell r="D4749" t="str">
            <v>г. Пермь, ул. Вильямса, д. 73</v>
          </cell>
          <cell r="E4749" t="b">
            <v>1</v>
          </cell>
          <cell r="F4749">
            <v>1961</v>
          </cell>
          <cell r="H4749" t="str">
            <v>кирпич</v>
          </cell>
          <cell r="L4749">
            <v>3</v>
          </cell>
          <cell r="M4749">
            <v>2</v>
          </cell>
          <cell r="Q4749">
            <v>893</v>
          </cell>
          <cell r="R4749">
            <v>778.8</v>
          </cell>
          <cell r="S4749">
            <v>778.8</v>
          </cell>
          <cell r="T4749">
            <v>51</v>
          </cell>
        </row>
        <row r="4750">
          <cell r="C4750" t="str">
            <v>город Пермь</v>
          </cell>
          <cell r="D4750" t="str">
            <v>г. Пермь, ул. Вильямса, д. 77</v>
          </cell>
          <cell r="E4750" t="b">
            <v>1</v>
          </cell>
          <cell r="F4750">
            <v>1960</v>
          </cell>
          <cell r="H4750" t="str">
            <v>Шлакоблок</v>
          </cell>
          <cell r="L4750">
            <v>2</v>
          </cell>
          <cell r="M4750">
            <v>2</v>
          </cell>
          <cell r="Q4750">
            <v>642.6</v>
          </cell>
          <cell r="R4750">
            <v>565.1</v>
          </cell>
          <cell r="S4750">
            <v>565.1</v>
          </cell>
          <cell r="T4750">
            <v>33</v>
          </cell>
        </row>
        <row r="4751">
          <cell r="C4751" t="str">
            <v>город Пермь</v>
          </cell>
          <cell r="D4751" t="str">
            <v>г. Пермь, ул. Вильямса, д. 10А</v>
          </cell>
          <cell r="E4751" t="b">
            <v>1</v>
          </cell>
          <cell r="F4751">
            <v>1986</v>
          </cell>
          <cell r="H4751" t="str">
            <v>кирпич</v>
          </cell>
          <cell r="L4751">
            <v>5</v>
          </cell>
          <cell r="M4751">
            <v>4</v>
          </cell>
          <cell r="Q4751">
            <v>2989.5</v>
          </cell>
          <cell r="R4751">
            <v>2627.3</v>
          </cell>
          <cell r="S4751">
            <v>2627.3</v>
          </cell>
          <cell r="T4751">
            <v>153</v>
          </cell>
        </row>
        <row r="4752">
          <cell r="C4752" t="str">
            <v>город Пермь</v>
          </cell>
          <cell r="D4752" t="str">
            <v>г. Пермь, ул. Вильямса, д. 10Б</v>
          </cell>
          <cell r="E4752" t="b">
            <v>1</v>
          </cell>
          <cell r="F4752">
            <v>1985</v>
          </cell>
          <cell r="H4752" t="str">
            <v>Панели</v>
          </cell>
          <cell r="L4752">
            <v>5</v>
          </cell>
          <cell r="M4752">
            <v>4</v>
          </cell>
          <cell r="Q4752">
            <v>2909</v>
          </cell>
          <cell r="R4752">
            <v>2625.5</v>
          </cell>
          <cell r="S4752">
            <v>2625.5</v>
          </cell>
          <cell r="T4752">
            <v>151</v>
          </cell>
        </row>
        <row r="4753">
          <cell r="C4753" t="str">
            <v>город Пермь</v>
          </cell>
          <cell r="D4753" t="str">
            <v>г. Пермь, ул. Вильямса, д. 20/1</v>
          </cell>
          <cell r="E4753" t="b">
            <v>1</v>
          </cell>
          <cell r="F4753">
            <v>2011</v>
          </cell>
          <cell r="H4753" t="str">
            <v>Кирпич</v>
          </cell>
          <cell r="L4753">
            <v>10</v>
          </cell>
          <cell r="M4753">
            <v>3</v>
          </cell>
          <cell r="N4753">
            <v>3</v>
          </cell>
          <cell r="O4753">
            <v>3</v>
          </cell>
          <cell r="Q4753">
            <v>8657.7000000000007</v>
          </cell>
          <cell r="R4753">
            <v>3032.7999999999997</v>
          </cell>
          <cell r="S4753">
            <v>3032.8</v>
          </cell>
          <cell r="T4753">
            <v>357</v>
          </cell>
        </row>
        <row r="4754">
          <cell r="C4754" t="str">
            <v>город Пермь</v>
          </cell>
          <cell r="D4754" t="str">
            <v>г. Пермь, ул. Вильямса, д. 20/2</v>
          </cell>
          <cell r="E4754" t="b">
            <v>1</v>
          </cell>
          <cell r="F4754">
            <v>2005</v>
          </cell>
          <cell r="I4754" t="str">
            <v>плоская</v>
          </cell>
          <cell r="K4754" t="str">
            <v>имеется</v>
          </cell>
          <cell r="L4754">
            <v>10</v>
          </cell>
          <cell r="M4754">
            <v>2</v>
          </cell>
          <cell r="N4754">
            <v>2</v>
          </cell>
          <cell r="O4754">
            <v>2</v>
          </cell>
          <cell r="Q4754">
            <v>7795.7</v>
          </cell>
          <cell r="R4754">
            <v>6457.1</v>
          </cell>
          <cell r="S4754">
            <v>6457.1</v>
          </cell>
          <cell r="T4754">
            <v>200</v>
          </cell>
        </row>
        <row r="4755">
          <cell r="C4755" t="str">
            <v>город Пермь</v>
          </cell>
          <cell r="D4755" t="str">
            <v>г. Пермь, ул. Вильямса, д. 20/3</v>
          </cell>
          <cell r="E4755" t="b">
            <v>1</v>
          </cell>
          <cell r="F4755">
            <v>2011</v>
          </cell>
          <cell r="H4755" t="str">
            <v>Кирпич</v>
          </cell>
          <cell r="L4755">
            <v>14</v>
          </cell>
          <cell r="M4755">
            <v>3</v>
          </cell>
          <cell r="N4755">
            <v>3</v>
          </cell>
          <cell r="O4755">
            <v>3</v>
          </cell>
          <cell r="Q4755">
            <v>16010.5</v>
          </cell>
          <cell r="R4755">
            <v>10042.34</v>
          </cell>
          <cell r="S4755">
            <v>10042.34</v>
          </cell>
          <cell r="T4755">
            <v>241</v>
          </cell>
        </row>
        <row r="4756">
          <cell r="C4756" t="str">
            <v>город Пермь</v>
          </cell>
          <cell r="D4756" t="str">
            <v>г. Пермь, ул. Вильямса, д. 2А</v>
          </cell>
          <cell r="E4756" t="b">
            <v>1</v>
          </cell>
          <cell r="F4756">
            <v>1962</v>
          </cell>
          <cell r="H4756" t="str">
            <v>Панель</v>
          </cell>
          <cell r="L4756">
            <v>5</v>
          </cell>
          <cell r="M4756">
            <v>4</v>
          </cell>
          <cell r="Q4756">
            <v>3488.4</v>
          </cell>
          <cell r="R4756">
            <v>3204.8</v>
          </cell>
          <cell r="S4756">
            <v>3204.8</v>
          </cell>
          <cell r="T4756">
            <v>166</v>
          </cell>
        </row>
        <row r="4757">
          <cell r="C4757" t="str">
            <v>город Пермь</v>
          </cell>
          <cell r="D4757" t="str">
            <v>г. Пермь, ул. Вильямса, д. 2Б</v>
          </cell>
          <cell r="E4757" t="b">
            <v>1</v>
          </cell>
          <cell r="F4757">
            <v>1962</v>
          </cell>
          <cell r="H4757" t="str">
            <v>Кирпич</v>
          </cell>
          <cell r="L4757">
            <v>4</v>
          </cell>
          <cell r="M4757">
            <v>1</v>
          </cell>
          <cell r="Q4757">
            <v>2293.5</v>
          </cell>
          <cell r="R4757">
            <v>2154.1</v>
          </cell>
          <cell r="S4757">
            <v>2018.8</v>
          </cell>
          <cell r="T4757">
            <v>115</v>
          </cell>
        </row>
        <row r="4758">
          <cell r="C4758" t="str">
            <v>город Пермь</v>
          </cell>
          <cell r="D4758" t="str">
            <v>г. Пермь, ул. Вильямса, д. 4А</v>
          </cell>
          <cell r="E4758" t="b">
            <v>1</v>
          </cell>
          <cell r="F4758">
            <v>1998</v>
          </cell>
          <cell r="L4758">
            <v>10</v>
          </cell>
          <cell r="M4758">
            <v>2</v>
          </cell>
          <cell r="N4758">
            <v>2</v>
          </cell>
          <cell r="O4758">
            <v>2</v>
          </cell>
          <cell r="Q4758">
            <v>6565.4</v>
          </cell>
          <cell r="R4758">
            <v>5724.1</v>
          </cell>
          <cell r="S4758">
            <v>5724.1</v>
          </cell>
        </row>
        <row r="4759">
          <cell r="C4759" t="str">
            <v>город Пермь</v>
          </cell>
          <cell r="D4759" t="str">
            <v>г. Пермь, ул. Вильямса, д. 37А</v>
          </cell>
          <cell r="E4759" t="b">
            <v>1</v>
          </cell>
          <cell r="F4759">
            <v>1961</v>
          </cell>
          <cell r="H4759" t="str">
            <v>Кирпич</v>
          </cell>
          <cell r="L4759">
            <v>5</v>
          </cell>
          <cell r="M4759">
            <v>2</v>
          </cell>
          <cell r="Q4759">
            <v>1757.2</v>
          </cell>
          <cell r="R4759">
            <v>1279.5</v>
          </cell>
          <cell r="S4759">
            <v>1279.5</v>
          </cell>
          <cell r="T4759">
            <v>67</v>
          </cell>
        </row>
        <row r="4760">
          <cell r="C4760" t="str">
            <v>город Пермь</v>
          </cell>
          <cell r="D4760" t="str">
            <v>г. Пермь, ул. Вильямса, д. 37Б</v>
          </cell>
          <cell r="E4760" t="b">
            <v>1</v>
          </cell>
          <cell r="F4760">
            <v>2008</v>
          </cell>
          <cell r="I4760" t="str">
            <v>плоская</v>
          </cell>
          <cell r="J4760" t="str">
            <v>ГАЗ</v>
          </cell>
          <cell r="K4760" t="str">
            <v>имеется</v>
          </cell>
          <cell r="L4760">
            <v>17</v>
          </cell>
          <cell r="M4760">
            <v>2</v>
          </cell>
          <cell r="N4760">
            <v>4</v>
          </cell>
          <cell r="O4760">
            <v>2</v>
          </cell>
          <cell r="P4760">
            <v>2</v>
          </cell>
          <cell r="Q4760">
            <v>12635.8</v>
          </cell>
          <cell r="R4760">
            <v>9928.4</v>
          </cell>
          <cell r="S4760">
            <v>8635.4</v>
          </cell>
          <cell r="T4760">
            <v>400</v>
          </cell>
        </row>
        <row r="4761">
          <cell r="C4761" t="str">
            <v>город Пермь</v>
          </cell>
          <cell r="D4761" t="str">
            <v>г. Пермь, ул. Вильямса, д. 41А</v>
          </cell>
          <cell r="E4761" t="b">
            <v>1</v>
          </cell>
          <cell r="F4761">
            <v>1963</v>
          </cell>
          <cell r="H4761" t="str">
            <v>Кирпич</v>
          </cell>
          <cell r="L4761">
            <v>5</v>
          </cell>
          <cell r="M4761">
            <v>2</v>
          </cell>
          <cell r="Q4761">
            <v>1624</v>
          </cell>
          <cell r="R4761">
            <v>1043.7</v>
          </cell>
          <cell r="S4761">
            <v>1043.7</v>
          </cell>
          <cell r="T4761">
            <v>82</v>
          </cell>
        </row>
        <row r="4762">
          <cell r="C4762" t="str">
            <v>город Пермь</v>
          </cell>
          <cell r="D4762" t="str">
            <v>г. Пермь, ул. Вильямса, д. 51А</v>
          </cell>
          <cell r="E4762" t="b">
            <v>1</v>
          </cell>
          <cell r="F4762">
            <v>2016</v>
          </cell>
          <cell r="I4762" t="str">
            <v>плоская</v>
          </cell>
          <cell r="K4762" t="str">
            <v>имеется</v>
          </cell>
          <cell r="L4762">
            <v>25</v>
          </cell>
          <cell r="M4762">
            <v>2</v>
          </cell>
          <cell r="N4762">
            <v>8</v>
          </cell>
          <cell r="P4762">
            <v>8</v>
          </cell>
          <cell r="Q4762">
            <v>26882.1</v>
          </cell>
          <cell r="R4762">
            <v>23000.400000000001</v>
          </cell>
          <cell r="S4762">
            <v>22357.8</v>
          </cell>
        </row>
        <row r="4763">
          <cell r="C4763" t="str">
            <v>город Пермь</v>
          </cell>
          <cell r="D4763" t="str">
            <v>г. Пермь, ул. Вильямса, д. 53А</v>
          </cell>
          <cell r="E4763" t="b">
            <v>1</v>
          </cell>
          <cell r="F4763">
            <v>1982</v>
          </cell>
          <cell r="H4763" t="str">
            <v>Кирпич</v>
          </cell>
          <cell r="L4763">
            <v>5</v>
          </cell>
          <cell r="M4763">
            <v>5</v>
          </cell>
          <cell r="Q4763">
            <v>5076.8999999999996</v>
          </cell>
          <cell r="R4763">
            <v>4385.0999999999995</v>
          </cell>
          <cell r="S4763">
            <v>4385.1000000000004</v>
          </cell>
          <cell r="T4763">
            <v>164</v>
          </cell>
        </row>
        <row r="4764">
          <cell r="C4764" t="str">
            <v>город Пермь</v>
          </cell>
          <cell r="D4764" t="str">
            <v>г. Пермь, ул. Вильямса, д. 53Б</v>
          </cell>
          <cell r="E4764" t="b">
            <v>1</v>
          </cell>
          <cell r="F4764">
            <v>1980</v>
          </cell>
          <cell r="H4764" t="str">
            <v>Панели</v>
          </cell>
          <cell r="L4764">
            <v>5</v>
          </cell>
          <cell r="M4764">
            <v>4</v>
          </cell>
          <cell r="Q4764">
            <v>3054.7</v>
          </cell>
          <cell r="R4764">
            <v>2706.6</v>
          </cell>
          <cell r="S4764">
            <v>2706.6</v>
          </cell>
          <cell r="T4764">
            <v>133</v>
          </cell>
        </row>
        <row r="4765">
          <cell r="C4765" t="str">
            <v>город Пермь</v>
          </cell>
          <cell r="D4765" t="str">
            <v>г. Пермь, ул. Водников, д. 59</v>
          </cell>
          <cell r="E4765" t="b">
            <v>1</v>
          </cell>
          <cell r="F4765">
            <v>2022</v>
          </cell>
          <cell r="H4765" t="str">
            <v>из прочих материалов</v>
          </cell>
          <cell r="I4765" t="str">
            <v>плоская</v>
          </cell>
          <cell r="L4765">
            <v>4</v>
          </cell>
          <cell r="M4765">
            <v>5</v>
          </cell>
          <cell r="Q4765">
            <v>4965.5</v>
          </cell>
          <cell r="R4765">
            <v>4965.5</v>
          </cell>
          <cell r="S4765">
            <v>3665.3</v>
          </cell>
        </row>
        <row r="4766">
          <cell r="C4766" t="str">
            <v>город Пермь</v>
          </cell>
          <cell r="D4766" t="str">
            <v>г. Пермь, ул. Водников, д. 65</v>
          </cell>
          <cell r="E4766" t="b">
            <v>1</v>
          </cell>
          <cell r="F4766">
            <v>2013</v>
          </cell>
          <cell r="H4766" t="str">
            <v>Кирпич</v>
          </cell>
          <cell r="L4766">
            <v>3</v>
          </cell>
          <cell r="M4766">
            <v>1</v>
          </cell>
          <cell r="Q4766">
            <v>1259.8</v>
          </cell>
          <cell r="R4766">
            <v>1026.5999999999999</v>
          </cell>
          <cell r="S4766">
            <v>1026.5999999999999</v>
          </cell>
          <cell r="T4766">
            <v>33</v>
          </cell>
        </row>
        <row r="4767">
          <cell r="C4767" t="str">
            <v>город Пермь</v>
          </cell>
          <cell r="D4767" t="str">
            <v>г. Пермь, ул. Водников, д. 83</v>
          </cell>
          <cell r="E4767" t="b">
            <v>1</v>
          </cell>
          <cell r="F4767">
            <v>2014</v>
          </cell>
          <cell r="I4767" t="str">
            <v>плоская</v>
          </cell>
          <cell r="K4767" t="str">
            <v>не имеется</v>
          </cell>
          <cell r="L4767">
            <v>3</v>
          </cell>
          <cell r="M4767">
            <v>2</v>
          </cell>
          <cell r="Q4767">
            <v>2291</v>
          </cell>
          <cell r="R4767">
            <v>1971.5</v>
          </cell>
          <cell r="S4767">
            <v>1297.3</v>
          </cell>
          <cell r="T4767">
            <v>74</v>
          </cell>
        </row>
        <row r="4768">
          <cell r="C4768" t="str">
            <v>город Пермь</v>
          </cell>
          <cell r="D4768" t="str">
            <v>г. Пермь, ул. Водников, д. 65А</v>
          </cell>
          <cell r="E4768" t="b">
            <v>1</v>
          </cell>
          <cell r="F4768">
            <v>2013</v>
          </cell>
          <cell r="H4768" t="str">
            <v>Кирпич</v>
          </cell>
          <cell r="L4768">
            <v>3</v>
          </cell>
          <cell r="M4768">
            <v>1</v>
          </cell>
          <cell r="Q4768">
            <v>1411.3</v>
          </cell>
          <cell r="R4768">
            <v>1040.5999999999999</v>
          </cell>
          <cell r="S4768">
            <v>1040.5999999999999</v>
          </cell>
          <cell r="T4768">
            <v>28</v>
          </cell>
        </row>
        <row r="4769">
          <cell r="C4769" t="str">
            <v>город Пермь</v>
          </cell>
          <cell r="D4769" t="str">
            <v>г. Пермь, ул. Водозаборная, д. 1</v>
          </cell>
          <cell r="E4769" t="b">
            <v>1</v>
          </cell>
          <cell r="F4769">
            <v>1975</v>
          </cell>
          <cell r="H4769" t="str">
            <v>Кирпич</v>
          </cell>
          <cell r="L4769">
            <v>5</v>
          </cell>
          <cell r="M4769">
            <v>6</v>
          </cell>
          <cell r="Q4769">
            <v>4719.3</v>
          </cell>
          <cell r="R4769">
            <v>3508.7000000000003</v>
          </cell>
          <cell r="S4769">
            <v>3508.7</v>
          </cell>
          <cell r="T4769">
            <v>238</v>
          </cell>
        </row>
        <row r="4770">
          <cell r="C4770" t="str">
            <v>город Пермь</v>
          </cell>
          <cell r="D4770" t="str">
            <v>г. Пермь, ул. Водозаборная, д. 3</v>
          </cell>
          <cell r="E4770" t="b">
            <v>1</v>
          </cell>
          <cell r="F4770">
            <v>1979</v>
          </cell>
          <cell r="G4770">
            <v>2007</v>
          </cell>
          <cell r="H4770" t="str">
            <v>кирпич</v>
          </cell>
          <cell r="L4770">
            <v>5</v>
          </cell>
          <cell r="M4770">
            <v>4</v>
          </cell>
          <cell r="Q4770">
            <v>3842.9</v>
          </cell>
          <cell r="R4770">
            <v>2589.6999999999998</v>
          </cell>
          <cell r="S4770">
            <v>2589.6999999999998</v>
          </cell>
          <cell r="T4770">
            <v>274</v>
          </cell>
        </row>
        <row r="4771">
          <cell r="C4771" t="str">
            <v>город Пермь</v>
          </cell>
          <cell r="D4771" t="str">
            <v>г. Пермь, ул. Волгодонская, д. 5</v>
          </cell>
          <cell r="E4771" t="b">
            <v>1</v>
          </cell>
          <cell r="F4771">
            <v>1995</v>
          </cell>
          <cell r="H4771" t="str">
            <v>Кирпич</v>
          </cell>
          <cell r="L4771">
            <v>10</v>
          </cell>
          <cell r="M4771">
            <v>3</v>
          </cell>
          <cell r="N4771">
            <v>3</v>
          </cell>
          <cell r="O4771">
            <v>3</v>
          </cell>
          <cell r="Q4771">
            <v>7738.8</v>
          </cell>
          <cell r="R4771">
            <v>6615.4</v>
          </cell>
          <cell r="S4771">
            <v>6553.4</v>
          </cell>
          <cell r="T4771">
            <v>263</v>
          </cell>
        </row>
        <row r="4772">
          <cell r="C4772" t="str">
            <v>город Пермь</v>
          </cell>
          <cell r="D4772" t="str">
            <v>г. Пермь, ул. Волгодонская, д. 9</v>
          </cell>
          <cell r="E4772" t="b">
            <v>1</v>
          </cell>
          <cell r="F4772">
            <v>1986</v>
          </cell>
          <cell r="H4772" t="str">
            <v>Панели</v>
          </cell>
          <cell r="L4772">
            <v>5</v>
          </cell>
          <cell r="M4772">
            <v>4</v>
          </cell>
          <cell r="Q4772">
            <v>3668.8</v>
          </cell>
          <cell r="R4772">
            <v>3241.8</v>
          </cell>
          <cell r="S4772">
            <v>2528.1</v>
          </cell>
          <cell r="T4772">
            <v>132</v>
          </cell>
        </row>
        <row r="4773">
          <cell r="C4773" t="str">
            <v>город Пермь</v>
          </cell>
          <cell r="D4773" t="str">
            <v>г. Пермь, ул. Волгодонская, д. 11</v>
          </cell>
          <cell r="E4773" t="b">
            <v>1</v>
          </cell>
          <cell r="F4773">
            <v>1985</v>
          </cell>
          <cell r="H4773" t="str">
            <v>Панель</v>
          </cell>
          <cell r="L4773">
            <v>5</v>
          </cell>
          <cell r="M4773">
            <v>4</v>
          </cell>
          <cell r="Q4773">
            <v>3027</v>
          </cell>
          <cell r="R4773">
            <v>2645.8</v>
          </cell>
          <cell r="S4773">
            <v>2645.8</v>
          </cell>
          <cell r="T4773">
            <v>183</v>
          </cell>
        </row>
        <row r="4774">
          <cell r="C4774" t="str">
            <v>город Пермь</v>
          </cell>
          <cell r="D4774" t="str">
            <v>г. Пермь, ул. Волгодонская, д. 12</v>
          </cell>
          <cell r="E4774" t="b">
            <v>1</v>
          </cell>
          <cell r="F4774">
            <v>1976</v>
          </cell>
          <cell r="H4774" t="str">
            <v>Бетон</v>
          </cell>
          <cell r="L4774">
            <v>5</v>
          </cell>
          <cell r="M4774">
            <v>8</v>
          </cell>
          <cell r="Q4774">
            <v>5255.7</v>
          </cell>
          <cell r="R4774">
            <v>3620.4</v>
          </cell>
          <cell r="S4774">
            <v>3538</v>
          </cell>
          <cell r="T4774">
            <v>250</v>
          </cell>
        </row>
        <row r="4775">
          <cell r="C4775" t="str">
            <v>город Пермь</v>
          </cell>
          <cell r="D4775" t="str">
            <v>г. Пермь, ул. Волгодонская, д. 13</v>
          </cell>
          <cell r="E4775" t="b">
            <v>1</v>
          </cell>
          <cell r="F4775">
            <v>1985</v>
          </cell>
          <cell r="H4775" t="str">
            <v>Панель</v>
          </cell>
          <cell r="L4775">
            <v>5</v>
          </cell>
          <cell r="M4775">
            <v>4</v>
          </cell>
          <cell r="Q4775">
            <v>3001.4</v>
          </cell>
          <cell r="R4775">
            <v>2602.1999999999998</v>
          </cell>
          <cell r="S4775">
            <v>2602.1999999999998</v>
          </cell>
          <cell r="T4775">
            <v>150</v>
          </cell>
        </row>
        <row r="4776">
          <cell r="C4776" t="str">
            <v>город Пермь</v>
          </cell>
          <cell r="D4776" t="str">
            <v>г. Пермь, ул. Волгодонская, д. 14</v>
          </cell>
          <cell r="E4776" t="b">
            <v>1</v>
          </cell>
          <cell r="F4776">
            <v>1980</v>
          </cell>
          <cell r="H4776" t="str">
            <v>Панель</v>
          </cell>
          <cell r="L4776">
            <v>5</v>
          </cell>
          <cell r="M4776">
            <v>8</v>
          </cell>
          <cell r="Q4776">
            <v>5951.6</v>
          </cell>
          <cell r="R4776">
            <v>5149.3999999999996</v>
          </cell>
          <cell r="S4776">
            <v>5041.26</v>
          </cell>
          <cell r="T4776">
            <v>141</v>
          </cell>
        </row>
        <row r="4777">
          <cell r="C4777" t="str">
            <v>город Пермь</v>
          </cell>
          <cell r="D4777" t="str">
            <v>г. Пермь, ул. Волгодонская, д. 15</v>
          </cell>
          <cell r="E4777" t="b">
            <v>1</v>
          </cell>
          <cell r="F4777">
            <v>1985</v>
          </cell>
          <cell r="H4777" t="str">
            <v>Панели</v>
          </cell>
          <cell r="L4777">
            <v>5</v>
          </cell>
          <cell r="M4777">
            <v>4</v>
          </cell>
          <cell r="Q4777">
            <v>2918.6</v>
          </cell>
          <cell r="R4777">
            <v>2591.6</v>
          </cell>
          <cell r="S4777">
            <v>2591.6</v>
          </cell>
          <cell r="T4777">
            <v>131</v>
          </cell>
        </row>
        <row r="4778">
          <cell r="C4778" t="str">
            <v>город Пермь</v>
          </cell>
          <cell r="D4778" t="str">
            <v>г. Пермь, ул. Волгодонская, д. 16</v>
          </cell>
          <cell r="E4778" t="b">
            <v>1</v>
          </cell>
          <cell r="F4778">
            <v>1980</v>
          </cell>
          <cell r="H4778" t="str">
            <v>Кирпич</v>
          </cell>
          <cell r="L4778">
            <v>5</v>
          </cell>
          <cell r="M4778">
            <v>4</v>
          </cell>
          <cell r="Q4778">
            <v>2966.3</v>
          </cell>
          <cell r="R4778">
            <v>2620.6</v>
          </cell>
          <cell r="S4778">
            <v>2620.6</v>
          </cell>
          <cell r="T4778">
            <v>123</v>
          </cell>
        </row>
        <row r="4779">
          <cell r="C4779" t="str">
            <v>город Пермь</v>
          </cell>
          <cell r="D4779" t="str">
            <v>г. Пермь, ул. Волгодонская, д. 17</v>
          </cell>
          <cell r="E4779" t="b">
            <v>1</v>
          </cell>
          <cell r="F4779">
            <v>1985</v>
          </cell>
          <cell r="H4779" t="str">
            <v>Панель</v>
          </cell>
          <cell r="L4779">
            <v>5</v>
          </cell>
          <cell r="M4779">
            <v>4</v>
          </cell>
          <cell r="Q4779">
            <v>3682</v>
          </cell>
          <cell r="R4779">
            <v>2943.4</v>
          </cell>
          <cell r="S4779">
            <v>2554.4</v>
          </cell>
          <cell r="T4779">
            <v>138</v>
          </cell>
        </row>
        <row r="4780">
          <cell r="C4780" t="str">
            <v>город Пермь</v>
          </cell>
          <cell r="D4780" t="str">
            <v>г. Пермь, ул. Волгодонская, д. 18</v>
          </cell>
          <cell r="E4780" t="b">
            <v>1</v>
          </cell>
          <cell r="F4780">
            <v>1981</v>
          </cell>
          <cell r="H4780" t="str">
            <v>Панели</v>
          </cell>
          <cell r="L4780">
            <v>5</v>
          </cell>
          <cell r="M4780">
            <v>4</v>
          </cell>
          <cell r="Q4780">
            <v>3076.7</v>
          </cell>
          <cell r="R4780">
            <v>2620.3000000000002</v>
          </cell>
          <cell r="S4780">
            <v>2620.3000000000002</v>
          </cell>
          <cell r="T4780">
            <v>168</v>
          </cell>
        </row>
        <row r="4781">
          <cell r="C4781" t="str">
            <v>город Пермь</v>
          </cell>
          <cell r="D4781" t="str">
            <v>г. Пермь, ул. Волгодонская, д. 19</v>
          </cell>
          <cell r="E4781" t="b">
            <v>1</v>
          </cell>
          <cell r="F4781">
            <v>1985</v>
          </cell>
          <cell r="H4781" t="str">
            <v>Панель</v>
          </cell>
          <cell r="L4781">
            <v>5</v>
          </cell>
          <cell r="M4781">
            <v>4</v>
          </cell>
          <cell r="Q4781">
            <v>2945.8</v>
          </cell>
          <cell r="R4781">
            <v>2601.1</v>
          </cell>
          <cell r="S4781">
            <v>2601.1</v>
          </cell>
          <cell r="T4781">
            <v>120</v>
          </cell>
        </row>
        <row r="4782">
          <cell r="C4782" t="str">
            <v>город Пермь</v>
          </cell>
          <cell r="D4782" t="str">
            <v>г. Пермь, ул. Волгодонская, д. 20</v>
          </cell>
          <cell r="E4782" t="b">
            <v>1</v>
          </cell>
          <cell r="F4782">
            <v>1982</v>
          </cell>
          <cell r="H4782" t="str">
            <v>Панели</v>
          </cell>
          <cell r="L4782">
            <v>5</v>
          </cell>
          <cell r="M4782">
            <v>4</v>
          </cell>
          <cell r="Q4782">
            <v>3031.3</v>
          </cell>
          <cell r="R4782">
            <v>2580.3000000000002</v>
          </cell>
          <cell r="S4782">
            <v>2580.3000000000002</v>
          </cell>
          <cell r="T4782">
            <v>136</v>
          </cell>
        </row>
        <row r="4783">
          <cell r="C4783" t="str">
            <v>город Пермь</v>
          </cell>
          <cell r="D4783" t="str">
            <v>г. Пермь, ул. Волгодонская, д. 21</v>
          </cell>
          <cell r="E4783" t="b">
            <v>1</v>
          </cell>
          <cell r="F4783">
            <v>1985</v>
          </cell>
          <cell r="H4783" t="str">
            <v>Панели</v>
          </cell>
          <cell r="L4783">
            <v>5</v>
          </cell>
          <cell r="M4783">
            <v>6</v>
          </cell>
          <cell r="Q4783">
            <v>4264.3</v>
          </cell>
          <cell r="R4783">
            <v>3896.3</v>
          </cell>
          <cell r="S4783">
            <v>3876.3</v>
          </cell>
          <cell r="T4783">
            <v>213</v>
          </cell>
        </row>
        <row r="4784">
          <cell r="C4784" t="str">
            <v>город Пермь</v>
          </cell>
          <cell r="D4784" t="str">
            <v>г. Пермь, ул. Волгодонская, д. 23</v>
          </cell>
          <cell r="E4784" t="b">
            <v>1</v>
          </cell>
          <cell r="F4784">
            <v>1991</v>
          </cell>
          <cell r="H4784" t="str">
            <v>Кирпич</v>
          </cell>
          <cell r="L4784">
            <v>10</v>
          </cell>
          <cell r="M4784">
            <v>3</v>
          </cell>
          <cell r="N4784">
            <v>3</v>
          </cell>
          <cell r="O4784">
            <v>3</v>
          </cell>
          <cell r="Q4784">
            <v>7150</v>
          </cell>
          <cell r="R4784">
            <v>6720</v>
          </cell>
          <cell r="S4784">
            <v>6720</v>
          </cell>
          <cell r="T4784">
            <v>300</v>
          </cell>
        </row>
        <row r="4785">
          <cell r="C4785" t="str">
            <v>город Пермь</v>
          </cell>
          <cell r="D4785" t="str">
            <v>г. Пермь, ул. Волгодонская, д. 24</v>
          </cell>
          <cell r="E4785" t="b">
            <v>1</v>
          </cell>
          <cell r="F4785">
            <v>1982</v>
          </cell>
          <cell r="H4785" t="str">
            <v>Панели</v>
          </cell>
          <cell r="L4785">
            <v>5</v>
          </cell>
          <cell r="M4785">
            <v>6</v>
          </cell>
          <cell r="Q4785">
            <v>3894.7</v>
          </cell>
          <cell r="R4785">
            <v>3714.45</v>
          </cell>
          <cell r="S4785">
            <v>3714.45</v>
          </cell>
          <cell r="T4785">
            <v>209</v>
          </cell>
        </row>
        <row r="4786">
          <cell r="C4786" t="str">
            <v>город Пермь</v>
          </cell>
          <cell r="D4786" t="str">
            <v>г. Пермь, ул. Волгодонская, д. 26</v>
          </cell>
          <cell r="E4786" t="b">
            <v>1</v>
          </cell>
          <cell r="F4786">
            <v>1982</v>
          </cell>
          <cell r="H4786" t="str">
            <v>Панель</v>
          </cell>
          <cell r="L4786">
            <v>5</v>
          </cell>
          <cell r="M4786">
            <v>16</v>
          </cell>
          <cell r="Q4786">
            <v>11919.1</v>
          </cell>
          <cell r="R4786">
            <v>10784.8</v>
          </cell>
          <cell r="S4786">
            <v>10784.8</v>
          </cell>
          <cell r="T4786">
            <v>612</v>
          </cell>
        </row>
        <row r="4787">
          <cell r="C4787" t="str">
            <v>город Пермь</v>
          </cell>
          <cell r="D4787" t="str">
            <v>г. Пермь, ул. Волгодонская, д. 21А</v>
          </cell>
          <cell r="E4787" t="b">
            <v>1</v>
          </cell>
          <cell r="F4787">
            <v>1988</v>
          </cell>
          <cell r="H4787" t="str">
            <v>Панель</v>
          </cell>
          <cell r="L4787">
            <v>5</v>
          </cell>
          <cell r="M4787">
            <v>4</v>
          </cell>
          <cell r="Q4787">
            <v>2830</v>
          </cell>
          <cell r="R4787">
            <v>2628</v>
          </cell>
          <cell r="S4787">
            <v>2628</v>
          </cell>
          <cell r="T4787">
            <v>159</v>
          </cell>
        </row>
        <row r="4788">
          <cell r="C4788" t="str">
            <v>город Пермь</v>
          </cell>
          <cell r="D4788" t="str">
            <v>г. Пермь, ул. Волгодонская, д. 24А</v>
          </cell>
          <cell r="E4788" t="b">
            <v>1</v>
          </cell>
          <cell r="F4788">
            <v>1982</v>
          </cell>
          <cell r="H4788" t="str">
            <v>Панели</v>
          </cell>
          <cell r="L4788">
            <v>5</v>
          </cell>
          <cell r="M4788">
            <v>4</v>
          </cell>
          <cell r="Q4788">
            <v>2600.1</v>
          </cell>
          <cell r="R4788">
            <v>2419.85</v>
          </cell>
          <cell r="S4788">
            <v>2419.85</v>
          </cell>
          <cell r="T4788">
            <v>127</v>
          </cell>
        </row>
        <row r="4789">
          <cell r="C4789" t="str">
            <v>город Пермь</v>
          </cell>
          <cell r="D4789" t="str">
            <v>г. Пермь, ул. Волховская, д. 23</v>
          </cell>
          <cell r="E4789" t="b">
            <v>1</v>
          </cell>
          <cell r="F4789">
            <v>1986</v>
          </cell>
          <cell r="H4789" t="str">
            <v>кирпич</v>
          </cell>
          <cell r="L4789">
            <v>5</v>
          </cell>
          <cell r="M4789">
            <v>5</v>
          </cell>
          <cell r="Q4789">
            <v>3547.6</v>
          </cell>
          <cell r="R4789">
            <v>2105.6999999999998</v>
          </cell>
          <cell r="S4789">
            <v>2105.6999999999998</v>
          </cell>
          <cell r="T4789">
            <v>176</v>
          </cell>
        </row>
        <row r="4790">
          <cell r="C4790" t="str">
            <v>город Пермь</v>
          </cell>
          <cell r="D4790" t="str">
            <v>г. Пермь, ул. Волховская, д. 32</v>
          </cell>
          <cell r="E4790" t="b">
            <v>1</v>
          </cell>
          <cell r="F4790">
            <v>1970</v>
          </cell>
          <cell r="H4790" t="str">
            <v>Панель</v>
          </cell>
          <cell r="L4790">
            <v>5</v>
          </cell>
          <cell r="M4790">
            <v>8</v>
          </cell>
          <cell r="Q4790">
            <v>6401.2</v>
          </cell>
          <cell r="R4790">
            <v>5650.8</v>
          </cell>
          <cell r="S4790">
            <v>4916.2</v>
          </cell>
          <cell r="T4790">
            <v>298</v>
          </cell>
        </row>
        <row r="4791">
          <cell r="C4791" t="str">
            <v>город Пермь</v>
          </cell>
          <cell r="D4791" t="str">
            <v>г. Пермь, ул. Волховская, д. 34</v>
          </cell>
          <cell r="E4791" t="b">
            <v>1</v>
          </cell>
          <cell r="F4791">
            <v>1965</v>
          </cell>
          <cell r="H4791" t="str">
            <v>кирпич</v>
          </cell>
          <cell r="L4791">
            <v>5</v>
          </cell>
          <cell r="M4791">
            <v>3</v>
          </cell>
          <cell r="Q4791">
            <v>2596</v>
          </cell>
          <cell r="R4791">
            <v>2452.1999999999998</v>
          </cell>
          <cell r="S4791">
            <v>2452.1999999999998</v>
          </cell>
          <cell r="T4791">
            <v>116</v>
          </cell>
        </row>
        <row r="4792">
          <cell r="C4792" t="str">
            <v>город Пермь</v>
          </cell>
          <cell r="D4792" t="str">
            <v>г. Пермь, ул. Волховская, д. 36</v>
          </cell>
          <cell r="E4792" t="b">
            <v>1</v>
          </cell>
          <cell r="F4792">
            <v>1971</v>
          </cell>
          <cell r="G4792">
            <v>2017</v>
          </cell>
          <cell r="H4792" t="str">
            <v>кирпич</v>
          </cell>
          <cell r="L4792">
            <v>5</v>
          </cell>
          <cell r="M4792">
            <v>4</v>
          </cell>
          <cell r="Q4792">
            <v>4085.7</v>
          </cell>
          <cell r="R4792">
            <v>3705.7</v>
          </cell>
          <cell r="S4792">
            <v>3661.5</v>
          </cell>
          <cell r="T4792">
            <v>202</v>
          </cell>
        </row>
        <row r="4793">
          <cell r="C4793" t="str">
            <v>город Пермь</v>
          </cell>
          <cell r="D4793" t="str">
            <v>г. Пермь, ул. Волховская, д. 34А</v>
          </cell>
          <cell r="E4793" t="b">
            <v>1</v>
          </cell>
          <cell r="F4793">
            <v>1991</v>
          </cell>
          <cell r="H4793" t="str">
            <v>кирпич</v>
          </cell>
          <cell r="L4793">
            <v>5</v>
          </cell>
          <cell r="M4793">
            <v>4</v>
          </cell>
          <cell r="Q4793">
            <v>3083.6</v>
          </cell>
          <cell r="R4793">
            <v>2796.3</v>
          </cell>
          <cell r="S4793">
            <v>2796.3</v>
          </cell>
          <cell r="T4793">
            <v>108</v>
          </cell>
        </row>
        <row r="4794">
          <cell r="C4794" t="str">
            <v>город Пермь</v>
          </cell>
          <cell r="D4794" t="str">
            <v>г. Пермь, ул. Воркутинская, д. 82</v>
          </cell>
          <cell r="E4794" t="b">
            <v>1</v>
          </cell>
          <cell r="F4794">
            <v>1969</v>
          </cell>
          <cell r="H4794" t="str">
            <v>Кирпич</v>
          </cell>
          <cell r="L4794">
            <v>5</v>
          </cell>
          <cell r="M4794">
            <v>4</v>
          </cell>
          <cell r="Q4794">
            <v>2651.2</v>
          </cell>
          <cell r="R4794">
            <v>1663.1999999999998</v>
          </cell>
          <cell r="S4794">
            <v>1663.2</v>
          </cell>
          <cell r="T4794">
            <v>141</v>
          </cell>
        </row>
        <row r="4795">
          <cell r="C4795" t="str">
            <v>город Пермь</v>
          </cell>
          <cell r="D4795" t="str">
            <v>г. Пермь, ул. Воркутинская, д. 84</v>
          </cell>
          <cell r="E4795" t="b">
            <v>1</v>
          </cell>
          <cell r="F4795">
            <v>1968</v>
          </cell>
          <cell r="H4795" t="str">
            <v>Кирпич</v>
          </cell>
          <cell r="L4795">
            <v>5</v>
          </cell>
          <cell r="M4795">
            <v>4</v>
          </cell>
          <cell r="Q4795">
            <v>3017.8</v>
          </cell>
          <cell r="R4795">
            <v>2694</v>
          </cell>
          <cell r="S4795">
            <v>2694</v>
          </cell>
          <cell r="T4795">
            <v>116</v>
          </cell>
        </row>
        <row r="4796">
          <cell r="C4796" t="str">
            <v>город Пермь</v>
          </cell>
          <cell r="D4796" t="str">
            <v>г. Пермь, ул. Воркутинская, д. 80А</v>
          </cell>
          <cell r="E4796" t="b">
            <v>1</v>
          </cell>
          <cell r="F4796">
            <v>1966</v>
          </cell>
          <cell r="H4796" t="str">
            <v>Кирпич</v>
          </cell>
          <cell r="L4796">
            <v>5</v>
          </cell>
          <cell r="M4796">
            <v>4</v>
          </cell>
          <cell r="Q4796">
            <v>3522.6</v>
          </cell>
          <cell r="R4796">
            <v>3228.7</v>
          </cell>
          <cell r="S4796">
            <v>3228.7</v>
          </cell>
          <cell r="T4796">
            <v>168</v>
          </cell>
        </row>
        <row r="4797">
          <cell r="C4797" t="str">
            <v>город Пермь</v>
          </cell>
          <cell r="D4797" t="str">
            <v>г. Пермь, ул. Воронежская, д. 3</v>
          </cell>
          <cell r="E4797" t="b">
            <v>1</v>
          </cell>
          <cell r="F4797">
            <v>1973</v>
          </cell>
          <cell r="I4797" t="str">
            <v>плоская</v>
          </cell>
          <cell r="K4797" t="str">
            <v>не имеется</v>
          </cell>
          <cell r="L4797">
            <v>5</v>
          </cell>
          <cell r="M4797">
            <v>6</v>
          </cell>
          <cell r="Q4797">
            <v>4347.8999999999996</v>
          </cell>
          <cell r="R4797">
            <v>3815.7</v>
          </cell>
          <cell r="S4797">
            <v>4089.9</v>
          </cell>
          <cell r="T4797">
            <v>208</v>
          </cell>
        </row>
        <row r="4798">
          <cell r="C4798" t="str">
            <v>город Пермь</v>
          </cell>
          <cell r="D4798" t="str">
            <v>г. Пермь, ул. Воронежская, д. 19</v>
          </cell>
          <cell r="E4798" t="b">
            <v>1</v>
          </cell>
          <cell r="F4798">
            <v>1979</v>
          </cell>
          <cell r="H4798" t="str">
            <v>Панели</v>
          </cell>
          <cell r="L4798">
            <v>5</v>
          </cell>
          <cell r="M4798">
            <v>4</v>
          </cell>
          <cell r="Q4798">
            <v>3048.3</v>
          </cell>
          <cell r="R4798">
            <v>2674.2999999999997</v>
          </cell>
          <cell r="S4798">
            <v>2592.6999999999998</v>
          </cell>
          <cell r="T4798">
            <v>150</v>
          </cell>
        </row>
        <row r="4799">
          <cell r="C4799" t="str">
            <v>город Пермь</v>
          </cell>
          <cell r="D4799" t="str">
            <v>г. Пермь, ул. Воронежская, д. 20</v>
          </cell>
          <cell r="E4799" t="b">
            <v>1</v>
          </cell>
          <cell r="F4799">
            <v>1966</v>
          </cell>
          <cell r="H4799" t="str">
            <v>Кирпич</v>
          </cell>
          <cell r="L4799">
            <v>5</v>
          </cell>
          <cell r="M4799">
            <v>6</v>
          </cell>
          <cell r="Q4799">
            <v>5696.77</v>
          </cell>
          <cell r="R4799">
            <v>5257.07</v>
          </cell>
          <cell r="S4799">
            <v>3814.1</v>
          </cell>
          <cell r="T4799">
            <v>187</v>
          </cell>
        </row>
        <row r="4800">
          <cell r="C4800" t="str">
            <v>город Пермь</v>
          </cell>
          <cell r="D4800" t="str">
            <v>г. Пермь, ул. Воронежская, д. 22</v>
          </cell>
          <cell r="E4800" t="b">
            <v>1</v>
          </cell>
          <cell r="F4800">
            <v>1963</v>
          </cell>
          <cell r="H4800" t="str">
            <v>Панели</v>
          </cell>
          <cell r="L4800">
            <v>5</v>
          </cell>
          <cell r="M4800">
            <v>4</v>
          </cell>
          <cell r="Q4800">
            <v>3505.5</v>
          </cell>
          <cell r="R4800">
            <v>3209.8</v>
          </cell>
          <cell r="S4800">
            <v>3209.8</v>
          </cell>
          <cell r="T4800">
            <v>180</v>
          </cell>
        </row>
        <row r="4801">
          <cell r="C4801" t="str">
            <v>город Пермь</v>
          </cell>
          <cell r="D4801" t="str">
            <v>г. Пермь, ул. Воронежская, д. 24</v>
          </cell>
          <cell r="E4801" t="b">
            <v>1</v>
          </cell>
          <cell r="F4801">
            <v>1963</v>
          </cell>
          <cell r="H4801" t="str">
            <v>Панель</v>
          </cell>
          <cell r="L4801">
            <v>5</v>
          </cell>
          <cell r="M4801">
            <v>3</v>
          </cell>
          <cell r="Q4801">
            <v>2777.3</v>
          </cell>
          <cell r="R4801">
            <v>2413</v>
          </cell>
          <cell r="S4801">
            <v>1772.6</v>
          </cell>
          <cell r="T4801">
            <v>114</v>
          </cell>
        </row>
        <row r="4802">
          <cell r="C4802" t="str">
            <v>город Пермь</v>
          </cell>
          <cell r="D4802" t="str">
            <v>г. Пермь, ул. Воронежская, д. 17А</v>
          </cell>
          <cell r="E4802" t="b">
            <v>1</v>
          </cell>
          <cell r="F4802">
            <v>1989</v>
          </cell>
          <cell r="H4802" t="str">
            <v>Панель</v>
          </cell>
          <cell r="L4802">
            <v>5</v>
          </cell>
          <cell r="M4802">
            <v>6</v>
          </cell>
          <cell r="Q4802">
            <v>4519.3999999999996</v>
          </cell>
          <cell r="R4802">
            <v>3967.9</v>
          </cell>
          <cell r="S4802">
            <v>3967.9</v>
          </cell>
          <cell r="T4802">
            <v>240</v>
          </cell>
        </row>
        <row r="4803">
          <cell r="C4803" t="str">
            <v>город Пермь</v>
          </cell>
          <cell r="D4803" t="str">
            <v>г. Пермь, ул. Восстания, д. 8</v>
          </cell>
          <cell r="E4803" t="b">
            <v>1</v>
          </cell>
          <cell r="F4803">
            <v>1987</v>
          </cell>
          <cell r="H4803" t="str">
            <v>панель</v>
          </cell>
          <cell r="L4803">
            <v>10</v>
          </cell>
          <cell r="M4803">
            <v>4</v>
          </cell>
          <cell r="N4803">
            <v>4</v>
          </cell>
          <cell r="O4803">
            <v>4</v>
          </cell>
          <cell r="Q4803">
            <v>9474.2999999999993</v>
          </cell>
          <cell r="R4803">
            <v>7766.63</v>
          </cell>
          <cell r="S4803">
            <v>7684.83</v>
          </cell>
          <cell r="T4803">
            <v>458</v>
          </cell>
        </row>
        <row r="4804">
          <cell r="C4804" t="str">
            <v>город Пермь</v>
          </cell>
          <cell r="D4804" t="str">
            <v>г. Пермь, ул. Восстания, д. 11</v>
          </cell>
          <cell r="E4804" t="b">
            <v>1</v>
          </cell>
          <cell r="F4804">
            <v>1991</v>
          </cell>
          <cell r="H4804" t="str">
            <v>панель</v>
          </cell>
          <cell r="L4804">
            <v>10</v>
          </cell>
          <cell r="M4804">
            <v>4</v>
          </cell>
          <cell r="N4804">
            <v>4</v>
          </cell>
          <cell r="O4804">
            <v>4</v>
          </cell>
          <cell r="Q4804">
            <v>8299.7999999999993</v>
          </cell>
          <cell r="R4804">
            <v>5160.5999999999995</v>
          </cell>
          <cell r="S4804">
            <v>5146.8999999999996</v>
          </cell>
          <cell r="T4804">
            <v>340</v>
          </cell>
        </row>
        <row r="4805">
          <cell r="C4805" t="str">
            <v>город Пермь</v>
          </cell>
          <cell r="D4805" t="str">
            <v>г. Пермь, ул. Восстания, д. 13</v>
          </cell>
          <cell r="E4805" t="b">
            <v>1</v>
          </cell>
          <cell r="F4805">
            <v>1993</v>
          </cell>
          <cell r="H4805" t="str">
            <v>панель</v>
          </cell>
          <cell r="I4805" t="str">
            <v>плоская</v>
          </cell>
          <cell r="L4805">
            <v>16</v>
          </cell>
          <cell r="M4805">
            <v>4</v>
          </cell>
          <cell r="N4805">
            <v>5</v>
          </cell>
          <cell r="O4805">
            <v>4</v>
          </cell>
          <cell r="P4805">
            <v>1</v>
          </cell>
          <cell r="Q4805">
            <v>11873.9</v>
          </cell>
          <cell r="R4805">
            <v>11873.9</v>
          </cell>
          <cell r="S4805">
            <v>10896.5</v>
          </cell>
        </row>
        <row r="4806">
          <cell r="C4806" t="str">
            <v>город Пермь</v>
          </cell>
          <cell r="D4806" t="str">
            <v>г. Пермь, ул. Восстания, д. 14</v>
          </cell>
          <cell r="E4806" t="b">
            <v>1</v>
          </cell>
          <cell r="F4806">
            <v>1992</v>
          </cell>
          <cell r="H4806" t="str">
            <v>панель</v>
          </cell>
          <cell r="L4806">
            <v>10</v>
          </cell>
          <cell r="M4806">
            <v>5</v>
          </cell>
          <cell r="N4806">
            <v>5</v>
          </cell>
          <cell r="O4806">
            <v>5</v>
          </cell>
          <cell r="Q4806">
            <v>11679.7</v>
          </cell>
          <cell r="R4806">
            <v>11666.2</v>
          </cell>
          <cell r="S4806">
            <v>11666.2</v>
          </cell>
        </row>
        <row r="4807">
          <cell r="C4807" t="str">
            <v>город Пермь</v>
          </cell>
          <cell r="D4807" t="str">
            <v>г. Пермь, ул. Восстания, д. 71</v>
          </cell>
          <cell r="E4807" t="b">
            <v>1</v>
          </cell>
          <cell r="F4807">
            <v>2011</v>
          </cell>
          <cell r="H4807" t="str">
            <v>кирпич</v>
          </cell>
          <cell r="I4807" t="str">
            <v>плоская</v>
          </cell>
          <cell r="J4807" t="str">
            <v>ГАЗ</v>
          </cell>
          <cell r="K4807" t="str">
            <v>имеется</v>
          </cell>
          <cell r="L4807">
            <v>18</v>
          </cell>
          <cell r="M4807">
            <v>1</v>
          </cell>
          <cell r="N4807">
            <v>2</v>
          </cell>
          <cell r="O4807">
            <v>1</v>
          </cell>
          <cell r="P4807">
            <v>1</v>
          </cell>
          <cell r="Q4807">
            <v>8546.9</v>
          </cell>
          <cell r="R4807">
            <v>8546.9</v>
          </cell>
          <cell r="S4807">
            <v>8546.9</v>
          </cell>
        </row>
        <row r="4808">
          <cell r="C4808" t="str">
            <v>город Пермь</v>
          </cell>
          <cell r="D4808" t="str">
            <v>г. Пермь, ул. Восстания, д. 11А</v>
          </cell>
          <cell r="E4808" t="b">
            <v>1</v>
          </cell>
          <cell r="F4808">
            <v>1992</v>
          </cell>
          <cell r="H4808" t="str">
            <v>панель</v>
          </cell>
          <cell r="I4808" t="str">
            <v>плоская</v>
          </cell>
          <cell r="J4808" t="str">
            <v>ГАЗ</v>
          </cell>
          <cell r="K4808" t="str">
            <v>имеется</v>
          </cell>
          <cell r="L4808">
            <v>16</v>
          </cell>
          <cell r="M4808">
            <v>1</v>
          </cell>
          <cell r="N4808">
            <v>2</v>
          </cell>
          <cell r="O4808">
            <v>1</v>
          </cell>
          <cell r="P4808">
            <v>1</v>
          </cell>
          <cell r="Q4808">
            <v>5319</v>
          </cell>
          <cell r="R4808">
            <v>3226.7</v>
          </cell>
          <cell r="S4808">
            <v>3226.7</v>
          </cell>
          <cell r="T4808">
            <v>230</v>
          </cell>
        </row>
        <row r="4809">
          <cell r="C4809" t="str">
            <v>город Пермь</v>
          </cell>
          <cell r="D4809" t="str">
            <v>г. Пермь, ул. Встречная, д. 35А</v>
          </cell>
          <cell r="E4809" t="b">
            <v>1</v>
          </cell>
          <cell r="F4809">
            <v>2006</v>
          </cell>
          <cell r="H4809" t="str">
            <v>кирпич</v>
          </cell>
          <cell r="I4809" t="str">
            <v>скатная</v>
          </cell>
          <cell r="K4809" t="str">
            <v>имеется</v>
          </cell>
          <cell r="L4809">
            <v>4</v>
          </cell>
          <cell r="M4809">
            <v>4</v>
          </cell>
          <cell r="Q4809">
            <v>4656.8</v>
          </cell>
          <cell r="R4809">
            <v>2692.3</v>
          </cell>
          <cell r="S4809">
            <v>1066.5</v>
          </cell>
        </row>
        <row r="4810">
          <cell r="C4810" t="str">
            <v>город Пермь</v>
          </cell>
          <cell r="D4810" t="str">
            <v>г. Пермь, ул. Высоковольтная, д. 11</v>
          </cell>
          <cell r="E4810" t="b">
            <v>1</v>
          </cell>
          <cell r="F4810">
            <v>2011</v>
          </cell>
          <cell r="H4810" t="str">
            <v>Кирпич</v>
          </cell>
          <cell r="L4810">
            <v>4</v>
          </cell>
          <cell r="M4810">
            <v>1</v>
          </cell>
          <cell r="Q4810">
            <v>2231.4</v>
          </cell>
          <cell r="R4810">
            <v>2078</v>
          </cell>
          <cell r="S4810">
            <v>2078</v>
          </cell>
          <cell r="T4810">
            <v>65</v>
          </cell>
        </row>
        <row r="4811">
          <cell r="C4811" t="str">
            <v>город Пермь</v>
          </cell>
          <cell r="D4811" t="str">
            <v>г. Пермь, ул. Высоковольтная, д. 12</v>
          </cell>
          <cell r="E4811" t="b">
            <v>1</v>
          </cell>
          <cell r="F4811">
            <v>2013</v>
          </cell>
          <cell r="H4811" t="str">
            <v>Кирпич</v>
          </cell>
          <cell r="L4811">
            <v>4</v>
          </cell>
          <cell r="M4811">
            <v>1</v>
          </cell>
          <cell r="Q4811">
            <v>1661</v>
          </cell>
          <cell r="R4811">
            <v>1546.8</v>
          </cell>
          <cell r="S4811">
            <v>1546.8</v>
          </cell>
          <cell r="T4811">
            <v>47</v>
          </cell>
        </row>
        <row r="4812">
          <cell r="C4812" t="str">
            <v>город Пермь</v>
          </cell>
          <cell r="D4812" t="str">
            <v>г. Пермь, ул. Газеты Звезда, д. 8</v>
          </cell>
          <cell r="E4812" t="b">
            <v>1</v>
          </cell>
          <cell r="F4812">
            <v>1995</v>
          </cell>
          <cell r="H4812" t="str">
            <v>Кирпич</v>
          </cell>
          <cell r="L4812">
            <v>8</v>
          </cell>
          <cell r="M4812">
            <v>4</v>
          </cell>
          <cell r="N4812">
            <v>4</v>
          </cell>
          <cell r="O4812">
            <v>4</v>
          </cell>
          <cell r="Q4812">
            <v>9591.1</v>
          </cell>
          <cell r="R4812">
            <v>9096.6</v>
          </cell>
          <cell r="S4812">
            <v>8580.1</v>
          </cell>
          <cell r="T4812">
            <v>230</v>
          </cell>
        </row>
        <row r="4813">
          <cell r="C4813" t="str">
            <v>город Пермь</v>
          </cell>
          <cell r="D4813" t="str">
            <v>г. Пермь, ул. Газеты Звезда, д. 9</v>
          </cell>
          <cell r="E4813" t="b">
            <v>1</v>
          </cell>
          <cell r="F4813">
            <v>1959</v>
          </cell>
          <cell r="H4813" t="str">
            <v>Кирпич</v>
          </cell>
          <cell r="L4813">
            <v>5</v>
          </cell>
          <cell r="M4813">
            <v>3</v>
          </cell>
          <cell r="Q4813">
            <v>4012.2</v>
          </cell>
          <cell r="R4813">
            <v>2422.8000000000002</v>
          </cell>
          <cell r="S4813">
            <v>2252.7199999999998</v>
          </cell>
          <cell r="T4813">
            <v>98</v>
          </cell>
        </row>
        <row r="4814">
          <cell r="C4814" t="str">
            <v>город Пермь</v>
          </cell>
          <cell r="D4814" t="str">
            <v>г. Пермь, ул. Газеты Звезда, д. 14</v>
          </cell>
          <cell r="E4814" t="b">
            <v>1</v>
          </cell>
          <cell r="F4814">
            <v>1960</v>
          </cell>
          <cell r="H4814" t="str">
            <v>Кирпич</v>
          </cell>
          <cell r="L4814">
            <v>5</v>
          </cell>
          <cell r="M4814">
            <v>2</v>
          </cell>
          <cell r="Q4814">
            <v>5176.3999999999996</v>
          </cell>
          <cell r="R4814">
            <v>3191.7</v>
          </cell>
          <cell r="S4814">
            <v>3143.19</v>
          </cell>
          <cell r="T4814">
            <v>102</v>
          </cell>
        </row>
        <row r="4815">
          <cell r="C4815" t="str">
            <v>город Пермь</v>
          </cell>
          <cell r="D4815" t="str">
            <v>г. Пермь, ул. Газеты Звезда, д. 27</v>
          </cell>
          <cell r="E4815" t="b">
            <v>1</v>
          </cell>
          <cell r="F4815">
            <v>2003</v>
          </cell>
          <cell r="H4815" t="str">
            <v>металл</v>
          </cell>
          <cell r="I4815" t="str">
            <v>скатная</v>
          </cell>
          <cell r="J4815" t="str">
            <v>ГАЗ</v>
          </cell>
          <cell r="K4815" t="str">
            <v>имеется</v>
          </cell>
          <cell r="L4815">
            <v>17</v>
          </cell>
          <cell r="M4815">
            <v>1</v>
          </cell>
          <cell r="N4815">
            <v>6</v>
          </cell>
          <cell r="O4815">
            <v>3</v>
          </cell>
          <cell r="P4815">
            <v>3</v>
          </cell>
          <cell r="Q4815">
            <v>13618</v>
          </cell>
          <cell r="R4815">
            <v>6691.7</v>
          </cell>
          <cell r="S4815">
            <v>997.1</v>
          </cell>
          <cell r="T4815">
            <v>123</v>
          </cell>
        </row>
        <row r="4816">
          <cell r="C4816" t="str">
            <v>город Пермь</v>
          </cell>
          <cell r="D4816" t="str">
            <v>г. Пермь, ул. Газеты Звезда, д. 30</v>
          </cell>
          <cell r="E4816" t="b">
            <v>0</v>
          </cell>
          <cell r="F4816">
            <v>2004</v>
          </cell>
          <cell r="H4816" t="str">
            <v>кирпич</v>
          </cell>
          <cell r="I4816" t="str">
            <v>плоская</v>
          </cell>
          <cell r="J4816" t="str">
            <v>ГАЗ</v>
          </cell>
          <cell r="K4816" t="str">
            <v>имеется</v>
          </cell>
          <cell r="L4816">
            <v>10</v>
          </cell>
          <cell r="M4816">
            <v>4</v>
          </cell>
          <cell r="N4816">
            <v>4</v>
          </cell>
          <cell r="O4816">
            <v>4</v>
          </cell>
          <cell r="Q4816">
            <v>561</v>
          </cell>
          <cell r="R4816">
            <v>5810.4</v>
          </cell>
          <cell r="S4816">
            <v>7363.44</v>
          </cell>
          <cell r="T4816">
            <v>82</v>
          </cell>
        </row>
        <row r="4817">
          <cell r="C4817" t="str">
            <v>город Пермь</v>
          </cell>
          <cell r="D4817" t="str">
            <v>г. Пермь, ул. Газеты Звезда, д. 33</v>
          </cell>
          <cell r="E4817" t="b">
            <v>1</v>
          </cell>
          <cell r="F4817">
            <v>1966</v>
          </cell>
          <cell r="H4817" t="str">
            <v>Кирпич</v>
          </cell>
          <cell r="L4817">
            <v>5</v>
          </cell>
          <cell r="M4817">
            <v>4</v>
          </cell>
          <cell r="Q4817">
            <v>3822.4</v>
          </cell>
          <cell r="R4817">
            <v>2784.74</v>
          </cell>
          <cell r="S4817">
            <v>2784.74</v>
          </cell>
          <cell r="T4817">
            <v>120</v>
          </cell>
        </row>
        <row r="4818">
          <cell r="C4818" t="str">
            <v>город Пермь</v>
          </cell>
          <cell r="D4818" t="str">
            <v>г. Пермь, ул. Газеты Звезда, д. 35</v>
          </cell>
          <cell r="E4818" t="b">
            <v>1</v>
          </cell>
          <cell r="F4818">
            <v>1979</v>
          </cell>
          <cell r="H4818" t="str">
            <v>Крупные блоки</v>
          </cell>
          <cell r="L4818">
            <v>9</v>
          </cell>
          <cell r="M4818">
            <v>3</v>
          </cell>
          <cell r="N4818">
            <v>3</v>
          </cell>
          <cell r="O4818">
            <v>3</v>
          </cell>
          <cell r="Q4818">
            <v>5539.2</v>
          </cell>
          <cell r="R4818">
            <v>5458.6</v>
          </cell>
          <cell r="S4818">
            <v>5458.6</v>
          </cell>
          <cell r="T4818">
            <v>103</v>
          </cell>
        </row>
        <row r="4819">
          <cell r="C4819" t="str">
            <v>город Пермь</v>
          </cell>
          <cell r="D4819" t="str">
            <v>г. Пермь, ул. Газеты Звезда, д. 42</v>
          </cell>
          <cell r="E4819" t="b">
            <v>1</v>
          </cell>
          <cell r="F4819">
            <v>1963</v>
          </cell>
          <cell r="H4819" t="str">
            <v>Кирпич</v>
          </cell>
          <cell r="L4819">
            <v>5</v>
          </cell>
          <cell r="M4819">
            <v>3</v>
          </cell>
          <cell r="Q4819">
            <v>3296.2</v>
          </cell>
          <cell r="R4819">
            <v>3153.2</v>
          </cell>
          <cell r="S4819">
            <v>2676.5</v>
          </cell>
          <cell r="T4819">
            <v>156</v>
          </cell>
        </row>
        <row r="4820">
          <cell r="C4820" t="str">
            <v>город Пермь</v>
          </cell>
          <cell r="D4820" t="str">
            <v>г. Пермь, ул. Газеты Звезда, д. 44</v>
          </cell>
          <cell r="E4820" t="b">
            <v>1</v>
          </cell>
          <cell r="F4820">
            <v>1963</v>
          </cell>
          <cell r="H4820" t="str">
            <v>Кирпич</v>
          </cell>
          <cell r="L4820">
            <v>5</v>
          </cell>
          <cell r="M4820">
            <v>3</v>
          </cell>
          <cell r="Q4820">
            <v>2794.7</v>
          </cell>
          <cell r="R4820">
            <v>2585.2999999999997</v>
          </cell>
          <cell r="S4820">
            <v>2417.6999999999998</v>
          </cell>
          <cell r="T4820">
            <v>92</v>
          </cell>
        </row>
        <row r="4821">
          <cell r="C4821" t="str">
            <v>город Пермь</v>
          </cell>
          <cell r="D4821" t="str">
            <v>г. Пермь, ул. Газеты Звезда, д. 45</v>
          </cell>
          <cell r="E4821" t="b">
            <v>1</v>
          </cell>
          <cell r="F4821">
            <v>1970</v>
          </cell>
          <cell r="I4821" t="str">
            <v>плоская</v>
          </cell>
          <cell r="K4821" t="str">
            <v>имеется</v>
          </cell>
          <cell r="L4821">
            <v>5</v>
          </cell>
          <cell r="M4821">
            <v>4</v>
          </cell>
          <cell r="Q4821">
            <v>3129.7</v>
          </cell>
          <cell r="R4821">
            <v>2868.3</v>
          </cell>
          <cell r="S4821">
            <v>2868.3</v>
          </cell>
          <cell r="T4821">
            <v>113</v>
          </cell>
        </row>
        <row r="4822">
          <cell r="C4822" t="str">
            <v>город Пермь</v>
          </cell>
          <cell r="D4822" t="str">
            <v>г. Пермь, ул. Газеты Звезда, д. 46</v>
          </cell>
          <cell r="E4822" t="b">
            <v>1</v>
          </cell>
          <cell r="F4822">
            <v>2001</v>
          </cell>
          <cell r="I4822" t="str">
            <v>плоская</v>
          </cell>
          <cell r="K4822" t="str">
            <v>имеется</v>
          </cell>
          <cell r="L4822">
            <v>16</v>
          </cell>
          <cell r="M4822">
            <v>2</v>
          </cell>
          <cell r="N4822">
            <v>4</v>
          </cell>
          <cell r="Q4822">
            <v>22833.200000000001</v>
          </cell>
          <cell r="R4822">
            <v>14281.9</v>
          </cell>
          <cell r="S4822">
            <v>4510.8999999999996</v>
          </cell>
          <cell r="T4822">
            <v>219</v>
          </cell>
        </row>
        <row r="4823">
          <cell r="C4823" t="str">
            <v>город Пермь</v>
          </cell>
          <cell r="D4823" t="str">
            <v>г. Пермь, ул. Газеты Звезда, д. 52</v>
          </cell>
          <cell r="E4823" t="b">
            <v>1</v>
          </cell>
          <cell r="F4823">
            <v>1968</v>
          </cell>
          <cell r="H4823" t="str">
            <v>Кирпич</v>
          </cell>
          <cell r="L4823">
            <v>5</v>
          </cell>
          <cell r="M4823">
            <v>4</v>
          </cell>
          <cell r="Q4823">
            <v>3212.1</v>
          </cell>
          <cell r="R4823">
            <v>2817.4</v>
          </cell>
          <cell r="S4823">
            <v>2817.4</v>
          </cell>
          <cell r="T4823">
            <v>93</v>
          </cell>
        </row>
        <row r="4824">
          <cell r="C4824" t="str">
            <v>город Пермь</v>
          </cell>
          <cell r="D4824" t="str">
            <v>г. Пермь, ул. Газеты Звезда, д. 54</v>
          </cell>
          <cell r="E4824" t="b">
            <v>1</v>
          </cell>
          <cell r="F4824">
            <v>1959</v>
          </cell>
          <cell r="H4824" t="str">
            <v>Кирпич</v>
          </cell>
          <cell r="L4824">
            <v>4</v>
          </cell>
          <cell r="M4824">
            <v>4</v>
          </cell>
          <cell r="Q4824">
            <v>4863</v>
          </cell>
          <cell r="R4824">
            <v>3937.7</v>
          </cell>
          <cell r="S4824">
            <v>3937.7</v>
          </cell>
          <cell r="T4824">
            <v>360</v>
          </cell>
        </row>
        <row r="4825">
          <cell r="C4825" t="str">
            <v>город Пермь</v>
          </cell>
          <cell r="D4825" t="str">
            <v>г. Пермь, ул. Газеты Звезда, д. 56</v>
          </cell>
          <cell r="E4825" t="b">
            <v>1</v>
          </cell>
          <cell r="F4825">
            <v>1964</v>
          </cell>
          <cell r="H4825" t="str">
            <v>Кирпич</v>
          </cell>
          <cell r="L4825">
            <v>5</v>
          </cell>
          <cell r="M4825">
            <v>2</v>
          </cell>
          <cell r="Q4825">
            <v>1619.2</v>
          </cell>
          <cell r="R4825">
            <v>1578</v>
          </cell>
          <cell r="S4825">
            <v>1374.8</v>
          </cell>
          <cell r="T4825">
            <v>130</v>
          </cell>
        </row>
        <row r="4826">
          <cell r="C4826" t="str">
            <v>город Пермь</v>
          </cell>
          <cell r="D4826" t="str">
            <v>г. Пермь, ул. Газеты Звезда, д. 58</v>
          </cell>
          <cell r="E4826" t="b">
            <v>1</v>
          </cell>
          <cell r="F4826">
            <v>2006</v>
          </cell>
          <cell r="I4826" t="str">
            <v>плоская</v>
          </cell>
          <cell r="K4826" t="str">
            <v>имеется</v>
          </cell>
          <cell r="L4826">
            <v>6</v>
          </cell>
          <cell r="M4826">
            <v>1</v>
          </cell>
          <cell r="N4826">
            <v>1</v>
          </cell>
          <cell r="O4826">
            <v>1</v>
          </cell>
          <cell r="Q4826">
            <v>2819</v>
          </cell>
          <cell r="R4826">
            <v>2067.1</v>
          </cell>
          <cell r="S4826">
            <v>2067.1</v>
          </cell>
          <cell r="T4826">
            <v>40</v>
          </cell>
        </row>
        <row r="4827">
          <cell r="C4827" t="str">
            <v>город Пермь</v>
          </cell>
          <cell r="D4827" t="str">
            <v>г. Пермь, ул. Газеты Звезда, д. 60</v>
          </cell>
          <cell r="E4827" t="b">
            <v>1</v>
          </cell>
          <cell r="F4827">
            <v>1962</v>
          </cell>
          <cell r="H4827" t="str">
            <v>Кирпич</v>
          </cell>
          <cell r="L4827">
            <v>5</v>
          </cell>
          <cell r="M4827">
            <v>4</v>
          </cell>
          <cell r="Q4827">
            <v>3223</v>
          </cell>
          <cell r="R4827">
            <v>3180.2</v>
          </cell>
          <cell r="S4827">
            <v>3180.2</v>
          </cell>
          <cell r="T4827">
            <v>243</v>
          </cell>
        </row>
        <row r="4828">
          <cell r="C4828" t="str">
            <v>город Пермь</v>
          </cell>
          <cell r="D4828" t="str">
            <v>г. Пермь, ул. Газеты Звезда, д. 67</v>
          </cell>
          <cell r="E4828" t="b">
            <v>1</v>
          </cell>
          <cell r="F4828">
            <v>1965</v>
          </cell>
          <cell r="H4828" t="str">
            <v>Панель</v>
          </cell>
          <cell r="L4828">
            <v>5</v>
          </cell>
          <cell r="M4828">
            <v>4</v>
          </cell>
          <cell r="Q4828">
            <v>3527.2</v>
          </cell>
          <cell r="R4828">
            <v>3290.8</v>
          </cell>
          <cell r="S4828">
            <v>3290.8</v>
          </cell>
          <cell r="T4828">
            <v>351</v>
          </cell>
        </row>
        <row r="4829">
          <cell r="C4829" t="str">
            <v>город Пермь</v>
          </cell>
          <cell r="D4829" t="str">
            <v>г. Пермь, ул. Газеты Звезда, д. 73</v>
          </cell>
          <cell r="E4829" t="b">
            <v>1</v>
          </cell>
          <cell r="F4829">
            <v>1966</v>
          </cell>
          <cell r="H4829" t="str">
            <v>Кирпич</v>
          </cell>
          <cell r="L4829">
            <v>5</v>
          </cell>
          <cell r="M4829">
            <v>4</v>
          </cell>
          <cell r="Q4829">
            <v>3208.7</v>
          </cell>
          <cell r="R4829">
            <v>3159.6</v>
          </cell>
          <cell r="S4829">
            <v>2831.6</v>
          </cell>
          <cell r="T4829">
            <v>350</v>
          </cell>
        </row>
        <row r="4830">
          <cell r="C4830" t="str">
            <v>город Пермь</v>
          </cell>
          <cell r="D4830" t="str">
            <v>г. Пермь, ул. Газеты Звезда, д. 75</v>
          </cell>
          <cell r="E4830" t="b">
            <v>1</v>
          </cell>
          <cell r="F4830">
            <v>1965</v>
          </cell>
          <cell r="H4830" t="str">
            <v>Кирпич</v>
          </cell>
          <cell r="L4830">
            <v>5</v>
          </cell>
          <cell r="M4830">
            <v>4</v>
          </cell>
          <cell r="Q4830">
            <v>3191.4</v>
          </cell>
          <cell r="R4830">
            <v>3163</v>
          </cell>
          <cell r="S4830">
            <v>2717.5</v>
          </cell>
          <cell r="T4830">
            <v>250</v>
          </cell>
        </row>
        <row r="4831">
          <cell r="C4831" t="str">
            <v>город Пермь</v>
          </cell>
          <cell r="D4831" t="str">
            <v>г. Пермь, ул. Газеты Звезда, д. 79</v>
          </cell>
          <cell r="E4831" t="b">
            <v>1</v>
          </cell>
          <cell r="F4831">
            <v>1965</v>
          </cell>
          <cell r="H4831" t="str">
            <v>Кирпич</v>
          </cell>
          <cell r="L4831">
            <v>5</v>
          </cell>
          <cell r="M4831">
            <v>4</v>
          </cell>
          <cell r="Q4831">
            <v>3654.4</v>
          </cell>
          <cell r="R4831">
            <v>3503.3</v>
          </cell>
          <cell r="S4831">
            <v>2914</v>
          </cell>
          <cell r="T4831">
            <v>300</v>
          </cell>
        </row>
        <row r="4832">
          <cell r="C4832" t="str">
            <v>город Пермь</v>
          </cell>
          <cell r="D4832" t="str">
            <v>г. Пермь, ул. Газеты Звезда, д. 12А</v>
          </cell>
          <cell r="E4832" t="b">
            <v>1</v>
          </cell>
          <cell r="F4832">
            <v>1961</v>
          </cell>
          <cell r="H4832" t="str">
            <v>Кирпич</v>
          </cell>
          <cell r="L4832">
            <v>5</v>
          </cell>
          <cell r="M4832">
            <v>2</v>
          </cell>
          <cell r="Q4832">
            <v>1610.9</v>
          </cell>
          <cell r="R4832">
            <v>1325.1</v>
          </cell>
          <cell r="S4832">
            <v>1325.1</v>
          </cell>
          <cell r="T4832">
            <v>50</v>
          </cell>
        </row>
        <row r="4833">
          <cell r="C4833" t="str">
            <v>город Пермь</v>
          </cell>
          <cell r="D4833" t="str">
            <v>г. Пермь, ул. Газеты Звезда, д. 31А</v>
          </cell>
          <cell r="E4833" t="b">
            <v>1</v>
          </cell>
          <cell r="F4833">
            <v>1962</v>
          </cell>
          <cell r="H4833" t="str">
            <v>Панель</v>
          </cell>
          <cell r="L4833">
            <v>3</v>
          </cell>
          <cell r="M4833">
            <v>1</v>
          </cell>
          <cell r="Q4833">
            <v>497.2</v>
          </cell>
          <cell r="R4833">
            <v>437.8</v>
          </cell>
          <cell r="S4833">
            <v>437.8</v>
          </cell>
          <cell r="T4833">
            <v>27</v>
          </cell>
        </row>
        <row r="4834">
          <cell r="C4834" t="str">
            <v>город Пермь</v>
          </cell>
          <cell r="D4834" t="str">
            <v>г. Пермь, ул. Газеты Звезда, д. 42А</v>
          </cell>
          <cell r="E4834" t="b">
            <v>1</v>
          </cell>
          <cell r="F4834">
            <v>1969</v>
          </cell>
          <cell r="H4834" t="str">
            <v>Кирпич</v>
          </cell>
          <cell r="L4834">
            <v>5</v>
          </cell>
          <cell r="M4834">
            <v>2</v>
          </cell>
          <cell r="Q4834">
            <v>1779.2</v>
          </cell>
          <cell r="R4834">
            <v>1611.2</v>
          </cell>
          <cell r="S4834">
            <v>1611.2</v>
          </cell>
          <cell r="T4834">
            <v>140</v>
          </cell>
        </row>
        <row r="4835">
          <cell r="C4835" t="str">
            <v>город Пермь</v>
          </cell>
          <cell r="D4835" t="str">
            <v>г. Пермь, ул. Газеты Звезда, д. 44А</v>
          </cell>
          <cell r="E4835" t="b">
            <v>1</v>
          </cell>
          <cell r="F4835">
            <v>1964</v>
          </cell>
          <cell r="H4835" t="str">
            <v>Кирпич</v>
          </cell>
          <cell r="L4835">
            <v>5</v>
          </cell>
          <cell r="M4835">
            <v>3</v>
          </cell>
          <cell r="Q4835">
            <v>2525.5</v>
          </cell>
          <cell r="R4835">
            <v>2231.8000000000002</v>
          </cell>
          <cell r="S4835">
            <v>2231.8000000000002</v>
          </cell>
          <cell r="T4835">
            <v>99</v>
          </cell>
        </row>
        <row r="4836">
          <cell r="C4836" t="str">
            <v>город Пермь</v>
          </cell>
          <cell r="D4836" t="str">
            <v>г. Пермь, ул. Газонная, д. 5</v>
          </cell>
          <cell r="E4836" t="b">
            <v>1</v>
          </cell>
          <cell r="F4836">
            <v>1973</v>
          </cell>
          <cell r="I4836" t="str">
            <v>плоская</v>
          </cell>
          <cell r="K4836" t="str">
            <v>имеется</v>
          </cell>
          <cell r="L4836">
            <v>5</v>
          </cell>
          <cell r="M4836">
            <v>8</v>
          </cell>
          <cell r="Q4836">
            <v>5214.6000000000004</v>
          </cell>
          <cell r="R4836">
            <v>5214.6000000000004</v>
          </cell>
          <cell r="S4836">
            <v>5214.6000000000004</v>
          </cell>
          <cell r="T4836">
            <v>285</v>
          </cell>
        </row>
        <row r="4837">
          <cell r="C4837" t="str">
            <v>город Пермь</v>
          </cell>
          <cell r="D4837" t="str">
            <v>г. Пермь, ул. Гайвинская, д. 4</v>
          </cell>
          <cell r="E4837" t="b">
            <v>1</v>
          </cell>
          <cell r="F4837">
            <v>1974</v>
          </cell>
          <cell r="H4837" t="str">
            <v>Панель</v>
          </cell>
          <cell r="L4837">
            <v>5</v>
          </cell>
          <cell r="M4837">
            <v>8</v>
          </cell>
          <cell r="Q4837">
            <v>5955.7</v>
          </cell>
          <cell r="R4837">
            <v>5190.5999999999995</v>
          </cell>
          <cell r="S4837">
            <v>5190.6000000000004</v>
          </cell>
          <cell r="T4837">
            <v>292</v>
          </cell>
        </row>
        <row r="4838">
          <cell r="C4838" t="str">
            <v>город Пермь</v>
          </cell>
          <cell r="D4838" t="str">
            <v>г. Пермь, ул. Гайвинская, д. 6</v>
          </cell>
          <cell r="E4838" t="b">
            <v>1</v>
          </cell>
          <cell r="F4838">
            <v>1985</v>
          </cell>
          <cell r="H4838" t="str">
            <v>Кирпич</v>
          </cell>
          <cell r="L4838">
            <v>5</v>
          </cell>
          <cell r="M4838">
            <v>6</v>
          </cell>
          <cell r="Q4838">
            <v>5754.3</v>
          </cell>
          <cell r="R4838">
            <v>5063.8</v>
          </cell>
          <cell r="S4838">
            <v>5063.8</v>
          </cell>
          <cell r="T4838">
            <v>177</v>
          </cell>
        </row>
        <row r="4839">
          <cell r="C4839" t="str">
            <v>город Пермь</v>
          </cell>
          <cell r="D4839" t="str">
            <v>г. Пермь, ул. Гайвинская, д. 8</v>
          </cell>
          <cell r="E4839" t="b">
            <v>1</v>
          </cell>
          <cell r="F4839">
            <v>1986</v>
          </cell>
          <cell r="H4839" t="str">
            <v>Панель</v>
          </cell>
          <cell r="L4839">
            <v>5</v>
          </cell>
          <cell r="M4839">
            <v>4</v>
          </cell>
          <cell r="Q4839">
            <v>3002.6</v>
          </cell>
          <cell r="R4839">
            <v>2642.7</v>
          </cell>
          <cell r="S4839">
            <v>2571.8000000000002</v>
          </cell>
          <cell r="T4839">
            <v>136</v>
          </cell>
        </row>
        <row r="4840">
          <cell r="C4840" t="str">
            <v>город Пермь</v>
          </cell>
          <cell r="D4840" t="str">
            <v>г. Пермь, ул. Гайвинская, д. 28</v>
          </cell>
          <cell r="E4840" t="b">
            <v>1</v>
          </cell>
          <cell r="F4840">
            <v>1971</v>
          </cell>
          <cell r="H4840" t="str">
            <v>Кирпич</v>
          </cell>
          <cell r="L4840">
            <v>5</v>
          </cell>
          <cell r="M4840">
            <v>2</v>
          </cell>
          <cell r="Q4840">
            <v>2339.4</v>
          </cell>
          <cell r="R4840">
            <v>1832.9</v>
          </cell>
          <cell r="S4840">
            <v>1832.9</v>
          </cell>
          <cell r="T4840">
            <v>157</v>
          </cell>
        </row>
        <row r="4841">
          <cell r="C4841" t="str">
            <v>город Пермь</v>
          </cell>
          <cell r="D4841" t="str">
            <v>г. Пермь, ул. Гайвинская, д. 30</v>
          </cell>
          <cell r="E4841" t="b">
            <v>1</v>
          </cell>
          <cell r="F4841">
            <v>1973</v>
          </cell>
          <cell r="H4841" t="str">
            <v>Панель</v>
          </cell>
          <cell r="L4841">
            <v>5</v>
          </cell>
          <cell r="M4841">
            <v>8</v>
          </cell>
          <cell r="Q4841">
            <v>5938.82</v>
          </cell>
          <cell r="R4841">
            <v>5187.5199999999995</v>
          </cell>
          <cell r="S4841">
            <v>5187.5200000000004</v>
          </cell>
          <cell r="T4841">
            <v>260</v>
          </cell>
        </row>
        <row r="4842">
          <cell r="C4842" t="str">
            <v>город Пермь</v>
          </cell>
          <cell r="D4842" t="str">
            <v>г. Пермь, ул. Гайвинская, д. 42</v>
          </cell>
          <cell r="E4842" t="b">
            <v>1</v>
          </cell>
          <cell r="F4842">
            <v>2017</v>
          </cell>
          <cell r="H4842" t="str">
            <v>Кирпич</v>
          </cell>
          <cell r="I4842" t="str">
            <v>плоская</v>
          </cell>
          <cell r="L4842">
            <v>3</v>
          </cell>
          <cell r="M4842">
            <v>3</v>
          </cell>
          <cell r="Q4842">
            <v>2478.4</v>
          </cell>
          <cell r="R4842">
            <v>2478.4</v>
          </cell>
          <cell r="S4842">
            <v>2236.8000000000002</v>
          </cell>
        </row>
        <row r="4843">
          <cell r="C4843" t="str">
            <v>город Пермь</v>
          </cell>
          <cell r="D4843" t="str">
            <v>г. Пермь, ул. Гайвинская, д. 58</v>
          </cell>
          <cell r="E4843" t="b">
            <v>1</v>
          </cell>
          <cell r="F4843">
            <v>1965</v>
          </cell>
          <cell r="H4843" t="str">
            <v>Панель</v>
          </cell>
          <cell r="L4843">
            <v>5</v>
          </cell>
          <cell r="M4843">
            <v>4</v>
          </cell>
          <cell r="Q4843">
            <v>3517.3</v>
          </cell>
          <cell r="R4843">
            <v>3225.7000000000003</v>
          </cell>
          <cell r="S4843">
            <v>3225.7</v>
          </cell>
          <cell r="T4843">
            <v>194</v>
          </cell>
        </row>
        <row r="4844">
          <cell r="C4844" t="str">
            <v>город Пермь</v>
          </cell>
          <cell r="D4844" t="str">
            <v>г. Пермь, ул. Гайвинская, д. 60</v>
          </cell>
          <cell r="E4844" t="b">
            <v>1</v>
          </cell>
          <cell r="F4844">
            <v>1964</v>
          </cell>
          <cell r="H4844" t="str">
            <v>Панель</v>
          </cell>
          <cell r="L4844">
            <v>5</v>
          </cell>
          <cell r="M4844">
            <v>4</v>
          </cell>
          <cell r="Q4844">
            <v>3546.2</v>
          </cell>
          <cell r="R4844">
            <v>3253.8999999999996</v>
          </cell>
          <cell r="S4844">
            <v>3253.9</v>
          </cell>
          <cell r="T4844">
            <v>80</v>
          </cell>
        </row>
        <row r="4845">
          <cell r="C4845" t="str">
            <v>город Пермь</v>
          </cell>
          <cell r="D4845" t="str">
            <v>г. Пермь, ул. Гайвинская, д. 62</v>
          </cell>
          <cell r="E4845" t="b">
            <v>1</v>
          </cell>
          <cell r="F4845">
            <v>1963</v>
          </cell>
          <cell r="H4845" t="str">
            <v>Панель</v>
          </cell>
          <cell r="L4845">
            <v>5</v>
          </cell>
          <cell r="M4845">
            <v>4</v>
          </cell>
          <cell r="Q4845">
            <v>3506.6</v>
          </cell>
          <cell r="R4845">
            <v>3214.2999999999997</v>
          </cell>
          <cell r="S4845">
            <v>3214.3</v>
          </cell>
          <cell r="T4845">
            <v>161</v>
          </cell>
        </row>
        <row r="4846">
          <cell r="C4846" t="str">
            <v>город Пермь</v>
          </cell>
          <cell r="D4846" t="str">
            <v>г. Пермь, ул. Гайвинская, д. 30А</v>
          </cell>
          <cell r="E4846" t="b">
            <v>1</v>
          </cell>
          <cell r="F4846">
            <v>1973</v>
          </cell>
          <cell r="H4846" t="str">
            <v>Панель</v>
          </cell>
          <cell r="L4846">
            <v>5</v>
          </cell>
          <cell r="M4846">
            <v>4</v>
          </cell>
          <cell r="Q4846">
            <v>2932.8</v>
          </cell>
          <cell r="R4846">
            <v>2579.5</v>
          </cell>
          <cell r="S4846">
            <v>2579.5</v>
          </cell>
          <cell r="T4846">
            <v>122</v>
          </cell>
        </row>
        <row r="4847">
          <cell r="C4847" t="str">
            <v>город Пермь</v>
          </cell>
          <cell r="D4847" t="str">
            <v>г. Пермь, ул. Гайвинская, д. 60А</v>
          </cell>
          <cell r="E4847" t="b">
            <v>1</v>
          </cell>
          <cell r="F4847">
            <v>1964</v>
          </cell>
          <cell r="H4847" t="str">
            <v>Панели</v>
          </cell>
          <cell r="L4847">
            <v>5</v>
          </cell>
          <cell r="M4847">
            <v>2</v>
          </cell>
          <cell r="Q4847">
            <v>1802</v>
          </cell>
          <cell r="R4847">
            <v>1052</v>
          </cell>
          <cell r="S4847">
            <v>1052</v>
          </cell>
          <cell r="T4847">
            <v>79</v>
          </cell>
        </row>
        <row r="4848">
          <cell r="C4848" t="str">
            <v>город Пермь</v>
          </cell>
          <cell r="D4848" t="str">
            <v>г. Пермь, ул. Гайвинская, д. 62А</v>
          </cell>
          <cell r="E4848" t="b">
            <v>1</v>
          </cell>
          <cell r="F4848">
            <v>1963</v>
          </cell>
          <cell r="H4848" t="str">
            <v>Панель</v>
          </cell>
          <cell r="L4848">
            <v>5</v>
          </cell>
          <cell r="M4848">
            <v>2</v>
          </cell>
          <cell r="Q4848">
            <v>1626.7</v>
          </cell>
          <cell r="R4848">
            <v>1236.7</v>
          </cell>
          <cell r="S4848">
            <v>1236.7</v>
          </cell>
          <cell r="T4848">
            <v>75</v>
          </cell>
        </row>
        <row r="4849">
          <cell r="C4849" t="str">
            <v>город Пермь</v>
          </cell>
          <cell r="D4849" t="str">
            <v>г. Пермь, ул. Гарцовская, д. 46</v>
          </cell>
          <cell r="E4849" t="b">
            <v>1</v>
          </cell>
          <cell r="F4849">
            <v>1959</v>
          </cell>
          <cell r="H4849" t="str">
            <v>Кирпич</v>
          </cell>
          <cell r="L4849">
            <v>2</v>
          </cell>
          <cell r="M4849">
            <v>1</v>
          </cell>
          <cell r="Q4849">
            <v>298.7</v>
          </cell>
          <cell r="R4849">
            <v>298.7</v>
          </cell>
          <cell r="S4849">
            <v>298.7</v>
          </cell>
          <cell r="T4849">
            <v>38</v>
          </cell>
        </row>
        <row r="4850">
          <cell r="C4850" t="str">
            <v>город Пермь</v>
          </cell>
          <cell r="D4850" t="str">
            <v>г. Пермь, ул. Гарцовская, д. 50</v>
          </cell>
          <cell r="E4850" t="b">
            <v>1</v>
          </cell>
          <cell r="F4850">
            <v>1963</v>
          </cell>
          <cell r="H4850" t="str">
            <v>Кирпич</v>
          </cell>
          <cell r="L4850">
            <v>3</v>
          </cell>
          <cell r="M4850">
            <v>2</v>
          </cell>
          <cell r="Q4850">
            <v>885</v>
          </cell>
          <cell r="R4850">
            <v>817.5</v>
          </cell>
          <cell r="S4850">
            <v>817.5</v>
          </cell>
          <cell r="T4850">
            <v>38</v>
          </cell>
        </row>
        <row r="4851">
          <cell r="C4851" t="str">
            <v>город Пермь</v>
          </cell>
          <cell r="D4851" t="str">
            <v>г. Пермь, ул. Гарцовская, д. 52</v>
          </cell>
          <cell r="E4851" t="b">
            <v>1</v>
          </cell>
          <cell r="F4851">
            <v>1960</v>
          </cell>
          <cell r="H4851" t="str">
            <v>Кирпич</v>
          </cell>
          <cell r="L4851">
            <v>3</v>
          </cell>
          <cell r="M4851">
            <v>2</v>
          </cell>
          <cell r="Q4851">
            <v>970.5</v>
          </cell>
          <cell r="R4851">
            <v>636.70000000000005</v>
          </cell>
          <cell r="S4851">
            <v>630.33000000000004</v>
          </cell>
          <cell r="T4851">
            <v>47</v>
          </cell>
        </row>
        <row r="4852">
          <cell r="C4852" t="str">
            <v>город Пермь</v>
          </cell>
          <cell r="D4852" t="str">
            <v>г. Пермь, ул. Гарцовская, д. 54</v>
          </cell>
          <cell r="E4852" t="b">
            <v>1</v>
          </cell>
          <cell r="F4852">
            <v>1962</v>
          </cell>
          <cell r="H4852" t="str">
            <v>Кирпич</v>
          </cell>
          <cell r="L4852">
            <v>3</v>
          </cell>
          <cell r="M4852">
            <v>2</v>
          </cell>
          <cell r="Q4852">
            <v>959.6</v>
          </cell>
          <cell r="R4852">
            <v>623</v>
          </cell>
          <cell r="S4852">
            <v>623</v>
          </cell>
          <cell r="T4852">
            <v>54</v>
          </cell>
        </row>
        <row r="4853">
          <cell r="C4853" t="str">
            <v>город Пермь</v>
          </cell>
          <cell r="D4853" t="str">
            <v>г. Пермь, ул. Гарцовская, д. 58</v>
          </cell>
          <cell r="E4853" t="b">
            <v>1</v>
          </cell>
          <cell r="F4853">
            <v>1963</v>
          </cell>
          <cell r="H4853" t="str">
            <v>Кирпич</v>
          </cell>
          <cell r="L4853">
            <v>3</v>
          </cell>
          <cell r="M4853">
            <v>2</v>
          </cell>
          <cell r="Q4853">
            <v>635.1</v>
          </cell>
          <cell r="R4853">
            <v>635.1</v>
          </cell>
          <cell r="S4853">
            <v>635.1</v>
          </cell>
          <cell r="T4853">
            <v>51</v>
          </cell>
        </row>
        <row r="4854">
          <cell r="C4854" t="str">
            <v>город Пермь</v>
          </cell>
          <cell r="D4854" t="str">
            <v>г. Пермь, ул. Гарцовская, д. 66</v>
          </cell>
          <cell r="E4854" t="b">
            <v>1</v>
          </cell>
          <cell r="F4854">
            <v>1962</v>
          </cell>
          <cell r="H4854" t="str">
            <v>Кирпич</v>
          </cell>
          <cell r="L4854">
            <v>3</v>
          </cell>
          <cell r="M4854">
            <v>2</v>
          </cell>
          <cell r="Q4854">
            <v>958.7</v>
          </cell>
          <cell r="R4854">
            <v>640.70000000000005</v>
          </cell>
          <cell r="S4854">
            <v>640.70000000000005</v>
          </cell>
          <cell r="T4854">
            <v>60</v>
          </cell>
        </row>
        <row r="4855">
          <cell r="C4855" t="str">
            <v>город Пермь</v>
          </cell>
          <cell r="D4855" t="str">
            <v>г. Пермь, ул. Гарцовская, д. 68</v>
          </cell>
          <cell r="E4855" t="b">
            <v>1</v>
          </cell>
          <cell r="F4855">
            <v>1981</v>
          </cell>
          <cell r="I4855" t="str">
            <v>скатная</v>
          </cell>
          <cell r="K4855" t="str">
            <v>имеется</v>
          </cell>
          <cell r="L4855">
            <v>5</v>
          </cell>
          <cell r="M4855">
            <v>8</v>
          </cell>
          <cell r="Q4855">
            <v>6168.5</v>
          </cell>
          <cell r="R4855">
            <v>5280.6</v>
          </cell>
          <cell r="S4855">
            <v>5240.6000000000004</v>
          </cell>
          <cell r="T4855">
            <v>309</v>
          </cell>
        </row>
        <row r="4856">
          <cell r="C4856" t="str">
            <v>город Пермь</v>
          </cell>
          <cell r="D4856" t="str">
            <v>г. Пермь, ул. Гатчинская, д. 14</v>
          </cell>
          <cell r="E4856" t="b">
            <v>1</v>
          </cell>
          <cell r="F4856">
            <v>1957</v>
          </cell>
          <cell r="H4856" t="str">
            <v>Кирпич</v>
          </cell>
          <cell r="L4856">
            <v>2</v>
          </cell>
          <cell r="M4856">
            <v>2</v>
          </cell>
          <cell r="Q4856">
            <v>706.6</v>
          </cell>
          <cell r="R4856">
            <v>634.29999999999995</v>
          </cell>
          <cell r="S4856">
            <v>634.29999999999995</v>
          </cell>
          <cell r="T4856">
            <v>32</v>
          </cell>
        </row>
        <row r="4857">
          <cell r="C4857" t="str">
            <v>город Пермь</v>
          </cell>
          <cell r="D4857" t="str">
            <v>г. Пермь, ул. Гатчинская, д. 18</v>
          </cell>
          <cell r="E4857" t="b">
            <v>1</v>
          </cell>
          <cell r="F4857">
            <v>2014</v>
          </cell>
          <cell r="H4857" t="str">
            <v>ж/б панели</v>
          </cell>
          <cell r="I4857" t="str">
            <v>плоская</v>
          </cell>
          <cell r="J4857" t="str">
            <v>ГАЗ</v>
          </cell>
          <cell r="K4857" t="str">
            <v>имеется</v>
          </cell>
          <cell r="L4857">
            <v>16</v>
          </cell>
          <cell r="M4857">
            <v>3</v>
          </cell>
          <cell r="N4857">
            <v>4</v>
          </cell>
          <cell r="O4857">
            <v>2</v>
          </cell>
          <cell r="P4857">
            <v>2</v>
          </cell>
          <cell r="Q4857">
            <v>12720.2</v>
          </cell>
          <cell r="R4857">
            <v>3063.5</v>
          </cell>
          <cell r="S4857">
            <v>9656.7000000000007</v>
          </cell>
          <cell r="T4857">
            <v>337</v>
          </cell>
        </row>
        <row r="4858">
          <cell r="C4858" t="str">
            <v>город Пермь</v>
          </cell>
          <cell r="D4858" t="str">
            <v>г. Пермь, ул. Гатчинская, д. 20</v>
          </cell>
          <cell r="E4858" t="b">
            <v>1</v>
          </cell>
          <cell r="F4858">
            <v>2016</v>
          </cell>
          <cell r="H4858" t="str">
            <v>смешанные</v>
          </cell>
          <cell r="I4858" t="str">
            <v>плоская</v>
          </cell>
          <cell r="J4858" t="str">
            <v>ГАЗ</v>
          </cell>
          <cell r="K4858" t="str">
            <v>имеется</v>
          </cell>
          <cell r="L4858">
            <v>11</v>
          </cell>
          <cell r="M4858">
            <v>3</v>
          </cell>
          <cell r="N4858">
            <v>3</v>
          </cell>
          <cell r="O4858">
            <v>3</v>
          </cell>
          <cell r="Q4858">
            <v>10002</v>
          </cell>
          <cell r="R4858">
            <v>1770.6</v>
          </cell>
          <cell r="S4858">
            <v>7819.2</v>
          </cell>
        </row>
        <row r="4859">
          <cell r="C4859" t="str">
            <v>город Пермь</v>
          </cell>
          <cell r="D4859" t="str">
            <v>г. Пермь, ул. Гашкова, д. 3</v>
          </cell>
          <cell r="E4859" t="b">
            <v>1</v>
          </cell>
          <cell r="F4859">
            <v>1959</v>
          </cell>
          <cell r="H4859" t="str">
            <v>Кирпич</v>
          </cell>
          <cell r="L4859">
            <v>2</v>
          </cell>
          <cell r="M4859">
            <v>3</v>
          </cell>
          <cell r="Q4859">
            <v>739.1</v>
          </cell>
          <cell r="R4859">
            <v>666.3</v>
          </cell>
          <cell r="S4859">
            <v>639.65</v>
          </cell>
          <cell r="T4859">
            <v>40</v>
          </cell>
        </row>
        <row r="4860">
          <cell r="C4860" t="str">
            <v>город Пермь</v>
          </cell>
          <cell r="D4860" t="str">
            <v>г. Пермь, ул. Гашкова, д. 5</v>
          </cell>
          <cell r="E4860" t="b">
            <v>1</v>
          </cell>
          <cell r="F4860">
            <v>1979</v>
          </cell>
          <cell r="H4860" t="str">
            <v>Кирпич</v>
          </cell>
          <cell r="L4860">
            <v>9</v>
          </cell>
          <cell r="M4860">
            <v>1</v>
          </cell>
          <cell r="N4860">
            <v>1</v>
          </cell>
          <cell r="O4860">
            <v>1</v>
          </cell>
          <cell r="Q4860">
            <v>2674.4</v>
          </cell>
          <cell r="R4860">
            <v>2674.4</v>
          </cell>
          <cell r="S4860">
            <v>2674.4</v>
          </cell>
          <cell r="T4860">
            <v>178</v>
          </cell>
        </row>
        <row r="4861">
          <cell r="C4861" t="str">
            <v>город Пермь</v>
          </cell>
          <cell r="D4861" t="str">
            <v>г. Пермь, ул. Гашкова, д. 9</v>
          </cell>
          <cell r="E4861" t="b">
            <v>1</v>
          </cell>
          <cell r="F4861">
            <v>1990</v>
          </cell>
          <cell r="I4861" t="str">
            <v>плоская</v>
          </cell>
          <cell r="J4861" t="str">
            <v>ГАЗ</v>
          </cell>
          <cell r="K4861" t="str">
            <v>имеется</v>
          </cell>
          <cell r="L4861">
            <v>12</v>
          </cell>
          <cell r="M4861">
            <v>1</v>
          </cell>
          <cell r="N4861">
            <v>1</v>
          </cell>
          <cell r="O4861">
            <v>1</v>
          </cell>
          <cell r="Q4861">
            <v>4122</v>
          </cell>
          <cell r="R4861">
            <v>3467.3</v>
          </cell>
          <cell r="S4861">
            <v>3467.3</v>
          </cell>
          <cell r="T4861">
            <v>202</v>
          </cell>
        </row>
        <row r="4862">
          <cell r="C4862" t="str">
            <v>город Пермь</v>
          </cell>
          <cell r="D4862" t="str">
            <v>г. Пермь, ул. Гашкова, д. 11</v>
          </cell>
          <cell r="E4862" t="b">
            <v>1</v>
          </cell>
          <cell r="F4862">
            <v>1989</v>
          </cell>
          <cell r="H4862" t="str">
            <v>панель</v>
          </cell>
          <cell r="L4862">
            <v>9</v>
          </cell>
          <cell r="M4862">
            <v>1</v>
          </cell>
          <cell r="N4862">
            <v>1</v>
          </cell>
          <cell r="O4862">
            <v>1</v>
          </cell>
          <cell r="Q4862">
            <v>3379.5</v>
          </cell>
          <cell r="R4862">
            <v>3379.5</v>
          </cell>
          <cell r="S4862">
            <v>3041.55</v>
          </cell>
        </row>
        <row r="4863">
          <cell r="C4863" t="str">
            <v>город Пермь</v>
          </cell>
          <cell r="D4863" t="str">
            <v>г. Пермь, ул. Гашкова, д. 12</v>
          </cell>
          <cell r="E4863" t="b">
            <v>1</v>
          </cell>
          <cell r="F4863">
            <v>2004</v>
          </cell>
          <cell r="H4863" t="str">
            <v>кирпич</v>
          </cell>
          <cell r="L4863">
            <v>10</v>
          </cell>
          <cell r="M4863">
            <v>4</v>
          </cell>
          <cell r="N4863">
            <v>4</v>
          </cell>
          <cell r="O4863">
            <v>4</v>
          </cell>
          <cell r="Q4863">
            <v>12225</v>
          </cell>
          <cell r="R4863">
            <v>10276</v>
          </cell>
          <cell r="S4863">
            <v>10185</v>
          </cell>
        </row>
        <row r="4864">
          <cell r="C4864" t="str">
            <v>город Пермь</v>
          </cell>
          <cell r="D4864" t="str">
            <v>г. Пермь, ул. Гашкова, д. 13</v>
          </cell>
          <cell r="E4864" t="b">
            <v>1</v>
          </cell>
          <cell r="F4864">
            <v>1979</v>
          </cell>
          <cell r="I4864" t="str">
            <v>плоская</v>
          </cell>
          <cell r="J4864" t="str">
            <v>ГАЗ</v>
          </cell>
          <cell r="K4864" t="str">
            <v>имеется</v>
          </cell>
          <cell r="L4864">
            <v>9</v>
          </cell>
          <cell r="M4864">
            <v>1</v>
          </cell>
          <cell r="N4864">
            <v>1</v>
          </cell>
          <cell r="O4864">
            <v>1</v>
          </cell>
          <cell r="Q4864">
            <v>6556.4</v>
          </cell>
          <cell r="R4864">
            <v>4848.63</v>
          </cell>
          <cell r="S4864">
            <v>4445.03</v>
          </cell>
          <cell r="T4864">
            <v>397</v>
          </cell>
        </row>
        <row r="4865">
          <cell r="C4865" t="str">
            <v>город Пермь</v>
          </cell>
          <cell r="D4865" t="str">
            <v>г. Пермь, ул. Гашкова, д. 17</v>
          </cell>
          <cell r="E4865" t="b">
            <v>1</v>
          </cell>
          <cell r="F4865">
            <v>1976</v>
          </cell>
          <cell r="H4865" t="str">
            <v>Панель</v>
          </cell>
          <cell r="L4865">
            <v>9</v>
          </cell>
          <cell r="M4865">
            <v>2</v>
          </cell>
          <cell r="N4865">
            <v>2</v>
          </cell>
          <cell r="O4865">
            <v>2</v>
          </cell>
          <cell r="Q4865">
            <v>4423.2</v>
          </cell>
          <cell r="R4865">
            <v>4116</v>
          </cell>
          <cell r="S4865">
            <v>4116</v>
          </cell>
          <cell r="T4865">
            <v>194</v>
          </cell>
        </row>
        <row r="4866">
          <cell r="C4866" t="str">
            <v>город Пермь</v>
          </cell>
          <cell r="D4866" t="str">
            <v>г. Пермь, ул. Гашкова, д. 19</v>
          </cell>
          <cell r="E4866" t="b">
            <v>1</v>
          </cell>
          <cell r="F4866">
            <v>1976</v>
          </cell>
          <cell r="I4866" t="str">
            <v>плоская</v>
          </cell>
          <cell r="J4866" t="str">
            <v>ГАЗ</v>
          </cell>
          <cell r="K4866" t="str">
            <v>имеется</v>
          </cell>
          <cell r="L4866">
            <v>9</v>
          </cell>
          <cell r="M4866">
            <v>2</v>
          </cell>
          <cell r="N4866">
            <v>2</v>
          </cell>
          <cell r="O4866">
            <v>2</v>
          </cell>
          <cell r="Q4866">
            <v>4631.7</v>
          </cell>
          <cell r="R4866">
            <v>3619.4</v>
          </cell>
          <cell r="S4866">
            <v>3619.4</v>
          </cell>
          <cell r="T4866">
            <v>210</v>
          </cell>
        </row>
        <row r="4867">
          <cell r="C4867" t="str">
            <v>город Пермь</v>
          </cell>
          <cell r="D4867" t="str">
            <v>г. Пермь, ул. Гашкова, д. 20</v>
          </cell>
          <cell r="E4867" t="b">
            <v>1</v>
          </cell>
          <cell r="F4867" t="str">
            <v>1980-1981</v>
          </cell>
          <cell r="H4867" t="str">
            <v>Панель</v>
          </cell>
          <cell r="L4867">
            <v>9</v>
          </cell>
          <cell r="M4867">
            <v>8</v>
          </cell>
          <cell r="N4867">
            <v>8</v>
          </cell>
          <cell r="O4867">
            <v>8</v>
          </cell>
          <cell r="Q4867">
            <v>15075.04</v>
          </cell>
          <cell r="R4867">
            <v>11932.34</v>
          </cell>
          <cell r="S4867">
            <v>11796.94</v>
          </cell>
          <cell r="T4867">
            <v>828</v>
          </cell>
        </row>
        <row r="4868">
          <cell r="C4868" t="str">
            <v>город Пермь</v>
          </cell>
          <cell r="D4868" t="str">
            <v>г. Пермь, ул. Гашкова, д. 21</v>
          </cell>
          <cell r="E4868" t="b">
            <v>1</v>
          </cell>
          <cell r="F4868">
            <v>1979</v>
          </cell>
          <cell r="H4868" t="str">
            <v>панель</v>
          </cell>
          <cell r="L4868">
            <v>9</v>
          </cell>
          <cell r="M4868">
            <v>2</v>
          </cell>
          <cell r="N4868">
            <v>2</v>
          </cell>
          <cell r="O4868">
            <v>2</v>
          </cell>
          <cell r="Q4868">
            <v>3869.4</v>
          </cell>
          <cell r="R4868">
            <v>3009.9</v>
          </cell>
          <cell r="S4868">
            <v>3009.9</v>
          </cell>
          <cell r="T4868">
            <v>188</v>
          </cell>
        </row>
        <row r="4869">
          <cell r="C4869" t="str">
            <v>город Пермь</v>
          </cell>
          <cell r="D4869" t="str">
            <v>г. Пермь, ул. Гашкова, д. 22</v>
          </cell>
          <cell r="E4869" t="b">
            <v>1</v>
          </cell>
          <cell r="F4869">
            <v>1974</v>
          </cell>
          <cell r="H4869" t="str">
            <v>панель</v>
          </cell>
          <cell r="I4869" t="str">
            <v>плоская</v>
          </cell>
          <cell r="L4869">
            <v>5</v>
          </cell>
          <cell r="M4869">
            <v>8</v>
          </cell>
          <cell r="Q4869">
            <v>8726.7000000000007</v>
          </cell>
          <cell r="R4869">
            <v>6798.9</v>
          </cell>
          <cell r="S4869">
            <v>5439</v>
          </cell>
        </row>
        <row r="4870">
          <cell r="C4870" t="str">
            <v>город Пермь</v>
          </cell>
          <cell r="D4870" t="str">
            <v>г. Пермь, ул. Гашкова, д. 23</v>
          </cell>
          <cell r="E4870" t="b">
            <v>1</v>
          </cell>
          <cell r="F4870">
            <v>1979</v>
          </cell>
          <cell r="H4870" t="str">
            <v>панель</v>
          </cell>
          <cell r="I4870" t="str">
            <v>плоская</v>
          </cell>
          <cell r="L4870">
            <v>9</v>
          </cell>
          <cell r="M4870">
            <v>2</v>
          </cell>
          <cell r="N4870">
            <v>2</v>
          </cell>
          <cell r="O4870">
            <v>2</v>
          </cell>
          <cell r="Q4870">
            <v>3685.6</v>
          </cell>
          <cell r="R4870">
            <v>3685.6</v>
          </cell>
          <cell r="S4870">
            <v>3640.8</v>
          </cell>
        </row>
        <row r="4871">
          <cell r="C4871" t="str">
            <v>город Пермь</v>
          </cell>
          <cell r="D4871" t="str">
            <v>г. Пермь, ул. Гашкова, д. 24</v>
          </cell>
          <cell r="E4871" t="b">
            <v>1</v>
          </cell>
          <cell r="F4871">
            <v>1984</v>
          </cell>
          <cell r="H4871" t="str">
            <v>кирпич</v>
          </cell>
          <cell r="I4871" t="str">
            <v>плоская</v>
          </cell>
          <cell r="K4871" t="str">
            <v>имеется</v>
          </cell>
          <cell r="L4871">
            <v>5</v>
          </cell>
          <cell r="M4871">
            <v>6</v>
          </cell>
          <cell r="Q4871">
            <v>4853.7</v>
          </cell>
          <cell r="R4871">
            <v>4209.7</v>
          </cell>
          <cell r="S4871">
            <v>4020.9</v>
          </cell>
          <cell r="T4871">
            <v>180</v>
          </cell>
        </row>
        <row r="4872">
          <cell r="C4872" t="str">
            <v>город Пермь</v>
          </cell>
          <cell r="D4872" t="str">
            <v>г. Пермь, ул. Гашкова, д. 25</v>
          </cell>
          <cell r="E4872" t="b">
            <v>1</v>
          </cell>
          <cell r="F4872">
            <v>1977</v>
          </cell>
          <cell r="H4872" t="str">
            <v>Панель</v>
          </cell>
          <cell r="L4872">
            <v>9</v>
          </cell>
          <cell r="M4872">
            <v>2</v>
          </cell>
          <cell r="N4872">
            <v>2</v>
          </cell>
          <cell r="O4872">
            <v>2</v>
          </cell>
          <cell r="Q4872">
            <v>3798.74</v>
          </cell>
          <cell r="R4872">
            <v>3055.14</v>
          </cell>
          <cell r="S4872">
            <v>2995.94</v>
          </cell>
          <cell r="T4872">
            <v>223</v>
          </cell>
        </row>
        <row r="4873">
          <cell r="C4873" t="str">
            <v>город Пермь</v>
          </cell>
          <cell r="D4873" t="str">
            <v>г. Пермь, ул. Гашкова, д. 26</v>
          </cell>
          <cell r="E4873" t="b">
            <v>1</v>
          </cell>
          <cell r="F4873">
            <v>1987</v>
          </cell>
          <cell r="H4873" t="str">
            <v>панель</v>
          </cell>
          <cell r="L4873">
            <v>10</v>
          </cell>
          <cell r="M4873">
            <v>4</v>
          </cell>
          <cell r="N4873">
            <v>4</v>
          </cell>
          <cell r="O4873">
            <v>4</v>
          </cell>
          <cell r="Q4873">
            <v>5272.6</v>
          </cell>
          <cell r="R4873">
            <v>4407.5</v>
          </cell>
          <cell r="S4873">
            <v>4407.5</v>
          </cell>
          <cell r="T4873">
            <v>352</v>
          </cell>
        </row>
        <row r="4874">
          <cell r="C4874" t="str">
            <v>город Пермь</v>
          </cell>
          <cell r="D4874" t="str">
            <v>г. Пермь, ул. Гашкова, д. 26/2</v>
          </cell>
          <cell r="E4874" t="b">
            <v>1</v>
          </cell>
          <cell r="F4874">
            <v>1987</v>
          </cell>
          <cell r="H4874" t="str">
            <v>панельный</v>
          </cell>
          <cell r="I4874" t="str">
            <v>плоская</v>
          </cell>
          <cell r="L4874">
            <v>10</v>
          </cell>
          <cell r="M4874">
            <v>3</v>
          </cell>
          <cell r="N4874">
            <v>3</v>
          </cell>
          <cell r="O4874">
            <v>3</v>
          </cell>
          <cell r="Q4874">
            <v>7224.1</v>
          </cell>
          <cell r="R4874">
            <v>6517.8</v>
          </cell>
          <cell r="S4874">
            <v>4021.9</v>
          </cell>
          <cell r="T4874">
            <v>270</v>
          </cell>
        </row>
        <row r="4875">
          <cell r="C4875" t="str">
            <v>город Пермь</v>
          </cell>
          <cell r="D4875" t="str">
            <v>г. Пермь, ул. Гашкова, д. 27</v>
          </cell>
          <cell r="E4875" t="b">
            <v>1</v>
          </cell>
          <cell r="F4875">
            <v>1977</v>
          </cell>
          <cell r="H4875" t="str">
            <v>Панель</v>
          </cell>
          <cell r="L4875">
            <v>9</v>
          </cell>
          <cell r="M4875">
            <v>2</v>
          </cell>
          <cell r="N4875">
            <v>2</v>
          </cell>
          <cell r="O4875">
            <v>2</v>
          </cell>
          <cell r="Q4875">
            <v>3766.3</v>
          </cell>
          <cell r="R4875">
            <v>2973.7</v>
          </cell>
          <cell r="S4875">
            <v>2973.7</v>
          </cell>
          <cell r="T4875">
            <v>189</v>
          </cell>
        </row>
        <row r="4876">
          <cell r="C4876" t="str">
            <v>город Пермь</v>
          </cell>
          <cell r="D4876" t="str">
            <v>г. Пермь, ул. Гашкова, д. 28</v>
          </cell>
          <cell r="E4876" t="b">
            <v>1</v>
          </cell>
          <cell r="F4876">
            <v>1989</v>
          </cell>
          <cell r="I4876" t="str">
            <v>плоская</v>
          </cell>
          <cell r="J4876" t="str">
            <v>ГАЗ</v>
          </cell>
          <cell r="K4876" t="str">
            <v>имеется</v>
          </cell>
          <cell r="L4876">
            <v>10</v>
          </cell>
          <cell r="M4876">
            <v>6</v>
          </cell>
          <cell r="N4876">
            <v>6</v>
          </cell>
          <cell r="O4876">
            <v>6</v>
          </cell>
          <cell r="Q4876">
            <v>17033.2</v>
          </cell>
          <cell r="R4876">
            <v>13997</v>
          </cell>
          <cell r="S4876">
            <v>13670.9</v>
          </cell>
          <cell r="T4876">
            <v>80</v>
          </cell>
        </row>
        <row r="4877">
          <cell r="C4877" t="str">
            <v>город Пермь</v>
          </cell>
          <cell r="D4877" t="str">
            <v>г. Пермь, ул. Гашкова, д. 29</v>
          </cell>
          <cell r="E4877" t="b">
            <v>1</v>
          </cell>
          <cell r="F4877">
            <v>1978</v>
          </cell>
          <cell r="H4877" t="str">
            <v>панель</v>
          </cell>
          <cell r="L4877">
            <v>9</v>
          </cell>
          <cell r="M4877">
            <v>2</v>
          </cell>
          <cell r="N4877">
            <v>2</v>
          </cell>
          <cell r="O4877">
            <v>2</v>
          </cell>
          <cell r="Q4877">
            <v>3847.3</v>
          </cell>
          <cell r="R4877">
            <v>3800</v>
          </cell>
          <cell r="S4877">
            <v>3800</v>
          </cell>
          <cell r="T4877">
            <v>613</v>
          </cell>
        </row>
        <row r="4878">
          <cell r="C4878" t="str">
            <v>город Пермь</v>
          </cell>
          <cell r="D4878" t="str">
            <v>г. Пермь, ул. Гашкова, д. 31</v>
          </cell>
          <cell r="E4878" t="b">
            <v>1</v>
          </cell>
          <cell r="F4878">
            <v>1978</v>
          </cell>
          <cell r="H4878" t="str">
            <v>панель</v>
          </cell>
          <cell r="L4878">
            <v>9</v>
          </cell>
          <cell r="M4878">
            <v>2</v>
          </cell>
          <cell r="N4878">
            <v>2</v>
          </cell>
          <cell r="O4878">
            <v>2</v>
          </cell>
          <cell r="Q4878">
            <v>4630.3</v>
          </cell>
          <cell r="R4878">
            <v>2626.4</v>
          </cell>
          <cell r="S4878">
            <v>2626.4</v>
          </cell>
          <cell r="T4878">
            <v>190</v>
          </cell>
        </row>
        <row r="4879">
          <cell r="C4879" t="str">
            <v>город Пермь</v>
          </cell>
          <cell r="D4879" t="str">
            <v>г. Пермь, ул. Гашкова, д. 33</v>
          </cell>
          <cell r="E4879" t="b">
            <v>1</v>
          </cell>
          <cell r="F4879">
            <v>1978</v>
          </cell>
          <cell r="H4879" t="str">
            <v>панель</v>
          </cell>
          <cell r="I4879" t="str">
            <v>плоская</v>
          </cell>
          <cell r="K4879" t="str">
            <v>имеется</v>
          </cell>
          <cell r="L4879">
            <v>9</v>
          </cell>
          <cell r="M4879">
            <v>2</v>
          </cell>
          <cell r="N4879">
            <v>2</v>
          </cell>
          <cell r="O4879">
            <v>2</v>
          </cell>
          <cell r="Q4879">
            <v>4610.3</v>
          </cell>
          <cell r="R4879">
            <v>3853.1</v>
          </cell>
          <cell r="S4879">
            <v>3853.1</v>
          </cell>
          <cell r="T4879">
            <v>192</v>
          </cell>
        </row>
        <row r="4880">
          <cell r="C4880" t="str">
            <v>город Пермь</v>
          </cell>
          <cell r="D4880" t="str">
            <v>г. Пермь, ул. Гашкова, д. 34</v>
          </cell>
          <cell r="E4880" t="b">
            <v>1</v>
          </cell>
          <cell r="F4880">
            <v>1990</v>
          </cell>
          <cell r="I4880" t="str">
            <v>плоская</v>
          </cell>
          <cell r="J4880" t="str">
            <v>ГАЗ</v>
          </cell>
          <cell r="K4880" t="str">
            <v>имеется</v>
          </cell>
          <cell r="L4880">
            <v>10</v>
          </cell>
          <cell r="M4880">
            <v>3</v>
          </cell>
          <cell r="N4880">
            <v>3</v>
          </cell>
          <cell r="O4880">
            <v>3</v>
          </cell>
          <cell r="Q4880">
            <v>7966.6</v>
          </cell>
          <cell r="R4880">
            <v>6605.7</v>
          </cell>
          <cell r="S4880">
            <v>6605.7</v>
          </cell>
          <cell r="T4880">
            <v>290</v>
          </cell>
        </row>
        <row r="4881">
          <cell r="C4881" t="str">
            <v>город Пермь</v>
          </cell>
          <cell r="D4881" t="str">
            <v>г. Пермь, ул. Гашкова, д. 35</v>
          </cell>
          <cell r="E4881" t="b">
            <v>1</v>
          </cell>
          <cell r="F4881">
            <v>1984</v>
          </cell>
          <cell r="H4881" t="str">
            <v>панель</v>
          </cell>
          <cell r="L4881">
            <v>9</v>
          </cell>
          <cell r="M4881">
            <v>1</v>
          </cell>
          <cell r="N4881">
            <v>1</v>
          </cell>
          <cell r="O4881">
            <v>1</v>
          </cell>
          <cell r="Q4881">
            <v>4619.8999999999996</v>
          </cell>
          <cell r="R4881">
            <v>3826.1</v>
          </cell>
          <cell r="S4881">
            <v>3826.1</v>
          </cell>
          <cell r="T4881">
            <v>190</v>
          </cell>
        </row>
        <row r="4882">
          <cell r="C4882" t="str">
            <v>город Пермь</v>
          </cell>
          <cell r="D4882" t="str">
            <v>г. Пермь, ул. Гашкова, д. 41</v>
          </cell>
          <cell r="E4882" t="b">
            <v>1</v>
          </cell>
          <cell r="F4882">
            <v>1985</v>
          </cell>
          <cell r="L4882">
            <v>5</v>
          </cell>
          <cell r="M4882">
            <v>2</v>
          </cell>
          <cell r="Q4882">
            <v>1966.8</v>
          </cell>
          <cell r="R4882">
            <v>1360.9</v>
          </cell>
          <cell r="S4882">
            <v>1360.9</v>
          </cell>
        </row>
        <row r="4883">
          <cell r="C4883" t="str">
            <v>город Пермь</v>
          </cell>
          <cell r="D4883" t="str">
            <v>г. Пермь, ул. Гашкова, д. 45</v>
          </cell>
          <cell r="E4883" t="b">
            <v>1</v>
          </cell>
          <cell r="F4883">
            <v>1989</v>
          </cell>
          <cell r="I4883" t="str">
            <v>плоская</v>
          </cell>
          <cell r="J4883" t="str">
            <v>ГАЗ</v>
          </cell>
          <cell r="K4883" t="str">
            <v>имеется</v>
          </cell>
          <cell r="L4883">
            <v>10</v>
          </cell>
          <cell r="M4883">
            <v>4</v>
          </cell>
          <cell r="N4883">
            <v>4</v>
          </cell>
          <cell r="O4883">
            <v>4</v>
          </cell>
          <cell r="Q4883">
            <v>8667.3700000000008</v>
          </cell>
          <cell r="R4883">
            <v>7705.87</v>
          </cell>
          <cell r="S4883">
            <v>7528.27</v>
          </cell>
          <cell r="T4883">
            <v>382</v>
          </cell>
        </row>
        <row r="4884">
          <cell r="C4884" t="str">
            <v>город Пермь</v>
          </cell>
          <cell r="D4884" t="str">
            <v>г. Пермь, ул. Гашкова, д. 51</v>
          </cell>
          <cell r="E4884" t="b">
            <v>1</v>
          </cell>
          <cell r="F4884">
            <v>2022</v>
          </cell>
          <cell r="H4884" t="str">
            <v>крупнопанельные</v>
          </cell>
          <cell r="I4884" t="str">
            <v>плоская</v>
          </cell>
          <cell r="L4884">
            <v>17</v>
          </cell>
          <cell r="M4884">
            <v>5</v>
          </cell>
          <cell r="N4884">
            <v>10</v>
          </cell>
          <cell r="O4884">
            <v>5</v>
          </cell>
          <cell r="P4884">
            <v>5</v>
          </cell>
          <cell r="Q4884">
            <v>25908.2</v>
          </cell>
          <cell r="R4884">
            <v>21256.5</v>
          </cell>
          <cell r="S4884">
            <v>15096.8</v>
          </cell>
        </row>
        <row r="4885">
          <cell r="C4885" t="str">
            <v>город Пермь</v>
          </cell>
          <cell r="D4885" t="str">
            <v>г. Пермь, ул. Гашкова, д. 53</v>
          </cell>
          <cell r="E4885" t="b">
            <v>1</v>
          </cell>
          <cell r="F4885">
            <v>2019</v>
          </cell>
          <cell r="I4885" t="str">
            <v>плоская</v>
          </cell>
          <cell r="J4885" t="str">
            <v>ГАЗ</v>
          </cell>
          <cell r="K4885" t="str">
            <v>имеется</v>
          </cell>
          <cell r="L4885">
            <v>17</v>
          </cell>
          <cell r="M4885">
            <v>9</v>
          </cell>
          <cell r="N4885">
            <v>18</v>
          </cell>
          <cell r="O4885">
            <v>9</v>
          </cell>
          <cell r="P4885">
            <v>9</v>
          </cell>
          <cell r="Q4885">
            <v>34147.1</v>
          </cell>
          <cell r="R4885">
            <v>26522.799999999999</v>
          </cell>
          <cell r="S4885">
            <v>26522.799999999999</v>
          </cell>
          <cell r="T4885">
            <v>512</v>
          </cell>
        </row>
        <row r="4886">
          <cell r="C4886" t="str">
            <v>город Пермь</v>
          </cell>
          <cell r="D4886" t="str">
            <v>г. Пермь, ул. Гашкова, д. 53 кор. 2</v>
          </cell>
          <cell r="E4886" t="b">
            <v>1</v>
          </cell>
          <cell r="F4886">
            <v>2023</v>
          </cell>
          <cell r="H4886" t="str">
            <v>Крупнопанельные</v>
          </cell>
          <cell r="I4886" t="str">
            <v>плоская</v>
          </cell>
          <cell r="J4886" t="str">
            <v>ГАЗ</v>
          </cell>
          <cell r="K4886" t="str">
            <v>имеется</v>
          </cell>
          <cell r="L4886">
            <v>13</v>
          </cell>
          <cell r="M4886">
            <v>1</v>
          </cell>
          <cell r="N4886">
            <v>2</v>
          </cell>
          <cell r="P4886">
            <v>2</v>
          </cell>
          <cell r="Q4886">
            <v>4759.3</v>
          </cell>
        </row>
        <row r="4887">
          <cell r="C4887" t="str">
            <v>город Пермь</v>
          </cell>
          <cell r="D4887" t="str">
            <v>г. Пермь, ул. Гашкова, д. 55</v>
          </cell>
          <cell r="E4887" t="b">
            <v>1</v>
          </cell>
          <cell r="F4887">
            <v>2019</v>
          </cell>
          <cell r="I4887" t="str">
            <v>плоская</v>
          </cell>
          <cell r="J4887" t="str">
            <v>ГАЗ</v>
          </cell>
          <cell r="K4887" t="str">
            <v>имеется</v>
          </cell>
          <cell r="L4887">
            <v>12</v>
          </cell>
          <cell r="M4887">
            <v>1</v>
          </cell>
          <cell r="N4887">
            <v>2</v>
          </cell>
          <cell r="O4887">
            <v>2</v>
          </cell>
          <cell r="Q4887">
            <v>2470.9</v>
          </cell>
          <cell r="R4887">
            <v>2470.9</v>
          </cell>
          <cell r="S4887">
            <v>2470.9</v>
          </cell>
          <cell r="T4887">
            <v>49</v>
          </cell>
        </row>
        <row r="4888">
          <cell r="C4888" t="str">
            <v>город Пермь</v>
          </cell>
          <cell r="D4888" t="str">
            <v>г. Пермь, ул. Гашкова, д. 58</v>
          </cell>
          <cell r="E4888" t="b">
            <v>1</v>
          </cell>
          <cell r="F4888">
            <v>2022</v>
          </cell>
          <cell r="H4888" t="str">
            <v>Крупнопанельные</v>
          </cell>
          <cell r="I4888" t="str">
            <v>плоская</v>
          </cell>
          <cell r="J4888" t="str">
            <v>ТЕП</v>
          </cell>
          <cell r="K4888" t="str">
            <v>имеется</v>
          </cell>
          <cell r="L4888">
            <v>10</v>
          </cell>
          <cell r="M4888">
            <v>6</v>
          </cell>
          <cell r="N4888">
            <v>4</v>
          </cell>
          <cell r="O4888">
            <v>4</v>
          </cell>
          <cell r="Q4888">
            <v>17576.5</v>
          </cell>
        </row>
        <row r="4889">
          <cell r="C4889" t="str">
            <v>город Пермь</v>
          </cell>
          <cell r="D4889" t="str">
            <v>г. Пермь, ул. Гашкова, д. 59</v>
          </cell>
          <cell r="E4889" t="b">
            <v>1</v>
          </cell>
          <cell r="F4889">
            <v>2022</v>
          </cell>
          <cell r="H4889" t="str">
            <v>крупнопанельные</v>
          </cell>
          <cell r="I4889" t="str">
            <v>плоская</v>
          </cell>
          <cell r="L4889">
            <v>10</v>
          </cell>
          <cell r="M4889">
            <v>4</v>
          </cell>
          <cell r="N4889">
            <v>8</v>
          </cell>
          <cell r="O4889">
            <v>8</v>
          </cell>
          <cell r="Q4889">
            <v>11928.6</v>
          </cell>
          <cell r="R4889">
            <v>11928.6</v>
          </cell>
          <cell r="S4889">
            <v>8820</v>
          </cell>
        </row>
        <row r="4890">
          <cell r="C4890" t="str">
            <v>город Пермь</v>
          </cell>
          <cell r="D4890" t="str">
            <v>г. Пермь, ул. Гашкова, д. 23Б</v>
          </cell>
          <cell r="E4890" t="b">
            <v>1</v>
          </cell>
          <cell r="F4890">
            <v>1976</v>
          </cell>
          <cell r="I4890" t="str">
            <v>скатная</v>
          </cell>
          <cell r="J4890" t="str">
            <v>ГАЗ</v>
          </cell>
          <cell r="K4890" t="str">
            <v>имеется</v>
          </cell>
          <cell r="L4890">
            <v>5</v>
          </cell>
          <cell r="M4890">
            <v>8</v>
          </cell>
          <cell r="N4890">
            <v>4</v>
          </cell>
          <cell r="O4890">
            <v>4</v>
          </cell>
          <cell r="Q4890">
            <v>5703.8</v>
          </cell>
          <cell r="R4890">
            <v>3984</v>
          </cell>
          <cell r="S4890">
            <v>3984</v>
          </cell>
          <cell r="T4890">
            <v>154</v>
          </cell>
        </row>
        <row r="4891">
          <cell r="C4891" t="str">
            <v>город Пермь</v>
          </cell>
          <cell r="D4891" t="str">
            <v>г. Пермь, ул. Гашкова, д. 27Б</v>
          </cell>
          <cell r="E4891" t="b">
            <v>1</v>
          </cell>
          <cell r="F4891">
            <v>1973</v>
          </cell>
          <cell r="H4891" t="str">
            <v>панель</v>
          </cell>
          <cell r="L4891">
            <v>5</v>
          </cell>
          <cell r="M4891">
            <v>8</v>
          </cell>
          <cell r="Q4891">
            <v>6497.1</v>
          </cell>
          <cell r="R4891">
            <v>5793.2</v>
          </cell>
          <cell r="S4891">
            <v>5793.2</v>
          </cell>
        </row>
        <row r="4892">
          <cell r="C4892" t="str">
            <v>город Пермь</v>
          </cell>
          <cell r="D4892" t="str">
            <v>г. Пермь, ул. Гашкова, д. 28А</v>
          </cell>
          <cell r="E4892" t="b">
            <v>1</v>
          </cell>
          <cell r="F4892">
            <v>1996</v>
          </cell>
          <cell r="I4892" t="str">
            <v>плоская</v>
          </cell>
          <cell r="J4892" t="str">
            <v>ГАЗ</v>
          </cell>
          <cell r="K4892" t="str">
            <v>имеется</v>
          </cell>
          <cell r="L4892">
            <v>14</v>
          </cell>
          <cell r="M4892">
            <v>1</v>
          </cell>
          <cell r="N4892">
            <v>2</v>
          </cell>
          <cell r="O4892">
            <v>1</v>
          </cell>
          <cell r="P4892">
            <v>1</v>
          </cell>
          <cell r="Q4892">
            <v>4698.8999999999996</v>
          </cell>
          <cell r="R4892">
            <v>4698.8999999999996</v>
          </cell>
          <cell r="S4892">
            <v>4615</v>
          </cell>
          <cell r="T4892">
            <v>180</v>
          </cell>
        </row>
        <row r="4893">
          <cell r="C4893" t="str">
            <v>город Пермь</v>
          </cell>
          <cell r="D4893" t="str">
            <v>г. Пермь, ул. Гашкова, д. 29Б</v>
          </cell>
          <cell r="E4893" t="b">
            <v>1</v>
          </cell>
          <cell r="F4893">
            <v>1972</v>
          </cell>
          <cell r="I4893" t="str">
            <v>скатная</v>
          </cell>
          <cell r="K4893" t="str">
            <v>имеется</v>
          </cell>
          <cell r="L4893">
            <v>5</v>
          </cell>
          <cell r="M4893">
            <v>6</v>
          </cell>
          <cell r="Q4893">
            <v>4392.8500000000004</v>
          </cell>
          <cell r="R4893">
            <v>3800</v>
          </cell>
          <cell r="S4893">
            <v>3744.9</v>
          </cell>
          <cell r="T4893">
            <v>220</v>
          </cell>
        </row>
        <row r="4894">
          <cell r="C4894" t="str">
            <v>город Пермь</v>
          </cell>
          <cell r="D4894" t="str">
            <v>г. Пермь, ул. Гашкова, д. 30/1</v>
          </cell>
          <cell r="E4894" t="b">
            <v>1</v>
          </cell>
          <cell r="F4894">
            <v>1990</v>
          </cell>
          <cell r="I4894" t="str">
            <v>плоская</v>
          </cell>
          <cell r="J4894" t="str">
            <v>ГАЗ</v>
          </cell>
          <cell r="K4894" t="str">
            <v>имеется</v>
          </cell>
          <cell r="L4894">
            <v>10</v>
          </cell>
          <cell r="M4894">
            <v>2</v>
          </cell>
          <cell r="N4894">
            <v>2</v>
          </cell>
          <cell r="O4894">
            <v>2</v>
          </cell>
          <cell r="Q4894">
            <v>5320</v>
          </cell>
          <cell r="R4894">
            <v>4342.1899999999996</v>
          </cell>
          <cell r="S4894">
            <v>4342.1899999999996</v>
          </cell>
          <cell r="T4894">
            <v>100</v>
          </cell>
        </row>
        <row r="4895">
          <cell r="C4895" t="str">
            <v>город Пермь</v>
          </cell>
          <cell r="D4895" t="str">
            <v>г. Пермь, ул. Гашкова, д. 30/2</v>
          </cell>
          <cell r="E4895" t="b">
            <v>1</v>
          </cell>
          <cell r="F4895">
            <v>1992</v>
          </cell>
          <cell r="I4895" t="str">
            <v>плоская</v>
          </cell>
          <cell r="J4895" t="str">
            <v>ГАЗ</v>
          </cell>
          <cell r="K4895" t="str">
            <v>имеется</v>
          </cell>
          <cell r="L4895">
            <v>10</v>
          </cell>
          <cell r="M4895">
            <v>3</v>
          </cell>
          <cell r="N4895">
            <v>3</v>
          </cell>
          <cell r="O4895">
            <v>3</v>
          </cell>
          <cell r="Q4895">
            <v>8077.22</v>
          </cell>
          <cell r="R4895">
            <v>6604.1</v>
          </cell>
          <cell r="S4895">
            <v>6439.5</v>
          </cell>
          <cell r="T4895">
            <v>545</v>
          </cell>
        </row>
        <row r="4896">
          <cell r="C4896" t="str">
            <v>город Пермь</v>
          </cell>
          <cell r="D4896" t="str">
            <v>г. Пермь, ул. Гашкова, д. 30/3</v>
          </cell>
          <cell r="E4896" t="b">
            <v>1</v>
          </cell>
          <cell r="F4896">
            <v>1992</v>
          </cell>
          <cell r="H4896" t="str">
            <v>Панель</v>
          </cell>
          <cell r="L4896">
            <v>10</v>
          </cell>
          <cell r="M4896">
            <v>2</v>
          </cell>
          <cell r="N4896">
            <v>2</v>
          </cell>
          <cell r="O4896">
            <v>2</v>
          </cell>
          <cell r="Q4896">
            <v>4610.3999999999996</v>
          </cell>
          <cell r="R4896">
            <v>4200</v>
          </cell>
          <cell r="S4896">
            <v>4200</v>
          </cell>
          <cell r="T4896">
            <v>170</v>
          </cell>
        </row>
        <row r="4897">
          <cell r="C4897" t="str">
            <v>город Пермь</v>
          </cell>
          <cell r="D4897" t="str">
            <v>г. Пермь, ул. Гашкова, д. 41/1</v>
          </cell>
          <cell r="E4897" t="b">
            <v>1</v>
          </cell>
          <cell r="F4897">
            <v>1985</v>
          </cell>
          <cell r="I4897" t="str">
            <v>плоская</v>
          </cell>
          <cell r="K4897" t="str">
            <v>имеется</v>
          </cell>
          <cell r="L4897">
            <v>5</v>
          </cell>
          <cell r="M4897">
            <v>3</v>
          </cell>
          <cell r="Q4897">
            <v>2105</v>
          </cell>
          <cell r="R4897">
            <v>1950</v>
          </cell>
          <cell r="S4897">
            <v>1901.4</v>
          </cell>
          <cell r="T4897">
            <v>112</v>
          </cell>
        </row>
        <row r="4898">
          <cell r="C4898" t="str">
            <v>город Пермь</v>
          </cell>
          <cell r="D4898" t="str">
            <v>г. Пермь, ул. Гашкова, д. 41А</v>
          </cell>
          <cell r="E4898" t="b">
            <v>1</v>
          </cell>
          <cell r="F4898">
            <v>1985</v>
          </cell>
          <cell r="I4898" t="str">
            <v>плоская</v>
          </cell>
          <cell r="K4898" t="str">
            <v>имеется</v>
          </cell>
          <cell r="L4898">
            <v>5</v>
          </cell>
          <cell r="M4898">
            <v>5</v>
          </cell>
          <cell r="Q4898">
            <v>3090.5</v>
          </cell>
          <cell r="R4898">
            <v>3000.5</v>
          </cell>
          <cell r="S4898">
            <v>2995.1</v>
          </cell>
          <cell r="T4898">
            <v>169</v>
          </cell>
        </row>
        <row r="4899">
          <cell r="C4899" t="str">
            <v>город Пермь</v>
          </cell>
          <cell r="D4899" t="str">
            <v>г. Пермь, ул. Гашкова, д. 9А</v>
          </cell>
          <cell r="E4899" t="b">
            <v>1</v>
          </cell>
          <cell r="F4899">
            <v>1994</v>
          </cell>
          <cell r="I4899" t="str">
            <v>плоская</v>
          </cell>
          <cell r="J4899" t="str">
            <v>ГАЗ</v>
          </cell>
          <cell r="K4899" t="str">
            <v>имеется</v>
          </cell>
          <cell r="L4899">
            <v>12</v>
          </cell>
          <cell r="M4899">
            <v>1</v>
          </cell>
          <cell r="N4899">
            <v>1</v>
          </cell>
          <cell r="O4899">
            <v>1</v>
          </cell>
          <cell r="Q4899">
            <v>4134.3</v>
          </cell>
          <cell r="R4899">
            <v>3478.6</v>
          </cell>
          <cell r="S4899">
            <v>3478.6</v>
          </cell>
          <cell r="T4899">
            <v>186</v>
          </cell>
        </row>
        <row r="4900">
          <cell r="C4900" t="str">
            <v>город Пермь</v>
          </cell>
          <cell r="D4900" t="str">
            <v>г. Пермь, ул. Генерала Доватора, д. 36</v>
          </cell>
          <cell r="E4900" t="b">
            <v>1</v>
          </cell>
          <cell r="F4900">
            <v>1956</v>
          </cell>
          <cell r="H4900" t="str">
            <v>Кирпич</v>
          </cell>
          <cell r="L4900">
            <v>3</v>
          </cell>
          <cell r="M4900">
            <v>3</v>
          </cell>
          <cell r="Q4900">
            <v>2217</v>
          </cell>
          <cell r="R4900">
            <v>1512.4</v>
          </cell>
          <cell r="S4900">
            <v>1512.4</v>
          </cell>
          <cell r="T4900">
            <v>55</v>
          </cell>
        </row>
        <row r="4901">
          <cell r="C4901" t="str">
            <v>город Пермь</v>
          </cell>
          <cell r="D4901" t="str">
            <v>г. Пермь, ул. Генерала Доватора, д. 38</v>
          </cell>
          <cell r="E4901" t="b">
            <v>1</v>
          </cell>
          <cell r="F4901">
            <v>1951</v>
          </cell>
          <cell r="H4901" t="str">
            <v>Кирпич</v>
          </cell>
          <cell r="L4901">
            <v>3</v>
          </cell>
          <cell r="M4901">
            <v>3</v>
          </cell>
          <cell r="Q4901">
            <v>1350.37</v>
          </cell>
          <cell r="R4901">
            <v>856.1</v>
          </cell>
          <cell r="S4901">
            <v>841.72</v>
          </cell>
          <cell r="T4901">
            <v>72</v>
          </cell>
        </row>
        <row r="4902">
          <cell r="C4902" t="str">
            <v>город Пермь</v>
          </cell>
          <cell r="D4902" t="str">
            <v>г. Пермь, ул. Генерала Доватора, д. 40</v>
          </cell>
          <cell r="E4902" t="b">
            <v>1</v>
          </cell>
          <cell r="F4902">
            <v>1989</v>
          </cell>
          <cell r="H4902" t="str">
            <v>Шлакоблок</v>
          </cell>
          <cell r="L4902">
            <v>5</v>
          </cell>
          <cell r="M4902">
            <v>6</v>
          </cell>
          <cell r="Q4902">
            <v>4557.3999999999996</v>
          </cell>
          <cell r="R4902">
            <v>3946.0999999999995</v>
          </cell>
          <cell r="S4902">
            <v>3946.1</v>
          </cell>
          <cell r="T4902">
            <v>205</v>
          </cell>
        </row>
        <row r="4903">
          <cell r="C4903" t="str">
            <v>город Пермь</v>
          </cell>
          <cell r="D4903" t="str">
            <v>г. Пермь, ул. Генерала Наумова, д. 11</v>
          </cell>
          <cell r="E4903" t="b">
            <v>1</v>
          </cell>
          <cell r="F4903">
            <v>1961</v>
          </cell>
          <cell r="H4903" t="str">
            <v>Кирпич</v>
          </cell>
          <cell r="L4903">
            <v>4</v>
          </cell>
          <cell r="M4903">
            <v>2</v>
          </cell>
          <cell r="Q4903">
            <v>1689.9</v>
          </cell>
          <cell r="R4903">
            <v>1234.4000000000001</v>
          </cell>
          <cell r="S4903">
            <v>1234.4000000000001</v>
          </cell>
          <cell r="T4903">
            <v>69</v>
          </cell>
        </row>
        <row r="4904">
          <cell r="C4904" t="str">
            <v>город Пермь</v>
          </cell>
          <cell r="D4904" t="str">
            <v>г. Пермь, ул. Генерала Наумова, д. 15</v>
          </cell>
          <cell r="E4904" t="b">
            <v>1</v>
          </cell>
          <cell r="F4904">
            <v>1954</v>
          </cell>
          <cell r="H4904" t="str">
            <v>Шлакоблок</v>
          </cell>
          <cell r="L4904">
            <v>2</v>
          </cell>
          <cell r="M4904">
            <v>3</v>
          </cell>
          <cell r="Q4904">
            <v>1139.5999999999999</v>
          </cell>
          <cell r="R4904">
            <v>872.8</v>
          </cell>
          <cell r="S4904">
            <v>645.87</v>
          </cell>
          <cell r="T4904">
            <v>48</v>
          </cell>
        </row>
        <row r="4905">
          <cell r="C4905" t="str">
            <v>город Пермь</v>
          </cell>
          <cell r="D4905" t="str">
            <v>г. Пермь, ул. Генерала Наумова, д. 19</v>
          </cell>
          <cell r="E4905" t="b">
            <v>1</v>
          </cell>
          <cell r="F4905">
            <v>2012</v>
          </cell>
          <cell r="H4905" t="str">
            <v>панель</v>
          </cell>
          <cell r="I4905" t="str">
            <v>плоская</v>
          </cell>
          <cell r="J4905" t="str">
            <v>ГАЗ</v>
          </cell>
          <cell r="K4905" t="str">
            <v>имеется</v>
          </cell>
          <cell r="L4905">
            <v>16</v>
          </cell>
          <cell r="M4905">
            <v>4</v>
          </cell>
          <cell r="N4905">
            <v>4</v>
          </cell>
          <cell r="O4905">
            <v>4</v>
          </cell>
          <cell r="Q4905">
            <v>14308.3</v>
          </cell>
          <cell r="R4905">
            <v>1026.2</v>
          </cell>
          <cell r="S4905">
            <v>11985.9</v>
          </cell>
          <cell r="T4905">
            <v>425</v>
          </cell>
        </row>
        <row r="4906">
          <cell r="C4906" t="str">
            <v>город Пермь</v>
          </cell>
          <cell r="D4906" t="str">
            <v>г. Пермь, ул. Генерала Наумова, д. 20</v>
          </cell>
          <cell r="E4906" t="b">
            <v>1</v>
          </cell>
          <cell r="F4906">
            <v>1958</v>
          </cell>
          <cell r="H4906" t="str">
            <v>Шлакоблок</v>
          </cell>
          <cell r="L4906">
            <v>2</v>
          </cell>
          <cell r="M4906">
            <v>2</v>
          </cell>
          <cell r="Q4906">
            <v>701.6</v>
          </cell>
          <cell r="R4906">
            <v>647.4</v>
          </cell>
          <cell r="S4906">
            <v>524.39</v>
          </cell>
          <cell r="T4906">
            <v>29</v>
          </cell>
        </row>
        <row r="4907">
          <cell r="C4907" t="str">
            <v>город Пермь</v>
          </cell>
          <cell r="D4907" t="str">
            <v>г. Пермь, ул. Генерала Наумова, д. 23</v>
          </cell>
          <cell r="E4907" t="b">
            <v>1</v>
          </cell>
          <cell r="F4907">
            <v>1955</v>
          </cell>
          <cell r="H4907" t="str">
            <v>Шлакоблок</v>
          </cell>
          <cell r="L4907">
            <v>2</v>
          </cell>
          <cell r="M4907">
            <v>3</v>
          </cell>
          <cell r="Q4907">
            <v>1012.1</v>
          </cell>
          <cell r="R4907">
            <v>891.4</v>
          </cell>
          <cell r="S4907">
            <v>704.21</v>
          </cell>
          <cell r="T4907">
            <v>49</v>
          </cell>
        </row>
        <row r="4908">
          <cell r="C4908" t="str">
            <v>город Пермь</v>
          </cell>
          <cell r="D4908" t="str">
            <v>г. Пермь, ул. Генерала Панфилова, д. 2</v>
          </cell>
          <cell r="E4908" t="b">
            <v>1</v>
          </cell>
          <cell r="F4908">
            <v>2000</v>
          </cell>
          <cell r="I4908" t="str">
            <v>плоская</v>
          </cell>
          <cell r="K4908" t="str">
            <v>не имеется</v>
          </cell>
          <cell r="L4908">
            <v>10</v>
          </cell>
          <cell r="M4908">
            <v>7</v>
          </cell>
          <cell r="N4908">
            <v>7</v>
          </cell>
          <cell r="O4908">
            <v>7</v>
          </cell>
          <cell r="Q4908">
            <v>19815.400000000001</v>
          </cell>
          <cell r="R4908">
            <v>19152.099999999999</v>
          </cell>
          <cell r="S4908">
            <v>19100</v>
          </cell>
          <cell r="T4908">
            <v>787</v>
          </cell>
        </row>
        <row r="4909">
          <cell r="C4909" t="str">
            <v>город Пермь</v>
          </cell>
          <cell r="D4909" t="str">
            <v>г. Пермь, ул. Генерала Панфилова, д. 8</v>
          </cell>
          <cell r="E4909" t="b">
            <v>1</v>
          </cell>
          <cell r="F4909">
            <v>1988</v>
          </cell>
          <cell r="H4909" t="str">
            <v>Газобетон</v>
          </cell>
          <cell r="L4909">
            <v>9</v>
          </cell>
          <cell r="M4909">
            <v>5</v>
          </cell>
          <cell r="N4909">
            <v>5</v>
          </cell>
          <cell r="O4909">
            <v>5</v>
          </cell>
          <cell r="Q4909">
            <v>10082.9</v>
          </cell>
          <cell r="R4909">
            <v>9907.9</v>
          </cell>
          <cell r="S4909">
            <v>9800</v>
          </cell>
          <cell r="T4909">
            <v>424</v>
          </cell>
        </row>
        <row r="4910">
          <cell r="C4910" t="str">
            <v>город Пермь</v>
          </cell>
          <cell r="D4910" t="str">
            <v>г. Пермь, ул. Генерала Панфилова, д. 9</v>
          </cell>
          <cell r="E4910" t="b">
            <v>1</v>
          </cell>
          <cell r="F4910">
            <v>1971</v>
          </cell>
          <cell r="I4910" t="str">
            <v>плоская</v>
          </cell>
          <cell r="K4910" t="str">
            <v>не имеется</v>
          </cell>
          <cell r="L4910">
            <v>5</v>
          </cell>
          <cell r="M4910">
            <v>6</v>
          </cell>
          <cell r="Q4910">
            <v>4968.3</v>
          </cell>
          <cell r="R4910">
            <v>4453</v>
          </cell>
          <cell r="S4910">
            <v>4007.5</v>
          </cell>
          <cell r="T4910">
            <v>245</v>
          </cell>
        </row>
        <row r="4911">
          <cell r="C4911" t="str">
            <v>город Пермь</v>
          </cell>
          <cell r="D4911" t="str">
            <v>г. Пермь, ул. Генерала Панфилова, д. 10</v>
          </cell>
          <cell r="E4911" t="b">
            <v>1</v>
          </cell>
          <cell r="F4911">
            <v>1978</v>
          </cell>
          <cell r="H4911" t="str">
            <v>Панель</v>
          </cell>
          <cell r="L4911">
            <v>9</v>
          </cell>
          <cell r="M4911">
            <v>4</v>
          </cell>
          <cell r="N4911">
            <v>4</v>
          </cell>
          <cell r="O4911">
            <v>4</v>
          </cell>
          <cell r="Q4911">
            <v>3470</v>
          </cell>
          <cell r="R4911">
            <v>3470</v>
          </cell>
          <cell r="S4911">
            <v>3470</v>
          </cell>
          <cell r="T4911">
            <v>380</v>
          </cell>
        </row>
        <row r="4912">
          <cell r="C4912" t="str">
            <v>город Пермь</v>
          </cell>
          <cell r="D4912" t="str">
            <v>г. Пермь, ул. Генерала Панфилова, д. 12</v>
          </cell>
          <cell r="E4912" t="b">
            <v>1</v>
          </cell>
          <cell r="F4912">
            <v>1975</v>
          </cell>
          <cell r="I4912" t="str">
            <v>плоская</v>
          </cell>
          <cell r="K4912" t="str">
            <v>не имеется</v>
          </cell>
          <cell r="L4912">
            <v>5</v>
          </cell>
          <cell r="M4912">
            <v>4</v>
          </cell>
          <cell r="Q4912">
            <v>4623.3999999999996</v>
          </cell>
          <cell r="R4912">
            <v>4299.5</v>
          </cell>
          <cell r="S4912">
            <v>4623.3999999999996</v>
          </cell>
          <cell r="T4912">
            <v>157</v>
          </cell>
        </row>
        <row r="4913">
          <cell r="C4913" t="str">
            <v>город Пермь</v>
          </cell>
          <cell r="D4913" t="str">
            <v>г. Пермь, ул. Генерала Панфилова, д. 16</v>
          </cell>
          <cell r="E4913" t="b">
            <v>1</v>
          </cell>
          <cell r="F4913">
            <v>1963</v>
          </cell>
          <cell r="H4913" t="str">
            <v>Кирпич</v>
          </cell>
          <cell r="L4913">
            <v>5</v>
          </cell>
          <cell r="M4913">
            <v>4</v>
          </cell>
          <cell r="Q4913">
            <v>3466.7</v>
          </cell>
          <cell r="R4913">
            <v>3170.7</v>
          </cell>
          <cell r="S4913">
            <v>2819.1</v>
          </cell>
          <cell r="T4913">
            <v>186</v>
          </cell>
        </row>
        <row r="4914">
          <cell r="C4914" t="str">
            <v>город Пермь</v>
          </cell>
          <cell r="D4914" t="str">
            <v>г. Пермь, ул. Генерала Панфилова, д. 18</v>
          </cell>
          <cell r="E4914" t="b">
            <v>1</v>
          </cell>
          <cell r="F4914">
            <v>1962</v>
          </cell>
          <cell r="H4914" t="str">
            <v>Кирпич</v>
          </cell>
          <cell r="L4914">
            <v>5</v>
          </cell>
          <cell r="M4914">
            <v>3</v>
          </cell>
          <cell r="Q4914">
            <v>2746.7</v>
          </cell>
          <cell r="R4914">
            <v>2518.2000000000003</v>
          </cell>
          <cell r="S4914">
            <v>2445.8000000000002</v>
          </cell>
          <cell r="T4914">
            <v>142</v>
          </cell>
        </row>
        <row r="4915">
          <cell r="C4915" t="str">
            <v>город Пермь</v>
          </cell>
          <cell r="D4915" t="str">
            <v>г. Пермь, ул. Генерала Панфилова, д. 19</v>
          </cell>
          <cell r="E4915" t="b">
            <v>0</v>
          </cell>
          <cell r="F4915">
            <v>2013</v>
          </cell>
          <cell r="H4915" t="str">
            <v>кирпич</v>
          </cell>
          <cell r="I4915" t="str">
            <v>плоская</v>
          </cell>
          <cell r="L4915">
            <v>9</v>
          </cell>
          <cell r="M4915">
            <v>1</v>
          </cell>
          <cell r="N4915">
            <v>2</v>
          </cell>
          <cell r="O4915">
            <v>1</v>
          </cell>
          <cell r="P4915">
            <v>1</v>
          </cell>
          <cell r="Q4915">
            <v>5245</v>
          </cell>
          <cell r="R4915">
            <v>5425</v>
          </cell>
          <cell r="S4915">
            <v>2975.5</v>
          </cell>
        </row>
        <row r="4916">
          <cell r="C4916" t="str">
            <v>город Пермь</v>
          </cell>
          <cell r="D4916" t="str">
            <v>г. Пермь, ул. Генерала Панфилова, д. 11А</v>
          </cell>
          <cell r="E4916" t="b">
            <v>1</v>
          </cell>
          <cell r="F4916">
            <v>1990</v>
          </cell>
          <cell r="H4916" t="str">
            <v>Панель</v>
          </cell>
          <cell r="L4916">
            <v>5</v>
          </cell>
          <cell r="M4916">
            <v>6</v>
          </cell>
          <cell r="Q4916">
            <v>4479.5</v>
          </cell>
          <cell r="R4916">
            <v>3916.1</v>
          </cell>
          <cell r="S4916">
            <v>3916.1</v>
          </cell>
          <cell r="T4916">
            <v>216</v>
          </cell>
        </row>
        <row r="4917">
          <cell r="C4917" t="str">
            <v>город Пермь</v>
          </cell>
          <cell r="D4917" t="str">
            <v>г. Пермь, ул. Генерала Панфилова, д. 13А</v>
          </cell>
          <cell r="E4917" t="b">
            <v>1</v>
          </cell>
          <cell r="F4917">
            <v>1989</v>
          </cell>
          <cell r="H4917" t="str">
            <v>Панель</v>
          </cell>
          <cell r="L4917">
            <v>5</v>
          </cell>
          <cell r="M4917">
            <v>6</v>
          </cell>
          <cell r="Q4917">
            <v>4495.7</v>
          </cell>
          <cell r="R4917">
            <v>3931.9</v>
          </cell>
          <cell r="S4917">
            <v>3895.1</v>
          </cell>
          <cell r="T4917">
            <v>225</v>
          </cell>
        </row>
        <row r="4918">
          <cell r="C4918" t="str">
            <v>город Пермь</v>
          </cell>
          <cell r="D4918" t="str">
            <v>г. Пермь, ул. Генерала Панфилова, д. 14</v>
          </cell>
          <cell r="E4918" t="b">
            <v>1</v>
          </cell>
          <cell r="F4918">
            <v>1994</v>
          </cell>
          <cell r="I4918" t="str">
            <v>плоская</v>
          </cell>
          <cell r="K4918" t="str">
            <v>не имеется</v>
          </cell>
          <cell r="L4918">
            <v>10</v>
          </cell>
          <cell r="M4918">
            <v>4</v>
          </cell>
          <cell r="N4918">
            <v>4</v>
          </cell>
          <cell r="O4918">
            <v>4</v>
          </cell>
          <cell r="Q4918">
            <v>9703.2000000000007</v>
          </cell>
          <cell r="R4918">
            <v>8414.1</v>
          </cell>
          <cell r="S4918">
            <v>8361.9</v>
          </cell>
          <cell r="T4918">
            <v>486</v>
          </cell>
        </row>
        <row r="4919">
          <cell r="C4919" t="str">
            <v>город Пермь</v>
          </cell>
          <cell r="D4919" t="str">
            <v>г. Пермь, ул. Генерала Панфилова, д. 17Б</v>
          </cell>
          <cell r="E4919" t="b">
            <v>1</v>
          </cell>
          <cell r="F4919">
            <v>1990</v>
          </cell>
          <cell r="H4919" t="str">
            <v>Панель</v>
          </cell>
          <cell r="L4919">
            <v>5</v>
          </cell>
          <cell r="M4919">
            <v>6</v>
          </cell>
          <cell r="Q4919">
            <v>4471.8999999999996</v>
          </cell>
          <cell r="R4919">
            <v>3905.9</v>
          </cell>
          <cell r="S4919">
            <v>3905.9</v>
          </cell>
          <cell r="T4919">
            <v>232</v>
          </cell>
        </row>
        <row r="4920">
          <cell r="C4920" t="str">
            <v>город Пермь</v>
          </cell>
          <cell r="D4920" t="str">
            <v>г. Пермь, ул. Генерала Панфилова, д. 4А</v>
          </cell>
          <cell r="E4920" t="b">
            <v>1</v>
          </cell>
          <cell r="F4920">
            <v>1987</v>
          </cell>
          <cell r="H4920" t="str">
            <v>панель</v>
          </cell>
          <cell r="I4920" t="str">
            <v>плоская</v>
          </cell>
          <cell r="L4920">
            <v>5</v>
          </cell>
          <cell r="M4920">
            <v>6</v>
          </cell>
          <cell r="Q4920">
            <v>4484.8999999999996</v>
          </cell>
          <cell r="R4920">
            <v>4484.8999999999996</v>
          </cell>
          <cell r="S4920">
            <v>3922</v>
          </cell>
          <cell r="T4920">
            <v>245</v>
          </cell>
        </row>
        <row r="4921">
          <cell r="C4921" t="str">
            <v>город Пермь</v>
          </cell>
          <cell r="D4921" t="str">
            <v>г. Пермь, ул. Генерала Панфилова, д. 6/1</v>
          </cell>
          <cell r="E4921" t="b">
            <v>1</v>
          </cell>
          <cell r="F4921">
            <v>1987</v>
          </cell>
          <cell r="H4921" t="str">
            <v>Панели</v>
          </cell>
          <cell r="L4921">
            <v>10</v>
          </cell>
          <cell r="M4921">
            <v>5</v>
          </cell>
          <cell r="N4921">
            <v>5</v>
          </cell>
          <cell r="O4921">
            <v>5</v>
          </cell>
          <cell r="Q4921">
            <v>13852.9</v>
          </cell>
          <cell r="R4921">
            <v>11924</v>
          </cell>
          <cell r="S4921">
            <v>10882.4</v>
          </cell>
          <cell r="T4921">
            <v>548</v>
          </cell>
        </row>
        <row r="4922">
          <cell r="C4922" t="str">
            <v>город Пермь</v>
          </cell>
          <cell r="D4922" t="str">
            <v>г. Пермь, ул. Генерала Панфилова, д. 6А</v>
          </cell>
          <cell r="E4922" t="b">
            <v>1</v>
          </cell>
          <cell r="F4922">
            <v>1987</v>
          </cell>
          <cell r="H4922" t="str">
            <v>панель</v>
          </cell>
          <cell r="I4922" t="str">
            <v>плоская</v>
          </cell>
          <cell r="L4922">
            <v>5</v>
          </cell>
          <cell r="M4922">
            <v>6</v>
          </cell>
          <cell r="Q4922">
            <v>4459.2</v>
          </cell>
          <cell r="R4922">
            <v>4459.2</v>
          </cell>
          <cell r="S4922">
            <v>3895.6</v>
          </cell>
          <cell r="T4922">
            <v>225</v>
          </cell>
        </row>
        <row r="4923">
          <cell r="C4923" t="str">
            <v>город Пермь</v>
          </cell>
          <cell r="D4923" t="str">
            <v>г. Пермь, ул. Генерала Панфилова, д. 8А</v>
          </cell>
          <cell r="E4923" t="b">
            <v>1</v>
          </cell>
          <cell r="F4923">
            <v>1981</v>
          </cell>
          <cell r="H4923" t="str">
            <v>Панель</v>
          </cell>
          <cell r="L4923">
            <v>5</v>
          </cell>
          <cell r="M4923">
            <v>4</v>
          </cell>
          <cell r="Q4923">
            <v>3001.7</v>
          </cell>
          <cell r="R4923">
            <v>2625.9</v>
          </cell>
          <cell r="S4923">
            <v>2625.9</v>
          </cell>
          <cell r="T4923">
            <v>169</v>
          </cell>
        </row>
        <row r="4924">
          <cell r="C4924" t="str">
            <v>город Пермь</v>
          </cell>
          <cell r="D4924" t="str">
            <v>г. Пермь, ул. Генерала Панфилова, д. 8Б</v>
          </cell>
          <cell r="E4924" t="b">
            <v>1</v>
          </cell>
          <cell r="F4924">
            <v>1981</v>
          </cell>
          <cell r="I4924" t="str">
            <v>плоская</v>
          </cell>
          <cell r="K4924" t="str">
            <v>имеется</v>
          </cell>
          <cell r="L4924">
            <v>5</v>
          </cell>
          <cell r="M4924">
            <v>4</v>
          </cell>
          <cell r="Q4924">
            <v>2936</v>
          </cell>
          <cell r="R4924">
            <v>2633.6</v>
          </cell>
          <cell r="S4924">
            <v>2566.1</v>
          </cell>
          <cell r="T4924">
            <v>151</v>
          </cell>
        </row>
        <row r="4925">
          <cell r="C4925" t="str">
            <v>город Пермь</v>
          </cell>
          <cell r="D4925" t="str">
            <v>г. Пермь, ул. Генерала Черняховского, д. 21</v>
          </cell>
          <cell r="E4925" t="b">
            <v>1</v>
          </cell>
          <cell r="F4925">
            <v>1961</v>
          </cell>
          <cell r="H4925" t="str">
            <v>Кирпич</v>
          </cell>
          <cell r="L4925">
            <v>4</v>
          </cell>
          <cell r="M4925">
            <v>3</v>
          </cell>
          <cell r="Q4925">
            <v>5313.6</v>
          </cell>
          <cell r="R4925">
            <v>2559</v>
          </cell>
          <cell r="S4925">
            <v>2559</v>
          </cell>
          <cell r="T4925">
            <v>65</v>
          </cell>
        </row>
        <row r="4926">
          <cell r="C4926" t="str">
            <v>город Пермь</v>
          </cell>
          <cell r="D4926" t="str">
            <v>г. Пермь, ул. Генерала Черняховского, д. 25</v>
          </cell>
          <cell r="E4926" t="b">
            <v>1</v>
          </cell>
          <cell r="F4926">
            <v>1964</v>
          </cell>
          <cell r="H4926" t="str">
            <v>кирпич</v>
          </cell>
          <cell r="L4926">
            <v>5</v>
          </cell>
          <cell r="M4926">
            <v>4</v>
          </cell>
          <cell r="Q4926">
            <v>3189</v>
          </cell>
          <cell r="R4926">
            <v>2108.4</v>
          </cell>
          <cell r="S4926">
            <v>2108.4</v>
          </cell>
          <cell r="T4926">
            <v>154</v>
          </cell>
        </row>
        <row r="4927">
          <cell r="C4927" t="str">
            <v>город Пермь</v>
          </cell>
          <cell r="D4927" t="str">
            <v>г. Пермь, ул. Генерала Черняховского, д. 27</v>
          </cell>
          <cell r="E4927" t="b">
            <v>1</v>
          </cell>
          <cell r="F4927">
            <v>1964</v>
          </cell>
          <cell r="H4927" t="str">
            <v>кирпич</v>
          </cell>
          <cell r="L4927">
            <v>5</v>
          </cell>
          <cell r="M4927">
            <v>4</v>
          </cell>
          <cell r="Q4927">
            <v>3560.4</v>
          </cell>
          <cell r="R4927">
            <v>3248.6</v>
          </cell>
          <cell r="S4927">
            <v>3248.6</v>
          </cell>
          <cell r="T4927">
            <v>167</v>
          </cell>
        </row>
        <row r="4928">
          <cell r="C4928" t="str">
            <v>город Пермь</v>
          </cell>
          <cell r="D4928" t="str">
            <v>г. Пермь, ул. Генерала Черняховского, д. 28</v>
          </cell>
          <cell r="E4928" t="b">
            <v>1</v>
          </cell>
          <cell r="F4928">
            <v>1959</v>
          </cell>
          <cell r="H4928" t="str">
            <v>Кирпич</v>
          </cell>
          <cell r="L4928">
            <v>2</v>
          </cell>
          <cell r="M4928">
            <v>4</v>
          </cell>
          <cell r="Q4928">
            <v>718.8</v>
          </cell>
          <cell r="R4928">
            <v>671.6</v>
          </cell>
          <cell r="S4928">
            <v>454</v>
          </cell>
          <cell r="T4928">
            <v>41</v>
          </cell>
        </row>
        <row r="4929">
          <cell r="C4929" t="str">
            <v>город Пермь</v>
          </cell>
          <cell r="D4929" t="str">
            <v>г. Пермь, ул. Генерала Черняховского, д. 29</v>
          </cell>
          <cell r="E4929" t="b">
            <v>1</v>
          </cell>
          <cell r="F4929">
            <v>1966</v>
          </cell>
          <cell r="H4929" t="str">
            <v>Кирпич</v>
          </cell>
          <cell r="L4929">
            <v>5</v>
          </cell>
          <cell r="M4929">
            <v>4</v>
          </cell>
          <cell r="Q4929">
            <v>3558.8</v>
          </cell>
          <cell r="R4929">
            <v>3212.8</v>
          </cell>
          <cell r="S4929">
            <v>3212.8</v>
          </cell>
          <cell r="T4929">
            <v>181</v>
          </cell>
        </row>
        <row r="4930">
          <cell r="C4930" t="str">
            <v>город Пермь</v>
          </cell>
          <cell r="D4930" t="str">
            <v>г. Пермь, ул. Генерала Черняховского, д. 30</v>
          </cell>
          <cell r="E4930" t="b">
            <v>1</v>
          </cell>
          <cell r="F4930">
            <v>1957</v>
          </cell>
          <cell r="H4930" t="str">
            <v>Кирпич</v>
          </cell>
          <cell r="L4930">
            <v>2</v>
          </cell>
          <cell r="M4930">
            <v>1</v>
          </cell>
          <cell r="Q4930">
            <v>712.9</v>
          </cell>
          <cell r="R4930">
            <v>660.9</v>
          </cell>
          <cell r="S4930">
            <v>652.30999999999995</v>
          </cell>
          <cell r="T4930">
            <v>12</v>
          </cell>
        </row>
        <row r="4931">
          <cell r="C4931" t="str">
            <v>город Пермь</v>
          </cell>
          <cell r="D4931" t="str">
            <v>г. Пермь, ул. Генерала Черняховского, д. 35</v>
          </cell>
          <cell r="E4931" t="b">
            <v>1</v>
          </cell>
          <cell r="F4931">
            <v>1968</v>
          </cell>
          <cell r="H4931" t="str">
            <v>Кирпич</v>
          </cell>
          <cell r="L4931">
            <v>5</v>
          </cell>
          <cell r="M4931">
            <v>4</v>
          </cell>
          <cell r="Q4931">
            <v>3678.2</v>
          </cell>
          <cell r="R4931">
            <v>3389.2999999999997</v>
          </cell>
          <cell r="S4931">
            <v>3389.3</v>
          </cell>
          <cell r="T4931">
            <v>200</v>
          </cell>
        </row>
        <row r="4932">
          <cell r="C4932" t="str">
            <v>город Пермь</v>
          </cell>
          <cell r="D4932" t="str">
            <v>г. Пермь, ул. Генерала Черняховского, д. 45</v>
          </cell>
          <cell r="E4932" t="b">
            <v>1</v>
          </cell>
          <cell r="F4932">
            <v>2008</v>
          </cell>
          <cell r="I4932" t="str">
            <v>плоская</v>
          </cell>
          <cell r="K4932" t="str">
            <v>имеется</v>
          </cell>
          <cell r="L4932">
            <v>10</v>
          </cell>
          <cell r="M4932">
            <v>2</v>
          </cell>
          <cell r="N4932">
            <v>2</v>
          </cell>
          <cell r="O4932">
            <v>2</v>
          </cell>
          <cell r="Q4932">
            <v>6347.4</v>
          </cell>
          <cell r="R4932">
            <v>2629.3</v>
          </cell>
          <cell r="S4932">
            <v>4936</v>
          </cell>
          <cell r="T4932">
            <v>188</v>
          </cell>
        </row>
        <row r="4933">
          <cell r="C4933" t="str">
            <v>город Пермь</v>
          </cell>
          <cell r="D4933" t="str">
            <v>г. Пермь, ул. Генерала Черняховского, д. 47</v>
          </cell>
          <cell r="E4933" t="b">
            <v>1</v>
          </cell>
          <cell r="F4933">
            <v>2020</v>
          </cell>
          <cell r="I4933" t="str">
            <v>плоская</v>
          </cell>
          <cell r="L4933">
            <v>18</v>
          </cell>
          <cell r="M4933">
            <v>5</v>
          </cell>
          <cell r="N4933">
            <v>10</v>
          </cell>
          <cell r="O4933">
            <v>5</v>
          </cell>
          <cell r="P4933">
            <v>5</v>
          </cell>
          <cell r="Q4933">
            <v>10053.200000000001</v>
          </cell>
          <cell r="R4933">
            <v>6297.9</v>
          </cell>
          <cell r="S4933">
            <v>6297.9</v>
          </cell>
        </row>
        <row r="4934">
          <cell r="C4934" t="str">
            <v>город Пермь</v>
          </cell>
          <cell r="D4934" t="str">
            <v>г. Пермь, ул. Генерала Черняховского, д. 49</v>
          </cell>
          <cell r="E4934" t="b">
            <v>1</v>
          </cell>
          <cell r="F4934">
            <v>2008</v>
          </cell>
          <cell r="I4934" t="str">
            <v>плоская</v>
          </cell>
          <cell r="L4934">
            <v>10</v>
          </cell>
          <cell r="M4934">
            <v>6</v>
          </cell>
          <cell r="N4934">
            <v>6</v>
          </cell>
          <cell r="Q4934">
            <v>16152.1</v>
          </cell>
          <cell r="R4934">
            <v>13904</v>
          </cell>
          <cell r="S4934">
            <v>13904</v>
          </cell>
        </row>
        <row r="4935">
          <cell r="C4935" t="str">
            <v>город Пермь</v>
          </cell>
          <cell r="D4935" t="str">
            <v>г. Пермь, ул. Генерала Черняховского, д. 52</v>
          </cell>
          <cell r="E4935" t="b">
            <v>1</v>
          </cell>
          <cell r="F4935">
            <v>1960</v>
          </cell>
          <cell r="H4935" t="str">
            <v>Кирпич</v>
          </cell>
          <cell r="L4935">
            <v>3</v>
          </cell>
          <cell r="M4935">
            <v>3</v>
          </cell>
          <cell r="Q4935">
            <v>1666.5</v>
          </cell>
          <cell r="R4935">
            <v>1512.4</v>
          </cell>
          <cell r="S4935">
            <v>1512.4</v>
          </cell>
          <cell r="T4935">
            <v>50</v>
          </cell>
        </row>
        <row r="4936">
          <cell r="C4936" t="str">
            <v>город Пермь</v>
          </cell>
          <cell r="D4936" t="str">
            <v>г. Пермь, ул. Генерала Черняховского, д. 53</v>
          </cell>
          <cell r="E4936" t="b">
            <v>1</v>
          </cell>
          <cell r="F4936">
            <v>1991</v>
          </cell>
          <cell r="I4936" t="str">
            <v>плоская</v>
          </cell>
          <cell r="K4936" t="str">
            <v>имеется</v>
          </cell>
          <cell r="L4936">
            <v>9</v>
          </cell>
          <cell r="M4936">
            <v>6</v>
          </cell>
          <cell r="N4936">
            <v>6</v>
          </cell>
          <cell r="O4936">
            <v>6</v>
          </cell>
          <cell r="Q4936">
            <v>14721.4</v>
          </cell>
          <cell r="R4936">
            <v>12951.5</v>
          </cell>
          <cell r="S4936">
            <v>12239.6</v>
          </cell>
          <cell r="T4936">
            <v>634</v>
          </cell>
        </row>
        <row r="4937">
          <cell r="C4937" t="str">
            <v>город Пермь</v>
          </cell>
          <cell r="D4937" t="str">
            <v>г. Пермь, ул. Генерала Черняховского, д. 54</v>
          </cell>
          <cell r="E4937" t="b">
            <v>1</v>
          </cell>
          <cell r="F4937">
            <v>1960</v>
          </cell>
          <cell r="H4937" t="str">
            <v>Шлакоблоки</v>
          </cell>
          <cell r="L4937">
            <v>3</v>
          </cell>
          <cell r="M4937">
            <v>3</v>
          </cell>
          <cell r="Q4937">
            <v>1545.2</v>
          </cell>
          <cell r="R4937">
            <v>905.2</v>
          </cell>
          <cell r="S4937">
            <v>905.2</v>
          </cell>
          <cell r="T4937">
            <v>67</v>
          </cell>
        </row>
        <row r="4938">
          <cell r="C4938" t="str">
            <v>город Пермь</v>
          </cell>
          <cell r="D4938" t="str">
            <v>г. Пермь, ул. Генерала Черняховского, д. 55</v>
          </cell>
          <cell r="E4938" t="b">
            <v>1</v>
          </cell>
          <cell r="F4938">
            <v>1995</v>
          </cell>
          <cell r="I4938" t="str">
            <v>плоская</v>
          </cell>
          <cell r="K4938" t="str">
            <v>не имеется</v>
          </cell>
          <cell r="L4938">
            <v>9</v>
          </cell>
          <cell r="M4938">
            <v>3</v>
          </cell>
          <cell r="N4938">
            <v>3</v>
          </cell>
          <cell r="O4938">
            <v>3</v>
          </cell>
          <cell r="Q4938">
            <v>9153.1</v>
          </cell>
          <cell r="R4938">
            <v>7579.6</v>
          </cell>
          <cell r="S4938">
            <v>6097.22</v>
          </cell>
          <cell r="T4938">
            <v>420</v>
          </cell>
        </row>
        <row r="4939">
          <cell r="C4939" t="str">
            <v>город Пермь</v>
          </cell>
          <cell r="D4939" t="str">
            <v>г. Пермь, ул. Генерала Черняховского, д. 57</v>
          </cell>
          <cell r="E4939" t="b">
            <v>1</v>
          </cell>
          <cell r="F4939">
            <v>2011</v>
          </cell>
          <cell r="H4939" t="str">
            <v>Панель</v>
          </cell>
          <cell r="L4939">
            <v>10</v>
          </cell>
          <cell r="M4939">
            <v>8</v>
          </cell>
          <cell r="N4939">
            <v>8</v>
          </cell>
          <cell r="O4939">
            <v>8</v>
          </cell>
          <cell r="Q4939">
            <v>23056.3</v>
          </cell>
          <cell r="R4939">
            <v>18441.5</v>
          </cell>
          <cell r="S4939">
            <v>18441.5</v>
          </cell>
          <cell r="T4939">
            <v>890</v>
          </cell>
        </row>
        <row r="4940">
          <cell r="C4940" t="str">
            <v>город Пермь</v>
          </cell>
          <cell r="D4940" t="str">
            <v>г. Пермь, ул. Генерала Черняховского, д. 58</v>
          </cell>
          <cell r="E4940" t="b">
            <v>1</v>
          </cell>
          <cell r="F4940">
            <v>1992</v>
          </cell>
          <cell r="I4940" t="str">
            <v>плоская</v>
          </cell>
          <cell r="K4940" t="str">
            <v>имеется</v>
          </cell>
          <cell r="L4940">
            <v>9</v>
          </cell>
          <cell r="M4940">
            <v>3</v>
          </cell>
          <cell r="N4940">
            <v>3</v>
          </cell>
          <cell r="O4940">
            <v>3</v>
          </cell>
          <cell r="Q4940">
            <v>8150.8</v>
          </cell>
          <cell r="R4940">
            <v>4422.1000000000004</v>
          </cell>
          <cell r="S4940">
            <v>4422.1000000000004</v>
          </cell>
        </row>
        <row r="4941">
          <cell r="C4941" t="str">
            <v>город Пермь</v>
          </cell>
          <cell r="D4941" t="str">
            <v>г. Пермь, ул. Генерала Черняховского, д. 60</v>
          </cell>
          <cell r="E4941" t="b">
            <v>1</v>
          </cell>
          <cell r="F4941">
            <v>1960</v>
          </cell>
          <cell r="H4941" t="str">
            <v>кирпич</v>
          </cell>
          <cell r="L4941">
            <v>3</v>
          </cell>
          <cell r="M4941">
            <v>3</v>
          </cell>
          <cell r="Q4941">
            <v>1632.2</v>
          </cell>
          <cell r="R4941">
            <v>992.3</v>
          </cell>
          <cell r="S4941">
            <v>992.3</v>
          </cell>
          <cell r="T4941">
            <v>76</v>
          </cell>
        </row>
        <row r="4942">
          <cell r="C4942" t="str">
            <v>город Пермь</v>
          </cell>
          <cell r="D4942" t="str">
            <v>г. Пермь, ул. Генерала Черняховского, д. 62</v>
          </cell>
          <cell r="E4942" t="b">
            <v>1</v>
          </cell>
          <cell r="F4942">
            <v>1960</v>
          </cell>
          <cell r="G4942">
            <v>2017</v>
          </cell>
          <cell r="H4942" t="str">
            <v>Шлакоблоки</v>
          </cell>
          <cell r="L4942">
            <v>3</v>
          </cell>
          <cell r="M4942">
            <v>3</v>
          </cell>
          <cell r="Q4942">
            <v>1632.2</v>
          </cell>
          <cell r="R4942">
            <v>992.3</v>
          </cell>
          <cell r="S4942">
            <v>992.3</v>
          </cell>
          <cell r="T4942">
            <v>65</v>
          </cell>
        </row>
        <row r="4943">
          <cell r="C4943" t="str">
            <v>город Пермь</v>
          </cell>
          <cell r="D4943" t="str">
            <v>г. Пермь, ул. Генерала Черняховского, д. 64</v>
          </cell>
          <cell r="E4943" t="b">
            <v>1</v>
          </cell>
          <cell r="F4943">
            <v>1960</v>
          </cell>
          <cell r="H4943" t="str">
            <v>Шлакоблоки</v>
          </cell>
          <cell r="L4943">
            <v>4</v>
          </cell>
          <cell r="M4943">
            <v>3</v>
          </cell>
          <cell r="Q4943">
            <v>1551.6</v>
          </cell>
          <cell r="R4943">
            <v>1192.5</v>
          </cell>
          <cell r="S4943">
            <v>1192.5</v>
          </cell>
          <cell r="T4943">
            <v>74</v>
          </cell>
        </row>
        <row r="4944">
          <cell r="C4944" t="str">
            <v>город Пермь</v>
          </cell>
          <cell r="D4944" t="str">
            <v>г. Пермь, ул. Генерала Черняховского, д. 74</v>
          </cell>
          <cell r="E4944" t="b">
            <v>1</v>
          </cell>
          <cell r="F4944">
            <v>1972</v>
          </cell>
          <cell r="I4944" t="str">
            <v>плоская</v>
          </cell>
          <cell r="K4944" t="str">
            <v>имеется</v>
          </cell>
          <cell r="L4944">
            <v>5</v>
          </cell>
          <cell r="M4944">
            <v>6</v>
          </cell>
          <cell r="Q4944">
            <v>5942.7</v>
          </cell>
          <cell r="R4944">
            <v>5488.1</v>
          </cell>
          <cell r="S4944">
            <v>5491.7</v>
          </cell>
          <cell r="T4944">
            <v>203</v>
          </cell>
        </row>
        <row r="4945">
          <cell r="C4945" t="str">
            <v>город Пермь</v>
          </cell>
          <cell r="D4945" t="str">
            <v>г. Пермь, ул. Генерала Черняховского, д. 76</v>
          </cell>
          <cell r="E4945" t="b">
            <v>1</v>
          </cell>
          <cell r="F4945">
            <v>1970</v>
          </cell>
          <cell r="I4945" t="str">
            <v>плоская</v>
          </cell>
          <cell r="K4945" t="str">
            <v>имеется</v>
          </cell>
          <cell r="L4945">
            <v>5</v>
          </cell>
          <cell r="M4945">
            <v>6</v>
          </cell>
          <cell r="Q4945">
            <v>6587.4</v>
          </cell>
          <cell r="R4945">
            <v>6181.2</v>
          </cell>
          <cell r="S4945">
            <v>6138.8</v>
          </cell>
          <cell r="T4945">
            <v>169</v>
          </cell>
        </row>
        <row r="4946">
          <cell r="C4946" t="str">
            <v>город Пермь</v>
          </cell>
          <cell r="D4946" t="str">
            <v>г. Пермь, ул. Генерала Черняховского, д. 78</v>
          </cell>
          <cell r="E4946" t="b">
            <v>1</v>
          </cell>
          <cell r="F4946">
            <v>1978</v>
          </cell>
          <cell r="I4946" t="str">
            <v>плоская</v>
          </cell>
          <cell r="K4946" t="str">
            <v>не имеется</v>
          </cell>
          <cell r="L4946">
            <v>5</v>
          </cell>
          <cell r="M4946">
            <v>6</v>
          </cell>
          <cell r="Q4946">
            <v>5940.9</v>
          </cell>
          <cell r="R4946">
            <v>5404.4</v>
          </cell>
          <cell r="S4946">
            <v>3224.2</v>
          </cell>
          <cell r="T4946">
            <v>204</v>
          </cell>
        </row>
        <row r="4947">
          <cell r="C4947" t="str">
            <v>город Пермь</v>
          </cell>
          <cell r="D4947" t="str">
            <v>г. Пермь, ул. Генерала Черняховского, д. 82</v>
          </cell>
          <cell r="E4947" t="b">
            <v>1</v>
          </cell>
          <cell r="F4947">
            <v>1971</v>
          </cell>
          <cell r="H4947" t="str">
            <v>Кирпич</v>
          </cell>
          <cell r="L4947">
            <v>5</v>
          </cell>
          <cell r="M4947">
            <v>6</v>
          </cell>
          <cell r="Q4947">
            <v>4991.1000000000004</v>
          </cell>
          <cell r="R4947">
            <v>3700</v>
          </cell>
          <cell r="S4947">
            <v>3700</v>
          </cell>
          <cell r="T4947">
            <v>270</v>
          </cell>
        </row>
        <row r="4948">
          <cell r="C4948" t="str">
            <v>город Пермь</v>
          </cell>
          <cell r="D4948" t="str">
            <v>г. Пермь, ул. Генерала Черняховского, д. 84</v>
          </cell>
          <cell r="E4948" t="b">
            <v>1</v>
          </cell>
          <cell r="F4948">
            <v>1973</v>
          </cell>
          <cell r="H4948" t="str">
            <v>Кирпич</v>
          </cell>
          <cell r="L4948">
            <v>5</v>
          </cell>
          <cell r="M4948">
            <v>4</v>
          </cell>
          <cell r="Q4948">
            <v>3022.4</v>
          </cell>
          <cell r="R4948">
            <v>2557.8000000000002</v>
          </cell>
          <cell r="S4948">
            <v>2557.8000000000002</v>
          </cell>
          <cell r="T4948">
            <v>133</v>
          </cell>
        </row>
        <row r="4949">
          <cell r="C4949" t="str">
            <v>город Пермь</v>
          </cell>
          <cell r="D4949" t="str">
            <v>г. Пермь, ул. Генерала Черняховского, д. 86</v>
          </cell>
          <cell r="E4949" t="b">
            <v>1</v>
          </cell>
          <cell r="F4949">
            <v>1973</v>
          </cell>
          <cell r="I4949" t="str">
            <v>плоская</v>
          </cell>
          <cell r="K4949" t="str">
            <v>имеется</v>
          </cell>
          <cell r="L4949">
            <v>5</v>
          </cell>
          <cell r="M4949">
            <v>6</v>
          </cell>
          <cell r="Q4949">
            <v>4417.3999999999996</v>
          </cell>
          <cell r="R4949">
            <v>3942.7</v>
          </cell>
          <cell r="S4949">
            <v>3777.9</v>
          </cell>
          <cell r="T4949">
            <v>196</v>
          </cell>
        </row>
        <row r="4950">
          <cell r="C4950" t="str">
            <v>город Пермь</v>
          </cell>
          <cell r="D4950" t="str">
            <v>г. Пермь, ул. Генерала Черняховского, д. 88</v>
          </cell>
          <cell r="E4950" t="b">
            <v>1</v>
          </cell>
          <cell r="F4950">
            <v>1975</v>
          </cell>
          <cell r="I4950" t="str">
            <v>плоская</v>
          </cell>
          <cell r="K4950" t="str">
            <v>имеется</v>
          </cell>
          <cell r="L4950">
            <v>5</v>
          </cell>
          <cell r="M4950">
            <v>16</v>
          </cell>
          <cell r="Q4950">
            <v>12753.9</v>
          </cell>
          <cell r="R4950">
            <v>11402.6</v>
          </cell>
          <cell r="S4950">
            <v>11011.4</v>
          </cell>
          <cell r="T4950">
            <v>531</v>
          </cell>
        </row>
        <row r="4951">
          <cell r="C4951" t="str">
            <v>город Пермь</v>
          </cell>
          <cell r="D4951" t="str">
            <v>г. Пермь, ул. Генерала Черняховского, д. 90</v>
          </cell>
          <cell r="E4951" t="b">
            <v>1</v>
          </cell>
          <cell r="F4951">
            <v>1976</v>
          </cell>
          <cell r="H4951" t="str">
            <v>Панель</v>
          </cell>
          <cell r="L4951">
            <v>9</v>
          </cell>
          <cell r="M4951">
            <v>2</v>
          </cell>
          <cell r="N4951">
            <v>2</v>
          </cell>
          <cell r="O4951">
            <v>2</v>
          </cell>
          <cell r="Q4951">
            <v>4645.2</v>
          </cell>
          <cell r="R4951">
            <v>4043.7</v>
          </cell>
          <cell r="S4951">
            <v>4043.7</v>
          </cell>
          <cell r="T4951">
            <v>179</v>
          </cell>
        </row>
        <row r="4952">
          <cell r="C4952" t="str">
            <v>город Пермь</v>
          </cell>
          <cell r="D4952" t="str">
            <v>г. Пермь, ул. Генерала Черняховского, д. 92</v>
          </cell>
          <cell r="E4952" t="b">
            <v>1</v>
          </cell>
          <cell r="F4952">
            <v>1979</v>
          </cell>
          <cell r="H4952" t="str">
            <v>Панель</v>
          </cell>
          <cell r="L4952">
            <v>9</v>
          </cell>
          <cell r="M4952">
            <v>2</v>
          </cell>
          <cell r="N4952">
            <v>2</v>
          </cell>
          <cell r="O4952">
            <v>2</v>
          </cell>
          <cell r="Q4952">
            <v>4677.6000000000004</v>
          </cell>
          <cell r="R4952">
            <v>4061.8</v>
          </cell>
          <cell r="S4952">
            <v>4061.8</v>
          </cell>
          <cell r="T4952">
            <v>202</v>
          </cell>
        </row>
        <row r="4953">
          <cell r="C4953" t="str">
            <v>город Пермь</v>
          </cell>
          <cell r="D4953" t="str">
            <v>г. Пермь, ул. Генерала Черняховского, д. 94</v>
          </cell>
          <cell r="E4953" t="b">
            <v>1</v>
          </cell>
          <cell r="F4953">
            <v>1977</v>
          </cell>
          <cell r="H4953" t="str">
            <v>Панель</v>
          </cell>
          <cell r="L4953">
            <v>9</v>
          </cell>
          <cell r="M4953">
            <v>2</v>
          </cell>
          <cell r="N4953">
            <v>2</v>
          </cell>
          <cell r="O4953">
            <v>2</v>
          </cell>
          <cell r="Q4953">
            <v>4630.1000000000004</v>
          </cell>
          <cell r="R4953">
            <v>4061.5000000000005</v>
          </cell>
          <cell r="S4953">
            <v>4061.5</v>
          </cell>
          <cell r="T4953">
            <v>210</v>
          </cell>
        </row>
        <row r="4954">
          <cell r="C4954" t="str">
            <v>город Пермь</v>
          </cell>
          <cell r="D4954" t="str">
            <v>г. Пермь, ул. Генерала Черняховского, д. 45А</v>
          </cell>
          <cell r="E4954" t="b">
            <v>1</v>
          </cell>
          <cell r="F4954">
            <v>2015</v>
          </cell>
          <cell r="I4954" t="str">
            <v>плоская</v>
          </cell>
          <cell r="L4954">
            <v>16</v>
          </cell>
          <cell r="M4954">
            <v>4</v>
          </cell>
          <cell r="N4954">
            <v>4</v>
          </cell>
          <cell r="Q4954">
            <v>24574.2</v>
          </cell>
          <cell r="R4954">
            <v>12640</v>
          </cell>
          <cell r="S4954">
            <v>12640</v>
          </cell>
        </row>
        <row r="4955">
          <cell r="C4955" t="str">
            <v>город Пермь</v>
          </cell>
          <cell r="D4955" t="str">
            <v>г. Пермь, ул. Генерала Черняховского, д. 72А</v>
          </cell>
          <cell r="E4955" t="b">
            <v>1</v>
          </cell>
          <cell r="F4955">
            <v>1983</v>
          </cell>
          <cell r="H4955" t="str">
            <v>Кирпич</v>
          </cell>
          <cell r="L4955">
            <v>9</v>
          </cell>
          <cell r="M4955">
            <v>1</v>
          </cell>
          <cell r="N4955">
            <v>1</v>
          </cell>
          <cell r="O4955">
            <v>1</v>
          </cell>
          <cell r="Q4955">
            <v>6737.4</v>
          </cell>
          <cell r="R4955">
            <v>5524.8</v>
          </cell>
          <cell r="S4955">
            <v>5524.8</v>
          </cell>
          <cell r="T4955">
            <v>385</v>
          </cell>
        </row>
        <row r="4956">
          <cell r="C4956" t="str">
            <v>город Пермь</v>
          </cell>
          <cell r="D4956" t="str">
            <v>г. Пермь, ул. Генерала Черняховского, д. 74/2</v>
          </cell>
          <cell r="E4956" t="b">
            <v>1</v>
          </cell>
          <cell r="F4956">
            <v>1974</v>
          </cell>
          <cell r="I4956" t="str">
            <v>плоская</v>
          </cell>
          <cell r="K4956" t="str">
            <v>имеется</v>
          </cell>
          <cell r="L4956">
            <v>5</v>
          </cell>
          <cell r="M4956">
            <v>8</v>
          </cell>
          <cell r="Q4956">
            <v>6520.4</v>
          </cell>
          <cell r="R4956">
            <v>5773</v>
          </cell>
          <cell r="S4956">
            <v>5720.25</v>
          </cell>
          <cell r="T4956">
            <v>293</v>
          </cell>
        </row>
        <row r="4957">
          <cell r="C4957" t="str">
            <v>город Пермь</v>
          </cell>
          <cell r="D4957" t="str">
            <v>г. Пермь, ул. Генерала Черняховского, д. 74/3</v>
          </cell>
          <cell r="E4957" t="b">
            <v>1</v>
          </cell>
          <cell r="F4957">
            <v>1974</v>
          </cell>
          <cell r="H4957" t="str">
            <v>Панель</v>
          </cell>
          <cell r="L4957">
            <v>5</v>
          </cell>
          <cell r="M4957">
            <v>4</v>
          </cell>
          <cell r="Q4957">
            <v>3090.6</v>
          </cell>
          <cell r="R4957">
            <v>2028.6</v>
          </cell>
          <cell r="S4957">
            <v>2028.6</v>
          </cell>
          <cell r="T4957">
            <v>139</v>
          </cell>
        </row>
        <row r="4958">
          <cell r="C4958" t="str">
            <v>город Пермь</v>
          </cell>
          <cell r="D4958" t="str">
            <v>г. Пермь, ул. Геологов, д. 1</v>
          </cell>
          <cell r="E4958" t="b">
            <v>1</v>
          </cell>
          <cell r="F4958">
            <v>1970</v>
          </cell>
          <cell r="H4958" t="str">
            <v>Панель</v>
          </cell>
          <cell r="L4958">
            <v>5</v>
          </cell>
          <cell r="M4958">
            <v>8</v>
          </cell>
          <cell r="Q4958">
            <v>5771</v>
          </cell>
          <cell r="R4958">
            <v>5067.2</v>
          </cell>
          <cell r="S4958">
            <v>4785.5</v>
          </cell>
          <cell r="T4958">
            <v>291</v>
          </cell>
        </row>
        <row r="4959">
          <cell r="C4959" t="str">
            <v>город Пермь</v>
          </cell>
          <cell r="D4959" t="str">
            <v>г. Пермь, ул. Геологов, д. 3</v>
          </cell>
          <cell r="E4959" t="b">
            <v>1</v>
          </cell>
          <cell r="F4959">
            <v>1970</v>
          </cell>
          <cell r="H4959" t="str">
            <v>панели</v>
          </cell>
          <cell r="I4959" t="str">
            <v>плоская</v>
          </cell>
          <cell r="K4959" t="str">
            <v>имеется</v>
          </cell>
          <cell r="L4959">
            <v>5</v>
          </cell>
          <cell r="M4959">
            <v>8</v>
          </cell>
          <cell r="Q4959">
            <v>5733.1</v>
          </cell>
          <cell r="R4959">
            <v>5127.5</v>
          </cell>
          <cell r="S4959">
            <v>511.4</v>
          </cell>
        </row>
        <row r="4960">
          <cell r="C4960" t="str">
            <v>город Пермь</v>
          </cell>
          <cell r="D4960" t="str">
            <v>г. Пермь, ул. Геологов, д. 4</v>
          </cell>
          <cell r="E4960" t="b">
            <v>1</v>
          </cell>
          <cell r="F4960">
            <v>1997</v>
          </cell>
          <cell r="H4960" t="str">
            <v>Кирпич</v>
          </cell>
          <cell r="L4960">
            <v>10</v>
          </cell>
          <cell r="M4960">
            <v>2</v>
          </cell>
          <cell r="N4960">
            <v>2</v>
          </cell>
          <cell r="O4960">
            <v>2</v>
          </cell>
          <cell r="Q4960">
            <v>4358.8</v>
          </cell>
          <cell r="R4960">
            <v>3451.6</v>
          </cell>
          <cell r="S4960">
            <v>3451.6</v>
          </cell>
          <cell r="T4960">
            <v>145</v>
          </cell>
        </row>
        <row r="4961">
          <cell r="C4961" t="str">
            <v>город Пермь</v>
          </cell>
          <cell r="D4961" t="str">
            <v>г. Пермь, ул. Геологов, д. 5</v>
          </cell>
          <cell r="E4961" t="b">
            <v>1</v>
          </cell>
          <cell r="F4961">
            <v>1970</v>
          </cell>
          <cell r="H4961" t="str">
            <v>Панель</v>
          </cell>
          <cell r="L4961">
            <v>5</v>
          </cell>
          <cell r="M4961">
            <v>6</v>
          </cell>
          <cell r="Q4961">
            <v>4418.7</v>
          </cell>
          <cell r="R4961">
            <v>3907.2999999999997</v>
          </cell>
          <cell r="S4961">
            <v>3813.1</v>
          </cell>
          <cell r="T4961">
            <v>249</v>
          </cell>
        </row>
        <row r="4962">
          <cell r="C4962" t="str">
            <v>город Пермь</v>
          </cell>
          <cell r="D4962" t="str">
            <v>г. Пермь, ул. Геологов, д. 8</v>
          </cell>
          <cell r="E4962" t="b">
            <v>1</v>
          </cell>
          <cell r="F4962">
            <v>1983</v>
          </cell>
          <cell r="H4962" t="str">
            <v>Кирпич</v>
          </cell>
          <cell r="L4962">
            <v>9</v>
          </cell>
          <cell r="M4962">
            <v>4</v>
          </cell>
          <cell r="N4962">
            <v>4</v>
          </cell>
          <cell r="O4962">
            <v>4</v>
          </cell>
          <cell r="Q4962">
            <v>9817</v>
          </cell>
          <cell r="R4962">
            <v>8742</v>
          </cell>
          <cell r="S4962">
            <v>8568.5</v>
          </cell>
          <cell r="T4962">
            <v>377</v>
          </cell>
        </row>
        <row r="4963">
          <cell r="C4963" t="str">
            <v>город Пермь</v>
          </cell>
          <cell r="D4963" t="str">
            <v>г. Пермь, ул. Геологов, д. 9</v>
          </cell>
          <cell r="E4963" t="b">
            <v>1</v>
          </cell>
          <cell r="F4963">
            <v>1970</v>
          </cell>
          <cell r="H4963" t="str">
            <v>Панель</v>
          </cell>
          <cell r="L4963">
            <v>5</v>
          </cell>
          <cell r="M4963">
            <v>8</v>
          </cell>
          <cell r="Q4963">
            <v>5654.5</v>
          </cell>
          <cell r="R4963">
            <v>5131.7</v>
          </cell>
          <cell r="S4963">
            <v>5131.7</v>
          </cell>
          <cell r="T4963">
            <v>315</v>
          </cell>
        </row>
        <row r="4964">
          <cell r="C4964" t="str">
            <v>город Пермь</v>
          </cell>
          <cell r="D4964" t="str">
            <v>г. Пермь, ул. Геологов, д. 19</v>
          </cell>
          <cell r="E4964" t="b">
            <v>1</v>
          </cell>
          <cell r="F4964">
            <v>1983</v>
          </cell>
          <cell r="H4964" t="str">
            <v>Кирпич</v>
          </cell>
          <cell r="L4964">
            <v>5</v>
          </cell>
          <cell r="M4964">
            <v>10</v>
          </cell>
          <cell r="Q4964">
            <v>7392.9</v>
          </cell>
          <cell r="R4964">
            <v>6505.0999999999995</v>
          </cell>
          <cell r="S4964">
            <v>6386.9</v>
          </cell>
          <cell r="T4964">
            <v>384</v>
          </cell>
        </row>
        <row r="4965">
          <cell r="C4965" t="str">
            <v>город Пермь</v>
          </cell>
          <cell r="D4965" t="str">
            <v>г. Пермь, ул. Геологов, д. 33</v>
          </cell>
          <cell r="E4965" t="b">
            <v>1</v>
          </cell>
          <cell r="F4965">
            <v>1961</v>
          </cell>
          <cell r="H4965" t="str">
            <v>Кирпич</v>
          </cell>
          <cell r="L4965">
            <v>2</v>
          </cell>
          <cell r="M4965">
            <v>2</v>
          </cell>
          <cell r="Q4965">
            <v>666.9</v>
          </cell>
          <cell r="R4965">
            <v>619.79999999999995</v>
          </cell>
          <cell r="S4965">
            <v>619.79999999999995</v>
          </cell>
          <cell r="T4965">
            <v>31</v>
          </cell>
        </row>
        <row r="4966">
          <cell r="C4966" t="str">
            <v>город Пермь</v>
          </cell>
          <cell r="D4966" t="str">
            <v>г. Пермь, ул. Геологов, д. 11/1</v>
          </cell>
          <cell r="E4966" t="b">
            <v>1</v>
          </cell>
          <cell r="F4966">
            <v>1976</v>
          </cell>
          <cell r="H4966" t="str">
            <v>Кирпич</v>
          </cell>
          <cell r="L4966">
            <v>5</v>
          </cell>
          <cell r="M4966">
            <v>4</v>
          </cell>
          <cell r="Q4966">
            <v>3411.2</v>
          </cell>
          <cell r="R4966">
            <v>3299.1</v>
          </cell>
          <cell r="S4966">
            <v>3299.1</v>
          </cell>
          <cell r="T4966">
            <v>180</v>
          </cell>
        </row>
        <row r="4967">
          <cell r="C4967" t="str">
            <v>город Пермь</v>
          </cell>
          <cell r="D4967" t="str">
            <v>г. Пермь, ул. Геологов, д. 11/2</v>
          </cell>
          <cell r="E4967" t="b">
            <v>1</v>
          </cell>
          <cell r="F4967">
            <v>1973</v>
          </cell>
          <cell r="H4967" t="str">
            <v>кирпич</v>
          </cell>
          <cell r="I4967" t="str">
            <v>плоская</v>
          </cell>
          <cell r="J4967" t="str">
            <v>ГАЗ</v>
          </cell>
          <cell r="K4967" t="str">
            <v>имеется</v>
          </cell>
          <cell r="L4967">
            <v>5</v>
          </cell>
          <cell r="M4967">
            <v>13</v>
          </cell>
          <cell r="Q4967">
            <v>0</v>
          </cell>
        </row>
        <row r="4968">
          <cell r="C4968" t="str">
            <v>город Пермь</v>
          </cell>
          <cell r="D4968" t="str">
            <v>г. Пермь, ул. Геологов, д. 19А</v>
          </cell>
          <cell r="E4968" t="b">
            <v>1</v>
          </cell>
          <cell r="F4968">
            <v>1980</v>
          </cell>
          <cell r="H4968" t="str">
            <v>Кирпич</v>
          </cell>
          <cell r="L4968">
            <v>5</v>
          </cell>
          <cell r="M4968">
            <v>4</v>
          </cell>
          <cell r="Q4968">
            <v>2840.7</v>
          </cell>
          <cell r="R4968">
            <v>2781.7</v>
          </cell>
          <cell r="S4968">
            <v>2781.7</v>
          </cell>
          <cell r="T4968">
            <v>154</v>
          </cell>
        </row>
        <row r="4969">
          <cell r="C4969" t="str">
            <v>город Пермь</v>
          </cell>
          <cell r="D4969" t="str">
            <v>г. Пермь, ул. Героев Хасана, д. 1</v>
          </cell>
          <cell r="E4969" t="b">
            <v>1</v>
          </cell>
          <cell r="F4969">
            <v>1959</v>
          </cell>
          <cell r="H4969" t="str">
            <v>Кирпич</v>
          </cell>
          <cell r="L4969">
            <v>5</v>
          </cell>
          <cell r="M4969">
            <v>5</v>
          </cell>
          <cell r="Q4969">
            <v>4957.1000000000004</v>
          </cell>
          <cell r="R4969">
            <v>4363.7</v>
          </cell>
          <cell r="S4969">
            <v>3517.1</v>
          </cell>
          <cell r="T4969">
            <v>60</v>
          </cell>
        </row>
        <row r="4970">
          <cell r="C4970" t="str">
            <v>город Пермь</v>
          </cell>
          <cell r="D4970" t="str">
            <v>г. Пермь, ул. Героев Хасана, д. 3</v>
          </cell>
          <cell r="E4970" t="b">
            <v>1</v>
          </cell>
          <cell r="F4970">
            <v>1960</v>
          </cell>
          <cell r="H4970" t="str">
            <v>Кирпич</v>
          </cell>
          <cell r="L4970">
            <v>5</v>
          </cell>
          <cell r="M4970">
            <v>4</v>
          </cell>
          <cell r="Q4970">
            <v>3728</v>
          </cell>
          <cell r="R4970">
            <v>3474.1000000000004</v>
          </cell>
          <cell r="S4970">
            <v>2753.3</v>
          </cell>
        </row>
        <row r="4971">
          <cell r="C4971" t="str">
            <v>город Пермь</v>
          </cell>
          <cell r="D4971" t="str">
            <v>г. Пермь, ул. Героев Хасана, д. 4</v>
          </cell>
          <cell r="E4971" t="b">
            <v>1</v>
          </cell>
          <cell r="F4971">
            <v>1954</v>
          </cell>
          <cell r="H4971" t="str">
            <v>Кирпич</v>
          </cell>
          <cell r="L4971">
            <v>5</v>
          </cell>
          <cell r="M4971">
            <v>2</v>
          </cell>
          <cell r="Q4971">
            <v>2242.6</v>
          </cell>
          <cell r="R4971">
            <v>2157.8000000000002</v>
          </cell>
          <cell r="S4971">
            <v>1623.5</v>
          </cell>
          <cell r="T4971">
            <v>66</v>
          </cell>
        </row>
        <row r="4972">
          <cell r="C4972" t="str">
            <v>город Пермь</v>
          </cell>
          <cell r="D4972" t="str">
            <v>г. Пермь, ул. Героев Хасана, д. 5</v>
          </cell>
          <cell r="E4972" t="b">
            <v>1</v>
          </cell>
          <cell r="F4972">
            <v>1959</v>
          </cell>
          <cell r="H4972" t="str">
            <v>Кирпич</v>
          </cell>
          <cell r="L4972">
            <v>5</v>
          </cell>
          <cell r="M4972">
            <v>4</v>
          </cell>
          <cell r="Q4972">
            <v>3624.2</v>
          </cell>
          <cell r="R4972">
            <v>3312.7</v>
          </cell>
          <cell r="S4972">
            <v>2872.7</v>
          </cell>
          <cell r="T4972">
            <v>118</v>
          </cell>
        </row>
        <row r="4973">
          <cell r="C4973" t="str">
            <v>город Пермь</v>
          </cell>
          <cell r="D4973" t="str">
            <v>г. Пермь, ул. Героев Хасана, д. 7</v>
          </cell>
          <cell r="E4973" t="b">
            <v>1</v>
          </cell>
          <cell r="F4973">
            <v>1960</v>
          </cell>
          <cell r="H4973" t="str">
            <v>Кирпич</v>
          </cell>
          <cell r="L4973">
            <v>5</v>
          </cell>
          <cell r="M4973">
            <v>3</v>
          </cell>
          <cell r="Q4973">
            <v>3328</v>
          </cell>
          <cell r="R4973">
            <v>2591.7000000000003</v>
          </cell>
          <cell r="S4973">
            <v>2329.8000000000002</v>
          </cell>
          <cell r="T4973">
            <v>100</v>
          </cell>
        </row>
        <row r="4974">
          <cell r="C4974" t="str">
            <v>город Пермь</v>
          </cell>
          <cell r="D4974" t="str">
            <v>г. Пермь, ул. Героев Хасана, д. 8</v>
          </cell>
          <cell r="E4974" t="b">
            <v>1</v>
          </cell>
          <cell r="F4974">
            <v>1955</v>
          </cell>
          <cell r="H4974" t="str">
            <v>Кирпич</v>
          </cell>
          <cell r="L4974">
            <v>5</v>
          </cell>
          <cell r="M4974">
            <v>4</v>
          </cell>
          <cell r="Q4974">
            <v>6490.5</v>
          </cell>
          <cell r="R4974">
            <v>5552.1</v>
          </cell>
          <cell r="S4974">
            <v>4188.6000000000004</v>
          </cell>
          <cell r="T4974">
            <v>131</v>
          </cell>
        </row>
        <row r="4975">
          <cell r="C4975" t="str">
            <v>город Пермь</v>
          </cell>
          <cell r="D4975" t="str">
            <v>г. Пермь, ул. Героев Хасана, д. 10</v>
          </cell>
          <cell r="E4975" t="b">
            <v>1</v>
          </cell>
          <cell r="F4975">
            <v>1955</v>
          </cell>
          <cell r="H4975" t="str">
            <v>Кирпич</v>
          </cell>
          <cell r="L4975">
            <v>5</v>
          </cell>
          <cell r="M4975">
            <v>3</v>
          </cell>
          <cell r="Q4975">
            <v>5362.9</v>
          </cell>
          <cell r="R4975">
            <v>4936.8</v>
          </cell>
          <cell r="S4975">
            <v>4936.8</v>
          </cell>
          <cell r="T4975">
            <v>56</v>
          </cell>
        </row>
        <row r="4976">
          <cell r="C4976" t="str">
            <v>город Пермь</v>
          </cell>
          <cell r="D4976" t="str">
            <v>г. Пермь, ул. Героев Хасана, д. 11</v>
          </cell>
          <cell r="E4976" t="b">
            <v>1</v>
          </cell>
          <cell r="F4976">
            <v>1959</v>
          </cell>
          <cell r="H4976" t="str">
            <v>Кирпич</v>
          </cell>
          <cell r="L4976">
            <v>5</v>
          </cell>
          <cell r="M4976">
            <v>3</v>
          </cell>
          <cell r="Q4976">
            <v>4075.3</v>
          </cell>
          <cell r="R4976">
            <v>3299.1</v>
          </cell>
          <cell r="S4976">
            <v>3299.1</v>
          </cell>
          <cell r="T4976">
            <v>108</v>
          </cell>
        </row>
        <row r="4977">
          <cell r="C4977" t="str">
            <v>город Пермь</v>
          </cell>
          <cell r="D4977" t="str">
            <v>г. Пермь, ул. Героев Хасана, д. 11Б</v>
          </cell>
          <cell r="E4977" t="b">
            <v>1</v>
          </cell>
          <cell r="F4977">
            <v>2020</v>
          </cell>
          <cell r="H4977" t="str">
            <v>Смешанные</v>
          </cell>
          <cell r="I4977" t="str">
            <v>плоская</v>
          </cell>
          <cell r="L4977">
            <v>25</v>
          </cell>
          <cell r="M4977">
            <v>1</v>
          </cell>
          <cell r="N4977">
            <v>3</v>
          </cell>
          <cell r="O4977">
            <v>2</v>
          </cell>
          <cell r="P4977">
            <v>1</v>
          </cell>
          <cell r="Q4977">
            <v>17285.900000000001</v>
          </cell>
          <cell r="R4977">
            <v>17285.900000000001</v>
          </cell>
          <cell r="S4977">
            <v>16824.3</v>
          </cell>
        </row>
        <row r="4978">
          <cell r="C4978" t="str">
            <v>город Пермь</v>
          </cell>
          <cell r="D4978" t="str">
            <v>г. Пермь, ул. Героев Хасана, д. 12</v>
          </cell>
          <cell r="E4978" t="b">
            <v>1</v>
          </cell>
          <cell r="F4978">
            <v>1955</v>
          </cell>
          <cell r="H4978" t="str">
            <v>Кирпич</v>
          </cell>
          <cell r="L4978">
            <v>5</v>
          </cell>
          <cell r="M4978">
            <v>3</v>
          </cell>
          <cell r="Q4978">
            <v>5132.6000000000004</v>
          </cell>
          <cell r="R4978">
            <v>4911</v>
          </cell>
          <cell r="S4978">
            <v>4911</v>
          </cell>
          <cell r="T4978">
            <v>130</v>
          </cell>
        </row>
        <row r="4979">
          <cell r="C4979" t="str">
            <v>город Пермь</v>
          </cell>
          <cell r="D4979" t="str">
            <v>г. Пермь, ул. Героев Хасана, д. 13</v>
          </cell>
          <cell r="E4979" t="b">
            <v>1</v>
          </cell>
          <cell r="F4979">
            <v>1962</v>
          </cell>
          <cell r="H4979" t="str">
            <v>Кирпич</v>
          </cell>
          <cell r="L4979">
            <v>5</v>
          </cell>
          <cell r="M4979">
            <v>4</v>
          </cell>
          <cell r="Q4979">
            <v>3208.2</v>
          </cell>
          <cell r="R4979">
            <v>3208.2</v>
          </cell>
          <cell r="S4979">
            <v>3208.2</v>
          </cell>
          <cell r="T4979">
            <v>120</v>
          </cell>
        </row>
        <row r="4980">
          <cell r="C4980" t="str">
            <v>город Пермь</v>
          </cell>
          <cell r="D4980" t="str">
            <v>г. Пермь, ул. Героев Хасана, д. 15</v>
          </cell>
          <cell r="E4980" t="b">
            <v>1</v>
          </cell>
          <cell r="F4980">
            <v>1959</v>
          </cell>
          <cell r="H4980" t="str">
            <v>Кирпич</v>
          </cell>
          <cell r="L4980">
            <v>5</v>
          </cell>
          <cell r="M4980">
            <v>4</v>
          </cell>
          <cell r="Q4980">
            <v>3204.4</v>
          </cell>
          <cell r="R4980">
            <v>2928.4</v>
          </cell>
          <cell r="S4980">
            <v>2928.4</v>
          </cell>
          <cell r="T4980">
            <v>286</v>
          </cell>
        </row>
        <row r="4981">
          <cell r="C4981" t="str">
            <v>город Пермь</v>
          </cell>
          <cell r="D4981" t="str">
            <v>г. Пермь, ул. Героев Хасана, д. 16</v>
          </cell>
          <cell r="E4981" t="b">
            <v>1</v>
          </cell>
          <cell r="F4981">
            <v>1956</v>
          </cell>
          <cell r="H4981" t="str">
            <v>Кирпич</v>
          </cell>
          <cell r="L4981">
            <v>5</v>
          </cell>
          <cell r="M4981">
            <v>4</v>
          </cell>
          <cell r="Q4981">
            <v>5185.2</v>
          </cell>
          <cell r="R4981">
            <v>5072.6000000000004</v>
          </cell>
          <cell r="S4981">
            <v>5072.6000000000004</v>
          </cell>
          <cell r="T4981">
            <v>180</v>
          </cell>
        </row>
        <row r="4982">
          <cell r="C4982" t="str">
            <v>город Пермь</v>
          </cell>
          <cell r="D4982" t="str">
            <v>г. Пермь, ул. Героев Хасана, д. 17</v>
          </cell>
          <cell r="E4982" t="b">
            <v>1</v>
          </cell>
          <cell r="F4982">
            <v>1962</v>
          </cell>
          <cell r="H4982" t="str">
            <v>Кирпич</v>
          </cell>
          <cell r="L4982">
            <v>5</v>
          </cell>
          <cell r="M4982">
            <v>4</v>
          </cell>
          <cell r="Q4982">
            <v>3245</v>
          </cell>
          <cell r="R4982">
            <v>3167.4</v>
          </cell>
          <cell r="S4982">
            <v>3045.4</v>
          </cell>
          <cell r="T4982">
            <v>301</v>
          </cell>
        </row>
        <row r="4983">
          <cell r="C4983" t="str">
            <v>город Пермь</v>
          </cell>
          <cell r="D4983" t="str">
            <v>г. Пермь, ул. Героев Хасана, д. 19</v>
          </cell>
          <cell r="E4983" t="b">
            <v>1</v>
          </cell>
          <cell r="F4983">
            <v>1962</v>
          </cell>
          <cell r="H4983" t="str">
            <v>Кирпич</v>
          </cell>
          <cell r="L4983">
            <v>5</v>
          </cell>
          <cell r="M4983">
            <v>4</v>
          </cell>
          <cell r="Q4983">
            <v>3235.9</v>
          </cell>
          <cell r="R4983">
            <v>3043.8</v>
          </cell>
          <cell r="S4983">
            <v>3043.8</v>
          </cell>
          <cell r="T4983">
            <v>126</v>
          </cell>
        </row>
        <row r="4984">
          <cell r="C4984" t="str">
            <v>город Пермь</v>
          </cell>
          <cell r="D4984" t="str">
            <v>г. Пермь, ул. Героев Хасана, д. 21</v>
          </cell>
          <cell r="E4984" t="b">
            <v>1</v>
          </cell>
          <cell r="F4984">
            <v>1964</v>
          </cell>
          <cell r="H4984" t="str">
            <v>Кирпич</v>
          </cell>
          <cell r="L4984">
            <v>5</v>
          </cell>
          <cell r="M4984">
            <v>4</v>
          </cell>
          <cell r="Q4984">
            <v>4506.8999999999996</v>
          </cell>
          <cell r="R4984">
            <v>2582.8000000000002</v>
          </cell>
          <cell r="S4984">
            <v>2582.8000000000002</v>
          </cell>
          <cell r="T4984">
            <v>110</v>
          </cell>
        </row>
        <row r="4985">
          <cell r="C4985" t="str">
            <v>город Пермь</v>
          </cell>
          <cell r="D4985" t="str">
            <v>г. Пермь, ул. Героев Хасана, д. 28</v>
          </cell>
          <cell r="E4985" t="b">
            <v>1</v>
          </cell>
          <cell r="F4985">
            <v>1940</v>
          </cell>
          <cell r="H4985" t="str">
            <v>Крупные блоки</v>
          </cell>
          <cell r="L4985">
            <v>5</v>
          </cell>
          <cell r="M4985">
            <v>3</v>
          </cell>
          <cell r="Q4985">
            <v>2779.1</v>
          </cell>
          <cell r="R4985">
            <v>2257.4</v>
          </cell>
          <cell r="S4985">
            <v>2257.4</v>
          </cell>
          <cell r="T4985">
            <v>450</v>
          </cell>
        </row>
        <row r="4986">
          <cell r="C4986" t="str">
            <v>город Пермь</v>
          </cell>
          <cell r="D4986" t="str">
            <v>г. Пермь, ул. Героев Хасана, д. 30</v>
          </cell>
          <cell r="E4986" t="b">
            <v>1</v>
          </cell>
          <cell r="F4986">
            <v>1941</v>
          </cell>
          <cell r="H4986" t="str">
            <v>Крупные блоки</v>
          </cell>
          <cell r="L4986">
            <v>5</v>
          </cell>
          <cell r="M4986">
            <v>3</v>
          </cell>
          <cell r="Q4986">
            <v>3147.1</v>
          </cell>
          <cell r="R4986">
            <v>2230.5</v>
          </cell>
          <cell r="S4986">
            <v>2076.6</v>
          </cell>
          <cell r="T4986">
            <v>535</v>
          </cell>
        </row>
        <row r="4987">
          <cell r="C4987" t="str">
            <v>город Пермь</v>
          </cell>
          <cell r="D4987" t="str">
            <v>г. Пермь, ул. Героев Хасана, д. 32</v>
          </cell>
          <cell r="E4987" t="b">
            <v>1</v>
          </cell>
          <cell r="F4987">
            <v>1936</v>
          </cell>
          <cell r="H4987" t="str">
            <v>Кирпич</v>
          </cell>
          <cell r="L4987">
            <v>5</v>
          </cell>
          <cell r="M4987">
            <v>6</v>
          </cell>
          <cell r="Q4987">
            <v>4462.1000000000004</v>
          </cell>
          <cell r="R4987">
            <v>3277.7</v>
          </cell>
          <cell r="S4987">
            <v>4460.8</v>
          </cell>
          <cell r="T4987">
            <v>111</v>
          </cell>
        </row>
        <row r="4988">
          <cell r="C4988" t="str">
            <v>город Пермь</v>
          </cell>
          <cell r="D4988" t="str">
            <v>г. Пермь, ул. Героев Хасана, д. 45</v>
          </cell>
          <cell r="E4988" t="b">
            <v>1</v>
          </cell>
          <cell r="F4988">
            <v>1954</v>
          </cell>
          <cell r="H4988" t="str">
            <v>Кирпич</v>
          </cell>
          <cell r="L4988">
            <v>2</v>
          </cell>
          <cell r="M4988">
            <v>1</v>
          </cell>
          <cell r="Q4988">
            <v>613.5</v>
          </cell>
          <cell r="R4988">
            <v>499.2</v>
          </cell>
          <cell r="S4988">
            <v>499.2</v>
          </cell>
          <cell r="T4988">
            <v>44</v>
          </cell>
        </row>
        <row r="4989">
          <cell r="C4989" t="str">
            <v>город Пермь</v>
          </cell>
          <cell r="D4989" t="str">
            <v>г. Пермь, ул. Героев Хасана, д. 73</v>
          </cell>
          <cell r="E4989" t="b">
            <v>1</v>
          </cell>
          <cell r="F4989">
            <v>1958</v>
          </cell>
          <cell r="H4989" t="str">
            <v>Кирпич</v>
          </cell>
          <cell r="L4989">
            <v>2</v>
          </cell>
          <cell r="M4989">
            <v>2</v>
          </cell>
          <cell r="Q4989">
            <v>859.5</v>
          </cell>
          <cell r="R4989">
            <v>646.29999999999995</v>
          </cell>
          <cell r="S4989">
            <v>646.29999999999995</v>
          </cell>
          <cell r="T4989">
            <v>31</v>
          </cell>
        </row>
        <row r="4990">
          <cell r="C4990" t="str">
            <v>город Пермь</v>
          </cell>
          <cell r="D4990" t="str">
            <v>г. Пермь, ул. Героев Хасана, д. 91</v>
          </cell>
          <cell r="E4990" t="b">
            <v>1</v>
          </cell>
          <cell r="F4990">
            <v>1978</v>
          </cell>
          <cell r="H4990" t="str">
            <v>Кирпич</v>
          </cell>
          <cell r="L4990">
            <v>9</v>
          </cell>
          <cell r="M4990">
            <v>2</v>
          </cell>
          <cell r="N4990">
            <v>2</v>
          </cell>
          <cell r="O4990">
            <v>2</v>
          </cell>
          <cell r="Q4990">
            <v>5349</v>
          </cell>
          <cell r="R4990">
            <v>5349</v>
          </cell>
          <cell r="S4990">
            <v>5349</v>
          </cell>
          <cell r="T4990">
            <v>375</v>
          </cell>
        </row>
        <row r="4991">
          <cell r="C4991" t="str">
            <v>город Пермь</v>
          </cell>
          <cell r="D4991" t="str">
            <v>г. Пермь, ул. Героев Хасана, д. 93</v>
          </cell>
          <cell r="E4991" t="b">
            <v>1</v>
          </cell>
          <cell r="F4991">
            <v>2023</v>
          </cell>
          <cell r="H4991" t="str">
            <v>Смешанные</v>
          </cell>
          <cell r="I4991" t="str">
            <v>Плоская</v>
          </cell>
          <cell r="J4991" t="str">
            <v>ГАЗ</v>
          </cell>
          <cell r="K4991" t="str">
            <v>имеется</v>
          </cell>
          <cell r="L4991">
            <v>10</v>
          </cell>
          <cell r="M4991">
            <v>1</v>
          </cell>
          <cell r="N4991">
            <v>1</v>
          </cell>
          <cell r="P4991">
            <v>1</v>
          </cell>
          <cell r="Q4991">
            <v>4831.2</v>
          </cell>
        </row>
        <row r="4992">
          <cell r="C4992" t="str">
            <v>город Пермь</v>
          </cell>
          <cell r="D4992" t="str">
            <v>г. Пермь, ул. Героев Хасана, д. 95</v>
          </cell>
          <cell r="E4992" t="b">
            <v>1</v>
          </cell>
          <cell r="F4992">
            <v>1980</v>
          </cell>
          <cell r="H4992" t="str">
            <v>Кирпич</v>
          </cell>
          <cell r="L4992">
            <v>9</v>
          </cell>
          <cell r="M4992">
            <v>1</v>
          </cell>
          <cell r="N4992">
            <v>1</v>
          </cell>
          <cell r="O4992">
            <v>1</v>
          </cell>
          <cell r="Q4992">
            <v>4627.8</v>
          </cell>
          <cell r="R4992">
            <v>4424.7</v>
          </cell>
          <cell r="S4992">
            <v>4124.7</v>
          </cell>
          <cell r="T4992">
            <v>214</v>
          </cell>
        </row>
        <row r="4993">
          <cell r="C4993" t="str">
            <v>город Пермь</v>
          </cell>
          <cell r="D4993" t="str">
            <v>г. Пермь, ул. Героев Хасана, д. 97</v>
          </cell>
          <cell r="E4993" t="b">
            <v>1</v>
          </cell>
          <cell r="F4993">
            <v>1982</v>
          </cell>
          <cell r="H4993" t="str">
            <v>Кирпич</v>
          </cell>
          <cell r="L4993">
            <v>9</v>
          </cell>
          <cell r="M4993">
            <v>1</v>
          </cell>
          <cell r="N4993">
            <v>1</v>
          </cell>
          <cell r="O4993">
            <v>1</v>
          </cell>
          <cell r="Q4993">
            <v>4480.1000000000004</v>
          </cell>
          <cell r="R4993">
            <v>4479.2999999999993</v>
          </cell>
          <cell r="S4993">
            <v>4182.3999999999996</v>
          </cell>
          <cell r="T4993">
            <v>226</v>
          </cell>
        </row>
        <row r="4994">
          <cell r="C4994" t="str">
            <v>город Пермь</v>
          </cell>
          <cell r="D4994" t="str">
            <v>г. Пермь, ул. Героев Хасана, д. 115</v>
          </cell>
          <cell r="E4994" t="b">
            <v>1</v>
          </cell>
          <cell r="F4994">
            <v>1968</v>
          </cell>
          <cell r="H4994" t="str">
            <v>Кирпич</v>
          </cell>
          <cell r="L4994">
            <v>5</v>
          </cell>
          <cell r="M4994">
            <v>2</v>
          </cell>
          <cell r="Q4994">
            <v>3975.7</v>
          </cell>
          <cell r="R4994">
            <v>3400</v>
          </cell>
          <cell r="S4994">
            <v>2616.8000000000002</v>
          </cell>
          <cell r="T4994">
            <v>17</v>
          </cell>
        </row>
        <row r="4995">
          <cell r="C4995" t="str">
            <v>город Пермь</v>
          </cell>
          <cell r="D4995" t="str">
            <v>г. Пермь, ул. Героев Хасана, д. 147</v>
          </cell>
          <cell r="E4995" t="b">
            <v>1</v>
          </cell>
          <cell r="F4995">
            <v>1973</v>
          </cell>
          <cell r="H4995" t="str">
            <v>Панель</v>
          </cell>
          <cell r="L4995">
            <v>5</v>
          </cell>
          <cell r="M4995">
            <v>8</v>
          </cell>
          <cell r="Q4995">
            <v>6723.3</v>
          </cell>
          <cell r="R4995">
            <v>5757.4</v>
          </cell>
          <cell r="S4995">
            <v>5694.4</v>
          </cell>
          <cell r="T4995">
            <v>441</v>
          </cell>
        </row>
        <row r="4996">
          <cell r="C4996" t="str">
            <v>город Пермь</v>
          </cell>
          <cell r="D4996" t="str">
            <v>г. Пермь, ул. Героев Хасана, д. 149</v>
          </cell>
          <cell r="E4996" t="b">
            <v>1</v>
          </cell>
          <cell r="F4996">
            <v>1980</v>
          </cell>
          <cell r="H4996" t="str">
            <v>Панель</v>
          </cell>
          <cell r="L4996">
            <v>12</v>
          </cell>
          <cell r="M4996">
            <v>4</v>
          </cell>
          <cell r="N4996">
            <v>4</v>
          </cell>
          <cell r="O4996">
            <v>4</v>
          </cell>
          <cell r="Q4996">
            <v>11341.8</v>
          </cell>
          <cell r="R4996">
            <v>9883.7000000000007</v>
          </cell>
          <cell r="S4996">
            <v>9883.7000000000007</v>
          </cell>
          <cell r="T4996">
            <v>123</v>
          </cell>
        </row>
        <row r="4997">
          <cell r="C4997" t="str">
            <v>город Пермь</v>
          </cell>
          <cell r="D4997" t="str">
            <v>г. Пермь, ул. Героев Хасана, д. 153</v>
          </cell>
          <cell r="E4997" t="b">
            <v>1</v>
          </cell>
          <cell r="F4997">
            <v>1998</v>
          </cell>
          <cell r="I4997" t="str">
            <v>плоская</v>
          </cell>
          <cell r="K4997" t="str">
            <v>имеется</v>
          </cell>
          <cell r="L4997">
            <v>10</v>
          </cell>
          <cell r="M4997">
            <v>2</v>
          </cell>
          <cell r="N4997">
            <v>2</v>
          </cell>
          <cell r="Q4997">
            <v>6758</v>
          </cell>
          <cell r="R4997">
            <v>5903.6</v>
          </cell>
          <cell r="S4997">
            <v>5313.24</v>
          </cell>
          <cell r="T4997">
            <v>267</v>
          </cell>
        </row>
        <row r="4998">
          <cell r="C4998" t="str">
            <v>город Пермь</v>
          </cell>
          <cell r="D4998" t="str">
            <v>г. Пермь, ул. Героев Хасана, д. 155</v>
          </cell>
          <cell r="E4998" t="b">
            <v>1</v>
          </cell>
          <cell r="F4998">
            <v>1998</v>
          </cell>
          <cell r="I4998" t="str">
            <v>плоская</v>
          </cell>
          <cell r="K4998" t="str">
            <v>имеется</v>
          </cell>
          <cell r="L4998">
            <v>10</v>
          </cell>
          <cell r="M4998">
            <v>2</v>
          </cell>
          <cell r="N4998">
            <v>2</v>
          </cell>
          <cell r="Q4998">
            <v>6758</v>
          </cell>
          <cell r="R4998">
            <v>5903.6</v>
          </cell>
          <cell r="S4998">
            <v>5313.24</v>
          </cell>
          <cell r="T4998">
            <v>267</v>
          </cell>
        </row>
        <row r="4999">
          <cell r="C4999" t="str">
            <v>город Пермь</v>
          </cell>
          <cell r="D4999" t="str">
            <v>г. Пермь, ул. Героев Хасана, д. 157</v>
          </cell>
          <cell r="E4999" t="b">
            <v>1</v>
          </cell>
          <cell r="F4999">
            <v>1993</v>
          </cell>
          <cell r="I4999" t="str">
            <v>плоская</v>
          </cell>
          <cell r="K4999" t="str">
            <v>имеется</v>
          </cell>
          <cell r="L4999">
            <v>5</v>
          </cell>
          <cell r="M4999">
            <v>8</v>
          </cell>
          <cell r="Q4999">
            <v>5470.23</v>
          </cell>
          <cell r="R4999">
            <v>3229</v>
          </cell>
          <cell r="S4999">
            <v>6082.03</v>
          </cell>
          <cell r="T4999">
            <v>287</v>
          </cell>
        </row>
        <row r="5000">
          <cell r="C5000" t="str">
            <v>город Пермь</v>
          </cell>
          <cell r="D5000" t="str">
            <v>г. Пермь, ул. Героев Хасана, д. 159</v>
          </cell>
          <cell r="E5000" t="b">
            <v>1</v>
          </cell>
          <cell r="F5000" t="str">
            <v>1997-1999</v>
          </cell>
          <cell r="H5000" t="str">
            <v>Кирпич</v>
          </cell>
          <cell r="L5000">
            <v>10</v>
          </cell>
          <cell r="M5000">
            <v>6</v>
          </cell>
          <cell r="N5000">
            <v>6</v>
          </cell>
          <cell r="O5000">
            <v>6</v>
          </cell>
          <cell r="Q5000">
            <v>13119</v>
          </cell>
          <cell r="R5000">
            <v>8078.5</v>
          </cell>
          <cell r="S5000">
            <v>8078.5</v>
          </cell>
        </row>
        <row r="5001">
          <cell r="C5001" t="str">
            <v>город Пермь</v>
          </cell>
          <cell r="D5001" t="str">
            <v>г. Пермь, ул. Героев Хасана, д. 115А</v>
          </cell>
          <cell r="E5001" t="b">
            <v>1</v>
          </cell>
          <cell r="F5001">
            <v>1970</v>
          </cell>
          <cell r="H5001" t="str">
            <v>Кирпич</v>
          </cell>
          <cell r="L5001">
            <v>5</v>
          </cell>
          <cell r="M5001">
            <v>4</v>
          </cell>
          <cell r="Q5001">
            <v>3754.3</v>
          </cell>
          <cell r="R5001">
            <v>3421.5</v>
          </cell>
          <cell r="S5001">
            <v>3421.5</v>
          </cell>
        </row>
        <row r="5002">
          <cell r="C5002" t="str">
            <v>город Пермь</v>
          </cell>
          <cell r="D5002" t="str">
            <v>г. Пермь, ул. Героев Хасана, д. 11А</v>
          </cell>
          <cell r="E5002" t="b">
            <v>1</v>
          </cell>
          <cell r="F5002">
            <v>1974</v>
          </cell>
          <cell r="I5002" t="str">
            <v>плоская</v>
          </cell>
          <cell r="K5002" t="str">
            <v>имеется</v>
          </cell>
          <cell r="L5002">
            <v>5</v>
          </cell>
          <cell r="M5002">
            <v>8</v>
          </cell>
          <cell r="Q5002">
            <v>6554.9</v>
          </cell>
          <cell r="R5002">
            <v>6430.8</v>
          </cell>
          <cell r="S5002">
            <v>720.2</v>
          </cell>
        </row>
        <row r="5003">
          <cell r="C5003" t="str">
            <v>город Пермь</v>
          </cell>
          <cell r="D5003" t="str">
            <v>г. Пермь, ул. Героев Хасана, д. 145А</v>
          </cell>
          <cell r="E5003" t="b">
            <v>1</v>
          </cell>
          <cell r="F5003">
            <v>1986</v>
          </cell>
          <cell r="H5003" t="str">
            <v>Кирпич</v>
          </cell>
          <cell r="L5003">
            <v>5</v>
          </cell>
          <cell r="M5003">
            <v>8</v>
          </cell>
          <cell r="Q5003">
            <v>6302.4</v>
          </cell>
          <cell r="R5003">
            <v>5594.5999999999995</v>
          </cell>
          <cell r="S5003">
            <v>5384.4</v>
          </cell>
        </row>
        <row r="5004">
          <cell r="C5004" t="str">
            <v>город Пермь</v>
          </cell>
          <cell r="D5004" t="str">
            <v>г. Пермь, ул. Героев Хасана, д. 149Б</v>
          </cell>
          <cell r="E5004" t="b">
            <v>1</v>
          </cell>
          <cell r="F5004">
            <v>1985</v>
          </cell>
          <cell r="I5004" t="str">
            <v>плоская</v>
          </cell>
          <cell r="K5004" t="str">
            <v>имеется</v>
          </cell>
          <cell r="L5004">
            <v>5</v>
          </cell>
          <cell r="M5004">
            <v>2</v>
          </cell>
          <cell r="Q5004">
            <v>3544.7</v>
          </cell>
          <cell r="R5004">
            <v>3355.8</v>
          </cell>
          <cell r="S5004">
            <v>623.6</v>
          </cell>
          <cell r="T5004">
            <v>136</v>
          </cell>
        </row>
        <row r="5005">
          <cell r="C5005" t="str">
            <v>город Пермь</v>
          </cell>
          <cell r="D5005" t="str">
            <v>г. Пермь, ул. Героев Хасана, д. 151А</v>
          </cell>
          <cell r="E5005" t="b">
            <v>1</v>
          </cell>
          <cell r="F5005">
            <v>1982</v>
          </cell>
          <cell r="H5005" t="str">
            <v>Кирпич</v>
          </cell>
          <cell r="L5005">
            <v>5</v>
          </cell>
          <cell r="M5005">
            <v>2</v>
          </cell>
          <cell r="Q5005">
            <v>3330.3</v>
          </cell>
          <cell r="R5005">
            <v>3330.3</v>
          </cell>
          <cell r="S5005">
            <v>3330.3</v>
          </cell>
          <cell r="T5005">
            <v>218</v>
          </cell>
        </row>
        <row r="5006">
          <cell r="C5006" t="str">
            <v>город Пермь</v>
          </cell>
          <cell r="D5006" t="str">
            <v>г. Пермь, ул. Героев Хасана, д. 3А</v>
          </cell>
          <cell r="E5006" t="b">
            <v>1</v>
          </cell>
          <cell r="F5006">
            <v>1969</v>
          </cell>
          <cell r="H5006" t="str">
            <v>Кирпич</v>
          </cell>
          <cell r="L5006">
            <v>5</v>
          </cell>
          <cell r="M5006">
            <v>6</v>
          </cell>
          <cell r="Q5006">
            <v>5882.7</v>
          </cell>
          <cell r="R5006">
            <v>5294.9000000000005</v>
          </cell>
          <cell r="S5006">
            <v>4462.3</v>
          </cell>
          <cell r="T5006">
            <v>155</v>
          </cell>
        </row>
        <row r="5007">
          <cell r="C5007" t="str">
            <v>город Пермь</v>
          </cell>
          <cell r="D5007" t="str">
            <v>г. Пермь, ул. Героев Хасана, д. 49А</v>
          </cell>
          <cell r="E5007" t="b">
            <v>1</v>
          </cell>
          <cell r="F5007">
            <v>1962</v>
          </cell>
          <cell r="H5007" t="str">
            <v>Кирпич</v>
          </cell>
          <cell r="L5007">
            <v>4</v>
          </cell>
          <cell r="M5007">
            <v>2</v>
          </cell>
          <cell r="Q5007">
            <v>1296.9000000000001</v>
          </cell>
          <cell r="R5007">
            <v>1296.9000000000001</v>
          </cell>
          <cell r="S5007">
            <v>1296.9000000000001</v>
          </cell>
          <cell r="T5007">
            <v>54</v>
          </cell>
        </row>
        <row r="5008">
          <cell r="C5008" t="str">
            <v>город Пермь</v>
          </cell>
          <cell r="D5008" t="str">
            <v>г. Пермь, ул. Героев Хасана, д. 91А</v>
          </cell>
          <cell r="E5008" t="b">
            <v>1</v>
          </cell>
          <cell r="F5008">
            <v>1990</v>
          </cell>
          <cell r="H5008" t="str">
            <v>панель</v>
          </cell>
          <cell r="I5008" t="str">
            <v>плоская</v>
          </cell>
          <cell r="L5008">
            <v>16</v>
          </cell>
          <cell r="M5008">
            <v>1</v>
          </cell>
          <cell r="N5008">
            <v>2</v>
          </cell>
          <cell r="O5008">
            <v>1</v>
          </cell>
          <cell r="P5008">
            <v>1</v>
          </cell>
          <cell r="Q5008">
            <v>5564.7</v>
          </cell>
          <cell r="R5008">
            <v>5564.7</v>
          </cell>
          <cell r="S5008">
            <v>3469.8</v>
          </cell>
        </row>
        <row r="5009">
          <cell r="C5009" t="str">
            <v>город Пермь</v>
          </cell>
          <cell r="D5009" t="str">
            <v>г. Пермь, ул. Героя Васькина, д. 3</v>
          </cell>
          <cell r="E5009" t="b">
            <v>1</v>
          </cell>
          <cell r="F5009">
            <v>1993</v>
          </cell>
          <cell r="I5009" t="str">
            <v>плоская</v>
          </cell>
          <cell r="L5009">
            <v>5</v>
          </cell>
          <cell r="M5009">
            <v>5</v>
          </cell>
          <cell r="Q5009">
            <v>7169</v>
          </cell>
          <cell r="R5009">
            <v>4766.3999999999996</v>
          </cell>
          <cell r="S5009">
            <v>4766.3999999999996</v>
          </cell>
        </row>
        <row r="5010">
          <cell r="C5010" t="str">
            <v>город Пермь</v>
          </cell>
          <cell r="D5010" t="str">
            <v>г. Пермь, ул. Героя Васькина, д. 5</v>
          </cell>
          <cell r="E5010" t="b">
            <v>1</v>
          </cell>
          <cell r="F5010">
            <v>1994</v>
          </cell>
          <cell r="I5010" t="str">
            <v>плоская</v>
          </cell>
          <cell r="L5010">
            <v>5</v>
          </cell>
          <cell r="M5010">
            <v>3</v>
          </cell>
          <cell r="Q5010">
            <v>3528.3</v>
          </cell>
          <cell r="R5010">
            <v>2594</v>
          </cell>
          <cell r="S5010">
            <v>2594.0100000000002</v>
          </cell>
        </row>
        <row r="5011">
          <cell r="C5011" t="str">
            <v>город Пермь</v>
          </cell>
          <cell r="D5011" t="str">
            <v>г. Пермь, ул. Героя Васькина, д. 10</v>
          </cell>
          <cell r="E5011" t="b">
            <v>1</v>
          </cell>
          <cell r="F5011">
            <v>1959</v>
          </cell>
          <cell r="H5011" t="str">
            <v>Кирпич</v>
          </cell>
          <cell r="L5011">
            <v>2</v>
          </cell>
          <cell r="M5011">
            <v>4</v>
          </cell>
          <cell r="Q5011">
            <v>1231.5999999999999</v>
          </cell>
          <cell r="R5011">
            <v>1008.9999999999999</v>
          </cell>
          <cell r="S5011">
            <v>1009</v>
          </cell>
          <cell r="T5011">
            <v>57</v>
          </cell>
        </row>
        <row r="5012">
          <cell r="C5012" t="str">
            <v>город Пермь</v>
          </cell>
          <cell r="D5012" t="str">
            <v>г. Пермь, ул. Героя Васькина, д. 11</v>
          </cell>
          <cell r="E5012" t="b">
            <v>1</v>
          </cell>
          <cell r="F5012">
            <v>1987</v>
          </cell>
          <cell r="H5012" t="str">
            <v>Кирпич</v>
          </cell>
          <cell r="L5012">
            <v>5</v>
          </cell>
          <cell r="M5012">
            <v>3</v>
          </cell>
          <cell r="Q5012">
            <v>6350.1</v>
          </cell>
          <cell r="R5012">
            <v>5758.7999999999993</v>
          </cell>
          <cell r="S5012">
            <v>5758.8</v>
          </cell>
          <cell r="T5012">
            <v>423</v>
          </cell>
        </row>
        <row r="5013">
          <cell r="C5013" t="str">
            <v>город Пермь</v>
          </cell>
          <cell r="D5013" t="str">
            <v>г. Пермь, ул. Герцена, д. 4</v>
          </cell>
          <cell r="E5013" t="b">
            <v>1</v>
          </cell>
          <cell r="F5013">
            <v>2022</v>
          </cell>
          <cell r="H5013" t="str">
            <v>Монолит-кирпич</v>
          </cell>
          <cell r="I5013" t="str">
            <v>плоская</v>
          </cell>
          <cell r="K5013" t="str">
            <v>имеется</v>
          </cell>
          <cell r="L5013">
            <v>9</v>
          </cell>
          <cell r="M5013">
            <v>4</v>
          </cell>
          <cell r="N5013">
            <v>8</v>
          </cell>
          <cell r="O5013">
            <v>4</v>
          </cell>
          <cell r="P5013">
            <v>4</v>
          </cell>
          <cell r="Q5013">
            <v>10444</v>
          </cell>
          <cell r="R5013">
            <v>10444</v>
          </cell>
        </row>
        <row r="5014">
          <cell r="C5014" t="str">
            <v>город Пермь</v>
          </cell>
          <cell r="D5014" t="str">
            <v>г. Пермь, ул. Герцена, д. 4А</v>
          </cell>
          <cell r="E5014" t="b">
            <v>1</v>
          </cell>
          <cell r="F5014">
            <v>2023</v>
          </cell>
          <cell r="H5014" t="str">
            <v>Из прочих материалов</v>
          </cell>
          <cell r="I5014" t="str">
            <v>плоская</v>
          </cell>
          <cell r="J5014" t="str">
            <v>ГАЗ</v>
          </cell>
          <cell r="K5014" t="str">
            <v>подвал</v>
          </cell>
          <cell r="L5014">
            <v>9</v>
          </cell>
          <cell r="M5014">
            <v>2</v>
          </cell>
          <cell r="N5014">
            <v>2</v>
          </cell>
          <cell r="P5014">
            <v>2</v>
          </cell>
          <cell r="Q5014">
            <v>8057.8</v>
          </cell>
        </row>
        <row r="5015">
          <cell r="C5015" t="str">
            <v>город Пермь</v>
          </cell>
          <cell r="D5015" t="str">
            <v>г. Пермь, ул. Глазовская, д. 1</v>
          </cell>
          <cell r="E5015" t="b">
            <v>1</v>
          </cell>
          <cell r="F5015">
            <v>1995</v>
          </cell>
          <cell r="H5015" t="str">
            <v>Бетон</v>
          </cell>
          <cell r="L5015">
            <v>9</v>
          </cell>
          <cell r="M5015">
            <v>6</v>
          </cell>
          <cell r="N5015">
            <v>6</v>
          </cell>
          <cell r="O5015">
            <v>6</v>
          </cell>
          <cell r="Q5015">
            <v>17191.599999999999</v>
          </cell>
          <cell r="R5015">
            <v>14789</v>
          </cell>
          <cell r="S5015">
            <v>14789</v>
          </cell>
          <cell r="T5015">
            <v>674</v>
          </cell>
        </row>
        <row r="5016">
          <cell r="C5016" t="str">
            <v>город Пермь</v>
          </cell>
          <cell r="D5016" t="str">
            <v>г. Пермь, ул. Глазовская, д. 3</v>
          </cell>
          <cell r="E5016" t="b">
            <v>1</v>
          </cell>
          <cell r="F5016">
            <v>1988</v>
          </cell>
          <cell r="H5016" t="str">
            <v>Железобетон</v>
          </cell>
          <cell r="L5016">
            <v>5</v>
          </cell>
          <cell r="M5016">
            <v>6</v>
          </cell>
          <cell r="Q5016">
            <v>4659.8999999999996</v>
          </cell>
          <cell r="R5016">
            <v>3909.7</v>
          </cell>
          <cell r="S5016">
            <v>3909.7</v>
          </cell>
          <cell r="T5016">
            <v>260</v>
          </cell>
        </row>
        <row r="5017">
          <cell r="C5017" t="str">
            <v>город Пермь</v>
          </cell>
          <cell r="D5017" t="str">
            <v>г. Пермь, ул. Глазовская, д. 7</v>
          </cell>
          <cell r="E5017" t="b">
            <v>1</v>
          </cell>
          <cell r="F5017">
            <v>1986</v>
          </cell>
          <cell r="H5017" t="str">
            <v>Кирпич/панели</v>
          </cell>
          <cell r="L5017">
            <v>5</v>
          </cell>
          <cell r="M5017">
            <v>7</v>
          </cell>
          <cell r="Q5017">
            <v>5772.7</v>
          </cell>
          <cell r="R5017">
            <v>5142.5</v>
          </cell>
          <cell r="S5017">
            <v>4953.5</v>
          </cell>
          <cell r="T5017">
            <v>263</v>
          </cell>
        </row>
        <row r="5018">
          <cell r="C5018" t="str">
            <v>город Пермь</v>
          </cell>
          <cell r="D5018" t="str">
            <v>г. Пермь, ул. Глазовская, д. 9</v>
          </cell>
          <cell r="E5018" t="b">
            <v>1</v>
          </cell>
          <cell r="F5018">
            <v>1984</v>
          </cell>
          <cell r="H5018" t="str">
            <v>Панель</v>
          </cell>
          <cell r="L5018">
            <v>5</v>
          </cell>
          <cell r="M5018">
            <v>8</v>
          </cell>
          <cell r="Q5018">
            <v>5863.6</v>
          </cell>
          <cell r="R5018">
            <v>5133.6000000000004</v>
          </cell>
          <cell r="S5018">
            <v>5133.6000000000004</v>
          </cell>
          <cell r="T5018">
            <v>295</v>
          </cell>
        </row>
        <row r="5019">
          <cell r="C5019" t="str">
            <v>город Пермь</v>
          </cell>
          <cell r="D5019" t="str">
            <v>г. Пермь, ул. Глазовская, д. 11/1</v>
          </cell>
          <cell r="E5019" t="b">
            <v>1</v>
          </cell>
          <cell r="F5019">
            <v>1980</v>
          </cell>
          <cell r="H5019" t="str">
            <v>Панель</v>
          </cell>
          <cell r="L5019">
            <v>5</v>
          </cell>
          <cell r="M5019">
            <v>12</v>
          </cell>
          <cell r="Q5019">
            <v>8854.7999999999993</v>
          </cell>
          <cell r="R5019">
            <v>7731.2</v>
          </cell>
          <cell r="S5019">
            <v>7731.2</v>
          </cell>
          <cell r="T5019">
            <v>419</v>
          </cell>
        </row>
        <row r="5020">
          <cell r="C5020" t="str">
            <v>город Пермь</v>
          </cell>
          <cell r="D5020" t="str">
            <v>г. Пермь, ул. Глеба Успенского, д. 4</v>
          </cell>
          <cell r="E5020" t="b">
            <v>1</v>
          </cell>
          <cell r="F5020">
            <v>1961</v>
          </cell>
          <cell r="H5020" t="str">
            <v>Кирпич</v>
          </cell>
          <cell r="L5020">
            <v>5</v>
          </cell>
          <cell r="M5020">
            <v>3</v>
          </cell>
          <cell r="Q5020">
            <v>2438.6</v>
          </cell>
          <cell r="R5020">
            <v>2376.5</v>
          </cell>
          <cell r="S5020">
            <v>2215.1</v>
          </cell>
          <cell r="T5020">
            <v>160</v>
          </cell>
        </row>
        <row r="5021">
          <cell r="C5021" t="str">
            <v>город Пермь</v>
          </cell>
          <cell r="D5021" t="str">
            <v>г. Пермь, ул. Глеба Успенского, д. 5</v>
          </cell>
          <cell r="E5021" t="b">
            <v>1</v>
          </cell>
          <cell r="F5021">
            <v>1965</v>
          </cell>
          <cell r="H5021" t="str">
            <v>Кирпич</v>
          </cell>
          <cell r="L5021">
            <v>5</v>
          </cell>
          <cell r="M5021">
            <v>4</v>
          </cell>
          <cell r="Q5021">
            <v>3358</v>
          </cell>
          <cell r="R5021">
            <v>3265</v>
          </cell>
          <cell r="S5021">
            <v>2544.8000000000002</v>
          </cell>
          <cell r="T5021">
            <v>150</v>
          </cell>
        </row>
        <row r="5022">
          <cell r="C5022" t="str">
            <v>город Пермь</v>
          </cell>
          <cell r="D5022" t="str">
            <v>г. Пермь, ул. Глеба Успенского, д. 7</v>
          </cell>
          <cell r="E5022" t="b">
            <v>1</v>
          </cell>
          <cell r="F5022">
            <v>1965</v>
          </cell>
          <cell r="H5022" t="str">
            <v>Кирпич</v>
          </cell>
          <cell r="L5022">
            <v>5</v>
          </cell>
          <cell r="M5022">
            <v>4</v>
          </cell>
          <cell r="Q5022">
            <v>3282.5</v>
          </cell>
          <cell r="R5022">
            <v>2657.1</v>
          </cell>
          <cell r="S5022">
            <v>2657.1</v>
          </cell>
          <cell r="T5022">
            <v>160</v>
          </cell>
        </row>
        <row r="5023">
          <cell r="C5023" t="str">
            <v>город Пермь</v>
          </cell>
          <cell r="D5023" t="str">
            <v>г. Пермь, ул. Глеба Успенского, д. 13</v>
          </cell>
          <cell r="E5023" t="b">
            <v>1</v>
          </cell>
          <cell r="F5023">
            <v>1950</v>
          </cell>
          <cell r="H5023" t="str">
            <v>Кирпич</v>
          </cell>
          <cell r="J5023" t="str">
            <v>ГВС</v>
          </cell>
          <cell r="L5023">
            <v>2</v>
          </cell>
          <cell r="M5023">
            <v>3</v>
          </cell>
          <cell r="Q5023">
            <v>1382.5</v>
          </cell>
          <cell r="R5023">
            <v>864.6</v>
          </cell>
          <cell r="S5023">
            <v>726.26</v>
          </cell>
          <cell r="T5023">
            <v>24</v>
          </cell>
        </row>
        <row r="5024">
          <cell r="C5024" t="str">
            <v>город Пермь</v>
          </cell>
          <cell r="D5024" t="str">
            <v>г. Пермь, ул. Глеба Успенского, д. 16</v>
          </cell>
          <cell r="E5024" t="b">
            <v>1</v>
          </cell>
          <cell r="F5024">
            <v>2004</v>
          </cell>
          <cell r="H5024" t="str">
            <v>Кирпич</v>
          </cell>
          <cell r="L5024">
            <v>10</v>
          </cell>
          <cell r="M5024">
            <v>3</v>
          </cell>
          <cell r="N5024">
            <v>3</v>
          </cell>
          <cell r="O5024">
            <v>3</v>
          </cell>
          <cell r="Q5024">
            <v>8233.4</v>
          </cell>
          <cell r="R5024">
            <v>6916.8</v>
          </cell>
          <cell r="S5024">
            <v>6359.8</v>
          </cell>
          <cell r="T5024">
            <v>112</v>
          </cell>
        </row>
        <row r="5025">
          <cell r="C5025" t="str">
            <v>город Пермь</v>
          </cell>
          <cell r="D5025" t="str">
            <v>г. Пермь, ул. Глеба Успенского, д. 17</v>
          </cell>
          <cell r="E5025" t="b">
            <v>1</v>
          </cell>
          <cell r="F5025">
            <v>1987</v>
          </cell>
          <cell r="H5025" t="str">
            <v>Кирпич</v>
          </cell>
          <cell r="L5025">
            <v>5</v>
          </cell>
          <cell r="M5025">
            <v>2</v>
          </cell>
          <cell r="Q5025">
            <v>4965.5</v>
          </cell>
          <cell r="R5025">
            <v>4187.6000000000004</v>
          </cell>
          <cell r="S5025">
            <v>3349.9</v>
          </cell>
          <cell r="T5025">
            <v>172</v>
          </cell>
        </row>
        <row r="5026">
          <cell r="C5026" t="str">
            <v>город Пермь</v>
          </cell>
          <cell r="D5026" t="str">
            <v>г. Пермь, ул. Глеба Успенского, д. 22</v>
          </cell>
          <cell r="E5026" t="b">
            <v>1</v>
          </cell>
          <cell r="F5026">
            <v>1957</v>
          </cell>
          <cell r="H5026" t="str">
            <v>Кирпич</v>
          </cell>
          <cell r="L5026">
            <v>2</v>
          </cell>
          <cell r="M5026">
            <v>2</v>
          </cell>
          <cell r="Q5026">
            <v>1188.5</v>
          </cell>
          <cell r="R5026">
            <v>861.9</v>
          </cell>
          <cell r="S5026">
            <v>413.2</v>
          </cell>
          <cell r="T5026">
            <v>24</v>
          </cell>
        </row>
        <row r="5027">
          <cell r="C5027" t="str">
            <v>город Пермь</v>
          </cell>
          <cell r="D5027" t="str">
            <v>г. Пермь, ул. Глеба Успенского, д. 28</v>
          </cell>
          <cell r="E5027" t="b">
            <v>1</v>
          </cell>
          <cell r="F5027">
            <v>1959</v>
          </cell>
          <cell r="H5027" t="str">
            <v>Кирпич</v>
          </cell>
          <cell r="L5027">
            <v>3</v>
          </cell>
          <cell r="M5027">
            <v>2</v>
          </cell>
          <cell r="Q5027">
            <v>978</v>
          </cell>
          <cell r="R5027">
            <v>489.2</v>
          </cell>
          <cell r="S5027">
            <v>489.2</v>
          </cell>
          <cell r="T5027">
            <v>160</v>
          </cell>
        </row>
        <row r="5028">
          <cell r="C5028" t="str">
            <v>город Пермь</v>
          </cell>
          <cell r="D5028" t="str">
            <v>г. Пермь, ул. Глеба Успенского, д. 2А</v>
          </cell>
          <cell r="E5028" t="b">
            <v>1</v>
          </cell>
          <cell r="F5028">
            <v>1966</v>
          </cell>
          <cell r="H5028" t="str">
            <v>Кирпич</v>
          </cell>
          <cell r="L5028">
            <v>5</v>
          </cell>
          <cell r="M5028">
            <v>6</v>
          </cell>
          <cell r="Q5028">
            <v>4795.8</v>
          </cell>
          <cell r="R5028">
            <v>4376.8</v>
          </cell>
          <cell r="S5028">
            <v>4376.8</v>
          </cell>
          <cell r="T5028">
            <v>260</v>
          </cell>
        </row>
        <row r="5029">
          <cell r="C5029" t="str">
            <v>город Пермь</v>
          </cell>
          <cell r="D5029" t="str">
            <v>г. Пермь, ул. Голева, д. 1</v>
          </cell>
          <cell r="E5029" t="b">
            <v>1</v>
          </cell>
          <cell r="F5029">
            <v>1966</v>
          </cell>
          <cell r="H5029" t="str">
            <v>Панель</v>
          </cell>
          <cell r="L5029">
            <v>5</v>
          </cell>
          <cell r="M5029">
            <v>8</v>
          </cell>
          <cell r="Q5029">
            <v>6479.2</v>
          </cell>
          <cell r="R5029">
            <v>5760.69</v>
          </cell>
          <cell r="S5029">
            <v>5472.66</v>
          </cell>
          <cell r="T5029">
            <v>309</v>
          </cell>
        </row>
        <row r="5030">
          <cell r="C5030" t="str">
            <v>город Пермь</v>
          </cell>
          <cell r="D5030" t="str">
            <v>г. Пермь, ул. Голева, д. 2</v>
          </cell>
          <cell r="E5030" t="b">
            <v>1</v>
          </cell>
          <cell r="F5030">
            <v>1994</v>
          </cell>
          <cell r="H5030" t="str">
            <v>Панель</v>
          </cell>
          <cell r="L5030">
            <v>10</v>
          </cell>
          <cell r="M5030">
            <v>5</v>
          </cell>
          <cell r="N5030">
            <v>5</v>
          </cell>
          <cell r="O5030">
            <v>5</v>
          </cell>
          <cell r="Q5030">
            <v>12454.3</v>
          </cell>
          <cell r="R5030">
            <v>10451.200000000001</v>
          </cell>
          <cell r="S5030">
            <v>10451.200000000001</v>
          </cell>
          <cell r="T5030">
            <v>408</v>
          </cell>
        </row>
        <row r="5031">
          <cell r="C5031" t="str">
            <v>город Пермь</v>
          </cell>
          <cell r="D5031" t="str">
            <v>г. Пермь, ул. Голева, д. 3</v>
          </cell>
          <cell r="E5031" t="b">
            <v>1</v>
          </cell>
          <cell r="F5031">
            <v>1966</v>
          </cell>
          <cell r="I5031" t="str">
            <v>скатная</v>
          </cell>
          <cell r="K5031" t="str">
            <v>имеется</v>
          </cell>
          <cell r="L5031">
            <v>5</v>
          </cell>
          <cell r="M5031">
            <v>8</v>
          </cell>
          <cell r="Q5031">
            <v>6435.2</v>
          </cell>
          <cell r="R5031">
            <v>5756.8</v>
          </cell>
          <cell r="S5031">
            <v>5756.8</v>
          </cell>
          <cell r="T5031">
            <v>320</v>
          </cell>
        </row>
        <row r="5032">
          <cell r="C5032" t="str">
            <v>город Пермь</v>
          </cell>
          <cell r="D5032" t="str">
            <v>г. Пермь, ул. Голева, д. 5</v>
          </cell>
          <cell r="E5032" t="b">
            <v>1</v>
          </cell>
          <cell r="F5032">
            <v>1966</v>
          </cell>
          <cell r="H5032" t="str">
            <v>Панель</v>
          </cell>
          <cell r="L5032">
            <v>5</v>
          </cell>
          <cell r="M5032">
            <v>8</v>
          </cell>
          <cell r="Q5032">
            <v>6554</v>
          </cell>
          <cell r="R5032">
            <v>5710.84</v>
          </cell>
          <cell r="S5032">
            <v>5710.84</v>
          </cell>
          <cell r="T5032">
            <v>293</v>
          </cell>
        </row>
        <row r="5033">
          <cell r="C5033" t="str">
            <v>город Пермь</v>
          </cell>
          <cell r="D5033" t="str">
            <v>г. Пермь, ул. Голева, д. 7</v>
          </cell>
          <cell r="E5033" t="b">
            <v>1</v>
          </cell>
          <cell r="F5033">
            <v>1966</v>
          </cell>
          <cell r="H5033" t="str">
            <v>Панель</v>
          </cell>
          <cell r="L5033">
            <v>5</v>
          </cell>
          <cell r="M5033">
            <v>8</v>
          </cell>
          <cell r="Q5033">
            <v>6571.5</v>
          </cell>
          <cell r="R5033">
            <v>5781.43</v>
          </cell>
          <cell r="S5033">
            <v>5781.43</v>
          </cell>
          <cell r="T5033">
            <v>277</v>
          </cell>
        </row>
        <row r="5034">
          <cell r="C5034" t="str">
            <v>город Пермь</v>
          </cell>
          <cell r="D5034" t="str">
            <v>г. Пермь, ул. Голева, д. 9</v>
          </cell>
          <cell r="E5034" t="b">
            <v>1</v>
          </cell>
          <cell r="F5034">
            <v>1966</v>
          </cell>
          <cell r="H5034" t="str">
            <v>Панель</v>
          </cell>
          <cell r="L5034">
            <v>5</v>
          </cell>
          <cell r="M5034">
            <v>8</v>
          </cell>
          <cell r="Q5034">
            <v>6508.8</v>
          </cell>
          <cell r="R5034">
            <v>5711.23</v>
          </cell>
          <cell r="S5034">
            <v>5711.23</v>
          </cell>
          <cell r="T5034">
            <v>311</v>
          </cell>
        </row>
        <row r="5035">
          <cell r="C5035" t="str">
            <v>город Пермь</v>
          </cell>
          <cell r="D5035" t="str">
            <v>г. Пермь, ул. Голева, д. 11</v>
          </cell>
          <cell r="E5035" t="b">
            <v>1</v>
          </cell>
          <cell r="F5035">
            <v>1966</v>
          </cell>
          <cell r="H5035" t="str">
            <v>панель</v>
          </cell>
          <cell r="L5035">
            <v>5</v>
          </cell>
          <cell r="M5035">
            <v>8</v>
          </cell>
          <cell r="Q5035">
            <v>5973.1</v>
          </cell>
          <cell r="R5035">
            <v>5740</v>
          </cell>
          <cell r="S5035">
            <v>5740</v>
          </cell>
          <cell r="T5035">
            <v>308</v>
          </cell>
        </row>
        <row r="5036">
          <cell r="C5036" t="str">
            <v>город Пермь</v>
          </cell>
          <cell r="D5036" t="str">
            <v>г. Пермь, ул. Голева, д. 15</v>
          </cell>
          <cell r="E5036" t="b">
            <v>1</v>
          </cell>
          <cell r="F5036">
            <v>1967</v>
          </cell>
          <cell r="I5036" t="str">
            <v>плоская</v>
          </cell>
          <cell r="K5036" t="str">
            <v>имеется</v>
          </cell>
          <cell r="L5036">
            <v>5</v>
          </cell>
          <cell r="M5036">
            <v>6</v>
          </cell>
          <cell r="Q5036">
            <v>4920.3</v>
          </cell>
          <cell r="R5036">
            <v>4400.5</v>
          </cell>
          <cell r="S5036">
            <v>4400.5</v>
          </cell>
          <cell r="T5036">
            <v>184</v>
          </cell>
        </row>
        <row r="5037">
          <cell r="C5037" t="str">
            <v>город Пермь</v>
          </cell>
          <cell r="D5037" t="str">
            <v>г. Пермь, ул. Голева, д. 17</v>
          </cell>
          <cell r="E5037" t="b">
            <v>1</v>
          </cell>
          <cell r="F5037">
            <v>1967</v>
          </cell>
          <cell r="I5037" t="str">
            <v>плоская</v>
          </cell>
          <cell r="K5037" t="str">
            <v>имеется</v>
          </cell>
          <cell r="L5037">
            <v>5</v>
          </cell>
          <cell r="M5037">
            <v>6</v>
          </cell>
          <cell r="Q5037">
            <v>4856.3</v>
          </cell>
          <cell r="R5037">
            <v>4441.6000000000004</v>
          </cell>
          <cell r="S5037">
            <v>4441.6000000000004</v>
          </cell>
          <cell r="T5037">
            <v>173</v>
          </cell>
        </row>
        <row r="5038">
          <cell r="C5038" t="str">
            <v>город Пермь</v>
          </cell>
          <cell r="D5038" t="str">
            <v>г. Пермь, ул. Голева, д. 19</v>
          </cell>
          <cell r="E5038" t="b">
            <v>1</v>
          </cell>
          <cell r="F5038">
            <v>1957</v>
          </cell>
          <cell r="H5038" t="str">
            <v>кирпич</v>
          </cell>
          <cell r="L5038">
            <v>2</v>
          </cell>
          <cell r="M5038">
            <v>2</v>
          </cell>
          <cell r="Q5038">
            <v>570.4</v>
          </cell>
          <cell r="R5038">
            <v>374.79999999999995</v>
          </cell>
          <cell r="S5038">
            <v>330.4</v>
          </cell>
          <cell r="T5038">
            <v>8</v>
          </cell>
        </row>
        <row r="5039">
          <cell r="C5039" t="str">
            <v>город Пермь</v>
          </cell>
          <cell r="D5039" t="str">
            <v>г. Пермь, ул. Голева, д. 10А</v>
          </cell>
          <cell r="E5039" t="b">
            <v>1</v>
          </cell>
          <cell r="F5039">
            <v>1974</v>
          </cell>
          <cell r="H5039" t="str">
            <v>Кирпич</v>
          </cell>
          <cell r="L5039">
            <v>5</v>
          </cell>
          <cell r="M5039">
            <v>4</v>
          </cell>
          <cell r="Q5039">
            <v>2259</v>
          </cell>
          <cell r="R5039">
            <v>1858.1</v>
          </cell>
          <cell r="S5039">
            <v>1858.1</v>
          </cell>
          <cell r="T5039">
            <v>88</v>
          </cell>
        </row>
        <row r="5040">
          <cell r="C5040" t="str">
            <v>город Пермь</v>
          </cell>
          <cell r="D5040" t="str">
            <v>г. Пермь, ул. Голева, д. 10Б</v>
          </cell>
          <cell r="E5040" t="b">
            <v>1</v>
          </cell>
          <cell r="F5040">
            <v>1973</v>
          </cell>
          <cell r="H5040" t="str">
            <v>Кирпич</v>
          </cell>
          <cell r="L5040">
            <v>5</v>
          </cell>
          <cell r="M5040">
            <v>1</v>
          </cell>
          <cell r="Q5040">
            <v>2175.6</v>
          </cell>
          <cell r="R5040">
            <v>1721.9</v>
          </cell>
          <cell r="S5040">
            <v>1721.9</v>
          </cell>
          <cell r="T5040">
            <v>92</v>
          </cell>
        </row>
        <row r="5041">
          <cell r="C5041" t="str">
            <v>город Пермь</v>
          </cell>
          <cell r="D5041" t="str">
            <v>г. Пермь, ул. Голева, д. 13А</v>
          </cell>
          <cell r="E5041" t="b">
            <v>1</v>
          </cell>
          <cell r="F5041">
            <v>2009</v>
          </cell>
          <cell r="H5041" t="str">
            <v>панель</v>
          </cell>
          <cell r="I5041" t="str">
            <v>плоская</v>
          </cell>
          <cell r="J5041" t="str">
            <v>ГАЗ</v>
          </cell>
          <cell r="K5041" t="str">
            <v>не имеется</v>
          </cell>
          <cell r="L5041">
            <v>16</v>
          </cell>
          <cell r="M5041">
            <v>1</v>
          </cell>
          <cell r="N5041">
            <v>1</v>
          </cell>
          <cell r="O5041">
            <v>1</v>
          </cell>
          <cell r="Q5041">
            <v>8537.4</v>
          </cell>
          <cell r="R5041">
            <v>6595.8</v>
          </cell>
          <cell r="S5041">
            <v>6595.8</v>
          </cell>
          <cell r="T5041">
            <v>286</v>
          </cell>
        </row>
        <row r="5042">
          <cell r="C5042" t="str">
            <v>город Пермь</v>
          </cell>
          <cell r="D5042" t="str">
            <v>г. Пермь, ул. Голева, д. 9А</v>
          </cell>
          <cell r="E5042" t="b">
            <v>1</v>
          </cell>
          <cell r="F5042">
            <v>2008</v>
          </cell>
          <cell r="I5042" t="str">
            <v>скатная</v>
          </cell>
          <cell r="K5042" t="str">
            <v>имеется</v>
          </cell>
          <cell r="L5042">
            <v>5</v>
          </cell>
          <cell r="M5042">
            <v>8</v>
          </cell>
          <cell r="Q5042">
            <v>6420.4</v>
          </cell>
          <cell r="R5042">
            <v>5710</v>
          </cell>
          <cell r="S5042">
            <v>5710</v>
          </cell>
          <cell r="T5042">
            <v>337</v>
          </cell>
        </row>
        <row r="5043">
          <cell r="C5043" t="str">
            <v>город Пермь</v>
          </cell>
          <cell r="D5043" t="str">
            <v>г. Пермь, ул. Горняков, д. 6</v>
          </cell>
          <cell r="E5043" t="b">
            <v>1</v>
          </cell>
          <cell r="F5043">
            <v>2006</v>
          </cell>
          <cell r="I5043" t="str">
            <v>плоская</v>
          </cell>
          <cell r="K5043" t="str">
            <v>имеется</v>
          </cell>
          <cell r="L5043">
            <v>6</v>
          </cell>
          <cell r="M5043">
            <v>4</v>
          </cell>
          <cell r="N5043">
            <v>4</v>
          </cell>
          <cell r="P5043">
            <v>4</v>
          </cell>
          <cell r="Q5043">
            <v>10132.5</v>
          </cell>
          <cell r="R5043">
            <v>9359.6</v>
          </cell>
          <cell r="S5043">
            <v>7519.2</v>
          </cell>
          <cell r="T5043">
            <v>220</v>
          </cell>
        </row>
        <row r="5044">
          <cell r="C5044" t="str">
            <v>город Пермь</v>
          </cell>
          <cell r="D5044" t="str">
            <v>г. Пермь, ул. Графтио, д. 13</v>
          </cell>
          <cell r="E5044" t="b">
            <v>1</v>
          </cell>
          <cell r="F5044">
            <v>1957</v>
          </cell>
          <cell r="H5044" t="str">
            <v>Шлакоблок</v>
          </cell>
          <cell r="L5044">
            <v>2</v>
          </cell>
          <cell r="M5044">
            <v>2</v>
          </cell>
          <cell r="Q5044">
            <v>759.3</v>
          </cell>
          <cell r="R5044">
            <v>707.19999999999993</v>
          </cell>
          <cell r="S5044">
            <v>699.98</v>
          </cell>
          <cell r="T5044">
            <v>29</v>
          </cell>
        </row>
        <row r="5045">
          <cell r="C5045" t="str">
            <v>город Пермь</v>
          </cell>
          <cell r="D5045" t="str">
            <v>г. Пермь, ул. Графтио, д. 15</v>
          </cell>
          <cell r="E5045" t="b">
            <v>1</v>
          </cell>
          <cell r="F5045">
            <v>1957</v>
          </cell>
          <cell r="G5045">
            <v>2019</v>
          </cell>
          <cell r="H5045" t="str">
            <v>Шлакоблоки</v>
          </cell>
          <cell r="L5045">
            <v>2</v>
          </cell>
          <cell r="M5045">
            <v>2</v>
          </cell>
          <cell r="Q5045">
            <v>646.20000000000005</v>
          </cell>
          <cell r="R5045">
            <v>573.29999999999995</v>
          </cell>
          <cell r="S5045">
            <v>573.29999999999995</v>
          </cell>
          <cell r="T5045">
            <v>23</v>
          </cell>
        </row>
        <row r="5046">
          <cell r="C5046" t="str">
            <v>город Пермь</v>
          </cell>
          <cell r="D5046" t="str">
            <v>г. Пермь, ул. Грачева, д. 10</v>
          </cell>
          <cell r="E5046" t="b">
            <v>1</v>
          </cell>
          <cell r="F5046">
            <v>2021</v>
          </cell>
          <cell r="H5046" t="str">
            <v>Смешанные</v>
          </cell>
          <cell r="I5046" t="str">
            <v>плоская</v>
          </cell>
          <cell r="K5046" t="str">
            <v>имеется</v>
          </cell>
          <cell r="L5046">
            <v>9</v>
          </cell>
          <cell r="M5046">
            <v>1</v>
          </cell>
          <cell r="N5046">
            <v>1</v>
          </cell>
          <cell r="O5046">
            <v>1</v>
          </cell>
          <cell r="Q5046">
            <v>3765.5</v>
          </cell>
          <cell r="R5046">
            <v>2632.9</v>
          </cell>
          <cell r="S5046">
            <v>2552.6999999999998</v>
          </cell>
        </row>
        <row r="5047">
          <cell r="C5047" t="str">
            <v>город Пермь</v>
          </cell>
          <cell r="D5047" t="str">
            <v>г. Пермь, ул. Грачева, д. 19</v>
          </cell>
          <cell r="E5047" t="b">
            <v>1</v>
          </cell>
          <cell r="F5047">
            <v>2012</v>
          </cell>
          <cell r="H5047" t="str">
            <v>Кирпич</v>
          </cell>
          <cell r="L5047">
            <v>16</v>
          </cell>
          <cell r="M5047">
            <v>2</v>
          </cell>
          <cell r="N5047">
            <v>4</v>
          </cell>
          <cell r="O5047">
            <v>2</v>
          </cell>
          <cell r="P5047">
            <v>2</v>
          </cell>
          <cell r="Q5047">
            <v>14544.4</v>
          </cell>
          <cell r="R5047">
            <v>11693.4</v>
          </cell>
          <cell r="S5047">
            <v>11568.9</v>
          </cell>
          <cell r="T5047">
            <v>361</v>
          </cell>
        </row>
        <row r="5048">
          <cell r="C5048" t="str">
            <v>город Пермь</v>
          </cell>
          <cell r="D5048" t="str">
            <v>г. Пермь, ул. Грачева, д. 25</v>
          </cell>
          <cell r="E5048" t="b">
            <v>0</v>
          </cell>
          <cell r="F5048">
            <v>2000</v>
          </cell>
          <cell r="I5048" t="str">
            <v>плоская</v>
          </cell>
          <cell r="J5048" t="str">
            <v>ГАЗ</v>
          </cell>
          <cell r="K5048" t="str">
            <v>имеется</v>
          </cell>
          <cell r="L5048">
            <v>10</v>
          </cell>
          <cell r="M5048">
            <v>5</v>
          </cell>
          <cell r="N5048">
            <v>5</v>
          </cell>
          <cell r="O5048">
            <v>5</v>
          </cell>
          <cell r="Q5048">
            <v>4374.1000000000004</v>
          </cell>
          <cell r="R5048">
            <v>10850</v>
          </cell>
          <cell r="S5048">
            <v>10850</v>
          </cell>
          <cell r="T5048">
            <v>450</v>
          </cell>
        </row>
        <row r="5049">
          <cell r="C5049" t="str">
            <v>город Пермь</v>
          </cell>
          <cell r="D5049" t="str">
            <v>г. Пермь, ул. Гремячий лог, д. 1</v>
          </cell>
          <cell r="E5049" t="b">
            <v>1</v>
          </cell>
          <cell r="F5049">
            <v>1967</v>
          </cell>
          <cell r="H5049" t="str">
            <v>Кирпич</v>
          </cell>
          <cell r="L5049">
            <v>5</v>
          </cell>
          <cell r="M5049">
            <v>4</v>
          </cell>
          <cell r="Q5049">
            <v>3467</v>
          </cell>
          <cell r="R5049">
            <v>3157</v>
          </cell>
          <cell r="S5049">
            <v>2771.85</v>
          </cell>
          <cell r="T5049">
            <v>184</v>
          </cell>
        </row>
        <row r="5050">
          <cell r="C5050" t="str">
            <v>город Пермь</v>
          </cell>
          <cell r="D5050" t="str">
            <v>г. Пермь, ул. Гремячинская, д. 71</v>
          </cell>
          <cell r="E5050" t="b">
            <v>1</v>
          </cell>
          <cell r="F5050">
            <v>1960</v>
          </cell>
          <cell r="H5050" t="str">
            <v>Кирпич</v>
          </cell>
          <cell r="L5050">
            <v>4</v>
          </cell>
          <cell r="M5050">
            <v>2</v>
          </cell>
          <cell r="Q5050">
            <v>1400.4</v>
          </cell>
          <cell r="R5050">
            <v>1302.2</v>
          </cell>
          <cell r="S5050">
            <v>1132.9100000000001</v>
          </cell>
          <cell r="T5050">
            <v>75</v>
          </cell>
        </row>
        <row r="5051">
          <cell r="C5051" t="str">
            <v>город Пермь</v>
          </cell>
          <cell r="D5051" t="str">
            <v>г. Пермь, ул. Грибоедова, д. 68</v>
          </cell>
          <cell r="E5051" t="b">
            <v>1</v>
          </cell>
          <cell r="F5051">
            <v>1995</v>
          </cell>
          <cell r="I5051" t="str">
            <v>плоская</v>
          </cell>
          <cell r="J5051" t="str">
            <v>ГАЗ</v>
          </cell>
          <cell r="K5051" t="str">
            <v>имеется</v>
          </cell>
          <cell r="L5051">
            <v>10</v>
          </cell>
          <cell r="M5051">
            <v>5</v>
          </cell>
          <cell r="N5051">
            <v>5</v>
          </cell>
          <cell r="O5051">
            <v>5</v>
          </cell>
          <cell r="Q5051">
            <v>19133.3</v>
          </cell>
          <cell r="R5051">
            <v>14803.8</v>
          </cell>
          <cell r="S5051">
            <v>14794.7</v>
          </cell>
          <cell r="T5051">
            <v>170</v>
          </cell>
        </row>
        <row r="5052">
          <cell r="C5052" t="str">
            <v>город Пермь</v>
          </cell>
          <cell r="D5052" t="str">
            <v>г. Пермь, ул. Грибоедова, д. 74</v>
          </cell>
          <cell r="E5052" t="b">
            <v>1</v>
          </cell>
          <cell r="F5052">
            <v>2016</v>
          </cell>
          <cell r="I5052" t="str">
            <v>плоская</v>
          </cell>
          <cell r="J5052" t="str">
            <v>ГАЗ</v>
          </cell>
          <cell r="K5052" t="str">
            <v>имеется</v>
          </cell>
          <cell r="L5052">
            <v>25</v>
          </cell>
          <cell r="M5052">
            <v>1</v>
          </cell>
          <cell r="N5052">
            <v>1</v>
          </cell>
          <cell r="O5052">
            <v>1</v>
          </cell>
          <cell r="Q5052">
            <v>16407.8</v>
          </cell>
          <cell r="R5052">
            <v>11681.3</v>
          </cell>
          <cell r="S5052">
            <v>11681.3</v>
          </cell>
          <cell r="T5052">
            <v>278</v>
          </cell>
        </row>
        <row r="5053">
          <cell r="C5053" t="str">
            <v>город Пермь</v>
          </cell>
          <cell r="D5053" t="str">
            <v>г. Пермь, ул. Грузинская, д. 3</v>
          </cell>
          <cell r="E5053" t="b">
            <v>1</v>
          </cell>
          <cell r="F5053">
            <v>1968</v>
          </cell>
          <cell r="H5053" t="str">
            <v>Панель</v>
          </cell>
          <cell r="L5053">
            <v>5</v>
          </cell>
          <cell r="M5053">
            <v>6</v>
          </cell>
          <cell r="Q5053">
            <v>4401.6000000000004</v>
          </cell>
          <cell r="R5053">
            <v>3068.1</v>
          </cell>
          <cell r="S5053">
            <v>2914.7</v>
          </cell>
          <cell r="T5053">
            <v>285</v>
          </cell>
        </row>
        <row r="5054">
          <cell r="C5054" t="str">
            <v>город Пермь</v>
          </cell>
          <cell r="D5054" t="str">
            <v>г. Пермь, ул. Грузинская, д. 5</v>
          </cell>
          <cell r="E5054" t="b">
            <v>1</v>
          </cell>
          <cell r="F5054">
            <v>1968</v>
          </cell>
          <cell r="H5054" t="str">
            <v>Панель</v>
          </cell>
          <cell r="L5054">
            <v>5</v>
          </cell>
          <cell r="M5054">
            <v>6</v>
          </cell>
          <cell r="Q5054">
            <v>5005.6000000000004</v>
          </cell>
          <cell r="R5054">
            <v>4402.7</v>
          </cell>
          <cell r="S5054">
            <v>4314.6499999999996</v>
          </cell>
          <cell r="T5054">
            <v>215</v>
          </cell>
        </row>
        <row r="5055">
          <cell r="C5055" t="str">
            <v>город Пермь</v>
          </cell>
          <cell r="D5055" t="str">
            <v>г. Пермь, ул. Грузинская, д. 7</v>
          </cell>
          <cell r="E5055" t="b">
            <v>1</v>
          </cell>
          <cell r="F5055">
            <v>1969</v>
          </cell>
          <cell r="H5055" t="str">
            <v>Панель</v>
          </cell>
          <cell r="L5055">
            <v>5</v>
          </cell>
          <cell r="M5055">
            <v>6</v>
          </cell>
          <cell r="Q5055">
            <v>5014.1099999999997</v>
          </cell>
          <cell r="R5055">
            <v>4280.12</v>
          </cell>
          <cell r="S5055">
            <v>4280.12</v>
          </cell>
          <cell r="T5055">
            <v>200</v>
          </cell>
        </row>
        <row r="5056">
          <cell r="C5056" t="str">
            <v>город Пермь</v>
          </cell>
          <cell r="D5056" t="str">
            <v>г. Пермь, ул. Грузинская, д. 9</v>
          </cell>
          <cell r="E5056" t="b">
            <v>1</v>
          </cell>
          <cell r="F5056">
            <v>1968</v>
          </cell>
          <cell r="H5056" t="str">
            <v>Панель</v>
          </cell>
          <cell r="L5056">
            <v>5</v>
          </cell>
          <cell r="M5056">
            <v>6</v>
          </cell>
          <cell r="Q5056">
            <v>4990.8599999999997</v>
          </cell>
          <cell r="R5056">
            <v>4402.8100000000004</v>
          </cell>
          <cell r="S5056">
            <v>4402.8100000000004</v>
          </cell>
          <cell r="T5056">
            <v>227</v>
          </cell>
        </row>
        <row r="5057">
          <cell r="C5057" t="str">
            <v>город Пермь</v>
          </cell>
          <cell r="D5057" t="str">
            <v>г. Пермь, ул. Грузинская, д. 11</v>
          </cell>
          <cell r="E5057" t="b">
            <v>1</v>
          </cell>
          <cell r="F5057">
            <v>1968</v>
          </cell>
          <cell r="H5057" t="str">
            <v>Кирпич</v>
          </cell>
          <cell r="L5057">
            <v>5</v>
          </cell>
          <cell r="M5057">
            <v>1</v>
          </cell>
          <cell r="Q5057">
            <v>2954.52</v>
          </cell>
          <cell r="R5057">
            <v>2028.72</v>
          </cell>
          <cell r="S5057">
            <v>2028.72</v>
          </cell>
          <cell r="T5057">
            <v>150</v>
          </cell>
        </row>
        <row r="5058">
          <cell r="C5058" t="str">
            <v>город Пермь</v>
          </cell>
          <cell r="D5058" t="str">
            <v>г. Пермь, ул. Грузинская, д. 13</v>
          </cell>
          <cell r="E5058" t="b">
            <v>1</v>
          </cell>
          <cell r="F5058">
            <v>1976</v>
          </cell>
          <cell r="H5058" t="str">
            <v>Кирпич</v>
          </cell>
          <cell r="L5058">
            <v>5</v>
          </cell>
          <cell r="M5058">
            <v>6</v>
          </cell>
          <cell r="Q5058">
            <v>6857</v>
          </cell>
          <cell r="R5058">
            <v>5957.86</v>
          </cell>
          <cell r="S5058">
            <v>5779.12</v>
          </cell>
          <cell r="T5058">
            <v>303</v>
          </cell>
        </row>
        <row r="5059">
          <cell r="C5059" t="str">
            <v>город Пермь</v>
          </cell>
          <cell r="D5059" t="str">
            <v>г. Пермь, ул. Грузинская, д. 15</v>
          </cell>
          <cell r="E5059" t="b">
            <v>1</v>
          </cell>
          <cell r="F5059">
            <v>1980</v>
          </cell>
          <cell r="H5059" t="str">
            <v>Кирпич</v>
          </cell>
          <cell r="L5059">
            <v>14</v>
          </cell>
          <cell r="M5059">
            <v>1</v>
          </cell>
          <cell r="N5059">
            <v>1</v>
          </cell>
          <cell r="O5059">
            <v>1</v>
          </cell>
          <cell r="Q5059">
            <v>6483</v>
          </cell>
          <cell r="R5059">
            <v>5638.4</v>
          </cell>
          <cell r="S5059">
            <v>5638.4</v>
          </cell>
          <cell r="T5059">
            <v>242</v>
          </cell>
        </row>
        <row r="5060">
          <cell r="C5060" t="str">
            <v>город Пермь</v>
          </cell>
          <cell r="D5060" t="str">
            <v>г. Пермь, ул. Гусарова, д. 7</v>
          </cell>
          <cell r="E5060" t="b">
            <v>1</v>
          </cell>
          <cell r="F5060">
            <v>1982</v>
          </cell>
          <cell r="H5060" t="str">
            <v>Кирпич</v>
          </cell>
          <cell r="L5060">
            <v>9</v>
          </cell>
          <cell r="M5060">
            <v>4</v>
          </cell>
          <cell r="N5060">
            <v>4</v>
          </cell>
          <cell r="O5060">
            <v>4</v>
          </cell>
          <cell r="Q5060">
            <v>8139.1</v>
          </cell>
          <cell r="R5060">
            <v>8139.0999999999995</v>
          </cell>
          <cell r="S5060">
            <v>7005.9</v>
          </cell>
          <cell r="T5060">
            <v>317</v>
          </cell>
        </row>
        <row r="5061">
          <cell r="C5061" t="str">
            <v>город Пермь</v>
          </cell>
          <cell r="D5061" t="str">
            <v>г. Пермь, ул. Гусарова, д. 8</v>
          </cell>
          <cell r="E5061" t="b">
            <v>1</v>
          </cell>
          <cell r="F5061">
            <v>1968</v>
          </cell>
          <cell r="H5061" t="str">
            <v>Кирпич</v>
          </cell>
          <cell r="L5061">
            <v>5</v>
          </cell>
          <cell r="M5061">
            <v>6</v>
          </cell>
          <cell r="Q5061">
            <v>4550.3</v>
          </cell>
          <cell r="R5061">
            <v>4550.3</v>
          </cell>
          <cell r="S5061">
            <v>4550.3</v>
          </cell>
          <cell r="T5061">
            <v>216</v>
          </cell>
        </row>
        <row r="5062">
          <cell r="C5062" t="str">
            <v>город Пермь</v>
          </cell>
          <cell r="D5062" t="str">
            <v>г. Пермь, ул. Гусарова, д. 9</v>
          </cell>
          <cell r="E5062" t="b">
            <v>1</v>
          </cell>
          <cell r="F5062">
            <v>1978</v>
          </cell>
          <cell r="H5062" t="str">
            <v>Панель</v>
          </cell>
          <cell r="L5062">
            <v>9</v>
          </cell>
          <cell r="M5062">
            <v>6</v>
          </cell>
          <cell r="N5062">
            <v>6</v>
          </cell>
          <cell r="O5062">
            <v>6</v>
          </cell>
          <cell r="Q5062">
            <v>11370.4</v>
          </cell>
          <cell r="R5062">
            <v>11370.4</v>
          </cell>
          <cell r="S5062">
            <v>11370.4</v>
          </cell>
          <cell r="T5062">
            <v>518</v>
          </cell>
        </row>
        <row r="5063">
          <cell r="C5063" t="str">
            <v>город Пермь</v>
          </cell>
          <cell r="D5063" t="str">
            <v>г. Пермь, ул. Гусарова, д. 10</v>
          </cell>
          <cell r="E5063" t="b">
            <v>1</v>
          </cell>
          <cell r="F5063">
            <v>1969</v>
          </cell>
          <cell r="H5063" t="str">
            <v>Кирпич</v>
          </cell>
          <cell r="L5063">
            <v>5</v>
          </cell>
          <cell r="M5063">
            <v>6</v>
          </cell>
          <cell r="Q5063">
            <v>4472.8999999999996</v>
          </cell>
          <cell r="R5063">
            <v>4472.8999999999996</v>
          </cell>
          <cell r="S5063">
            <v>4472.8999999999996</v>
          </cell>
          <cell r="T5063">
            <v>200</v>
          </cell>
        </row>
        <row r="5064">
          <cell r="C5064" t="str">
            <v>город Пермь</v>
          </cell>
          <cell r="D5064" t="str">
            <v>г. Пермь, ул. Гусарова, д. 11</v>
          </cell>
          <cell r="E5064" t="b">
            <v>1</v>
          </cell>
          <cell r="F5064">
            <v>1978</v>
          </cell>
          <cell r="H5064" t="str">
            <v>Кирпич</v>
          </cell>
          <cell r="L5064">
            <v>9</v>
          </cell>
          <cell r="M5064">
            <v>2</v>
          </cell>
          <cell r="N5064">
            <v>2</v>
          </cell>
          <cell r="O5064">
            <v>2</v>
          </cell>
          <cell r="Q5064">
            <v>3902.5</v>
          </cell>
          <cell r="R5064">
            <v>2680.6</v>
          </cell>
          <cell r="S5064">
            <v>2680.6</v>
          </cell>
          <cell r="T5064">
            <v>184</v>
          </cell>
        </row>
        <row r="5065">
          <cell r="C5065" t="str">
            <v>город Пермь</v>
          </cell>
          <cell r="D5065" t="str">
            <v>г. Пермь, ул. Гусарова, д. 13</v>
          </cell>
          <cell r="E5065" t="b">
            <v>1</v>
          </cell>
          <cell r="F5065">
            <v>1980</v>
          </cell>
          <cell r="H5065" t="str">
            <v>Панель</v>
          </cell>
          <cell r="L5065">
            <v>9</v>
          </cell>
          <cell r="M5065">
            <v>2</v>
          </cell>
          <cell r="N5065">
            <v>2</v>
          </cell>
          <cell r="O5065">
            <v>2</v>
          </cell>
          <cell r="Q5065">
            <v>3902</v>
          </cell>
          <cell r="R5065">
            <v>3902</v>
          </cell>
          <cell r="S5065">
            <v>3902</v>
          </cell>
          <cell r="T5065">
            <v>198</v>
          </cell>
        </row>
        <row r="5066">
          <cell r="C5066" t="str">
            <v>город Пермь</v>
          </cell>
          <cell r="D5066" t="str">
            <v>г. Пермь, ул. Гусарова, д. 14</v>
          </cell>
          <cell r="E5066" t="b">
            <v>1</v>
          </cell>
          <cell r="F5066">
            <v>1969</v>
          </cell>
          <cell r="H5066" t="str">
            <v>Панель</v>
          </cell>
          <cell r="L5066">
            <v>5</v>
          </cell>
          <cell r="M5066">
            <v>6</v>
          </cell>
          <cell r="Q5066">
            <v>4422.6000000000004</v>
          </cell>
          <cell r="R5066">
            <v>4366.6000000000004</v>
          </cell>
          <cell r="S5066">
            <v>3864.44</v>
          </cell>
          <cell r="T5066">
            <v>214</v>
          </cell>
        </row>
        <row r="5067">
          <cell r="C5067" t="str">
            <v>город Пермь</v>
          </cell>
          <cell r="D5067" t="str">
            <v>г. Пермь, ул. Гусарова, д. 16</v>
          </cell>
          <cell r="E5067" t="b">
            <v>1</v>
          </cell>
          <cell r="F5067">
            <v>1969</v>
          </cell>
          <cell r="H5067" t="str">
            <v>Панель</v>
          </cell>
          <cell r="L5067">
            <v>5</v>
          </cell>
          <cell r="M5067">
            <v>8</v>
          </cell>
          <cell r="Q5067">
            <v>5729.2</v>
          </cell>
          <cell r="R5067">
            <v>5729.2</v>
          </cell>
          <cell r="S5067">
            <v>5729.2</v>
          </cell>
          <cell r="T5067">
            <v>285</v>
          </cell>
        </row>
        <row r="5068">
          <cell r="C5068" t="str">
            <v>город Пермь</v>
          </cell>
          <cell r="D5068" t="str">
            <v>г. Пермь, ул. Гусарова, д. 18</v>
          </cell>
          <cell r="E5068" t="b">
            <v>1</v>
          </cell>
          <cell r="F5068">
            <v>1969</v>
          </cell>
          <cell r="H5068" t="str">
            <v>Панель</v>
          </cell>
          <cell r="L5068">
            <v>5</v>
          </cell>
          <cell r="M5068">
            <v>6</v>
          </cell>
          <cell r="Q5068">
            <v>4861.8999999999996</v>
          </cell>
          <cell r="R5068">
            <v>4367.5</v>
          </cell>
          <cell r="S5068">
            <v>3974.43</v>
          </cell>
          <cell r="T5068">
            <v>195</v>
          </cell>
        </row>
        <row r="5069">
          <cell r="C5069" t="str">
            <v>город Пермь</v>
          </cell>
          <cell r="D5069" t="str">
            <v>г. Пермь, ул. Гусарова, д. 20</v>
          </cell>
          <cell r="E5069" t="b">
            <v>1</v>
          </cell>
          <cell r="F5069">
            <v>2009</v>
          </cell>
          <cell r="I5069" t="str">
            <v>плоская</v>
          </cell>
          <cell r="K5069" t="str">
            <v>имеется</v>
          </cell>
          <cell r="L5069">
            <v>16</v>
          </cell>
          <cell r="M5069">
            <v>1</v>
          </cell>
          <cell r="N5069">
            <v>2</v>
          </cell>
          <cell r="Q5069">
            <v>11001.6</v>
          </cell>
          <cell r="R5069">
            <v>6520.3</v>
          </cell>
          <cell r="S5069">
            <v>1696.5</v>
          </cell>
          <cell r="T5069">
            <v>390</v>
          </cell>
        </row>
        <row r="5070">
          <cell r="C5070" t="str">
            <v>город Пермь</v>
          </cell>
          <cell r="D5070" t="str">
            <v>г. Пермь, ул. Гусарова, д. 22</v>
          </cell>
          <cell r="E5070" t="b">
            <v>1</v>
          </cell>
          <cell r="F5070">
            <v>1987</v>
          </cell>
          <cell r="H5070" t="str">
            <v>Кирпич</v>
          </cell>
          <cell r="L5070">
            <v>16</v>
          </cell>
          <cell r="M5070">
            <v>1</v>
          </cell>
          <cell r="N5070">
            <v>2</v>
          </cell>
          <cell r="O5070">
            <v>1</v>
          </cell>
          <cell r="P5070">
            <v>1</v>
          </cell>
          <cell r="Q5070">
            <v>5446.8</v>
          </cell>
          <cell r="R5070">
            <v>5446.8</v>
          </cell>
          <cell r="S5070">
            <v>5446.8</v>
          </cell>
          <cell r="T5070">
            <v>201</v>
          </cell>
        </row>
        <row r="5071">
          <cell r="C5071" t="str">
            <v>город Пермь</v>
          </cell>
          <cell r="D5071" t="str">
            <v>г. Пермь, ул. Гусарова, д. 24</v>
          </cell>
          <cell r="E5071" t="b">
            <v>1</v>
          </cell>
          <cell r="F5071">
            <v>1988</v>
          </cell>
          <cell r="I5071" t="str">
            <v>плоская</v>
          </cell>
          <cell r="K5071" t="str">
            <v>имеется</v>
          </cell>
          <cell r="L5071">
            <v>16</v>
          </cell>
          <cell r="M5071">
            <v>1</v>
          </cell>
          <cell r="N5071">
            <v>2</v>
          </cell>
          <cell r="Q5071">
            <v>6814.6</v>
          </cell>
          <cell r="R5071">
            <v>5400.6</v>
          </cell>
          <cell r="S5071">
            <v>797.3</v>
          </cell>
          <cell r="T5071">
            <v>261</v>
          </cell>
        </row>
        <row r="5072">
          <cell r="C5072" t="str">
            <v>город Пермь</v>
          </cell>
          <cell r="D5072" t="str">
            <v>г. Пермь, ул. Гусарова, д. 26</v>
          </cell>
          <cell r="E5072" t="b">
            <v>1</v>
          </cell>
          <cell r="F5072">
            <v>1989</v>
          </cell>
          <cell r="I5072" t="str">
            <v>плоская</v>
          </cell>
          <cell r="K5072" t="str">
            <v>имеется</v>
          </cell>
          <cell r="L5072">
            <v>16</v>
          </cell>
          <cell r="M5072">
            <v>1</v>
          </cell>
          <cell r="N5072">
            <v>2</v>
          </cell>
          <cell r="Q5072">
            <v>6814.6</v>
          </cell>
          <cell r="R5072">
            <v>5373.6</v>
          </cell>
          <cell r="S5072">
            <v>792.3</v>
          </cell>
          <cell r="T5072">
            <v>250</v>
          </cell>
        </row>
        <row r="5073">
          <cell r="C5073" t="str">
            <v>город Пермь</v>
          </cell>
          <cell r="D5073" t="str">
            <v>г. Пермь, ул. Гусарова, д. 18А</v>
          </cell>
          <cell r="E5073" t="b">
            <v>1</v>
          </cell>
          <cell r="F5073">
            <v>1969</v>
          </cell>
          <cell r="H5073" t="str">
            <v>Панель</v>
          </cell>
          <cell r="L5073">
            <v>5</v>
          </cell>
          <cell r="M5073">
            <v>6</v>
          </cell>
          <cell r="Q5073">
            <v>4405.5</v>
          </cell>
          <cell r="R5073">
            <v>4405.5</v>
          </cell>
          <cell r="S5073">
            <v>4405.5</v>
          </cell>
          <cell r="T5073">
            <v>202</v>
          </cell>
        </row>
        <row r="5074">
          <cell r="C5074" t="str">
            <v>город Пермь</v>
          </cell>
          <cell r="D5074" t="str">
            <v>г. Пермь, ул. Гусарова, д. 9/2</v>
          </cell>
          <cell r="E5074" t="b">
            <v>1</v>
          </cell>
          <cell r="F5074">
            <v>1978</v>
          </cell>
          <cell r="H5074" t="str">
            <v>Панель</v>
          </cell>
          <cell r="L5074">
            <v>9</v>
          </cell>
          <cell r="M5074">
            <v>2</v>
          </cell>
          <cell r="N5074">
            <v>2</v>
          </cell>
          <cell r="O5074">
            <v>2</v>
          </cell>
          <cell r="Q5074">
            <v>3817.5</v>
          </cell>
          <cell r="R5074">
            <v>2732.3</v>
          </cell>
          <cell r="S5074">
            <v>2674.9</v>
          </cell>
          <cell r="T5074">
            <v>227</v>
          </cell>
        </row>
        <row r="5075">
          <cell r="C5075" t="str">
            <v>город Пермь</v>
          </cell>
          <cell r="D5075" t="str">
            <v>г. Пермь, ул. Двинская, д. 9</v>
          </cell>
          <cell r="E5075" t="b">
            <v>1</v>
          </cell>
          <cell r="F5075">
            <v>1960</v>
          </cell>
          <cell r="H5075" t="str">
            <v>Шлакоблок</v>
          </cell>
          <cell r="L5075">
            <v>2</v>
          </cell>
          <cell r="M5075">
            <v>2</v>
          </cell>
          <cell r="Q5075">
            <v>631.1</v>
          </cell>
          <cell r="R5075">
            <v>542.9</v>
          </cell>
          <cell r="S5075">
            <v>541.22</v>
          </cell>
          <cell r="T5075">
            <v>37</v>
          </cell>
        </row>
        <row r="5076">
          <cell r="C5076" t="str">
            <v>город Пермь</v>
          </cell>
          <cell r="D5076" t="str">
            <v>г. Пермь, ул. Двинская, д. 10</v>
          </cell>
          <cell r="E5076" t="b">
            <v>1</v>
          </cell>
          <cell r="F5076">
            <v>1960</v>
          </cell>
          <cell r="H5076" t="str">
            <v>Шлакоблок</v>
          </cell>
          <cell r="L5076">
            <v>2</v>
          </cell>
          <cell r="M5076">
            <v>1</v>
          </cell>
          <cell r="Q5076">
            <v>220.5</v>
          </cell>
          <cell r="R5076">
            <v>202.8</v>
          </cell>
          <cell r="S5076">
            <v>202.8</v>
          </cell>
          <cell r="T5076">
            <v>13</v>
          </cell>
        </row>
        <row r="5077">
          <cell r="C5077" t="str">
            <v>город Пермь</v>
          </cell>
          <cell r="D5077" t="str">
            <v>г. Пермь, ул. Двинская, д. 11</v>
          </cell>
          <cell r="E5077" t="b">
            <v>1</v>
          </cell>
          <cell r="F5077">
            <v>1954</v>
          </cell>
          <cell r="H5077" t="str">
            <v>Шлакоблок</v>
          </cell>
          <cell r="L5077">
            <v>2</v>
          </cell>
          <cell r="M5077">
            <v>1</v>
          </cell>
          <cell r="Q5077">
            <v>495.2</v>
          </cell>
          <cell r="R5077">
            <v>329.29999999999995</v>
          </cell>
          <cell r="S5077">
            <v>329.3</v>
          </cell>
          <cell r="T5077">
            <v>10</v>
          </cell>
        </row>
        <row r="5078">
          <cell r="C5078" t="str">
            <v>город Пермь</v>
          </cell>
          <cell r="D5078" t="str">
            <v>г. Пермь, ул. Делегатская, д. 35</v>
          </cell>
          <cell r="E5078" t="b">
            <v>1</v>
          </cell>
          <cell r="F5078">
            <v>2009</v>
          </cell>
          <cell r="H5078" t="str">
            <v>Панель</v>
          </cell>
          <cell r="L5078">
            <v>10</v>
          </cell>
          <cell r="M5078">
            <v>5</v>
          </cell>
          <cell r="N5078">
            <v>5</v>
          </cell>
          <cell r="O5078">
            <v>5</v>
          </cell>
          <cell r="Q5078">
            <v>15874.7</v>
          </cell>
          <cell r="R5078">
            <v>13333.800000000001</v>
          </cell>
          <cell r="S5078">
            <v>13333.8</v>
          </cell>
          <cell r="T5078">
            <v>247</v>
          </cell>
        </row>
        <row r="5079">
          <cell r="C5079" t="str">
            <v>город Пермь</v>
          </cell>
          <cell r="D5079" t="str">
            <v>г. Пермь, ул. Делегатская, д. 37</v>
          </cell>
          <cell r="E5079" t="b">
            <v>1</v>
          </cell>
          <cell r="F5079">
            <v>2012</v>
          </cell>
          <cell r="H5079" t="str">
            <v>панель</v>
          </cell>
          <cell r="L5079">
            <v>16</v>
          </cell>
          <cell r="M5079">
            <v>1</v>
          </cell>
          <cell r="N5079">
            <v>2</v>
          </cell>
          <cell r="O5079">
            <v>1</v>
          </cell>
          <cell r="P5079">
            <v>1</v>
          </cell>
          <cell r="Q5079">
            <v>8896.1</v>
          </cell>
          <cell r="R5079">
            <v>7484.7</v>
          </cell>
          <cell r="S5079">
            <v>7042.1</v>
          </cell>
        </row>
        <row r="5080">
          <cell r="C5080" t="str">
            <v>город Пермь</v>
          </cell>
          <cell r="D5080" t="str">
            <v>г. Пермь, ул. Делегатская, д. 41</v>
          </cell>
          <cell r="E5080" t="b">
            <v>1</v>
          </cell>
          <cell r="F5080">
            <v>2009</v>
          </cell>
          <cell r="H5080" t="str">
            <v>Панель</v>
          </cell>
          <cell r="L5080">
            <v>17</v>
          </cell>
          <cell r="M5080">
            <v>1</v>
          </cell>
          <cell r="N5080">
            <v>2</v>
          </cell>
          <cell r="O5080">
            <v>1</v>
          </cell>
          <cell r="P5080">
            <v>1</v>
          </cell>
          <cell r="Q5080">
            <v>8860.7999999999993</v>
          </cell>
          <cell r="R5080">
            <v>7530.0999999999995</v>
          </cell>
          <cell r="S5080">
            <v>7530.1</v>
          </cell>
          <cell r="T5080">
            <v>294</v>
          </cell>
        </row>
        <row r="5081">
          <cell r="C5081" t="str">
            <v>город Пермь</v>
          </cell>
          <cell r="D5081" t="str">
            <v>г. Пермь, ул. Делегатская, д. 43</v>
          </cell>
          <cell r="E5081" t="b">
            <v>1</v>
          </cell>
          <cell r="F5081">
            <v>2009</v>
          </cell>
          <cell r="H5081" t="str">
            <v>Панель</v>
          </cell>
          <cell r="L5081">
            <v>10</v>
          </cell>
          <cell r="M5081">
            <v>3</v>
          </cell>
          <cell r="N5081">
            <v>3</v>
          </cell>
          <cell r="O5081">
            <v>3</v>
          </cell>
          <cell r="Q5081">
            <v>7067.3</v>
          </cell>
          <cell r="R5081">
            <v>3700</v>
          </cell>
          <cell r="S5081">
            <v>3700</v>
          </cell>
          <cell r="T5081">
            <v>346</v>
          </cell>
        </row>
        <row r="5082">
          <cell r="C5082" t="str">
            <v>город Пермь</v>
          </cell>
          <cell r="D5082" t="str">
            <v>г. Пермь, ул. Делегатская, д. 45</v>
          </cell>
          <cell r="E5082" t="b">
            <v>1</v>
          </cell>
          <cell r="F5082">
            <v>2009</v>
          </cell>
          <cell r="H5082" t="str">
            <v>Панель</v>
          </cell>
          <cell r="L5082">
            <v>17</v>
          </cell>
          <cell r="M5082">
            <v>1</v>
          </cell>
          <cell r="N5082">
            <v>2</v>
          </cell>
          <cell r="O5082">
            <v>1</v>
          </cell>
          <cell r="P5082">
            <v>1</v>
          </cell>
          <cell r="Q5082">
            <v>8860.6</v>
          </cell>
          <cell r="R5082">
            <v>6773.5</v>
          </cell>
          <cell r="S5082">
            <v>6773.5</v>
          </cell>
          <cell r="T5082">
            <v>247</v>
          </cell>
        </row>
        <row r="5083">
          <cell r="C5083" t="str">
            <v>город Пермь</v>
          </cell>
          <cell r="D5083" t="str">
            <v>г. Пермь, ул. Делегатская, д. 35А</v>
          </cell>
          <cell r="E5083" t="b">
            <v>1</v>
          </cell>
          <cell r="F5083">
            <v>2013</v>
          </cell>
          <cell r="H5083" t="str">
            <v>Панель</v>
          </cell>
          <cell r="L5083">
            <v>10</v>
          </cell>
          <cell r="M5083">
            <v>3</v>
          </cell>
          <cell r="N5083">
            <v>3</v>
          </cell>
          <cell r="O5083">
            <v>3</v>
          </cell>
          <cell r="Q5083">
            <v>9661.6</v>
          </cell>
          <cell r="R5083">
            <v>7901.7</v>
          </cell>
          <cell r="S5083">
            <v>7901.7</v>
          </cell>
          <cell r="T5083">
            <v>122</v>
          </cell>
        </row>
        <row r="5084">
          <cell r="C5084" t="str">
            <v>город Пермь</v>
          </cell>
          <cell r="D5084" t="str">
            <v>г. Пермь, ул. Делегатская, д. 35Б</v>
          </cell>
          <cell r="E5084" t="b">
            <v>1</v>
          </cell>
          <cell r="F5084">
            <v>2014</v>
          </cell>
          <cell r="I5084" t="str">
            <v>плоская</v>
          </cell>
          <cell r="J5084" t="str">
            <v>ГАЗ</v>
          </cell>
          <cell r="K5084" t="str">
            <v>имеется</v>
          </cell>
          <cell r="L5084">
            <v>10</v>
          </cell>
          <cell r="M5084">
            <v>4</v>
          </cell>
          <cell r="N5084">
            <v>4</v>
          </cell>
          <cell r="O5084">
            <v>4</v>
          </cell>
          <cell r="Q5084">
            <v>11152.8</v>
          </cell>
          <cell r="R5084">
            <v>9092.9</v>
          </cell>
          <cell r="S5084">
            <v>9092.9</v>
          </cell>
        </row>
        <row r="5085">
          <cell r="C5085" t="str">
            <v>город Пермь</v>
          </cell>
          <cell r="D5085" t="str">
            <v>г. Пермь, ул. Делегатская, д. 39А</v>
          </cell>
          <cell r="E5085" t="b">
            <v>1</v>
          </cell>
          <cell r="F5085">
            <v>2009</v>
          </cell>
          <cell r="H5085" t="str">
            <v>Панель</v>
          </cell>
          <cell r="L5085">
            <v>10</v>
          </cell>
          <cell r="M5085">
            <v>4</v>
          </cell>
          <cell r="N5085">
            <v>4</v>
          </cell>
          <cell r="O5085">
            <v>4</v>
          </cell>
          <cell r="Q5085">
            <v>10324.700000000001</v>
          </cell>
          <cell r="R5085">
            <v>9388.3700000000008</v>
          </cell>
          <cell r="S5085">
            <v>9388.3700000000008</v>
          </cell>
          <cell r="T5085">
            <v>382</v>
          </cell>
        </row>
        <row r="5086">
          <cell r="C5086" t="str">
            <v>город Пермь</v>
          </cell>
          <cell r="D5086" t="str">
            <v>г. Пермь, ул. Делегатская, д. 39Б</v>
          </cell>
          <cell r="E5086" t="b">
            <v>1</v>
          </cell>
          <cell r="F5086">
            <v>2008</v>
          </cell>
          <cell r="I5086" t="str">
            <v>плоская</v>
          </cell>
          <cell r="K5086" t="str">
            <v>имеется</v>
          </cell>
          <cell r="L5086">
            <v>10</v>
          </cell>
          <cell r="M5086">
            <v>1</v>
          </cell>
          <cell r="N5086">
            <v>1</v>
          </cell>
          <cell r="O5086">
            <v>1</v>
          </cell>
          <cell r="Q5086">
            <v>3690.6</v>
          </cell>
          <cell r="R5086">
            <v>3530.4</v>
          </cell>
          <cell r="S5086">
            <v>3408.3</v>
          </cell>
          <cell r="T5086">
            <v>145</v>
          </cell>
        </row>
        <row r="5087">
          <cell r="C5087" t="str">
            <v>город Пермь</v>
          </cell>
          <cell r="D5087" t="str">
            <v>г. Пермь, ул. Делегатская, д. 43А</v>
          </cell>
          <cell r="E5087" t="b">
            <v>1</v>
          </cell>
          <cell r="F5087">
            <v>2008</v>
          </cell>
          <cell r="I5087" t="str">
            <v>плоская</v>
          </cell>
          <cell r="L5087">
            <v>10</v>
          </cell>
          <cell r="M5087">
            <v>2</v>
          </cell>
          <cell r="N5087">
            <v>2</v>
          </cell>
          <cell r="Q5087">
            <v>6919.5</v>
          </cell>
          <cell r="R5087">
            <v>5631.8</v>
          </cell>
          <cell r="S5087">
            <v>5631.8</v>
          </cell>
        </row>
        <row r="5088">
          <cell r="C5088" t="str">
            <v>город Пермь</v>
          </cell>
          <cell r="D5088" t="str">
            <v>г. Пермь, ул. Дениса Давыдова, д. 7</v>
          </cell>
          <cell r="E5088" t="b">
            <v>1</v>
          </cell>
          <cell r="F5088">
            <v>1966</v>
          </cell>
          <cell r="H5088" t="str">
            <v>Кирпич</v>
          </cell>
          <cell r="L5088">
            <v>5</v>
          </cell>
          <cell r="M5088">
            <v>3</v>
          </cell>
          <cell r="Q5088">
            <v>2778.6</v>
          </cell>
          <cell r="R5088">
            <v>2556.4</v>
          </cell>
          <cell r="S5088">
            <v>2556.4</v>
          </cell>
          <cell r="T5088">
            <v>123</v>
          </cell>
        </row>
        <row r="5089">
          <cell r="C5089" t="str">
            <v>город Пермь</v>
          </cell>
          <cell r="D5089" t="str">
            <v>г. Пермь, ул. Дениса Давыдова, д. 11</v>
          </cell>
          <cell r="E5089" t="b">
            <v>1</v>
          </cell>
          <cell r="F5089">
            <v>2021</v>
          </cell>
          <cell r="H5089" t="str">
            <v>из прочих материалов</v>
          </cell>
          <cell r="I5089" t="str">
            <v>плоская</v>
          </cell>
          <cell r="L5089">
            <v>23</v>
          </cell>
          <cell r="M5089">
            <v>2</v>
          </cell>
          <cell r="N5089">
            <v>7</v>
          </cell>
          <cell r="O5089">
            <v>5</v>
          </cell>
          <cell r="P5089">
            <v>2</v>
          </cell>
          <cell r="Q5089">
            <v>27004.799999999999</v>
          </cell>
          <cell r="R5089">
            <v>27004.799999999999</v>
          </cell>
          <cell r="S5089">
            <v>16047.8</v>
          </cell>
        </row>
        <row r="5090">
          <cell r="C5090" t="str">
            <v>город Пермь</v>
          </cell>
          <cell r="D5090" t="str">
            <v>г. Пермь, ул. Дениса Давыдова, д. 17</v>
          </cell>
          <cell r="E5090" t="b">
            <v>1</v>
          </cell>
          <cell r="F5090">
            <v>1962</v>
          </cell>
          <cell r="H5090" t="str">
            <v>Кирпич</v>
          </cell>
          <cell r="L5090">
            <v>5</v>
          </cell>
          <cell r="M5090">
            <v>2</v>
          </cell>
          <cell r="Q5090">
            <v>2456.1</v>
          </cell>
          <cell r="R5090">
            <v>1810.5</v>
          </cell>
          <cell r="S5090">
            <v>1597.7</v>
          </cell>
          <cell r="T5090">
            <v>78</v>
          </cell>
        </row>
        <row r="5091">
          <cell r="C5091" t="str">
            <v>город Пермь</v>
          </cell>
          <cell r="D5091" t="str">
            <v>г. Пермь, ул. Дениса Давыдова, д. 18</v>
          </cell>
          <cell r="E5091" t="b">
            <v>1</v>
          </cell>
          <cell r="F5091">
            <v>1963</v>
          </cell>
          <cell r="H5091" t="str">
            <v>Кирпич</v>
          </cell>
          <cell r="L5091">
            <v>5</v>
          </cell>
          <cell r="M5091">
            <v>2</v>
          </cell>
          <cell r="Q5091">
            <v>2274.1999999999998</v>
          </cell>
          <cell r="R5091">
            <v>1613.2</v>
          </cell>
          <cell r="S5091">
            <v>1539.9</v>
          </cell>
          <cell r="T5091">
            <v>74</v>
          </cell>
        </row>
        <row r="5092">
          <cell r="C5092" t="str">
            <v>город Пермь</v>
          </cell>
          <cell r="D5092" t="str">
            <v>г. Пермь, ул. Дениса Давыдова, д. 20</v>
          </cell>
          <cell r="E5092" t="b">
            <v>1</v>
          </cell>
          <cell r="F5092">
            <v>1963</v>
          </cell>
          <cell r="H5092" t="str">
            <v>панели</v>
          </cell>
          <cell r="I5092" t="str">
            <v>плоская</v>
          </cell>
          <cell r="K5092" t="str">
            <v>имеется</v>
          </cell>
          <cell r="L5092">
            <v>5</v>
          </cell>
          <cell r="M5092">
            <v>3</v>
          </cell>
          <cell r="Q5092">
            <v>4112.7</v>
          </cell>
          <cell r="R5092">
            <v>2587.6999999999998</v>
          </cell>
          <cell r="S5092">
            <v>1525</v>
          </cell>
        </row>
        <row r="5093">
          <cell r="C5093" t="str">
            <v>город Пермь</v>
          </cell>
          <cell r="D5093" t="str">
            <v>г. Пермь, ул. Дениса Давыдова, д. 22</v>
          </cell>
          <cell r="E5093" t="b">
            <v>1</v>
          </cell>
          <cell r="F5093">
            <v>1963</v>
          </cell>
          <cell r="H5093" t="str">
            <v>Панель</v>
          </cell>
          <cell r="L5093">
            <v>5</v>
          </cell>
          <cell r="M5093">
            <v>3</v>
          </cell>
          <cell r="Q5093">
            <v>4178.8</v>
          </cell>
          <cell r="R5093">
            <v>3240.3</v>
          </cell>
          <cell r="S5093">
            <v>2594.8000000000002</v>
          </cell>
          <cell r="T5093">
            <v>121</v>
          </cell>
        </row>
        <row r="5094">
          <cell r="C5094" t="str">
            <v>город Пермь</v>
          </cell>
          <cell r="D5094" t="str">
            <v>г. Пермь, ул. Дениса Давыдова, д. 23</v>
          </cell>
          <cell r="E5094" t="b">
            <v>1</v>
          </cell>
          <cell r="F5094">
            <v>1960</v>
          </cell>
          <cell r="H5094" t="str">
            <v>Кирпич</v>
          </cell>
          <cell r="L5094">
            <v>5</v>
          </cell>
          <cell r="M5094">
            <v>2</v>
          </cell>
          <cell r="Q5094">
            <v>1854.5</v>
          </cell>
          <cell r="R5094">
            <v>1627.1</v>
          </cell>
          <cell r="S5094">
            <v>1588.05</v>
          </cell>
          <cell r="T5094">
            <v>83</v>
          </cell>
        </row>
        <row r="5095">
          <cell r="C5095" t="str">
            <v>город Пермь</v>
          </cell>
          <cell r="D5095" t="str">
            <v>г. Пермь, ул. Дениса Давыдова, д. 25</v>
          </cell>
          <cell r="E5095" t="b">
            <v>1</v>
          </cell>
          <cell r="F5095">
            <v>1961</v>
          </cell>
          <cell r="H5095" t="str">
            <v>Кирпич</v>
          </cell>
          <cell r="L5095">
            <v>4</v>
          </cell>
          <cell r="M5095">
            <v>2</v>
          </cell>
          <cell r="Q5095">
            <v>1917.4</v>
          </cell>
          <cell r="R5095">
            <v>1278.4000000000001</v>
          </cell>
          <cell r="S5095">
            <v>1278.4000000000001</v>
          </cell>
          <cell r="T5095">
            <v>60</v>
          </cell>
        </row>
        <row r="5096">
          <cell r="C5096" t="str">
            <v>город Пермь</v>
          </cell>
          <cell r="D5096" t="str">
            <v>г. Пермь, ул. Дениса Давыдова, д. 27</v>
          </cell>
          <cell r="E5096" t="b">
            <v>1</v>
          </cell>
          <cell r="F5096">
            <v>1960</v>
          </cell>
          <cell r="H5096" t="str">
            <v>Кирпич</v>
          </cell>
          <cell r="L5096">
            <v>4</v>
          </cell>
          <cell r="M5096">
            <v>2</v>
          </cell>
          <cell r="Q5096">
            <v>1973.4</v>
          </cell>
          <cell r="R5096">
            <v>1273.2</v>
          </cell>
          <cell r="S5096">
            <v>1273.2</v>
          </cell>
          <cell r="T5096">
            <v>65</v>
          </cell>
        </row>
        <row r="5097">
          <cell r="C5097" t="str">
            <v>город Пермь</v>
          </cell>
          <cell r="D5097" t="str">
            <v>г. Пермь, ул. Дениса Давыдова, д. 25А</v>
          </cell>
          <cell r="E5097" t="b">
            <v>1</v>
          </cell>
          <cell r="F5097">
            <v>1961</v>
          </cell>
          <cell r="H5097" t="str">
            <v>Кирпич</v>
          </cell>
          <cell r="L5097">
            <v>4</v>
          </cell>
          <cell r="M5097">
            <v>2</v>
          </cell>
          <cell r="Q5097">
            <v>2320.6</v>
          </cell>
          <cell r="R5097">
            <v>1277.7</v>
          </cell>
          <cell r="S5097">
            <v>1277.7</v>
          </cell>
          <cell r="T5097">
            <v>65</v>
          </cell>
        </row>
        <row r="5098">
          <cell r="C5098" t="str">
            <v>город Пермь</v>
          </cell>
          <cell r="D5098" t="str">
            <v>г. Пермь, ул. Дениса Давыдова, д. 27А</v>
          </cell>
          <cell r="E5098" t="b">
            <v>1</v>
          </cell>
          <cell r="F5098">
            <v>1960</v>
          </cell>
          <cell r="H5098" t="str">
            <v>Кирпич</v>
          </cell>
          <cell r="L5098">
            <v>4</v>
          </cell>
          <cell r="M5098">
            <v>2</v>
          </cell>
          <cell r="Q5098">
            <v>2273.9</v>
          </cell>
          <cell r="R5098">
            <v>1243.2</v>
          </cell>
          <cell r="S5098">
            <v>1243.2</v>
          </cell>
          <cell r="T5098">
            <v>48</v>
          </cell>
        </row>
        <row r="5099">
          <cell r="C5099" t="str">
            <v>город Пермь</v>
          </cell>
          <cell r="D5099" t="str">
            <v>г. Пермь, ул. Добролюбова, д. 1</v>
          </cell>
          <cell r="E5099" t="b">
            <v>1</v>
          </cell>
          <cell r="F5099">
            <v>2005</v>
          </cell>
          <cell r="I5099" t="str">
            <v>плоская</v>
          </cell>
          <cell r="J5099" t="str">
            <v>ГАЗ</v>
          </cell>
          <cell r="K5099" t="str">
            <v>имеется</v>
          </cell>
          <cell r="L5099">
            <v>10</v>
          </cell>
          <cell r="M5099">
            <v>3</v>
          </cell>
          <cell r="N5099">
            <v>3</v>
          </cell>
          <cell r="O5099">
            <v>3</v>
          </cell>
          <cell r="Q5099">
            <v>9614.9</v>
          </cell>
          <cell r="R5099">
            <v>3779.7</v>
          </cell>
          <cell r="S5099">
            <v>3779.7</v>
          </cell>
          <cell r="T5099">
            <v>134</v>
          </cell>
        </row>
        <row r="5100">
          <cell r="C5100" t="str">
            <v>город Пермь</v>
          </cell>
          <cell r="D5100" t="str">
            <v>г. Пермь, ул. Добролюбова, д. 4</v>
          </cell>
          <cell r="E5100" t="b">
            <v>1</v>
          </cell>
          <cell r="F5100">
            <v>1969</v>
          </cell>
          <cell r="H5100" t="str">
            <v>Кирпич</v>
          </cell>
          <cell r="L5100">
            <v>5</v>
          </cell>
          <cell r="M5100">
            <v>6</v>
          </cell>
          <cell r="Q5100">
            <v>2661.2</v>
          </cell>
          <cell r="R5100">
            <v>2645.4</v>
          </cell>
          <cell r="S5100">
            <v>2645.4</v>
          </cell>
          <cell r="T5100">
            <v>116</v>
          </cell>
        </row>
        <row r="5101">
          <cell r="C5101" t="str">
            <v>город Пермь</v>
          </cell>
          <cell r="D5101" t="str">
            <v>г. Пермь, ул. Добролюбова, д. 6</v>
          </cell>
          <cell r="E5101" t="b">
            <v>1</v>
          </cell>
          <cell r="F5101">
            <v>1969</v>
          </cell>
          <cell r="H5101" t="str">
            <v>Кирпич</v>
          </cell>
          <cell r="L5101">
            <v>5</v>
          </cell>
          <cell r="M5101">
            <v>6</v>
          </cell>
          <cell r="Q5101">
            <v>2676.1</v>
          </cell>
          <cell r="R5101">
            <v>2000</v>
          </cell>
          <cell r="S5101">
            <v>2000</v>
          </cell>
          <cell r="T5101">
            <v>143</v>
          </cell>
        </row>
        <row r="5102">
          <cell r="C5102" t="str">
            <v>город Пермь</v>
          </cell>
          <cell r="D5102" t="str">
            <v>г. Пермь, ул. Добролюбова, д. 12</v>
          </cell>
          <cell r="E5102" t="b">
            <v>1</v>
          </cell>
          <cell r="F5102">
            <v>1969</v>
          </cell>
          <cell r="H5102" t="str">
            <v>Кирпич</v>
          </cell>
          <cell r="L5102">
            <v>5</v>
          </cell>
          <cell r="M5102">
            <v>4</v>
          </cell>
          <cell r="Q5102">
            <v>2893.5</v>
          </cell>
          <cell r="R5102">
            <v>2000</v>
          </cell>
          <cell r="S5102">
            <v>2000</v>
          </cell>
          <cell r="T5102">
            <v>154</v>
          </cell>
        </row>
        <row r="5103">
          <cell r="C5103" t="str">
            <v>город Пермь</v>
          </cell>
          <cell r="D5103" t="str">
            <v>г. Пермь, ул. Добролюбова, д. 14</v>
          </cell>
          <cell r="E5103" t="b">
            <v>1</v>
          </cell>
          <cell r="F5103">
            <v>1967</v>
          </cell>
          <cell r="H5103" t="str">
            <v>Кирпич</v>
          </cell>
          <cell r="L5103">
            <v>5</v>
          </cell>
          <cell r="M5103">
            <v>6</v>
          </cell>
          <cell r="Q5103">
            <v>4758.88</v>
          </cell>
          <cell r="R5103">
            <v>4518</v>
          </cell>
          <cell r="S5103">
            <v>4124.93</v>
          </cell>
          <cell r="T5103">
            <v>254</v>
          </cell>
        </row>
        <row r="5104">
          <cell r="C5104" t="str">
            <v>город Пермь</v>
          </cell>
          <cell r="D5104" t="str">
            <v>г. Пермь, ул. Добролюбова, д. 16</v>
          </cell>
          <cell r="E5104" t="b">
            <v>1</v>
          </cell>
          <cell r="F5104">
            <v>1969</v>
          </cell>
          <cell r="H5104" t="str">
            <v>Кирпич</v>
          </cell>
          <cell r="L5104">
            <v>5</v>
          </cell>
          <cell r="M5104">
            <v>4</v>
          </cell>
          <cell r="Q5104">
            <v>3198.3</v>
          </cell>
          <cell r="R5104">
            <v>2845.8</v>
          </cell>
          <cell r="S5104">
            <v>2845.8</v>
          </cell>
          <cell r="T5104">
            <v>146</v>
          </cell>
        </row>
        <row r="5105">
          <cell r="C5105" t="str">
            <v>город Пермь</v>
          </cell>
          <cell r="D5105" t="str">
            <v>г. Пермь, ул. Добролюбова, д. 18</v>
          </cell>
          <cell r="E5105" t="b">
            <v>1</v>
          </cell>
          <cell r="F5105">
            <v>1968</v>
          </cell>
          <cell r="H5105" t="str">
            <v>Кирпич</v>
          </cell>
          <cell r="L5105">
            <v>5</v>
          </cell>
          <cell r="M5105">
            <v>6</v>
          </cell>
          <cell r="Q5105">
            <v>4777.68</v>
          </cell>
          <cell r="R5105">
            <v>4473.74</v>
          </cell>
          <cell r="S5105">
            <v>4142.68</v>
          </cell>
          <cell r="T5105">
            <v>234</v>
          </cell>
        </row>
        <row r="5106">
          <cell r="C5106" t="str">
            <v>город Пермь</v>
          </cell>
          <cell r="D5106" t="str">
            <v>г. Пермь, ул. Добролюбова, д. 20</v>
          </cell>
          <cell r="E5106" t="b">
            <v>1</v>
          </cell>
          <cell r="F5106">
            <v>1969</v>
          </cell>
          <cell r="H5106" t="str">
            <v>Панель</v>
          </cell>
          <cell r="L5106">
            <v>5</v>
          </cell>
          <cell r="M5106">
            <v>8</v>
          </cell>
          <cell r="Q5106">
            <v>6365.98</v>
          </cell>
          <cell r="R5106">
            <v>6045.7</v>
          </cell>
          <cell r="S5106">
            <v>4692.07</v>
          </cell>
          <cell r="T5106">
            <v>335</v>
          </cell>
        </row>
        <row r="5107">
          <cell r="C5107" t="str">
            <v>город Пермь</v>
          </cell>
          <cell r="D5107" t="str">
            <v>г. Пермь, ул. Добролюбова, д. 22</v>
          </cell>
          <cell r="E5107" t="b">
            <v>1</v>
          </cell>
          <cell r="F5107">
            <v>1969</v>
          </cell>
          <cell r="H5107" t="str">
            <v>Кирпич</v>
          </cell>
          <cell r="L5107">
            <v>5</v>
          </cell>
          <cell r="M5107">
            <v>6</v>
          </cell>
          <cell r="Q5107">
            <v>6104.3</v>
          </cell>
          <cell r="R5107">
            <v>6100</v>
          </cell>
          <cell r="S5107">
            <v>6100</v>
          </cell>
        </row>
        <row r="5108">
          <cell r="C5108" t="str">
            <v>город Пермь</v>
          </cell>
          <cell r="D5108" t="str">
            <v>г. Пермь, ул. Добролюбова, д. 24</v>
          </cell>
          <cell r="E5108" t="b">
            <v>1</v>
          </cell>
          <cell r="F5108">
            <v>1970</v>
          </cell>
          <cell r="H5108" t="str">
            <v>Кирпич</v>
          </cell>
          <cell r="L5108">
            <v>5</v>
          </cell>
          <cell r="M5108">
            <v>6</v>
          </cell>
          <cell r="Q5108">
            <v>5033.8999999999996</v>
          </cell>
          <cell r="R5108">
            <v>4497.7</v>
          </cell>
          <cell r="S5108">
            <v>4497.7</v>
          </cell>
          <cell r="T5108">
            <v>215</v>
          </cell>
        </row>
        <row r="5109">
          <cell r="C5109" t="str">
            <v>город Пермь</v>
          </cell>
          <cell r="D5109" t="str">
            <v>г. Пермь, ул. Добролюбова, д. 2А</v>
          </cell>
          <cell r="E5109" t="b">
            <v>1</v>
          </cell>
          <cell r="F5109">
            <v>1990</v>
          </cell>
          <cell r="I5109" t="str">
            <v>плоская</v>
          </cell>
          <cell r="J5109" t="str">
            <v>ГАЗ</v>
          </cell>
          <cell r="K5109" t="str">
            <v>имеется</v>
          </cell>
          <cell r="L5109">
            <v>9</v>
          </cell>
          <cell r="M5109">
            <v>1</v>
          </cell>
          <cell r="N5109">
            <v>1</v>
          </cell>
          <cell r="O5109">
            <v>1</v>
          </cell>
          <cell r="Q5109">
            <v>3085.1000000000004</v>
          </cell>
          <cell r="R5109">
            <v>2665.8</v>
          </cell>
          <cell r="S5109">
            <v>2606.5</v>
          </cell>
          <cell r="T5109">
            <v>317</v>
          </cell>
        </row>
        <row r="5110">
          <cell r="C5110" t="str">
            <v>город Пермь</v>
          </cell>
          <cell r="D5110" t="str">
            <v>г. Пермь, ул. Добролюбова, д. 4А</v>
          </cell>
          <cell r="E5110" t="b">
            <v>1</v>
          </cell>
          <cell r="F5110">
            <v>1990</v>
          </cell>
          <cell r="I5110" t="str">
            <v>плоская</v>
          </cell>
          <cell r="J5110" t="str">
            <v>ГАЗ</v>
          </cell>
          <cell r="K5110" t="str">
            <v>имеется</v>
          </cell>
          <cell r="L5110">
            <v>9</v>
          </cell>
          <cell r="M5110">
            <v>1</v>
          </cell>
          <cell r="N5110">
            <v>1</v>
          </cell>
          <cell r="O5110">
            <v>1</v>
          </cell>
          <cell r="Q5110">
            <v>2770.28</v>
          </cell>
          <cell r="R5110">
            <v>2685.5</v>
          </cell>
          <cell r="S5110">
            <v>2591.1999999999998</v>
          </cell>
        </row>
        <row r="5111">
          <cell r="C5111" t="str">
            <v>город Пермь</v>
          </cell>
          <cell r="D5111" t="str">
            <v>г. Пермь, ул. Докучаева, д. 18</v>
          </cell>
          <cell r="E5111" t="b">
            <v>1</v>
          </cell>
          <cell r="F5111">
            <v>1978</v>
          </cell>
          <cell r="H5111" t="str">
            <v>Панель</v>
          </cell>
          <cell r="L5111">
            <v>5</v>
          </cell>
          <cell r="M5111">
            <v>6</v>
          </cell>
          <cell r="Q5111">
            <v>5088.3</v>
          </cell>
          <cell r="R5111">
            <v>4542.7</v>
          </cell>
          <cell r="S5111">
            <v>4542.7</v>
          </cell>
          <cell r="T5111">
            <v>224</v>
          </cell>
        </row>
        <row r="5112">
          <cell r="C5112" t="str">
            <v>город Пермь</v>
          </cell>
          <cell r="D5112" t="str">
            <v>г. Пермь, ул. Докучаева, д. 22</v>
          </cell>
          <cell r="E5112" t="b">
            <v>1</v>
          </cell>
          <cell r="F5112">
            <v>1969</v>
          </cell>
          <cell r="H5112" t="str">
            <v>Панель</v>
          </cell>
          <cell r="L5112">
            <v>5</v>
          </cell>
          <cell r="M5112">
            <v>6</v>
          </cell>
          <cell r="Q5112">
            <v>4416.3999999999996</v>
          </cell>
          <cell r="R5112">
            <v>3858.6</v>
          </cell>
          <cell r="S5112">
            <v>3858.6</v>
          </cell>
          <cell r="T5112">
            <v>224</v>
          </cell>
        </row>
        <row r="5113">
          <cell r="C5113" t="str">
            <v>город Пермь</v>
          </cell>
          <cell r="D5113" t="str">
            <v>г. Пермь, ул. Докучаева, д. 23</v>
          </cell>
          <cell r="E5113" t="b">
            <v>1</v>
          </cell>
          <cell r="F5113">
            <v>2023</v>
          </cell>
          <cell r="H5113" t="str">
            <v>Монолитные</v>
          </cell>
          <cell r="I5113" t="str">
            <v>плоская</v>
          </cell>
          <cell r="J5113" t="str">
            <v>ГАЗ</v>
          </cell>
          <cell r="K5113" t="str">
            <v>имеется</v>
          </cell>
          <cell r="L5113">
            <v>18</v>
          </cell>
          <cell r="M5113">
            <v>4</v>
          </cell>
          <cell r="N5113">
            <v>8</v>
          </cell>
          <cell r="P5113">
            <v>8</v>
          </cell>
          <cell r="Q5113">
            <v>28953.7</v>
          </cell>
          <cell r="R5113">
            <v>5742.6</v>
          </cell>
          <cell r="S5113">
            <v>5397.5</v>
          </cell>
        </row>
        <row r="5114">
          <cell r="C5114" t="str">
            <v>город Пермь</v>
          </cell>
          <cell r="D5114" t="str">
            <v>г. Пермь, ул. Докучаева, д. 24</v>
          </cell>
          <cell r="E5114" t="b">
            <v>1</v>
          </cell>
          <cell r="F5114">
            <v>1968</v>
          </cell>
          <cell r="H5114" t="str">
            <v>Кирпич</v>
          </cell>
          <cell r="L5114">
            <v>5</v>
          </cell>
          <cell r="M5114">
            <v>6</v>
          </cell>
          <cell r="Q5114">
            <v>6963.08</v>
          </cell>
          <cell r="R5114">
            <v>6113.2</v>
          </cell>
          <cell r="S5114">
            <v>6113.2</v>
          </cell>
          <cell r="T5114">
            <v>222</v>
          </cell>
        </row>
        <row r="5115">
          <cell r="C5115" t="str">
            <v>город Пермь</v>
          </cell>
          <cell r="D5115" t="str">
            <v>г. Пермь, ул. Докучаева, д. 28</v>
          </cell>
          <cell r="E5115" t="b">
            <v>1</v>
          </cell>
          <cell r="F5115">
            <v>1982</v>
          </cell>
          <cell r="H5115" t="str">
            <v>панели</v>
          </cell>
          <cell r="I5115" t="str">
            <v>плоская</v>
          </cell>
          <cell r="J5115" t="str">
            <v>ГАЗ</v>
          </cell>
          <cell r="K5115" t="str">
            <v>имеется</v>
          </cell>
          <cell r="L5115">
            <v>5</v>
          </cell>
          <cell r="M5115">
            <v>6</v>
          </cell>
          <cell r="Q5115">
            <v>4808.2</v>
          </cell>
          <cell r="R5115">
            <v>573.79999999999995</v>
          </cell>
          <cell r="S5115">
            <v>2631.7</v>
          </cell>
          <cell r="T5115">
            <v>227</v>
          </cell>
        </row>
        <row r="5116">
          <cell r="C5116" t="str">
            <v>город Пермь</v>
          </cell>
          <cell r="D5116" t="str">
            <v>г. Пермь, ул. Докучаева, д. 32</v>
          </cell>
          <cell r="E5116" t="b">
            <v>1</v>
          </cell>
          <cell r="F5116">
            <v>1999</v>
          </cell>
          <cell r="H5116" t="str">
            <v>панель</v>
          </cell>
          <cell r="I5116" t="str">
            <v>плоская</v>
          </cell>
          <cell r="K5116" t="str">
            <v>имеется</v>
          </cell>
          <cell r="L5116">
            <v>10</v>
          </cell>
          <cell r="M5116">
            <v>4</v>
          </cell>
          <cell r="N5116">
            <v>4</v>
          </cell>
          <cell r="Q5116">
            <v>12569.5</v>
          </cell>
          <cell r="R5116">
            <v>10016.1</v>
          </cell>
          <cell r="S5116">
            <v>10016.1</v>
          </cell>
          <cell r="T5116">
            <v>433</v>
          </cell>
        </row>
        <row r="5117">
          <cell r="C5117" t="str">
            <v>город Пермь</v>
          </cell>
          <cell r="D5117" t="str">
            <v>г. Пермь, ул. Докучаева, д. 34</v>
          </cell>
          <cell r="E5117" t="b">
            <v>1</v>
          </cell>
          <cell r="F5117">
            <v>1993</v>
          </cell>
          <cell r="H5117" t="str">
            <v>панель</v>
          </cell>
          <cell r="I5117" t="str">
            <v>плоская</v>
          </cell>
          <cell r="L5117">
            <v>10</v>
          </cell>
          <cell r="M5117">
            <v>2</v>
          </cell>
          <cell r="N5117">
            <v>2</v>
          </cell>
          <cell r="O5117">
            <v>2</v>
          </cell>
          <cell r="Q5117">
            <v>5394</v>
          </cell>
          <cell r="R5117">
            <v>5394</v>
          </cell>
          <cell r="S5117">
            <v>3082.1</v>
          </cell>
        </row>
        <row r="5118">
          <cell r="C5118" t="str">
            <v>город Пермь</v>
          </cell>
          <cell r="D5118" t="str">
            <v>г. Пермь, ул. Докучаева, д. 36</v>
          </cell>
          <cell r="E5118" t="b">
            <v>1</v>
          </cell>
          <cell r="F5118">
            <v>1993</v>
          </cell>
          <cell r="H5118" t="str">
            <v>кирпич</v>
          </cell>
          <cell r="I5118" t="str">
            <v>плоская</v>
          </cell>
          <cell r="J5118" t="str">
            <v>ГАЗ</v>
          </cell>
          <cell r="K5118" t="str">
            <v>имеется</v>
          </cell>
          <cell r="L5118">
            <v>10</v>
          </cell>
          <cell r="M5118">
            <v>2</v>
          </cell>
          <cell r="N5118">
            <v>2</v>
          </cell>
          <cell r="Q5118">
            <v>5338.8</v>
          </cell>
          <cell r="R5118">
            <v>3066.1</v>
          </cell>
          <cell r="S5118">
            <v>2767.7</v>
          </cell>
          <cell r="T5118">
            <v>235</v>
          </cell>
        </row>
        <row r="5119">
          <cell r="C5119" t="str">
            <v>город Пермь</v>
          </cell>
          <cell r="D5119" t="str">
            <v>г. Пермь, ул. Докучаева, д. 38</v>
          </cell>
          <cell r="E5119" t="b">
            <v>1</v>
          </cell>
          <cell r="F5119">
            <v>2003</v>
          </cell>
          <cell r="H5119" t="str">
            <v>панели</v>
          </cell>
          <cell r="I5119" t="str">
            <v>плоская</v>
          </cell>
          <cell r="K5119" t="str">
            <v>имеется</v>
          </cell>
          <cell r="L5119">
            <v>10</v>
          </cell>
          <cell r="M5119">
            <v>6</v>
          </cell>
          <cell r="N5119">
            <v>6</v>
          </cell>
          <cell r="O5119">
            <v>6</v>
          </cell>
          <cell r="Q5119">
            <v>18965.099999999999</v>
          </cell>
          <cell r="R5119">
            <v>18965.099999999999</v>
          </cell>
          <cell r="S5119">
            <v>15459</v>
          </cell>
          <cell r="T5119">
            <v>589</v>
          </cell>
        </row>
        <row r="5120">
          <cell r="C5120" t="str">
            <v>город Пермь</v>
          </cell>
          <cell r="D5120" t="str">
            <v>г. Пермь, ул. Докучаева, д. 40</v>
          </cell>
          <cell r="E5120" t="b">
            <v>1</v>
          </cell>
          <cell r="F5120">
            <v>2007</v>
          </cell>
          <cell r="H5120" t="str">
            <v>Бетон</v>
          </cell>
          <cell r="L5120">
            <v>16</v>
          </cell>
          <cell r="M5120">
            <v>1</v>
          </cell>
          <cell r="N5120">
            <v>2</v>
          </cell>
          <cell r="O5120">
            <v>1</v>
          </cell>
          <cell r="P5120">
            <v>1</v>
          </cell>
          <cell r="Q5120">
            <v>6654</v>
          </cell>
          <cell r="R5120">
            <v>5853.6</v>
          </cell>
          <cell r="S5120">
            <v>5853.6</v>
          </cell>
          <cell r="T5120">
            <v>243</v>
          </cell>
        </row>
        <row r="5121">
          <cell r="C5121" t="str">
            <v>город Пермь</v>
          </cell>
          <cell r="D5121" t="str">
            <v>г. Пермь, ул. Докучаева, д. 42</v>
          </cell>
          <cell r="E5121" t="b">
            <v>1</v>
          </cell>
          <cell r="F5121">
            <v>2010</v>
          </cell>
          <cell r="I5121" t="str">
            <v>плоская</v>
          </cell>
          <cell r="J5121" t="str">
            <v>ГАЗ</v>
          </cell>
          <cell r="K5121" t="str">
            <v>имеется</v>
          </cell>
          <cell r="L5121">
            <v>16</v>
          </cell>
          <cell r="M5121">
            <v>2</v>
          </cell>
          <cell r="N5121">
            <v>4</v>
          </cell>
          <cell r="O5121">
            <v>2</v>
          </cell>
          <cell r="P5121">
            <v>2</v>
          </cell>
          <cell r="Q5121">
            <v>12663.8</v>
          </cell>
          <cell r="R5121">
            <v>12663.8</v>
          </cell>
          <cell r="S5121">
            <v>11632.9</v>
          </cell>
          <cell r="T5121">
            <v>267</v>
          </cell>
        </row>
        <row r="5122">
          <cell r="C5122" t="str">
            <v>город Пермь</v>
          </cell>
          <cell r="D5122" t="str">
            <v>г. Пермь, ул. Докучаева, д. 44</v>
          </cell>
          <cell r="E5122" t="b">
            <v>1</v>
          </cell>
          <cell r="F5122">
            <v>2000</v>
          </cell>
          <cell r="I5122" t="str">
            <v>плоская</v>
          </cell>
          <cell r="J5122" t="str">
            <v>ГАЗ</v>
          </cell>
          <cell r="K5122" t="str">
            <v>имеется</v>
          </cell>
          <cell r="L5122">
            <v>10</v>
          </cell>
          <cell r="M5122">
            <v>4</v>
          </cell>
          <cell r="N5122">
            <v>4</v>
          </cell>
          <cell r="O5122">
            <v>4</v>
          </cell>
          <cell r="Q5122">
            <v>13163.27</v>
          </cell>
          <cell r="R5122">
            <v>11893.87</v>
          </cell>
          <cell r="S5122">
            <v>10854.5</v>
          </cell>
          <cell r="T5122">
            <v>392</v>
          </cell>
        </row>
        <row r="5123">
          <cell r="C5123" t="str">
            <v>город Пермь</v>
          </cell>
          <cell r="D5123" t="str">
            <v>г. Пермь, ул. Докучаева, д. 52</v>
          </cell>
          <cell r="E5123" t="b">
            <v>1</v>
          </cell>
          <cell r="F5123">
            <v>2013</v>
          </cell>
          <cell r="H5123" t="str">
            <v>панель</v>
          </cell>
          <cell r="I5123" t="str">
            <v>плоская</v>
          </cell>
          <cell r="J5123" t="str">
            <v>ГАЗ</v>
          </cell>
          <cell r="K5123" t="str">
            <v>имеется</v>
          </cell>
          <cell r="L5123">
            <v>16</v>
          </cell>
          <cell r="M5123">
            <v>2</v>
          </cell>
          <cell r="N5123">
            <v>2</v>
          </cell>
          <cell r="O5123">
            <v>2</v>
          </cell>
          <cell r="Q5123">
            <v>11426.3</v>
          </cell>
          <cell r="R5123">
            <v>6355.9</v>
          </cell>
          <cell r="S5123">
            <v>6355.9</v>
          </cell>
        </row>
        <row r="5124">
          <cell r="C5124" t="str">
            <v>город Пермь</v>
          </cell>
          <cell r="D5124" t="str">
            <v>г. Пермь, ул. Докучаева, д. 27А</v>
          </cell>
          <cell r="E5124" t="b">
            <v>1</v>
          </cell>
          <cell r="F5124">
            <v>1980</v>
          </cell>
          <cell r="H5124" t="str">
            <v>Кирпич</v>
          </cell>
          <cell r="L5124">
            <v>2</v>
          </cell>
          <cell r="M5124">
            <v>2</v>
          </cell>
          <cell r="Q5124">
            <v>1054.8</v>
          </cell>
          <cell r="R5124">
            <v>1054.8</v>
          </cell>
          <cell r="S5124">
            <v>1054.8</v>
          </cell>
          <cell r="T5124">
            <v>97</v>
          </cell>
        </row>
        <row r="5125">
          <cell r="C5125" t="str">
            <v>город Пермь</v>
          </cell>
          <cell r="D5125" t="str">
            <v>г. Пермь, ул. Докучаева, д. 27Б</v>
          </cell>
          <cell r="E5125" t="b">
            <v>1</v>
          </cell>
          <cell r="F5125">
            <v>1982</v>
          </cell>
          <cell r="H5125" t="str">
            <v>Кирпич</v>
          </cell>
          <cell r="L5125">
            <v>4</v>
          </cell>
          <cell r="M5125">
            <v>1</v>
          </cell>
          <cell r="Q5125">
            <v>1413.1</v>
          </cell>
          <cell r="R5125">
            <v>1164.3</v>
          </cell>
          <cell r="S5125">
            <v>1164.3</v>
          </cell>
          <cell r="T5125">
            <v>65</v>
          </cell>
        </row>
        <row r="5126">
          <cell r="C5126" t="str">
            <v>город Пермь</v>
          </cell>
          <cell r="D5126" t="str">
            <v>г. Пермь, ул. Докучаева, д. 27В</v>
          </cell>
          <cell r="E5126" t="b">
            <v>1</v>
          </cell>
          <cell r="F5126">
            <v>1991</v>
          </cell>
          <cell r="H5126" t="str">
            <v>Панель</v>
          </cell>
          <cell r="L5126">
            <v>5</v>
          </cell>
          <cell r="M5126">
            <v>4</v>
          </cell>
          <cell r="Q5126">
            <v>3054.8</v>
          </cell>
          <cell r="R5126">
            <v>2641.4</v>
          </cell>
          <cell r="S5126">
            <v>2641.4</v>
          </cell>
          <cell r="T5126">
            <v>148</v>
          </cell>
        </row>
        <row r="5127">
          <cell r="C5127" t="str">
            <v>город Пермь</v>
          </cell>
          <cell r="D5127" t="str">
            <v>г. Пермь, ул. Докучаева, д. 40А</v>
          </cell>
          <cell r="E5127" t="b">
            <v>1</v>
          </cell>
          <cell r="F5127">
            <v>1977</v>
          </cell>
          <cell r="H5127" t="str">
            <v>Панель</v>
          </cell>
          <cell r="L5127">
            <v>9</v>
          </cell>
          <cell r="M5127">
            <v>6</v>
          </cell>
          <cell r="N5127">
            <v>6</v>
          </cell>
          <cell r="O5127">
            <v>6</v>
          </cell>
          <cell r="Q5127">
            <v>13587.1</v>
          </cell>
          <cell r="R5127">
            <v>11684.9</v>
          </cell>
          <cell r="S5127">
            <v>11684.9</v>
          </cell>
          <cell r="T5127">
            <v>503</v>
          </cell>
        </row>
        <row r="5128">
          <cell r="C5128" t="str">
            <v>город Пермь</v>
          </cell>
          <cell r="D5128" t="str">
            <v>г. Пермь, ул. Докучаева, д. 40Б</v>
          </cell>
          <cell r="E5128" t="b">
            <v>1</v>
          </cell>
          <cell r="F5128">
            <v>1977</v>
          </cell>
          <cell r="H5128" t="str">
            <v>Панель</v>
          </cell>
          <cell r="L5128">
            <v>12</v>
          </cell>
          <cell r="M5128">
            <v>4</v>
          </cell>
          <cell r="N5128">
            <v>4</v>
          </cell>
          <cell r="O5128">
            <v>4</v>
          </cell>
          <cell r="Q5128">
            <v>9566.4</v>
          </cell>
          <cell r="R5128">
            <v>5829.2</v>
          </cell>
          <cell r="S5128">
            <v>5829.2</v>
          </cell>
          <cell r="T5128">
            <v>356</v>
          </cell>
        </row>
        <row r="5129">
          <cell r="C5129" t="str">
            <v>город Пермь</v>
          </cell>
          <cell r="D5129" t="str">
            <v>г. Пермь, ул. Докучаева, д. 40В</v>
          </cell>
          <cell r="E5129" t="b">
            <v>1</v>
          </cell>
          <cell r="F5129">
            <v>2012</v>
          </cell>
          <cell r="I5129" t="str">
            <v>плоская</v>
          </cell>
          <cell r="J5129" t="str">
            <v>ГАЗ</v>
          </cell>
          <cell r="K5129" t="str">
            <v>имеется</v>
          </cell>
          <cell r="L5129">
            <v>16</v>
          </cell>
          <cell r="M5129">
            <v>2</v>
          </cell>
          <cell r="N5129">
            <v>4</v>
          </cell>
          <cell r="O5129">
            <v>2</v>
          </cell>
          <cell r="P5129">
            <v>2</v>
          </cell>
          <cell r="Q5129">
            <v>13592.9</v>
          </cell>
          <cell r="R5129">
            <v>13592.9</v>
          </cell>
          <cell r="S5129">
            <v>10130.9</v>
          </cell>
          <cell r="T5129">
            <v>259</v>
          </cell>
        </row>
        <row r="5130">
          <cell r="C5130" t="str">
            <v>город Пермь</v>
          </cell>
          <cell r="D5130" t="str">
            <v>г. Пермь, ул. Докучаева, д. 42А</v>
          </cell>
          <cell r="E5130" t="b">
            <v>1</v>
          </cell>
          <cell r="F5130">
            <v>2011</v>
          </cell>
          <cell r="I5130" t="str">
            <v>плоская</v>
          </cell>
          <cell r="K5130" t="str">
            <v>имеется</v>
          </cell>
          <cell r="L5130">
            <v>10</v>
          </cell>
          <cell r="M5130">
            <v>3</v>
          </cell>
          <cell r="N5130">
            <v>3</v>
          </cell>
          <cell r="O5130">
            <v>3</v>
          </cell>
          <cell r="Q5130">
            <v>9311.7999999999993</v>
          </cell>
          <cell r="R5130">
            <v>9311.7999999999993</v>
          </cell>
          <cell r="S5130">
            <v>7154.49</v>
          </cell>
          <cell r="T5130">
            <v>301</v>
          </cell>
        </row>
        <row r="5131">
          <cell r="C5131" t="str">
            <v>город Пермь</v>
          </cell>
          <cell r="D5131" t="str">
            <v>г. Пермь, ул. ДОС, д. 1</v>
          </cell>
          <cell r="E5131" t="b">
            <v>1</v>
          </cell>
          <cell r="F5131">
            <v>1962</v>
          </cell>
          <cell r="H5131" t="str">
            <v>Кирпич</v>
          </cell>
          <cell r="L5131">
            <v>3</v>
          </cell>
          <cell r="M5131">
            <v>3</v>
          </cell>
          <cell r="Q5131">
            <v>1492.3</v>
          </cell>
          <cell r="R5131">
            <v>987.3</v>
          </cell>
          <cell r="S5131">
            <v>987.3</v>
          </cell>
          <cell r="T5131">
            <v>89</v>
          </cell>
        </row>
        <row r="5132">
          <cell r="C5132" t="str">
            <v>город Пермь</v>
          </cell>
          <cell r="D5132" t="str">
            <v>г. Пермь, ул. ДОС, д. 2</v>
          </cell>
          <cell r="E5132" t="b">
            <v>1</v>
          </cell>
          <cell r="F5132">
            <v>1972</v>
          </cell>
          <cell r="H5132" t="str">
            <v>Панель</v>
          </cell>
          <cell r="L5132">
            <v>5</v>
          </cell>
          <cell r="M5132">
            <v>4</v>
          </cell>
          <cell r="Q5132">
            <v>2693.5</v>
          </cell>
          <cell r="R5132">
            <v>1811.5</v>
          </cell>
          <cell r="S5132">
            <v>1811.5</v>
          </cell>
          <cell r="T5132">
            <v>111</v>
          </cell>
        </row>
        <row r="5133">
          <cell r="C5133" t="str">
            <v>город Пермь</v>
          </cell>
          <cell r="D5133" t="str">
            <v>г. Пермь, ул. ДОС, д. 54</v>
          </cell>
          <cell r="E5133" t="b">
            <v>1</v>
          </cell>
          <cell r="F5133">
            <v>1967</v>
          </cell>
          <cell r="H5133" t="str">
            <v>Кирпич</v>
          </cell>
          <cell r="L5133">
            <v>2</v>
          </cell>
          <cell r="M5133">
            <v>6</v>
          </cell>
          <cell r="Q5133">
            <v>778.5</v>
          </cell>
          <cell r="R5133">
            <v>708.7</v>
          </cell>
          <cell r="S5133">
            <v>708.7</v>
          </cell>
          <cell r="T5133">
            <v>57</v>
          </cell>
        </row>
        <row r="5134">
          <cell r="C5134" t="str">
            <v>город Пермь</v>
          </cell>
          <cell r="D5134" t="str">
            <v>г. Пермь, ул. ДОС, д. 57</v>
          </cell>
          <cell r="E5134" t="b">
            <v>1</v>
          </cell>
          <cell r="F5134">
            <v>1971</v>
          </cell>
          <cell r="H5134" t="str">
            <v>Крупные блоки</v>
          </cell>
          <cell r="L5134">
            <v>2</v>
          </cell>
          <cell r="M5134">
            <v>2</v>
          </cell>
          <cell r="Q5134">
            <v>779.5</v>
          </cell>
          <cell r="R5134">
            <v>720.7</v>
          </cell>
          <cell r="S5134">
            <v>648.63</v>
          </cell>
        </row>
        <row r="5135">
          <cell r="C5135" t="str">
            <v>город Пермь</v>
          </cell>
          <cell r="D5135" t="str">
            <v>г. Пермь, ул. ДОС, д. 58</v>
          </cell>
          <cell r="E5135" t="b">
            <v>1</v>
          </cell>
          <cell r="F5135">
            <v>1972</v>
          </cell>
          <cell r="H5135" t="str">
            <v>Кирпич</v>
          </cell>
          <cell r="L5135">
            <v>2</v>
          </cell>
          <cell r="M5135">
            <v>6</v>
          </cell>
          <cell r="Q5135">
            <v>778</v>
          </cell>
          <cell r="R5135">
            <v>708</v>
          </cell>
          <cell r="S5135">
            <v>708</v>
          </cell>
          <cell r="T5135">
            <v>98</v>
          </cell>
        </row>
        <row r="5136">
          <cell r="C5136" t="str">
            <v>город Пермь</v>
          </cell>
          <cell r="D5136" t="str">
            <v>г. Пермь, ул. ДОС, д. 59</v>
          </cell>
          <cell r="E5136" t="b">
            <v>1</v>
          </cell>
          <cell r="F5136">
            <v>1981</v>
          </cell>
          <cell r="I5136" t="str">
            <v>плоская</v>
          </cell>
          <cell r="J5136" t="str">
            <v>ГВС</v>
          </cell>
          <cell r="K5136" t="str">
            <v>не имеется</v>
          </cell>
          <cell r="L5136">
            <v>5</v>
          </cell>
          <cell r="M5136">
            <v>6</v>
          </cell>
          <cell r="Q5136">
            <v>4382.7</v>
          </cell>
          <cell r="R5136">
            <v>3881.7</v>
          </cell>
          <cell r="S5136">
            <v>3175.7</v>
          </cell>
          <cell r="T5136">
            <v>245</v>
          </cell>
        </row>
        <row r="5137">
          <cell r="C5137" t="str">
            <v>город Пермь</v>
          </cell>
          <cell r="D5137" t="str">
            <v>г. Пермь, ул. ДОС, д. 60</v>
          </cell>
          <cell r="E5137" t="b">
            <v>1</v>
          </cell>
          <cell r="F5137">
            <v>1984</v>
          </cell>
          <cell r="H5137" t="str">
            <v>Панель</v>
          </cell>
          <cell r="L5137">
            <v>5</v>
          </cell>
          <cell r="M5137">
            <v>4</v>
          </cell>
          <cell r="Q5137">
            <v>2921.1</v>
          </cell>
          <cell r="R5137">
            <v>2562.1</v>
          </cell>
          <cell r="S5137">
            <v>2562.1</v>
          </cell>
          <cell r="T5137">
            <v>179</v>
          </cell>
        </row>
        <row r="5138">
          <cell r="C5138" t="str">
            <v>город Пермь</v>
          </cell>
          <cell r="D5138" t="str">
            <v>г. Пермь, ул. Дружбы, д. 2</v>
          </cell>
          <cell r="E5138" t="b">
            <v>1</v>
          </cell>
          <cell r="F5138">
            <v>1961</v>
          </cell>
          <cell r="H5138" t="str">
            <v>Кирпич</v>
          </cell>
          <cell r="L5138">
            <v>5</v>
          </cell>
          <cell r="M5138">
            <v>2</v>
          </cell>
          <cell r="Q5138">
            <v>1528.3</v>
          </cell>
          <cell r="R5138">
            <v>1372</v>
          </cell>
          <cell r="S5138">
            <v>1372</v>
          </cell>
          <cell r="T5138">
            <v>76</v>
          </cell>
        </row>
        <row r="5139">
          <cell r="C5139" t="str">
            <v>город Пермь</v>
          </cell>
          <cell r="D5139" t="str">
            <v>г. Пермь, ул. Дружбы, д. 4</v>
          </cell>
          <cell r="E5139" t="b">
            <v>1</v>
          </cell>
          <cell r="F5139">
            <v>1960</v>
          </cell>
          <cell r="H5139" t="str">
            <v>Кирпич</v>
          </cell>
          <cell r="L5139">
            <v>5</v>
          </cell>
          <cell r="M5139">
            <v>4</v>
          </cell>
          <cell r="Q5139">
            <v>3316.22</v>
          </cell>
          <cell r="R5139">
            <v>3123.6</v>
          </cell>
          <cell r="S5139">
            <v>2873.71</v>
          </cell>
          <cell r="T5139">
            <v>126</v>
          </cell>
        </row>
        <row r="5140">
          <cell r="C5140" t="str">
            <v>город Пермь</v>
          </cell>
          <cell r="D5140" t="str">
            <v>г. Пермь, ул. Дружбы, д. 6</v>
          </cell>
          <cell r="E5140" t="b">
            <v>1</v>
          </cell>
          <cell r="F5140">
            <v>1960</v>
          </cell>
          <cell r="H5140" t="str">
            <v>Кирпич</v>
          </cell>
          <cell r="L5140">
            <v>5</v>
          </cell>
          <cell r="M5140">
            <v>2</v>
          </cell>
          <cell r="Q5140">
            <v>1683.88</v>
          </cell>
          <cell r="R5140">
            <v>1604.7</v>
          </cell>
          <cell r="S5140">
            <v>1375.3</v>
          </cell>
          <cell r="T5140">
            <v>58</v>
          </cell>
        </row>
        <row r="5141">
          <cell r="C5141" t="str">
            <v>город Пермь</v>
          </cell>
          <cell r="D5141" t="str">
            <v>г. Пермь, ул. Дружбы, д. 7</v>
          </cell>
          <cell r="E5141" t="b">
            <v>1</v>
          </cell>
          <cell r="F5141">
            <v>1963</v>
          </cell>
          <cell r="I5141" t="str">
            <v>скатная</v>
          </cell>
          <cell r="K5141" t="str">
            <v>имеется</v>
          </cell>
          <cell r="L5141">
            <v>5</v>
          </cell>
          <cell r="M5141">
            <v>4</v>
          </cell>
          <cell r="Q5141">
            <v>3186.3</v>
          </cell>
          <cell r="R5141">
            <v>3155.2</v>
          </cell>
          <cell r="S5141">
            <v>3155.2</v>
          </cell>
          <cell r="T5141">
            <v>92</v>
          </cell>
        </row>
        <row r="5142">
          <cell r="C5142" t="str">
            <v>город Пермь</v>
          </cell>
          <cell r="D5142" t="str">
            <v>г. Пермь, ул. Дружбы, д. 9</v>
          </cell>
          <cell r="E5142" t="b">
            <v>1</v>
          </cell>
          <cell r="F5142">
            <v>1963</v>
          </cell>
          <cell r="H5142" t="str">
            <v>кирпич</v>
          </cell>
          <cell r="L5142">
            <v>5</v>
          </cell>
          <cell r="M5142">
            <v>2</v>
          </cell>
          <cell r="Q5142">
            <v>1621.1</v>
          </cell>
          <cell r="R5142">
            <v>1396.9</v>
          </cell>
          <cell r="S5142">
            <v>1330.1</v>
          </cell>
          <cell r="T5142">
            <v>53</v>
          </cell>
        </row>
        <row r="5143">
          <cell r="C5143" t="str">
            <v>город Пермь</v>
          </cell>
          <cell r="D5143" t="str">
            <v>г. Пермь, ул. Дружбы, д. 11</v>
          </cell>
          <cell r="E5143" t="b">
            <v>1</v>
          </cell>
          <cell r="F5143">
            <v>1964</v>
          </cell>
          <cell r="H5143" t="str">
            <v>Кирпич</v>
          </cell>
          <cell r="L5143">
            <v>5</v>
          </cell>
          <cell r="M5143">
            <v>4</v>
          </cell>
          <cell r="Q5143">
            <v>2683.3</v>
          </cell>
          <cell r="R5143">
            <v>2650</v>
          </cell>
          <cell r="S5143">
            <v>2650</v>
          </cell>
          <cell r="T5143">
            <v>148</v>
          </cell>
        </row>
        <row r="5144">
          <cell r="C5144" t="str">
            <v>город Пермь</v>
          </cell>
          <cell r="D5144" t="str">
            <v>г. Пермь, ул. Дружбы, д. 12</v>
          </cell>
          <cell r="E5144" t="b">
            <v>1</v>
          </cell>
          <cell r="F5144">
            <v>1961</v>
          </cell>
          <cell r="H5144" t="str">
            <v>Кирпич</v>
          </cell>
          <cell r="L5144">
            <v>5</v>
          </cell>
          <cell r="M5144">
            <v>3</v>
          </cell>
          <cell r="Q5144">
            <v>2837.5</v>
          </cell>
          <cell r="R5144">
            <v>2763.27</v>
          </cell>
          <cell r="S5144">
            <v>2405.27</v>
          </cell>
          <cell r="T5144">
            <v>143</v>
          </cell>
        </row>
        <row r="5145">
          <cell r="C5145" t="str">
            <v>город Пермь</v>
          </cell>
          <cell r="D5145" t="str">
            <v>г. Пермь, ул. Дружбы, д. 13</v>
          </cell>
          <cell r="E5145" t="b">
            <v>1</v>
          </cell>
          <cell r="F5145">
            <v>1963</v>
          </cell>
          <cell r="H5145" t="str">
            <v>Кирпич</v>
          </cell>
          <cell r="L5145">
            <v>5</v>
          </cell>
          <cell r="M5145">
            <v>2</v>
          </cell>
          <cell r="Q5145">
            <v>1387.8</v>
          </cell>
          <cell r="R5145">
            <v>1383.02</v>
          </cell>
          <cell r="S5145">
            <v>1383.02</v>
          </cell>
          <cell r="T5145">
            <v>100</v>
          </cell>
        </row>
        <row r="5146">
          <cell r="C5146" t="str">
            <v>город Пермь</v>
          </cell>
          <cell r="D5146" t="str">
            <v>г. Пермь, ул. Дружбы, д. 14</v>
          </cell>
          <cell r="E5146" t="b">
            <v>1</v>
          </cell>
          <cell r="F5146">
            <v>1960</v>
          </cell>
          <cell r="H5146" t="str">
            <v>Кирпич</v>
          </cell>
          <cell r="L5146">
            <v>5</v>
          </cell>
          <cell r="M5146">
            <v>2</v>
          </cell>
          <cell r="Q5146">
            <v>1622.74</v>
          </cell>
          <cell r="R5146">
            <v>1592</v>
          </cell>
          <cell r="S5146">
            <v>1336.1</v>
          </cell>
          <cell r="T5146">
            <v>66</v>
          </cell>
        </row>
        <row r="5147">
          <cell r="C5147" t="str">
            <v>город Пермь</v>
          </cell>
          <cell r="D5147" t="str">
            <v>г. Пермь, ул. Дружбы, д. 16</v>
          </cell>
          <cell r="E5147" t="b">
            <v>1</v>
          </cell>
          <cell r="F5147">
            <v>1961</v>
          </cell>
          <cell r="I5147" t="str">
            <v>скатная</v>
          </cell>
          <cell r="K5147" t="str">
            <v>имеется</v>
          </cell>
          <cell r="L5147">
            <v>5</v>
          </cell>
          <cell r="M5147">
            <v>4</v>
          </cell>
          <cell r="Q5147">
            <v>2749.21</v>
          </cell>
          <cell r="R5147">
            <v>2555.6999999999998</v>
          </cell>
          <cell r="S5147">
            <v>2529.8000000000002</v>
          </cell>
          <cell r="T5147">
            <v>130</v>
          </cell>
        </row>
        <row r="5148">
          <cell r="C5148" t="str">
            <v>город Пермь</v>
          </cell>
          <cell r="D5148" t="str">
            <v>г. Пермь, ул. Дружбы, д. 17</v>
          </cell>
          <cell r="E5148" t="b">
            <v>1</v>
          </cell>
          <cell r="F5148">
            <v>1962</v>
          </cell>
          <cell r="H5148" t="str">
            <v>Кирпич</v>
          </cell>
          <cell r="L5148">
            <v>5</v>
          </cell>
          <cell r="M5148">
            <v>4</v>
          </cell>
          <cell r="Q5148">
            <v>3202.4</v>
          </cell>
          <cell r="R5148">
            <v>3200</v>
          </cell>
          <cell r="S5148">
            <v>3200</v>
          </cell>
          <cell r="T5148">
            <v>105</v>
          </cell>
        </row>
        <row r="5149">
          <cell r="C5149" t="str">
            <v>город Пермь</v>
          </cell>
          <cell r="D5149" t="str">
            <v>г. Пермь, ул. Дружбы, д. 19</v>
          </cell>
          <cell r="E5149" t="b">
            <v>1</v>
          </cell>
          <cell r="F5149">
            <v>1961</v>
          </cell>
          <cell r="H5149" t="str">
            <v>Кирпич</v>
          </cell>
          <cell r="L5149">
            <v>5</v>
          </cell>
          <cell r="M5149">
            <v>3</v>
          </cell>
          <cell r="Q5149">
            <v>2284.4</v>
          </cell>
          <cell r="R5149">
            <v>2283.1999999999998</v>
          </cell>
          <cell r="S5149">
            <v>2283.1999999999998</v>
          </cell>
          <cell r="T5149">
            <v>92</v>
          </cell>
        </row>
        <row r="5150">
          <cell r="C5150" t="str">
            <v>город Пермь</v>
          </cell>
          <cell r="D5150" t="str">
            <v>г. Пермь, ул. Дружбы, д. 20</v>
          </cell>
          <cell r="E5150" t="b">
            <v>1</v>
          </cell>
          <cell r="F5150">
            <v>1960</v>
          </cell>
          <cell r="H5150" t="str">
            <v>Кирпич</v>
          </cell>
          <cell r="L5150">
            <v>5</v>
          </cell>
          <cell r="M5150">
            <v>4</v>
          </cell>
          <cell r="Q5150">
            <v>2593.67</v>
          </cell>
          <cell r="R5150">
            <v>2570</v>
          </cell>
          <cell r="S5150">
            <v>2426.85</v>
          </cell>
          <cell r="T5150">
            <v>138</v>
          </cell>
        </row>
        <row r="5151">
          <cell r="C5151" t="str">
            <v>город Пермь</v>
          </cell>
          <cell r="D5151" t="str">
            <v>г. Пермь, ул. Дружбы, д. 21</v>
          </cell>
          <cell r="E5151" t="b">
            <v>1</v>
          </cell>
          <cell r="F5151">
            <v>1962</v>
          </cell>
          <cell r="H5151" t="str">
            <v>Кирпич</v>
          </cell>
          <cell r="L5151">
            <v>5</v>
          </cell>
          <cell r="M5151">
            <v>4</v>
          </cell>
          <cell r="Q5151">
            <v>3548.2</v>
          </cell>
          <cell r="R5151">
            <v>3210.1</v>
          </cell>
          <cell r="S5151">
            <v>3210.1</v>
          </cell>
          <cell r="T5151">
            <v>146</v>
          </cell>
        </row>
        <row r="5152">
          <cell r="C5152" t="str">
            <v>город Пермь</v>
          </cell>
          <cell r="D5152" t="str">
            <v>г. Пермь, ул. Дружбы, д. 22</v>
          </cell>
          <cell r="E5152" t="b">
            <v>1</v>
          </cell>
          <cell r="F5152">
            <v>1960</v>
          </cell>
          <cell r="H5152" t="str">
            <v>Кирпич</v>
          </cell>
          <cell r="L5152">
            <v>5</v>
          </cell>
          <cell r="M5152">
            <v>2</v>
          </cell>
          <cell r="Q5152">
            <v>1598.14</v>
          </cell>
          <cell r="R5152">
            <v>1338</v>
          </cell>
          <cell r="S5152">
            <v>1281.8</v>
          </cell>
          <cell r="T5152">
            <v>59</v>
          </cell>
        </row>
        <row r="5153">
          <cell r="C5153" t="str">
            <v>город Пермь</v>
          </cell>
          <cell r="D5153" t="str">
            <v>г. Пермь, ул. Дружбы, д. 23</v>
          </cell>
          <cell r="E5153" t="b">
            <v>1</v>
          </cell>
          <cell r="F5153">
            <v>1961</v>
          </cell>
          <cell r="H5153" t="str">
            <v>Кирпич</v>
          </cell>
          <cell r="I5153" t="str">
            <v>скатная</v>
          </cell>
          <cell r="K5153" t="str">
            <v>имеется</v>
          </cell>
          <cell r="L5153">
            <v>5</v>
          </cell>
          <cell r="M5153">
            <v>7</v>
          </cell>
          <cell r="Q5153">
            <v>6328.7</v>
          </cell>
          <cell r="R5153">
            <v>6328.7</v>
          </cell>
          <cell r="S5153">
            <v>5500.9</v>
          </cell>
          <cell r="T5153">
            <v>325</v>
          </cell>
        </row>
        <row r="5154">
          <cell r="C5154" t="str">
            <v>город Пермь</v>
          </cell>
          <cell r="D5154" t="str">
            <v>г. Пермь, ул. Дружбы, д. 24</v>
          </cell>
          <cell r="E5154" t="b">
            <v>1</v>
          </cell>
          <cell r="F5154">
            <v>1960</v>
          </cell>
          <cell r="H5154" t="str">
            <v>Кирпич</v>
          </cell>
          <cell r="L5154">
            <v>5</v>
          </cell>
          <cell r="M5154">
            <v>3</v>
          </cell>
          <cell r="Q5154">
            <v>2930.79</v>
          </cell>
          <cell r="R5154">
            <v>2904.84</v>
          </cell>
          <cell r="S5154">
            <v>2904.84</v>
          </cell>
          <cell r="T5154">
            <v>628</v>
          </cell>
        </row>
        <row r="5155">
          <cell r="C5155" t="str">
            <v>город Пермь</v>
          </cell>
          <cell r="D5155" t="str">
            <v>г. Пермь, ул. Дружбы, д. 25</v>
          </cell>
          <cell r="E5155" t="b">
            <v>1</v>
          </cell>
          <cell r="F5155">
            <v>1962</v>
          </cell>
          <cell r="H5155" t="str">
            <v>Кирпич</v>
          </cell>
          <cell r="L5155">
            <v>5</v>
          </cell>
          <cell r="M5155">
            <v>4</v>
          </cell>
          <cell r="Q5155">
            <v>3215</v>
          </cell>
          <cell r="R5155">
            <v>3180</v>
          </cell>
          <cell r="S5155">
            <v>3180</v>
          </cell>
          <cell r="T5155">
            <v>776</v>
          </cell>
        </row>
        <row r="5156">
          <cell r="C5156" t="str">
            <v>город Пермь</v>
          </cell>
          <cell r="D5156" t="str">
            <v>г. Пермь, ул. Дружбы, д. 26</v>
          </cell>
          <cell r="E5156" t="b">
            <v>1</v>
          </cell>
          <cell r="F5156">
            <v>1960</v>
          </cell>
          <cell r="H5156" t="str">
            <v>Кирпич</v>
          </cell>
          <cell r="L5156">
            <v>5</v>
          </cell>
          <cell r="M5156">
            <v>2</v>
          </cell>
          <cell r="Q5156">
            <v>1628</v>
          </cell>
          <cell r="R5156">
            <v>1418</v>
          </cell>
          <cell r="S5156">
            <v>1418</v>
          </cell>
          <cell r="T5156">
            <v>62</v>
          </cell>
        </row>
        <row r="5157">
          <cell r="C5157" t="str">
            <v>город Пермь</v>
          </cell>
          <cell r="D5157" t="str">
            <v>г. Пермь, ул. Дружбы, д. 27</v>
          </cell>
          <cell r="E5157" t="b">
            <v>1</v>
          </cell>
          <cell r="F5157">
            <v>1961</v>
          </cell>
          <cell r="H5157" t="str">
            <v>Кирпич</v>
          </cell>
          <cell r="L5157">
            <v>5</v>
          </cell>
          <cell r="M5157">
            <v>4</v>
          </cell>
          <cell r="Q5157">
            <v>3519.9</v>
          </cell>
          <cell r="R5157">
            <v>3180.9</v>
          </cell>
          <cell r="S5157">
            <v>3180.9</v>
          </cell>
          <cell r="T5157">
            <v>139</v>
          </cell>
        </row>
        <row r="5158">
          <cell r="C5158" t="str">
            <v>город Пермь</v>
          </cell>
          <cell r="D5158" t="str">
            <v>г. Пермь, ул. Дружбы, д. 28</v>
          </cell>
          <cell r="E5158" t="b">
            <v>1</v>
          </cell>
          <cell r="F5158">
            <v>1960</v>
          </cell>
          <cell r="H5158" t="str">
            <v>Кирпич</v>
          </cell>
          <cell r="L5158">
            <v>5</v>
          </cell>
          <cell r="M5158">
            <v>4</v>
          </cell>
          <cell r="Q5158">
            <v>4102.3999999999996</v>
          </cell>
          <cell r="R5158">
            <v>3153.9</v>
          </cell>
          <cell r="S5158">
            <v>3153.9</v>
          </cell>
          <cell r="T5158">
            <v>132</v>
          </cell>
        </row>
        <row r="5159">
          <cell r="C5159" t="str">
            <v>город Пермь</v>
          </cell>
          <cell r="D5159" t="str">
            <v>г. Пермь, ул. Дружбы, д. 30</v>
          </cell>
          <cell r="E5159" t="b">
            <v>1</v>
          </cell>
          <cell r="F5159">
            <v>1960</v>
          </cell>
          <cell r="H5159" t="str">
            <v>Кирпич</v>
          </cell>
          <cell r="L5159">
            <v>5</v>
          </cell>
          <cell r="M5159">
            <v>2</v>
          </cell>
          <cell r="Q5159">
            <v>1464.4</v>
          </cell>
          <cell r="R5159">
            <v>1270</v>
          </cell>
          <cell r="S5159">
            <v>1270</v>
          </cell>
          <cell r="T5159">
            <v>51</v>
          </cell>
        </row>
        <row r="5160">
          <cell r="C5160" t="str">
            <v>город Пермь</v>
          </cell>
          <cell r="D5160" t="str">
            <v>г. Пермь, ул. Дубовская, д. 12</v>
          </cell>
          <cell r="E5160" t="b">
            <v>1</v>
          </cell>
          <cell r="F5160">
            <v>1958</v>
          </cell>
          <cell r="H5160" t="str">
            <v>Кирпич</v>
          </cell>
          <cell r="L5160">
            <v>2</v>
          </cell>
          <cell r="M5160">
            <v>2</v>
          </cell>
          <cell r="Q5160">
            <v>731.5</v>
          </cell>
          <cell r="R5160">
            <v>639.20000000000005</v>
          </cell>
          <cell r="S5160">
            <v>561.86</v>
          </cell>
          <cell r="T5160">
            <v>45</v>
          </cell>
        </row>
        <row r="5161">
          <cell r="C5161" t="str">
            <v>город Пермь</v>
          </cell>
          <cell r="D5161" t="str">
            <v>г. Пермь, ул. Дубовская, д. 12А</v>
          </cell>
          <cell r="E5161" t="b">
            <v>1</v>
          </cell>
          <cell r="F5161">
            <v>1988</v>
          </cell>
          <cell r="H5161" t="str">
            <v>кирпич</v>
          </cell>
          <cell r="I5161" t="str">
            <v>плоская</v>
          </cell>
          <cell r="K5161" t="str">
            <v>не имеется</v>
          </cell>
          <cell r="L5161">
            <v>5</v>
          </cell>
          <cell r="M5161">
            <v>2</v>
          </cell>
          <cell r="Q5161">
            <v>1619.5</v>
          </cell>
          <cell r="R5161">
            <v>1469.9</v>
          </cell>
          <cell r="S5161">
            <v>1469.9</v>
          </cell>
          <cell r="T5161">
            <v>54</v>
          </cell>
        </row>
        <row r="5162">
          <cell r="C5162" t="str">
            <v>город Пермь</v>
          </cell>
          <cell r="D5162" t="str">
            <v>г. Пермь, ул. Евгения Пермяка, д. 1</v>
          </cell>
          <cell r="E5162" t="b">
            <v>1</v>
          </cell>
          <cell r="F5162">
            <v>1989</v>
          </cell>
          <cell r="H5162" t="str">
            <v>панель</v>
          </cell>
          <cell r="I5162" t="str">
            <v>плоская</v>
          </cell>
          <cell r="K5162" t="str">
            <v>имеется</v>
          </cell>
          <cell r="L5162">
            <v>9</v>
          </cell>
          <cell r="M5162">
            <v>4</v>
          </cell>
          <cell r="N5162">
            <v>4</v>
          </cell>
          <cell r="O5162">
            <v>4</v>
          </cell>
          <cell r="Q5162">
            <v>7949.8</v>
          </cell>
          <cell r="R5162">
            <v>7949.8</v>
          </cell>
          <cell r="S5162">
            <v>4877.8999999999996</v>
          </cell>
          <cell r="T5162">
            <v>309</v>
          </cell>
        </row>
        <row r="5163">
          <cell r="C5163" t="str">
            <v>город Пермь</v>
          </cell>
          <cell r="D5163" t="str">
            <v>г. Пермь, ул. Евгения Пермяка, д. 1/3</v>
          </cell>
          <cell r="E5163" t="b">
            <v>1</v>
          </cell>
          <cell r="F5163">
            <v>1990</v>
          </cell>
          <cell r="H5163" t="str">
            <v>панель</v>
          </cell>
          <cell r="I5163" t="str">
            <v>плоская</v>
          </cell>
          <cell r="K5163" t="str">
            <v>имеется</v>
          </cell>
          <cell r="L5163">
            <v>9</v>
          </cell>
          <cell r="M5163">
            <v>2</v>
          </cell>
          <cell r="N5163">
            <v>2</v>
          </cell>
          <cell r="O5163">
            <v>2</v>
          </cell>
          <cell r="Q5163">
            <v>4624.3</v>
          </cell>
          <cell r="R5163">
            <v>4000.8</v>
          </cell>
          <cell r="S5163">
            <v>3875.7</v>
          </cell>
        </row>
        <row r="5164">
          <cell r="C5164" t="str">
            <v>город Пермь</v>
          </cell>
          <cell r="D5164" t="str">
            <v>г. Пермь, ул. Евгения Пермяка, д. 1А</v>
          </cell>
          <cell r="E5164" t="b">
            <v>1</v>
          </cell>
          <cell r="F5164">
            <v>1991</v>
          </cell>
          <cell r="H5164" t="str">
            <v>панель</v>
          </cell>
          <cell r="I5164" t="str">
            <v>плоская</v>
          </cell>
          <cell r="L5164">
            <v>10</v>
          </cell>
          <cell r="M5164">
            <v>3</v>
          </cell>
          <cell r="N5164">
            <v>3</v>
          </cell>
          <cell r="O5164">
            <v>3</v>
          </cell>
          <cell r="Q5164">
            <v>6595.95</v>
          </cell>
          <cell r="R5164">
            <v>6595.95</v>
          </cell>
          <cell r="S5164">
            <v>5332.15</v>
          </cell>
        </row>
        <row r="5165">
          <cell r="C5165" t="str">
            <v>город Пермь</v>
          </cell>
          <cell r="D5165" t="str">
            <v>г. Пермь, ул. Евгения Пермяка, д. 3/1</v>
          </cell>
          <cell r="E5165" t="b">
            <v>1</v>
          </cell>
          <cell r="F5165">
            <v>1993</v>
          </cell>
          <cell r="I5165" t="str">
            <v>плоская</v>
          </cell>
          <cell r="J5165" t="str">
            <v>ГАЗ</v>
          </cell>
          <cell r="K5165" t="str">
            <v>имеется</v>
          </cell>
          <cell r="L5165">
            <v>10</v>
          </cell>
          <cell r="M5165">
            <v>3</v>
          </cell>
          <cell r="N5165">
            <v>3</v>
          </cell>
          <cell r="O5165">
            <v>3</v>
          </cell>
          <cell r="Q5165">
            <v>6506.7</v>
          </cell>
          <cell r="R5165">
            <v>4044.4</v>
          </cell>
          <cell r="S5165">
            <v>4044.4</v>
          </cell>
          <cell r="T5165">
            <v>280</v>
          </cell>
        </row>
        <row r="5166">
          <cell r="C5166" t="str">
            <v>город Пермь</v>
          </cell>
          <cell r="D5166" t="str">
            <v>г. Пермь, ул. Евгения Пермяка, д. 3/2</v>
          </cell>
          <cell r="E5166" t="b">
            <v>1</v>
          </cell>
          <cell r="F5166">
            <v>1993</v>
          </cell>
          <cell r="I5166" t="str">
            <v>плоская</v>
          </cell>
          <cell r="J5166" t="str">
            <v>ГАЗ</v>
          </cell>
          <cell r="K5166" t="str">
            <v>имеется</v>
          </cell>
          <cell r="L5166">
            <v>10</v>
          </cell>
          <cell r="M5166">
            <v>3</v>
          </cell>
          <cell r="N5166">
            <v>3</v>
          </cell>
          <cell r="O5166">
            <v>3</v>
          </cell>
          <cell r="Q5166">
            <v>8704.7000000000007</v>
          </cell>
          <cell r="R5166">
            <v>7482.6</v>
          </cell>
          <cell r="S5166">
            <v>7482.6</v>
          </cell>
          <cell r="T5166">
            <v>345</v>
          </cell>
        </row>
        <row r="5167">
          <cell r="C5167" t="str">
            <v>город Пермь</v>
          </cell>
          <cell r="D5167" t="str">
            <v>г. Пермь, ул. Евгения Пузырева, д. 14</v>
          </cell>
          <cell r="E5167" t="b">
            <v>1</v>
          </cell>
          <cell r="F5167">
            <v>2003</v>
          </cell>
          <cell r="H5167" t="str">
            <v>панели</v>
          </cell>
          <cell r="I5167" t="str">
            <v>плоская</v>
          </cell>
          <cell r="J5167">
            <v>0</v>
          </cell>
          <cell r="K5167" t="str">
            <v>имеется</v>
          </cell>
          <cell r="L5167">
            <v>10</v>
          </cell>
          <cell r="M5167">
            <v>3</v>
          </cell>
          <cell r="N5167">
            <v>3</v>
          </cell>
          <cell r="O5167">
            <v>3</v>
          </cell>
          <cell r="Q5167">
            <v>6871.6</v>
          </cell>
          <cell r="R5167">
            <v>4256</v>
          </cell>
          <cell r="S5167">
            <v>296.5</v>
          </cell>
        </row>
        <row r="5168">
          <cell r="C5168" t="str">
            <v>город Пермь</v>
          </cell>
          <cell r="D5168" t="str">
            <v>г. Пермь, ул. Евгения Пузырева, д. 23</v>
          </cell>
          <cell r="E5168" t="b">
            <v>1</v>
          </cell>
          <cell r="F5168">
            <v>1980</v>
          </cell>
          <cell r="L5168">
            <v>5</v>
          </cell>
          <cell r="M5168">
            <v>8</v>
          </cell>
          <cell r="Q5168">
            <v>5193.6000000000004</v>
          </cell>
          <cell r="R5168">
            <v>3598.4</v>
          </cell>
          <cell r="S5168">
            <v>3598.4</v>
          </cell>
        </row>
        <row r="5169">
          <cell r="C5169" t="str">
            <v>город Пермь</v>
          </cell>
          <cell r="D5169" t="str">
            <v>г. Пермь, ул. Екатерининская, д. 24</v>
          </cell>
          <cell r="E5169" t="b">
            <v>1</v>
          </cell>
          <cell r="F5169">
            <v>2000</v>
          </cell>
          <cell r="L5169">
            <v>13</v>
          </cell>
          <cell r="M5169">
            <v>5</v>
          </cell>
          <cell r="N5169">
            <v>5</v>
          </cell>
          <cell r="O5169">
            <v>5</v>
          </cell>
          <cell r="Q5169">
            <v>16332.4</v>
          </cell>
          <cell r="R5169">
            <v>11526.7</v>
          </cell>
          <cell r="S5169">
            <v>10374.030000000001</v>
          </cell>
        </row>
        <row r="5170">
          <cell r="C5170" t="str">
            <v>город Пермь</v>
          </cell>
          <cell r="D5170" t="str">
            <v>г. Пермь, ул. Екатерининская, д. 27</v>
          </cell>
          <cell r="E5170" t="b">
            <v>1</v>
          </cell>
          <cell r="F5170">
            <v>2022</v>
          </cell>
          <cell r="H5170" t="str">
            <v>из прочих материалов</v>
          </cell>
          <cell r="I5170" t="str">
            <v>плоская</v>
          </cell>
          <cell r="L5170">
            <v>7</v>
          </cell>
          <cell r="M5170">
            <v>2</v>
          </cell>
          <cell r="N5170">
            <v>2</v>
          </cell>
          <cell r="O5170">
            <v>2</v>
          </cell>
          <cell r="Q5170">
            <v>8702.6</v>
          </cell>
          <cell r="R5170">
            <v>8702.6</v>
          </cell>
          <cell r="S5170">
            <v>3899.1</v>
          </cell>
        </row>
        <row r="5171">
          <cell r="C5171" t="str">
            <v>город Пермь</v>
          </cell>
          <cell r="D5171" t="str">
            <v>г. Пермь, ул. Екатерининская, д. 28</v>
          </cell>
          <cell r="E5171" t="b">
            <v>1</v>
          </cell>
          <cell r="F5171">
            <v>2008</v>
          </cell>
          <cell r="I5171" t="str">
            <v>плоская</v>
          </cell>
          <cell r="J5171" t="str">
            <v>ГАЗ</v>
          </cell>
          <cell r="K5171" t="str">
            <v>имеется</v>
          </cell>
          <cell r="L5171">
            <v>8</v>
          </cell>
          <cell r="M5171">
            <v>1</v>
          </cell>
          <cell r="N5171">
            <v>1</v>
          </cell>
          <cell r="Q5171">
            <v>2759.8</v>
          </cell>
          <cell r="R5171">
            <v>2096.6</v>
          </cell>
          <cell r="S5171">
            <v>1353.7</v>
          </cell>
          <cell r="T5171">
            <v>35</v>
          </cell>
        </row>
        <row r="5172">
          <cell r="C5172" t="str">
            <v>город Пермь</v>
          </cell>
          <cell r="D5172" t="str">
            <v>г. Пермь, ул. Екатерининская, д. 48</v>
          </cell>
          <cell r="E5172" t="b">
            <v>1</v>
          </cell>
          <cell r="F5172">
            <v>1988</v>
          </cell>
          <cell r="H5172" t="str">
            <v>кирпич</v>
          </cell>
          <cell r="L5172">
            <v>9</v>
          </cell>
          <cell r="M5172">
            <v>3</v>
          </cell>
          <cell r="N5172">
            <v>3</v>
          </cell>
          <cell r="O5172">
            <v>3</v>
          </cell>
          <cell r="Q5172">
            <v>7251.3</v>
          </cell>
          <cell r="R5172">
            <v>6809.3</v>
          </cell>
          <cell r="S5172">
            <v>6104.7</v>
          </cell>
        </row>
        <row r="5173">
          <cell r="C5173" t="str">
            <v>город Пермь</v>
          </cell>
          <cell r="D5173" t="str">
            <v>г. Пермь, ул. Екатерининская, д. 51</v>
          </cell>
          <cell r="E5173" t="b">
            <v>1</v>
          </cell>
          <cell r="F5173">
            <v>1930</v>
          </cell>
          <cell r="H5173" t="str">
            <v>Кирпич</v>
          </cell>
          <cell r="L5173">
            <v>5</v>
          </cell>
          <cell r="M5173">
            <v>5</v>
          </cell>
          <cell r="Q5173">
            <v>4531.7</v>
          </cell>
          <cell r="R5173">
            <v>2994.7</v>
          </cell>
          <cell r="S5173">
            <v>2994.7</v>
          </cell>
          <cell r="T5173">
            <v>102</v>
          </cell>
        </row>
        <row r="5174">
          <cell r="C5174" t="str">
            <v>город Пермь</v>
          </cell>
          <cell r="D5174" t="str">
            <v>г. Пермь, ул. Екатерининская, д. 52</v>
          </cell>
          <cell r="E5174" t="b">
            <v>0</v>
          </cell>
          <cell r="F5174">
            <v>1977</v>
          </cell>
          <cell r="I5174" t="str">
            <v>плоская</v>
          </cell>
          <cell r="K5174" t="str">
            <v>имеется</v>
          </cell>
          <cell r="L5174">
            <v>6</v>
          </cell>
          <cell r="M5174">
            <v>6</v>
          </cell>
          <cell r="Q5174">
            <v>4702.8999999999996</v>
          </cell>
          <cell r="R5174">
            <v>5250.1</v>
          </cell>
          <cell r="S5174">
            <v>3853.1</v>
          </cell>
          <cell r="T5174">
            <v>161</v>
          </cell>
        </row>
        <row r="5175">
          <cell r="C5175" t="str">
            <v>город Пермь</v>
          </cell>
          <cell r="D5175" t="str">
            <v>г. Пермь, ул. Екатерининская, д. 53</v>
          </cell>
          <cell r="E5175" t="b">
            <v>1</v>
          </cell>
          <cell r="F5175">
            <v>1972</v>
          </cell>
          <cell r="H5175" t="str">
            <v>Кирпич</v>
          </cell>
          <cell r="L5175">
            <v>5</v>
          </cell>
          <cell r="M5175">
            <v>7</v>
          </cell>
          <cell r="Q5175">
            <v>6940.4</v>
          </cell>
          <cell r="R5175">
            <v>6119.4</v>
          </cell>
          <cell r="S5175">
            <v>5048.5</v>
          </cell>
          <cell r="T5175">
            <v>220</v>
          </cell>
        </row>
        <row r="5176">
          <cell r="C5176" t="str">
            <v>город Пермь</v>
          </cell>
          <cell r="D5176" t="str">
            <v>г. Пермь, ул. Екатерининская, д. 59</v>
          </cell>
          <cell r="E5176" t="b">
            <v>1</v>
          </cell>
          <cell r="F5176">
            <v>1934</v>
          </cell>
          <cell r="H5176" t="str">
            <v>Крупные блоки</v>
          </cell>
          <cell r="L5176">
            <v>4</v>
          </cell>
          <cell r="M5176">
            <v>4</v>
          </cell>
          <cell r="Q5176">
            <v>3060.8</v>
          </cell>
          <cell r="R5176">
            <v>2781.9</v>
          </cell>
          <cell r="S5176">
            <v>2645.59</v>
          </cell>
          <cell r="T5176">
            <v>85</v>
          </cell>
        </row>
        <row r="5177">
          <cell r="C5177" t="str">
            <v>город Пермь</v>
          </cell>
          <cell r="D5177" t="str">
            <v>г. Пермь, ул. Екатерининская, д. 61</v>
          </cell>
          <cell r="E5177" t="b">
            <v>0</v>
          </cell>
          <cell r="F5177">
            <v>2001</v>
          </cell>
          <cell r="I5177" t="str">
            <v>плоская</v>
          </cell>
          <cell r="J5177" t="str">
            <v>ГАЗ</v>
          </cell>
          <cell r="K5177" t="str">
            <v>имеется</v>
          </cell>
          <cell r="L5177">
            <v>6</v>
          </cell>
          <cell r="M5177">
            <v>3</v>
          </cell>
          <cell r="N5177">
            <v>3</v>
          </cell>
          <cell r="O5177">
            <v>3</v>
          </cell>
          <cell r="Q5177">
            <v>7797.4</v>
          </cell>
          <cell r="R5177">
            <v>8527.4</v>
          </cell>
          <cell r="S5177">
            <v>2947.3</v>
          </cell>
          <cell r="T5177">
            <v>229</v>
          </cell>
        </row>
        <row r="5178">
          <cell r="C5178" t="str">
            <v>город Пермь</v>
          </cell>
          <cell r="D5178" t="str">
            <v>г. Пермь, ул. Екатерининская, д. 63</v>
          </cell>
          <cell r="E5178" t="b">
            <v>0</v>
          </cell>
          <cell r="F5178">
            <v>1976</v>
          </cell>
          <cell r="I5178" t="str">
            <v>плоская</v>
          </cell>
          <cell r="K5178" t="str">
            <v>имеется</v>
          </cell>
          <cell r="L5178">
            <v>5</v>
          </cell>
          <cell r="M5178">
            <v>3</v>
          </cell>
          <cell r="Q5178">
            <v>2197.4</v>
          </cell>
          <cell r="R5178">
            <v>2534.6</v>
          </cell>
          <cell r="S5178">
            <v>1840.9</v>
          </cell>
          <cell r="T5178">
            <v>131</v>
          </cell>
        </row>
        <row r="5179">
          <cell r="C5179" t="str">
            <v>город Пермь</v>
          </cell>
          <cell r="D5179" t="str">
            <v>г. Пермь, ул. Екатерининская, д. 87</v>
          </cell>
          <cell r="E5179" t="b">
            <v>1</v>
          </cell>
          <cell r="F5179">
            <v>2008</v>
          </cell>
          <cell r="H5179" t="str">
            <v>Кирпич</v>
          </cell>
          <cell r="I5179" t="str">
            <v>Плоская</v>
          </cell>
          <cell r="J5179" t="str">
            <v>ГАЗ</v>
          </cell>
          <cell r="K5179" t="str">
            <v>имеется</v>
          </cell>
          <cell r="L5179">
            <v>12</v>
          </cell>
          <cell r="M5179">
            <v>3</v>
          </cell>
          <cell r="N5179">
            <v>3</v>
          </cell>
          <cell r="O5179">
            <v>3</v>
          </cell>
          <cell r="Q5179">
            <v>12560</v>
          </cell>
          <cell r="R5179">
            <v>12560</v>
          </cell>
          <cell r="S5179">
            <v>6973.7</v>
          </cell>
        </row>
        <row r="5180">
          <cell r="C5180" t="str">
            <v>город Пермь</v>
          </cell>
          <cell r="D5180" t="str">
            <v>г. Пермь, ул. Екатерининская, д. 88</v>
          </cell>
          <cell r="E5180" t="b">
            <v>1</v>
          </cell>
          <cell r="F5180">
            <v>1969</v>
          </cell>
          <cell r="H5180" t="str">
            <v>Кирпич</v>
          </cell>
          <cell r="L5180">
            <v>5</v>
          </cell>
          <cell r="M5180">
            <v>4</v>
          </cell>
          <cell r="Q5180">
            <v>3822.9</v>
          </cell>
          <cell r="R5180">
            <v>2543.4</v>
          </cell>
          <cell r="S5180">
            <v>2136.96</v>
          </cell>
          <cell r="T5180">
            <v>98</v>
          </cell>
        </row>
        <row r="5181">
          <cell r="C5181" t="str">
            <v>город Пермь</v>
          </cell>
          <cell r="D5181" t="str">
            <v>г. Пермь, ул. Екатерининская, д. 96</v>
          </cell>
          <cell r="E5181" t="b">
            <v>1</v>
          </cell>
          <cell r="F5181">
            <v>1961</v>
          </cell>
          <cell r="H5181" t="str">
            <v>Кирпич</v>
          </cell>
          <cell r="L5181">
            <v>5</v>
          </cell>
          <cell r="M5181">
            <v>4</v>
          </cell>
          <cell r="Q5181">
            <v>2663.7</v>
          </cell>
          <cell r="R5181">
            <v>2656.84</v>
          </cell>
          <cell r="S5181">
            <v>2656.84</v>
          </cell>
          <cell r="T5181">
            <v>115</v>
          </cell>
        </row>
        <row r="5182">
          <cell r="C5182" t="str">
            <v>город Пермь</v>
          </cell>
          <cell r="D5182" t="str">
            <v>г. Пермь, ул. Екатерининская, д. 98</v>
          </cell>
          <cell r="E5182" t="b">
            <v>1</v>
          </cell>
          <cell r="F5182">
            <v>1963</v>
          </cell>
          <cell r="H5182" t="str">
            <v>кирпич</v>
          </cell>
          <cell r="I5182" t="str">
            <v>плоская</v>
          </cell>
          <cell r="K5182" t="str">
            <v>имеется</v>
          </cell>
          <cell r="L5182">
            <v>5</v>
          </cell>
          <cell r="M5182">
            <v>3</v>
          </cell>
          <cell r="Q5182">
            <v>2979.3</v>
          </cell>
          <cell r="R5182">
            <v>2085.1</v>
          </cell>
          <cell r="S5182">
            <v>1337.4</v>
          </cell>
          <cell r="T5182">
            <v>100</v>
          </cell>
        </row>
        <row r="5183">
          <cell r="C5183" t="str">
            <v>город Пермь</v>
          </cell>
          <cell r="D5183" t="str">
            <v>г. Пермь, ул. Екатерининская, д. 119</v>
          </cell>
          <cell r="E5183" t="b">
            <v>1</v>
          </cell>
          <cell r="F5183">
            <v>1988</v>
          </cell>
          <cell r="H5183" t="str">
            <v>Кирпич</v>
          </cell>
          <cell r="L5183">
            <v>10</v>
          </cell>
          <cell r="M5183">
            <v>2</v>
          </cell>
          <cell r="N5183">
            <v>2</v>
          </cell>
          <cell r="O5183">
            <v>2</v>
          </cell>
          <cell r="Q5183">
            <v>4635.3</v>
          </cell>
          <cell r="R5183">
            <v>2884.7</v>
          </cell>
          <cell r="S5183">
            <v>2679</v>
          </cell>
          <cell r="T5183">
            <v>207</v>
          </cell>
        </row>
        <row r="5184">
          <cell r="C5184" t="str">
            <v>город Пермь</v>
          </cell>
          <cell r="D5184" t="str">
            <v>г. Пермь, ул. Екатерининская, д. 120</v>
          </cell>
          <cell r="E5184" t="b">
            <v>1</v>
          </cell>
          <cell r="F5184">
            <v>1991</v>
          </cell>
          <cell r="I5184" t="str">
            <v>плоская</v>
          </cell>
          <cell r="J5184" t="str">
            <v>ГАЗ</v>
          </cell>
          <cell r="K5184" t="str">
            <v>имеется</v>
          </cell>
          <cell r="L5184">
            <v>9</v>
          </cell>
          <cell r="M5184">
            <v>2</v>
          </cell>
          <cell r="N5184">
            <v>2</v>
          </cell>
          <cell r="Q5184">
            <v>10857.7</v>
          </cell>
          <cell r="R5184">
            <v>3569.2</v>
          </cell>
          <cell r="S5184">
            <v>7504.7</v>
          </cell>
          <cell r="T5184">
            <v>65</v>
          </cell>
        </row>
        <row r="5185">
          <cell r="C5185" t="str">
            <v>город Пермь</v>
          </cell>
          <cell r="D5185" t="str">
            <v>г. Пермь, ул. Екатерининская, д. 133</v>
          </cell>
          <cell r="E5185" t="b">
            <v>1</v>
          </cell>
          <cell r="F5185">
            <v>1977</v>
          </cell>
          <cell r="H5185" t="str">
            <v>Кирпич</v>
          </cell>
          <cell r="L5185">
            <v>14</v>
          </cell>
          <cell r="M5185">
            <v>1</v>
          </cell>
          <cell r="N5185">
            <v>2</v>
          </cell>
          <cell r="O5185">
            <v>1</v>
          </cell>
          <cell r="P5185">
            <v>1</v>
          </cell>
          <cell r="Q5185">
            <v>6082.2</v>
          </cell>
          <cell r="R5185">
            <v>5648.7</v>
          </cell>
          <cell r="S5185">
            <v>5648.7</v>
          </cell>
          <cell r="T5185">
            <v>225</v>
          </cell>
        </row>
        <row r="5186">
          <cell r="C5186" t="str">
            <v>город Пермь</v>
          </cell>
          <cell r="D5186" t="str">
            <v>г. Пермь, ул. Екатерининская, д. 134</v>
          </cell>
          <cell r="E5186" t="b">
            <v>1</v>
          </cell>
          <cell r="F5186">
            <v>1984</v>
          </cell>
          <cell r="H5186" t="str">
            <v>Кирпич</v>
          </cell>
          <cell r="L5186">
            <v>9</v>
          </cell>
          <cell r="M5186">
            <v>2</v>
          </cell>
          <cell r="N5186">
            <v>2</v>
          </cell>
          <cell r="O5186">
            <v>2</v>
          </cell>
          <cell r="Q5186">
            <v>8240.1</v>
          </cell>
          <cell r="R5186">
            <v>4675.5999999999995</v>
          </cell>
          <cell r="S5186">
            <v>4056.7</v>
          </cell>
          <cell r="T5186">
            <v>192</v>
          </cell>
        </row>
        <row r="5187">
          <cell r="C5187" t="str">
            <v>город Пермь</v>
          </cell>
          <cell r="D5187" t="str">
            <v>г. Пермь, ул. Екатерининская, д. 134/1</v>
          </cell>
          <cell r="E5187" t="b">
            <v>1</v>
          </cell>
          <cell r="F5187">
            <v>1984</v>
          </cell>
          <cell r="H5187" t="str">
            <v>кирпич</v>
          </cell>
          <cell r="I5187" t="str">
            <v>плоская</v>
          </cell>
          <cell r="J5187" t="str">
            <v>ГАЗ</v>
          </cell>
          <cell r="K5187" t="str">
            <v>имеется</v>
          </cell>
          <cell r="L5187">
            <v>9</v>
          </cell>
          <cell r="M5187">
            <v>1</v>
          </cell>
          <cell r="N5187">
            <v>1</v>
          </cell>
          <cell r="O5187">
            <v>1</v>
          </cell>
          <cell r="Q5187">
            <v>2026.8</v>
          </cell>
          <cell r="R5187">
            <v>1545.7</v>
          </cell>
          <cell r="S5187">
            <v>1521.7</v>
          </cell>
          <cell r="T5187">
            <v>80</v>
          </cell>
        </row>
        <row r="5188">
          <cell r="C5188" t="str">
            <v>город Пермь</v>
          </cell>
          <cell r="D5188" t="str">
            <v>г. Пермь, ул. Екатерининская, д. 135</v>
          </cell>
          <cell r="E5188" t="b">
            <v>1</v>
          </cell>
          <cell r="F5188">
            <v>1977</v>
          </cell>
          <cell r="H5188" t="str">
            <v>Кирпич</v>
          </cell>
          <cell r="L5188">
            <v>14</v>
          </cell>
          <cell r="M5188">
            <v>1</v>
          </cell>
          <cell r="N5188">
            <v>2</v>
          </cell>
          <cell r="O5188">
            <v>1</v>
          </cell>
          <cell r="P5188">
            <v>1</v>
          </cell>
          <cell r="Q5188">
            <v>5635.9</v>
          </cell>
          <cell r="R5188">
            <v>5619.5999999999995</v>
          </cell>
          <cell r="S5188">
            <v>5503.4</v>
          </cell>
          <cell r="T5188">
            <v>214</v>
          </cell>
        </row>
        <row r="5189">
          <cell r="C5189" t="str">
            <v>город Пермь</v>
          </cell>
          <cell r="D5189" t="str">
            <v>г. Пермь, ул. Екатерининская, д. 141</v>
          </cell>
          <cell r="E5189" t="b">
            <v>1</v>
          </cell>
          <cell r="F5189">
            <v>2004</v>
          </cell>
          <cell r="H5189" t="str">
            <v>Кирпич</v>
          </cell>
          <cell r="L5189">
            <v>15</v>
          </cell>
          <cell r="M5189">
            <v>5</v>
          </cell>
          <cell r="N5189">
            <v>10</v>
          </cell>
          <cell r="O5189">
            <v>5</v>
          </cell>
          <cell r="P5189">
            <v>5</v>
          </cell>
          <cell r="Q5189">
            <v>18505.400000000001</v>
          </cell>
          <cell r="R5189">
            <v>12420.9</v>
          </cell>
          <cell r="S5189">
            <v>12420.9</v>
          </cell>
          <cell r="T5189">
            <v>560</v>
          </cell>
        </row>
        <row r="5190">
          <cell r="C5190" t="str">
            <v>город Пермь</v>
          </cell>
          <cell r="D5190" t="str">
            <v>г. Пермь, ул. Екатерининская, д. 165</v>
          </cell>
          <cell r="E5190" t="b">
            <v>1</v>
          </cell>
          <cell r="F5190">
            <v>2003</v>
          </cell>
          <cell r="H5190" t="str">
            <v>Кирпич</v>
          </cell>
          <cell r="L5190">
            <v>12</v>
          </cell>
          <cell r="M5190">
            <v>8</v>
          </cell>
          <cell r="N5190">
            <v>8</v>
          </cell>
          <cell r="O5190">
            <v>8</v>
          </cell>
          <cell r="Q5190">
            <v>28500</v>
          </cell>
          <cell r="R5190">
            <v>24000</v>
          </cell>
          <cell r="S5190">
            <v>24000</v>
          </cell>
          <cell r="T5190">
            <v>532</v>
          </cell>
        </row>
        <row r="5191">
          <cell r="C5191" t="str">
            <v>город Пермь</v>
          </cell>
          <cell r="D5191" t="str">
            <v>г. Пермь, ул. Екатерининская, д. 166</v>
          </cell>
          <cell r="E5191" t="b">
            <v>0</v>
          </cell>
          <cell r="F5191">
            <v>1969</v>
          </cell>
          <cell r="I5191" t="str">
            <v>плоская</v>
          </cell>
          <cell r="K5191" t="str">
            <v>имеется</v>
          </cell>
          <cell r="L5191">
            <v>5</v>
          </cell>
          <cell r="M5191">
            <v>8</v>
          </cell>
          <cell r="Q5191">
            <v>6800</v>
          </cell>
          <cell r="R5191">
            <v>8259.6</v>
          </cell>
          <cell r="S5191">
            <v>5326.4</v>
          </cell>
          <cell r="T5191">
            <v>141</v>
          </cell>
        </row>
        <row r="5192">
          <cell r="C5192" t="str">
            <v>город Пермь</v>
          </cell>
          <cell r="D5192" t="str">
            <v>г. Пермь, ул. Екатерининская, д. 167</v>
          </cell>
          <cell r="E5192" t="b">
            <v>1</v>
          </cell>
          <cell r="F5192">
            <v>1976</v>
          </cell>
          <cell r="H5192" t="str">
            <v>кирпич</v>
          </cell>
          <cell r="I5192" t="str">
            <v>плоская</v>
          </cell>
          <cell r="L5192">
            <v>14</v>
          </cell>
          <cell r="M5192">
            <v>1</v>
          </cell>
          <cell r="N5192">
            <v>2</v>
          </cell>
          <cell r="O5192">
            <v>1</v>
          </cell>
          <cell r="P5192">
            <v>1</v>
          </cell>
          <cell r="Q5192">
            <v>6876.2</v>
          </cell>
          <cell r="R5192">
            <v>3867.2</v>
          </cell>
          <cell r="S5192">
            <v>3221.7</v>
          </cell>
        </row>
        <row r="5193">
          <cell r="C5193" t="str">
            <v>город Пермь</v>
          </cell>
          <cell r="D5193" t="str">
            <v>г. Пермь, ул. Екатерининская, д. 169</v>
          </cell>
          <cell r="E5193" t="b">
            <v>1</v>
          </cell>
          <cell r="F5193">
            <v>1976</v>
          </cell>
          <cell r="H5193" t="str">
            <v>кирпич</v>
          </cell>
          <cell r="I5193" t="str">
            <v>плоская</v>
          </cell>
          <cell r="L5193">
            <v>14</v>
          </cell>
          <cell r="M5193">
            <v>2</v>
          </cell>
          <cell r="N5193">
            <v>2</v>
          </cell>
          <cell r="O5193">
            <v>2</v>
          </cell>
          <cell r="Q5193">
            <v>6914</v>
          </cell>
          <cell r="R5193">
            <v>6914</v>
          </cell>
          <cell r="S5193">
            <v>5077.2</v>
          </cell>
        </row>
        <row r="5194">
          <cell r="C5194" t="str">
            <v>город Пермь</v>
          </cell>
          <cell r="D5194" t="str">
            <v>г. Пермь, ул. Екатерининская, д. 171</v>
          </cell>
          <cell r="E5194" t="b">
            <v>1</v>
          </cell>
          <cell r="F5194">
            <v>1976</v>
          </cell>
          <cell r="H5194" t="str">
            <v>кирпич</v>
          </cell>
          <cell r="I5194" t="str">
            <v>плоская</v>
          </cell>
          <cell r="L5194">
            <v>14</v>
          </cell>
          <cell r="M5194">
            <v>2</v>
          </cell>
          <cell r="N5194">
            <v>2</v>
          </cell>
          <cell r="O5194">
            <v>2</v>
          </cell>
          <cell r="Q5194">
            <v>7329.3</v>
          </cell>
          <cell r="R5194">
            <v>7329.3</v>
          </cell>
          <cell r="S5194">
            <v>6232.9</v>
          </cell>
          <cell r="T5194">
            <v>328</v>
          </cell>
        </row>
        <row r="5195">
          <cell r="C5195" t="str">
            <v>город Пермь</v>
          </cell>
          <cell r="D5195" t="str">
            <v>г. Пермь, ул. Екатерининская, д. 180</v>
          </cell>
          <cell r="E5195" t="b">
            <v>1</v>
          </cell>
          <cell r="F5195">
            <v>1963</v>
          </cell>
          <cell r="H5195" t="str">
            <v>Кирпич</v>
          </cell>
          <cell r="L5195">
            <v>5</v>
          </cell>
          <cell r="M5195">
            <v>5</v>
          </cell>
          <cell r="Q5195">
            <v>2043.6</v>
          </cell>
          <cell r="R5195">
            <v>2043.6</v>
          </cell>
          <cell r="S5195">
            <v>2043.6</v>
          </cell>
          <cell r="T5195">
            <v>157</v>
          </cell>
        </row>
        <row r="5196">
          <cell r="C5196" t="str">
            <v>город Пермь</v>
          </cell>
          <cell r="D5196" t="str">
            <v>г. Пермь, ул. Екатерининская, д. 184</v>
          </cell>
          <cell r="E5196" t="b">
            <v>1</v>
          </cell>
          <cell r="F5196">
            <v>1963</v>
          </cell>
          <cell r="H5196" t="str">
            <v>Кирпич</v>
          </cell>
          <cell r="L5196">
            <v>5</v>
          </cell>
          <cell r="M5196">
            <v>5</v>
          </cell>
          <cell r="Q5196">
            <v>1595.4</v>
          </cell>
          <cell r="R5196">
            <v>1595.4</v>
          </cell>
          <cell r="S5196">
            <v>1595.4</v>
          </cell>
          <cell r="T5196">
            <v>166</v>
          </cell>
        </row>
        <row r="5197">
          <cell r="C5197" t="str">
            <v>город Пермь</v>
          </cell>
          <cell r="D5197" t="str">
            <v>г. Пермь, ул. Екатерининская, д. 188</v>
          </cell>
          <cell r="E5197" t="b">
            <v>1</v>
          </cell>
          <cell r="F5197">
            <v>1963</v>
          </cell>
          <cell r="H5197" t="str">
            <v>Кирпич</v>
          </cell>
          <cell r="L5197">
            <v>5</v>
          </cell>
          <cell r="M5197">
            <v>5</v>
          </cell>
          <cell r="Q5197">
            <v>4671.1000000000004</v>
          </cell>
          <cell r="R5197">
            <v>4434.1000000000004</v>
          </cell>
          <cell r="S5197">
            <v>3816.9</v>
          </cell>
          <cell r="T5197">
            <v>171</v>
          </cell>
        </row>
        <row r="5198">
          <cell r="C5198" t="str">
            <v>город Пермь</v>
          </cell>
          <cell r="D5198" t="str">
            <v>г. Пермь, ул. Екатерининская, д. 190</v>
          </cell>
          <cell r="E5198" t="b">
            <v>1</v>
          </cell>
          <cell r="F5198">
            <v>1963</v>
          </cell>
          <cell r="H5198" t="str">
            <v>Кирпич</v>
          </cell>
          <cell r="L5198">
            <v>5</v>
          </cell>
          <cell r="M5198">
            <v>4</v>
          </cell>
          <cell r="Q5198">
            <v>3314.3</v>
          </cell>
          <cell r="R5198">
            <v>3163.9</v>
          </cell>
          <cell r="S5198">
            <v>2564</v>
          </cell>
          <cell r="T5198">
            <v>110</v>
          </cell>
        </row>
        <row r="5199">
          <cell r="C5199" t="str">
            <v>город Пермь</v>
          </cell>
          <cell r="D5199" t="str">
            <v>г. Пермь, ул. Екатерининская, д. 196</v>
          </cell>
          <cell r="E5199" t="b">
            <v>1</v>
          </cell>
          <cell r="F5199">
            <v>1965</v>
          </cell>
          <cell r="H5199" t="str">
            <v>Панели</v>
          </cell>
          <cell r="L5199">
            <v>5</v>
          </cell>
          <cell r="M5199">
            <v>3</v>
          </cell>
          <cell r="Q5199">
            <v>2612</v>
          </cell>
          <cell r="R5199">
            <v>2280.5</v>
          </cell>
          <cell r="S5199">
            <v>2280.5</v>
          </cell>
          <cell r="T5199">
            <v>97</v>
          </cell>
        </row>
        <row r="5200">
          <cell r="C5200" t="str">
            <v>город Пермь</v>
          </cell>
          <cell r="D5200" t="str">
            <v>г. Пермь, ул. Екатерининская, д. 198</v>
          </cell>
          <cell r="E5200" t="b">
            <v>1</v>
          </cell>
          <cell r="F5200">
            <v>1963</v>
          </cell>
          <cell r="G5200">
            <v>1963</v>
          </cell>
          <cell r="H5200" t="str">
            <v>Кирпич</v>
          </cell>
          <cell r="L5200">
            <v>5</v>
          </cell>
          <cell r="M5200">
            <v>6</v>
          </cell>
          <cell r="Q5200">
            <v>2750</v>
          </cell>
          <cell r="R5200">
            <v>2700</v>
          </cell>
          <cell r="S5200">
            <v>2500</v>
          </cell>
          <cell r="T5200">
            <v>240</v>
          </cell>
        </row>
        <row r="5201">
          <cell r="C5201" t="str">
            <v>город Пермь</v>
          </cell>
          <cell r="D5201" t="str">
            <v>г. Пермь, ул. Екатерининская, д. 200</v>
          </cell>
          <cell r="E5201" t="b">
            <v>1</v>
          </cell>
          <cell r="F5201">
            <v>1963</v>
          </cell>
          <cell r="H5201" t="str">
            <v>Кирпич</v>
          </cell>
          <cell r="L5201">
            <v>5</v>
          </cell>
          <cell r="M5201">
            <v>6</v>
          </cell>
          <cell r="Q5201">
            <v>2750</v>
          </cell>
          <cell r="R5201">
            <v>2635</v>
          </cell>
          <cell r="S5201">
            <v>2495</v>
          </cell>
          <cell r="T5201">
            <v>240</v>
          </cell>
        </row>
        <row r="5202">
          <cell r="C5202" t="str">
            <v>город Пермь</v>
          </cell>
          <cell r="D5202" t="str">
            <v>г. Пермь, ул. Екатерининская, д. 214</v>
          </cell>
          <cell r="E5202" t="b">
            <v>1</v>
          </cell>
          <cell r="F5202">
            <v>1959</v>
          </cell>
          <cell r="H5202" t="str">
            <v>Кирпич</v>
          </cell>
          <cell r="L5202">
            <v>5</v>
          </cell>
          <cell r="M5202">
            <v>2</v>
          </cell>
          <cell r="Q5202">
            <v>2066.1</v>
          </cell>
          <cell r="R5202">
            <v>1540.6</v>
          </cell>
          <cell r="S5202">
            <v>1340.32</v>
          </cell>
          <cell r="T5202">
            <v>66</v>
          </cell>
        </row>
        <row r="5203">
          <cell r="C5203" t="str">
            <v>город Пермь</v>
          </cell>
          <cell r="D5203" t="str">
            <v>г. Пермь, ул. Екатерининская, д. 216</v>
          </cell>
          <cell r="E5203" t="b">
            <v>1</v>
          </cell>
          <cell r="F5203">
            <v>1959</v>
          </cell>
          <cell r="H5203" t="str">
            <v>Кирпич</v>
          </cell>
          <cell r="L5203">
            <v>5</v>
          </cell>
          <cell r="M5203">
            <v>2</v>
          </cell>
          <cell r="Q5203">
            <v>2081.3000000000002</v>
          </cell>
          <cell r="R5203">
            <v>1481.4</v>
          </cell>
          <cell r="S5203">
            <v>1451.77</v>
          </cell>
          <cell r="T5203">
            <v>68</v>
          </cell>
        </row>
        <row r="5204">
          <cell r="C5204" t="str">
            <v>город Пермь</v>
          </cell>
          <cell r="D5204" t="str">
            <v>г. Пермь, ул. Екатерининская, д. 220</v>
          </cell>
          <cell r="E5204" t="b">
            <v>1</v>
          </cell>
          <cell r="F5204">
            <v>1986</v>
          </cell>
          <cell r="I5204" t="str">
            <v>плоская</v>
          </cell>
          <cell r="K5204" t="str">
            <v>имеется</v>
          </cell>
          <cell r="L5204">
            <v>6</v>
          </cell>
          <cell r="M5204">
            <v>5</v>
          </cell>
          <cell r="Q5204">
            <v>4873.6000000000004</v>
          </cell>
          <cell r="R5204">
            <v>4409.8</v>
          </cell>
          <cell r="S5204">
            <v>3524.3</v>
          </cell>
          <cell r="T5204">
            <v>251</v>
          </cell>
        </row>
        <row r="5205">
          <cell r="C5205" t="str">
            <v>город Пермь</v>
          </cell>
          <cell r="D5205" t="str">
            <v>г. Пермь, ул. Екатерининская, д. 166А</v>
          </cell>
          <cell r="E5205" t="b">
            <v>0</v>
          </cell>
          <cell r="F5205">
            <v>1994</v>
          </cell>
          <cell r="I5205" t="str">
            <v>плоская</v>
          </cell>
          <cell r="K5205" t="str">
            <v>имеется</v>
          </cell>
          <cell r="L5205">
            <v>10</v>
          </cell>
          <cell r="M5205">
            <v>2</v>
          </cell>
          <cell r="N5205">
            <v>2</v>
          </cell>
          <cell r="Q5205">
            <v>4250.1000000000004</v>
          </cell>
          <cell r="R5205">
            <v>4846.1000000000004</v>
          </cell>
          <cell r="S5205">
            <v>2416.1</v>
          </cell>
          <cell r="T5205">
            <v>299</v>
          </cell>
        </row>
        <row r="5206">
          <cell r="C5206" t="str">
            <v>город Пермь</v>
          </cell>
          <cell r="D5206" t="str">
            <v>г. Пермь, ул. Елькина, д. 1</v>
          </cell>
          <cell r="E5206" t="b">
            <v>1</v>
          </cell>
          <cell r="F5206">
            <v>1971</v>
          </cell>
          <cell r="H5206" t="str">
            <v>Кирпич</v>
          </cell>
          <cell r="L5206">
            <v>5</v>
          </cell>
          <cell r="M5206">
            <v>4</v>
          </cell>
          <cell r="Q5206">
            <v>3701.1</v>
          </cell>
          <cell r="R5206">
            <v>2844.3999999999996</v>
          </cell>
          <cell r="S5206">
            <v>1907.1</v>
          </cell>
          <cell r="T5206">
            <v>118</v>
          </cell>
        </row>
        <row r="5207">
          <cell r="C5207" t="str">
            <v>город Пермь</v>
          </cell>
          <cell r="D5207" t="str">
            <v>г. Пермь, ул. Елькина, д. 2</v>
          </cell>
          <cell r="E5207" t="b">
            <v>1</v>
          </cell>
          <cell r="F5207">
            <v>1966</v>
          </cell>
          <cell r="H5207" t="str">
            <v>Панель</v>
          </cell>
          <cell r="L5207">
            <v>5</v>
          </cell>
          <cell r="M5207">
            <v>4</v>
          </cell>
          <cell r="Q5207">
            <v>2724.2</v>
          </cell>
          <cell r="R5207">
            <v>2724.2</v>
          </cell>
          <cell r="S5207">
            <v>2724.2</v>
          </cell>
          <cell r="T5207">
            <v>110</v>
          </cell>
        </row>
        <row r="5208">
          <cell r="C5208" t="str">
            <v>город Пермь</v>
          </cell>
          <cell r="D5208" t="str">
            <v>г. Пермь, ул. Елькина, д. 3</v>
          </cell>
          <cell r="E5208" t="b">
            <v>1</v>
          </cell>
          <cell r="F5208">
            <v>1990</v>
          </cell>
          <cell r="H5208" t="str">
            <v>Панель</v>
          </cell>
          <cell r="L5208">
            <v>10</v>
          </cell>
          <cell r="M5208">
            <v>5</v>
          </cell>
          <cell r="N5208">
            <v>5</v>
          </cell>
          <cell r="O5208">
            <v>5</v>
          </cell>
          <cell r="Q5208">
            <v>10640.7</v>
          </cell>
          <cell r="R5208">
            <v>10640.7</v>
          </cell>
          <cell r="S5208">
            <v>10507.5</v>
          </cell>
          <cell r="T5208">
            <v>469</v>
          </cell>
        </row>
        <row r="5209">
          <cell r="C5209" t="str">
            <v>город Пермь</v>
          </cell>
          <cell r="D5209" t="str">
            <v>г. Пермь, ул. Елькина, д. 4</v>
          </cell>
          <cell r="E5209" t="b">
            <v>1</v>
          </cell>
          <cell r="F5209">
            <v>1960</v>
          </cell>
          <cell r="H5209" t="str">
            <v>Кирпич</v>
          </cell>
          <cell r="L5209">
            <v>4</v>
          </cell>
          <cell r="M5209">
            <v>3</v>
          </cell>
          <cell r="Q5209">
            <v>2527.3000000000002</v>
          </cell>
          <cell r="R5209">
            <v>1705.6</v>
          </cell>
          <cell r="S5209">
            <v>1218</v>
          </cell>
          <cell r="T5209">
            <v>110</v>
          </cell>
        </row>
        <row r="5210">
          <cell r="C5210" t="str">
            <v>город Пермь</v>
          </cell>
          <cell r="D5210" t="str">
            <v>г. Пермь, ул. Елькина, д. 6</v>
          </cell>
          <cell r="E5210" t="b">
            <v>1</v>
          </cell>
          <cell r="F5210">
            <v>1968</v>
          </cell>
          <cell r="H5210" t="str">
            <v>Панель</v>
          </cell>
          <cell r="L5210">
            <v>5</v>
          </cell>
          <cell r="M5210">
            <v>6</v>
          </cell>
          <cell r="Q5210">
            <v>4403.1000000000004</v>
          </cell>
          <cell r="R5210">
            <v>4403.1000000000004</v>
          </cell>
          <cell r="S5210">
            <v>4403.1000000000004</v>
          </cell>
          <cell r="T5210">
            <v>237</v>
          </cell>
        </row>
        <row r="5211">
          <cell r="C5211" t="str">
            <v>город Пермь</v>
          </cell>
          <cell r="D5211" t="str">
            <v>г. Пермь, ул. Елькина, д. 7</v>
          </cell>
          <cell r="E5211" t="b">
            <v>1</v>
          </cell>
          <cell r="F5211">
            <v>1988</v>
          </cell>
          <cell r="H5211" t="str">
            <v>Панель</v>
          </cell>
          <cell r="L5211">
            <v>10</v>
          </cell>
          <cell r="M5211">
            <v>10</v>
          </cell>
          <cell r="N5211">
            <v>10</v>
          </cell>
          <cell r="O5211">
            <v>10</v>
          </cell>
          <cell r="Q5211">
            <v>22134</v>
          </cell>
          <cell r="R5211">
            <v>22045.8</v>
          </cell>
          <cell r="S5211">
            <v>22054.5</v>
          </cell>
          <cell r="T5211">
            <v>1049</v>
          </cell>
        </row>
        <row r="5212">
          <cell r="C5212" t="str">
            <v>город Пермь</v>
          </cell>
          <cell r="D5212" t="str">
            <v>г. Пермь, ул. Елькина, д. 8</v>
          </cell>
          <cell r="E5212" t="b">
            <v>1</v>
          </cell>
          <cell r="F5212">
            <v>1996</v>
          </cell>
          <cell r="H5212" t="str">
            <v>Бетон</v>
          </cell>
          <cell r="L5212">
            <v>10</v>
          </cell>
          <cell r="M5212">
            <v>5</v>
          </cell>
          <cell r="N5212">
            <v>5</v>
          </cell>
          <cell r="O5212">
            <v>5</v>
          </cell>
          <cell r="Q5212">
            <v>12684</v>
          </cell>
          <cell r="R5212">
            <v>10878</v>
          </cell>
          <cell r="S5212">
            <v>10878</v>
          </cell>
          <cell r="T5212">
            <v>301</v>
          </cell>
        </row>
        <row r="5213">
          <cell r="C5213" t="str">
            <v>город Пермь</v>
          </cell>
          <cell r="D5213" t="str">
            <v>г. Пермь, ул. Елькина, д. 41</v>
          </cell>
          <cell r="E5213" t="b">
            <v>1</v>
          </cell>
          <cell r="F5213">
            <v>2007</v>
          </cell>
          <cell r="H5213" t="str">
            <v>Панели</v>
          </cell>
          <cell r="L5213">
            <v>10</v>
          </cell>
          <cell r="M5213">
            <v>2</v>
          </cell>
          <cell r="N5213">
            <v>2</v>
          </cell>
          <cell r="O5213">
            <v>2</v>
          </cell>
          <cell r="Q5213">
            <v>5275</v>
          </cell>
          <cell r="R5213">
            <v>5273.1</v>
          </cell>
          <cell r="S5213">
            <v>5273.1</v>
          </cell>
          <cell r="T5213">
            <v>320</v>
          </cell>
        </row>
        <row r="5214">
          <cell r="C5214" t="str">
            <v>город Пермь</v>
          </cell>
          <cell r="D5214" t="str">
            <v>г. Пермь, ул. Елькина, д. 43</v>
          </cell>
          <cell r="E5214" t="b">
            <v>1</v>
          </cell>
          <cell r="F5214">
            <v>1993</v>
          </cell>
          <cell r="H5214" t="str">
            <v>Панель</v>
          </cell>
          <cell r="L5214">
            <v>10</v>
          </cell>
          <cell r="M5214">
            <v>5</v>
          </cell>
          <cell r="N5214">
            <v>5</v>
          </cell>
          <cell r="O5214">
            <v>5</v>
          </cell>
          <cell r="Q5214">
            <v>11299</v>
          </cell>
          <cell r="R5214">
            <v>7000.3</v>
          </cell>
          <cell r="S5214">
            <v>7000.3</v>
          </cell>
          <cell r="T5214">
            <v>427</v>
          </cell>
        </row>
        <row r="5215">
          <cell r="C5215" t="str">
            <v>город Пермь</v>
          </cell>
          <cell r="D5215" t="str">
            <v>г. Пермь, ул. Елькина, д. 45</v>
          </cell>
          <cell r="E5215" t="b">
            <v>1</v>
          </cell>
          <cell r="F5215">
            <v>1990</v>
          </cell>
          <cell r="H5215" t="str">
            <v>Кирпич</v>
          </cell>
          <cell r="L5215">
            <v>5</v>
          </cell>
          <cell r="M5215">
            <v>4</v>
          </cell>
          <cell r="Q5215">
            <v>3699.3</v>
          </cell>
          <cell r="R5215">
            <v>3699.3</v>
          </cell>
          <cell r="S5215">
            <v>2816.6</v>
          </cell>
          <cell r="T5215">
            <v>147</v>
          </cell>
        </row>
        <row r="5216">
          <cell r="C5216" t="str">
            <v>город Пермь</v>
          </cell>
          <cell r="D5216" t="str">
            <v>г. Пермь, ул. Елькина, д. 47</v>
          </cell>
          <cell r="E5216" t="b">
            <v>1</v>
          </cell>
          <cell r="F5216">
            <v>1989</v>
          </cell>
          <cell r="H5216" t="str">
            <v>Кирпич</v>
          </cell>
          <cell r="L5216">
            <v>5</v>
          </cell>
          <cell r="M5216">
            <v>6</v>
          </cell>
          <cell r="Q5216">
            <v>5942.3</v>
          </cell>
          <cell r="R5216">
            <v>5762.05</v>
          </cell>
          <cell r="S5216">
            <v>4084.05</v>
          </cell>
          <cell r="T5216">
            <v>200</v>
          </cell>
        </row>
        <row r="5217">
          <cell r="C5217" t="str">
            <v>город Пермь</v>
          </cell>
          <cell r="D5217" t="str">
            <v>г. Пермь, ул. Елькина, д. 49</v>
          </cell>
          <cell r="E5217" t="b">
            <v>1</v>
          </cell>
          <cell r="F5217">
            <v>1989</v>
          </cell>
          <cell r="H5217" t="str">
            <v>Кирпич</v>
          </cell>
          <cell r="L5217">
            <v>5</v>
          </cell>
          <cell r="M5217">
            <v>13</v>
          </cell>
          <cell r="Q5217">
            <v>10149.4</v>
          </cell>
          <cell r="R5217">
            <v>9259.6</v>
          </cell>
          <cell r="S5217">
            <v>9259.6</v>
          </cell>
          <cell r="T5217">
            <v>416</v>
          </cell>
        </row>
        <row r="5218">
          <cell r="C5218" t="str">
            <v>город Пермь</v>
          </cell>
          <cell r="D5218" t="str">
            <v>г. Пермь, ул. Елькина, д. 4А</v>
          </cell>
          <cell r="E5218" t="b">
            <v>1</v>
          </cell>
          <cell r="F5218">
            <v>1974</v>
          </cell>
          <cell r="H5218" t="str">
            <v>Кирпич</v>
          </cell>
          <cell r="L5218">
            <v>5</v>
          </cell>
          <cell r="M5218">
            <v>3</v>
          </cell>
          <cell r="Q5218">
            <v>2197.6999999999998</v>
          </cell>
          <cell r="R5218">
            <v>1520.2</v>
          </cell>
          <cell r="S5218">
            <v>1439.4</v>
          </cell>
          <cell r="T5218">
            <v>92</v>
          </cell>
        </row>
        <row r="5219">
          <cell r="C5219" t="str">
            <v>город Пермь</v>
          </cell>
          <cell r="D5219" t="str">
            <v>г. Пермь, ул. Елькина, д. 8А</v>
          </cell>
          <cell r="E5219" t="b">
            <v>1</v>
          </cell>
          <cell r="F5219">
            <v>1994</v>
          </cell>
          <cell r="H5219" t="str">
            <v>Панель</v>
          </cell>
          <cell r="L5219">
            <v>16</v>
          </cell>
          <cell r="M5219">
            <v>1</v>
          </cell>
          <cell r="N5219">
            <v>2</v>
          </cell>
          <cell r="O5219">
            <v>1</v>
          </cell>
          <cell r="P5219">
            <v>1</v>
          </cell>
          <cell r="Q5219">
            <v>5411.8</v>
          </cell>
          <cell r="R5219">
            <v>3298.4</v>
          </cell>
          <cell r="S5219">
            <v>3298.4</v>
          </cell>
          <cell r="T5219">
            <v>180</v>
          </cell>
        </row>
        <row r="5220">
          <cell r="C5220" t="str">
            <v>город Пермь</v>
          </cell>
          <cell r="D5220" t="str">
            <v>г. Пермь, ул. Емельяна Ярославского, д. 10</v>
          </cell>
          <cell r="E5220" t="b">
            <v>1</v>
          </cell>
          <cell r="F5220">
            <v>1980</v>
          </cell>
          <cell r="H5220" t="str">
            <v>Кирпич</v>
          </cell>
          <cell r="L5220">
            <v>9</v>
          </cell>
          <cell r="M5220">
            <v>4</v>
          </cell>
          <cell r="N5220">
            <v>4</v>
          </cell>
          <cell r="O5220">
            <v>4</v>
          </cell>
          <cell r="Q5220">
            <v>12361.8</v>
          </cell>
          <cell r="R5220">
            <v>7698</v>
          </cell>
          <cell r="S5220">
            <v>7698</v>
          </cell>
          <cell r="T5220">
            <v>759</v>
          </cell>
        </row>
        <row r="5221">
          <cell r="C5221" t="str">
            <v>город Пермь</v>
          </cell>
          <cell r="D5221" t="str">
            <v>г. Пермь, ул. Емельяна Ярославского, д. 30</v>
          </cell>
          <cell r="E5221" t="b">
            <v>1</v>
          </cell>
          <cell r="F5221">
            <v>1968</v>
          </cell>
          <cell r="H5221" t="str">
            <v>Панель</v>
          </cell>
          <cell r="L5221">
            <v>5</v>
          </cell>
          <cell r="M5221">
            <v>6</v>
          </cell>
          <cell r="Q5221">
            <v>4406.2</v>
          </cell>
          <cell r="R5221">
            <v>4406.2</v>
          </cell>
          <cell r="S5221">
            <v>4406.2</v>
          </cell>
          <cell r="T5221">
            <v>175</v>
          </cell>
        </row>
        <row r="5222">
          <cell r="C5222" t="str">
            <v>город Пермь</v>
          </cell>
          <cell r="D5222" t="str">
            <v>г. Пермь, ул. Емельяна Ярославского, д. 34</v>
          </cell>
          <cell r="E5222" t="b">
            <v>1</v>
          </cell>
          <cell r="F5222">
            <v>1962</v>
          </cell>
          <cell r="H5222" t="str">
            <v>Кирпич</v>
          </cell>
          <cell r="L5222">
            <v>3</v>
          </cell>
          <cell r="M5222">
            <v>2</v>
          </cell>
          <cell r="Q5222">
            <v>1061.3</v>
          </cell>
          <cell r="R5222">
            <v>986.1</v>
          </cell>
          <cell r="S5222">
            <v>986.1</v>
          </cell>
          <cell r="T5222">
            <v>30</v>
          </cell>
        </row>
        <row r="5223">
          <cell r="C5223" t="str">
            <v>город Пермь</v>
          </cell>
          <cell r="D5223" t="str">
            <v>г. Пермь, ул. Емельяна Ярославского, д. 40</v>
          </cell>
          <cell r="E5223" t="b">
            <v>1</v>
          </cell>
          <cell r="F5223">
            <v>1962</v>
          </cell>
          <cell r="H5223" t="str">
            <v>Кирпич</v>
          </cell>
          <cell r="L5223">
            <v>4</v>
          </cell>
          <cell r="M5223">
            <v>2</v>
          </cell>
          <cell r="Q5223">
            <v>1274</v>
          </cell>
          <cell r="R5223">
            <v>1274</v>
          </cell>
          <cell r="S5223">
            <v>1274</v>
          </cell>
          <cell r="T5223">
            <v>54</v>
          </cell>
        </row>
        <row r="5224">
          <cell r="C5224" t="str">
            <v>город Пермь</v>
          </cell>
          <cell r="D5224" t="str">
            <v>г. Пермь, ул. Емельяна Ярославского, д. 42</v>
          </cell>
          <cell r="E5224" t="b">
            <v>1</v>
          </cell>
          <cell r="F5224">
            <v>1968</v>
          </cell>
          <cell r="H5224" t="str">
            <v>Кирпич</v>
          </cell>
          <cell r="L5224">
            <v>5</v>
          </cell>
          <cell r="M5224">
            <v>4</v>
          </cell>
          <cell r="Q5224">
            <v>3370.2</v>
          </cell>
          <cell r="R5224">
            <v>3370.2</v>
          </cell>
          <cell r="S5224">
            <v>3370.2</v>
          </cell>
          <cell r="T5224">
            <v>167</v>
          </cell>
        </row>
        <row r="5225">
          <cell r="C5225" t="str">
            <v>город Пермь</v>
          </cell>
          <cell r="D5225" t="str">
            <v>г. Пермь, ул. Емельяна Ярославского, д. 48</v>
          </cell>
          <cell r="E5225" t="b">
            <v>1</v>
          </cell>
          <cell r="F5225">
            <v>1964</v>
          </cell>
          <cell r="H5225" t="str">
            <v>Кирпич</v>
          </cell>
          <cell r="L5225">
            <v>4</v>
          </cell>
          <cell r="M5225">
            <v>2</v>
          </cell>
          <cell r="Q5225">
            <v>1273.5</v>
          </cell>
          <cell r="R5225">
            <v>1272.3</v>
          </cell>
          <cell r="S5225">
            <v>1200.2</v>
          </cell>
          <cell r="T5225">
            <v>55</v>
          </cell>
        </row>
        <row r="5226">
          <cell r="C5226" t="str">
            <v>город Пермь</v>
          </cell>
          <cell r="D5226" t="str">
            <v>г. Пермь, ул. Емельяна Ярославского, д. 52</v>
          </cell>
          <cell r="E5226" t="b">
            <v>1</v>
          </cell>
          <cell r="F5226">
            <v>1952</v>
          </cell>
          <cell r="H5226" t="str">
            <v>Кирпич</v>
          </cell>
          <cell r="L5226">
            <v>2</v>
          </cell>
          <cell r="M5226">
            <v>2</v>
          </cell>
          <cell r="Q5226">
            <v>595.1</v>
          </cell>
          <cell r="R5226">
            <v>532.1</v>
          </cell>
          <cell r="S5226">
            <v>515.07000000000005</v>
          </cell>
          <cell r="T5226">
            <v>36</v>
          </cell>
        </row>
        <row r="5227">
          <cell r="C5227" t="str">
            <v>город Пермь</v>
          </cell>
          <cell r="D5227" t="str">
            <v>г. Пермь, ул. Емельяна Ярославского, д. 57</v>
          </cell>
          <cell r="E5227" t="b">
            <v>1</v>
          </cell>
          <cell r="F5227">
            <v>1958</v>
          </cell>
          <cell r="H5227" t="str">
            <v>Кирпич</v>
          </cell>
          <cell r="L5227">
            <v>2</v>
          </cell>
          <cell r="M5227">
            <v>1</v>
          </cell>
          <cell r="Q5227">
            <v>420.7</v>
          </cell>
          <cell r="R5227">
            <v>380.5</v>
          </cell>
          <cell r="S5227">
            <v>342.6</v>
          </cell>
          <cell r="T5227">
            <v>27</v>
          </cell>
        </row>
        <row r="5228">
          <cell r="C5228" t="str">
            <v>город Пермь</v>
          </cell>
          <cell r="D5228" t="str">
            <v>г. Пермь, ул. Емельяна Ярославского, д. 60</v>
          </cell>
          <cell r="E5228" t="b">
            <v>1</v>
          </cell>
          <cell r="F5228">
            <v>2023</v>
          </cell>
          <cell r="I5228" t="str">
            <v>плоская</v>
          </cell>
          <cell r="J5228" t="str">
            <v>ГАЗ</v>
          </cell>
          <cell r="K5228" t="str">
            <v>имеется</v>
          </cell>
          <cell r="L5228">
            <v>26</v>
          </cell>
          <cell r="M5228">
            <v>1</v>
          </cell>
          <cell r="N5228">
            <v>4</v>
          </cell>
          <cell r="P5228">
            <v>4</v>
          </cell>
          <cell r="Q5228">
            <v>22123.5</v>
          </cell>
        </row>
        <row r="5229">
          <cell r="C5229" t="str">
            <v>город Пермь</v>
          </cell>
          <cell r="D5229" t="str">
            <v>г. Пермь, ул. Желябова, д. 3</v>
          </cell>
          <cell r="E5229" t="b">
            <v>1</v>
          </cell>
          <cell r="F5229">
            <v>2004</v>
          </cell>
          <cell r="H5229" t="str">
            <v>Панели</v>
          </cell>
          <cell r="L5229">
            <v>10</v>
          </cell>
          <cell r="M5229">
            <v>3</v>
          </cell>
          <cell r="N5229">
            <v>3</v>
          </cell>
          <cell r="O5229">
            <v>3</v>
          </cell>
          <cell r="Q5229">
            <v>10108</v>
          </cell>
          <cell r="R5229">
            <v>8661.8000000000011</v>
          </cell>
          <cell r="S5229">
            <v>8238.2000000000007</v>
          </cell>
          <cell r="T5229">
            <v>300</v>
          </cell>
        </row>
        <row r="5230">
          <cell r="C5230" t="str">
            <v>город Пермь</v>
          </cell>
          <cell r="D5230" t="str">
            <v>г. Пермь, ул. Желябова, д. 10</v>
          </cell>
          <cell r="E5230" t="b">
            <v>1</v>
          </cell>
          <cell r="F5230">
            <v>1971</v>
          </cell>
          <cell r="H5230" t="str">
            <v>Панель</v>
          </cell>
          <cell r="L5230">
            <v>9</v>
          </cell>
          <cell r="M5230">
            <v>4</v>
          </cell>
          <cell r="N5230">
            <v>4</v>
          </cell>
          <cell r="O5230">
            <v>4</v>
          </cell>
          <cell r="Q5230">
            <v>2711.2</v>
          </cell>
          <cell r="R5230">
            <v>2514.1999999999998</v>
          </cell>
          <cell r="S5230">
            <v>2514.1999999999998</v>
          </cell>
          <cell r="T5230">
            <v>130</v>
          </cell>
        </row>
        <row r="5231">
          <cell r="C5231" t="str">
            <v>город Пермь</v>
          </cell>
          <cell r="D5231" t="str">
            <v>г. Пермь, ул. Желябова, д. 11</v>
          </cell>
          <cell r="E5231" t="b">
            <v>1</v>
          </cell>
          <cell r="F5231">
            <v>1978</v>
          </cell>
          <cell r="H5231" t="str">
            <v>Панель</v>
          </cell>
          <cell r="L5231">
            <v>9</v>
          </cell>
          <cell r="M5231">
            <v>6</v>
          </cell>
          <cell r="N5231">
            <v>6</v>
          </cell>
          <cell r="O5231">
            <v>6</v>
          </cell>
          <cell r="Q5231">
            <v>13650.7</v>
          </cell>
          <cell r="R5231">
            <v>13650.7</v>
          </cell>
          <cell r="S5231">
            <v>11735.2</v>
          </cell>
          <cell r="T5231">
            <v>571</v>
          </cell>
        </row>
        <row r="5232">
          <cell r="C5232" t="str">
            <v>город Пермь</v>
          </cell>
          <cell r="D5232" t="str">
            <v>г. Пермь, ул. Желябова, д. 13</v>
          </cell>
          <cell r="E5232" t="b">
            <v>1</v>
          </cell>
          <cell r="F5232">
            <v>1977</v>
          </cell>
          <cell r="H5232" t="str">
            <v>Кирпич</v>
          </cell>
          <cell r="L5232">
            <v>9</v>
          </cell>
          <cell r="M5232">
            <v>2</v>
          </cell>
          <cell r="N5232">
            <v>2</v>
          </cell>
          <cell r="O5232">
            <v>2</v>
          </cell>
          <cell r="Q5232">
            <v>3144</v>
          </cell>
          <cell r="R5232">
            <v>2102.4</v>
          </cell>
          <cell r="S5232">
            <v>2102.4</v>
          </cell>
          <cell r="T5232">
            <v>176</v>
          </cell>
        </row>
        <row r="5233">
          <cell r="C5233" t="str">
            <v>город Пермь</v>
          </cell>
          <cell r="D5233" t="str">
            <v>г. Пермь, ул. Желябова, д. 15</v>
          </cell>
          <cell r="E5233" t="b">
            <v>1</v>
          </cell>
          <cell r="F5233">
            <v>1978</v>
          </cell>
          <cell r="H5233" t="str">
            <v>Панели</v>
          </cell>
          <cell r="L5233">
            <v>9</v>
          </cell>
          <cell r="M5233">
            <v>2</v>
          </cell>
          <cell r="N5233">
            <v>2</v>
          </cell>
          <cell r="O5233">
            <v>2</v>
          </cell>
          <cell r="Q5233">
            <v>5367</v>
          </cell>
          <cell r="R5233">
            <v>5366</v>
          </cell>
          <cell r="S5233">
            <v>3862</v>
          </cell>
          <cell r="T5233">
            <v>168</v>
          </cell>
        </row>
        <row r="5234">
          <cell r="C5234" t="str">
            <v>город Пермь</v>
          </cell>
          <cell r="D5234" t="str">
            <v>г. Пермь, ул. Желябова, д. 16</v>
          </cell>
          <cell r="E5234" t="b">
            <v>1</v>
          </cell>
          <cell r="F5234">
            <v>2013</v>
          </cell>
          <cell r="H5234" t="str">
            <v>Монолитный железобетон</v>
          </cell>
          <cell r="I5234" t="str">
            <v>плоская</v>
          </cell>
          <cell r="J5234" t="str">
            <v>ГАЗ</v>
          </cell>
          <cell r="K5234" t="str">
            <v>имеется</v>
          </cell>
          <cell r="L5234">
            <v>10</v>
          </cell>
          <cell r="M5234">
            <v>4</v>
          </cell>
          <cell r="N5234">
            <v>4</v>
          </cell>
          <cell r="O5234">
            <v>4</v>
          </cell>
          <cell r="Q5234">
            <v>15568.3</v>
          </cell>
          <cell r="R5234">
            <v>2501.1999999999998</v>
          </cell>
          <cell r="S5234">
            <v>10609.6</v>
          </cell>
        </row>
        <row r="5235">
          <cell r="C5235" t="str">
            <v>город Пермь</v>
          </cell>
          <cell r="D5235" t="str">
            <v>г. Пермь, ул. Желябова, д. 17</v>
          </cell>
          <cell r="E5235" t="b">
            <v>1</v>
          </cell>
          <cell r="F5235">
            <v>1978</v>
          </cell>
          <cell r="H5235" t="str">
            <v>Панель</v>
          </cell>
          <cell r="L5235">
            <v>9</v>
          </cell>
          <cell r="M5235">
            <v>6</v>
          </cell>
          <cell r="N5235">
            <v>6</v>
          </cell>
          <cell r="O5235">
            <v>6</v>
          </cell>
          <cell r="Q5235">
            <v>11581</v>
          </cell>
          <cell r="R5235">
            <v>11581</v>
          </cell>
          <cell r="S5235">
            <v>11581</v>
          </cell>
          <cell r="T5235">
            <v>640</v>
          </cell>
        </row>
        <row r="5236">
          <cell r="C5236" t="str">
            <v>город Пермь</v>
          </cell>
          <cell r="D5236" t="str">
            <v>г. Пермь, ул. Желябова, д. 19</v>
          </cell>
          <cell r="E5236" t="b">
            <v>1</v>
          </cell>
          <cell r="F5236">
            <v>1962</v>
          </cell>
          <cell r="H5236" t="str">
            <v>Кирпич</v>
          </cell>
          <cell r="L5236">
            <v>2</v>
          </cell>
          <cell r="M5236">
            <v>3</v>
          </cell>
          <cell r="Q5236">
            <v>1460.8</v>
          </cell>
          <cell r="R5236">
            <v>1460.8</v>
          </cell>
          <cell r="S5236">
            <v>1460.8</v>
          </cell>
          <cell r="T5236">
            <v>79</v>
          </cell>
        </row>
        <row r="5237">
          <cell r="C5237" t="str">
            <v>город Пермь</v>
          </cell>
          <cell r="D5237" t="str">
            <v>г. Пермь, ул. Журналиста Дементьева, д. 48</v>
          </cell>
          <cell r="E5237" t="b">
            <v>1</v>
          </cell>
          <cell r="F5237">
            <v>2014</v>
          </cell>
          <cell r="H5237" t="str">
            <v>керам.блоки</v>
          </cell>
          <cell r="I5237" t="str">
            <v>плоская</v>
          </cell>
          <cell r="J5237" t="str">
            <v>ГАЗ</v>
          </cell>
          <cell r="K5237" t="str">
            <v>имеется</v>
          </cell>
          <cell r="L5237">
            <v>3</v>
          </cell>
          <cell r="M5237">
            <v>1</v>
          </cell>
          <cell r="Q5237">
            <v>1417.6</v>
          </cell>
          <cell r="R5237">
            <v>996</v>
          </cell>
          <cell r="S5237">
            <v>896.4</v>
          </cell>
        </row>
        <row r="5238">
          <cell r="C5238" t="str">
            <v>город Пермь</v>
          </cell>
          <cell r="D5238" t="str">
            <v>г. Пермь, ул. Журналиста Дементьева, д. 52</v>
          </cell>
          <cell r="E5238" t="b">
            <v>1</v>
          </cell>
          <cell r="F5238">
            <v>2014</v>
          </cell>
          <cell r="H5238" t="str">
            <v>керам.блоки</v>
          </cell>
          <cell r="I5238" t="str">
            <v>плоская</v>
          </cell>
          <cell r="J5238" t="str">
            <v>ГАЗ</v>
          </cell>
          <cell r="K5238" t="str">
            <v>имеется</v>
          </cell>
          <cell r="L5238">
            <v>3</v>
          </cell>
          <cell r="M5238">
            <v>1</v>
          </cell>
          <cell r="Q5238">
            <v>1417.6</v>
          </cell>
          <cell r="R5238">
            <v>996</v>
          </cell>
          <cell r="S5238">
            <v>896.4</v>
          </cell>
        </row>
        <row r="5239">
          <cell r="C5239" t="str">
            <v>город Пермь</v>
          </cell>
          <cell r="D5239" t="str">
            <v>г. Пермь, ул. Закамская, д. 18</v>
          </cell>
          <cell r="E5239" t="b">
            <v>1</v>
          </cell>
          <cell r="F5239">
            <v>1958</v>
          </cell>
          <cell r="I5239" t="str">
            <v>скатная</v>
          </cell>
          <cell r="K5239" t="str">
            <v>имеется</v>
          </cell>
          <cell r="L5239">
            <v>3</v>
          </cell>
          <cell r="M5239">
            <v>3</v>
          </cell>
          <cell r="Q5239">
            <v>1618.2</v>
          </cell>
          <cell r="R5239">
            <v>1175.0999999999999</v>
          </cell>
          <cell r="S5239">
            <v>1099.4000000000001</v>
          </cell>
          <cell r="T5239">
            <v>52</v>
          </cell>
        </row>
        <row r="5240">
          <cell r="C5240" t="str">
            <v>город Пермь</v>
          </cell>
          <cell r="D5240" t="str">
            <v>г. Пермь, ул. Закамская, д. 20</v>
          </cell>
          <cell r="E5240" t="b">
            <v>1</v>
          </cell>
          <cell r="F5240">
            <v>1956</v>
          </cell>
          <cell r="H5240" t="str">
            <v>Кирпич</v>
          </cell>
          <cell r="L5240">
            <v>2</v>
          </cell>
          <cell r="M5240">
            <v>2</v>
          </cell>
          <cell r="Q5240">
            <v>1085.5999999999999</v>
          </cell>
          <cell r="R5240">
            <v>971</v>
          </cell>
          <cell r="S5240">
            <v>971</v>
          </cell>
          <cell r="T5240">
            <v>42</v>
          </cell>
        </row>
        <row r="5241">
          <cell r="C5241" t="str">
            <v>город Пермь</v>
          </cell>
          <cell r="D5241" t="str">
            <v>г. Пермь, ул. Закамская, д. 21</v>
          </cell>
          <cell r="E5241" t="b">
            <v>1</v>
          </cell>
          <cell r="F5241">
            <v>1953</v>
          </cell>
          <cell r="H5241" t="str">
            <v>Блоки</v>
          </cell>
          <cell r="L5241">
            <v>3</v>
          </cell>
          <cell r="M5241">
            <v>4</v>
          </cell>
          <cell r="Q5241">
            <v>2686.7</v>
          </cell>
          <cell r="R5241">
            <v>1996.9</v>
          </cell>
          <cell r="S5241">
            <v>299.54000000000002</v>
          </cell>
          <cell r="T5241">
            <v>34</v>
          </cell>
        </row>
        <row r="5242">
          <cell r="C5242" t="str">
            <v>город Пермь</v>
          </cell>
          <cell r="D5242" t="str">
            <v>г. Пермь, ул. Закамская, д. 25</v>
          </cell>
          <cell r="E5242" t="b">
            <v>1</v>
          </cell>
          <cell r="F5242">
            <v>1955</v>
          </cell>
          <cell r="H5242" t="str">
            <v>Кирпич</v>
          </cell>
          <cell r="L5242">
            <v>3</v>
          </cell>
          <cell r="M5242">
            <v>3</v>
          </cell>
          <cell r="Q5242">
            <v>2317.6999999999998</v>
          </cell>
          <cell r="R5242">
            <v>1849.3999999999994</v>
          </cell>
          <cell r="S5242">
            <v>1849.4</v>
          </cell>
          <cell r="T5242">
            <v>72</v>
          </cell>
        </row>
        <row r="5243">
          <cell r="C5243" t="str">
            <v>город Пермь</v>
          </cell>
          <cell r="D5243" t="str">
            <v>г. Пермь, ул. Закамская, д. 29</v>
          </cell>
          <cell r="E5243" t="b">
            <v>1</v>
          </cell>
          <cell r="F5243">
            <v>1956</v>
          </cell>
          <cell r="H5243" t="str">
            <v>Кирпич</v>
          </cell>
          <cell r="L5243">
            <v>3</v>
          </cell>
          <cell r="M5243">
            <v>3</v>
          </cell>
          <cell r="Q5243">
            <v>2110.5</v>
          </cell>
          <cell r="R5243">
            <v>1861.3</v>
          </cell>
          <cell r="S5243">
            <v>1812.91</v>
          </cell>
          <cell r="T5243">
            <v>93</v>
          </cell>
        </row>
        <row r="5244">
          <cell r="C5244" t="str">
            <v>город Пермь</v>
          </cell>
          <cell r="D5244" t="str">
            <v>г. Пермь, ул. Закамская, д. 31</v>
          </cell>
          <cell r="E5244" t="b">
            <v>1</v>
          </cell>
          <cell r="F5244">
            <v>1957</v>
          </cell>
          <cell r="H5244" t="str">
            <v>Блоки</v>
          </cell>
          <cell r="L5244">
            <v>3</v>
          </cell>
          <cell r="M5244">
            <v>4</v>
          </cell>
          <cell r="Q5244">
            <v>2758.9</v>
          </cell>
          <cell r="R5244">
            <v>2085.9</v>
          </cell>
          <cell r="S5244">
            <v>1749.9</v>
          </cell>
          <cell r="T5244">
            <v>74</v>
          </cell>
        </row>
        <row r="5245">
          <cell r="C5245" t="str">
            <v>город Пермь</v>
          </cell>
          <cell r="D5245" t="str">
            <v>г. Пермь, ул. Закамская, д. 32</v>
          </cell>
          <cell r="E5245" t="b">
            <v>1</v>
          </cell>
          <cell r="F5245">
            <v>1957</v>
          </cell>
          <cell r="H5245" t="str">
            <v>Шлакоблок</v>
          </cell>
          <cell r="L5245">
            <v>2</v>
          </cell>
          <cell r="M5245">
            <v>1</v>
          </cell>
          <cell r="Q5245">
            <v>553.79999999999995</v>
          </cell>
          <cell r="R5245">
            <v>503</v>
          </cell>
          <cell r="S5245">
            <v>503</v>
          </cell>
          <cell r="T5245">
            <v>21</v>
          </cell>
        </row>
        <row r="5246">
          <cell r="C5246" t="str">
            <v>город Пермь</v>
          </cell>
          <cell r="D5246" t="str">
            <v>г. Пермь, ул. Закамская, д. 35</v>
          </cell>
          <cell r="E5246" t="b">
            <v>1</v>
          </cell>
          <cell r="F5246">
            <v>1967</v>
          </cell>
          <cell r="H5246" t="str">
            <v>Кирпич</v>
          </cell>
          <cell r="L5246">
            <v>5</v>
          </cell>
          <cell r="M5246">
            <v>6</v>
          </cell>
          <cell r="Q5246">
            <v>5929</v>
          </cell>
          <cell r="R5246">
            <v>5834.7</v>
          </cell>
          <cell r="S5246">
            <v>3794.2</v>
          </cell>
          <cell r="T5246">
            <v>198</v>
          </cell>
        </row>
        <row r="5247">
          <cell r="C5247" t="str">
            <v>город Пермь</v>
          </cell>
          <cell r="D5247" t="str">
            <v>г. Пермь, ул. Закамская, д. 37</v>
          </cell>
          <cell r="E5247" t="b">
            <v>1</v>
          </cell>
          <cell r="F5247">
            <v>1966</v>
          </cell>
          <cell r="I5247" t="str">
            <v>скатная</v>
          </cell>
          <cell r="K5247" t="str">
            <v>имеется</v>
          </cell>
          <cell r="L5247">
            <v>5</v>
          </cell>
          <cell r="M5247">
            <v>4</v>
          </cell>
          <cell r="Q5247">
            <v>3564.8</v>
          </cell>
          <cell r="R5247">
            <v>2604.6999999999998</v>
          </cell>
          <cell r="S5247">
            <v>2562.6999999999998</v>
          </cell>
          <cell r="T5247">
            <v>154</v>
          </cell>
        </row>
        <row r="5248">
          <cell r="C5248" t="str">
            <v>город Пермь</v>
          </cell>
          <cell r="D5248" t="str">
            <v>г. Пермь, ул. Закамская, д. 40</v>
          </cell>
          <cell r="E5248" t="b">
            <v>1</v>
          </cell>
          <cell r="F5248">
            <v>1957</v>
          </cell>
          <cell r="H5248" t="str">
            <v>Кирпич</v>
          </cell>
          <cell r="L5248">
            <v>2</v>
          </cell>
          <cell r="M5248">
            <v>3</v>
          </cell>
          <cell r="Q5248">
            <v>1376.3</v>
          </cell>
          <cell r="R5248">
            <v>1376.3</v>
          </cell>
          <cell r="S5248">
            <v>1376.3</v>
          </cell>
          <cell r="T5248">
            <v>56</v>
          </cell>
        </row>
        <row r="5249">
          <cell r="C5249" t="str">
            <v>город Пермь</v>
          </cell>
          <cell r="D5249" t="str">
            <v>г. Пермь, ул. Закамская, д. 41</v>
          </cell>
          <cell r="E5249" t="b">
            <v>1</v>
          </cell>
          <cell r="F5249">
            <v>1978</v>
          </cell>
          <cell r="H5249" t="str">
            <v>Панели</v>
          </cell>
          <cell r="L5249">
            <v>5</v>
          </cell>
          <cell r="M5249">
            <v>12</v>
          </cell>
          <cell r="Q5249">
            <v>9320.4</v>
          </cell>
          <cell r="R5249">
            <v>7775.9</v>
          </cell>
          <cell r="S5249">
            <v>7775.9</v>
          </cell>
          <cell r="T5249">
            <v>405</v>
          </cell>
        </row>
        <row r="5250">
          <cell r="C5250" t="str">
            <v>город Пермь</v>
          </cell>
          <cell r="D5250" t="str">
            <v>г. Пермь, ул. Закамская, д. 42</v>
          </cell>
          <cell r="E5250" t="b">
            <v>1</v>
          </cell>
          <cell r="F5250">
            <v>1957</v>
          </cell>
          <cell r="H5250" t="str">
            <v>Кирпич</v>
          </cell>
          <cell r="L5250">
            <v>2</v>
          </cell>
          <cell r="M5250">
            <v>2</v>
          </cell>
          <cell r="Q5250">
            <v>632.79999999999995</v>
          </cell>
          <cell r="R5250">
            <v>589.20000000000005</v>
          </cell>
          <cell r="S5250">
            <v>557.38</v>
          </cell>
          <cell r="T5250">
            <v>32</v>
          </cell>
        </row>
        <row r="5251">
          <cell r="C5251" t="str">
            <v>город Пермь</v>
          </cell>
          <cell r="D5251" t="str">
            <v>г. Пермь, ул. Закамская, д. 44</v>
          </cell>
          <cell r="E5251" t="b">
            <v>1</v>
          </cell>
          <cell r="F5251">
            <v>1957</v>
          </cell>
          <cell r="H5251" t="str">
            <v>Кирпич</v>
          </cell>
          <cell r="L5251">
            <v>2</v>
          </cell>
          <cell r="M5251">
            <v>2</v>
          </cell>
          <cell r="Q5251">
            <v>640.6</v>
          </cell>
          <cell r="R5251">
            <v>632.9</v>
          </cell>
          <cell r="S5251">
            <v>632.9</v>
          </cell>
          <cell r="T5251">
            <v>24</v>
          </cell>
        </row>
        <row r="5252">
          <cell r="C5252" t="str">
            <v>город Пермь</v>
          </cell>
          <cell r="D5252" t="str">
            <v>г. Пермь, ул. Закамская, д. 46</v>
          </cell>
          <cell r="E5252" t="b">
            <v>1</v>
          </cell>
          <cell r="F5252">
            <v>1958</v>
          </cell>
          <cell r="H5252" t="str">
            <v>Кирпич</v>
          </cell>
          <cell r="L5252">
            <v>3</v>
          </cell>
          <cell r="M5252">
            <v>4</v>
          </cell>
          <cell r="Q5252">
            <v>1838.6</v>
          </cell>
          <cell r="R5252">
            <v>1711.8</v>
          </cell>
          <cell r="S5252">
            <v>1537.2</v>
          </cell>
          <cell r="T5252">
            <v>69</v>
          </cell>
        </row>
        <row r="5253">
          <cell r="C5253" t="str">
            <v>город Пермь</v>
          </cell>
          <cell r="D5253" t="str">
            <v>г. Пермь, ул. Закамская, д. 50</v>
          </cell>
          <cell r="E5253" t="b">
            <v>1</v>
          </cell>
          <cell r="F5253">
            <v>1954</v>
          </cell>
          <cell r="H5253" t="str">
            <v>Кирпич</v>
          </cell>
          <cell r="L5253">
            <v>2</v>
          </cell>
          <cell r="M5253">
            <v>1</v>
          </cell>
          <cell r="Q5253">
            <v>611.20000000000005</v>
          </cell>
          <cell r="R5253">
            <v>557</v>
          </cell>
          <cell r="S5253">
            <v>557</v>
          </cell>
          <cell r="T5253">
            <v>22</v>
          </cell>
        </row>
        <row r="5254">
          <cell r="C5254" t="str">
            <v>город Пермь</v>
          </cell>
          <cell r="D5254" t="str">
            <v>г. Пермь, ул. Закамская, д. 54</v>
          </cell>
          <cell r="E5254" t="b">
            <v>1</v>
          </cell>
          <cell r="F5254">
            <v>1949</v>
          </cell>
          <cell r="H5254" t="str">
            <v>Крупные блоки</v>
          </cell>
          <cell r="L5254">
            <v>2</v>
          </cell>
          <cell r="M5254">
            <v>1</v>
          </cell>
          <cell r="Q5254">
            <v>617.79999999999995</v>
          </cell>
          <cell r="R5254">
            <v>524.79999999999995</v>
          </cell>
          <cell r="S5254">
            <v>524.79999999999995</v>
          </cell>
          <cell r="T5254">
            <v>14</v>
          </cell>
        </row>
        <row r="5255">
          <cell r="C5255" t="str">
            <v>город Пермь</v>
          </cell>
          <cell r="D5255" t="str">
            <v>г. Пермь, ул. Закамская, д. 58</v>
          </cell>
          <cell r="E5255" t="b">
            <v>1</v>
          </cell>
          <cell r="F5255">
            <v>1959</v>
          </cell>
          <cell r="H5255" t="str">
            <v>Панель</v>
          </cell>
          <cell r="L5255">
            <v>4</v>
          </cell>
          <cell r="M5255">
            <v>4</v>
          </cell>
          <cell r="Q5255">
            <v>3164.2</v>
          </cell>
          <cell r="R5255">
            <v>3003.4</v>
          </cell>
          <cell r="S5255">
            <v>2339.6999999999998</v>
          </cell>
          <cell r="T5255">
            <v>99</v>
          </cell>
        </row>
        <row r="5256">
          <cell r="C5256" t="str">
            <v>город Пермь</v>
          </cell>
          <cell r="D5256" t="str">
            <v>г. Пермь, ул. Закамская, д. 62</v>
          </cell>
          <cell r="E5256" t="b">
            <v>1</v>
          </cell>
          <cell r="F5256">
            <v>1959</v>
          </cell>
          <cell r="H5256" t="str">
            <v>Панель</v>
          </cell>
          <cell r="L5256">
            <v>4</v>
          </cell>
          <cell r="M5256">
            <v>4</v>
          </cell>
          <cell r="Q5256">
            <v>2756.3</v>
          </cell>
          <cell r="R5256">
            <v>2717.1000000000004</v>
          </cell>
          <cell r="S5256">
            <v>2641.02</v>
          </cell>
          <cell r="T5256">
            <v>110</v>
          </cell>
        </row>
        <row r="5257">
          <cell r="C5257" t="str">
            <v>город Пермь</v>
          </cell>
          <cell r="D5257" t="str">
            <v>г. Пермь, ул. Закамская, д. 66</v>
          </cell>
          <cell r="E5257" t="b">
            <v>1</v>
          </cell>
          <cell r="F5257">
            <v>1959</v>
          </cell>
          <cell r="H5257" t="str">
            <v>Шлакоблок</v>
          </cell>
          <cell r="L5257">
            <v>4</v>
          </cell>
          <cell r="M5257">
            <v>4</v>
          </cell>
          <cell r="Q5257">
            <v>3143.5</v>
          </cell>
          <cell r="R5257">
            <v>2699.7</v>
          </cell>
          <cell r="S5257">
            <v>2492.63</v>
          </cell>
          <cell r="T5257">
            <v>119</v>
          </cell>
        </row>
        <row r="5258">
          <cell r="C5258" t="str">
            <v>город Пермь</v>
          </cell>
          <cell r="D5258" t="str">
            <v>г. Пермь, ул. Закамская, д. 83</v>
          </cell>
          <cell r="E5258" t="b">
            <v>1</v>
          </cell>
          <cell r="F5258">
            <v>1959</v>
          </cell>
          <cell r="H5258" t="str">
            <v>Кирпич</v>
          </cell>
          <cell r="L5258">
            <v>5</v>
          </cell>
          <cell r="M5258">
            <v>3</v>
          </cell>
          <cell r="Q5258">
            <v>3191.2</v>
          </cell>
          <cell r="R5258">
            <v>2954.6</v>
          </cell>
          <cell r="S5258">
            <v>2387.3200000000002</v>
          </cell>
          <cell r="T5258">
            <v>201</v>
          </cell>
        </row>
        <row r="5259">
          <cell r="C5259" t="str">
            <v>город Пермь</v>
          </cell>
          <cell r="D5259" t="str">
            <v>г. Пермь, ул. Закамская, д. 85</v>
          </cell>
          <cell r="E5259" t="b">
            <v>1</v>
          </cell>
          <cell r="F5259">
            <v>1959</v>
          </cell>
          <cell r="H5259" t="str">
            <v>Кирпич</v>
          </cell>
          <cell r="L5259">
            <v>5</v>
          </cell>
          <cell r="M5259">
            <v>3</v>
          </cell>
          <cell r="Q5259">
            <v>2971.2</v>
          </cell>
          <cell r="R5259">
            <v>2734.2</v>
          </cell>
          <cell r="S5259">
            <v>2734.2</v>
          </cell>
          <cell r="T5259">
            <v>219</v>
          </cell>
        </row>
        <row r="5260">
          <cell r="C5260" t="str">
            <v>город Пермь</v>
          </cell>
          <cell r="D5260" t="str">
            <v>г. Пермь, ул. Закамская, д. 20А</v>
          </cell>
          <cell r="E5260" t="b">
            <v>1</v>
          </cell>
          <cell r="F5260">
            <v>1954</v>
          </cell>
          <cell r="H5260" t="str">
            <v>Шлакоблок</v>
          </cell>
          <cell r="L5260">
            <v>2</v>
          </cell>
          <cell r="M5260">
            <v>1</v>
          </cell>
          <cell r="Q5260">
            <v>529.4</v>
          </cell>
          <cell r="R5260">
            <v>509</v>
          </cell>
          <cell r="S5260">
            <v>509</v>
          </cell>
          <cell r="T5260">
            <v>26</v>
          </cell>
        </row>
        <row r="5261">
          <cell r="C5261" t="str">
            <v>город Пермь</v>
          </cell>
          <cell r="D5261" t="str">
            <v>г. Пермь, ул. Закамская, д. 23А</v>
          </cell>
          <cell r="E5261" t="b">
            <v>1</v>
          </cell>
          <cell r="F5261">
            <v>1957</v>
          </cell>
          <cell r="H5261" t="str">
            <v>Кирпич</v>
          </cell>
          <cell r="L5261">
            <v>3</v>
          </cell>
          <cell r="M5261">
            <v>2</v>
          </cell>
          <cell r="Q5261">
            <v>1212.3</v>
          </cell>
          <cell r="R5261">
            <v>1107.4000000000001</v>
          </cell>
          <cell r="S5261">
            <v>970.9</v>
          </cell>
          <cell r="T5261">
            <v>42</v>
          </cell>
        </row>
        <row r="5262">
          <cell r="C5262" t="str">
            <v>город Пермь</v>
          </cell>
          <cell r="D5262" t="str">
            <v>г. Пермь, ул. Закамская, д. 29А</v>
          </cell>
          <cell r="E5262" t="b">
            <v>1</v>
          </cell>
          <cell r="F5262">
            <v>1958</v>
          </cell>
          <cell r="H5262" t="str">
            <v>Кирпич</v>
          </cell>
          <cell r="L5262">
            <v>3</v>
          </cell>
          <cell r="M5262">
            <v>2</v>
          </cell>
          <cell r="Q5262">
            <v>1003.1</v>
          </cell>
          <cell r="R5262">
            <v>948.1</v>
          </cell>
          <cell r="S5262">
            <v>853.29</v>
          </cell>
          <cell r="T5262">
            <v>43</v>
          </cell>
        </row>
        <row r="5263">
          <cell r="C5263" t="str">
            <v>город Пермь</v>
          </cell>
          <cell r="D5263" t="str">
            <v>г. Пермь, ул. Закамская, д. 2А</v>
          </cell>
          <cell r="E5263" t="b">
            <v>1</v>
          </cell>
          <cell r="F5263">
            <v>1942</v>
          </cell>
          <cell r="H5263" t="str">
            <v>Крупные блоки</v>
          </cell>
          <cell r="L5263">
            <v>4</v>
          </cell>
          <cell r="M5263">
            <v>6</v>
          </cell>
          <cell r="Q5263">
            <v>5561.2</v>
          </cell>
          <cell r="R5263">
            <v>3827.92</v>
          </cell>
          <cell r="S5263">
            <v>2449.87</v>
          </cell>
          <cell r="T5263">
            <v>46</v>
          </cell>
        </row>
        <row r="5264">
          <cell r="C5264" t="str">
            <v>город Пермь</v>
          </cell>
          <cell r="D5264" t="str">
            <v>г. Пермь, ул. Закамская, д. 2Б</v>
          </cell>
          <cell r="E5264" t="b">
            <v>1</v>
          </cell>
          <cell r="F5264">
            <v>1942</v>
          </cell>
          <cell r="H5264" t="str">
            <v>Крупные блоки</v>
          </cell>
          <cell r="L5264">
            <v>5</v>
          </cell>
          <cell r="M5264">
            <v>12</v>
          </cell>
          <cell r="Q5264">
            <v>10182.049999999999</v>
          </cell>
          <cell r="R5264">
            <v>6266.04</v>
          </cell>
          <cell r="S5264">
            <v>6182.08</v>
          </cell>
          <cell r="T5264">
            <v>230</v>
          </cell>
        </row>
        <row r="5265">
          <cell r="C5265" t="str">
            <v>город Пермь</v>
          </cell>
          <cell r="D5265" t="str">
            <v>г. Пермь, ул. Закамская, д. 2В</v>
          </cell>
          <cell r="E5265" t="b">
            <v>1</v>
          </cell>
          <cell r="F5265">
            <v>1942</v>
          </cell>
          <cell r="H5265" t="str">
            <v>Крупные блоки</v>
          </cell>
          <cell r="L5265">
            <v>4</v>
          </cell>
          <cell r="M5265">
            <v>7</v>
          </cell>
          <cell r="Q5265">
            <v>5547.7</v>
          </cell>
          <cell r="R5265">
            <v>3712.48</v>
          </cell>
          <cell r="S5265">
            <v>3604.82</v>
          </cell>
          <cell r="T5265">
            <v>120</v>
          </cell>
        </row>
        <row r="5266">
          <cell r="C5266" t="str">
            <v>город Пермь</v>
          </cell>
          <cell r="D5266" t="str">
            <v>г. Пермь, ул. Закамская, д. 3/2</v>
          </cell>
          <cell r="E5266" t="b">
            <v>1</v>
          </cell>
          <cell r="F5266">
            <v>1953</v>
          </cell>
          <cell r="H5266" t="str">
            <v>Панель</v>
          </cell>
          <cell r="L5266">
            <v>5</v>
          </cell>
          <cell r="M5266">
            <v>4</v>
          </cell>
          <cell r="Q5266">
            <v>2991.4</v>
          </cell>
          <cell r="R5266">
            <v>2610</v>
          </cell>
          <cell r="S5266">
            <v>1765.3</v>
          </cell>
          <cell r="T5266">
            <v>54</v>
          </cell>
        </row>
        <row r="5267">
          <cell r="C5267" t="str">
            <v>город Пермь</v>
          </cell>
          <cell r="D5267" t="str">
            <v>г. Пермь, ул. Закамская, д. 37А</v>
          </cell>
          <cell r="E5267" t="b">
            <v>1</v>
          </cell>
          <cell r="F5267">
            <v>1965</v>
          </cell>
          <cell r="H5267" t="str">
            <v>Кирпич</v>
          </cell>
          <cell r="L5267">
            <v>5</v>
          </cell>
          <cell r="M5267">
            <v>4</v>
          </cell>
          <cell r="Q5267">
            <v>3568.3</v>
          </cell>
          <cell r="R5267">
            <v>3253.7999999999997</v>
          </cell>
          <cell r="S5267">
            <v>3188.1</v>
          </cell>
          <cell r="T5267">
            <v>151</v>
          </cell>
        </row>
        <row r="5268">
          <cell r="C5268" t="str">
            <v>город Пермь</v>
          </cell>
          <cell r="D5268" t="str">
            <v>г. Пермь, ул. Закамская, д. 37Б</v>
          </cell>
          <cell r="E5268" t="b">
            <v>1</v>
          </cell>
          <cell r="F5268">
            <v>1966</v>
          </cell>
          <cell r="H5268" t="str">
            <v>Кирпич</v>
          </cell>
          <cell r="L5268">
            <v>5</v>
          </cell>
          <cell r="M5268">
            <v>4</v>
          </cell>
          <cell r="Q5268">
            <v>3507</v>
          </cell>
          <cell r="R5268">
            <v>3200.8</v>
          </cell>
          <cell r="S5268">
            <v>3200.8</v>
          </cell>
          <cell r="T5268">
            <v>169</v>
          </cell>
        </row>
        <row r="5269">
          <cell r="C5269" t="str">
            <v>город Пермь</v>
          </cell>
          <cell r="D5269" t="str">
            <v>г. Пермь, ул. Закамская, д. 3А</v>
          </cell>
          <cell r="E5269" t="b">
            <v>1</v>
          </cell>
          <cell r="F5269">
            <v>1952</v>
          </cell>
          <cell r="H5269" t="str">
            <v>Блоки</v>
          </cell>
          <cell r="L5269">
            <v>3</v>
          </cell>
          <cell r="M5269">
            <v>3</v>
          </cell>
          <cell r="Q5269">
            <v>1390.2</v>
          </cell>
          <cell r="R5269">
            <v>1181.7</v>
          </cell>
          <cell r="S5269">
            <v>1181.7</v>
          </cell>
          <cell r="T5269">
            <v>47</v>
          </cell>
        </row>
        <row r="5270">
          <cell r="C5270" t="str">
            <v>город Пермь</v>
          </cell>
          <cell r="D5270" t="str">
            <v>г. Пермь, ул. Закамская, д. 41А</v>
          </cell>
          <cell r="E5270" t="b">
            <v>1</v>
          </cell>
          <cell r="F5270">
            <v>1991</v>
          </cell>
          <cell r="H5270" t="str">
            <v>Панели</v>
          </cell>
          <cell r="L5270">
            <v>9</v>
          </cell>
          <cell r="M5270">
            <v>2</v>
          </cell>
          <cell r="N5270">
            <v>2</v>
          </cell>
          <cell r="O5270">
            <v>2</v>
          </cell>
          <cell r="Q5270">
            <v>5324.9</v>
          </cell>
          <cell r="R5270">
            <v>5015.6000000000004</v>
          </cell>
          <cell r="S5270">
            <v>5015.6000000000004</v>
          </cell>
          <cell r="T5270">
            <v>232</v>
          </cell>
        </row>
        <row r="5271">
          <cell r="C5271" t="str">
            <v>город Пермь</v>
          </cell>
          <cell r="D5271" t="str">
            <v>г. Пермь, ул. Закамская, д. 5/2</v>
          </cell>
          <cell r="E5271" t="b">
            <v>1</v>
          </cell>
          <cell r="F5271">
            <v>1986</v>
          </cell>
          <cell r="H5271" t="str">
            <v>Панель</v>
          </cell>
          <cell r="L5271">
            <v>5</v>
          </cell>
          <cell r="M5271">
            <v>4</v>
          </cell>
          <cell r="Q5271">
            <v>3007.7</v>
          </cell>
          <cell r="R5271">
            <v>2624.2</v>
          </cell>
          <cell r="S5271">
            <v>2624.2</v>
          </cell>
          <cell r="T5271">
            <v>124</v>
          </cell>
        </row>
        <row r="5272">
          <cell r="C5272" t="str">
            <v>город Пермь</v>
          </cell>
          <cell r="D5272" t="str">
            <v>г. Пермь, ул. Запорожская, д. 1</v>
          </cell>
          <cell r="E5272" t="b">
            <v>1</v>
          </cell>
          <cell r="F5272">
            <v>2007</v>
          </cell>
          <cell r="H5272" t="str">
            <v>панель</v>
          </cell>
          <cell r="I5272" t="str">
            <v>плоская</v>
          </cell>
          <cell r="L5272">
            <v>17</v>
          </cell>
          <cell r="M5272">
            <v>3</v>
          </cell>
          <cell r="N5272">
            <v>5</v>
          </cell>
          <cell r="O5272">
            <v>2</v>
          </cell>
          <cell r="P5272">
            <v>3</v>
          </cell>
          <cell r="Q5272">
            <v>18422.900000000001</v>
          </cell>
          <cell r="R5272">
            <v>18422.900000000001</v>
          </cell>
          <cell r="S5272">
            <v>13847.9</v>
          </cell>
        </row>
        <row r="5273">
          <cell r="C5273" t="str">
            <v>город Пермь</v>
          </cell>
          <cell r="D5273" t="str">
            <v>г. Пермь, ул. Запорожская, д. 3</v>
          </cell>
          <cell r="E5273" t="b">
            <v>1</v>
          </cell>
          <cell r="F5273">
            <v>1975</v>
          </cell>
          <cell r="H5273" t="str">
            <v>Панели</v>
          </cell>
          <cell r="L5273">
            <v>9</v>
          </cell>
          <cell r="M5273">
            <v>4</v>
          </cell>
          <cell r="N5273">
            <v>4</v>
          </cell>
          <cell r="O5273">
            <v>4</v>
          </cell>
          <cell r="Q5273">
            <v>7622.1</v>
          </cell>
          <cell r="R5273">
            <v>5243.4</v>
          </cell>
          <cell r="S5273">
            <v>5243.4</v>
          </cell>
          <cell r="T5273">
            <v>430</v>
          </cell>
        </row>
        <row r="5274">
          <cell r="C5274" t="str">
            <v>город Пермь</v>
          </cell>
          <cell r="D5274" t="str">
            <v>г. Пермь, ул. Запорожская, д. 5</v>
          </cell>
          <cell r="E5274" t="b">
            <v>1</v>
          </cell>
          <cell r="F5274">
            <v>1975</v>
          </cell>
          <cell r="H5274" t="str">
            <v>Кирпич</v>
          </cell>
          <cell r="L5274">
            <v>5</v>
          </cell>
          <cell r="M5274">
            <v>6</v>
          </cell>
          <cell r="Q5274">
            <v>9723.4</v>
          </cell>
          <cell r="R5274">
            <v>8376.1</v>
          </cell>
          <cell r="S5274">
            <v>7219.1</v>
          </cell>
          <cell r="T5274">
            <v>186</v>
          </cell>
        </row>
        <row r="5275">
          <cell r="C5275" t="str">
            <v>город Пермь</v>
          </cell>
          <cell r="D5275" t="str">
            <v>г. Пермь, ул. Запорожская, д. 7</v>
          </cell>
          <cell r="E5275" t="b">
            <v>1</v>
          </cell>
          <cell r="F5275">
            <v>1975</v>
          </cell>
          <cell r="H5275" t="str">
            <v>Кирпич</v>
          </cell>
          <cell r="L5275">
            <v>5</v>
          </cell>
          <cell r="M5275">
            <v>6</v>
          </cell>
          <cell r="Q5275">
            <v>4862</v>
          </cell>
          <cell r="R5275">
            <v>4721.1000000000004</v>
          </cell>
          <cell r="S5275">
            <v>3514.2</v>
          </cell>
          <cell r="T5275">
            <v>177</v>
          </cell>
        </row>
        <row r="5276">
          <cell r="C5276" t="str">
            <v>город Пермь</v>
          </cell>
          <cell r="D5276" t="str">
            <v>г. Пермь, ул. Запорожская, д. 11</v>
          </cell>
          <cell r="E5276" t="b">
            <v>1</v>
          </cell>
          <cell r="F5276">
            <v>1979</v>
          </cell>
          <cell r="H5276" t="str">
            <v>Панель</v>
          </cell>
          <cell r="L5276">
            <v>9</v>
          </cell>
          <cell r="M5276">
            <v>2</v>
          </cell>
          <cell r="N5276">
            <v>2</v>
          </cell>
          <cell r="O5276">
            <v>2</v>
          </cell>
          <cell r="Q5276">
            <v>3838.2</v>
          </cell>
          <cell r="R5276">
            <v>3838.2</v>
          </cell>
          <cell r="S5276">
            <v>3838.2</v>
          </cell>
          <cell r="T5276">
            <v>198</v>
          </cell>
        </row>
        <row r="5277">
          <cell r="C5277" t="str">
            <v>город Пермь</v>
          </cell>
          <cell r="D5277" t="str">
            <v>г. Пермь, ул. Запорожская, д. 13</v>
          </cell>
          <cell r="E5277" t="b">
            <v>1</v>
          </cell>
          <cell r="F5277">
            <v>1982</v>
          </cell>
          <cell r="H5277" t="str">
            <v>Панель</v>
          </cell>
          <cell r="L5277">
            <v>9</v>
          </cell>
          <cell r="M5277">
            <v>2</v>
          </cell>
          <cell r="N5277">
            <v>2</v>
          </cell>
          <cell r="O5277">
            <v>2</v>
          </cell>
          <cell r="Q5277">
            <v>3868.7</v>
          </cell>
          <cell r="R5277">
            <v>3868.7</v>
          </cell>
          <cell r="S5277">
            <v>3868.7</v>
          </cell>
          <cell r="T5277">
            <v>205</v>
          </cell>
        </row>
        <row r="5278">
          <cell r="C5278" t="str">
            <v>город Пермь</v>
          </cell>
          <cell r="D5278" t="str">
            <v>г. Пермь, ул. Запорожская, д. 15</v>
          </cell>
          <cell r="E5278" t="b">
            <v>1</v>
          </cell>
          <cell r="F5278">
            <v>1982</v>
          </cell>
          <cell r="H5278" t="str">
            <v>Панель</v>
          </cell>
          <cell r="L5278">
            <v>9</v>
          </cell>
          <cell r="M5278">
            <v>3</v>
          </cell>
          <cell r="N5278">
            <v>3</v>
          </cell>
          <cell r="O5278">
            <v>3</v>
          </cell>
          <cell r="Q5278">
            <v>5779.9</v>
          </cell>
          <cell r="R5278">
            <v>5779.9</v>
          </cell>
          <cell r="S5278">
            <v>5779.9</v>
          </cell>
          <cell r="T5278">
            <v>266</v>
          </cell>
        </row>
        <row r="5279">
          <cell r="C5279" t="str">
            <v>город Пермь</v>
          </cell>
          <cell r="D5279" t="str">
            <v>г. Пермь, ул. Запорожская, д. 17</v>
          </cell>
          <cell r="E5279" t="b">
            <v>1</v>
          </cell>
          <cell r="F5279">
            <v>1982</v>
          </cell>
          <cell r="H5279" t="str">
            <v>Панель</v>
          </cell>
          <cell r="L5279">
            <v>9</v>
          </cell>
          <cell r="M5279">
            <v>2</v>
          </cell>
          <cell r="N5279">
            <v>2</v>
          </cell>
          <cell r="O5279">
            <v>2</v>
          </cell>
          <cell r="Q5279">
            <v>3779.7</v>
          </cell>
          <cell r="R5279">
            <v>3779.7</v>
          </cell>
          <cell r="S5279">
            <v>3779.7</v>
          </cell>
          <cell r="T5279">
            <v>173</v>
          </cell>
        </row>
        <row r="5280">
          <cell r="C5280" t="str">
            <v>город Пермь</v>
          </cell>
          <cell r="D5280" t="str">
            <v>г. Пермь, ул. Запорожская, д. 19</v>
          </cell>
          <cell r="E5280" t="b">
            <v>0</v>
          </cell>
          <cell r="F5280">
            <v>1983</v>
          </cell>
          <cell r="H5280" t="str">
            <v>Панели</v>
          </cell>
          <cell r="L5280">
            <v>9</v>
          </cell>
          <cell r="M5280">
            <v>1</v>
          </cell>
          <cell r="N5280">
            <v>1</v>
          </cell>
          <cell r="O5280">
            <v>1</v>
          </cell>
          <cell r="Q5280">
            <v>2221.1</v>
          </cell>
          <cell r="R5280">
            <v>3093.1000000000004</v>
          </cell>
          <cell r="S5280">
            <v>1865.4</v>
          </cell>
          <cell r="T5280">
            <v>92</v>
          </cell>
        </row>
        <row r="5281">
          <cell r="C5281" t="str">
            <v>город Пермь</v>
          </cell>
          <cell r="D5281" t="str">
            <v>г. Пермь, ул. Запорожская, д. 21</v>
          </cell>
          <cell r="E5281" t="b">
            <v>1</v>
          </cell>
          <cell r="F5281">
            <v>1982</v>
          </cell>
          <cell r="H5281" t="str">
            <v>Панель</v>
          </cell>
          <cell r="L5281">
            <v>9</v>
          </cell>
          <cell r="M5281">
            <v>2</v>
          </cell>
          <cell r="N5281">
            <v>2</v>
          </cell>
          <cell r="O5281">
            <v>2</v>
          </cell>
          <cell r="Q5281">
            <v>3854.1</v>
          </cell>
          <cell r="R5281">
            <v>3854.1</v>
          </cell>
          <cell r="S5281">
            <v>3854.1</v>
          </cell>
          <cell r="T5281">
            <v>173</v>
          </cell>
        </row>
        <row r="5282">
          <cell r="C5282" t="str">
            <v>город Пермь</v>
          </cell>
          <cell r="D5282" t="str">
            <v>г. Пермь, ул. Запорожская, д. 23</v>
          </cell>
          <cell r="E5282" t="b">
            <v>1</v>
          </cell>
          <cell r="F5282">
            <v>1983</v>
          </cell>
          <cell r="H5282" t="str">
            <v>Панель</v>
          </cell>
          <cell r="L5282">
            <v>9</v>
          </cell>
          <cell r="M5282">
            <v>2</v>
          </cell>
          <cell r="N5282">
            <v>2</v>
          </cell>
          <cell r="O5282">
            <v>2</v>
          </cell>
          <cell r="Q5282">
            <v>3877.3</v>
          </cell>
          <cell r="R5282">
            <v>3877.3</v>
          </cell>
          <cell r="S5282">
            <v>3877.3</v>
          </cell>
          <cell r="T5282">
            <v>186</v>
          </cell>
        </row>
        <row r="5283">
          <cell r="C5283" t="str">
            <v>город Пермь</v>
          </cell>
          <cell r="D5283" t="str">
            <v>г. Пермь, ул. Запорожская, д. 25</v>
          </cell>
          <cell r="E5283" t="b">
            <v>1</v>
          </cell>
          <cell r="F5283">
            <v>1983</v>
          </cell>
          <cell r="H5283" t="str">
            <v>Панель</v>
          </cell>
          <cell r="L5283">
            <v>9</v>
          </cell>
          <cell r="M5283">
            <v>4</v>
          </cell>
          <cell r="N5283">
            <v>4</v>
          </cell>
          <cell r="O5283">
            <v>4</v>
          </cell>
          <cell r="Q5283">
            <v>7710.1</v>
          </cell>
          <cell r="R5283">
            <v>7710.1</v>
          </cell>
          <cell r="S5283">
            <v>7710.1</v>
          </cell>
          <cell r="T5283">
            <v>429</v>
          </cell>
        </row>
        <row r="5284">
          <cell r="C5284" t="str">
            <v>город Пермь</v>
          </cell>
          <cell r="D5284" t="str">
            <v>г. Пермь, ул. Запорожская, д. 1/1</v>
          </cell>
          <cell r="E5284" t="b">
            <v>1</v>
          </cell>
          <cell r="F5284">
            <v>2009</v>
          </cell>
          <cell r="I5284" t="str">
            <v>плоская</v>
          </cell>
          <cell r="K5284" t="str">
            <v>имеется</v>
          </cell>
          <cell r="L5284">
            <v>17</v>
          </cell>
          <cell r="M5284">
            <v>1</v>
          </cell>
          <cell r="N5284">
            <v>2</v>
          </cell>
          <cell r="O5284">
            <v>1</v>
          </cell>
          <cell r="P5284">
            <v>1</v>
          </cell>
          <cell r="Q5284">
            <v>6446</v>
          </cell>
          <cell r="R5284">
            <v>3845.8</v>
          </cell>
          <cell r="S5284">
            <v>1747.9</v>
          </cell>
          <cell r="T5284">
            <v>204</v>
          </cell>
        </row>
        <row r="5285">
          <cell r="C5285" t="str">
            <v>город Пермь</v>
          </cell>
          <cell r="D5285" t="str">
            <v>г. Пермь, ул. Заречная, д. 138</v>
          </cell>
          <cell r="E5285" t="b">
            <v>1</v>
          </cell>
          <cell r="F5285">
            <v>1964</v>
          </cell>
          <cell r="H5285" t="str">
            <v>Кирпич</v>
          </cell>
          <cell r="L5285">
            <v>5</v>
          </cell>
          <cell r="M5285">
            <v>4</v>
          </cell>
          <cell r="Q5285">
            <v>3422.1</v>
          </cell>
          <cell r="R5285">
            <v>3156.5</v>
          </cell>
          <cell r="S5285">
            <v>2226.1</v>
          </cell>
          <cell r="T5285">
            <v>122</v>
          </cell>
        </row>
        <row r="5286">
          <cell r="C5286" t="str">
            <v>город Пермь</v>
          </cell>
          <cell r="D5286" t="str">
            <v>г. Пермь, ул. Заречная, д. 140</v>
          </cell>
          <cell r="E5286" t="b">
            <v>1</v>
          </cell>
          <cell r="F5286">
            <v>1966</v>
          </cell>
          <cell r="H5286" t="str">
            <v>Кирпич</v>
          </cell>
          <cell r="L5286">
            <v>5</v>
          </cell>
          <cell r="M5286">
            <v>4</v>
          </cell>
          <cell r="Q5286">
            <v>3545.7</v>
          </cell>
          <cell r="R5286">
            <v>3260.6000000000004</v>
          </cell>
          <cell r="S5286">
            <v>3260.6</v>
          </cell>
          <cell r="T5286">
            <v>115</v>
          </cell>
        </row>
        <row r="5287">
          <cell r="C5287" t="str">
            <v>город Пермь</v>
          </cell>
          <cell r="D5287" t="str">
            <v>г. Пермь, ул. Заречная, д. 143</v>
          </cell>
          <cell r="E5287" t="b">
            <v>1</v>
          </cell>
          <cell r="F5287">
            <v>1976</v>
          </cell>
          <cell r="H5287" t="str">
            <v>кирпич</v>
          </cell>
          <cell r="L5287">
            <v>5</v>
          </cell>
          <cell r="M5287">
            <v>8</v>
          </cell>
          <cell r="Q5287">
            <v>7210.7</v>
          </cell>
          <cell r="R5287">
            <v>6864.4</v>
          </cell>
          <cell r="S5287">
            <v>6708.2</v>
          </cell>
          <cell r="T5287">
            <v>336</v>
          </cell>
        </row>
        <row r="5288">
          <cell r="C5288" t="str">
            <v>город Пермь</v>
          </cell>
          <cell r="D5288" t="str">
            <v>г. Пермь, ул. Заречная, д. 145</v>
          </cell>
          <cell r="E5288" t="b">
            <v>1</v>
          </cell>
          <cell r="F5288" t="str">
            <v>2001-2003</v>
          </cell>
          <cell r="H5288" t="str">
            <v>Кирпич</v>
          </cell>
          <cell r="L5288">
            <v>10</v>
          </cell>
          <cell r="M5288">
            <v>6</v>
          </cell>
          <cell r="N5288">
            <v>6</v>
          </cell>
          <cell r="O5288">
            <v>6</v>
          </cell>
          <cell r="Q5288">
            <v>18366.400000000001</v>
          </cell>
          <cell r="R5288">
            <v>17841.18</v>
          </cell>
          <cell r="S5288">
            <v>17841.18</v>
          </cell>
          <cell r="T5288">
            <v>502</v>
          </cell>
        </row>
        <row r="5289">
          <cell r="C5289" t="str">
            <v>город Пермь</v>
          </cell>
          <cell r="D5289" t="str">
            <v>г. Пермь, ул. Заречная, д. 152</v>
          </cell>
          <cell r="E5289" t="b">
            <v>1</v>
          </cell>
          <cell r="F5289">
            <v>1962</v>
          </cell>
          <cell r="H5289" t="str">
            <v>Кирпич</v>
          </cell>
          <cell r="L5289">
            <v>4</v>
          </cell>
          <cell r="M5289">
            <v>2</v>
          </cell>
          <cell r="Q5289">
            <v>1351.1</v>
          </cell>
          <cell r="R5289">
            <v>1274.2</v>
          </cell>
          <cell r="S5289">
            <v>1274.2</v>
          </cell>
          <cell r="T5289">
            <v>49</v>
          </cell>
        </row>
        <row r="5290">
          <cell r="C5290" t="str">
            <v>город Пермь</v>
          </cell>
          <cell r="D5290" t="str">
            <v>г. Пермь, ул. Заречная, д. 156</v>
          </cell>
          <cell r="E5290" t="b">
            <v>1</v>
          </cell>
          <cell r="F5290">
            <v>1960</v>
          </cell>
          <cell r="H5290" t="str">
            <v>Кирпич</v>
          </cell>
          <cell r="L5290">
            <v>3</v>
          </cell>
          <cell r="M5290">
            <v>2</v>
          </cell>
          <cell r="Q5290">
            <v>1429.6</v>
          </cell>
          <cell r="R5290">
            <v>1179.4000000000001</v>
          </cell>
          <cell r="S5290">
            <v>1061.46</v>
          </cell>
          <cell r="T5290">
            <v>72</v>
          </cell>
        </row>
        <row r="5291">
          <cell r="C5291" t="str">
            <v>город Пермь</v>
          </cell>
          <cell r="D5291" t="str">
            <v>г. Пермь, ул. Заречная, д. 157</v>
          </cell>
          <cell r="E5291" t="b">
            <v>1</v>
          </cell>
          <cell r="F5291">
            <v>1960</v>
          </cell>
          <cell r="H5291" t="str">
            <v>кирпич</v>
          </cell>
          <cell r="L5291">
            <v>3</v>
          </cell>
          <cell r="M5291">
            <v>2</v>
          </cell>
          <cell r="Q5291">
            <v>1429.6</v>
          </cell>
          <cell r="R5291">
            <v>1328.6</v>
          </cell>
          <cell r="S5291">
            <v>1328.6</v>
          </cell>
          <cell r="T5291">
            <v>72</v>
          </cell>
        </row>
        <row r="5292">
          <cell r="C5292" t="str">
            <v>город Пермь</v>
          </cell>
          <cell r="D5292" t="str">
            <v>г. Пермь, ул. Заречная, д. 162</v>
          </cell>
          <cell r="E5292" t="b">
            <v>1</v>
          </cell>
          <cell r="F5292">
            <v>1994</v>
          </cell>
          <cell r="H5292" t="str">
            <v>Кирпич</v>
          </cell>
          <cell r="L5292">
            <v>9</v>
          </cell>
          <cell r="M5292">
            <v>3</v>
          </cell>
          <cell r="N5292">
            <v>3</v>
          </cell>
          <cell r="O5292">
            <v>3</v>
          </cell>
          <cell r="Q5292">
            <v>9159.4</v>
          </cell>
          <cell r="R5292">
            <v>7508.7</v>
          </cell>
          <cell r="S5292">
            <v>7466.4</v>
          </cell>
          <cell r="T5292">
            <v>501</v>
          </cell>
        </row>
        <row r="5293">
          <cell r="C5293" t="str">
            <v>город Пермь</v>
          </cell>
          <cell r="D5293" t="str">
            <v>г. Пермь, ул. Звенигородская, д. 2</v>
          </cell>
          <cell r="E5293" t="b">
            <v>1</v>
          </cell>
          <cell r="F5293">
            <v>1998</v>
          </cell>
          <cell r="H5293" t="str">
            <v>Панели</v>
          </cell>
          <cell r="L5293">
            <v>10</v>
          </cell>
          <cell r="M5293">
            <v>2</v>
          </cell>
          <cell r="N5293">
            <v>2</v>
          </cell>
          <cell r="O5293">
            <v>2</v>
          </cell>
          <cell r="Q5293">
            <v>5571</v>
          </cell>
          <cell r="R5293">
            <v>4533</v>
          </cell>
          <cell r="S5293">
            <v>4533</v>
          </cell>
          <cell r="T5293">
            <v>295</v>
          </cell>
        </row>
        <row r="5294">
          <cell r="C5294" t="str">
            <v>город Пермь</v>
          </cell>
          <cell r="D5294" t="str">
            <v>г. Пермь, ул. Звенигородская, д. 3</v>
          </cell>
          <cell r="E5294" t="b">
            <v>1</v>
          </cell>
          <cell r="F5294">
            <v>1993</v>
          </cell>
          <cell r="H5294" t="str">
            <v>Панель</v>
          </cell>
          <cell r="L5294">
            <v>9</v>
          </cell>
          <cell r="M5294">
            <v>3</v>
          </cell>
          <cell r="N5294">
            <v>3</v>
          </cell>
          <cell r="O5294">
            <v>3</v>
          </cell>
          <cell r="Q5294">
            <v>7405</v>
          </cell>
          <cell r="R5294">
            <v>7104</v>
          </cell>
          <cell r="S5294">
            <v>7104</v>
          </cell>
          <cell r="T5294">
            <v>343</v>
          </cell>
        </row>
        <row r="5295">
          <cell r="C5295" t="str">
            <v>город Пермь</v>
          </cell>
          <cell r="D5295" t="str">
            <v>г. Пермь, ул. Звенигородская, д. 10</v>
          </cell>
          <cell r="E5295" t="b">
            <v>1</v>
          </cell>
          <cell r="F5295">
            <v>1959</v>
          </cell>
          <cell r="H5295" t="str">
            <v>Кирпич</v>
          </cell>
          <cell r="L5295">
            <v>2</v>
          </cell>
          <cell r="M5295">
            <v>2</v>
          </cell>
          <cell r="Q5295">
            <v>632.6</v>
          </cell>
          <cell r="R5295">
            <v>404.90000000000003</v>
          </cell>
          <cell r="S5295">
            <v>404.9</v>
          </cell>
          <cell r="T5295">
            <v>30</v>
          </cell>
        </row>
        <row r="5296">
          <cell r="C5296" t="str">
            <v>город Пермь</v>
          </cell>
          <cell r="D5296" t="str">
            <v>г. Пермь, ул. Звонарева, д. 1</v>
          </cell>
          <cell r="E5296" t="b">
            <v>1</v>
          </cell>
          <cell r="F5296">
            <v>1984</v>
          </cell>
          <cell r="H5296" t="str">
            <v>панель</v>
          </cell>
          <cell r="I5296" t="str">
            <v>плоская</v>
          </cell>
          <cell r="L5296">
            <v>9</v>
          </cell>
          <cell r="M5296">
            <v>2</v>
          </cell>
          <cell r="N5296">
            <v>2</v>
          </cell>
          <cell r="O5296">
            <v>2</v>
          </cell>
          <cell r="Q5296">
            <v>3899.4</v>
          </cell>
          <cell r="R5296">
            <v>2932.3</v>
          </cell>
          <cell r="S5296">
            <v>2672.5</v>
          </cell>
          <cell r="T5296">
            <v>380</v>
          </cell>
        </row>
        <row r="5297">
          <cell r="C5297" t="str">
            <v>город Пермь</v>
          </cell>
          <cell r="D5297" t="str">
            <v>г. Пермь, ул. Звонарева, д. 2</v>
          </cell>
          <cell r="E5297" t="b">
            <v>1</v>
          </cell>
          <cell r="F5297">
            <v>1984</v>
          </cell>
          <cell r="H5297" t="str">
            <v>Панель</v>
          </cell>
          <cell r="L5297">
            <v>9</v>
          </cell>
          <cell r="M5297">
            <v>2</v>
          </cell>
          <cell r="N5297">
            <v>2</v>
          </cell>
          <cell r="O5297">
            <v>2</v>
          </cell>
          <cell r="Q5297">
            <v>4388.3</v>
          </cell>
          <cell r="R5297">
            <v>3855.4</v>
          </cell>
          <cell r="S5297">
            <v>3855.4</v>
          </cell>
          <cell r="T5297">
            <v>257</v>
          </cell>
        </row>
        <row r="5298">
          <cell r="C5298" t="str">
            <v>город Пермь</v>
          </cell>
          <cell r="D5298" t="str">
            <v>г. Пермь, ул. Звонарева, д. 3</v>
          </cell>
          <cell r="E5298" t="b">
            <v>1</v>
          </cell>
          <cell r="F5298">
            <v>1984</v>
          </cell>
          <cell r="H5298" t="str">
            <v>панель</v>
          </cell>
          <cell r="I5298" t="str">
            <v>плоская</v>
          </cell>
          <cell r="L5298">
            <v>9</v>
          </cell>
          <cell r="M5298">
            <v>2</v>
          </cell>
          <cell r="N5298">
            <v>2</v>
          </cell>
          <cell r="O5298">
            <v>2</v>
          </cell>
          <cell r="Q5298">
            <v>3882.3</v>
          </cell>
          <cell r="R5298">
            <v>2918.6</v>
          </cell>
          <cell r="S5298">
            <v>2660.9</v>
          </cell>
          <cell r="T5298">
            <v>150</v>
          </cell>
        </row>
        <row r="5299">
          <cell r="C5299" t="str">
            <v>город Пермь</v>
          </cell>
          <cell r="D5299" t="str">
            <v>г. Пермь, ул. Звонарева, д. 4</v>
          </cell>
          <cell r="E5299" t="b">
            <v>1</v>
          </cell>
          <cell r="F5299">
            <v>1986</v>
          </cell>
          <cell r="H5299" t="str">
            <v>Панель</v>
          </cell>
          <cell r="L5299">
            <v>10</v>
          </cell>
          <cell r="M5299">
            <v>2</v>
          </cell>
          <cell r="N5299">
            <v>2</v>
          </cell>
          <cell r="O5299">
            <v>2</v>
          </cell>
          <cell r="Q5299">
            <v>4791.1000000000004</v>
          </cell>
          <cell r="R5299">
            <v>3984.3</v>
          </cell>
          <cell r="S5299">
            <v>3984.3</v>
          </cell>
          <cell r="T5299">
            <v>266</v>
          </cell>
        </row>
        <row r="5300">
          <cell r="C5300" t="str">
            <v>город Пермь</v>
          </cell>
          <cell r="D5300" t="str">
            <v>г. Пермь, ул. Звонарева, д. 5</v>
          </cell>
          <cell r="E5300" t="b">
            <v>1</v>
          </cell>
          <cell r="F5300">
            <v>1986</v>
          </cell>
          <cell r="H5300" t="str">
            <v>Панели</v>
          </cell>
          <cell r="L5300">
            <v>10</v>
          </cell>
          <cell r="M5300">
            <v>4</v>
          </cell>
          <cell r="N5300">
            <v>4</v>
          </cell>
          <cell r="O5300">
            <v>4</v>
          </cell>
          <cell r="Q5300">
            <v>10253.299999999999</v>
          </cell>
          <cell r="R5300">
            <v>8789.39</v>
          </cell>
          <cell r="S5300">
            <v>8789.39</v>
          </cell>
          <cell r="T5300">
            <v>366</v>
          </cell>
        </row>
        <row r="5301">
          <cell r="C5301" t="str">
            <v>город Пермь</v>
          </cell>
          <cell r="D5301" t="str">
            <v>г. Пермь, ул. Звонарева, д. 6</v>
          </cell>
          <cell r="E5301" t="b">
            <v>1</v>
          </cell>
          <cell r="F5301">
            <v>1985</v>
          </cell>
          <cell r="H5301" t="str">
            <v>Панель</v>
          </cell>
          <cell r="L5301">
            <v>9</v>
          </cell>
          <cell r="M5301">
            <v>3</v>
          </cell>
          <cell r="N5301">
            <v>3</v>
          </cell>
          <cell r="O5301">
            <v>3</v>
          </cell>
          <cell r="Q5301">
            <v>6968.4</v>
          </cell>
          <cell r="R5301">
            <v>5826.1</v>
          </cell>
          <cell r="S5301">
            <v>5826.1</v>
          </cell>
          <cell r="T5301">
            <v>388</v>
          </cell>
        </row>
        <row r="5302">
          <cell r="C5302" t="str">
            <v>город Пермь</v>
          </cell>
          <cell r="D5302" t="str">
            <v>г. Пермь, ул. Звонарева, д. 37</v>
          </cell>
          <cell r="E5302" t="b">
            <v>1</v>
          </cell>
          <cell r="F5302">
            <v>1961</v>
          </cell>
          <cell r="H5302" t="str">
            <v>Кирпич</v>
          </cell>
          <cell r="L5302">
            <v>3</v>
          </cell>
          <cell r="M5302">
            <v>3</v>
          </cell>
          <cell r="Q5302">
            <v>1644.6</v>
          </cell>
          <cell r="R5302">
            <v>1518.8</v>
          </cell>
          <cell r="S5302">
            <v>1518.8</v>
          </cell>
          <cell r="T5302">
            <v>79</v>
          </cell>
        </row>
        <row r="5303">
          <cell r="C5303" t="str">
            <v>город Пермь</v>
          </cell>
          <cell r="D5303" t="str">
            <v>г. Пермь, ул. Звонарева, д. 39</v>
          </cell>
          <cell r="E5303" t="b">
            <v>1</v>
          </cell>
          <cell r="F5303">
            <v>1962</v>
          </cell>
          <cell r="H5303" t="str">
            <v>Кирпич</v>
          </cell>
          <cell r="L5303">
            <v>3</v>
          </cell>
          <cell r="M5303">
            <v>3</v>
          </cell>
          <cell r="Q5303">
            <v>1510.48</v>
          </cell>
          <cell r="R5303">
            <v>1333.4</v>
          </cell>
          <cell r="S5303">
            <v>1333.4</v>
          </cell>
          <cell r="T5303">
            <v>82</v>
          </cell>
        </row>
        <row r="5304">
          <cell r="C5304" t="str">
            <v>город Пермь</v>
          </cell>
          <cell r="D5304" t="str">
            <v>г. Пермь, ул. Звонарева, д. 43</v>
          </cell>
          <cell r="E5304" t="b">
            <v>1</v>
          </cell>
          <cell r="F5304">
            <v>1961</v>
          </cell>
          <cell r="H5304" t="str">
            <v>Кирпич</v>
          </cell>
          <cell r="L5304">
            <v>3</v>
          </cell>
          <cell r="M5304">
            <v>3</v>
          </cell>
          <cell r="Q5304">
            <v>1561.7</v>
          </cell>
          <cell r="R5304">
            <v>1531.8</v>
          </cell>
          <cell r="S5304">
            <v>1531.8</v>
          </cell>
          <cell r="T5304">
            <v>176</v>
          </cell>
        </row>
        <row r="5305">
          <cell r="C5305" t="str">
            <v>город Пермь</v>
          </cell>
          <cell r="D5305" t="str">
            <v>г. Пермь, ул. Звонарева, д. 45</v>
          </cell>
          <cell r="E5305" t="b">
            <v>1</v>
          </cell>
          <cell r="F5305">
            <v>1960</v>
          </cell>
          <cell r="H5305" t="str">
            <v>Кирпич</v>
          </cell>
          <cell r="L5305">
            <v>3</v>
          </cell>
          <cell r="M5305">
            <v>3</v>
          </cell>
          <cell r="Q5305">
            <v>1530.7</v>
          </cell>
          <cell r="R5305">
            <v>1500.7</v>
          </cell>
          <cell r="S5305">
            <v>1380.34</v>
          </cell>
          <cell r="T5305">
            <v>93</v>
          </cell>
        </row>
        <row r="5306">
          <cell r="C5306" t="str">
            <v>город Пермь</v>
          </cell>
          <cell r="D5306" t="str">
            <v>г. Пермь, ул. Звонарева, д. 2/1</v>
          </cell>
          <cell r="E5306" t="b">
            <v>1</v>
          </cell>
          <cell r="F5306">
            <v>2008</v>
          </cell>
          <cell r="H5306" t="str">
            <v>Панели</v>
          </cell>
          <cell r="L5306">
            <v>10</v>
          </cell>
          <cell r="M5306">
            <v>1</v>
          </cell>
          <cell r="N5306">
            <v>1</v>
          </cell>
          <cell r="O5306">
            <v>1</v>
          </cell>
          <cell r="Q5306">
            <v>3671</v>
          </cell>
          <cell r="R5306">
            <v>3641.9</v>
          </cell>
          <cell r="S5306">
            <v>3325.9</v>
          </cell>
          <cell r="T5306">
            <v>110</v>
          </cell>
        </row>
        <row r="5307">
          <cell r="C5307" t="str">
            <v>город Пермь</v>
          </cell>
          <cell r="D5307" t="str">
            <v>г. Пермь, ул. Звонарева, д. 39А</v>
          </cell>
          <cell r="E5307" t="b">
            <v>1</v>
          </cell>
          <cell r="F5307">
            <v>1973</v>
          </cell>
          <cell r="H5307" t="str">
            <v>кирпич</v>
          </cell>
          <cell r="L5307">
            <v>5</v>
          </cell>
          <cell r="M5307">
            <v>4</v>
          </cell>
          <cell r="Q5307">
            <v>3532.3</v>
          </cell>
          <cell r="R5307">
            <v>3194</v>
          </cell>
          <cell r="S5307">
            <v>3194</v>
          </cell>
          <cell r="T5307">
            <v>159</v>
          </cell>
        </row>
        <row r="5308">
          <cell r="C5308" t="str">
            <v>город Пермь</v>
          </cell>
          <cell r="D5308" t="str">
            <v>г. Пермь, ул. Звонарева, д. 43А</v>
          </cell>
          <cell r="E5308" t="b">
            <v>1</v>
          </cell>
          <cell r="F5308">
            <v>1972</v>
          </cell>
          <cell r="H5308" t="str">
            <v>Кирпич</v>
          </cell>
          <cell r="L5308">
            <v>5</v>
          </cell>
          <cell r="M5308">
            <v>2</v>
          </cell>
          <cell r="Q5308">
            <v>3359.56</v>
          </cell>
          <cell r="R5308">
            <v>1921.3</v>
          </cell>
          <cell r="S5308">
            <v>1921.3</v>
          </cell>
          <cell r="T5308">
            <v>159</v>
          </cell>
        </row>
        <row r="5309">
          <cell r="C5309" t="str">
            <v>город Пермь</v>
          </cell>
          <cell r="D5309" t="str">
            <v>г. Пермь, ул. Зенкова, д. 4</v>
          </cell>
          <cell r="E5309" t="b">
            <v>1</v>
          </cell>
          <cell r="F5309">
            <v>1988</v>
          </cell>
          <cell r="H5309" t="str">
            <v>Панель</v>
          </cell>
          <cell r="L5309">
            <v>9</v>
          </cell>
          <cell r="M5309">
            <v>2</v>
          </cell>
          <cell r="N5309">
            <v>2</v>
          </cell>
          <cell r="O5309">
            <v>2</v>
          </cell>
          <cell r="Q5309">
            <v>4819</v>
          </cell>
          <cell r="R5309">
            <v>3999</v>
          </cell>
          <cell r="S5309">
            <v>3999</v>
          </cell>
          <cell r="T5309">
            <v>267</v>
          </cell>
        </row>
        <row r="5310">
          <cell r="C5310" t="str">
            <v>город Пермь</v>
          </cell>
          <cell r="D5310" t="str">
            <v>г. Пермь, ул. Зенкова, д. 6</v>
          </cell>
          <cell r="E5310" t="b">
            <v>1</v>
          </cell>
          <cell r="F5310">
            <v>1988</v>
          </cell>
          <cell r="H5310" t="str">
            <v>Панели</v>
          </cell>
          <cell r="L5310">
            <v>9</v>
          </cell>
          <cell r="M5310">
            <v>2</v>
          </cell>
          <cell r="N5310">
            <v>2</v>
          </cell>
          <cell r="O5310">
            <v>2</v>
          </cell>
          <cell r="Q5310">
            <v>4016</v>
          </cell>
          <cell r="R5310">
            <v>4016</v>
          </cell>
          <cell r="S5310">
            <v>3997.9</v>
          </cell>
          <cell r="T5310">
            <v>120</v>
          </cell>
        </row>
        <row r="5311">
          <cell r="C5311" t="str">
            <v>город Пермь</v>
          </cell>
          <cell r="D5311" t="str">
            <v>г. Пермь, ул. Зенкова, д. 8</v>
          </cell>
          <cell r="E5311" t="b">
            <v>1</v>
          </cell>
          <cell r="F5311">
            <v>1986</v>
          </cell>
          <cell r="H5311" t="str">
            <v>Панели</v>
          </cell>
          <cell r="L5311">
            <v>9</v>
          </cell>
          <cell r="M5311">
            <v>7</v>
          </cell>
          <cell r="N5311">
            <v>7</v>
          </cell>
          <cell r="O5311">
            <v>7</v>
          </cell>
          <cell r="Q5311">
            <v>3999.8</v>
          </cell>
          <cell r="R5311">
            <v>3144.2</v>
          </cell>
          <cell r="S5311">
            <v>3126.1</v>
          </cell>
          <cell r="T5311">
            <v>657</v>
          </cell>
        </row>
        <row r="5312">
          <cell r="C5312" t="str">
            <v>город Пермь</v>
          </cell>
          <cell r="D5312" t="str">
            <v>г. Пермь, ул. Зюкайская, д. 4</v>
          </cell>
          <cell r="E5312" t="b">
            <v>1</v>
          </cell>
          <cell r="F5312">
            <v>1971</v>
          </cell>
          <cell r="G5312">
            <v>2017</v>
          </cell>
          <cell r="H5312" t="str">
            <v>Кирпич</v>
          </cell>
          <cell r="L5312">
            <v>5</v>
          </cell>
          <cell r="M5312">
            <v>4</v>
          </cell>
          <cell r="Q5312">
            <v>3323.6</v>
          </cell>
          <cell r="R5312">
            <v>2275.3000000000002</v>
          </cell>
          <cell r="S5312">
            <v>2275.3000000000002</v>
          </cell>
          <cell r="T5312">
            <v>176</v>
          </cell>
        </row>
        <row r="5313">
          <cell r="C5313" t="str">
            <v>город Пермь</v>
          </cell>
          <cell r="D5313" t="str">
            <v>г. Пермь, ул. Ивана Франко, д. 38</v>
          </cell>
          <cell r="E5313" t="b">
            <v>1</v>
          </cell>
          <cell r="F5313">
            <v>2005</v>
          </cell>
          <cell r="H5313" t="str">
            <v>Панели</v>
          </cell>
          <cell r="L5313">
            <v>16</v>
          </cell>
          <cell r="M5313">
            <v>2</v>
          </cell>
          <cell r="N5313">
            <v>4</v>
          </cell>
          <cell r="O5313">
            <v>2</v>
          </cell>
          <cell r="P5313">
            <v>2</v>
          </cell>
          <cell r="Q5313">
            <v>7090.2</v>
          </cell>
          <cell r="R5313">
            <v>4768.1000000000004</v>
          </cell>
          <cell r="S5313">
            <v>4372.1000000000004</v>
          </cell>
          <cell r="T5313">
            <v>280</v>
          </cell>
        </row>
        <row r="5314">
          <cell r="C5314" t="str">
            <v>город Пермь</v>
          </cell>
          <cell r="D5314" t="str">
            <v>г. Пермь, ул. Ивана Франко, д. 39</v>
          </cell>
          <cell r="E5314" t="b">
            <v>1</v>
          </cell>
          <cell r="F5314" t="str">
            <v>1973</v>
          </cell>
          <cell r="H5314" t="str">
            <v>кирпич</v>
          </cell>
          <cell r="I5314" t="str">
            <v>плоская</v>
          </cell>
          <cell r="K5314" t="str">
            <v>имеется</v>
          </cell>
          <cell r="L5314">
            <v>5</v>
          </cell>
          <cell r="M5314">
            <v>4</v>
          </cell>
          <cell r="Q5314">
            <v>4390.8</v>
          </cell>
          <cell r="R5314">
            <v>3775.5</v>
          </cell>
          <cell r="S5314">
            <v>3284.6</v>
          </cell>
          <cell r="T5314">
            <v>163</v>
          </cell>
        </row>
        <row r="5315">
          <cell r="C5315" t="str">
            <v>город Пермь</v>
          </cell>
          <cell r="D5315" t="str">
            <v>г. Пермь, ул. Ивана Франко, д. 42</v>
          </cell>
          <cell r="E5315" t="b">
            <v>1</v>
          </cell>
          <cell r="F5315">
            <v>2010</v>
          </cell>
          <cell r="H5315" t="str">
            <v>кирпич</v>
          </cell>
          <cell r="L5315">
            <v>19</v>
          </cell>
          <cell r="M5315">
            <v>3</v>
          </cell>
          <cell r="N5315">
            <v>6</v>
          </cell>
          <cell r="O5315">
            <v>3</v>
          </cell>
          <cell r="P5315">
            <v>3</v>
          </cell>
          <cell r="Q5315">
            <v>19977.3</v>
          </cell>
          <cell r="R5315">
            <v>15190.599999999999</v>
          </cell>
          <cell r="S5315">
            <v>14182.3</v>
          </cell>
          <cell r="T5315">
            <v>430</v>
          </cell>
        </row>
        <row r="5316">
          <cell r="C5316" t="str">
            <v>город Пермь</v>
          </cell>
          <cell r="D5316" t="str">
            <v>г. Пермь, ул. Ивана Франко, д. 44</v>
          </cell>
          <cell r="E5316" t="b">
            <v>1</v>
          </cell>
          <cell r="F5316">
            <v>2008</v>
          </cell>
          <cell r="I5316" t="str">
            <v>плоская</v>
          </cell>
          <cell r="J5316" t="str">
            <v>ГАЗ</v>
          </cell>
          <cell r="K5316" t="str">
            <v>имеется</v>
          </cell>
          <cell r="L5316">
            <v>18</v>
          </cell>
          <cell r="M5316">
            <v>3</v>
          </cell>
          <cell r="N5316">
            <v>3</v>
          </cell>
          <cell r="O5316">
            <v>3</v>
          </cell>
          <cell r="Q5316">
            <v>14333.6</v>
          </cell>
          <cell r="R5316">
            <v>13333.6</v>
          </cell>
          <cell r="S5316">
            <v>13333.6</v>
          </cell>
          <cell r="T5316">
            <v>452</v>
          </cell>
        </row>
        <row r="5317">
          <cell r="C5317" t="str">
            <v>город Пермь</v>
          </cell>
          <cell r="D5317" t="str">
            <v>г. Пермь, ул. Ивана Франко, д. 45</v>
          </cell>
          <cell r="E5317" t="b">
            <v>1</v>
          </cell>
          <cell r="F5317">
            <v>1992</v>
          </cell>
          <cell r="I5317" t="str">
            <v>скатная</v>
          </cell>
          <cell r="K5317" t="str">
            <v>имеется</v>
          </cell>
          <cell r="L5317">
            <v>5</v>
          </cell>
          <cell r="M5317">
            <v>4</v>
          </cell>
          <cell r="Q5317">
            <v>2756</v>
          </cell>
          <cell r="R5317">
            <v>2700</v>
          </cell>
          <cell r="S5317">
            <v>2700</v>
          </cell>
          <cell r="T5317">
            <v>144</v>
          </cell>
        </row>
        <row r="5318">
          <cell r="C5318" t="str">
            <v>город Пермь</v>
          </cell>
          <cell r="D5318" t="str">
            <v>г. Пермь, ул. Ивана Франко, д. 46</v>
          </cell>
          <cell r="E5318" t="b">
            <v>1</v>
          </cell>
          <cell r="F5318">
            <v>2006</v>
          </cell>
          <cell r="H5318" t="str">
            <v>Панель</v>
          </cell>
          <cell r="L5318">
            <v>16</v>
          </cell>
          <cell r="M5318">
            <v>2</v>
          </cell>
          <cell r="N5318">
            <v>4</v>
          </cell>
          <cell r="O5318">
            <v>2</v>
          </cell>
          <cell r="P5318">
            <v>2</v>
          </cell>
          <cell r="Q5318">
            <v>10542.6</v>
          </cell>
          <cell r="R5318">
            <v>8852.48</v>
          </cell>
          <cell r="S5318">
            <v>7396.2</v>
          </cell>
        </row>
        <row r="5319">
          <cell r="C5319" t="str">
            <v>город Пермь</v>
          </cell>
          <cell r="D5319" t="str">
            <v>г. Пермь, ул. Ивана Франко, д. 47</v>
          </cell>
          <cell r="E5319" t="b">
            <v>1</v>
          </cell>
          <cell r="F5319">
            <v>1977</v>
          </cell>
          <cell r="H5319" t="str">
            <v>кирпич</v>
          </cell>
          <cell r="L5319">
            <v>5</v>
          </cell>
          <cell r="M5319">
            <v>4</v>
          </cell>
          <cell r="Q5319">
            <v>3394.55</v>
          </cell>
          <cell r="R5319">
            <v>3214.3</v>
          </cell>
          <cell r="S5319">
            <v>3104.3</v>
          </cell>
          <cell r="T5319">
            <v>158</v>
          </cell>
        </row>
        <row r="5320">
          <cell r="C5320" t="str">
            <v>город Пермь</v>
          </cell>
          <cell r="D5320" t="str">
            <v>г. Пермь, ул. Ивана Франко, д. 40/1</v>
          </cell>
          <cell r="E5320" t="b">
            <v>1</v>
          </cell>
          <cell r="F5320">
            <v>1973</v>
          </cell>
          <cell r="H5320" t="str">
            <v>Панели</v>
          </cell>
          <cell r="L5320">
            <v>5</v>
          </cell>
          <cell r="M5320">
            <v>8</v>
          </cell>
          <cell r="Q5320">
            <v>5754.64</v>
          </cell>
          <cell r="R5320">
            <v>5613.8</v>
          </cell>
          <cell r="S5320">
            <v>5600</v>
          </cell>
          <cell r="T5320">
            <v>257</v>
          </cell>
        </row>
        <row r="5321">
          <cell r="C5321" t="str">
            <v>город Пермь</v>
          </cell>
          <cell r="D5321" t="str">
            <v>г. Пермь, ул. Ивана Франко, д. 40/2</v>
          </cell>
          <cell r="E5321" t="b">
            <v>1</v>
          </cell>
          <cell r="F5321">
            <v>1974</v>
          </cell>
          <cell r="H5321" t="str">
            <v>Панели</v>
          </cell>
          <cell r="L5321">
            <v>5</v>
          </cell>
          <cell r="M5321">
            <v>8</v>
          </cell>
          <cell r="Q5321">
            <v>5824.2</v>
          </cell>
          <cell r="R5321">
            <v>5710.5</v>
          </cell>
          <cell r="S5321">
            <v>5710.5</v>
          </cell>
          <cell r="T5321">
            <v>305</v>
          </cell>
        </row>
        <row r="5322">
          <cell r="C5322" t="str">
            <v>город Пермь</v>
          </cell>
          <cell r="D5322" t="str">
            <v>г. Пермь, ул. Ивана Франко, д. 40/3</v>
          </cell>
          <cell r="E5322" t="b">
            <v>1</v>
          </cell>
          <cell r="F5322">
            <v>1974</v>
          </cell>
          <cell r="H5322" t="str">
            <v>Панели</v>
          </cell>
          <cell r="L5322">
            <v>5</v>
          </cell>
          <cell r="M5322">
            <v>8</v>
          </cell>
          <cell r="Q5322">
            <v>5697.1</v>
          </cell>
          <cell r="R5322">
            <v>5684.5</v>
          </cell>
          <cell r="S5322">
            <v>5654.5</v>
          </cell>
          <cell r="T5322">
            <v>285</v>
          </cell>
        </row>
        <row r="5323">
          <cell r="C5323" t="str">
            <v>город Пермь</v>
          </cell>
          <cell r="D5323" t="str">
            <v>г. Пермь, ул. Ивана Франко, д. 43А</v>
          </cell>
          <cell r="E5323" t="b">
            <v>1</v>
          </cell>
          <cell r="F5323">
            <v>1992</v>
          </cell>
          <cell r="H5323" t="str">
            <v>Кирпич</v>
          </cell>
          <cell r="L5323">
            <v>5</v>
          </cell>
          <cell r="M5323">
            <v>4</v>
          </cell>
          <cell r="Q5323">
            <v>2756</v>
          </cell>
          <cell r="R5323">
            <v>2700</v>
          </cell>
          <cell r="S5323">
            <v>2700</v>
          </cell>
          <cell r="T5323">
            <v>144</v>
          </cell>
        </row>
        <row r="5324">
          <cell r="C5324" t="str">
            <v>город Пермь</v>
          </cell>
          <cell r="D5324" t="str">
            <v>г. Пермь, ул. Ивановская, д. 13</v>
          </cell>
          <cell r="E5324" t="b">
            <v>1</v>
          </cell>
          <cell r="F5324">
            <v>1982</v>
          </cell>
          <cell r="H5324" t="str">
            <v>Панели</v>
          </cell>
          <cell r="L5324">
            <v>9</v>
          </cell>
          <cell r="M5324">
            <v>4</v>
          </cell>
          <cell r="N5324">
            <v>4</v>
          </cell>
          <cell r="O5324">
            <v>4</v>
          </cell>
          <cell r="Q5324">
            <v>7560.7</v>
          </cell>
          <cell r="R5324">
            <v>5890.17</v>
          </cell>
          <cell r="S5324">
            <v>5890.17</v>
          </cell>
          <cell r="T5324">
            <v>396</v>
          </cell>
        </row>
        <row r="5325">
          <cell r="C5325" t="str">
            <v>город Пермь</v>
          </cell>
          <cell r="D5325" t="str">
            <v>г. Пермь, ул. Ивановская, д. 15</v>
          </cell>
          <cell r="E5325" t="b">
            <v>1</v>
          </cell>
          <cell r="F5325">
            <v>1982</v>
          </cell>
          <cell r="H5325" t="str">
            <v>Кирпич</v>
          </cell>
          <cell r="L5325">
            <v>9</v>
          </cell>
          <cell r="M5325">
            <v>1</v>
          </cell>
          <cell r="N5325">
            <v>1</v>
          </cell>
          <cell r="O5325">
            <v>1</v>
          </cell>
          <cell r="Q5325">
            <v>4910.42</v>
          </cell>
          <cell r="R5325">
            <v>4829.3</v>
          </cell>
          <cell r="S5325">
            <v>4578.18</v>
          </cell>
          <cell r="T5325">
            <v>301</v>
          </cell>
        </row>
        <row r="5326">
          <cell r="C5326" t="str">
            <v>город Пермь</v>
          </cell>
          <cell r="D5326" t="str">
            <v>г. Пермь, ул. Ивановская, д. 16</v>
          </cell>
          <cell r="E5326" t="b">
            <v>1</v>
          </cell>
          <cell r="F5326">
            <v>2008</v>
          </cell>
          <cell r="H5326" t="str">
            <v>кирпич</v>
          </cell>
          <cell r="I5326" t="str">
            <v>плоская</v>
          </cell>
          <cell r="K5326" t="str">
            <v>имеется</v>
          </cell>
          <cell r="L5326">
            <v>10</v>
          </cell>
          <cell r="M5326">
            <v>3</v>
          </cell>
          <cell r="N5326">
            <v>3</v>
          </cell>
          <cell r="Q5326">
            <v>8243.6</v>
          </cell>
          <cell r="R5326">
            <v>5743.3</v>
          </cell>
          <cell r="S5326">
            <v>5126.3</v>
          </cell>
          <cell r="T5326">
            <v>190</v>
          </cell>
        </row>
        <row r="5327">
          <cell r="C5327" t="str">
            <v>город Пермь</v>
          </cell>
          <cell r="D5327" t="str">
            <v>г. Пермь, ул. Ивановская, д. 17</v>
          </cell>
          <cell r="E5327" t="b">
            <v>1</v>
          </cell>
          <cell r="F5327">
            <v>1981</v>
          </cell>
          <cell r="H5327" t="str">
            <v>Панель</v>
          </cell>
          <cell r="L5327">
            <v>9</v>
          </cell>
          <cell r="M5327">
            <v>3</v>
          </cell>
          <cell r="N5327">
            <v>3</v>
          </cell>
          <cell r="O5327">
            <v>3</v>
          </cell>
          <cell r="Q5327">
            <v>5710.7</v>
          </cell>
          <cell r="R5327">
            <v>4441.7</v>
          </cell>
          <cell r="S5327">
            <v>4441.7</v>
          </cell>
          <cell r="T5327">
            <v>287</v>
          </cell>
        </row>
        <row r="5328">
          <cell r="C5328" t="str">
            <v>город Пермь</v>
          </cell>
          <cell r="D5328" t="str">
            <v>г. Пермь, ул. Ивановская, д. 19</v>
          </cell>
          <cell r="E5328" t="b">
            <v>1</v>
          </cell>
          <cell r="F5328">
            <v>1984</v>
          </cell>
          <cell r="H5328" t="str">
            <v>Панель</v>
          </cell>
          <cell r="L5328">
            <v>9</v>
          </cell>
          <cell r="M5328">
            <v>2</v>
          </cell>
          <cell r="N5328">
            <v>2</v>
          </cell>
          <cell r="O5328">
            <v>2</v>
          </cell>
          <cell r="Q5328">
            <v>5182.6589999999997</v>
          </cell>
          <cell r="R5328">
            <v>4506.66</v>
          </cell>
          <cell r="S5328">
            <v>3849.8</v>
          </cell>
          <cell r="T5328">
            <v>197</v>
          </cell>
        </row>
        <row r="5329">
          <cell r="C5329" t="str">
            <v>город Пермь</v>
          </cell>
          <cell r="D5329" t="str">
            <v>г. Пермь, ул. Ивановская, д. 14А</v>
          </cell>
          <cell r="E5329" t="b">
            <v>1</v>
          </cell>
          <cell r="F5329">
            <v>2015</v>
          </cell>
          <cell r="I5329" t="str">
            <v>плоская</v>
          </cell>
          <cell r="J5329" t="str">
            <v>ГАЗ</v>
          </cell>
          <cell r="K5329" t="str">
            <v>имеется</v>
          </cell>
          <cell r="L5329">
            <v>9</v>
          </cell>
          <cell r="M5329">
            <v>1</v>
          </cell>
          <cell r="N5329">
            <v>1</v>
          </cell>
          <cell r="O5329">
            <v>1</v>
          </cell>
          <cell r="Q5329">
            <v>4162.3</v>
          </cell>
          <cell r="R5329">
            <v>2443</v>
          </cell>
          <cell r="S5329">
            <v>2431.8000000000002</v>
          </cell>
          <cell r="T5329">
            <v>48</v>
          </cell>
        </row>
        <row r="5330">
          <cell r="C5330" t="str">
            <v>город Пермь</v>
          </cell>
          <cell r="D5330" t="str">
            <v>г. Пермь, ул. Индустриализации, д. 4</v>
          </cell>
          <cell r="E5330" t="b">
            <v>1</v>
          </cell>
          <cell r="F5330">
            <v>1932</v>
          </cell>
          <cell r="H5330" t="str">
            <v>Кирпич</v>
          </cell>
          <cell r="L5330">
            <v>3</v>
          </cell>
          <cell r="M5330">
            <v>3</v>
          </cell>
          <cell r="Q5330">
            <v>1295.2</v>
          </cell>
          <cell r="R5330">
            <v>913.7</v>
          </cell>
          <cell r="S5330">
            <v>913.7</v>
          </cell>
          <cell r="T5330">
            <v>65</v>
          </cell>
        </row>
        <row r="5331">
          <cell r="C5331" t="str">
            <v>город Пермь</v>
          </cell>
          <cell r="D5331" t="str">
            <v>г. Пермь, ул. Индустриализации, д. 6</v>
          </cell>
          <cell r="E5331" t="b">
            <v>1</v>
          </cell>
          <cell r="F5331">
            <v>1929</v>
          </cell>
          <cell r="H5331" t="str">
            <v>Кирпич</v>
          </cell>
          <cell r="L5331">
            <v>3</v>
          </cell>
          <cell r="M5331">
            <v>3</v>
          </cell>
          <cell r="Q5331">
            <v>1754.8</v>
          </cell>
          <cell r="R5331">
            <v>920</v>
          </cell>
          <cell r="S5331">
            <v>920</v>
          </cell>
          <cell r="T5331">
            <v>61</v>
          </cell>
        </row>
        <row r="5332">
          <cell r="C5332" t="str">
            <v>город Пермь</v>
          </cell>
          <cell r="D5332" t="str">
            <v>г. Пермь, ул. Индустриализации, д. 12</v>
          </cell>
          <cell r="E5332" t="b">
            <v>1</v>
          </cell>
          <cell r="F5332">
            <v>1931</v>
          </cell>
          <cell r="H5332" t="str">
            <v>кирпич</v>
          </cell>
          <cell r="L5332">
            <v>4</v>
          </cell>
          <cell r="M5332">
            <v>3</v>
          </cell>
          <cell r="Q5332">
            <v>1883.1</v>
          </cell>
          <cell r="R5332">
            <v>1863.1</v>
          </cell>
          <cell r="S5332">
            <v>1863.1</v>
          </cell>
          <cell r="T5332">
            <v>218</v>
          </cell>
        </row>
        <row r="5333">
          <cell r="C5333" t="str">
            <v>город Пермь</v>
          </cell>
          <cell r="D5333" t="str">
            <v>г. Пермь, ул. Индустриализации, д. 22</v>
          </cell>
          <cell r="E5333" t="b">
            <v>1</v>
          </cell>
          <cell r="F5333">
            <v>1961</v>
          </cell>
          <cell r="H5333" t="str">
            <v>Кирпич</v>
          </cell>
          <cell r="L5333">
            <v>4</v>
          </cell>
          <cell r="M5333">
            <v>2</v>
          </cell>
          <cell r="Q5333">
            <v>1278.46</v>
          </cell>
          <cell r="R5333">
            <v>1222.0999999999999</v>
          </cell>
          <cell r="S5333">
            <v>1222.0999999999999</v>
          </cell>
          <cell r="T5333">
            <v>84</v>
          </cell>
        </row>
        <row r="5334">
          <cell r="C5334" t="str">
            <v>город Пермь</v>
          </cell>
          <cell r="D5334" t="str">
            <v>г. Пермь, ул. Инженерная, д. 6</v>
          </cell>
          <cell r="E5334" t="b">
            <v>1</v>
          </cell>
          <cell r="F5334">
            <v>1985</v>
          </cell>
          <cell r="H5334" t="str">
            <v>Панель</v>
          </cell>
          <cell r="L5334">
            <v>9</v>
          </cell>
          <cell r="M5334">
            <v>6</v>
          </cell>
          <cell r="N5334">
            <v>6</v>
          </cell>
          <cell r="O5334">
            <v>6</v>
          </cell>
          <cell r="Q5334">
            <v>11524.3</v>
          </cell>
          <cell r="R5334">
            <v>7898</v>
          </cell>
          <cell r="S5334">
            <v>7898</v>
          </cell>
          <cell r="T5334">
            <v>581</v>
          </cell>
        </row>
        <row r="5335">
          <cell r="C5335" t="str">
            <v>город Пермь</v>
          </cell>
          <cell r="D5335" t="str">
            <v>г. Пермь, ул. Инженерная, д. 36</v>
          </cell>
          <cell r="E5335" t="b">
            <v>1</v>
          </cell>
          <cell r="F5335">
            <v>2022</v>
          </cell>
          <cell r="H5335" t="str">
            <v>из прочих материалов</v>
          </cell>
          <cell r="I5335" t="str">
            <v>плоская</v>
          </cell>
          <cell r="L5335">
            <v>10</v>
          </cell>
          <cell r="M5335">
            <v>2</v>
          </cell>
          <cell r="N5335">
            <v>2</v>
          </cell>
          <cell r="O5335">
            <v>2</v>
          </cell>
          <cell r="Q5335">
            <v>7881.5</v>
          </cell>
          <cell r="R5335">
            <v>7881.5</v>
          </cell>
          <cell r="S5335">
            <v>5582.2</v>
          </cell>
        </row>
        <row r="5336">
          <cell r="C5336" t="str">
            <v>город Пермь</v>
          </cell>
          <cell r="D5336" t="str">
            <v>г. Пермь, ул. Инженерная, д. 6А</v>
          </cell>
          <cell r="E5336" t="b">
            <v>1</v>
          </cell>
          <cell r="F5336">
            <v>1978</v>
          </cell>
          <cell r="H5336" t="str">
            <v>Панель</v>
          </cell>
          <cell r="L5336">
            <v>9</v>
          </cell>
          <cell r="M5336">
            <v>2</v>
          </cell>
          <cell r="N5336">
            <v>2</v>
          </cell>
          <cell r="O5336">
            <v>2</v>
          </cell>
          <cell r="Q5336">
            <v>4683.1000000000004</v>
          </cell>
          <cell r="R5336">
            <v>3870.7</v>
          </cell>
          <cell r="S5336">
            <v>3870.7</v>
          </cell>
          <cell r="T5336">
            <v>193</v>
          </cell>
        </row>
        <row r="5337">
          <cell r="C5337" t="str">
            <v>город Пермь</v>
          </cell>
          <cell r="D5337" t="str">
            <v>г. Пермь, ул. Иньвенская, д. 13</v>
          </cell>
          <cell r="E5337" t="b">
            <v>1</v>
          </cell>
          <cell r="F5337">
            <v>1973</v>
          </cell>
          <cell r="I5337" t="str">
            <v>скатная</v>
          </cell>
          <cell r="K5337" t="str">
            <v>имеется</v>
          </cell>
          <cell r="L5337">
            <v>5</v>
          </cell>
          <cell r="M5337">
            <v>4</v>
          </cell>
          <cell r="Q5337">
            <v>3277.8</v>
          </cell>
          <cell r="R5337">
            <v>3200</v>
          </cell>
          <cell r="S5337">
            <v>3200</v>
          </cell>
          <cell r="T5337">
            <v>192</v>
          </cell>
        </row>
        <row r="5338">
          <cell r="C5338" t="str">
            <v>город Пермь</v>
          </cell>
          <cell r="D5338" t="str">
            <v>г. Пермь, ул. Иньвенская, д. 15</v>
          </cell>
          <cell r="E5338" t="b">
            <v>1</v>
          </cell>
          <cell r="F5338">
            <v>1973</v>
          </cell>
          <cell r="H5338" t="str">
            <v>Панели</v>
          </cell>
          <cell r="L5338">
            <v>5</v>
          </cell>
          <cell r="M5338">
            <v>4</v>
          </cell>
          <cell r="Q5338">
            <v>3729.7</v>
          </cell>
          <cell r="R5338">
            <v>3376.95</v>
          </cell>
          <cell r="S5338">
            <v>3376.95</v>
          </cell>
        </row>
        <row r="5339">
          <cell r="C5339" t="str">
            <v>город Пермь</v>
          </cell>
          <cell r="D5339" t="str">
            <v>г. Пермь, ул. Иньвенская, д. 17</v>
          </cell>
          <cell r="E5339" t="b">
            <v>1</v>
          </cell>
          <cell r="F5339">
            <v>2007</v>
          </cell>
          <cell r="H5339" t="str">
            <v>кирпич</v>
          </cell>
          <cell r="L5339">
            <v>10</v>
          </cell>
          <cell r="M5339">
            <v>2</v>
          </cell>
          <cell r="N5339">
            <v>2</v>
          </cell>
          <cell r="O5339">
            <v>2</v>
          </cell>
          <cell r="Q5339">
            <v>6567.1</v>
          </cell>
          <cell r="R5339">
            <v>4867</v>
          </cell>
          <cell r="S5339">
            <v>4867</v>
          </cell>
          <cell r="T5339">
            <v>225</v>
          </cell>
        </row>
        <row r="5340">
          <cell r="C5340" t="str">
            <v>город Пермь</v>
          </cell>
          <cell r="D5340" t="str">
            <v>г. Пермь, ул. Иньвенская, д. 19</v>
          </cell>
          <cell r="E5340" t="b">
            <v>1</v>
          </cell>
          <cell r="F5340">
            <v>2020</v>
          </cell>
          <cell r="H5340" t="str">
            <v>крупнопанельная</v>
          </cell>
          <cell r="I5340" t="str">
            <v>плоская</v>
          </cell>
          <cell r="L5340">
            <v>18</v>
          </cell>
          <cell r="M5340">
            <v>2</v>
          </cell>
          <cell r="N5340">
            <v>4</v>
          </cell>
          <cell r="O5340">
            <v>2</v>
          </cell>
          <cell r="P5340">
            <v>2</v>
          </cell>
          <cell r="Q5340">
            <v>17439.5</v>
          </cell>
          <cell r="R5340">
            <v>17439.5</v>
          </cell>
          <cell r="S5340">
            <v>11436.2</v>
          </cell>
        </row>
        <row r="5341">
          <cell r="C5341" t="str">
            <v>город Пермь</v>
          </cell>
          <cell r="D5341" t="str">
            <v>г. Пермь, ул. Исхакова, д. 43</v>
          </cell>
          <cell r="E5341" t="b">
            <v>1</v>
          </cell>
          <cell r="F5341">
            <v>2014</v>
          </cell>
          <cell r="H5341" t="str">
            <v>керам.блоки</v>
          </cell>
          <cell r="I5341" t="str">
            <v>плоская</v>
          </cell>
          <cell r="J5341" t="str">
            <v>ГАЗ</v>
          </cell>
          <cell r="K5341" t="str">
            <v>имеется</v>
          </cell>
          <cell r="L5341">
            <v>3</v>
          </cell>
          <cell r="M5341">
            <v>1</v>
          </cell>
          <cell r="Q5341">
            <v>1417.6</v>
          </cell>
          <cell r="R5341">
            <v>996</v>
          </cell>
          <cell r="S5341">
            <v>896.4</v>
          </cell>
        </row>
        <row r="5342">
          <cell r="C5342" t="str">
            <v>город Пермь</v>
          </cell>
          <cell r="D5342" t="str">
            <v>г. Пермь, ул. Исхакова, д. 45</v>
          </cell>
          <cell r="E5342" t="b">
            <v>1</v>
          </cell>
          <cell r="F5342">
            <v>2014</v>
          </cell>
          <cell r="H5342" t="str">
            <v>керам.блоки</v>
          </cell>
          <cell r="I5342" t="str">
            <v>плоская</v>
          </cell>
          <cell r="J5342" t="str">
            <v>ГАЗ</v>
          </cell>
          <cell r="K5342" t="str">
            <v>имеется</v>
          </cell>
          <cell r="L5342">
            <v>3</v>
          </cell>
          <cell r="M5342">
            <v>1</v>
          </cell>
          <cell r="Q5342">
            <v>1417.6</v>
          </cell>
          <cell r="R5342">
            <v>996</v>
          </cell>
          <cell r="S5342">
            <v>896.4</v>
          </cell>
        </row>
        <row r="5343">
          <cell r="C5343" t="str">
            <v>город Пермь</v>
          </cell>
          <cell r="D5343" t="str">
            <v>г. Пермь, ул. Исхакова, д. 49</v>
          </cell>
          <cell r="E5343" t="b">
            <v>1</v>
          </cell>
          <cell r="F5343">
            <v>2014</v>
          </cell>
          <cell r="H5343" t="str">
            <v>керам.блоки</v>
          </cell>
          <cell r="I5343" t="str">
            <v>плоская</v>
          </cell>
          <cell r="J5343" t="str">
            <v>ГАЗ</v>
          </cell>
          <cell r="K5343" t="str">
            <v>имеется</v>
          </cell>
          <cell r="L5343">
            <v>3</v>
          </cell>
          <cell r="M5343">
            <v>1</v>
          </cell>
          <cell r="Q5343">
            <v>1417.6</v>
          </cell>
          <cell r="R5343">
            <v>996</v>
          </cell>
          <cell r="S5343">
            <v>896.4</v>
          </cell>
        </row>
        <row r="5344">
          <cell r="C5344" t="str">
            <v>город Пермь</v>
          </cell>
          <cell r="D5344" t="str">
            <v>г. Пермь, ул. Кабельщиков, д. 6</v>
          </cell>
          <cell r="E5344" t="b">
            <v>0</v>
          </cell>
          <cell r="F5344">
            <v>1995</v>
          </cell>
          <cell r="I5344" t="str">
            <v>плоская</v>
          </cell>
          <cell r="K5344" t="str">
            <v>имеется</v>
          </cell>
          <cell r="L5344">
            <v>10</v>
          </cell>
          <cell r="M5344">
            <v>3</v>
          </cell>
          <cell r="N5344">
            <v>3</v>
          </cell>
          <cell r="O5344">
            <v>3</v>
          </cell>
          <cell r="Q5344">
            <v>6370.5</v>
          </cell>
          <cell r="R5344">
            <v>8602.7999999999993</v>
          </cell>
          <cell r="S5344">
            <v>7754.2</v>
          </cell>
          <cell r="T5344">
            <v>237</v>
          </cell>
        </row>
        <row r="5345">
          <cell r="C5345" t="str">
            <v>город Пермь</v>
          </cell>
          <cell r="D5345" t="str">
            <v>г. Пермь, ул. Кабельщиков, д. 8</v>
          </cell>
          <cell r="E5345" t="b">
            <v>1</v>
          </cell>
          <cell r="F5345">
            <v>1994</v>
          </cell>
          <cell r="H5345" t="str">
            <v>Панель</v>
          </cell>
          <cell r="L5345">
            <v>9</v>
          </cell>
          <cell r="M5345">
            <v>1</v>
          </cell>
          <cell r="N5345">
            <v>1</v>
          </cell>
          <cell r="O5345">
            <v>1</v>
          </cell>
          <cell r="Q5345">
            <v>6880.4</v>
          </cell>
          <cell r="R5345">
            <v>6456.9</v>
          </cell>
          <cell r="S5345">
            <v>6325.9</v>
          </cell>
          <cell r="T5345">
            <v>226</v>
          </cell>
        </row>
        <row r="5346">
          <cell r="C5346" t="str">
            <v>город Пермь</v>
          </cell>
          <cell r="D5346" t="str">
            <v>г. Пермь, ул. Кабельщиков, д. 10</v>
          </cell>
          <cell r="E5346" t="b">
            <v>1</v>
          </cell>
          <cell r="F5346">
            <v>1982</v>
          </cell>
          <cell r="H5346" t="str">
            <v>Панель</v>
          </cell>
          <cell r="L5346">
            <v>9</v>
          </cell>
          <cell r="M5346">
            <v>3</v>
          </cell>
          <cell r="N5346">
            <v>3</v>
          </cell>
          <cell r="O5346">
            <v>3</v>
          </cell>
          <cell r="Q5346">
            <v>7949.8</v>
          </cell>
          <cell r="R5346">
            <v>7596.9000000000005</v>
          </cell>
          <cell r="S5346">
            <v>7425.21</v>
          </cell>
          <cell r="T5346">
            <v>423</v>
          </cell>
        </row>
        <row r="5347">
          <cell r="C5347" t="str">
            <v>город Пермь</v>
          </cell>
          <cell r="D5347" t="str">
            <v>г. Пермь, ул. Кабельщиков, д. 17</v>
          </cell>
          <cell r="E5347" t="b">
            <v>1</v>
          </cell>
          <cell r="F5347">
            <v>1993</v>
          </cell>
          <cell r="H5347" t="str">
            <v>панель</v>
          </cell>
          <cell r="I5347" t="str">
            <v>плоская</v>
          </cell>
          <cell r="K5347" t="str">
            <v>имеется</v>
          </cell>
          <cell r="L5347">
            <v>10</v>
          </cell>
          <cell r="M5347">
            <v>12</v>
          </cell>
          <cell r="N5347">
            <v>12</v>
          </cell>
          <cell r="O5347">
            <v>12</v>
          </cell>
          <cell r="Q5347">
            <v>31404</v>
          </cell>
          <cell r="R5347">
            <v>27391.1</v>
          </cell>
          <cell r="S5347">
            <v>27391.1</v>
          </cell>
          <cell r="T5347">
            <v>1260</v>
          </cell>
        </row>
        <row r="5348">
          <cell r="C5348" t="str">
            <v>город Пермь</v>
          </cell>
          <cell r="D5348" t="str">
            <v>г. Пермь, ул. Кабельщиков, д. 19</v>
          </cell>
          <cell r="E5348" t="b">
            <v>1</v>
          </cell>
          <cell r="F5348">
            <v>1963</v>
          </cell>
          <cell r="H5348" t="str">
            <v>Кирпич</v>
          </cell>
          <cell r="L5348">
            <v>4</v>
          </cell>
          <cell r="M5348">
            <v>3</v>
          </cell>
          <cell r="Q5348">
            <v>2389.8000000000002</v>
          </cell>
          <cell r="R5348">
            <v>2197.1000000000004</v>
          </cell>
          <cell r="S5348">
            <v>1965.5</v>
          </cell>
          <cell r="T5348">
            <v>91</v>
          </cell>
        </row>
        <row r="5349">
          <cell r="C5349" t="str">
            <v>город Пермь</v>
          </cell>
          <cell r="D5349" t="str">
            <v>г. Пермь, ул. Кабельщиков, д. 83</v>
          </cell>
          <cell r="E5349" t="b">
            <v>1</v>
          </cell>
          <cell r="F5349">
            <v>1988</v>
          </cell>
          <cell r="H5349" t="str">
            <v>Кирпич</v>
          </cell>
          <cell r="L5349">
            <v>9</v>
          </cell>
          <cell r="M5349">
            <v>6</v>
          </cell>
          <cell r="N5349">
            <v>6</v>
          </cell>
          <cell r="O5349">
            <v>6</v>
          </cell>
          <cell r="Q5349">
            <v>12742.55</v>
          </cell>
          <cell r="R5349">
            <v>12145.949999999999</v>
          </cell>
          <cell r="S5349">
            <v>11768.35</v>
          </cell>
          <cell r="T5349">
            <v>515</v>
          </cell>
        </row>
        <row r="5350">
          <cell r="C5350" t="str">
            <v>город Пермь</v>
          </cell>
          <cell r="D5350" t="str">
            <v>г. Пермь, ул. Кабельщиков, д. 85</v>
          </cell>
          <cell r="E5350" t="b">
            <v>1</v>
          </cell>
          <cell r="F5350">
            <v>1985</v>
          </cell>
          <cell r="H5350" t="str">
            <v>Панель</v>
          </cell>
          <cell r="L5350">
            <v>9</v>
          </cell>
          <cell r="M5350">
            <v>2</v>
          </cell>
          <cell r="N5350">
            <v>2</v>
          </cell>
          <cell r="O5350">
            <v>2</v>
          </cell>
          <cell r="Q5350">
            <v>5892.5</v>
          </cell>
          <cell r="R5350">
            <v>5357.2</v>
          </cell>
          <cell r="S5350">
            <v>3883.7</v>
          </cell>
          <cell r="T5350">
            <v>200</v>
          </cell>
        </row>
        <row r="5351">
          <cell r="C5351" t="str">
            <v>город Пермь</v>
          </cell>
          <cell r="D5351" t="str">
            <v>г. Пермь, ул. Кабельщиков, д. 87</v>
          </cell>
          <cell r="E5351" t="b">
            <v>1</v>
          </cell>
          <cell r="F5351">
            <v>1983</v>
          </cell>
          <cell r="H5351" t="str">
            <v>Панель</v>
          </cell>
          <cell r="L5351">
            <v>9</v>
          </cell>
          <cell r="M5351">
            <v>2</v>
          </cell>
          <cell r="N5351">
            <v>2</v>
          </cell>
          <cell r="O5351">
            <v>2</v>
          </cell>
          <cell r="Q5351">
            <v>5348.57</v>
          </cell>
          <cell r="R5351">
            <v>4812.2699999999995</v>
          </cell>
          <cell r="S5351">
            <v>3856.17</v>
          </cell>
          <cell r="T5351">
            <v>190</v>
          </cell>
        </row>
        <row r="5352">
          <cell r="C5352" t="str">
            <v>город Пермь</v>
          </cell>
          <cell r="D5352" t="str">
            <v>г. Пермь, ул. Кабельщиков, д. 89</v>
          </cell>
          <cell r="E5352" t="b">
            <v>1</v>
          </cell>
          <cell r="F5352">
            <v>1983</v>
          </cell>
          <cell r="H5352" t="str">
            <v>Панели</v>
          </cell>
          <cell r="L5352">
            <v>9</v>
          </cell>
          <cell r="M5352">
            <v>2</v>
          </cell>
          <cell r="N5352">
            <v>2</v>
          </cell>
          <cell r="O5352">
            <v>2</v>
          </cell>
          <cell r="Q5352">
            <v>3847</v>
          </cell>
          <cell r="R5352">
            <v>2632.3</v>
          </cell>
          <cell r="S5352">
            <v>2632.3</v>
          </cell>
          <cell r="T5352">
            <v>205</v>
          </cell>
        </row>
        <row r="5353">
          <cell r="C5353" t="str">
            <v>город Пермь</v>
          </cell>
          <cell r="D5353" t="str">
            <v>г. Пермь, ул. Кабельщиков, д. 93</v>
          </cell>
          <cell r="E5353" t="b">
            <v>1</v>
          </cell>
          <cell r="F5353">
            <v>1972</v>
          </cell>
          <cell r="H5353" t="str">
            <v>Панель</v>
          </cell>
          <cell r="L5353">
            <v>5</v>
          </cell>
          <cell r="M5353">
            <v>8</v>
          </cell>
          <cell r="Q5353">
            <v>6168.1</v>
          </cell>
          <cell r="R5353">
            <v>3700</v>
          </cell>
          <cell r="S5353">
            <v>3700</v>
          </cell>
          <cell r="T5353">
            <v>261</v>
          </cell>
        </row>
        <row r="5354">
          <cell r="C5354" t="str">
            <v>город Пермь</v>
          </cell>
          <cell r="D5354" t="str">
            <v>г. Пермь, ул. Кабельщиков, д. 95</v>
          </cell>
          <cell r="E5354" t="b">
            <v>1</v>
          </cell>
          <cell r="F5354">
            <v>1976</v>
          </cell>
          <cell r="I5354" t="str">
            <v>плоская</v>
          </cell>
          <cell r="L5354">
            <v>9</v>
          </cell>
          <cell r="M5354">
            <v>6</v>
          </cell>
          <cell r="N5354">
            <v>6</v>
          </cell>
          <cell r="Q5354">
            <v>11574</v>
          </cell>
          <cell r="R5354">
            <v>10470.299999999999</v>
          </cell>
          <cell r="S5354">
            <v>10470.299999999999</v>
          </cell>
        </row>
        <row r="5355">
          <cell r="C5355" t="str">
            <v>город Пермь</v>
          </cell>
          <cell r="D5355" t="str">
            <v>г. Пермь, ул. Кабельщиков, д. 99</v>
          </cell>
          <cell r="E5355" t="b">
            <v>1</v>
          </cell>
          <cell r="F5355">
            <v>1976</v>
          </cell>
          <cell r="H5355" t="str">
            <v>Кирпич</v>
          </cell>
          <cell r="L5355">
            <v>9</v>
          </cell>
          <cell r="M5355">
            <v>2</v>
          </cell>
          <cell r="N5355">
            <v>2</v>
          </cell>
          <cell r="O5355">
            <v>2</v>
          </cell>
          <cell r="Q5355">
            <v>6220.8</v>
          </cell>
          <cell r="R5355">
            <v>2968.7</v>
          </cell>
          <cell r="S5355">
            <v>2968.7</v>
          </cell>
          <cell r="T5355">
            <v>338</v>
          </cell>
        </row>
        <row r="5356">
          <cell r="C5356" t="str">
            <v>город Пермь</v>
          </cell>
          <cell r="D5356" t="str">
            <v>г. Пермь, ул. Кабельщиков, д. 101</v>
          </cell>
          <cell r="E5356" t="b">
            <v>1</v>
          </cell>
          <cell r="F5356">
            <v>1989</v>
          </cell>
          <cell r="I5356" t="str">
            <v>плоская</v>
          </cell>
          <cell r="L5356">
            <v>10</v>
          </cell>
          <cell r="M5356">
            <v>2</v>
          </cell>
          <cell r="N5356">
            <v>2</v>
          </cell>
          <cell r="Q5356">
            <v>4564</v>
          </cell>
          <cell r="R5356">
            <v>3377</v>
          </cell>
          <cell r="S5356">
            <v>3377</v>
          </cell>
        </row>
        <row r="5357">
          <cell r="C5357" t="str">
            <v>город Пермь</v>
          </cell>
          <cell r="D5357" t="str">
            <v>г. Пермь, ул. Кавалерийская, д. 2</v>
          </cell>
          <cell r="E5357" t="b">
            <v>1</v>
          </cell>
          <cell r="F5357">
            <v>1963</v>
          </cell>
          <cell r="H5357" t="str">
            <v>Кирпич</v>
          </cell>
          <cell r="L5357">
            <v>5</v>
          </cell>
          <cell r="M5357">
            <v>4</v>
          </cell>
          <cell r="Q5357">
            <v>3782.5</v>
          </cell>
          <cell r="R5357">
            <v>3781</v>
          </cell>
          <cell r="S5357">
            <v>2751.8</v>
          </cell>
          <cell r="T5357">
            <v>134</v>
          </cell>
        </row>
        <row r="5358">
          <cell r="C5358" t="str">
            <v>город Пермь</v>
          </cell>
          <cell r="D5358" t="str">
            <v>г. Пермь, ул. Кавалерийская, д. 3</v>
          </cell>
          <cell r="E5358" t="b">
            <v>1</v>
          </cell>
          <cell r="F5358">
            <v>1964</v>
          </cell>
          <cell r="H5358" t="str">
            <v>Кирпич</v>
          </cell>
          <cell r="L5358">
            <v>5</v>
          </cell>
          <cell r="M5358">
            <v>2</v>
          </cell>
          <cell r="Q5358">
            <v>1937</v>
          </cell>
          <cell r="R5358">
            <v>1787.4</v>
          </cell>
          <cell r="S5358">
            <v>1483.4</v>
          </cell>
          <cell r="T5358">
            <v>75</v>
          </cell>
        </row>
        <row r="5359">
          <cell r="C5359" t="str">
            <v>город Пермь</v>
          </cell>
          <cell r="D5359" t="str">
            <v>г. Пермь, ул. Кавалерийская, д. 4</v>
          </cell>
          <cell r="E5359" t="b">
            <v>1</v>
          </cell>
          <cell r="F5359">
            <v>1964</v>
          </cell>
          <cell r="H5359" t="str">
            <v>Кирпич</v>
          </cell>
          <cell r="L5359">
            <v>5</v>
          </cell>
          <cell r="M5359">
            <v>2</v>
          </cell>
          <cell r="Q5359">
            <v>1930.6</v>
          </cell>
          <cell r="R5359">
            <v>1918.6</v>
          </cell>
          <cell r="S5359">
            <v>1617</v>
          </cell>
          <cell r="T5359">
            <v>79</v>
          </cell>
        </row>
        <row r="5360">
          <cell r="C5360" t="str">
            <v>город Пермь</v>
          </cell>
          <cell r="D5360" t="str">
            <v>г. Пермь, ул. Кавалерийская, д. 5</v>
          </cell>
          <cell r="E5360" t="b">
            <v>1</v>
          </cell>
          <cell r="F5360">
            <v>1961</v>
          </cell>
          <cell r="H5360" t="str">
            <v>Кирпич</v>
          </cell>
          <cell r="L5360">
            <v>5</v>
          </cell>
          <cell r="M5360">
            <v>2</v>
          </cell>
          <cell r="Q5360">
            <v>2966.8</v>
          </cell>
          <cell r="R5360">
            <v>2953.9</v>
          </cell>
          <cell r="S5360">
            <v>2953.9</v>
          </cell>
          <cell r="T5360">
            <v>198</v>
          </cell>
        </row>
        <row r="5361">
          <cell r="C5361" t="str">
            <v>город Пермь</v>
          </cell>
          <cell r="D5361" t="str">
            <v>г. Пермь, ул. Кавалерийская, д. 15</v>
          </cell>
          <cell r="E5361" t="b">
            <v>1</v>
          </cell>
          <cell r="F5361">
            <v>1962</v>
          </cell>
          <cell r="G5361">
            <v>2015</v>
          </cell>
          <cell r="H5361" t="str">
            <v>Кирпич</v>
          </cell>
          <cell r="L5361">
            <v>5</v>
          </cell>
          <cell r="M5361">
            <v>2</v>
          </cell>
          <cell r="Q5361">
            <v>1770.4</v>
          </cell>
          <cell r="R5361">
            <v>1603.06</v>
          </cell>
          <cell r="S5361">
            <v>1463.06</v>
          </cell>
          <cell r="T5361">
            <v>88</v>
          </cell>
        </row>
        <row r="5362">
          <cell r="C5362" t="str">
            <v>город Пермь</v>
          </cell>
          <cell r="D5362" t="str">
            <v>г. Пермь, ул. Кавалерийская, д. 17</v>
          </cell>
          <cell r="E5362" t="b">
            <v>1</v>
          </cell>
          <cell r="F5362">
            <v>1963</v>
          </cell>
          <cell r="H5362" t="str">
            <v>Кирпич</v>
          </cell>
          <cell r="L5362">
            <v>5</v>
          </cell>
          <cell r="M5362">
            <v>3</v>
          </cell>
          <cell r="Q5362">
            <v>2804.6</v>
          </cell>
          <cell r="R5362">
            <v>2559.7000000000003</v>
          </cell>
          <cell r="S5362">
            <v>2416.8000000000002</v>
          </cell>
          <cell r="T5362">
            <v>127</v>
          </cell>
        </row>
        <row r="5363">
          <cell r="C5363" t="str">
            <v>город Пермь</v>
          </cell>
          <cell r="D5363" t="str">
            <v>г. Пермь, ул. Кавалерийская, д. 18</v>
          </cell>
          <cell r="E5363" t="b">
            <v>1</v>
          </cell>
          <cell r="F5363">
            <v>1958</v>
          </cell>
          <cell r="H5363" t="str">
            <v>Кирпич</v>
          </cell>
          <cell r="L5363">
            <v>3</v>
          </cell>
          <cell r="M5363">
            <v>3</v>
          </cell>
          <cell r="Q5363">
            <v>2044.9</v>
          </cell>
          <cell r="R5363">
            <v>1877.7</v>
          </cell>
          <cell r="S5363">
            <v>1723.5</v>
          </cell>
          <cell r="T5363">
            <v>68</v>
          </cell>
        </row>
        <row r="5364">
          <cell r="C5364" t="str">
            <v>город Пермь</v>
          </cell>
          <cell r="D5364" t="str">
            <v>г. Пермь, ул. Кавалерийская, д. 24</v>
          </cell>
          <cell r="E5364" t="b">
            <v>1</v>
          </cell>
          <cell r="F5364">
            <v>1978</v>
          </cell>
          <cell r="H5364" t="str">
            <v>Панели</v>
          </cell>
          <cell r="L5364">
            <v>5</v>
          </cell>
          <cell r="M5364">
            <v>6</v>
          </cell>
          <cell r="Q5364">
            <v>4550.3</v>
          </cell>
          <cell r="R5364">
            <v>4104.3</v>
          </cell>
          <cell r="S5364">
            <v>4104.3</v>
          </cell>
          <cell r="T5364">
            <v>216</v>
          </cell>
        </row>
        <row r="5365">
          <cell r="C5365" t="str">
            <v>город Пермь</v>
          </cell>
          <cell r="D5365" t="str">
            <v>г. Пермь, ул. Кавалерийская, д. 26</v>
          </cell>
          <cell r="E5365" t="b">
            <v>1</v>
          </cell>
          <cell r="F5365">
            <v>1982</v>
          </cell>
          <cell r="H5365" t="str">
            <v>Панель</v>
          </cell>
          <cell r="L5365">
            <v>5</v>
          </cell>
          <cell r="M5365">
            <v>4</v>
          </cell>
          <cell r="Q5365">
            <v>3514.8</v>
          </cell>
          <cell r="R5365">
            <v>3205.2</v>
          </cell>
          <cell r="S5365">
            <v>3190.6</v>
          </cell>
          <cell r="T5365">
            <v>147</v>
          </cell>
        </row>
        <row r="5366">
          <cell r="C5366" t="str">
            <v>город Пермь</v>
          </cell>
          <cell r="D5366" t="str">
            <v>г. Пермь, ул. Кавалерийская, д. 51</v>
          </cell>
          <cell r="E5366" t="b">
            <v>1</v>
          </cell>
          <cell r="F5366">
            <v>1961</v>
          </cell>
          <cell r="H5366" t="str">
            <v>Кирпич</v>
          </cell>
          <cell r="L5366">
            <v>3</v>
          </cell>
          <cell r="M5366">
            <v>2</v>
          </cell>
          <cell r="Q5366">
            <v>957.3</v>
          </cell>
          <cell r="R5366">
            <v>866</v>
          </cell>
          <cell r="S5366">
            <v>793.5</v>
          </cell>
          <cell r="T5366">
            <v>45</v>
          </cell>
        </row>
        <row r="5367">
          <cell r="C5367" t="str">
            <v>город Пермь</v>
          </cell>
          <cell r="D5367" t="str">
            <v>г. Пермь, ул. Кавалерийская, д. 3А</v>
          </cell>
          <cell r="E5367" t="b">
            <v>1</v>
          </cell>
          <cell r="F5367">
            <v>1969</v>
          </cell>
          <cell r="H5367" t="str">
            <v>Кирпич</v>
          </cell>
          <cell r="L5367">
            <v>5</v>
          </cell>
          <cell r="M5367">
            <v>4</v>
          </cell>
          <cell r="Q5367">
            <v>3089.8</v>
          </cell>
          <cell r="R5367">
            <v>2418.1000000000004</v>
          </cell>
          <cell r="S5367">
            <v>2271.8000000000002</v>
          </cell>
          <cell r="T5367">
            <v>101</v>
          </cell>
        </row>
        <row r="5368">
          <cell r="C5368" t="str">
            <v>город Пермь</v>
          </cell>
          <cell r="D5368" t="str">
            <v>г. Пермь, ул. Кавказская, д. 8</v>
          </cell>
          <cell r="E5368" t="b">
            <v>1</v>
          </cell>
          <cell r="F5368">
            <v>1998</v>
          </cell>
          <cell r="H5368" t="str">
            <v>Панели</v>
          </cell>
          <cell r="L5368">
            <v>5</v>
          </cell>
          <cell r="M5368">
            <v>6</v>
          </cell>
          <cell r="Q5368">
            <v>3904.5</v>
          </cell>
          <cell r="R5368">
            <v>2632.2</v>
          </cell>
          <cell r="S5368">
            <v>2632.2</v>
          </cell>
          <cell r="T5368">
            <v>179</v>
          </cell>
        </row>
        <row r="5369">
          <cell r="C5369" t="str">
            <v>город Пермь</v>
          </cell>
          <cell r="D5369" t="str">
            <v>г. Пермь, ул. Кавказская, д. 24А</v>
          </cell>
          <cell r="E5369" t="b">
            <v>1</v>
          </cell>
          <cell r="F5369">
            <v>2013</v>
          </cell>
          <cell r="I5369" t="str">
            <v>плоская</v>
          </cell>
          <cell r="L5369">
            <v>5</v>
          </cell>
          <cell r="M5369">
            <v>4</v>
          </cell>
          <cell r="Q5369">
            <v>4486.8</v>
          </cell>
          <cell r="R5369">
            <v>3793.8</v>
          </cell>
          <cell r="S5369">
            <v>3793.8</v>
          </cell>
        </row>
        <row r="5370">
          <cell r="C5370" t="str">
            <v>город Пермь</v>
          </cell>
          <cell r="D5370" t="str">
            <v>г. Пермь, ул. Кавказская, д. 24Б</v>
          </cell>
          <cell r="E5370" t="b">
            <v>1</v>
          </cell>
          <cell r="F5370">
            <v>2013</v>
          </cell>
          <cell r="H5370" t="str">
            <v>Панели</v>
          </cell>
          <cell r="L5370">
            <v>5</v>
          </cell>
          <cell r="M5370">
            <v>3</v>
          </cell>
          <cell r="Q5370">
            <v>3424.4</v>
          </cell>
          <cell r="R5370">
            <v>2869.2</v>
          </cell>
          <cell r="S5370">
            <v>2869.2</v>
          </cell>
          <cell r="T5370">
            <v>98</v>
          </cell>
        </row>
        <row r="5371">
          <cell r="C5371" t="str">
            <v>город Пермь</v>
          </cell>
          <cell r="D5371" t="str">
            <v>г. Пермь, ул. Кавказская, д. 26</v>
          </cell>
          <cell r="E5371" t="b">
            <v>1</v>
          </cell>
          <cell r="F5371">
            <v>2021</v>
          </cell>
          <cell r="H5371" t="str">
            <v>панель</v>
          </cell>
          <cell r="I5371" t="str">
            <v>плоская</v>
          </cell>
          <cell r="L5371">
            <v>3</v>
          </cell>
          <cell r="M5371">
            <v>2</v>
          </cell>
          <cell r="Q5371">
            <v>3876.1</v>
          </cell>
          <cell r="R5371">
            <v>3876.1</v>
          </cell>
          <cell r="S5371">
            <v>2480.9</v>
          </cell>
        </row>
        <row r="5372">
          <cell r="C5372" t="str">
            <v>город Пермь</v>
          </cell>
          <cell r="D5372" t="str">
            <v>г. Пермь, ул. Казахская, д. 72</v>
          </cell>
          <cell r="E5372" t="b">
            <v>1</v>
          </cell>
          <cell r="F5372">
            <v>1993</v>
          </cell>
          <cell r="H5372" t="str">
            <v>Кирпич</v>
          </cell>
          <cell r="L5372">
            <v>5</v>
          </cell>
          <cell r="M5372">
            <v>5</v>
          </cell>
          <cell r="Q5372">
            <v>3447.7</v>
          </cell>
          <cell r="R5372">
            <v>3447.7</v>
          </cell>
          <cell r="S5372">
            <v>3447.7</v>
          </cell>
          <cell r="T5372">
            <v>240</v>
          </cell>
        </row>
        <row r="5373">
          <cell r="C5373" t="str">
            <v>город Пермь</v>
          </cell>
          <cell r="D5373" t="str">
            <v>г. Пермь, ул. Казахская, д. 102</v>
          </cell>
          <cell r="E5373" t="b">
            <v>1</v>
          </cell>
          <cell r="F5373">
            <v>1987</v>
          </cell>
          <cell r="I5373" t="str">
            <v>скатная</v>
          </cell>
          <cell r="K5373" t="str">
            <v>имеется</v>
          </cell>
          <cell r="L5373">
            <v>5</v>
          </cell>
          <cell r="M5373">
            <v>3</v>
          </cell>
          <cell r="Q5373">
            <v>2217.9</v>
          </cell>
          <cell r="R5373">
            <v>1259.2</v>
          </cell>
          <cell r="S5373">
            <v>1259.2</v>
          </cell>
          <cell r="T5373">
            <v>120</v>
          </cell>
        </row>
        <row r="5374">
          <cell r="C5374" t="str">
            <v>город Пермь</v>
          </cell>
          <cell r="D5374" t="str">
            <v>г. Пермь, ул. Казахская, д. 104</v>
          </cell>
          <cell r="E5374" t="b">
            <v>1</v>
          </cell>
          <cell r="F5374">
            <v>1961</v>
          </cell>
          <cell r="H5374" t="str">
            <v>Кирпич</v>
          </cell>
          <cell r="L5374">
            <v>4</v>
          </cell>
          <cell r="M5374">
            <v>2</v>
          </cell>
          <cell r="Q5374">
            <v>2033.2</v>
          </cell>
          <cell r="R5374">
            <v>1909.7</v>
          </cell>
          <cell r="S5374">
            <v>1505</v>
          </cell>
          <cell r="T5374">
            <v>101</v>
          </cell>
        </row>
        <row r="5375">
          <cell r="C5375" t="str">
            <v>город Пермь</v>
          </cell>
          <cell r="D5375" t="str">
            <v>г. Пермь, ул. Казахская, д. 106</v>
          </cell>
          <cell r="E5375" t="b">
            <v>1</v>
          </cell>
          <cell r="F5375">
            <v>1961</v>
          </cell>
          <cell r="H5375" t="str">
            <v>Кирпич</v>
          </cell>
          <cell r="L5375">
            <v>4</v>
          </cell>
          <cell r="M5375">
            <v>3</v>
          </cell>
          <cell r="Q5375">
            <v>2040.8</v>
          </cell>
          <cell r="R5375">
            <v>2040.8</v>
          </cell>
          <cell r="S5375">
            <v>2040.8</v>
          </cell>
          <cell r="T5375">
            <v>92</v>
          </cell>
        </row>
        <row r="5376">
          <cell r="C5376" t="str">
            <v>город Пермь</v>
          </cell>
          <cell r="D5376" t="str">
            <v>г. Пермь, ул. Калинина, д. 13</v>
          </cell>
          <cell r="E5376" t="b">
            <v>1</v>
          </cell>
          <cell r="F5376">
            <v>2005</v>
          </cell>
          <cell r="H5376" t="str">
            <v>Кирпич</v>
          </cell>
          <cell r="L5376">
            <v>9</v>
          </cell>
          <cell r="M5376">
            <v>1</v>
          </cell>
          <cell r="N5376">
            <v>1</v>
          </cell>
          <cell r="O5376">
            <v>1</v>
          </cell>
          <cell r="Q5376">
            <v>5579.6</v>
          </cell>
          <cell r="R5376">
            <v>3732.5</v>
          </cell>
          <cell r="S5376">
            <v>3339.9</v>
          </cell>
          <cell r="T5376">
            <v>105</v>
          </cell>
        </row>
        <row r="5377">
          <cell r="C5377" t="str">
            <v>город Пермь</v>
          </cell>
          <cell r="D5377" t="str">
            <v>г. Пермь, ул. Калинина, д. 15</v>
          </cell>
          <cell r="E5377" t="b">
            <v>1</v>
          </cell>
          <cell r="F5377">
            <v>1960</v>
          </cell>
          <cell r="H5377" t="str">
            <v>Кирпич</v>
          </cell>
          <cell r="L5377">
            <v>5</v>
          </cell>
          <cell r="M5377">
            <v>4</v>
          </cell>
          <cell r="Q5377">
            <v>4661.3</v>
          </cell>
          <cell r="R5377">
            <v>4529.6000000000004</v>
          </cell>
          <cell r="S5377">
            <v>3961.5</v>
          </cell>
          <cell r="T5377">
            <v>181</v>
          </cell>
        </row>
        <row r="5378">
          <cell r="C5378" t="str">
            <v>город Пермь</v>
          </cell>
          <cell r="D5378" t="str">
            <v>г. Пермь, ул. Калинина, д. 17</v>
          </cell>
          <cell r="E5378" t="b">
            <v>1</v>
          </cell>
          <cell r="F5378">
            <v>1961</v>
          </cell>
          <cell r="H5378" t="str">
            <v>Кирпич</v>
          </cell>
          <cell r="L5378">
            <v>5</v>
          </cell>
          <cell r="M5378">
            <v>3</v>
          </cell>
          <cell r="Q5378">
            <v>2311.4</v>
          </cell>
          <cell r="R5378">
            <v>2101.1999999999998</v>
          </cell>
          <cell r="S5378">
            <v>1836.8</v>
          </cell>
          <cell r="T5378">
            <v>113</v>
          </cell>
        </row>
        <row r="5379">
          <cell r="C5379" t="str">
            <v>город Пермь</v>
          </cell>
          <cell r="D5379" t="str">
            <v>г. Пермь, ул. Калинина, д. 21</v>
          </cell>
          <cell r="E5379" t="b">
            <v>1</v>
          </cell>
          <cell r="F5379">
            <v>1963</v>
          </cell>
          <cell r="H5379" t="str">
            <v>Кирпич</v>
          </cell>
          <cell r="L5379">
            <v>5</v>
          </cell>
          <cell r="M5379">
            <v>3</v>
          </cell>
          <cell r="Q5379">
            <v>2225.9</v>
          </cell>
          <cell r="R5379">
            <v>2021</v>
          </cell>
          <cell r="S5379">
            <v>1772.2</v>
          </cell>
          <cell r="T5379">
            <v>156</v>
          </cell>
        </row>
        <row r="5380">
          <cell r="C5380" t="str">
            <v>город Пермь</v>
          </cell>
          <cell r="D5380" t="str">
            <v>г. Пермь, ул. Калинина, д. 23</v>
          </cell>
          <cell r="E5380" t="b">
            <v>1</v>
          </cell>
          <cell r="F5380">
            <v>1956</v>
          </cell>
          <cell r="H5380" t="str">
            <v>Кирпич</v>
          </cell>
          <cell r="L5380">
            <v>3</v>
          </cell>
          <cell r="M5380">
            <v>4</v>
          </cell>
          <cell r="Q5380">
            <v>2761.2</v>
          </cell>
          <cell r="R5380">
            <v>2325.6999999999998</v>
          </cell>
          <cell r="S5380">
            <v>1420.9</v>
          </cell>
          <cell r="T5380">
            <v>65</v>
          </cell>
        </row>
        <row r="5381">
          <cell r="C5381" t="str">
            <v>город Пермь</v>
          </cell>
          <cell r="D5381" t="str">
            <v>г. Пермь, ул. Калинина, д. 29</v>
          </cell>
          <cell r="E5381" t="b">
            <v>1</v>
          </cell>
          <cell r="F5381">
            <v>1958</v>
          </cell>
          <cell r="H5381" t="str">
            <v>Кирпич</v>
          </cell>
          <cell r="L5381">
            <v>3</v>
          </cell>
          <cell r="M5381">
            <v>4</v>
          </cell>
          <cell r="Q5381">
            <v>2145.5</v>
          </cell>
          <cell r="R5381">
            <v>1965.25</v>
          </cell>
          <cell r="S5381">
            <v>1423.75</v>
          </cell>
          <cell r="T5381">
            <v>72</v>
          </cell>
        </row>
        <row r="5382">
          <cell r="C5382" t="str">
            <v>город Пермь</v>
          </cell>
          <cell r="D5382" t="str">
            <v>г. Пермь, ул. Калинина, д. 30</v>
          </cell>
          <cell r="E5382" t="b">
            <v>1</v>
          </cell>
          <cell r="F5382">
            <v>1997</v>
          </cell>
          <cell r="I5382" t="str">
            <v>плоская</v>
          </cell>
          <cell r="K5382" t="str">
            <v>имеется</v>
          </cell>
          <cell r="L5382">
            <v>10</v>
          </cell>
          <cell r="M5382">
            <v>7</v>
          </cell>
          <cell r="N5382">
            <v>7</v>
          </cell>
          <cell r="O5382">
            <v>7</v>
          </cell>
          <cell r="Q5382">
            <v>17518</v>
          </cell>
          <cell r="R5382">
            <v>16356.7</v>
          </cell>
          <cell r="S5382">
            <v>17518</v>
          </cell>
          <cell r="T5382">
            <v>500</v>
          </cell>
        </row>
        <row r="5383">
          <cell r="C5383" t="str">
            <v>город Пермь</v>
          </cell>
          <cell r="D5383" t="str">
            <v>г. Пермь, ул. Калинина, д. 36</v>
          </cell>
          <cell r="E5383" t="b">
            <v>1</v>
          </cell>
          <cell r="F5383">
            <v>1974</v>
          </cell>
          <cell r="I5383" t="str">
            <v>плоская</v>
          </cell>
          <cell r="K5383" t="str">
            <v>имеется</v>
          </cell>
          <cell r="L5383">
            <v>5</v>
          </cell>
          <cell r="M5383">
            <v>6</v>
          </cell>
          <cell r="Q5383">
            <v>4982.6000000000004</v>
          </cell>
          <cell r="R5383">
            <v>4512.2</v>
          </cell>
          <cell r="S5383">
            <v>4406.8</v>
          </cell>
          <cell r="T5383">
            <v>190</v>
          </cell>
        </row>
        <row r="5384">
          <cell r="C5384" t="str">
            <v>город Пермь</v>
          </cell>
          <cell r="D5384" t="str">
            <v>г. Пермь, ул. Калинина, д. 39</v>
          </cell>
          <cell r="E5384" t="b">
            <v>1</v>
          </cell>
          <cell r="F5384">
            <v>1955</v>
          </cell>
          <cell r="H5384" t="str">
            <v>Шлакоблоки</v>
          </cell>
          <cell r="L5384">
            <v>2</v>
          </cell>
          <cell r="M5384">
            <v>3</v>
          </cell>
          <cell r="Q5384">
            <v>880</v>
          </cell>
          <cell r="R5384">
            <v>539.6</v>
          </cell>
          <cell r="S5384">
            <v>539.6</v>
          </cell>
          <cell r="T5384">
            <v>41</v>
          </cell>
        </row>
        <row r="5385">
          <cell r="C5385" t="str">
            <v>город Пермь</v>
          </cell>
          <cell r="D5385" t="str">
            <v>г. Пермь, ул. Калинина, д. 41</v>
          </cell>
          <cell r="E5385" t="b">
            <v>1</v>
          </cell>
          <cell r="F5385">
            <v>1954</v>
          </cell>
          <cell r="H5385" t="str">
            <v>Шлакоблок</v>
          </cell>
          <cell r="L5385">
            <v>2</v>
          </cell>
          <cell r="M5385">
            <v>2</v>
          </cell>
          <cell r="Q5385">
            <v>639.29999999999995</v>
          </cell>
          <cell r="R5385">
            <v>632.70000000000005</v>
          </cell>
          <cell r="S5385">
            <v>452.38</v>
          </cell>
          <cell r="T5385">
            <v>41</v>
          </cell>
        </row>
        <row r="5386">
          <cell r="C5386" t="str">
            <v>город Пермь</v>
          </cell>
          <cell r="D5386" t="str">
            <v>г. Пермь, ул. Калинина, д. 42</v>
          </cell>
          <cell r="E5386" t="b">
            <v>1</v>
          </cell>
          <cell r="F5386">
            <v>2016</v>
          </cell>
          <cell r="I5386" t="str">
            <v>плоская</v>
          </cell>
          <cell r="J5386" t="str">
            <v>ГАЗ</v>
          </cell>
          <cell r="K5386" t="str">
            <v>имеется</v>
          </cell>
          <cell r="L5386">
            <v>16</v>
          </cell>
          <cell r="M5386">
            <v>4</v>
          </cell>
          <cell r="N5386">
            <v>8</v>
          </cell>
          <cell r="O5386">
            <v>4</v>
          </cell>
          <cell r="P5386">
            <v>4</v>
          </cell>
          <cell r="Q5386">
            <v>28090.799999999999</v>
          </cell>
          <cell r="R5386">
            <v>16629.7</v>
          </cell>
          <cell r="S5386">
            <v>16629.7</v>
          </cell>
          <cell r="T5386">
            <v>790</v>
          </cell>
        </row>
        <row r="5387">
          <cell r="C5387" t="str">
            <v>город Пермь</v>
          </cell>
          <cell r="D5387" t="str">
            <v>г. Пермь, ул. Калинина, д. 46</v>
          </cell>
          <cell r="E5387" t="b">
            <v>1</v>
          </cell>
          <cell r="F5387">
            <v>2016</v>
          </cell>
          <cell r="I5387" t="str">
            <v>плоская</v>
          </cell>
          <cell r="J5387" t="str">
            <v>ГАЗ</v>
          </cell>
          <cell r="K5387" t="str">
            <v>имеется</v>
          </cell>
          <cell r="L5387">
            <v>16</v>
          </cell>
          <cell r="M5387">
            <v>4</v>
          </cell>
          <cell r="N5387">
            <v>8</v>
          </cell>
          <cell r="O5387">
            <v>4</v>
          </cell>
          <cell r="P5387">
            <v>4</v>
          </cell>
          <cell r="Q5387">
            <v>22694</v>
          </cell>
          <cell r="R5387">
            <v>18847</v>
          </cell>
          <cell r="S5387">
            <v>22694</v>
          </cell>
          <cell r="T5387">
            <v>790</v>
          </cell>
        </row>
        <row r="5388">
          <cell r="C5388" t="str">
            <v>город Пермь</v>
          </cell>
          <cell r="D5388" t="str">
            <v>г. Пермь, ул. Калинина, д. 49</v>
          </cell>
          <cell r="E5388" t="b">
            <v>1</v>
          </cell>
          <cell r="F5388">
            <v>1954</v>
          </cell>
          <cell r="H5388" t="str">
            <v>Шлакоблок</v>
          </cell>
          <cell r="L5388">
            <v>2</v>
          </cell>
          <cell r="M5388">
            <v>3</v>
          </cell>
          <cell r="Q5388">
            <v>864.5</v>
          </cell>
          <cell r="R5388">
            <v>856.1</v>
          </cell>
          <cell r="S5388">
            <v>665.19</v>
          </cell>
          <cell r="T5388">
            <v>62</v>
          </cell>
        </row>
        <row r="5389">
          <cell r="C5389" t="str">
            <v>город Пермь</v>
          </cell>
          <cell r="D5389" t="str">
            <v>г. Пермь, ул. Калинина, д. 50</v>
          </cell>
          <cell r="E5389" t="b">
            <v>1</v>
          </cell>
          <cell r="F5389">
            <v>2013</v>
          </cell>
          <cell r="H5389" t="str">
            <v>Панели</v>
          </cell>
          <cell r="L5389">
            <v>10</v>
          </cell>
          <cell r="M5389">
            <v>2</v>
          </cell>
          <cell r="N5389">
            <v>2</v>
          </cell>
          <cell r="O5389">
            <v>2</v>
          </cell>
          <cell r="Q5389">
            <v>7443</v>
          </cell>
          <cell r="R5389">
            <v>5176.9000000000005</v>
          </cell>
          <cell r="S5389">
            <v>5139.1000000000004</v>
          </cell>
          <cell r="T5389">
            <v>210</v>
          </cell>
        </row>
        <row r="5390">
          <cell r="C5390" t="str">
            <v>город Пермь</v>
          </cell>
          <cell r="D5390" t="str">
            <v>г. Пермь, ул. Калинина, д. 52</v>
          </cell>
          <cell r="E5390" t="b">
            <v>1</v>
          </cell>
          <cell r="F5390">
            <v>2014</v>
          </cell>
          <cell r="I5390" t="str">
            <v>плоская</v>
          </cell>
          <cell r="J5390" t="str">
            <v>ГАЗ</v>
          </cell>
          <cell r="K5390" t="str">
            <v>имеется</v>
          </cell>
          <cell r="L5390">
            <v>10</v>
          </cell>
          <cell r="M5390">
            <v>2</v>
          </cell>
          <cell r="N5390">
            <v>2</v>
          </cell>
          <cell r="O5390">
            <v>2</v>
          </cell>
          <cell r="Q5390">
            <v>6280.2</v>
          </cell>
          <cell r="R5390">
            <v>5613.7</v>
          </cell>
          <cell r="S5390">
            <v>6280.2</v>
          </cell>
          <cell r="T5390">
            <v>102</v>
          </cell>
        </row>
        <row r="5391">
          <cell r="C5391" t="str">
            <v>город Пермь</v>
          </cell>
          <cell r="D5391" t="str">
            <v>г. Пермь, ул. Калинина, д. 60</v>
          </cell>
          <cell r="E5391" t="b">
            <v>1</v>
          </cell>
          <cell r="F5391">
            <v>2012</v>
          </cell>
          <cell r="H5391" t="str">
            <v>Газобетон</v>
          </cell>
          <cell r="L5391">
            <v>16</v>
          </cell>
          <cell r="M5391">
            <v>2</v>
          </cell>
          <cell r="N5391">
            <v>4</v>
          </cell>
          <cell r="O5391">
            <v>2</v>
          </cell>
          <cell r="P5391">
            <v>2</v>
          </cell>
          <cell r="Q5391">
            <v>13539.4</v>
          </cell>
          <cell r="R5391">
            <v>10090.300000000001</v>
          </cell>
          <cell r="S5391">
            <v>9850.1</v>
          </cell>
          <cell r="T5391">
            <v>333</v>
          </cell>
        </row>
        <row r="5392">
          <cell r="C5392" t="str">
            <v>город Пермь</v>
          </cell>
          <cell r="D5392" t="str">
            <v>г. Пермь, ул. Калинина, д. 64</v>
          </cell>
          <cell r="E5392" t="b">
            <v>1</v>
          </cell>
          <cell r="F5392">
            <v>2014</v>
          </cell>
          <cell r="H5392" t="str">
            <v>Газобетон</v>
          </cell>
          <cell r="L5392">
            <v>17</v>
          </cell>
          <cell r="M5392">
            <v>1</v>
          </cell>
          <cell r="N5392">
            <v>2</v>
          </cell>
          <cell r="O5392">
            <v>1</v>
          </cell>
          <cell r="P5392">
            <v>1</v>
          </cell>
          <cell r="Q5392">
            <v>8423.9</v>
          </cell>
          <cell r="R5392">
            <v>8423.9</v>
          </cell>
          <cell r="S5392">
            <v>6437.7</v>
          </cell>
          <cell r="T5392">
            <v>174</v>
          </cell>
        </row>
        <row r="5393">
          <cell r="C5393" t="str">
            <v>город Пермь</v>
          </cell>
          <cell r="D5393" t="str">
            <v>г. Пермь, ул. Калинина, д. 66</v>
          </cell>
          <cell r="E5393" t="b">
            <v>1</v>
          </cell>
          <cell r="F5393">
            <v>2019</v>
          </cell>
          <cell r="I5393" t="str">
            <v>плоская</v>
          </cell>
          <cell r="J5393" t="str">
            <v>ГАЗ</v>
          </cell>
          <cell r="K5393" t="str">
            <v>имеется</v>
          </cell>
          <cell r="L5393">
            <v>26</v>
          </cell>
          <cell r="M5393">
            <v>1</v>
          </cell>
          <cell r="N5393">
            <v>3</v>
          </cell>
          <cell r="O5393">
            <v>1</v>
          </cell>
          <cell r="P5393">
            <v>2</v>
          </cell>
          <cell r="Q5393">
            <v>16410</v>
          </cell>
          <cell r="R5393">
            <v>12485</v>
          </cell>
          <cell r="S5393">
            <v>16410</v>
          </cell>
          <cell r="T5393">
            <v>384</v>
          </cell>
        </row>
        <row r="5394">
          <cell r="C5394" t="str">
            <v>город Пермь</v>
          </cell>
          <cell r="D5394" t="str">
            <v>г. Пермь, ул. Калинина, д. 68</v>
          </cell>
          <cell r="E5394" t="b">
            <v>1</v>
          </cell>
          <cell r="F5394">
            <v>1968</v>
          </cell>
          <cell r="H5394" t="str">
            <v>Кирпич</v>
          </cell>
          <cell r="L5394">
            <v>5</v>
          </cell>
          <cell r="M5394">
            <v>6</v>
          </cell>
          <cell r="Q5394">
            <v>4926</v>
          </cell>
          <cell r="R5394">
            <v>4520.9000000000005</v>
          </cell>
          <cell r="S5394">
            <v>4352.1000000000004</v>
          </cell>
          <cell r="T5394">
            <v>234</v>
          </cell>
        </row>
        <row r="5395">
          <cell r="C5395" t="str">
            <v>город Пермь</v>
          </cell>
          <cell r="D5395" t="str">
            <v>г. Пермь, ул. Калинина, д. 74</v>
          </cell>
          <cell r="E5395" t="b">
            <v>1</v>
          </cell>
          <cell r="F5395">
            <v>1979</v>
          </cell>
          <cell r="H5395" t="str">
            <v>Кирпич</v>
          </cell>
          <cell r="L5395">
            <v>5</v>
          </cell>
          <cell r="M5395">
            <v>9</v>
          </cell>
          <cell r="Q5395">
            <v>7189.1</v>
          </cell>
          <cell r="R5395">
            <v>6387.7999999999993</v>
          </cell>
          <cell r="S5395">
            <v>5696.4</v>
          </cell>
          <cell r="T5395">
            <v>348</v>
          </cell>
        </row>
        <row r="5396">
          <cell r="C5396" t="str">
            <v>город Пермь</v>
          </cell>
          <cell r="D5396" t="str">
            <v>г. Пермь, ул. Калинина, д. 30А</v>
          </cell>
          <cell r="E5396" t="b">
            <v>1</v>
          </cell>
          <cell r="F5396">
            <v>1984</v>
          </cell>
          <cell r="H5396" t="str">
            <v>кирпич</v>
          </cell>
          <cell r="I5396" t="str">
            <v>плоская</v>
          </cell>
          <cell r="K5396" t="str">
            <v>имеется</v>
          </cell>
          <cell r="L5396">
            <v>5</v>
          </cell>
          <cell r="M5396">
            <v>8</v>
          </cell>
          <cell r="Q5396">
            <v>6046.3</v>
          </cell>
          <cell r="R5396">
            <v>5523.8</v>
          </cell>
          <cell r="S5396">
            <v>5523.8</v>
          </cell>
          <cell r="T5396">
            <v>266</v>
          </cell>
        </row>
        <row r="5397">
          <cell r="C5397" t="str">
            <v>город Пермь</v>
          </cell>
          <cell r="D5397" t="str">
            <v>г. Пермь, ул. Калинина, д. 32А</v>
          </cell>
          <cell r="E5397" t="b">
            <v>1</v>
          </cell>
          <cell r="F5397">
            <v>1990</v>
          </cell>
          <cell r="H5397" t="str">
            <v>панель</v>
          </cell>
          <cell r="I5397" t="str">
            <v>плоская</v>
          </cell>
          <cell r="L5397">
            <v>9</v>
          </cell>
          <cell r="M5397">
            <v>5</v>
          </cell>
          <cell r="N5397">
            <v>5</v>
          </cell>
          <cell r="O5397">
            <v>5</v>
          </cell>
          <cell r="Q5397">
            <v>9825</v>
          </cell>
          <cell r="R5397">
            <v>9825</v>
          </cell>
          <cell r="S5397">
            <v>6075.8</v>
          </cell>
        </row>
        <row r="5398">
          <cell r="C5398" t="str">
            <v>город Пермь</v>
          </cell>
          <cell r="D5398" t="str">
            <v>г. Пермь, ул. Калинина, д. 64А</v>
          </cell>
          <cell r="E5398" t="b">
            <v>1</v>
          </cell>
          <cell r="F5398">
            <v>2016</v>
          </cell>
          <cell r="I5398" t="str">
            <v>плоская</v>
          </cell>
          <cell r="J5398" t="str">
            <v>ГАЗ</v>
          </cell>
          <cell r="K5398" t="str">
            <v>имеется</v>
          </cell>
          <cell r="L5398">
            <v>17</v>
          </cell>
          <cell r="M5398">
            <v>1</v>
          </cell>
          <cell r="N5398">
            <v>2</v>
          </cell>
          <cell r="O5398">
            <v>1</v>
          </cell>
          <cell r="P5398">
            <v>1</v>
          </cell>
          <cell r="Q5398">
            <v>9468.1</v>
          </cell>
          <cell r="R5398">
            <v>7575.1</v>
          </cell>
          <cell r="S5398">
            <v>7982.5</v>
          </cell>
        </row>
        <row r="5399">
          <cell r="C5399" t="str">
            <v>город Пермь</v>
          </cell>
          <cell r="D5399" t="str">
            <v>г. Пермь, ул. Каляева, д. 11</v>
          </cell>
          <cell r="E5399" t="b">
            <v>1</v>
          </cell>
          <cell r="F5399">
            <v>2001</v>
          </cell>
          <cell r="H5399" t="str">
            <v>Панели</v>
          </cell>
          <cell r="L5399">
            <v>10</v>
          </cell>
          <cell r="M5399">
            <v>2</v>
          </cell>
          <cell r="N5399">
            <v>2</v>
          </cell>
          <cell r="O5399">
            <v>2</v>
          </cell>
          <cell r="Q5399">
            <v>4893.7</v>
          </cell>
          <cell r="R5399">
            <v>4014.6</v>
          </cell>
          <cell r="S5399">
            <v>3722.9</v>
          </cell>
          <cell r="T5399">
            <v>148</v>
          </cell>
        </row>
        <row r="5400">
          <cell r="C5400" t="str">
            <v>город Пермь</v>
          </cell>
          <cell r="D5400" t="str">
            <v>г. Пермь, ул. Каляева, д. 12</v>
          </cell>
          <cell r="E5400" t="b">
            <v>1</v>
          </cell>
          <cell r="F5400">
            <v>1986</v>
          </cell>
          <cell r="H5400" t="str">
            <v>Панель</v>
          </cell>
          <cell r="L5400">
            <v>5</v>
          </cell>
          <cell r="M5400">
            <v>8</v>
          </cell>
          <cell r="Q5400">
            <v>6004.5</v>
          </cell>
          <cell r="R5400">
            <v>5224.1000000000004</v>
          </cell>
          <cell r="S5400">
            <v>5224.1000000000004</v>
          </cell>
          <cell r="T5400">
            <v>300</v>
          </cell>
        </row>
        <row r="5401">
          <cell r="C5401" t="str">
            <v>город Пермь</v>
          </cell>
          <cell r="D5401" t="str">
            <v>г. Пермь, ул. Каляева, д. 14</v>
          </cell>
          <cell r="E5401" t="b">
            <v>1</v>
          </cell>
          <cell r="F5401">
            <v>1985</v>
          </cell>
          <cell r="I5401" t="str">
            <v>плоская</v>
          </cell>
          <cell r="K5401" t="str">
            <v>имеется</v>
          </cell>
          <cell r="L5401">
            <v>5</v>
          </cell>
          <cell r="M5401">
            <v>6</v>
          </cell>
          <cell r="Q5401">
            <v>4502.8</v>
          </cell>
          <cell r="R5401">
            <v>3935.6</v>
          </cell>
          <cell r="S5401">
            <v>4330</v>
          </cell>
          <cell r="T5401">
            <v>222</v>
          </cell>
        </row>
        <row r="5402">
          <cell r="C5402" t="str">
            <v>город Пермь</v>
          </cell>
          <cell r="D5402" t="str">
            <v>г. Пермь, ул. Каляева, д. 15</v>
          </cell>
          <cell r="E5402" t="b">
            <v>1</v>
          </cell>
          <cell r="F5402">
            <v>2019</v>
          </cell>
          <cell r="I5402" t="str">
            <v>плоская</v>
          </cell>
          <cell r="J5402" t="str">
            <v>ГАЗ</v>
          </cell>
          <cell r="K5402" t="str">
            <v>имеется</v>
          </cell>
          <cell r="L5402">
            <v>13</v>
          </cell>
          <cell r="M5402">
            <v>1</v>
          </cell>
          <cell r="N5402">
            <v>2</v>
          </cell>
          <cell r="O5402">
            <v>1</v>
          </cell>
          <cell r="P5402">
            <v>1</v>
          </cell>
          <cell r="Q5402">
            <v>7124</v>
          </cell>
          <cell r="R5402">
            <v>4494.7</v>
          </cell>
          <cell r="S5402">
            <v>7124</v>
          </cell>
        </row>
        <row r="5403">
          <cell r="C5403" t="str">
            <v>город Пермь</v>
          </cell>
          <cell r="D5403" t="str">
            <v>г. Пермь, ул. Каляева, д. 17</v>
          </cell>
          <cell r="E5403" t="b">
            <v>1</v>
          </cell>
          <cell r="F5403">
            <v>1989</v>
          </cell>
          <cell r="H5403" t="str">
            <v>кирпич</v>
          </cell>
          <cell r="I5403" t="str">
            <v>плоская</v>
          </cell>
          <cell r="L5403">
            <v>5</v>
          </cell>
          <cell r="M5403">
            <v>4</v>
          </cell>
          <cell r="Q5403">
            <v>3157.8</v>
          </cell>
          <cell r="R5403">
            <v>3157.8</v>
          </cell>
          <cell r="S5403">
            <v>2765.6</v>
          </cell>
          <cell r="T5403">
            <v>139</v>
          </cell>
        </row>
        <row r="5404">
          <cell r="C5404" t="str">
            <v>город Пермь</v>
          </cell>
          <cell r="D5404" t="str">
            <v>г. Пермь, ул. Каляева, д. 18</v>
          </cell>
          <cell r="E5404" t="b">
            <v>1</v>
          </cell>
          <cell r="F5404">
            <v>2011</v>
          </cell>
          <cell r="I5404" t="str">
            <v>плоская</v>
          </cell>
          <cell r="K5404" t="str">
            <v>имеется</v>
          </cell>
          <cell r="L5404">
            <v>10</v>
          </cell>
          <cell r="M5404">
            <v>7</v>
          </cell>
          <cell r="N5404">
            <v>7</v>
          </cell>
          <cell r="O5404">
            <v>7</v>
          </cell>
          <cell r="Q5404">
            <v>20846.400000000001</v>
          </cell>
          <cell r="R5404">
            <v>19066.400000000001</v>
          </cell>
          <cell r="S5404">
            <v>20787.5</v>
          </cell>
          <cell r="T5404">
            <v>364</v>
          </cell>
        </row>
        <row r="5405">
          <cell r="C5405" t="str">
            <v>город Пермь</v>
          </cell>
          <cell r="D5405" t="str">
            <v>г. Пермь, ул. Каляева, д. 20</v>
          </cell>
          <cell r="E5405" t="b">
            <v>1</v>
          </cell>
          <cell r="F5405">
            <v>2007</v>
          </cell>
          <cell r="H5405" t="str">
            <v>Панель</v>
          </cell>
          <cell r="L5405">
            <v>10</v>
          </cell>
          <cell r="M5405">
            <v>4</v>
          </cell>
          <cell r="N5405">
            <v>4</v>
          </cell>
          <cell r="O5405">
            <v>4</v>
          </cell>
          <cell r="Q5405">
            <v>13776.9</v>
          </cell>
          <cell r="R5405">
            <v>11510.4</v>
          </cell>
          <cell r="S5405">
            <v>10881.6</v>
          </cell>
          <cell r="T5405">
            <v>450</v>
          </cell>
        </row>
        <row r="5406">
          <cell r="C5406" t="str">
            <v>город Пермь</v>
          </cell>
          <cell r="D5406" t="str">
            <v>г. Пермь, ул. Каляева, д. 21</v>
          </cell>
          <cell r="E5406" t="b">
            <v>1</v>
          </cell>
          <cell r="F5406">
            <v>1981</v>
          </cell>
          <cell r="I5406" t="str">
            <v>плоская</v>
          </cell>
          <cell r="K5406" t="str">
            <v>не имеется</v>
          </cell>
          <cell r="L5406">
            <v>5</v>
          </cell>
          <cell r="M5406">
            <v>4</v>
          </cell>
          <cell r="Q5406">
            <v>3634.9</v>
          </cell>
          <cell r="R5406">
            <v>3362.7</v>
          </cell>
          <cell r="S5406">
            <v>3591.3</v>
          </cell>
          <cell r="T5406">
            <v>158</v>
          </cell>
        </row>
        <row r="5407">
          <cell r="C5407" t="str">
            <v>город Пермь</v>
          </cell>
          <cell r="D5407" t="str">
            <v>г. Пермь, ул. Каляева, д. 35</v>
          </cell>
          <cell r="E5407" t="b">
            <v>1</v>
          </cell>
          <cell r="F5407">
            <v>1976</v>
          </cell>
          <cell r="I5407" t="str">
            <v>плоская</v>
          </cell>
          <cell r="K5407" t="str">
            <v>имеется</v>
          </cell>
          <cell r="L5407">
            <v>5</v>
          </cell>
          <cell r="M5407">
            <v>8</v>
          </cell>
          <cell r="Q5407">
            <v>5891.8</v>
          </cell>
          <cell r="R5407">
            <v>5125.6000000000004</v>
          </cell>
          <cell r="S5407">
            <v>5891.8</v>
          </cell>
          <cell r="T5407">
            <v>255</v>
          </cell>
        </row>
        <row r="5408">
          <cell r="C5408" t="str">
            <v>город Пермь</v>
          </cell>
          <cell r="D5408" t="str">
            <v>г. Пермь, ул. Каляева, д. 11/1</v>
          </cell>
          <cell r="E5408" t="b">
            <v>1</v>
          </cell>
          <cell r="F5408">
            <v>41852</v>
          </cell>
          <cell r="I5408" t="str">
            <v>плоская</v>
          </cell>
          <cell r="J5408" t="str">
            <v>ГАЗ</v>
          </cell>
          <cell r="K5408" t="str">
            <v>не имеется</v>
          </cell>
          <cell r="L5408">
            <v>10</v>
          </cell>
          <cell r="M5408">
            <v>2</v>
          </cell>
          <cell r="N5408">
            <v>2</v>
          </cell>
          <cell r="O5408">
            <v>2</v>
          </cell>
          <cell r="Q5408">
            <v>5252</v>
          </cell>
          <cell r="R5408">
            <v>4390</v>
          </cell>
          <cell r="S5408">
            <v>5252</v>
          </cell>
          <cell r="T5408">
            <v>201</v>
          </cell>
        </row>
        <row r="5409">
          <cell r="C5409" t="str">
            <v>город Пермь</v>
          </cell>
          <cell r="D5409" t="str">
            <v>г. Пермь, ул. Камчатовская, д. 5</v>
          </cell>
          <cell r="E5409" t="b">
            <v>1</v>
          </cell>
          <cell r="F5409">
            <v>1994</v>
          </cell>
          <cell r="H5409" t="str">
            <v>Кирпич</v>
          </cell>
          <cell r="L5409">
            <v>5</v>
          </cell>
          <cell r="M5409">
            <v>2</v>
          </cell>
          <cell r="Q5409">
            <v>3277.7</v>
          </cell>
          <cell r="R5409">
            <v>2364.8000000000002</v>
          </cell>
          <cell r="S5409">
            <v>1057.8</v>
          </cell>
          <cell r="T5409">
            <v>130</v>
          </cell>
        </row>
        <row r="5410">
          <cell r="C5410" t="str">
            <v>город Пермь</v>
          </cell>
          <cell r="D5410" t="str">
            <v>г. Пермь, ул. Камчатовская, д. 18</v>
          </cell>
          <cell r="E5410" t="b">
            <v>1</v>
          </cell>
          <cell r="F5410">
            <v>2008</v>
          </cell>
          <cell r="I5410" t="str">
            <v>плоская</v>
          </cell>
          <cell r="K5410" t="str">
            <v>имеется</v>
          </cell>
          <cell r="L5410">
            <v>16</v>
          </cell>
          <cell r="M5410">
            <v>2</v>
          </cell>
          <cell r="N5410">
            <v>4</v>
          </cell>
          <cell r="Q5410">
            <v>14909.7</v>
          </cell>
          <cell r="R5410">
            <v>11503.1</v>
          </cell>
          <cell r="S5410">
            <v>3406</v>
          </cell>
          <cell r="T5410">
            <v>353</v>
          </cell>
        </row>
        <row r="5411">
          <cell r="C5411" t="str">
            <v>город Пермь</v>
          </cell>
          <cell r="D5411" t="str">
            <v>г. Пермь, ул. Камчатовская, д. 20</v>
          </cell>
          <cell r="E5411" t="b">
            <v>1</v>
          </cell>
          <cell r="F5411">
            <v>2007</v>
          </cell>
          <cell r="I5411" t="str">
            <v>плоская</v>
          </cell>
          <cell r="K5411" t="str">
            <v>имеется</v>
          </cell>
          <cell r="L5411">
            <v>16</v>
          </cell>
          <cell r="M5411">
            <v>2</v>
          </cell>
          <cell r="N5411">
            <v>4</v>
          </cell>
          <cell r="Q5411">
            <v>14998.7</v>
          </cell>
          <cell r="R5411">
            <v>11538.2</v>
          </cell>
          <cell r="S5411">
            <v>3408.8</v>
          </cell>
          <cell r="T5411">
            <v>336</v>
          </cell>
        </row>
        <row r="5412">
          <cell r="C5412" t="str">
            <v>город Пермь</v>
          </cell>
          <cell r="D5412" t="str">
            <v>г. Пермь, ул. Камышинская, д. 7</v>
          </cell>
          <cell r="E5412" t="b">
            <v>1</v>
          </cell>
          <cell r="F5412">
            <v>1962</v>
          </cell>
          <cell r="H5412" t="str">
            <v>Кирпич</v>
          </cell>
          <cell r="L5412">
            <v>4</v>
          </cell>
          <cell r="M5412">
            <v>2</v>
          </cell>
          <cell r="Q5412">
            <v>1747.5</v>
          </cell>
          <cell r="R5412">
            <v>1567.25</v>
          </cell>
          <cell r="S5412">
            <v>1096.75</v>
          </cell>
          <cell r="T5412">
            <v>60</v>
          </cell>
        </row>
        <row r="5413">
          <cell r="C5413" t="str">
            <v>город Пермь</v>
          </cell>
          <cell r="D5413" t="str">
            <v>г. Пермь, ул. Камышинская, д. 8</v>
          </cell>
          <cell r="E5413" t="b">
            <v>1</v>
          </cell>
          <cell r="F5413">
            <v>1969</v>
          </cell>
          <cell r="H5413" t="str">
            <v>Панели</v>
          </cell>
          <cell r="L5413">
            <v>5</v>
          </cell>
          <cell r="M5413">
            <v>4</v>
          </cell>
          <cell r="Q5413">
            <v>2580</v>
          </cell>
          <cell r="R5413">
            <v>2399.75</v>
          </cell>
          <cell r="S5413">
            <v>1576.75</v>
          </cell>
          <cell r="T5413">
            <v>181</v>
          </cell>
        </row>
        <row r="5414">
          <cell r="C5414" t="str">
            <v>город Пермь</v>
          </cell>
          <cell r="D5414" t="str">
            <v>г. Пермь, ул. Камышинская, д. 10</v>
          </cell>
          <cell r="E5414" t="b">
            <v>1</v>
          </cell>
          <cell r="F5414">
            <v>1959</v>
          </cell>
          <cell r="H5414" t="str">
            <v>Кирпич</v>
          </cell>
          <cell r="L5414">
            <v>2</v>
          </cell>
          <cell r="M5414">
            <v>2</v>
          </cell>
          <cell r="Q5414">
            <v>6291</v>
          </cell>
          <cell r="R5414">
            <v>394.6</v>
          </cell>
          <cell r="S5414">
            <v>394.6</v>
          </cell>
          <cell r="T5414">
            <v>46</v>
          </cell>
        </row>
        <row r="5415">
          <cell r="C5415" t="str">
            <v>город Пермь</v>
          </cell>
          <cell r="D5415" t="str">
            <v>г. Пермь, ул. Камышинская, д. 12</v>
          </cell>
          <cell r="E5415" t="b">
            <v>1</v>
          </cell>
          <cell r="F5415">
            <v>1960</v>
          </cell>
          <cell r="H5415" t="str">
            <v>Кирпич</v>
          </cell>
          <cell r="L5415">
            <v>3</v>
          </cell>
          <cell r="M5415">
            <v>3</v>
          </cell>
          <cell r="Q5415">
            <v>971.7</v>
          </cell>
          <cell r="R5415">
            <v>971.7</v>
          </cell>
          <cell r="S5415">
            <v>971.7</v>
          </cell>
          <cell r="T5415">
            <v>46</v>
          </cell>
        </row>
        <row r="5416">
          <cell r="C5416" t="str">
            <v>город Пермь</v>
          </cell>
          <cell r="D5416" t="str">
            <v>г. Пермь, ул. Камышинская, д. 15</v>
          </cell>
          <cell r="E5416" t="b">
            <v>1</v>
          </cell>
          <cell r="F5416">
            <v>1988</v>
          </cell>
          <cell r="H5416" t="str">
            <v>Панель</v>
          </cell>
          <cell r="L5416">
            <v>9</v>
          </cell>
          <cell r="M5416">
            <v>7</v>
          </cell>
          <cell r="N5416">
            <v>7</v>
          </cell>
          <cell r="O5416">
            <v>7</v>
          </cell>
          <cell r="Q5416">
            <v>18491</v>
          </cell>
          <cell r="R5416">
            <v>16596</v>
          </cell>
          <cell r="S5416">
            <v>16596</v>
          </cell>
          <cell r="T5416">
            <v>1106</v>
          </cell>
        </row>
        <row r="5417">
          <cell r="C5417" t="str">
            <v>город Пермь</v>
          </cell>
          <cell r="D5417" t="str">
            <v>г. Пермь, ул. Камышинская, д. 11А</v>
          </cell>
          <cell r="E5417" t="b">
            <v>1</v>
          </cell>
          <cell r="F5417">
            <v>1961</v>
          </cell>
          <cell r="H5417" t="str">
            <v>Кирпич</v>
          </cell>
          <cell r="L5417">
            <v>3</v>
          </cell>
          <cell r="M5417">
            <v>2</v>
          </cell>
          <cell r="Q5417">
            <v>1006.8</v>
          </cell>
          <cell r="R5417">
            <v>719.09999999999991</v>
          </cell>
          <cell r="S5417">
            <v>644.29999999999995</v>
          </cell>
          <cell r="T5417">
            <v>52</v>
          </cell>
        </row>
        <row r="5418">
          <cell r="C5418" t="str">
            <v>город Пермь</v>
          </cell>
          <cell r="D5418" t="str">
            <v>г. Пермь, ул. Камышинская, д. 11Б</v>
          </cell>
          <cell r="E5418" t="b">
            <v>1</v>
          </cell>
          <cell r="F5418">
            <v>1962</v>
          </cell>
          <cell r="H5418" t="str">
            <v>Кирпич</v>
          </cell>
          <cell r="L5418">
            <v>4</v>
          </cell>
          <cell r="M5418">
            <v>3</v>
          </cell>
          <cell r="Q5418">
            <v>1308.5999999999999</v>
          </cell>
          <cell r="R5418">
            <v>1306.9000000000001</v>
          </cell>
          <cell r="S5418">
            <v>1231.7</v>
          </cell>
          <cell r="T5418">
            <v>62</v>
          </cell>
        </row>
        <row r="5419">
          <cell r="C5419" t="str">
            <v>город Пермь</v>
          </cell>
          <cell r="D5419" t="str">
            <v>г. Пермь, ул. Камышловская, д. 21</v>
          </cell>
          <cell r="E5419" t="b">
            <v>1</v>
          </cell>
          <cell r="F5419">
            <v>2013</v>
          </cell>
          <cell r="H5419" t="str">
            <v>Панельный</v>
          </cell>
          <cell r="I5419" t="str">
            <v>плоская</v>
          </cell>
          <cell r="K5419" t="str">
            <v>имеется</v>
          </cell>
          <cell r="L5419">
            <v>16</v>
          </cell>
          <cell r="M5419">
            <v>6</v>
          </cell>
          <cell r="N5419">
            <v>8</v>
          </cell>
          <cell r="O5419">
            <v>7</v>
          </cell>
          <cell r="P5419">
            <v>1</v>
          </cell>
          <cell r="Q5419">
            <v>25798.400000000001</v>
          </cell>
          <cell r="R5419">
            <v>20595.3</v>
          </cell>
          <cell r="S5419">
            <v>20595.28</v>
          </cell>
          <cell r="T5419">
            <v>780</v>
          </cell>
        </row>
        <row r="5420">
          <cell r="C5420" t="str">
            <v>город Пермь</v>
          </cell>
          <cell r="D5420" t="str">
            <v>г. Пермь, ул. Капитана Гастелло, д. 6</v>
          </cell>
          <cell r="E5420" t="b">
            <v>1</v>
          </cell>
          <cell r="F5420">
            <v>2023</v>
          </cell>
          <cell r="H5420" t="str">
            <v>Из мелких бетонных блоков</v>
          </cell>
          <cell r="I5420" t="str">
            <v>Плоская</v>
          </cell>
          <cell r="J5420" t="str">
            <v>ГАЗ</v>
          </cell>
          <cell r="K5420" t="str">
            <v>имеется</v>
          </cell>
          <cell r="L5420">
            <v>10</v>
          </cell>
          <cell r="M5420">
            <v>1</v>
          </cell>
          <cell r="N5420">
            <v>2</v>
          </cell>
          <cell r="P5420">
            <v>2</v>
          </cell>
          <cell r="Q5420">
            <v>5904.5</v>
          </cell>
        </row>
        <row r="5421">
          <cell r="C5421" t="str">
            <v>город Пермь</v>
          </cell>
          <cell r="D5421" t="str">
            <v>г. Пермь, ул. Капитана Гастелло, д. 7</v>
          </cell>
          <cell r="E5421" t="b">
            <v>1</v>
          </cell>
          <cell r="F5421">
            <v>2018</v>
          </cell>
          <cell r="H5421" t="str">
            <v>кирпич</v>
          </cell>
          <cell r="I5421" t="str">
            <v>плоская</v>
          </cell>
          <cell r="J5421" t="str">
            <v>ГАЗ</v>
          </cell>
          <cell r="K5421" t="str">
            <v>имеется</v>
          </cell>
          <cell r="L5421">
            <v>9</v>
          </cell>
          <cell r="M5421">
            <v>1</v>
          </cell>
          <cell r="N5421">
            <v>1</v>
          </cell>
          <cell r="O5421">
            <v>1</v>
          </cell>
          <cell r="Q5421">
            <v>3483.2</v>
          </cell>
          <cell r="R5421">
            <v>2468.6</v>
          </cell>
          <cell r="S5421">
            <v>394.1</v>
          </cell>
        </row>
        <row r="5422">
          <cell r="C5422" t="str">
            <v>город Пермь</v>
          </cell>
          <cell r="D5422" t="str">
            <v>г. Пермь, ул. Капитана Гастелло, д. 10</v>
          </cell>
          <cell r="E5422" t="b">
            <v>1</v>
          </cell>
          <cell r="F5422">
            <v>2016</v>
          </cell>
          <cell r="H5422" t="str">
            <v>панель</v>
          </cell>
          <cell r="I5422" t="str">
            <v>плоская</v>
          </cell>
          <cell r="J5422" t="str">
            <v>ГАЗ</v>
          </cell>
          <cell r="K5422" t="str">
            <v>имеется</v>
          </cell>
          <cell r="L5422">
            <v>18</v>
          </cell>
          <cell r="M5422">
            <v>2</v>
          </cell>
          <cell r="N5422">
            <v>4</v>
          </cell>
          <cell r="O5422">
            <v>2</v>
          </cell>
          <cell r="P5422">
            <v>2</v>
          </cell>
          <cell r="Q5422">
            <v>13431</v>
          </cell>
          <cell r="R5422">
            <v>9024.7999999999993</v>
          </cell>
          <cell r="S5422">
            <v>2271.9</v>
          </cell>
        </row>
        <row r="5423">
          <cell r="C5423" t="str">
            <v>город Пермь</v>
          </cell>
          <cell r="D5423" t="str">
            <v>г. Пермь, ул. Капитана Пирожкова, д. 25</v>
          </cell>
          <cell r="E5423" t="b">
            <v>1</v>
          </cell>
          <cell r="F5423">
            <v>1962</v>
          </cell>
          <cell r="H5423" t="str">
            <v>Кирпич</v>
          </cell>
          <cell r="L5423">
            <v>2</v>
          </cell>
          <cell r="M5423">
            <v>2</v>
          </cell>
          <cell r="Q5423">
            <v>719.7</v>
          </cell>
          <cell r="R5423">
            <v>619.70000000000005</v>
          </cell>
          <cell r="S5423">
            <v>619.70000000000005</v>
          </cell>
          <cell r="T5423">
            <v>27</v>
          </cell>
        </row>
        <row r="5424">
          <cell r="C5424" t="str">
            <v>город Пермь</v>
          </cell>
          <cell r="D5424" t="str">
            <v>г. Пермь, ул. Капитана Пирожкова, д. 32</v>
          </cell>
          <cell r="E5424" t="b">
            <v>1</v>
          </cell>
          <cell r="F5424">
            <v>1962</v>
          </cell>
          <cell r="L5424">
            <v>5</v>
          </cell>
          <cell r="M5424">
            <v>3</v>
          </cell>
          <cell r="Q5424">
            <v>3218.7</v>
          </cell>
          <cell r="R5424">
            <v>2999.5</v>
          </cell>
          <cell r="S5424">
            <v>2699.55</v>
          </cell>
        </row>
        <row r="5425">
          <cell r="C5425" t="str">
            <v>город Пермь</v>
          </cell>
          <cell r="D5425" t="str">
            <v>г. Пермь, ул. Капитана Пирожкова, д. 36</v>
          </cell>
          <cell r="E5425" t="b">
            <v>1</v>
          </cell>
          <cell r="F5425">
            <v>1968</v>
          </cell>
          <cell r="I5425" t="str">
            <v>плоская</v>
          </cell>
          <cell r="J5425" t="str">
            <v>ГВС</v>
          </cell>
          <cell r="K5425" t="str">
            <v>имеется</v>
          </cell>
          <cell r="L5425">
            <v>5</v>
          </cell>
          <cell r="M5425">
            <v>8</v>
          </cell>
          <cell r="Q5425">
            <v>8003.9</v>
          </cell>
          <cell r="R5425">
            <v>6145.1</v>
          </cell>
          <cell r="S5425">
            <v>7851</v>
          </cell>
        </row>
        <row r="5426">
          <cell r="C5426" t="str">
            <v>город Пермь</v>
          </cell>
          <cell r="D5426" t="str">
            <v>г. Пермь, ул. Капитана Пирожкова, д. 40</v>
          </cell>
          <cell r="E5426" t="b">
            <v>1</v>
          </cell>
          <cell r="F5426">
            <v>1965</v>
          </cell>
          <cell r="H5426" t="str">
            <v>Кирпич</v>
          </cell>
          <cell r="L5426">
            <v>5</v>
          </cell>
          <cell r="M5426">
            <v>3</v>
          </cell>
          <cell r="Q5426">
            <v>2739.8</v>
          </cell>
          <cell r="R5426">
            <v>2517.2999999999997</v>
          </cell>
          <cell r="S5426">
            <v>2360.6999999999998</v>
          </cell>
          <cell r="T5426">
            <v>127</v>
          </cell>
        </row>
        <row r="5427">
          <cell r="C5427" t="str">
            <v>город Пермь</v>
          </cell>
          <cell r="D5427" t="str">
            <v>г. Пермь, ул. Капитанская, д. 12</v>
          </cell>
          <cell r="E5427" t="b">
            <v>1</v>
          </cell>
          <cell r="F5427" t="str">
            <v>2001-2004</v>
          </cell>
          <cell r="H5427" t="str">
            <v>Бетон</v>
          </cell>
          <cell r="L5427">
            <v>10</v>
          </cell>
          <cell r="M5427">
            <v>5</v>
          </cell>
          <cell r="N5427">
            <v>5</v>
          </cell>
          <cell r="O5427">
            <v>5</v>
          </cell>
          <cell r="Q5427">
            <v>18831.825000000001</v>
          </cell>
          <cell r="R5427">
            <v>16375.5</v>
          </cell>
          <cell r="S5427">
            <v>16375.5</v>
          </cell>
          <cell r="T5427">
            <v>521</v>
          </cell>
        </row>
        <row r="5428">
          <cell r="C5428" t="str">
            <v>город Пермь</v>
          </cell>
          <cell r="D5428" t="str">
            <v>г. Пермь, ул. Карбышева, д. 4</v>
          </cell>
          <cell r="E5428" t="b">
            <v>1</v>
          </cell>
          <cell r="F5428">
            <v>1963</v>
          </cell>
          <cell r="H5428" t="str">
            <v>Кирпич</v>
          </cell>
          <cell r="L5428">
            <v>5</v>
          </cell>
          <cell r="M5428">
            <v>4</v>
          </cell>
          <cell r="Q5428">
            <v>3497.4</v>
          </cell>
          <cell r="R5428">
            <v>1672.4</v>
          </cell>
          <cell r="S5428">
            <v>1672.4</v>
          </cell>
          <cell r="T5428">
            <v>178</v>
          </cell>
        </row>
        <row r="5429">
          <cell r="C5429" t="str">
            <v>город Пермь</v>
          </cell>
          <cell r="D5429" t="str">
            <v>г. Пермь, ул. Карбышева, д. 6</v>
          </cell>
          <cell r="E5429" t="b">
            <v>1</v>
          </cell>
          <cell r="F5429">
            <v>2009</v>
          </cell>
          <cell r="I5429" t="str">
            <v>плоская</v>
          </cell>
          <cell r="L5429">
            <v>18</v>
          </cell>
          <cell r="M5429">
            <v>1</v>
          </cell>
          <cell r="N5429">
            <v>2</v>
          </cell>
          <cell r="O5429">
            <v>1</v>
          </cell>
          <cell r="P5429">
            <v>1</v>
          </cell>
          <cell r="Q5429">
            <v>10393.299999999999</v>
          </cell>
          <cell r="R5429">
            <v>7258.9</v>
          </cell>
          <cell r="S5429">
            <v>7258.9</v>
          </cell>
        </row>
        <row r="5430">
          <cell r="C5430" t="str">
            <v>город Пермь</v>
          </cell>
          <cell r="D5430" t="str">
            <v>г. Пермь, ул. Карбышева, д. 8</v>
          </cell>
          <cell r="E5430" t="b">
            <v>1</v>
          </cell>
          <cell r="F5430">
            <v>1957</v>
          </cell>
          <cell r="H5430" t="str">
            <v>Шлакоблок</v>
          </cell>
          <cell r="L5430">
            <v>2</v>
          </cell>
          <cell r="M5430">
            <v>2</v>
          </cell>
          <cell r="Q5430">
            <v>850.4</v>
          </cell>
          <cell r="R5430">
            <v>734.19999999999993</v>
          </cell>
          <cell r="S5430">
            <v>734.2</v>
          </cell>
          <cell r="T5430">
            <v>29</v>
          </cell>
        </row>
        <row r="5431">
          <cell r="C5431" t="str">
            <v>город Пермь</v>
          </cell>
          <cell r="D5431" t="str">
            <v>г. Пермь, ул. Карбышева, д. 10</v>
          </cell>
          <cell r="E5431" t="b">
            <v>1</v>
          </cell>
          <cell r="F5431">
            <v>1953</v>
          </cell>
          <cell r="H5431" t="str">
            <v>Кирпич</v>
          </cell>
          <cell r="L5431">
            <v>3</v>
          </cell>
          <cell r="M5431">
            <v>3</v>
          </cell>
          <cell r="Q5431">
            <v>2051</v>
          </cell>
          <cell r="R5431">
            <v>1915</v>
          </cell>
          <cell r="S5431">
            <v>1898.72</v>
          </cell>
          <cell r="T5431">
            <v>53</v>
          </cell>
        </row>
        <row r="5432">
          <cell r="C5432" t="str">
            <v>город Пермь</v>
          </cell>
          <cell r="D5432" t="str">
            <v>г. Пермь, ул. Карбышева, д. 28</v>
          </cell>
          <cell r="E5432" t="b">
            <v>1</v>
          </cell>
          <cell r="F5432">
            <v>1958</v>
          </cell>
          <cell r="H5432" t="str">
            <v>Кирпич</v>
          </cell>
          <cell r="L5432">
            <v>2</v>
          </cell>
          <cell r="M5432">
            <v>2</v>
          </cell>
          <cell r="Q5432">
            <v>636.5</v>
          </cell>
          <cell r="R5432">
            <v>566.79999999999995</v>
          </cell>
          <cell r="S5432">
            <v>504.45</v>
          </cell>
          <cell r="T5432">
            <v>29</v>
          </cell>
        </row>
        <row r="5433">
          <cell r="C5433" t="str">
            <v>город Пермь</v>
          </cell>
          <cell r="D5433" t="str">
            <v>г. Пермь, ул. Карбышева, д. 30</v>
          </cell>
          <cell r="E5433" t="b">
            <v>1</v>
          </cell>
          <cell r="F5433">
            <v>1959</v>
          </cell>
          <cell r="H5433" t="str">
            <v>Кирпич</v>
          </cell>
          <cell r="L5433">
            <v>2</v>
          </cell>
          <cell r="M5433">
            <v>3</v>
          </cell>
          <cell r="Q5433">
            <v>4589.8999999999996</v>
          </cell>
          <cell r="R5433">
            <v>3956.4999999999995</v>
          </cell>
          <cell r="S5433">
            <v>3956.5</v>
          </cell>
          <cell r="T5433">
            <v>16</v>
          </cell>
        </row>
        <row r="5434">
          <cell r="C5434" t="str">
            <v>город Пермь</v>
          </cell>
          <cell r="D5434" t="str">
            <v>г. Пермь, ул. Карбышева, д. 32</v>
          </cell>
          <cell r="E5434" t="b">
            <v>1</v>
          </cell>
          <cell r="F5434">
            <v>1962</v>
          </cell>
          <cell r="H5434" t="str">
            <v>Кирпич</v>
          </cell>
          <cell r="L5434">
            <v>4</v>
          </cell>
          <cell r="M5434">
            <v>3</v>
          </cell>
          <cell r="Q5434">
            <v>2171.5</v>
          </cell>
          <cell r="R5434">
            <v>1504.3000000000002</v>
          </cell>
          <cell r="S5434">
            <v>1504.3</v>
          </cell>
          <cell r="T5434">
            <v>109</v>
          </cell>
        </row>
        <row r="5435">
          <cell r="C5435" t="str">
            <v>город Пермь</v>
          </cell>
          <cell r="D5435" t="str">
            <v>г. Пермь, ул. Карбышева, д. 38</v>
          </cell>
          <cell r="E5435" t="b">
            <v>1</v>
          </cell>
          <cell r="F5435">
            <v>1995</v>
          </cell>
          <cell r="I5435" t="str">
            <v>плоская</v>
          </cell>
          <cell r="L5435">
            <v>10</v>
          </cell>
          <cell r="M5435">
            <v>2</v>
          </cell>
          <cell r="N5435">
            <v>2</v>
          </cell>
          <cell r="Q5435">
            <v>5240.7</v>
          </cell>
          <cell r="R5435">
            <v>4579</v>
          </cell>
          <cell r="S5435">
            <v>4579</v>
          </cell>
        </row>
        <row r="5436">
          <cell r="C5436" t="str">
            <v>город Пермь</v>
          </cell>
          <cell r="D5436" t="str">
            <v>г. Пермь, ул. Карбышева, д. 40</v>
          </cell>
          <cell r="E5436" t="b">
            <v>1</v>
          </cell>
          <cell r="F5436">
            <v>1992</v>
          </cell>
          <cell r="H5436" t="str">
            <v>Кирпич</v>
          </cell>
          <cell r="L5436">
            <v>10</v>
          </cell>
          <cell r="M5436">
            <v>4</v>
          </cell>
          <cell r="N5436">
            <v>4</v>
          </cell>
          <cell r="O5436">
            <v>4</v>
          </cell>
          <cell r="Q5436">
            <v>8019.6</v>
          </cell>
          <cell r="R5436">
            <v>7383.7000000000007</v>
          </cell>
          <cell r="S5436">
            <v>7383.7</v>
          </cell>
          <cell r="T5436">
            <v>365</v>
          </cell>
        </row>
        <row r="5437">
          <cell r="C5437" t="str">
            <v>город Пермь</v>
          </cell>
          <cell r="D5437" t="str">
            <v>г. Пермь, ул. Карбышева, д. 41</v>
          </cell>
          <cell r="E5437" t="b">
            <v>1</v>
          </cell>
          <cell r="F5437">
            <v>2017</v>
          </cell>
          <cell r="I5437" t="str">
            <v>плоская</v>
          </cell>
          <cell r="J5437" t="str">
            <v>ГАЗ</v>
          </cell>
          <cell r="K5437" t="str">
            <v>имеется</v>
          </cell>
          <cell r="L5437">
            <v>17</v>
          </cell>
          <cell r="M5437">
            <v>2</v>
          </cell>
          <cell r="N5437">
            <v>4</v>
          </cell>
          <cell r="O5437">
            <v>2</v>
          </cell>
          <cell r="P5437">
            <v>2</v>
          </cell>
          <cell r="Q5437">
            <v>23454.400000000001</v>
          </cell>
          <cell r="R5437">
            <v>21251.7</v>
          </cell>
          <cell r="S5437">
            <v>16663.400000000001</v>
          </cell>
          <cell r="T5437">
            <v>704</v>
          </cell>
        </row>
        <row r="5438">
          <cell r="C5438" t="str">
            <v>город Пермь</v>
          </cell>
          <cell r="D5438" t="str">
            <v>г. Пермь, ул. Карбышева, д. 42</v>
          </cell>
          <cell r="E5438" t="b">
            <v>1</v>
          </cell>
          <cell r="F5438">
            <v>1967</v>
          </cell>
          <cell r="H5438" t="str">
            <v>Кирпич</v>
          </cell>
          <cell r="L5438">
            <v>5</v>
          </cell>
          <cell r="M5438">
            <v>4</v>
          </cell>
          <cell r="Q5438">
            <v>3533.4</v>
          </cell>
          <cell r="R5438">
            <v>3221.3</v>
          </cell>
          <cell r="S5438">
            <v>3221.3</v>
          </cell>
          <cell r="T5438">
            <v>144</v>
          </cell>
        </row>
        <row r="5439">
          <cell r="C5439" t="str">
            <v>город Пермь</v>
          </cell>
          <cell r="D5439" t="str">
            <v>г. Пермь, ул. Карбышева, д. 44</v>
          </cell>
          <cell r="E5439" t="b">
            <v>1</v>
          </cell>
          <cell r="F5439">
            <v>1967</v>
          </cell>
          <cell r="H5439" t="str">
            <v>Кирпич</v>
          </cell>
          <cell r="L5439">
            <v>5</v>
          </cell>
          <cell r="M5439">
            <v>4</v>
          </cell>
          <cell r="Q5439">
            <v>4078.5</v>
          </cell>
          <cell r="R5439">
            <v>3770.9</v>
          </cell>
          <cell r="S5439">
            <v>3123.5</v>
          </cell>
          <cell r="T5439">
            <v>133</v>
          </cell>
        </row>
        <row r="5440">
          <cell r="C5440" t="str">
            <v>город Пермь</v>
          </cell>
          <cell r="D5440" t="str">
            <v>г. Пермь, ул. Карбышева, д. 46</v>
          </cell>
          <cell r="E5440" t="b">
            <v>1</v>
          </cell>
          <cell r="F5440">
            <v>1967</v>
          </cell>
          <cell r="H5440" t="str">
            <v>Кирпич</v>
          </cell>
          <cell r="L5440">
            <v>5</v>
          </cell>
          <cell r="M5440">
            <v>6</v>
          </cell>
          <cell r="Q5440">
            <v>5227.8</v>
          </cell>
          <cell r="R5440">
            <v>4812</v>
          </cell>
          <cell r="S5440">
            <v>4750</v>
          </cell>
          <cell r="T5440">
            <v>253</v>
          </cell>
        </row>
        <row r="5441">
          <cell r="C5441" t="str">
            <v>город Пермь</v>
          </cell>
          <cell r="D5441" t="str">
            <v>г. Пермь, ул. Карбышева, д. 48</v>
          </cell>
          <cell r="E5441" t="b">
            <v>1</v>
          </cell>
          <cell r="F5441">
            <v>1966</v>
          </cell>
          <cell r="I5441" t="str">
            <v>скатная</v>
          </cell>
          <cell r="K5441" t="str">
            <v>имеется</v>
          </cell>
          <cell r="L5441">
            <v>5</v>
          </cell>
          <cell r="M5441">
            <v>4</v>
          </cell>
          <cell r="Q5441">
            <v>3948.3</v>
          </cell>
          <cell r="R5441">
            <v>2574.4</v>
          </cell>
          <cell r="S5441">
            <v>2529.9</v>
          </cell>
        </row>
        <row r="5442">
          <cell r="C5442" t="str">
            <v>город Пермь</v>
          </cell>
          <cell r="D5442" t="str">
            <v>г. Пермь, ул. Карбышева, д. 49А</v>
          </cell>
          <cell r="E5442" t="b">
            <v>1</v>
          </cell>
          <cell r="F5442">
            <v>2022</v>
          </cell>
          <cell r="H5442" t="str">
            <v>Из прочих материалов</v>
          </cell>
          <cell r="I5442" t="str">
            <v>плоская</v>
          </cell>
          <cell r="J5442" t="str">
            <v>ГАЗ</v>
          </cell>
          <cell r="L5442">
            <v>25</v>
          </cell>
          <cell r="M5442">
            <v>3</v>
          </cell>
          <cell r="N5442">
            <v>3</v>
          </cell>
          <cell r="P5442">
            <v>3</v>
          </cell>
          <cell r="Q5442">
            <v>37651.5</v>
          </cell>
          <cell r="R5442">
            <v>37651.5</v>
          </cell>
          <cell r="S5442">
            <v>27927</v>
          </cell>
        </row>
        <row r="5443">
          <cell r="C5443" t="str">
            <v>город Пермь</v>
          </cell>
          <cell r="D5443" t="str">
            <v>г. Пермь, ул. Карбышева, д. 50</v>
          </cell>
          <cell r="E5443" t="b">
            <v>1</v>
          </cell>
          <cell r="F5443">
            <v>1964</v>
          </cell>
          <cell r="H5443" t="str">
            <v>Кирпич</v>
          </cell>
          <cell r="L5443">
            <v>5</v>
          </cell>
          <cell r="M5443">
            <v>2</v>
          </cell>
          <cell r="Q5443">
            <v>2344.9</v>
          </cell>
          <cell r="R5443">
            <v>1812.4</v>
          </cell>
          <cell r="S5443">
            <v>1560.9</v>
          </cell>
          <cell r="T5443">
            <v>40</v>
          </cell>
        </row>
        <row r="5444">
          <cell r="C5444" t="str">
            <v>город Пермь</v>
          </cell>
          <cell r="D5444" t="str">
            <v>г. Пермь, ул. Карбышева, д. 74</v>
          </cell>
          <cell r="E5444" t="b">
            <v>1</v>
          </cell>
          <cell r="F5444">
            <v>1989</v>
          </cell>
          <cell r="H5444" t="str">
            <v>Панель</v>
          </cell>
          <cell r="L5444">
            <v>9</v>
          </cell>
          <cell r="M5444">
            <v>5</v>
          </cell>
          <cell r="N5444">
            <v>5</v>
          </cell>
          <cell r="O5444">
            <v>5</v>
          </cell>
          <cell r="Q5444">
            <v>11107</v>
          </cell>
          <cell r="R5444">
            <v>9914.2000000000007</v>
          </cell>
          <cell r="S5444">
            <v>9914.2000000000007</v>
          </cell>
          <cell r="T5444">
            <v>464</v>
          </cell>
        </row>
        <row r="5445">
          <cell r="C5445" t="str">
            <v>город Пермь</v>
          </cell>
          <cell r="D5445" t="str">
            <v>г. Пермь, ул. Карбышева, д. 86</v>
          </cell>
          <cell r="E5445" t="b">
            <v>1</v>
          </cell>
          <cell r="F5445">
            <v>1987</v>
          </cell>
          <cell r="H5445" t="str">
            <v>Панель</v>
          </cell>
          <cell r="L5445">
            <v>9</v>
          </cell>
          <cell r="M5445">
            <v>2</v>
          </cell>
          <cell r="N5445">
            <v>2</v>
          </cell>
          <cell r="O5445">
            <v>2</v>
          </cell>
          <cell r="Q5445">
            <v>6540.1</v>
          </cell>
          <cell r="R5445">
            <v>3582.9</v>
          </cell>
          <cell r="S5445">
            <v>3557.8</v>
          </cell>
          <cell r="T5445">
            <v>281</v>
          </cell>
        </row>
        <row r="5446">
          <cell r="C5446" t="str">
            <v>город Пермь</v>
          </cell>
          <cell r="D5446" t="str">
            <v>г. Пермь, ул. Карбышева, д. 88</v>
          </cell>
          <cell r="E5446" t="b">
            <v>1</v>
          </cell>
          <cell r="F5446">
            <v>1992</v>
          </cell>
          <cell r="H5446" t="str">
            <v>Панель</v>
          </cell>
          <cell r="L5446">
            <v>9</v>
          </cell>
          <cell r="M5446">
            <v>3</v>
          </cell>
          <cell r="N5446">
            <v>3</v>
          </cell>
          <cell r="O5446">
            <v>3</v>
          </cell>
          <cell r="Q5446">
            <v>8454.4</v>
          </cell>
          <cell r="R5446">
            <v>7219.4</v>
          </cell>
          <cell r="S5446">
            <v>7219.4</v>
          </cell>
          <cell r="T5446">
            <v>342</v>
          </cell>
        </row>
        <row r="5447">
          <cell r="C5447" t="str">
            <v>город Пермь</v>
          </cell>
          <cell r="D5447" t="str">
            <v>г. Пермь, ул. Карбышева, д. 47А</v>
          </cell>
          <cell r="E5447" t="b">
            <v>1</v>
          </cell>
          <cell r="F5447">
            <v>2017</v>
          </cell>
          <cell r="I5447" t="str">
            <v>плоская</v>
          </cell>
          <cell r="J5447" t="str">
            <v>ГАЗ</v>
          </cell>
          <cell r="K5447" t="str">
            <v>имеется</v>
          </cell>
          <cell r="L5447">
            <v>17</v>
          </cell>
          <cell r="M5447">
            <v>1</v>
          </cell>
          <cell r="N5447">
            <v>2</v>
          </cell>
          <cell r="O5447">
            <v>1</v>
          </cell>
          <cell r="P5447">
            <v>1</v>
          </cell>
          <cell r="Q5447">
            <v>7347.8</v>
          </cell>
          <cell r="R5447">
            <v>5426.2</v>
          </cell>
          <cell r="S5447">
            <v>5353.3</v>
          </cell>
          <cell r="T5447">
            <v>133</v>
          </cell>
        </row>
        <row r="5448">
          <cell r="C5448" t="str">
            <v>город Пермь</v>
          </cell>
          <cell r="D5448" t="str">
            <v>г. Пермь, ул. Карбышева, д. 47Б</v>
          </cell>
          <cell r="E5448" t="b">
            <v>1</v>
          </cell>
          <cell r="F5448">
            <v>2019</v>
          </cell>
          <cell r="I5448" t="str">
            <v>плоская</v>
          </cell>
          <cell r="J5448" t="str">
            <v>ГАЗ</v>
          </cell>
          <cell r="K5448" t="str">
            <v>имеется</v>
          </cell>
          <cell r="L5448">
            <v>23</v>
          </cell>
          <cell r="M5448">
            <v>1</v>
          </cell>
          <cell r="N5448">
            <v>4</v>
          </cell>
          <cell r="O5448">
            <v>2</v>
          </cell>
          <cell r="P5448">
            <v>2</v>
          </cell>
          <cell r="Q5448">
            <v>15431.35</v>
          </cell>
          <cell r="R5448">
            <v>11184.2</v>
          </cell>
          <cell r="S5448">
            <v>5847.89</v>
          </cell>
          <cell r="T5448">
            <v>138</v>
          </cell>
        </row>
        <row r="5449">
          <cell r="C5449" t="str">
            <v>город Пермь</v>
          </cell>
          <cell r="D5449" t="str">
            <v>г. Пермь, ул. Карбышева, д. 76/1</v>
          </cell>
          <cell r="E5449" t="b">
            <v>1</v>
          </cell>
          <cell r="F5449">
            <v>1986</v>
          </cell>
          <cell r="I5449" t="str">
            <v>плоская</v>
          </cell>
          <cell r="K5449" t="str">
            <v>имеется</v>
          </cell>
          <cell r="L5449">
            <v>5</v>
          </cell>
          <cell r="M5449">
            <v>4</v>
          </cell>
          <cell r="Q5449">
            <v>2926.5</v>
          </cell>
          <cell r="R5449">
            <v>2546</v>
          </cell>
          <cell r="S5449">
            <v>2291.4</v>
          </cell>
        </row>
        <row r="5450">
          <cell r="C5450" t="str">
            <v>город Пермь</v>
          </cell>
          <cell r="D5450" t="str">
            <v>г. Пермь, ул. Карбышева, д. 76/2</v>
          </cell>
          <cell r="E5450" t="b">
            <v>1</v>
          </cell>
          <cell r="F5450">
            <v>1984</v>
          </cell>
          <cell r="L5450">
            <v>5</v>
          </cell>
          <cell r="M5450">
            <v>1</v>
          </cell>
          <cell r="Q5450">
            <v>808.2</v>
          </cell>
          <cell r="R5450">
            <v>607.29999999999995</v>
          </cell>
          <cell r="S5450">
            <v>607.29999999999995</v>
          </cell>
        </row>
        <row r="5451">
          <cell r="C5451" t="str">
            <v>город Пермь</v>
          </cell>
          <cell r="D5451" t="str">
            <v>г. Пермь, ул. Карбышева, д. 76/3</v>
          </cell>
          <cell r="E5451" t="b">
            <v>0</v>
          </cell>
          <cell r="F5451">
            <v>1984</v>
          </cell>
          <cell r="I5451" t="str">
            <v>плоская</v>
          </cell>
          <cell r="K5451" t="str">
            <v>имеется</v>
          </cell>
          <cell r="L5451">
            <v>5</v>
          </cell>
          <cell r="M5451">
            <v>8</v>
          </cell>
          <cell r="Q5451">
            <v>3897.4</v>
          </cell>
          <cell r="R5451">
            <v>5182.8999999999996</v>
          </cell>
          <cell r="S5451">
            <v>5421.5</v>
          </cell>
          <cell r="T5451">
            <v>97</v>
          </cell>
        </row>
        <row r="5452">
          <cell r="C5452" t="str">
            <v>город Пермь</v>
          </cell>
          <cell r="D5452" t="str">
            <v>г. Пермь, ул. Карбышева, д. 78/1</v>
          </cell>
          <cell r="E5452" t="b">
            <v>1</v>
          </cell>
          <cell r="F5452">
            <v>1983</v>
          </cell>
          <cell r="G5452">
            <v>2008</v>
          </cell>
          <cell r="H5452" t="str">
            <v>Панели</v>
          </cell>
          <cell r="L5452">
            <v>9</v>
          </cell>
          <cell r="M5452">
            <v>6</v>
          </cell>
          <cell r="N5452">
            <v>6</v>
          </cell>
          <cell r="O5452">
            <v>6</v>
          </cell>
          <cell r="Q5452">
            <v>12889.5</v>
          </cell>
          <cell r="R5452">
            <v>10802</v>
          </cell>
          <cell r="S5452">
            <v>10802</v>
          </cell>
          <cell r="T5452">
            <v>440</v>
          </cell>
        </row>
        <row r="5453">
          <cell r="C5453" t="str">
            <v>город Пермь</v>
          </cell>
          <cell r="D5453" t="str">
            <v>г. Пермь, ул. Карбышева, д. 78/2</v>
          </cell>
          <cell r="E5453" t="b">
            <v>1</v>
          </cell>
          <cell r="F5453">
            <v>1983</v>
          </cell>
          <cell r="G5453">
            <v>2008</v>
          </cell>
          <cell r="H5453" t="str">
            <v>Панели</v>
          </cell>
          <cell r="L5453">
            <v>9</v>
          </cell>
          <cell r="M5453">
            <v>3</v>
          </cell>
          <cell r="N5453">
            <v>3</v>
          </cell>
          <cell r="O5453">
            <v>3</v>
          </cell>
          <cell r="Q5453">
            <v>6444.75</v>
          </cell>
          <cell r="R5453">
            <v>5401</v>
          </cell>
          <cell r="S5453">
            <v>5401</v>
          </cell>
          <cell r="T5453">
            <v>324</v>
          </cell>
        </row>
        <row r="5454">
          <cell r="C5454" t="str">
            <v>город Пермь</v>
          </cell>
          <cell r="D5454" t="str">
            <v>г. Пермь, ул. Карбышева, д. 78/3</v>
          </cell>
          <cell r="E5454" t="b">
            <v>1</v>
          </cell>
          <cell r="F5454">
            <v>1983</v>
          </cell>
          <cell r="H5454" t="str">
            <v>Панель</v>
          </cell>
          <cell r="L5454">
            <v>9</v>
          </cell>
          <cell r="M5454">
            <v>4</v>
          </cell>
          <cell r="N5454">
            <v>4</v>
          </cell>
          <cell r="O5454">
            <v>4</v>
          </cell>
          <cell r="Q5454">
            <v>9054</v>
          </cell>
          <cell r="R5454">
            <v>6957</v>
          </cell>
          <cell r="S5454">
            <v>6957</v>
          </cell>
          <cell r="T5454">
            <v>384</v>
          </cell>
        </row>
        <row r="5455">
          <cell r="C5455" t="str">
            <v>город Пермь</v>
          </cell>
          <cell r="D5455" t="str">
            <v>г. Пермь, ул. Карбышева, д. 80/1</v>
          </cell>
          <cell r="E5455" t="b">
            <v>1</v>
          </cell>
          <cell r="F5455">
            <v>1985</v>
          </cell>
          <cell r="I5455" t="str">
            <v>плоская</v>
          </cell>
          <cell r="K5455" t="str">
            <v>имеется</v>
          </cell>
          <cell r="L5455">
            <v>5</v>
          </cell>
          <cell r="M5455">
            <v>6</v>
          </cell>
          <cell r="Q5455">
            <v>3878.6</v>
          </cell>
          <cell r="R5455">
            <v>3878.6</v>
          </cell>
          <cell r="S5455">
            <v>2611.1</v>
          </cell>
          <cell r="T5455">
            <v>180</v>
          </cell>
        </row>
        <row r="5456">
          <cell r="C5456" t="str">
            <v>город Пермь</v>
          </cell>
          <cell r="D5456" t="str">
            <v>г. Пермь, ул. Карбышева, д. 80/2</v>
          </cell>
          <cell r="E5456" t="b">
            <v>1</v>
          </cell>
          <cell r="F5456">
            <v>1985</v>
          </cell>
          <cell r="H5456" t="str">
            <v>Панель</v>
          </cell>
          <cell r="L5456">
            <v>5</v>
          </cell>
          <cell r="M5456">
            <v>4</v>
          </cell>
          <cell r="Q5456">
            <v>2963.8</v>
          </cell>
          <cell r="R5456">
            <v>2607.4</v>
          </cell>
          <cell r="S5456">
            <v>2607.4</v>
          </cell>
          <cell r="T5456">
            <v>132</v>
          </cell>
        </row>
        <row r="5457">
          <cell r="C5457" t="str">
            <v>город Пермь</v>
          </cell>
          <cell r="D5457" t="str">
            <v>г. Пермь, ул. Карбышева, д. 82/1</v>
          </cell>
          <cell r="E5457" t="b">
            <v>1</v>
          </cell>
          <cell r="F5457">
            <v>1983</v>
          </cell>
          <cell r="H5457" t="str">
            <v>Панель</v>
          </cell>
          <cell r="L5457">
            <v>9</v>
          </cell>
          <cell r="M5457">
            <v>4</v>
          </cell>
          <cell r="N5457">
            <v>4</v>
          </cell>
          <cell r="O5457">
            <v>4</v>
          </cell>
          <cell r="Q5457">
            <v>8691.7000000000007</v>
          </cell>
          <cell r="R5457">
            <v>7638.3000000000011</v>
          </cell>
          <cell r="S5457">
            <v>7638.3</v>
          </cell>
          <cell r="T5457">
            <v>438</v>
          </cell>
        </row>
        <row r="5458">
          <cell r="C5458" t="str">
            <v>город Пермь</v>
          </cell>
          <cell r="D5458" t="str">
            <v>г. Пермь, ул. Карбышева, д. 82/2</v>
          </cell>
          <cell r="E5458" t="b">
            <v>1</v>
          </cell>
          <cell r="F5458">
            <v>1983</v>
          </cell>
          <cell r="H5458" t="str">
            <v>Панели</v>
          </cell>
          <cell r="L5458">
            <v>9</v>
          </cell>
          <cell r="M5458">
            <v>2</v>
          </cell>
          <cell r="N5458">
            <v>2</v>
          </cell>
          <cell r="O5458">
            <v>2</v>
          </cell>
          <cell r="Q5458">
            <v>4356.7</v>
          </cell>
          <cell r="R5458">
            <v>3827.6</v>
          </cell>
          <cell r="S5458">
            <v>3827.6</v>
          </cell>
          <cell r="T5458">
            <v>208</v>
          </cell>
        </row>
        <row r="5459">
          <cell r="C5459" t="str">
            <v>город Пермь</v>
          </cell>
          <cell r="D5459" t="str">
            <v>г. Пермь, ул. Карбышева, д. 84/1</v>
          </cell>
          <cell r="E5459" t="b">
            <v>1</v>
          </cell>
          <cell r="F5459">
            <v>1983</v>
          </cell>
          <cell r="H5459" t="str">
            <v>панель</v>
          </cell>
          <cell r="I5459" t="str">
            <v>плоская</v>
          </cell>
          <cell r="K5459" t="str">
            <v>имеется</v>
          </cell>
          <cell r="L5459">
            <v>9</v>
          </cell>
          <cell r="M5459">
            <v>4</v>
          </cell>
          <cell r="N5459">
            <v>4</v>
          </cell>
          <cell r="Q5459">
            <v>7555.9</v>
          </cell>
          <cell r="R5459">
            <v>5190.8</v>
          </cell>
          <cell r="S5459">
            <v>4598.1000000000004</v>
          </cell>
          <cell r="T5459">
            <v>352</v>
          </cell>
        </row>
        <row r="5460">
          <cell r="C5460" t="str">
            <v>город Пермь</v>
          </cell>
          <cell r="D5460" t="str">
            <v>г. Пермь, ул. Карла Модераха, д. 6</v>
          </cell>
          <cell r="E5460" t="b">
            <v>1</v>
          </cell>
          <cell r="F5460">
            <v>2021</v>
          </cell>
          <cell r="H5460" t="str">
            <v>из прочих материалов</v>
          </cell>
          <cell r="I5460" t="str">
            <v>плоская</v>
          </cell>
          <cell r="L5460">
            <v>25</v>
          </cell>
          <cell r="M5460">
            <v>2</v>
          </cell>
          <cell r="N5460">
            <v>2</v>
          </cell>
          <cell r="P5460">
            <v>2</v>
          </cell>
          <cell r="Q5460">
            <v>34704.400000000001</v>
          </cell>
          <cell r="R5460">
            <v>34704.400000000001</v>
          </cell>
          <cell r="S5460">
            <v>22818.1</v>
          </cell>
        </row>
        <row r="5461">
          <cell r="C5461" t="str">
            <v>город Пермь</v>
          </cell>
          <cell r="D5461" t="str">
            <v>г. Пермь, ул. Карла Модераха, д. 8</v>
          </cell>
          <cell r="E5461" t="b">
            <v>1</v>
          </cell>
          <cell r="F5461">
            <v>2021</v>
          </cell>
          <cell r="H5461" t="str">
            <v>из прочих материалов</v>
          </cell>
          <cell r="I5461" t="str">
            <v>плоская</v>
          </cell>
          <cell r="L5461">
            <v>25</v>
          </cell>
          <cell r="M5461">
            <v>2</v>
          </cell>
          <cell r="N5461">
            <v>2</v>
          </cell>
          <cell r="P5461">
            <v>2</v>
          </cell>
          <cell r="Q5461">
            <v>34572.400000000001</v>
          </cell>
          <cell r="R5461">
            <v>34572.400000000001</v>
          </cell>
          <cell r="S5461">
            <v>22716</v>
          </cell>
        </row>
        <row r="5462">
          <cell r="C5462" t="str">
            <v>город Пермь</v>
          </cell>
          <cell r="D5462" t="str">
            <v>г. Пермь, ул. Карпинского, д. 14</v>
          </cell>
          <cell r="E5462" t="b">
            <v>1</v>
          </cell>
          <cell r="F5462">
            <v>2020</v>
          </cell>
          <cell r="H5462" t="str">
            <v>из прочих материалов</v>
          </cell>
          <cell r="I5462" t="str">
            <v>плоская</v>
          </cell>
          <cell r="L5462">
            <v>25</v>
          </cell>
          <cell r="M5462">
            <v>3</v>
          </cell>
          <cell r="N5462">
            <v>3</v>
          </cell>
          <cell r="O5462">
            <v>1</v>
          </cell>
          <cell r="P5462">
            <v>2</v>
          </cell>
          <cell r="Q5462">
            <v>41862.9</v>
          </cell>
          <cell r="R5462">
            <v>41862.9</v>
          </cell>
          <cell r="S5462">
            <v>29560.3</v>
          </cell>
        </row>
        <row r="5463">
          <cell r="C5463" t="str">
            <v>город Пермь</v>
          </cell>
          <cell r="D5463" t="str">
            <v>г. Пермь, ул. Карпинского, д. 17</v>
          </cell>
          <cell r="E5463" t="b">
            <v>1</v>
          </cell>
          <cell r="F5463">
            <v>2002</v>
          </cell>
          <cell r="I5463" t="str">
            <v>плоская</v>
          </cell>
          <cell r="K5463" t="str">
            <v>не имеется</v>
          </cell>
          <cell r="L5463">
            <v>16</v>
          </cell>
          <cell r="M5463">
            <v>1</v>
          </cell>
          <cell r="N5463">
            <v>2</v>
          </cell>
          <cell r="O5463">
            <v>1</v>
          </cell>
          <cell r="P5463">
            <v>1</v>
          </cell>
          <cell r="Q5463">
            <v>6909.6</v>
          </cell>
          <cell r="R5463">
            <v>5484.7</v>
          </cell>
          <cell r="S5463">
            <v>805.7</v>
          </cell>
          <cell r="T5463">
            <v>215</v>
          </cell>
        </row>
        <row r="5464">
          <cell r="C5464" t="str">
            <v>город Пермь</v>
          </cell>
          <cell r="D5464" t="str">
            <v>г. Пермь, ул. Карпинского, д. 25</v>
          </cell>
          <cell r="E5464" t="b">
            <v>1</v>
          </cell>
          <cell r="F5464">
            <v>1980</v>
          </cell>
          <cell r="H5464" t="str">
            <v>Кирпич</v>
          </cell>
          <cell r="L5464">
            <v>9</v>
          </cell>
          <cell r="M5464">
            <v>1</v>
          </cell>
          <cell r="N5464">
            <v>1</v>
          </cell>
          <cell r="O5464">
            <v>1</v>
          </cell>
          <cell r="Q5464">
            <v>5697</v>
          </cell>
          <cell r="R5464">
            <v>5330.3</v>
          </cell>
          <cell r="S5464">
            <v>3870.1</v>
          </cell>
          <cell r="T5464">
            <v>105</v>
          </cell>
        </row>
        <row r="5465">
          <cell r="C5465" t="str">
            <v>город Пермь</v>
          </cell>
          <cell r="D5465" t="str">
            <v>г. Пермь, ул. Карпинского, д. 27</v>
          </cell>
          <cell r="E5465" t="b">
            <v>1</v>
          </cell>
          <cell r="F5465">
            <v>1977</v>
          </cell>
          <cell r="H5465" t="str">
            <v>Кирпич</v>
          </cell>
          <cell r="L5465">
            <v>9</v>
          </cell>
          <cell r="M5465">
            <v>1</v>
          </cell>
          <cell r="N5465">
            <v>1</v>
          </cell>
          <cell r="O5465">
            <v>1</v>
          </cell>
          <cell r="Q5465">
            <v>5385</v>
          </cell>
          <cell r="R5465">
            <v>5043.3999999999996</v>
          </cell>
          <cell r="S5465">
            <v>3555.5</v>
          </cell>
          <cell r="T5465">
            <v>84</v>
          </cell>
        </row>
        <row r="5466">
          <cell r="C5466" t="str">
            <v>город Пермь</v>
          </cell>
          <cell r="D5466" t="str">
            <v>г. Пермь, ул. Карпинского, д. 29</v>
          </cell>
          <cell r="E5466" t="b">
            <v>1</v>
          </cell>
          <cell r="F5466">
            <v>1971</v>
          </cell>
          <cell r="H5466" t="str">
            <v>Панель</v>
          </cell>
          <cell r="L5466">
            <v>5</v>
          </cell>
          <cell r="M5466">
            <v>8</v>
          </cell>
          <cell r="Q5466">
            <v>5751.3</v>
          </cell>
          <cell r="R5466">
            <v>5703.5999999999995</v>
          </cell>
          <cell r="S5466">
            <v>5488.9</v>
          </cell>
          <cell r="T5466">
            <v>277</v>
          </cell>
        </row>
        <row r="5467">
          <cell r="C5467" t="str">
            <v>город Пермь</v>
          </cell>
          <cell r="D5467" t="str">
            <v>г. Пермь, ул. Карпинского, д. 31</v>
          </cell>
          <cell r="E5467" t="b">
            <v>1</v>
          </cell>
          <cell r="F5467">
            <v>1971</v>
          </cell>
          <cell r="H5467" t="str">
            <v>Панель</v>
          </cell>
          <cell r="L5467">
            <v>5</v>
          </cell>
          <cell r="M5467">
            <v>8</v>
          </cell>
          <cell r="Q5467">
            <v>5641.1</v>
          </cell>
          <cell r="R5467">
            <v>5301.2999999999993</v>
          </cell>
          <cell r="S5467">
            <v>5086.8999999999996</v>
          </cell>
          <cell r="T5467">
            <v>263</v>
          </cell>
        </row>
        <row r="5468">
          <cell r="C5468" t="str">
            <v>город Пермь</v>
          </cell>
          <cell r="D5468" t="str">
            <v>г. Пермь, ул. Карпинского, д. 35</v>
          </cell>
          <cell r="E5468" t="b">
            <v>1</v>
          </cell>
          <cell r="F5468">
            <v>2007</v>
          </cell>
          <cell r="I5468" t="str">
            <v>плоская</v>
          </cell>
          <cell r="K5468" t="str">
            <v>не имеется</v>
          </cell>
          <cell r="L5468">
            <v>17</v>
          </cell>
          <cell r="M5468">
            <v>4</v>
          </cell>
          <cell r="N5468">
            <v>8</v>
          </cell>
          <cell r="O5468">
            <v>4</v>
          </cell>
          <cell r="P5468">
            <v>4</v>
          </cell>
          <cell r="Q5468">
            <v>16542.3</v>
          </cell>
          <cell r="R5468">
            <v>11803.8</v>
          </cell>
          <cell r="S5468">
            <v>1794.6</v>
          </cell>
          <cell r="T5468">
            <v>210</v>
          </cell>
        </row>
        <row r="5469">
          <cell r="C5469" t="str">
            <v>город Пермь</v>
          </cell>
          <cell r="D5469" t="str">
            <v>г. Пермь, ул. Карпинского, д. 36</v>
          </cell>
          <cell r="E5469" t="b">
            <v>1</v>
          </cell>
          <cell r="F5469">
            <v>1970</v>
          </cell>
          <cell r="I5469" t="str">
            <v>скатная</v>
          </cell>
          <cell r="K5469" t="str">
            <v>не имеется</v>
          </cell>
          <cell r="L5469">
            <v>5</v>
          </cell>
          <cell r="M5469">
            <v>6</v>
          </cell>
          <cell r="Q5469">
            <v>4722.3999999999996</v>
          </cell>
          <cell r="R5469">
            <v>4004.1</v>
          </cell>
          <cell r="S5469">
            <v>524</v>
          </cell>
          <cell r="T5469">
            <v>184</v>
          </cell>
        </row>
        <row r="5470">
          <cell r="C5470" t="str">
            <v>город Пермь</v>
          </cell>
          <cell r="D5470" t="str">
            <v>г. Пермь, ул. Карпинского, д. 38</v>
          </cell>
          <cell r="E5470" t="b">
            <v>1</v>
          </cell>
          <cell r="F5470">
            <v>1976</v>
          </cell>
          <cell r="H5470" t="str">
            <v>Кирпич</v>
          </cell>
          <cell r="L5470">
            <v>5</v>
          </cell>
          <cell r="M5470">
            <v>4</v>
          </cell>
          <cell r="Q5470">
            <v>4747.3999999999996</v>
          </cell>
          <cell r="R5470">
            <v>4747.3999999999996</v>
          </cell>
          <cell r="S5470">
            <v>4747.3999999999996</v>
          </cell>
          <cell r="T5470">
            <v>124</v>
          </cell>
        </row>
        <row r="5471">
          <cell r="C5471" t="str">
            <v>город Пермь</v>
          </cell>
          <cell r="D5471" t="str">
            <v>г. Пермь, ул. Карпинского, д. 51</v>
          </cell>
          <cell r="E5471" t="b">
            <v>1</v>
          </cell>
          <cell r="F5471">
            <v>1972</v>
          </cell>
          <cell r="H5471" t="str">
            <v>панель</v>
          </cell>
          <cell r="I5471" t="str">
            <v>плоская</v>
          </cell>
          <cell r="L5471">
            <v>5</v>
          </cell>
          <cell r="M5471">
            <v>8</v>
          </cell>
          <cell r="Q5471">
            <v>5641.1</v>
          </cell>
          <cell r="R5471">
            <v>5641.1</v>
          </cell>
          <cell r="S5471">
            <v>5086.8999999999996</v>
          </cell>
        </row>
        <row r="5472">
          <cell r="C5472" t="str">
            <v>город Пермь</v>
          </cell>
          <cell r="D5472" t="str">
            <v>г. Пермь, ул. Карпинского, д. 56</v>
          </cell>
          <cell r="E5472" t="b">
            <v>1</v>
          </cell>
          <cell r="F5472">
            <v>1958</v>
          </cell>
          <cell r="H5472" t="str">
            <v>Кирпич</v>
          </cell>
          <cell r="L5472">
            <v>2</v>
          </cell>
          <cell r="M5472">
            <v>2</v>
          </cell>
          <cell r="Q5472">
            <v>945.1</v>
          </cell>
          <cell r="R5472">
            <v>715.6</v>
          </cell>
          <cell r="S5472">
            <v>680.75</v>
          </cell>
          <cell r="T5472">
            <v>31</v>
          </cell>
        </row>
        <row r="5473">
          <cell r="C5473" t="str">
            <v>город Пермь</v>
          </cell>
          <cell r="D5473" t="str">
            <v>г. Пермь, ул. Карпинского, д. 57</v>
          </cell>
          <cell r="E5473" t="b">
            <v>1</v>
          </cell>
          <cell r="F5473">
            <v>1975</v>
          </cell>
          <cell r="H5473" t="str">
            <v>Кирпич</v>
          </cell>
          <cell r="L5473">
            <v>9</v>
          </cell>
          <cell r="M5473">
            <v>1</v>
          </cell>
          <cell r="N5473">
            <v>1</v>
          </cell>
          <cell r="O5473">
            <v>1</v>
          </cell>
          <cell r="Q5473">
            <v>2377.4</v>
          </cell>
          <cell r="R5473">
            <v>2316.8000000000002</v>
          </cell>
          <cell r="S5473">
            <v>2316.8000000000002</v>
          </cell>
          <cell r="T5473">
            <v>104</v>
          </cell>
        </row>
        <row r="5474">
          <cell r="C5474" t="str">
            <v>город Пермь</v>
          </cell>
          <cell r="D5474" t="str">
            <v>г. Пермь, ул. Карпинского, д. 64</v>
          </cell>
          <cell r="E5474" t="b">
            <v>1</v>
          </cell>
          <cell r="F5474">
            <v>1957</v>
          </cell>
          <cell r="H5474" t="str">
            <v>Кирпич</v>
          </cell>
          <cell r="L5474">
            <v>2</v>
          </cell>
          <cell r="M5474">
            <v>2</v>
          </cell>
          <cell r="Q5474">
            <v>1132.0999999999999</v>
          </cell>
          <cell r="R5474">
            <v>944.8</v>
          </cell>
          <cell r="S5474">
            <v>944.8</v>
          </cell>
          <cell r="T5474">
            <v>18</v>
          </cell>
        </row>
        <row r="5475">
          <cell r="C5475" t="str">
            <v>город Пермь</v>
          </cell>
          <cell r="D5475" t="str">
            <v>г. Пермь, ул. Карпинского, д. 65</v>
          </cell>
          <cell r="E5475" t="b">
            <v>1</v>
          </cell>
          <cell r="F5475">
            <v>2021</v>
          </cell>
          <cell r="H5475" t="str">
            <v>из прочих материалов</v>
          </cell>
          <cell r="I5475" t="str">
            <v>плоская</v>
          </cell>
          <cell r="K5475" t="str">
            <v>имеется</v>
          </cell>
          <cell r="L5475">
            <v>26</v>
          </cell>
          <cell r="M5475">
            <v>1</v>
          </cell>
          <cell r="N5475">
            <v>3</v>
          </cell>
          <cell r="O5475">
            <v>3</v>
          </cell>
          <cell r="Q5475">
            <v>22060.7</v>
          </cell>
          <cell r="R5475">
            <v>13130.7</v>
          </cell>
          <cell r="S5475">
            <v>12857.6</v>
          </cell>
        </row>
        <row r="5476">
          <cell r="C5476" t="str">
            <v>город Пермь</v>
          </cell>
          <cell r="D5476" t="str">
            <v>г. Пермь, ул. Карпинского, д. 67</v>
          </cell>
          <cell r="E5476" t="b">
            <v>1</v>
          </cell>
          <cell r="F5476">
            <v>1975</v>
          </cell>
          <cell r="H5476" t="str">
            <v>Кирпич</v>
          </cell>
          <cell r="L5476">
            <v>5</v>
          </cell>
          <cell r="M5476">
            <v>4</v>
          </cell>
          <cell r="Q5476">
            <v>4203.7</v>
          </cell>
          <cell r="R5476">
            <v>3920.8</v>
          </cell>
          <cell r="S5476">
            <v>3920.8</v>
          </cell>
          <cell r="T5476">
            <v>125</v>
          </cell>
        </row>
        <row r="5477">
          <cell r="C5477" t="str">
            <v>город Пермь</v>
          </cell>
          <cell r="D5477" t="str">
            <v>г. Пермь, ул. Карпинского, д. 68</v>
          </cell>
          <cell r="E5477" t="b">
            <v>1</v>
          </cell>
          <cell r="F5477">
            <v>1955</v>
          </cell>
          <cell r="H5477" t="str">
            <v>Кирпич</v>
          </cell>
          <cell r="L5477">
            <v>2</v>
          </cell>
          <cell r="M5477">
            <v>2</v>
          </cell>
          <cell r="Q5477">
            <v>1126.5</v>
          </cell>
          <cell r="R5477">
            <v>1026.5</v>
          </cell>
          <cell r="S5477">
            <v>997.76</v>
          </cell>
          <cell r="T5477">
            <v>25</v>
          </cell>
        </row>
        <row r="5478">
          <cell r="C5478" t="str">
            <v>город Пермь</v>
          </cell>
          <cell r="D5478" t="str">
            <v>г. Пермь, ул. Карпинского, д. 69</v>
          </cell>
          <cell r="E5478" t="b">
            <v>1</v>
          </cell>
          <cell r="F5478">
            <v>1976</v>
          </cell>
          <cell r="I5478" t="str">
            <v>плоская</v>
          </cell>
          <cell r="K5478" t="str">
            <v>не имеется</v>
          </cell>
          <cell r="L5478">
            <v>5</v>
          </cell>
          <cell r="M5478">
            <v>4</v>
          </cell>
          <cell r="Q5478">
            <v>3001</v>
          </cell>
          <cell r="R5478">
            <v>2700</v>
          </cell>
          <cell r="S5478">
            <v>336</v>
          </cell>
          <cell r="T5478">
            <v>150</v>
          </cell>
        </row>
        <row r="5479">
          <cell r="C5479" t="str">
            <v>город Пермь</v>
          </cell>
          <cell r="D5479" t="str">
            <v>г. Пермь, ул. Карпинского, д. 70</v>
          </cell>
          <cell r="E5479" t="b">
            <v>1</v>
          </cell>
          <cell r="F5479">
            <v>1954</v>
          </cell>
          <cell r="H5479" t="str">
            <v>Кирпич</v>
          </cell>
          <cell r="L5479">
            <v>2</v>
          </cell>
          <cell r="M5479">
            <v>1</v>
          </cell>
          <cell r="Q5479">
            <v>560.79999999999995</v>
          </cell>
          <cell r="R5479">
            <v>516.4</v>
          </cell>
          <cell r="S5479">
            <v>416.22</v>
          </cell>
          <cell r="T5479">
            <v>22</v>
          </cell>
        </row>
        <row r="5480">
          <cell r="C5480" t="str">
            <v>город Пермь</v>
          </cell>
          <cell r="D5480" t="str">
            <v>г. Пермь, ул. Карпинского, д. 71</v>
          </cell>
          <cell r="E5480" t="b">
            <v>1</v>
          </cell>
          <cell r="F5480">
            <v>1975</v>
          </cell>
          <cell r="H5480" t="str">
            <v>Кирпич</v>
          </cell>
          <cell r="L5480">
            <v>9</v>
          </cell>
          <cell r="M5480">
            <v>1</v>
          </cell>
          <cell r="N5480">
            <v>1</v>
          </cell>
          <cell r="O5480">
            <v>1</v>
          </cell>
          <cell r="Q5480">
            <v>2394.5</v>
          </cell>
          <cell r="R5480">
            <v>2282.5</v>
          </cell>
          <cell r="S5480">
            <v>2282.5</v>
          </cell>
          <cell r="T5480">
            <v>104</v>
          </cell>
        </row>
        <row r="5481">
          <cell r="C5481" t="str">
            <v>город Пермь</v>
          </cell>
          <cell r="D5481" t="str">
            <v>г. Пермь, ул. Карпинского, д. 72</v>
          </cell>
          <cell r="E5481" t="b">
            <v>1</v>
          </cell>
          <cell r="F5481">
            <v>1954</v>
          </cell>
          <cell r="H5481" t="str">
            <v>Кирпич</v>
          </cell>
          <cell r="L5481">
            <v>2</v>
          </cell>
          <cell r="M5481">
            <v>1</v>
          </cell>
          <cell r="Q5481">
            <v>539.29999999999995</v>
          </cell>
          <cell r="R5481">
            <v>528.29999999999995</v>
          </cell>
          <cell r="S5481">
            <v>528.29999999999995</v>
          </cell>
          <cell r="T5481">
            <v>18</v>
          </cell>
        </row>
        <row r="5482">
          <cell r="C5482" t="str">
            <v>город Пермь</v>
          </cell>
          <cell r="D5482" t="str">
            <v>г. Пермь, ул. Карпинского, д. 73</v>
          </cell>
          <cell r="E5482" t="b">
            <v>1</v>
          </cell>
          <cell r="F5482">
            <v>1976</v>
          </cell>
          <cell r="H5482" t="str">
            <v>Кирпич</v>
          </cell>
          <cell r="L5482">
            <v>9</v>
          </cell>
          <cell r="M5482">
            <v>1</v>
          </cell>
          <cell r="N5482">
            <v>1</v>
          </cell>
          <cell r="O5482">
            <v>1</v>
          </cell>
          <cell r="Q5482">
            <v>3167.8</v>
          </cell>
          <cell r="R5482">
            <v>3091.1</v>
          </cell>
          <cell r="S5482">
            <v>3091.1</v>
          </cell>
          <cell r="T5482">
            <v>106</v>
          </cell>
        </row>
        <row r="5483">
          <cell r="C5483" t="str">
            <v>город Пермь</v>
          </cell>
          <cell r="D5483" t="str">
            <v>г. Пермь, ул. Карпинского, д. 74</v>
          </cell>
          <cell r="E5483" t="b">
            <v>1</v>
          </cell>
          <cell r="F5483">
            <v>1955</v>
          </cell>
          <cell r="H5483" t="str">
            <v>Кирпич</v>
          </cell>
          <cell r="L5483">
            <v>2</v>
          </cell>
          <cell r="M5483">
            <v>1</v>
          </cell>
          <cell r="Q5483">
            <v>559.20000000000005</v>
          </cell>
          <cell r="R5483">
            <v>515.5</v>
          </cell>
          <cell r="S5483">
            <v>455.7</v>
          </cell>
          <cell r="T5483">
            <v>29</v>
          </cell>
        </row>
        <row r="5484">
          <cell r="C5484" t="str">
            <v>город Пермь</v>
          </cell>
          <cell r="D5484" t="str">
            <v>г. Пермь, ул. Карпинского, д. 75</v>
          </cell>
          <cell r="E5484" t="b">
            <v>1</v>
          </cell>
          <cell r="F5484">
            <v>1975</v>
          </cell>
          <cell r="H5484" t="str">
            <v>Панель</v>
          </cell>
          <cell r="L5484">
            <v>9</v>
          </cell>
          <cell r="M5484">
            <v>6</v>
          </cell>
          <cell r="N5484">
            <v>6</v>
          </cell>
          <cell r="O5484">
            <v>6</v>
          </cell>
          <cell r="Q5484">
            <v>11302.7</v>
          </cell>
          <cell r="R5484">
            <v>10701.2</v>
          </cell>
          <cell r="S5484">
            <v>10540.6</v>
          </cell>
          <cell r="T5484">
            <v>568</v>
          </cell>
        </row>
        <row r="5485">
          <cell r="C5485" t="str">
            <v>город Пермь</v>
          </cell>
          <cell r="D5485" t="str">
            <v>г. Пермь, ул. Карпинского, д. 76</v>
          </cell>
          <cell r="E5485" t="b">
            <v>1</v>
          </cell>
          <cell r="F5485">
            <v>1955</v>
          </cell>
          <cell r="H5485" t="str">
            <v>Кирпич</v>
          </cell>
          <cell r="L5485">
            <v>2</v>
          </cell>
          <cell r="M5485">
            <v>2</v>
          </cell>
          <cell r="Q5485">
            <v>988.9</v>
          </cell>
          <cell r="R5485">
            <v>928.9</v>
          </cell>
          <cell r="S5485">
            <v>695.75</v>
          </cell>
          <cell r="T5485">
            <v>32</v>
          </cell>
        </row>
        <row r="5486">
          <cell r="C5486" t="str">
            <v>город Пермь</v>
          </cell>
          <cell r="D5486" t="str">
            <v>г. Пермь, ул. Карпинского, д. 77</v>
          </cell>
          <cell r="E5486" t="b">
            <v>1</v>
          </cell>
          <cell r="F5486">
            <v>1975</v>
          </cell>
          <cell r="H5486" t="str">
            <v>Панель</v>
          </cell>
          <cell r="L5486">
            <v>9</v>
          </cell>
          <cell r="M5486">
            <v>10</v>
          </cell>
          <cell r="N5486">
            <v>10</v>
          </cell>
          <cell r="O5486">
            <v>10</v>
          </cell>
          <cell r="Q5486">
            <v>19230.3</v>
          </cell>
          <cell r="R5486">
            <v>17632.7</v>
          </cell>
          <cell r="S5486">
            <v>16786.330000000002</v>
          </cell>
          <cell r="T5486">
            <v>1001</v>
          </cell>
        </row>
        <row r="5487">
          <cell r="C5487" t="str">
            <v>город Пермь</v>
          </cell>
          <cell r="D5487" t="str">
            <v>г. Пермь, ул. Карпинского, д. 78</v>
          </cell>
          <cell r="E5487" t="b">
            <v>1</v>
          </cell>
          <cell r="F5487">
            <v>1961</v>
          </cell>
          <cell r="H5487" t="str">
            <v>Кирпич</v>
          </cell>
          <cell r="L5487">
            <v>3</v>
          </cell>
          <cell r="M5487">
            <v>2</v>
          </cell>
          <cell r="Q5487">
            <v>943.4</v>
          </cell>
          <cell r="R5487">
            <v>857.2</v>
          </cell>
          <cell r="S5487">
            <v>657.7</v>
          </cell>
          <cell r="T5487">
            <v>44</v>
          </cell>
        </row>
        <row r="5488">
          <cell r="C5488" t="str">
            <v>город Пермь</v>
          </cell>
          <cell r="D5488" t="str">
            <v>г. Пермь, ул. Карпинского, д. 81</v>
          </cell>
          <cell r="E5488" t="b">
            <v>1</v>
          </cell>
          <cell r="F5488">
            <v>1986</v>
          </cell>
          <cell r="H5488" t="str">
            <v>Панели</v>
          </cell>
          <cell r="L5488">
            <v>10</v>
          </cell>
          <cell r="M5488">
            <v>2</v>
          </cell>
          <cell r="N5488">
            <v>2</v>
          </cell>
          <cell r="O5488">
            <v>2</v>
          </cell>
          <cell r="Q5488">
            <v>4378.7</v>
          </cell>
          <cell r="R5488">
            <v>2677.2</v>
          </cell>
          <cell r="S5488">
            <v>2677.2</v>
          </cell>
          <cell r="T5488">
            <v>237</v>
          </cell>
        </row>
        <row r="5489">
          <cell r="C5489" t="str">
            <v>город Пермь</v>
          </cell>
          <cell r="D5489" t="str">
            <v>г. Пермь, ул. Карпинского, д. 83</v>
          </cell>
          <cell r="E5489" t="b">
            <v>1</v>
          </cell>
          <cell r="F5489">
            <v>1983</v>
          </cell>
          <cell r="H5489" t="str">
            <v>Панель</v>
          </cell>
          <cell r="L5489">
            <v>9</v>
          </cell>
          <cell r="M5489">
            <v>6</v>
          </cell>
          <cell r="N5489">
            <v>6</v>
          </cell>
          <cell r="O5489">
            <v>6</v>
          </cell>
          <cell r="Q5489">
            <v>11498.2</v>
          </cell>
          <cell r="R5489">
            <v>7880.6</v>
          </cell>
          <cell r="S5489">
            <v>7880.6</v>
          </cell>
          <cell r="T5489">
            <v>657</v>
          </cell>
        </row>
        <row r="5490">
          <cell r="C5490" t="str">
            <v>город Пермь</v>
          </cell>
          <cell r="D5490" t="str">
            <v>г. Пермь, ул. Карпинского, д. 84</v>
          </cell>
          <cell r="E5490" t="b">
            <v>1</v>
          </cell>
          <cell r="F5490">
            <v>1961</v>
          </cell>
          <cell r="H5490" t="str">
            <v>Кирпич</v>
          </cell>
          <cell r="L5490">
            <v>3</v>
          </cell>
          <cell r="M5490">
            <v>2</v>
          </cell>
          <cell r="Q5490">
            <v>922.3</v>
          </cell>
          <cell r="R5490">
            <v>834</v>
          </cell>
          <cell r="S5490">
            <v>834</v>
          </cell>
          <cell r="T5490">
            <v>47</v>
          </cell>
        </row>
        <row r="5491">
          <cell r="C5491" t="str">
            <v>город Пермь</v>
          </cell>
          <cell r="D5491" t="str">
            <v>г. Пермь, ул. Карпинского, д. 87</v>
          </cell>
          <cell r="E5491" t="b">
            <v>1</v>
          </cell>
          <cell r="F5491">
            <v>1981</v>
          </cell>
          <cell r="H5491" t="str">
            <v>Панель</v>
          </cell>
          <cell r="L5491">
            <v>12</v>
          </cell>
          <cell r="M5491">
            <v>6</v>
          </cell>
          <cell r="N5491">
            <v>6</v>
          </cell>
          <cell r="O5491">
            <v>6</v>
          </cell>
          <cell r="Q5491">
            <v>15976.8</v>
          </cell>
          <cell r="R5491">
            <v>14043.8</v>
          </cell>
          <cell r="S5491">
            <v>14043.8</v>
          </cell>
          <cell r="T5491">
            <v>694</v>
          </cell>
        </row>
        <row r="5492">
          <cell r="C5492" t="str">
            <v>город Пермь</v>
          </cell>
          <cell r="D5492" t="str">
            <v>г. Пермь, ул. Карпинского, д. 88</v>
          </cell>
          <cell r="E5492" t="b">
            <v>1</v>
          </cell>
          <cell r="F5492">
            <v>1958</v>
          </cell>
          <cell r="H5492" t="str">
            <v>Кирпич</v>
          </cell>
          <cell r="L5492">
            <v>3</v>
          </cell>
          <cell r="M5492">
            <v>2</v>
          </cell>
          <cell r="Q5492">
            <v>1023.3</v>
          </cell>
          <cell r="R5492">
            <v>977.6</v>
          </cell>
          <cell r="S5492">
            <v>957.07</v>
          </cell>
          <cell r="T5492">
            <v>36</v>
          </cell>
        </row>
        <row r="5493">
          <cell r="C5493" t="str">
            <v>город Пермь</v>
          </cell>
          <cell r="D5493" t="str">
            <v>г. Пермь, ул. Карпинского, д. 90</v>
          </cell>
          <cell r="E5493" t="b">
            <v>1</v>
          </cell>
          <cell r="F5493">
            <v>1960</v>
          </cell>
          <cell r="H5493" t="str">
            <v>Кирпич</v>
          </cell>
          <cell r="L5493">
            <v>3</v>
          </cell>
          <cell r="M5493">
            <v>2</v>
          </cell>
          <cell r="Q5493">
            <v>953.2</v>
          </cell>
          <cell r="R5493">
            <v>812.7</v>
          </cell>
          <cell r="S5493">
            <v>766.38</v>
          </cell>
          <cell r="T5493">
            <v>52</v>
          </cell>
        </row>
        <row r="5494">
          <cell r="C5494" t="str">
            <v>город Пермь</v>
          </cell>
          <cell r="D5494" t="str">
            <v>г. Пермь, ул. Карпинского, д. 96</v>
          </cell>
          <cell r="E5494" t="b">
            <v>1</v>
          </cell>
          <cell r="F5494">
            <v>1960</v>
          </cell>
          <cell r="H5494" t="str">
            <v>Кирпич</v>
          </cell>
          <cell r="L5494">
            <v>2</v>
          </cell>
          <cell r="M5494">
            <v>2</v>
          </cell>
          <cell r="Q5494">
            <v>622.9</v>
          </cell>
          <cell r="R5494">
            <v>424.8</v>
          </cell>
          <cell r="S5494">
            <v>404.41</v>
          </cell>
          <cell r="T5494">
            <v>32</v>
          </cell>
        </row>
        <row r="5495">
          <cell r="C5495" t="str">
            <v>город Пермь</v>
          </cell>
          <cell r="D5495" t="str">
            <v>г. Пермь, ул. Карпинского, д. 98</v>
          </cell>
          <cell r="E5495" t="b">
            <v>1</v>
          </cell>
          <cell r="F5495">
            <v>1961</v>
          </cell>
          <cell r="H5495" t="str">
            <v>Кирпич</v>
          </cell>
          <cell r="L5495">
            <v>2</v>
          </cell>
          <cell r="M5495">
            <v>2</v>
          </cell>
          <cell r="Q5495">
            <v>624.29999999999995</v>
          </cell>
          <cell r="R5495">
            <v>554.29999999999995</v>
          </cell>
          <cell r="S5495">
            <v>554.29999999999995</v>
          </cell>
          <cell r="T5495">
            <v>35</v>
          </cell>
        </row>
        <row r="5496">
          <cell r="C5496" t="str">
            <v>город Пермь</v>
          </cell>
          <cell r="D5496" t="str">
            <v>г. Пермь, ул. Карпинского, д. 100</v>
          </cell>
          <cell r="E5496" t="b">
            <v>1</v>
          </cell>
          <cell r="F5496">
            <v>1959</v>
          </cell>
          <cell r="H5496" t="str">
            <v>Кирпич</v>
          </cell>
          <cell r="L5496">
            <v>2</v>
          </cell>
          <cell r="M5496">
            <v>2</v>
          </cell>
          <cell r="Q5496">
            <v>673.1</v>
          </cell>
          <cell r="R5496">
            <v>623.1</v>
          </cell>
          <cell r="S5496">
            <v>580.73</v>
          </cell>
          <cell r="T5496">
            <v>28</v>
          </cell>
        </row>
        <row r="5497">
          <cell r="C5497" t="str">
            <v>город Пермь</v>
          </cell>
          <cell r="D5497" t="str">
            <v>г. Пермь, ул. Карпинского, д. 101</v>
          </cell>
          <cell r="E5497" t="b">
            <v>1</v>
          </cell>
          <cell r="F5497">
            <v>1990</v>
          </cell>
          <cell r="I5497" t="str">
            <v>плоская</v>
          </cell>
          <cell r="K5497" t="str">
            <v>не имеется</v>
          </cell>
          <cell r="L5497">
            <v>9</v>
          </cell>
          <cell r="M5497">
            <v>5</v>
          </cell>
          <cell r="N5497">
            <v>5</v>
          </cell>
          <cell r="O5497">
            <v>5</v>
          </cell>
          <cell r="Q5497">
            <v>23842</v>
          </cell>
          <cell r="R5497">
            <v>9913.5</v>
          </cell>
          <cell r="S5497">
            <v>276.10000000000002</v>
          </cell>
          <cell r="T5497">
            <v>720</v>
          </cell>
        </row>
        <row r="5498">
          <cell r="C5498" t="str">
            <v>город Пермь</v>
          </cell>
          <cell r="D5498" t="str">
            <v>г. Пермь, ул. Карпинского, д. 102</v>
          </cell>
          <cell r="E5498" t="b">
            <v>1</v>
          </cell>
          <cell r="F5498">
            <v>1961</v>
          </cell>
          <cell r="H5498" t="str">
            <v>Кирпич</v>
          </cell>
          <cell r="J5498" t="str">
            <v>ГАЗ</v>
          </cell>
          <cell r="L5498">
            <v>3</v>
          </cell>
          <cell r="M5498">
            <v>2</v>
          </cell>
          <cell r="Q5498">
            <v>1417.2</v>
          </cell>
          <cell r="R5498">
            <v>1330.9</v>
          </cell>
          <cell r="S5498">
            <v>952.1</v>
          </cell>
          <cell r="T5498">
            <v>31</v>
          </cell>
        </row>
        <row r="5499">
          <cell r="C5499" t="str">
            <v>город Пермь</v>
          </cell>
          <cell r="D5499" t="str">
            <v>г. Пермь, ул. Карпинского, д. 103</v>
          </cell>
          <cell r="E5499" t="b">
            <v>1</v>
          </cell>
          <cell r="F5499">
            <v>1990</v>
          </cell>
          <cell r="I5499" t="str">
            <v>плоская</v>
          </cell>
          <cell r="K5499" t="str">
            <v>не имеется</v>
          </cell>
          <cell r="L5499">
            <v>9</v>
          </cell>
          <cell r="M5499">
            <v>3</v>
          </cell>
          <cell r="N5499">
            <v>3</v>
          </cell>
          <cell r="O5499">
            <v>3</v>
          </cell>
          <cell r="Q5499">
            <v>15832.3</v>
          </cell>
          <cell r="R5499">
            <v>9823.5</v>
          </cell>
          <cell r="S5499">
            <v>760.1</v>
          </cell>
          <cell r="T5499">
            <v>720</v>
          </cell>
        </row>
        <row r="5500">
          <cell r="C5500" t="str">
            <v>город Пермь</v>
          </cell>
          <cell r="D5500" t="str">
            <v>г. Пермь, ул. Карпинского, д. 104</v>
          </cell>
          <cell r="E5500" t="b">
            <v>1</v>
          </cell>
          <cell r="F5500">
            <v>1961</v>
          </cell>
          <cell r="H5500" t="str">
            <v>Кирпич</v>
          </cell>
          <cell r="L5500">
            <v>3</v>
          </cell>
          <cell r="M5500">
            <v>2</v>
          </cell>
          <cell r="Q5500">
            <v>1056.2</v>
          </cell>
          <cell r="R5500">
            <v>972.8</v>
          </cell>
          <cell r="S5500">
            <v>934</v>
          </cell>
          <cell r="T5500">
            <v>50</v>
          </cell>
        </row>
        <row r="5501">
          <cell r="C5501" t="str">
            <v>город Пермь</v>
          </cell>
          <cell r="D5501" t="str">
            <v>г. Пермь, ул. Карпинского, д. 107</v>
          </cell>
          <cell r="E5501" t="b">
            <v>1</v>
          </cell>
          <cell r="F5501">
            <v>1980</v>
          </cell>
          <cell r="H5501" t="str">
            <v>Кирпич</v>
          </cell>
          <cell r="L5501">
            <v>9</v>
          </cell>
          <cell r="M5501">
            <v>3</v>
          </cell>
          <cell r="N5501">
            <v>3</v>
          </cell>
          <cell r="O5501">
            <v>3</v>
          </cell>
          <cell r="Q5501">
            <v>6796</v>
          </cell>
          <cell r="R5501">
            <v>6469.2</v>
          </cell>
          <cell r="S5501">
            <v>6469.2</v>
          </cell>
          <cell r="T5501">
            <v>375</v>
          </cell>
        </row>
        <row r="5502">
          <cell r="C5502" t="str">
            <v>город Пермь</v>
          </cell>
          <cell r="D5502" t="str">
            <v>г. Пермь, ул. Карпинского, д. 108</v>
          </cell>
          <cell r="E5502" t="b">
            <v>1</v>
          </cell>
          <cell r="F5502">
            <v>2016</v>
          </cell>
          <cell r="I5502" t="str">
            <v>плоская</v>
          </cell>
          <cell r="K5502" t="str">
            <v>не имеется</v>
          </cell>
          <cell r="L5502">
            <v>19</v>
          </cell>
          <cell r="M5502">
            <v>1</v>
          </cell>
          <cell r="N5502">
            <v>2</v>
          </cell>
          <cell r="O5502">
            <v>2</v>
          </cell>
          <cell r="Q5502">
            <v>7532.65</v>
          </cell>
          <cell r="R5502">
            <v>6900.4</v>
          </cell>
          <cell r="S5502">
            <v>854</v>
          </cell>
          <cell r="T5502">
            <v>143</v>
          </cell>
        </row>
        <row r="5503">
          <cell r="C5503" t="str">
            <v>город Пермь</v>
          </cell>
          <cell r="D5503" t="str">
            <v>г. Пермь, ул. Карпинского, д. 109</v>
          </cell>
          <cell r="E5503" t="b">
            <v>1</v>
          </cell>
          <cell r="F5503">
            <v>2002</v>
          </cell>
          <cell r="I5503" t="str">
            <v>плоская</v>
          </cell>
          <cell r="K5503" t="str">
            <v>не имеется</v>
          </cell>
          <cell r="L5503">
            <v>10</v>
          </cell>
          <cell r="M5503">
            <v>4</v>
          </cell>
          <cell r="N5503">
            <v>4</v>
          </cell>
          <cell r="O5503">
            <v>4</v>
          </cell>
          <cell r="Q5503">
            <v>10696.4</v>
          </cell>
          <cell r="R5503">
            <v>8099.8</v>
          </cell>
          <cell r="S5503">
            <v>663.9</v>
          </cell>
          <cell r="T5503">
            <v>360</v>
          </cell>
        </row>
        <row r="5504">
          <cell r="C5504" t="str">
            <v>город Пермь</v>
          </cell>
          <cell r="D5504" t="str">
            <v>г. Пермь, ул. Карпинского, д. 110</v>
          </cell>
          <cell r="E5504" t="b">
            <v>1</v>
          </cell>
          <cell r="F5504">
            <v>2015</v>
          </cell>
          <cell r="I5504" t="str">
            <v>плоская</v>
          </cell>
          <cell r="K5504" t="str">
            <v>не имеется</v>
          </cell>
          <cell r="L5504">
            <v>19</v>
          </cell>
          <cell r="M5504">
            <v>2</v>
          </cell>
          <cell r="N5504">
            <v>2</v>
          </cell>
          <cell r="O5504">
            <v>2</v>
          </cell>
          <cell r="Q5504">
            <v>12167.7</v>
          </cell>
          <cell r="R5504">
            <v>7382.1</v>
          </cell>
          <cell r="S5504">
            <v>1743.9</v>
          </cell>
          <cell r="T5504">
            <v>270</v>
          </cell>
        </row>
        <row r="5505">
          <cell r="C5505" t="str">
            <v>город Пермь</v>
          </cell>
          <cell r="D5505" t="str">
            <v>г. Пермь, ул. Карпинского, д. 112</v>
          </cell>
          <cell r="E5505" t="b">
            <v>1</v>
          </cell>
          <cell r="F5505">
            <v>2015</v>
          </cell>
          <cell r="I5505" t="str">
            <v>плоская</v>
          </cell>
          <cell r="K5505" t="str">
            <v>не имеется</v>
          </cell>
          <cell r="L5505">
            <v>16</v>
          </cell>
          <cell r="M5505">
            <v>3</v>
          </cell>
          <cell r="N5505">
            <v>4</v>
          </cell>
          <cell r="O5505">
            <v>2</v>
          </cell>
          <cell r="P5505">
            <v>2</v>
          </cell>
          <cell r="Q5505">
            <v>18888.5</v>
          </cell>
          <cell r="R5505">
            <v>13140.1</v>
          </cell>
          <cell r="S5505">
            <v>1860.4</v>
          </cell>
          <cell r="T5505">
            <v>430</v>
          </cell>
        </row>
        <row r="5506">
          <cell r="C5506" t="str">
            <v>город Пермь</v>
          </cell>
          <cell r="D5506" t="str">
            <v>г. Пермь, ул. Карпинского, д. 118</v>
          </cell>
          <cell r="E5506" t="b">
            <v>1</v>
          </cell>
          <cell r="F5506">
            <v>1983</v>
          </cell>
          <cell r="H5506" t="str">
            <v>Панель</v>
          </cell>
          <cell r="L5506">
            <v>5</v>
          </cell>
          <cell r="M5506">
            <v>8</v>
          </cell>
          <cell r="Q5506">
            <v>6570.1</v>
          </cell>
          <cell r="R5506">
            <v>5749.4</v>
          </cell>
          <cell r="S5506">
            <v>4776.3999999999996</v>
          </cell>
          <cell r="T5506">
            <v>267</v>
          </cell>
        </row>
        <row r="5507">
          <cell r="C5507" t="str">
            <v>город Пермь</v>
          </cell>
          <cell r="D5507" t="str">
            <v>г. Пермь, ул. Карпинского, д. 120</v>
          </cell>
          <cell r="E5507" t="b">
            <v>1</v>
          </cell>
          <cell r="F5507">
            <v>2005</v>
          </cell>
          <cell r="I5507" t="str">
            <v>плоская</v>
          </cell>
          <cell r="K5507" t="str">
            <v>не имеется</v>
          </cell>
          <cell r="L5507">
            <v>10</v>
          </cell>
          <cell r="M5507">
            <v>4</v>
          </cell>
          <cell r="N5507">
            <v>4</v>
          </cell>
          <cell r="O5507">
            <v>4</v>
          </cell>
          <cell r="Q5507">
            <v>10416.799999999999</v>
          </cell>
          <cell r="R5507">
            <v>8755</v>
          </cell>
          <cell r="S5507">
            <v>1448.2</v>
          </cell>
          <cell r="T5507">
            <v>320</v>
          </cell>
        </row>
        <row r="5508">
          <cell r="C5508" t="str">
            <v>город Пермь</v>
          </cell>
          <cell r="D5508" t="str">
            <v>г. Пермь, ул. Карпинского, д. 112/1</v>
          </cell>
          <cell r="E5508" t="b">
            <v>1</v>
          </cell>
          <cell r="F5508">
            <v>42064</v>
          </cell>
          <cell r="I5508" t="str">
            <v>плоская</v>
          </cell>
          <cell r="K5508" t="str">
            <v>не имеется</v>
          </cell>
          <cell r="L5508">
            <v>17</v>
          </cell>
          <cell r="M5508">
            <v>4</v>
          </cell>
          <cell r="N5508">
            <v>4</v>
          </cell>
          <cell r="O5508">
            <v>4</v>
          </cell>
          <cell r="Q5508">
            <v>13398.4</v>
          </cell>
          <cell r="R5508">
            <v>4049.1</v>
          </cell>
          <cell r="S5508">
            <v>932.4</v>
          </cell>
          <cell r="T5508">
            <v>580</v>
          </cell>
        </row>
        <row r="5509">
          <cell r="C5509" t="str">
            <v>город Пермь</v>
          </cell>
          <cell r="D5509" t="str">
            <v>г. Пермь, ул. Карпинского, д. 49А</v>
          </cell>
          <cell r="E5509" t="b">
            <v>1</v>
          </cell>
          <cell r="F5509">
            <v>2021</v>
          </cell>
          <cell r="H5509" t="str">
            <v>из прочих материалов</v>
          </cell>
          <cell r="I5509" t="str">
            <v>плоская</v>
          </cell>
          <cell r="L5509">
            <v>21</v>
          </cell>
          <cell r="M5509">
            <v>2</v>
          </cell>
          <cell r="N5509">
            <v>4</v>
          </cell>
          <cell r="O5509">
            <v>2</v>
          </cell>
          <cell r="P5509">
            <v>2</v>
          </cell>
          <cell r="Q5509">
            <v>29633.3</v>
          </cell>
          <cell r="R5509">
            <v>29633.3</v>
          </cell>
          <cell r="S5509">
            <v>14885.6</v>
          </cell>
        </row>
        <row r="5510">
          <cell r="C5510" t="str">
            <v>город Пермь</v>
          </cell>
          <cell r="D5510" t="str">
            <v>г. Пермь, ул. Карпинского, д. 51А</v>
          </cell>
          <cell r="E5510" t="b">
            <v>1</v>
          </cell>
          <cell r="F5510">
            <v>1973</v>
          </cell>
          <cell r="H5510" t="str">
            <v>Панель</v>
          </cell>
          <cell r="L5510">
            <v>5</v>
          </cell>
          <cell r="M5510">
            <v>6</v>
          </cell>
          <cell r="Q5510">
            <v>5033.2</v>
          </cell>
          <cell r="R5510">
            <v>4423.7</v>
          </cell>
          <cell r="S5510">
            <v>4423.7</v>
          </cell>
          <cell r="T5510">
            <v>227</v>
          </cell>
        </row>
        <row r="5511">
          <cell r="C5511" t="str">
            <v>город Пермь</v>
          </cell>
          <cell r="D5511" t="str">
            <v>г. Пермь, ул. Карпинского, д. 53А</v>
          </cell>
          <cell r="E5511" t="b">
            <v>1</v>
          </cell>
          <cell r="F5511">
            <v>2021</v>
          </cell>
          <cell r="H5511" t="str">
            <v>из прочих материалов</v>
          </cell>
          <cell r="I5511" t="str">
            <v>плоская</v>
          </cell>
          <cell r="L5511">
            <v>12</v>
          </cell>
          <cell r="M5511">
            <v>2</v>
          </cell>
          <cell r="N5511">
            <v>1</v>
          </cell>
          <cell r="P5511">
            <v>1</v>
          </cell>
          <cell r="Q5511">
            <v>5137.7</v>
          </cell>
          <cell r="R5511">
            <v>2718.6</v>
          </cell>
          <cell r="S5511">
            <v>2690</v>
          </cell>
        </row>
        <row r="5512">
          <cell r="C5512" t="str">
            <v>город Пермь</v>
          </cell>
          <cell r="D5512" t="str">
            <v>г. Пермь, ул. Карпинского, д. 57А</v>
          </cell>
          <cell r="E5512" t="b">
            <v>1</v>
          </cell>
          <cell r="F5512">
            <v>1972</v>
          </cell>
          <cell r="I5512" t="str">
            <v>скатная</v>
          </cell>
          <cell r="K5512" t="str">
            <v>не имеется</v>
          </cell>
          <cell r="L5512">
            <v>5</v>
          </cell>
          <cell r="M5512">
            <v>8</v>
          </cell>
          <cell r="Q5512">
            <v>7492.8</v>
          </cell>
          <cell r="R5512">
            <v>5469.3</v>
          </cell>
          <cell r="S5512">
            <v>2023.5</v>
          </cell>
          <cell r="T5512">
            <v>260</v>
          </cell>
        </row>
        <row r="5513">
          <cell r="C5513" t="str">
            <v>город Пермь</v>
          </cell>
          <cell r="D5513" t="str">
            <v>г. Пермь, ул. Карпинского, д. 75А</v>
          </cell>
          <cell r="E5513" t="b">
            <v>1</v>
          </cell>
          <cell r="F5513">
            <v>1975</v>
          </cell>
          <cell r="H5513" t="str">
            <v>Панели</v>
          </cell>
          <cell r="L5513">
            <v>9</v>
          </cell>
          <cell r="M5513">
            <v>6</v>
          </cell>
          <cell r="N5513">
            <v>6</v>
          </cell>
          <cell r="O5513">
            <v>6</v>
          </cell>
          <cell r="Q5513">
            <v>11298.1</v>
          </cell>
          <cell r="R5513">
            <v>7699.3</v>
          </cell>
          <cell r="S5513">
            <v>7640.2</v>
          </cell>
          <cell r="T5513">
            <v>577</v>
          </cell>
        </row>
        <row r="5514">
          <cell r="C5514" t="str">
            <v>город Пермь</v>
          </cell>
          <cell r="D5514" t="str">
            <v>г. Пермь, ул. Карпинского, д. 75Б</v>
          </cell>
          <cell r="E5514" t="b">
            <v>1</v>
          </cell>
          <cell r="F5514">
            <v>1975</v>
          </cell>
          <cell r="H5514" t="str">
            <v>Панель</v>
          </cell>
          <cell r="L5514">
            <v>9</v>
          </cell>
          <cell r="M5514">
            <v>6</v>
          </cell>
          <cell r="N5514">
            <v>6</v>
          </cell>
          <cell r="O5514">
            <v>6</v>
          </cell>
          <cell r="Q5514">
            <v>11328.8</v>
          </cell>
          <cell r="R5514">
            <v>10317</v>
          </cell>
          <cell r="S5514">
            <v>10317</v>
          </cell>
          <cell r="T5514">
            <v>601</v>
          </cell>
        </row>
        <row r="5515">
          <cell r="C5515" t="str">
            <v>город Пермь</v>
          </cell>
          <cell r="D5515" t="str">
            <v>г. Пермь, ул. Карпинского, д. 77Б</v>
          </cell>
          <cell r="E5515" t="b">
            <v>1</v>
          </cell>
          <cell r="F5515">
            <v>1993</v>
          </cell>
          <cell r="H5515" t="str">
            <v>Панель</v>
          </cell>
          <cell r="L5515">
            <v>17</v>
          </cell>
          <cell r="M5515">
            <v>1</v>
          </cell>
          <cell r="N5515">
            <v>2</v>
          </cell>
          <cell r="O5515">
            <v>1</v>
          </cell>
          <cell r="P5515">
            <v>1</v>
          </cell>
          <cell r="Q5515">
            <v>7643.1</v>
          </cell>
          <cell r="R5515">
            <v>7438.5999999999995</v>
          </cell>
          <cell r="S5515">
            <v>7400.9</v>
          </cell>
          <cell r="T5515">
            <v>340</v>
          </cell>
        </row>
        <row r="5516">
          <cell r="C5516" t="str">
            <v>город Пермь</v>
          </cell>
          <cell r="D5516" t="str">
            <v>г. Пермь, ул. Карпинского, д. 85А</v>
          </cell>
          <cell r="E5516" t="b">
            <v>1</v>
          </cell>
          <cell r="F5516">
            <v>1977</v>
          </cell>
          <cell r="I5516" t="str">
            <v>плоская</v>
          </cell>
          <cell r="K5516" t="str">
            <v>не имеется</v>
          </cell>
          <cell r="L5516">
            <v>5</v>
          </cell>
          <cell r="M5516">
            <v>6</v>
          </cell>
          <cell r="Q5516">
            <v>4423</v>
          </cell>
          <cell r="R5516">
            <v>4315.8</v>
          </cell>
          <cell r="S5516">
            <v>4315.8</v>
          </cell>
          <cell r="T5516">
            <v>227</v>
          </cell>
        </row>
        <row r="5517">
          <cell r="C5517" t="str">
            <v>город Пермь</v>
          </cell>
          <cell r="D5517" t="str">
            <v>г. Пермь, ул. Качалова, д. 10</v>
          </cell>
          <cell r="E5517" t="b">
            <v>1</v>
          </cell>
          <cell r="F5517">
            <v>2004</v>
          </cell>
          <cell r="I5517" t="str">
            <v>плоская</v>
          </cell>
          <cell r="K5517" t="str">
            <v>не имеется</v>
          </cell>
          <cell r="L5517">
            <v>14</v>
          </cell>
          <cell r="M5517">
            <v>1</v>
          </cell>
          <cell r="N5517">
            <v>2</v>
          </cell>
          <cell r="O5517">
            <v>1</v>
          </cell>
          <cell r="P5517">
            <v>1</v>
          </cell>
          <cell r="Q5517">
            <v>6959.5</v>
          </cell>
          <cell r="R5517">
            <v>1979.6</v>
          </cell>
          <cell r="S5517">
            <v>864</v>
          </cell>
          <cell r="T5517">
            <v>103</v>
          </cell>
        </row>
        <row r="5518">
          <cell r="C5518" t="str">
            <v>город Пермь</v>
          </cell>
          <cell r="D5518" t="str">
            <v>г. Пермь, ул. Качалова, д. 14</v>
          </cell>
          <cell r="E5518" t="b">
            <v>1</v>
          </cell>
          <cell r="F5518">
            <v>1959</v>
          </cell>
          <cell r="H5518" t="str">
            <v>Кирпич</v>
          </cell>
          <cell r="L5518">
            <v>5</v>
          </cell>
          <cell r="M5518">
            <v>2</v>
          </cell>
          <cell r="Q5518">
            <v>1547</v>
          </cell>
          <cell r="R5518">
            <v>1036.5999999999999</v>
          </cell>
          <cell r="S5518">
            <v>1036.5999999999999</v>
          </cell>
          <cell r="T5518">
            <v>69</v>
          </cell>
        </row>
        <row r="5519">
          <cell r="C5519" t="str">
            <v>город Пермь</v>
          </cell>
          <cell r="D5519" t="str">
            <v>г. Пермь, ул. Качалова, д. 15</v>
          </cell>
          <cell r="E5519" t="b">
            <v>1</v>
          </cell>
          <cell r="F5519">
            <v>1960</v>
          </cell>
          <cell r="H5519" t="str">
            <v>Кирпич</v>
          </cell>
          <cell r="L5519">
            <v>5</v>
          </cell>
          <cell r="M5519">
            <v>4</v>
          </cell>
          <cell r="Q5519">
            <v>3393.5</v>
          </cell>
          <cell r="R5519">
            <v>3107.7</v>
          </cell>
          <cell r="S5519">
            <v>2949.21</v>
          </cell>
          <cell r="T5519">
            <v>140</v>
          </cell>
        </row>
        <row r="5520">
          <cell r="C5520" t="str">
            <v>город Пермь</v>
          </cell>
          <cell r="D5520" t="str">
            <v>г. Пермь, ул. Качалова, д. 16</v>
          </cell>
          <cell r="E5520" t="b">
            <v>1</v>
          </cell>
          <cell r="F5520">
            <v>1961</v>
          </cell>
          <cell r="H5520" t="str">
            <v>Кирпич</v>
          </cell>
          <cell r="L5520">
            <v>5</v>
          </cell>
          <cell r="M5520">
            <v>4</v>
          </cell>
          <cell r="Q5520">
            <v>3175.7</v>
          </cell>
          <cell r="R5520">
            <v>2143.5</v>
          </cell>
          <cell r="S5520">
            <v>2143.5</v>
          </cell>
          <cell r="T5520">
            <v>118</v>
          </cell>
        </row>
        <row r="5521">
          <cell r="C5521" t="str">
            <v>город Пермь</v>
          </cell>
          <cell r="D5521" t="str">
            <v>г. Пермь, ул. Качалова, д. 17</v>
          </cell>
          <cell r="E5521" t="b">
            <v>1</v>
          </cell>
          <cell r="F5521">
            <v>1961</v>
          </cell>
          <cell r="H5521" t="str">
            <v>Кирпич</v>
          </cell>
          <cell r="L5521">
            <v>5</v>
          </cell>
          <cell r="M5521">
            <v>1</v>
          </cell>
          <cell r="Q5521">
            <v>3408.6</v>
          </cell>
          <cell r="R5521">
            <v>2863.4</v>
          </cell>
          <cell r="S5521">
            <v>1891.9</v>
          </cell>
          <cell r="T5521">
            <v>250</v>
          </cell>
        </row>
        <row r="5522">
          <cell r="C5522" t="str">
            <v>город Пермь</v>
          </cell>
          <cell r="D5522" t="str">
            <v>г. Пермь, ул. Качалова, д. 18</v>
          </cell>
          <cell r="E5522" t="b">
            <v>1</v>
          </cell>
          <cell r="F5522">
            <v>1960</v>
          </cell>
          <cell r="H5522" t="str">
            <v>Кирпич</v>
          </cell>
          <cell r="L5522">
            <v>4</v>
          </cell>
          <cell r="M5522">
            <v>2</v>
          </cell>
          <cell r="Q5522">
            <v>1219.2</v>
          </cell>
          <cell r="R5522">
            <v>854.9</v>
          </cell>
          <cell r="S5522">
            <v>812.5</v>
          </cell>
          <cell r="T5522">
            <v>54</v>
          </cell>
        </row>
        <row r="5523">
          <cell r="C5523" t="str">
            <v>город Пермь</v>
          </cell>
          <cell r="D5523" t="str">
            <v>г. Пермь, ул. Качалова, д. 19</v>
          </cell>
          <cell r="E5523" t="b">
            <v>1</v>
          </cell>
          <cell r="F5523">
            <v>1964</v>
          </cell>
          <cell r="H5523" t="str">
            <v>Кирпич</v>
          </cell>
          <cell r="L5523">
            <v>5</v>
          </cell>
          <cell r="M5523">
            <v>4</v>
          </cell>
          <cell r="Q5523">
            <v>3112.3</v>
          </cell>
          <cell r="R5523">
            <v>2047.1</v>
          </cell>
          <cell r="S5523">
            <v>2047.1</v>
          </cell>
          <cell r="T5523">
            <v>133</v>
          </cell>
        </row>
        <row r="5524">
          <cell r="C5524" t="str">
            <v>город Пермь</v>
          </cell>
          <cell r="D5524" t="str">
            <v>г. Пермь, ул. Качалова, д. 20</v>
          </cell>
          <cell r="E5524" t="b">
            <v>1</v>
          </cell>
          <cell r="F5524">
            <v>1959</v>
          </cell>
          <cell r="H5524" t="str">
            <v>Кирпич</v>
          </cell>
          <cell r="L5524">
            <v>5</v>
          </cell>
          <cell r="M5524">
            <v>4</v>
          </cell>
          <cell r="Q5524">
            <v>3467.8</v>
          </cell>
          <cell r="R5524">
            <v>3090.8</v>
          </cell>
          <cell r="S5524">
            <v>2899.17</v>
          </cell>
          <cell r="T5524">
            <v>132</v>
          </cell>
        </row>
        <row r="5525">
          <cell r="C5525" t="str">
            <v>город Пермь</v>
          </cell>
          <cell r="D5525" t="str">
            <v>г. Пермь, ул. Качалова, д. 21</v>
          </cell>
          <cell r="E5525" t="b">
            <v>1</v>
          </cell>
          <cell r="F5525">
            <v>1960</v>
          </cell>
          <cell r="H5525" t="str">
            <v>Кирпич</v>
          </cell>
          <cell r="L5525">
            <v>5</v>
          </cell>
          <cell r="M5525">
            <v>4</v>
          </cell>
          <cell r="Q5525">
            <v>3115.3</v>
          </cell>
          <cell r="R5525">
            <v>2058</v>
          </cell>
          <cell r="S5525">
            <v>2058</v>
          </cell>
          <cell r="T5525">
            <v>140</v>
          </cell>
        </row>
        <row r="5526">
          <cell r="C5526" t="str">
            <v>город Пермь</v>
          </cell>
          <cell r="D5526" t="str">
            <v>г. Пермь, ул. Качалова, д. 22</v>
          </cell>
          <cell r="E5526" t="b">
            <v>1</v>
          </cell>
          <cell r="F5526">
            <v>1959</v>
          </cell>
          <cell r="H5526" t="str">
            <v>Кирпич</v>
          </cell>
          <cell r="L5526">
            <v>5</v>
          </cell>
          <cell r="M5526">
            <v>2</v>
          </cell>
          <cell r="Q5526">
            <v>1561.5</v>
          </cell>
          <cell r="R5526">
            <v>1289.0999999999999</v>
          </cell>
          <cell r="S5526">
            <v>1178.24</v>
          </cell>
          <cell r="T5526">
            <v>100</v>
          </cell>
        </row>
        <row r="5527">
          <cell r="C5527" t="str">
            <v>город Пермь</v>
          </cell>
          <cell r="D5527" t="str">
            <v>г. Пермь, ул. Качалова, д. 23</v>
          </cell>
          <cell r="E5527" t="b">
            <v>1</v>
          </cell>
          <cell r="F5527">
            <v>1960</v>
          </cell>
          <cell r="H5527" t="str">
            <v>Кирпич</v>
          </cell>
          <cell r="L5527">
            <v>5</v>
          </cell>
          <cell r="M5527">
            <v>4</v>
          </cell>
          <cell r="Q5527">
            <v>3409.5</v>
          </cell>
          <cell r="R5527">
            <v>3118</v>
          </cell>
          <cell r="S5527">
            <v>2952.75</v>
          </cell>
          <cell r="T5527">
            <v>125</v>
          </cell>
        </row>
        <row r="5528">
          <cell r="C5528" t="str">
            <v>город Пермь</v>
          </cell>
          <cell r="D5528" t="str">
            <v>г. Пермь, ул. Качалова, д. 24</v>
          </cell>
          <cell r="E5528" t="b">
            <v>1</v>
          </cell>
          <cell r="F5528">
            <v>1958</v>
          </cell>
          <cell r="H5528" t="str">
            <v>Кирпич</v>
          </cell>
          <cell r="L5528">
            <v>4</v>
          </cell>
          <cell r="M5528">
            <v>4</v>
          </cell>
          <cell r="Q5528">
            <v>2354.6</v>
          </cell>
          <cell r="R5528">
            <v>1804.7</v>
          </cell>
          <cell r="S5528">
            <v>1804.7</v>
          </cell>
          <cell r="T5528">
            <v>89</v>
          </cell>
        </row>
        <row r="5529">
          <cell r="C5529" t="str">
            <v>город Пермь</v>
          </cell>
          <cell r="D5529" t="str">
            <v>г. Пермь, ул. Качалова, д. 25</v>
          </cell>
          <cell r="E5529" t="b">
            <v>1</v>
          </cell>
          <cell r="F5529">
            <v>1960</v>
          </cell>
          <cell r="H5529" t="str">
            <v>Кирпич</v>
          </cell>
          <cell r="L5529">
            <v>5</v>
          </cell>
          <cell r="M5529">
            <v>4</v>
          </cell>
          <cell r="Q5529">
            <v>3424.3</v>
          </cell>
          <cell r="R5529">
            <v>3132.5</v>
          </cell>
          <cell r="S5529">
            <v>2994.67</v>
          </cell>
          <cell r="T5529">
            <v>133</v>
          </cell>
        </row>
        <row r="5530">
          <cell r="C5530" t="str">
            <v>город Пермь</v>
          </cell>
          <cell r="D5530" t="str">
            <v>г. Пермь, ул. Качалова, д. 26</v>
          </cell>
          <cell r="E5530" t="b">
            <v>1</v>
          </cell>
          <cell r="F5530">
            <v>1957</v>
          </cell>
          <cell r="H5530" t="str">
            <v>Кирпич</v>
          </cell>
          <cell r="L5530">
            <v>4</v>
          </cell>
          <cell r="M5530">
            <v>2</v>
          </cell>
          <cell r="Q5530">
            <v>5386.1</v>
          </cell>
          <cell r="R5530">
            <v>4547.2</v>
          </cell>
          <cell r="S5530">
            <v>3951.4</v>
          </cell>
          <cell r="T5530">
            <v>107</v>
          </cell>
        </row>
        <row r="5531">
          <cell r="C5531" t="str">
            <v>город Пермь</v>
          </cell>
          <cell r="D5531" t="str">
            <v>г. Пермь, ул. Качалова, д. 27</v>
          </cell>
          <cell r="E5531" t="b">
            <v>1</v>
          </cell>
          <cell r="F5531">
            <v>1959</v>
          </cell>
          <cell r="H5531" t="str">
            <v>Кирпич</v>
          </cell>
          <cell r="L5531">
            <v>5</v>
          </cell>
          <cell r="M5531">
            <v>4</v>
          </cell>
          <cell r="Q5531">
            <v>3552.7</v>
          </cell>
          <cell r="R5531">
            <v>3143</v>
          </cell>
          <cell r="S5531">
            <v>3089.57</v>
          </cell>
          <cell r="T5531">
            <v>141</v>
          </cell>
        </row>
        <row r="5532">
          <cell r="C5532" t="str">
            <v>город Пермь</v>
          </cell>
          <cell r="D5532" t="str">
            <v>г. Пермь, ул. Качалова, д. 32</v>
          </cell>
          <cell r="E5532" t="b">
            <v>1</v>
          </cell>
          <cell r="F5532">
            <v>1957</v>
          </cell>
          <cell r="H5532" t="str">
            <v>Кирпич</v>
          </cell>
          <cell r="L5532">
            <v>4</v>
          </cell>
          <cell r="M5532">
            <v>4</v>
          </cell>
          <cell r="Q5532">
            <v>4954.2</v>
          </cell>
          <cell r="R5532">
            <v>4453.8999999999996</v>
          </cell>
          <cell r="S5532">
            <v>4177.76</v>
          </cell>
          <cell r="T5532">
            <v>159</v>
          </cell>
        </row>
        <row r="5533">
          <cell r="C5533" t="str">
            <v>город Пермь</v>
          </cell>
          <cell r="D5533" t="str">
            <v>г. Пермь, ул. Качканарская, д. 45</v>
          </cell>
          <cell r="E5533" t="b">
            <v>1</v>
          </cell>
          <cell r="F5533">
            <v>1968</v>
          </cell>
          <cell r="I5533" t="str">
            <v>плоская</v>
          </cell>
          <cell r="K5533" t="str">
            <v>имеется</v>
          </cell>
          <cell r="L5533">
            <v>5</v>
          </cell>
          <cell r="M5533">
            <v>8</v>
          </cell>
          <cell r="Q5533">
            <v>7014.9</v>
          </cell>
          <cell r="R5533">
            <v>6481.6</v>
          </cell>
          <cell r="S5533">
            <v>6235.72</v>
          </cell>
          <cell r="T5533">
            <v>282</v>
          </cell>
        </row>
        <row r="5534">
          <cell r="C5534" t="str">
            <v>город Пермь</v>
          </cell>
          <cell r="D5534" t="str">
            <v>г. Пермь, ул. Качканарская, д. 47</v>
          </cell>
          <cell r="E5534" t="b">
            <v>1</v>
          </cell>
          <cell r="F5534">
            <v>1968</v>
          </cell>
          <cell r="I5534" t="str">
            <v>скатная</v>
          </cell>
          <cell r="K5534" t="str">
            <v>имеется</v>
          </cell>
          <cell r="L5534">
            <v>5</v>
          </cell>
          <cell r="M5534">
            <v>4</v>
          </cell>
          <cell r="Q5534">
            <v>4781.1000000000004</v>
          </cell>
          <cell r="R5534">
            <v>3682.3</v>
          </cell>
          <cell r="S5534">
            <v>3620.8</v>
          </cell>
          <cell r="T5534">
            <v>97</v>
          </cell>
        </row>
        <row r="5535">
          <cell r="C5535" t="str">
            <v>город Пермь</v>
          </cell>
          <cell r="D5535" t="str">
            <v>г. Пермь, ул. КИМ, д. 5</v>
          </cell>
          <cell r="E5535" t="b">
            <v>1</v>
          </cell>
          <cell r="F5535">
            <v>1978</v>
          </cell>
          <cell r="I5535" t="str">
            <v>плоская</v>
          </cell>
          <cell r="J5535" t="str">
            <v>ГАЗ</v>
          </cell>
          <cell r="K5535" t="str">
            <v>имеется</v>
          </cell>
          <cell r="L5535">
            <v>14</v>
          </cell>
          <cell r="M5535">
            <v>1</v>
          </cell>
          <cell r="N5535">
            <v>1</v>
          </cell>
          <cell r="O5535">
            <v>1</v>
          </cell>
          <cell r="Q5535">
            <v>5621.6</v>
          </cell>
          <cell r="R5535">
            <v>4725.6000000000004</v>
          </cell>
          <cell r="S5535">
            <v>4552.5</v>
          </cell>
          <cell r="T5535">
            <v>246</v>
          </cell>
        </row>
        <row r="5536">
          <cell r="C5536" t="str">
            <v>город Пермь</v>
          </cell>
          <cell r="D5536" t="str">
            <v>г. Пермь, ул. КИМ, д. 7</v>
          </cell>
          <cell r="E5536" t="b">
            <v>1</v>
          </cell>
          <cell r="F5536">
            <v>1974</v>
          </cell>
          <cell r="I5536" t="str">
            <v>плоская</v>
          </cell>
          <cell r="J5536" t="str">
            <v>ГАЗ</v>
          </cell>
          <cell r="K5536" t="str">
            <v>имеется</v>
          </cell>
          <cell r="L5536">
            <v>9</v>
          </cell>
          <cell r="M5536">
            <v>4</v>
          </cell>
          <cell r="N5536">
            <v>4</v>
          </cell>
          <cell r="O5536">
            <v>4</v>
          </cell>
          <cell r="Q5536">
            <v>7679.57</v>
          </cell>
          <cell r="R5536">
            <v>5979.39</v>
          </cell>
          <cell r="S5536">
            <v>5951.29</v>
          </cell>
          <cell r="T5536">
            <v>385</v>
          </cell>
        </row>
        <row r="5537">
          <cell r="C5537" t="str">
            <v>город Пермь</v>
          </cell>
          <cell r="D5537" t="str">
            <v>г. Пермь, ул. КИМ, д. 11</v>
          </cell>
          <cell r="E5537" t="b">
            <v>1</v>
          </cell>
          <cell r="F5537">
            <v>1975</v>
          </cell>
          <cell r="H5537" t="str">
            <v>панель</v>
          </cell>
          <cell r="L5537">
            <v>9</v>
          </cell>
          <cell r="M5537">
            <v>4</v>
          </cell>
          <cell r="N5537">
            <v>4</v>
          </cell>
          <cell r="O5537">
            <v>4</v>
          </cell>
          <cell r="Q5537">
            <v>7686.59</v>
          </cell>
          <cell r="R5537">
            <v>5977.59</v>
          </cell>
          <cell r="S5537">
            <v>5977.59</v>
          </cell>
          <cell r="T5537">
            <v>386</v>
          </cell>
        </row>
        <row r="5538">
          <cell r="C5538" t="str">
            <v>город Пермь</v>
          </cell>
          <cell r="D5538" t="str">
            <v>г. Пермь, ул. КИМ, д. 15</v>
          </cell>
          <cell r="E5538" t="b">
            <v>1</v>
          </cell>
          <cell r="F5538">
            <v>1976</v>
          </cell>
          <cell r="L5538">
            <v>9</v>
          </cell>
          <cell r="M5538">
            <v>4</v>
          </cell>
          <cell r="N5538">
            <v>4</v>
          </cell>
          <cell r="O5538">
            <v>4</v>
          </cell>
          <cell r="Q5538">
            <v>7659.43</v>
          </cell>
          <cell r="R5538">
            <v>7652.3</v>
          </cell>
          <cell r="S5538">
            <v>7652.3</v>
          </cell>
        </row>
        <row r="5539">
          <cell r="C5539" t="str">
            <v>город Пермь</v>
          </cell>
          <cell r="D5539" t="str">
            <v>г. Пермь, ул. КИМ, д. 17</v>
          </cell>
          <cell r="E5539" t="b">
            <v>1</v>
          </cell>
          <cell r="F5539">
            <v>1979</v>
          </cell>
          <cell r="I5539" t="str">
            <v>плоская</v>
          </cell>
          <cell r="J5539" t="str">
            <v>ГАЗ</v>
          </cell>
          <cell r="K5539" t="str">
            <v>имеется</v>
          </cell>
          <cell r="L5539">
            <v>14</v>
          </cell>
          <cell r="M5539">
            <v>1</v>
          </cell>
          <cell r="N5539">
            <v>1</v>
          </cell>
          <cell r="O5539">
            <v>1</v>
          </cell>
          <cell r="Q5539">
            <v>6407.7</v>
          </cell>
          <cell r="R5539">
            <v>5141.1000000000004</v>
          </cell>
          <cell r="S5539">
            <v>4978.1000000000004</v>
          </cell>
          <cell r="T5539">
            <v>210</v>
          </cell>
        </row>
        <row r="5540">
          <cell r="C5540" t="str">
            <v>город Пермь</v>
          </cell>
          <cell r="D5540" t="str">
            <v>г. Пермь, ул. КИМ, д. 19</v>
          </cell>
          <cell r="E5540" t="b">
            <v>1</v>
          </cell>
          <cell r="F5540">
            <v>1980</v>
          </cell>
          <cell r="H5540" t="str">
            <v>Кирпич</v>
          </cell>
          <cell r="L5540">
            <v>14</v>
          </cell>
          <cell r="M5540">
            <v>1</v>
          </cell>
          <cell r="N5540">
            <v>2</v>
          </cell>
          <cell r="O5540">
            <v>1</v>
          </cell>
          <cell r="P5540">
            <v>1</v>
          </cell>
          <cell r="Q5540">
            <v>5460.95</v>
          </cell>
          <cell r="R5540">
            <v>5106.58</v>
          </cell>
          <cell r="S5540">
            <v>4595.92</v>
          </cell>
          <cell r="T5540">
            <v>265</v>
          </cell>
        </row>
        <row r="5541">
          <cell r="C5541" t="str">
            <v>город Пермь</v>
          </cell>
          <cell r="D5541" t="str">
            <v>г. Пермь, ул. КИМ, д. 44</v>
          </cell>
          <cell r="E5541" t="b">
            <v>1</v>
          </cell>
          <cell r="F5541">
            <v>2004</v>
          </cell>
          <cell r="J5541" t="str">
            <v>ГАЗ</v>
          </cell>
          <cell r="K5541" t="str">
            <v>имеется</v>
          </cell>
          <cell r="L5541">
            <v>11</v>
          </cell>
          <cell r="M5541">
            <v>2</v>
          </cell>
          <cell r="N5541">
            <v>2</v>
          </cell>
          <cell r="O5541">
            <v>2</v>
          </cell>
          <cell r="Q5541">
            <v>5113.1000000000004</v>
          </cell>
          <cell r="R5541">
            <v>4022.9</v>
          </cell>
          <cell r="S5541">
            <v>4022.9</v>
          </cell>
        </row>
        <row r="5542">
          <cell r="C5542" t="str">
            <v>город Пермь</v>
          </cell>
          <cell r="D5542" t="str">
            <v>г. Пермь, ул. КИМ, д. 49</v>
          </cell>
          <cell r="E5542" t="b">
            <v>1</v>
          </cell>
          <cell r="F5542">
            <v>1985</v>
          </cell>
          <cell r="H5542" t="str">
            <v>панель</v>
          </cell>
          <cell r="L5542">
            <v>10</v>
          </cell>
          <cell r="M5542">
            <v>2</v>
          </cell>
          <cell r="N5542">
            <v>2</v>
          </cell>
          <cell r="O5542">
            <v>2</v>
          </cell>
          <cell r="Q5542">
            <v>4298.5</v>
          </cell>
          <cell r="R5542">
            <v>4298.5</v>
          </cell>
          <cell r="S5542">
            <v>4298.5</v>
          </cell>
          <cell r="T5542">
            <v>140</v>
          </cell>
        </row>
        <row r="5543">
          <cell r="C5543" t="str">
            <v>город Пермь</v>
          </cell>
          <cell r="D5543" t="str">
            <v>г. Пермь, ул. КИМ, д. 51</v>
          </cell>
          <cell r="E5543" t="b">
            <v>1</v>
          </cell>
          <cell r="F5543">
            <v>1958</v>
          </cell>
          <cell r="H5543" t="str">
            <v>Кирпич</v>
          </cell>
          <cell r="L5543">
            <v>3</v>
          </cell>
          <cell r="M5543">
            <v>3</v>
          </cell>
          <cell r="Q5543">
            <v>1702.55</v>
          </cell>
          <cell r="R5543">
            <v>1410.01</v>
          </cell>
          <cell r="S5543">
            <v>1149.1600000000001</v>
          </cell>
          <cell r="T5543">
            <v>102</v>
          </cell>
        </row>
        <row r="5544">
          <cell r="C5544" t="str">
            <v>город Пермь</v>
          </cell>
          <cell r="D5544" t="str">
            <v>г. Пермь, ул. КИМ, д. 57</v>
          </cell>
          <cell r="E5544" t="b">
            <v>1</v>
          </cell>
          <cell r="F5544">
            <v>1958</v>
          </cell>
          <cell r="H5544" t="str">
            <v>Кирпич</v>
          </cell>
          <cell r="L5544">
            <v>3</v>
          </cell>
          <cell r="M5544">
            <v>2</v>
          </cell>
          <cell r="Q5544">
            <v>929.24</v>
          </cell>
          <cell r="R5544">
            <v>877.4</v>
          </cell>
          <cell r="S5544">
            <v>818.61</v>
          </cell>
          <cell r="T5544">
            <v>44</v>
          </cell>
        </row>
        <row r="5545">
          <cell r="C5545" t="str">
            <v>город Пермь</v>
          </cell>
          <cell r="D5545" t="str">
            <v>г. Пермь, ул. КИМ, д. 61</v>
          </cell>
          <cell r="E5545" t="b">
            <v>1</v>
          </cell>
          <cell r="F5545">
            <v>2022</v>
          </cell>
          <cell r="H5545" t="str">
            <v>смешанные</v>
          </cell>
          <cell r="I5545" t="str">
            <v>плоская</v>
          </cell>
          <cell r="J5545" t="str">
            <v>ГАЗ</v>
          </cell>
          <cell r="K5545" t="str">
            <v>есть</v>
          </cell>
          <cell r="L5545">
            <v>20</v>
          </cell>
          <cell r="M5545">
            <v>1</v>
          </cell>
          <cell r="N5545">
            <v>2</v>
          </cell>
          <cell r="O5545">
            <v>1</v>
          </cell>
          <cell r="P5545">
            <v>1</v>
          </cell>
          <cell r="Q5545">
            <v>12545.3</v>
          </cell>
          <cell r="R5545">
            <v>8332.9</v>
          </cell>
          <cell r="S5545">
            <v>8332.9</v>
          </cell>
        </row>
        <row r="5546">
          <cell r="C5546" t="str">
            <v>город Пермь</v>
          </cell>
          <cell r="D5546" t="str">
            <v>г. Пермь, ул. КИМ, д. 63</v>
          </cell>
          <cell r="E5546" t="b">
            <v>1</v>
          </cell>
          <cell r="F5546">
            <v>2015</v>
          </cell>
          <cell r="I5546" t="str">
            <v>плоская</v>
          </cell>
          <cell r="J5546" t="str">
            <v>ГАЗ</v>
          </cell>
          <cell r="K5546" t="str">
            <v>имеется</v>
          </cell>
          <cell r="L5546">
            <v>10</v>
          </cell>
          <cell r="M5546">
            <v>1</v>
          </cell>
          <cell r="N5546">
            <v>1</v>
          </cell>
          <cell r="O5546">
            <v>1</v>
          </cell>
          <cell r="Q5546">
            <v>4594.1000000000004</v>
          </cell>
          <cell r="R5546">
            <v>4207.5</v>
          </cell>
          <cell r="S5546">
            <v>4207.5</v>
          </cell>
          <cell r="T5546">
            <v>43</v>
          </cell>
        </row>
        <row r="5547">
          <cell r="C5547" t="str">
            <v>город Пермь</v>
          </cell>
          <cell r="D5547" t="str">
            <v>г. Пермь, ул. КИМ, д. 86</v>
          </cell>
          <cell r="E5547" t="b">
            <v>1</v>
          </cell>
          <cell r="F5547">
            <v>1959</v>
          </cell>
          <cell r="H5547" t="str">
            <v>Кирпич</v>
          </cell>
          <cell r="L5547">
            <v>5</v>
          </cell>
          <cell r="M5547">
            <v>4</v>
          </cell>
          <cell r="Q5547">
            <v>3625.47</v>
          </cell>
          <cell r="R5547">
            <v>3183.8</v>
          </cell>
          <cell r="S5547">
            <v>3183.8</v>
          </cell>
          <cell r="T5547">
            <v>156</v>
          </cell>
        </row>
        <row r="5548">
          <cell r="C5548" t="str">
            <v>город Пермь</v>
          </cell>
          <cell r="D5548" t="str">
            <v>г. Пермь, ул. КИМ, д. 88</v>
          </cell>
          <cell r="E5548" t="b">
            <v>1</v>
          </cell>
          <cell r="F5548">
            <v>1958</v>
          </cell>
          <cell r="H5548" t="str">
            <v>Кирпич</v>
          </cell>
          <cell r="L5548">
            <v>5</v>
          </cell>
          <cell r="M5548">
            <v>2</v>
          </cell>
          <cell r="Q5548">
            <v>1834.89</v>
          </cell>
          <cell r="R5548">
            <v>1622</v>
          </cell>
          <cell r="S5548">
            <v>1622</v>
          </cell>
          <cell r="T5548">
            <v>74</v>
          </cell>
        </row>
        <row r="5549">
          <cell r="C5549" t="str">
            <v>город Пермь</v>
          </cell>
          <cell r="D5549" t="str">
            <v>г. Пермь, ул. КИМ, д. 91</v>
          </cell>
          <cell r="E5549" t="b">
            <v>1</v>
          </cell>
          <cell r="F5549">
            <v>1962</v>
          </cell>
          <cell r="H5549" t="str">
            <v>Кирпич</v>
          </cell>
          <cell r="L5549">
            <v>5</v>
          </cell>
          <cell r="M5549">
            <v>1</v>
          </cell>
          <cell r="Q5549">
            <v>3098.5</v>
          </cell>
          <cell r="R5549">
            <v>3098.5</v>
          </cell>
          <cell r="S5549">
            <v>2672.7</v>
          </cell>
          <cell r="T5549">
            <v>248</v>
          </cell>
        </row>
        <row r="5550">
          <cell r="C5550" t="str">
            <v>город Пермь</v>
          </cell>
          <cell r="D5550" t="str">
            <v>г. Пермь, ул. КИМ, д. 92</v>
          </cell>
          <cell r="E5550" t="b">
            <v>1</v>
          </cell>
          <cell r="F5550">
            <v>1959</v>
          </cell>
          <cell r="H5550" t="str">
            <v>Кирпич</v>
          </cell>
          <cell r="L5550">
            <v>5</v>
          </cell>
          <cell r="M5550">
            <v>2</v>
          </cell>
          <cell r="Q5550">
            <v>1814.22</v>
          </cell>
          <cell r="R5550">
            <v>1579.9</v>
          </cell>
          <cell r="S5550">
            <v>1466.15</v>
          </cell>
          <cell r="T5550">
            <v>77</v>
          </cell>
        </row>
        <row r="5551">
          <cell r="C5551" t="str">
            <v>город Пермь</v>
          </cell>
          <cell r="D5551" t="str">
            <v>г. Пермь, ул. КИМ, д. 94</v>
          </cell>
          <cell r="E5551" t="b">
            <v>1</v>
          </cell>
          <cell r="F5551">
            <v>1960</v>
          </cell>
          <cell r="H5551" t="str">
            <v>Кирпич</v>
          </cell>
          <cell r="L5551">
            <v>5</v>
          </cell>
          <cell r="M5551">
            <v>4</v>
          </cell>
          <cell r="Q5551">
            <v>3497.28</v>
          </cell>
          <cell r="R5551">
            <v>2849.2</v>
          </cell>
          <cell r="S5551">
            <v>2692.49</v>
          </cell>
          <cell r="T5551">
            <v>109</v>
          </cell>
        </row>
        <row r="5552">
          <cell r="C5552" t="str">
            <v>город Пермь</v>
          </cell>
          <cell r="D5552" t="str">
            <v>г. Пермь, ул. КИМ, д. 95</v>
          </cell>
          <cell r="E5552" t="b">
            <v>1</v>
          </cell>
          <cell r="F5552">
            <v>1961</v>
          </cell>
          <cell r="H5552" t="str">
            <v>Кирпич</v>
          </cell>
          <cell r="L5552">
            <v>5</v>
          </cell>
          <cell r="M5552">
            <v>4</v>
          </cell>
          <cell r="Q5552">
            <v>2683.1</v>
          </cell>
          <cell r="R5552">
            <v>2683.1</v>
          </cell>
          <cell r="S5552">
            <v>2683.1</v>
          </cell>
          <cell r="T5552">
            <v>135</v>
          </cell>
        </row>
        <row r="5553">
          <cell r="C5553" t="str">
            <v>город Пермь</v>
          </cell>
          <cell r="D5553" t="str">
            <v>г. Пермь, ул. КИМ, д. 97</v>
          </cell>
          <cell r="E5553" t="b">
            <v>1</v>
          </cell>
          <cell r="F5553">
            <v>1961</v>
          </cell>
          <cell r="H5553" t="str">
            <v>Кирпич</v>
          </cell>
          <cell r="L5553">
            <v>5</v>
          </cell>
          <cell r="M5553">
            <v>4</v>
          </cell>
          <cell r="Q5553">
            <v>2654.3</v>
          </cell>
          <cell r="R5553">
            <v>2654.3</v>
          </cell>
          <cell r="S5553">
            <v>2654.3</v>
          </cell>
          <cell r="T5553">
            <v>147</v>
          </cell>
        </row>
        <row r="5554">
          <cell r="C5554" t="str">
            <v>город Пермь</v>
          </cell>
          <cell r="D5554" t="str">
            <v>г. Пермь, ул. КИМ, д. 101</v>
          </cell>
          <cell r="E5554" t="b">
            <v>1</v>
          </cell>
          <cell r="F5554">
            <v>2016</v>
          </cell>
          <cell r="I5554" t="str">
            <v>плоская</v>
          </cell>
          <cell r="J5554" t="str">
            <v>ГАЗ</v>
          </cell>
          <cell r="K5554" t="str">
            <v>имеется</v>
          </cell>
          <cell r="L5554">
            <v>20</v>
          </cell>
          <cell r="M5554">
            <v>1</v>
          </cell>
          <cell r="N5554">
            <v>2</v>
          </cell>
          <cell r="O5554">
            <v>1</v>
          </cell>
          <cell r="P5554">
            <v>1</v>
          </cell>
          <cell r="Q5554">
            <v>12900.1</v>
          </cell>
          <cell r="R5554">
            <v>9130.5</v>
          </cell>
          <cell r="S5554">
            <v>9130.5</v>
          </cell>
        </row>
        <row r="5555">
          <cell r="C5555" t="str">
            <v>город Пермь</v>
          </cell>
          <cell r="D5555" t="str">
            <v>г. Пермь, ул. КИМ, д. 107</v>
          </cell>
          <cell r="E5555" t="b">
            <v>1</v>
          </cell>
          <cell r="F5555">
            <v>1960</v>
          </cell>
          <cell r="I5555" t="str">
            <v>скатная</v>
          </cell>
          <cell r="K5555" t="str">
            <v>имеется</v>
          </cell>
          <cell r="L5555">
            <v>5</v>
          </cell>
          <cell r="M5555">
            <v>4</v>
          </cell>
          <cell r="Q5555">
            <v>2809.58</v>
          </cell>
          <cell r="R5555">
            <v>2661.22</v>
          </cell>
          <cell r="S5555">
            <v>2617.62</v>
          </cell>
          <cell r="T5555">
            <v>156</v>
          </cell>
        </row>
        <row r="5556">
          <cell r="C5556" t="str">
            <v>город Пермь</v>
          </cell>
          <cell r="D5556" t="str">
            <v>г. Пермь, ул. КИМ, д. 109</v>
          </cell>
          <cell r="E5556" t="b">
            <v>1</v>
          </cell>
          <cell r="F5556">
            <v>1960</v>
          </cell>
          <cell r="H5556" t="str">
            <v>Кирпич</v>
          </cell>
          <cell r="L5556">
            <v>5</v>
          </cell>
          <cell r="M5556">
            <v>2</v>
          </cell>
          <cell r="Q5556">
            <v>1592.3</v>
          </cell>
          <cell r="R5556">
            <v>1592.3</v>
          </cell>
          <cell r="S5556">
            <v>1592.3</v>
          </cell>
          <cell r="T5556">
            <v>66</v>
          </cell>
        </row>
        <row r="5557">
          <cell r="C5557" t="str">
            <v>город Пермь</v>
          </cell>
          <cell r="D5557" t="str">
            <v>г. Пермь, ул. КИМ, д. 111</v>
          </cell>
          <cell r="E5557" t="b">
            <v>1</v>
          </cell>
          <cell r="F5557">
            <v>1960</v>
          </cell>
          <cell r="H5557" t="str">
            <v>Кирпич</v>
          </cell>
          <cell r="L5557">
            <v>5</v>
          </cell>
          <cell r="M5557">
            <v>4</v>
          </cell>
          <cell r="Q5557">
            <v>2811.86</v>
          </cell>
          <cell r="R5557">
            <v>2669.92</v>
          </cell>
          <cell r="S5557">
            <v>2483.0300000000002</v>
          </cell>
          <cell r="T5557">
            <v>144</v>
          </cell>
        </row>
        <row r="5558">
          <cell r="C5558" t="str">
            <v>город Пермь</v>
          </cell>
          <cell r="D5558" t="str">
            <v>г. Пермь, ул. КИМ, д. 113</v>
          </cell>
          <cell r="E5558" t="b">
            <v>1</v>
          </cell>
          <cell r="F5558">
            <v>1960</v>
          </cell>
          <cell r="H5558" t="str">
            <v>Кирпич</v>
          </cell>
          <cell r="L5558">
            <v>5</v>
          </cell>
          <cell r="M5558">
            <v>4</v>
          </cell>
          <cell r="Q5558">
            <v>3456.6</v>
          </cell>
          <cell r="R5558">
            <v>3123</v>
          </cell>
          <cell r="S5558">
            <v>2681.7</v>
          </cell>
          <cell r="T5558">
            <v>115</v>
          </cell>
        </row>
        <row r="5559">
          <cell r="C5559" t="str">
            <v>город Пермь</v>
          </cell>
          <cell r="D5559" t="str">
            <v>г. Пермь, ул. КИМ, д. 115</v>
          </cell>
          <cell r="E5559" t="b">
            <v>1</v>
          </cell>
          <cell r="F5559">
            <v>1960</v>
          </cell>
          <cell r="H5559" t="str">
            <v>Кирпич</v>
          </cell>
          <cell r="L5559">
            <v>5</v>
          </cell>
          <cell r="M5559">
            <v>4</v>
          </cell>
          <cell r="Q5559">
            <v>1581.3</v>
          </cell>
          <cell r="R5559">
            <v>1581.3</v>
          </cell>
          <cell r="S5559">
            <v>1581.3</v>
          </cell>
          <cell r="T5559">
            <v>77</v>
          </cell>
        </row>
        <row r="5560">
          <cell r="C5560" t="str">
            <v>город Пермь</v>
          </cell>
          <cell r="D5560" t="str">
            <v>г. Пермь, ул. КИМ, д. 60Б</v>
          </cell>
          <cell r="E5560" t="b">
            <v>1</v>
          </cell>
          <cell r="F5560">
            <v>2021</v>
          </cell>
          <cell r="H5560" t="str">
            <v>Смешанные</v>
          </cell>
          <cell r="I5560" t="str">
            <v>плоская</v>
          </cell>
          <cell r="K5560" t="str">
            <v>имеется</v>
          </cell>
          <cell r="L5560">
            <v>16</v>
          </cell>
          <cell r="M5560">
            <v>1</v>
          </cell>
          <cell r="N5560">
            <v>2</v>
          </cell>
          <cell r="O5560">
            <v>1</v>
          </cell>
          <cell r="P5560">
            <v>1</v>
          </cell>
          <cell r="Q5560">
            <v>7654</v>
          </cell>
          <cell r="R5560">
            <v>5170.7</v>
          </cell>
          <cell r="S5560">
            <v>4534.3</v>
          </cell>
        </row>
        <row r="5561">
          <cell r="C5561" t="str">
            <v>город Пермь</v>
          </cell>
          <cell r="D5561" t="str">
            <v>г. Пермь, ул. КИМ, д. 74А</v>
          </cell>
          <cell r="E5561" t="b">
            <v>1</v>
          </cell>
          <cell r="F5561">
            <v>2015</v>
          </cell>
          <cell r="I5561" t="str">
            <v>плоская</v>
          </cell>
          <cell r="J5561" t="str">
            <v>ГАЗ</v>
          </cell>
          <cell r="K5561" t="str">
            <v>имеется</v>
          </cell>
          <cell r="L5561">
            <v>6</v>
          </cell>
          <cell r="M5561">
            <v>3</v>
          </cell>
          <cell r="N5561">
            <v>3</v>
          </cell>
          <cell r="O5561">
            <v>3</v>
          </cell>
          <cell r="Q5561">
            <v>5659.6</v>
          </cell>
          <cell r="R5561">
            <v>4045.8</v>
          </cell>
          <cell r="S5561">
            <v>4045.8</v>
          </cell>
          <cell r="T5561">
            <v>125</v>
          </cell>
        </row>
        <row r="5562">
          <cell r="C5562" t="str">
            <v>город Пермь</v>
          </cell>
          <cell r="D5562" t="str">
            <v>г. Пермь, ул. КИМ, д. 91А</v>
          </cell>
          <cell r="E5562" t="b">
            <v>1</v>
          </cell>
          <cell r="F5562">
            <v>1997</v>
          </cell>
          <cell r="I5562" t="str">
            <v>плоская</v>
          </cell>
          <cell r="K5562" t="str">
            <v>имеется</v>
          </cell>
          <cell r="L5562">
            <v>5</v>
          </cell>
          <cell r="M5562">
            <v>5</v>
          </cell>
          <cell r="Q5562">
            <v>3449.5</v>
          </cell>
          <cell r="R5562">
            <v>2036</v>
          </cell>
          <cell r="S5562">
            <v>2036</v>
          </cell>
          <cell r="T5562">
            <v>148</v>
          </cell>
        </row>
        <row r="5563">
          <cell r="C5563" t="str">
            <v>город Пермь</v>
          </cell>
          <cell r="D5563" t="str">
            <v>г. Пермь, ул. КИМ, д. 99А</v>
          </cell>
          <cell r="E5563" t="b">
            <v>1</v>
          </cell>
          <cell r="F5563">
            <v>1973</v>
          </cell>
          <cell r="I5563" t="str">
            <v>плоская</v>
          </cell>
          <cell r="J5563" t="str">
            <v>ГАЗ</v>
          </cell>
          <cell r="K5563" t="str">
            <v>имеется</v>
          </cell>
          <cell r="L5563">
            <v>9</v>
          </cell>
          <cell r="M5563">
            <v>3</v>
          </cell>
          <cell r="N5563">
            <v>3</v>
          </cell>
          <cell r="O5563">
            <v>3</v>
          </cell>
          <cell r="Q5563">
            <v>8018.6</v>
          </cell>
          <cell r="R5563">
            <v>7068.1</v>
          </cell>
          <cell r="S5563">
            <v>6970.8</v>
          </cell>
          <cell r="T5563">
            <v>308</v>
          </cell>
        </row>
        <row r="5564">
          <cell r="C5564" t="str">
            <v>город Пермь</v>
          </cell>
          <cell r="D5564" t="str">
            <v>г. Пермь, ул. Кировоградская, д. 4</v>
          </cell>
          <cell r="E5564" t="b">
            <v>1</v>
          </cell>
          <cell r="F5564">
            <v>1999</v>
          </cell>
          <cell r="H5564" t="str">
            <v>Кирпич</v>
          </cell>
          <cell r="L5564">
            <v>10</v>
          </cell>
          <cell r="M5564">
            <v>3</v>
          </cell>
          <cell r="N5564">
            <v>3</v>
          </cell>
          <cell r="O5564">
            <v>3</v>
          </cell>
          <cell r="Q5564">
            <v>9623.2000000000007</v>
          </cell>
          <cell r="R5564">
            <v>7921.5</v>
          </cell>
          <cell r="S5564">
            <v>7921.5</v>
          </cell>
          <cell r="T5564">
            <v>187</v>
          </cell>
        </row>
        <row r="5565">
          <cell r="C5565" t="str">
            <v>город Пермь</v>
          </cell>
          <cell r="D5565" t="str">
            <v>г. Пермь, ул. Кировоградская, д. 6</v>
          </cell>
          <cell r="E5565" t="b">
            <v>1</v>
          </cell>
          <cell r="F5565">
            <v>2006</v>
          </cell>
          <cell r="I5565" t="str">
            <v>плоская</v>
          </cell>
          <cell r="K5565" t="str">
            <v>не имеется</v>
          </cell>
          <cell r="L5565">
            <v>10</v>
          </cell>
          <cell r="M5565">
            <v>3</v>
          </cell>
          <cell r="N5565">
            <v>3</v>
          </cell>
          <cell r="O5565">
            <v>3</v>
          </cell>
          <cell r="Q5565">
            <v>10209.700000000001</v>
          </cell>
          <cell r="R5565">
            <v>8624.5</v>
          </cell>
          <cell r="S5565">
            <v>10209.700000000001</v>
          </cell>
          <cell r="T5565">
            <v>258</v>
          </cell>
        </row>
        <row r="5566">
          <cell r="C5566" t="str">
            <v>город Пермь</v>
          </cell>
          <cell r="D5566" t="str">
            <v>г. Пермь, ул. Кировоградская, д. 8</v>
          </cell>
          <cell r="E5566" t="b">
            <v>1</v>
          </cell>
          <cell r="F5566">
            <v>1984</v>
          </cell>
          <cell r="H5566" t="str">
            <v>Бетон</v>
          </cell>
          <cell r="L5566">
            <v>9</v>
          </cell>
          <cell r="M5566">
            <v>2</v>
          </cell>
          <cell r="N5566">
            <v>2</v>
          </cell>
          <cell r="O5566">
            <v>2</v>
          </cell>
          <cell r="Q5566">
            <v>4594.8999999999996</v>
          </cell>
          <cell r="R5566">
            <v>3856</v>
          </cell>
          <cell r="S5566">
            <v>3856</v>
          </cell>
          <cell r="T5566">
            <v>155</v>
          </cell>
        </row>
        <row r="5567">
          <cell r="C5567" t="str">
            <v>город Пермь</v>
          </cell>
          <cell r="D5567" t="str">
            <v>г. Пермь, ул. Кировоградская, д. 10</v>
          </cell>
          <cell r="E5567" t="b">
            <v>1</v>
          </cell>
          <cell r="F5567">
            <v>1987</v>
          </cell>
          <cell r="H5567" t="str">
            <v>Бетон</v>
          </cell>
          <cell r="L5567">
            <v>9</v>
          </cell>
          <cell r="M5567">
            <v>2</v>
          </cell>
          <cell r="N5567">
            <v>2</v>
          </cell>
          <cell r="O5567">
            <v>2</v>
          </cell>
          <cell r="Q5567">
            <v>4797.2</v>
          </cell>
          <cell r="R5567">
            <v>3996</v>
          </cell>
          <cell r="S5567">
            <v>3996</v>
          </cell>
          <cell r="T5567">
            <v>165</v>
          </cell>
        </row>
        <row r="5568">
          <cell r="C5568" t="str">
            <v>город Пермь</v>
          </cell>
          <cell r="D5568" t="str">
            <v>г. Пермь, ул. Кировоградская, д. 11</v>
          </cell>
          <cell r="E5568" t="b">
            <v>1</v>
          </cell>
          <cell r="F5568">
            <v>1964</v>
          </cell>
          <cell r="H5568" t="str">
            <v>Кирпич</v>
          </cell>
          <cell r="L5568">
            <v>3</v>
          </cell>
          <cell r="M5568">
            <v>3</v>
          </cell>
          <cell r="Q5568">
            <v>1994.6</v>
          </cell>
          <cell r="R5568">
            <v>1797.7</v>
          </cell>
          <cell r="S5568">
            <v>1797.7</v>
          </cell>
          <cell r="T5568">
            <v>76</v>
          </cell>
        </row>
        <row r="5569">
          <cell r="C5569" t="str">
            <v>город Пермь</v>
          </cell>
          <cell r="D5569" t="str">
            <v>г. Пермь, ул. Кировоградская, д. 13</v>
          </cell>
          <cell r="E5569" t="b">
            <v>1</v>
          </cell>
          <cell r="F5569">
            <v>1949</v>
          </cell>
          <cell r="H5569" t="str">
            <v>Крупные блоки</v>
          </cell>
          <cell r="L5569">
            <v>3</v>
          </cell>
          <cell r="M5569">
            <v>3</v>
          </cell>
          <cell r="Q5569">
            <v>2059.6</v>
          </cell>
          <cell r="R5569">
            <v>1814.6</v>
          </cell>
          <cell r="S5569">
            <v>1814.6</v>
          </cell>
          <cell r="T5569">
            <v>78</v>
          </cell>
        </row>
        <row r="5570">
          <cell r="C5570" t="str">
            <v>город Пермь</v>
          </cell>
          <cell r="D5570" t="str">
            <v>г. Пермь, ул. Кировоградская, д. 15</v>
          </cell>
          <cell r="E5570" t="b">
            <v>1</v>
          </cell>
          <cell r="F5570">
            <v>1953</v>
          </cell>
          <cell r="H5570" t="str">
            <v>Кирпич</v>
          </cell>
          <cell r="L5570">
            <v>3</v>
          </cell>
          <cell r="M5570">
            <v>3</v>
          </cell>
          <cell r="Q5570">
            <v>2695.5</v>
          </cell>
          <cell r="R5570">
            <v>2195.6</v>
          </cell>
          <cell r="S5570">
            <v>1404.67</v>
          </cell>
          <cell r="T5570">
            <v>54</v>
          </cell>
        </row>
        <row r="5571">
          <cell r="C5571" t="str">
            <v>город Пермь</v>
          </cell>
          <cell r="D5571" t="str">
            <v>г. Пермь, ул. Кировоградская, д. 16</v>
          </cell>
          <cell r="E5571" t="b">
            <v>1</v>
          </cell>
          <cell r="F5571">
            <v>1988</v>
          </cell>
          <cell r="H5571" t="str">
            <v>Кирпич</v>
          </cell>
          <cell r="I5571" t="str">
            <v>плоская</v>
          </cell>
          <cell r="J5571" t="str">
            <v>ГАЗ</v>
          </cell>
          <cell r="K5571" t="str">
            <v>имеется</v>
          </cell>
          <cell r="L5571">
            <v>16</v>
          </cell>
          <cell r="M5571">
            <v>1</v>
          </cell>
          <cell r="N5571">
            <v>2</v>
          </cell>
          <cell r="O5571">
            <v>1</v>
          </cell>
          <cell r="P5571">
            <v>1</v>
          </cell>
          <cell r="Q5571">
            <v>8478.9</v>
          </cell>
          <cell r="R5571">
            <v>6720.01</v>
          </cell>
          <cell r="S5571">
            <v>5529.1</v>
          </cell>
          <cell r="T5571">
            <v>242</v>
          </cell>
        </row>
        <row r="5572">
          <cell r="C5572" t="str">
            <v>город Пермь</v>
          </cell>
          <cell r="D5572" t="str">
            <v>г. Пермь, ул. Кировоградская, д. 17</v>
          </cell>
          <cell r="E5572" t="b">
            <v>1</v>
          </cell>
          <cell r="F5572">
            <v>1953</v>
          </cell>
          <cell r="H5572" t="str">
            <v>Шлакоблок</v>
          </cell>
          <cell r="L5572">
            <v>3</v>
          </cell>
          <cell r="M5572">
            <v>4</v>
          </cell>
          <cell r="Q5572">
            <v>2452.1</v>
          </cell>
          <cell r="R5572">
            <v>1900.6</v>
          </cell>
          <cell r="S5572">
            <v>1828</v>
          </cell>
          <cell r="T5572">
            <v>75</v>
          </cell>
        </row>
        <row r="5573">
          <cell r="C5573" t="str">
            <v>город Пермь</v>
          </cell>
          <cell r="D5573" t="str">
            <v>г. Пермь, ул. Кировоградская, д. 18</v>
          </cell>
          <cell r="E5573" t="b">
            <v>1</v>
          </cell>
          <cell r="F5573">
            <v>1986</v>
          </cell>
          <cell r="H5573" t="str">
            <v>кирпич</v>
          </cell>
          <cell r="I5573" t="str">
            <v>плоская</v>
          </cell>
          <cell r="J5573" t="str">
            <v>ГАЗ</v>
          </cell>
          <cell r="K5573" t="str">
            <v>имеется</v>
          </cell>
          <cell r="L5573">
            <v>16</v>
          </cell>
          <cell r="M5573">
            <v>1</v>
          </cell>
          <cell r="N5573">
            <v>2</v>
          </cell>
          <cell r="O5573">
            <v>1</v>
          </cell>
          <cell r="P5573">
            <v>1</v>
          </cell>
          <cell r="Q5573">
            <v>7318.2</v>
          </cell>
          <cell r="R5573">
            <v>5647.1</v>
          </cell>
          <cell r="S5573">
            <v>5647.1</v>
          </cell>
          <cell r="T5573">
            <v>259</v>
          </cell>
        </row>
        <row r="5574">
          <cell r="C5574" t="str">
            <v>город Пермь</v>
          </cell>
          <cell r="D5574" t="str">
            <v>г. Пермь, ул. Кировоградская, д. 19</v>
          </cell>
          <cell r="E5574" t="b">
            <v>1</v>
          </cell>
          <cell r="F5574">
            <v>1950</v>
          </cell>
          <cell r="H5574" t="str">
            <v>Блоки</v>
          </cell>
          <cell r="L5574">
            <v>3</v>
          </cell>
          <cell r="M5574">
            <v>2</v>
          </cell>
          <cell r="Q5574">
            <v>1548.7</v>
          </cell>
          <cell r="R5574">
            <v>1412.3</v>
          </cell>
          <cell r="S5574">
            <v>1292.25</v>
          </cell>
          <cell r="T5574">
            <v>58</v>
          </cell>
        </row>
        <row r="5575">
          <cell r="C5575" t="str">
            <v>город Пермь</v>
          </cell>
          <cell r="D5575" t="str">
            <v>г. Пермь, ул. Кировоградская, д. 31</v>
          </cell>
          <cell r="E5575" t="b">
            <v>1</v>
          </cell>
          <cell r="F5575">
            <v>1960</v>
          </cell>
          <cell r="H5575" t="str">
            <v>Кирпич</v>
          </cell>
          <cell r="L5575">
            <v>5</v>
          </cell>
          <cell r="M5575">
            <v>2</v>
          </cell>
          <cell r="Q5575">
            <v>1625.7</v>
          </cell>
          <cell r="R5575">
            <v>1625.6</v>
          </cell>
          <cell r="S5575">
            <v>1435.9</v>
          </cell>
          <cell r="T5575">
            <v>61</v>
          </cell>
        </row>
        <row r="5576">
          <cell r="C5576" t="str">
            <v>город Пермь</v>
          </cell>
          <cell r="D5576" t="str">
            <v>г. Пермь, ул. Кировоградская, д. 32</v>
          </cell>
          <cell r="E5576" t="b">
            <v>1</v>
          </cell>
          <cell r="F5576">
            <v>1992</v>
          </cell>
          <cell r="I5576" t="str">
            <v>плоская</v>
          </cell>
          <cell r="J5576" t="str">
            <v>ГАЗ</v>
          </cell>
          <cell r="K5576" t="str">
            <v>имеется</v>
          </cell>
          <cell r="L5576">
            <v>16</v>
          </cell>
          <cell r="M5576">
            <v>1</v>
          </cell>
          <cell r="N5576">
            <v>2</v>
          </cell>
          <cell r="O5576">
            <v>1</v>
          </cell>
          <cell r="P5576">
            <v>1</v>
          </cell>
          <cell r="Q5576">
            <v>6690.4</v>
          </cell>
          <cell r="R5576">
            <v>5316.2</v>
          </cell>
          <cell r="S5576">
            <v>6636</v>
          </cell>
          <cell r="T5576">
            <v>180</v>
          </cell>
        </row>
        <row r="5577">
          <cell r="C5577" t="str">
            <v>город Пермь</v>
          </cell>
          <cell r="D5577" t="str">
            <v>г. Пермь, ул. Кировоградская, д. 33</v>
          </cell>
          <cell r="E5577" t="b">
            <v>1</v>
          </cell>
          <cell r="F5577">
            <v>1960</v>
          </cell>
          <cell r="H5577" t="str">
            <v>Кирпич</v>
          </cell>
          <cell r="L5577">
            <v>5</v>
          </cell>
          <cell r="M5577">
            <v>4</v>
          </cell>
          <cell r="Q5577">
            <v>3217.1</v>
          </cell>
          <cell r="R5577">
            <v>3170.8</v>
          </cell>
          <cell r="S5577">
            <v>2581.8000000000002</v>
          </cell>
          <cell r="T5577">
            <v>113</v>
          </cell>
        </row>
        <row r="5578">
          <cell r="C5578" t="str">
            <v>город Пермь</v>
          </cell>
          <cell r="D5578" t="str">
            <v>г. Пермь, ул. Кировоградская, д. 34</v>
          </cell>
          <cell r="E5578" t="b">
            <v>1</v>
          </cell>
          <cell r="F5578">
            <v>2010</v>
          </cell>
          <cell r="H5578" t="str">
            <v>Монолит</v>
          </cell>
          <cell r="L5578">
            <v>17</v>
          </cell>
          <cell r="M5578">
            <v>1</v>
          </cell>
          <cell r="N5578">
            <v>2</v>
          </cell>
          <cell r="O5578">
            <v>1</v>
          </cell>
          <cell r="P5578">
            <v>1</v>
          </cell>
          <cell r="Q5578">
            <v>6888.6</v>
          </cell>
          <cell r="R5578">
            <v>5137.6000000000031</v>
          </cell>
          <cell r="S5578">
            <v>5137.6000000000004</v>
          </cell>
          <cell r="T5578">
            <v>240</v>
          </cell>
        </row>
        <row r="5579">
          <cell r="C5579" t="str">
            <v>город Пермь</v>
          </cell>
          <cell r="D5579" t="str">
            <v>г. Пермь, ул. Кировоградская, д. 39</v>
          </cell>
          <cell r="E5579" t="b">
            <v>1</v>
          </cell>
          <cell r="F5579">
            <v>1957</v>
          </cell>
          <cell r="H5579" t="str">
            <v>Кирпич</v>
          </cell>
          <cell r="L5579">
            <v>3</v>
          </cell>
          <cell r="M5579">
            <v>3</v>
          </cell>
          <cell r="Q5579">
            <v>1578.5</v>
          </cell>
          <cell r="R5579">
            <v>1073.7</v>
          </cell>
          <cell r="S5579">
            <v>697.91</v>
          </cell>
          <cell r="T5579">
            <v>44</v>
          </cell>
        </row>
        <row r="5580">
          <cell r="C5580" t="str">
            <v>город Пермь</v>
          </cell>
          <cell r="D5580" t="str">
            <v>г. Пермь, ул. Кировоградская, д. 40</v>
          </cell>
          <cell r="E5580" t="b">
            <v>1</v>
          </cell>
          <cell r="F5580">
            <v>2001</v>
          </cell>
          <cell r="H5580" t="str">
            <v>Кирпич</v>
          </cell>
          <cell r="L5580">
            <v>6</v>
          </cell>
          <cell r="M5580">
            <v>1</v>
          </cell>
          <cell r="Q5580">
            <v>4316.8999999999996</v>
          </cell>
          <cell r="R5580">
            <v>3490.3</v>
          </cell>
          <cell r="S5580">
            <v>3490.3</v>
          </cell>
          <cell r="T5580">
            <v>57</v>
          </cell>
        </row>
        <row r="5581">
          <cell r="C5581" t="str">
            <v>город Пермь</v>
          </cell>
          <cell r="D5581" t="str">
            <v>г. Пермь, ул. Кировоградская, д. 41</v>
          </cell>
          <cell r="E5581" t="b">
            <v>1</v>
          </cell>
          <cell r="F5581">
            <v>1955</v>
          </cell>
          <cell r="H5581" t="str">
            <v>Кирпич</v>
          </cell>
          <cell r="L5581">
            <v>3</v>
          </cell>
          <cell r="M5581">
            <v>5</v>
          </cell>
          <cell r="Q5581">
            <v>2390.9</v>
          </cell>
          <cell r="R5581">
            <v>1935.8</v>
          </cell>
          <cell r="S5581">
            <v>1935.8</v>
          </cell>
          <cell r="T5581">
            <v>118</v>
          </cell>
        </row>
        <row r="5582">
          <cell r="C5582" t="str">
            <v>город Пермь</v>
          </cell>
          <cell r="D5582" t="str">
            <v>г. Пермь, ул. Кировоградская, д. 46</v>
          </cell>
          <cell r="E5582" t="b">
            <v>1</v>
          </cell>
          <cell r="F5582">
            <v>1999</v>
          </cell>
          <cell r="I5582" t="str">
            <v>скатная</v>
          </cell>
          <cell r="J5582" t="str">
            <v>ГВС</v>
          </cell>
          <cell r="K5582" t="str">
            <v>имеется</v>
          </cell>
          <cell r="L5582">
            <v>7</v>
          </cell>
          <cell r="M5582">
            <v>1</v>
          </cell>
          <cell r="N5582">
            <v>1</v>
          </cell>
          <cell r="O5582">
            <v>1</v>
          </cell>
          <cell r="Q5582">
            <v>5304.5</v>
          </cell>
          <cell r="R5582">
            <v>4317</v>
          </cell>
          <cell r="S5582">
            <v>4317</v>
          </cell>
        </row>
        <row r="5583">
          <cell r="C5583" t="str">
            <v>город Пермь</v>
          </cell>
          <cell r="D5583" t="str">
            <v>г. Пермь, ул. Кировоградская, д. 48</v>
          </cell>
          <cell r="E5583" t="b">
            <v>1</v>
          </cell>
          <cell r="F5583">
            <v>2003</v>
          </cell>
          <cell r="I5583" t="str">
            <v>скатная</v>
          </cell>
          <cell r="K5583" t="str">
            <v>имеется</v>
          </cell>
          <cell r="L5583">
            <v>7</v>
          </cell>
          <cell r="M5583">
            <v>1</v>
          </cell>
          <cell r="N5583">
            <v>1</v>
          </cell>
          <cell r="O5583">
            <v>1</v>
          </cell>
          <cell r="Q5583">
            <v>5296</v>
          </cell>
          <cell r="R5583">
            <v>4900</v>
          </cell>
          <cell r="S5583">
            <v>5296</v>
          </cell>
        </row>
        <row r="5584">
          <cell r="C5584" t="str">
            <v>город Пермь</v>
          </cell>
          <cell r="D5584" t="str">
            <v>г. Пермь, ул. Кировоградская, д. 51</v>
          </cell>
          <cell r="E5584" t="b">
            <v>1</v>
          </cell>
          <cell r="F5584">
            <v>1956</v>
          </cell>
          <cell r="H5584" t="str">
            <v>Кирпич</v>
          </cell>
          <cell r="L5584">
            <v>3</v>
          </cell>
          <cell r="M5584">
            <v>4</v>
          </cell>
          <cell r="Q5584">
            <v>2343.1</v>
          </cell>
          <cell r="R5584">
            <v>2015.8000000000002</v>
          </cell>
          <cell r="S5584">
            <v>1725.52</v>
          </cell>
          <cell r="T5584">
            <v>90</v>
          </cell>
        </row>
        <row r="5585">
          <cell r="C5585" t="str">
            <v>город Пермь</v>
          </cell>
          <cell r="D5585" t="str">
            <v>г. Пермь, ул. Кировоградская, д. 52</v>
          </cell>
          <cell r="E5585" t="b">
            <v>0</v>
          </cell>
          <cell r="F5585">
            <v>2006</v>
          </cell>
          <cell r="H5585" t="str">
            <v>Кирпич</v>
          </cell>
          <cell r="L5585">
            <v>12</v>
          </cell>
          <cell r="M5585">
            <v>1</v>
          </cell>
          <cell r="N5585">
            <v>1</v>
          </cell>
          <cell r="O5585">
            <v>1</v>
          </cell>
          <cell r="Q5585">
            <v>5383</v>
          </cell>
          <cell r="R5585">
            <v>11121.3</v>
          </cell>
          <cell r="S5585">
            <v>11121.3</v>
          </cell>
          <cell r="T5585">
            <v>350</v>
          </cell>
        </row>
        <row r="5586">
          <cell r="C5586" t="str">
            <v>город Пермь</v>
          </cell>
          <cell r="D5586" t="str">
            <v>г. Пермь, ул. Кировоградская, д. 54</v>
          </cell>
          <cell r="E5586" t="b">
            <v>1</v>
          </cell>
          <cell r="F5586">
            <v>2014</v>
          </cell>
          <cell r="I5586" t="str">
            <v>плоская</v>
          </cell>
          <cell r="J5586" t="str">
            <v>ГАЗ</v>
          </cell>
          <cell r="K5586" t="str">
            <v>имеется</v>
          </cell>
          <cell r="L5586">
            <v>17</v>
          </cell>
          <cell r="M5586">
            <v>1</v>
          </cell>
          <cell r="N5586">
            <v>2</v>
          </cell>
          <cell r="O5586">
            <v>1</v>
          </cell>
          <cell r="P5586">
            <v>1</v>
          </cell>
          <cell r="Q5586">
            <v>7289</v>
          </cell>
          <cell r="R5586">
            <v>4907.7</v>
          </cell>
          <cell r="S5586">
            <v>7289</v>
          </cell>
        </row>
        <row r="5587">
          <cell r="C5587" t="str">
            <v>город Пермь</v>
          </cell>
          <cell r="D5587" t="str">
            <v>г. Пермь, ул. Кировоградская, д. 55</v>
          </cell>
          <cell r="E5587" t="b">
            <v>1</v>
          </cell>
          <cell r="F5587">
            <v>1955</v>
          </cell>
          <cell r="H5587" t="str">
            <v>Кирпич</v>
          </cell>
          <cell r="L5587">
            <v>3</v>
          </cell>
          <cell r="M5587">
            <v>4</v>
          </cell>
          <cell r="Q5587">
            <v>2527.3000000000002</v>
          </cell>
          <cell r="R5587">
            <v>2018.9</v>
          </cell>
          <cell r="S5587">
            <v>1913.92</v>
          </cell>
          <cell r="T5587">
            <v>82</v>
          </cell>
        </row>
        <row r="5588">
          <cell r="C5588" t="str">
            <v>город Пермь</v>
          </cell>
          <cell r="D5588" t="str">
            <v>г. Пермь, ул. Кировоградская, д. 66</v>
          </cell>
          <cell r="E5588" t="b">
            <v>1</v>
          </cell>
          <cell r="F5588">
            <v>2005</v>
          </cell>
          <cell r="I5588" t="str">
            <v>плоская</v>
          </cell>
          <cell r="J5588" t="str">
            <v>ГАЗ</v>
          </cell>
          <cell r="K5588" t="str">
            <v>имеется</v>
          </cell>
          <cell r="L5588">
            <v>12</v>
          </cell>
          <cell r="M5588">
            <v>2</v>
          </cell>
          <cell r="N5588">
            <v>4</v>
          </cell>
          <cell r="O5588">
            <v>2</v>
          </cell>
          <cell r="P5588">
            <v>2</v>
          </cell>
          <cell r="Q5588">
            <v>10808.09</v>
          </cell>
          <cell r="R5588">
            <v>10766.09</v>
          </cell>
          <cell r="S5588">
            <v>10808.09</v>
          </cell>
          <cell r="T5588">
            <v>244</v>
          </cell>
        </row>
        <row r="5589">
          <cell r="C5589" t="str">
            <v>город Пермь</v>
          </cell>
          <cell r="D5589" t="str">
            <v>г. Пермь, ул. Кировоградская, д. 68</v>
          </cell>
          <cell r="E5589" t="b">
            <v>1</v>
          </cell>
          <cell r="F5589">
            <v>2004</v>
          </cell>
          <cell r="H5589" t="str">
            <v>Кирпич</v>
          </cell>
          <cell r="I5589" t="str">
            <v>плоская</v>
          </cell>
          <cell r="K5589" t="str">
            <v>имеется</v>
          </cell>
          <cell r="L5589">
            <v>12</v>
          </cell>
          <cell r="M5589">
            <v>2</v>
          </cell>
          <cell r="N5589">
            <v>2</v>
          </cell>
          <cell r="O5589">
            <v>2</v>
          </cell>
          <cell r="Q5589">
            <v>13805.4</v>
          </cell>
          <cell r="R5589">
            <v>11342.8</v>
          </cell>
          <cell r="S5589">
            <v>11342.8</v>
          </cell>
          <cell r="T5589">
            <v>346</v>
          </cell>
        </row>
        <row r="5590">
          <cell r="C5590" t="str">
            <v>город Пермь</v>
          </cell>
          <cell r="D5590" t="str">
            <v>г. Пермь, ул. Кировоградская, д. 71</v>
          </cell>
          <cell r="E5590" t="b">
            <v>1</v>
          </cell>
          <cell r="F5590">
            <v>1958</v>
          </cell>
          <cell r="I5590" t="str">
            <v>плоская</v>
          </cell>
          <cell r="K5590" t="str">
            <v>имеется</v>
          </cell>
          <cell r="L5590">
            <v>4</v>
          </cell>
          <cell r="M5590">
            <v>4</v>
          </cell>
          <cell r="Q5590">
            <v>3613.6</v>
          </cell>
          <cell r="R5590">
            <v>2632.3</v>
          </cell>
          <cell r="S5590">
            <v>3425</v>
          </cell>
          <cell r="T5590">
            <v>110</v>
          </cell>
        </row>
        <row r="5591">
          <cell r="C5591" t="str">
            <v>город Пермь</v>
          </cell>
          <cell r="D5591" t="str">
            <v>г. Пермь, ул. Кировоградская, д. 75</v>
          </cell>
          <cell r="E5591" t="b">
            <v>1</v>
          </cell>
          <cell r="F5591">
            <v>1958</v>
          </cell>
          <cell r="H5591" t="str">
            <v>Кирпич</v>
          </cell>
          <cell r="L5591">
            <v>4</v>
          </cell>
          <cell r="M5591">
            <v>4</v>
          </cell>
          <cell r="Q5591">
            <v>3627.8</v>
          </cell>
          <cell r="R5591">
            <v>2606.400000000001</v>
          </cell>
          <cell r="S5591">
            <v>2606.4</v>
          </cell>
          <cell r="T5591">
            <v>117</v>
          </cell>
        </row>
        <row r="5592">
          <cell r="C5592" t="str">
            <v>город Пермь</v>
          </cell>
          <cell r="D5592" t="str">
            <v>г. Пермь, ул. Кировоградская, д. 180</v>
          </cell>
          <cell r="E5592" t="b">
            <v>1</v>
          </cell>
          <cell r="F5592">
            <v>1984</v>
          </cell>
          <cell r="H5592" t="str">
            <v>Кирпич</v>
          </cell>
          <cell r="L5592">
            <v>3</v>
          </cell>
          <cell r="M5592">
            <v>1</v>
          </cell>
          <cell r="Q5592">
            <v>1268</v>
          </cell>
          <cell r="R5592">
            <v>1109</v>
          </cell>
          <cell r="S5592">
            <v>723.5</v>
          </cell>
          <cell r="T5592">
            <v>70</v>
          </cell>
        </row>
        <row r="5593">
          <cell r="C5593" t="str">
            <v>город Пермь</v>
          </cell>
          <cell r="D5593" t="str">
            <v>г. Пермь, ул. Кировоградская, д. 12/2</v>
          </cell>
          <cell r="E5593" t="b">
            <v>1</v>
          </cell>
          <cell r="F5593">
            <v>1986</v>
          </cell>
          <cell r="H5593" t="str">
            <v>Кирпич</v>
          </cell>
          <cell r="L5593">
            <v>10</v>
          </cell>
          <cell r="M5593">
            <v>4</v>
          </cell>
          <cell r="N5593">
            <v>4</v>
          </cell>
          <cell r="O5593">
            <v>4</v>
          </cell>
          <cell r="Q5593">
            <v>11309.3</v>
          </cell>
          <cell r="R5593">
            <v>7076.8</v>
          </cell>
          <cell r="S5593">
            <v>7076.8</v>
          </cell>
          <cell r="T5593">
            <v>359</v>
          </cell>
        </row>
        <row r="5594">
          <cell r="C5594" t="str">
            <v>город Пермь</v>
          </cell>
          <cell r="D5594" t="str">
            <v>г. Пермь, ул. Кировоградская, д. 180А</v>
          </cell>
          <cell r="E5594" t="b">
            <v>1</v>
          </cell>
          <cell r="F5594">
            <v>2016</v>
          </cell>
          <cell r="I5594" t="str">
            <v>плоская</v>
          </cell>
          <cell r="K5594" t="str">
            <v>имеется</v>
          </cell>
          <cell r="L5594">
            <v>5</v>
          </cell>
          <cell r="M5594">
            <v>1</v>
          </cell>
          <cell r="Q5594">
            <v>2353.9</v>
          </cell>
          <cell r="R5594">
            <v>1575.7</v>
          </cell>
          <cell r="S5594">
            <v>2353.9</v>
          </cell>
          <cell r="T5594">
            <v>84</v>
          </cell>
        </row>
        <row r="5595">
          <cell r="C5595" t="str">
            <v>город Пермь</v>
          </cell>
          <cell r="D5595" t="str">
            <v>г. Пермь, ул. Кировоградская, д. 180Б</v>
          </cell>
          <cell r="E5595" t="b">
            <v>1</v>
          </cell>
          <cell r="F5595">
            <v>2017</v>
          </cell>
          <cell r="I5595" t="str">
            <v>плоская</v>
          </cell>
          <cell r="K5595" t="str">
            <v>имеется</v>
          </cell>
          <cell r="L5595">
            <v>5</v>
          </cell>
          <cell r="M5595">
            <v>1</v>
          </cell>
          <cell r="Q5595">
            <v>2256.1999999999998</v>
          </cell>
          <cell r="R5595">
            <v>1574.5</v>
          </cell>
          <cell r="S5595">
            <v>2256.1999999999998</v>
          </cell>
          <cell r="T5595">
            <v>84</v>
          </cell>
        </row>
        <row r="5596">
          <cell r="C5596" t="str">
            <v>город Пермь</v>
          </cell>
          <cell r="D5596" t="str">
            <v>г. Пермь, ул. Кировоградская, д. 180В</v>
          </cell>
          <cell r="E5596" t="b">
            <v>1</v>
          </cell>
          <cell r="F5596">
            <v>2017</v>
          </cell>
          <cell r="I5596" t="str">
            <v>плоская</v>
          </cell>
          <cell r="K5596" t="str">
            <v>имеется</v>
          </cell>
          <cell r="L5596">
            <v>5</v>
          </cell>
          <cell r="M5596">
            <v>1</v>
          </cell>
          <cell r="Q5596">
            <v>2256.1999999999998</v>
          </cell>
          <cell r="R5596">
            <v>1571.8</v>
          </cell>
          <cell r="S5596">
            <v>2256.1999999999998</v>
          </cell>
          <cell r="T5596">
            <v>84</v>
          </cell>
        </row>
        <row r="5597">
          <cell r="C5597" t="str">
            <v>город Пермь</v>
          </cell>
          <cell r="D5597" t="str">
            <v>г. Пермь, ул. Кировоградская, д. 37А</v>
          </cell>
          <cell r="E5597" t="b">
            <v>1</v>
          </cell>
          <cell r="F5597">
            <v>1993</v>
          </cell>
          <cell r="I5597" t="str">
            <v>плоская</v>
          </cell>
          <cell r="K5597" t="str">
            <v>имеется</v>
          </cell>
          <cell r="L5597">
            <v>10</v>
          </cell>
          <cell r="M5597">
            <v>3</v>
          </cell>
          <cell r="N5597">
            <v>3</v>
          </cell>
          <cell r="O5597">
            <v>3</v>
          </cell>
          <cell r="Q5597">
            <v>8056</v>
          </cell>
          <cell r="R5597">
            <v>7012.6</v>
          </cell>
          <cell r="S5597">
            <v>7928.3</v>
          </cell>
          <cell r="T5597">
            <v>308</v>
          </cell>
        </row>
        <row r="5598">
          <cell r="C5598" t="str">
            <v>город Пермь</v>
          </cell>
          <cell r="D5598" t="str">
            <v>г. Пермь, ул. Кировоградская, д. 71/1</v>
          </cell>
          <cell r="E5598" t="b">
            <v>1</v>
          </cell>
          <cell r="F5598">
            <v>1980</v>
          </cell>
          <cell r="H5598" t="str">
            <v>Кирпич</v>
          </cell>
          <cell r="L5598">
            <v>9</v>
          </cell>
          <cell r="M5598">
            <v>2</v>
          </cell>
          <cell r="N5598">
            <v>2</v>
          </cell>
          <cell r="O5598">
            <v>2</v>
          </cell>
          <cell r="Q5598">
            <v>6651.7</v>
          </cell>
          <cell r="R5598">
            <v>5471.4</v>
          </cell>
          <cell r="S5598">
            <v>5241.6000000000004</v>
          </cell>
          <cell r="T5598">
            <v>254</v>
          </cell>
        </row>
        <row r="5599">
          <cell r="C5599" t="str">
            <v>город Пермь</v>
          </cell>
          <cell r="D5599" t="str">
            <v>г. Пермь, ул. Кировоградская, д. 73А</v>
          </cell>
          <cell r="E5599" t="b">
            <v>1</v>
          </cell>
          <cell r="F5599">
            <v>1958</v>
          </cell>
          <cell r="H5599" t="str">
            <v>Шлакоблок</v>
          </cell>
          <cell r="L5599">
            <v>4</v>
          </cell>
          <cell r="M5599">
            <v>4</v>
          </cell>
          <cell r="Q5599">
            <v>3072.7999999999997</v>
          </cell>
          <cell r="R5599">
            <v>2704.6</v>
          </cell>
          <cell r="S5599">
            <v>2631.03</v>
          </cell>
          <cell r="T5599">
            <v>101</v>
          </cell>
        </row>
        <row r="5600">
          <cell r="C5600" t="str">
            <v>город Пермь</v>
          </cell>
          <cell r="D5600" t="str">
            <v>г. Пермь, ул. Кисловодская, д. 12</v>
          </cell>
          <cell r="E5600" t="b">
            <v>1</v>
          </cell>
          <cell r="F5600">
            <v>2020</v>
          </cell>
          <cell r="H5600" t="str">
            <v>из прочих материалов</v>
          </cell>
          <cell r="I5600" t="str">
            <v>плоская</v>
          </cell>
          <cell r="K5600" t="str">
            <v>имеется</v>
          </cell>
          <cell r="L5600">
            <v>17</v>
          </cell>
          <cell r="M5600">
            <v>1</v>
          </cell>
          <cell r="N5600">
            <v>2</v>
          </cell>
          <cell r="O5600">
            <v>1</v>
          </cell>
          <cell r="P5600">
            <v>1</v>
          </cell>
          <cell r="Q5600">
            <v>6902.7</v>
          </cell>
          <cell r="R5600">
            <v>4744.8</v>
          </cell>
          <cell r="S5600">
            <v>4459.8</v>
          </cell>
        </row>
        <row r="5601">
          <cell r="C5601" t="str">
            <v>город Пермь</v>
          </cell>
          <cell r="D5601" t="str">
            <v>г. Пермь, ул. Кисловодская, д. 15</v>
          </cell>
          <cell r="E5601" t="b">
            <v>1</v>
          </cell>
          <cell r="F5601">
            <v>2011</v>
          </cell>
          <cell r="J5601" t="str">
            <v>ГАЗ</v>
          </cell>
          <cell r="K5601" t="str">
            <v>имеется</v>
          </cell>
          <cell r="L5601">
            <v>16</v>
          </cell>
          <cell r="M5601">
            <v>1</v>
          </cell>
          <cell r="N5601">
            <v>2</v>
          </cell>
          <cell r="O5601">
            <v>1</v>
          </cell>
          <cell r="P5601">
            <v>1</v>
          </cell>
          <cell r="Q5601">
            <v>5950</v>
          </cell>
        </row>
        <row r="5602">
          <cell r="C5602" t="str">
            <v>город Пермь</v>
          </cell>
          <cell r="D5602" t="str">
            <v>г. Пермь, ул. Клары Цеткин, д. 1</v>
          </cell>
          <cell r="E5602" t="b">
            <v>1</v>
          </cell>
          <cell r="F5602">
            <v>1940</v>
          </cell>
          <cell r="H5602" t="str">
            <v>Крупные блоки</v>
          </cell>
          <cell r="L5602">
            <v>4</v>
          </cell>
          <cell r="M5602">
            <v>5</v>
          </cell>
          <cell r="Q5602">
            <v>3215.8</v>
          </cell>
          <cell r="R5602">
            <v>2820.3</v>
          </cell>
          <cell r="S5602">
            <v>2820.3</v>
          </cell>
          <cell r="T5602">
            <v>113</v>
          </cell>
        </row>
        <row r="5603">
          <cell r="C5603" t="str">
            <v>город Пермь</v>
          </cell>
          <cell r="D5603" t="str">
            <v>г. Пермь, ул. Клары Цеткин, д. 2</v>
          </cell>
          <cell r="E5603" t="b">
            <v>1</v>
          </cell>
          <cell r="F5603">
            <v>1940</v>
          </cell>
          <cell r="H5603" t="str">
            <v>Крупные блоки</v>
          </cell>
          <cell r="L5603">
            <v>4</v>
          </cell>
          <cell r="M5603">
            <v>5</v>
          </cell>
          <cell r="Q5603">
            <v>3665.04</v>
          </cell>
          <cell r="R5603">
            <v>3227.64</v>
          </cell>
          <cell r="S5603">
            <v>3227.64</v>
          </cell>
          <cell r="T5603">
            <v>121</v>
          </cell>
        </row>
        <row r="5604">
          <cell r="C5604" t="str">
            <v>город Пермь</v>
          </cell>
          <cell r="D5604" t="str">
            <v>г. Пермь, ул. Клары Цеткин, д. 9</v>
          </cell>
          <cell r="E5604" t="b">
            <v>1</v>
          </cell>
          <cell r="F5604">
            <v>2009</v>
          </cell>
          <cell r="I5604" t="str">
            <v>плоская</v>
          </cell>
          <cell r="K5604" t="str">
            <v>имеется</v>
          </cell>
          <cell r="L5604">
            <v>9</v>
          </cell>
          <cell r="M5604">
            <v>2</v>
          </cell>
          <cell r="N5604">
            <v>2</v>
          </cell>
          <cell r="O5604">
            <v>2</v>
          </cell>
          <cell r="Q5604">
            <v>10442.4</v>
          </cell>
          <cell r="R5604">
            <v>5619.3</v>
          </cell>
          <cell r="S5604">
            <v>1783.94</v>
          </cell>
          <cell r="T5604">
            <v>150</v>
          </cell>
        </row>
        <row r="5605">
          <cell r="C5605" t="str">
            <v>город Пермь</v>
          </cell>
          <cell r="D5605" t="str">
            <v>г. Пермь, ул. Клары Цеткин, д. 11</v>
          </cell>
          <cell r="E5605" t="b">
            <v>1</v>
          </cell>
          <cell r="F5605">
            <v>1962</v>
          </cell>
          <cell r="H5605" t="str">
            <v>Кирпич</v>
          </cell>
          <cell r="L5605">
            <v>5</v>
          </cell>
          <cell r="M5605">
            <v>2</v>
          </cell>
          <cell r="Q5605">
            <v>1621</v>
          </cell>
          <cell r="R5605">
            <v>1590.5</v>
          </cell>
          <cell r="S5605">
            <v>1518.5</v>
          </cell>
          <cell r="T5605">
            <v>77</v>
          </cell>
        </row>
        <row r="5606">
          <cell r="C5606" t="str">
            <v>город Пермь</v>
          </cell>
          <cell r="D5606" t="str">
            <v>г. Пермь, ул. Клары Цеткин, д. 13</v>
          </cell>
          <cell r="E5606" t="b">
            <v>1</v>
          </cell>
          <cell r="F5606">
            <v>1967</v>
          </cell>
          <cell r="H5606" t="str">
            <v>Кирпич</v>
          </cell>
          <cell r="L5606">
            <v>5</v>
          </cell>
          <cell r="M5606">
            <v>1</v>
          </cell>
          <cell r="Q5606">
            <v>2171.5</v>
          </cell>
          <cell r="R5606">
            <v>1650.5</v>
          </cell>
          <cell r="S5606">
            <v>1397.3</v>
          </cell>
          <cell r="T5606">
            <v>195</v>
          </cell>
        </row>
        <row r="5607">
          <cell r="C5607" t="str">
            <v>город Пермь</v>
          </cell>
          <cell r="D5607" t="str">
            <v>г. Пермь, ул. Клары Цеткин, д. 15</v>
          </cell>
          <cell r="E5607" t="b">
            <v>1</v>
          </cell>
          <cell r="F5607">
            <v>1968</v>
          </cell>
          <cell r="H5607" t="str">
            <v>Кирпич</v>
          </cell>
          <cell r="L5607">
            <v>2</v>
          </cell>
          <cell r="M5607">
            <v>2</v>
          </cell>
          <cell r="Q5607">
            <v>1885.1</v>
          </cell>
          <cell r="R5607">
            <v>1885.1</v>
          </cell>
          <cell r="S5607">
            <v>1885.1</v>
          </cell>
          <cell r="T5607">
            <v>35</v>
          </cell>
        </row>
        <row r="5608">
          <cell r="C5608" t="str">
            <v>город Пермь</v>
          </cell>
          <cell r="D5608" t="str">
            <v>г. Пермь, ул. Клары Цеткин, д. 16</v>
          </cell>
          <cell r="E5608" t="b">
            <v>0</v>
          </cell>
          <cell r="F5608">
            <v>1987</v>
          </cell>
          <cell r="H5608" t="str">
            <v>кирпич</v>
          </cell>
          <cell r="I5608" t="str">
            <v>плоская</v>
          </cell>
          <cell r="L5608">
            <v>5</v>
          </cell>
          <cell r="M5608">
            <v>6</v>
          </cell>
          <cell r="Q5608">
            <v>4292.2</v>
          </cell>
          <cell r="R5608">
            <v>4292.3</v>
          </cell>
          <cell r="S5608">
            <v>4138.2</v>
          </cell>
        </row>
        <row r="5609">
          <cell r="C5609" t="str">
            <v>город Пермь</v>
          </cell>
          <cell r="D5609" t="str">
            <v>г. Пермь, ул. Клары Цеткин, д. 17</v>
          </cell>
          <cell r="E5609" t="b">
            <v>1</v>
          </cell>
          <cell r="F5609">
            <v>1970</v>
          </cell>
          <cell r="H5609" t="str">
            <v>Кирпич</v>
          </cell>
          <cell r="L5609">
            <v>5</v>
          </cell>
          <cell r="M5609">
            <v>2</v>
          </cell>
          <cell r="Q5609">
            <v>2350.6999999999998</v>
          </cell>
          <cell r="R5609">
            <v>1914.3</v>
          </cell>
          <cell r="S5609">
            <v>1914.3</v>
          </cell>
          <cell r="T5609">
            <v>74</v>
          </cell>
        </row>
        <row r="5610">
          <cell r="C5610" t="str">
            <v>город Пермь</v>
          </cell>
          <cell r="D5610" t="str">
            <v>г. Пермь, ул. Клары Цеткин, д. 19</v>
          </cell>
          <cell r="E5610" t="b">
            <v>1</v>
          </cell>
          <cell r="F5610">
            <v>1968</v>
          </cell>
          <cell r="H5610" t="str">
            <v>Кирпич</v>
          </cell>
          <cell r="L5610">
            <v>9</v>
          </cell>
          <cell r="M5610">
            <v>1</v>
          </cell>
          <cell r="N5610">
            <v>1</v>
          </cell>
          <cell r="O5610">
            <v>1</v>
          </cell>
          <cell r="Q5610">
            <v>5113.3999999999996</v>
          </cell>
          <cell r="R5610">
            <v>4279.3</v>
          </cell>
          <cell r="S5610">
            <v>3894.3</v>
          </cell>
          <cell r="T5610">
            <v>248</v>
          </cell>
        </row>
        <row r="5611">
          <cell r="C5611" t="str">
            <v>город Пермь</v>
          </cell>
          <cell r="D5611" t="str">
            <v>г. Пермь, ул. Клары Цеткин, д. 21</v>
          </cell>
          <cell r="E5611" t="b">
            <v>1</v>
          </cell>
          <cell r="F5611">
            <v>1980</v>
          </cell>
          <cell r="H5611" t="str">
            <v>Кирпич</v>
          </cell>
          <cell r="L5611">
            <v>9</v>
          </cell>
          <cell r="M5611">
            <v>1</v>
          </cell>
          <cell r="N5611">
            <v>1</v>
          </cell>
          <cell r="O5611">
            <v>1</v>
          </cell>
          <cell r="Q5611">
            <v>4421.3</v>
          </cell>
          <cell r="R5611">
            <v>4421.3</v>
          </cell>
          <cell r="S5611">
            <v>4421.3</v>
          </cell>
          <cell r="T5611">
            <v>270</v>
          </cell>
        </row>
        <row r="5612">
          <cell r="C5612" t="str">
            <v>город Пермь</v>
          </cell>
          <cell r="D5612" t="str">
            <v>г. Пермь, ул. Клары Цеткин, д. 23</v>
          </cell>
          <cell r="E5612" t="b">
            <v>1</v>
          </cell>
          <cell r="F5612">
            <v>1981</v>
          </cell>
          <cell r="H5612" t="str">
            <v>Кирпич</v>
          </cell>
          <cell r="L5612">
            <v>9</v>
          </cell>
          <cell r="M5612">
            <v>1</v>
          </cell>
          <cell r="N5612">
            <v>1</v>
          </cell>
          <cell r="O5612">
            <v>1</v>
          </cell>
          <cell r="Q5612">
            <v>5817.31</v>
          </cell>
          <cell r="R5612">
            <v>5637.6</v>
          </cell>
          <cell r="S5612">
            <v>4881</v>
          </cell>
          <cell r="T5612">
            <v>373</v>
          </cell>
        </row>
        <row r="5613">
          <cell r="C5613" t="str">
            <v>город Пермь</v>
          </cell>
          <cell r="D5613" t="str">
            <v>г. Пермь, ул. Клары Цеткин, д. 25</v>
          </cell>
          <cell r="E5613" t="b">
            <v>1</v>
          </cell>
          <cell r="F5613">
            <v>1982</v>
          </cell>
          <cell r="H5613" t="str">
            <v>Кирпич</v>
          </cell>
          <cell r="L5613">
            <v>9</v>
          </cell>
          <cell r="M5613">
            <v>1</v>
          </cell>
          <cell r="N5613">
            <v>1</v>
          </cell>
          <cell r="O5613">
            <v>1</v>
          </cell>
          <cell r="Q5613">
            <v>4240.3999999999996</v>
          </cell>
          <cell r="R5613">
            <v>4240.3999999999996</v>
          </cell>
          <cell r="S5613">
            <v>4240.3999999999996</v>
          </cell>
          <cell r="T5613">
            <v>280</v>
          </cell>
        </row>
        <row r="5614">
          <cell r="C5614" t="str">
            <v>город Пермь</v>
          </cell>
          <cell r="D5614" t="str">
            <v>г. Пермь, ул. Клары Цеткин, д. 27</v>
          </cell>
          <cell r="E5614" t="b">
            <v>1</v>
          </cell>
          <cell r="F5614">
            <v>1983</v>
          </cell>
          <cell r="H5614" t="str">
            <v>Кирпич</v>
          </cell>
          <cell r="L5614">
            <v>9</v>
          </cell>
          <cell r="M5614">
            <v>1</v>
          </cell>
          <cell r="N5614">
            <v>1</v>
          </cell>
          <cell r="O5614">
            <v>1</v>
          </cell>
          <cell r="Q5614">
            <v>4377.7</v>
          </cell>
          <cell r="R5614">
            <v>4377.7</v>
          </cell>
          <cell r="S5614">
            <v>4377.7</v>
          </cell>
          <cell r="T5614">
            <v>285</v>
          </cell>
        </row>
        <row r="5615">
          <cell r="C5615" t="str">
            <v>город Пермь</v>
          </cell>
          <cell r="D5615" t="str">
            <v>г. Пермь, ул. Клары Цеткин, д. 29</v>
          </cell>
          <cell r="E5615" t="b">
            <v>1</v>
          </cell>
          <cell r="F5615">
            <v>1984</v>
          </cell>
          <cell r="H5615" t="str">
            <v>Кирпич</v>
          </cell>
          <cell r="L5615">
            <v>9</v>
          </cell>
          <cell r="M5615">
            <v>1</v>
          </cell>
          <cell r="N5615">
            <v>1</v>
          </cell>
          <cell r="O5615">
            <v>1</v>
          </cell>
          <cell r="Q5615">
            <v>4247.3999999999996</v>
          </cell>
          <cell r="R5615">
            <v>4247.3999999999996</v>
          </cell>
          <cell r="S5615">
            <v>4247.3999999999996</v>
          </cell>
          <cell r="T5615">
            <v>308</v>
          </cell>
        </row>
        <row r="5616">
          <cell r="C5616" t="str">
            <v>город Пермь</v>
          </cell>
          <cell r="D5616" t="str">
            <v>г. Пермь, ул. Клары Цеткин, д. 31</v>
          </cell>
          <cell r="E5616" t="b">
            <v>1</v>
          </cell>
          <cell r="F5616">
            <v>1986</v>
          </cell>
          <cell r="H5616" t="str">
            <v>Кирпич</v>
          </cell>
          <cell r="L5616">
            <v>9</v>
          </cell>
          <cell r="M5616">
            <v>1</v>
          </cell>
          <cell r="N5616">
            <v>1</v>
          </cell>
          <cell r="O5616">
            <v>1</v>
          </cell>
          <cell r="Q5616">
            <v>4919.8</v>
          </cell>
          <cell r="R5616">
            <v>4919.8</v>
          </cell>
          <cell r="S5616">
            <v>4919.8</v>
          </cell>
          <cell r="T5616">
            <v>299</v>
          </cell>
        </row>
        <row r="5617">
          <cell r="C5617" t="str">
            <v>город Пермь</v>
          </cell>
          <cell r="D5617" t="str">
            <v>г. Пермь, ул. Клары Цеткин, д. 33</v>
          </cell>
          <cell r="E5617" t="b">
            <v>1</v>
          </cell>
          <cell r="F5617">
            <v>1990</v>
          </cell>
          <cell r="H5617" t="str">
            <v>Кирпич</v>
          </cell>
          <cell r="L5617">
            <v>9</v>
          </cell>
          <cell r="M5617">
            <v>1</v>
          </cell>
          <cell r="N5617">
            <v>1</v>
          </cell>
          <cell r="O5617">
            <v>1</v>
          </cell>
          <cell r="Q5617">
            <v>5171.3</v>
          </cell>
          <cell r="R5617">
            <v>2605.4</v>
          </cell>
          <cell r="S5617">
            <v>2364.6</v>
          </cell>
          <cell r="T5617">
            <v>305</v>
          </cell>
        </row>
        <row r="5618">
          <cell r="C5618" t="str">
            <v>город Пермь</v>
          </cell>
          <cell r="D5618" t="str">
            <v>г. Пермь, ул. Клары Цеткин, д. 35</v>
          </cell>
          <cell r="E5618" t="b">
            <v>1</v>
          </cell>
          <cell r="F5618">
            <v>2023</v>
          </cell>
          <cell r="H5618" t="str">
            <v>Из прочих материалов</v>
          </cell>
          <cell r="I5618" t="str">
            <v>плоская</v>
          </cell>
          <cell r="J5618" t="str">
            <v>ТЕП</v>
          </cell>
          <cell r="K5618" t="str">
            <v>имеется</v>
          </cell>
          <cell r="L5618">
            <v>11</v>
          </cell>
          <cell r="M5618">
            <v>3</v>
          </cell>
          <cell r="N5618">
            <v>6</v>
          </cell>
          <cell r="O5618">
            <v>6</v>
          </cell>
          <cell r="Q5618">
            <v>18338.2</v>
          </cell>
        </row>
        <row r="5619">
          <cell r="C5619" t="str">
            <v>город Пермь</v>
          </cell>
          <cell r="D5619" t="str">
            <v>г. Пермь, ул. Клары Цеткин, д. 19А</v>
          </cell>
          <cell r="E5619" t="b">
            <v>1</v>
          </cell>
          <cell r="F5619">
            <v>1992</v>
          </cell>
          <cell r="H5619" t="str">
            <v>кирпич</v>
          </cell>
          <cell r="I5619" t="str">
            <v>плоская</v>
          </cell>
          <cell r="J5619" t="str">
            <v>ГАЗ</v>
          </cell>
          <cell r="K5619" t="str">
            <v>имеется</v>
          </cell>
          <cell r="L5619">
            <v>15</v>
          </cell>
          <cell r="M5619">
            <v>1</v>
          </cell>
          <cell r="N5619">
            <v>2</v>
          </cell>
          <cell r="O5619">
            <v>1</v>
          </cell>
          <cell r="P5619">
            <v>1</v>
          </cell>
          <cell r="Q5619">
            <v>7363</v>
          </cell>
          <cell r="R5619">
            <v>6731.4</v>
          </cell>
          <cell r="S5619">
            <v>6582.3</v>
          </cell>
          <cell r="T5619">
            <v>323</v>
          </cell>
        </row>
        <row r="5620">
          <cell r="C5620" t="str">
            <v>город Пермь</v>
          </cell>
          <cell r="D5620" t="str">
            <v>г. Пермь, ул. Клары Цеткин, д. 21А</v>
          </cell>
          <cell r="E5620" t="b">
            <v>1</v>
          </cell>
          <cell r="F5620">
            <v>1988</v>
          </cell>
          <cell r="H5620" t="str">
            <v>Кирпич</v>
          </cell>
          <cell r="L5620">
            <v>14</v>
          </cell>
          <cell r="M5620">
            <v>1</v>
          </cell>
          <cell r="N5620">
            <v>2</v>
          </cell>
          <cell r="O5620">
            <v>1</v>
          </cell>
          <cell r="P5620">
            <v>1</v>
          </cell>
          <cell r="Q5620">
            <v>7250</v>
          </cell>
          <cell r="R5620">
            <v>6616.2000000000007</v>
          </cell>
          <cell r="S5620">
            <v>6198.6</v>
          </cell>
          <cell r="T5620">
            <v>242</v>
          </cell>
        </row>
        <row r="5621">
          <cell r="C5621" t="str">
            <v>город Пермь</v>
          </cell>
          <cell r="D5621" t="str">
            <v>г. Пермь, ул. Клары Цеткин, д. 23А</v>
          </cell>
          <cell r="E5621" t="b">
            <v>1</v>
          </cell>
          <cell r="F5621">
            <v>1990</v>
          </cell>
          <cell r="H5621" t="str">
            <v>Кирпич</v>
          </cell>
          <cell r="L5621">
            <v>14</v>
          </cell>
          <cell r="M5621">
            <v>1</v>
          </cell>
          <cell r="N5621">
            <v>2</v>
          </cell>
          <cell r="O5621">
            <v>1</v>
          </cell>
          <cell r="P5621">
            <v>1</v>
          </cell>
          <cell r="Q5621">
            <v>7268.6</v>
          </cell>
          <cell r="R5621">
            <v>6760</v>
          </cell>
          <cell r="S5621">
            <v>6255.4</v>
          </cell>
          <cell r="T5621">
            <v>251</v>
          </cell>
        </row>
        <row r="5622">
          <cell r="C5622" t="str">
            <v>город Пермь</v>
          </cell>
          <cell r="D5622" t="str">
            <v>г. Пермь, ул. Клары Цеткин, д. 25А</v>
          </cell>
          <cell r="E5622" t="b">
            <v>1</v>
          </cell>
          <cell r="F5622">
            <v>2012</v>
          </cell>
          <cell r="H5622" t="str">
            <v>Кирпич</v>
          </cell>
          <cell r="L5622">
            <v>16</v>
          </cell>
          <cell r="M5622">
            <v>2</v>
          </cell>
          <cell r="N5622">
            <v>4</v>
          </cell>
          <cell r="O5622">
            <v>2</v>
          </cell>
          <cell r="P5622">
            <v>2</v>
          </cell>
          <cell r="Q5622">
            <v>12793.3</v>
          </cell>
          <cell r="R5622">
            <v>9916.2000000000007</v>
          </cell>
          <cell r="S5622">
            <v>9916.2000000000007</v>
          </cell>
          <cell r="T5622">
            <v>570</v>
          </cell>
        </row>
        <row r="5623">
          <cell r="C5623" t="str">
            <v>город Пермь</v>
          </cell>
          <cell r="D5623" t="str">
            <v>г. Пермь, ул. Клименко, д. 20</v>
          </cell>
          <cell r="E5623" t="b">
            <v>1</v>
          </cell>
          <cell r="F5623">
            <v>2006</v>
          </cell>
          <cell r="H5623" t="str">
            <v>кирпич</v>
          </cell>
          <cell r="I5623" t="str">
            <v>плоская</v>
          </cell>
          <cell r="J5623">
            <v>0</v>
          </cell>
          <cell r="K5623" t="str">
            <v>имеется</v>
          </cell>
          <cell r="L5623">
            <v>9</v>
          </cell>
          <cell r="M5623">
            <v>2</v>
          </cell>
          <cell r="N5623">
            <v>2</v>
          </cell>
          <cell r="O5623">
            <v>2</v>
          </cell>
          <cell r="Q5623">
            <v>7152.94</v>
          </cell>
          <cell r="R5623">
            <v>5403.7</v>
          </cell>
          <cell r="S5623">
            <v>537.57000000000005</v>
          </cell>
          <cell r="T5623">
            <v>127</v>
          </cell>
        </row>
        <row r="5624">
          <cell r="C5624" t="str">
            <v>город Пермь</v>
          </cell>
          <cell r="D5624" t="str">
            <v>г. Пермь, ул. Клубная, д. 6</v>
          </cell>
          <cell r="E5624" t="b">
            <v>1</v>
          </cell>
          <cell r="F5624">
            <v>1977</v>
          </cell>
          <cell r="I5624" t="str">
            <v>скатная</v>
          </cell>
          <cell r="K5624" t="str">
            <v>имеется</v>
          </cell>
          <cell r="L5624">
            <v>2</v>
          </cell>
          <cell r="M5624">
            <v>2</v>
          </cell>
          <cell r="Q5624">
            <v>795</v>
          </cell>
          <cell r="R5624">
            <v>732.3</v>
          </cell>
          <cell r="S5624">
            <v>732.3</v>
          </cell>
          <cell r="T5624">
            <v>46</v>
          </cell>
        </row>
        <row r="5625">
          <cell r="C5625" t="str">
            <v>город Пермь</v>
          </cell>
          <cell r="D5625" t="str">
            <v>г. Пермь, ул. Козьмы Минина, д. 5</v>
          </cell>
          <cell r="E5625" t="b">
            <v>1</v>
          </cell>
          <cell r="F5625">
            <v>1989</v>
          </cell>
          <cell r="I5625" t="str">
            <v>скатная</v>
          </cell>
          <cell r="K5625" t="str">
            <v>имеется</v>
          </cell>
          <cell r="L5625">
            <v>5</v>
          </cell>
          <cell r="M5625">
            <v>4</v>
          </cell>
          <cell r="N5625">
            <v>1</v>
          </cell>
          <cell r="O5625">
            <v>1</v>
          </cell>
          <cell r="Q5625">
            <v>4916.3999999999996</v>
          </cell>
          <cell r="R5625">
            <v>4916.3999999999996</v>
          </cell>
          <cell r="S5625">
            <v>500.5</v>
          </cell>
          <cell r="T5625">
            <v>152</v>
          </cell>
        </row>
        <row r="5626">
          <cell r="C5626" t="str">
            <v>город Пермь</v>
          </cell>
          <cell r="D5626" t="str">
            <v>г. Пермь, ул. Козьмы Минина, д. 7</v>
          </cell>
          <cell r="E5626" t="b">
            <v>1</v>
          </cell>
          <cell r="F5626">
            <v>1991</v>
          </cell>
          <cell r="H5626" t="str">
            <v>Кирпич</v>
          </cell>
          <cell r="L5626">
            <v>9</v>
          </cell>
          <cell r="M5626">
            <v>1</v>
          </cell>
          <cell r="N5626">
            <v>1</v>
          </cell>
          <cell r="O5626">
            <v>1</v>
          </cell>
          <cell r="Q5626">
            <v>4999.2</v>
          </cell>
          <cell r="R5626">
            <v>4999.2</v>
          </cell>
          <cell r="S5626">
            <v>4963.7</v>
          </cell>
          <cell r="T5626">
            <v>239</v>
          </cell>
        </row>
        <row r="5627">
          <cell r="C5627" t="str">
            <v>город Пермь</v>
          </cell>
          <cell r="D5627" t="str">
            <v>г. Пермь, ул. Коломенская, д. 3</v>
          </cell>
          <cell r="E5627" t="b">
            <v>1</v>
          </cell>
          <cell r="F5627">
            <v>1978</v>
          </cell>
          <cell r="I5627" t="str">
            <v>плоская</v>
          </cell>
          <cell r="K5627" t="str">
            <v>имеется</v>
          </cell>
          <cell r="L5627">
            <v>9</v>
          </cell>
          <cell r="M5627">
            <v>2</v>
          </cell>
          <cell r="N5627">
            <v>2</v>
          </cell>
          <cell r="O5627">
            <v>2</v>
          </cell>
          <cell r="Q5627">
            <v>5530.3</v>
          </cell>
          <cell r="R5627">
            <v>5451.9</v>
          </cell>
          <cell r="S5627">
            <v>410.3</v>
          </cell>
          <cell r="T5627">
            <v>434</v>
          </cell>
        </row>
        <row r="5628">
          <cell r="C5628" t="str">
            <v>город Пермь</v>
          </cell>
          <cell r="D5628" t="str">
            <v>г. Пермь, ул. Коломенская, д. 5</v>
          </cell>
          <cell r="E5628" t="b">
            <v>0</v>
          </cell>
          <cell r="F5628">
            <v>1986</v>
          </cell>
          <cell r="H5628" t="str">
            <v>Панели</v>
          </cell>
          <cell r="L5628">
            <v>9</v>
          </cell>
          <cell r="M5628">
            <v>5</v>
          </cell>
          <cell r="N5628">
            <v>5</v>
          </cell>
          <cell r="O5628">
            <v>5</v>
          </cell>
          <cell r="Q5628">
            <v>9966.9</v>
          </cell>
          <cell r="R5628">
            <v>10929</v>
          </cell>
          <cell r="S5628">
            <v>9949</v>
          </cell>
          <cell r="T5628">
            <v>523</v>
          </cell>
        </row>
        <row r="5629">
          <cell r="C5629" t="str">
            <v>город Пермь</v>
          </cell>
          <cell r="D5629" t="str">
            <v>г. Пермь, ул. Коломенская, д. 7</v>
          </cell>
          <cell r="E5629" t="b">
            <v>1</v>
          </cell>
          <cell r="F5629">
            <v>1987</v>
          </cell>
          <cell r="H5629" t="str">
            <v>Панель</v>
          </cell>
          <cell r="L5629">
            <v>10</v>
          </cell>
          <cell r="M5629">
            <v>6</v>
          </cell>
          <cell r="N5629">
            <v>6</v>
          </cell>
          <cell r="O5629">
            <v>6</v>
          </cell>
          <cell r="Q5629">
            <v>13990.3</v>
          </cell>
          <cell r="R5629">
            <v>13990.300000000001</v>
          </cell>
          <cell r="S5629">
            <v>13972.1</v>
          </cell>
          <cell r="T5629">
            <v>695</v>
          </cell>
        </row>
        <row r="5630">
          <cell r="C5630" t="str">
            <v>город Пермь</v>
          </cell>
          <cell r="D5630" t="str">
            <v>г. Пермь, ул. Коломенская, д. 9</v>
          </cell>
          <cell r="E5630" t="b">
            <v>1</v>
          </cell>
          <cell r="F5630">
            <v>1985</v>
          </cell>
          <cell r="H5630" t="str">
            <v>Панели</v>
          </cell>
          <cell r="L5630">
            <v>9</v>
          </cell>
          <cell r="M5630">
            <v>4</v>
          </cell>
          <cell r="N5630">
            <v>4</v>
          </cell>
          <cell r="O5630">
            <v>4</v>
          </cell>
          <cell r="Q5630">
            <v>7613.4</v>
          </cell>
          <cell r="R5630">
            <v>5232.8999999999996</v>
          </cell>
          <cell r="S5630">
            <v>5232.8999999999996</v>
          </cell>
          <cell r="T5630">
            <v>450</v>
          </cell>
        </row>
        <row r="5631">
          <cell r="C5631" t="str">
            <v>город Пермь</v>
          </cell>
          <cell r="D5631" t="str">
            <v>г. Пермь, ул. Коломенская, д. 11</v>
          </cell>
          <cell r="E5631" t="b">
            <v>1</v>
          </cell>
          <cell r="F5631">
            <v>1977</v>
          </cell>
          <cell r="H5631" t="str">
            <v>Панель</v>
          </cell>
          <cell r="L5631">
            <v>9</v>
          </cell>
          <cell r="M5631">
            <v>2</v>
          </cell>
          <cell r="N5631">
            <v>2</v>
          </cell>
          <cell r="O5631">
            <v>2</v>
          </cell>
          <cell r="Q5631">
            <v>3863.4</v>
          </cell>
          <cell r="R5631">
            <v>2650.1</v>
          </cell>
          <cell r="S5631">
            <v>1086.54</v>
          </cell>
          <cell r="T5631">
            <v>205</v>
          </cell>
        </row>
        <row r="5632">
          <cell r="C5632" t="str">
            <v>город Пермь</v>
          </cell>
          <cell r="D5632" t="str">
            <v>г. Пермь, ул. Коломенская, д. 13</v>
          </cell>
          <cell r="E5632" t="b">
            <v>1</v>
          </cell>
          <cell r="F5632">
            <v>1976</v>
          </cell>
          <cell r="H5632" t="str">
            <v>Панель</v>
          </cell>
          <cell r="L5632">
            <v>9</v>
          </cell>
          <cell r="M5632">
            <v>2</v>
          </cell>
          <cell r="N5632">
            <v>2</v>
          </cell>
          <cell r="O5632">
            <v>2</v>
          </cell>
          <cell r="Q5632">
            <v>4051.6</v>
          </cell>
          <cell r="R5632">
            <v>3877.4</v>
          </cell>
          <cell r="S5632">
            <v>1977.47</v>
          </cell>
          <cell r="T5632">
            <v>203</v>
          </cell>
        </row>
        <row r="5633">
          <cell r="C5633" t="str">
            <v>город Пермь</v>
          </cell>
          <cell r="D5633" t="str">
            <v>г. Пермь, ул. Коломенская, д. 15</v>
          </cell>
          <cell r="E5633" t="b">
            <v>1</v>
          </cell>
          <cell r="F5633">
            <v>1976</v>
          </cell>
          <cell r="H5633" t="str">
            <v>Панель</v>
          </cell>
          <cell r="L5633">
            <v>9</v>
          </cell>
          <cell r="M5633">
            <v>2</v>
          </cell>
          <cell r="N5633">
            <v>2</v>
          </cell>
          <cell r="O5633">
            <v>2</v>
          </cell>
          <cell r="Q5633">
            <v>4106</v>
          </cell>
          <cell r="R5633">
            <v>3851.8</v>
          </cell>
          <cell r="S5633">
            <v>4106</v>
          </cell>
          <cell r="T5633">
            <v>216</v>
          </cell>
        </row>
        <row r="5634">
          <cell r="C5634" t="str">
            <v>город Пермь</v>
          </cell>
          <cell r="D5634" t="str">
            <v>г. Пермь, ул. Коломенская, д. 17</v>
          </cell>
          <cell r="E5634" t="b">
            <v>1</v>
          </cell>
          <cell r="F5634">
            <v>1975</v>
          </cell>
          <cell r="H5634" t="str">
            <v>Панель</v>
          </cell>
          <cell r="L5634">
            <v>9</v>
          </cell>
          <cell r="M5634">
            <v>2</v>
          </cell>
          <cell r="N5634">
            <v>2</v>
          </cell>
          <cell r="O5634">
            <v>2</v>
          </cell>
          <cell r="Q5634">
            <v>3904.6</v>
          </cell>
          <cell r="R5634">
            <v>3904.6</v>
          </cell>
          <cell r="S5634">
            <v>3904.6</v>
          </cell>
          <cell r="T5634">
            <v>217</v>
          </cell>
        </row>
        <row r="5635">
          <cell r="C5635" t="str">
            <v>город Пермь</v>
          </cell>
          <cell r="D5635" t="str">
            <v>г. Пермь, ул. Коломенская, д. 19</v>
          </cell>
          <cell r="E5635" t="b">
            <v>1</v>
          </cell>
          <cell r="F5635">
            <v>1974</v>
          </cell>
          <cell r="H5635" t="str">
            <v>Панель</v>
          </cell>
          <cell r="L5635">
            <v>9</v>
          </cell>
          <cell r="M5635">
            <v>4</v>
          </cell>
          <cell r="N5635">
            <v>4</v>
          </cell>
          <cell r="O5635">
            <v>4</v>
          </cell>
          <cell r="Q5635">
            <v>7587.2</v>
          </cell>
          <cell r="R5635">
            <v>6566.9</v>
          </cell>
          <cell r="S5635">
            <v>6566.9</v>
          </cell>
          <cell r="T5635">
            <v>434</v>
          </cell>
        </row>
        <row r="5636">
          <cell r="C5636" t="str">
            <v>город Пермь</v>
          </cell>
          <cell r="D5636" t="str">
            <v>г. Пермь, ул. Коломенская, д. 24</v>
          </cell>
          <cell r="E5636" t="b">
            <v>1</v>
          </cell>
          <cell r="F5636">
            <v>1970</v>
          </cell>
          <cell r="H5636" t="str">
            <v>Панель</v>
          </cell>
          <cell r="L5636">
            <v>5</v>
          </cell>
          <cell r="M5636">
            <v>6</v>
          </cell>
          <cell r="Q5636">
            <v>4354</v>
          </cell>
          <cell r="R5636">
            <v>4354</v>
          </cell>
          <cell r="S5636">
            <v>4354</v>
          </cell>
          <cell r="T5636">
            <v>235</v>
          </cell>
        </row>
        <row r="5637">
          <cell r="C5637" t="str">
            <v>город Пермь</v>
          </cell>
          <cell r="D5637" t="str">
            <v>г. Пермь, ул. Коломенская, д. 26</v>
          </cell>
          <cell r="E5637" t="b">
            <v>1</v>
          </cell>
          <cell r="F5637">
            <v>1969</v>
          </cell>
          <cell r="I5637" t="str">
            <v>плоская</v>
          </cell>
          <cell r="K5637" t="str">
            <v>имеется</v>
          </cell>
          <cell r="L5637">
            <v>9</v>
          </cell>
          <cell r="M5637">
            <v>2</v>
          </cell>
          <cell r="N5637">
            <v>2</v>
          </cell>
          <cell r="O5637">
            <v>2</v>
          </cell>
          <cell r="Q5637">
            <v>4352.3</v>
          </cell>
          <cell r="R5637">
            <v>4352.3</v>
          </cell>
          <cell r="S5637">
            <v>254.6</v>
          </cell>
          <cell r="T5637">
            <v>217</v>
          </cell>
        </row>
        <row r="5638">
          <cell r="C5638" t="str">
            <v>город Пермь</v>
          </cell>
          <cell r="D5638" t="str">
            <v>г. Пермь, ул. Коломенская, д. 30</v>
          </cell>
          <cell r="E5638" t="b">
            <v>1</v>
          </cell>
          <cell r="F5638">
            <v>1978</v>
          </cell>
          <cell r="I5638" t="str">
            <v>плоская</v>
          </cell>
          <cell r="K5638" t="str">
            <v>имеется</v>
          </cell>
          <cell r="L5638">
            <v>5</v>
          </cell>
          <cell r="M5638">
            <v>6</v>
          </cell>
          <cell r="Q5638">
            <v>8394</v>
          </cell>
          <cell r="R5638">
            <v>2175</v>
          </cell>
          <cell r="S5638">
            <v>6219</v>
          </cell>
          <cell r="T5638">
            <v>241</v>
          </cell>
        </row>
        <row r="5639">
          <cell r="C5639" t="str">
            <v>город Пермь</v>
          </cell>
          <cell r="D5639" t="str">
            <v>г. Пермь, ул. Коломенская, д. 32</v>
          </cell>
          <cell r="E5639" t="b">
            <v>1</v>
          </cell>
          <cell r="F5639">
            <v>1978</v>
          </cell>
          <cell r="H5639" t="str">
            <v>Панель</v>
          </cell>
          <cell r="L5639">
            <v>9</v>
          </cell>
          <cell r="M5639">
            <v>4</v>
          </cell>
          <cell r="N5639">
            <v>4</v>
          </cell>
          <cell r="O5639">
            <v>4</v>
          </cell>
          <cell r="Q5639">
            <v>7573.4</v>
          </cell>
          <cell r="R5639">
            <v>7573.4</v>
          </cell>
          <cell r="S5639">
            <v>7573.4</v>
          </cell>
          <cell r="T5639">
            <v>427</v>
          </cell>
        </row>
        <row r="5640">
          <cell r="C5640" t="str">
            <v>город Пермь</v>
          </cell>
          <cell r="D5640" t="str">
            <v>г. Пермь, ул. Коломенская, д. 34</v>
          </cell>
          <cell r="E5640" t="b">
            <v>1</v>
          </cell>
          <cell r="F5640">
            <v>1993</v>
          </cell>
          <cell r="H5640" t="str">
            <v>Кирпич</v>
          </cell>
          <cell r="L5640">
            <v>5</v>
          </cell>
          <cell r="M5640">
            <v>1</v>
          </cell>
          <cell r="Q5640">
            <v>3629.1</v>
          </cell>
          <cell r="R5640">
            <v>3161.6</v>
          </cell>
          <cell r="S5640">
            <v>3161.6</v>
          </cell>
          <cell r="T5640">
            <v>270</v>
          </cell>
        </row>
        <row r="5641">
          <cell r="C5641" t="str">
            <v>город Пермь</v>
          </cell>
          <cell r="D5641" t="str">
            <v>г. Пермь, ул. Коломенская, д. 51</v>
          </cell>
          <cell r="E5641" t="b">
            <v>1</v>
          </cell>
          <cell r="F5641">
            <v>1975</v>
          </cell>
          <cell r="H5641" t="str">
            <v>Панель</v>
          </cell>
          <cell r="I5641" t="str">
            <v>плоская</v>
          </cell>
          <cell r="K5641" t="str">
            <v>имеется</v>
          </cell>
          <cell r="L5641">
            <v>9</v>
          </cell>
          <cell r="M5641">
            <v>2</v>
          </cell>
          <cell r="N5641">
            <v>2</v>
          </cell>
          <cell r="O5641">
            <v>2</v>
          </cell>
          <cell r="Q5641">
            <v>3826.8</v>
          </cell>
          <cell r="R5641">
            <v>3826.8</v>
          </cell>
          <cell r="S5641">
            <v>528.29999999999995</v>
          </cell>
          <cell r="T5641">
            <v>193</v>
          </cell>
        </row>
        <row r="5642">
          <cell r="C5642" t="str">
            <v>город Пермь</v>
          </cell>
          <cell r="D5642" t="str">
            <v>г. Пермь, ул. Коломенская, д. 55</v>
          </cell>
          <cell r="E5642" t="b">
            <v>1</v>
          </cell>
          <cell r="F5642">
            <v>1982</v>
          </cell>
          <cell r="H5642" t="str">
            <v>Панель</v>
          </cell>
          <cell r="L5642">
            <v>9</v>
          </cell>
          <cell r="M5642">
            <v>1</v>
          </cell>
          <cell r="N5642">
            <v>1</v>
          </cell>
          <cell r="O5642">
            <v>1</v>
          </cell>
          <cell r="Q5642">
            <v>4400.2</v>
          </cell>
          <cell r="R5642">
            <v>4400.2</v>
          </cell>
          <cell r="S5642">
            <v>4400.2</v>
          </cell>
          <cell r="T5642">
            <v>286</v>
          </cell>
        </row>
        <row r="5643">
          <cell r="C5643" t="str">
            <v>город Пермь</v>
          </cell>
          <cell r="D5643" t="str">
            <v>г. Пермь, ул. Коломенская, д. 57</v>
          </cell>
          <cell r="E5643" t="b">
            <v>1</v>
          </cell>
          <cell r="F5643">
            <v>1999</v>
          </cell>
          <cell r="I5643" t="str">
            <v>плоская</v>
          </cell>
          <cell r="K5643" t="str">
            <v>имеется</v>
          </cell>
          <cell r="L5643">
            <v>10</v>
          </cell>
          <cell r="M5643">
            <v>6</v>
          </cell>
          <cell r="N5643">
            <v>4</v>
          </cell>
          <cell r="Q5643">
            <v>8687.7999999999993</v>
          </cell>
          <cell r="R5643">
            <v>8503.7000000000007</v>
          </cell>
          <cell r="S5643">
            <v>7653.33</v>
          </cell>
          <cell r="T5643">
            <v>695</v>
          </cell>
        </row>
        <row r="5644">
          <cell r="C5644" t="str">
            <v>город Пермь</v>
          </cell>
          <cell r="D5644" t="str">
            <v>г. Пермь, ул. Коломенская, д. 59</v>
          </cell>
          <cell r="E5644" t="b">
            <v>1</v>
          </cell>
          <cell r="F5644">
            <v>1989</v>
          </cell>
          <cell r="H5644" t="str">
            <v>Кирпич</v>
          </cell>
          <cell r="L5644">
            <v>9</v>
          </cell>
          <cell r="M5644">
            <v>2</v>
          </cell>
          <cell r="N5644">
            <v>2</v>
          </cell>
          <cell r="O5644">
            <v>2</v>
          </cell>
          <cell r="Q5644">
            <v>4008.2</v>
          </cell>
          <cell r="R5644">
            <v>4008.2</v>
          </cell>
          <cell r="S5644">
            <v>4008.2</v>
          </cell>
          <cell r="T5644">
            <v>217</v>
          </cell>
        </row>
        <row r="5645">
          <cell r="C5645" t="str">
            <v>город Пермь</v>
          </cell>
          <cell r="D5645" t="str">
            <v>г. Пермь, ул. Коломенская, д. 24А</v>
          </cell>
          <cell r="E5645" t="b">
            <v>1</v>
          </cell>
          <cell r="F5645">
            <v>1969</v>
          </cell>
          <cell r="H5645" t="str">
            <v>Панель</v>
          </cell>
          <cell r="I5645" t="str">
            <v>плоская</v>
          </cell>
          <cell r="K5645" t="str">
            <v>имеется</v>
          </cell>
          <cell r="L5645">
            <v>9</v>
          </cell>
          <cell r="M5645">
            <v>2</v>
          </cell>
          <cell r="N5645">
            <v>2</v>
          </cell>
          <cell r="O5645">
            <v>2</v>
          </cell>
          <cell r="Q5645">
            <v>4392</v>
          </cell>
          <cell r="R5645">
            <v>4392</v>
          </cell>
          <cell r="S5645">
            <v>2501</v>
          </cell>
          <cell r="T5645">
            <v>216</v>
          </cell>
        </row>
        <row r="5646">
          <cell r="C5646" t="str">
            <v>город Пермь</v>
          </cell>
          <cell r="D5646" t="str">
            <v>г. Пермь, ул. Коломенская, д. 49А</v>
          </cell>
          <cell r="E5646" t="b">
            <v>1</v>
          </cell>
          <cell r="F5646">
            <v>2020</v>
          </cell>
          <cell r="H5646" t="str">
            <v>из мелких бетонных блоков</v>
          </cell>
          <cell r="I5646" t="str">
            <v>плоская</v>
          </cell>
          <cell r="K5646" t="str">
            <v>имеется</v>
          </cell>
          <cell r="L5646">
            <v>17</v>
          </cell>
          <cell r="M5646">
            <v>1</v>
          </cell>
          <cell r="N5646">
            <v>4</v>
          </cell>
          <cell r="O5646">
            <v>2</v>
          </cell>
          <cell r="P5646">
            <v>2</v>
          </cell>
          <cell r="Q5646">
            <v>7769.2</v>
          </cell>
          <cell r="R5646">
            <v>4881.1000000000004</v>
          </cell>
          <cell r="S5646">
            <v>4679.8999999999996</v>
          </cell>
        </row>
        <row r="5647">
          <cell r="C5647" t="str">
            <v>город Пермь</v>
          </cell>
          <cell r="D5647" t="str">
            <v>г. Пермь, ул. Коломенская, д. 55А</v>
          </cell>
          <cell r="E5647" t="b">
            <v>1</v>
          </cell>
          <cell r="F5647">
            <v>1988</v>
          </cell>
          <cell r="I5647" t="str">
            <v>плоская</v>
          </cell>
          <cell r="K5647" t="str">
            <v>имеется</v>
          </cell>
          <cell r="L5647">
            <v>9</v>
          </cell>
          <cell r="M5647">
            <v>2</v>
          </cell>
          <cell r="N5647">
            <v>1</v>
          </cell>
          <cell r="Q5647">
            <v>3251</v>
          </cell>
          <cell r="R5647">
            <v>3251</v>
          </cell>
          <cell r="S5647">
            <v>248.9</v>
          </cell>
          <cell r="T5647">
            <v>217</v>
          </cell>
        </row>
        <row r="5648">
          <cell r="C5648" t="str">
            <v>город Пермь</v>
          </cell>
          <cell r="D5648" t="str">
            <v>г. Пермь, ул. Колыбалова, д. 14</v>
          </cell>
          <cell r="E5648" t="b">
            <v>1</v>
          </cell>
          <cell r="F5648">
            <v>1959</v>
          </cell>
          <cell r="H5648" t="str">
            <v>Кирпич</v>
          </cell>
          <cell r="L5648">
            <v>2</v>
          </cell>
          <cell r="M5648">
            <v>2</v>
          </cell>
          <cell r="Q5648">
            <v>640.70000000000005</v>
          </cell>
          <cell r="R5648">
            <v>419.2</v>
          </cell>
          <cell r="S5648">
            <v>406.62</v>
          </cell>
          <cell r="T5648">
            <v>47</v>
          </cell>
        </row>
        <row r="5649">
          <cell r="C5649" t="str">
            <v>город Пермь</v>
          </cell>
          <cell r="D5649" t="str">
            <v>г. Пермь, ул. Колыбалова, д. 16</v>
          </cell>
          <cell r="E5649" t="b">
            <v>1</v>
          </cell>
          <cell r="F5649">
            <v>1959</v>
          </cell>
          <cell r="H5649" t="str">
            <v>Кирпич</v>
          </cell>
          <cell r="L5649">
            <v>2</v>
          </cell>
          <cell r="M5649">
            <v>2</v>
          </cell>
          <cell r="Q5649">
            <v>642.5</v>
          </cell>
          <cell r="R5649">
            <v>417.4</v>
          </cell>
          <cell r="S5649">
            <v>417.4</v>
          </cell>
          <cell r="T5649">
            <v>27</v>
          </cell>
        </row>
        <row r="5650">
          <cell r="C5650" t="str">
            <v>город Пермь</v>
          </cell>
          <cell r="D5650" t="str">
            <v>г. Пермь, ул. Колыбалова, д. 18</v>
          </cell>
          <cell r="E5650" t="b">
            <v>1</v>
          </cell>
          <cell r="F5650">
            <v>1959</v>
          </cell>
          <cell r="H5650" t="str">
            <v>Кирпич</v>
          </cell>
          <cell r="L5650">
            <v>2</v>
          </cell>
          <cell r="M5650">
            <v>2</v>
          </cell>
          <cell r="Q5650">
            <v>647.70000000000005</v>
          </cell>
          <cell r="R5650">
            <v>442.2</v>
          </cell>
          <cell r="S5650">
            <v>433.36</v>
          </cell>
          <cell r="T5650">
            <v>35</v>
          </cell>
        </row>
        <row r="5651">
          <cell r="C5651" t="str">
            <v>город Пермь</v>
          </cell>
          <cell r="D5651" t="str">
            <v>г. Пермь, ул. Колыбалова, д. 20</v>
          </cell>
          <cell r="E5651" t="b">
            <v>1</v>
          </cell>
          <cell r="F5651">
            <v>1959</v>
          </cell>
          <cell r="H5651" t="str">
            <v>Кирпич</v>
          </cell>
          <cell r="L5651">
            <v>2</v>
          </cell>
          <cell r="M5651">
            <v>2</v>
          </cell>
          <cell r="Q5651">
            <v>638</v>
          </cell>
          <cell r="R5651">
            <v>416.3</v>
          </cell>
          <cell r="S5651">
            <v>403.81</v>
          </cell>
          <cell r="T5651">
            <v>46</v>
          </cell>
        </row>
        <row r="5652">
          <cell r="C5652" t="str">
            <v>город Пермь</v>
          </cell>
          <cell r="D5652" t="str">
            <v>г. Пермь, ул. Колыбалова, д. 22</v>
          </cell>
          <cell r="E5652" t="b">
            <v>1</v>
          </cell>
          <cell r="F5652">
            <v>1959</v>
          </cell>
          <cell r="H5652" t="str">
            <v>Кирпич</v>
          </cell>
          <cell r="L5652">
            <v>2</v>
          </cell>
          <cell r="M5652">
            <v>2</v>
          </cell>
          <cell r="Q5652">
            <v>595.70000000000005</v>
          </cell>
          <cell r="R5652">
            <v>395.1</v>
          </cell>
          <cell r="S5652">
            <v>383.25</v>
          </cell>
          <cell r="T5652">
            <v>41</v>
          </cell>
        </row>
        <row r="5653">
          <cell r="C5653" t="str">
            <v>город Пермь</v>
          </cell>
          <cell r="D5653" t="str">
            <v>г. Пермь, ул. Колыбалова, д. 24</v>
          </cell>
          <cell r="E5653" t="b">
            <v>1</v>
          </cell>
          <cell r="F5653">
            <v>1959</v>
          </cell>
          <cell r="H5653" t="str">
            <v>Кирпич</v>
          </cell>
          <cell r="L5653">
            <v>2</v>
          </cell>
          <cell r="M5653">
            <v>2</v>
          </cell>
          <cell r="Q5653">
            <v>645.1</v>
          </cell>
          <cell r="R5653">
            <v>421.9</v>
          </cell>
          <cell r="S5653">
            <v>413.46</v>
          </cell>
          <cell r="T5653">
            <v>37</v>
          </cell>
        </row>
        <row r="5654">
          <cell r="C5654" t="str">
            <v>город Пермь</v>
          </cell>
          <cell r="D5654" t="str">
            <v>г. Пермь, ул. Колыбалова, д. 26</v>
          </cell>
          <cell r="E5654" t="b">
            <v>1</v>
          </cell>
          <cell r="F5654">
            <v>1959</v>
          </cell>
          <cell r="H5654" t="str">
            <v>Кирпич</v>
          </cell>
          <cell r="L5654">
            <v>2</v>
          </cell>
          <cell r="M5654">
            <v>2</v>
          </cell>
          <cell r="Q5654">
            <v>648.20000000000005</v>
          </cell>
          <cell r="R5654">
            <v>418.5</v>
          </cell>
          <cell r="S5654">
            <v>418.5</v>
          </cell>
          <cell r="T5654">
            <v>31</v>
          </cell>
        </row>
        <row r="5655">
          <cell r="C5655" t="str">
            <v>город Пермь</v>
          </cell>
          <cell r="D5655" t="str">
            <v>г. Пермь, ул. Колыбалова, д. 28</v>
          </cell>
          <cell r="E5655" t="b">
            <v>1</v>
          </cell>
          <cell r="F5655">
            <v>1960</v>
          </cell>
          <cell r="H5655" t="str">
            <v>Кирпич</v>
          </cell>
          <cell r="L5655">
            <v>2</v>
          </cell>
          <cell r="M5655">
            <v>2</v>
          </cell>
          <cell r="Q5655">
            <v>646.79999999999995</v>
          </cell>
          <cell r="R5655">
            <v>420.5</v>
          </cell>
          <cell r="S5655">
            <v>420.5</v>
          </cell>
          <cell r="T5655">
            <v>24</v>
          </cell>
        </row>
        <row r="5656">
          <cell r="C5656" t="str">
            <v>город Пермь</v>
          </cell>
          <cell r="D5656" t="str">
            <v>г. Пермь, ул. Комбайнеров, д. 26</v>
          </cell>
          <cell r="E5656" t="b">
            <v>1</v>
          </cell>
          <cell r="F5656">
            <v>1962</v>
          </cell>
          <cell r="H5656" t="str">
            <v>Кирпич</v>
          </cell>
          <cell r="L5656">
            <v>5</v>
          </cell>
          <cell r="M5656">
            <v>3</v>
          </cell>
          <cell r="Q5656">
            <v>5091.7</v>
          </cell>
          <cell r="R5656">
            <v>2579.6</v>
          </cell>
          <cell r="S5656">
            <v>2512.1</v>
          </cell>
          <cell r="T5656">
            <v>114</v>
          </cell>
        </row>
        <row r="5657">
          <cell r="C5657" t="str">
            <v>город Пермь</v>
          </cell>
          <cell r="D5657" t="str">
            <v>г. Пермь, ул. Комбайнеров, д. 32</v>
          </cell>
          <cell r="E5657" t="b">
            <v>1</v>
          </cell>
          <cell r="F5657">
            <v>1961</v>
          </cell>
          <cell r="H5657" t="str">
            <v>кирпич</v>
          </cell>
          <cell r="I5657" t="str">
            <v>скатная</v>
          </cell>
          <cell r="K5657" t="str">
            <v>имеется</v>
          </cell>
          <cell r="L5657">
            <v>5</v>
          </cell>
          <cell r="M5657">
            <v>2</v>
          </cell>
          <cell r="Q5657">
            <v>1907.9000000000003</v>
          </cell>
          <cell r="R5657">
            <v>1623.4</v>
          </cell>
          <cell r="S5657">
            <v>1461.06</v>
          </cell>
        </row>
        <row r="5658">
          <cell r="C5658" t="str">
            <v>город Пермь</v>
          </cell>
          <cell r="D5658" t="str">
            <v>г. Пермь, ул. Комбайнеров, д. 34</v>
          </cell>
          <cell r="E5658" t="b">
            <v>1</v>
          </cell>
          <cell r="F5658">
            <v>1961</v>
          </cell>
          <cell r="H5658" t="str">
            <v>Кирпич</v>
          </cell>
          <cell r="L5658">
            <v>5</v>
          </cell>
          <cell r="M5658">
            <v>3</v>
          </cell>
          <cell r="Q5658">
            <v>3072.2</v>
          </cell>
          <cell r="R5658">
            <v>3057.14</v>
          </cell>
          <cell r="S5658">
            <v>2409.2399999999998</v>
          </cell>
          <cell r="T5658">
            <v>171</v>
          </cell>
        </row>
        <row r="5659">
          <cell r="C5659" t="str">
            <v>город Пермь</v>
          </cell>
          <cell r="D5659" t="str">
            <v>г. Пермь, ул. Комбайнеров, д. 36</v>
          </cell>
          <cell r="E5659" t="b">
            <v>1</v>
          </cell>
          <cell r="F5659">
            <v>1962</v>
          </cell>
          <cell r="H5659" t="str">
            <v>Кирпич</v>
          </cell>
          <cell r="L5659">
            <v>5</v>
          </cell>
          <cell r="M5659">
            <v>4</v>
          </cell>
          <cell r="Q5659">
            <v>6446.8</v>
          </cell>
          <cell r="R5659">
            <v>3223.4</v>
          </cell>
          <cell r="S5659">
            <v>3223.4</v>
          </cell>
          <cell r="T5659">
            <v>155</v>
          </cell>
        </row>
        <row r="5660">
          <cell r="C5660" t="str">
            <v>город Пермь</v>
          </cell>
          <cell r="D5660" t="str">
            <v>г. Пермь, ул. Комбайнеров, д. 38</v>
          </cell>
          <cell r="E5660" t="b">
            <v>1</v>
          </cell>
          <cell r="F5660">
            <v>1956</v>
          </cell>
          <cell r="H5660" t="str">
            <v>Шлакоблок</v>
          </cell>
          <cell r="L5660">
            <v>2</v>
          </cell>
          <cell r="M5660">
            <v>1</v>
          </cell>
          <cell r="Q5660">
            <v>570</v>
          </cell>
          <cell r="R5660">
            <v>435</v>
          </cell>
          <cell r="S5660">
            <v>435</v>
          </cell>
          <cell r="T5660">
            <v>10</v>
          </cell>
        </row>
        <row r="5661">
          <cell r="C5661" t="str">
            <v>город Пермь</v>
          </cell>
          <cell r="D5661" t="str">
            <v>г. Пермь, ул. Комбайнеров, д. 39</v>
          </cell>
          <cell r="E5661" t="b">
            <v>1</v>
          </cell>
          <cell r="F5661">
            <v>2005</v>
          </cell>
          <cell r="H5661" t="str">
            <v>панели</v>
          </cell>
          <cell r="I5661" t="str">
            <v>плоская</v>
          </cell>
          <cell r="J5661">
            <v>0</v>
          </cell>
          <cell r="K5661" t="str">
            <v>имеется</v>
          </cell>
          <cell r="L5661">
            <v>10</v>
          </cell>
          <cell r="M5661">
            <v>3</v>
          </cell>
          <cell r="N5661">
            <v>3</v>
          </cell>
          <cell r="O5661">
            <v>3</v>
          </cell>
          <cell r="Q5661">
            <v>8153.5</v>
          </cell>
          <cell r="R5661">
            <v>7130</v>
          </cell>
          <cell r="S5661">
            <v>605</v>
          </cell>
        </row>
        <row r="5662">
          <cell r="C5662" t="str">
            <v>город Пермь</v>
          </cell>
          <cell r="D5662" t="str">
            <v>г. Пермь, ул. Комбайнеров, д. 43</v>
          </cell>
          <cell r="E5662" t="b">
            <v>1</v>
          </cell>
          <cell r="F5662">
            <v>2021</v>
          </cell>
          <cell r="H5662" t="str">
            <v>из прочих материалов</v>
          </cell>
          <cell r="I5662" t="str">
            <v>плоская</v>
          </cell>
          <cell r="L5662">
            <v>24</v>
          </cell>
          <cell r="M5662">
            <v>1</v>
          </cell>
          <cell r="N5662">
            <v>4</v>
          </cell>
          <cell r="O5662">
            <v>2</v>
          </cell>
          <cell r="P5662">
            <v>2</v>
          </cell>
          <cell r="Q5662">
            <v>13402.5</v>
          </cell>
          <cell r="R5662">
            <v>13402.5</v>
          </cell>
          <cell r="S5662">
            <v>8787.2000000000007</v>
          </cell>
        </row>
        <row r="5663">
          <cell r="C5663" t="str">
            <v>город Пермь</v>
          </cell>
          <cell r="D5663" t="str">
            <v>г. Пермь, ул. Комбайнеров, д. 44</v>
          </cell>
          <cell r="E5663" t="b">
            <v>1</v>
          </cell>
          <cell r="F5663">
            <v>1959</v>
          </cell>
          <cell r="H5663" t="str">
            <v>Кирпич</v>
          </cell>
          <cell r="L5663">
            <v>3</v>
          </cell>
          <cell r="M5663">
            <v>2</v>
          </cell>
          <cell r="Q5663">
            <v>2461.2000000000003</v>
          </cell>
          <cell r="R5663">
            <v>1230.5999999999999</v>
          </cell>
          <cell r="S5663">
            <v>953.7</v>
          </cell>
          <cell r="T5663">
            <v>49</v>
          </cell>
        </row>
        <row r="5664">
          <cell r="C5664" t="str">
            <v>город Пермь</v>
          </cell>
          <cell r="D5664" t="str">
            <v>г. Пермь, ул. Комбайнеров, д. 39Б</v>
          </cell>
          <cell r="E5664" t="b">
            <v>1</v>
          </cell>
          <cell r="F5664">
            <v>2014</v>
          </cell>
          <cell r="H5664" t="str">
            <v>панели</v>
          </cell>
          <cell r="I5664" t="str">
            <v>плоская</v>
          </cell>
          <cell r="J5664" t="str">
            <v>ГАЗ</v>
          </cell>
          <cell r="K5664" t="str">
            <v>имеется</v>
          </cell>
          <cell r="L5664">
            <v>16</v>
          </cell>
          <cell r="M5664">
            <v>3</v>
          </cell>
          <cell r="N5664">
            <v>3</v>
          </cell>
          <cell r="O5664">
            <v>3</v>
          </cell>
          <cell r="Q5664">
            <v>18913</v>
          </cell>
          <cell r="R5664">
            <v>14935</v>
          </cell>
          <cell r="S5664">
            <v>2532</v>
          </cell>
        </row>
        <row r="5665">
          <cell r="C5665" t="str">
            <v>город Пермь</v>
          </cell>
          <cell r="D5665" t="str">
            <v>г. Пермь, ул. Коминтерна, д. 6</v>
          </cell>
          <cell r="E5665" t="b">
            <v>1</v>
          </cell>
          <cell r="F5665">
            <v>1934</v>
          </cell>
          <cell r="H5665" t="str">
            <v>Шлакоблок</v>
          </cell>
          <cell r="L5665">
            <v>4</v>
          </cell>
          <cell r="M5665">
            <v>6</v>
          </cell>
          <cell r="Q5665">
            <v>3545.83</v>
          </cell>
          <cell r="R5665">
            <v>3268.21</v>
          </cell>
          <cell r="S5665">
            <v>2876.02</v>
          </cell>
          <cell r="T5665">
            <v>207</v>
          </cell>
        </row>
        <row r="5666">
          <cell r="C5666" t="str">
            <v>город Пермь</v>
          </cell>
          <cell r="D5666" t="str">
            <v>г. Пермь, ул. Коминтерна, д. 11</v>
          </cell>
          <cell r="E5666" t="b">
            <v>1</v>
          </cell>
          <cell r="F5666">
            <v>1975</v>
          </cell>
          <cell r="H5666" t="str">
            <v>Кирпич</v>
          </cell>
          <cell r="L5666">
            <v>5</v>
          </cell>
          <cell r="M5666">
            <v>4</v>
          </cell>
          <cell r="Q5666">
            <v>3348.7</v>
          </cell>
          <cell r="R5666">
            <v>2716.8</v>
          </cell>
          <cell r="S5666">
            <v>2716.8</v>
          </cell>
          <cell r="T5666">
            <v>113</v>
          </cell>
        </row>
        <row r="5667">
          <cell r="C5667" t="str">
            <v>город Пермь</v>
          </cell>
          <cell r="D5667" t="str">
            <v>г. Пермь, ул. Коминтерна, д. 13</v>
          </cell>
          <cell r="E5667" t="b">
            <v>1</v>
          </cell>
          <cell r="F5667">
            <v>1952</v>
          </cell>
          <cell r="H5667" t="str">
            <v>кирпич</v>
          </cell>
          <cell r="I5667" t="str">
            <v>скатная</v>
          </cell>
          <cell r="K5667" t="str">
            <v>имеется</v>
          </cell>
          <cell r="L5667">
            <v>4</v>
          </cell>
          <cell r="M5667">
            <v>2</v>
          </cell>
          <cell r="Q5667">
            <v>1862.9</v>
          </cell>
          <cell r="R5667">
            <v>1468.8</v>
          </cell>
          <cell r="S5667">
            <v>1461.6</v>
          </cell>
          <cell r="T5667">
            <v>54</v>
          </cell>
        </row>
        <row r="5668">
          <cell r="C5668" t="str">
            <v>город Пермь</v>
          </cell>
          <cell r="D5668" t="str">
            <v>г. Пермь, ул. Коминтерна, д. 17</v>
          </cell>
          <cell r="E5668" t="b">
            <v>1</v>
          </cell>
          <cell r="F5668">
            <v>1991</v>
          </cell>
          <cell r="I5668" t="str">
            <v>плоская</v>
          </cell>
          <cell r="K5668" t="str">
            <v>имеется</v>
          </cell>
          <cell r="L5668">
            <v>16</v>
          </cell>
          <cell r="M5668">
            <v>2</v>
          </cell>
          <cell r="N5668">
            <v>4</v>
          </cell>
          <cell r="O5668">
            <v>2</v>
          </cell>
          <cell r="P5668">
            <v>2</v>
          </cell>
          <cell r="Q5668">
            <v>4700</v>
          </cell>
          <cell r="R5668">
            <v>3500</v>
          </cell>
          <cell r="S5668">
            <v>1200</v>
          </cell>
          <cell r="T5668">
            <v>300</v>
          </cell>
        </row>
        <row r="5669">
          <cell r="C5669" t="str">
            <v>город Пермь</v>
          </cell>
          <cell r="D5669" t="str">
            <v>г. Пермь, ул. Коминтерна, д. 20</v>
          </cell>
          <cell r="E5669" t="b">
            <v>1</v>
          </cell>
          <cell r="F5669">
            <v>1989</v>
          </cell>
          <cell r="I5669" t="str">
            <v>плоская</v>
          </cell>
          <cell r="K5669" t="str">
            <v>имеется</v>
          </cell>
          <cell r="L5669">
            <v>10</v>
          </cell>
          <cell r="M5669">
            <v>4</v>
          </cell>
          <cell r="N5669">
            <v>4</v>
          </cell>
          <cell r="Q5669">
            <v>8810.1</v>
          </cell>
          <cell r="R5669">
            <v>8798.2000000000007</v>
          </cell>
          <cell r="S5669">
            <v>8798.2000000000007</v>
          </cell>
          <cell r="T5669">
            <v>394</v>
          </cell>
        </row>
        <row r="5670">
          <cell r="C5670" t="str">
            <v>город Пермь</v>
          </cell>
          <cell r="D5670" t="str">
            <v>г. Пермь, ул. Коминтерна, д. 24</v>
          </cell>
          <cell r="E5670" t="b">
            <v>1</v>
          </cell>
          <cell r="F5670">
            <v>1960</v>
          </cell>
          <cell r="H5670" t="str">
            <v>Кирпич</v>
          </cell>
          <cell r="L5670">
            <v>5</v>
          </cell>
          <cell r="M5670">
            <v>4</v>
          </cell>
          <cell r="Q5670">
            <v>3195.1</v>
          </cell>
          <cell r="R5670">
            <v>3056.4</v>
          </cell>
          <cell r="S5670">
            <v>3056.4</v>
          </cell>
          <cell r="T5670">
            <v>146</v>
          </cell>
        </row>
        <row r="5671">
          <cell r="C5671" t="str">
            <v>город Пермь</v>
          </cell>
          <cell r="D5671" t="str">
            <v>г. Пермь, ул. Коминтерна, д. 26</v>
          </cell>
          <cell r="E5671" t="b">
            <v>1</v>
          </cell>
          <cell r="F5671">
            <v>1960</v>
          </cell>
          <cell r="H5671" t="str">
            <v>Кирпич</v>
          </cell>
          <cell r="L5671">
            <v>4</v>
          </cell>
          <cell r="M5671">
            <v>2</v>
          </cell>
          <cell r="Q5671">
            <v>1284.9000000000001</v>
          </cell>
          <cell r="R5671">
            <v>1284.8999999999999</v>
          </cell>
          <cell r="S5671">
            <v>1244.3</v>
          </cell>
          <cell r="T5671">
            <v>59</v>
          </cell>
        </row>
        <row r="5672">
          <cell r="C5672" t="str">
            <v>город Пермь</v>
          </cell>
          <cell r="D5672" t="str">
            <v>г. Пермь, ул. Коминтерна, д. 28</v>
          </cell>
          <cell r="E5672" t="b">
            <v>1</v>
          </cell>
          <cell r="F5672">
            <v>1970</v>
          </cell>
          <cell r="H5672" t="str">
            <v>Кирпич</v>
          </cell>
          <cell r="L5672">
            <v>5</v>
          </cell>
          <cell r="M5672">
            <v>3</v>
          </cell>
          <cell r="Q5672">
            <v>3738.7</v>
          </cell>
          <cell r="R5672">
            <v>2522.9</v>
          </cell>
          <cell r="S5672">
            <v>2522.9</v>
          </cell>
          <cell r="T5672">
            <v>323</v>
          </cell>
        </row>
        <row r="5673">
          <cell r="C5673" t="str">
            <v>город Пермь</v>
          </cell>
          <cell r="D5673" t="str">
            <v>г. Пермь, ул. Коминтерна, д. 30</v>
          </cell>
          <cell r="E5673" t="b">
            <v>1</v>
          </cell>
          <cell r="F5673">
            <v>1984</v>
          </cell>
          <cell r="H5673" t="str">
            <v>Панель</v>
          </cell>
          <cell r="L5673">
            <v>9</v>
          </cell>
          <cell r="M5673">
            <v>4</v>
          </cell>
          <cell r="N5673">
            <v>4</v>
          </cell>
          <cell r="O5673">
            <v>4</v>
          </cell>
          <cell r="Q5673">
            <v>7741.9</v>
          </cell>
          <cell r="R5673">
            <v>7679.5</v>
          </cell>
          <cell r="S5673">
            <v>7679.5</v>
          </cell>
          <cell r="T5673">
            <v>416</v>
          </cell>
        </row>
        <row r="5674">
          <cell r="C5674" t="str">
            <v>город Пермь</v>
          </cell>
          <cell r="D5674" t="str">
            <v>г. Пермь, ул. Комиссара Пожарского, д. 10</v>
          </cell>
          <cell r="E5674" t="b">
            <v>1</v>
          </cell>
          <cell r="F5674">
            <v>1977</v>
          </cell>
          <cell r="H5674" t="str">
            <v>Панель</v>
          </cell>
          <cell r="L5674">
            <v>9</v>
          </cell>
          <cell r="M5674">
            <v>8</v>
          </cell>
          <cell r="N5674">
            <v>8</v>
          </cell>
          <cell r="O5674">
            <v>8</v>
          </cell>
          <cell r="Q5674">
            <v>17501.099999999999</v>
          </cell>
          <cell r="R5674">
            <v>14349.7</v>
          </cell>
          <cell r="S5674">
            <v>13775.71</v>
          </cell>
          <cell r="T5674">
            <v>603</v>
          </cell>
        </row>
        <row r="5675">
          <cell r="C5675" t="str">
            <v>город Пермь</v>
          </cell>
          <cell r="D5675" t="str">
            <v>г. Пермь, ул. Комиссара Пожарского, д. 11</v>
          </cell>
          <cell r="E5675" t="b">
            <v>1</v>
          </cell>
          <cell r="F5675">
            <v>1976</v>
          </cell>
          <cell r="H5675" t="str">
            <v>Панель</v>
          </cell>
          <cell r="L5675">
            <v>9</v>
          </cell>
          <cell r="M5675">
            <v>4</v>
          </cell>
          <cell r="N5675">
            <v>4</v>
          </cell>
          <cell r="O5675">
            <v>4</v>
          </cell>
          <cell r="Q5675">
            <v>9590.7000000000007</v>
          </cell>
          <cell r="R5675">
            <v>7587.8</v>
          </cell>
          <cell r="S5675">
            <v>7340.64</v>
          </cell>
          <cell r="T5675">
            <v>356</v>
          </cell>
        </row>
        <row r="5676">
          <cell r="C5676" t="str">
            <v>город Пермь</v>
          </cell>
          <cell r="D5676" t="str">
            <v>г. Пермь, ул. Комиссара Пожарского, д. 12</v>
          </cell>
          <cell r="E5676" t="b">
            <v>1</v>
          </cell>
          <cell r="F5676">
            <v>1976</v>
          </cell>
          <cell r="H5676" t="str">
            <v>Панель</v>
          </cell>
          <cell r="L5676">
            <v>9</v>
          </cell>
          <cell r="M5676">
            <v>4</v>
          </cell>
          <cell r="N5676">
            <v>4</v>
          </cell>
          <cell r="O5676">
            <v>4</v>
          </cell>
          <cell r="Q5676">
            <v>8922.5</v>
          </cell>
          <cell r="R5676">
            <v>7627.3</v>
          </cell>
          <cell r="S5676">
            <v>7169.66</v>
          </cell>
          <cell r="T5676">
            <v>345</v>
          </cell>
        </row>
        <row r="5677">
          <cell r="C5677" t="str">
            <v>город Пермь</v>
          </cell>
          <cell r="D5677" t="str">
            <v>г. Пермь, ул. Комиссара Пожарского, д. 14</v>
          </cell>
          <cell r="E5677" t="b">
            <v>1</v>
          </cell>
          <cell r="F5677">
            <v>1977</v>
          </cell>
          <cell r="H5677" t="str">
            <v>Железобетон</v>
          </cell>
          <cell r="L5677">
            <v>9</v>
          </cell>
          <cell r="M5677">
            <v>6</v>
          </cell>
          <cell r="N5677">
            <v>6</v>
          </cell>
          <cell r="O5677">
            <v>6</v>
          </cell>
          <cell r="Q5677">
            <v>9508.5</v>
          </cell>
          <cell r="R5677">
            <v>5799.9</v>
          </cell>
          <cell r="S5677">
            <v>5799.9</v>
          </cell>
          <cell r="T5677">
            <v>415</v>
          </cell>
        </row>
        <row r="5678">
          <cell r="C5678" t="str">
            <v>город Пермь</v>
          </cell>
          <cell r="D5678" t="str">
            <v>г. Пермь, ул. Комиссара Пожарского, д. 15</v>
          </cell>
          <cell r="E5678" t="b">
            <v>1</v>
          </cell>
          <cell r="F5678">
            <v>1977</v>
          </cell>
          <cell r="H5678" t="str">
            <v>Панель</v>
          </cell>
          <cell r="L5678">
            <v>12</v>
          </cell>
          <cell r="M5678">
            <v>4</v>
          </cell>
          <cell r="N5678">
            <v>8</v>
          </cell>
          <cell r="O5678">
            <v>4</v>
          </cell>
          <cell r="P5678">
            <v>4</v>
          </cell>
          <cell r="Q5678">
            <v>11420.2</v>
          </cell>
          <cell r="R5678">
            <v>9207.5</v>
          </cell>
          <cell r="S5678">
            <v>9207.5</v>
          </cell>
          <cell r="T5678">
            <v>562</v>
          </cell>
        </row>
        <row r="5679">
          <cell r="C5679" t="str">
            <v>город Пермь</v>
          </cell>
          <cell r="D5679" t="str">
            <v>г. Пермь, ул. Комиссара Пожарского, д. 17</v>
          </cell>
          <cell r="E5679" t="b">
            <v>1</v>
          </cell>
          <cell r="F5679">
            <v>1976</v>
          </cell>
          <cell r="H5679" t="str">
            <v>Панель</v>
          </cell>
          <cell r="L5679">
            <v>9</v>
          </cell>
          <cell r="M5679">
            <v>4</v>
          </cell>
          <cell r="N5679">
            <v>4</v>
          </cell>
          <cell r="O5679">
            <v>4</v>
          </cell>
          <cell r="Q5679">
            <v>8955</v>
          </cell>
          <cell r="R5679">
            <v>7663.9</v>
          </cell>
          <cell r="S5679">
            <v>7587.26</v>
          </cell>
          <cell r="T5679">
            <v>344</v>
          </cell>
        </row>
        <row r="5680">
          <cell r="C5680" t="str">
            <v>город Пермь</v>
          </cell>
          <cell r="D5680" t="str">
            <v>г. Пермь, ул. Комиссара Пожарского, д. 21</v>
          </cell>
          <cell r="E5680" t="b">
            <v>1</v>
          </cell>
          <cell r="F5680">
            <v>2015</v>
          </cell>
          <cell r="I5680" t="str">
            <v>плоская</v>
          </cell>
          <cell r="J5680" t="str">
            <v>ГАЗ</v>
          </cell>
          <cell r="K5680" t="str">
            <v>имеется</v>
          </cell>
          <cell r="L5680">
            <v>17</v>
          </cell>
          <cell r="M5680">
            <v>1</v>
          </cell>
          <cell r="N5680">
            <v>2</v>
          </cell>
          <cell r="O5680">
            <v>1</v>
          </cell>
          <cell r="P5680">
            <v>1</v>
          </cell>
          <cell r="Q5680">
            <v>9957.4</v>
          </cell>
          <cell r="R5680">
            <v>7941.9</v>
          </cell>
          <cell r="S5680">
            <v>6634.38</v>
          </cell>
          <cell r="T5680">
            <v>235</v>
          </cell>
        </row>
        <row r="5681">
          <cell r="C5681" t="str">
            <v>город Пермь</v>
          </cell>
          <cell r="D5681" t="str">
            <v>г. Пермь, ул. Комиссара Пожарского, д. 12/2</v>
          </cell>
          <cell r="E5681" t="b">
            <v>1</v>
          </cell>
          <cell r="F5681">
            <v>2007</v>
          </cell>
          <cell r="I5681" t="str">
            <v>плоская</v>
          </cell>
          <cell r="J5681" t="str">
            <v>ГАЗ</v>
          </cell>
          <cell r="K5681" t="str">
            <v>имеется</v>
          </cell>
          <cell r="L5681">
            <v>14</v>
          </cell>
          <cell r="M5681">
            <v>1</v>
          </cell>
          <cell r="N5681">
            <v>2</v>
          </cell>
          <cell r="P5681">
            <v>2</v>
          </cell>
          <cell r="Q5681">
            <v>7931</v>
          </cell>
          <cell r="R5681">
            <v>7520.6</v>
          </cell>
          <cell r="S5681">
            <v>5853.6</v>
          </cell>
          <cell r="T5681">
            <v>224</v>
          </cell>
        </row>
        <row r="5682">
          <cell r="C5682" t="str">
            <v>город Пермь</v>
          </cell>
          <cell r="D5682" t="str">
            <v>г. Пермь, ул. Композитора Глинки, д. 1</v>
          </cell>
          <cell r="E5682" t="b">
            <v>1</v>
          </cell>
          <cell r="F5682">
            <v>1976</v>
          </cell>
          <cell r="H5682" t="str">
            <v>панели</v>
          </cell>
          <cell r="I5682" t="str">
            <v>плоская</v>
          </cell>
          <cell r="K5682" t="str">
            <v>имеется</v>
          </cell>
          <cell r="L5682">
            <v>5</v>
          </cell>
          <cell r="M5682">
            <v>3</v>
          </cell>
          <cell r="Q5682">
            <v>2039.7</v>
          </cell>
          <cell r="R5682">
            <v>1376.8</v>
          </cell>
          <cell r="S5682">
            <v>662.9</v>
          </cell>
        </row>
        <row r="5683">
          <cell r="C5683" t="str">
            <v>город Пермь</v>
          </cell>
          <cell r="D5683" t="str">
            <v>г. Пермь, ул. Композитора Глинки, д. 3</v>
          </cell>
          <cell r="E5683" t="b">
            <v>1</v>
          </cell>
          <cell r="F5683">
            <v>1973</v>
          </cell>
          <cell r="H5683" t="str">
            <v>Панель</v>
          </cell>
          <cell r="L5683">
            <v>9</v>
          </cell>
          <cell r="M5683">
            <v>2</v>
          </cell>
          <cell r="N5683">
            <v>2</v>
          </cell>
          <cell r="O5683">
            <v>2</v>
          </cell>
          <cell r="Q5683">
            <v>4023.6</v>
          </cell>
          <cell r="R5683">
            <v>3866.8</v>
          </cell>
          <cell r="S5683">
            <v>3665.73</v>
          </cell>
          <cell r="T5683">
            <v>206</v>
          </cell>
        </row>
        <row r="5684">
          <cell r="C5684" t="str">
            <v>город Пермь</v>
          </cell>
          <cell r="D5684" t="str">
            <v>г. Пермь, ул. Композитора Глинки, д. 4</v>
          </cell>
          <cell r="E5684" t="b">
            <v>1</v>
          </cell>
          <cell r="F5684">
            <v>1983</v>
          </cell>
          <cell r="H5684" t="str">
            <v>Кирпич</v>
          </cell>
          <cell r="L5684">
            <v>5</v>
          </cell>
          <cell r="M5684">
            <v>5</v>
          </cell>
          <cell r="Q5684">
            <v>6553.9</v>
          </cell>
          <cell r="R5684">
            <v>6088.4</v>
          </cell>
          <cell r="S5684">
            <v>6088.4</v>
          </cell>
          <cell r="T5684">
            <v>405</v>
          </cell>
        </row>
        <row r="5685">
          <cell r="C5685" t="str">
            <v>город Пермь</v>
          </cell>
          <cell r="D5685" t="str">
            <v>г. Пермь, ул. Композитора Глинки, д. 5</v>
          </cell>
          <cell r="E5685" t="b">
            <v>1</v>
          </cell>
          <cell r="F5685">
            <v>1973</v>
          </cell>
          <cell r="H5685" t="str">
            <v>Панель</v>
          </cell>
          <cell r="L5685">
            <v>9</v>
          </cell>
          <cell r="M5685">
            <v>2</v>
          </cell>
          <cell r="N5685">
            <v>2</v>
          </cell>
          <cell r="O5685">
            <v>2</v>
          </cell>
          <cell r="Q5685">
            <v>4366.5</v>
          </cell>
          <cell r="R5685">
            <v>3872.1</v>
          </cell>
          <cell r="S5685">
            <v>3571.2</v>
          </cell>
          <cell r="T5685">
            <v>142</v>
          </cell>
        </row>
        <row r="5686">
          <cell r="C5686" t="str">
            <v>город Пермь</v>
          </cell>
          <cell r="D5686" t="str">
            <v>г. Пермь, ул. Композитора Глинки, д. 7</v>
          </cell>
          <cell r="E5686" t="b">
            <v>1</v>
          </cell>
          <cell r="F5686">
            <v>1973</v>
          </cell>
          <cell r="H5686" t="str">
            <v>Панель</v>
          </cell>
          <cell r="L5686">
            <v>9</v>
          </cell>
          <cell r="M5686">
            <v>2</v>
          </cell>
          <cell r="N5686">
            <v>2</v>
          </cell>
          <cell r="O5686">
            <v>2</v>
          </cell>
          <cell r="Q5686">
            <v>4286.6000000000004</v>
          </cell>
          <cell r="R5686">
            <v>3815</v>
          </cell>
          <cell r="S5686">
            <v>3296.59</v>
          </cell>
          <cell r="T5686">
            <v>194</v>
          </cell>
        </row>
        <row r="5687">
          <cell r="C5687" t="str">
            <v>город Пермь</v>
          </cell>
          <cell r="D5687" t="str">
            <v>г. Пермь, ул. Композитора Глинки, д. 8</v>
          </cell>
          <cell r="E5687" t="b">
            <v>1</v>
          </cell>
          <cell r="F5687">
            <v>1978</v>
          </cell>
          <cell r="H5687" t="str">
            <v>Панель</v>
          </cell>
          <cell r="L5687">
            <v>5</v>
          </cell>
          <cell r="M5687">
            <v>6</v>
          </cell>
          <cell r="Q5687">
            <v>4581.6000000000004</v>
          </cell>
          <cell r="R5687">
            <v>4085.8</v>
          </cell>
          <cell r="S5687">
            <v>4051.4</v>
          </cell>
          <cell r="T5687">
            <v>199</v>
          </cell>
        </row>
        <row r="5688">
          <cell r="C5688" t="str">
            <v>город Пермь</v>
          </cell>
          <cell r="D5688" t="str">
            <v>г. Пермь, ул. Композитора Глинки, д. 9</v>
          </cell>
          <cell r="E5688" t="b">
            <v>1</v>
          </cell>
          <cell r="F5688">
            <v>1975</v>
          </cell>
          <cell r="H5688" t="str">
            <v>панели</v>
          </cell>
          <cell r="I5688" t="str">
            <v>плоская</v>
          </cell>
          <cell r="K5688" t="str">
            <v>имеется</v>
          </cell>
          <cell r="L5688">
            <v>5</v>
          </cell>
          <cell r="M5688">
            <v>4</v>
          </cell>
          <cell r="Q5688">
            <v>3024.5</v>
          </cell>
          <cell r="R5688">
            <v>2707.2</v>
          </cell>
          <cell r="S5688">
            <v>317.3</v>
          </cell>
        </row>
        <row r="5689">
          <cell r="C5689" t="str">
            <v>город Пермь</v>
          </cell>
          <cell r="D5689" t="str">
            <v>г. Пермь, ул. Композитора Глинки, д. 10</v>
          </cell>
          <cell r="E5689" t="b">
            <v>1</v>
          </cell>
          <cell r="F5689">
            <v>1979</v>
          </cell>
          <cell r="H5689" t="str">
            <v>Панель</v>
          </cell>
          <cell r="L5689">
            <v>5</v>
          </cell>
          <cell r="M5689">
            <v>4</v>
          </cell>
          <cell r="Q5689">
            <v>3244</v>
          </cell>
          <cell r="R5689">
            <v>2897.6</v>
          </cell>
          <cell r="S5689">
            <v>2897.6</v>
          </cell>
          <cell r="T5689">
            <v>136</v>
          </cell>
        </row>
        <row r="5690">
          <cell r="C5690" t="str">
            <v>город Пермь</v>
          </cell>
          <cell r="D5690" t="str">
            <v>г. Пермь, ул. Композитора Глинки, д. 11</v>
          </cell>
          <cell r="E5690" t="b">
            <v>1</v>
          </cell>
          <cell r="F5690">
            <v>1980</v>
          </cell>
          <cell r="H5690" t="str">
            <v>Панель</v>
          </cell>
          <cell r="L5690">
            <v>9</v>
          </cell>
          <cell r="M5690">
            <v>2</v>
          </cell>
          <cell r="N5690">
            <v>2</v>
          </cell>
          <cell r="O5690">
            <v>2</v>
          </cell>
          <cell r="Q5690">
            <v>3881.2</v>
          </cell>
          <cell r="R5690">
            <v>3341.4</v>
          </cell>
          <cell r="S5690">
            <v>3294.62</v>
          </cell>
          <cell r="T5690">
            <v>189</v>
          </cell>
        </row>
        <row r="5691">
          <cell r="C5691" t="str">
            <v>город Пермь</v>
          </cell>
          <cell r="D5691" t="str">
            <v>г. Пермь, ул. Композитора Глинки, д. 13</v>
          </cell>
          <cell r="E5691" t="b">
            <v>1</v>
          </cell>
          <cell r="F5691">
            <v>1980</v>
          </cell>
          <cell r="H5691" t="str">
            <v>Панель</v>
          </cell>
          <cell r="L5691">
            <v>9</v>
          </cell>
          <cell r="M5691">
            <v>2</v>
          </cell>
          <cell r="N5691">
            <v>2</v>
          </cell>
          <cell r="O5691">
            <v>2</v>
          </cell>
          <cell r="Q5691">
            <v>3847.1</v>
          </cell>
          <cell r="R5691">
            <v>3316.6</v>
          </cell>
          <cell r="S5691">
            <v>3316.6</v>
          </cell>
          <cell r="T5691">
            <v>213</v>
          </cell>
        </row>
        <row r="5692">
          <cell r="C5692" t="str">
            <v>город Пермь</v>
          </cell>
          <cell r="D5692" t="str">
            <v>г. Пермь, ул. Композитора Глинки, д. 15</v>
          </cell>
          <cell r="E5692" t="b">
            <v>1</v>
          </cell>
          <cell r="F5692">
            <v>1980</v>
          </cell>
          <cell r="H5692" t="str">
            <v>Панель</v>
          </cell>
          <cell r="L5692">
            <v>9</v>
          </cell>
          <cell r="M5692">
            <v>2</v>
          </cell>
          <cell r="N5692">
            <v>2</v>
          </cell>
          <cell r="O5692">
            <v>2</v>
          </cell>
          <cell r="Q5692">
            <v>3860.9</v>
          </cell>
          <cell r="R5692">
            <v>3324.9</v>
          </cell>
          <cell r="S5692">
            <v>3201.88</v>
          </cell>
          <cell r="T5692">
            <v>213</v>
          </cell>
        </row>
        <row r="5693">
          <cell r="C5693" t="str">
            <v>город Пермь</v>
          </cell>
          <cell r="D5693" t="str">
            <v>г. Пермь, ул. Композитора Глинки, д. 3А</v>
          </cell>
          <cell r="E5693" t="b">
            <v>1</v>
          </cell>
          <cell r="F5693">
            <v>1973</v>
          </cell>
          <cell r="H5693" t="str">
            <v>Панель</v>
          </cell>
          <cell r="L5693">
            <v>9</v>
          </cell>
          <cell r="M5693">
            <v>2</v>
          </cell>
          <cell r="N5693">
            <v>2</v>
          </cell>
          <cell r="O5693">
            <v>2</v>
          </cell>
          <cell r="Q5693">
            <v>3857.2</v>
          </cell>
          <cell r="R5693">
            <v>2641.2</v>
          </cell>
          <cell r="S5693">
            <v>2641.2</v>
          </cell>
          <cell r="T5693">
            <v>204</v>
          </cell>
        </row>
        <row r="5694">
          <cell r="C5694" t="str">
            <v>город Пермь</v>
          </cell>
          <cell r="D5694" t="str">
            <v>г. Пермь, ул. Конноармейская, д. 32</v>
          </cell>
          <cell r="E5694" t="b">
            <v>1</v>
          </cell>
          <cell r="F5694">
            <v>1961</v>
          </cell>
          <cell r="H5694" t="str">
            <v>Кирпич</v>
          </cell>
          <cell r="L5694">
            <v>3</v>
          </cell>
          <cell r="M5694">
            <v>2</v>
          </cell>
          <cell r="Q5694">
            <v>971.2</v>
          </cell>
          <cell r="R5694">
            <v>631.20000000000005</v>
          </cell>
          <cell r="S5694">
            <v>631.20000000000005</v>
          </cell>
          <cell r="T5694">
            <v>44</v>
          </cell>
        </row>
        <row r="5695">
          <cell r="C5695" t="str">
            <v>город Пермь</v>
          </cell>
          <cell r="D5695" t="str">
            <v>г. Пермь, ул. Корсуньская, д. 19</v>
          </cell>
          <cell r="E5695" t="b">
            <v>1</v>
          </cell>
          <cell r="F5695">
            <v>1958</v>
          </cell>
          <cell r="H5695" t="str">
            <v>Кирпич</v>
          </cell>
          <cell r="L5695">
            <v>2</v>
          </cell>
          <cell r="M5695">
            <v>2</v>
          </cell>
          <cell r="Q5695">
            <v>695.5</v>
          </cell>
          <cell r="R5695">
            <v>637.5</v>
          </cell>
          <cell r="S5695">
            <v>637.5</v>
          </cell>
          <cell r="T5695">
            <v>22</v>
          </cell>
        </row>
        <row r="5696">
          <cell r="C5696" t="str">
            <v>город Пермь</v>
          </cell>
          <cell r="D5696" t="str">
            <v>г. Пермь, ул. Корсуньская, д. 23</v>
          </cell>
          <cell r="E5696" t="b">
            <v>1</v>
          </cell>
          <cell r="F5696">
            <v>1963</v>
          </cell>
          <cell r="H5696" t="str">
            <v>Кирпич</v>
          </cell>
          <cell r="L5696">
            <v>5</v>
          </cell>
          <cell r="M5696">
            <v>3</v>
          </cell>
          <cell r="Q5696">
            <v>2741.3</v>
          </cell>
          <cell r="R5696">
            <v>2545.1999999999998</v>
          </cell>
          <cell r="S5696">
            <v>2545.1999999999998</v>
          </cell>
          <cell r="T5696">
            <v>138</v>
          </cell>
        </row>
        <row r="5697">
          <cell r="C5697" t="str">
            <v>город Пермь</v>
          </cell>
          <cell r="D5697" t="str">
            <v>г. Пермь, ул. Корсуньская, д. 25</v>
          </cell>
          <cell r="E5697" t="b">
            <v>1</v>
          </cell>
          <cell r="F5697">
            <v>1963</v>
          </cell>
          <cell r="H5697" t="str">
            <v>Кирпич</v>
          </cell>
          <cell r="L5697">
            <v>5</v>
          </cell>
          <cell r="M5697">
            <v>3</v>
          </cell>
          <cell r="Q5697">
            <v>2710.3</v>
          </cell>
          <cell r="R5697">
            <v>2476.1999999999998</v>
          </cell>
          <cell r="S5697">
            <v>2476.1999999999998</v>
          </cell>
          <cell r="T5697">
            <v>150</v>
          </cell>
        </row>
        <row r="5698">
          <cell r="C5698" t="str">
            <v>город Пермь</v>
          </cell>
          <cell r="D5698" t="str">
            <v>г. Пермь, ул. Корсуньская, д. 27</v>
          </cell>
          <cell r="E5698" t="b">
            <v>1</v>
          </cell>
          <cell r="F5698">
            <v>1965</v>
          </cell>
          <cell r="H5698" t="str">
            <v>Кирпич</v>
          </cell>
          <cell r="L5698">
            <v>5</v>
          </cell>
          <cell r="M5698">
            <v>4</v>
          </cell>
          <cell r="Q5698">
            <v>3562.9</v>
          </cell>
          <cell r="R5698">
            <v>3225.4</v>
          </cell>
          <cell r="S5698">
            <v>3225.4</v>
          </cell>
          <cell r="T5698">
            <v>182</v>
          </cell>
        </row>
        <row r="5699">
          <cell r="C5699" t="str">
            <v>город Пермь</v>
          </cell>
          <cell r="D5699" t="str">
            <v>г. Пермь, ул. Корсуньская, д. 29</v>
          </cell>
          <cell r="E5699" t="b">
            <v>1</v>
          </cell>
          <cell r="F5699">
            <v>1962</v>
          </cell>
          <cell r="G5699">
            <v>2017</v>
          </cell>
          <cell r="H5699" t="str">
            <v>Кирпич</v>
          </cell>
          <cell r="L5699">
            <v>5</v>
          </cell>
          <cell r="M5699">
            <v>4</v>
          </cell>
          <cell r="Q5699">
            <v>4197.8</v>
          </cell>
          <cell r="R5699">
            <v>2579.3000000000002</v>
          </cell>
          <cell r="S5699">
            <v>1847.3</v>
          </cell>
          <cell r="T5699">
            <v>126</v>
          </cell>
        </row>
        <row r="5700">
          <cell r="C5700" t="str">
            <v>город Пермь</v>
          </cell>
          <cell r="D5700" t="str">
            <v>г. Пермь, ул. Космонавта Беляева, д. 8</v>
          </cell>
          <cell r="E5700" t="b">
            <v>1</v>
          </cell>
          <cell r="F5700">
            <v>2013</v>
          </cell>
          <cell r="H5700" t="str">
            <v>Бетон</v>
          </cell>
          <cell r="L5700">
            <v>16</v>
          </cell>
          <cell r="M5700">
            <v>3</v>
          </cell>
          <cell r="N5700">
            <v>6</v>
          </cell>
          <cell r="O5700">
            <v>3</v>
          </cell>
          <cell r="P5700">
            <v>3</v>
          </cell>
          <cell r="Q5700">
            <v>19198.3</v>
          </cell>
          <cell r="R5700">
            <v>14107.800000000001</v>
          </cell>
          <cell r="S5700">
            <v>13559.1</v>
          </cell>
          <cell r="T5700">
            <v>235</v>
          </cell>
        </row>
        <row r="5701">
          <cell r="C5701" t="str">
            <v>город Пермь</v>
          </cell>
          <cell r="D5701" t="str">
            <v>г. Пермь, ул. Космонавта Беляева, д. 9</v>
          </cell>
          <cell r="E5701" t="b">
            <v>1</v>
          </cell>
          <cell r="F5701">
            <v>2019</v>
          </cell>
          <cell r="I5701" t="str">
            <v>плоская</v>
          </cell>
          <cell r="K5701" t="str">
            <v>не имеется</v>
          </cell>
          <cell r="L5701">
            <v>21</v>
          </cell>
          <cell r="M5701">
            <v>1</v>
          </cell>
          <cell r="O5701">
            <v>2</v>
          </cell>
          <cell r="Q5701">
            <v>8837.1</v>
          </cell>
          <cell r="R5701">
            <v>6773</v>
          </cell>
          <cell r="S5701">
            <v>1188.3</v>
          </cell>
          <cell r="T5701">
            <v>212</v>
          </cell>
        </row>
        <row r="5702">
          <cell r="C5702" t="str">
            <v>город Пермь</v>
          </cell>
          <cell r="D5702" t="str">
            <v>г. Пермь, ул. Космонавта Беляева, д. 10</v>
          </cell>
          <cell r="E5702" t="b">
            <v>1</v>
          </cell>
          <cell r="F5702">
            <v>1963</v>
          </cell>
          <cell r="H5702" t="str">
            <v>Кирпич</v>
          </cell>
          <cell r="L5702">
            <v>4</v>
          </cell>
          <cell r="M5702">
            <v>2</v>
          </cell>
          <cell r="Q5702">
            <v>3125.6</v>
          </cell>
          <cell r="R5702">
            <v>1562.8</v>
          </cell>
          <cell r="S5702">
            <v>1288.8</v>
          </cell>
          <cell r="T5702">
            <v>60</v>
          </cell>
        </row>
        <row r="5703">
          <cell r="C5703" t="str">
            <v>город Пермь</v>
          </cell>
          <cell r="D5703" t="str">
            <v>г. Пермь, ул. Космонавта Беляева, д. 12</v>
          </cell>
          <cell r="E5703" t="b">
            <v>1</v>
          </cell>
          <cell r="F5703">
            <v>1959</v>
          </cell>
          <cell r="H5703" t="str">
            <v>Кирпич</v>
          </cell>
          <cell r="L5703">
            <v>3</v>
          </cell>
          <cell r="M5703">
            <v>2</v>
          </cell>
          <cell r="Q5703">
            <v>1039.8</v>
          </cell>
          <cell r="R5703">
            <v>951</v>
          </cell>
          <cell r="S5703">
            <v>913.91</v>
          </cell>
          <cell r="T5703">
            <v>45</v>
          </cell>
        </row>
        <row r="5704">
          <cell r="C5704" t="str">
            <v>город Пермь</v>
          </cell>
          <cell r="D5704" t="str">
            <v>г. Пермь, ул. Космонавта Беляева, д. 33</v>
          </cell>
          <cell r="E5704" t="b">
            <v>1</v>
          </cell>
          <cell r="F5704">
            <v>1976</v>
          </cell>
          <cell r="H5704" t="str">
            <v>Кирпич</v>
          </cell>
          <cell r="L5704">
            <v>5</v>
          </cell>
          <cell r="M5704">
            <v>4</v>
          </cell>
          <cell r="Q5704">
            <v>3585.6</v>
          </cell>
          <cell r="R5704">
            <v>2224</v>
          </cell>
          <cell r="S5704">
            <v>2224</v>
          </cell>
          <cell r="T5704">
            <v>264</v>
          </cell>
        </row>
        <row r="5705">
          <cell r="C5705" t="str">
            <v>город Пермь</v>
          </cell>
          <cell r="D5705" t="str">
            <v>г. Пермь, ул. Космонавта Беляева, д. 35</v>
          </cell>
          <cell r="E5705" t="b">
            <v>1</v>
          </cell>
          <cell r="F5705">
            <v>2008</v>
          </cell>
          <cell r="I5705" t="str">
            <v>плоская</v>
          </cell>
          <cell r="K5705" t="str">
            <v>не имеется</v>
          </cell>
          <cell r="L5705">
            <v>10</v>
          </cell>
          <cell r="M5705">
            <v>6</v>
          </cell>
          <cell r="N5705">
            <v>6</v>
          </cell>
          <cell r="O5705">
            <v>6</v>
          </cell>
          <cell r="Q5705">
            <v>17536.3</v>
          </cell>
          <cell r="R5705">
            <v>13876.6</v>
          </cell>
          <cell r="S5705">
            <v>3659.7</v>
          </cell>
          <cell r="T5705">
            <v>293</v>
          </cell>
        </row>
        <row r="5706">
          <cell r="C5706" t="str">
            <v>город Пермь</v>
          </cell>
          <cell r="D5706" t="str">
            <v>г. Пермь, ул. Космонавта Беляева, д. 39</v>
          </cell>
          <cell r="E5706" t="b">
            <v>1</v>
          </cell>
          <cell r="F5706">
            <v>1968</v>
          </cell>
          <cell r="H5706" t="str">
            <v>Панель</v>
          </cell>
          <cell r="L5706">
            <v>5</v>
          </cell>
          <cell r="M5706">
            <v>4</v>
          </cell>
          <cell r="Q5706">
            <v>3624.83</v>
          </cell>
          <cell r="R5706">
            <v>2715.6</v>
          </cell>
          <cell r="S5706">
            <v>2715.6</v>
          </cell>
          <cell r="T5706">
            <v>171</v>
          </cell>
        </row>
        <row r="5707">
          <cell r="C5707" t="str">
            <v>город Пермь</v>
          </cell>
          <cell r="D5707" t="str">
            <v>г. Пермь, ул. Космонавта Беляева, д. 40</v>
          </cell>
          <cell r="E5707" t="b">
            <v>1</v>
          </cell>
          <cell r="F5707">
            <v>1982</v>
          </cell>
          <cell r="H5707" t="str">
            <v>Панель</v>
          </cell>
          <cell r="L5707">
            <v>9</v>
          </cell>
          <cell r="M5707">
            <v>2</v>
          </cell>
          <cell r="N5707">
            <v>2</v>
          </cell>
          <cell r="O5707">
            <v>2</v>
          </cell>
          <cell r="Q5707">
            <v>4468.8</v>
          </cell>
          <cell r="R5707">
            <v>3854.7</v>
          </cell>
          <cell r="S5707">
            <v>3854.7</v>
          </cell>
          <cell r="T5707">
            <v>201</v>
          </cell>
        </row>
        <row r="5708">
          <cell r="C5708" t="str">
            <v>город Пермь</v>
          </cell>
          <cell r="D5708" t="str">
            <v>г. Пермь, ул. Космонавта Беляева, д. 41</v>
          </cell>
          <cell r="E5708" t="b">
            <v>1</v>
          </cell>
          <cell r="F5708">
            <v>1968</v>
          </cell>
          <cell r="H5708" t="str">
            <v>Панель</v>
          </cell>
          <cell r="L5708">
            <v>5</v>
          </cell>
          <cell r="M5708">
            <v>4</v>
          </cell>
          <cell r="Q5708">
            <v>3039.7</v>
          </cell>
          <cell r="R5708">
            <v>2710.8</v>
          </cell>
          <cell r="S5708">
            <v>1851.6</v>
          </cell>
          <cell r="T5708">
            <v>120</v>
          </cell>
        </row>
        <row r="5709">
          <cell r="C5709" t="str">
            <v>город Пермь</v>
          </cell>
          <cell r="D5709" t="str">
            <v>г. Пермь, ул. Космонавта Беляева, д. 42</v>
          </cell>
          <cell r="E5709" t="b">
            <v>1</v>
          </cell>
          <cell r="F5709">
            <v>1982</v>
          </cell>
          <cell r="I5709" t="str">
            <v>плоская</v>
          </cell>
          <cell r="K5709" t="str">
            <v>не имеется</v>
          </cell>
          <cell r="L5709">
            <v>9</v>
          </cell>
          <cell r="M5709">
            <v>3</v>
          </cell>
          <cell r="N5709">
            <v>3</v>
          </cell>
          <cell r="O5709">
            <v>3</v>
          </cell>
          <cell r="Q5709">
            <v>5743.8</v>
          </cell>
          <cell r="R5709">
            <v>3906.3</v>
          </cell>
          <cell r="S5709">
            <v>1837.5</v>
          </cell>
          <cell r="T5709">
            <v>288</v>
          </cell>
        </row>
        <row r="5710">
          <cell r="C5710" t="str">
            <v>город Пермь</v>
          </cell>
          <cell r="D5710" t="str">
            <v>г. Пермь, ул. Космонавта Беляева, д. 43</v>
          </cell>
          <cell r="E5710" t="b">
            <v>1</v>
          </cell>
          <cell r="F5710">
            <v>1992</v>
          </cell>
          <cell r="H5710" t="str">
            <v>Панель</v>
          </cell>
          <cell r="L5710">
            <v>10</v>
          </cell>
          <cell r="M5710">
            <v>2</v>
          </cell>
          <cell r="N5710">
            <v>2</v>
          </cell>
          <cell r="O5710">
            <v>2</v>
          </cell>
          <cell r="Q5710">
            <v>4205.5</v>
          </cell>
          <cell r="R5710">
            <v>3488.7</v>
          </cell>
          <cell r="S5710">
            <v>3488.7</v>
          </cell>
          <cell r="T5710">
            <v>154</v>
          </cell>
        </row>
        <row r="5711">
          <cell r="C5711" t="str">
            <v>город Пермь</v>
          </cell>
          <cell r="D5711" t="str">
            <v>г. Пермь, ул. Космонавта Беляева, д. 44</v>
          </cell>
          <cell r="E5711" t="b">
            <v>1</v>
          </cell>
          <cell r="F5711">
            <v>2004</v>
          </cell>
          <cell r="I5711" t="str">
            <v>плоская</v>
          </cell>
          <cell r="K5711" t="str">
            <v>не имеется</v>
          </cell>
          <cell r="L5711">
            <v>10</v>
          </cell>
          <cell r="M5711">
            <v>3</v>
          </cell>
          <cell r="N5711">
            <v>3</v>
          </cell>
          <cell r="O5711">
            <v>3</v>
          </cell>
          <cell r="Q5711">
            <v>6903.5</v>
          </cell>
          <cell r="R5711">
            <v>5610</v>
          </cell>
          <cell r="S5711">
            <v>1293.5</v>
          </cell>
          <cell r="T5711">
            <v>253</v>
          </cell>
        </row>
        <row r="5712">
          <cell r="C5712" t="str">
            <v>город Пермь</v>
          </cell>
          <cell r="D5712" t="str">
            <v>г. Пермь, ул. Космонавта Беляева, д. 45</v>
          </cell>
          <cell r="E5712" t="b">
            <v>1</v>
          </cell>
          <cell r="F5712">
            <v>2023</v>
          </cell>
          <cell r="H5712" t="str">
            <v>Из прочих материалов</v>
          </cell>
          <cell r="I5712" t="str">
            <v>Плоская</v>
          </cell>
          <cell r="J5712" t="str">
            <v>ГАЗ</v>
          </cell>
          <cell r="K5712" t="str">
            <v>имеется</v>
          </cell>
          <cell r="L5712">
            <v>23</v>
          </cell>
          <cell r="M5712">
            <v>2</v>
          </cell>
          <cell r="N5712">
            <v>5</v>
          </cell>
          <cell r="P5712">
            <v>5</v>
          </cell>
          <cell r="Q5712">
            <v>28619</v>
          </cell>
        </row>
        <row r="5713">
          <cell r="C5713" t="str">
            <v>город Пермь</v>
          </cell>
          <cell r="D5713" t="str">
            <v>г. Пермь, ул. Космонавта Беляева, д. 46</v>
          </cell>
          <cell r="E5713" t="b">
            <v>1</v>
          </cell>
          <cell r="F5713">
            <v>1982</v>
          </cell>
          <cell r="H5713" t="str">
            <v>Панель</v>
          </cell>
          <cell r="L5713">
            <v>9</v>
          </cell>
          <cell r="M5713">
            <v>2</v>
          </cell>
          <cell r="N5713">
            <v>2</v>
          </cell>
          <cell r="O5713">
            <v>2</v>
          </cell>
          <cell r="Q5713">
            <v>4471.6000000000004</v>
          </cell>
          <cell r="R5713">
            <v>3861.6</v>
          </cell>
          <cell r="S5713">
            <v>3861.6</v>
          </cell>
          <cell r="T5713">
            <v>200</v>
          </cell>
        </row>
        <row r="5714">
          <cell r="C5714" t="str">
            <v>город Пермь</v>
          </cell>
          <cell r="D5714" t="str">
            <v>г. Пермь, ул. Космонавта Беляева, д. 47</v>
          </cell>
          <cell r="E5714" t="b">
            <v>1</v>
          </cell>
          <cell r="F5714">
            <v>1971</v>
          </cell>
          <cell r="H5714" t="str">
            <v>Кирпич</v>
          </cell>
          <cell r="L5714">
            <v>9</v>
          </cell>
          <cell r="M5714">
            <v>1</v>
          </cell>
          <cell r="N5714">
            <v>1</v>
          </cell>
          <cell r="O5714">
            <v>1</v>
          </cell>
          <cell r="Q5714">
            <v>2910.3</v>
          </cell>
          <cell r="R5714">
            <v>2346.3000000000002</v>
          </cell>
          <cell r="S5714">
            <v>2346.3000000000002</v>
          </cell>
          <cell r="T5714">
            <v>134</v>
          </cell>
        </row>
        <row r="5715">
          <cell r="C5715" t="str">
            <v>город Пермь</v>
          </cell>
          <cell r="D5715" t="str">
            <v>г. Пермь, ул. Космонавта Беляева, д. 48</v>
          </cell>
          <cell r="E5715" t="b">
            <v>1</v>
          </cell>
          <cell r="F5715">
            <v>1985</v>
          </cell>
          <cell r="H5715" t="str">
            <v>Панель</v>
          </cell>
          <cell r="L5715">
            <v>9</v>
          </cell>
          <cell r="M5715">
            <v>3</v>
          </cell>
          <cell r="N5715">
            <v>3</v>
          </cell>
          <cell r="O5715">
            <v>3</v>
          </cell>
          <cell r="Q5715">
            <v>6699.9</v>
          </cell>
          <cell r="R5715">
            <v>5791.3</v>
          </cell>
          <cell r="S5715">
            <v>5791.3</v>
          </cell>
          <cell r="T5715">
            <v>304</v>
          </cell>
        </row>
        <row r="5716">
          <cell r="C5716" t="str">
            <v>город Пермь</v>
          </cell>
          <cell r="D5716" t="str">
            <v>г. Пермь, ул. Космонавта Беляева, д. 49</v>
          </cell>
          <cell r="E5716" t="b">
            <v>1</v>
          </cell>
          <cell r="F5716">
            <v>1969</v>
          </cell>
          <cell r="H5716" t="str">
            <v>Панель</v>
          </cell>
          <cell r="L5716">
            <v>5</v>
          </cell>
          <cell r="M5716">
            <v>4</v>
          </cell>
          <cell r="Q5716">
            <v>3485.3</v>
          </cell>
          <cell r="R5716">
            <v>3132.1</v>
          </cell>
          <cell r="S5716">
            <v>3071.6</v>
          </cell>
          <cell r="T5716">
            <v>149</v>
          </cell>
        </row>
        <row r="5717">
          <cell r="C5717" t="str">
            <v>город Пермь</v>
          </cell>
          <cell r="D5717" t="str">
            <v>г. Пермь, ул. Космонавта Беляева, д. 51</v>
          </cell>
          <cell r="E5717" t="b">
            <v>1</v>
          </cell>
          <cell r="F5717">
            <v>1970</v>
          </cell>
          <cell r="H5717" t="str">
            <v>Панель</v>
          </cell>
          <cell r="L5717">
            <v>5</v>
          </cell>
          <cell r="M5717">
            <v>4</v>
          </cell>
          <cell r="Q5717">
            <v>3092.3</v>
          </cell>
          <cell r="R5717">
            <v>2814.6</v>
          </cell>
          <cell r="S5717">
            <v>2674.6</v>
          </cell>
          <cell r="T5717">
            <v>144</v>
          </cell>
        </row>
        <row r="5718">
          <cell r="C5718" t="str">
            <v>город Пермь</v>
          </cell>
          <cell r="D5718" t="str">
            <v>г. Пермь, ул. Космонавта Беляева, д. 52</v>
          </cell>
          <cell r="E5718" t="b">
            <v>1</v>
          </cell>
          <cell r="F5718">
            <v>1984</v>
          </cell>
          <cell r="H5718" t="str">
            <v>Панель</v>
          </cell>
          <cell r="L5718">
            <v>9</v>
          </cell>
          <cell r="M5718">
            <v>2</v>
          </cell>
          <cell r="N5718">
            <v>2</v>
          </cell>
          <cell r="O5718">
            <v>2</v>
          </cell>
          <cell r="Q5718">
            <v>4552.3999999999996</v>
          </cell>
          <cell r="R5718">
            <v>4118.1100000000006</v>
          </cell>
          <cell r="S5718">
            <v>4046.11</v>
          </cell>
          <cell r="T5718">
            <v>187</v>
          </cell>
        </row>
        <row r="5719">
          <cell r="C5719" t="str">
            <v>город Пермь</v>
          </cell>
          <cell r="D5719" t="str">
            <v>г. Пермь, ул. Космонавта Беляева, д. 54</v>
          </cell>
          <cell r="E5719" t="b">
            <v>1</v>
          </cell>
          <cell r="F5719">
            <v>1983</v>
          </cell>
          <cell r="H5719" t="str">
            <v>Панель</v>
          </cell>
          <cell r="L5719">
            <v>9</v>
          </cell>
          <cell r="M5719">
            <v>2</v>
          </cell>
          <cell r="N5719">
            <v>2</v>
          </cell>
          <cell r="O5719">
            <v>2</v>
          </cell>
          <cell r="Q5719">
            <v>4478.3</v>
          </cell>
          <cell r="R5719">
            <v>3871.4</v>
          </cell>
          <cell r="S5719">
            <v>3871.4</v>
          </cell>
          <cell r="T5719">
            <v>200</v>
          </cell>
        </row>
        <row r="5720">
          <cell r="C5720" t="str">
            <v>город Пермь</v>
          </cell>
          <cell r="D5720" t="str">
            <v>г. Пермь, ул. Космонавта Беляева, д. 56</v>
          </cell>
          <cell r="E5720" t="b">
            <v>1</v>
          </cell>
          <cell r="F5720">
            <v>1999</v>
          </cell>
          <cell r="I5720" t="str">
            <v>плоская</v>
          </cell>
          <cell r="K5720" t="str">
            <v>не имеется</v>
          </cell>
          <cell r="L5720">
            <v>10</v>
          </cell>
          <cell r="M5720">
            <v>2</v>
          </cell>
          <cell r="N5720">
            <v>2</v>
          </cell>
          <cell r="O5720">
            <v>2</v>
          </cell>
          <cell r="Q5720">
            <v>5670</v>
          </cell>
          <cell r="R5720">
            <v>5054.5600000000004</v>
          </cell>
          <cell r="S5720">
            <v>615.5</v>
          </cell>
          <cell r="T5720">
            <v>129</v>
          </cell>
        </row>
        <row r="5721">
          <cell r="C5721" t="str">
            <v>город Пермь</v>
          </cell>
          <cell r="D5721" t="str">
            <v>г. Пермь, ул. Космонавта Беляева, д. 59</v>
          </cell>
          <cell r="E5721" t="b">
            <v>1</v>
          </cell>
          <cell r="F5721">
            <v>1992</v>
          </cell>
          <cell r="H5721" t="str">
            <v>Кирпич</v>
          </cell>
          <cell r="L5721">
            <v>10</v>
          </cell>
          <cell r="M5721">
            <v>4</v>
          </cell>
          <cell r="N5721">
            <v>4</v>
          </cell>
          <cell r="O5721">
            <v>4</v>
          </cell>
          <cell r="Q5721">
            <v>10084</v>
          </cell>
          <cell r="R5721">
            <v>8692.5</v>
          </cell>
          <cell r="S5721">
            <v>8291.7000000000007</v>
          </cell>
          <cell r="T5721">
            <v>436</v>
          </cell>
        </row>
        <row r="5722">
          <cell r="C5722" t="str">
            <v>город Пермь</v>
          </cell>
          <cell r="D5722" t="str">
            <v>г. Пермь, ул. Космонавта Беляева, д. 61</v>
          </cell>
          <cell r="E5722" t="b">
            <v>1</v>
          </cell>
          <cell r="F5722">
            <v>1981</v>
          </cell>
          <cell r="H5722" t="str">
            <v>Панель</v>
          </cell>
          <cell r="L5722">
            <v>9</v>
          </cell>
          <cell r="M5722">
            <v>5</v>
          </cell>
          <cell r="N5722">
            <v>5</v>
          </cell>
          <cell r="O5722">
            <v>5</v>
          </cell>
          <cell r="Q5722">
            <v>6955.6</v>
          </cell>
          <cell r="R5722">
            <v>6075.3</v>
          </cell>
          <cell r="S5722">
            <v>5692.56</v>
          </cell>
          <cell r="T5722">
            <v>324</v>
          </cell>
        </row>
        <row r="5723">
          <cell r="C5723" t="str">
            <v>город Пермь</v>
          </cell>
          <cell r="D5723" t="str">
            <v>г. Пермь, ул. Космонавта Беляева, д. 40Б</v>
          </cell>
          <cell r="E5723" t="b">
            <v>1</v>
          </cell>
          <cell r="F5723">
            <v>2011</v>
          </cell>
          <cell r="H5723" t="str">
            <v>Газобетон</v>
          </cell>
          <cell r="L5723">
            <v>25</v>
          </cell>
          <cell r="M5723">
            <v>1</v>
          </cell>
          <cell r="Q5723">
            <v>18490</v>
          </cell>
          <cell r="R5723">
            <v>13397.6</v>
          </cell>
          <cell r="S5723">
            <v>12058.4</v>
          </cell>
          <cell r="T5723">
            <v>129</v>
          </cell>
        </row>
        <row r="5724">
          <cell r="C5724" t="str">
            <v>город Пермь</v>
          </cell>
          <cell r="D5724" t="str">
            <v>г. Пермь, ул. Космонавта Беляева, д. 40В</v>
          </cell>
          <cell r="E5724" t="b">
            <v>1</v>
          </cell>
          <cell r="F5724">
            <v>2012</v>
          </cell>
          <cell r="H5724" t="str">
            <v>Газобетон</v>
          </cell>
          <cell r="L5724">
            <v>25</v>
          </cell>
          <cell r="M5724">
            <v>1</v>
          </cell>
          <cell r="Q5724">
            <v>17385.3</v>
          </cell>
          <cell r="R5724">
            <v>12647.800000000001</v>
          </cell>
          <cell r="S5724">
            <v>12108.1</v>
          </cell>
          <cell r="T5724">
            <v>111</v>
          </cell>
        </row>
        <row r="5725">
          <cell r="C5725" t="str">
            <v>город Пермь</v>
          </cell>
          <cell r="D5725" t="str">
            <v>г. Пермь, ул. Космонавта Беляева, д. 40Г</v>
          </cell>
          <cell r="E5725" t="b">
            <v>1</v>
          </cell>
          <cell r="F5725">
            <v>2011</v>
          </cell>
          <cell r="H5725" t="str">
            <v>Газобетон</v>
          </cell>
          <cell r="L5725">
            <v>25</v>
          </cell>
          <cell r="M5725">
            <v>1</v>
          </cell>
          <cell r="Q5725">
            <v>17369.400000000001</v>
          </cell>
          <cell r="R5725">
            <v>12729.8</v>
          </cell>
          <cell r="S5725">
            <v>12128.4</v>
          </cell>
          <cell r="T5725">
            <v>139</v>
          </cell>
        </row>
        <row r="5726">
          <cell r="C5726" t="str">
            <v>город Пермь</v>
          </cell>
          <cell r="D5726" t="str">
            <v>г. Пермь, ул. Космонавта Беляева, д. 40Д</v>
          </cell>
          <cell r="E5726" t="b">
            <v>1</v>
          </cell>
          <cell r="F5726">
            <v>2010</v>
          </cell>
          <cell r="H5726" t="str">
            <v>Газобетон</v>
          </cell>
          <cell r="L5726">
            <v>25</v>
          </cell>
          <cell r="M5726">
            <v>1</v>
          </cell>
          <cell r="Q5726">
            <v>17574.400000000001</v>
          </cell>
          <cell r="R5726">
            <v>12938.5</v>
          </cell>
          <cell r="S5726">
            <v>12088.8</v>
          </cell>
          <cell r="T5726">
            <v>139</v>
          </cell>
        </row>
        <row r="5727">
          <cell r="C5727" t="str">
            <v>город Пермь</v>
          </cell>
          <cell r="D5727" t="str">
            <v>г. Пермь, ул. Космонавта Беляева, д. 49А</v>
          </cell>
          <cell r="E5727" t="b">
            <v>1</v>
          </cell>
          <cell r="F5727">
            <v>1983</v>
          </cell>
          <cell r="H5727" t="str">
            <v>Панель</v>
          </cell>
          <cell r="L5727">
            <v>9</v>
          </cell>
          <cell r="M5727">
            <v>3</v>
          </cell>
          <cell r="N5727">
            <v>3</v>
          </cell>
          <cell r="O5727">
            <v>3</v>
          </cell>
          <cell r="Q5727">
            <v>7156</v>
          </cell>
          <cell r="R5727">
            <v>6524.3</v>
          </cell>
          <cell r="S5727">
            <v>6232.3</v>
          </cell>
          <cell r="T5727">
            <v>261</v>
          </cell>
        </row>
        <row r="5728">
          <cell r="C5728" t="str">
            <v>город Пермь</v>
          </cell>
          <cell r="D5728" t="str">
            <v>г. Пермь, ул. Космонавта Беляева, д. 51А</v>
          </cell>
          <cell r="E5728" t="b">
            <v>1</v>
          </cell>
          <cell r="F5728">
            <v>1974</v>
          </cell>
          <cell r="H5728" t="str">
            <v>Кирпич</v>
          </cell>
          <cell r="L5728">
            <v>9</v>
          </cell>
          <cell r="M5728">
            <v>1</v>
          </cell>
          <cell r="N5728">
            <v>1</v>
          </cell>
          <cell r="O5728">
            <v>1</v>
          </cell>
          <cell r="Q5728">
            <v>2796.9</v>
          </cell>
          <cell r="R5728">
            <v>2395.6999999999998</v>
          </cell>
          <cell r="S5728">
            <v>2395.6999999999998</v>
          </cell>
          <cell r="T5728">
            <v>90</v>
          </cell>
        </row>
        <row r="5729">
          <cell r="C5729" t="str">
            <v>город Пермь</v>
          </cell>
          <cell r="D5729" t="str">
            <v>г. Пермь, ул. Космонавта Беляева, д. 54А</v>
          </cell>
          <cell r="E5729" t="b">
            <v>1</v>
          </cell>
          <cell r="F5729">
            <v>1983</v>
          </cell>
          <cell r="H5729" t="str">
            <v>Кирпич</v>
          </cell>
          <cell r="L5729">
            <v>15</v>
          </cell>
          <cell r="M5729">
            <v>1</v>
          </cell>
          <cell r="N5729">
            <v>2</v>
          </cell>
          <cell r="O5729">
            <v>1</v>
          </cell>
          <cell r="P5729">
            <v>1</v>
          </cell>
          <cell r="Q5729">
            <v>7538.3</v>
          </cell>
          <cell r="R5729">
            <v>5087.8</v>
          </cell>
          <cell r="S5729">
            <v>5087.8</v>
          </cell>
          <cell r="T5729">
            <v>168</v>
          </cell>
        </row>
        <row r="5730">
          <cell r="C5730" t="str">
            <v>город Пермь</v>
          </cell>
          <cell r="D5730" t="str">
            <v>г. Пермь, ул. Космонавта Беляева, д. 61В</v>
          </cell>
          <cell r="E5730" t="b">
            <v>1</v>
          </cell>
          <cell r="F5730">
            <v>2021</v>
          </cell>
          <cell r="H5730" t="str">
            <v>из прочих материалов</v>
          </cell>
          <cell r="I5730" t="str">
            <v>плоская</v>
          </cell>
          <cell r="L5730">
            <v>20</v>
          </cell>
          <cell r="M5730">
            <v>1</v>
          </cell>
          <cell r="N5730">
            <v>2</v>
          </cell>
          <cell r="O5730">
            <v>1</v>
          </cell>
          <cell r="P5730">
            <v>1</v>
          </cell>
          <cell r="Q5730">
            <v>12489.1</v>
          </cell>
          <cell r="R5730">
            <v>12489.1</v>
          </cell>
          <cell r="S5730">
            <v>8065.2</v>
          </cell>
        </row>
        <row r="5731">
          <cell r="C5731" t="str">
            <v>город Пермь</v>
          </cell>
          <cell r="D5731" t="str">
            <v>г. Пермь, ул. Космонавта Беляева, д. 9А</v>
          </cell>
          <cell r="E5731" t="b">
            <v>1</v>
          </cell>
          <cell r="F5731">
            <v>2017</v>
          </cell>
          <cell r="I5731" t="str">
            <v>плоская</v>
          </cell>
          <cell r="K5731" t="str">
            <v>не имеется</v>
          </cell>
          <cell r="L5731">
            <v>12</v>
          </cell>
          <cell r="M5731">
            <v>2</v>
          </cell>
          <cell r="N5731">
            <v>1</v>
          </cell>
          <cell r="O5731">
            <v>1</v>
          </cell>
          <cell r="Q5731">
            <v>8055.9</v>
          </cell>
          <cell r="R5731">
            <v>6617</v>
          </cell>
          <cell r="S5731">
            <v>685.7</v>
          </cell>
          <cell r="T5731">
            <v>212</v>
          </cell>
        </row>
        <row r="5732">
          <cell r="C5732" t="str">
            <v>город Пермь</v>
          </cell>
          <cell r="D5732" t="str">
            <v>г. Пермь, ул. Космонавта Леонова, д. 3</v>
          </cell>
          <cell r="E5732" t="b">
            <v>1</v>
          </cell>
          <cell r="F5732">
            <v>1960</v>
          </cell>
          <cell r="H5732" t="str">
            <v>Кирпич</v>
          </cell>
          <cell r="L5732">
            <v>5</v>
          </cell>
          <cell r="M5732">
            <v>4</v>
          </cell>
          <cell r="Q5732">
            <v>3101.4</v>
          </cell>
          <cell r="R5732">
            <v>2168.1</v>
          </cell>
          <cell r="S5732">
            <v>2126.9</v>
          </cell>
          <cell r="T5732">
            <v>126</v>
          </cell>
        </row>
        <row r="5733">
          <cell r="C5733" t="str">
            <v>город Пермь</v>
          </cell>
          <cell r="D5733" t="str">
            <v>г. Пермь, ул. Космонавта Леонова, д. 5</v>
          </cell>
          <cell r="E5733" t="b">
            <v>1</v>
          </cell>
          <cell r="F5733">
            <v>1960</v>
          </cell>
          <cell r="H5733" t="str">
            <v>Кирпич</v>
          </cell>
          <cell r="L5733">
            <v>5</v>
          </cell>
          <cell r="M5733">
            <v>2</v>
          </cell>
          <cell r="Q5733">
            <v>1549.4</v>
          </cell>
          <cell r="R5733">
            <v>1099.4000000000001</v>
          </cell>
          <cell r="S5733">
            <v>1053.5</v>
          </cell>
          <cell r="T5733">
            <v>51</v>
          </cell>
        </row>
        <row r="5734">
          <cell r="C5734" t="str">
            <v>город Пермь</v>
          </cell>
          <cell r="D5734" t="str">
            <v>г. Пермь, ул. Космонавта Леонова, д. 7</v>
          </cell>
          <cell r="E5734" t="b">
            <v>1</v>
          </cell>
          <cell r="F5734">
            <v>1961</v>
          </cell>
          <cell r="H5734" t="str">
            <v>Кирпич</v>
          </cell>
          <cell r="L5734">
            <v>5</v>
          </cell>
          <cell r="M5734">
            <v>4</v>
          </cell>
          <cell r="Q5734">
            <v>3127</v>
          </cell>
          <cell r="R5734">
            <v>2150.4</v>
          </cell>
          <cell r="S5734">
            <v>2105.8000000000002</v>
          </cell>
          <cell r="T5734">
            <v>131</v>
          </cell>
        </row>
        <row r="5735">
          <cell r="C5735" t="str">
            <v>город Пермь</v>
          </cell>
          <cell r="D5735" t="str">
            <v>г. Пермь, ул. Космонавта Леонова, д. 8</v>
          </cell>
          <cell r="E5735" t="b">
            <v>1</v>
          </cell>
          <cell r="F5735">
            <v>1968</v>
          </cell>
          <cell r="I5735" t="str">
            <v>плоская</v>
          </cell>
          <cell r="K5735" t="str">
            <v>не имеется</v>
          </cell>
          <cell r="L5735">
            <v>5</v>
          </cell>
          <cell r="M5735">
            <v>4</v>
          </cell>
          <cell r="Q5735">
            <v>4401</v>
          </cell>
          <cell r="R5735">
            <v>3142.7</v>
          </cell>
          <cell r="S5735">
            <v>1186.3</v>
          </cell>
          <cell r="T5735">
            <v>133</v>
          </cell>
        </row>
        <row r="5736">
          <cell r="C5736" t="str">
            <v>город Пермь</v>
          </cell>
          <cell r="D5736" t="str">
            <v>г. Пермь, ул. Космонавта Леонова, д. 9</v>
          </cell>
          <cell r="E5736" t="b">
            <v>1</v>
          </cell>
          <cell r="F5736">
            <v>1961</v>
          </cell>
          <cell r="H5736" t="str">
            <v>Кирпич</v>
          </cell>
          <cell r="L5736">
            <v>5</v>
          </cell>
          <cell r="M5736">
            <v>2</v>
          </cell>
          <cell r="Q5736">
            <v>1568</v>
          </cell>
          <cell r="R5736">
            <v>1181.2</v>
          </cell>
          <cell r="S5736">
            <v>1107.8</v>
          </cell>
          <cell r="T5736">
            <v>55</v>
          </cell>
        </row>
        <row r="5737">
          <cell r="C5737" t="str">
            <v>город Пермь</v>
          </cell>
          <cell r="D5737" t="str">
            <v>г. Пермь, ул. Космонавта Леонова, д. 10</v>
          </cell>
          <cell r="E5737" t="b">
            <v>1</v>
          </cell>
          <cell r="F5737">
            <v>1961</v>
          </cell>
          <cell r="I5737" t="str">
            <v>скатная</v>
          </cell>
          <cell r="K5737" t="str">
            <v>не имеется</v>
          </cell>
          <cell r="L5737">
            <v>5</v>
          </cell>
          <cell r="M5737">
            <v>4</v>
          </cell>
          <cell r="Q5737">
            <v>2651.2</v>
          </cell>
          <cell r="R5737">
            <v>2561.1999999999998</v>
          </cell>
          <cell r="S5737">
            <v>2561.1999999999998</v>
          </cell>
          <cell r="T5737">
            <v>125</v>
          </cell>
        </row>
        <row r="5738">
          <cell r="C5738" t="str">
            <v>город Пермь</v>
          </cell>
          <cell r="D5738" t="str">
            <v>г. Пермь, ул. Космонавта Леонова, д. 11</v>
          </cell>
          <cell r="E5738" t="b">
            <v>1</v>
          </cell>
          <cell r="F5738">
            <v>1959</v>
          </cell>
          <cell r="H5738" t="str">
            <v>Кирпич</v>
          </cell>
          <cell r="L5738">
            <v>5</v>
          </cell>
          <cell r="M5738">
            <v>4</v>
          </cell>
          <cell r="Q5738">
            <v>3449.2</v>
          </cell>
          <cell r="R5738">
            <v>3150.2</v>
          </cell>
          <cell r="S5738">
            <v>2998.99</v>
          </cell>
          <cell r="T5738">
            <v>145</v>
          </cell>
        </row>
        <row r="5739">
          <cell r="C5739" t="str">
            <v>город Пермь</v>
          </cell>
          <cell r="D5739" t="str">
            <v>г. Пермь, ул. Космонавта Леонова, д. 12</v>
          </cell>
          <cell r="E5739" t="b">
            <v>1</v>
          </cell>
          <cell r="F5739">
            <v>1967</v>
          </cell>
          <cell r="H5739" t="str">
            <v>Кирпич</v>
          </cell>
          <cell r="I5739" t="str">
            <v>плоская</v>
          </cell>
          <cell r="K5739" t="str">
            <v>не имеется</v>
          </cell>
          <cell r="L5739">
            <v>5</v>
          </cell>
          <cell r="M5739">
            <v>3</v>
          </cell>
          <cell r="Q5739">
            <v>2972.7</v>
          </cell>
          <cell r="R5739">
            <v>2939</v>
          </cell>
          <cell r="S5739">
            <v>286.2</v>
          </cell>
          <cell r="T5739">
            <v>304</v>
          </cell>
        </row>
        <row r="5740">
          <cell r="C5740" t="str">
            <v>город Пермь</v>
          </cell>
          <cell r="D5740" t="str">
            <v>г. Пермь, ул. Космонавта Леонова, д. 13</v>
          </cell>
          <cell r="E5740" t="b">
            <v>1</v>
          </cell>
          <cell r="F5740">
            <v>1959</v>
          </cell>
          <cell r="H5740" t="str">
            <v>Кирпич</v>
          </cell>
          <cell r="L5740">
            <v>5</v>
          </cell>
          <cell r="M5740">
            <v>2</v>
          </cell>
          <cell r="Q5740">
            <v>1584.4</v>
          </cell>
          <cell r="R5740">
            <v>1392.8999999999999</v>
          </cell>
          <cell r="S5740">
            <v>1208.0999999999999</v>
          </cell>
          <cell r="T5740">
            <v>54</v>
          </cell>
        </row>
        <row r="5741">
          <cell r="C5741" t="str">
            <v>город Пермь</v>
          </cell>
          <cell r="D5741" t="str">
            <v>г. Пермь, ул. Космонавта Леонова, д. 15</v>
          </cell>
          <cell r="E5741" t="b">
            <v>1</v>
          </cell>
          <cell r="F5741">
            <v>1958</v>
          </cell>
          <cell r="H5741" t="str">
            <v>Кирпич</v>
          </cell>
          <cell r="L5741">
            <v>5</v>
          </cell>
          <cell r="M5741">
            <v>4</v>
          </cell>
          <cell r="Q5741">
            <v>2353.9</v>
          </cell>
          <cell r="R5741">
            <v>2134.04</v>
          </cell>
          <cell r="S5741">
            <v>1803.44</v>
          </cell>
          <cell r="T5741">
            <v>90</v>
          </cell>
        </row>
        <row r="5742">
          <cell r="C5742" t="str">
            <v>город Пермь</v>
          </cell>
          <cell r="D5742" t="str">
            <v>г. Пермь, ул. Космонавта Леонова, д. 16</v>
          </cell>
          <cell r="E5742" t="b">
            <v>1</v>
          </cell>
          <cell r="F5742">
            <v>1964</v>
          </cell>
          <cell r="H5742" t="str">
            <v>Кирпич</v>
          </cell>
          <cell r="L5742">
            <v>5</v>
          </cell>
          <cell r="M5742">
            <v>2</v>
          </cell>
          <cell r="Q5742">
            <v>2098.1</v>
          </cell>
          <cell r="R5742">
            <v>1900.6</v>
          </cell>
          <cell r="S5742">
            <v>1486.6</v>
          </cell>
          <cell r="T5742">
            <v>61</v>
          </cell>
        </row>
        <row r="5743">
          <cell r="C5743" t="str">
            <v>город Пермь</v>
          </cell>
          <cell r="D5743" t="str">
            <v>г. Пермь, ул. Космонавта Леонова, д. 22</v>
          </cell>
          <cell r="E5743" t="b">
            <v>1</v>
          </cell>
          <cell r="F5743">
            <v>1959</v>
          </cell>
          <cell r="H5743" t="str">
            <v>Кирпич</v>
          </cell>
          <cell r="L5743">
            <v>5</v>
          </cell>
          <cell r="M5743">
            <v>2</v>
          </cell>
          <cell r="Q5743">
            <v>1809.6</v>
          </cell>
          <cell r="R5743">
            <v>1413</v>
          </cell>
          <cell r="S5743">
            <v>1362.13</v>
          </cell>
          <cell r="T5743">
            <v>65</v>
          </cell>
        </row>
        <row r="5744">
          <cell r="C5744" t="str">
            <v>город Пермь</v>
          </cell>
          <cell r="D5744" t="str">
            <v>г. Пермь, ул. Космонавта Леонова, д. 23</v>
          </cell>
          <cell r="E5744" t="b">
            <v>1</v>
          </cell>
          <cell r="F5744">
            <v>1957</v>
          </cell>
          <cell r="H5744" t="str">
            <v>Кирпич</v>
          </cell>
          <cell r="L5744">
            <v>4</v>
          </cell>
          <cell r="M5744">
            <v>4</v>
          </cell>
          <cell r="Q5744">
            <v>4934.6000000000004</v>
          </cell>
          <cell r="R5744">
            <v>4240.2</v>
          </cell>
          <cell r="S5744">
            <v>3937.3</v>
          </cell>
          <cell r="T5744">
            <v>170</v>
          </cell>
        </row>
        <row r="5745">
          <cell r="C5745" t="str">
            <v>город Пермь</v>
          </cell>
          <cell r="D5745" t="str">
            <v>г. Пермь, ул. Космонавта Леонова, д. 24</v>
          </cell>
          <cell r="E5745" t="b">
            <v>1</v>
          </cell>
          <cell r="F5745">
            <v>1959</v>
          </cell>
          <cell r="I5745" t="str">
            <v>скатная</v>
          </cell>
          <cell r="K5745" t="str">
            <v>не имеется</v>
          </cell>
          <cell r="L5745">
            <v>3</v>
          </cell>
          <cell r="M5745">
            <v>2</v>
          </cell>
          <cell r="Q5745">
            <v>944.5</v>
          </cell>
          <cell r="R5745">
            <v>943.2</v>
          </cell>
          <cell r="S5745">
            <v>943.2</v>
          </cell>
          <cell r="T5745">
            <v>46</v>
          </cell>
        </row>
        <row r="5746">
          <cell r="C5746" t="str">
            <v>город Пермь</v>
          </cell>
          <cell r="D5746" t="str">
            <v>г. Пермь, ул. Космонавта Леонова, д. 26</v>
          </cell>
          <cell r="E5746" t="b">
            <v>1</v>
          </cell>
          <cell r="F5746">
            <v>1959</v>
          </cell>
          <cell r="H5746" t="str">
            <v>Кирпич</v>
          </cell>
          <cell r="L5746">
            <v>3</v>
          </cell>
          <cell r="M5746">
            <v>2</v>
          </cell>
          <cell r="Q5746">
            <v>973.7</v>
          </cell>
          <cell r="R5746">
            <v>948.4</v>
          </cell>
          <cell r="S5746">
            <v>906.01</v>
          </cell>
          <cell r="T5746">
            <v>49</v>
          </cell>
        </row>
        <row r="5747">
          <cell r="C5747" t="str">
            <v>город Пермь</v>
          </cell>
          <cell r="D5747" t="str">
            <v>г. Пермь, ул. Космонавта Леонова, д. 36</v>
          </cell>
          <cell r="E5747" t="b">
            <v>1</v>
          </cell>
          <cell r="F5747">
            <v>1968</v>
          </cell>
          <cell r="I5747" t="str">
            <v>плоская</v>
          </cell>
          <cell r="K5747" t="str">
            <v>не имеется</v>
          </cell>
          <cell r="L5747">
            <v>5</v>
          </cell>
          <cell r="M5747">
            <v>8</v>
          </cell>
          <cell r="Q5747">
            <v>6488.2</v>
          </cell>
          <cell r="R5747">
            <v>6058.3</v>
          </cell>
          <cell r="S5747">
            <v>778.7</v>
          </cell>
          <cell r="T5747">
            <v>324</v>
          </cell>
        </row>
        <row r="5748">
          <cell r="C5748" t="str">
            <v>город Пермь</v>
          </cell>
          <cell r="D5748" t="str">
            <v>г. Пермь, ул. Космонавта Леонова, д. 38</v>
          </cell>
          <cell r="E5748" t="b">
            <v>1</v>
          </cell>
          <cell r="F5748">
            <v>1968</v>
          </cell>
          <cell r="H5748" t="str">
            <v>Панель</v>
          </cell>
          <cell r="L5748">
            <v>5</v>
          </cell>
          <cell r="M5748">
            <v>8</v>
          </cell>
          <cell r="Q5748">
            <v>6405.5</v>
          </cell>
          <cell r="R5748">
            <v>5786.6</v>
          </cell>
          <cell r="S5748">
            <v>5726.1</v>
          </cell>
          <cell r="T5748">
            <v>277</v>
          </cell>
        </row>
        <row r="5749">
          <cell r="C5749" t="str">
            <v>город Пермь</v>
          </cell>
          <cell r="D5749" t="str">
            <v>г. Пермь, ул. Космонавта Леонова, д. 40</v>
          </cell>
          <cell r="E5749" t="b">
            <v>1</v>
          </cell>
          <cell r="F5749">
            <v>1972</v>
          </cell>
          <cell r="H5749" t="str">
            <v>Панель</v>
          </cell>
          <cell r="L5749">
            <v>5</v>
          </cell>
          <cell r="M5749">
            <v>4</v>
          </cell>
          <cell r="Q5749">
            <v>2962.4</v>
          </cell>
          <cell r="R5749">
            <v>2690.2</v>
          </cell>
          <cell r="S5749">
            <v>2690.2</v>
          </cell>
          <cell r="T5749">
            <v>156</v>
          </cell>
        </row>
        <row r="5750">
          <cell r="C5750" t="str">
            <v>город Пермь</v>
          </cell>
          <cell r="D5750" t="str">
            <v>г. Пермь, ул. Космонавта Леонова, д. 42</v>
          </cell>
          <cell r="E5750" t="b">
            <v>1</v>
          </cell>
          <cell r="F5750">
            <v>1974</v>
          </cell>
          <cell r="H5750" t="str">
            <v>Панель</v>
          </cell>
          <cell r="L5750">
            <v>5</v>
          </cell>
          <cell r="M5750">
            <v>8</v>
          </cell>
          <cell r="Q5750">
            <v>6322.1</v>
          </cell>
          <cell r="R5750">
            <v>5821.4000000000005</v>
          </cell>
          <cell r="S5750">
            <v>5762.1</v>
          </cell>
          <cell r="T5750">
            <v>286</v>
          </cell>
        </row>
        <row r="5751">
          <cell r="C5751" t="str">
            <v>город Пермь</v>
          </cell>
          <cell r="D5751" t="str">
            <v>г. Пермь, ул. Космонавта Леонова, д. 44</v>
          </cell>
          <cell r="E5751" t="b">
            <v>1</v>
          </cell>
          <cell r="F5751">
            <v>1975</v>
          </cell>
          <cell r="H5751" t="str">
            <v>Панель</v>
          </cell>
          <cell r="L5751">
            <v>5</v>
          </cell>
          <cell r="M5751">
            <v>4</v>
          </cell>
          <cell r="Q5751">
            <v>2979.8</v>
          </cell>
          <cell r="R5751">
            <v>2710</v>
          </cell>
          <cell r="S5751">
            <v>2710</v>
          </cell>
          <cell r="T5751">
            <v>144</v>
          </cell>
        </row>
        <row r="5752">
          <cell r="C5752" t="str">
            <v>город Пермь</v>
          </cell>
          <cell r="D5752" t="str">
            <v>г. Пермь, ул. Космонавта Леонова, д. 46</v>
          </cell>
          <cell r="E5752" t="b">
            <v>1</v>
          </cell>
          <cell r="F5752">
            <v>1975</v>
          </cell>
          <cell r="H5752" t="str">
            <v>Панель</v>
          </cell>
          <cell r="L5752">
            <v>5</v>
          </cell>
          <cell r="M5752">
            <v>8</v>
          </cell>
          <cell r="Q5752">
            <v>6527.8</v>
          </cell>
          <cell r="R5752">
            <v>5803.9</v>
          </cell>
          <cell r="S5752">
            <v>5743.5</v>
          </cell>
          <cell r="T5752">
            <v>320</v>
          </cell>
        </row>
        <row r="5753">
          <cell r="C5753" t="str">
            <v>город Пермь</v>
          </cell>
          <cell r="D5753" t="str">
            <v>г. Пермь, ул. Космонавта Леонова, д. 47</v>
          </cell>
          <cell r="E5753" t="b">
            <v>1</v>
          </cell>
          <cell r="F5753">
            <v>1974</v>
          </cell>
          <cell r="H5753" t="str">
            <v>Панель</v>
          </cell>
          <cell r="L5753">
            <v>9</v>
          </cell>
          <cell r="M5753">
            <v>4</v>
          </cell>
          <cell r="N5753">
            <v>4</v>
          </cell>
          <cell r="O5753">
            <v>4</v>
          </cell>
          <cell r="Q5753">
            <v>9381.2999999999993</v>
          </cell>
          <cell r="R5753">
            <v>7749.4</v>
          </cell>
          <cell r="S5753">
            <v>7416.18</v>
          </cell>
          <cell r="T5753">
            <v>134</v>
          </cell>
        </row>
        <row r="5754">
          <cell r="C5754" t="str">
            <v>город Пермь</v>
          </cell>
          <cell r="D5754" t="str">
            <v>г. Пермь, ул. Космонавта Леонова, д. 48</v>
          </cell>
          <cell r="E5754" t="b">
            <v>1</v>
          </cell>
          <cell r="F5754">
            <v>1970</v>
          </cell>
          <cell r="I5754" t="str">
            <v>плоская</v>
          </cell>
          <cell r="K5754" t="str">
            <v>не имеется</v>
          </cell>
          <cell r="L5754">
            <v>5</v>
          </cell>
          <cell r="M5754">
            <v>4</v>
          </cell>
          <cell r="Q5754">
            <v>3020.4</v>
          </cell>
          <cell r="R5754">
            <v>2715.6</v>
          </cell>
          <cell r="S5754">
            <v>305.7</v>
          </cell>
          <cell r="T5754">
            <v>160</v>
          </cell>
        </row>
        <row r="5755">
          <cell r="C5755" t="str">
            <v>город Пермь</v>
          </cell>
          <cell r="D5755" t="str">
            <v>г. Пермь, ул. Космонавта Леонова, д. 49</v>
          </cell>
          <cell r="E5755" t="b">
            <v>1</v>
          </cell>
          <cell r="F5755">
            <v>1974</v>
          </cell>
          <cell r="H5755" t="str">
            <v>Панель</v>
          </cell>
          <cell r="L5755">
            <v>9</v>
          </cell>
          <cell r="M5755">
            <v>6</v>
          </cell>
          <cell r="N5755">
            <v>6</v>
          </cell>
          <cell r="O5755">
            <v>6</v>
          </cell>
          <cell r="Q5755">
            <v>12678.1</v>
          </cell>
          <cell r="R5755">
            <v>11288.5</v>
          </cell>
          <cell r="S5755">
            <v>10995</v>
          </cell>
          <cell r="T5755">
            <v>596</v>
          </cell>
        </row>
        <row r="5756">
          <cell r="C5756" t="str">
            <v>город Пермь</v>
          </cell>
          <cell r="D5756" t="str">
            <v>г. Пермь, ул. Космонавта Леонова, д. 50</v>
          </cell>
          <cell r="E5756" t="b">
            <v>1</v>
          </cell>
          <cell r="F5756">
            <v>1970</v>
          </cell>
          <cell r="I5756" t="str">
            <v>плоская</v>
          </cell>
          <cell r="K5756" t="str">
            <v>не имеется</v>
          </cell>
          <cell r="L5756">
            <v>5</v>
          </cell>
          <cell r="M5756">
            <v>8</v>
          </cell>
          <cell r="Q5756">
            <v>6476.5</v>
          </cell>
          <cell r="R5756">
            <v>5783.5</v>
          </cell>
          <cell r="S5756">
            <v>693</v>
          </cell>
          <cell r="T5756">
            <v>339</v>
          </cell>
        </row>
        <row r="5757">
          <cell r="C5757" t="str">
            <v>город Пермь</v>
          </cell>
          <cell r="D5757" t="str">
            <v>г. Пермь, ул. Космонавта Леонова, д. 51</v>
          </cell>
          <cell r="E5757" t="b">
            <v>1</v>
          </cell>
          <cell r="F5757">
            <v>1970</v>
          </cell>
          <cell r="H5757" t="str">
            <v>Панель</v>
          </cell>
          <cell r="L5757">
            <v>5</v>
          </cell>
          <cell r="M5757">
            <v>6</v>
          </cell>
          <cell r="Q5757">
            <v>4280.6000000000004</v>
          </cell>
          <cell r="R5757">
            <v>3860.6</v>
          </cell>
          <cell r="S5757">
            <v>3860.6</v>
          </cell>
          <cell r="T5757">
            <v>225</v>
          </cell>
        </row>
        <row r="5758">
          <cell r="C5758" t="str">
            <v>город Пермь</v>
          </cell>
          <cell r="D5758" t="str">
            <v>г. Пермь, ул. Космонавта Леонова, д. 52</v>
          </cell>
          <cell r="E5758" t="b">
            <v>1</v>
          </cell>
          <cell r="F5758">
            <v>1968</v>
          </cell>
          <cell r="H5758" t="str">
            <v>Панель</v>
          </cell>
          <cell r="L5758">
            <v>5</v>
          </cell>
          <cell r="M5758">
            <v>8</v>
          </cell>
          <cell r="Q5758">
            <v>6365.3</v>
          </cell>
          <cell r="R5758">
            <v>5781.2000000000007</v>
          </cell>
          <cell r="S5758">
            <v>5720.6</v>
          </cell>
          <cell r="T5758">
            <v>300</v>
          </cell>
        </row>
        <row r="5759">
          <cell r="C5759" t="str">
            <v>город Пермь</v>
          </cell>
          <cell r="D5759" t="str">
            <v>г. Пермь, ул. Космонавта Леонова, д. 54</v>
          </cell>
          <cell r="E5759" t="b">
            <v>1</v>
          </cell>
          <cell r="F5759">
            <v>1967</v>
          </cell>
          <cell r="H5759" t="str">
            <v>Панель</v>
          </cell>
          <cell r="L5759">
            <v>5</v>
          </cell>
          <cell r="M5759">
            <v>8</v>
          </cell>
          <cell r="Q5759">
            <v>5746.7</v>
          </cell>
          <cell r="R5759">
            <v>5047.2</v>
          </cell>
          <cell r="S5759">
            <v>5030.2</v>
          </cell>
          <cell r="T5759">
            <v>305</v>
          </cell>
        </row>
        <row r="5760">
          <cell r="C5760" t="str">
            <v>город Пермь</v>
          </cell>
          <cell r="D5760" t="str">
            <v>г. Пермь, ул. Космонавта Леонова, д. 56</v>
          </cell>
          <cell r="E5760" t="b">
            <v>1</v>
          </cell>
          <cell r="F5760">
            <v>1968</v>
          </cell>
          <cell r="H5760" t="str">
            <v>Панель</v>
          </cell>
          <cell r="L5760">
            <v>5</v>
          </cell>
          <cell r="M5760">
            <v>4</v>
          </cell>
          <cell r="Q5760">
            <v>3188.07</v>
          </cell>
          <cell r="R5760">
            <v>2728.2</v>
          </cell>
          <cell r="S5760">
            <v>2728.2</v>
          </cell>
          <cell r="T5760">
            <v>149</v>
          </cell>
        </row>
        <row r="5761">
          <cell r="C5761" t="str">
            <v>город Пермь</v>
          </cell>
          <cell r="D5761" t="str">
            <v>г. Пермь, ул. Космонавта Леонова, д. 60</v>
          </cell>
          <cell r="E5761" t="b">
            <v>1</v>
          </cell>
          <cell r="F5761">
            <v>1972</v>
          </cell>
          <cell r="I5761" t="str">
            <v>плоская</v>
          </cell>
          <cell r="K5761" t="str">
            <v>не имеется</v>
          </cell>
          <cell r="L5761">
            <v>5</v>
          </cell>
          <cell r="M5761">
            <v>8</v>
          </cell>
          <cell r="Q5761">
            <v>6068.1</v>
          </cell>
          <cell r="R5761">
            <v>5702.9</v>
          </cell>
          <cell r="S5761">
            <v>365</v>
          </cell>
          <cell r="T5761">
            <v>301</v>
          </cell>
        </row>
        <row r="5762">
          <cell r="C5762" t="str">
            <v>город Пермь</v>
          </cell>
          <cell r="D5762" t="str">
            <v>г. Пермь, ул. Космонавта Леонова, д. 62</v>
          </cell>
          <cell r="E5762" t="b">
            <v>1</v>
          </cell>
          <cell r="F5762">
            <v>1973</v>
          </cell>
          <cell r="H5762" t="str">
            <v>Панель</v>
          </cell>
          <cell r="L5762">
            <v>9</v>
          </cell>
          <cell r="M5762">
            <v>2</v>
          </cell>
          <cell r="N5762">
            <v>2</v>
          </cell>
          <cell r="O5762">
            <v>2</v>
          </cell>
          <cell r="Q5762">
            <v>3814.2</v>
          </cell>
          <cell r="R5762">
            <v>2633.4</v>
          </cell>
          <cell r="S5762">
            <v>2633.4</v>
          </cell>
          <cell r="T5762">
            <v>204</v>
          </cell>
        </row>
        <row r="5763">
          <cell r="C5763" t="str">
            <v>город Пермь</v>
          </cell>
          <cell r="D5763" t="str">
            <v>г. Пермь, ул. Космонавта Леонова, д. 64</v>
          </cell>
          <cell r="E5763" t="b">
            <v>1</v>
          </cell>
          <cell r="F5763">
            <v>1971</v>
          </cell>
          <cell r="H5763" t="str">
            <v>Панель</v>
          </cell>
          <cell r="L5763">
            <v>5</v>
          </cell>
          <cell r="M5763">
            <v>6</v>
          </cell>
          <cell r="Q5763">
            <v>4777.5</v>
          </cell>
          <cell r="R5763">
            <v>4709.8</v>
          </cell>
          <cell r="S5763">
            <v>4210.7</v>
          </cell>
          <cell r="T5763">
            <v>212</v>
          </cell>
        </row>
        <row r="5764">
          <cell r="C5764" t="str">
            <v>город Пермь</v>
          </cell>
          <cell r="D5764" t="str">
            <v>г. Пермь, ул. Космонавта Леонова, д. 66</v>
          </cell>
          <cell r="E5764" t="b">
            <v>1</v>
          </cell>
          <cell r="F5764">
            <v>1970</v>
          </cell>
          <cell r="H5764" t="str">
            <v>Панель</v>
          </cell>
          <cell r="L5764">
            <v>5</v>
          </cell>
          <cell r="M5764">
            <v>6</v>
          </cell>
          <cell r="Q5764">
            <v>4403.5</v>
          </cell>
          <cell r="R5764">
            <v>3904.8</v>
          </cell>
          <cell r="S5764">
            <v>3904.8</v>
          </cell>
          <cell r="T5764">
            <v>236</v>
          </cell>
        </row>
        <row r="5765">
          <cell r="C5765" t="str">
            <v>город Пермь</v>
          </cell>
          <cell r="D5765" t="str">
            <v>г. Пермь, ул. Космонавта Леонова, д. 68</v>
          </cell>
          <cell r="E5765" t="b">
            <v>1</v>
          </cell>
          <cell r="F5765">
            <v>1971</v>
          </cell>
          <cell r="H5765" t="str">
            <v>Панель</v>
          </cell>
          <cell r="L5765">
            <v>5</v>
          </cell>
          <cell r="M5765">
            <v>6</v>
          </cell>
          <cell r="Q5765">
            <v>4712</v>
          </cell>
          <cell r="R5765">
            <v>4361.8</v>
          </cell>
          <cell r="S5765">
            <v>4361.8</v>
          </cell>
          <cell r="T5765">
            <v>204</v>
          </cell>
        </row>
        <row r="5766">
          <cell r="C5766" t="str">
            <v>город Пермь</v>
          </cell>
          <cell r="D5766" t="str">
            <v>г. Пермь, ул. Космонавта Леонова, д. 11А</v>
          </cell>
          <cell r="E5766" t="b">
            <v>1</v>
          </cell>
          <cell r="F5766">
            <v>1973</v>
          </cell>
          <cell r="I5766" t="str">
            <v>плоская</v>
          </cell>
          <cell r="K5766" t="str">
            <v>не имеется</v>
          </cell>
          <cell r="L5766">
            <v>5</v>
          </cell>
          <cell r="M5766">
            <v>4</v>
          </cell>
          <cell r="Q5766">
            <v>4090</v>
          </cell>
          <cell r="R5766">
            <v>3359.6</v>
          </cell>
          <cell r="S5766">
            <v>330.7</v>
          </cell>
          <cell r="T5766">
            <v>193</v>
          </cell>
        </row>
        <row r="5767">
          <cell r="C5767" t="str">
            <v>город Пермь</v>
          </cell>
          <cell r="D5767" t="str">
            <v>г. Пермь, ул. Космонавта Леонова, д. 24А</v>
          </cell>
          <cell r="E5767" t="b">
            <v>1</v>
          </cell>
          <cell r="F5767">
            <v>1959</v>
          </cell>
          <cell r="I5767" t="str">
            <v>скатная</v>
          </cell>
          <cell r="K5767" t="str">
            <v>не имеется</v>
          </cell>
          <cell r="L5767">
            <v>3</v>
          </cell>
          <cell r="M5767">
            <v>2</v>
          </cell>
          <cell r="Q5767">
            <v>941.2</v>
          </cell>
          <cell r="R5767">
            <v>940.8</v>
          </cell>
          <cell r="S5767">
            <v>940.8</v>
          </cell>
          <cell r="T5767">
            <v>50</v>
          </cell>
        </row>
        <row r="5768">
          <cell r="C5768" t="str">
            <v>город Пермь</v>
          </cell>
          <cell r="D5768" t="str">
            <v>г. Пермь, ул. Космонавта Леонова, д. 26А</v>
          </cell>
          <cell r="E5768" t="b">
            <v>1</v>
          </cell>
          <cell r="F5768">
            <v>1960</v>
          </cell>
          <cell r="H5768" t="str">
            <v>Кирпич</v>
          </cell>
          <cell r="L5768">
            <v>3</v>
          </cell>
          <cell r="M5768">
            <v>2</v>
          </cell>
          <cell r="Q5768">
            <v>945.6</v>
          </cell>
          <cell r="R5768">
            <v>620.4</v>
          </cell>
          <cell r="S5768">
            <v>592.23</v>
          </cell>
          <cell r="T5768">
            <v>44</v>
          </cell>
        </row>
        <row r="5769">
          <cell r="C5769" t="str">
            <v>город Пермь</v>
          </cell>
          <cell r="D5769" t="str">
            <v>г. Пермь, ул. Космонавта Леонова, д. 43А</v>
          </cell>
          <cell r="E5769" t="b">
            <v>1</v>
          </cell>
          <cell r="F5769">
            <v>1976</v>
          </cell>
          <cell r="H5769" t="str">
            <v>Кирпич</v>
          </cell>
          <cell r="L5769">
            <v>5</v>
          </cell>
          <cell r="M5769">
            <v>6</v>
          </cell>
          <cell r="Q5769">
            <v>3354.1</v>
          </cell>
          <cell r="R5769">
            <v>2843.1</v>
          </cell>
          <cell r="S5769">
            <v>2843.1</v>
          </cell>
          <cell r="T5769">
            <v>162</v>
          </cell>
        </row>
        <row r="5770">
          <cell r="C5770" t="str">
            <v>город Пермь</v>
          </cell>
          <cell r="D5770" t="str">
            <v>г. Пермь, ул. Космонавта Леонова, д. 43Б</v>
          </cell>
          <cell r="E5770" t="b">
            <v>1</v>
          </cell>
          <cell r="F5770">
            <v>1976</v>
          </cell>
          <cell r="H5770" t="str">
            <v>Кирпич</v>
          </cell>
          <cell r="L5770">
            <v>5</v>
          </cell>
          <cell r="M5770">
            <v>2</v>
          </cell>
          <cell r="Q5770">
            <v>4230.5</v>
          </cell>
          <cell r="R5770">
            <v>2785.2</v>
          </cell>
          <cell r="S5770">
            <v>2785.2</v>
          </cell>
          <cell r="T5770">
            <v>123</v>
          </cell>
        </row>
        <row r="5771">
          <cell r="C5771" t="str">
            <v>город Пермь</v>
          </cell>
          <cell r="D5771" t="str">
            <v>г. Пермь, ул. Космонавта Леонова, д. 48А</v>
          </cell>
          <cell r="E5771" t="b">
            <v>1</v>
          </cell>
          <cell r="F5771">
            <v>1967</v>
          </cell>
          <cell r="H5771" t="str">
            <v>Панель</v>
          </cell>
          <cell r="L5771">
            <v>5</v>
          </cell>
          <cell r="M5771">
            <v>4</v>
          </cell>
          <cell r="Q5771">
            <v>3028.6</v>
          </cell>
          <cell r="R5771">
            <v>2689.8</v>
          </cell>
          <cell r="S5771">
            <v>2689.8</v>
          </cell>
          <cell r="T5771">
            <v>149</v>
          </cell>
        </row>
        <row r="5772">
          <cell r="C5772" t="str">
            <v>город Пермь</v>
          </cell>
          <cell r="D5772" t="str">
            <v>г. Пермь, ул. Космонавта Леонова, д. 56А</v>
          </cell>
          <cell r="E5772" t="b">
            <v>1</v>
          </cell>
          <cell r="F5772">
            <v>1996</v>
          </cell>
          <cell r="H5772" t="str">
            <v>Панель</v>
          </cell>
          <cell r="L5772">
            <v>14</v>
          </cell>
          <cell r="M5772">
            <v>1</v>
          </cell>
          <cell r="N5772">
            <v>2</v>
          </cell>
          <cell r="Q5772">
            <v>6241.8</v>
          </cell>
          <cell r="R5772">
            <v>3827</v>
          </cell>
          <cell r="S5772">
            <v>3760</v>
          </cell>
          <cell r="T5772">
            <v>253</v>
          </cell>
        </row>
        <row r="5773">
          <cell r="C5773" t="str">
            <v>город Пермь</v>
          </cell>
          <cell r="D5773" t="str">
            <v>г. Пермь, ул. Космонавта Леонова, д. 68Б</v>
          </cell>
          <cell r="E5773" t="b">
            <v>1</v>
          </cell>
          <cell r="F5773">
            <v>2020</v>
          </cell>
          <cell r="H5773" t="str">
            <v>из прочих материалов</v>
          </cell>
          <cell r="I5773" t="str">
            <v>плоская</v>
          </cell>
          <cell r="L5773">
            <v>18</v>
          </cell>
          <cell r="M5773">
            <v>2</v>
          </cell>
          <cell r="N5773">
            <v>2</v>
          </cell>
          <cell r="O5773">
            <v>1</v>
          </cell>
          <cell r="P5773">
            <v>1</v>
          </cell>
          <cell r="Q5773">
            <v>15456.2</v>
          </cell>
          <cell r="R5773">
            <v>15456.2</v>
          </cell>
          <cell r="S5773">
            <v>10217.1</v>
          </cell>
        </row>
        <row r="5774">
          <cell r="C5774" t="str">
            <v>город Пермь</v>
          </cell>
          <cell r="D5774" t="str">
            <v>г. Пермь, ул. Коспашская, д. 5</v>
          </cell>
          <cell r="E5774" t="b">
            <v>1</v>
          </cell>
          <cell r="F5774">
            <v>1958</v>
          </cell>
          <cell r="H5774" t="str">
            <v>Шлакоблок</v>
          </cell>
          <cell r="L5774">
            <v>2</v>
          </cell>
          <cell r="M5774">
            <v>2</v>
          </cell>
          <cell r="Q5774">
            <v>631.1</v>
          </cell>
          <cell r="R5774">
            <v>552</v>
          </cell>
          <cell r="S5774">
            <v>548.19000000000005</v>
          </cell>
          <cell r="T5774">
            <v>41</v>
          </cell>
        </row>
        <row r="5775">
          <cell r="C5775" t="str">
            <v>город Пермь</v>
          </cell>
          <cell r="D5775" t="str">
            <v>г. Пермь, ул. Коспашская, д. 7</v>
          </cell>
          <cell r="E5775" t="b">
            <v>1</v>
          </cell>
          <cell r="F5775">
            <v>1958</v>
          </cell>
          <cell r="H5775" t="str">
            <v>Шлакоблок</v>
          </cell>
          <cell r="L5775">
            <v>2</v>
          </cell>
          <cell r="M5775">
            <v>2</v>
          </cell>
          <cell r="Q5775">
            <v>631.20000000000005</v>
          </cell>
          <cell r="R5775">
            <v>560</v>
          </cell>
          <cell r="S5775">
            <v>551.26</v>
          </cell>
          <cell r="T5775">
            <v>36</v>
          </cell>
        </row>
        <row r="5776">
          <cell r="C5776" t="str">
            <v>город Пермь</v>
          </cell>
          <cell r="D5776" t="str">
            <v>г. Пермь, ул. Коспашская, д. 9</v>
          </cell>
          <cell r="E5776" t="b">
            <v>1</v>
          </cell>
          <cell r="F5776">
            <v>1959</v>
          </cell>
          <cell r="H5776" t="str">
            <v>Кирпич</v>
          </cell>
          <cell r="L5776">
            <v>2</v>
          </cell>
          <cell r="M5776">
            <v>2</v>
          </cell>
          <cell r="Q5776">
            <v>640.79999999999995</v>
          </cell>
          <cell r="R5776">
            <v>588.69999999999993</v>
          </cell>
          <cell r="S5776">
            <v>547.49</v>
          </cell>
          <cell r="T5776">
            <v>30</v>
          </cell>
        </row>
        <row r="5777">
          <cell r="C5777" t="str">
            <v>город Пермь</v>
          </cell>
          <cell r="D5777" t="str">
            <v>г. Пермь, ул. Коспашская, д. 12</v>
          </cell>
          <cell r="E5777" t="b">
            <v>1</v>
          </cell>
          <cell r="F5777">
            <v>1962</v>
          </cell>
          <cell r="H5777" t="str">
            <v>Кирпич</v>
          </cell>
          <cell r="L5777">
            <v>5</v>
          </cell>
          <cell r="M5777">
            <v>3</v>
          </cell>
          <cell r="Q5777">
            <v>1683</v>
          </cell>
          <cell r="R5777">
            <v>1485.4</v>
          </cell>
          <cell r="S5777">
            <v>1485.4</v>
          </cell>
          <cell r="T5777">
            <v>72</v>
          </cell>
        </row>
        <row r="5778">
          <cell r="C5778" t="str">
            <v>город Пермь</v>
          </cell>
          <cell r="D5778" t="str">
            <v>г. Пермь, ул. Коспашская, д. 13</v>
          </cell>
          <cell r="E5778" t="b">
            <v>1</v>
          </cell>
          <cell r="F5778">
            <v>1965</v>
          </cell>
          <cell r="H5778" t="str">
            <v>Кирпич</v>
          </cell>
          <cell r="L5778">
            <v>5</v>
          </cell>
          <cell r="M5778">
            <v>2</v>
          </cell>
          <cell r="Q5778">
            <v>3554.7</v>
          </cell>
          <cell r="R5778">
            <v>2583.5</v>
          </cell>
          <cell r="S5778">
            <v>2583.5</v>
          </cell>
          <cell r="T5778">
            <v>362</v>
          </cell>
        </row>
        <row r="5779">
          <cell r="C5779" t="str">
            <v>город Пермь</v>
          </cell>
          <cell r="D5779" t="str">
            <v>г. Пермь, ул. Коспашская, д. 15</v>
          </cell>
          <cell r="E5779" t="b">
            <v>1</v>
          </cell>
          <cell r="F5779">
            <v>1968</v>
          </cell>
          <cell r="H5779" t="str">
            <v>Кирпич</v>
          </cell>
          <cell r="L5779">
            <v>5</v>
          </cell>
          <cell r="M5779">
            <v>4</v>
          </cell>
          <cell r="Q5779">
            <v>3915.54</v>
          </cell>
          <cell r="R5779">
            <v>3645.84</v>
          </cell>
          <cell r="S5779">
            <v>3377.34</v>
          </cell>
          <cell r="T5779">
            <v>193</v>
          </cell>
        </row>
        <row r="5780">
          <cell r="C5780" t="str">
            <v>город Пермь</v>
          </cell>
          <cell r="D5780" t="str">
            <v>г. Пермь, ул. Костычева, д. 13</v>
          </cell>
          <cell r="E5780" t="b">
            <v>1</v>
          </cell>
          <cell r="F5780">
            <v>2005</v>
          </cell>
          <cell r="H5780" t="str">
            <v>панели</v>
          </cell>
          <cell r="I5780" t="str">
            <v>плоская</v>
          </cell>
          <cell r="J5780">
            <v>0</v>
          </cell>
          <cell r="K5780" t="str">
            <v>имеется</v>
          </cell>
          <cell r="L5780">
            <v>10</v>
          </cell>
          <cell r="M5780">
            <v>3</v>
          </cell>
          <cell r="N5780">
            <v>3</v>
          </cell>
          <cell r="O5780">
            <v>3</v>
          </cell>
          <cell r="Q5780">
            <v>10600</v>
          </cell>
          <cell r="R5780">
            <v>8669.4</v>
          </cell>
          <cell r="S5780">
            <v>8669.4</v>
          </cell>
          <cell r="T5780">
            <v>203</v>
          </cell>
        </row>
        <row r="5781">
          <cell r="C5781" t="str">
            <v>город Пермь</v>
          </cell>
          <cell r="D5781" t="str">
            <v>г. Пермь, ул. Костычева, д. 15</v>
          </cell>
          <cell r="E5781" t="b">
            <v>1</v>
          </cell>
          <cell r="F5781">
            <v>2006</v>
          </cell>
          <cell r="H5781" t="str">
            <v>панели</v>
          </cell>
          <cell r="I5781" t="str">
            <v>плоская</v>
          </cell>
          <cell r="J5781">
            <v>0</v>
          </cell>
          <cell r="K5781" t="str">
            <v>не имеется</v>
          </cell>
          <cell r="L5781">
            <v>10</v>
          </cell>
          <cell r="M5781">
            <v>2</v>
          </cell>
          <cell r="N5781">
            <v>2</v>
          </cell>
          <cell r="O5781">
            <v>2</v>
          </cell>
          <cell r="Q5781">
            <v>4764.62</v>
          </cell>
          <cell r="R5781">
            <v>868.3</v>
          </cell>
          <cell r="S5781">
            <v>4390.8</v>
          </cell>
        </row>
        <row r="5782">
          <cell r="C5782" t="str">
            <v>город Пермь</v>
          </cell>
          <cell r="D5782" t="str">
            <v>г. Пермь, ул. Костычева, д. 17</v>
          </cell>
          <cell r="E5782" t="b">
            <v>1</v>
          </cell>
          <cell r="F5782">
            <v>2007</v>
          </cell>
          <cell r="H5782" t="str">
            <v>панели</v>
          </cell>
          <cell r="I5782" t="str">
            <v>плоская</v>
          </cell>
          <cell r="J5782">
            <v>0</v>
          </cell>
          <cell r="K5782" t="str">
            <v>имеется</v>
          </cell>
          <cell r="L5782">
            <v>10</v>
          </cell>
          <cell r="M5782">
            <v>2</v>
          </cell>
          <cell r="N5782">
            <v>2</v>
          </cell>
          <cell r="O5782">
            <v>2</v>
          </cell>
          <cell r="Q5782">
            <v>6148.4</v>
          </cell>
          <cell r="R5782">
            <v>2495.6</v>
          </cell>
          <cell r="S5782">
            <v>5286.3</v>
          </cell>
          <cell r="T5782">
            <v>203</v>
          </cell>
        </row>
        <row r="5783">
          <cell r="C5783" t="str">
            <v>город Пермь</v>
          </cell>
          <cell r="D5783" t="str">
            <v>г. Пермь, ул. Костычева, д. 18</v>
          </cell>
          <cell r="E5783" t="b">
            <v>1</v>
          </cell>
          <cell r="F5783">
            <v>1994</v>
          </cell>
          <cell r="H5783" t="str">
            <v>панели</v>
          </cell>
          <cell r="I5783" t="str">
            <v>плоская</v>
          </cell>
          <cell r="J5783">
            <v>0</v>
          </cell>
          <cell r="K5783" t="str">
            <v>не имеется</v>
          </cell>
          <cell r="L5783">
            <v>10</v>
          </cell>
          <cell r="M5783">
            <v>5</v>
          </cell>
          <cell r="N5783">
            <v>5</v>
          </cell>
          <cell r="O5783">
            <v>5</v>
          </cell>
          <cell r="Q5783">
            <v>12585.2</v>
          </cell>
          <cell r="R5783">
            <v>10724.8</v>
          </cell>
          <cell r="S5783">
            <v>10724.8</v>
          </cell>
          <cell r="T5783">
            <v>570</v>
          </cell>
        </row>
        <row r="5784">
          <cell r="C5784" t="str">
            <v>город Пермь</v>
          </cell>
          <cell r="D5784" t="str">
            <v>г. Пермь, ул. Костычева, д. 20</v>
          </cell>
          <cell r="E5784" t="b">
            <v>1</v>
          </cell>
          <cell r="F5784">
            <v>1966</v>
          </cell>
          <cell r="H5784" t="str">
            <v>панели</v>
          </cell>
          <cell r="I5784" t="str">
            <v>плоская</v>
          </cell>
          <cell r="J5784">
            <v>0</v>
          </cell>
          <cell r="K5784" t="str">
            <v>не имеется</v>
          </cell>
          <cell r="L5784">
            <v>10</v>
          </cell>
          <cell r="M5784">
            <v>4</v>
          </cell>
          <cell r="N5784">
            <v>4</v>
          </cell>
          <cell r="O5784">
            <v>4</v>
          </cell>
          <cell r="Q5784">
            <v>12585.2</v>
          </cell>
          <cell r="R5784">
            <v>7540.1</v>
          </cell>
          <cell r="S5784">
            <v>7540.1</v>
          </cell>
          <cell r="T5784">
            <v>337</v>
          </cell>
        </row>
        <row r="5785">
          <cell r="C5785" t="str">
            <v>город Пермь</v>
          </cell>
          <cell r="D5785" t="str">
            <v>г. Пермь, ул. Костычева, д. 21</v>
          </cell>
          <cell r="E5785" t="b">
            <v>1</v>
          </cell>
          <cell r="F5785">
            <v>1989</v>
          </cell>
          <cell r="H5785" t="str">
            <v>Панель</v>
          </cell>
          <cell r="L5785">
            <v>5</v>
          </cell>
          <cell r="M5785">
            <v>6</v>
          </cell>
          <cell r="Q5785">
            <v>4476.7</v>
          </cell>
          <cell r="R5785">
            <v>3912.9</v>
          </cell>
          <cell r="S5785">
            <v>3912.9</v>
          </cell>
          <cell r="T5785">
            <v>209</v>
          </cell>
        </row>
        <row r="5786">
          <cell r="C5786" t="str">
            <v>город Пермь</v>
          </cell>
          <cell r="D5786" t="str">
            <v>г. Пермь, ул. Костычева, д. 23</v>
          </cell>
          <cell r="E5786" t="b">
            <v>1</v>
          </cell>
          <cell r="F5786">
            <v>1988</v>
          </cell>
          <cell r="H5786" t="str">
            <v>Кирпич</v>
          </cell>
          <cell r="L5786">
            <v>5</v>
          </cell>
          <cell r="M5786">
            <v>6</v>
          </cell>
          <cell r="Q5786">
            <v>5494.9</v>
          </cell>
          <cell r="R5786">
            <v>4965.1000000000004</v>
          </cell>
          <cell r="S5786">
            <v>4965.1000000000004</v>
          </cell>
          <cell r="T5786">
            <v>227</v>
          </cell>
        </row>
        <row r="5787">
          <cell r="C5787" t="str">
            <v>город Пермь</v>
          </cell>
          <cell r="D5787" t="str">
            <v>г. Пермь, ул. Костычева, д. 25</v>
          </cell>
          <cell r="E5787" t="b">
            <v>1</v>
          </cell>
          <cell r="F5787">
            <v>1993</v>
          </cell>
          <cell r="H5787" t="str">
            <v>Панель</v>
          </cell>
          <cell r="L5787">
            <v>5</v>
          </cell>
          <cell r="M5787">
            <v>6</v>
          </cell>
          <cell r="Q5787">
            <v>3891.8</v>
          </cell>
          <cell r="R5787">
            <v>2626.8</v>
          </cell>
          <cell r="S5787">
            <v>2626.8</v>
          </cell>
          <cell r="T5787">
            <v>209</v>
          </cell>
        </row>
        <row r="5788">
          <cell r="C5788" t="str">
            <v>город Пермь</v>
          </cell>
          <cell r="D5788" t="str">
            <v>г. Пермь, ул. Костычева, д. 31</v>
          </cell>
          <cell r="E5788" t="b">
            <v>1</v>
          </cell>
          <cell r="F5788">
            <v>2010</v>
          </cell>
          <cell r="H5788" t="str">
            <v>панель</v>
          </cell>
          <cell r="I5788" t="str">
            <v>плоская</v>
          </cell>
          <cell r="K5788" t="str">
            <v>имеется</v>
          </cell>
          <cell r="L5788">
            <v>10</v>
          </cell>
          <cell r="M5788">
            <v>3</v>
          </cell>
          <cell r="N5788">
            <v>3</v>
          </cell>
          <cell r="O5788">
            <v>3</v>
          </cell>
          <cell r="Q5788">
            <v>10168.6</v>
          </cell>
          <cell r="R5788">
            <v>7592.2</v>
          </cell>
          <cell r="S5788">
            <v>7539.6</v>
          </cell>
          <cell r="T5788">
            <v>367</v>
          </cell>
        </row>
        <row r="5789">
          <cell r="C5789" t="str">
            <v>город Пермь</v>
          </cell>
          <cell r="D5789" t="str">
            <v>г. Пермь, ул. Костычева, д. 32</v>
          </cell>
          <cell r="E5789" t="b">
            <v>1</v>
          </cell>
          <cell r="F5789">
            <v>2019</v>
          </cell>
          <cell r="I5789" t="str">
            <v>плоская</v>
          </cell>
          <cell r="J5789" t="str">
            <v>ГАЗ</v>
          </cell>
          <cell r="K5789" t="str">
            <v>имеется</v>
          </cell>
          <cell r="L5789">
            <v>10</v>
          </cell>
          <cell r="M5789">
            <v>4</v>
          </cell>
          <cell r="N5789">
            <v>4</v>
          </cell>
          <cell r="O5789">
            <v>4</v>
          </cell>
          <cell r="Q5789">
            <v>12833.8</v>
          </cell>
          <cell r="R5789">
            <v>10248.799999999999</v>
          </cell>
          <cell r="S5789">
            <v>5390.3</v>
          </cell>
          <cell r="T5789">
            <v>62</v>
          </cell>
        </row>
        <row r="5790">
          <cell r="C5790" t="str">
            <v>город Пермь</v>
          </cell>
          <cell r="D5790" t="str">
            <v>г. Пермь, ул. Костычева, д. 36</v>
          </cell>
          <cell r="E5790" t="b">
            <v>1</v>
          </cell>
          <cell r="F5790">
            <v>1983</v>
          </cell>
          <cell r="H5790" t="str">
            <v>Панель</v>
          </cell>
          <cell r="L5790">
            <v>5</v>
          </cell>
          <cell r="M5790">
            <v>6</v>
          </cell>
          <cell r="Q5790">
            <v>5194.1000000000004</v>
          </cell>
          <cell r="R5790">
            <v>3571.2</v>
          </cell>
          <cell r="S5790">
            <v>3571.2</v>
          </cell>
          <cell r="T5790">
            <v>292</v>
          </cell>
        </row>
        <row r="5791">
          <cell r="C5791" t="str">
            <v>город Пермь</v>
          </cell>
          <cell r="D5791" t="str">
            <v>г. Пермь, ул. Костычева, д. 37</v>
          </cell>
          <cell r="E5791" t="b">
            <v>1</v>
          </cell>
          <cell r="F5791">
            <v>1972</v>
          </cell>
          <cell r="H5791" t="str">
            <v>Панель</v>
          </cell>
          <cell r="L5791">
            <v>5</v>
          </cell>
          <cell r="M5791">
            <v>4</v>
          </cell>
          <cell r="Q5791">
            <v>2957.9</v>
          </cell>
          <cell r="R5791">
            <v>2580.3000000000002</v>
          </cell>
          <cell r="S5791">
            <v>2580.3000000000002</v>
          </cell>
          <cell r="T5791">
            <v>133</v>
          </cell>
        </row>
        <row r="5792">
          <cell r="C5792" t="str">
            <v>город Пермь</v>
          </cell>
          <cell r="D5792" t="str">
            <v>г. Пермь, ул. Костычева, д. 38</v>
          </cell>
          <cell r="E5792" t="b">
            <v>1</v>
          </cell>
          <cell r="F5792">
            <v>1995</v>
          </cell>
          <cell r="H5792" t="str">
            <v>панель</v>
          </cell>
          <cell r="I5792" t="str">
            <v>плоская</v>
          </cell>
          <cell r="K5792" t="str">
            <v>имеется</v>
          </cell>
          <cell r="L5792">
            <v>10</v>
          </cell>
          <cell r="M5792">
            <v>4</v>
          </cell>
          <cell r="N5792">
            <v>4</v>
          </cell>
          <cell r="Q5792">
            <v>11096.9</v>
          </cell>
          <cell r="R5792">
            <v>8551.2999999999993</v>
          </cell>
          <cell r="S5792">
            <v>8551.2999999999993</v>
          </cell>
          <cell r="T5792">
            <v>439</v>
          </cell>
        </row>
        <row r="5793">
          <cell r="C5793" t="str">
            <v>город Пермь</v>
          </cell>
          <cell r="D5793" t="str">
            <v>г. Пермь, ул. Костычева, д. 39</v>
          </cell>
          <cell r="E5793" t="b">
            <v>1</v>
          </cell>
          <cell r="F5793">
            <v>1988</v>
          </cell>
          <cell r="I5793" t="str">
            <v>плоская</v>
          </cell>
          <cell r="K5793" t="str">
            <v>имеется</v>
          </cell>
          <cell r="L5793">
            <v>5</v>
          </cell>
          <cell r="M5793">
            <v>4</v>
          </cell>
          <cell r="Q5793">
            <v>2604.8000000000002</v>
          </cell>
          <cell r="S5793">
            <v>2604.8000000000002</v>
          </cell>
        </row>
        <row r="5794">
          <cell r="C5794" t="str">
            <v>город Пермь</v>
          </cell>
          <cell r="D5794" t="str">
            <v>г. Пермь, ул. Костычева, д. 41</v>
          </cell>
          <cell r="E5794" t="b">
            <v>1</v>
          </cell>
          <cell r="F5794">
            <v>1988</v>
          </cell>
          <cell r="H5794" t="str">
            <v>панели</v>
          </cell>
          <cell r="I5794" t="str">
            <v>плоская</v>
          </cell>
          <cell r="K5794" t="str">
            <v>не имеется</v>
          </cell>
          <cell r="L5794">
            <v>5</v>
          </cell>
          <cell r="M5794">
            <v>6</v>
          </cell>
          <cell r="Q5794">
            <v>4548.3999999999996</v>
          </cell>
          <cell r="R5794">
            <v>583.1</v>
          </cell>
          <cell r="S5794">
            <v>2624.1</v>
          </cell>
          <cell r="T5794">
            <v>214</v>
          </cell>
        </row>
        <row r="5795">
          <cell r="C5795" t="str">
            <v>город Пермь</v>
          </cell>
          <cell r="D5795" t="str">
            <v>г. Пермь, ул. Костычева, д. 42</v>
          </cell>
          <cell r="E5795" t="b">
            <v>1</v>
          </cell>
          <cell r="F5795">
            <v>1990</v>
          </cell>
          <cell r="G5795" t="str">
            <v>не проводился</v>
          </cell>
          <cell r="H5795" t="str">
            <v>Бетон</v>
          </cell>
          <cell r="I5795" t="str">
            <v>плоская</v>
          </cell>
          <cell r="K5795" t="str">
            <v>имеется</v>
          </cell>
          <cell r="L5795">
            <v>10</v>
          </cell>
          <cell r="M5795">
            <v>7</v>
          </cell>
          <cell r="N5795">
            <v>7</v>
          </cell>
          <cell r="O5795">
            <v>7</v>
          </cell>
          <cell r="Q5795">
            <v>18621.5</v>
          </cell>
          <cell r="R5795">
            <v>15176.100000000002</v>
          </cell>
          <cell r="S5795">
            <v>15176.1</v>
          </cell>
          <cell r="T5795">
            <v>850</v>
          </cell>
        </row>
        <row r="5796">
          <cell r="C5796" t="str">
            <v>город Пермь</v>
          </cell>
          <cell r="D5796" t="str">
            <v>г. Пермь, ул. Костычева, д. 42/1</v>
          </cell>
          <cell r="E5796" t="b">
            <v>1</v>
          </cell>
          <cell r="F5796">
            <v>1994</v>
          </cell>
          <cell r="G5796" t="str">
            <v>не проводился</v>
          </cell>
          <cell r="H5796" t="str">
            <v>Бетон</v>
          </cell>
          <cell r="I5796" t="str">
            <v>плоская</v>
          </cell>
          <cell r="K5796" t="str">
            <v>имеется</v>
          </cell>
          <cell r="L5796">
            <v>10</v>
          </cell>
          <cell r="M5796">
            <v>2</v>
          </cell>
          <cell r="N5796">
            <v>2</v>
          </cell>
          <cell r="O5796">
            <v>2</v>
          </cell>
          <cell r="Q5796">
            <v>6467.6</v>
          </cell>
          <cell r="R5796">
            <v>5474.3</v>
          </cell>
          <cell r="S5796">
            <v>5474.3</v>
          </cell>
          <cell r="T5796">
            <v>278</v>
          </cell>
        </row>
        <row r="5797">
          <cell r="C5797" t="str">
            <v>город Пермь</v>
          </cell>
          <cell r="D5797" t="str">
            <v>г. Пермь, ул. Костычева, д. 44</v>
          </cell>
          <cell r="E5797" t="b">
            <v>1</v>
          </cell>
          <cell r="F5797">
            <v>2009</v>
          </cell>
          <cell r="H5797" t="str">
            <v>панели</v>
          </cell>
          <cell r="I5797" t="str">
            <v>плоская</v>
          </cell>
          <cell r="J5797" t="str">
            <v>ГАЗ</v>
          </cell>
          <cell r="K5797" t="str">
            <v>не имеется</v>
          </cell>
          <cell r="L5797">
            <v>16</v>
          </cell>
          <cell r="M5797">
            <v>2</v>
          </cell>
          <cell r="N5797">
            <v>2</v>
          </cell>
          <cell r="O5797">
            <v>2</v>
          </cell>
          <cell r="Q5797">
            <v>9796.6</v>
          </cell>
          <cell r="R5797">
            <v>987.3</v>
          </cell>
          <cell r="S5797">
            <v>5104.8</v>
          </cell>
          <cell r="T5797">
            <v>380</v>
          </cell>
        </row>
        <row r="5798">
          <cell r="C5798" t="str">
            <v>город Пермь</v>
          </cell>
          <cell r="D5798" t="str">
            <v>г. Пермь, ул. Костычева, д. 39А</v>
          </cell>
          <cell r="E5798" t="b">
            <v>1</v>
          </cell>
          <cell r="F5798">
            <v>1988</v>
          </cell>
          <cell r="H5798" t="str">
            <v>панели</v>
          </cell>
          <cell r="I5798" t="str">
            <v>плоская</v>
          </cell>
          <cell r="K5798" t="str">
            <v>имеется</v>
          </cell>
          <cell r="L5798">
            <v>5</v>
          </cell>
          <cell r="M5798">
            <v>4</v>
          </cell>
          <cell r="Q5798">
            <v>2599.3000000000002</v>
          </cell>
          <cell r="R5798">
            <v>398.3</v>
          </cell>
          <cell r="S5798">
            <v>1783.1</v>
          </cell>
          <cell r="T5798">
            <v>160</v>
          </cell>
        </row>
        <row r="5799">
          <cell r="C5799" t="str">
            <v>город Пермь</v>
          </cell>
          <cell r="D5799" t="str">
            <v>г. Пермь, ул. Костычева, д. 44А</v>
          </cell>
          <cell r="E5799" t="b">
            <v>1</v>
          </cell>
          <cell r="F5799">
            <v>2013</v>
          </cell>
          <cell r="I5799" t="str">
            <v>плоская</v>
          </cell>
          <cell r="K5799" t="str">
            <v>имеется</v>
          </cell>
          <cell r="L5799">
            <v>10</v>
          </cell>
          <cell r="M5799">
            <v>2</v>
          </cell>
          <cell r="N5799">
            <v>2</v>
          </cell>
          <cell r="O5799">
            <v>2</v>
          </cell>
          <cell r="Q5799">
            <v>6219.9</v>
          </cell>
          <cell r="R5799">
            <v>4734.1000000000004</v>
          </cell>
          <cell r="S5799">
            <v>2499</v>
          </cell>
          <cell r="T5799">
            <v>134</v>
          </cell>
        </row>
        <row r="5800">
          <cell r="C5800" t="str">
            <v>город Пермь</v>
          </cell>
          <cell r="D5800" t="str">
            <v>г. Пермь, ул. Косьвинская, д. 7</v>
          </cell>
          <cell r="E5800" t="b">
            <v>1</v>
          </cell>
          <cell r="F5800">
            <v>1971</v>
          </cell>
          <cell r="H5800" t="str">
            <v>Панель</v>
          </cell>
          <cell r="L5800">
            <v>5</v>
          </cell>
          <cell r="M5800">
            <v>6</v>
          </cell>
          <cell r="Q5800">
            <v>4388.2</v>
          </cell>
          <cell r="R5800">
            <v>4388.2</v>
          </cell>
          <cell r="S5800">
            <v>4388.2</v>
          </cell>
          <cell r="T5800">
            <v>264</v>
          </cell>
        </row>
        <row r="5801">
          <cell r="C5801" t="str">
            <v>город Пермь</v>
          </cell>
          <cell r="D5801" t="str">
            <v>г. Пермь, ул. Косьвинская, д. 9</v>
          </cell>
          <cell r="E5801" t="b">
            <v>1</v>
          </cell>
          <cell r="F5801">
            <v>1973</v>
          </cell>
          <cell r="H5801" t="str">
            <v>Кирпич</v>
          </cell>
          <cell r="L5801">
            <v>5</v>
          </cell>
          <cell r="M5801">
            <v>4</v>
          </cell>
          <cell r="Q5801">
            <v>4152.3999999999996</v>
          </cell>
          <cell r="R5801">
            <v>3882.1</v>
          </cell>
          <cell r="S5801">
            <v>2722.1</v>
          </cell>
          <cell r="T5801">
            <v>160</v>
          </cell>
        </row>
        <row r="5802">
          <cell r="C5802" t="str">
            <v>город Пермь</v>
          </cell>
          <cell r="D5802" t="str">
            <v>г. Пермь, ул. Косьвинская, д. 11</v>
          </cell>
          <cell r="E5802" t="b">
            <v>1</v>
          </cell>
          <cell r="F5802">
            <v>1972</v>
          </cell>
          <cell r="H5802" t="str">
            <v>панели</v>
          </cell>
          <cell r="I5802" t="str">
            <v>Плоская</v>
          </cell>
          <cell r="K5802" t="str">
            <v>не имеется</v>
          </cell>
          <cell r="L5802">
            <v>5</v>
          </cell>
          <cell r="M5802">
            <v>6</v>
          </cell>
          <cell r="Q5802">
            <v>6564.4</v>
          </cell>
          <cell r="R5802">
            <v>5609.9</v>
          </cell>
          <cell r="S5802">
            <v>512.6</v>
          </cell>
          <cell r="T5802">
            <v>91</v>
          </cell>
        </row>
        <row r="5803">
          <cell r="C5803" t="str">
            <v>город Пермь</v>
          </cell>
          <cell r="D5803" t="str">
            <v>г. Пермь, ул. Косьвинская, д. 13</v>
          </cell>
          <cell r="E5803" t="b">
            <v>1</v>
          </cell>
          <cell r="F5803">
            <v>1972</v>
          </cell>
          <cell r="H5803" t="str">
            <v>Панель</v>
          </cell>
          <cell r="L5803">
            <v>5</v>
          </cell>
          <cell r="M5803">
            <v>6</v>
          </cell>
          <cell r="Q5803">
            <v>4396.5</v>
          </cell>
          <cell r="R5803">
            <v>4396.5</v>
          </cell>
          <cell r="S5803">
            <v>4396.5</v>
          </cell>
          <cell r="T5803">
            <v>244</v>
          </cell>
        </row>
        <row r="5804">
          <cell r="C5804" t="str">
            <v>город Пермь</v>
          </cell>
          <cell r="D5804" t="str">
            <v>г. Пермь, ул. Косьвинская, д. 1А</v>
          </cell>
          <cell r="E5804" t="b">
            <v>1</v>
          </cell>
          <cell r="F5804">
            <v>1959</v>
          </cell>
          <cell r="H5804" t="str">
            <v>Кирпич</v>
          </cell>
          <cell r="L5804">
            <v>2</v>
          </cell>
          <cell r="M5804">
            <v>2</v>
          </cell>
          <cell r="Q5804">
            <v>620.5</v>
          </cell>
          <cell r="R5804">
            <v>401.9</v>
          </cell>
          <cell r="S5804">
            <v>401.9</v>
          </cell>
          <cell r="T5804">
            <v>41</v>
          </cell>
        </row>
        <row r="5805">
          <cell r="C5805" t="str">
            <v>город Пермь</v>
          </cell>
          <cell r="D5805" t="str">
            <v>г. Пермь, ул. Косякова, д. 5</v>
          </cell>
          <cell r="E5805" t="b">
            <v>1</v>
          </cell>
          <cell r="F5805">
            <v>1964</v>
          </cell>
          <cell r="H5805" t="str">
            <v>Кирпич</v>
          </cell>
          <cell r="L5805">
            <v>5</v>
          </cell>
          <cell r="M5805">
            <v>4</v>
          </cell>
          <cell r="Q5805">
            <v>2311.3000000000002</v>
          </cell>
          <cell r="R5805">
            <v>2076</v>
          </cell>
          <cell r="S5805">
            <v>1537.4</v>
          </cell>
          <cell r="T5805">
            <v>138</v>
          </cell>
        </row>
        <row r="5806">
          <cell r="C5806" t="str">
            <v>город Пермь</v>
          </cell>
          <cell r="D5806" t="str">
            <v>г. Пермь, ул. Косякова, д. 7</v>
          </cell>
          <cell r="E5806" t="b">
            <v>1</v>
          </cell>
          <cell r="F5806">
            <v>1958</v>
          </cell>
          <cell r="H5806" t="str">
            <v>Кирпич</v>
          </cell>
          <cell r="L5806">
            <v>4</v>
          </cell>
          <cell r="M5806">
            <v>2</v>
          </cell>
          <cell r="Q5806">
            <v>1402.4</v>
          </cell>
          <cell r="R5806">
            <v>1024.8999999999999</v>
          </cell>
          <cell r="S5806">
            <v>1024.9000000000001</v>
          </cell>
          <cell r="T5806">
            <v>43</v>
          </cell>
        </row>
        <row r="5807">
          <cell r="C5807" t="str">
            <v>город Пермь</v>
          </cell>
          <cell r="D5807" t="str">
            <v>г. Пермь, ул. Косякова, д. 8</v>
          </cell>
          <cell r="E5807" t="b">
            <v>1</v>
          </cell>
          <cell r="F5807">
            <v>1962</v>
          </cell>
          <cell r="H5807" t="str">
            <v>Шлакоблок</v>
          </cell>
          <cell r="L5807">
            <v>2</v>
          </cell>
          <cell r="M5807">
            <v>2</v>
          </cell>
          <cell r="Q5807">
            <v>662</v>
          </cell>
          <cell r="R5807">
            <v>609</v>
          </cell>
          <cell r="S5807">
            <v>609</v>
          </cell>
          <cell r="T5807">
            <v>30</v>
          </cell>
        </row>
        <row r="5808">
          <cell r="C5808" t="str">
            <v>город Пермь</v>
          </cell>
          <cell r="D5808" t="str">
            <v>г. Пермь, ул. Косякова, д. 9</v>
          </cell>
          <cell r="E5808" t="b">
            <v>1</v>
          </cell>
          <cell r="F5808">
            <v>1976</v>
          </cell>
          <cell r="H5808" t="str">
            <v>Кирпич</v>
          </cell>
          <cell r="L5808">
            <v>5</v>
          </cell>
          <cell r="M5808">
            <v>4</v>
          </cell>
          <cell r="Q5808">
            <v>4221.5</v>
          </cell>
          <cell r="R5808">
            <v>3234.2</v>
          </cell>
          <cell r="S5808">
            <v>3234.2</v>
          </cell>
          <cell r="T5808">
            <v>177</v>
          </cell>
        </row>
        <row r="5809">
          <cell r="C5809" t="str">
            <v>город Пермь</v>
          </cell>
          <cell r="D5809" t="str">
            <v>г. Пермь, ул. Косякова, д. 11</v>
          </cell>
          <cell r="E5809" t="b">
            <v>1</v>
          </cell>
          <cell r="F5809">
            <v>1961</v>
          </cell>
          <cell r="H5809" t="str">
            <v>Кирпич</v>
          </cell>
          <cell r="L5809">
            <v>4</v>
          </cell>
          <cell r="M5809">
            <v>2</v>
          </cell>
          <cell r="Q5809">
            <v>1407.5</v>
          </cell>
          <cell r="R5809">
            <v>949.30000000000007</v>
          </cell>
          <cell r="S5809">
            <v>949.3</v>
          </cell>
          <cell r="T5809">
            <v>72</v>
          </cell>
        </row>
        <row r="5810">
          <cell r="C5810" t="str">
            <v>город Пермь</v>
          </cell>
          <cell r="D5810" t="str">
            <v>г. Пермь, ул. Косякова, д. 13</v>
          </cell>
          <cell r="E5810" t="b">
            <v>1</v>
          </cell>
          <cell r="F5810">
            <v>1960</v>
          </cell>
          <cell r="G5810">
            <v>2008</v>
          </cell>
          <cell r="H5810" t="str">
            <v>Кирпич</v>
          </cell>
          <cell r="L5810">
            <v>4</v>
          </cell>
          <cell r="M5810">
            <v>2</v>
          </cell>
          <cell r="Q5810">
            <v>1547.8</v>
          </cell>
          <cell r="R5810">
            <v>1429.6</v>
          </cell>
          <cell r="S5810">
            <v>1429.6</v>
          </cell>
          <cell r="T5810">
            <v>72</v>
          </cell>
        </row>
        <row r="5811">
          <cell r="C5811" t="str">
            <v>город Пермь</v>
          </cell>
          <cell r="D5811" t="str">
            <v>г. Пермь, ул. Косякова, д. 14</v>
          </cell>
          <cell r="E5811" t="b">
            <v>1</v>
          </cell>
          <cell r="F5811">
            <v>2019</v>
          </cell>
          <cell r="I5811" t="str">
            <v>плоская</v>
          </cell>
          <cell r="K5811" t="str">
            <v>имеется</v>
          </cell>
          <cell r="L5811">
            <v>17</v>
          </cell>
          <cell r="M5811">
            <v>1</v>
          </cell>
          <cell r="N5811">
            <v>2</v>
          </cell>
          <cell r="O5811">
            <v>1</v>
          </cell>
          <cell r="P5811">
            <v>1</v>
          </cell>
          <cell r="Q5811">
            <v>10468.799999999999</v>
          </cell>
          <cell r="R5811">
            <v>10468.799999999999</v>
          </cell>
          <cell r="S5811">
            <v>8155.6</v>
          </cell>
          <cell r="T5811">
            <v>150</v>
          </cell>
        </row>
        <row r="5812">
          <cell r="C5812" t="str">
            <v>город Пермь</v>
          </cell>
          <cell r="D5812" t="str">
            <v>г. Пермь, ул. Косякова, д. 15</v>
          </cell>
          <cell r="E5812" t="b">
            <v>1</v>
          </cell>
          <cell r="F5812">
            <v>1954</v>
          </cell>
          <cell r="H5812" t="str">
            <v>Шлакоблок</v>
          </cell>
          <cell r="L5812">
            <v>2</v>
          </cell>
          <cell r="M5812">
            <v>2</v>
          </cell>
          <cell r="Q5812">
            <v>532.9</v>
          </cell>
          <cell r="R5812">
            <v>460.79999999999995</v>
          </cell>
          <cell r="S5812">
            <v>456.56</v>
          </cell>
          <cell r="T5812">
            <v>33</v>
          </cell>
        </row>
        <row r="5813">
          <cell r="C5813" t="str">
            <v>город Пермь</v>
          </cell>
          <cell r="D5813" t="str">
            <v>г. Пермь, ул. Косякова, д. 16</v>
          </cell>
          <cell r="E5813" t="b">
            <v>1</v>
          </cell>
          <cell r="F5813">
            <v>2017</v>
          </cell>
          <cell r="I5813" t="str">
            <v>плоская</v>
          </cell>
          <cell r="J5813" t="str">
            <v>ГАЗ</v>
          </cell>
          <cell r="K5813" t="str">
            <v>имеется</v>
          </cell>
          <cell r="L5813">
            <v>16</v>
          </cell>
          <cell r="M5813">
            <v>2</v>
          </cell>
          <cell r="N5813">
            <v>4</v>
          </cell>
          <cell r="O5813">
            <v>2</v>
          </cell>
          <cell r="P5813">
            <v>2</v>
          </cell>
          <cell r="Q5813">
            <v>17889.8</v>
          </cell>
          <cell r="R5813">
            <v>14722.6</v>
          </cell>
          <cell r="S5813">
            <v>11964.5</v>
          </cell>
          <cell r="T5813">
            <v>379</v>
          </cell>
        </row>
        <row r="5814">
          <cell r="C5814" t="str">
            <v>город Пермь</v>
          </cell>
          <cell r="D5814" t="str">
            <v>г. Пермь, ул. Косякова, д. 74</v>
          </cell>
          <cell r="E5814" t="b">
            <v>1</v>
          </cell>
          <cell r="F5814">
            <v>1972</v>
          </cell>
          <cell r="H5814" t="str">
            <v>Панель</v>
          </cell>
          <cell r="L5814">
            <v>5</v>
          </cell>
          <cell r="M5814">
            <v>4</v>
          </cell>
          <cell r="Q5814">
            <v>2558.8000000000002</v>
          </cell>
          <cell r="R5814">
            <v>1729.4</v>
          </cell>
          <cell r="S5814">
            <v>1729.4</v>
          </cell>
          <cell r="T5814">
            <v>144</v>
          </cell>
        </row>
        <row r="5815">
          <cell r="C5815" t="str">
            <v>город Пермь</v>
          </cell>
          <cell r="D5815" t="str">
            <v>г. Пермь, ул. Косякова, д. 76</v>
          </cell>
          <cell r="E5815" t="b">
            <v>1</v>
          </cell>
          <cell r="F5815">
            <v>1973</v>
          </cell>
          <cell r="H5815" t="str">
            <v>Панель</v>
          </cell>
          <cell r="L5815">
            <v>5</v>
          </cell>
          <cell r="M5815">
            <v>4</v>
          </cell>
          <cell r="Q5815">
            <v>2741.5</v>
          </cell>
          <cell r="R5815">
            <v>2399.8000000000002</v>
          </cell>
          <cell r="S5815">
            <v>2399.8000000000002</v>
          </cell>
          <cell r="T5815">
            <v>136</v>
          </cell>
        </row>
        <row r="5816">
          <cell r="C5816" t="str">
            <v>город Пермь</v>
          </cell>
          <cell r="D5816" t="str">
            <v>г. Пермь, ул. Косякова, д. 78</v>
          </cell>
          <cell r="E5816" t="b">
            <v>1</v>
          </cell>
          <cell r="F5816">
            <v>1966</v>
          </cell>
          <cell r="H5816" t="str">
            <v>Кирпич</v>
          </cell>
          <cell r="L5816">
            <v>5</v>
          </cell>
          <cell r="M5816">
            <v>4</v>
          </cell>
          <cell r="Q5816">
            <v>3551.52</v>
          </cell>
          <cell r="R5816">
            <v>3194.9</v>
          </cell>
          <cell r="S5816">
            <v>3194.9</v>
          </cell>
          <cell r="T5816">
            <v>162</v>
          </cell>
        </row>
        <row r="5817">
          <cell r="C5817" t="str">
            <v>город Пермь</v>
          </cell>
          <cell r="D5817" t="str">
            <v>г. Пермь, ул. Косякова, д. 74Б</v>
          </cell>
          <cell r="E5817" t="b">
            <v>1</v>
          </cell>
          <cell r="F5817">
            <v>1972</v>
          </cell>
          <cell r="I5817" t="str">
            <v>плоская</v>
          </cell>
          <cell r="L5817">
            <v>5</v>
          </cell>
          <cell r="M5817">
            <v>2</v>
          </cell>
          <cell r="Q5817">
            <v>2553.9</v>
          </cell>
          <cell r="R5817">
            <v>1725.5</v>
          </cell>
          <cell r="S5817">
            <v>1725.5</v>
          </cell>
        </row>
        <row r="5818">
          <cell r="C5818" t="str">
            <v>город Пермь</v>
          </cell>
          <cell r="D5818" t="str">
            <v>г. Пермь, ул. Котовского, д. 2</v>
          </cell>
          <cell r="E5818" t="b">
            <v>0</v>
          </cell>
          <cell r="F5818">
            <v>1974</v>
          </cell>
          <cell r="H5818" t="str">
            <v>панели</v>
          </cell>
          <cell r="I5818" t="str">
            <v>плоская</v>
          </cell>
          <cell r="J5818">
            <v>0</v>
          </cell>
          <cell r="K5818" t="str">
            <v>имеется</v>
          </cell>
          <cell r="L5818">
            <v>9</v>
          </cell>
          <cell r="M5818">
            <v>2</v>
          </cell>
          <cell r="N5818">
            <v>2</v>
          </cell>
          <cell r="O5818">
            <v>2</v>
          </cell>
          <cell r="Q5818">
            <v>4024.5</v>
          </cell>
          <cell r="R5818">
            <v>4588.8</v>
          </cell>
          <cell r="S5818">
            <v>3841.8</v>
          </cell>
          <cell r="T5818">
            <v>146</v>
          </cell>
        </row>
        <row r="5819">
          <cell r="C5819" t="str">
            <v>город Пермь</v>
          </cell>
          <cell r="D5819" t="str">
            <v>г. Пермь, ул. Котовского, д. 4</v>
          </cell>
          <cell r="E5819" t="b">
            <v>1</v>
          </cell>
          <cell r="F5819">
            <v>1974</v>
          </cell>
          <cell r="H5819" t="str">
            <v>Панель</v>
          </cell>
          <cell r="L5819">
            <v>9</v>
          </cell>
          <cell r="M5819">
            <v>2</v>
          </cell>
          <cell r="N5819">
            <v>2</v>
          </cell>
          <cell r="O5819">
            <v>2</v>
          </cell>
          <cell r="Q5819">
            <v>5002.8</v>
          </cell>
          <cell r="R5819">
            <v>3835.4</v>
          </cell>
          <cell r="S5819">
            <v>3835.4</v>
          </cell>
          <cell r="T5819">
            <v>177</v>
          </cell>
        </row>
        <row r="5820">
          <cell r="C5820" t="str">
            <v>город Пермь</v>
          </cell>
          <cell r="D5820" t="str">
            <v>г. Пермь, ул. Кочегаров, д. 37</v>
          </cell>
          <cell r="E5820" t="b">
            <v>1</v>
          </cell>
          <cell r="F5820">
            <v>1958</v>
          </cell>
          <cell r="H5820" t="str">
            <v>Шлакоблок</v>
          </cell>
          <cell r="L5820">
            <v>2</v>
          </cell>
          <cell r="M5820">
            <v>2</v>
          </cell>
          <cell r="Q5820">
            <v>822.6</v>
          </cell>
          <cell r="R5820">
            <v>754.6</v>
          </cell>
          <cell r="S5820">
            <v>581.04</v>
          </cell>
          <cell r="T5820">
            <v>39</v>
          </cell>
        </row>
        <row r="5821">
          <cell r="C5821" t="str">
            <v>город Пермь</v>
          </cell>
          <cell r="D5821" t="str">
            <v>г. Пермь, ул. Кочегаров, д. 51</v>
          </cell>
          <cell r="E5821" t="b">
            <v>1</v>
          </cell>
          <cell r="F5821">
            <v>1955</v>
          </cell>
          <cell r="H5821" t="str">
            <v>Шлакоблок</v>
          </cell>
          <cell r="L5821">
            <v>2</v>
          </cell>
          <cell r="M5821">
            <v>2</v>
          </cell>
          <cell r="Q5821">
            <v>835.9</v>
          </cell>
          <cell r="R5821">
            <v>500.5</v>
          </cell>
          <cell r="S5821">
            <v>445.45</v>
          </cell>
          <cell r="T5821">
            <v>42</v>
          </cell>
        </row>
        <row r="5822">
          <cell r="C5822" t="str">
            <v>город Пермь</v>
          </cell>
          <cell r="D5822" t="str">
            <v>г. Пермь, ул. Кочегаров, д. 59</v>
          </cell>
          <cell r="E5822" t="b">
            <v>1</v>
          </cell>
          <cell r="F5822">
            <v>1976</v>
          </cell>
          <cell r="H5822" t="str">
            <v>Крупные блоки</v>
          </cell>
          <cell r="L5822">
            <v>9</v>
          </cell>
          <cell r="M5822">
            <v>1</v>
          </cell>
          <cell r="N5822">
            <v>1</v>
          </cell>
          <cell r="O5822">
            <v>1</v>
          </cell>
          <cell r="Q5822">
            <v>4426.7</v>
          </cell>
          <cell r="R5822">
            <v>3373.2</v>
          </cell>
          <cell r="S5822">
            <v>3170.81</v>
          </cell>
          <cell r="T5822">
            <v>283</v>
          </cell>
        </row>
        <row r="5823">
          <cell r="C5823" t="str">
            <v>город Пермь</v>
          </cell>
          <cell r="D5823" t="str">
            <v>г. Пермь, ул. Кочегаров, д. 71</v>
          </cell>
          <cell r="E5823" t="b">
            <v>1</v>
          </cell>
          <cell r="F5823">
            <v>1994</v>
          </cell>
          <cell r="I5823" t="str">
            <v>плоская</v>
          </cell>
          <cell r="K5823" t="str">
            <v>имеется</v>
          </cell>
          <cell r="L5823">
            <v>9</v>
          </cell>
          <cell r="M5823">
            <v>5</v>
          </cell>
          <cell r="N5823">
            <v>5</v>
          </cell>
          <cell r="O5823">
            <v>5</v>
          </cell>
          <cell r="Q5823">
            <v>11552.3</v>
          </cell>
          <cell r="R5823">
            <v>9739</v>
          </cell>
          <cell r="S5823">
            <v>9180.4</v>
          </cell>
          <cell r="T5823">
            <v>430</v>
          </cell>
        </row>
        <row r="5824">
          <cell r="C5824" t="str">
            <v>город Пермь</v>
          </cell>
          <cell r="D5824" t="str">
            <v>г. Пермь, ул. Кояновская, д. 3</v>
          </cell>
          <cell r="E5824" t="b">
            <v>1</v>
          </cell>
          <cell r="F5824">
            <v>1975</v>
          </cell>
          <cell r="H5824" t="str">
            <v>Крупные панели</v>
          </cell>
          <cell r="L5824">
            <v>12</v>
          </cell>
          <cell r="M5824">
            <v>2</v>
          </cell>
          <cell r="N5824">
            <v>2</v>
          </cell>
          <cell r="O5824">
            <v>2</v>
          </cell>
          <cell r="Q5824">
            <v>5181.1000000000004</v>
          </cell>
          <cell r="R5824">
            <v>4780.8</v>
          </cell>
          <cell r="S5824">
            <v>4482.6000000000004</v>
          </cell>
          <cell r="T5824">
            <v>203</v>
          </cell>
        </row>
        <row r="5825">
          <cell r="C5825" t="str">
            <v>город Пермь</v>
          </cell>
          <cell r="D5825" t="str">
            <v>г. Пермь, ул. Кояновская, д. 4</v>
          </cell>
          <cell r="E5825" t="b">
            <v>1</v>
          </cell>
          <cell r="F5825">
            <v>1969</v>
          </cell>
          <cell r="I5825" t="str">
            <v>плоская</v>
          </cell>
          <cell r="K5825" t="str">
            <v>имеется</v>
          </cell>
          <cell r="L5825">
            <v>5</v>
          </cell>
          <cell r="M5825">
            <v>4</v>
          </cell>
          <cell r="Q5825">
            <v>2994.2</v>
          </cell>
          <cell r="R5825">
            <v>2620.4</v>
          </cell>
          <cell r="S5825">
            <v>339.2</v>
          </cell>
          <cell r="T5825">
            <v>147</v>
          </cell>
        </row>
        <row r="5826">
          <cell r="C5826" t="str">
            <v>город Пермь</v>
          </cell>
          <cell r="D5826" t="str">
            <v>г. Пермь, ул. Кояновская, д. 6</v>
          </cell>
          <cell r="E5826" t="b">
            <v>1</v>
          </cell>
          <cell r="F5826">
            <v>1970</v>
          </cell>
          <cell r="I5826" t="str">
            <v>плоская</v>
          </cell>
          <cell r="K5826" t="str">
            <v>имеется</v>
          </cell>
          <cell r="L5826">
            <v>5</v>
          </cell>
          <cell r="M5826">
            <v>4</v>
          </cell>
          <cell r="Q5826">
            <v>2640.3</v>
          </cell>
          <cell r="R5826">
            <v>2599.1</v>
          </cell>
          <cell r="S5826">
            <v>1597.4</v>
          </cell>
          <cell r="T5826">
            <v>160</v>
          </cell>
        </row>
        <row r="5827">
          <cell r="C5827" t="str">
            <v>город Пермь</v>
          </cell>
          <cell r="D5827" t="str">
            <v>г. Пермь, ул. Кояновская, д. 8</v>
          </cell>
          <cell r="E5827" t="b">
            <v>1</v>
          </cell>
          <cell r="F5827">
            <v>1970</v>
          </cell>
          <cell r="I5827" t="str">
            <v>плоская</v>
          </cell>
          <cell r="K5827" t="str">
            <v>имеется</v>
          </cell>
          <cell r="L5827">
            <v>5</v>
          </cell>
          <cell r="M5827">
            <v>4</v>
          </cell>
          <cell r="Q5827">
            <v>2640.1</v>
          </cell>
          <cell r="R5827">
            <v>2594.6999999999998</v>
          </cell>
          <cell r="S5827">
            <v>1597.4</v>
          </cell>
          <cell r="T5827">
            <v>150</v>
          </cell>
        </row>
        <row r="5828">
          <cell r="C5828" t="str">
            <v>город Пермь</v>
          </cell>
          <cell r="D5828" t="str">
            <v>г. Пермь, ул. Кояновская, д. 10</v>
          </cell>
          <cell r="E5828" t="b">
            <v>1</v>
          </cell>
          <cell r="F5828">
            <v>1969</v>
          </cell>
          <cell r="I5828" t="str">
            <v>плоская</v>
          </cell>
          <cell r="K5828" t="str">
            <v>имеется</v>
          </cell>
          <cell r="L5828">
            <v>5</v>
          </cell>
          <cell r="M5828">
            <v>4</v>
          </cell>
          <cell r="Q5828">
            <v>2612</v>
          </cell>
          <cell r="R5828">
            <v>1665.9</v>
          </cell>
          <cell r="S5828">
            <v>946.1</v>
          </cell>
          <cell r="T5828">
            <v>127</v>
          </cell>
        </row>
        <row r="5829">
          <cell r="C5829" t="str">
            <v>город Пермь</v>
          </cell>
          <cell r="D5829" t="str">
            <v>г. Пермь, ул. Красноборская, д. 14</v>
          </cell>
          <cell r="E5829" t="b">
            <v>1</v>
          </cell>
          <cell r="F5829">
            <v>2018</v>
          </cell>
          <cell r="H5829" t="str">
            <v>кирпич</v>
          </cell>
          <cell r="I5829" t="str">
            <v>Скатная</v>
          </cell>
          <cell r="K5829" t="str">
            <v>имеется</v>
          </cell>
          <cell r="L5829">
            <v>3</v>
          </cell>
          <cell r="M5829">
            <v>2</v>
          </cell>
          <cell r="Q5829">
            <v>1420.8</v>
          </cell>
          <cell r="R5829">
            <v>1057.4000000000001</v>
          </cell>
          <cell r="S5829">
            <v>1057.4000000000001</v>
          </cell>
        </row>
        <row r="5830">
          <cell r="C5830" t="str">
            <v>город Пермь</v>
          </cell>
          <cell r="D5830" t="str">
            <v>г. Пермь, ул. Краснова, д. 24</v>
          </cell>
          <cell r="E5830" t="b">
            <v>1</v>
          </cell>
          <cell r="F5830">
            <v>1968</v>
          </cell>
          <cell r="H5830" t="str">
            <v>Кирпич</v>
          </cell>
          <cell r="L5830">
            <v>5</v>
          </cell>
          <cell r="M5830">
            <v>4</v>
          </cell>
          <cell r="Q5830">
            <v>4159.1000000000004</v>
          </cell>
          <cell r="R5830">
            <v>2945.21</v>
          </cell>
          <cell r="S5830">
            <v>2945.21</v>
          </cell>
          <cell r="T5830">
            <v>123</v>
          </cell>
        </row>
        <row r="5831">
          <cell r="C5831" t="str">
            <v>город Пермь</v>
          </cell>
          <cell r="D5831" t="str">
            <v>г. Пермь, ул. Краснова, д. 25</v>
          </cell>
          <cell r="E5831" t="b">
            <v>1</v>
          </cell>
          <cell r="F5831">
            <v>1957</v>
          </cell>
          <cell r="H5831" t="str">
            <v>Кирпич</v>
          </cell>
          <cell r="L5831">
            <v>5</v>
          </cell>
          <cell r="M5831">
            <v>4</v>
          </cell>
          <cell r="Q5831">
            <v>3647.3</v>
          </cell>
          <cell r="R5831">
            <v>2899.1</v>
          </cell>
          <cell r="S5831">
            <v>2800.53</v>
          </cell>
          <cell r="T5831">
            <v>128</v>
          </cell>
        </row>
        <row r="5832">
          <cell r="C5832" t="str">
            <v>город Пермь</v>
          </cell>
          <cell r="D5832" t="str">
            <v>г. Пермь, ул. Краснова, д. 26</v>
          </cell>
          <cell r="E5832" t="b">
            <v>1</v>
          </cell>
          <cell r="F5832">
            <v>1959</v>
          </cell>
          <cell r="H5832" t="str">
            <v>Кирпич</v>
          </cell>
          <cell r="L5832">
            <v>5</v>
          </cell>
          <cell r="M5832">
            <v>2</v>
          </cell>
          <cell r="Q5832">
            <v>1854.2</v>
          </cell>
          <cell r="R5832">
            <v>1693.3</v>
          </cell>
          <cell r="S5832">
            <v>1216.4000000000001</v>
          </cell>
          <cell r="T5832">
            <v>45</v>
          </cell>
        </row>
        <row r="5833">
          <cell r="C5833" t="str">
            <v>город Пермь</v>
          </cell>
          <cell r="D5833" t="str">
            <v>г. Пермь, ул. Краснова, д. 28</v>
          </cell>
          <cell r="E5833" t="b">
            <v>1</v>
          </cell>
          <cell r="F5833">
            <v>1960</v>
          </cell>
          <cell r="H5833" t="str">
            <v>Кирпич</v>
          </cell>
          <cell r="L5833">
            <v>5</v>
          </cell>
          <cell r="M5833">
            <v>2</v>
          </cell>
          <cell r="Q5833">
            <v>1908.4</v>
          </cell>
          <cell r="R5833">
            <v>1757.2</v>
          </cell>
          <cell r="S5833">
            <v>1269.3</v>
          </cell>
          <cell r="T5833">
            <v>62</v>
          </cell>
        </row>
        <row r="5834">
          <cell r="C5834" t="str">
            <v>город Пермь</v>
          </cell>
          <cell r="D5834" t="str">
            <v>г. Пермь, ул. Краснова, д. 30</v>
          </cell>
          <cell r="E5834" t="b">
            <v>1</v>
          </cell>
          <cell r="F5834">
            <v>2003</v>
          </cell>
          <cell r="I5834" t="str">
            <v>плоская</v>
          </cell>
          <cell r="K5834" t="str">
            <v>имеется</v>
          </cell>
          <cell r="L5834">
            <v>6</v>
          </cell>
          <cell r="M5834">
            <v>1</v>
          </cell>
          <cell r="Q5834">
            <v>4078.5</v>
          </cell>
          <cell r="R5834">
            <v>2426.5</v>
          </cell>
          <cell r="S5834">
            <v>2426.5</v>
          </cell>
          <cell r="T5834">
            <v>58</v>
          </cell>
        </row>
        <row r="5835">
          <cell r="C5835" t="str">
            <v>город Пермь</v>
          </cell>
          <cell r="D5835" t="str">
            <v>г. Пермь, ул. Краснова, д. 32</v>
          </cell>
          <cell r="E5835" t="b">
            <v>1</v>
          </cell>
          <cell r="F5835">
            <v>2003</v>
          </cell>
          <cell r="I5835" t="str">
            <v>плоская</v>
          </cell>
          <cell r="K5835" t="str">
            <v>имеется</v>
          </cell>
          <cell r="L5835">
            <v>6</v>
          </cell>
          <cell r="M5835">
            <v>1</v>
          </cell>
          <cell r="Q5835">
            <v>3935.1</v>
          </cell>
          <cell r="R5835">
            <v>1464</v>
          </cell>
          <cell r="S5835">
            <v>430.1</v>
          </cell>
          <cell r="T5835">
            <v>52</v>
          </cell>
        </row>
        <row r="5836">
          <cell r="C5836" t="str">
            <v>город Пермь</v>
          </cell>
          <cell r="D5836" t="str">
            <v>г. Пермь, ул. Краснова, д. 34</v>
          </cell>
          <cell r="E5836" t="b">
            <v>1</v>
          </cell>
          <cell r="F5836">
            <v>2008</v>
          </cell>
          <cell r="I5836" t="str">
            <v>плоская</v>
          </cell>
          <cell r="K5836" t="str">
            <v>имеется</v>
          </cell>
          <cell r="L5836">
            <v>7</v>
          </cell>
          <cell r="M5836">
            <v>1</v>
          </cell>
          <cell r="N5836">
            <v>1</v>
          </cell>
          <cell r="O5836">
            <v>1</v>
          </cell>
          <cell r="Q5836">
            <v>4085.3</v>
          </cell>
          <cell r="R5836">
            <v>1603.4</v>
          </cell>
          <cell r="S5836">
            <v>608.29999999999995</v>
          </cell>
          <cell r="T5836">
            <v>155</v>
          </cell>
        </row>
        <row r="5837">
          <cell r="C5837" t="str">
            <v>город Пермь</v>
          </cell>
          <cell r="D5837" t="str">
            <v>г. Пермь, ул. Красновишерская, д. 35</v>
          </cell>
          <cell r="E5837" t="b">
            <v>1</v>
          </cell>
          <cell r="F5837">
            <v>2007</v>
          </cell>
          <cell r="I5837" t="str">
            <v>плоская</v>
          </cell>
          <cell r="J5837" t="str">
            <v>ГАЗ</v>
          </cell>
          <cell r="K5837" t="str">
            <v>имеется</v>
          </cell>
          <cell r="L5837">
            <v>16</v>
          </cell>
          <cell r="M5837">
            <v>1</v>
          </cell>
          <cell r="N5837">
            <v>2</v>
          </cell>
          <cell r="O5837">
            <v>1</v>
          </cell>
          <cell r="P5837">
            <v>1</v>
          </cell>
          <cell r="Q5837">
            <v>9479</v>
          </cell>
          <cell r="R5837">
            <v>7394.8</v>
          </cell>
          <cell r="S5837">
            <v>7394.8</v>
          </cell>
          <cell r="T5837">
            <v>185</v>
          </cell>
        </row>
        <row r="5838">
          <cell r="C5838" t="str">
            <v>город Пермь</v>
          </cell>
          <cell r="D5838" t="str">
            <v>г. Пермь, ул. Красновишерская, д. 37</v>
          </cell>
          <cell r="E5838" t="b">
            <v>1</v>
          </cell>
          <cell r="F5838">
            <v>2007</v>
          </cell>
          <cell r="I5838" t="str">
            <v>плоская</v>
          </cell>
          <cell r="J5838" t="str">
            <v>ГАЗ</v>
          </cell>
          <cell r="K5838" t="str">
            <v>имеется</v>
          </cell>
          <cell r="L5838">
            <v>17</v>
          </cell>
          <cell r="M5838">
            <v>1</v>
          </cell>
          <cell r="N5838">
            <v>1</v>
          </cell>
          <cell r="O5838">
            <v>1</v>
          </cell>
          <cell r="P5838">
            <v>1</v>
          </cell>
          <cell r="Q5838">
            <v>9888.7999999999993</v>
          </cell>
          <cell r="R5838">
            <v>7607.4</v>
          </cell>
          <cell r="S5838">
            <v>7607.4</v>
          </cell>
          <cell r="T5838">
            <v>175</v>
          </cell>
        </row>
        <row r="5839">
          <cell r="C5839" t="str">
            <v>город Пермь</v>
          </cell>
          <cell r="D5839" t="str">
            <v>г. Пермь, ул. Красновишерская, д. 39</v>
          </cell>
          <cell r="E5839" t="b">
            <v>1</v>
          </cell>
          <cell r="F5839">
            <v>2006</v>
          </cell>
          <cell r="I5839" t="str">
            <v>плоская</v>
          </cell>
          <cell r="J5839" t="str">
            <v>ГАЗ</v>
          </cell>
          <cell r="K5839" t="str">
            <v>имеется</v>
          </cell>
          <cell r="L5839">
            <v>17</v>
          </cell>
          <cell r="M5839">
            <v>1</v>
          </cell>
          <cell r="N5839">
            <v>1</v>
          </cell>
          <cell r="O5839">
            <v>1</v>
          </cell>
          <cell r="P5839">
            <v>1</v>
          </cell>
          <cell r="Q5839">
            <v>9552.1</v>
          </cell>
          <cell r="R5839">
            <v>7180.9</v>
          </cell>
          <cell r="S5839">
            <v>7180.9</v>
          </cell>
          <cell r="T5839">
            <v>156</v>
          </cell>
        </row>
        <row r="5840">
          <cell r="C5840" t="str">
            <v>город Пермь</v>
          </cell>
          <cell r="D5840" t="str">
            <v>г. Пермь, ул. Красновишерская, д. 44</v>
          </cell>
          <cell r="E5840" t="b">
            <v>1</v>
          </cell>
          <cell r="F5840">
            <v>1969</v>
          </cell>
          <cell r="H5840" t="str">
            <v>Панели</v>
          </cell>
          <cell r="L5840">
            <v>5</v>
          </cell>
          <cell r="M5840">
            <v>8</v>
          </cell>
          <cell r="Q5840">
            <v>6116.34</v>
          </cell>
          <cell r="R5840">
            <v>5763.07</v>
          </cell>
          <cell r="S5840">
            <v>5763.07</v>
          </cell>
          <cell r="T5840">
            <v>310</v>
          </cell>
        </row>
        <row r="5841">
          <cell r="C5841" t="str">
            <v>город Пермь</v>
          </cell>
          <cell r="D5841" t="str">
            <v>г. Пермь, ул. Красновишерская, д. 46</v>
          </cell>
          <cell r="E5841" t="b">
            <v>1</v>
          </cell>
          <cell r="F5841">
            <v>1971</v>
          </cell>
          <cell r="H5841" t="str">
            <v>Панели</v>
          </cell>
          <cell r="L5841">
            <v>5</v>
          </cell>
          <cell r="M5841">
            <v>8</v>
          </cell>
          <cell r="Q5841">
            <v>6309.8</v>
          </cell>
          <cell r="R5841">
            <v>5692.4</v>
          </cell>
          <cell r="S5841">
            <v>5692.4</v>
          </cell>
          <cell r="T5841">
            <v>215</v>
          </cell>
        </row>
        <row r="5842">
          <cell r="C5842" t="str">
            <v>город Пермь</v>
          </cell>
          <cell r="D5842" t="str">
            <v>г. Пермь, ул. Красноводская, д. 3</v>
          </cell>
          <cell r="E5842" t="b">
            <v>1</v>
          </cell>
          <cell r="F5842">
            <v>1966</v>
          </cell>
          <cell r="H5842" t="str">
            <v>Кирпич</v>
          </cell>
          <cell r="L5842">
            <v>5</v>
          </cell>
          <cell r="M5842">
            <v>3</v>
          </cell>
          <cell r="Q5842">
            <v>2738.8</v>
          </cell>
          <cell r="R5842">
            <v>2517.4</v>
          </cell>
          <cell r="S5842">
            <v>2517.4</v>
          </cell>
          <cell r="T5842">
            <v>128</v>
          </cell>
        </row>
        <row r="5843">
          <cell r="C5843" t="str">
            <v>город Пермь</v>
          </cell>
          <cell r="D5843" t="str">
            <v>г. Пермь, ул. Красноводская, д. 4</v>
          </cell>
          <cell r="E5843" t="b">
            <v>1</v>
          </cell>
          <cell r="F5843">
            <v>1963</v>
          </cell>
          <cell r="H5843" t="str">
            <v>Кирпич</v>
          </cell>
          <cell r="L5843">
            <v>5</v>
          </cell>
          <cell r="M5843">
            <v>2</v>
          </cell>
          <cell r="Q5843">
            <v>1737.2</v>
          </cell>
          <cell r="R5843">
            <v>1590.1</v>
          </cell>
          <cell r="S5843">
            <v>1590.1</v>
          </cell>
          <cell r="T5843">
            <v>83</v>
          </cell>
        </row>
        <row r="5844">
          <cell r="C5844" t="str">
            <v>город Пермь</v>
          </cell>
          <cell r="D5844" t="str">
            <v>г. Пермь, ул. Красноводская, д. 6</v>
          </cell>
          <cell r="E5844" t="b">
            <v>1</v>
          </cell>
          <cell r="F5844">
            <v>1965</v>
          </cell>
          <cell r="H5844" t="str">
            <v>Кирпич</v>
          </cell>
          <cell r="L5844">
            <v>5</v>
          </cell>
          <cell r="M5844">
            <v>3</v>
          </cell>
          <cell r="Q5844">
            <v>2716.5</v>
          </cell>
          <cell r="R5844">
            <v>2469.1</v>
          </cell>
          <cell r="S5844">
            <v>2469.1</v>
          </cell>
          <cell r="T5844">
            <v>115</v>
          </cell>
        </row>
        <row r="5845">
          <cell r="C5845" t="str">
            <v>город Пермь</v>
          </cell>
          <cell r="D5845" t="str">
            <v>г. Пермь, ул. Красноводская, д. 13</v>
          </cell>
          <cell r="E5845" t="b">
            <v>1</v>
          </cell>
          <cell r="F5845">
            <v>1994</v>
          </cell>
          <cell r="L5845">
            <v>5</v>
          </cell>
          <cell r="M5845">
            <v>4</v>
          </cell>
          <cell r="Q5845">
            <v>2893.6</v>
          </cell>
          <cell r="R5845">
            <v>2893.6</v>
          </cell>
          <cell r="S5845">
            <v>1699.6</v>
          </cell>
        </row>
        <row r="5846">
          <cell r="C5846" t="str">
            <v>город Пермь</v>
          </cell>
          <cell r="D5846" t="str">
            <v>г. Пермь, ул. Красноводская, д. 15</v>
          </cell>
          <cell r="E5846" t="b">
            <v>1</v>
          </cell>
          <cell r="F5846">
            <v>2014</v>
          </cell>
          <cell r="I5846" t="str">
            <v>плоская</v>
          </cell>
          <cell r="J5846" t="str">
            <v>ГАЗ</v>
          </cell>
          <cell r="K5846" t="str">
            <v>имеется</v>
          </cell>
          <cell r="L5846">
            <v>18</v>
          </cell>
          <cell r="M5846">
            <v>2</v>
          </cell>
          <cell r="N5846">
            <v>4</v>
          </cell>
          <cell r="O5846">
            <v>2</v>
          </cell>
          <cell r="P5846">
            <v>2</v>
          </cell>
          <cell r="Q5846">
            <v>13258.8</v>
          </cell>
          <cell r="R5846">
            <v>10172.6</v>
          </cell>
          <cell r="S5846">
            <v>10124.4</v>
          </cell>
          <cell r="T5846">
            <v>319</v>
          </cell>
        </row>
        <row r="5847">
          <cell r="C5847" t="str">
            <v>город Пермь</v>
          </cell>
          <cell r="D5847" t="str">
            <v>г. Пермь, ул. Красноводская, д. 18</v>
          </cell>
          <cell r="E5847" t="b">
            <v>1</v>
          </cell>
          <cell r="F5847">
            <v>2001</v>
          </cell>
          <cell r="I5847" t="str">
            <v>плоская</v>
          </cell>
          <cell r="K5847" t="str">
            <v>не имеется</v>
          </cell>
          <cell r="L5847">
            <v>10</v>
          </cell>
          <cell r="M5847">
            <v>6</v>
          </cell>
          <cell r="N5847">
            <v>6</v>
          </cell>
          <cell r="O5847">
            <v>6</v>
          </cell>
          <cell r="Q5847">
            <v>20465.8</v>
          </cell>
          <cell r="R5847">
            <v>17396.41</v>
          </cell>
          <cell r="S5847">
            <v>17225.5</v>
          </cell>
          <cell r="T5847">
            <v>443</v>
          </cell>
        </row>
        <row r="5848">
          <cell r="C5848" t="str">
            <v>город Пермь</v>
          </cell>
          <cell r="D5848" t="str">
            <v>г. Пермь, ул. Красноводская, д. 24</v>
          </cell>
          <cell r="E5848" t="b">
            <v>1</v>
          </cell>
          <cell r="F5848">
            <v>1994</v>
          </cell>
          <cell r="I5848" t="str">
            <v>плоская</v>
          </cell>
          <cell r="K5848" t="str">
            <v>имеется</v>
          </cell>
          <cell r="L5848">
            <v>10</v>
          </cell>
          <cell r="M5848">
            <v>7</v>
          </cell>
          <cell r="N5848">
            <v>7</v>
          </cell>
          <cell r="O5848">
            <v>7</v>
          </cell>
          <cell r="Q5848">
            <v>18136.400000000001</v>
          </cell>
          <cell r="R5848">
            <v>15493.2</v>
          </cell>
          <cell r="S5848">
            <v>14946.4</v>
          </cell>
          <cell r="T5848">
            <v>750</v>
          </cell>
        </row>
        <row r="5849">
          <cell r="C5849" t="str">
            <v>город Пермь</v>
          </cell>
          <cell r="D5849" t="str">
            <v>г. Пермь, ул. Красноводская, д. 27</v>
          </cell>
          <cell r="E5849" t="b">
            <v>1</v>
          </cell>
          <cell r="F5849">
            <v>2011</v>
          </cell>
          <cell r="H5849" t="str">
            <v>Кирпич</v>
          </cell>
          <cell r="L5849">
            <v>3</v>
          </cell>
          <cell r="M5849">
            <v>4</v>
          </cell>
          <cell r="Q5849">
            <v>2309.6999999999998</v>
          </cell>
          <cell r="R5849">
            <v>1121.0999999999999</v>
          </cell>
          <cell r="S5849">
            <v>1121.0999999999999</v>
          </cell>
          <cell r="T5849">
            <v>30</v>
          </cell>
        </row>
        <row r="5850">
          <cell r="C5850" t="str">
            <v>город Пермь</v>
          </cell>
          <cell r="D5850" t="str">
            <v>г. Пермь, ул. Красногвардейская, д. 2</v>
          </cell>
          <cell r="E5850" t="b">
            <v>1</v>
          </cell>
          <cell r="F5850">
            <v>2014</v>
          </cell>
          <cell r="H5850" t="str">
            <v>кирпич</v>
          </cell>
          <cell r="I5850" t="str">
            <v>плоская</v>
          </cell>
          <cell r="J5850" t="str">
            <v>ГАЗ</v>
          </cell>
          <cell r="K5850" t="str">
            <v>имеется</v>
          </cell>
          <cell r="L5850">
            <v>11</v>
          </cell>
          <cell r="M5850">
            <v>9</v>
          </cell>
          <cell r="N5850">
            <v>9</v>
          </cell>
          <cell r="Q5850">
            <v>18263.7</v>
          </cell>
          <cell r="R5850">
            <v>15470.9</v>
          </cell>
          <cell r="S5850">
            <v>14155.7</v>
          </cell>
          <cell r="T5850">
            <v>527</v>
          </cell>
        </row>
        <row r="5851">
          <cell r="C5851" t="str">
            <v>город Пермь</v>
          </cell>
          <cell r="D5851" t="str">
            <v>г. Пермь, ул. Красногвардейская, д. 4</v>
          </cell>
          <cell r="E5851" t="b">
            <v>1</v>
          </cell>
          <cell r="F5851">
            <v>1993</v>
          </cell>
          <cell r="I5851" t="str">
            <v>плоская</v>
          </cell>
          <cell r="J5851" t="str">
            <v>ГАЗ</v>
          </cell>
          <cell r="K5851" t="str">
            <v>имеется</v>
          </cell>
          <cell r="L5851">
            <v>10</v>
          </cell>
          <cell r="M5851">
            <v>4</v>
          </cell>
          <cell r="N5851">
            <v>4</v>
          </cell>
          <cell r="O5851">
            <v>4</v>
          </cell>
          <cell r="Q5851">
            <v>6391.34</v>
          </cell>
          <cell r="R5851">
            <v>5774.14</v>
          </cell>
          <cell r="S5851">
            <v>5481.14</v>
          </cell>
          <cell r="T5851">
            <v>221</v>
          </cell>
        </row>
        <row r="5852">
          <cell r="C5852" t="str">
            <v>город Пермь</v>
          </cell>
          <cell r="D5852" t="str">
            <v>г. Пермь, ул. Красногвардейская, д. 5</v>
          </cell>
          <cell r="E5852" t="b">
            <v>1</v>
          </cell>
          <cell r="F5852">
            <v>1993</v>
          </cell>
          <cell r="H5852" t="str">
            <v>кирпич</v>
          </cell>
          <cell r="I5852" t="str">
            <v>плоская</v>
          </cell>
          <cell r="L5852">
            <v>10</v>
          </cell>
          <cell r="M5852">
            <v>3</v>
          </cell>
          <cell r="N5852">
            <v>3</v>
          </cell>
          <cell r="O5852">
            <v>3</v>
          </cell>
          <cell r="Q5852">
            <v>6771.19</v>
          </cell>
          <cell r="R5852">
            <v>6771.19</v>
          </cell>
          <cell r="S5852">
            <v>6717.59</v>
          </cell>
        </row>
        <row r="5853">
          <cell r="C5853" t="str">
            <v>город Пермь</v>
          </cell>
          <cell r="D5853" t="str">
            <v>г. Пермь, ул. Красногвардейская, д. 7</v>
          </cell>
          <cell r="E5853" t="b">
            <v>1</v>
          </cell>
          <cell r="F5853">
            <v>1995</v>
          </cell>
          <cell r="I5853" t="str">
            <v>плоская</v>
          </cell>
          <cell r="J5853" t="str">
            <v>ГАЗ</v>
          </cell>
          <cell r="K5853" t="str">
            <v>имеется</v>
          </cell>
          <cell r="L5853">
            <v>10</v>
          </cell>
          <cell r="M5853">
            <v>2</v>
          </cell>
          <cell r="N5853">
            <v>2</v>
          </cell>
          <cell r="O5853">
            <v>2</v>
          </cell>
          <cell r="Q5853">
            <v>3890.2</v>
          </cell>
          <cell r="R5853">
            <v>3890.2</v>
          </cell>
          <cell r="S5853">
            <v>3890.2</v>
          </cell>
          <cell r="T5853">
            <v>169</v>
          </cell>
        </row>
        <row r="5854">
          <cell r="C5854" t="str">
            <v>город Пермь</v>
          </cell>
          <cell r="D5854" t="str">
            <v>г. Пермь, ул. Красногвардейская, д. 27</v>
          </cell>
          <cell r="E5854" t="b">
            <v>1</v>
          </cell>
          <cell r="F5854">
            <v>2018</v>
          </cell>
          <cell r="I5854" t="str">
            <v>плоская</v>
          </cell>
          <cell r="J5854" t="str">
            <v>ГАЗ</v>
          </cell>
          <cell r="K5854" t="str">
            <v>имеется</v>
          </cell>
          <cell r="L5854">
            <v>10</v>
          </cell>
          <cell r="M5854">
            <v>2</v>
          </cell>
          <cell r="N5854">
            <v>2</v>
          </cell>
          <cell r="O5854">
            <v>2</v>
          </cell>
          <cell r="Q5854">
            <v>7378.9</v>
          </cell>
          <cell r="R5854">
            <v>5980.6</v>
          </cell>
          <cell r="S5854">
            <v>5980.6</v>
          </cell>
          <cell r="T5854">
            <v>250</v>
          </cell>
        </row>
        <row r="5855">
          <cell r="C5855" t="str">
            <v>город Пермь</v>
          </cell>
          <cell r="D5855" t="str">
            <v>г. Пермь, ул. Красногвардейская, д. 7/1</v>
          </cell>
          <cell r="E5855" t="b">
            <v>1</v>
          </cell>
          <cell r="F5855">
            <v>1995</v>
          </cell>
          <cell r="I5855" t="str">
            <v>плоская</v>
          </cell>
          <cell r="J5855" t="str">
            <v>ГАЗ</v>
          </cell>
          <cell r="K5855" t="str">
            <v>имеется</v>
          </cell>
          <cell r="L5855">
            <v>10</v>
          </cell>
          <cell r="M5855">
            <v>2</v>
          </cell>
          <cell r="N5855">
            <v>2</v>
          </cell>
          <cell r="O5855">
            <v>2</v>
          </cell>
          <cell r="Q5855">
            <v>4419.8999999999996</v>
          </cell>
          <cell r="R5855">
            <v>3845.7</v>
          </cell>
          <cell r="S5855">
            <v>3845.7</v>
          </cell>
          <cell r="T5855">
            <v>186</v>
          </cell>
        </row>
        <row r="5856">
          <cell r="C5856" t="str">
            <v>город Пермь</v>
          </cell>
          <cell r="D5856" t="str">
            <v>г. Пермь, ул. Красногвардейская, д. 7/2</v>
          </cell>
          <cell r="E5856" t="b">
            <v>1</v>
          </cell>
          <cell r="F5856">
            <v>1995</v>
          </cell>
          <cell r="I5856" t="str">
            <v>плоская</v>
          </cell>
          <cell r="J5856" t="str">
            <v>ГАЗ</v>
          </cell>
          <cell r="K5856" t="str">
            <v>имеется</v>
          </cell>
          <cell r="L5856">
            <v>10</v>
          </cell>
          <cell r="M5856">
            <v>4</v>
          </cell>
          <cell r="N5856">
            <v>4</v>
          </cell>
          <cell r="O5856">
            <v>2</v>
          </cell>
          <cell r="Q5856">
            <v>8904.2999999999993</v>
          </cell>
          <cell r="R5856">
            <v>7709.6</v>
          </cell>
          <cell r="S5856">
            <v>7709.6</v>
          </cell>
          <cell r="T5856">
            <v>341</v>
          </cell>
        </row>
        <row r="5857">
          <cell r="C5857" t="str">
            <v>город Пермь</v>
          </cell>
          <cell r="D5857" t="str">
            <v>г. Пермь, ул. Краснополянская, д. 2</v>
          </cell>
          <cell r="E5857" t="b">
            <v>1</v>
          </cell>
          <cell r="F5857">
            <v>2022</v>
          </cell>
          <cell r="H5857" t="str">
            <v>Из прочих материалов</v>
          </cell>
          <cell r="I5857" t="str">
            <v>плоская</v>
          </cell>
          <cell r="J5857" t="str">
            <v>ГАЗ</v>
          </cell>
          <cell r="K5857" t="str">
            <v>имеется</v>
          </cell>
          <cell r="L5857">
            <v>18</v>
          </cell>
          <cell r="M5857">
            <v>1</v>
          </cell>
          <cell r="N5857">
            <v>2</v>
          </cell>
          <cell r="O5857">
            <v>1</v>
          </cell>
          <cell r="P5857">
            <v>1</v>
          </cell>
          <cell r="Q5857">
            <v>9630.1</v>
          </cell>
          <cell r="R5857">
            <v>6091.7</v>
          </cell>
          <cell r="S5857">
            <v>6091.7</v>
          </cell>
        </row>
        <row r="5858">
          <cell r="C5858" t="str">
            <v>город Пермь</v>
          </cell>
          <cell r="D5858" t="str">
            <v>г. Пермь, ул. Краснополянская, д. 4</v>
          </cell>
          <cell r="E5858" t="b">
            <v>1</v>
          </cell>
          <cell r="F5858">
            <v>1968</v>
          </cell>
          <cell r="H5858" t="str">
            <v>Панели</v>
          </cell>
          <cell r="L5858">
            <v>5</v>
          </cell>
          <cell r="M5858">
            <v>6</v>
          </cell>
          <cell r="Q5858">
            <v>4445</v>
          </cell>
          <cell r="R5858">
            <v>4264.75</v>
          </cell>
          <cell r="S5858">
            <v>4264.75</v>
          </cell>
          <cell r="T5858">
            <v>252</v>
          </cell>
        </row>
        <row r="5859">
          <cell r="C5859" t="str">
            <v>город Пермь</v>
          </cell>
          <cell r="D5859" t="str">
            <v>г. Пермь, ул. Краснополянская, д. 5</v>
          </cell>
          <cell r="E5859" t="b">
            <v>1</v>
          </cell>
          <cell r="F5859">
            <v>1968</v>
          </cell>
          <cell r="H5859" t="str">
            <v>Панель</v>
          </cell>
          <cell r="L5859">
            <v>5</v>
          </cell>
          <cell r="M5859">
            <v>6</v>
          </cell>
          <cell r="Q5859">
            <v>4428.3999999999996</v>
          </cell>
          <cell r="R5859">
            <v>4428.3999999999996</v>
          </cell>
          <cell r="S5859">
            <v>4428.3999999999996</v>
          </cell>
          <cell r="T5859">
            <v>241</v>
          </cell>
        </row>
        <row r="5860">
          <cell r="C5860" t="str">
            <v>город Пермь</v>
          </cell>
          <cell r="D5860" t="str">
            <v>г. Пермь, ул. Краснополянская, д. 6</v>
          </cell>
          <cell r="E5860" t="b">
            <v>1</v>
          </cell>
          <cell r="F5860">
            <v>1958</v>
          </cell>
          <cell r="H5860" t="str">
            <v>Кирпич</v>
          </cell>
          <cell r="L5860">
            <v>2</v>
          </cell>
          <cell r="M5860">
            <v>6</v>
          </cell>
          <cell r="Q5860">
            <v>632.70000000000005</v>
          </cell>
          <cell r="R5860">
            <v>589.29999999999995</v>
          </cell>
          <cell r="S5860">
            <v>589.29999999999995</v>
          </cell>
          <cell r="T5860">
            <v>45</v>
          </cell>
        </row>
        <row r="5861">
          <cell r="C5861" t="str">
            <v>город Пермь</v>
          </cell>
          <cell r="D5861" t="str">
            <v>г. Пермь, ул. Краснополянская, д. 9</v>
          </cell>
          <cell r="E5861" t="b">
            <v>1</v>
          </cell>
          <cell r="F5861">
            <v>1962</v>
          </cell>
          <cell r="H5861" t="str">
            <v>Кирпич</v>
          </cell>
          <cell r="L5861">
            <v>5</v>
          </cell>
          <cell r="M5861">
            <v>5</v>
          </cell>
          <cell r="Q5861">
            <v>4358.7</v>
          </cell>
          <cell r="R5861">
            <v>4033.1</v>
          </cell>
          <cell r="S5861">
            <v>4033.1</v>
          </cell>
          <cell r="T5861">
            <v>201</v>
          </cell>
        </row>
        <row r="5862">
          <cell r="C5862" t="str">
            <v>город Пермь</v>
          </cell>
          <cell r="D5862" t="str">
            <v>г. Пермь, ул. Краснополянская, д. 10</v>
          </cell>
          <cell r="E5862" t="b">
            <v>1</v>
          </cell>
          <cell r="F5862">
            <v>1963</v>
          </cell>
          <cell r="H5862" t="str">
            <v>Кирпич</v>
          </cell>
          <cell r="L5862">
            <v>5</v>
          </cell>
          <cell r="M5862">
            <v>2</v>
          </cell>
          <cell r="Q5862">
            <v>1764.3</v>
          </cell>
          <cell r="R5862">
            <v>1619.2</v>
          </cell>
          <cell r="S5862">
            <v>1341.3</v>
          </cell>
          <cell r="T5862">
            <v>91</v>
          </cell>
        </row>
        <row r="5863">
          <cell r="C5863" t="str">
            <v>город Пермь</v>
          </cell>
          <cell r="D5863" t="str">
            <v>г. Пермь, ул. Краснополянская, д. 11</v>
          </cell>
          <cell r="E5863" t="b">
            <v>1</v>
          </cell>
          <cell r="F5863">
            <v>1962</v>
          </cell>
          <cell r="H5863" t="str">
            <v>Кирпич</v>
          </cell>
          <cell r="L5863">
            <v>5</v>
          </cell>
          <cell r="M5863">
            <v>2</v>
          </cell>
          <cell r="Q5863">
            <v>1611.2</v>
          </cell>
          <cell r="R5863">
            <v>1610.7</v>
          </cell>
          <cell r="S5863">
            <v>1539.2</v>
          </cell>
          <cell r="T5863">
            <v>80</v>
          </cell>
        </row>
        <row r="5864">
          <cell r="C5864" t="str">
            <v>город Пермь</v>
          </cell>
          <cell r="D5864" t="str">
            <v>г. Пермь, ул. Краснополянская, д. 12</v>
          </cell>
          <cell r="E5864" t="b">
            <v>1</v>
          </cell>
          <cell r="F5864">
            <v>1963</v>
          </cell>
          <cell r="H5864" t="str">
            <v>Кирпич</v>
          </cell>
          <cell r="L5864">
            <v>5</v>
          </cell>
          <cell r="M5864">
            <v>6</v>
          </cell>
          <cell r="Q5864">
            <v>5025.5</v>
          </cell>
          <cell r="R5864">
            <v>4845.25</v>
          </cell>
          <cell r="S5864">
            <v>4687.05</v>
          </cell>
          <cell r="T5864">
            <v>243</v>
          </cell>
        </row>
        <row r="5865">
          <cell r="C5865" t="str">
            <v>город Пермь</v>
          </cell>
          <cell r="D5865" t="str">
            <v>г. Пермь, ул. Краснополянская, д. 15</v>
          </cell>
          <cell r="E5865" t="b">
            <v>1</v>
          </cell>
          <cell r="F5865">
            <v>1961</v>
          </cell>
          <cell r="H5865" t="str">
            <v>Кирпич</v>
          </cell>
          <cell r="L5865">
            <v>5</v>
          </cell>
          <cell r="M5865">
            <v>2</v>
          </cell>
          <cell r="Q5865">
            <v>1572.9</v>
          </cell>
          <cell r="R5865">
            <v>1504.7</v>
          </cell>
          <cell r="S5865">
            <v>1504.7</v>
          </cell>
          <cell r="T5865">
            <v>83</v>
          </cell>
        </row>
        <row r="5866">
          <cell r="C5866" t="str">
            <v>город Пермь</v>
          </cell>
          <cell r="D5866" t="str">
            <v>г. Пермь, ул. Краснополянская, д. 21</v>
          </cell>
          <cell r="E5866" t="b">
            <v>1</v>
          </cell>
          <cell r="F5866">
            <v>2020</v>
          </cell>
          <cell r="I5866" t="str">
            <v>скатная</v>
          </cell>
          <cell r="K5866" t="str">
            <v>не имеется</v>
          </cell>
          <cell r="L5866">
            <v>5</v>
          </cell>
          <cell r="M5866">
            <v>5</v>
          </cell>
          <cell r="Q5866">
            <v>14184</v>
          </cell>
          <cell r="R5866">
            <v>9870.7999999999993</v>
          </cell>
          <cell r="S5866">
            <v>474</v>
          </cell>
          <cell r="T5866">
            <v>201</v>
          </cell>
        </row>
        <row r="5867">
          <cell r="C5867" t="str">
            <v>город Пермь</v>
          </cell>
          <cell r="D5867" t="str">
            <v>г. Пермь, ул. Краснополянская, д. 26</v>
          </cell>
          <cell r="E5867" t="b">
            <v>1</v>
          </cell>
          <cell r="F5867">
            <v>1957</v>
          </cell>
          <cell r="H5867" t="str">
            <v>Кирпич</v>
          </cell>
          <cell r="L5867">
            <v>3</v>
          </cell>
          <cell r="M5867">
            <v>4</v>
          </cell>
          <cell r="Q5867">
            <v>1958.7</v>
          </cell>
          <cell r="R5867">
            <v>1686.3</v>
          </cell>
          <cell r="S5867">
            <v>1455.4</v>
          </cell>
          <cell r="T5867">
            <v>96</v>
          </cell>
        </row>
        <row r="5868">
          <cell r="C5868" t="str">
            <v>город Пермь</v>
          </cell>
          <cell r="D5868" t="str">
            <v>г. Пермь, ул. Краснополянская, д. 28</v>
          </cell>
          <cell r="E5868" t="b">
            <v>1</v>
          </cell>
          <cell r="F5868">
            <v>1967</v>
          </cell>
          <cell r="I5868" t="str">
            <v>скатная</v>
          </cell>
          <cell r="K5868" t="str">
            <v>имеется</v>
          </cell>
          <cell r="L5868">
            <v>2</v>
          </cell>
          <cell r="M5868">
            <v>5</v>
          </cell>
          <cell r="Q5868">
            <v>3969.3</v>
          </cell>
          <cell r="R5868">
            <v>2611.4</v>
          </cell>
          <cell r="S5868">
            <v>526.6</v>
          </cell>
          <cell r="T5868">
            <v>30</v>
          </cell>
        </row>
        <row r="5869">
          <cell r="C5869" t="str">
            <v>город Пермь</v>
          </cell>
          <cell r="D5869" t="str">
            <v>г. Пермь, ул. Краснополянская, д. 30</v>
          </cell>
          <cell r="E5869" t="b">
            <v>1</v>
          </cell>
          <cell r="F5869">
            <v>1966</v>
          </cell>
          <cell r="H5869" t="str">
            <v>Панель</v>
          </cell>
          <cell r="L5869">
            <v>5</v>
          </cell>
          <cell r="M5869">
            <v>4</v>
          </cell>
          <cell r="Q5869">
            <v>3561.9</v>
          </cell>
          <cell r="R5869">
            <v>3533.7</v>
          </cell>
          <cell r="S5869">
            <v>3533.7</v>
          </cell>
          <cell r="T5869">
            <v>188</v>
          </cell>
        </row>
        <row r="5870">
          <cell r="C5870" t="str">
            <v>город Пермь</v>
          </cell>
          <cell r="D5870" t="str">
            <v>г. Пермь, ул. Краснополянская, д. 32</v>
          </cell>
          <cell r="E5870" t="b">
            <v>1</v>
          </cell>
          <cell r="F5870">
            <v>1966</v>
          </cell>
          <cell r="H5870" t="str">
            <v>Панели</v>
          </cell>
          <cell r="L5870">
            <v>5</v>
          </cell>
          <cell r="M5870">
            <v>4</v>
          </cell>
          <cell r="Q5870">
            <v>3572</v>
          </cell>
          <cell r="R5870">
            <v>3391.75</v>
          </cell>
          <cell r="S5870">
            <v>3391.75</v>
          </cell>
          <cell r="T5870">
            <v>172</v>
          </cell>
        </row>
        <row r="5871">
          <cell r="C5871" t="str">
            <v>город Пермь</v>
          </cell>
          <cell r="D5871" t="str">
            <v>г. Пермь, ул. Краснополянская, д. 34</v>
          </cell>
          <cell r="E5871" t="b">
            <v>1</v>
          </cell>
          <cell r="F5871">
            <v>2022</v>
          </cell>
          <cell r="H5871" t="str">
            <v>Монолит-кирпич</v>
          </cell>
          <cell r="I5871" t="str">
            <v>плоская</v>
          </cell>
          <cell r="L5871">
            <v>21</v>
          </cell>
          <cell r="M5871">
            <v>1</v>
          </cell>
          <cell r="N5871">
            <v>3</v>
          </cell>
          <cell r="O5871">
            <v>3</v>
          </cell>
          <cell r="Q5871">
            <v>11655.1</v>
          </cell>
          <cell r="R5871">
            <v>11655.1</v>
          </cell>
        </row>
        <row r="5872">
          <cell r="C5872" t="str">
            <v>город Пермь</v>
          </cell>
          <cell r="D5872" t="str">
            <v>г. Пермь, ул. Краснослудская, д. 8</v>
          </cell>
          <cell r="E5872" t="b">
            <v>1</v>
          </cell>
          <cell r="F5872">
            <v>1998</v>
          </cell>
          <cell r="I5872" t="str">
            <v>плоская</v>
          </cell>
          <cell r="K5872" t="str">
            <v>имеется</v>
          </cell>
          <cell r="L5872">
            <v>9</v>
          </cell>
          <cell r="M5872">
            <v>3</v>
          </cell>
          <cell r="N5872">
            <v>3</v>
          </cell>
          <cell r="O5872">
            <v>3</v>
          </cell>
          <cell r="Q5872">
            <v>6169.5</v>
          </cell>
          <cell r="R5872">
            <v>6169.5</v>
          </cell>
          <cell r="S5872">
            <v>6169.5</v>
          </cell>
          <cell r="T5872">
            <v>258</v>
          </cell>
        </row>
        <row r="5873">
          <cell r="C5873" t="str">
            <v>город Пермь</v>
          </cell>
          <cell r="D5873" t="str">
            <v>г. Пермь, ул. Краснослудская, д. 9</v>
          </cell>
          <cell r="E5873" t="b">
            <v>1</v>
          </cell>
          <cell r="F5873">
            <v>1994</v>
          </cell>
          <cell r="I5873" t="str">
            <v>плоская</v>
          </cell>
          <cell r="K5873" t="str">
            <v>имеется</v>
          </cell>
          <cell r="L5873">
            <v>5</v>
          </cell>
          <cell r="M5873">
            <v>1</v>
          </cell>
          <cell r="Q5873">
            <v>2459.1</v>
          </cell>
          <cell r="R5873">
            <v>2437.6</v>
          </cell>
          <cell r="S5873">
            <v>2340.6999999999998</v>
          </cell>
          <cell r="T5873">
            <v>115</v>
          </cell>
        </row>
        <row r="5874">
          <cell r="C5874" t="str">
            <v>город Пермь</v>
          </cell>
          <cell r="D5874" t="str">
            <v>г. Пермь, ул. Краснослудская, д. 13</v>
          </cell>
          <cell r="E5874" t="b">
            <v>1</v>
          </cell>
          <cell r="F5874">
            <v>1992</v>
          </cell>
          <cell r="H5874" t="str">
            <v>Панель</v>
          </cell>
          <cell r="L5874">
            <v>5</v>
          </cell>
          <cell r="M5874">
            <v>1</v>
          </cell>
          <cell r="Q5874">
            <v>2482.5</v>
          </cell>
          <cell r="R5874">
            <v>2193.9</v>
          </cell>
          <cell r="S5874">
            <v>2193.9</v>
          </cell>
          <cell r="T5874">
            <v>164</v>
          </cell>
        </row>
        <row r="5875">
          <cell r="C5875" t="str">
            <v>город Пермь</v>
          </cell>
          <cell r="D5875" t="str">
            <v>г. Пермь, ул. Краснослудская, д. 17</v>
          </cell>
          <cell r="E5875" t="b">
            <v>1</v>
          </cell>
          <cell r="F5875">
            <v>1990</v>
          </cell>
          <cell r="H5875" t="str">
            <v>Панель</v>
          </cell>
          <cell r="L5875">
            <v>5</v>
          </cell>
          <cell r="M5875">
            <v>1</v>
          </cell>
          <cell r="Q5875">
            <v>2911.11</v>
          </cell>
          <cell r="R5875">
            <v>1927.76</v>
          </cell>
          <cell r="S5875">
            <v>1927.76</v>
          </cell>
          <cell r="T5875">
            <v>183</v>
          </cell>
        </row>
        <row r="5876">
          <cell r="C5876" t="str">
            <v>город Пермь</v>
          </cell>
          <cell r="D5876" t="str">
            <v>г. Пермь, ул. Краснофлотская, д. 11</v>
          </cell>
          <cell r="E5876" t="b">
            <v>1</v>
          </cell>
          <cell r="F5876">
            <v>2013</v>
          </cell>
          <cell r="I5876" t="str">
            <v>скатная</v>
          </cell>
          <cell r="K5876" t="str">
            <v>имеется</v>
          </cell>
          <cell r="L5876">
            <v>16</v>
          </cell>
          <cell r="M5876">
            <v>2</v>
          </cell>
          <cell r="N5876">
            <v>4</v>
          </cell>
          <cell r="Q5876">
            <v>13227.6</v>
          </cell>
          <cell r="R5876">
            <v>9188.7000000000007</v>
          </cell>
          <cell r="S5876">
            <v>938.1</v>
          </cell>
          <cell r="T5876">
            <v>198</v>
          </cell>
        </row>
        <row r="5877">
          <cell r="C5877" t="str">
            <v>город Пермь</v>
          </cell>
          <cell r="D5877" t="str">
            <v>г. Пермь, ул. Краснофлотская, д. 14</v>
          </cell>
          <cell r="E5877" t="b">
            <v>1</v>
          </cell>
          <cell r="F5877">
            <v>1965</v>
          </cell>
          <cell r="H5877" t="str">
            <v>Панель</v>
          </cell>
          <cell r="L5877">
            <v>5</v>
          </cell>
          <cell r="M5877">
            <v>4</v>
          </cell>
          <cell r="Q5877">
            <v>3539.2</v>
          </cell>
          <cell r="R5877">
            <v>3539.2</v>
          </cell>
          <cell r="S5877">
            <v>3539.2</v>
          </cell>
          <cell r="T5877">
            <v>137</v>
          </cell>
        </row>
        <row r="5878">
          <cell r="C5878" t="str">
            <v>город Пермь</v>
          </cell>
          <cell r="D5878" t="str">
            <v>г. Пермь, ул. Краснофлотская, д. 15</v>
          </cell>
          <cell r="E5878" t="b">
            <v>1</v>
          </cell>
          <cell r="F5878">
            <v>1959</v>
          </cell>
          <cell r="H5878" t="str">
            <v>Кирпич</v>
          </cell>
          <cell r="L5878">
            <v>3</v>
          </cell>
          <cell r="M5878">
            <v>4</v>
          </cell>
          <cell r="Q5878">
            <v>4682</v>
          </cell>
          <cell r="R5878">
            <v>2662</v>
          </cell>
          <cell r="S5878">
            <v>2114.1999999999998</v>
          </cell>
          <cell r="T5878">
            <v>62</v>
          </cell>
        </row>
        <row r="5879">
          <cell r="C5879" t="str">
            <v>город Пермь</v>
          </cell>
          <cell r="D5879" t="str">
            <v>г. Пермь, ул. Краснофлотская, д. 16</v>
          </cell>
          <cell r="E5879" t="b">
            <v>1</v>
          </cell>
          <cell r="F5879">
            <v>1965</v>
          </cell>
          <cell r="H5879" t="str">
            <v>Панель</v>
          </cell>
          <cell r="L5879">
            <v>5</v>
          </cell>
          <cell r="M5879">
            <v>4</v>
          </cell>
          <cell r="Q5879">
            <v>3553.8</v>
          </cell>
          <cell r="R5879">
            <v>3553.8</v>
          </cell>
          <cell r="S5879">
            <v>3553.8</v>
          </cell>
          <cell r="T5879">
            <v>149</v>
          </cell>
        </row>
        <row r="5880">
          <cell r="C5880" t="str">
            <v>город Пермь</v>
          </cell>
          <cell r="D5880" t="str">
            <v>г. Пермь, ул. Краснофлотская, д. 18</v>
          </cell>
          <cell r="E5880" t="b">
            <v>1</v>
          </cell>
          <cell r="F5880">
            <v>1984</v>
          </cell>
          <cell r="H5880" t="str">
            <v>Кирпич</v>
          </cell>
          <cell r="L5880">
            <v>5</v>
          </cell>
          <cell r="M5880">
            <v>6</v>
          </cell>
          <cell r="Q5880">
            <v>5284.4</v>
          </cell>
          <cell r="R5880">
            <v>4770.8999999999996</v>
          </cell>
          <cell r="S5880">
            <v>4076.1</v>
          </cell>
          <cell r="T5880">
            <v>143</v>
          </cell>
        </row>
        <row r="5881">
          <cell r="C5881" t="str">
            <v>город Пермь</v>
          </cell>
          <cell r="D5881" t="str">
            <v>г. Пермь, ул. Краснофлотская, д. 25</v>
          </cell>
          <cell r="E5881" t="b">
            <v>1</v>
          </cell>
          <cell r="F5881">
            <v>1971</v>
          </cell>
          <cell r="H5881" t="str">
            <v>Панель</v>
          </cell>
          <cell r="L5881">
            <v>5</v>
          </cell>
          <cell r="M5881">
            <v>8</v>
          </cell>
          <cell r="Q5881">
            <v>5688</v>
          </cell>
          <cell r="R5881">
            <v>5631.8</v>
          </cell>
          <cell r="S5881">
            <v>5587.3</v>
          </cell>
          <cell r="T5881">
            <v>262</v>
          </cell>
        </row>
        <row r="5882">
          <cell r="C5882" t="str">
            <v>город Пермь</v>
          </cell>
          <cell r="D5882" t="str">
            <v>г. Пермь, ул. Краснофлотская, д. 28</v>
          </cell>
          <cell r="E5882" t="b">
            <v>1</v>
          </cell>
          <cell r="F5882">
            <v>2012</v>
          </cell>
          <cell r="H5882" t="str">
            <v>Кирпич</v>
          </cell>
          <cell r="L5882">
            <v>15</v>
          </cell>
          <cell r="M5882">
            <v>8</v>
          </cell>
          <cell r="N5882">
            <v>16</v>
          </cell>
          <cell r="O5882">
            <v>8</v>
          </cell>
          <cell r="P5882">
            <v>8</v>
          </cell>
          <cell r="Q5882">
            <v>38534.199999999997</v>
          </cell>
          <cell r="R5882">
            <v>29718.1</v>
          </cell>
          <cell r="S5882">
            <v>27053.1</v>
          </cell>
          <cell r="T5882">
            <v>1176</v>
          </cell>
        </row>
        <row r="5883">
          <cell r="C5883" t="str">
            <v>город Пермь</v>
          </cell>
          <cell r="D5883" t="str">
            <v>г. Пермь, ул. Краснофлотская, д. 31</v>
          </cell>
          <cell r="E5883" t="b">
            <v>1</v>
          </cell>
          <cell r="F5883">
            <v>2006</v>
          </cell>
          <cell r="H5883" t="str">
            <v>Кирпич</v>
          </cell>
          <cell r="L5883">
            <v>11</v>
          </cell>
          <cell r="M5883">
            <v>4</v>
          </cell>
          <cell r="N5883">
            <v>4</v>
          </cell>
          <cell r="O5883">
            <v>4</v>
          </cell>
          <cell r="Q5883">
            <v>13132.9</v>
          </cell>
          <cell r="R5883">
            <v>9816.5</v>
          </cell>
          <cell r="S5883">
            <v>8860.7000000000007</v>
          </cell>
          <cell r="T5883">
            <v>488</v>
          </cell>
        </row>
        <row r="5884">
          <cell r="C5884" t="str">
            <v>город Пермь</v>
          </cell>
          <cell r="D5884" t="str">
            <v>г. Пермь, ул. Краснофлотская, д. 32</v>
          </cell>
          <cell r="E5884" t="b">
            <v>1</v>
          </cell>
          <cell r="F5884">
            <v>1971</v>
          </cell>
          <cell r="H5884" t="str">
            <v>Кирпич</v>
          </cell>
          <cell r="L5884">
            <v>5</v>
          </cell>
          <cell r="M5884">
            <v>2</v>
          </cell>
          <cell r="Q5884">
            <v>2740.7</v>
          </cell>
          <cell r="R5884">
            <v>2371.6999999999998</v>
          </cell>
          <cell r="S5884">
            <v>1823</v>
          </cell>
          <cell r="T5884">
            <v>176</v>
          </cell>
        </row>
        <row r="5885">
          <cell r="C5885" t="str">
            <v>город Пермь</v>
          </cell>
          <cell r="D5885" t="str">
            <v>г. Пермь, ул. Краснофлотская, д. 33</v>
          </cell>
          <cell r="E5885" t="b">
            <v>1</v>
          </cell>
          <cell r="F5885">
            <v>2008</v>
          </cell>
          <cell r="H5885" t="str">
            <v>Кирпич</v>
          </cell>
          <cell r="L5885">
            <v>18</v>
          </cell>
          <cell r="M5885">
            <v>1</v>
          </cell>
          <cell r="N5885">
            <v>2</v>
          </cell>
          <cell r="O5885">
            <v>1</v>
          </cell>
          <cell r="P5885">
            <v>1</v>
          </cell>
          <cell r="Q5885">
            <v>9264.5</v>
          </cell>
          <cell r="R5885">
            <v>7771.8</v>
          </cell>
          <cell r="S5885">
            <v>6584.3</v>
          </cell>
        </row>
        <row r="5886">
          <cell r="C5886" t="str">
            <v>город Пермь</v>
          </cell>
          <cell r="D5886" t="str">
            <v>г. Пермь, ул. Краснофлотская, д. 36</v>
          </cell>
          <cell r="E5886" t="b">
            <v>1</v>
          </cell>
          <cell r="F5886">
            <v>1987</v>
          </cell>
          <cell r="H5886" t="str">
            <v>Панель</v>
          </cell>
          <cell r="L5886">
            <v>10</v>
          </cell>
          <cell r="M5886">
            <v>3</v>
          </cell>
          <cell r="N5886">
            <v>3</v>
          </cell>
          <cell r="O5886">
            <v>3</v>
          </cell>
          <cell r="Q5886">
            <v>6614.8</v>
          </cell>
          <cell r="R5886">
            <v>4068.7999999999997</v>
          </cell>
          <cell r="S5886">
            <v>4036.7</v>
          </cell>
          <cell r="T5886">
            <v>259</v>
          </cell>
        </row>
        <row r="5887">
          <cell r="C5887" t="str">
            <v>город Пермь</v>
          </cell>
          <cell r="D5887" t="str">
            <v>г. Пермь, ул. Краснофлотская, д. 38</v>
          </cell>
          <cell r="E5887" t="b">
            <v>1</v>
          </cell>
          <cell r="F5887">
            <v>1985</v>
          </cell>
          <cell r="H5887" t="str">
            <v>Панели</v>
          </cell>
          <cell r="L5887">
            <v>9</v>
          </cell>
          <cell r="M5887">
            <v>3</v>
          </cell>
          <cell r="N5887">
            <v>3</v>
          </cell>
          <cell r="O5887">
            <v>3</v>
          </cell>
          <cell r="Q5887">
            <v>5787.5</v>
          </cell>
          <cell r="R5887">
            <v>5787.5</v>
          </cell>
          <cell r="S5887">
            <v>5726.5</v>
          </cell>
          <cell r="T5887">
            <v>305</v>
          </cell>
        </row>
        <row r="5888">
          <cell r="C5888" t="str">
            <v>город Пермь</v>
          </cell>
          <cell r="D5888" t="str">
            <v>г. Пермь, ул. Краснофлотская, д. 40</v>
          </cell>
          <cell r="E5888" t="b">
            <v>1</v>
          </cell>
          <cell r="F5888">
            <v>1987</v>
          </cell>
          <cell r="H5888" t="str">
            <v>Панель</v>
          </cell>
          <cell r="L5888">
            <v>10</v>
          </cell>
          <cell r="M5888">
            <v>3</v>
          </cell>
          <cell r="N5888">
            <v>3</v>
          </cell>
          <cell r="O5888">
            <v>3</v>
          </cell>
          <cell r="Q5888">
            <v>6632.8</v>
          </cell>
          <cell r="R5888">
            <v>4093.6</v>
          </cell>
          <cell r="S5888">
            <v>4093.6</v>
          </cell>
          <cell r="T5888">
            <v>280</v>
          </cell>
        </row>
        <row r="5889">
          <cell r="C5889" t="str">
            <v>город Пермь</v>
          </cell>
          <cell r="D5889" t="str">
            <v>г. Пермь, ул. Краснофлотская, д. 11/2</v>
          </cell>
          <cell r="E5889" t="b">
            <v>1</v>
          </cell>
          <cell r="F5889">
            <v>2012</v>
          </cell>
          <cell r="H5889" t="str">
            <v>Кирпич</v>
          </cell>
          <cell r="L5889">
            <v>17</v>
          </cell>
          <cell r="M5889">
            <v>2</v>
          </cell>
          <cell r="N5889">
            <v>4</v>
          </cell>
          <cell r="O5889">
            <v>2</v>
          </cell>
          <cell r="P5889">
            <v>2</v>
          </cell>
          <cell r="Q5889">
            <v>13251.2</v>
          </cell>
          <cell r="R5889">
            <v>9752.6</v>
          </cell>
          <cell r="S5889">
            <v>9258.9</v>
          </cell>
        </row>
        <row r="5890">
          <cell r="C5890" t="str">
            <v>город Пермь</v>
          </cell>
          <cell r="D5890" t="str">
            <v>г. Пермь, ул. Краснофлотская, д. 14А</v>
          </cell>
          <cell r="E5890" t="b">
            <v>1</v>
          </cell>
          <cell r="F5890">
            <v>1965</v>
          </cell>
          <cell r="H5890" t="str">
            <v>Панель</v>
          </cell>
          <cell r="L5890">
            <v>5</v>
          </cell>
          <cell r="M5890">
            <v>3</v>
          </cell>
          <cell r="Q5890">
            <v>2607.6999999999998</v>
          </cell>
          <cell r="R5890">
            <v>2607.6999999999998</v>
          </cell>
          <cell r="S5890">
            <v>2607.6999999999998</v>
          </cell>
          <cell r="T5890">
            <v>100</v>
          </cell>
        </row>
        <row r="5891">
          <cell r="C5891" t="str">
            <v>город Пермь</v>
          </cell>
          <cell r="D5891" t="str">
            <v>г. Пермь, ул. Краснофлотская, д. 29А</v>
          </cell>
          <cell r="E5891" t="b">
            <v>1</v>
          </cell>
          <cell r="F5891">
            <v>2015</v>
          </cell>
          <cell r="I5891" t="str">
            <v>плоская</v>
          </cell>
          <cell r="K5891" t="str">
            <v>имеется</v>
          </cell>
          <cell r="L5891">
            <v>12</v>
          </cell>
          <cell r="M5891">
            <v>1</v>
          </cell>
          <cell r="N5891">
            <v>2</v>
          </cell>
          <cell r="Q5891">
            <v>3997.2</v>
          </cell>
          <cell r="R5891">
            <v>2659.2</v>
          </cell>
          <cell r="S5891">
            <v>1081.3</v>
          </cell>
        </row>
        <row r="5892">
          <cell r="C5892" t="str">
            <v>город Пермь</v>
          </cell>
          <cell r="D5892" t="str">
            <v>г. Пермь, ул. Краснофлотская, д. 30А</v>
          </cell>
          <cell r="E5892" t="b">
            <v>1</v>
          </cell>
          <cell r="F5892">
            <v>1970</v>
          </cell>
          <cell r="H5892" t="str">
            <v>Кирпич</v>
          </cell>
          <cell r="L5892">
            <v>5</v>
          </cell>
          <cell r="M5892">
            <v>4</v>
          </cell>
          <cell r="Q5892">
            <v>3331.3</v>
          </cell>
          <cell r="R5892">
            <v>3331.3</v>
          </cell>
          <cell r="S5892">
            <v>3331.3</v>
          </cell>
          <cell r="T5892">
            <v>172</v>
          </cell>
        </row>
        <row r="5893">
          <cell r="C5893" t="str">
            <v>город Пермь</v>
          </cell>
          <cell r="D5893" t="str">
            <v>г. Пермь, ул. Краснофлотская, д. 30Б</v>
          </cell>
          <cell r="E5893" t="b">
            <v>1</v>
          </cell>
          <cell r="F5893">
            <v>2021</v>
          </cell>
          <cell r="H5893" t="str">
            <v>бетонные, смешанные</v>
          </cell>
          <cell r="I5893" t="str">
            <v>плоская</v>
          </cell>
          <cell r="K5893" t="str">
            <v>имеется</v>
          </cell>
          <cell r="L5893">
            <v>21</v>
          </cell>
          <cell r="M5893">
            <v>1</v>
          </cell>
          <cell r="N5893">
            <v>2</v>
          </cell>
          <cell r="O5893">
            <v>1</v>
          </cell>
          <cell r="P5893">
            <v>1</v>
          </cell>
          <cell r="Q5893">
            <v>4875.3</v>
          </cell>
          <cell r="R5893">
            <v>3621.8</v>
          </cell>
          <cell r="S5893">
            <v>3572.4</v>
          </cell>
        </row>
        <row r="5894">
          <cell r="C5894" t="str">
            <v>город Пермь</v>
          </cell>
          <cell r="D5894" t="str">
            <v>г. Пермь, ул. Краснофлотская, д. 35/1</v>
          </cell>
          <cell r="E5894" t="b">
            <v>1</v>
          </cell>
          <cell r="F5894">
            <v>1984</v>
          </cell>
          <cell r="H5894" t="str">
            <v>Панель</v>
          </cell>
          <cell r="L5894">
            <v>9</v>
          </cell>
          <cell r="M5894">
            <v>4</v>
          </cell>
          <cell r="N5894">
            <v>4</v>
          </cell>
          <cell r="O5894">
            <v>4</v>
          </cell>
          <cell r="Q5894">
            <v>7579.9</v>
          </cell>
          <cell r="R5894">
            <v>7579.9</v>
          </cell>
          <cell r="S5894">
            <v>7536.9</v>
          </cell>
          <cell r="T5894">
            <v>427</v>
          </cell>
        </row>
        <row r="5895">
          <cell r="C5895" t="str">
            <v>город Пермь</v>
          </cell>
          <cell r="D5895" t="str">
            <v>г. Пермь, ул. Краснофлотская, д. 40А</v>
          </cell>
          <cell r="E5895" t="b">
            <v>1</v>
          </cell>
          <cell r="F5895">
            <v>2001</v>
          </cell>
          <cell r="I5895" t="str">
            <v>плоская</v>
          </cell>
          <cell r="K5895" t="str">
            <v>имеется</v>
          </cell>
          <cell r="L5895">
            <v>10</v>
          </cell>
          <cell r="M5895">
            <v>1</v>
          </cell>
          <cell r="N5895">
            <v>1</v>
          </cell>
          <cell r="Q5895">
            <v>4217.3</v>
          </cell>
          <cell r="R5895">
            <v>3347.2</v>
          </cell>
          <cell r="S5895">
            <v>411.5</v>
          </cell>
          <cell r="T5895">
            <v>72</v>
          </cell>
        </row>
        <row r="5896">
          <cell r="C5896" t="str">
            <v>город Пермь</v>
          </cell>
          <cell r="D5896" t="str">
            <v>г. Пермь, ул. Красные Казармы, д. 7</v>
          </cell>
          <cell r="E5896" t="b">
            <v>1</v>
          </cell>
          <cell r="F5896">
            <v>1913</v>
          </cell>
          <cell r="H5896" t="str">
            <v>Крупные блоки</v>
          </cell>
          <cell r="L5896">
            <v>3</v>
          </cell>
          <cell r="M5896">
            <v>2</v>
          </cell>
          <cell r="Q5896">
            <v>1248.4000000000001</v>
          </cell>
          <cell r="R5896">
            <v>1105.7</v>
          </cell>
          <cell r="S5896">
            <v>1026.0899999999999</v>
          </cell>
          <cell r="T5896">
            <v>34</v>
          </cell>
        </row>
        <row r="5897">
          <cell r="C5897" t="str">
            <v>город Пермь</v>
          </cell>
          <cell r="D5897" t="str">
            <v>г. Пермь, ул. Красные Казармы, д. 8</v>
          </cell>
          <cell r="E5897" t="b">
            <v>1</v>
          </cell>
          <cell r="F5897">
            <v>1913</v>
          </cell>
          <cell r="H5897" t="str">
            <v>Кирпич</v>
          </cell>
          <cell r="L5897">
            <v>3</v>
          </cell>
          <cell r="M5897">
            <v>2</v>
          </cell>
          <cell r="Q5897">
            <v>1256.0999999999999</v>
          </cell>
          <cell r="R5897">
            <v>1074.9000000000001</v>
          </cell>
          <cell r="S5897">
            <v>730.93</v>
          </cell>
          <cell r="T5897">
            <v>60</v>
          </cell>
        </row>
        <row r="5898">
          <cell r="C5898" t="str">
            <v>город Пермь</v>
          </cell>
          <cell r="D5898" t="str">
            <v>г. Пермь, ул. Красные Казармы, д. 10</v>
          </cell>
          <cell r="E5898" t="b">
            <v>1</v>
          </cell>
          <cell r="F5898">
            <v>1913</v>
          </cell>
          <cell r="H5898" t="str">
            <v>Кирпич</v>
          </cell>
          <cell r="L5898">
            <v>3</v>
          </cell>
          <cell r="M5898">
            <v>2</v>
          </cell>
          <cell r="Q5898">
            <v>676</v>
          </cell>
          <cell r="R5898">
            <v>566.20000000000005</v>
          </cell>
          <cell r="S5898">
            <v>464.28</v>
          </cell>
          <cell r="T5898">
            <v>23</v>
          </cell>
        </row>
        <row r="5899">
          <cell r="C5899" t="str">
            <v>город Пермь</v>
          </cell>
          <cell r="D5899" t="str">
            <v>г. Пермь, ул. Красные Казармы, д. 64</v>
          </cell>
          <cell r="E5899" t="b">
            <v>1</v>
          </cell>
          <cell r="F5899">
            <v>2018</v>
          </cell>
          <cell r="I5899" t="str">
            <v>плоская</v>
          </cell>
          <cell r="K5899" t="str">
            <v>имеется</v>
          </cell>
          <cell r="L5899">
            <v>25</v>
          </cell>
          <cell r="M5899">
            <v>4</v>
          </cell>
          <cell r="Q5899">
            <v>38200</v>
          </cell>
          <cell r="T5899">
            <v>1211</v>
          </cell>
        </row>
        <row r="5900">
          <cell r="C5900" t="str">
            <v>город Пермь</v>
          </cell>
          <cell r="D5900" t="str">
            <v>г. Пермь, ул. Красные Казармы, д. 67</v>
          </cell>
          <cell r="E5900" t="b">
            <v>1</v>
          </cell>
          <cell r="F5900">
            <v>2018</v>
          </cell>
          <cell r="I5900" t="str">
            <v>плоская</v>
          </cell>
          <cell r="K5900" t="str">
            <v>имеется</v>
          </cell>
          <cell r="L5900">
            <v>25</v>
          </cell>
          <cell r="M5900">
            <v>5</v>
          </cell>
          <cell r="Q5900">
            <v>38620</v>
          </cell>
          <cell r="R5900">
            <v>27505.5</v>
          </cell>
          <cell r="S5900">
            <v>24754.95</v>
          </cell>
          <cell r="T5900">
            <v>1169</v>
          </cell>
        </row>
        <row r="5901">
          <cell r="C5901" t="str">
            <v>город Пермь</v>
          </cell>
          <cell r="D5901" t="str">
            <v>г. Пермь, ул. Красные Казармы, д. 68</v>
          </cell>
          <cell r="E5901" t="b">
            <v>1</v>
          </cell>
          <cell r="F5901">
            <v>2018</v>
          </cell>
          <cell r="I5901" t="str">
            <v>плоская</v>
          </cell>
          <cell r="K5901" t="str">
            <v>имеется</v>
          </cell>
          <cell r="L5901">
            <v>25</v>
          </cell>
          <cell r="M5901">
            <v>5</v>
          </cell>
          <cell r="Q5901">
            <v>40001</v>
          </cell>
          <cell r="T5901">
            <v>1313</v>
          </cell>
        </row>
        <row r="5902">
          <cell r="C5902" t="str">
            <v>город Пермь</v>
          </cell>
          <cell r="D5902" t="str">
            <v>г. Пермь, ул. Красные Казармы, д. 69</v>
          </cell>
          <cell r="E5902" t="b">
            <v>1</v>
          </cell>
          <cell r="F5902">
            <v>2019</v>
          </cell>
          <cell r="I5902" t="str">
            <v>плоская</v>
          </cell>
          <cell r="K5902" t="str">
            <v>имеется</v>
          </cell>
          <cell r="L5902">
            <v>25</v>
          </cell>
          <cell r="M5902">
            <v>3</v>
          </cell>
          <cell r="Q5902">
            <v>23746.7</v>
          </cell>
          <cell r="R5902">
            <v>23746.7</v>
          </cell>
          <cell r="S5902">
            <v>21372.03</v>
          </cell>
          <cell r="T5902">
            <v>913</v>
          </cell>
        </row>
        <row r="5903">
          <cell r="C5903" t="str">
            <v>город Пермь</v>
          </cell>
          <cell r="D5903" t="str">
            <v>г. Пермь, ул. Красных Командиров, д. 7</v>
          </cell>
          <cell r="E5903" t="b">
            <v>1</v>
          </cell>
          <cell r="F5903">
            <v>2022</v>
          </cell>
          <cell r="H5903" t="str">
            <v>Смешанные</v>
          </cell>
          <cell r="I5903" t="str">
            <v>плоская</v>
          </cell>
          <cell r="L5903">
            <v>26</v>
          </cell>
          <cell r="M5903">
            <v>1</v>
          </cell>
          <cell r="N5903">
            <v>3</v>
          </cell>
          <cell r="O5903">
            <v>3</v>
          </cell>
          <cell r="Q5903">
            <v>15759.6</v>
          </cell>
          <cell r="R5903">
            <v>15759.6</v>
          </cell>
          <cell r="S5903">
            <v>10989</v>
          </cell>
        </row>
        <row r="5904">
          <cell r="C5904" t="str">
            <v>город Пермь</v>
          </cell>
          <cell r="D5904" t="str">
            <v>г. Пермь, ул. Криворожская, д. 31</v>
          </cell>
          <cell r="E5904" t="b">
            <v>1</v>
          </cell>
          <cell r="F5904">
            <v>1962</v>
          </cell>
          <cell r="H5904" t="str">
            <v>Панель</v>
          </cell>
          <cell r="L5904">
            <v>3</v>
          </cell>
          <cell r="M5904">
            <v>3</v>
          </cell>
          <cell r="Q5904">
            <v>1709.4</v>
          </cell>
          <cell r="R5904">
            <v>1575</v>
          </cell>
          <cell r="S5904">
            <v>1575</v>
          </cell>
          <cell r="T5904">
            <v>85</v>
          </cell>
        </row>
        <row r="5905">
          <cell r="C5905" t="str">
            <v>город Пермь</v>
          </cell>
          <cell r="D5905" t="str">
            <v>г. Пермь, ул. Криворожская, д. 33</v>
          </cell>
          <cell r="E5905" t="b">
            <v>1</v>
          </cell>
          <cell r="F5905">
            <v>1961</v>
          </cell>
          <cell r="H5905" t="str">
            <v>Панель</v>
          </cell>
          <cell r="L5905">
            <v>3</v>
          </cell>
          <cell r="M5905">
            <v>3</v>
          </cell>
          <cell r="Q5905">
            <v>1703.8</v>
          </cell>
          <cell r="R5905">
            <v>1543.3999999999999</v>
          </cell>
          <cell r="S5905">
            <v>1543.4</v>
          </cell>
          <cell r="T5905">
            <v>71</v>
          </cell>
        </row>
        <row r="5906">
          <cell r="C5906" t="str">
            <v>город Пермь</v>
          </cell>
          <cell r="D5906" t="str">
            <v>г. Пермь, ул. Криворожская, д. 38</v>
          </cell>
          <cell r="E5906" t="b">
            <v>1</v>
          </cell>
          <cell r="F5906">
            <v>1959</v>
          </cell>
          <cell r="H5906" t="str">
            <v>Кирпич</v>
          </cell>
          <cell r="L5906">
            <v>3</v>
          </cell>
          <cell r="M5906">
            <v>3</v>
          </cell>
          <cell r="Q5906">
            <v>1683.5</v>
          </cell>
          <cell r="R5906">
            <v>1525.5</v>
          </cell>
          <cell r="S5906">
            <v>1511.01</v>
          </cell>
          <cell r="T5906">
            <v>70</v>
          </cell>
        </row>
        <row r="5907">
          <cell r="C5907" t="str">
            <v>город Пермь</v>
          </cell>
          <cell r="D5907" t="str">
            <v>г. Пермь, ул. Криворожская, д. 40</v>
          </cell>
          <cell r="E5907" t="b">
            <v>1</v>
          </cell>
          <cell r="F5907">
            <v>1959</v>
          </cell>
          <cell r="H5907" t="str">
            <v>Кирпич</v>
          </cell>
          <cell r="L5907">
            <v>4</v>
          </cell>
          <cell r="M5907">
            <v>3</v>
          </cell>
          <cell r="Q5907">
            <v>1697.7</v>
          </cell>
          <cell r="R5907">
            <v>1542.1</v>
          </cell>
          <cell r="S5907">
            <v>1536.39</v>
          </cell>
          <cell r="T5907">
            <v>103</v>
          </cell>
        </row>
        <row r="5908">
          <cell r="C5908" t="str">
            <v>город Пермь</v>
          </cell>
          <cell r="D5908" t="str">
            <v>г. Пермь, ул. Криворожская, д. 42</v>
          </cell>
          <cell r="E5908" t="b">
            <v>1</v>
          </cell>
          <cell r="F5908">
            <v>1959</v>
          </cell>
          <cell r="I5908" t="str">
            <v>скатная</v>
          </cell>
          <cell r="J5908" t="str">
            <v>ГВС</v>
          </cell>
          <cell r="K5908" t="str">
            <v>имеется</v>
          </cell>
          <cell r="L5908">
            <v>3</v>
          </cell>
          <cell r="M5908">
            <v>3</v>
          </cell>
          <cell r="Q5908">
            <v>2207.8000000000002</v>
          </cell>
          <cell r="R5908">
            <v>1761.7</v>
          </cell>
          <cell r="S5908">
            <v>1720.6</v>
          </cell>
          <cell r="T5908">
            <v>89</v>
          </cell>
        </row>
        <row r="5909">
          <cell r="C5909" t="str">
            <v>город Пермь</v>
          </cell>
          <cell r="D5909" t="str">
            <v>г. Пермь, ул. Крисанова, д. 3</v>
          </cell>
          <cell r="E5909" t="b">
            <v>1</v>
          </cell>
          <cell r="F5909">
            <v>1962</v>
          </cell>
          <cell r="H5909" t="str">
            <v>Кирпич</v>
          </cell>
          <cell r="L5909">
            <v>5</v>
          </cell>
          <cell r="M5909">
            <v>2</v>
          </cell>
          <cell r="Q5909">
            <v>1761.5</v>
          </cell>
          <cell r="R5909">
            <v>1614</v>
          </cell>
          <cell r="S5909">
            <v>1614</v>
          </cell>
          <cell r="T5909">
            <v>49</v>
          </cell>
        </row>
        <row r="5910">
          <cell r="C5910" t="str">
            <v>город Пермь</v>
          </cell>
          <cell r="D5910" t="str">
            <v>г. Пермь, ул. Крисанова, д. 5</v>
          </cell>
          <cell r="E5910" t="b">
            <v>1</v>
          </cell>
          <cell r="F5910">
            <v>1969</v>
          </cell>
          <cell r="H5910" t="str">
            <v>Кирпич</v>
          </cell>
          <cell r="L5910">
            <v>5</v>
          </cell>
          <cell r="M5910">
            <v>4</v>
          </cell>
          <cell r="Q5910">
            <v>3315.97</v>
          </cell>
          <cell r="R5910">
            <v>2375.1999999999998</v>
          </cell>
          <cell r="S5910">
            <v>2375.1999999999998</v>
          </cell>
          <cell r="T5910">
            <v>126</v>
          </cell>
        </row>
        <row r="5911">
          <cell r="C5911" t="str">
            <v>город Пермь</v>
          </cell>
          <cell r="D5911" t="str">
            <v>г. Пермь, ул. Крисанова, д. 6</v>
          </cell>
          <cell r="E5911" t="b">
            <v>1</v>
          </cell>
          <cell r="F5911">
            <v>1972</v>
          </cell>
          <cell r="H5911" t="str">
            <v>Панель</v>
          </cell>
          <cell r="L5911">
            <v>5</v>
          </cell>
          <cell r="M5911">
            <v>6</v>
          </cell>
          <cell r="Q5911">
            <v>4131.6000000000004</v>
          </cell>
          <cell r="R5911">
            <v>4131.6000000000004</v>
          </cell>
          <cell r="S5911">
            <v>4131.6000000000004</v>
          </cell>
          <cell r="T5911">
            <v>200</v>
          </cell>
        </row>
        <row r="5912">
          <cell r="C5912" t="str">
            <v>город Пермь</v>
          </cell>
          <cell r="D5912" t="str">
            <v>г. Пермь, ул. Крисанова, д. 7</v>
          </cell>
          <cell r="E5912" t="b">
            <v>1</v>
          </cell>
          <cell r="F5912">
            <v>1970</v>
          </cell>
          <cell r="H5912" t="str">
            <v>Панель</v>
          </cell>
          <cell r="L5912">
            <v>5</v>
          </cell>
          <cell r="M5912">
            <v>4</v>
          </cell>
          <cell r="Q5912">
            <v>4530</v>
          </cell>
          <cell r="R5912">
            <v>4324.4399999999996</v>
          </cell>
          <cell r="S5912">
            <v>4265.24</v>
          </cell>
          <cell r="T5912">
            <v>196</v>
          </cell>
        </row>
        <row r="5913">
          <cell r="C5913" t="str">
            <v>город Пермь</v>
          </cell>
          <cell r="D5913" t="str">
            <v>г. Пермь, ул. Крисанова, д. 8</v>
          </cell>
          <cell r="E5913" t="b">
            <v>1</v>
          </cell>
          <cell r="F5913">
            <v>1970</v>
          </cell>
          <cell r="H5913" t="str">
            <v>Панель</v>
          </cell>
          <cell r="L5913">
            <v>5</v>
          </cell>
          <cell r="M5913">
            <v>6</v>
          </cell>
          <cell r="Q5913">
            <v>8424.7000000000007</v>
          </cell>
          <cell r="R5913">
            <v>4324.4399999999996</v>
          </cell>
          <cell r="S5913">
            <v>4265.24</v>
          </cell>
          <cell r="T5913">
            <v>196</v>
          </cell>
        </row>
        <row r="5914">
          <cell r="C5914" t="str">
            <v>город Пермь</v>
          </cell>
          <cell r="D5914" t="str">
            <v>г. Пермь, ул. Крисанова, д. 10</v>
          </cell>
          <cell r="E5914" t="b">
            <v>1</v>
          </cell>
          <cell r="F5914">
            <v>1984</v>
          </cell>
          <cell r="H5914" t="str">
            <v>кирпич</v>
          </cell>
          <cell r="L5914">
            <v>5</v>
          </cell>
          <cell r="M5914">
            <v>8</v>
          </cell>
          <cell r="Q5914">
            <v>7324.2</v>
          </cell>
          <cell r="R5914">
            <v>4333.78</v>
          </cell>
          <cell r="S5914">
            <v>3238.58</v>
          </cell>
          <cell r="T5914">
            <v>99</v>
          </cell>
        </row>
        <row r="5915">
          <cell r="C5915" t="str">
            <v>город Пермь</v>
          </cell>
          <cell r="D5915" t="str">
            <v>г. Пермь, ул. Крисанова, д. 11</v>
          </cell>
          <cell r="E5915" t="b">
            <v>1</v>
          </cell>
          <cell r="F5915">
            <v>1969</v>
          </cell>
          <cell r="H5915" t="str">
            <v>Кирпич</v>
          </cell>
          <cell r="L5915">
            <v>5</v>
          </cell>
          <cell r="M5915">
            <v>4</v>
          </cell>
          <cell r="Q5915">
            <v>3492.9</v>
          </cell>
          <cell r="R5915">
            <v>3085.9</v>
          </cell>
          <cell r="S5915">
            <v>3085.9</v>
          </cell>
          <cell r="T5915">
            <v>147</v>
          </cell>
        </row>
        <row r="5916">
          <cell r="C5916" t="str">
            <v>город Пермь</v>
          </cell>
          <cell r="D5916" t="str">
            <v>г. Пермь, ул. Крисанова, д. 13</v>
          </cell>
          <cell r="E5916" t="b">
            <v>1</v>
          </cell>
          <cell r="F5916">
            <v>1974</v>
          </cell>
          <cell r="H5916" t="str">
            <v>Кирпич</v>
          </cell>
          <cell r="L5916">
            <v>5</v>
          </cell>
          <cell r="M5916">
            <v>4</v>
          </cell>
          <cell r="Q5916">
            <v>4530</v>
          </cell>
          <cell r="R5916">
            <v>4047.4</v>
          </cell>
          <cell r="S5916">
            <v>3350.5</v>
          </cell>
          <cell r="T5916">
            <v>147</v>
          </cell>
        </row>
        <row r="5917">
          <cell r="C5917" t="str">
            <v>город Пермь</v>
          </cell>
          <cell r="D5917" t="str">
            <v>г. Пермь, ул. Крисанова, д. 15</v>
          </cell>
          <cell r="E5917" t="b">
            <v>1</v>
          </cell>
          <cell r="F5917">
            <v>1963</v>
          </cell>
          <cell r="H5917" t="str">
            <v>Кирпич</v>
          </cell>
          <cell r="L5917">
            <v>5</v>
          </cell>
          <cell r="M5917">
            <v>3</v>
          </cell>
          <cell r="Q5917">
            <v>2982.2</v>
          </cell>
          <cell r="R5917">
            <v>2715.2</v>
          </cell>
          <cell r="S5917">
            <v>2715.2</v>
          </cell>
          <cell r="T5917">
            <v>80</v>
          </cell>
        </row>
        <row r="5918">
          <cell r="C5918" t="str">
            <v>город Пермь</v>
          </cell>
          <cell r="D5918" t="str">
            <v>г. Пермь, ул. Крисанова, д. 16</v>
          </cell>
          <cell r="E5918" t="b">
            <v>1</v>
          </cell>
          <cell r="F5918">
            <v>1964</v>
          </cell>
          <cell r="H5918" t="str">
            <v>Кирпич</v>
          </cell>
          <cell r="L5918">
            <v>6</v>
          </cell>
          <cell r="M5918">
            <v>3</v>
          </cell>
          <cell r="Q5918">
            <v>2989.9</v>
          </cell>
          <cell r="R5918">
            <v>2526.1</v>
          </cell>
          <cell r="S5918">
            <v>2526.1</v>
          </cell>
          <cell r="T5918">
            <v>99</v>
          </cell>
        </row>
        <row r="5919">
          <cell r="C5919" t="str">
            <v>город Пермь</v>
          </cell>
          <cell r="D5919" t="str">
            <v>г. Пермь, ул. Крисанова, д. 17</v>
          </cell>
          <cell r="E5919" t="b">
            <v>1</v>
          </cell>
          <cell r="F5919">
            <v>1986</v>
          </cell>
          <cell r="H5919" t="str">
            <v>Кирпич</v>
          </cell>
          <cell r="L5919">
            <v>6</v>
          </cell>
          <cell r="M5919">
            <v>2</v>
          </cell>
          <cell r="Q5919">
            <v>3471</v>
          </cell>
          <cell r="R5919">
            <v>3235.3999999999996</v>
          </cell>
          <cell r="S5919">
            <v>1603.8</v>
          </cell>
          <cell r="T5919">
            <v>104</v>
          </cell>
        </row>
        <row r="5920">
          <cell r="C5920" t="str">
            <v>город Пермь</v>
          </cell>
          <cell r="D5920" t="str">
            <v>г. Пермь, ул. Крисанова, д. 19</v>
          </cell>
          <cell r="E5920" t="b">
            <v>1</v>
          </cell>
          <cell r="F5920">
            <v>1974</v>
          </cell>
          <cell r="H5920" t="str">
            <v>Кирпич</v>
          </cell>
          <cell r="L5920">
            <v>9</v>
          </cell>
          <cell r="M5920">
            <v>7</v>
          </cell>
          <cell r="N5920">
            <v>7</v>
          </cell>
          <cell r="O5920">
            <v>7</v>
          </cell>
          <cell r="Q5920">
            <v>12039.9</v>
          </cell>
          <cell r="R5920">
            <v>10666.3</v>
          </cell>
          <cell r="S5920">
            <v>10452.969999999999</v>
          </cell>
          <cell r="T5920">
            <v>393</v>
          </cell>
        </row>
        <row r="5921">
          <cell r="C5921" t="str">
            <v>город Пермь</v>
          </cell>
          <cell r="D5921" t="str">
            <v>г. Пермь, ул. Крисанова, д. 23</v>
          </cell>
          <cell r="E5921" t="b">
            <v>1</v>
          </cell>
          <cell r="F5921">
            <v>1965</v>
          </cell>
          <cell r="H5921" t="str">
            <v>Панель</v>
          </cell>
          <cell r="L5921">
            <v>5</v>
          </cell>
          <cell r="M5921">
            <v>3</v>
          </cell>
          <cell r="Q5921">
            <v>2624.3</v>
          </cell>
          <cell r="R5921">
            <v>2624.3</v>
          </cell>
          <cell r="S5921">
            <v>2624.3</v>
          </cell>
          <cell r="T5921">
            <v>116</v>
          </cell>
        </row>
        <row r="5922">
          <cell r="C5922" t="str">
            <v>город Пермь</v>
          </cell>
          <cell r="D5922" t="str">
            <v>г. Пермь, ул. Крисанова, д. 24</v>
          </cell>
          <cell r="E5922" t="b">
            <v>1</v>
          </cell>
          <cell r="F5922">
            <v>1963</v>
          </cell>
          <cell r="H5922" t="str">
            <v>Кирпич</v>
          </cell>
          <cell r="L5922">
            <v>5</v>
          </cell>
          <cell r="M5922">
            <v>2</v>
          </cell>
          <cell r="Q5922">
            <v>1436.1</v>
          </cell>
          <cell r="R5922">
            <v>1281.5</v>
          </cell>
          <cell r="S5922">
            <v>1281.5</v>
          </cell>
          <cell r="T5922">
            <v>57</v>
          </cell>
        </row>
        <row r="5923">
          <cell r="C5923" t="str">
            <v>город Пермь</v>
          </cell>
          <cell r="D5923" t="str">
            <v>г. Пермь, ул. Крисанова, д. 25</v>
          </cell>
          <cell r="E5923" t="b">
            <v>1</v>
          </cell>
          <cell r="F5923">
            <v>1965</v>
          </cell>
          <cell r="H5923" t="str">
            <v>Панель</v>
          </cell>
          <cell r="L5923">
            <v>5</v>
          </cell>
          <cell r="M5923">
            <v>3</v>
          </cell>
          <cell r="Q5923">
            <v>3285</v>
          </cell>
          <cell r="R5923">
            <v>1860.6</v>
          </cell>
          <cell r="S5923">
            <v>1860.6</v>
          </cell>
          <cell r="T5923">
            <v>98</v>
          </cell>
        </row>
        <row r="5924">
          <cell r="C5924" t="str">
            <v>город Пермь</v>
          </cell>
          <cell r="D5924" t="str">
            <v>г. Пермь, ул. Крисанова, д. 27</v>
          </cell>
          <cell r="E5924" t="b">
            <v>1</v>
          </cell>
          <cell r="F5924">
            <v>1965</v>
          </cell>
          <cell r="H5924" t="str">
            <v>Панель</v>
          </cell>
          <cell r="L5924">
            <v>5</v>
          </cell>
          <cell r="M5924">
            <v>3</v>
          </cell>
          <cell r="Q5924">
            <v>2632.92</v>
          </cell>
          <cell r="R5924">
            <v>1797.7</v>
          </cell>
          <cell r="S5924">
            <v>1797.7</v>
          </cell>
          <cell r="T5924">
            <v>119</v>
          </cell>
        </row>
        <row r="5925">
          <cell r="C5925" t="str">
            <v>город Пермь</v>
          </cell>
          <cell r="D5925" t="str">
            <v>г. Пермь, ул. Крисанова, д. 29</v>
          </cell>
          <cell r="E5925" t="b">
            <v>1</v>
          </cell>
          <cell r="F5925">
            <v>1965</v>
          </cell>
          <cell r="H5925" t="str">
            <v>Панель</v>
          </cell>
          <cell r="L5925">
            <v>5</v>
          </cell>
          <cell r="M5925">
            <v>3</v>
          </cell>
          <cell r="Q5925">
            <v>2595.3000000000002</v>
          </cell>
          <cell r="R5925">
            <v>2595.3000000000002</v>
          </cell>
          <cell r="S5925">
            <v>2595.3000000000002</v>
          </cell>
          <cell r="T5925">
            <v>111</v>
          </cell>
        </row>
        <row r="5926">
          <cell r="C5926" t="str">
            <v>город Пермь</v>
          </cell>
          <cell r="D5926" t="str">
            <v>г. Пермь, ул. Крисанова, д. 67</v>
          </cell>
          <cell r="E5926" t="b">
            <v>1</v>
          </cell>
          <cell r="F5926">
            <v>1967</v>
          </cell>
          <cell r="H5926" t="str">
            <v>Панель</v>
          </cell>
          <cell r="L5926">
            <v>5</v>
          </cell>
          <cell r="M5926">
            <v>6</v>
          </cell>
          <cell r="Q5926">
            <v>4997.1099999999997</v>
          </cell>
          <cell r="R5926">
            <v>4411.17</v>
          </cell>
          <cell r="S5926">
            <v>4411.17</v>
          </cell>
          <cell r="T5926">
            <v>221</v>
          </cell>
        </row>
        <row r="5927">
          <cell r="C5927" t="str">
            <v>город Пермь</v>
          </cell>
          <cell r="D5927" t="str">
            <v>г. Пермь, ул. Крисанова, д. 69</v>
          </cell>
          <cell r="E5927" t="b">
            <v>1</v>
          </cell>
          <cell r="F5927">
            <v>1966</v>
          </cell>
          <cell r="H5927" t="str">
            <v>Панель</v>
          </cell>
          <cell r="L5927">
            <v>5</v>
          </cell>
          <cell r="M5927">
            <v>8</v>
          </cell>
          <cell r="Q5927">
            <v>6515.9</v>
          </cell>
          <cell r="R5927">
            <v>5718.52</v>
          </cell>
          <cell r="S5927">
            <v>5718.52</v>
          </cell>
          <cell r="T5927">
            <v>280</v>
          </cell>
        </row>
        <row r="5928">
          <cell r="C5928" t="str">
            <v>город Пермь</v>
          </cell>
          <cell r="D5928" t="str">
            <v>г. Пермь, ул. Крисанова, д. 71</v>
          </cell>
          <cell r="E5928" t="b">
            <v>1</v>
          </cell>
          <cell r="F5928">
            <v>1970</v>
          </cell>
          <cell r="H5928" t="str">
            <v>Панель</v>
          </cell>
          <cell r="L5928">
            <v>5</v>
          </cell>
          <cell r="M5928">
            <v>4</v>
          </cell>
          <cell r="Q5928">
            <v>3119.7</v>
          </cell>
          <cell r="R5928">
            <v>2659.6</v>
          </cell>
          <cell r="S5928">
            <v>2659.6</v>
          </cell>
          <cell r="T5928">
            <v>131</v>
          </cell>
        </row>
        <row r="5929">
          <cell r="C5929" t="str">
            <v>город Пермь</v>
          </cell>
          <cell r="D5929" t="str">
            <v>г. Пермь, ул. Крисанова, д. 73</v>
          </cell>
          <cell r="E5929" t="b">
            <v>1</v>
          </cell>
          <cell r="F5929">
            <v>1988</v>
          </cell>
          <cell r="H5929" t="str">
            <v>Кирпич</v>
          </cell>
          <cell r="L5929">
            <v>9</v>
          </cell>
          <cell r="M5929">
            <v>3</v>
          </cell>
          <cell r="N5929">
            <v>3</v>
          </cell>
          <cell r="O5929">
            <v>3</v>
          </cell>
          <cell r="Q5929">
            <v>4761</v>
          </cell>
          <cell r="R5929">
            <v>4505.5</v>
          </cell>
          <cell r="S5929">
            <v>4505.5</v>
          </cell>
          <cell r="T5929">
            <v>341</v>
          </cell>
        </row>
        <row r="5930">
          <cell r="C5930" t="str">
            <v>город Пермь</v>
          </cell>
          <cell r="D5930" t="str">
            <v>г. Пермь, ул. Крисанова, д. 75</v>
          </cell>
          <cell r="E5930" t="b">
            <v>1</v>
          </cell>
          <cell r="F5930">
            <v>2000</v>
          </cell>
          <cell r="H5930" t="str">
            <v>Кирпич</v>
          </cell>
          <cell r="L5930">
            <v>10</v>
          </cell>
          <cell r="M5930">
            <v>1</v>
          </cell>
          <cell r="N5930">
            <v>1</v>
          </cell>
          <cell r="O5930">
            <v>1</v>
          </cell>
          <cell r="Q5930">
            <v>4177</v>
          </cell>
          <cell r="R5930">
            <v>4177</v>
          </cell>
          <cell r="S5930">
            <v>4177</v>
          </cell>
          <cell r="T5930">
            <v>75</v>
          </cell>
        </row>
        <row r="5931">
          <cell r="C5931" t="str">
            <v>город Пермь</v>
          </cell>
          <cell r="D5931" t="str">
            <v>г. Пермь, ул. Крисанова, д. 77</v>
          </cell>
          <cell r="E5931" t="b">
            <v>1</v>
          </cell>
          <cell r="F5931">
            <v>1967</v>
          </cell>
          <cell r="I5931" t="str">
            <v>плоская</v>
          </cell>
          <cell r="K5931" t="str">
            <v>имеется</v>
          </cell>
          <cell r="L5931">
            <v>5</v>
          </cell>
          <cell r="M5931">
            <v>6</v>
          </cell>
          <cell r="Q5931">
            <v>4884.8</v>
          </cell>
          <cell r="R5931">
            <v>4457.3</v>
          </cell>
          <cell r="S5931">
            <v>4457.3</v>
          </cell>
          <cell r="T5931">
            <v>212</v>
          </cell>
        </row>
        <row r="5932">
          <cell r="C5932" t="str">
            <v>город Пермь</v>
          </cell>
          <cell r="D5932" t="str">
            <v>г. Пермь, ул. Крисанова, д. 18А</v>
          </cell>
          <cell r="E5932" t="b">
            <v>1</v>
          </cell>
          <cell r="F5932">
            <v>1963</v>
          </cell>
          <cell r="H5932" t="str">
            <v>Кирпич</v>
          </cell>
          <cell r="L5932">
            <v>5</v>
          </cell>
          <cell r="M5932">
            <v>3</v>
          </cell>
          <cell r="Q5932">
            <v>2685.1</v>
          </cell>
          <cell r="R5932">
            <v>2465.7000000000003</v>
          </cell>
          <cell r="S5932">
            <v>2223.4</v>
          </cell>
          <cell r="T5932">
            <v>110</v>
          </cell>
        </row>
        <row r="5933">
          <cell r="C5933" t="str">
            <v>город Пермь</v>
          </cell>
          <cell r="D5933" t="str">
            <v>г. Пермь, ул. Крисанова, д. 18Б</v>
          </cell>
          <cell r="E5933" t="b">
            <v>1</v>
          </cell>
          <cell r="F5933">
            <v>1963</v>
          </cell>
          <cell r="H5933" t="str">
            <v>Кирпич</v>
          </cell>
          <cell r="L5933">
            <v>5</v>
          </cell>
          <cell r="M5933">
            <v>3</v>
          </cell>
          <cell r="Q5933">
            <v>2740</v>
          </cell>
          <cell r="R5933">
            <v>2519.4</v>
          </cell>
          <cell r="S5933">
            <v>2519.4</v>
          </cell>
          <cell r="T5933">
            <v>113</v>
          </cell>
        </row>
        <row r="5934">
          <cell r="C5934" t="str">
            <v>город Пермь</v>
          </cell>
          <cell r="D5934" t="str">
            <v>г. Пермь, ул. Крисанова, д. 20А</v>
          </cell>
          <cell r="E5934" t="b">
            <v>1</v>
          </cell>
          <cell r="F5934">
            <v>1963</v>
          </cell>
          <cell r="H5934" t="str">
            <v>Кирпич</v>
          </cell>
          <cell r="L5934">
            <v>5</v>
          </cell>
          <cell r="M5934">
            <v>4</v>
          </cell>
          <cell r="Q5934">
            <v>3742</v>
          </cell>
          <cell r="R5934">
            <v>3377.2</v>
          </cell>
          <cell r="S5934">
            <v>2682</v>
          </cell>
          <cell r="T5934">
            <v>93</v>
          </cell>
        </row>
        <row r="5935">
          <cell r="C5935" t="str">
            <v>город Пермь</v>
          </cell>
          <cell r="D5935" t="str">
            <v>г. Пермь, ул. Крисанова, д. 26А</v>
          </cell>
          <cell r="E5935" t="b">
            <v>1</v>
          </cell>
          <cell r="F5935">
            <v>1988</v>
          </cell>
          <cell r="H5935" t="str">
            <v>кирпич</v>
          </cell>
          <cell r="L5935">
            <v>14</v>
          </cell>
          <cell r="M5935">
            <v>1</v>
          </cell>
          <cell r="N5935">
            <v>2</v>
          </cell>
          <cell r="O5935">
            <v>1</v>
          </cell>
          <cell r="P5935">
            <v>1</v>
          </cell>
          <cell r="Q5935">
            <v>6115.8</v>
          </cell>
          <cell r="R5935">
            <v>5706</v>
          </cell>
          <cell r="S5935">
            <v>5706</v>
          </cell>
          <cell r="T5935">
            <v>227</v>
          </cell>
        </row>
        <row r="5936">
          <cell r="C5936" t="str">
            <v>город Пермь</v>
          </cell>
          <cell r="D5936" t="str">
            <v>г. Пермь, ул. Крисанова, д. 26Б</v>
          </cell>
          <cell r="E5936" t="b">
            <v>1</v>
          </cell>
          <cell r="F5936">
            <v>1988</v>
          </cell>
          <cell r="H5936" t="str">
            <v>Кирпич</v>
          </cell>
          <cell r="L5936">
            <v>14</v>
          </cell>
          <cell r="M5936">
            <v>1</v>
          </cell>
          <cell r="N5936">
            <v>2</v>
          </cell>
          <cell r="O5936">
            <v>1</v>
          </cell>
          <cell r="P5936">
            <v>1</v>
          </cell>
          <cell r="Q5936">
            <v>6927.1</v>
          </cell>
          <cell r="R5936">
            <v>5346.9</v>
          </cell>
          <cell r="S5936">
            <v>5346.9</v>
          </cell>
          <cell r="T5936">
            <v>200</v>
          </cell>
        </row>
        <row r="5937">
          <cell r="C5937" t="str">
            <v>город Пермь</v>
          </cell>
          <cell r="D5937" t="str">
            <v>г. Пермь, ул. Крисанова, д. 73А</v>
          </cell>
          <cell r="E5937" t="b">
            <v>1</v>
          </cell>
          <cell r="F5937">
            <v>2013</v>
          </cell>
          <cell r="I5937" t="str">
            <v>плоская</v>
          </cell>
          <cell r="J5937" t="str">
            <v>ГАЗ</v>
          </cell>
          <cell r="K5937" t="str">
            <v>имеется</v>
          </cell>
          <cell r="L5937">
            <v>16</v>
          </cell>
          <cell r="M5937">
            <v>1</v>
          </cell>
          <cell r="N5937">
            <v>2</v>
          </cell>
          <cell r="O5937">
            <v>1</v>
          </cell>
          <cell r="P5937">
            <v>1</v>
          </cell>
          <cell r="Q5937">
            <v>10129</v>
          </cell>
        </row>
        <row r="5938">
          <cell r="C5938" t="str">
            <v>город Пермь</v>
          </cell>
          <cell r="D5938" t="str">
            <v>г. Пермь, ул. Кронита, д. 4</v>
          </cell>
          <cell r="E5938" t="b">
            <v>1</v>
          </cell>
          <cell r="F5938">
            <v>1990</v>
          </cell>
          <cell r="I5938" t="str">
            <v>плоская</v>
          </cell>
          <cell r="L5938">
            <v>16</v>
          </cell>
          <cell r="M5938">
            <v>2</v>
          </cell>
          <cell r="N5938">
            <v>2</v>
          </cell>
          <cell r="Q5938">
            <v>10521.5</v>
          </cell>
          <cell r="R5938">
            <v>8443.9</v>
          </cell>
          <cell r="S5938">
            <v>8443.9</v>
          </cell>
        </row>
        <row r="5939">
          <cell r="C5939" t="str">
            <v>город Пермь</v>
          </cell>
          <cell r="D5939" t="str">
            <v>г. Пермь, ул. Кронита, д. 6</v>
          </cell>
          <cell r="E5939" t="b">
            <v>1</v>
          </cell>
          <cell r="F5939">
            <v>1977</v>
          </cell>
          <cell r="H5939" t="str">
            <v>Панель</v>
          </cell>
          <cell r="L5939">
            <v>5</v>
          </cell>
          <cell r="M5939">
            <v>6</v>
          </cell>
          <cell r="Q5939">
            <v>4782.3999999999996</v>
          </cell>
          <cell r="R5939">
            <v>3032.7999999999997</v>
          </cell>
          <cell r="S5939">
            <v>3032.8</v>
          </cell>
          <cell r="T5939">
            <v>199</v>
          </cell>
        </row>
        <row r="5940">
          <cell r="C5940" t="str">
            <v>город Пермь</v>
          </cell>
          <cell r="D5940" t="str">
            <v>г. Пермь, ул. Кронита, д. 11</v>
          </cell>
          <cell r="E5940" t="b">
            <v>1</v>
          </cell>
          <cell r="F5940">
            <v>1994</v>
          </cell>
          <cell r="H5940" t="str">
            <v>Кирпич</v>
          </cell>
          <cell r="L5940">
            <v>9</v>
          </cell>
          <cell r="M5940">
            <v>2</v>
          </cell>
          <cell r="N5940">
            <v>2</v>
          </cell>
          <cell r="O5940">
            <v>2</v>
          </cell>
          <cell r="Q5940">
            <v>4261.3</v>
          </cell>
          <cell r="R5940">
            <v>3297.65</v>
          </cell>
          <cell r="S5940">
            <v>3297.65</v>
          </cell>
          <cell r="T5940">
            <v>199</v>
          </cell>
        </row>
        <row r="5941">
          <cell r="C5941" t="str">
            <v>город Пермь</v>
          </cell>
          <cell r="D5941" t="str">
            <v>г. Пермь, ул. Кронита, д. 13</v>
          </cell>
          <cell r="E5941" t="b">
            <v>1</v>
          </cell>
          <cell r="F5941">
            <v>1976</v>
          </cell>
          <cell r="H5941" t="str">
            <v>Панели</v>
          </cell>
          <cell r="L5941">
            <v>5</v>
          </cell>
          <cell r="M5941">
            <v>4</v>
          </cell>
          <cell r="Q5941">
            <v>2658.3</v>
          </cell>
          <cell r="R5941">
            <v>1959.1</v>
          </cell>
          <cell r="S5941">
            <v>1959.1</v>
          </cell>
          <cell r="T5941">
            <v>153</v>
          </cell>
        </row>
        <row r="5942">
          <cell r="C5942" t="str">
            <v>город Пермь</v>
          </cell>
          <cell r="D5942" t="str">
            <v>г. Пермь, ул. Кронита, д. 15</v>
          </cell>
          <cell r="E5942" t="b">
            <v>1</v>
          </cell>
          <cell r="F5942">
            <v>1976</v>
          </cell>
          <cell r="G5942">
            <v>2009</v>
          </cell>
          <cell r="H5942" t="str">
            <v>Панели</v>
          </cell>
          <cell r="L5942">
            <v>5</v>
          </cell>
          <cell r="M5942">
            <v>4</v>
          </cell>
          <cell r="Q5942">
            <v>3637.9</v>
          </cell>
          <cell r="R5942">
            <v>3362.1</v>
          </cell>
          <cell r="S5942">
            <v>3298.9</v>
          </cell>
          <cell r="T5942">
            <v>134</v>
          </cell>
        </row>
        <row r="5943">
          <cell r="C5943" t="str">
            <v>город Пермь</v>
          </cell>
          <cell r="D5943" t="str">
            <v>г. Пермь, ул. Кронштадтская, д. 4</v>
          </cell>
          <cell r="E5943" t="b">
            <v>1</v>
          </cell>
          <cell r="F5943">
            <v>1990</v>
          </cell>
          <cell r="H5943" t="str">
            <v>Панель</v>
          </cell>
          <cell r="L5943">
            <v>16</v>
          </cell>
          <cell r="M5943">
            <v>1</v>
          </cell>
          <cell r="N5943">
            <v>2</v>
          </cell>
          <cell r="O5943">
            <v>1</v>
          </cell>
          <cell r="P5943">
            <v>1</v>
          </cell>
          <cell r="Q5943">
            <v>5373.9</v>
          </cell>
          <cell r="R5943">
            <v>4260</v>
          </cell>
          <cell r="S5943">
            <v>4260</v>
          </cell>
          <cell r="T5943">
            <v>231</v>
          </cell>
        </row>
        <row r="5944">
          <cell r="C5944" t="str">
            <v>город Пермь</v>
          </cell>
          <cell r="D5944" t="str">
            <v>г. Пермь, ул. Кронштадтская, д. 6</v>
          </cell>
          <cell r="E5944" t="b">
            <v>1</v>
          </cell>
          <cell r="F5944">
            <v>1962</v>
          </cell>
          <cell r="H5944" t="str">
            <v>Кирпич</v>
          </cell>
          <cell r="L5944">
            <v>4</v>
          </cell>
          <cell r="M5944">
            <v>2</v>
          </cell>
          <cell r="Q5944">
            <v>1404.1</v>
          </cell>
          <cell r="R5944">
            <v>1286</v>
          </cell>
          <cell r="S5944">
            <v>1286</v>
          </cell>
          <cell r="T5944">
            <v>57</v>
          </cell>
        </row>
        <row r="5945">
          <cell r="C5945" t="str">
            <v>город Пермь</v>
          </cell>
          <cell r="D5945" t="str">
            <v>г. Пермь, ул. Кронштадтская, д. 10</v>
          </cell>
          <cell r="E5945" t="b">
            <v>1</v>
          </cell>
          <cell r="F5945">
            <v>2008</v>
          </cell>
          <cell r="H5945" t="str">
            <v>Панель</v>
          </cell>
          <cell r="L5945">
            <v>16</v>
          </cell>
          <cell r="M5945">
            <v>3</v>
          </cell>
          <cell r="N5945">
            <v>6</v>
          </cell>
          <cell r="O5945">
            <v>3</v>
          </cell>
          <cell r="P5945">
            <v>3</v>
          </cell>
          <cell r="Q5945">
            <v>11900</v>
          </cell>
          <cell r="R5945">
            <v>9600</v>
          </cell>
          <cell r="S5945">
            <v>9600</v>
          </cell>
          <cell r="T5945">
            <v>67</v>
          </cell>
        </row>
        <row r="5946">
          <cell r="C5946" t="str">
            <v>город Пермь</v>
          </cell>
          <cell r="D5946" t="str">
            <v>г. Пермь, ул. Кронштадтская, д. 12</v>
          </cell>
          <cell r="E5946" t="b">
            <v>1</v>
          </cell>
          <cell r="F5946">
            <v>2004</v>
          </cell>
          <cell r="H5946" t="str">
            <v>Кирпич</v>
          </cell>
          <cell r="I5946" t="str">
            <v>плоская</v>
          </cell>
          <cell r="J5946" t="str">
            <v>ГАЗ</v>
          </cell>
          <cell r="K5946" t="str">
            <v>имеется</v>
          </cell>
          <cell r="L5946">
            <v>16</v>
          </cell>
          <cell r="M5946">
            <v>2</v>
          </cell>
          <cell r="N5946">
            <v>3</v>
          </cell>
          <cell r="O5946">
            <v>2</v>
          </cell>
          <cell r="P5946">
            <v>1</v>
          </cell>
          <cell r="Q5946">
            <v>8746</v>
          </cell>
          <cell r="R5946">
            <v>1752.8</v>
          </cell>
          <cell r="S5946">
            <v>8596.4</v>
          </cell>
          <cell r="T5946">
            <v>261</v>
          </cell>
        </row>
        <row r="5947">
          <cell r="C5947" t="str">
            <v>город Пермь</v>
          </cell>
          <cell r="D5947" t="str">
            <v>г. Пермь, ул. Кронштадтская, д. 29</v>
          </cell>
          <cell r="E5947" t="b">
            <v>1</v>
          </cell>
          <cell r="F5947">
            <v>2012</v>
          </cell>
          <cell r="H5947" t="str">
            <v>кирпич</v>
          </cell>
          <cell r="I5947" t="str">
            <v>плоская</v>
          </cell>
          <cell r="J5947" t="str">
            <v>ГАЗ</v>
          </cell>
          <cell r="K5947" t="str">
            <v>не имеется</v>
          </cell>
          <cell r="L5947">
            <v>17</v>
          </cell>
          <cell r="M5947">
            <v>1</v>
          </cell>
          <cell r="N5947">
            <v>1</v>
          </cell>
          <cell r="O5947">
            <v>1</v>
          </cell>
          <cell r="Q5947">
            <v>9309.0400000000009</v>
          </cell>
          <cell r="R5947">
            <v>5252.38</v>
          </cell>
          <cell r="S5947">
            <v>5252.38</v>
          </cell>
          <cell r="T5947">
            <v>126</v>
          </cell>
        </row>
        <row r="5948">
          <cell r="C5948" t="str">
            <v>город Пермь</v>
          </cell>
          <cell r="D5948" t="str">
            <v>г. Пермь, ул. Кронштадтская, д. 31</v>
          </cell>
          <cell r="E5948" t="b">
            <v>1</v>
          </cell>
          <cell r="F5948">
            <v>2012</v>
          </cell>
          <cell r="I5948" t="str">
            <v>плоская</v>
          </cell>
          <cell r="J5948" t="str">
            <v>ГАЗ</v>
          </cell>
          <cell r="K5948" t="str">
            <v>имеется</v>
          </cell>
          <cell r="L5948">
            <v>17</v>
          </cell>
          <cell r="M5948">
            <v>1</v>
          </cell>
          <cell r="N5948">
            <v>2</v>
          </cell>
          <cell r="O5948">
            <v>1</v>
          </cell>
          <cell r="P5948">
            <v>1</v>
          </cell>
          <cell r="Q5948">
            <v>10500.7</v>
          </cell>
          <cell r="R5948">
            <v>6156.9000000000005</v>
          </cell>
          <cell r="S5948">
            <v>5728.3</v>
          </cell>
          <cell r="T5948">
            <v>267</v>
          </cell>
        </row>
        <row r="5949">
          <cell r="C5949" t="str">
            <v>город Пермь</v>
          </cell>
          <cell r="D5949" t="str">
            <v>г. Пермь, ул. Кронштадтская, д. 33</v>
          </cell>
          <cell r="E5949" t="b">
            <v>1</v>
          </cell>
          <cell r="F5949">
            <v>2012</v>
          </cell>
          <cell r="H5949" t="str">
            <v>кирпич</v>
          </cell>
          <cell r="I5949" t="str">
            <v>плоская</v>
          </cell>
          <cell r="J5949" t="str">
            <v>ГАЗ</v>
          </cell>
          <cell r="K5949" t="str">
            <v>имеется</v>
          </cell>
          <cell r="L5949">
            <v>17</v>
          </cell>
          <cell r="M5949">
            <v>1</v>
          </cell>
          <cell r="N5949">
            <v>1</v>
          </cell>
          <cell r="O5949">
            <v>1</v>
          </cell>
          <cell r="Q5949">
            <v>10594.96</v>
          </cell>
          <cell r="R5949">
            <v>6002.72</v>
          </cell>
          <cell r="S5949">
            <v>6002.72</v>
          </cell>
        </row>
        <row r="5950">
          <cell r="C5950" t="str">
            <v>город Пермь</v>
          </cell>
          <cell r="D5950" t="str">
            <v>г. Пермь, ул. Кронштадтская, д. 35</v>
          </cell>
          <cell r="E5950" t="b">
            <v>1</v>
          </cell>
          <cell r="F5950">
            <v>2001</v>
          </cell>
          <cell r="H5950" t="str">
            <v>панель</v>
          </cell>
          <cell r="L5950">
            <v>10</v>
          </cell>
          <cell r="M5950">
            <v>3</v>
          </cell>
          <cell r="N5950">
            <v>3</v>
          </cell>
          <cell r="O5950">
            <v>3</v>
          </cell>
          <cell r="Q5950">
            <v>8754</v>
          </cell>
          <cell r="R5950">
            <v>7502.1</v>
          </cell>
          <cell r="S5950">
            <v>6836.3</v>
          </cell>
        </row>
        <row r="5951">
          <cell r="C5951" t="str">
            <v>город Пермь</v>
          </cell>
          <cell r="D5951" t="str">
            <v>г. Пермь, ул. Кронштадтская, д. 37</v>
          </cell>
          <cell r="E5951" t="b">
            <v>1</v>
          </cell>
          <cell r="F5951">
            <v>2014</v>
          </cell>
          <cell r="H5951" t="str">
            <v>кирпич</v>
          </cell>
          <cell r="I5951" t="str">
            <v>плоская</v>
          </cell>
          <cell r="J5951" t="str">
            <v>ГАЗ</v>
          </cell>
          <cell r="K5951" t="str">
            <v>имеется</v>
          </cell>
          <cell r="L5951">
            <v>17</v>
          </cell>
          <cell r="M5951">
            <v>1</v>
          </cell>
          <cell r="N5951">
            <v>1</v>
          </cell>
          <cell r="O5951">
            <v>1</v>
          </cell>
          <cell r="Q5951">
            <v>6677.8</v>
          </cell>
          <cell r="R5951">
            <v>810.6</v>
          </cell>
          <cell r="S5951">
            <v>3023.5</v>
          </cell>
          <cell r="T5951">
            <v>224</v>
          </cell>
        </row>
        <row r="5952">
          <cell r="C5952" t="str">
            <v>город Пермь</v>
          </cell>
          <cell r="D5952" t="str">
            <v>г. Пермь, ул. Кронштадтская, д. 43</v>
          </cell>
          <cell r="E5952" t="b">
            <v>1</v>
          </cell>
          <cell r="F5952">
            <v>2020</v>
          </cell>
          <cell r="H5952" t="str">
            <v>кирпич</v>
          </cell>
          <cell r="I5952" t="str">
            <v>плоская</v>
          </cell>
          <cell r="J5952">
            <v>0</v>
          </cell>
          <cell r="K5952" t="str">
            <v>не имеется</v>
          </cell>
          <cell r="L5952">
            <v>17</v>
          </cell>
          <cell r="M5952">
            <v>1</v>
          </cell>
          <cell r="N5952">
            <v>1</v>
          </cell>
          <cell r="O5952">
            <v>1</v>
          </cell>
          <cell r="Q5952">
            <v>8415.7000000000007</v>
          </cell>
          <cell r="R5952">
            <v>1941.6</v>
          </cell>
          <cell r="S5952">
            <v>8415.7000000000007</v>
          </cell>
        </row>
        <row r="5953">
          <cell r="C5953" t="str">
            <v>город Пермь</v>
          </cell>
          <cell r="D5953" t="str">
            <v>г. Пермь, ул. Кронштадтская, д. 45</v>
          </cell>
          <cell r="E5953" t="b">
            <v>1</v>
          </cell>
          <cell r="F5953">
            <v>2019</v>
          </cell>
          <cell r="I5953" t="str">
            <v>плоская</v>
          </cell>
          <cell r="J5953" t="str">
            <v>ГАЗ</v>
          </cell>
          <cell r="K5953" t="str">
            <v>не имеется</v>
          </cell>
          <cell r="L5953">
            <v>17</v>
          </cell>
          <cell r="M5953">
            <v>1</v>
          </cell>
          <cell r="N5953">
            <v>1</v>
          </cell>
          <cell r="O5953">
            <v>1</v>
          </cell>
          <cell r="Q5953">
            <v>10620.8</v>
          </cell>
          <cell r="S5953">
            <v>8411.4</v>
          </cell>
        </row>
        <row r="5954">
          <cell r="C5954" t="str">
            <v>город Пермь</v>
          </cell>
          <cell r="D5954" t="str">
            <v>г. Пермь, ул. Кронштадтская, д. 47</v>
          </cell>
          <cell r="E5954" t="b">
            <v>1</v>
          </cell>
          <cell r="F5954">
            <v>2018</v>
          </cell>
          <cell r="I5954" t="str">
            <v>плоская</v>
          </cell>
          <cell r="J5954" t="str">
            <v>ГАЗ</v>
          </cell>
          <cell r="K5954" t="str">
            <v>не имеется</v>
          </cell>
          <cell r="L5954">
            <v>17</v>
          </cell>
          <cell r="M5954">
            <v>1</v>
          </cell>
          <cell r="N5954">
            <v>1</v>
          </cell>
          <cell r="O5954">
            <v>1</v>
          </cell>
          <cell r="Q5954">
            <v>10179.1</v>
          </cell>
          <cell r="S5954">
            <v>7961.3</v>
          </cell>
        </row>
        <row r="5955">
          <cell r="C5955" t="str">
            <v>город Пермь</v>
          </cell>
          <cell r="D5955" t="str">
            <v>г. Пермь, ул. Кронштадтская, д. 51</v>
          </cell>
          <cell r="E5955" t="b">
            <v>1</v>
          </cell>
          <cell r="F5955">
            <v>2015</v>
          </cell>
          <cell r="H5955" t="str">
            <v>монолитно-каркасный</v>
          </cell>
          <cell r="I5955" t="str">
            <v>плоская</v>
          </cell>
          <cell r="J5955" t="str">
            <v>ГАЗ</v>
          </cell>
          <cell r="K5955" t="str">
            <v>имеется</v>
          </cell>
          <cell r="L5955">
            <v>17</v>
          </cell>
          <cell r="M5955">
            <v>1</v>
          </cell>
          <cell r="N5955">
            <v>1</v>
          </cell>
          <cell r="O5955">
            <v>1</v>
          </cell>
          <cell r="Q5955">
            <v>6677.8</v>
          </cell>
          <cell r="R5955">
            <v>810.6</v>
          </cell>
          <cell r="S5955">
            <v>3023.5</v>
          </cell>
          <cell r="T5955">
            <v>224</v>
          </cell>
        </row>
        <row r="5956">
          <cell r="C5956" t="str">
            <v>город Пермь</v>
          </cell>
          <cell r="D5956" t="str">
            <v>г. Пермь, ул. Кронштадтская, д. 53</v>
          </cell>
          <cell r="E5956" t="b">
            <v>1</v>
          </cell>
          <cell r="F5956">
            <v>2016</v>
          </cell>
          <cell r="H5956" t="str">
            <v>монолитно-каркасный</v>
          </cell>
          <cell r="I5956" t="str">
            <v>плоская</v>
          </cell>
          <cell r="J5956" t="str">
            <v>ГАЗ</v>
          </cell>
          <cell r="K5956" t="str">
            <v>имеется</v>
          </cell>
          <cell r="L5956">
            <v>17</v>
          </cell>
          <cell r="M5956">
            <v>1</v>
          </cell>
          <cell r="N5956">
            <v>1</v>
          </cell>
          <cell r="O5956">
            <v>1</v>
          </cell>
          <cell r="Q5956">
            <v>7084.6</v>
          </cell>
          <cell r="R5956">
            <v>1326.8</v>
          </cell>
          <cell r="S5956">
            <v>7084.6</v>
          </cell>
        </row>
        <row r="5957">
          <cell r="C5957" t="str">
            <v>город Пермь</v>
          </cell>
          <cell r="D5957" t="str">
            <v>г. Пермь, ул. Крупской, д. 9</v>
          </cell>
          <cell r="E5957" t="b">
            <v>1</v>
          </cell>
          <cell r="F5957">
            <v>1993</v>
          </cell>
          <cell r="H5957" t="str">
            <v>Панель</v>
          </cell>
          <cell r="L5957">
            <v>10</v>
          </cell>
          <cell r="M5957">
            <v>1</v>
          </cell>
          <cell r="N5957">
            <v>1</v>
          </cell>
          <cell r="O5957">
            <v>1</v>
          </cell>
          <cell r="Q5957">
            <v>3718.87</v>
          </cell>
          <cell r="R5957">
            <v>3612.2999999999997</v>
          </cell>
          <cell r="S5957">
            <v>3584.7</v>
          </cell>
          <cell r="T5957">
            <v>175</v>
          </cell>
        </row>
        <row r="5958">
          <cell r="C5958" t="str">
            <v>город Пермь</v>
          </cell>
          <cell r="D5958" t="str">
            <v>г. Пермь, ул. Крупской, д. 18</v>
          </cell>
          <cell r="E5958" t="b">
            <v>1</v>
          </cell>
          <cell r="F5958">
            <v>1959</v>
          </cell>
          <cell r="H5958" t="str">
            <v>Кирпич</v>
          </cell>
          <cell r="L5958">
            <v>5</v>
          </cell>
          <cell r="M5958">
            <v>4</v>
          </cell>
          <cell r="Q5958">
            <v>4082.4</v>
          </cell>
          <cell r="R5958">
            <v>3289.4</v>
          </cell>
          <cell r="S5958">
            <v>3289.4</v>
          </cell>
          <cell r="T5958">
            <v>145</v>
          </cell>
        </row>
        <row r="5959">
          <cell r="C5959" t="str">
            <v>город Пермь</v>
          </cell>
          <cell r="D5959" t="str">
            <v>г. Пермь, ул. Крупской, д. 20</v>
          </cell>
          <cell r="E5959" t="b">
            <v>1</v>
          </cell>
          <cell r="F5959">
            <v>1959</v>
          </cell>
          <cell r="H5959" t="str">
            <v>Кирпич</v>
          </cell>
          <cell r="L5959">
            <v>5</v>
          </cell>
          <cell r="M5959">
            <v>2</v>
          </cell>
          <cell r="Q5959">
            <v>1800.4</v>
          </cell>
          <cell r="R5959">
            <v>1591.2</v>
          </cell>
          <cell r="S5959">
            <v>1465</v>
          </cell>
          <cell r="T5959">
            <v>83</v>
          </cell>
        </row>
        <row r="5960">
          <cell r="C5960" t="str">
            <v>город Пермь</v>
          </cell>
          <cell r="D5960" t="str">
            <v>г. Пермь, ул. Крупской, д. 22</v>
          </cell>
          <cell r="E5960" t="b">
            <v>1</v>
          </cell>
          <cell r="F5960">
            <v>1959</v>
          </cell>
          <cell r="H5960" t="str">
            <v>Кирпич</v>
          </cell>
          <cell r="L5960">
            <v>5</v>
          </cell>
          <cell r="M5960">
            <v>2</v>
          </cell>
          <cell r="Q5960">
            <v>2078.8000000000002</v>
          </cell>
          <cell r="R5960">
            <v>1727.3</v>
          </cell>
          <cell r="S5960">
            <v>1371.7</v>
          </cell>
          <cell r="T5960">
            <v>65</v>
          </cell>
        </row>
        <row r="5961">
          <cell r="C5961" t="str">
            <v>город Пермь</v>
          </cell>
          <cell r="D5961" t="str">
            <v>г. Пермь, ул. Крупской, д. 25</v>
          </cell>
          <cell r="E5961" t="b">
            <v>1</v>
          </cell>
          <cell r="F5961">
            <v>1956</v>
          </cell>
          <cell r="H5961" t="str">
            <v>Кирпич</v>
          </cell>
          <cell r="L5961">
            <v>5</v>
          </cell>
          <cell r="M5961">
            <v>5</v>
          </cell>
          <cell r="Q5961">
            <v>4399.6499999999996</v>
          </cell>
          <cell r="R5961">
            <v>3522.22</v>
          </cell>
          <cell r="S5961">
            <v>3296.8</v>
          </cell>
          <cell r="T5961">
            <v>129</v>
          </cell>
        </row>
        <row r="5962">
          <cell r="C5962" t="str">
            <v>город Пермь</v>
          </cell>
          <cell r="D5962" t="str">
            <v>г. Пермь, ул. Крупской, д. 28</v>
          </cell>
          <cell r="E5962" t="b">
            <v>1</v>
          </cell>
          <cell r="F5962">
            <v>1961</v>
          </cell>
          <cell r="H5962" t="str">
            <v>Кирпич</v>
          </cell>
          <cell r="L5962">
            <v>5</v>
          </cell>
          <cell r="M5962">
            <v>2</v>
          </cell>
          <cell r="Q5962">
            <v>1738.8</v>
          </cell>
          <cell r="R5962">
            <v>1738.8</v>
          </cell>
          <cell r="S5962">
            <v>1738.8</v>
          </cell>
          <cell r="T5962">
            <v>79</v>
          </cell>
        </row>
        <row r="5963">
          <cell r="C5963" t="str">
            <v>город Пермь</v>
          </cell>
          <cell r="D5963" t="str">
            <v>г. Пермь, ул. Крупской, д. 30</v>
          </cell>
          <cell r="E5963" t="b">
            <v>1</v>
          </cell>
          <cell r="F5963">
            <v>1959</v>
          </cell>
          <cell r="H5963" t="str">
            <v>Кирпич</v>
          </cell>
          <cell r="L5963">
            <v>5</v>
          </cell>
          <cell r="M5963">
            <v>4</v>
          </cell>
          <cell r="Q5963">
            <v>3344.12</v>
          </cell>
          <cell r="R5963">
            <v>2783.5</v>
          </cell>
          <cell r="S5963">
            <v>2680.51</v>
          </cell>
          <cell r="T5963">
            <v>114</v>
          </cell>
        </row>
        <row r="5964">
          <cell r="C5964" t="str">
            <v>город Пермь</v>
          </cell>
          <cell r="D5964" t="str">
            <v>г. Пермь, ул. Крупской, д. 32</v>
          </cell>
          <cell r="E5964" t="b">
            <v>1</v>
          </cell>
          <cell r="F5964">
            <v>1961</v>
          </cell>
          <cell r="H5964" t="str">
            <v>Кирпич</v>
          </cell>
          <cell r="L5964">
            <v>5</v>
          </cell>
          <cell r="M5964">
            <v>4</v>
          </cell>
          <cell r="Q5964">
            <v>3674.5</v>
          </cell>
          <cell r="R5964">
            <v>3064.7</v>
          </cell>
          <cell r="S5964">
            <v>3064.7</v>
          </cell>
          <cell r="T5964">
            <v>114</v>
          </cell>
        </row>
        <row r="5965">
          <cell r="C5965" t="str">
            <v>город Пермь</v>
          </cell>
          <cell r="D5965" t="str">
            <v>г. Пермь, ул. Крупской, д. 35</v>
          </cell>
          <cell r="E5965" t="b">
            <v>1</v>
          </cell>
          <cell r="F5965">
            <v>1959</v>
          </cell>
          <cell r="H5965" t="str">
            <v>Кирпич</v>
          </cell>
          <cell r="L5965">
            <v>5</v>
          </cell>
          <cell r="M5965">
            <v>2</v>
          </cell>
          <cell r="Q5965">
            <v>1671.11</v>
          </cell>
          <cell r="R5965">
            <v>1280.3</v>
          </cell>
          <cell r="S5965">
            <v>1161.23</v>
          </cell>
          <cell r="T5965">
            <v>54</v>
          </cell>
        </row>
        <row r="5966">
          <cell r="C5966" t="str">
            <v>город Пермь</v>
          </cell>
          <cell r="D5966" t="str">
            <v>г. Пермь, ул. Крупской, д. 37</v>
          </cell>
          <cell r="E5966" t="b">
            <v>1</v>
          </cell>
          <cell r="F5966">
            <v>1961</v>
          </cell>
          <cell r="H5966" t="str">
            <v>Кирпич</v>
          </cell>
          <cell r="L5966">
            <v>5</v>
          </cell>
          <cell r="M5966">
            <v>3</v>
          </cell>
          <cell r="Q5966">
            <v>2232.35</v>
          </cell>
          <cell r="R5966">
            <v>1564.1</v>
          </cell>
          <cell r="S5966">
            <v>1564.1</v>
          </cell>
          <cell r="T5966">
            <v>94</v>
          </cell>
        </row>
        <row r="5967">
          <cell r="C5967" t="str">
            <v>город Пермь</v>
          </cell>
          <cell r="D5967" t="str">
            <v>г. Пермь, ул. Крупской, д. 38</v>
          </cell>
          <cell r="E5967" t="b">
            <v>1</v>
          </cell>
          <cell r="F5967">
            <v>1961</v>
          </cell>
          <cell r="H5967" t="str">
            <v>Кирпич</v>
          </cell>
          <cell r="L5967">
            <v>5</v>
          </cell>
          <cell r="M5967">
            <v>4</v>
          </cell>
          <cell r="Q5967">
            <v>3373.4</v>
          </cell>
          <cell r="R5967">
            <v>3015.9</v>
          </cell>
          <cell r="S5967">
            <v>3015.9</v>
          </cell>
          <cell r="T5967">
            <v>113</v>
          </cell>
        </row>
        <row r="5968">
          <cell r="C5968" t="str">
            <v>город Пермь</v>
          </cell>
          <cell r="D5968" t="str">
            <v>г. Пермь, ул. Крупской, д. 39</v>
          </cell>
          <cell r="E5968" t="b">
            <v>1</v>
          </cell>
          <cell r="F5968">
            <v>1960</v>
          </cell>
          <cell r="H5968" t="str">
            <v>Кирпич</v>
          </cell>
          <cell r="L5968">
            <v>5</v>
          </cell>
          <cell r="M5968">
            <v>4</v>
          </cell>
          <cell r="Q5968">
            <v>3366.47</v>
          </cell>
          <cell r="R5968">
            <v>2540.1999999999998</v>
          </cell>
          <cell r="S5968">
            <v>2540.1999999999998</v>
          </cell>
          <cell r="T5968">
            <v>125</v>
          </cell>
        </row>
        <row r="5969">
          <cell r="C5969" t="str">
            <v>город Пермь</v>
          </cell>
          <cell r="D5969" t="str">
            <v>г. Пермь, ул. Крупской, д. 40</v>
          </cell>
          <cell r="E5969" t="b">
            <v>1</v>
          </cell>
          <cell r="F5969">
            <v>1961</v>
          </cell>
          <cell r="H5969" t="str">
            <v>Кирпич</v>
          </cell>
          <cell r="L5969">
            <v>5</v>
          </cell>
          <cell r="M5969">
            <v>4</v>
          </cell>
          <cell r="Q5969">
            <v>3459.7</v>
          </cell>
          <cell r="R5969">
            <v>3180.5</v>
          </cell>
          <cell r="S5969">
            <v>2855.9</v>
          </cell>
          <cell r="T5969">
            <v>103</v>
          </cell>
        </row>
        <row r="5970">
          <cell r="C5970" t="str">
            <v>город Пермь</v>
          </cell>
          <cell r="D5970" t="str">
            <v>г. Пермь, ул. Крупской, д. 41</v>
          </cell>
          <cell r="E5970" t="b">
            <v>1</v>
          </cell>
          <cell r="F5970">
            <v>1961</v>
          </cell>
          <cell r="H5970" t="str">
            <v>Кирпич</v>
          </cell>
          <cell r="L5970">
            <v>5</v>
          </cell>
          <cell r="M5970">
            <v>4</v>
          </cell>
          <cell r="Q5970">
            <v>4229.8999999999996</v>
          </cell>
          <cell r="R5970">
            <v>2639.9</v>
          </cell>
          <cell r="S5970">
            <v>2639.9</v>
          </cell>
          <cell r="T5970">
            <v>88</v>
          </cell>
        </row>
        <row r="5971">
          <cell r="C5971" t="str">
            <v>город Пермь</v>
          </cell>
          <cell r="D5971" t="str">
            <v>г. Пермь, ул. Крупской, д. 42</v>
          </cell>
          <cell r="E5971" t="b">
            <v>1</v>
          </cell>
          <cell r="F5971">
            <v>1985</v>
          </cell>
          <cell r="H5971" t="str">
            <v>Кирпич</v>
          </cell>
          <cell r="L5971">
            <v>16</v>
          </cell>
          <cell r="M5971">
            <v>1</v>
          </cell>
          <cell r="N5971">
            <v>2</v>
          </cell>
          <cell r="O5971">
            <v>1</v>
          </cell>
          <cell r="P5971">
            <v>1</v>
          </cell>
          <cell r="Q5971">
            <v>6437</v>
          </cell>
          <cell r="R5971">
            <v>5108.8999999999996</v>
          </cell>
          <cell r="S5971">
            <v>4968.3999999999996</v>
          </cell>
          <cell r="T5971">
            <v>159</v>
          </cell>
        </row>
        <row r="5972">
          <cell r="C5972" t="str">
            <v>город Пермь</v>
          </cell>
          <cell r="D5972" t="str">
            <v>г. Пермь, ул. Крупской, д. 43</v>
          </cell>
          <cell r="E5972" t="b">
            <v>1</v>
          </cell>
          <cell r="F5972">
            <v>1961</v>
          </cell>
          <cell r="H5972" t="str">
            <v>Кирпич</v>
          </cell>
          <cell r="L5972">
            <v>5</v>
          </cell>
          <cell r="M5972">
            <v>2</v>
          </cell>
          <cell r="Q5972">
            <v>1513.8</v>
          </cell>
          <cell r="R5972">
            <v>1397.7</v>
          </cell>
          <cell r="S5972">
            <v>1397.7</v>
          </cell>
          <cell r="T5972">
            <v>100</v>
          </cell>
        </row>
        <row r="5973">
          <cell r="C5973" t="str">
            <v>город Пермь</v>
          </cell>
          <cell r="D5973" t="str">
            <v>г. Пермь, ул. Крупской, д. 45</v>
          </cell>
          <cell r="E5973" t="b">
            <v>1</v>
          </cell>
          <cell r="F5973">
            <v>1961</v>
          </cell>
          <cell r="H5973" t="str">
            <v>Кирпич</v>
          </cell>
          <cell r="L5973">
            <v>5</v>
          </cell>
          <cell r="M5973">
            <v>4</v>
          </cell>
          <cell r="Q5973">
            <v>2669.6</v>
          </cell>
          <cell r="R5973">
            <v>1857.3</v>
          </cell>
          <cell r="S5973">
            <v>1857.3</v>
          </cell>
          <cell r="T5973">
            <v>126</v>
          </cell>
        </row>
        <row r="5974">
          <cell r="C5974" t="str">
            <v>город Пермь</v>
          </cell>
          <cell r="D5974" t="str">
            <v>г. Пермь, ул. Крупской, д. 47</v>
          </cell>
          <cell r="E5974" t="b">
            <v>1</v>
          </cell>
          <cell r="F5974">
            <v>1961</v>
          </cell>
          <cell r="H5974" t="str">
            <v>кирпич</v>
          </cell>
          <cell r="L5974">
            <v>5</v>
          </cell>
          <cell r="M5974">
            <v>4</v>
          </cell>
          <cell r="Q5974">
            <v>2689.4</v>
          </cell>
          <cell r="R5974">
            <v>2685.9</v>
          </cell>
          <cell r="S5974">
            <v>2685.9</v>
          </cell>
          <cell r="T5974">
            <v>214</v>
          </cell>
        </row>
        <row r="5975">
          <cell r="C5975" t="str">
            <v>город Пермь</v>
          </cell>
          <cell r="D5975" t="str">
            <v>г. Пермь, ул. Крупской, д. 48</v>
          </cell>
          <cell r="E5975" t="b">
            <v>1</v>
          </cell>
          <cell r="F5975">
            <v>1962</v>
          </cell>
          <cell r="H5975" t="str">
            <v>кирпич</v>
          </cell>
          <cell r="L5975">
            <v>5</v>
          </cell>
          <cell r="M5975">
            <v>4</v>
          </cell>
          <cell r="Q5975">
            <v>3807</v>
          </cell>
          <cell r="R5975">
            <v>3507</v>
          </cell>
          <cell r="S5975">
            <v>3156.3</v>
          </cell>
          <cell r="T5975">
            <v>115</v>
          </cell>
        </row>
        <row r="5976">
          <cell r="C5976" t="str">
            <v>город Пермь</v>
          </cell>
          <cell r="D5976" t="str">
            <v>г. Пермь, ул. Крупской, д. 49</v>
          </cell>
          <cell r="E5976" t="b">
            <v>1</v>
          </cell>
          <cell r="F5976">
            <v>1961</v>
          </cell>
          <cell r="H5976" t="str">
            <v>Кирпич</v>
          </cell>
          <cell r="L5976">
            <v>5</v>
          </cell>
          <cell r="M5976">
            <v>2</v>
          </cell>
          <cell r="Q5976">
            <v>1821.5</v>
          </cell>
          <cell r="R5976">
            <v>1643.8</v>
          </cell>
          <cell r="S5976">
            <v>1571.8</v>
          </cell>
          <cell r="T5976">
            <v>60</v>
          </cell>
        </row>
        <row r="5977">
          <cell r="C5977" t="str">
            <v>город Пермь</v>
          </cell>
          <cell r="D5977" t="str">
            <v>г. Пермь, ул. Крупской, д. 50</v>
          </cell>
          <cell r="E5977" t="b">
            <v>1</v>
          </cell>
          <cell r="F5977">
            <v>1962</v>
          </cell>
          <cell r="H5977" t="str">
            <v>Кирпич</v>
          </cell>
          <cell r="L5977">
            <v>5</v>
          </cell>
          <cell r="M5977">
            <v>2</v>
          </cell>
          <cell r="Q5977">
            <v>1521.47</v>
          </cell>
          <cell r="R5977">
            <v>1498.76</v>
          </cell>
          <cell r="S5977">
            <v>1498.76</v>
          </cell>
          <cell r="T5977">
            <v>188</v>
          </cell>
        </row>
        <row r="5978">
          <cell r="C5978" t="str">
            <v>город Пермь</v>
          </cell>
          <cell r="D5978" t="str">
            <v>г. Пермь, ул. Крупской, д. 51</v>
          </cell>
          <cell r="E5978" t="b">
            <v>1</v>
          </cell>
          <cell r="F5978">
            <v>1962</v>
          </cell>
          <cell r="H5978" t="str">
            <v>Кирпич</v>
          </cell>
          <cell r="L5978">
            <v>5</v>
          </cell>
          <cell r="M5978">
            <v>4</v>
          </cell>
          <cell r="Q5978">
            <v>2709.7</v>
          </cell>
          <cell r="R5978">
            <v>2707</v>
          </cell>
          <cell r="S5978">
            <v>2707</v>
          </cell>
          <cell r="T5978">
            <v>203</v>
          </cell>
        </row>
        <row r="5979">
          <cell r="C5979" t="str">
            <v>город Пермь</v>
          </cell>
          <cell r="D5979" t="str">
            <v>г. Пермь, ул. Крупской, д. 54</v>
          </cell>
          <cell r="E5979" t="b">
            <v>1</v>
          </cell>
          <cell r="F5979">
            <v>1962</v>
          </cell>
          <cell r="H5979" t="str">
            <v>Кирпич</v>
          </cell>
          <cell r="L5979">
            <v>5</v>
          </cell>
          <cell r="M5979">
            <v>2</v>
          </cell>
          <cell r="Q5979">
            <v>1567.5</v>
          </cell>
          <cell r="R5979">
            <v>1566.8</v>
          </cell>
          <cell r="S5979">
            <v>1566.8</v>
          </cell>
          <cell r="T5979">
            <v>427</v>
          </cell>
        </row>
        <row r="5980">
          <cell r="C5980" t="str">
            <v>город Пермь</v>
          </cell>
          <cell r="D5980" t="str">
            <v>г. Пермь, ул. Крупской, д. 55</v>
          </cell>
          <cell r="E5980" t="b">
            <v>1</v>
          </cell>
          <cell r="F5980">
            <v>1962</v>
          </cell>
          <cell r="H5980" t="str">
            <v>Кирпич</v>
          </cell>
          <cell r="L5980">
            <v>5</v>
          </cell>
          <cell r="M5980">
            <v>4</v>
          </cell>
          <cell r="Q5980">
            <v>2560.9</v>
          </cell>
          <cell r="R5980">
            <v>2559.6999999999998</v>
          </cell>
          <cell r="S5980">
            <v>2559.6999999999998</v>
          </cell>
          <cell r="T5980">
            <v>1270</v>
          </cell>
        </row>
        <row r="5981">
          <cell r="C5981" t="str">
            <v>город Пермь</v>
          </cell>
          <cell r="D5981" t="str">
            <v>г. Пермь, ул. Крупской, д. 56</v>
          </cell>
          <cell r="E5981" t="b">
            <v>1</v>
          </cell>
          <cell r="F5981">
            <v>1963</v>
          </cell>
          <cell r="H5981" t="str">
            <v>Кирпич</v>
          </cell>
          <cell r="L5981">
            <v>5</v>
          </cell>
          <cell r="M5981">
            <v>4</v>
          </cell>
          <cell r="Q5981">
            <v>2985.7</v>
          </cell>
          <cell r="R5981">
            <v>2584.8000000000002</v>
          </cell>
          <cell r="S5981">
            <v>2584.8000000000002</v>
          </cell>
          <cell r="T5981">
            <v>94</v>
          </cell>
        </row>
        <row r="5982">
          <cell r="C5982" t="str">
            <v>город Пермь</v>
          </cell>
          <cell r="D5982" t="str">
            <v>г. Пермь, ул. Крупской, д. 57</v>
          </cell>
          <cell r="E5982" t="b">
            <v>1</v>
          </cell>
          <cell r="F5982">
            <v>1962</v>
          </cell>
          <cell r="H5982" t="str">
            <v>Кирпич</v>
          </cell>
          <cell r="L5982">
            <v>5</v>
          </cell>
          <cell r="M5982">
            <v>2</v>
          </cell>
          <cell r="Q5982">
            <v>1570.4</v>
          </cell>
          <cell r="R5982">
            <v>1570.4</v>
          </cell>
          <cell r="S5982">
            <v>1570.4</v>
          </cell>
          <cell r="T5982">
            <v>1029</v>
          </cell>
        </row>
        <row r="5983">
          <cell r="C5983" t="str">
            <v>город Пермь</v>
          </cell>
          <cell r="D5983" t="str">
            <v>г. Пермь, ул. Крупской, д. 59</v>
          </cell>
          <cell r="E5983" t="b">
            <v>1</v>
          </cell>
          <cell r="F5983">
            <v>1962</v>
          </cell>
          <cell r="H5983" t="str">
            <v>кирпич</v>
          </cell>
          <cell r="L5983">
            <v>5</v>
          </cell>
          <cell r="M5983">
            <v>2</v>
          </cell>
          <cell r="Q5983">
            <v>1596.5</v>
          </cell>
          <cell r="R5983">
            <v>1531</v>
          </cell>
          <cell r="S5983">
            <v>1531</v>
          </cell>
          <cell r="T5983">
            <v>389</v>
          </cell>
        </row>
        <row r="5984">
          <cell r="C5984" t="str">
            <v>город Пермь</v>
          </cell>
          <cell r="D5984" t="str">
            <v>г. Пермь, ул. Крупской, д. 61</v>
          </cell>
          <cell r="E5984" t="b">
            <v>1</v>
          </cell>
          <cell r="F5984">
            <v>1963</v>
          </cell>
          <cell r="H5984" t="str">
            <v>кирпич</v>
          </cell>
          <cell r="L5984">
            <v>5</v>
          </cell>
          <cell r="M5984">
            <v>4</v>
          </cell>
          <cell r="Q5984">
            <v>2608</v>
          </cell>
          <cell r="R5984">
            <v>2427.75</v>
          </cell>
          <cell r="S5984">
            <v>2427.75</v>
          </cell>
          <cell r="T5984">
            <v>130</v>
          </cell>
        </row>
        <row r="5985">
          <cell r="C5985" t="str">
            <v>город Пермь</v>
          </cell>
          <cell r="D5985" t="str">
            <v>г. Пермь, ул. Крупской, д. 67</v>
          </cell>
          <cell r="E5985" t="b">
            <v>1</v>
          </cell>
          <cell r="F5985">
            <v>2015</v>
          </cell>
          <cell r="I5985" t="str">
            <v>плоская</v>
          </cell>
          <cell r="J5985" t="str">
            <v>ГАЗ</v>
          </cell>
          <cell r="K5985" t="str">
            <v>имеется</v>
          </cell>
          <cell r="L5985">
            <v>16</v>
          </cell>
          <cell r="M5985">
            <v>6</v>
          </cell>
          <cell r="N5985">
            <v>6</v>
          </cell>
          <cell r="O5985">
            <v>3</v>
          </cell>
          <cell r="P5985">
            <v>3</v>
          </cell>
          <cell r="Q5985">
            <v>27984.1</v>
          </cell>
          <cell r="R5985">
            <v>23458.2</v>
          </cell>
          <cell r="S5985">
            <v>23458.2</v>
          </cell>
          <cell r="T5985">
            <v>750</v>
          </cell>
        </row>
        <row r="5986">
          <cell r="C5986" t="str">
            <v>город Пермь</v>
          </cell>
          <cell r="D5986" t="str">
            <v>г. Пермь, ул. Крупской, д. 68</v>
          </cell>
          <cell r="E5986" t="b">
            <v>1</v>
          </cell>
          <cell r="F5986">
            <v>1967</v>
          </cell>
          <cell r="H5986" t="str">
            <v>кирпич</v>
          </cell>
          <cell r="L5986">
            <v>5</v>
          </cell>
          <cell r="M5986">
            <v>4</v>
          </cell>
          <cell r="Q5986">
            <v>3245.3</v>
          </cell>
          <cell r="R5986">
            <v>3000.2</v>
          </cell>
          <cell r="S5986">
            <v>2886.2</v>
          </cell>
          <cell r="T5986">
            <v>148</v>
          </cell>
        </row>
        <row r="5987">
          <cell r="C5987" t="str">
            <v>город Пермь</v>
          </cell>
          <cell r="D5987" t="str">
            <v>г. Пермь, ул. Крупской, д. 70</v>
          </cell>
          <cell r="E5987" t="b">
            <v>1</v>
          </cell>
          <cell r="F5987">
            <v>1967</v>
          </cell>
          <cell r="I5987" t="str">
            <v>скатная</v>
          </cell>
          <cell r="K5987" t="str">
            <v>имеется</v>
          </cell>
          <cell r="L5987">
            <v>5</v>
          </cell>
          <cell r="M5987">
            <v>4</v>
          </cell>
          <cell r="Q5987">
            <v>2712.5</v>
          </cell>
          <cell r="R5987">
            <v>1624.2</v>
          </cell>
          <cell r="S5987">
            <v>1624.2</v>
          </cell>
          <cell r="T5987">
            <v>128</v>
          </cell>
        </row>
        <row r="5988">
          <cell r="C5988" t="str">
            <v>город Пермь</v>
          </cell>
          <cell r="D5988" t="str">
            <v>г. Пермь, ул. Крупской, д. 71</v>
          </cell>
          <cell r="E5988" t="b">
            <v>1</v>
          </cell>
          <cell r="F5988">
            <v>1967</v>
          </cell>
          <cell r="I5988" t="str">
            <v>скатная</v>
          </cell>
          <cell r="K5988" t="str">
            <v>имеется</v>
          </cell>
          <cell r="L5988">
            <v>5</v>
          </cell>
          <cell r="M5988">
            <v>8</v>
          </cell>
          <cell r="Q5988">
            <v>6360.9</v>
          </cell>
          <cell r="R5988">
            <v>5674.88</v>
          </cell>
          <cell r="S5988">
            <v>5569.18</v>
          </cell>
          <cell r="T5988">
            <v>240</v>
          </cell>
        </row>
        <row r="5989">
          <cell r="C5989" t="str">
            <v>город Пермь</v>
          </cell>
          <cell r="D5989" t="str">
            <v>г. Пермь, ул. Крупской, д. 72</v>
          </cell>
          <cell r="E5989" t="b">
            <v>1</v>
          </cell>
          <cell r="F5989">
            <v>1964</v>
          </cell>
          <cell r="H5989" t="str">
            <v>Кирпич</v>
          </cell>
          <cell r="L5989">
            <v>5</v>
          </cell>
          <cell r="M5989">
            <v>4</v>
          </cell>
          <cell r="Q5989">
            <v>3537.8</v>
          </cell>
          <cell r="R5989">
            <v>3227.1000000000004</v>
          </cell>
          <cell r="S5989">
            <v>3186.3</v>
          </cell>
          <cell r="T5989">
            <v>154</v>
          </cell>
        </row>
        <row r="5990">
          <cell r="C5990" t="str">
            <v>город Пермь</v>
          </cell>
          <cell r="D5990" t="str">
            <v>г. Пермь, ул. Крупской, д. 73</v>
          </cell>
          <cell r="E5990" t="b">
            <v>1</v>
          </cell>
          <cell r="F5990">
            <v>1965</v>
          </cell>
          <cell r="H5990" t="str">
            <v>кирпич</v>
          </cell>
          <cell r="L5990">
            <v>5</v>
          </cell>
          <cell r="M5990">
            <v>4</v>
          </cell>
          <cell r="Q5990">
            <v>3569.5</v>
          </cell>
          <cell r="R5990">
            <v>3250.3</v>
          </cell>
          <cell r="S5990">
            <v>3250.3</v>
          </cell>
          <cell r="T5990">
            <v>138</v>
          </cell>
        </row>
        <row r="5991">
          <cell r="C5991" t="str">
            <v>город Пермь</v>
          </cell>
          <cell r="D5991" t="str">
            <v>г. Пермь, ул. Крупской, д. 75</v>
          </cell>
          <cell r="E5991" t="b">
            <v>1</v>
          </cell>
          <cell r="F5991">
            <v>1964</v>
          </cell>
          <cell r="H5991" t="str">
            <v>Кирпич</v>
          </cell>
          <cell r="L5991">
            <v>5</v>
          </cell>
          <cell r="M5991">
            <v>4</v>
          </cell>
          <cell r="Q5991">
            <v>3244</v>
          </cell>
          <cell r="R5991">
            <v>2072.3000000000002</v>
          </cell>
          <cell r="S5991">
            <v>2072.3000000000002</v>
          </cell>
          <cell r="T5991">
            <v>185</v>
          </cell>
        </row>
        <row r="5992">
          <cell r="C5992" t="str">
            <v>город Пермь</v>
          </cell>
          <cell r="D5992" t="str">
            <v>г. Пермь, ул. Крупской, д. 76</v>
          </cell>
          <cell r="E5992" t="b">
            <v>1</v>
          </cell>
          <cell r="F5992">
            <v>1965</v>
          </cell>
          <cell r="H5992" t="str">
            <v>кирпич</v>
          </cell>
          <cell r="L5992">
            <v>5</v>
          </cell>
          <cell r="M5992">
            <v>4</v>
          </cell>
          <cell r="Q5992">
            <v>3207</v>
          </cell>
          <cell r="R5992">
            <v>2563.1999999999998</v>
          </cell>
          <cell r="S5992">
            <v>2563.1999999999998</v>
          </cell>
          <cell r="T5992">
            <v>110</v>
          </cell>
        </row>
        <row r="5993">
          <cell r="C5993" t="str">
            <v>город Пермь</v>
          </cell>
          <cell r="D5993" t="str">
            <v>г. Пермь, ул. Крупской, д. 78</v>
          </cell>
          <cell r="E5993" t="b">
            <v>1</v>
          </cell>
          <cell r="F5993">
            <v>1965</v>
          </cell>
          <cell r="I5993" t="str">
            <v>скатная</v>
          </cell>
          <cell r="K5993" t="str">
            <v>имеется</v>
          </cell>
          <cell r="L5993">
            <v>5</v>
          </cell>
          <cell r="M5993">
            <v>4</v>
          </cell>
          <cell r="Q5993">
            <v>5311.8</v>
          </cell>
          <cell r="R5993">
            <v>3197.8</v>
          </cell>
          <cell r="S5993">
            <v>3197.8</v>
          </cell>
          <cell r="T5993">
            <v>159</v>
          </cell>
        </row>
        <row r="5994">
          <cell r="C5994" t="str">
            <v>город Пермь</v>
          </cell>
          <cell r="D5994" t="str">
            <v>г. Пермь, ул. Крупской, д. 79</v>
          </cell>
          <cell r="E5994" t="b">
            <v>1</v>
          </cell>
          <cell r="F5994">
            <v>1969</v>
          </cell>
          <cell r="H5994" t="str">
            <v>Кирпич</v>
          </cell>
          <cell r="L5994">
            <v>9</v>
          </cell>
          <cell r="M5994">
            <v>1</v>
          </cell>
          <cell r="N5994">
            <v>1</v>
          </cell>
          <cell r="O5994">
            <v>1</v>
          </cell>
          <cell r="Q5994">
            <v>2237.9</v>
          </cell>
          <cell r="R5994">
            <v>2037.9</v>
          </cell>
          <cell r="S5994">
            <v>2037.9</v>
          </cell>
          <cell r="T5994">
            <v>99</v>
          </cell>
        </row>
        <row r="5995">
          <cell r="C5995" t="str">
            <v>город Пермь</v>
          </cell>
          <cell r="D5995" t="str">
            <v>г. Пермь, ул. Крупской, д. 81</v>
          </cell>
          <cell r="E5995" t="b">
            <v>1</v>
          </cell>
          <cell r="F5995">
            <v>1968</v>
          </cell>
          <cell r="H5995" t="str">
            <v>Крупные блоки</v>
          </cell>
          <cell r="L5995">
            <v>9</v>
          </cell>
          <cell r="M5995">
            <v>1</v>
          </cell>
          <cell r="N5995">
            <v>1</v>
          </cell>
          <cell r="O5995">
            <v>1</v>
          </cell>
          <cell r="Q5995">
            <v>2329.6999999999998</v>
          </cell>
          <cell r="R5995">
            <v>2200</v>
          </cell>
          <cell r="S5995">
            <v>2042.48</v>
          </cell>
          <cell r="T5995">
            <v>102</v>
          </cell>
        </row>
        <row r="5996">
          <cell r="C5996" t="str">
            <v>город Пермь</v>
          </cell>
          <cell r="D5996" t="str">
            <v>г. Пермь, ул. Крупской, д. 82</v>
          </cell>
          <cell r="E5996" t="b">
            <v>1</v>
          </cell>
          <cell r="F5996">
            <v>1965</v>
          </cell>
          <cell r="H5996" t="str">
            <v>Крупные панели</v>
          </cell>
          <cell r="L5996">
            <v>5</v>
          </cell>
          <cell r="M5996">
            <v>4</v>
          </cell>
          <cell r="Q5996">
            <v>3913.4</v>
          </cell>
          <cell r="R5996">
            <v>3635</v>
          </cell>
          <cell r="S5996">
            <v>35899</v>
          </cell>
          <cell r="T5996">
            <v>180</v>
          </cell>
        </row>
        <row r="5997">
          <cell r="C5997" t="str">
            <v>город Пермь</v>
          </cell>
          <cell r="D5997" t="str">
            <v>г. Пермь, ул. Крупской, д. 83</v>
          </cell>
          <cell r="E5997" t="b">
            <v>1</v>
          </cell>
          <cell r="F5997">
            <v>1968</v>
          </cell>
          <cell r="H5997" t="str">
            <v>Кирпич</v>
          </cell>
          <cell r="L5997">
            <v>9</v>
          </cell>
          <cell r="M5997">
            <v>1</v>
          </cell>
          <cell r="N5997">
            <v>1</v>
          </cell>
          <cell r="O5997">
            <v>1</v>
          </cell>
          <cell r="Q5997">
            <v>2271.1999999999998</v>
          </cell>
          <cell r="R5997">
            <v>2246.6999999999998</v>
          </cell>
          <cell r="S5997">
            <v>2246.6999999999998</v>
          </cell>
          <cell r="T5997">
            <v>86</v>
          </cell>
        </row>
        <row r="5998">
          <cell r="C5998" t="str">
            <v>город Пермь</v>
          </cell>
          <cell r="D5998" t="str">
            <v>г. Пермь, ул. Крупской, д. 84</v>
          </cell>
          <cell r="E5998" t="b">
            <v>1</v>
          </cell>
          <cell r="F5998">
            <v>1965</v>
          </cell>
          <cell r="H5998" t="str">
            <v>Кирпич</v>
          </cell>
          <cell r="L5998">
            <v>5</v>
          </cell>
          <cell r="M5998">
            <v>4</v>
          </cell>
          <cell r="Q5998">
            <v>3890.4</v>
          </cell>
          <cell r="R5998">
            <v>3539.3</v>
          </cell>
          <cell r="S5998">
            <v>3539.3</v>
          </cell>
          <cell r="T5998">
            <v>167</v>
          </cell>
        </row>
        <row r="5999">
          <cell r="C5999" t="str">
            <v>город Пермь</v>
          </cell>
          <cell r="D5999" t="str">
            <v>г. Пермь, ул. Крупской, д. 85</v>
          </cell>
          <cell r="E5999" t="b">
            <v>1</v>
          </cell>
          <cell r="F5999">
            <v>1966</v>
          </cell>
          <cell r="H5999" t="str">
            <v>Железобетон</v>
          </cell>
          <cell r="L5999">
            <v>5</v>
          </cell>
          <cell r="M5999">
            <v>8</v>
          </cell>
          <cell r="Q5999">
            <v>6632</v>
          </cell>
          <cell r="R5999">
            <v>5782.81</v>
          </cell>
          <cell r="S5999">
            <v>5782.81</v>
          </cell>
          <cell r="T5999">
            <v>293</v>
          </cell>
        </row>
        <row r="6000">
          <cell r="C6000" t="str">
            <v>город Пермь</v>
          </cell>
          <cell r="D6000" t="str">
            <v>г. Пермь, ул. Крупской, д. 86</v>
          </cell>
          <cell r="E6000" t="b">
            <v>1</v>
          </cell>
          <cell r="F6000">
            <v>1965</v>
          </cell>
          <cell r="H6000" t="str">
            <v>Панель</v>
          </cell>
          <cell r="L6000">
            <v>5</v>
          </cell>
          <cell r="M6000">
            <v>4</v>
          </cell>
          <cell r="Q6000">
            <v>3582.2</v>
          </cell>
          <cell r="R6000">
            <v>3580</v>
          </cell>
          <cell r="S6000">
            <v>3580</v>
          </cell>
          <cell r="T6000">
            <v>130</v>
          </cell>
        </row>
        <row r="6001">
          <cell r="C6001" t="str">
            <v>город Пермь</v>
          </cell>
          <cell r="D6001" t="str">
            <v>г. Пермь, ул. Крупской, д. 87</v>
          </cell>
          <cell r="E6001" t="b">
            <v>1</v>
          </cell>
          <cell r="F6001">
            <v>1966</v>
          </cell>
          <cell r="H6001" t="str">
            <v>Панели</v>
          </cell>
          <cell r="L6001">
            <v>5</v>
          </cell>
          <cell r="M6001">
            <v>4</v>
          </cell>
          <cell r="Q6001">
            <v>5792.09</v>
          </cell>
          <cell r="R6001">
            <v>5758.4</v>
          </cell>
          <cell r="S6001">
            <v>5700</v>
          </cell>
          <cell r="T6001">
            <v>307</v>
          </cell>
        </row>
        <row r="6002">
          <cell r="C6002" t="str">
            <v>город Пермь</v>
          </cell>
          <cell r="D6002" t="str">
            <v>г. Пермь, ул. Крупской, д. 88</v>
          </cell>
          <cell r="E6002" t="b">
            <v>1</v>
          </cell>
          <cell r="F6002">
            <v>1965</v>
          </cell>
          <cell r="H6002" t="str">
            <v>Панель</v>
          </cell>
          <cell r="L6002">
            <v>5</v>
          </cell>
          <cell r="M6002">
            <v>4</v>
          </cell>
          <cell r="Q6002">
            <v>3601.3</v>
          </cell>
          <cell r="R6002">
            <v>3550</v>
          </cell>
          <cell r="S6002">
            <v>3550</v>
          </cell>
          <cell r="T6002">
            <v>188</v>
          </cell>
        </row>
        <row r="6003">
          <cell r="C6003" t="str">
            <v>город Пермь</v>
          </cell>
          <cell r="D6003" t="str">
            <v>г. Пермь, ул. Крупской, д. 89</v>
          </cell>
          <cell r="E6003" t="b">
            <v>1</v>
          </cell>
          <cell r="F6003">
            <v>1966</v>
          </cell>
          <cell r="H6003" t="str">
            <v>Панель</v>
          </cell>
          <cell r="L6003">
            <v>5</v>
          </cell>
          <cell r="M6003">
            <v>8</v>
          </cell>
          <cell r="Q6003">
            <v>5811.6</v>
          </cell>
          <cell r="R6003">
            <v>5800</v>
          </cell>
          <cell r="S6003">
            <v>5800</v>
          </cell>
          <cell r="T6003">
            <v>294</v>
          </cell>
        </row>
        <row r="6004">
          <cell r="C6004" t="str">
            <v>город Пермь</v>
          </cell>
          <cell r="D6004" t="str">
            <v>г. Пермь, ул. Крупской, д. 93</v>
          </cell>
          <cell r="E6004" t="b">
            <v>1</v>
          </cell>
          <cell r="F6004">
            <v>1966</v>
          </cell>
          <cell r="H6004" t="str">
            <v>Панель</v>
          </cell>
          <cell r="L6004">
            <v>5</v>
          </cell>
          <cell r="M6004">
            <v>6</v>
          </cell>
          <cell r="Q6004">
            <v>4420.92</v>
          </cell>
          <cell r="R6004">
            <v>4359.8900000000003</v>
          </cell>
          <cell r="S6004">
            <v>4359.8900000000003</v>
          </cell>
          <cell r="T6004">
            <v>246</v>
          </cell>
        </row>
        <row r="6005">
          <cell r="C6005" t="str">
            <v>город Пермь</v>
          </cell>
          <cell r="D6005" t="str">
            <v>г. Пермь, ул. Крупской, д. 32А</v>
          </cell>
          <cell r="E6005" t="b">
            <v>1</v>
          </cell>
          <cell r="F6005">
            <v>1977</v>
          </cell>
          <cell r="H6005" t="str">
            <v>Панель</v>
          </cell>
          <cell r="L6005">
            <v>9</v>
          </cell>
          <cell r="M6005">
            <v>2</v>
          </cell>
          <cell r="N6005">
            <v>2</v>
          </cell>
          <cell r="O6005">
            <v>2</v>
          </cell>
          <cell r="Q6005">
            <v>4600.2</v>
          </cell>
          <cell r="R6005">
            <v>4010.9</v>
          </cell>
          <cell r="S6005">
            <v>3897</v>
          </cell>
          <cell r="T6005">
            <v>166</v>
          </cell>
        </row>
        <row r="6006">
          <cell r="C6006" t="str">
            <v>город Пермь</v>
          </cell>
          <cell r="D6006" t="str">
            <v>г. Пермь, ул. Крупской, д. 41А</v>
          </cell>
          <cell r="E6006" t="b">
            <v>1</v>
          </cell>
          <cell r="F6006">
            <v>1961</v>
          </cell>
          <cell r="H6006" t="str">
            <v>Кирпич</v>
          </cell>
          <cell r="L6006">
            <v>5</v>
          </cell>
          <cell r="M6006">
            <v>4</v>
          </cell>
          <cell r="Q6006">
            <v>4229.8999999999996</v>
          </cell>
          <cell r="R6006">
            <v>2639.9</v>
          </cell>
          <cell r="S6006">
            <v>2639.9</v>
          </cell>
          <cell r="T6006">
            <v>89</v>
          </cell>
        </row>
        <row r="6007">
          <cell r="C6007" t="str">
            <v>город Пермь</v>
          </cell>
          <cell r="D6007" t="str">
            <v>г. Пермь, ул. Крупской, д. 42А</v>
          </cell>
          <cell r="E6007" t="b">
            <v>1</v>
          </cell>
          <cell r="F6007">
            <v>1988</v>
          </cell>
          <cell r="H6007" t="str">
            <v>Кирпич</v>
          </cell>
          <cell r="L6007">
            <v>12</v>
          </cell>
          <cell r="M6007">
            <v>1</v>
          </cell>
          <cell r="N6007">
            <v>1</v>
          </cell>
          <cell r="O6007">
            <v>1</v>
          </cell>
          <cell r="Q6007">
            <v>3334.4</v>
          </cell>
          <cell r="R6007">
            <v>3334</v>
          </cell>
          <cell r="S6007">
            <v>3059.6</v>
          </cell>
          <cell r="T6007">
            <v>151</v>
          </cell>
        </row>
        <row r="6008">
          <cell r="C6008" t="str">
            <v>город Пермь</v>
          </cell>
          <cell r="D6008" t="str">
            <v>г. Пермь, ул. Крупской, д. 42Б</v>
          </cell>
          <cell r="E6008" t="b">
            <v>1</v>
          </cell>
          <cell r="F6008">
            <v>2016</v>
          </cell>
          <cell r="H6008" t="str">
            <v>Панель</v>
          </cell>
          <cell r="L6008">
            <v>9</v>
          </cell>
          <cell r="M6008">
            <v>2</v>
          </cell>
          <cell r="N6008">
            <v>2</v>
          </cell>
          <cell r="O6008">
            <v>2</v>
          </cell>
          <cell r="Q6008">
            <v>4667.5</v>
          </cell>
          <cell r="R6008">
            <v>4340.5</v>
          </cell>
          <cell r="S6008">
            <v>4340.5</v>
          </cell>
        </row>
        <row r="6009">
          <cell r="C6009" t="str">
            <v>город Пермь</v>
          </cell>
          <cell r="D6009" t="str">
            <v>г. Пермь, ул. Крупской, д. 51А</v>
          </cell>
          <cell r="E6009" t="b">
            <v>1</v>
          </cell>
          <cell r="F6009">
            <v>1963</v>
          </cell>
          <cell r="H6009" t="str">
            <v>Кирпич</v>
          </cell>
          <cell r="L6009">
            <v>5</v>
          </cell>
          <cell r="M6009">
            <v>4</v>
          </cell>
          <cell r="Q6009">
            <v>2673.6</v>
          </cell>
          <cell r="R6009">
            <v>2573.5</v>
          </cell>
          <cell r="S6009">
            <v>2573.5</v>
          </cell>
          <cell r="T6009">
            <v>171</v>
          </cell>
        </row>
        <row r="6010">
          <cell r="C6010" t="str">
            <v>город Пермь</v>
          </cell>
          <cell r="D6010" t="str">
            <v>г. Пермь, ул. Крупской, д. 57А</v>
          </cell>
          <cell r="E6010" t="b">
            <v>1</v>
          </cell>
          <cell r="F6010">
            <v>1973</v>
          </cell>
          <cell r="H6010" t="str">
            <v>кирпич</v>
          </cell>
          <cell r="L6010">
            <v>5</v>
          </cell>
          <cell r="M6010">
            <v>8</v>
          </cell>
          <cell r="Q6010">
            <v>5452</v>
          </cell>
          <cell r="R6010">
            <v>3609</v>
          </cell>
          <cell r="S6010">
            <v>3609</v>
          </cell>
          <cell r="T6010">
            <v>229</v>
          </cell>
        </row>
        <row r="6011">
          <cell r="C6011" t="str">
            <v>город Пермь</v>
          </cell>
          <cell r="D6011" t="str">
            <v>г. Пермь, ул. Крупской, д. 65/1</v>
          </cell>
          <cell r="E6011" t="b">
            <v>1</v>
          </cell>
          <cell r="F6011">
            <v>1963</v>
          </cell>
          <cell r="H6011" t="str">
            <v>Панель</v>
          </cell>
          <cell r="L6011">
            <v>5</v>
          </cell>
          <cell r="M6011">
            <v>4</v>
          </cell>
          <cell r="Q6011">
            <v>7360</v>
          </cell>
          <cell r="R6011">
            <v>3601.5</v>
          </cell>
          <cell r="S6011">
            <v>3601.5</v>
          </cell>
          <cell r="T6011">
            <v>157</v>
          </cell>
        </row>
        <row r="6012">
          <cell r="C6012" t="str">
            <v>город Пермь</v>
          </cell>
          <cell r="D6012" t="str">
            <v>г. Пермь, ул. Крупской, д. 65/2</v>
          </cell>
          <cell r="E6012" t="b">
            <v>1</v>
          </cell>
          <cell r="F6012">
            <v>1963</v>
          </cell>
          <cell r="H6012" t="str">
            <v>Панель</v>
          </cell>
          <cell r="L6012">
            <v>5</v>
          </cell>
          <cell r="M6012">
            <v>4</v>
          </cell>
          <cell r="Q6012">
            <v>7334.6</v>
          </cell>
          <cell r="R6012">
            <v>3576.8</v>
          </cell>
          <cell r="S6012">
            <v>3576.8</v>
          </cell>
          <cell r="T6012">
            <v>181</v>
          </cell>
        </row>
        <row r="6013">
          <cell r="C6013" t="str">
            <v>город Пермь</v>
          </cell>
          <cell r="D6013" t="str">
            <v>г. Пермь, ул. Крупской, д. 69/1</v>
          </cell>
          <cell r="E6013" t="b">
            <v>1</v>
          </cell>
          <cell r="F6013">
            <v>1964</v>
          </cell>
          <cell r="H6013" t="str">
            <v>Панели</v>
          </cell>
          <cell r="L6013">
            <v>5</v>
          </cell>
          <cell r="M6013">
            <v>4</v>
          </cell>
          <cell r="Q6013">
            <v>4291</v>
          </cell>
          <cell r="R6013">
            <v>4110.75</v>
          </cell>
          <cell r="S6013">
            <v>2219.75</v>
          </cell>
          <cell r="T6013">
            <v>178</v>
          </cell>
        </row>
        <row r="6014">
          <cell r="C6014" t="str">
            <v>город Пермь</v>
          </cell>
          <cell r="D6014" t="str">
            <v>г. Пермь, ул. Крупской, д. 69/2</v>
          </cell>
          <cell r="E6014" t="b">
            <v>1</v>
          </cell>
          <cell r="F6014">
            <v>1964</v>
          </cell>
          <cell r="H6014" t="str">
            <v>Панели</v>
          </cell>
          <cell r="L6014">
            <v>5</v>
          </cell>
          <cell r="M6014">
            <v>4</v>
          </cell>
          <cell r="Q6014">
            <v>3905.6</v>
          </cell>
          <cell r="R6014">
            <v>3725.35</v>
          </cell>
          <cell r="S6014">
            <v>3375.45</v>
          </cell>
          <cell r="T6014">
            <v>178</v>
          </cell>
        </row>
        <row r="6015">
          <cell r="C6015" t="str">
            <v>город Пермь</v>
          </cell>
          <cell r="D6015" t="str">
            <v>г. Пермь, ул. Крупской, д. 78А</v>
          </cell>
          <cell r="E6015" t="b">
            <v>1</v>
          </cell>
          <cell r="F6015">
            <v>1965</v>
          </cell>
          <cell r="H6015" t="str">
            <v>кирпич</v>
          </cell>
          <cell r="L6015">
            <v>5</v>
          </cell>
          <cell r="M6015">
            <v>4</v>
          </cell>
          <cell r="Q6015">
            <v>3142.3</v>
          </cell>
          <cell r="R6015">
            <v>3082</v>
          </cell>
          <cell r="S6015">
            <v>3010.3</v>
          </cell>
          <cell r="T6015">
            <v>154</v>
          </cell>
        </row>
        <row r="6016">
          <cell r="C6016" t="str">
            <v>город Пермь</v>
          </cell>
          <cell r="D6016" t="str">
            <v>г. Пермь, ул. Крупской, д. 82А</v>
          </cell>
          <cell r="E6016" t="b">
            <v>1</v>
          </cell>
          <cell r="F6016">
            <v>1964</v>
          </cell>
          <cell r="H6016" t="str">
            <v>кирпич</v>
          </cell>
          <cell r="L6016">
            <v>5</v>
          </cell>
          <cell r="M6016">
            <v>4</v>
          </cell>
          <cell r="Q6016">
            <v>3913.4</v>
          </cell>
          <cell r="R6016">
            <v>3569.1</v>
          </cell>
          <cell r="S6016">
            <v>3569.1</v>
          </cell>
          <cell r="T6016">
            <v>162</v>
          </cell>
        </row>
        <row r="6017">
          <cell r="C6017" t="str">
            <v>город Пермь</v>
          </cell>
          <cell r="D6017" t="str">
            <v>г. Пермь, ул. Крупской, д. 84А</v>
          </cell>
          <cell r="E6017" t="b">
            <v>1</v>
          </cell>
          <cell r="F6017">
            <v>1965</v>
          </cell>
          <cell r="H6017" t="str">
            <v>Панель</v>
          </cell>
          <cell r="L6017">
            <v>5</v>
          </cell>
          <cell r="M6017">
            <v>4</v>
          </cell>
          <cell r="Q6017">
            <v>3557.1</v>
          </cell>
          <cell r="R6017">
            <v>3500</v>
          </cell>
          <cell r="S6017">
            <v>3500</v>
          </cell>
          <cell r="T6017">
            <v>163</v>
          </cell>
        </row>
        <row r="6018">
          <cell r="C6018" t="str">
            <v>город Пермь</v>
          </cell>
          <cell r="D6018" t="str">
            <v>г. Пермь, ул. Крупской, д. 86А</v>
          </cell>
          <cell r="E6018" t="b">
            <v>1</v>
          </cell>
          <cell r="F6018">
            <v>1965</v>
          </cell>
          <cell r="H6018" t="str">
            <v>Панели</v>
          </cell>
          <cell r="L6018">
            <v>5</v>
          </cell>
          <cell r="M6018">
            <v>4</v>
          </cell>
          <cell r="Q6018">
            <v>3861.6</v>
          </cell>
          <cell r="R6018">
            <v>3527.5</v>
          </cell>
          <cell r="S6018">
            <v>3527.5</v>
          </cell>
          <cell r="T6018">
            <v>164</v>
          </cell>
        </row>
        <row r="6019">
          <cell r="C6019" t="str">
            <v>город Пермь</v>
          </cell>
          <cell r="D6019" t="str">
            <v>г. Пермь, ул. Крупской, д. 87А</v>
          </cell>
          <cell r="E6019" t="b">
            <v>1</v>
          </cell>
          <cell r="F6019">
            <v>1967</v>
          </cell>
          <cell r="H6019" t="str">
            <v>кирпич</v>
          </cell>
          <cell r="I6019" t="str">
            <v>плоская</v>
          </cell>
          <cell r="L6019">
            <v>5</v>
          </cell>
          <cell r="M6019">
            <v>4</v>
          </cell>
          <cell r="Q6019">
            <v>4020.6</v>
          </cell>
          <cell r="R6019">
            <v>3690.6</v>
          </cell>
          <cell r="S6019">
            <v>2675.1</v>
          </cell>
        </row>
        <row r="6020">
          <cell r="C6020" t="str">
            <v>город Пермь</v>
          </cell>
          <cell r="D6020" t="str">
            <v>г. Пермь, ул. Крупской, д. 87Б</v>
          </cell>
          <cell r="E6020" t="b">
            <v>1</v>
          </cell>
          <cell r="F6020">
            <v>1966</v>
          </cell>
          <cell r="I6020" t="str">
            <v>плоская</v>
          </cell>
          <cell r="K6020" t="str">
            <v>имеется</v>
          </cell>
          <cell r="L6020">
            <v>5</v>
          </cell>
          <cell r="M6020">
            <v>4</v>
          </cell>
          <cell r="Q6020">
            <v>3131.2</v>
          </cell>
          <cell r="R6020">
            <v>2714.1</v>
          </cell>
          <cell r="S6020">
            <v>2714.1</v>
          </cell>
          <cell r="T6020">
            <v>125</v>
          </cell>
        </row>
        <row r="6021">
          <cell r="C6021" t="str">
            <v>город Пермь</v>
          </cell>
          <cell r="D6021" t="str">
            <v>г. Пермь, ул. Крупской, д. 89А</v>
          </cell>
          <cell r="E6021" t="b">
            <v>1</v>
          </cell>
          <cell r="F6021">
            <v>1968</v>
          </cell>
          <cell r="H6021" t="str">
            <v>кирпич</v>
          </cell>
          <cell r="I6021" t="str">
            <v>плоская</v>
          </cell>
          <cell r="L6021">
            <v>5</v>
          </cell>
          <cell r="M6021">
            <v>4</v>
          </cell>
          <cell r="Q6021">
            <v>3137.5</v>
          </cell>
          <cell r="R6021">
            <v>3137.5</v>
          </cell>
          <cell r="S6021">
            <v>2673.4</v>
          </cell>
          <cell r="T6021">
            <v>138</v>
          </cell>
        </row>
        <row r="6022">
          <cell r="C6022" t="str">
            <v>город Пермь</v>
          </cell>
          <cell r="D6022" t="str">
            <v>г. Пермь, ул. Крылова, д. 15</v>
          </cell>
          <cell r="E6022" t="b">
            <v>1</v>
          </cell>
          <cell r="F6022">
            <v>2017</v>
          </cell>
          <cell r="I6022" t="str">
            <v>плоская</v>
          </cell>
          <cell r="K6022" t="str">
            <v>имеется</v>
          </cell>
          <cell r="L6022">
            <v>26</v>
          </cell>
          <cell r="M6022">
            <v>2</v>
          </cell>
          <cell r="Q6022">
            <v>15278.3</v>
          </cell>
          <cell r="R6022">
            <v>2108.3000000000002</v>
          </cell>
          <cell r="S6022">
            <v>8109.2</v>
          </cell>
        </row>
        <row r="6023">
          <cell r="C6023" t="str">
            <v>город Пермь</v>
          </cell>
          <cell r="D6023" t="str">
            <v>г. Пермь, ул. Крылова, д. 17</v>
          </cell>
          <cell r="E6023" t="b">
            <v>1</v>
          </cell>
          <cell r="F6023">
            <v>2017</v>
          </cell>
          <cell r="I6023" t="str">
            <v>плоская</v>
          </cell>
          <cell r="K6023" t="str">
            <v>имеется</v>
          </cell>
          <cell r="L6023">
            <v>26</v>
          </cell>
          <cell r="M6023">
            <v>2</v>
          </cell>
          <cell r="Q6023">
            <v>14734.1</v>
          </cell>
          <cell r="R6023">
            <v>2007.5</v>
          </cell>
          <cell r="S6023">
            <v>8689</v>
          </cell>
        </row>
        <row r="6024">
          <cell r="C6024" t="str">
            <v>город Пермь</v>
          </cell>
          <cell r="D6024" t="str">
            <v>г. Пермь, ул. Крылова, д. 15А</v>
          </cell>
          <cell r="E6024" t="b">
            <v>1</v>
          </cell>
          <cell r="F6024">
            <v>2017</v>
          </cell>
          <cell r="I6024" t="str">
            <v>плоская</v>
          </cell>
          <cell r="K6024" t="str">
            <v>имеется</v>
          </cell>
          <cell r="L6024">
            <v>26</v>
          </cell>
          <cell r="M6024">
            <v>2</v>
          </cell>
          <cell r="Q6024">
            <v>14374.2</v>
          </cell>
          <cell r="R6024">
            <v>2618.6</v>
          </cell>
          <cell r="S6024">
            <v>7861</v>
          </cell>
        </row>
        <row r="6025">
          <cell r="C6025" t="str">
            <v>город Пермь</v>
          </cell>
          <cell r="D6025" t="str">
            <v>г. Пермь, ул. Кузбасская, д. 24</v>
          </cell>
          <cell r="E6025" t="b">
            <v>1</v>
          </cell>
          <cell r="F6025">
            <v>1984</v>
          </cell>
          <cell r="H6025" t="str">
            <v>Кирпич</v>
          </cell>
          <cell r="L6025">
            <v>5</v>
          </cell>
          <cell r="M6025">
            <v>4</v>
          </cell>
          <cell r="Q6025">
            <v>3378.1</v>
          </cell>
          <cell r="R6025">
            <v>3378.1</v>
          </cell>
          <cell r="S6025">
            <v>3214</v>
          </cell>
          <cell r="T6025">
            <v>158</v>
          </cell>
        </row>
        <row r="6026">
          <cell r="C6026" t="str">
            <v>город Пермь</v>
          </cell>
          <cell r="D6026" t="str">
            <v>г. Пермь, ул. Кузбасская, д. 26</v>
          </cell>
          <cell r="E6026" t="b">
            <v>1</v>
          </cell>
          <cell r="F6026">
            <v>1961</v>
          </cell>
          <cell r="H6026" t="str">
            <v>Кирпич</v>
          </cell>
          <cell r="L6026">
            <v>5</v>
          </cell>
          <cell r="M6026">
            <v>4</v>
          </cell>
          <cell r="Q6026">
            <v>3457.5</v>
          </cell>
          <cell r="R6026">
            <v>2120.3000000000002</v>
          </cell>
          <cell r="S6026">
            <v>2076.8000000000002</v>
          </cell>
          <cell r="T6026">
            <v>165</v>
          </cell>
        </row>
        <row r="6027">
          <cell r="C6027" t="str">
            <v>город Пермь</v>
          </cell>
          <cell r="D6027" t="str">
            <v>г. Пермь, ул. Кузбасская, д. 32</v>
          </cell>
          <cell r="E6027" t="b">
            <v>1</v>
          </cell>
          <cell r="F6027">
            <v>1961</v>
          </cell>
          <cell r="H6027" t="str">
            <v>Кирпич</v>
          </cell>
          <cell r="L6027">
            <v>4</v>
          </cell>
          <cell r="M6027">
            <v>4</v>
          </cell>
          <cell r="Q6027">
            <v>2580.5</v>
          </cell>
          <cell r="R6027">
            <v>1653.2</v>
          </cell>
          <cell r="S6027">
            <v>1653.2</v>
          </cell>
          <cell r="T6027">
            <v>109</v>
          </cell>
        </row>
        <row r="6028">
          <cell r="C6028" t="str">
            <v>город Пермь</v>
          </cell>
          <cell r="D6028" t="str">
            <v>г. Пермь, ул. Кузбасская, д. 33</v>
          </cell>
          <cell r="E6028" t="b">
            <v>1</v>
          </cell>
          <cell r="F6028">
            <v>2012</v>
          </cell>
          <cell r="I6028" t="str">
            <v>плоская</v>
          </cell>
          <cell r="K6028" t="str">
            <v>имеется</v>
          </cell>
          <cell r="L6028">
            <v>16</v>
          </cell>
          <cell r="M6028">
            <v>2</v>
          </cell>
          <cell r="N6028">
            <v>4</v>
          </cell>
          <cell r="Q6028">
            <v>14089.9</v>
          </cell>
          <cell r="R6028">
            <v>9683.2999999999993</v>
          </cell>
          <cell r="S6028">
            <v>4221.1000000000004</v>
          </cell>
          <cell r="T6028">
            <v>512</v>
          </cell>
        </row>
        <row r="6029">
          <cell r="C6029" t="str">
            <v>город Пермь</v>
          </cell>
          <cell r="D6029" t="str">
            <v>г. Пермь, ул. Кузбасская, д. 34</v>
          </cell>
          <cell r="E6029" t="b">
            <v>1</v>
          </cell>
          <cell r="F6029">
            <v>1959</v>
          </cell>
          <cell r="H6029" t="str">
            <v>Кирпич</v>
          </cell>
          <cell r="L6029">
            <v>4</v>
          </cell>
          <cell r="M6029">
            <v>3</v>
          </cell>
          <cell r="Q6029">
            <v>644.4</v>
          </cell>
          <cell r="R6029">
            <v>362.4</v>
          </cell>
          <cell r="S6029">
            <v>362.4</v>
          </cell>
          <cell r="T6029">
            <v>111</v>
          </cell>
        </row>
        <row r="6030">
          <cell r="C6030" t="str">
            <v>город Пермь</v>
          </cell>
          <cell r="D6030" t="str">
            <v>г. Пермь, ул. Кузбасская, д. 35</v>
          </cell>
          <cell r="E6030" t="b">
            <v>1</v>
          </cell>
          <cell r="F6030">
            <v>1961</v>
          </cell>
          <cell r="H6030" t="str">
            <v>Кирпич</v>
          </cell>
          <cell r="L6030">
            <v>2</v>
          </cell>
          <cell r="M6030">
            <v>10</v>
          </cell>
          <cell r="Q6030">
            <v>2600.1</v>
          </cell>
          <cell r="R6030">
            <v>1665.9</v>
          </cell>
          <cell r="S6030">
            <v>1665.9</v>
          </cell>
          <cell r="T6030">
            <v>33</v>
          </cell>
        </row>
        <row r="6031">
          <cell r="C6031" t="str">
            <v>город Пермь</v>
          </cell>
          <cell r="D6031" t="str">
            <v>г. Пермь, ул. Кузбасская, д. 36</v>
          </cell>
          <cell r="E6031" t="b">
            <v>1</v>
          </cell>
          <cell r="F6031">
            <v>1961</v>
          </cell>
          <cell r="H6031" t="str">
            <v>Кирпич</v>
          </cell>
          <cell r="L6031">
            <v>4</v>
          </cell>
          <cell r="M6031">
            <v>4</v>
          </cell>
          <cell r="Q6031">
            <v>644.1</v>
          </cell>
          <cell r="R6031">
            <v>364</v>
          </cell>
          <cell r="S6031">
            <v>364</v>
          </cell>
          <cell r="T6031">
            <v>151</v>
          </cell>
        </row>
        <row r="6032">
          <cell r="C6032" t="str">
            <v>город Пермь</v>
          </cell>
          <cell r="D6032" t="str">
            <v>г. Пермь, ул. Кузбасская, д. 37</v>
          </cell>
          <cell r="E6032" t="b">
            <v>1</v>
          </cell>
          <cell r="F6032">
            <v>1959</v>
          </cell>
          <cell r="H6032" t="str">
            <v>Кирпич</v>
          </cell>
          <cell r="L6032">
            <v>2</v>
          </cell>
          <cell r="M6032">
            <v>10</v>
          </cell>
          <cell r="Q6032">
            <v>644.1</v>
          </cell>
          <cell r="R6032">
            <v>364</v>
          </cell>
          <cell r="S6032">
            <v>364</v>
          </cell>
          <cell r="T6032">
            <v>41</v>
          </cell>
        </row>
        <row r="6033">
          <cell r="C6033" t="str">
            <v>город Пермь</v>
          </cell>
          <cell r="D6033" t="str">
            <v>г. Пермь, ул. Кузбасская, д. 39</v>
          </cell>
          <cell r="E6033" t="b">
            <v>1</v>
          </cell>
          <cell r="F6033">
            <v>1959</v>
          </cell>
          <cell r="H6033" t="str">
            <v>Кирпич</v>
          </cell>
          <cell r="L6033">
            <v>2</v>
          </cell>
          <cell r="M6033">
            <v>10</v>
          </cell>
          <cell r="Q6033">
            <v>659.4</v>
          </cell>
          <cell r="R6033">
            <v>368</v>
          </cell>
          <cell r="S6033">
            <v>368</v>
          </cell>
          <cell r="T6033">
            <v>44</v>
          </cell>
        </row>
        <row r="6034">
          <cell r="C6034" t="str">
            <v>город Пермь</v>
          </cell>
          <cell r="D6034" t="str">
            <v>г. Пермь, ул. Кузбасская, д. 41</v>
          </cell>
          <cell r="E6034" t="b">
            <v>1</v>
          </cell>
          <cell r="F6034">
            <v>1957</v>
          </cell>
          <cell r="H6034" t="str">
            <v>Кирпич</v>
          </cell>
          <cell r="L6034">
            <v>2</v>
          </cell>
          <cell r="M6034">
            <v>8</v>
          </cell>
          <cell r="Q6034">
            <v>695.4</v>
          </cell>
          <cell r="R6034">
            <v>596.5</v>
          </cell>
          <cell r="S6034">
            <v>596.5</v>
          </cell>
          <cell r="T6034">
            <v>33</v>
          </cell>
        </row>
        <row r="6035">
          <cell r="C6035" t="str">
            <v>город Пермь</v>
          </cell>
          <cell r="D6035" t="str">
            <v>г. Пермь, ул. Кузбасская, д. 43</v>
          </cell>
          <cell r="E6035" t="b">
            <v>1</v>
          </cell>
          <cell r="F6035">
            <v>1957</v>
          </cell>
          <cell r="H6035" t="str">
            <v>Кирпич</v>
          </cell>
          <cell r="L6035">
            <v>2</v>
          </cell>
          <cell r="M6035">
            <v>8</v>
          </cell>
          <cell r="Q6035">
            <v>600.79999999999995</v>
          </cell>
          <cell r="R6035">
            <v>498.4</v>
          </cell>
          <cell r="S6035">
            <v>498.4</v>
          </cell>
          <cell r="T6035">
            <v>31</v>
          </cell>
        </row>
        <row r="6036">
          <cell r="C6036" t="str">
            <v>город Пермь</v>
          </cell>
          <cell r="D6036" t="str">
            <v>г. Пермь, ул. Кузбасская, д. 45</v>
          </cell>
          <cell r="E6036" t="b">
            <v>1</v>
          </cell>
          <cell r="F6036">
            <v>1957</v>
          </cell>
          <cell r="H6036" t="str">
            <v>Кирпич</v>
          </cell>
          <cell r="L6036">
            <v>2</v>
          </cell>
          <cell r="M6036">
            <v>8</v>
          </cell>
          <cell r="Q6036">
            <v>701</v>
          </cell>
          <cell r="R6036">
            <v>604</v>
          </cell>
          <cell r="S6036">
            <v>604</v>
          </cell>
          <cell r="T6036">
            <v>38</v>
          </cell>
        </row>
        <row r="6037">
          <cell r="C6037" t="str">
            <v>город Пермь</v>
          </cell>
          <cell r="D6037" t="str">
            <v>г. Пермь, ул. Кузбасская, д. 47</v>
          </cell>
          <cell r="E6037" t="b">
            <v>1</v>
          </cell>
          <cell r="F6037">
            <v>1957</v>
          </cell>
          <cell r="H6037" t="str">
            <v>Кирпич</v>
          </cell>
          <cell r="L6037">
            <v>2</v>
          </cell>
          <cell r="M6037">
            <v>8</v>
          </cell>
          <cell r="Q6037">
            <v>599.6</v>
          </cell>
          <cell r="R6037">
            <v>396.3</v>
          </cell>
          <cell r="S6037">
            <v>396.3</v>
          </cell>
          <cell r="T6037">
            <v>30</v>
          </cell>
        </row>
        <row r="6038">
          <cell r="C6038" t="str">
            <v>город Пермь</v>
          </cell>
          <cell r="D6038" t="str">
            <v>г. Пермь, ул. Кузбасская, д. 37А</v>
          </cell>
          <cell r="E6038" t="b">
            <v>1</v>
          </cell>
          <cell r="F6038">
            <v>1958</v>
          </cell>
          <cell r="H6038" t="str">
            <v>Кирпич</v>
          </cell>
          <cell r="L6038">
            <v>2</v>
          </cell>
          <cell r="M6038">
            <v>10</v>
          </cell>
          <cell r="Q6038">
            <v>721</v>
          </cell>
          <cell r="R6038">
            <v>650</v>
          </cell>
          <cell r="S6038">
            <v>650</v>
          </cell>
          <cell r="T6038">
            <v>41</v>
          </cell>
        </row>
        <row r="6039">
          <cell r="C6039" t="str">
            <v>город Пермь</v>
          </cell>
          <cell r="D6039" t="str">
            <v>г. Пермь, ул. Куйбышева, д. 1</v>
          </cell>
          <cell r="E6039" t="b">
            <v>1</v>
          </cell>
          <cell r="F6039">
            <v>1965</v>
          </cell>
          <cell r="H6039" t="str">
            <v>Кирпич</v>
          </cell>
          <cell r="L6039">
            <v>5</v>
          </cell>
          <cell r="M6039">
            <v>4</v>
          </cell>
          <cell r="Q6039">
            <v>3092.1</v>
          </cell>
          <cell r="R6039">
            <v>3046.1</v>
          </cell>
          <cell r="S6039">
            <v>3046.1</v>
          </cell>
          <cell r="T6039">
            <v>139</v>
          </cell>
        </row>
        <row r="6040">
          <cell r="C6040" t="str">
            <v>город Пермь</v>
          </cell>
          <cell r="D6040" t="str">
            <v>г. Пермь, ул. Куйбышева, д. 7</v>
          </cell>
          <cell r="E6040" t="b">
            <v>1</v>
          </cell>
          <cell r="F6040">
            <v>1917</v>
          </cell>
          <cell r="H6040" t="str">
            <v>Кирпич</v>
          </cell>
          <cell r="L6040">
            <v>4</v>
          </cell>
          <cell r="M6040">
            <v>10</v>
          </cell>
          <cell r="Q6040">
            <v>9557.2000000000007</v>
          </cell>
          <cell r="R6040">
            <v>8220.2999999999993</v>
          </cell>
          <cell r="S6040">
            <v>8220.2999999999993</v>
          </cell>
          <cell r="T6040">
            <v>123</v>
          </cell>
        </row>
        <row r="6041">
          <cell r="C6041" t="str">
            <v>город Пермь</v>
          </cell>
          <cell r="D6041" t="str">
            <v>г. Пермь, ул. Куйбышева, д. 9</v>
          </cell>
          <cell r="E6041" t="b">
            <v>1</v>
          </cell>
          <cell r="F6041">
            <v>1976</v>
          </cell>
          <cell r="H6041" t="str">
            <v>Кирпич</v>
          </cell>
          <cell r="L6041">
            <v>9</v>
          </cell>
          <cell r="M6041">
            <v>3</v>
          </cell>
          <cell r="N6041">
            <v>3</v>
          </cell>
          <cell r="O6041">
            <v>3</v>
          </cell>
          <cell r="Q6041">
            <v>9869.7999999999993</v>
          </cell>
          <cell r="R6041">
            <v>8847.9</v>
          </cell>
          <cell r="S6041">
            <v>7138.7</v>
          </cell>
          <cell r="T6041">
            <v>327</v>
          </cell>
        </row>
        <row r="6042">
          <cell r="C6042" t="str">
            <v>город Пермь</v>
          </cell>
          <cell r="D6042" t="str">
            <v>г. Пермь, ул. Куйбышева, д. 38</v>
          </cell>
          <cell r="E6042" t="b">
            <v>1</v>
          </cell>
          <cell r="F6042">
            <v>1958</v>
          </cell>
          <cell r="H6042" t="str">
            <v>Кирпич</v>
          </cell>
          <cell r="L6042">
            <v>5</v>
          </cell>
          <cell r="M6042">
            <v>4</v>
          </cell>
          <cell r="Q6042">
            <v>5046.8</v>
          </cell>
          <cell r="R6042">
            <v>4891.3999999999996</v>
          </cell>
          <cell r="S6042">
            <v>3451.5</v>
          </cell>
          <cell r="T6042">
            <v>96</v>
          </cell>
        </row>
        <row r="6043">
          <cell r="C6043" t="str">
            <v>город Пермь</v>
          </cell>
          <cell r="D6043" t="str">
            <v>г. Пермь, ул. Куйбышева, д. 51</v>
          </cell>
          <cell r="E6043" t="b">
            <v>1</v>
          </cell>
          <cell r="F6043">
            <v>1966</v>
          </cell>
          <cell r="I6043" t="str">
            <v>скатная</v>
          </cell>
          <cell r="K6043" t="str">
            <v>имеется</v>
          </cell>
          <cell r="L6043">
            <v>5</v>
          </cell>
          <cell r="M6043">
            <v>4</v>
          </cell>
          <cell r="Q6043">
            <v>3516.8</v>
          </cell>
          <cell r="R6043">
            <v>2560.6999999999998</v>
          </cell>
          <cell r="S6043">
            <v>2560.6999999999998</v>
          </cell>
          <cell r="T6043">
            <v>130</v>
          </cell>
        </row>
        <row r="6044">
          <cell r="C6044" t="str">
            <v>город Пермь</v>
          </cell>
          <cell r="D6044" t="str">
            <v>г. Пермь, ул. Куйбышева, д. 52</v>
          </cell>
          <cell r="E6044" t="b">
            <v>1</v>
          </cell>
          <cell r="F6044">
            <v>1971</v>
          </cell>
          <cell r="H6044" t="str">
            <v>кирпич</v>
          </cell>
          <cell r="I6044" t="str">
            <v>плоская</v>
          </cell>
          <cell r="K6044" t="str">
            <v>имеется</v>
          </cell>
          <cell r="L6044">
            <v>5</v>
          </cell>
          <cell r="M6044">
            <v>4</v>
          </cell>
          <cell r="Q6044">
            <v>3828.3</v>
          </cell>
          <cell r="R6044">
            <v>3828.3</v>
          </cell>
          <cell r="S6044">
            <v>1182.3</v>
          </cell>
        </row>
        <row r="6045">
          <cell r="C6045" t="str">
            <v>город Пермь</v>
          </cell>
          <cell r="D6045" t="str">
            <v>г. Пермь, ул. Куйбышева, д. 53</v>
          </cell>
          <cell r="E6045" t="b">
            <v>1</v>
          </cell>
          <cell r="F6045">
            <v>1960</v>
          </cell>
          <cell r="H6045" t="str">
            <v>Панель</v>
          </cell>
          <cell r="L6045">
            <v>5</v>
          </cell>
          <cell r="M6045">
            <v>4</v>
          </cell>
          <cell r="Q6045">
            <v>1585.9</v>
          </cell>
          <cell r="R6045">
            <v>1320.2</v>
          </cell>
          <cell r="S6045">
            <v>1320.2</v>
          </cell>
          <cell r="T6045">
            <v>155</v>
          </cell>
        </row>
        <row r="6046">
          <cell r="C6046" t="str">
            <v>город Пермь</v>
          </cell>
          <cell r="D6046" t="str">
            <v>г. Пермь, ул. Куйбышева, д. 54</v>
          </cell>
          <cell r="E6046" t="b">
            <v>1</v>
          </cell>
          <cell r="F6046">
            <v>1977</v>
          </cell>
          <cell r="H6046" t="str">
            <v>Кирпич</v>
          </cell>
          <cell r="L6046">
            <v>5</v>
          </cell>
          <cell r="M6046">
            <v>4</v>
          </cell>
          <cell r="Q6046">
            <v>3996.1</v>
          </cell>
          <cell r="R6046">
            <v>3755.6</v>
          </cell>
          <cell r="S6046">
            <v>2705</v>
          </cell>
          <cell r="T6046">
            <v>121</v>
          </cell>
        </row>
        <row r="6047">
          <cell r="C6047" t="str">
            <v>город Пермь</v>
          </cell>
          <cell r="D6047" t="str">
            <v>г. Пермь, ул. Куйбышева, д. 55</v>
          </cell>
          <cell r="E6047" t="b">
            <v>1</v>
          </cell>
          <cell r="F6047">
            <v>1956</v>
          </cell>
          <cell r="H6047" t="str">
            <v>Кирпич</v>
          </cell>
          <cell r="L6047">
            <v>3</v>
          </cell>
          <cell r="M6047">
            <v>3</v>
          </cell>
          <cell r="Q6047">
            <v>1892.9</v>
          </cell>
          <cell r="R6047">
            <v>1725.4</v>
          </cell>
          <cell r="S6047">
            <v>1725.4</v>
          </cell>
          <cell r="T6047">
            <v>45</v>
          </cell>
        </row>
        <row r="6048">
          <cell r="C6048" t="str">
            <v>город Пермь</v>
          </cell>
          <cell r="D6048" t="str">
            <v>г. Пермь, ул. Куйбышева, д. 57</v>
          </cell>
          <cell r="E6048" t="b">
            <v>1</v>
          </cell>
          <cell r="F6048">
            <v>1956</v>
          </cell>
          <cell r="H6048" t="str">
            <v>Кирпич</v>
          </cell>
          <cell r="L6048">
            <v>3</v>
          </cell>
          <cell r="M6048">
            <v>2</v>
          </cell>
          <cell r="Q6048">
            <v>2445.1999999999998</v>
          </cell>
          <cell r="R6048">
            <v>1956.8</v>
          </cell>
          <cell r="S6048">
            <v>910.8</v>
          </cell>
          <cell r="T6048">
            <v>110</v>
          </cell>
        </row>
        <row r="6049">
          <cell r="C6049" t="str">
            <v>город Пермь</v>
          </cell>
          <cell r="D6049" t="str">
            <v>г. Пермь, ул. Куйбышева, д. 59</v>
          </cell>
          <cell r="E6049" t="b">
            <v>1</v>
          </cell>
          <cell r="F6049">
            <v>1959</v>
          </cell>
          <cell r="H6049" t="str">
            <v>Кирпич</v>
          </cell>
          <cell r="L6049">
            <v>2</v>
          </cell>
          <cell r="M6049">
            <v>3</v>
          </cell>
          <cell r="Q6049">
            <v>895.2</v>
          </cell>
          <cell r="R6049">
            <v>564.20000000000005</v>
          </cell>
          <cell r="S6049">
            <v>528.09</v>
          </cell>
          <cell r="T6049">
            <v>30</v>
          </cell>
        </row>
        <row r="6050">
          <cell r="C6050" t="str">
            <v>город Пермь</v>
          </cell>
          <cell r="D6050" t="str">
            <v>г. Пермь, ул. Куйбышева, д. 60</v>
          </cell>
          <cell r="E6050" t="b">
            <v>1</v>
          </cell>
          <cell r="F6050">
            <v>1953</v>
          </cell>
          <cell r="H6050" t="str">
            <v>Кирпич</v>
          </cell>
          <cell r="L6050">
            <v>2</v>
          </cell>
          <cell r="M6050">
            <v>2</v>
          </cell>
          <cell r="Q6050">
            <v>1379.8</v>
          </cell>
          <cell r="R6050">
            <v>1160.5</v>
          </cell>
          <cell r="S6050">
            <v>1107.1199999999999</v>
          </cell>
          <cell r="T6050">
            <v>42</v>
          </cell>
        </row>
        <row r="6051">
          <cell r="C6051" t="str">
            <v>город Пермь</v>
          </cell>
          <cell r="D6051" t="str">
            <v>г. Пермь, ул. Куйбышева, д. 61</v>
          </cell>
          <cell r="E6051" t="b">
            <v>1</v>
          </cell>
          <cell r="F6051">
            <v>2013</v>
          </cell>
          <cell r="H6051" t="str">
            <v>Кирпич</v>
          </cell>
          <cell r="L6051">
            <v>16</v>
          </cell>
          <cell r="M6051">
            <v>1</v>
          </cell>
          <cell r="N6051">
            <v>2</v>
          </cell>
          <cell r="O6051">
            <v>1</v>
          </cell>
          <cell r="P6051">
            <v>1</v>
          </cell>
          <cell r="Q6051">
            <v>11444.1</v>
          </cell>
          <cell r="R6051">
            <v>8206</v>
          </cell>
          <cell r="S6051">
            <v>7439.1</v>
          </cell>
        </row>
        <row r="6052">
          <cell r="C6052" t="str">
            <v>город Пермь</v>
          </cell>
          <cell r="D6052" t="str">
            <v>г. Пермь, ул. Куйбышева, д. 62</v>
          </cell>
          <cell r="E6052" t="b">
            <v>1</v>
          </cell>
          <cell r="F6052">
            <v>1965</v>
          </cell>
          <cell r="H6052" t="str">
            <v>Кирпич</v>
          </cell>
          <cell r="L6052">
            <v>5</v>
          </cell>
          <cell r="M6052">
            <v>3</v>
          </cell>
          <cell r="Q6052">
            <v>5548</v>
          </cell>
          <cell r="R6052">
            <v>5379</v>
          </cell>
          <cell r="S6052">
            <v>5289.1</v>
          </cell>
          <cell r="T6052">
            <v>281</v>
          </cell>
        </row>
        <row r="6053">
          <cell r="C6053" t="str">
            <v>город Пермь</v>
          </cell>
          <cell r="D6053" t="str">
            <v>г. Пермь, ул. Куйбышева, д. 68</v>
          </cell>
          <cell r="E6053" t="b">
            <v>1</v>
          </cell>
          <cell r="F6053">
            <v>1954</v>
          </cell>
          <cell r="H6053" t="str">
            <v>Кирпич</v>
          </cell>
          <cell r="L6053">
            <v>3</v>
          </cell>
          <cell r="M6053">
            <v>2</v>
          </cell>
          <cell r="Q6053">
            <v>2290.6999999999998</v>
          </cell>
          <cell r="R6053">
            <v>1135</v>
          </cell>
          <cell r="S6053">
            <v>919.35</v>
          </cell>
          <cell r="T6053">
            <v>85</v>
          </cell>
        </row>
        <row r="6054">
          <cell r="C6054" t="str">
            <v>город Пермь</v>
          </cell>
          <cell r="D6054" t="str">
            <v>г. Пермь, ул. Куйбышева, д. 72</v>
          </cell>
          <cell r="E6054" t="b">
            <v>1</v>
          </cell>
          <cell r="F6054">
            <v>1940</v>
          </cell>
          <cell r="H6054" t="str">
            <v>Кирпич</v>
          </cell>
          <cell r="L6054">
            <v>2</v>
          </cell>
          <cell r="M6054">
            <v>2</v>
          </cell>
          <cell r="Q6054">
            <v>987.5</v>
          </cell>
          <cell r="R6054">
            <v>895.5</v>
          </cell>
          <cell r="S6054">
            <v>697.8</v>
          </cell>
          <cell r="T6054">
            <v>44</v>
          </cell>
        </row>
        <row r="6055">
          <cell r="C6055" t="str">
            <v>город Пермь</v>
          </cell>
          <cell r="D6055" t="str">
            <v>г. Пермь, ул. Куйбышева, д. 79</v>
          </cell>
          <cell r="E6055" t="b">
            <v>1</v>
          </cell>
          <cell r="F6055">
            <v>1985</v>
          </cell>
          <cell r="H6055" t="str">
            <v>Панель</v>
          </cell>
          <cell r="L6055">
            <v>10</v>
          </cell>
          <cell r="M6055">
            <v>3</v>
          </cell>
          <cell r="N6055">
            <v>3</v>
          </cell>
          <cell r="O6055">
            <v>3</v>
          </cell>
          <cell r="Q6055">
            <v>6887.5</v>
          </cell>
          <cell r="R6055">
            <v>4428.9000000000005</v>
          </cell>
          <cell r="S6055">
            <v>4295.1000000000004</v>
          </cell>
          <cell r="T6055">
            <v>304</v>
          </cell>
        </row>
        <row r="6056">
          <cell r="C6056" t="str">
            <v>город Пермь</v>
          </cell>
          <cell r="D6056" t="str">
            <v>г. Пермь, ул. Куйбышева, д. 80</v>
          </cell>
          <cell r="E6056" t="b">
            <v>1</v>
          </cell>
          <cell r="F6056">
            <v>1955</v>
          </cell>
          <cell r="H6056" t="str">
            <v>Кирпич</v>
          </cell>
          <cell r="L6056">
            <v>3</v>
          </cell>
          <cell r="M6056">
            <v>3</v>
          </cell>
          <cell r="Q6056">
            <v>2864.8799999999997</v>
          </cell>
          <cell r="R6056">
            <v>2491.1999999999998</v>
          </cell>
          <cell r="S6056">
            <v>2491.1999999999998</v>
          </cell>
          <cell r="T6056">
            <v>69</v>
          </cell>
        </row>
        <row r="6057">
          <cell r="C6057" t="str">
            <v>город Пермь</v>
          </cell>
          <cell r="D6057" t="str">
            <v>г. Пермь, ул. Куйбышева, д. 86</v>
          </cell>
          <cell r="E6057" t="b">
            <v>1</v>
          </cell>
          <cell r="F6057">
            <v>1951</v>
          </cell>
          <cell r="H6057" t="str">
            <v>Кирпич</v>
          </cell>
          <cell r="L6057">
            <v>5</v>
          </cell>
          <cell r="M6057">
            <v>5</v>
          </cell>
          <cell r="Q6057">
            <v>4445.1000000000004</v>
          </cell>
          <cell r="R6057">
            <v>2216.1</v>
          </cell>
          <cell r="S6057">
            <v>2075.1</v>
          </cell>
          <cell r="T6057">
            <v>129</v>
          </cell>
        </row>
        <row r="6058">
          <cell r="C6058" t="str">
            <v>город Пермь</v>
          </cell>
          <cell r="D6058" t="str">
            <v>г. Пермь, ул. Куйбышева, д. 87</v>
          </cell>
          <cell r="E6058" t="b">
            <v>1</v>
          </cell>
          <cell r="F6058">
            <v>1948</v>
          </cell>
          <cell r="H6058" t="str">
            <v>Древесина</v>
          </cell>
          <cell r="L6058">
            <v>3</v>
          </cell>
          <cell r="M6058">
            <v>2</v>
          </cell>
          <cell r="Q6058">
            <v>1438.6</v>
          </cell>
          <cell r="R6058">
            <v>1338.6</v>
          </cell>
          <cell r="S6058">
            <v>878.8</v>
          </cell>
          <cell r="T6058">
            <v>43</v>
          </cell>
        </row>
        <row r="6059">
          <cell r="C6059" t="str">
            <v>город Пермь</v>
          </cell>
          <cell r="D6059" t="str">
            <v>г. Пермь, ул. Куйбышева, д. 88</v>
          </cell>
          <cell r="E6059" t="b">
            <v>1</v>
          </cell>
          <cell r="F6059">
            <v>1950</v>
          </cell>
          <cell r="H6059" t="str">
            <v>Крупные блоки</v>
          </cell>
          <cell r="L6059">
            <v>4</v>
          </cell>
          <cell r="M6059">
            <v>3</v>
          </cell>
          <cell r="Q6059">
            <v>3749.2</v>
          </cell>
          <cell r="R6059">
            <v>3138.2</v>
          </cell>
          <cell r="S6059">
            <v>3138.2</v>
          </cell>
          <cell r="T6059">
            <v>71</v>
          </cell>
        </row>
        <row r="6060">
          <cell r="C6060" t="str">
            <v>город Пермь</v>
          </cell>
          <cell r="D6060" t="str">
            <v>г. Пермь, ул. Куйбышева, д. 89</v>
          </cell>
          <cell r="E6060" t="b">
            <v>1</v>
          </cell>
          <cell r="F6060">
            <v>1949</v>
          </cell>
          <cell r="H6060" t="str">
            <v>Шлакоблок</v>
          </cell>
          <cell r="L6060">
            <v>3</v>
          </cell>
          <cell r="M6060">
            <v>3</v>
          </cell>
          <cell r="Q6060">
            <v>1541.5</v>
          </cell>
          <cell r="R6060">
            <v>1149.3</v>
          </cell>
          <cell r="S6060">
            <v>1080.3399999999999</v>
          </cell>
          <cell r="T6060">
            <v>54</v>
          </cell>
        </row>
        <row r="6061">
          <cell r="C6061" t="str">
            <v>город Пермь</v>
          </cell>
          <cell r="D6061" t="str">
            <v>г. Пермь, ул. Куйбышева, д. 93</v>
          </cell>
          <cell r="E6061" t="b">
            <v>1</v>
          </cell>
          <cell r="F6061">
            <v>1948</v>
          </cell>
          <cell r="H6061" t="str">
            <v>Дерево</v>
          </cell>
          <cell r="L6061">
            <v>3</v>
          </cell>
          <cell r="M6061">
            <v>3</v>
          </cell>
          <cell r="Q6061">
            <v>1718</v>
          </cell>
          <cell r="R6061">
            <v>1075.2</v>
          </cell>
          <cell r="S6061">
            <v>1075.2</v>
          </cell>
          <cell r="T6061">
            <v>53</v>
          </cell>
        </row>
        <row r="6062">
          <cell r="C6062" t="str">
            <v>город Пермь</v>
          </cell>
          <cell r="D6062" t="str">
            <v>г. Пермь, ул. Куйбышева, д. 96</v>
          </cell>
          <cell r="E6062" t="b">
            <v>1</v>
          </cell>
          <cell r="F6062">
            <v>1950</v>
          </cell>
          <cell r="H6062" t="str">
            <v>кирпич</v>
          </cell>
          <cell r="I6062" t="str">
            <v>скатная</v>
          </cell>
          <cell r="K6062" t="str">
            <v>имеется</v>
          </cell>
          <cell r="L6062">
            <v>4</v>
          </cell>
          <cell r="M6062">
            <v>3</v>
          </cell>
          <cell r="Q6062">
            <v>2599.9</v>
          </cell>
          <cell r="R6062">
            <v>2275.8000000000002</v>
          </cell>
          <cell r="S6062">
            <v>1044.7</v>
          </cell>
          <cell r="T6062">
            <v>55</v>
          </cell>
        </row>
        <row r="6063">
          <cell r="C6063" t="str">
            <v>город Пермь</v>
          </cell>
          <cell r="D6063" t="str">
            <v>г. Пермь, ул. Куйбышева, д. 97</v>
          </cell>
          <cell r="E6063" t="b">
            <v>1</v>
          </cell>
          <cell r="F6063">
            <v>2004</v>
          </cell>
          <cell r="I6063" t="str">
            <v>скатная</v>
          </cell>
          <cell r="K6063" t="str">
            <v>имеется</v>
          </cell>
          <cell r="L6063">
            <v>9</v>
          </cell>
          <cell r="M6063">
            <v>4</v>
          </cell>
          <cell r="N6063">
            <v>4</v>
          </cell>
          <cell r="O6063">
            <v>4</v>
          </cell>
          <cell r="Q6063">
            <v>11775.2</v>
          </cell>
          <cell r="R6063">
            <v>9318.2000000000007</v>
          </cell>
          <cell r="S6063">
            <v>8386.3799999999992</v>
          </cell>
          <cell r="T6063">
            <v>106</v>
          </cell>
        </row>
        <row r="6064">
          <cell r="C6064" t="str">
            <v>город Пермь</v>
          </cell>
          <cell r="D6064" t="str">
            <v>г. Пермь, ул. Куйбышева, д. 98</v>
          </cell>
          <cell r="E6064" t="b">
            <v>1</v>
          </cell>
          <cell r="F6064">
            <v>1953</v>
          </cell>
          <cell r="H6064" t="str">
            <v>кирпич</v>
          </cell>
          <cell r="I6064" t="str">
            <v>скатная</v>
          </cell>
          <cell r="K6064" t="str">
            <v>имеется</v>
          </cell>
          <cell r="L6064">
            <v>4</v>
          </cell>
          <cell r="M6064">
            <v>3</v>
          </cell>
          <cell r="Q6064">
            <v>3487.6</v>
          </cell>
          <cell r="R6064">
            <v>2876.78</v>
          </cell>
          <cell r="S6064">
            <v>2154.8000000000002</v>
          </cell>
          <cell r="T6064">
            <v>72</v>
          </cell>
        </row>
        <row r="6065">
          <cell r="C6065" t="str">
            <v>город Пермь</v>
          </cell>
          <cell r="D6065" t="str">
            <v>г. Пермь, ул. Куйбышева, д. 99</v>
          </cell>
          <cell r="E6065" t="b">
            <v>1</v>
          </cell>
          <cell r="F6065">
            <v>1989</v>
          </cell>
          <cell r="I6065" t="str">
            <v>скатная</v>
          </cell>
          <cell r="K6065" t="str">
            <v>имеется</v>
          </cell>
          <cell r="L6065">
            <v>16</v>
          </cell>
          <cell r="M6065">
            <v>1</v>
          </cell>
          <cell r="N6065">
            <v>2</v>
          </cell>
          <cell r="Q6065">
            <v>5335.8</v>
          </cell>
          <cell r="R6065">
            <v>3230.8</v>
          </cell>
          <cell r="S6065">
            <v>801.6</v>
          </cell>
          <cell r="T6065">
            <v>200</v>
          </cell>
        </row>
        <row r="6066">
          <cell r="C6066" t="str">
            <v>город Пермь</v>
          </cell>
          <cell r="D6066" t="str">
            <v>г. Пермь, ул. Куйбышева, д. 101</v>
          </cell>
          <cell r="E6066" t="b">
            <v>1</v>
          </cell>
          <cell r="F6066">
            <v>1989</v>
          </cell>
          <cell r="H6066" t="str">
            <v>Кирпич</v>
          </cell>
          <cell r="L6066">
            <v>9</v>
          </cell>
          <cell r="M6066">
            <v>5</v>
          </cell>
          <cell r="N6066">
            <v>5</v>
          </cell>
          <cell r="O6066">
            <v>5</v>
          </cell>
          <cell r="Q6066">
            <v>13315.5</v>
          </cell>
          <cell r="R6066">
            <v>10303.9</v>
          </cell>
          <cell r="S6066">
            <v>10303.9</v>
          </cell>
          <cell r="T6066">
            <v>478</v>
          </cell>
        </row>
        <row r="6067">
          <cell r="C6067" t="str">
            <v>город Пермь</v>
          </cell>
          <cell r="D6067" t="str">
            <v>г. Пермь, ул. Куйбышева, д. 103</v>
          </cell>
          <cell r="E6067" t="b">
            <v>1</v>
          </cell>
          <cell r="F6067">
            <v>1957</v>
          </cell>
          <cell r="H6067" t="str">
            <v>Кирпич</v>
          </cell>
          <cell r="L6067">
            <v>5</v>
          </cell>
          <cell r="M6067">
            <v>4</v>
          </cell>
          <cell r="Q6067">
            <v>6558.3</v>
          </cell>
          <cell r="R6067">
            <v>6558.3</v>
          </cell>
          <cell r="S6067">
            <v>4791.1000000000004</v>
          </cell>
          <cell r="T6067">
            <v>164</v>
          </cell>
        </row>
        <row r="6068">
          <cell r="C6068" t="str">
            <v>город Пермь</v>
          </cell>
          <cell r="D6068" t="str">
            <v>г. Пермь, ул. Куйбышева, д. 105</v>
          </cell>
          <cell r="E6068" t="b">
            <v>1</v>
          </cell>
          <cell r="F6068">
            <v>1956</v>
          </cell>
          <cell r="H6068" t="str">
            <v>Кирпич</v>
          </cell>
          <cell r="L6068">
            <v>5</v>
          </cell>
          <cell r="M6068">
            <v>2</v>
          </cell>
          <cell r="Q6068">
            <v>7015</v>
          </cell>
          <cell r="R6068">
            <v>7015</v>
          </cell>
          <cell r="S6068">
            <v>7015</v>
          </cell>
          <cell r="T6068">
            <v>238</v>
          </cell>
        </row>
        <row r="6069">
          <cell r="C6069" t="str">
            <v>город Пермь</v>
          </cell>
          <cell r="D6069" t="str">
            <v>г. Пермь, ул. Куйбышева, д. 107</v>
          </cell>
          <cell r="E6069" t="b">
            <v>1</v>
          </cell>
          <cell r="F6069">
            <v>1956</v>
          </cell>
          <cell r="H6069" t="str">
            <v>Кирпич</v>
          </cell>
          <cell r="L6069">
            <v>5</v>
          </cell>
          <cell r="M6069">
            <v>5</v>
          </cell>
          <cell r="Q6069">
            <v>8093.4</v>
          </cell>
          <cell r="R6069">
            <v>7707</v>
          </cell>
          <cell r="S6069">
            <v>7707</v>
          </cell>
          <cell r="T6069">
            <v>224</v>
          </cell>
        </row>
        <row r="6070">
          <cell r="C6070" t="str">
            <v>город Пермь</v>
          </cell>
          <cell r="D6070" t="str">
            <v>г. Пермь, ул. Куйбышева, д. 143</v>
          </cell>
          <cell r="E6070" t="b">
            <v>1</v>
          </cell>
          <cell r="F6070">
            <v>1957</v>
          </cell>
          <cell r="H6070" t="str">
            <v>кирпич</v>
          </cell>
          <cell r="I6070" t="str">
            <v>скатная</v>
          </cell>
          <cell r="J6070" t="str">
            <v>ГАЗ</v>
          </cell>
          <cell r="K6070" t="str">
            <v>имеется</v>
          </cell>
          <cell r="L6070">
            <v>5</v>
          </cell>
          <cell r="M6070">
            <v>2</v>
          </cell>
          <cell r="Q6070">
            <v>8666.1</v>
          </cell>
          <cell r="R6070">
            <v>6465.8</v>
          </cell>
          <cell r="S6070">
            <v>5320.4</v>
          </cell>
          <cell r="T6070">
            <v>452</v>
          </cell>
        </row>
        <row r="6071">
          <cell r="C6071" t="str">
            <v>город Пермь</v>
          </cell>
          <cell r="D6071" t="str">
            <v>г. Пермь, ул. Куйбышева, д. 145</v>
          </cell>
          <cell r="E6071" t="b">
            <v>1</v>
          </cell>
          <cell r="F6071">
            <v>1958</v>
          </cell>
          <cell r="H6071" t="str">
            <v>Кирпич</v>
          </cell>
          <cell r="L6071">
            <v>5</v>
          </cell>
          <cell r="M6071">
            <v>3</v>
          </cell>
          <cell r="Q6071">
            <v>3465.7</v>
          </cell>
          <cell r="R6071">
            <v>2077.8000000000002</v>
          </cell>
          <cell r="S6071">
            <v>1917.5</v>
          </cell>
          <cell r="T6071">
            <v>130</v>
          </cell>
        </row>
        <row r="6072">
          <cell r="C6072" t="str">
            <v>город Пермь</v>
          </cell>
          <cell r="D6072" t="str">
            <v>г. Пермь, ул. Куйбышева, д. 149</v>
          </cell>
          <cell r="E6072" t="b">
            <v>1</v>
          </cell>
          <cell r="F6072">
            <v>1950</v>
          </cell>
          <cell r="H6072" t="str">
            <v>Кирпич</v>
          </cell>
          <cell r="L6072">
            <v>3</v>
          </cell>
          <cell r="M6072">
            <v>2</v>
          </cell>
          <cell r="Q6072">
            <v>1433</v>
          </cell>
          <cell r="R6072">
            <v>1420.4</v>
          </cell>
          <cell r="S6072">
            <v>755.4</v>
          </cell>
          <cell r="T6072">
            <v>46</v>
          </cell>
        </row>
        <row r="6073">
          <cell r="C6073" t="str">
            <v>город Пермь</v>
          </cell>
          <cell r="D6073" t="str">
            <v>г. Пермь, ул. Куйбышева, д. 151</v>
          </cell>
          <cell r="E6073" t="b">
            <v>1</v>
          </cell>
          <cell r="F6073">
            <v>1951</v>
          </cell>
          <cell r="H6073" t="str">
            <v>Крупные блоки</v>
          </cell>
          <cell r="L6073">
            <v>3</v>
          </cell>
          <cell r="M6073">
            <v>2</v>
          </cell>
          <cell r="Q6073">
            <v>1801.7</v>
          </cell>
          <cell r="R6073">
            <v>1384.18</v>
          </cell>
          <cell r="S6073">
            <v>1384.18</v>
          </cell>
          <cell r="T6073">
            <v>47</v>
          </cell>
        </row>
        <row r="6074">
          <cell r="C6074" t="str">
            <v>город Пермь</v>
          </cell>
          <cell r="D6074" t="str">
            <v>г. Пермь, ул. Куйбышева, д. 153</v>
          </cell>
          <cell r="E6074" t="b">
            <v>1</v>
          </cell>
          <cell r="F6074">
            <v>1950</v>
          </cell>
          <cell r="H6074" t="str">
            <v>Крупные блоки</v>
          </cell>
          <cell r="L6074">
            <v>4</v>
          </cell>
          <cell r="M6074">
            <v>4</v>
          </cell>
          <cell r="Q6074">
            <v>3139.2</v>
          </cell>
          <cell r="R6074">
            <v>2408.42</v>
          </cell>
          <cell r="S6074">
            <v>2408.42</v>
          </cell>
          <cell r="T6074">
            <v>63</v>
          </cell>
        </row>
        <row r="6075">
          <cell r="C6075" t="str">
            <v>город Пермь</v>
          </cell>
          <cell r="D6075" t="str">
            <v>г. Пермь, ул. Куйбышева, д. 155</v>
          </cell>
          <cell r="E6075" t="b">
            <v>1</v>
          </cell>
          <cell r="F6075">
            <v>1953</v>
          </cell>
          <cell r="H6075" t="str">
            <v>Крупные блоки</v>
          </cell>
          <cell r="L6075">
            <v>3</v>
          </cell>
          <cell r="M6075">
            <v>4</v>
          </cell>
          <cell r="Q6075">
            <v>3420</v>
          </cell>
          <cell r="R6075">
            <v>2543</v>
          </cell>
          <cell r="S6075">
            <v>1907.25</v>
          </cell>
          <cell r="T6075">
            <v>73</v>
          </cell>
        </row>
        <row r="6076">
          <cell r="C6076" t="str">
            <v>город Пермь</v>
          </cell>
          <cell r="D6076" t="str">
            <v>г. Пермь, ул. Куйбышева, д. 157</v>
          </cell>
          <cell r="E6076" t="b">
            <v>1</v>
          </cell>
          <cell r="F6076">
            <v>1954</v>
          </cell>
          <cell r="I6076" t="str">
            <v>скатная</v>
          </cell>
          <cell r="K6076" t="str">
            <v>имеется</v>
          </cell>
          <cell r="L6076">
            <v>4</v>
          </cell>
          <cell r="M6076">
            <v>4</v>
          </cell>
          <cell r="Q6076">
            <v>5419.3</v>
          </cell>
          <cell r="R6076">
            <v>1978</v>
          </cell>
          <cell r="S6076">
            <v>458.7</v>
          </cell>
          <cell r="T6076">
            <v>137</v>
          </cell>
        </row>
        <row r="6077">
          <cell r="C6077" t="str">
            <v>город Пермь</v>
          </cell>
          <cell r="D6077" t="str">
            <v>г. Пермь, ул. Куйбышева, д. 159</v>
          </cell>
          <cell r="E6077" t="b">
            <v>1</v>
          </cell>
          <cell r="F6077">
            <v>1954</v>
          </cell>
          <cell r="H6077" t="str">
            <v>Кирпич</v>
          </cell>
          <cell r="L6077">
            <v>4</v>
          </cell>
          <cell r="M6077">
            <v>4</v>
          </cell>
          <cell r="Q6077">
            <v>3150.3</v>
          </cell>
          <cell r="R6077">
            <v>2938.7</v>
          </cell>
          <cell r="S6077">
            <v>1806.8</v>
          </cell>
          <cell r="T6077">
            <v>79</v>
          </cell>
        </row>
        <row r="6078">
          <cell r="C6078" t="str">
            <v>город Пермь</v>
          </cell>
          <cell r="D6078" t="str">
            <v>г. Пермь, ул. Куйбышева, д. 163</v>
          </cell>
          <cell r="E6078" t="b">
            <v>1</v>
          </cell>
          <cell r="F6078">
            <v>1954</v>
          </cell>
          <cell r="H6078" t="str">
            <v>Кирпич</v>
          </cell>
          <cell r="L6078">
            <v>5</v>
          </cell>
          <cell r="M6078">
            <v>3</v>
          </cell>
          <cell r="Q6078">
            <v>3161.5</v>
          </cell>
          <cell r="R6078">
            <v>1507.6</v>
          </cell>
          <cell r="S6078">
            <v>1250.5</v>
          </cell>
          <cell r="T6078">
            <v>114</v>
          </cell>
        </row>
        <row r="6079">
          <cell r="C6079" t="str">
            <v>город Пермь</v>
          </cell>
          <cell r="D6079" t="str">
            <v>г. Пермь, ул. Куйбышева, д. 165</v>
          </cell>
          <cell r="E6079" t="b">
            <v>1</v>
          </cell>
          <cell r="F6079">
            <v>1963</v>
          </cell>
          <cell r="H6079" t="str">
            <v>Кирпич</v>
          </cell>
          <cell r="L6079">
            <v>5</v>
          </cell>
          <cell r="M6079">
            <v>4</v>
          </cell>
          <cell r="Q6079">
            <v>2542.4</v>
          </cell>
          <cell r="R6079">
            <v>1558.5</v>
          </cell>
          <cell r="S6079">
            <v>1486.7</v>
          </cell>
          <cell r="T6079">
            <v>147</v>
          </cell>
        </row>
        <row r="6080">
          <cell r="C6080" t="str">
            <v>город Пермь</v>
          </cell>
          <cell r="D6080" t="str">
            <v>г. Пермь, ул. Куйбышева, д. 167</v>
          </cell>
          <cell r="E6080" t="b">
            <v>1</v>
          </cell>
          <cell r="F6080">
            <v>1965</v>
          </cell>
          <cell r="H6080" t="str">
            <v>Кирпич</v>
          </cell>
          <cell r="L6080">
            <v>5</v>
          </cell>
          <cell r="M6080">
            <v>4</v>
          </cell>
          <cell r="Q6080">
            <v>3242.1</v>
          </cell>
          <cell r="R6080">
            <v>3198.1</v>
          </cell>
          <cell r="S6080">
            <v>3198.1</v>
          </cell>
          <cell r="T6080">
            <v>173</v>
          </cell>
        </row>
        <row r="6081">
          <cell r="C6081" t="str">
            <v>город Пермь</v>
          </cell>
          <cell r="D6081" t="str">
            <v>г. Пермь, ул. Куйбышева, д. 169/1</v>
          </cell>
          <cell r="E6081" t="b">
            <v>1</v>
          </cell>
          <cell r="F6081">
            <v>1967</v>
          </cell>
          <cell r="H6081" t="str">
            <v>Кирпич</v>
          </cell>
          <cell r="L6081">
            <v>5</v>
          </cell>
          <cell r="M6081">
            <v>4</v>
          </cell>
          <cell r="Q6081">
            <v>3928</v>
          </cell>
          <cell r="R6081">
            <v>3019.7</v>
          </cell>
          <cell r="S6081">
            <v>1669.4</v>
          </cell>
          <cell r="T6081">
            <v>130</v>
          </cell>
        </row>
        <row r="6082">
          <cell r="C6082" t="str">
            <v>город Пермь</v>
          </cell>
          <cell r="D6082" t="str">
            <v>г. Пермь, ул. Куйбышева, д. 169/2</v>
          </cell>
          <cell r="E6082" t="b">
            <v>1</v>
          </cell>
          <cell r="F6082">
            <v>1966</v>
          </cell>
          <cell r="H6082" t="str">
            <v>Кирпич</v>
          </cell>
          <cell r="L6082">
            <v>5</v>
          </cell>
          <cell r="M6082">
            <v>4</v>
          </cell>
          <cell r="Q6082">
            <v>3413.4</v>
          </cell>
          <cell r="R6082">
            <v>2354.6999999999998</v>
          </cell>
          <cell r="S6082">
            <v>1975.6</v>
          </cell>
          <cell r="T6082">
            <v>140</v>
          </cell>
        </row>
        <row r="6083">
          <cell r="C6083" t="str">
            <v>город Пермь</v>
          </cell>
          <cell r="D6083" t="str">
            <v>г. Пермь, ул. Куйбышева, д. 169/3</v>
          </cell>
          <cell r="E6083" t="b">
            <v>1</v>
          </cell>
          <cell r="F6083">
            <v>1965</v>
          </cell>
          <cell r="H6083" t="str">
            <v>Кирпич</v>
          </cell>
          <cell r="L6083">
            <v>5</v>
          </cell>
          <cell r="M6083">
            <v>4</v>
          </cell>
          <cell r="Q6083">
            <v>3182.6</v>
          </cell>
          <cell r="R6083">
            <v>2138.4</v>
          </cell>
          <cell r="S6083">
            <v>2058</v>
          </cell>
          <cell r="T6083">
            <v>144</v>
          </cell>
        </row>
        <row r="6084">
          <cell r="C6084" t="str">
            <v>город Пермь</v>
          </cell>
          <cell r="D6084" t="str">
            <v>г. Пермь, ул. Куйбышева, д. 53А</v>
          </cell>
          <cell r="E6084" t="b">
            <v>1</v>
          </cell>
          <cell r="F6084">
            <v>1965</v>
          </cell>
          <cell r="H6084" t="str">
            <v>Панель</v>
          </cell>
          <cell r="L6084">
            <v>5</v>
          </cell>
          <cell r="M6084">
            <v>4</v>
          </cell>
          <cell r="Q6084">
            <v>3553.2</v>
          </cell>
          <cell r="R6084">
            <v>3553.2</v>
          </cell>
          <cell r="S6084">
            <v>3553.2</v>
          </cell>
          <cell r="T6084">
            <v>155</v>
          </cell>
        </row>
        <row r="6085">
          <cell r="C6085" t="str">
            <v>город Пермь</v>
          </cell>
          <cell r="D6085" t="str">
            <v>г. Пермь, ул. Куйбышева, д. 57А</v>
          </cell>
          <cell r="E6085" t="b">
            <v>1</v>
          </cell>
          <cell r="F6085">
            <v>1979</v>
          </cell>
          <cell r="I6085" t="str">
            <v>плоская</v>
          </cell>
          <cell r="K6085" t="str">
            <v>имеется</v>
          </cell>
          <cell r="L6085">
            <v>5</v>
          </cell>
          <cell r="M6085">
            <v>4</v>
          </cell>
          <cell r="Q6085">
            <v>2690.8</v>
          </cell>
          <cell r="R6085">
            <v>2645.8</v>
          </cell>
          <cell r="S6085">
            <v>327.39999999999998</v>
          </cell>
          <cell r="T6085">
            <v>105</v>
          </cell>
        </row>
        <row r="6086">
          <cell r="C6086" t="str">
            <v>город Пермь</v>
          </cell>
          <cell r="D6086" t="str">
            <v>г. Пермь, ул. Куйбышева, д. 58А</v>
          </cell>
          <cell r="E6086" t="b">
            <v>1</v>
          </cell>
          <cell r="F6086">
            <v>1963</v>
          </cell>
          <cell r="H6086" t="str">
            <v>Кирпич</v>
          </cell>
          <cell r="L6086">
            <v>5</v>
          </cell>
          <cell r="M6086">
            <v>2</v>
          </cell>
          <cell r="Q6086">
            <v>1630.1</v>
          </cell>
          <cell r="R6086">
            <v>1596.8</v>
          </cell>
          <cell r="S6086">
            <v>1596.8</v>
          </cell>
          <cell r="T6086">
            <v>63</v>
          </cell>
        </row>
        <row r="6087">
          <cell r="C6087" t="str">
            <v>город Пермь</v>
          </cell>
          <cell r="D6087" t="str">
            <v>г. Пермь, ул. Куйбышева, д. 65/1</v>
          </cell>
          <cell r="E6087" t="b">
            <v>1</v>
          </cell>
          <cell r="F6087">
            <v>1983</v>
          </cell>
          <cell r="H6087" t="str">
            <v>Панели</v>
          </cell>
          <cell r="L6087">
            <v>9</v>
          </cell>
          <cell r="M6087">
            <v>2</v>
          </cell>
          <cell r="N6087">
            <v>2</v>
          </cell>
          <cell r="O6087">
            <v>2</v>
          </cell>
          <cell r="Q6087">
            <v>3849.2</v>
          </cell>
          <cell r="R6087">
            <v>3849.2</v>
          </cell>
          <cell r="S6087">
            <v>3849.2</v>
          </cell>
          <cell r="T6087">
            <v>209</v>
          </cell>
        </row>
        <row r="6088">
          <cell r="C6088" t="str">
            <v>город Пермь</v>
          </cell>
          <cell r="D6088" t="str">
            <v>г. Пермь, ул. Куйбышева, д. 67/1</v>
          </cell>
          <cell r="E6088" t="b">
            <v>1</v>
          </cell>
          <cell r="F6088">
            <v>1982</v>
          </cell>
          <cell r="H6088" t="str">
            <v>Кирпич</v>
          </cell>
          <cell r="L6088">
            <v>9</v>
          </cell>
          <cell r="M6088">
            <v>4</v>
          </cell>
          <cell r="N6088">
            <v>4</v>
          </cell>
          <cell r="O6088">
            <v>4</v>
          </cell>
          <cell r="Q6088">
            <v>9449</v>
          </cell>
          <cell r="R6088">
            <v>9239.2000000000007</v>
          </cell>
          <cell r="S6088">
            <v>6855.5</v>
          </cell>
          <cell r="T6088">
            <v>323</v>
          </cell>
        </row>
        <row r="6089">
          <cell r="C6089" t="str">
            <v>город Пермь</v>
          </cell>
          <cell r="D6089" t="str">
            <v>г. Пермь, ул. Куйбышева, д. 69/1</v>
          </cell>
          <cell r="E6089" t="b">
            <v>1</v>
          </cell>
          <cell r="F6089">
            <v>1982</v>
          </cell>
          <cell r="H6089" t="str">
            <v>Панель</v>
          </cell>
          <cell r="L6089">
            <v>9</v>
          </cell>
          <cell r="M6089">
            <v>4</v>
          </cell>
          <cell r="N6089">
            <v>4</v>
          </cell>
          <cell r="O6089">
            <v>4</v>
          </cell>
          <cell r="Q6089">
            <v>7600.2</v>
          </cell>
          <cell r="R6089">
            <v>7600.2</v>
          </cell>
          <cell r="S6089">
            <v>7600.2</v>
          </cell>
          <cell r="T6089">
            <v>385</v>
          </cell>
        </row>
        <row r="6090">
          <cell r="C6090" t="str">
            <v>город Пермь</v>
          </cell>
          <cell r="D6090" t="str">
            <v>г. Пермь, ул. Куйбышева, д. 71/1</v>
          </cell>
          <cell r="E6090" t="b">
            <v>1</v>
          </cell>
          <cell r="F6090">
            <v>1981</v>
          </cell>
          <cell r="H6090" t="str">
            <v>Панель</v>
          </cell>
          <cell r="L6090">
            <v>9</v>
          </cell>
          <cell r="M6090">
            <v>2</v>
          </cell>
          <cell r="N6090">
            <v>2</v>
          </cell>
          <cell r="O6090">
            <v>2</v>
          </cell>
          <cell r="Q6090">
            <v>3977.9</v>
          </cell>
          <cell r="R6090">
            <v>3877.9</v>
          </cell>
          <cell r="S6090">
            <v>3877.9</v>
          </cell>
          <cell r="T6090">
            <v>197</v>
          </cell>
        </row>
        <row r="6091">
          <cell r="C6091" t="str">
            <v>город Пермь</v>
          </cell>
          <cell r="D6091" t="str">
            <v>г. Пермь, ул. Куйбышева, д. 79А</v>
          </cell>
          <cell r="E6091" t="b">
            <v>1</v>
          </cell>
          <cell r="F6091">
            <v>1985</v>
          </cell>
          <cell r="H6091" t="str">
            <v>Кирпич</v>
          </cell>
          <cell r="L6091">
            <v>10</v>
          </cell>
          <cell r="M6091">
            <v>4</v>
          </cell>
          <cell r="N6091">
            <v>4</v>
          </cell>
          <cell r="O6091">
            <v>4</v>
          </cell>
          <cell r="Q6091">
            <v>9409.1</v>
          </cell>
          <cell r="R6091">
            <v>6975.0999999999995</v>
          </cell>
          <cell r="S6091">
            <v>4256.8999999999996</v>
          </cell>
          <cell r="T6091">
            <v>343</v>
          </cell>
        </row>
        <row r="6092">
          <cell r="C6092" t="str">
            <v>город Пермь</v>
          </cell>
          <cell r="D6092" t="str">
            <v>г. Пермь, ул. Куйбышева, д. 80/3</v>
          </cell>
          <cell r="E6092" t="b">
            <v>1</v>
          </cell>
          <cell r="F6092">
            <v>1977</v>
          </cell>
          <cell r="H6092" t="str">
            <v>Кирпич</v>
          </cell>
          <cell r="L6092">
            <v>2</v>
          </cell>
          <cell r="M6092">
            <v>2</v>
          </cell>
          <cell r="Q6092">
            <v>1059.8</v>
          </cell>
          <cell r="R6092">
            <v>1028.5999999999999</v>
          </cell>
          <cell r="S6092">
            <v>706.4</v>
          </cell>
          <cell r="T6092">
            <v>37</v>
          </cell>
        </row>
        <row r="6093">
          <cell r="C6093" t="str">
            <v>город Пермь</v>
          </cell>
          <cell r="D6093" t="str">
            <v>г. Пермь, ул. Куйбышева, д. 82/1</v>
          </cell>
          <cell r="E6093" t="b">
            <v>1</v>
          </cell>
          <cell r="F6093">
            <v>2015</v>
          </cell>
          <cell r="I6093" t="str">
            <v>плоская</v>
          </cell>
          <cell r="K6093" t="str">
            <v>имеется</v>
          </cell>
          <cell r="L6093">
            <v>9</v>
          </cell>
          <cell r="M6093">
            <v>1</v>
          </cell>
          <cell r="N6093">
            <v>1</v>
          </cell>
          <cell r="O6093">
            <v>1</v>
          </cell>
          <cell r="Q6093">
            <v>4055.6</v>
          </cell>
          <cell r="R6093">
            <v>2408.1999999999998</v>
          </cell>
          <cell r="S6093">
            <v>510.4</v>
          </cell>
        </row>
        <row r="6094">
          <cell r="C6094" t="str">
            <v>город Пермь</v>
          </cell>
          <cell r="D6094" t="str">
            <v>г. Пермь, ул. Куйбышева, д. 89А</v>
          </cell>
          <cell r="E6094" t="b">
            <v>1</v>
          </cell>
          <cell r="F6094">
            <v>1982</v>
          </cell>
          <cell r="H6094" t="str">
            <v>Панель</v>
          </cell>
          <cell r="L6094">
            <v>9</v>
          </cell>
          <cell r="M6094">
            <v>2</v>
          </cell>
          <cell r="N6094">
            <v>2</v>
          </cell>
          <cell r="O6094">
            <v>2</v>
          </cell>
          <cell r="Q6094">
            <v>3897.7</v>
          </cell>
          <cell r="R6094">
            <v>3897.7</v>
          </cell>
          <cell r="S6094">
            <v>3897.7</v>
          </cell>
          <cell r="T6094">
            <v>212</v>
          </cell>
        </row>
        <row r="6095">
          <cell r="C6095" t="str">
            <v>город Пермь</v>
          </cell>
          <cell r="D6095" t="str">
            <v>г. Пермь, ул. Куйбышева, д. 93А</v>
          </cell>
          <cell r="E6095" t="b">
            <v>1</v>
          </cell>
          <cell r="F6095">
            <v>1983</v>
          </cell>
          <cell r="H6095" t="str">
            <v>Панель</v>
          </cell>
          <cell r="L6095">
            <v>9</v>
          </cell>
          <cell r="M6095">
            <v>2</v>
          </cell>
          <cell r="N6095">
            <v>2</v>
          </cell>
          <cell r="O6095">
            <v>2</v>
          </cell>
          <cell r="Q6095">
            <v>3841.4</v>
          </cell>
          <cell r="R6095">
            <v>3841.4</v>
          </cell>
          <cell r="S6095">
            <v>3841.4</v>
          </cell>
          <cell r="T6095">
            <v>206</v>
          </cell>
        </row>
        <row r="6096">
          <cell r="C6096" t="str">
            <v>город Пермь</v>
          </cell>
          <cell r="D6096" t="str">
            <v>г. Пермь, ул. Куйбышева, д. 97А</v>
          </cell>
          <cell r="E6096" t="b">
            <v>1</v>
          </cell>
          <cell r="F6096">
            <v>2004</v>
          </cell>
          <cell r="I6096" t="str">
            <v>скатная</v>
          </cell>
          <cell r="K6096" t="str">
            <v>имеется</v>
          </cell>
          <cell r="L6096">
            <v>10</v>
          </cell>
          <cell r="M6096">
            <v>1</v>
          </cell>
          <cell r="N6096">
            <v>1</v>
          </cell>
          <cell r="O6096">
            <v>1</v>
          </cell>
          <cell r="Q6096">
            <v>13580.46</v>
          </cell>
          <cell r="R6096">
            <v>11313.5</v>
          </cell>
          <cell r="S6096">
            <v>10182.15</v>
          </cell>
          <cell r="T6096">
            <v>214</v>
          </cell>
        </row>
        <row r="6097">
          <cell r="C6097" t="str">
            <v>город Пермь</v>
          </cell>
          <cell r="D6097" t="str">
            <v>г. Пермь, ул. Куйбышева, д. 99/1</v>
          </cell>
          <cell r="E6097" t="b">
            <v>1</v>
          </cell>
          <cell r="F6097">
            <v>1989</v>
          </cell>
          <cell r="I6097" t="str">
            <v>скатная</v>
          </cell>
          <cell r="K6097" t="str">
            <v>имеется</v>
          </cell>
          <cell r="L6097">
            <v>16</v>
          </cell>
          <cell r="M6097">
            <v>1</v>
          </cell>
          <cell r="N6097">
            <v>2</v>
          </cell>
          <cell r="Q6097">
            <v>5335.8</v>
          </cell>
          <cell r="R6097">
            <v>3230.8</v>
          </cell>
          <cell r="S6097">
            <v>801.6</v>
          </cell>
          <cell r="T6097">
            <v>200</v>
          </cell>
        </row>
        <row r="6098">
          <cell r="C6098" t="str">
            <v>город Пермь</v>
          </cell>
          <cell r="D6098" t="str">
            <v>г. Пермь, ул. Кустовая, д. 1</v>
          </cell>
          <cell r="E6098" t="b">
            <v>1</v>
          </cell>
          <cell r="F6098">
            <v>1959</v>
          </cell>
          <cell r="H6098" t="str">
            <v>Кирпич</v>
          </cell>
          <cell r="L6098">
            <v>3</v>
          </cell>
          <cell r="M6098">
            <v>3</v>
          </cell>
          <cell r="Q6098">
            <v>1514.3</v>
          </cell>
          <cell r="R6098">
            <v>976.7</v>
          </cell>
          <cell r="S6098">
            <v>976.7</v>
          </cell>
          <cell r="T6098">
            <v>85</v>
          </cell>
        </row>
        <row r="6099">
          <cell r="C6099" t="str">
            <v>город Пермь</v>
          </cell>
          <cell r="D6099" t="str">
            <v>г. Пермь, ул. Кустовая, д. 2</v>
          </cell>
          <cell r="E6099" t="b">
            <v>1</v>
          </cell>
          <cell r="F6099">
            <v>1964</v>
          </cell>
          <cell r="H6099" t="str">
            <v>Кирпич</v>
          </cell>
          <cell r="L6099">
            <v>5</v>
          </cell>
          <cell r="M6099">
            <v>2</v>
          </cell>
          <cell r="Q6099">
            <v>1806.1</v>
          </cell>
          <cell r="R6099">
            <v>1623.3</v>
          </cell>
          <cell r="S6099">
            <v>1623.3</v>
          </cell>
          <cell r="T6099">
            <v>85</v>
          </cell>
        </row>
        <row r="6100">
          <cell r="C6100" t="str">
            <v>город Пермь</v>
          </cell>
          <cell r="D6100" t="str">
            <v>г. Пермь, ул. Кустовая, д. 2А</v>
          </cell>
          <cell r="E6100" t="b">
            <v>1</v>
          </cell>
          <cell r="F6100">
            <v>2022</v>
          </cell>
          <cell r="H6100" t="str">
            <v>Из прочих материалов</v>
          </cell>
          <cell r="I6100" t="str">
            <v>плоская</v>
          </cell>
          <cell r="J6100" t="str">
            <v>ГАЗ</v>
          </cell>
          <cell r="K6100" t="str">
            <v>имеется</v>
          </cell>
          <cell r="L6100">
            <v>26</v>
          </cell>
          <cell r="M6100">
            <v>1</v>
          </cell>
          <cell r="N6100">
            <v>3</v>
          </cell>
          <cell r="O6100">
            <v>3</v>
          </cell>
          <cell r="Q6100">
            <v>20024.900000000001</v>
          </cell>
        </row>
        <row r="6101">
          <cell r="C6101" t="str">
            <v>город Пермь</v>
          </cell>
          <cell r="D6101" t="str">
            <v>г. Пермь, ул. Кустовая, д. 3</v>
          </cell>
          <cell r="E6101" t="b">
            <v>1</v>
          </cell>
          <cell r="F6101">
            <v>1959</v>
          </cell>
          <cell r="H6101" t="str">
            <v>Кирпич</v>
          </cell>
          <cell r="L6101">
            <v>3</v>
          </cell>
          <cell r="M6101">
            <v>3</v>
          </cell>
          <cell r="Q6101">
            <v>1507.5</v>
          </cell>
          <cell r="R6101">
            <v>968.5</v>
          </cell>
          <cell r="S6101">
            <v>222.76</v>
          </cell>
          <cell r="T6101">
            <v>89</v>
          </cell>
        </row>
        <row r="6102">
          <cell r="C6102" t="str">
            <v>город Пермь</v>
          </cell>
          <cell r="D6102" t="str">
            <v>г. Пермь, ул. Кустовая, д. 5</v>
          </cell>
          <cell r="E6102" t="b">
            <v>1</v>
          </cell>
          <cell r="F6102">
            <v>1959</v>
          </cell>
          <cell r="H6102" t="str">
            <v>Кирпич</v>
          </cell>
          <cell r="L6102">
            <v>2</v>
          </cell>
          <cell r="M6102">
            <v>5</v>
          </cell>
          <cell r="Q6102">
            <v>650.1</v>
          </cell>
          <cell r="R6102">
            <v>368</v>
          </cell>
          <cell r="S6102">
            <v>368</v>
          </cell>
          <cell r="T6102">
            <v>30</v>
          </cell>
        </row>
        <row r="6103">
          <cell r="C6103" t="str">
            <v>город Пермь</v>
          </cell>
          <cell r="D6103" t="str">
            <v>г. Пермь, ул. Кустовая, д. 7</v>
          </cell>
          <cell r="E6103" t="b">
            <v>1</v>
          </cell>
          <cell r="F6103">
            <v>1959</v>
          </cell>
          <cell r="H6103" t="str">
            <v>Кирпич</v>
          </cell>
          <cell r="L6103">
            <v>2</v>
          </cell>
          <cell r="M6103">
            <v>5</v>
          </cell>
          <cell r="Q6103">
            <v>643.6</v>
          </cell>
          <cell r="R6103">
            <v>367.5</v>
          </cell>
          <cell r="S6103">
            <v>242.55</v>
          </cell>
          <cell r="T6103">
            <v>31</v>
          </cell>
        </row>
        <row r="6104">
          <cell r="C6104" t="str">
            <v>город Пермь</v>
          </cell>
          <cell r="D6104" t="str">
            <v>г. Пермь, ул. Куфонина, д. 7</v>
          </cell>
          <cell r="E6104" t="b">
            <v>1</v>
          </cell>
          <cell r="F6104">
            <v>2011</v>
          </cell>
          <cell r="H6104" t="str">
            <v>Панели</v>
          </cell>
          <cell r="L6104">
            <v>16</v>
          </cell>
          <cell r="M6104">
            <v>1</v>
          </cell>
          <cell r="N6104">
            <v>2</v>
          </cell>
          <cell r="O6104">
            <v>1</v>
          </cell>
          <cell r="P6104">
            <v>1</v>
          </cell>
          <cell r="Q6104">
            <v>5007.1000000000004</v>
          </cell>
          <cell r="R6104">
            <v>2892.6</v>
          </cell>
          <cell r="S6104">
            <v>2892.6</v>
          </cell>
          <cell r="T6104">
            <v>80</v>
          </cell>
        </row>
        <row r="6105">
          <cell r="C6105" t="str">
            <v>город Пермь</v>
          </cell>
          <cell r="D6105" t="str">
            <v>г. Пермь, ул. Куфонина, д. 9</v>
          </cell>
          <cell r="E6105" t="b">
            <v>1</v>
          </cell>
          <cell r="F6105">
            <v>2011</v>
          </cell>
          <cell r="H6105" t="str">
            <v>Панели</v>
          </cell>
          <cell r="L6105">
            <v>16</v>
          </cell>
          <cell r="M6105">
            <v>2</v>
          </cell>
          <cell r="N6105">
            <v>4</v>
          </cell>
          <cell r="O6105">
            <v>2</v>
          </cell>
          <cell r="P6105">
            <v>2</v>
          </cell>
          <cell r="Q6105">
            <v>9792.6</v>
          </cell>
          <cell r="R6105">
            <v>5185.2</v>
          </cell>
          <cell r="S6105">
            <v>5185.2</v>
          </cell>
          <cell r="T6105">
            <v>160</v>
          </cell>
        </row>
        <row r="6106">
          <cell r="C6106" t="str">
            <v>город Пермь</v>
          </cell>
          <cell r="D6106" t="str">
            <v>г. Пермь, ул. Куфонина, д. 11</v>
          </cell>
          <cell r="E6106" t="b">
            <v>1</v>
          </cell>
          <cell r="F6106">
            <v>1983</v>
          </cell>
          <cell r="H6106" t="str">
            <v>Панель</v>
          </cell>
          <cell r="L6106">
            <v>9</v>
          </cell>
          <cell r="M6106">
            <v>2</v>
          </cell>
          <cell r="N6106">
            <v>2</v>
          </cell>
          <cell r="O6106">
            <v>2</v>
          </cell>
          <cell r="Q6106">
            <v>4673.7</v>
          </cell>
          <cell r="R6106">
            <v>3888.2</v>
          </cell>
          <cell r="S6106">
            <v>3888.2</v>
          </cell>
          <cell r="T6106">
            <v>191</v>
          </cell>
        </row>
        <row r="6107">
          <cell r="C6107" t="str">
            <v>город Пермь</v>
          </cell>
          <cell r="D6107" t="str">
            <v>г. Пермь, ул. Куфонина, д. 13</v>
          </cell>
          <cell r="E6107" t="b">
            <v>1</v>
          </cell>
          <cell r="F6107">
            <v>1983</v>
          </cell>
          <cell r="H6107" t="str">
            <v>Панель</v>
          </cell>
          <cell r="L6107">
            <v>9</v>
          </cell>
          <cell r="M6107">
            <v>2</v>
          </cell>
          <cell r="N6107">
            <v>2</v>
          </cell>
          <cell r="O6107">
            <v>2</v>
          </cell>
          <cell r="Q6107">
            <v>4691.3</v>
          </cell>
          <cell r="R6107">
            <v>3890</v>
          </cell>
          <cell r="S6107">
            <v>3890</v>
          </cell>
          <cell r="T6107">
            <v>192</v>
          </cell>
        </row>
        <row r="6108">
          <cell r="C6108" t="str">
            <v>город Пермь</v>
          </cell>
          <cell r="D6108" t="str">
            <v>г. Пермь, ул. Куфонина, д. 14</v>
          </cell>
          <cell r="E6108" t="b">
            <v>1</v>
          </cell>
          <cell r="F6108">
            <v>2010</v>
          </cell>
          <cell r="H6108" t="str">
            <v>Железобетон</v>
          </cell>
          <cell r="L6108">
            <v>9</v>
          </cell>
          <cell r="M6108">
            <v>3</v>
          </cell>
          <cell r="N6108">
            <v>3</v>
          </cell>
          <cell r="O6108">
            <v>3</v>
          </cell>
          <cell r="Q6108">
            <v>9075.9</v>
          </cell>
          <cell r="R6108">
            <v>6749.9</v>
          </cell>
          <cell r="S6108">
            <v>6749.9</v>
          </cell>
          <cell r="T6108">
            <v>150</v>
          </cell>
        </row>
        <row r="6109">
          <cell r="C6109" t="str">
            <v>город Пермь</v>
          </cell>
          <cell r="D6109" t="str">
            <v>г. Пермь, ул. Куфонина, д. 15</v>
          </cell>
          <cell r="E6109" t="b">
            <v>1</v>
          </cell>
          <cell r="F6109">
            <v>1983</v>
          </cell>
          <cell r="H6109" t="str">
            <v>Панель</v>
          </cell>
          <cell r="L6109">
            <v>9</v>
          </cell>
          <cell r="M6109">
            <v>2</v>
          </cell>
          <cell r="N6109">
            <v>2</v>
          </cell>
          <cell r="O6109">
            <v>2</v>
          </cell>
          <cell r="Q6109">
            <v>3910.4</v>
          </cell>
          <cell r="R6109">
            <v>3866.7</v>
          </cell>
          <cell r="S6109">
            <v>3866.7</v>
          </cell>
          <cell r="T6109">
            <v>229</v>
          </cell>
        </row>
        <row r="6110">
          <cell r="C6110" t="str">
            <v>город Пермь</v>
          </cell>
          <cell r="D6110" t="str">
            <v>г. Пермь, ул. Куфонина, д. 16</v>
          </cell>
          <cell r="E6110" t="b">
            <v>1</v>
          </cell>
          <cell r="F6110">
            <v>1990</v>
          </cell>
          <cell r="I6110" t="str">
            <v>плоская</v>
          </cell>
          <cell r="K6110" t="str">
            <v>имеется</v>
          </cell>
          <cell r="L6110">
            <v>9</v>
          </cell>
          <cell r="M6110">
            <v>2</v>
          </cell>
          <cell r="N6110">
            <v>2</v>
          </cell>
          <cell r="O6110">
            <v>2</v>
          </cell>
          <cell r="Q6110">
            <v>7525.4</v>
          </cell>
          <cell r="R6110">
            <v>7525.4</v>
          </cell>
          <cell r="S6110">
            <v>6566.2</v>
          </cell>
          <cell r="T6110">
            <v>237</v>
          </cell>
        </row>
        <row r="6111">
          <cell r="C6111" t="str">
            <v>город Пермь</v>
          </cell>
          <cell r="D6111" t="str">
            <v>г. Пермь, ул. Куфонина, д. 17</v>
          </cell>
          <cell r="E6111" t="b">
            <v>1</v>
          </cell>
          <cell r="F6111">
            <v>1983</v>
          </cell>
          <cell r="L6111">
            <v>9</v>
          </cell>
          <cell r="M6111">
            <v>2</v>
          </cell>
          <cell r="N6111">
            <v>2</v>
          </cell>
          <cell r="O6111">
            <v>2</v>
          </cell>
          <cell r="Q6111">
            <v>4520</v>
          </cell>
          <cell r="R6111">
            <v>4058.7</v>
          </cell>
          <cell r="S6111">
            <v>4058.7</v>
          </cell>
        </row>
        <row r="6112">
          <cell r="C6112" t="str">
            <v>город Пермь</v>
          </cell>
          <cell r="D6112" t="str">
            <v>г. Пермь, ул. Куфонина, д. 18</v>
          </cell>
          <cell r="E6112" t="b">
            <v>1</v>
          </cell>
          <cell r="F6112">
            <v>1991</v>
          </cell>
          <cell r="I6112" t="str">
            <v>плоская</v>
          </cell>
          <cell r="K6112" t="str">
            <v>имеется</v>
          </cell>
          <cell r="L6112">
            <v>10</v>
          </cell>
          <cell r="M6112">
            <v>5</v>
          </cell>
          <cell r="N6112">
            <v>5</v>
          </cell>
          <cell r="O6112">
            <v>5</v>
          </cell>
          <cell r="Q6112">
            <v>15770.4</v>
          </cell>
          <cell r="R6112">
            <v>12089.5</v>
          </cell>
          <cell r="S6112">
            <v>11857.8</v>
          </cell>
          <cell r="T6112">
            <v>467</v>
          </cell>
        </row>
        <row r="6113">
          <cell r="C6113" t="str">
            <v>город Пермь</v>
          </cell>
          <cell r="D6113" t="str">
            <v>г. Пермь, ул. Куфонина, д. 19</v>
          </cell>
          <cell r="E6113" t="b">
            <v>1</v>
          </cell>
          <cell r="F6113">
            <v>1985</v>
          </cell>
          <cell r="H6113" t="str">
            <v>Панели</v>
          </cell>
          <cell r="L6113">
            <v>9</v>
          </cell>
          <cell r="M6113">
            <v>4</v>
          </cell>
          <cell r="N6113">
            <v>4</v>
          </cell>
          <cell r="O6113">
            <v>4</v>
          </cell>
          <cell r="Q6113">
            <v>8119.8</v>
          </cell>
          <cell r="R6113">
            <v>3076.3</v>
          </cell>
          <cell r="S6113">
            <v>3076.3</v>
          </cell>
          <cell r="T6113">
            <v>352</v>
          </cell>
        </row>
        <row r="6114">
          <cell r="C6114" t="str">
            <v>город Пермь</v>
          </cell>
          <cell r="D6114" t="str">
            <v>г. Пермь, ул. Куфонина, д. 20</v>
          </cell>
          <cell r="E6114" t="b">
            <v>1</v>
          </cell>
          <cell r="F6114">
            <v>2005</v>
          </cell>
          <cell r="H6114" t="str">
            <v>кирпич</v>
          </cell>
          <cell r="I6114" t="str">
            <v>плоская</v>
          </cell>
          <cell r="K6114" t="str">
            <v>имеется</v>
          </cell>
          <cell r="L6114">
            <v>20</v>
          </cell>
          <cell r="M6114">
            <v>1</v>
          </cell>
          <cell r="N6114">
            <v>3</v>
          </cell>
          <cell r="O6114">
            <v>3</v>
          </cell>
          <cell r="Q6114">
            <v>11317.9</v>
          </cell>
          <cell r="R6114">
            <v>1030.22</v>
          </cell>
          <cell r="S6114">
            <v>10287</v>
          </cell>
          <cell r="T6114">
            <v>204</v>
          </cell>
        </row>
        <row r="6115">
          <cell r="C6115" t="str">
            <v>город Пермь</v>
          </cell>
          <cell r="D6115" t="str">
            <v>г. Пермь, ул. Куфонина, д. 21</v>
          </cell>
          <cell r="E6115" t="b">
            <v>1</v>
          </cell>
          <cell r="F6115">
            <v>1991</v>
          </cell>
          <cell r="H6115" t="str">
            <v>Панели</v>
          </cell>
          <cell r="L6115">
            <v>16</v>
          </cell>
          <cell r="M6115">
            <v>1</v>
          </cell>
          <cell r="N6115">
            <v>2</v>
          </cell>
          <cell r="O6115">
            <v>1</v>
          </cell>
          <cell r="P6115">
            <v>1</v>
          </cell>
          <cell r="Q6115">
            <v>6683.1</v>
          </cell>
          <cell r="R6115">
            <v>5645.6</v>
          </cell>
          <cell r="S6115">
            <v>5645.6</v>
          </cell>
          <cell r="T6115">
            <v>213</v>
          </cell>
        </row>
        <row r="6116">
          <cell r="C6116" t="str">
            <v>город Пермь</v>
          </cell>
          <cell r="D6116" t="str">
            <v>г. Пермь, ул. Куфонина, д. 22</v>
          </cell>
          <cell r="E6116" t="b">
            <v>1</v>
          </cell>
          <cell r="F6116">
            <v>1942</v>
          </cell>
          <cell r="H6116" t="str">
            <v>Кирпич</v>
          </cell>
          <cell r="L6116">
            <v>4</v>
          </cell>
          <cell r="M6116">
            <v>5</v>
          </cell>
          <cell r="Q6116">
            <v>4197.1000000000004</v>
          </cell>
          <cell r="R6116">
            <v>4027.4</v>
          </cell>
          <cell r="S6116">
            <v>4027.4</v>
          </cell>
          <cell r="T6116">
            <v>88</v>
          </cell>
        </row>
        <row r="6117">
          <cell r="C6117" t="str">
            <v>город Пермь</v>
          </cell>
          <cell r="D6117" t="str">
            <v>г. Пермь, ул. Куфонина, д. 24</v>
          </cell>
          <cell r="E6117" t="b">
            <v>1</v>
          </cell>
          <cell r="F6117">
            <v>1994</v>
          </cell>
          <cell r="H6117" t="str">
            <v>Панель</v>
          </cell>
          <cell r="L6117">
            <v>10</v>
          </cell>
          <cell r="M6117">
            <v>2</v>
          </cell>
          <cell r="N6117">
            <v>2</v>
          </cell>
          <cell r="O6117">
            <v>2</v>
          </cell>
          <cell r="Q6117">
            <v>5218.5</v>
          </cell>
          <cell r="R6117">
            <v>4363.1000000000004</v>
          </cell>
          <cell r="S6117">
            <v>4363.1000000000004</v>
          </cell>
          <cell r="T6117">
            <v>205</v>
          </cell>
        </row>
        <row r="6118">
          <cell r="C6118" t="str">
            <v>город Пермь</v>
          </cell>
          <cell r="D6118" t="str">
            <v>г. Пермь, ул. Куфонина, д. 28</v>
          </cell>
          <cell r="E6118" t="b">
            <v>1</v>
          </cell>
          <cell r="F6118">
            <v>1990</v>
          </cell>
          <cell r="H6118" t="str">
            <v>Панели</v>
          </cell>
          <cell r="L6118">
            <v>16</v>
          </cell>
          <cell r="M6118">
            <v>1</v>
          </cell>
          <cell r="N6118">
            <v>2</v>
          </cell>
          <cell r="O6118">
            <v>1</v>
          </cell>
          <cell r="P6118">
            <v>1</v>
          </cell>
          <cell r="Q6118">
            <v>5373.9</v>
          </cell>
          <cell r="R6118">
            <v>4260</v>
          </cell>
          <cell r="S6118">
            <v>4260</v>
          </cell>
          <cell r="T6118">
            <v>231</v>
          </cell>
        </row>
        <row r="6119">
          <cell r="C6119" t="str">
            <v>город Пермь</v>
          </cell>
          <cell r="D6119" t="str">
            <v>г. Пермь, ул. Куфонина, д. 30</v>
          </cell>
          <cell r="E6119" t="b">
            <v>1</v>
          </cell>
          <cell r="F6119">
            <v>2007</v>
          </cell>
          <cell r="L6119">
            <v>19</v>
          </cell>
          <cell r="M6119">
            <v>3</v>
          </cell>
          <cell r="N6119">
            <v>6</v>
          </cell>
          <cell r="O6119">
            <v>3</v>
          </cell>
          <cell r="P6119">
            <v>3</v>
          </cell>
          <cell r="Q6119">
            <v>11295</v>
          </cell>
          <cell r="R6119">
            <v>11294.5</v>
          </cell>
          <cell r="S6119">
            <v>10909</v>
          </cell>
          <cell r="T6119">
            <v>450</v>
          </cell>
        </row>
        <row r="6120">
          <cell r="C6120" t="str">
            <v>город Пермь</v>
          </cell>
          <cell r="D6120" t="str">
            <v>г. Пермь, ул. Куфонина, д. 32</v>
          </cell>
          <cell r="E6120" t="b">
            <v>1</v>
          </cell>
          <cell r="F6120">
            <v>2010</v>
          </cell>
          <cell r="L6120">
            <v>19</v>
          </cell>
          <cell r="M6120">
            <v>1</v>
          </cell>
          <cell r="N6120">
            <v>2</v>
          </cell>
          <cell r="O6120">
            <v>1</v>
          </cell>
          <cell r="P6120">
            <v>1</v>
          </cell>
          <cell r="Q6120">
            <v>6392.5</v>
          </cell>
          <cell r="R6120">
            <v>6300</v>
          </cell>
          <cell r="S6120">
            <v>6300</v>
          </cell>
        </row>
        <row r="6121">
          <cell r="C6121" t="str">
            <v>город Пермь</v>
          </cell>
          <cell r="D6121" t="str">
            <v>г. Пермь, ул. Куфонина, д. 10Б</v>
          </cell>
          <cell r="E6121" t="b">
            <v>1</v>
          </cell>
          <cell r="F6121">
            <v>2018</v>
          </cell>
          <cell r="I6121" t="str">
            <v>плоская</v>
          </cell>
          <cell r="J6121" t="str">
            <v>ГАЗ</v>
          </cell>
          <cell r="K6121" t="str">
            <v>имеется</v>
          </cell>
          <cell r="L6121">
            <v>26</v>
          </cell>
          <cell r="M6121">
            <v>1</v>
          </cell>
          <cell r="N6121">
            <v>4</v>
          </cell>
          <cell r="O6121">
            <v>2</v>
          </cell>
          <cell r="P6121">
            <v>2</v>
          </cell>
          <cell r="Q6121">
            <v>19986</v>
          </cell>
          <cell r="R6121">
            <v>14549.1</v>
          </cell>
          <cell r="S6121">
            <v>13498.5</v>
          </cell>
          <cell r="T6121">
            <v>580</v>
          </cell>
        </row>
        <row r="6122">
          <cell r="C6122" t="str">
            <v>город Пермь</v>
          </cell>
          <cell r="D6122" t="str">
            <v>г. Пермь, ул. Куфонина, д. 21А</v>
          </cell>
          <cell r="E6122" t="b">
            <v>1</v>
          </cell>
          <cell r="F6122">
            <v>1991</v>
          </cell>
          <cell r="H6122" t="str">
            <v>Панели</v>
          </cell>
          <cell r="L6122">
            <v>16</v>
          </cell>
          <cell r="M6122">
            <v>1</v>
          </cell>
          <cell r="N6122">
            <v>2</v>
          </cell>
          <cell r="O6122">
            <v>1</v>
          </cell>
          <cell r="P6122">
            <v>1</v>
          </cell>
          <cell r="Q6122">
            <v>6090.2</v>
          </cell>
          <cell r="R6122">
            <v>5325.4</v>
          </cell>
          <cell r="S6122">
            <v>5325.4</v>
          </cell>
          <cell r="T6122">
            <v>221</v>
          </cell>
        </row>
        <row r="6123">
          <cell r="C6123" t="str">
            <v>город Пермь</v>
          </cell>
          <cell r="D6123" t="str">
            <v>г. Пермь, ул. Куфонина, д. 28/1</v>
          </cell>
          <cell r="E6123" t="b">
            <v>1</v>
          </cell>
          <cell r="F6123">
            <v>1994</v>
          </cell>
          <cell r="H6123" t="str">
            <v>каркасный ж/бетон</v>
          </cell>
          <cell r="L6123">
            <v>10</v>
          </cell>
          <cell r="M6123">
            <v>6</v>
          </cell>
          <cell r="N6123">
            <v>6</v>
          </cell>
          <cell r="O6123">
            <v>6</v>
          </cell>
          <cell r="Q6123">
            <v>15660.74</v>
          </cell>
          <cell r="R6123">
            <v>13444.19</v>
          </cell>
          <cell r="S6123">
            <v>13444.19</v>
          </cell>
          <cell r="T6123">
            <v>240</v>
          </cell>
        </row>
        <row r="6124">
          <cell r="C6124" t="str">
            <v>город Пермь</v>
          </cell>
          <cell r="D6124" t="str">
            <v>г. Пермь, ул. Льва Лаврова, д. 14</v>
          </cell>
          <cell r="E6124" t="b">
            <v>1</v>
          </cell>
          <cell r="F6124">
            <v>1987</v>
          </cell>
          <cell r="H6124" t="str">
            <v>Панель</v>
          </cell>
          <cell r="I6124" t="str">
            <v>плоская</v>
          </cell>
          <cell r="L6124">
            <v>9</v>
          </cell>
          <cell r="M6124">
            <v>9</v>
          </cell>
          <cell r="N6124">
            <v>9</v>
          </cell>
          <cell r="O6124">
            <v>9</v>
          </cell>
          <cell r="Q6124">
            <v>18135.8</v>
          </cell>
          <cell r="R6124">
            <v>15986.2</v>
          </cell>
          <cell r="S6124">
            <v>15986.2</v>
          </cell>
          <cell r="T6124">
            <v>799</v>
          </cell>
        </row>
        <row r="6125">
          <cell r="C6125" t="str">
            <v>город Пермь</v>
          </cell>
          <cell r="D6125" t="str">
            <v>г. Пермь, ул. Льва Лаврова, д. 16</v>
          </cell>
          <cell r="E6125" t="b">
            <v>1</v>
          </cell>
          <cell r="F6125">
            <v>1983</v>
          </cell>
          <cell r="H6125" t="str">
            <v>Панель</v>
          </cell>
          <cell r="I6125" t="str">
            <v>плоская</v>
          </cell>
          <cell r="L6125">
            <v>9</v>
          </cell>
          <cell r="M6125">
            <v>6</v>
          </cell>
          <cell r="N6125">
            <v>6</v>
          </cell>
          <cell r="O6125">
            <v>6</v>
          </cell>
          <cell r="Q6125">
            <v>11857</v>
          </cell>
          <cell r="R6125">
            <v>11857</v>
          </cell>
          <cell r="S6125">
            <v>7872.7</v>
          </cell>
        </row>
        <row r="6126">
          <cell r="C6126" t="str">
            <v>город Пермь</v>
          </cell>
          <cell r="D6126" t="str">
            <v>г. Пермь, ул. Льва Лаврова, д. 18</v>
          </cell>
          <cell r="E6126" t="b">
            <v>1</v>
          </cell>
          <cell r="F6126">
            <v>1978</v>
          </cell>
          <cell r="H6126" t="str">
            <v>Панель</v>
          </cell>
          <cell r="I6126" t="str">
            <v>плоская</v>
          </cell>
          <cell r="L6126">
            <v>9</v>
          </cell>
          <cell r="M6126">
            <v>10</v>
          </cell>
          <cell r="N6126">
            <v>10</v>
          </cell>
          <cell r="O6126">
            <v>10</v>
          </cell>
          <cell r="Q6126">
            <v>19273.3</v>
          </cell>
          <cell r="R6126">
            <v>13255.2</v>
          </cell>
          <cell r="S6126">
            <v>13255.2</v>
          </cell>
          <cell r="T6126">
            <v>239</v>
          </cell>
        </row>
        <row r="6127">
          <cell r="C6127" t="str">
            <v>город Пермь</v>
          </cell>
          <cell r="D6127" t="str">
            <v>г. Пермь, ул. Ласьвинская, д. 8</v>
          </cell>
          <cell r="E6127" t="b">
            <v>1</v>
          </cell>
          <cell r="F6127">
            <v>1958</v>
          </cell>
          <cell r="H6127" t="str">
            <v>Кирпич</v>
          </cell>
          <cell r="L6127">
            <v>3</v>
          </cell>
          <cell r="M6127">
            <v>3</v>
          </cell>
          <cell r="Q6127">
            <v>1347.1</v>
          </cell>
          <cell r="R6127">
            <v>1166.5</v>
          </cell>
          <cell r="S6127">
            <v>1119.8399999999999</v>
          </cell>
          <cell r="T6127">
            <v>52</v>
          </cell>
        </row>
        <row r="6128">
          <cell r="C6128" t="str">
            <v>город Пермь</v>
          </cell>
          <cell r="D6128" t="str">
            <v>г. Пермь, ул. Ласьвинская, д. 10</v>
          </cell>
          <cell r="E6128" t="b">
            <v>1</v>
          </cell>
          <cell r="F6128">
            <v>1956</v>
          </cell>
          <cell r="H6128" t="str">
            <v>Шлакоблок</v>
          </cell>
          <cell r="L6128">
            <v>3</v>
          </cell>
          <cell r="M6128">
            <v>4</v>
          </cell>
          <cell r="Q6128">
            <v>2283.5</v>
          </cell>
          <cell r="R6128">
            <v>2039.8</v>
          </cell>
          <cell r="S6128">
            <v>2039.8</v>
          </cell>
          <cell r="T6128">
            <v>86</v>
          </cell>
        </row>
        <row r="6129">
          <cell r="C6129" t="str">
            <v>город Пермь</v>
          </cell>
          <cell r="D6129" t="str">
            <v>г. Пермь, ул. Ласьвинская, д. 11</v>
          </cell>
          <cell r="E6129" t="b">
            <v>1</v>
          </cell>
          <cell r="F6129">
            <v>1954</v>
          </cell>
          <cell r="H6129" t="str">
            <v>Шлакоблок</v>
          </cell>
          <cell r="L6129">
            <v>3</v>
          </cell>
          <cell r="M6129">
            <v>3</v>
          </cell>
          <cell r="Q6129">
            <v>2570.6999999999998</v>
          </cell>
          <cell r="R6129">
            <v>2449.9</v>
          </cell>
          <cell r="S6129">
            <v>2449.9</v>
          </cell>
          <cell r="T6129">
            <v>53</v>
          </cell>
        </row>
        <row r="6130">
          <cell r="C6130" t="str">
            <v>город Пермь</v>
          </cell>
          <cell r="D6130" t="str">
            <v>г. Пермь, ул. Ласьвинская, д. 12</v>
          </cell>
          <cell r="E6130" t="b">
            <v>1</v>
          </cell>
          <cell r="F6130">
            <v>1956</v>
          </cell>
          <cell r="H6130" t="str">
            <v>Блоки</v>
          </cell>
          <cell r="L6130">
            <v>3</v>
          </cell>
          <cell r="M6130">
            <v>3</v>
          </cell>
          <cell r="Q6130">
            <v>2259.6</v>
          </cell>
          <cell r="R6130">
            <v>1486.1</v>
          </cell>
          <cell r="S6130">
            <v>1486.1</v>
          </cell>
          <cell r="T6130">
            <v>52</v>
          </cell>
        </row>
        <row r="6131">
          <cell r="C6131" t="str">
            <v>город Пермь</v>
          </cell>
          <cell r="D6131" t="str">
            <v>г. Пермь, ул. Ласьвинская, д. 14</v>
          </cell>
          <cell r="E6131" t="b">
            <v>1</v>
          </cell>
          <cell r="F6131">
            <v>1955</v>
          </cell>
          <cell r="H6131" t="str">
            <v>Шлакоблок</v>
          </cell>
          <cell r="L6131">
            <v>3</v>
          </cell>
          <cell r="M6131">
            <v>4</v>
          </cell>
          <cell r="Q6131">
            <v>1950.4</v>
          </cell>
          <cell r="R6131">
            <v>1816.67</v>
          </cell>
          <cell r="S6131">
            <v>1553.17</v>
          </cell>
          <cell r="T6131">
            <v>61</v>
          </cell>
        </row>
        <row r="6132">
          <cell r="C6132" t="str">
            <v>город Пермь</v>
          </cell>
          <cell r="D6132" t="str">
            <v>г. Пермь, ул. Ласьвинская, д. 38</v>
          </cell>
          <cell r="E6132" t="b">
            <v>1</v>
          </cell>
          <cell r="F6132">
            <v>1970</v>
          </cell>
          <cell r="H6132" t="str">
            <v>Кирпич</v>
          </cell>
          <cell r="L6132">
            <v>5</v>
          </cell>
          <cell r="M6132">
            <v>4</v>
          </cell>
          <cell r="Q6132">
            <v>4065.1</v>
          </cell>
          <cell r="R6132">
            <v>3781.1</v>
          </cell>
          <cell r="S6132">
            <v>2526</v>
          </cell>
          <cell r="T6132">
            <v>132</v>
          </cell>
        </row>
        <row r="6133">
          <cell r="C6133" t="str">
            <v>город Пермь</v>
          </cell>
          <cell r="D6133" t="str">
            <v>г. Пермь, ул. Ласьвинская, д. 39</v>
          </cell>
          <cell r="E6133" t="b">
            <v>1</v>
          </cell>
          <cell r="F6133">
            <v>1971</v>
          </cell>
          <cell r="H6133" t="str">
            <v>Панели</v>
          </cell>
          <cell r="L6133">
            <v>5</v>
          </cell>
          <cell r="M6133">
            <v>6</v>
          </cell>
          <cell r="Q6133">
            <v>4662</v>
          </cell>
          <cell r="R6133">
            <v>4102.5999999999995</v>
          </cell>
          <cell r="S6133">
            <v>3857.7</v>
          </cell>
          <cell r="T6133">
            <v>209</v>
          </cell>
        </row>
        <row r="6134">
          <cell r="C6134" t="str">
            <v>город Пермь</v>
          </cell>
          <cell r="D6134" t="str">
            <v>г. Пермь, ул. Ласьвинская, д. 41</v>
          </cell>
          <cell r="E6134" t="b">
            <v>1</v>
          </cell>
          <cell r="F6134">
            <v>1972</v>
          </cell>
          <cell r="H6134" t="str">
            <v>Панель</v>
          </cell>
          <cell r="L6134">
            <v>5</v>
          </cell>
          <cell r="M6134">
            <v>6</v>
          </cell>
          <cell r="Q6134">
            <v>4660.2</v>
          </cell>
          <cell r="R6134">
            <v>4101.1000000000004</v>
          </cell>
          <cell r="S6134">
            <v>3797.15</v>
          </cell>
          <cell r="T6134">
            <v>201</v>
          </cell>
        </row>
        <row r="6135">
          <cell r="C6135" t="str">
            <v>город Пермь</v>
          </cell>
          <cell r="D6135" t="str">
            <v>г. Пермь, ул. Ласьвинская, д. 45</v>
          </cell>
          <cell r="E6135" t="b">
            <v>1</v>
          </cell>
          <cell r="F6135">
            <v>1961</v>
          </cell>
          <cell r="H6135" t="str">
            <v>Шлакоблок</v>
          </cell>
          <cell r="L6135">
            <v>2</v>
          </cell>
          <cell r="M6135">
            <v>2</v>
          </cell>
          <cell r="Q6135">
            <v>690</v>
          </cell>
          <cell r="R6135">
            <v>631.6</v>
          </cell>
          <cell r="S6135">
            <v>631.6</v>
          </cell>
          <cell r="T6135">
            <v>42</v>
          </cell>
        </row>
        <row r="6136">
          <cell r="C6136" t="str">
            <v>город Пермь</v>
          </cell>
          <cell r="D6136" t="str">
            <v>г. Пермь, ул. Ласьвинская, д. 50</v>
          </cell>
          <cell r="E6136" t="b">
            <v>1</v>
          </cell>
          <cell r="F6136">
            <v>1954</v>
          </cell>
          <cell r="H6136" t="str">
            <v>Шлакоблок</v>
          </cell>
          <cell r="L6136">
            <v>2</v>
          </cell>
          <cell r="M6136">
            <v>2</v>
          </cell>
          <cell r="Q6136">
            <v>448.3</v>
          </cell>
          <cell r="R6136">
            <v>396.6</v>
          </cell>
          <cell r="S6136">
            <v>356.94</v>
          </cell>
          <cell r="T6136">
            <v>22</v>
          </cell>
        </row>
        <row r="6137">
          <cell r="C6137" t="str">
            <v>город Пермь</v>
          </cell>
          <cell r="D6137" t="str">
            <v>г. Пермь, ул. Ласьвинская, д. 51</v>
          </cell>
          <cell r="E6137" t="b">
            <v>1</v>
          </cell>
          <cell r="F6137">
            <v>1956</v>
          </cell>
          <cell r="H6137" t="str">
            <v>Шлакоблок</v>
          </cell>
          <cell r="L6137">
            <v>2</v>
          </cell>
          <cell r="M6137">
            <v>2</v>
          </cell>
          <cell r="Q6137">
            <v>728.9</v>
          </cell>
          <cell r="R6137">
            <v>667.1</v>
          </cell>
          <cell r="S6137">
            <v>667.1</v>
          </cell>
          <cell r="T6137">
            <v>50</v>
          </cell>
        </row>
        <row r="6138">
          <cell r="C6138" t="str">
            <v>город Пермь</v>
          </cell>
          <cell r="D6138" t="str">
            <v>г. Пермь, ул. Ласьвинская, д. 56</v>
          </cell>
          <cell r="E6138" t="b">
            <v>1</v>
          </cell>
          <cell r="F6138">
            <v>1968</v>
          </cell>
          <cell r="H6138" t="str">
            <v>Кирпич</v>
          </cell>
          <cell r="L6138">
            <v>5</v>
          </cell>
          <cell r="M6138">
            <v>3</v>
          </cell>
          <cell r="Q6138">
            <v>3563.9</v>
          </cell>
          <cell r="R6138">
            <v>3040</v>
          </cell>
          <cell r="S6138">
            <v>2977.1</v>
          </cell>
          <cell r="T6138">
            <v>228</v>
          </cell>
        </row>
        <row r="6139">
          <cell r="C6139" t="str">
            <v>город Пермь</v>
          </cell>
          <cell r="D6139" t="str">
            <v>г. Пермь, ул. Ласьвинская, д. 58</v>
          </cell>
          <cell r="E6139" t="b">
            <v>1</v>
          </cell>
          <cell r="F6139">
            <v>1967</v>
          </cell>
          <cell r="H6139" t="str">
            <v>Панель</v>
          </cell>
          <cell r="L6139">
            <v>5</v>
          </cell>
          <cell r="M6139">
            <v>4</v>
          </cell>
          <cell r="Q6139">
            <v>3125.9</v>
          </cell>
          <cell r="R6139">
            <v>2728</v>
          </cell>
          <cell r="S6139">
            <v>2673.4</v>
          </cell>
          <cell r="T6139">
            <v>134</v>
          </cell>
        </row>
        <row r="6140">
          <cell r="C6140" t="str">
            <v>город Пермь</v>
          </cell>
          <cell r="D6140" t="str">
            <v>г. Пермь, ул. Ласьвинская, д. 60</v>
          </cell>
          <cell r="E6140" t="b">
            <v>1</v>
          </cell>
          <cell r="F6140">
            <v>1967</v>
          </cell>
          <cell r="H6140" t="str">
            <v>Панели</v>
          </cell>
          <cell r="L6140">
            <v>5</v>
          </cell>
          <cell r="M6140">
            <v>4</v>
          </cell>
          <cell r="Q6140">
            <v>3081.3</v>
          </cell>
          <cell r="R6140">
            <v>2703.2</v>
          </cell>
          <cell r="S6140">
            <v>2703.2</v>
          </cell>
          <cell r="T6140">
            <v>157</v>
          </cell>
        </row>
        <row r="6141">
          <cell r="C6141" t="str">
            <v>город Пермь</v>
          </cell>
          <cell r="D6141" t="str">
            <v>г. Пермь, ул. Ласьвинская, д. 62</v>
          </cell>
          <cell r="E6141" t="b">
            <v>1</v>
          </cell>
          <cell r="F6141">
            <v>1967</v>
          </cell>
          <cell r="H6141" t="str">
            <v>Кирпич</v>
          </cell>
          <cell r="L6141">
            <v>5</v>
          </cell>
          <cell r="M6141">
            <v>4</v>
          </cell>
          <cell r="Q6141">
            <v>4124.1899999999996</v>
          </cell>
          <cell r="R6141">
            <v>3802.99</v>
          </cell>
          <cell r="S6141">
            <v>3162.6</v>
          </cell>
          <cell r="T6141">
            <v>201</v>
          </cell>
        </row>
        <row r="6142">
          <cell r="C6142" t="str">
            <v>город Пермь</v>
          </cell>
          <cell r="D6142" t="str">
            <v>г. Пермь, ул. Ласьвинская, д. 64</v>
          </cell>
          <cell r="E6142" t="b">
            <v>1</v>
          </cell>
          <cell r="F6142">
            <v>1976</v>
          </cell>
          <cell r="H6142" t="str">
            <v>Панели</v>
          </cell>
          <cell r="L6142">
            <v>5</v>
          </cell>
          <cell r="M6142">
            <v>6</v>
          </cell>
          <cell r="Q6142">
            <v>4854.3</v>
          </cell>
          <cell r="R6142">
            <v>4294.1000000000004</v>
          </cell>
          <cell r="S6142">
            <v>3996.8</v>
          </cell>
          <cell r="T6142">
            <v>220</v>
          </cell>
        </row>
        <row r="6143">
          <cell r="C6143" t="str">
            <v>город Пермь</v>
          </cell>
          <cell r="D6143" t="str">
            <v>г. Пермь, ул. Ласьвинская, д. 66</v>
          </cell>
          <cell r="E6143" t="b">
            <v>1</v>
          </cell>
          <cell r="F6143">
            <v>1977</v>
          </cell>
          <cell r="H6143" t="str">
            <v>Панели</v>
          </cell>
          <cell r="L6143">
            <v>5</v>
          </cell>
          <cell r="M6143">
            <v>6</v>
          </cell>
          <cell r="Q6143">
            <v>4816</v>
          </cell>
          <cell r="R6143">
            <v>4316.8</v>
          </cell>
          <cell r="S6143">
            <v>4081.5</v>
          </cell>
          <cell r="T6143">
            <v>242</v>
          </cell>
        </row>
        <row r="6144">
          <cell r="C6144" t="str">
            <v>город Пермь</v>
          </cell>
          <cell r="D6144" t="str">
            <v>г. Пермь, ул. Ласьвинская, д. 70</v>
          </cell>
          <cell r="E6144" t="b">
            <v>1</v>
          </cell>
          <cell r="F6144">
            <v>1978</v>
          </cell>
          <cell r="H6144" t="str">
            <v>Панель</v>
          </cell>
          <cell r="L6144">
            <v>5</v>
          </cell>
          <cell r="M6144">
            <v>6</v>
          </cell>
          <cell r="Q6144">
            <v>4453.6000000000004</v>
          </cell>
          <cell r="R6144">
            <v>3889.8</v>
          </cell>
          <cell r="S6144">
            <v>3889.8</v>
          </cell>
          <cell r="T6144">
            <v>224</v>
          </cell>
        </row>
        <row r="6145">
          <cell r="C6145" t="str">
            <v>город Пермь</v>
          </cell>
          <cell r="D6145" t="str">
            <v>г. Пермь, ул. Ласьвинская, д. 72</v>
          </cell>
          <cell r="E6145" t="b">
            <v>1</v>
          </cell>
          <cell r="F6145">
            <v>1974</v>
          </cell>
          <cell r="I6145" t="str">
            <v>плоская</v>
          </cell>
          <cell r="K6145" t="str">
            <v>не имеется</v>
          </cell>
          <cell r="L6145">
            <v>5</v>
          </cell>
          <cell r="M6145">
            <v>8</v>
          </cell>
          <cell r="Q6145">
            <v>6410.5</v>
          </cell>
          <cell r="R6145">
            <v>5850.3</v>
          </cell>
          <cell r="S6145">
            <v>5850.3</v>
          </cell>
        </row>
        <row r="6146">
          <cell r="C6146" t="str">
            <v>город Пермь</v>
          </cell>
          <cell r="D6146" t="str">
            <v>г. Пермь, ул. Ласьвинская, д. 74</v>
          </cell>
          <cell r="E6146" t="b">
            <v>1</v>
          </cell>
          <cell r="F6146">
            <v>1976</v>
          </cell>
          <cell r="H6146" t="str">
            <v>Кирпич</v>
          </cell>
          <cell r="L6146">
            <v>5</v>
          </cell>
          <cell r="M6146">
            <v>4</v>
          </cell>
          <cell r="Q6146">
            <v>3860</v>
          </cell>
          <cell r="R6146">
            <v>3860</v>
          </cell>
          <cell r="S6146">
            <v>3860</v>
          </cell>
          <cell r="T6146">
            <v>315</v>
          </cell>
        </row>
        <row r="6147">
          <cell r="C6147" t="str">
            <v>город Пермь</v>
          </cell>
          <cell r="D6147" t="str">
            <v>г. Пермь, ул. Ласьвинская, д. 76</v>
          </cell>
          <cell r="E6147" t="b">
            <v>1</v>
          </cell>
          <cell r="F6147">
            <v>1984</v>
          </cell>
          <cell r="H6147" t="str">
            <v>Кирпич</v>
          </cell>
          <cell r="L6147">
            <v>9</v>
          </cell>
          <cell r="M6147">
            <v>1</v>
          </cell>
          <cell r="N6147">
            <v>1</v>
          </cell>
          <cell r="O6147">
            <v>1</v>
          </cell>
          <cell r="Q6147">
            <v>6677.2</v>
          </cell>
          <cell r="R6147">
            <v>5256.7</v>
          </cell>
          <cell r="S6147">
            <v>5203.2</v>
          </cell>
          <cell r="T6147">
            <v>390</v>
          </cell>
        </row>
        <row r="6148">
          <cell r="C6148" t="str">
            <v>город Пермь</v>
          </cell>
          <cell r="D6148" t="str">
            <v>г. Пермь, ул. Ласьвинская, д. 21А</v>
          </cell>
          <cell r="E6148" t="b">
            <v>1</v>
          </cell>
          <cell r="F6148">
            <v>1982</v>
          </cell>
          <cell r="H6148" t="str">
            <v>Кирпич</v>
          </cell>
          <cell r="L6148">
            <v>4</v>
          </cell>
          <cell r="M6148">
            <v>2</v>
          </cell>
          <cell r="Q6148">
            <v>1849.9</v>
          </cell>
          <cell r="R6148">
            <v>1664.8</v>
          </cell>
          <cell r="S6148">
            <v>1664.8</v>
          </cell>
          <cell r="T6148">
            <v>97</v>
          </cell>
        </row>
        <row r="6149">
          <cell r="C6149" t="str">
            <v>город Пермь</v>
          </cell>
          <cell r="D6149" t="str">
            <v>г. Пермь, ул. Ласьвинская, д. 30А</v>
          </cell>
          <cell r="E6149" t="b">
            <v>1</v>
          </cell>
          <cell r="F6149">
            <v>1958</v>
          </cell>
          <cell r="H6149" t="str">
            <v>Кирпич</v>
          </cell>
          <cell r="L6149">
            <v>2</v>
          </cell>
          <cell r="M6149">
            <v>2</v>
          </cell>
          <cell r="Q6149">
            <v>640.20000000000005</v>
          </cell>
          <cell r="R6149">
            <v>512.79999999999995</v>
          </cell>
          <cell r="S6149">
            <v>512.79999999999995</v>
          </cell>
          <cell r="T6149">
            <v>28</v>
          </cell>
        </row>
        <row r="6150">
          <cell r="C6150" t="str">
            <v>город Пермь</v>
          </cell>
          <cell r="D6150" t="str">
            <v>г. Пермь, ул. Ласьвинская, д. 56А</v>
          </cell>
          <cell r="E6150" t="b">
            <v>1</v>
          </cell>
          <cell r="F6150">
            <v>1969</v>
          </cell>
          <cell r="H6150" t="str">
            <v>Кирпич</v>
          </cell>
          <cell r="L6150">
            <v>5</v>
          </cell>
          <cell r="M6150">
            <v>3</v>
          </cell>
          <cell r="Q6150">
            <v>3600.8</v>
          </cell>
          <cell r="R6150">
            <v>3074.1000000000004</v>
          </cell>
          <cell r="S6150">
            <v>2961.3</v>
          </cell>
          <cell r="T6150">
            <v>252</v>
          </cell>
        </row>
        <row r="6151">
          <cell r="C6151" t="str">
            <v>город Пермь</v>
          </cell>
          <cell r="D6151" t="str">
            <v>г. Пермь, ул. Ласьвинская, д. 60А</v>
          </cell>
          <cell r="E6151" t="b">
            <v>1</v>
          </cell>
          <cell r="F6151">
            <v>1980</v>
          </cell>
          <cell r="H6151" t="str">
            <v>Панель</v>
          </cell>
          <cell r="L6151">
            <v>5</v>
          </cell>
          <cell r="M6151">
            <v>4</v>
          </cell>
          <cell r="Q6151">
            <v>3581.9</v>
          </cell>
          <cell r="R6151">
            <v>3259.2000000000003</v>
          </cell>
          <cell r="S6151">
            <v>2966.4</v>
          </cell>
          <cell r="T6151">
            <v>134</v>
          </cell>
        </row>
        <row r="6152">
          <cell r="C6152" t="str">
            <v>город Пермь</v>
          </cell>
          <cell r="D6152" t="str">
            <v>г. Пермь, ул. Ласьвинская, д. 62А</v>
          </cell>
          <cell r="E6152" t="b">
            <v>1</v>
          </cell>
          <cell r="F6152">
            <v>1976</v>
          </cell>
          <cell r="H6152" t="str">
            <v>Кирпич</v>
          </cell>
          <cell r="L6152">
            <v>5</v>
          </cell>
          <cell r="M6152">
            <v>4</v>
          </cell>
          <cell r="Q6152">
            <v>3091.2</v>
          </cell>
          <cell r="R6152">
            <v>2805.2</v>
          </cell>
          <cell r="S6152">
            <v>2805.2</v>
          </cell>
          <cell r="T6152">
            <v>133</v>
          </cell>
        </row>
        <row r="6153">
          <cell r="C6153" t="str">
            <v>город Пермь</v>
          </cell>
          <cell r="D6153" t="str">
            <v>г. Пермь, ул. Ласьвинская, д. 68Б</v>
          </cell>
          <cell r="E6153" t="b">
            <v>1</v>
          </cell>
          <cell r="F6153">
            <v>1990</v>
          </cell>
          <cell r="H6153" t="str">
            <v>Кирпич</v>
          </cell>
          <cell r="L6153">
            <v>10</v>
          </cell>
          <cell r="M6153">
            <v>6</v>
          </cell>
          <cell r="N6153">
            <v>6</v>
          </cell>
          <cell r="O6153">
            <v>6</v>
          </cell>
          <cell r="Q6153">
            <v>13257.1</v>
          </cell>
          <cell r="R6153">
            <v>13257.1</v>
          </cell>
          <cell r="S6153">
            <v>13257.1</v>
          </cell>
          <cell r="T6153">
            <v>673</v>
          </cell>
        </row>
        <row r="6154">
          <cell r="C6154" t="str">
            <v>город Пермь</v>
          </cell>
          <cell r="D6154" t="str">
            <v>г. Пермь, ул. Ласьвинская, д. 70А</v>
          </cell>
          <cell r="E6154" t="b">
            <v>1</v>
          </cell>
          <cell r="F6154">
            <v>1978</v>
          </cell>
          <cell r="H6154" t="str">
            <v xml:space="preserve">Ж/б панели </v>
          </cell>
          <cell r="I6154" t="str">
            <v>плоская</v>
          </cell>
          <cell r="K6154" t="str">
            <v>имеется</v>
          </cell>
          <cell r="L6154">
            <v>5</v>
          </cell>
          <cell r="M6154">
            <v>4</v>
          </cell>
          <cell r="Q6154">
            <v>3017.7</v>
          </cell>
          <cell r="R6154">
            <v>2753.7</v>
          </cell>
          <cell r="S6154">
            <v>2642.5</v>
          </cell>
        </row>
        <row r="6155">
          <cell r="C6155" t="str">
            <v>город Пермь</v>
          </cell>
          <cell r="D6155" t="str">
            <v>г. Пермь, ул. Ласьвинская, д. 72А</v>
          </cell>
          <cell r="E6155" t="b">
            <v>1</v>
          </cell>
          <cell r="F6155">
            <v>1975</v>
          </cell>
          <cell r="H6155" t="str">
            <v>Кирпич</v>
          </cell>
          <cell r="L6155">
            <v>5</v>
          </cell>
          <cell r="M6155">
            <v>4</v>
          </cell>
          <cell r="Q6155">
            <v>3860</v>
          </cell>
          <cell r="R6155">
            <v>3860</v>
          </cell>
          <cell r="S6155">
            <v>3860</v>
          </cell>
          <cell r="T6155">
            <v>315</v>
          </cell>
        </row>
        <row r="6156">
          <cell r="C6156" t="str">
            <v>город Пермь</v>
          </cell>
          <cell r="D6156" t="str">
            <v>г. Пермь, ул. Ласьвинская, д. 74А</v>
          </cell>
          <cell r="E6156" t="b">
            <v>1</v>
          </cell>
          <cell r="F6156">
            <v>1979</v>
          </cell>
          <cell r="H6156" t="str">
            <v>Панели</v>
          </cell>
          <cell r="L6156">
            <v>5</v>
          </cell>
          <cell r="M6156">
            <v>6</v>
          </cell>
          <cell r="Q6156">
            <v>4590.3</v>
          </cell>
          <cell r="R6156">
            <v>4088.9</v>
          </cell>
          <cell r="S6156">
            <v>4088.9</v>
          </cell>
          <cell r="T6156">
            <v>316</v>
          </cell>
        </row>
        <row r="6157">
          <cell r="C6157" t="str">
            <v>город Пермь</v>
          </cell>
          <cell r="D6157" t="str">
            <v>г. Пермь, ул. Ласьвинская, д. 76А</v>
          </cell>
          <cell r="E6157" t="b">
            <v>1</v>
          </cell>
          <cell r="F6157">
            <v>1980</v>
          </cell>
          <cell r="H6157" t="str">
            <v>Панель</v>
          </cell>
          <cell r="L6157">
            <v>9</v>
          </cell>
          <cell r="M6157">
            <v>1</v>
          </cell>
          <cell r="N6157">
            <v>1</v>
          </cell>
          <cell r="O6157">
            <v>1</v>
          </cell>
          <cell r="Q6157">
            <v>5465.9</v>
          </cell>
          <cell r="R6157">
            <v>5218.5</v>
          </cell>
          <cell r="S6157">
            <v>5218.5</v>
          </cell>
          <cell r="T6157">
            <v>489</v>
          </cell>
        </row>
        <row r="6158">
          <cell r="C6158" t="str">
            <v>город Пермь</v>
          </cell>
          <cell r="D6158" t="str">
            <v>г. Пермь, ул. Лебедева, д. 8</v>
          </cell>
          <cell r="E6158" t="b">
            <v>1</v>
          </cell>
          <cell r="F6158">
            <v>1932</v>
          </cell>
          <cell r="H6158" t="str">
            <v>кирпич</v>
          </cell>
          <cell r="L6158">
            <v>3</v>
          </cell>
          <cell r="M6158">
            <v>3</v>
          </cell>
          <cell r="Q6158">
            <v>1587.79</v>
          </cell>
          <cell r="R6158">
            <v>1234.52</v>
          </cell>
          <cell r="S6158">
            <v>1234.52</v>
          </cell>
          <cell r="T6158">
            <v>70</v>
          </cell>
        </row>
        <row r="6159">
          <cell r="C6159" t="str">
            <v>город Пермь</v>
          </cell>
          <cell r="D6159" t="str">
            <v>г. Пермь, ул. Лебедева, д. 10</v>
          </cell>
          <cell r="E6159" t="b">
            <v>1</v>
          </cell>
          <cell r="F6159">
            <v>1932</v>
          </cell>
          <cell r="H6159" t="str">
            <v>Кирпич</v>
          </cell>
          <cell r="L6159">
            <v>3</v>
          </cell>
          <cell r="M6159">
            <v>3</v>
          </cell>
          <cell r="Q6159">
            <v>1174</v>
          </cell>
          <cell r="R6159">
            <v>914.6</v>
          </cell>
          <cell r="S6159">
            <v>914.6</v>
          </cell>
          <cell r="T6159">
            <v>66</v>
          </cell>
        </row>
        <row r="6160">
          <cell r="C6160" t="str">
            <v>город Пермь</v>
          </cell>
          <cell r="D6160" t="str">
            <v>г. Пермь, ул. Лебедева, д. 16</v>
          </cell>
          <cell r="E6160" t="b">
            <v>1</v>
          </cell>
          <cell r="F6160">
            <v>1932</v>
          </cell>
          <cell r="H6160" t="str">
            <v>Кирпич</v>
          </cell>
          <cell r="L6160">
            <v>4</v>
          </cell>
          <cell r="M6160">
            <v>3</v>
          </cell>
          <cell r="Q6160">
            <v>1957.91</v>
          </cell>
          <cell r="R6160">
            <v>1666.16</v>
          </cell>
          <cell r="S6160">
            <v>1449.56</v>
          </cell>
          <cell r="T6160">
            <v>140</v>
          </cell>
        </row>
        <row r="6161">
          <cell r="C6161" t="str">
            <v>город Пермь</v>
          </cell>
          <cell r="D6161" t="str">
            <v>г. Пермь, ул. Лебедева, д. 18</v>
          </cell>
          <cell r="E6161" t="b">
            <v>1</v>
          </cell>
          <cell r="F6161">
            <v>1939</v>
          </cell>
          <cell r="H6161" t="str">
            <v>Шлакоблок</v>
          </cell>
          <cell r="L6161">
            <v>5</v>
          </cell>
          <cell r="M6161">
            <v>5</v>
          </cell>
          <cell r="Q6161">
            <v>5063.6000000000004</v>
          </cell>
          <cell r="R6161">
            <v>3917.4</v>
          </cell>
          <cell r="S6161">
            <v>3917.4</v>
          </cell>
          <cell r="T6161">
            <v>179</v>
          </cell>
        </row>
        <row r="6162">
          <cell r="C6162" t="str">
            <v>город Пермь</v>
          </cell>
          <cell r="D6162" t="str">
            <v>г. Пермь, ул. Лебедева, д. 21</v>
          </cell>
          <cell r="E6162" t="b">
            <v>1</v>
          </cell>
          <cell r="F6162">
            <v>1958</v>
          </cell>
          <cell r="H6162" t="str">
            <v>Кирпич</v>
          </cell>
          <cell r="L6162">
            <v>3</v>
          </cell>
          <cell r="M6162">
            <v>2</v>
          </cell>
          <cell r="Q6162">
            <v>1427.38</v>
          </cell>
          <cell r="R6162">
            <v>1077.9000000000001</v>
          </cell>
          <cell r="S6162">
            <v>959.33</v>
          </cell>
          <cell r="T6162">
            <v>57</v>
          </cell>
        </row>
        <row r="6163">
          <cell r="C6163" t="str">
            <v>город Пермь</v>
          </cell>
          <cell r="D6163" t="str">
            <v>г. Пермь, ул. Лебедева, д. 29</v>
          </cell>
          <cell r="E6163" t="b">
            <v>1</v>
          </cell>
          <cell r="F6163">
            <v>1953</v>
          </cell>
          <cell r="G6163">
            <v>2009</v>
          </cell>
          <cell r="H6163" t="str">
            <v>кирпич</v>
          </cell>
          <cell r="L6163">
            <v>3</v>
          </cell>
          <cell r="M6163">
            <v>3</v>
          </cell>
          <cell r="Q6163">
            <v>1680.34</v>
          </cell>
          <cell r="R6163">
            <v>1196.7</v>
          </cell>
          <cell r="S6163">
            <v>1196.7</v>
          </cell>
          <cell r="T6163">
            <v>47</v>
          </cell>
        </row>
        <row r="6164">
          <cell r="C6164" t="str">
            <v>город Пермь</v>
          </cell>
          <cell r="D6164" t="str">
            <v>г. Пермь, ул. Лебедева, д. 32</v>
          </cell>
          <cell r="E6164" t="b">
            <v>1</v>
          </cell>
          <cell r="F6164">
            <v>2002</v>
          </cell>
          <cell r="I6164" t="str">
            <v>плоская</v>
          </cell>
          <cell r="J6164" t="str">
            <v>ГАЗ</v>
          </cell>
          <cell r="K6164" t="str">
            <v>имеется</v>
          </cell>
          <cell r="L6164">
            <v>10</v>
          </cell>
          <cell r="M6164">
            <v>4</v>
          </cell>
          <cell r="N6164">
            <v>4</v>
          </cell>
          <cell r="O6164">
            <v>4</v>
          </cell>
          <cell r="Q6164">
            <v>10252.4</v>
          </cell>
          <cell r="R6164">
            <v>7557.6</v>
          </cell>
          <cell r="S6164">
            <v>7557.6</v>
          </cell>
          <cell r="T6164">
            <v>198</v>
          </cell>
        </row>
        <row r="6165">
          <cell r="C6165" t="str">
            <v>город Пермь</v>
          </cell>
          <cell r="D6165" t="str">
            <v>г. Пермь, ул. Лебедева, д. 33</v>
          </cell>
          <cell r="E6165" t="b">
            <v>1</v>
          </cell>
          <cell r="F6165">
            <v>1946</v>
          </cell>
          <cell r="H6165" t="str">
            <v>Крупные блоки</v>
          </cell>
          <cell r="L6165">
            <v>5</v>
          </cell>
          <cell r="M6165">
            <v>3</v>
          </cell>
          <cell r="Q6165">
            <v>3792.68</v>
          </cell>
          <cell r="R6165">
            <v>3583.36</v>
          </cell>
          <cell r="S6165">
            <v>3228.61</v>
          </cell>
          <cell r="T6165">
            <v>194</v>
          </cell>
        </row>
        <row r="6166">
          <cell r="C6166" t="str">
            <v>город Пермь</v>
          </cell>
          <cell r="D6166" t="str">
            <v>г. Пермь, ул. Лебедева, д. 34</v>
          </cell>
          <cell r="E6166" t="b">
            <v>1</v>
          </cell>
          <cell r="F6166">
            <v>2006</v>
          </cell>
          <cell r="I6166" t="str">
            <v>плоская</v>
          </cell>
          <cell r="J6166" t="str">
            <v>ГАЗ</v>
          </cell>
          <cell r="K6166" t="str">
            <v>имеется</v>
          </cell>
          <cell r="L6166">
            <v>18</v>
          </cell>
          <cell r="M6166">
            <v>5</v>
          </cell>
          <cell r="N6166">
            <v>5</v>
          </cell>
          <cell r="O6166">
            <v>2</v>
          </cell>
          <cell r="P6166">
            <v>3</v>
          </cell>
          <cell r="Q6166">
            <v>31837</v>
          </cell>
          <cell r="R6166">
            <v>24547.4</v>
          </cell>
          <cell r="S6166">
            <v>24547.4</v>
          </cell>
          <cell r="T6166">
            <v>398</v>
          </cell>
        </row>
        <row r="6167">
          <cell r="C6167" t="str">
            <v>город Пермь</v>
          </cell>
          <cell r="D6167" t="str">
            <v>г. Пермь, ул. Лебедева, д. 35</v>
          </cell>
          <cell r="E6167" t="b">
            <v>1</v>
          </cell>
          <cell r="F6167">
            <v>1943</v>
          </cell>
          <cell r="H6167" t="str">
            <v>Кирпич</v>
          </cell>
          <cell r="L6167">
            <v>5</v>
          </cell>
          <cell r="M6167">
            <v>4</v>
          </cell>
          <cell r="Q6167">
            <v>5870.4</v>
          </cell>
          <cell r="R6167">
            <v>4348.71</v>
          </cell>
          <cell r="S6167">
            <v>4348.71</v>
          </cell>
          <cell r="T6167">
            <v>202</v>
          </cell>
        </row>
        <row r="6168">
          <cell r="C6168" t="str">
            <v>город Пермь</v>
          </cell>
          <cell r="D6168" t="str">
            <v>г. Пермь, ул. Лебедева, д. 37</v>
          </cell>
          <cell r="E6168" t="b">
            <v>1</v>
          </cell>
          <cell r="F6168">
            <v>1959</v>
          </cell>
          <cell r="H6168" t="str">
            <v>Кирпич</v>
          </cell>
          <cell r="L6168">
            <v>5</v>
          </cell>
          <cell r="M6168">
            <v>5</v>
          </cell>
          <cell r="Q6168">
            <v>7379.9</v>
          </cell>
          <cell r="R6168">
            <v>5303.9</v>
          </cell>
          <cell r="S6168">
            <v>5303.9</v>
          </cell>
          <cell r="T6168">
            <v>185</v>
          </cell>
        </row>
        <row r="6169">
          <cell r="C6169" t="str">
            <v>город Пермь</v>
          </cell>
          <cell r="D6169" t="str">
            <v>г. Пермь, ул. Лебедева, д. 38</v>
          </cell>
          <cell r="E6169" t="b">
            <v>1</v>
          </cell>
          <cell r="F6169">
            <v>1951</v>
          </cell>
          <cell r="H6169" t="str">
            <v>кирпич</v>
          </cell>
          <cell r="L6169">
            <v>5</v>
          </cell>
          <cell r="M6169">
            <v>4</v>
          </cell>
          <cell r="Q6169">
            <v>4435</v>
          </cell>
          <cell r="R6169">
            <v>3860.4700000000003</v>
          </cell>
          <cell r="S6169">
            <v>3421.17</v>
          </cell>
          <cell r="T6169">
            <v>152</v>
          </cell>
        </row>
        <row r="6170">
          <cell r="C6170" t="str">
            <v>город Пермь</v>
          </cell>
          <cell r="D6170" t="str">
            <v>г. Пермь, ул. Лебедева, д. 39</v>
          </cell>
          <cell r="E6170" t="b">
            <v>1</v>
          </cell>
          <cell r="F6170">
            <v>1959</v>
          </cell>
          <cell r="H6170" t="str">
            <v>Кирпич</v>
          </cell>
          <cell r="L6170">
            <v>5</v>
          </cell>
          <cell r="M6170">
            <v>2</v>
          </cell>
          <cell r="Q6170">
            <v>1610.6</v>
          </cell>
          <cell r="R6170">
            <v>1588.2</v>
          </cell>
          <cell r="S6170">
            <v>1588.2</v>
          </cell>
          <cell r="T6170">
            <v>76</v>
          </cell>
        </row>
        <row r="6171">
          <cell r="C6171" t="str">
            <v>город Пермь</v>
          </cell>
          <cell r="D6171" t="str">
            <v>г. Пермь, ул. Лебедева, д. 40</v>
          </cell>
          <cell r="E6171" t="b">
            <v>1</v>
          </cell>
          <cell r="F6171">
            <v>1952</v>
          </cell>
          <cell r="I6171" t="str">
            <v>плоская</v>
          </cell>
          <cell r="K6171" t="str">
            <v>имеется</v>
          </cell>
          <cell r="L6171">
            <v>5</v>
          </cell>
          <cell r="M6171">
            <v>2</v>
          </cell>
          <cell r="Q6171">
            <v>2147.54</v>
          </cell>
          <cell r="R6171">
            <v>1627.3</v>
          </cell>
          <cell r="S6171">
            <v>1627.3</v>
          </cell>
          <cell r="T6171">
            <v>79</v>
          </cell>
        </row>
        <row r="6172">
          <cell r="C6172" t="str">
            <v>город Пермь</v>
          </cell>
          <cell r="D6172" t="str">
            <v>г. Пермь, ул. Лебедева, д. 42</v>
          </cell>
          <cell r="E6172" t="b">
            <v>1</v>
          </cell>
          <cell r="F6172">
            <v>1951</v>
          </cell>
          <cell r="H6172" t="str">
            <v>Крупные блоки</v>
          </cell>
          <cell r="L6172">
            <v>5</v>
          </cell>
          <cell r="M6172">
            <v>4</v>
          </cell>
          <cell r="Q6172">
            <v>3815.66</v>
          </cell>
          <cell r="R6172">
            <v>3069.16</v>
          </cell>
          <cell r="S6172">
            <v>3020.05</v>
          </cell>
          <cell r="T6172">
            <v>136</v>
          </cell>
        </row>
        <row r="6173">
          <cell r="C6173" t="str">
            <v>город Пермь</v>
          </cell>
          <cell r="D6173" t="str">
            <v>г. Пермь, ул. Лебедева, д. 43</v>
          </cell>
          <cell r="E6173" t="b">
            <v>1</v>
          </cell>
          <cell r="F6173">
            <v>1959</v>
          </cell>
          <cell r="H6173" t="str">
            <v>Кирпич</v>
          </cell>
          <cell r="L6173">
            <v>5</v>
          </cell>
          <cell r="M6173">
            <v>2</v>
          </cell>
          <cell r="Q6173">
            <v>1865.2</v>
          </cell>
          <cell r="R6173">
            <v>1581.6</v>
          </cell>
          <cell r="S6173">
            <v>1581.6</v>
          </cell>
          <cell r="T6173">
            <v>73</v>
          </cell>
        </row>
        <row r="6174">
          <cell r="C6174" t="str">
            <v>город Пермь</v>
          </cell>
          <cell r="D6174" t="str">
            <v>г. Пермь, ул. Лебедева, д. 45</v>
          </cell>
          <cell r="E6174" t="b">
            <v>1</v>
          </cell>
          <cell r="F6174">
            <v>1959</v>
          </cell>
          <cell r="H6174" t="str">
            <v>Кирпич</v>
          </cell>
          <cell r="L6174">
            <v>5</v>
          </cell>
          <cell r="M6174">
            <v>4</v>
          </cell>
          <cell r="Q6174">
            <v>3324.6</v>
          </cell>
          <cell r="R6174">
            <v>3167.2000000000003</v>
          </cell>
          <cell r="S6174">
            <v>2770.4</v>
          </cell>
          <cell r="T6174">
            <v>139</v>
          </cell>
        </row>
        <row r="6175">
          <cell r="C6175" t="str">
            <v>город Пермь</v>
          </cell>
          <cell r="D6175" t="str">
            <v>г. Пермь, ул. Лебедева, д. 46</v>
          </cell>
          <cell r="E6175" t="b">
            <v>1</v>
          </cell>
          <cell r="F6175">
            <v>1959</v>
          </cell>
          <cell r="H6175" t="str">
            <v>Кирпич</v>
          </cell>
          <cell r="L6175">
            <v>5</v>
          </cell>
          <cell r="M6175">
            <v>5</v>
          </cell>
          <cell r="Q6175">
            <v>5451.16</v>
          </cell>
          <cell r="R6175">
            <v>4500.2700000000004</v>
          </cell>
          <cell r="S6175">
            <v>4455.2700000000004</v>
          </cell>
          <cell r="T6175">
            <v>150</v>
          </cell>
        </row>
        <row r="6176">
          <cell r="C6176" t="str">
            <v>город Пермь</v>
          </cell>
          <cell r="D6176" t="str">
            <v>г. Пермь, ул. Лебедева, д. 47</v>
          </cell>
          <cell r="E6176" t="b">
            <v>1</v>
          </cell>
          <cell r="F6176">
            <v>1959</v>
          </cell>
          <cell r="H6176" t="str">
            <v>Кирпич</v>
          </cell>
          <cell r="L6176">
            <v>5</v>
          </cell>
          <cell r="M6176">
            <v>2</v>
          </cell>
          <cell r="Q6176">
            <v>1775.17</v>
          </cell>
          <cell r="R6176">
            <v>1283.8</v>
          </cell>
          <cell r="S6176">
            <v>1195.22</v>
          </cell>
          <cell r="T6176">
            <v>66</v>
          </cell>
        </row>
        <row r="6177">
          <cell r="C6177" t="str">
            <v>город Пермь</v>
          </cell>
          <cell r="D6177" t="str">
            <v>г. Пермь, ул. Лебедева, д. 48</v>
          </cell>
          <cell r="E6177" t="b">
            <v>1</v>
          </cell>
          <cell r="F6177">
            <v>1958</v>
          </cell>
          <cell r="H6177" t="str">
            <v>Кирпич</v>
          </cell>
          <cell r="L6177">
            <v>5</v>
          </cell>
          <cell r="M6177">
            <v>5</v>
          </cell>
          <cell r="Q6177">
            <v>5396.15</v>
          </cell>
          <cell r="R6177">
            <v>4328.54</v>
          </cell>
          <cell r="S6177">
            <v>4241.97</v>
          </cell>
          <cell r="T6177">
            <v>156</v>
          </cell>
        </row>
        <row r="6178">
          <cell r="C6178" t="str">
            <v>город Пермь</v>
          </cell>
          <cell r="D6178" t="str">
            <v>г. Пермь, ул. Лебедева, д. 40А</v>
          </cell>
          <cell r="E6178" t="b">
            <v>1</v>
          </cell>
          <cell r="F6178">
            <v>2016</v>
          </cell>
          <cell r="I6178" t="str">
            <v>плоская</v>
          </cell>
          <cell r="J6178" t="str">
            <v>ГАЗ</v>
          </cell>
          <cell r="K6178" t="str">
            <v>имеется</v>
          </cell>
          <cell r="L6178">
            <v>10</v>
          </cell>
          <cell r="M6178">
            <v>5</v>
          </cell>
          <cell r="N6178">
            <v>3</v>
          </cell>
          <cell r="O6178">
            <v>3</v>
          </cell>
          <cell r="Q6178">
            <v>21090.9</v>
          </cell>
          <cell r="R6178">
            <v>12921</v>
          </cell>
          <cell r="S6178">
            <v>12921</v>
          </cell>
          <cell r="T6178">
            <v>517</v>
          </cell>
        </row>
        <row r="6179">
          <cell r="C6179" t="str">
            <v>город Пермь</v>
          </cell>
          <cell r="D6179" t="str">
            <v>г. Пермь, ул. Левченко, д. 6</v>
          </cell>
          <cell r="E6179" t="b">
            <v>1</v>
          </cell>
          <cell r="F6179">
            <v>1994</v>
          </cell>
          <cell r="H6179" t="str">
            <v>панели</v>
          </cell>
          <cell r="I6179" t="str">
            <v>плоская</v>
          </cell>
          <cell r="J6179">
            <v>0</v>
          </cell>
          <cell r="K6179" t="str">
            <v>имеется</v>
          </cell>
          <cell r="L6179">
            <v>10</v>
          </cell>
          <cell r="M6179">
            <v>5</v>
          </cell>
          <cell r="N6179">
            <v>5</v>
          </cell>
          <cell r="O6179">
            <v>5</v>
          </cell>
          <cell r="Q6179">
            <v>15282</v>
          </cell>
          <cell r="R6179">
            <v>14035.3</v>
          </cell>
          <cell r="S6179">
            <v>2053</v>
          </cell>
        </row>
        <row r="6180">
          <cell r="C6180" t="str">
            <v>город Пермь</v>
          </cell>
          <cell r="D6180" t="str">
            <v>г. Пермь, ул. Левченко, д. 11</v>
          </cell>
          <cell r="E6180" t="b">
            <v>1</v>
          </cell>
          <cell r="F6180">
            <v>2016</v>
          </cell>
          <cell r="H6180" t="str">
            <v>кирпич</v>
          </cell>
          <cell r="I6180" t="str">
            <v>скатная</v>
          </cell>
          <cell r="J6180" t="str">
            <v>ГАЗ</v>
          </cell>
          <cell r="K6180" t="str">
            <v>имеется</v>
          </cell>
          <cell r="L6180">
            <v>6</v>
          </cell>
          <cell r="M6180">
            <v>1</v>
          </cell>
          <cell r="Q6180">
            <v>2527.9</v>
          </cell>
          <cell r="R6180">
            <v>1959.6</v>
          </cell>
          <cell r="S6180">
            <v>1763.64</v>
          </cell>
        </row>
        <row r="6181">
          <cell r="C6181" t="str">
            <v>город Пермь</v>
          </cell>
          <cell r="D6181" t="str">
            <v>г. Пермь, ул. Левченко, д. 13</v>
          </cell>
          <cell r="E6181" t="b">
            <v>1</v>
          </cell>
          <cell r="F6181">
            <v>2016</v>
          </cell>
          <cell r="H6181" t="str">
            <v>кирпич</v>
          </cell>
          <cell r="I6181" t="str">
            <v>скатная</v>
          </cell>
          <cell r="J6181" t="str">
            <v>ГАЗ</v>
          </cell>
          <cell r="K6181" t="str">
            <v>имеется</v>
          </cell>
          <cell r="L6181">
            <v>5</v>
          </cell>
          <cell r="M6181">
            <v>1</v>
          </cell>
          <cell r="Q6181">
            <v>888.4</v>
          </cell>
          <cell r="R6181">
            <v>650.70000000000005</v>
          </cell>
          <cell r="S6181">
            <v>585.63</v>
          </cell>
        </row>
        <row r="6182">
          <cell r="C6182" t="str">
            <v>город Пермь</v>
          </cell>
          <cell r="D6182" t="str">
            <v>г. Пермь, ул. Левченко, д. 17</v>
          </cell>
          <cell r="E6182" t="b">
            <v>1</v>
          </cell>
          <cell r="F6182">
            <v>2015</v>
          </cell>
          <cell r="H6182" t="str">
            <v>панели</v>
          </cell>
          <cell r="I6182" t="str">
            <v>плоская</v>
          </cell>
          <cell r="J6182" t="str">
            <v>ГАЗ</v>
          </cell>
          <cell r="K6182" t="str">
            <v>имеется</v>
          </cell>
          <cell r="L6182">
            <v>7</v>
          </cell>
          <cell r="M6182">
            <v>1</v>
          </cell>
          <cell r="N6182">
            <v>1</v>
          </cell>
          <cell r="O6182">
            <v>1</v>
          </cell>
          <cell r="Q6182">
            <v>1634</v>
          </cell>
          <cell r="R6182">
            <v>1196.9000000000001</v>
          </cell>
          <cell r="S6182">
            <v>437.1</v>
          </cell>
        </row>
        <row r="6183">
          <cell r="C6183" t="str">
            <v>город Пермь</v>
          </cell>
          <cell r="D6183" t="str">
            <v>г. Пермь, ул. Левченко, д. 21</v>
          </cell>
          <cell r="E6183" t="b">
            <v>1</v>
          </cell>
          <cell r="F6183">
            <v>2016</v>
          </cell>
          <cell r="H6183" t="str">
            <v>Железобетон 
с утеплителем</v>
          </cell>
          <cell r="I6183" t="str">
            <v>плоская</v>
          </cell>
          <cell r="J6183" t="str">
            <v>ГАЗ</v>
          </cell>
          <cell r="K6183" t="str">
            <v>имеется</v>
          </cell>
          <cell r="L6183">
            <v>9</v>
          </cell>
          <cell r="M6183">
            <v>1</v>
          </cell>
          <cell r="N6183">
            <v>1</v>
          </cell>
          <cell r="O6183">
            <v>1</v>
          </cell>
          <cell r="Q6183">
            <v>3786.2</v>
          </cell>
          <cell r="R6183">
            <v>3786.2</v>
          </cell>
          <cell r="S6183">
            <v>3407.58</v>
          </cell>
        </row>
        <row r="6184">
          <cell r="C6184" t="str">
            <v>город Пермь</v>
          </cell>
          <cell r="D6184" t="str">
            <v>г. Пермь, ул. Левченко, д. 29</v>
          </cell>
          <cell r="E6184" t="b">
            <v>1</v>
          </cell>
          <cell r="F6184">
            <v>2019</v>
          </cell>
          <cell r="H6184" t="str">
            <v>монолит</v>
          </cell>
          <cell r="I6184" t="str">
            <v>плоская</v>
          </cell>
          <cell r="J6184" t="str">
            <v>ГАЗ</v>
          </cell>
          <cell r="K6184" t="str">
            <v>имеется</v>
          </cell>
          <cell r="L6184">
            <v>15</v>
          </cell>
          <cell r="M6184">
            <v>2</v>
          </cell>
          <cell r="N6184">
            <v>4</v>
          </cell>
          <cell r="O6184">
            <v>2</v>
          </cell>
          <cell r="P6184">
            <v>2</v>
          </cell>
          <cell r="Q6184">
            <v>11310.8</v>
          </cell>
          <cell r="R6184">
            <v>8680.9</v>
          </cell>
          <cell r="S6184">
            <v>1586.5</v>
          </cell>
        </row>
        <row r="6185">
          <cell r="C6185" t="str">
            <v>город Пермь</v>
          </cell>
          <cell r="D6185" t="str">
            <v>г. Пермь, ул. Левченко, д. 31</v>
          </cell>
          <cell r="E6185" t="b">
            <v>1</v>
          </cell>
          <cell r="F6185">
            <v>2014</v>
          </cell>
          <cell r="H6185" t="str">
            <v>панель</v>
          </cell>
          <cell r="I6185" t="str">
            <v>плоская</v>
          </cell>
          <cell r="J6185" t="str">
            <v>ГАЗ</v>
          </cell>
          <cell r="K6185" t="str">
            <v>имеется</v>
          </cell>
          <cell r="L6185">
            <v>9</v>
          </cell>
          <cell r="M6185">
            <v>2</v>
          </cell>
          <cell r="N6185">
            <v>2</v>
          </cell>
          <cell r="O6185">
            <v>2</v>
          </cell>
          <cell r="Q6185">
            <v>5600</v>
          </cell>
          <cell r="R6185">
            <v>4890</v>
          </cell>
          <cell r="S6185">
            <v>710</v>
          </cell>
        </row>
        <row r="6186">
          <cell r="C6186" t="str">
            <v>город Пермь</v>
          </cell>
          <cell r="D6186" t="str">
            <v>г. Пермь, ул. Ленина, д. 9</v>
          </cell>
          <cell r="E6186" t="b">
            <v>1</v>
          </cell>
          <cell r="F6186">
            <v>2005</v>
          </cell>
          <cell r="H6186" t="str">
            <v>кирпич</v>
          </cell>
          <cell r="I6186" t="str">
            <v>плоская</v>
          </cell>
          <cell r="J6186">
            <v>0</v>
          </cell>
          <cell r="K6186" t="str">
            <v>имеется</v>
          </cell>
          <cell r="L6186">
            <v>10</v>
          </cell>
          <cell r="M6186">
            <v>3</v>
          </cell>
          <cell r="N6186">
            <v>2</v>
          </cell>
          <cell r="O6186">
            <v>2</v>
          </cell>
          <cell r="Q6186">
            <v>5921</v>
          </cell>
          <cell r="R6186">
            <v>3353</v>
          </cell>
          <cell r="S6186">
            <v>3017.7</v>
          </cell>
        </row>
        <row r="6187">
          <cell r="C6187" t="str">
            <v>город Пермь</v>
          </cell>
          <cell r="D6187" t="str">
            <v>г. Пермь, ул. Ленина, д. 10</v>
          </cell>
          <cell r="E6187" t="b">
            <v>1</v>
          </cell>
          <cell r="F6187">
            <v>2006</v>
          </cell>
          <cell r="H6187" t="str">
            <v>кирпич</v>
          </cell>
          <cell r="I6187" t="str">
            <v>плоская</v>
          </cell>
          <cell r="J6187">
            <v>0</v>
          </cell>
          <cell r="K6187" t="str">
            <v>имеется</v>
          </cell>
          <cell r="L6187">
            <v>10</v>
          </cell>
          <cell r="M6187">
            <v>18</v>
          </cell>
          <cell r="N6187">
            <v>18</v>
          </cell>
          <cell r="O6187">
            <v>19</v>
          </cell>
          <cell r="Q6187">
            <v>30452.6</v>
          </cell>
          <cell r="R6187">
            <v>23784</v>
          </cell>
          <cell r="S6187">
            <v>21405.599999999999</v>
          </cell>
        </row>
        <row r="6188">
          <cell r="C6188" t="str">
            <v>город Пермь</v>
          </cell>
          <cell r="D6188" t="str">
            <v>г. Пермь, ул. Ленина, д. 11</v>
          </cell>
          <cell r="E6188" t="b">
            <v>1</v>
          </cell>
          <cell r="F6188">
            <v>1917</v>
          </cell>
          <cell r="H6188" t="str">
            <v>Кирпич</v>
          </cell>
          <cell r="L6188">
            <v>2</v>
          </cell>
          <cell r="M6188">
            <v>4</v>
          </cell>
          <cell r="Q6188">
            <v>1069.0999999999999</v>
          </cell>
          <cell r="R6188">
            <v>812.8</v>
          </cell>
          <cell r="S6188">
            <v>656</v>
          </cell>
          <cell r="T6188">
            <v>48</v>
          </cell>
        </row>
        <row r="6189">
          <cell r="C6189" t="str">
            <v>город Пермь</v>
          </cell>
          <cell r="D6189" t="str">
            <v>г. Пермь, ул. Ленина, д. 15</v>
          </cell>
          <cell r="E6189" t="b">
            <v>1</v>
          </cell>
          <cell r="F6189">
            <v>1940</v>
          </cell>
          <cell r="H6189" t="str">
            <v>Кирпич</v>
          </cell>
          <cell r="L6189">
            <v>4</v>
          </cell>
          <cell r="M6189">
            <v>6</v>
          </cell>
          <cell r="Q6189">
            <v>3387.8</v>
          </cell>
          <cell r="R6189">
            <v>3059.6</v>
          </cell>
          <cell r="S6189">
            <v>3059.6</v>
          </cell>
          <cell r="T6189">
            <v>51</v>
          </cell>
        </row>
        <row r="6190">
          <cell r="C6190" t="str">
            <v>город Пермь</v>
          </cell>
          <cell r="D6190" t="str">
            <v>г. Пермь, ул. Ленина, д. 39</v>
          </cell>
          <cell r="E6190" t="b">
            <v>1</v>
          </cell>
          <cell r="F6190">
            <v>1969</v>
          </cell>
          <cell r="H6190" t="str">
            <v>Кирпич</v>
          </cell>
          <cell r="L6190">
            <v>5</v>
          </cell>
          <cell r="M6190">
            <v>4</v>
          </cell>
          <cell r="Q6190">
            <v>3503.3</v>
          </cell>
          <cell r="R6190">
            <v>3503.3</v>
          </cell>
          <cell r="S6190">
            <v>2621.4</v>
          </cell>
          <cell r="T6190">
            <v>103</v>
          </cell>
        </row>
        <row r="6191">
          <cell r="C6191" t="str">
            <v>город Пермь</v>
          </cell>
          <cell r="D6191" t="str">
            <v>г. Пермь, ул. Ленина, д. 40А</v>
          </cell>
          <cell r="E6191" t="b">
            <v>1</v>
          </cell>
          <cell r="F6191">
            <v>2022</v>
          </cell>
          <cell r="H6191" t="str">
            <v>панель</v>
          </cell>
          <cell r="I6191" t="str">
            <v>плоская</v>
          </cell>
          <cell r="L6191">
            <v>4</v>
          </cell>
          <cell r="M6191">
            <v>6</v>
          </cell>
          <cell r="Q6191">
            <v>5017.3</v>
          </cell>
          <cell r="R6191">
            <v>5017.3</v>
          </cell>
          <cell r="S6191">
            <v>3847.2</v>
          </cell>
        </row>
        <row r="6192">
          <cell r="C6192" t="str">
            <v>город Пермь</v>
          </cell>
          <cell r="D6192" t="str">
            <v>г. Пермь, ул. Ленина, д. 47</v>
          </cell>
          <cell r="E6192" t="b">
            <v>1</v>
          </cell>
          <cell r="F6192">
            <v>1962</v>
          </cell>
          <cell r="H6192" t="str">
            <v>Кирпич</v>
          </cell>
          <cell r="L6192">
            <v>5</v>
          </cell>
          <cell r="M6192">
            <v>2</v>
          </cell>
          <cell r="Q6192">
            <v>1984.6</v>
          </cell>
          <cell r="R6192">
            <v>1840.8</v>
          </cell>
          <cell r="S6192">
            <v>1294.5</v>
          </cell>
          <cell r="T6192">
            <v>45</v>
          </cell>
        </row>
        <row r="6193">
          <cell r="C6193" t="str">
            <v>город Пермь</v>
          </cell>
          <cell r="D6193" t="str">
            <v>г. Пермь, ул. Ленина, д. 49</v>
          </cell>
          <cell r="E6193" t="b">
            <v>1</v>
          </cell>
          <cell r="F6193">
            <v>1962</v>
          </cell>
          <cell r="H6193" t="str">
            <v>Кирпич</v>
          </cell>
          <cell r="L6193">
            <v>5</v>
          </cell>
          <cell r="M6193">
            <v>4</v>
          </cell>
          <cell r="Q6193">
            <v>4576.42</v>
          </cell>
          <cell r="R6193">
            <v>4270.8999999999996</v>
          </cell>
          <cell r="S6193">
            <v>2713.2</v>
          </cell>
          <cell r="T6193">
            <v>80</v>
          </cell>
        </row>
        <row r="6194">
          <cell r="C6194" t="str">
            <v>город Пермь</v>
          </cell>
          <cell r="D6194" t="str">
            <v>г. Пермь, ул. Ленина, д. 57</v>
          </cell>
          <cell r="E6194" t="b">
            <v>1</v>
          </cell>
          <cell r="F6194">
            <v>1963</v>
          </cell>
          <cell r="H6194" t="str">
            <v>кирпич</v>
          </cell>
          <cell r="L6194">
            <v>5</v>
          </cell>
          <cell r="M6194">
            <v>3</v>
          </cell>
          <cell r="Q6194">
            <v>2982.2</v>
          </cell>
          <cell r="R6194">
            <v>2715.2</v>
          </cell>
          <cell r="S6194">
            <v>1446.1</v>
          </cell>
          <cell r="T6194">
            <v>80</v>
          </cell>
        </row>
        <row r="6195">
          <cell r="C6195" t="str">
            <v>город Пермь</v>
          </cell>
          <cell r="D6195" t="str">
            <v>г. Пермь, ул. Ленина, д. 59</v>
          </cell>
          <cell r="E6195" t="b">
            <v>1</v>
          </cell>
          <cell r="F6195">
            <v>1961</v>
          </cell>
          <cell r="H6195" t="str">
            <v>кирпич</v>
          </cell>
          <cell r="L6195">
            <v>5</v>
          </cell>
          <cell r="M6195">
            <v>4</v>
          </cell>
          <cell r="Q6195">
            <v>3858.9</v>
          </cell>
          <cell r="R6195">
            <v>3566.6</v>
          </cell>
          <cell r="S6195">
            <v>1755.8</v>
          </cell>
          <cell r="T6195">
            <v>87</v>
          </cell>
        </row>
        <row r="6196">
          <cell r="C6196" t="str">
            <v>город Пермь</v>
          </cell>
          <cell r="D6196" t="str">
            <v>г. Пермь, ул. Ленина, д. 61</v>
          </cell>
          <cell r="E6196" t="b">
            <v>1</v>
          </cell>
          <cell r="F6196">
            <v>1962</v>
          </cell>
          <cell r="H6196" t="str">
            <v>Кирпич</v>
          </cell>
          <cell r="L6196">
            <v>3</v>
          </cell>
          <cell r="M6196">
            <v>2</v>
          </cell>
          <cell r="Q6196">
            <v>952.3</v>
          </cell>
          <cell r="R6196">
            <v>624.79999999999995</v>
          </cell>
          <cell r="S6196">
            <v>624.79999999999995</v>
          </cell>
          <cell r="T6196">
            <v>20</v>
          </cell>
        </row>
        <row r="6197">
          <cell r="C6197" t="str">
            <v>город Пермь</v>
          </cell>
          <cell r="D6197" t="str">
            <v>г. Пермь, ул. Ленина, д. 65</v>
          </cell>
          <cell r="E6197" t="b">
            <v>1</v>
          </cell>
          <cell r="F6197">
            <v>1949</v>
          </cell>
          <cell r="H6197" t="str">
            <v>Кирпич</v>
          </cell>
          <cell r="L6197">
            <v>4</v>
          </cell>
          <cell r="M6197">
            <v>4</v>
          </cell>
          <cell r="Q6197">
            <v>5176.3999999999996</v>
          </cell>
          <cell r="R6197">
            <v>4744.3</v>
          </cell>
          <cell r="S6197">
            <v>4744.3</v>
          </cell>
          <cell r="T6197">
            <v>104</v>
          </cell>
        </row>
        <row r="6198">
          <cell r="C6198" t="str">
            <v>город Пермь</v>
          </cell>
          <cell r="D6198" t="str">
            <v>г. Пермь, ул. Ленина, д. 67</v>
          </cell>
          <cell r="E6198" t="b">
            <v>1</v>
          </cell>
          <cell r="F6198">
            <v>1962</v>
          </cell>
          <cell r="H6198" t="str">
            <v>Кирпич</v>
          </cell>
          <cell r="L6198">
            <v>5</v>
          </cell>
          <cell r="M6198">
            <v>3</v>
          </cell>
          <cell r="Q6198">
            <v>3389.3</v>
          </cell>
          <cell r="R6198">
            <v>1472.3</v>
          </cell>
          <cell r="S6198">
            <v>1472.3</v>
          </cell>
          <cell r="T6198">
            <v>78</v>
          </cell>
        </row>
        <row r="6199">
          <cell r="C6199" t="str">
            <v>город Пермь</v>
          </cell>
          <cell r="D6199" t="str">
            <v>г. Пермь, ул. Ленина, д. 69</v>
          </cell>
          <cell r="E6199" t="b">
            <v>1</v>
          </cell>
          <cell r="F6199">
            <v>1942</v>
          </cell>
          <cell r="H6199" t="str">
            <v>Кирпич</v>
          </cell>
          <cell r="L6199">
            <v>4</v>
          </cell>
          <cell r="M6199">
            <v>5</v>
          </cell>
          <cell r="Q6199">
            <v>4197.1000000000004</v>
          </cell>
          <cell r="R6199">
            <v>3609.2</v>
          </cell>
          <cell r="S6199">
            <v>3609.2</v>
          </cell>
          <cell r="T6199">
            <v>105</v>
          </cell>
        </row>
        <row r="6200">
          <cell r="C6200" t="str">
            <v>город Пермь</v>
          </cell>
          <cell r="D6200" t="str">
            <v>г. Пермь, ул. Ленина, д. 71</v>
          </cell>
          <cell r="E6200" t="b">
            <v>1</v>
          </cell>
          <cell r="F6200">
            <v>1961</v>
          </cell>
          <cell r="H6200" t="str">
            <v>Кирпич</v>
          </cell>
          <cell r="L6200">
            <v>5</v>
          </cell>
          <cell r="M6200">
            <v>4</v>
          </cell>
          <cell r="Q6200">
            <v>3261.5</v>
          </cell>
          <cell r="R6200">
            <v>2679.3</v>
          </cell>
          <cell r="S6200">
            <v>2679.3</v>
          </cell>
          <cell r="T6200">
            <v>113</v>
          </cell>
        </row>
        <row r="6201">
          <cell r="C6201" t="str">
            <v>город Пермь</v>
          </cell>
          <cell r="D6201" t="str">
            <v>г. Пермь, ул. Ленина, д. 73</v>
          </cell>
          <cell r="E6201" t="b">
            <v>1</v>
          </cell>
          <cell r="F6201">
            <v>1953</v>
          </cell>
          <cell r="H6201" t="str">
            <v>Кирпич</v>
          </cell>
          <cell r="L6201">
            <v>5</v>
          </cell>
          <cell r="M6201">
            <v>2</v>
          </cell>
          <cell r="Q6201">
            <v>1792.8</v>
          </cell>
          <cell r="R6201">
            <v>1792.8</v>
          </cell>
          <cell r="S6201">
            <v>1792.8</v>
          </cell>
          <cell r="T6201">
            <v>76</v>
          </cell>
        </row>
        <row r="6202">
          <cell r="C6202" t="str">
            <v>город Пермь</v>
          </cell>
          <cell r="D6202" t="str">
            <v>г. Пермь, ул. Ленина, д. 74</v>
          </cell>
          <cell r="E6202" t="b">
            <v>1</v>
          </cell>
          <cell r="F6202">
            <v>1962</v>
          </cell>
          <cell r="H6202" t="str">
            <v>Кирпич</v>
          </cell>
          <cell r="L6202">
            <v>5</v>
          </cell>
          <cell r="M6202">
            <v>4</v>
          </cell>
          <cell r="Q6202">
            <v>5895.9</v>
          </cell>
          <cell r="R6202">
            <v>5315</v>
          </cell>
          <cell r="S6202">
            <v>4320.1000000000004</v>
          </cell>
          <cell r="T6202">
            <v>136</v>
          </cell>
        </row>
        <row r="6203">
          <cell r="C6203" t="str">
            <v>город Пермь</v>
          </cell>
          <cell r="D6203" t="str">
            <v>г. Пермь, ул. Ленина, д. 75</v>
          </cell>
          <cell r="E6203" t="b">
            <v>1</v>
          </cell>
          <cell r="F6203">
            <v>1962</v>
          </cell>
          <cell r="H6203" t="str">
            <v>Кирпич</v>
          </cell>
          <cell r="L6203">
            <v>5</v>
          </cell>
          <cell r="M6203">
            <v>4</v>
          </cell>
          <cell r="Q6203">
            <v>2660</v>
          </cell>
          <cell r="R6203">
            <v>1945.8000000000002</v>
          </cell>
          <cell r="S6203">
            <v>1945.8</v>
          </cell>
          <cell r="T6203">
            <v>116</v>
          </cell>
        </row>
        <row r="6204">
          <cell r="C6204" t="str">
            <v>город Пермь</v>
          </cell>
          <cell r="D6204" t="str">
            <v>г. Пермь, ул. Ленина, д. 78</v>
          </cell>
          <cell r="E6204" t="b">
            <v>1</v>
          </cell>
          <cell r="F6204">
            <v>1962</v>
          </cell>
          <cell r="H6204" t="str">
            <v>Кирпич</v>
          </cell>
          <cell r="L6204">
            <v>5</v>
          </cell>
          <cell r="M6204">
            <v>4</v>
          </cell>
          <cell r="Q6204">
            <v>3503.8</v>
          </cell>
          <cell r="R6204">
            <v>3209.7000000000003</v>
          </cell>
          <cell r="S6204">
            <v>2584.8000000000002</v>
          </cell>
          <cell r="T6204">
            <v>98</v>
          </cell>
        </row>
        <row r="6205">
          <cell r="C6205" t="str">
            <v>город Пермь</v>
          </cell>
          <cell r="D6205" t="str">
            <v>г. Пермь, ул. Ленина, д. 79</v>
          </cell>
          <cell r="E6205" t="b">
            <v>1</v>
          </cell>
          <cell r="F6205">
            <v>1952</v>
          </cell>
          <cell r="H6205" t="str">
            <v>Крупные блоки</v>
          </cell>
          <cell r="L6205">
            <v>5</v>
          </cell>
          <cell r="M6205">
            <v>2</v>
          </cell>
          <cell r="Q6205">
            <v>1915.6</v>
          </cell>
          <cell r="R6205">
            <v>1696.8</v>
          </cell>
          <cell r="S6205">
            <v>1696.8</v>
          </cell>
          <cell r="T6205">
            <v>58</v>
          </cell>
        </row>
        <row r="6206">
          <cell r="C6206" t="str">
            <v>город Пермь</v>
          </cell>
          <cell r="D6206" t="str">
            <v>г. Пермь, ул. Ленина, д. 80</v>
          </cell>
          <cell r="E6206" t="b">
            <v>1</v>
          </cell>
          <cell r="F6206">
            <v>1962</v>
          </cell>
          <cell r="H6206" t="str">
            <v>Кирпич</v>
          </cell>
          <cell r="L6206">
            <v>5</v>
          </cell>
          <cell r="M6206">
            <v>4</v>
          </cell>
          <cell r="Q6206">
            <v>3330.5</v>
          </cell>
          <cell r="R6206">
            <v>3330.5</v>
          </cell>
          <cell r="S6206">
            <v>3330.5</v>
          </cell>
          <cell r="T6206">
            <v>107</v>
          </cell>
        </row>
        <row r="6207">
          <cell r="C6207" t="str">
            <v>город Пермь</v>
          </cell>
          <cell r="D6207" t="str">
            <v>г. Пермь, ул. Ленина, д. 81</v>
          </cell>
          <cell r="E6207" t="b">
            <v>1</v>
          </cell>
          <cell r="F6207">
            <v>1960</v>
          </cell>
          <cell r="H6207" t="str">
            <v>Кирпич</v>
          </cell>
          <cell r="L6207">
            <v>5</v>
          </cell>
          <cell r="M6207">
            <v>3</v>
          </cell>
          <cell r="Q6207">
            <v>2886.5</v>
          </cell>
          <cell r="R6207">
            <v>1889.9</v>
          </cell>
          <cell r="S6207">
            <v>1889.9</v>
          </cell>
          <cell r="T6207">
            <v>72</v>
          </cell>
        </row>
        <row r="6208">
          <cell r="C6208" t="str">
            <v>город Пермь</v>
          </cell>
          <cell r="D6208" t="str">
            <v>г. Пермь, ул. Ленина, д. 82</v>
          </cell>
          <cell r="E6208" t="b">
            <v>1</v>
          </cell>
          <cell r="F6208">
            <v>1962</v>
          </cell>
          <cell r="H6208" t="str">
            <v>Кирпич</v>
          </cell>
          <cell r="L6208">
            <v>5</v>
          </cell>
          <cell r="M6208">
            <v>4</v>
          </cell>
          <cell r="Q6208">
            <v>2728</v>
          </cell>
          <cell r="R6208">
            <v>2676.4</v>
          </cell>
          <cell r="S6208">
            <v>2676.4</v>
          </cell>
          <cell r="T6208">
            <v>99</v>
          </cell>
        </row>
        <row r="6209">
          <cell r="C6209" t="str">
            <v>город Пермь</v>
          </cell>
          <cell r="D6209" t="str">
            <v>г. Пермь, ул. Ленина, д. 83</v>
          </cell>
          <cell r="E6209" t="b">
            <v>1</v>
          </cell>
          <cell r="F6209">
            <v>1954</v>
          </cell>
          <cell r="H6209" t="str">
            <v>Кирпич</v>
          </cell>
          <cell r="L6209">
            <v>4</v>
          </cell>
          <cell r="M6209">
            <v>4</v>
          </cell>
          <cell r="Q6209">
            <v>4934.7</v>
          </cell>
          <cell r="R6209">
            <v>3015.3</v>
          </cell>
          <cell r="S6209">
            <v>3015.3</v>
          </cell>
          <cell r="T6209">
            <v>115</v>
          </cell>
        </row>
        <row r="6210">
          <cell r="C6210" t="str">
            <v>город Пермь</v>
          </cell>
          <cell r="D6210" t="str">
            <v>г. Пермь, ул. Ленина, д. 84</v>
          </cell>
          <cell r="E6210" t="b">
            <v>1</v>
          </cell>
          <cell r="F6210">
            <v>1962</v>
          </cell>
          <cell r="H6210" t="str">
            <v>Кирпич</v>
          </cell>
          <cell r="L6210">
            <v>5</v>
          </cell>
          <cell r="M6210">
            <v>4</v>
          </cell>
          <cell r="Q6210">
            <v>3194.7</v>
          </cell>
          <cell r="R6210">
            <v>2391.5</v>
          </cell>
          <cell r="S6210">
            <v>2391.5</v>
          </cell>
          <cell r="T6210">
            <v>114</v>
          </cell>
        </row>
        <row r="6211">
          <cell r="C6211" t="str">
            <v>город Пермь</v>
          </cell>
          <cell r="D6211" t="str">
            <v>г. Пермь, ул. Ленина, д. 86</v>
          </cell>
          <cell r="E6211" t="b">
            <v>1</v>
          </cell>
          <cell r="F6211">
            <v>1962</v>
          </cell>
          <cell r="H6211" t="str">
            <v>Кирпич</v>
          </cell>
          <cell r="L6211">
            <v>5</v>
          </cell>
          <cell r="M6211">
            <v>4</v>
          </cell>
          <cell r="Q6211">
            <v>3773.6</v>
          </cell>
          <cell r="R6211">
            <v>3192</v>
          </cell>
          <cell r="S6211">
            <v>3192</v>
          </cell>
          <cell r="T6211">
            <v>97</v>
          </cell>
        </row>
        <row r="6212">
          <cell r="C6212" t="str">
            <v>город Пермь</v>
          </cell>
          <cell r="D6212" t="str">
            <v>г. Пермь, ул. Ленина, д. 87</v>
          </cell>
          <cell r="E6212" t="b">
            <v>1</v>
          </cell>
          <cell r="F6212">
            <v>1958</v>
          </cell>
          <cell r="H6212" t="str">
            <v>Панель</v>
          </cell>
          <cell r="L6212">
            <v>5</v>
          </cell>
          <cell r="M6212">
            <v>6</v>
          </cell>
          <cell r="Q6212">
            <v>10028.81</v>
          </cell>
          <cell r="R6212">
            <v>9117.1</v>
          </cell>
          <cell r="S6212">
            <v>7470.9</v>
          </cell>
          <cell r="T6212">
            <v>203</v>
          </cell>
        </row>
        <row r="6213">
          <cell r="C6213" t="str">
            <v>город Пермь</v>
          </cell>
          <cell r="D6213" t="str">
            <v>г. Пермь, ул. Ленина, д. 90</v>
          </cell>
          <cell r="E6213" t="b">
            <v>1</v>
          </cell>
          <cell r="F6213">
            <v>1928</v>
          </cell>
          <cell r="H6213" t="str">
            <v>Крупные блоки</v>
          </cell>
          <cell r="L6213">
            <v>4</v>
          </cell>
          <cell r="M6213">
            <v>4</v>
          </cell>
          <cell r="Q6213">
            <v>2738.7</v>
          </cell>
          <cell r="R6213">
            <v>2063.6</v>
          </cell>
          <cell r="S6213">
            <v>1836.6</v>
          </cell>
          <cell r="T6213">
            <v>73</v>
          </cell>
        </row>
        <row r="6214">
          <cell r="C6214" t="str">
            <v>город Пермь</v>
          </cell>
          <cell r="D6214" t="str">
            <v>г. Пермь, ул. Ленина, д. 94</v>
          </cell>
          <cell r="E6214" t="b">
            <v>1</v>
          </cell>
          <cell r="F6214">
            <v>1930</v>
          </cell>
          <cell r="H6214" t="str">
            <v>Кирпич</v>
          </cell>
          <cell r="L6214">
            <v>4</v>
          </cell>
          <cell r="M6214">
            <v>6</v>
          </cell>
          <cell r="Q6214">
            <v>4873.2</v>
          </cell>
          <cell r="R6214">
            <v>2849.5</v>
          </cell>
          <cell r="S6214">
            <v>2849.5</v>
          </cell>
          <cell r="T6214">
            <v>94</v>
          </cell>
        </row>
        <row r="6215">
          <cell r="C6215" t="str">
            <v>город Пермь</v>
          </cell>
          <cell r="D6215" t="str">
            <v>г. Пермь, ул. Ленина, д. 96</v>
          </cell>
          <cell r="E6215" t="b">
            <v>1</v>
          </cell>
          <cell r="F6215">
            <v>1939</v>
          </cell>
          <cell r="H6215" t="str">
            <v>Кирпич</v>
          </cell>
          <cell r="L6215">
            <v>5</v>
          </cell>
          <cell r="M6215">
            <v>3</v>
          </cell>
          <cell r="Q6215">
            <v>3093.2</v>
          </cell>
          <cell r="R6215">
            <v>2693.2</v>
          </cell>
          <cell r="S6215">
            <v>2693.2</v>
          </cell>
          <cell r="T6215">
            <v>81</v>
          </cell>
        </row>
        <row r="6216">
          <cell r="C6216" t="str">
            <v>город Пермь</v>
          </cell>
          <cell r="D6216" t="str">
            <v>г. Пермь, ул. Ленина, д. 98</v>
          </cell>
          <cell r="E6216" t="b">
            <v>1</v>
          </cell>
          <cell r="F6216">
            <v>1967</v>
          </cell>
          <cell r="H6216" t="str">
            <v>Кирпич</v>
          </cell>
          <cell r="L6216">
            <v>5</v>
          </cell>
          <cell r="M6216">
            <v>4</v>
          </cell>
          <cell r="Q6216">
            <v>3110</v>
          </cell>
          <cell r="R6216">
            <v>2635.3</v>
          </cell>
          <cell r="S6216">
            <v>2635.3</v>
          </cell>
          <cell r="T6216">
            <v>120</v>
          </cell>
        </row>
        <row r="6217">
          <cell r="C6217" t="str">
            <v>город Пермь</v>
          </cell>
          <cell r="D6217" t="str">
            <v>г. Пермь, ул. Ленина, д. 100</v>
          </cell>
          <cell r="E6217" t="b">
            <v>1</v>
          </cell>
          <cell r="F6217">
            <v>1953</v>
          </cell>
          <cell r="H6217" t="str">
            <v>Крупные блоки</v>
          </cell>
          <cell r="L6217">
            <v>5</v>
          </cell>
          <cell r="M6217">
            <v>3</v>
          </cell>
          <cell r="Q6217">
            <v>3654.9</v>
          </cell>
          <cell r="R6217">
            <v>3349</v>
          </cell>
          <cell r="S6217">
            <v>3349</v>
          </cell>
          <cell r="T6217">
            <v>89</v>
          </cell>
        </row>
        <row r="6218">
          <cell r="C6218" t="str">
            <v>город Пермь</v>
          </cell>
          <cell r="D6218" t="str">
            <v>г. Пермь, ул. Ленина, д. 102</v>
          </cell>
          <cell r="E6218" t="b">
            <v>1</v>
          </cell>
          <cell r="F6218">
            <v>1956</v>
          </cell>
          <cell r="H6218" t="str">
            <v>Кирпич</v>
          </cell>
          <cell r="L6218">
            <v>7</v>
          </cell>
          <cell r="M6218">
            <v>8</v>
          </cell>
          <cell r="N6218">
            <v>8</v>
          </cell>
          <cell r="O6218">
            <v>8</v>
          </cell>
          <cell r="Q6218">
            <v>6211.1</v>
          </cell>
          <cell r="R6218">
            <v>6158.9</v>
          </cell>
          <cell r="S6218">
            <v>6158.9</v>
          </cell>
          <cell r="T6218">
            <v>283</v>
          </cell>
        </row>
        <row r="6219">
          <cell r="C6219" t="str">
            <v>город Пермь</v>
          </cell>
          <cell r="D6219" t="str">
            <v>г. Пермь, ул. Ленина, д. 72А</v>
          </cell>
          <cell r="E6219" t="b">
            <v>1</v>
          </cell>
          <cell r="F6219">
            <v>1972</v>
          </cell>
          <cell r="H6219" t="str">
            <v>Кирпич</v>
          </cell>
          <cell r="L6219">
            <v>5</v>
          </cell>
          <cell r="M6219">
            <v>12</v>
          </cell>
          <cell r="Q6219">
            <v>12068.1</v>
          </cell>
          <cell r="R6219">
            <v>9756.4</v>
          </cell>
          <cell r="S6219">
            <v>7756.4</v>
          </cell>
          <cell r="T6219">
            <v>336</v>
          </cell>
        </row>
        <row r="6220">
          <cell r="C6220" t="str">
            <v>город Пермь</v>
          </cell>
          <cell r="D6220" t="str">
            <v>г. Пермь, ул. Ленина, д. 72Б</v>
          </cell>
          <cell r="E6220" t="b">
            <v>1</v>
          </cell>
          <cell r="F6220">
            <v>1970</v>
          </cell>
          <cell r="H6220" t="str">
            <v>Панель</v>
          </cell>
          <cell r="L6220">
            <v>5</v>
          </cell>
          <cell r="M6220">
            <v>5</v>
          </cell>
          <cell r="Q6220">
            <v>4360</v>
          </cell>
          <cell r="R6220">
            <v>4331.4399999999996</v>
          </cell>
          <cell r="S6220">
            <v>3311.64</v>
          </cell>
          <cell r="T6220">
            <v>178</v>
          </cell>
        </row>
        <row r="6221">
          <cell r="C6221" t="str">
            <v>город Пермь</v>
          </cell>
          <cell r="D6221" t="str">
            <v>г. Пермь, ул. Ленина, д. 7А</v>
          </cell>
          <cell r="E6221" t="b">
            <v>1</v>
          </cell>
          <cell r="F6221">
            <v>1928</v>
          </cell>
          <cell r="H6221" t="str">
            <v>Крупные блоки</v>
          </cell>
          <cell r="L6221">
            <v>4</v>
          </cell>
          <cell r="M6221">
            <v>3</v>
          </cell>
          <cell r="Q6221">
            <v>4826.5</v>
          </cell>
          <cell r="R6221">
            <v>1628.2</v>
          </cell>
          <cell r="S6221">
            <v>1633.21</v>
          </cell>
          <cell r="T6221">
            <v>67</v>
          </cell>
        </row>
        <row r="6222">
          <cell r="C6222" t="str">
            <v>город Пермь</v>
          </cell>
          <cell r="D6222" t="str">
            <v>г. Пермь, ул. Ленская, д. 40А</v>
          </cell>
          <cell r="E6222" t="b">
            <v>1</v>
          </cell>
          <cell r="F6222">
            <v>2022</v>
          </cell>
          <cell r="H6222" t="str">
            <v>бетонные</v>
          </cell>
          <cell r="I6222" t="str">
            <v>плоская</v>
          </cell>
          <cell r="L6222">
            <v>4</v>
          </cell>
          <cell r="M6222">
            <v>4</v>
          </cell>
          <cell r="Q6222">
            <v>5017.3</v>
          </cell>
          <cell r="R6222">
            <v>5017.3</v>
          </cell>
          <cell r="S6222">
            <v>3877.2</v>
          </cell>
        </row>
        <row r="6223">
          <cell r="C6223" t="str">
            <v>город Пермь</v>
          </cell>
          <cell r="D6223" t="str">
            <v>г. Пермь, ул. Лесная, д. 5</v>
          </cell>
          <cell r="E6223" t="b">
            <v>1</v>
          </cell>
          <cell r="F6223">
            <v>2003</v>
          </cell>
          <cell r="L6223">
            <v>10</v>
          </cell>
          <cell r="M6223">
            <v>4</v>
          </cell>
          <cell r="N6223">
            <v>4</v>
          </cell>
          <cell r="O6223">
            <v>4</v>
          </cell>
          <cell r="Q6223">
            <v>4654.8</v>
          </cell>
          <cell r="R6223">
            <v>4397.8</v>
          </cell>
          <cell r="S6223">
            <v>4397.8</v>
          </cell>
        </row>
        <row r="6224">
          <cell r="C6224" t="str">
            <v>город Пермь</v>
          </cell>
          <cell r="D6224" t="str">
            <v>г. Пермь, ул. Лизы Чайкиной, д. 22</v>
          </cell>
          <cell r="E6224" t="b">
            <v>1</v>
          </cell>
          <cell r="F6224">
            <v>2012</v>
          </cell>
          <cell r="H6224" t="str">
            <v>Панель</v>
          </cell>
          <cell r="L6224">
            <v>3</v>
          </cell>
          <cell r="M6224">
            <v>1</v>
          </cell>
          <cell r="Q6224">
            <v>1422.9</v>
          </cell>
          <cell r="R6224">
            <v>1422.9</v>
          </cell>
          <cell r="S6224">
            <v>1004.8</v>
          </cell>
          <cell r="T6224">
            <v>21</v>
          </cell>
        </row>
        <row r="6225">
          <cell r="C6225" t="str">
            <v>город Пермь</v>
          </cell>
          <cell r="D6225" t="str">
            <v>г. Пермь, ул. Лизы Чайкиной, д. 28</v>
          </cell>
          <cell r="E6225" t="b">
            <v>1</v>
          </cell>
          <cell r="F6225">
            <v>2013</v>
          </cell>
          <cell r="H6225" t="str">
            <v>Панель</v>
          </cell>
          <cell r="L6225">
            <v>3</v>
          </cell>
          <cell r="M6225">
            <v>1</v>
          </cell>
          <cell r="Q6225">
            <v>1050</v>
          </cell>
          <cell r="R6225">
            <v>982</v>
          </cell>
          <cell r="S6225">
            <v>982</v>
          </cell>
          <cell r="T6225">
            <v>29</v>
          </cell>
        </row>
        <row r="6226">
          <cell r="C6226" t="str">
            <v>город Пермь</v>
          </cell>
          <cell r="D6226" t="str">
            <v>г. Пермь, ул. Лизы Чайкиной, д. 29</v>
          </cell>
          <cell r="E6226" t="b">
            <v>1</v>
          </cell>
          <cell r="F6226">
            <v>2014</v>
          </cell>
          <cell r="H6226" t="str">
            <v>кирпич</v>
          </cell>
          <cell r="I6226" t="str">
            <v>Скатная</v>
          </cell>
          <cell r="J6226" t="str">
            <v>ГАЗ</v>
          </cell>
          <cell r="K6226" t="str">
            <v>не имеется</v>
          </cell>
          <cell r="L6226">
            <v>3</v>
          </cell>
          <cell r="M6226">
            <v>1</v>
          </cell>
          <cell r="Q6226">
            <v>1617.5</v>
          </cell>
          <cell r="R6226">
            <v>1515.8</v>
          </cell>
          <cell r="S6226">
            <v>1101.7</v>
          </cell>
        </row>
        <row r="6227">
          <cell r="C6227" t="str">
            <v>город Пермь</v>
          </cell>
          <cell r="D6227" t="str">
            <v>г. Пермь, ул. Лизы Чайкиной, д. 32А</v>
          </cell>
          <cell r="E6227" t="b">
            <v>1</v>
          </cell>
          <cell r="F6227">
            <v>2014</v>
          </cell>
          <cell r="H6227" t="str">
            <v>кирпич</v>
          </cell>
          <cell r="I6227" t="str">
            <v>скатная</v>
          </cell>
          <cell r="J6227" t="str">
            <v>ГАЗ</v>
          </cell>
          <cell r="K6227" t="str">
            <v>имеется</v>
          </cell>
          <cell r="L6227">
            <v>3</v>
          </cell>
          <cell r="M6227">
            <v>3</v>
          </cell>
          <cell r="Q6227">
            <v>3295</v>
          </cell>
          <cell r="R6227">
            <v>2866.6</v>
          </cell>
          <cell r="S6227">
            <v>379.1</v>
          </cell>
        </row>
        <row r="6228">
          <cell r="C6228" t="str">
            <v>город Пермь</v>
          </cell>
          <cell r="D6228" t="str">
            <v>г. Пермь, ул. Липатова, д. 3</v>
          </cell>
          <cell r="E6228" t="b">
            <v>1</v>
          </cell>
          <cell r="F6228">
            <v>1958</v>
          </cell>
          <cell r="H6228" t="str">
            <v>Кирпич</v>
          </cell>
          <cell r="L6228">
            <v>4</v>
          </cell>
          <cell r="M6228">
            <v>4</v>
          </cell>
          <cell r="Q6228">
            <v>3265.5</v>
          </cell>
          <cell r="R6228">
            <v>2887.7</v>
          </cell>
          <cell r="S6228">
            <v>2102.6999999999998</v>
          </cell>
          <cell r="T6228">
            <v>86</v>
          </cell>
        </row>
        <row r="6229">
          <cell r="C6229" t="str">
            <v>город Пермь</v>
          </cell>
          <cell r="D6229" t="str">
            <v>г. Пермь, ул. Липатова, д. 4</v>
          </cell>
          <cell r="E6229" t="b">
            <v>1</v>
          </cell>
          <cell r="F6229">
            <v>1961</v>
          </cell>
          <cell r="H6229" t="str">
            <v>Панель</v>
          </cell>
          <cell r="L6229">
            <v>5</v>
          </cell>
          <cell r="M6229">
            <v>4</v>
          </cell>
          <cell r="Q6229">
            <v>3545.5</v>
          </cell>
          <cell r="R6229">
            <v>3232.2</v>
          </cell>
          <cell r="S6229">
            <v>3232.2</v>
          </cell>
          <cell r="T6229">
            <v>196</v>
          </cell>
        </row>
        <row r="6230">
          <cell r="C6230" t="str">
            <v>город Пермь</v>
          </cell>
          <cell r="D6230" t="str">
            <v>г. Пермь, ул. Липатова, д. 5</v>
          </cell>
          <cell r="E6230" t="b">
            <v>1</v>
          </cell>
          <cell r="F6230">
            <v>1958</v>
          </cell>
          <cell r="H6230" t="str">
            <v>Кирпич</v>
          </cell>
          <cell r="L6230">
            <v>4</v>
          </cell>
          <cell r="M6230">
            <v>4</v>
          </cell>
          <cell r="Q6230">
            <v>3422.9</v>
          </cell>
          <cell r="R6230">
            <v>3121.9</v>
          </cell>
          <cell r="S6230">
            <v>2593.3000000000002</v>
          </cell>
          <cell r="T6230">
            <v>92</v>
          </cell>
        </row>
        <row r="6231">
          <cell r="C6231" t="str">
            <v>город Пермь</v>
          </cell>
          <cell r="D6231" t="str">
            <v>г. Пермь, ул. Липатова, д. 6</v>
          </cell>
          <cell r="E6231" t="b">
            <v>1</v>
          </cell>
          <cell r="F6231">
            <v>1961</v>
          </cell>
          <cell r="H6231" t="str">
            <v>Кирпич</v>
          </cell>
          <cell r="L6231">
            <v>5</v>
          </cell>
          <cell r="M6231">
            <v>4</v>
          </cell>
          <cell r="Q6231">
            <v>3444.2</v>
          </cell>
          <cell r="R6231">
            <v>3193.6999999999994</v>
          </cell>
          <cell r="S6231">
            <v>3193.7</v>
          </cell>
          <cell r="T6231">
            <v>180</v>
          </cell>
        </row>
        <row r="6232">
          <cell r="C6232" t="str">
            <v>город Пермь</v>
          </cell>
          <cell r="D6232" t="str">
            <v>г. Пермь, ул. Липатова, д. 8</v>
          </cell>
          <cell r="E6232" t="b">
            <v>1</v>
          </cell>
          <cell r="F6232">
            <v>1961</v>
          </cell>
          <cell r="H6232" t="str">
            <v>Панель</v>
          </cell>
          <cell r="L6232">
            <v>5</v>
          </cell>
          <cell r="M6232">
            <v>4</v>
          </cell>
          <cell r="Q6232">
            <v>3649</v>
          </cell>
          <cell r="R6232">
            <v>3308.4</v>
          </cell>
          <cell r="S6232">
            <v>3261.6</v>
          </cell>
          <cell r="T6232">
            <v>186</v>
          </cell>
        </row>
        <row r="6233">
          <cell r="C6233" t="str">
            <v>город Пермь</v>
          </cell>
          <cell r="D6233" t="str">
            <v>г. Пермь, ул. Липатова, д. 9</v>
          </cell>
          <cell r="E6233" t="b">
            <v>1</v>
          </cell>
          <cell r="F6233">
            <v>1959</v>
          </cell>
          <cell r="I6233" t="str">
            <v>скатная</v>
          </cell>
          <cell r="K6233" t="str">
            <v>имеется</v>
          </cell>
          <cell r="L6233">
            <v>5</v>
          </cell>
          <cell r="M6233">
            <v>4</v>
          </cell>
          <cell r="Q6233">
            <v>4160</v>
          </cell>
          <cell r="R6233">
            <v>3352.6</v>
          </cell>
          <cell r="S6233">
            <v>4160</v>
          </cell>
        </row>
        <row r="6234">
          <cell r="C6234" t="str">
            <v>город Пермь</v>
          </cell>
          <cell r="D6234" t="str">
            <v>г. Пермь, ул. Липатова, д. 10</v>
          </cell>
          <cell r="E6234" t="b">
            <v>1</v>
          </cell>
          <cell r="F6234">
            <v>1961</v>
          </cell>
          <cell r="H6234" t="str">
            <v>Панель</v>
          </cell>
          <cell r="L6234">
            <v>5</v>
          </cell>
          <cell r="M6234">
            <v>4</v>
          </cell>
          <cell r="Q6234">
            <v>3587.7</v>
          </cell>
          <cell r="R6234">
            <v>3251.1000000000004</v>
          </cell>
          <cell r="S6234">
            <v>3251.1</v>
          </cell>
          <cell r="T6234">
            <v>168</v>
          </cell>
        </row>
        <row r="6235">
          <cell r="C6235" t="str">
            <v>город Пермь</v>
          </cell>
          <cell r="D6235" t="str">
            <v>г. Пермь, ул. Липатова, д. 11</v>
          </cell>
          <cell r="E6235" t="b">
            <v>1</v>
          </cell>
          <cell r="F6235">
            <v>1959</v>
          </cell>
          <cell r="I6235" t="str">
            <v>скатная</v>
          </cell>
          <cell r="K6235" t="str">
            <v>имеется</v>
          </cell>
          <cell r="L6235">
            <v>5</v>
          </cell>
          <cell r="M6235">
            <v>4</v>
          </cell>
          <cell r="Q6235">
            <v>4172.8999999999996</v>
          </cell>
          <cell r="R6235">
            <v>3238.2</v>
          </cell>
          <cell r="S6235">
            <v>4172.8999999999996</v>
          </cell>
        </row>
        <row r="6236">
          <cell r="C6236" t="str">
            <v>город Пермь</v>
          </cell>
          <cell r="D6236" t="str">
            <v>г. Пермь, ул. Липатова, д. 13</v>
          </cell>
          <cell r="E6236" t="b">
            <v>1</v>
          </cell>
          <cell r="F6236">
            <v>1960</v>
          </cell>
          <cell r="H6236" t="str">
            <v>Кирпич</v>
          </cell>
          <cell r="L6236">
            <v>5</v>
          </cell>
          <cell r="M6236">
            <v>4</v>
          </cell>
          <cell r="Q6236">
            <v>3731.1</v>
          </cell>
          <cell r="R6236">
            <v>3393.5</v>
          </cell>
          <cell r="S6236">
            <v>2853.8</v>
          </cell>
          <cell r="T6236">
            <v>160</v>
          </cell>
        </row>
        <row r="6237">
          <cell r="C6237" t="str">
            <v>город Пермь</v>
          </cell>
          <cell r="D6237" t="str">
            <v>г. Пермь, ул. Липатова, д. 18</v>
          </cell>
          <cell r="E6237" t="b">
            <v>1</v>
          </cell>
          <cell r="F6237">
            <v>1994</v>
          </cell>
          <cell r="H6237" t="str">
            <v xml:space="preserve">Ж/б панели </v>
          </cell>
          <cell r="I6237" t="str">
            <v>плоская</v>
          </cell>
          <cell r="K6237" t="str">
            <v>не имеется</v>
          </cell>
          <cell r="L6237">
            <v>10</v>
          </cell>
          <cell r="M6237">
            <v>5</v>
          </cell>
          <cell r="N6237">
            <v>5</v>
          </cell>
          <cell r="O6237">
            <v>5</v>
          </cell>
          <cell r="Q6237">
            <v>13582.7</v>
          </cell>
          <cell r="R6237">
            <v>11921.7</v>
          </cell>
          <cell r="S6237">
            <v>13496.6</v>
          </cell>
        </row>
        <row r="6238">
          <cell r="C6238" t="str">
            <v>город Пермь</v>
          </cell>
          <cell r="D6238" t="str">
            <v>г. Пермь, ул. Липатова, д. 20</v>
          </cell>
          <cell r="E6238" t="b">
            <v>1</v>
          </cell>
          <cell r="F6238">
            <v>1991</v>
          </cell>
          <cell r="H6238" t="str">
            <v>панель</v>
          </cell>
          <cell r="I6238" t="str">
            <v>плоская</v>
          </cell>
          <cell r="K6238" t="str">
            <v>имеется</v>
          </cell>
          <cell r="L6238">
            <v>10</v>
          </cell>
          <cell r="M6238">
            <v>5</v>
          </cell>
          <cell r="N6238">
            <v>5</v>
          </cell>
          <cell r="O6238">
            <v>5</v>
          </cell>
          <cell r="Q6238">
            <v>13147.7</v>
          </cell>
          <cell r="R6238">
            <v>11049.9</v>
          </cell>
          <cell r="S6238">
            <v>12855.3</v>
          </cell>
        </row>
        <row r="6239">
          <cell r="C6239" t="str">
            <v>город Пермь</v>
          </cell>
          <cell r="D6239" t="str">
            <v>г. Пермь, ул. Липатова, д. 22</v>
          </cell>
          <cell r="E6239" t="b">
            <v>1</v>
          </cell>
          <cell r="F6239">
            <v>1992</v>
          </cell>
          <cell r="H6239" t="str">
            <v>Панель</v>
          </cell>
          <cell r="L6239">
            <v>10</v>
          </cell>
          <cell r="M6239">
            <v>8</v>
          </cell>
          <cell r="N6239">
            <v>8</v>
          </cell>
          <cell r="O6239">
            <v>8</v>
          </cell>
          <cell r="Q6239">
            <v>21070.9</v>
          </cell>
          <cell r="R6239">
            <v>17684.620000000006</v>
          </cell>
          <cell r="S6239">
            <v>17684.62</v>
          </cell>
          <cell r="T6239">
            <v>873</v>
          </cell>
        </row>
        <row r="6240">
          <cell r="C6240" t="str">
            <v>город Пермь</v>
          </cell>
          <cell r="D6240" t="str">
            <v>г. Пермь, ул. Липатова, д. 22А</v>
          </cell>
          <cell r="E6240" t="b">
            <v>1</v>
          </cell>
          <cell r="F6240">
            <v>2022</v>
          </cell>
          <cell r="H6240" t="str">
            <v>блоки из ячеистого бетона</v>
          </cell>
          <cell r="I6240" t="str">
            <v>плоская</v>
          </cell>
          <cell r="L6240">
            <v>17</v>
          </cell>
          <cell r="M6240">
            <v>1</v>
          </cell>
          <cell r="N6240">
            <v>2</v>
          </cell>
          <cell r="O6240">
            <v>1</v>
          </cell>
          <cell r="P6240">
            <v>1</v>
          </cell>
          <cell r="Q6240">
            <v>7666.8</v>
          </cell>
          <cell r="R6240">
            <v>7666.8</v>
          </cell>
          <cell r="S6240">
            <v>5693.9</v>
          </cell>
        </row>
        <row r="6241">
          <cell r="C6241" t="str">
            <v>город Пермь</v>
          </cell>
          <cell r="D6241" t="str">
            <v>г. Пермь, ул. Липатова, д. 4А</v>
          </cell>
          <cell r="E6241" t="b">
            <v>1</v>
          </cell>
          <cell r="F6241">
            <v>1961</v>
          </cell>
          <cell r="H6241" t="str">
            <v>Кирпич</v>
          </cell>
          <cell r="L6241">
            <v>5</v>
          </cell>
          <cell r="M6241">
            <v>2</v>
          </cell>
          <cell r="Q6241">
            <v>1587.9</v>
          </cell>
          <cell r="R6241">
            <v>1587.8000000000004</v>
          </cell>
          <cell r="S6241">
            <v>1587.8</v>
          </cell>
          <cell r="T6241">
            <v>72</v>
          </cell>
        </row>
        <row r="6242">
          <cell r="C6242" t="str">
            <v>город Пермь</v>
          </cell>
          <cell r="D6242" t="str">
            <v>г. Пермь, ул. Липатова, д. 8А</v>
          </cell>
          <cell r="E6242" t="b">
            <v>1</v>
          </cell>
          <cell r="F6242">
            <v>1961</v>
          </cell>
          <cell r="H6242" t="str">
            <v>Кирпич</v>
          </cell>
          <cell r="L6242">
            <v>5</v>
          </cell>
          <cell r="M6242">
            <v>2</v>
          </cell>
          <cell r="Q6242">
            <v>1765.9</v>
          </cell>
          <cell r="R6242">
            <v>1608</v>
          </cell>
          <cell r="S6242">
            <v>1765.9</v>
          </cell>
          <cell r="T6242">
            <v>84</v>
          </cell>
        </row>
        <row r="6243">
          <cell r="C6243" t="str">
            <v>город Пермь</v>
          </cell>
          <cell r="D6243" t="str">
            <v>г. Пермь, ул. Лиственная, д. 2</v>
          </cell>
          <cell r="E6243" t="b">
            <v>1</v>
          </cell>
          <cell r="F6243">
            <v>1959</v>
          </cell>
          <cell r="H6243" t="str">
            <v>Кирпич</v>
          </cell>
          <cell r="L6243">
            <v>3</v>
          </cell>
          <cell r="M6243">
            <v>3</v>
          </cell>
          <cell r="Q6243">
            <v>1525.3</v>
          </cell>
          <cell r="R6243">
            <v>947.9</v>
          </cell>
          <cell r="S6243">
            <v>947.9</v>
          </cell>
          <cell r="T6243">
            <v>74</v>
          </cell>
        </row>
        <row r="6244">
          <cell r="C6244" t="str">
            <v>город Пермь</v>
          </cell>
          <cell r="D6244" t="str">
            <v>г. Пермь, ул. Лихвинская, д. 37</v>
          </cell>
          <cell r="E6244" t="b">
            <v>1</v>
          </cell>
          <cell r="F6244">
            <v>2020</v>
          </cell>
          <cell r="I6244" t="str">
            <v>плоская</v>
          </cell>
          <cell r="K6244" t="str">
            <v>имеется</v>
          </cell>
          <cell r="L6244">
            <v>2</v>
          </cell>
          <cell r="M6244">
            <v>8</v>
          </cell>
          <cell r="Q6244">
            <v>1224.4000000000001</v>
          </cell>
          <cell r="R6244">
            <v>983.5</v>
          </cell>
          <cell r="S6244">
            <v>885.15</v>
          </cell>
        </row>
        <row r="6245">
          <cell r="C6245" t="str">
            <v>город Пермь</v>
          </cell>
          <cell r="D6245" t="str">
            <v>г. Пермь, ул. Лобвинская, д. 9</v>
          </cell>
          <cell r="E6245" t="b">
            <v>1</v>
          </cell>
          <cell r="F6245">
            <v>1960</v>
          </cell>
          <cell r="H6245" t="str">
            <v>Кирпич</v>
          </cell>
          <cell r="L6245">
            <v>3</v>
          </cell>
          <cell r="M6245">
            <v>2</v>
          </cell>
          <cell r="Q6245">
            <v>1023.9</v>
          </cell>
          <cell r="R6245">
            <v>940.69999999999993</v>
          </cell>
          <cell r="S6245">
            <v>903.07</v>
          </cell>
          <cell r="T6245">
            <v>46</v>
          </cell>
        </row>
        <row r="6246">
          <cell r="C6246" t="str">
            <v>город Пермь</v>
          </cell>
          <cell r="D6246" t="str">
            <v>г. Пермь, ул. Лобвинская, д. 11</v>
          </cell>
          <cell r="E6246" t="b">
            <v>1</v>
          </cell>
          <cell r="F6246">
            <v>1961</v>
          </cell>
          <cell r="H6246" t="str">
            <v>Кирпич</v>
          </cell>
          <cell r="L6246">
            <v>3</v>
          </cell>
          <cell r="M6246">
            <v>2</v>
          </cell>
          <cell r="Q6246">
            <v>964.3</v>
          </cell>
          <cell r="R6246">
            <v>637.1</v>
          </cell>
          <cell r="S6246">
            <v>637.1</v>
          </cell>
          <cell r="T6246">
            <v>49</v>
          </cell>
        </row>
        <row r="6247">
          <cell r="C6247" t="str">
            <v>город Пермь</v>
          </cell>
          <cell r="D6247" t="str">
            <v>г. Пермь, ул. Лобвинская, д. 13</v>
          </cell>
          <cell r="E6247" t="b">
            <v>1</v>
          </cell>
          <cell r="F6247">
            <v>1960</v>
          </cell>
          <cell r="H6247" t="str">
            <v>Кирпич</v>
          </cell>
          <cell r="L6247">
            <v>3</v>
          </cell>
          <cell r="M6247">
            <v>2</v>
          </cell>
          <cell r="Q6247">
            <v>1042.0999999999999</v>
          </cell>
          <cell r="R6247">
            <v>948.59999999999991</v>
          </cell>
          <cell r="S6247">
            <v>948.6</v>
          </cell>
          <cell r="T6247">
            <v>45</v>
          </cell>
        </row>
        <row r="6248">
          <cell r="C6248" t="str">
            <v>город Пермь</v>
          </cell>
          <cell r="D6248" t="str">
            <v>г. Пермь, ул. Лобвинская, д. 14</v>
          </cell>
          <cell r="E6248" t="b">
            <v>1</v>
          </cell>
          <cell r="F6248">
            <v>1960</v>
          </cell>
          <cell r="H6248" t="str">
            <v>Шлакоблок</v>
          </cell>
          <cell r="L6248">
            <v>2</v>
          </cell>
          <cell r="M6248">
            <v>2</v>
          </cell>
          <cell r="Q6248">
            <v>625.20000000000005</v>
          </cell>
          <cell r="R6248">
            <v>603.80000000000007</v>
          </cell>
          <cell r="S6248">
            <v>600.35</v>
          </cell>
          <cell r="T6248">
            <v>41</v>
          </cell>
        </row>
        <row r="6249">
          <cell r="C6249" t="str">
            <v>город Пермь</v>
          </cell>
          <cell r="D6249" t="str">
            <v>г. Пермь, ул. Лобвинская, д. 18</v>
          </cell>
          <cell r="E6249" t="b">
            <v>1</v>
          </cell>
          <cell r="F6249">
            <v>1959</v>
          </cell>
          <cell r="H6249" t="str">
            <v>Кирпич</v>
          </cell>
          <cell r="L6249">
            <v>2</v>
          </cell>
          <cell r="M6249">
            <v>2</v>
          </cell>
          <cell r="Q6249">
            <v>663.3</v>
          </cell>
          <cell r="R6249">
            <v>414</v>
          </cell>
          <cell r="S6249">
            <v>414</v>
          </cell>
          <cell r="T6249">
            <v>28</v>
          </cell>
        </row>
        <row r="6250">
          <cell r="C6250" t="str">
            <v>город Пермь</v>
          </cell>
          <cell r="D6250" t="str">
            <v>г. Пермь, ул. Лобвинская, д. 22</v>
          </cell>
          <cell r="E6250" t="b">
            <v>1</v>
          </cell>
          <cell r="F6250">
            <v>1958</v>
          </cell>
          <cell r="H6250" t="str">
            <v>Шлакоблок</v>
          </cell>
          <cell r="L6250">
            <v>2</v>
          </cell>
          <cell r="M6250">
            <v>2</v>
          </cell>
          <cell r="Q6250">
            <v>736</v>
          </cell>
          <cell r="R6250">
            <v>710.4</v>
          </cell>
          <cell r="S6250">
            <v>581.82000000000005</v>
          </cell>
          <cell r="T6250">
            <v>28</v>
          </cell>
        </row>
        <row r="6251">
          <cell r="C6251" t="str">
            <v>город Пермь</v>
          </cell>
          <cell r="D6251" t="str">
            <v>г. Пермь, ул. Лобвинская, д. 25</v>
          </cell>
          <cell r="E6251" t="b">
            <v>1</v>
          </cell>
          <cell r="F6251">
            <v>2011</v>
          </cell>
          <cell r="H6251" t="str">
            <v>Блоки</v>
          </cell>
          <cell r="L6251">
            <v>3</v>
          </cell>
          <cell r="M6251">
            <v>3</v>
          </cell>
          <cell r="Q6251">
            <v>2124</v>
          </cell>
          <cell r="R6251">
            <v>1744</v>
          </cell>
          <cell r="S6251">
            <v>1744</v>
          </cell>
          <cell r="T6251">
            <v>72</v>
          </cell>
        </row>
        <row r="6252">
          <cell r="C6252" t="str">
            <v>город Пермь</v>
          </cell>
          <cell r="D6252" t="str">
            <v>г. Пермь, ул. Лобвинская, д. 33</v>
          </cell>
          <cell r="E6252" t="b">
            <v>1</v>
          </cell>
          <cell r="F6252">
            <v>2022</v>
          </cell>
          <cell r="H6252" t="str">
            <v>Смешанные</v>
          </cell>
          <cell r="I6252" t="str">
            <v>плоская</v>
          </cell>
          <cell r="L6252">
            <v>5</v>
          </cell>
          <cell r="M6252">
            <v>2</v>
          </cell>
          <cell r="Q6252">
            <v>6050</v>
          </cell>
          <cell r="R6252">
            <v>6050</v>
          </cell>
          <cell r="S6252">
            <v>3792.9</v>
          </cell>
        </row>
        <row r="6253">
          <cell r="C6253" t="str">
            <v>город Пермь</v>
          </cell>
          <cell r="D6253" t="str">
            <v>г. Пермь, ул. Лодыгина, д. 18</v>
          </cell>
          <cell r="E6253" t="b">
            <v>1</v>
          </cell>
          <cell r="F6253">
            <v>1957</v>
          </cell>
          <cell r="H6253" t="str">
            <v>Кирпич</v>
          </cell>
          <cell r="L6253">
            <v>2</v>
          </cell>
          <cell r="M6253">
            <v>10</v>
          </cell>
          <cell r="Q6253">
            <v>652</v>
          </cell>
          <cell r="R6253">
            <v>591.5</v>
          </cell>
          <cell r="S6253">
            <v>591.5</v>
          </cell>
          <cell r="T6253">
            <v>32</v>
          </cell>
        </row>
        <row r="6254">
          <cell r="C6254" t="str">
            <v>город Пермь</v>
          </cell>
          <cell r="D6254" t="str">
            <v>г. Пермь, ул. Лодыгина, д. 22</v>
          </cell>
          <cell r="E6254" t="b">
            <v>1</v>
          </cell>
          <cell r="F6254">
            <v>1957</v>
          </cell>
          <cell r="H6254" t="str">
            <v>Кирпич</v>
          </cell>
          <cell r="L6254">
            <v>2</v>
          </cell>
          <cell r="M6254">
            <v>10</v>
          </cell>
          <cell r="Q6254">
            <v>707.6</v>
          </cell>
          <cell r="R6254">
            <v>660.6</v>
          </cell>
          <cell r="S6254">
            <v>660.6</v>
          </cell>
          <cell r="T6254">
            <v>27</v>
          </cell>
        </row>
        <row r="6255">
          <cell r="C6255" t="str">
            <v>город Пермь</v>
          </cell>
          <cell r="D6255" t="str">
            <v>г. Пермь, ул. Лодыгина, д. 26</v>
          </cell>
          <cell r="E6255" t="b">
            <v>1</v>
          </cell>
          <cell r="F6255">
            <v>1964</v>
          </cell>
          <cell r="H6255" t="str">
            <v>Кирпич</v>
          </cell>
          <cell r="L6255">
            <v>4</v>
          </cell>
          <cell r="M6255">
            <v>3</v>
          </cell>
          <cell r="Q6255">
            <v>2051.6</v>
          </cell>
          <cell r="R6255">
            <v>1884.5</v>
          </cell>
          <cell r="S6255">
            <v>1884.5</v>
          </cell>
          <cell r="T6255">
            <v>78</v>
          </cell>
        </row>
        <row r="6256">
          <cell r="C6256" t="str">
            <v>город Пермь</v>
          </cell>
          <cell r="D6256" t="str">
            <v>г. Пермь, ул. Лодыгина, д. 29</v>
          </cell>
          <cell r="E6256" t="b">
            <v>1</v>
          </cell>
          <cell r="F6256">
            <v>1962</v>
          </cell>
          <cell r="H6256" t="str">
            <v>Кирпич</v>
          </cell>
          <cell r="L6256">
            <v>4</v>
          </cell>
          <cell r="M6256">
            <v>3</v>
          </cell>
          <cell r="Q6256">
            <v>2110.1999999999998</v>
          </cell>
          <cell r="R6256">
            <v>1544.5</v>
          </cell>
          <cell r="S6256">
            <v>1544.5</v>
          </cell>
          <cell r="T6256">
            <v>70</v>
          </cell>
        </row>
        <row r="6257">
          <cell r="C6257" t="str">
            <v>город Пермь</v>
          </cell>
          <cell r="D6257" t="str">
            <v>г. Пермь, ул. Лодыгина, д. 30</v>
          </cell>
          <cell r="E6257" t="b">
            <v>1</v>
          </cell>
          <cell r="F6257">
            <v>1967</v>
          </cell>
          <cell r="I6257" t="str">
            <v>скатная</v>
          </cell>
          <cell r="K6257" t="str">
            <v>имеется</v>
          </cell>
          <cell r="L6257">
            <v>5</v>
          </cell>
          <cell r="M6257">
            <v>4</v>
          </cell>
          <cell r="Q6257">
            <v>3027</v>
          </cell>
          <cell r="R6257">
            <v>2655.7</v>
          </cell>
          <cell r="S6257">
            <v>2390.13</v>
          </cell>
          <cell r="T6257">
            <v>116</v>
          </cell>
        </row>
        <row r="6258">
          <cell r="C6258" t="str">
            <v>город Пермь</v>
          </cell>
          <cell r="D6258" t="str">
            <v>г. Пермь, ул. Лодыгина, д. 31</v>
          </cell>
          <cell r="E6258" t="b">
            <v>1</v>
          </cell>
          <cell r="F6258">
            <v>1963</v>
          </cell>
          <cell r="I6258" t="str">
            <v>скатная</v>
          </cell>
          <cell r="K6258" t="str">
            <v>имеется</v>
          </cell>
          <cell r="L6258">
            <v>5</v>
          </cell>
          <cell r="M6258">
            <v>4</v>
          </cell>
          <cell r="Q6258">
            <v>3077.8</v>
          </cell>
          <cell r="R6258">
            <v>1651.2</v>
          </cell>
          <cell r="S6258">
            <v>1486.08</v>
          </cell>
          <cell r="T6258">
            <v>120</v>
          </cell>
        </row>
        <row r="6259">
          <cell r="C6259" t="str">
            <v>город Пермь</v>
          </cell>
          <cell r="D6259" t="str">
            <v>г. Пермь, ул. Лодыгина, д. 32</v>
          </cell>
          <cell r="E6259" t="b">
            <v>1</v>
          </cell>
          <cell r="F6259">
            <v>1967</v>
          </cell>
          <cell r="H6259" t="str">
            <v>Кирпич</v>
          </cell>
          <cell r="L6259">
            <v>5</v>
          </cell>
          <cell r="M6259">
            <v>4</v>
          </cell>
          <cell r="Q6259">
            <v>3581.4</v>
          </cell>
          <cell r="R6259">
            <v>2654.5</v>
          </cell>
          <cell r="S6259">
            <v>2654.5</v>
          </cell>
          <cell r="T6259">
            <v>129</v>
          </cell>
        </row>
        <row r="6260">
          <cell r="C6260" t="str">
            <v>город Пермь</v>
          </cell>
          <cell r="D6260" t="str">
            <v>г. Пермь, ул. Лодыгина, д. 33</v>
          </cell>
          <cell r="E6260" t="b">
            <v>1</v>
          </cell>
          <cell r="F6260">
            <v>1964</v>
          </cell>
          <cell r="H6260" t="str">
            <v>Кирпич</v>
          </cell>
          <cell r="L6260">
            <v>5</v>
          </cell>
          <cell r="M6260">
            <v>4</v>
          </cell>
          <cell r="Q6260">
            <v>2541.1</v>
          </cell>
          <cell r="R6260">
            <v>2360.85</v>
          </cell>
          <cell r="S6260">
            <v>2360.85</v>
          </cell>
          <cell r="T6260">
            <v>145</v>
          </cell>
        </row>
        <row r="6261">
          <cell r="C6261" t="str">
            <v>город Пермь</v>
          </cell>
          <cell r="D6261" t="str">
            <v>г. Пермь, ул. Лодыгина, д. 35</v>
          </cell>
          <cell r="E6261" t="b">
            <v>1</v>
          </cell>
          <cell r="F6261">
            <v>1964</v>
          </cell>
          <cell r="H6261" t="str">
            <v>Кирпич</v>
          </cell>
          <cell r="L6261">
            <v>5</v>
          </cell>
          <cell r="M6261">
            <v>2</v>
          </cell>
          <cell r="Q6261">
            <v>1630.1</v>
          </cell>
          <cell r="R6261">
            <v>1525.1</v>
          </cell>
          <cell r="S6261">
            <v>1070.5</v>
          </cell>
          <cell r="T6261">
            <v>81</v>
          </cell>
        </row>
        <row r="6262">
          <cell r="C6262" t="str">
            <v>город Пермь</v>
          </cell>
          <cell r="D6262" t="str">
            <v>г. Пермь, ул. Лодыгина, д. 37</v>
          </cell>
          <cell r="E6262" t="b">
            <v>1</v>
          </cell>
          <cell r="F6262">
            <v>1960</v>
          </cell>
          <cell r="H6262" t="str">
            <v>Кирпич</v>
          </cell>
          <cell r="L6262">
            <v>3</v>
          </cell>
          <cell r="M6262">
            <v>3</v>
          </cell>
          <cell r="Q6262">
            <v>1521.5</v>
          </cell>
          <cell r="R6262">
            <v>1521.5</v>
          </cell>
          <cell r="S6262">
            <v>1521.5</v>
          </cell>
          <cell r="T6262">
            <v>55</v>
          </cell>
        </row>
        <row r="6263">
          <cell r="C6263" t="str">
            <v>город Пермь</v>
          </cell>
          <cell r="D6263" t="str">
            <v>г. Пермь, ул. Лодыгина, д. 42</v>
          </cell>
          <cell r="E6263" t="b">
            <v>1</v>
          </cell>
          <cell r="F6263">
            <v>1980</v>
          </cell>
          <cell r="G6263" t="str">
            <v>2020</v>
          </cell>
          <cell r="H6263" t="str">
            <v>кирпич</v>
          </cell>
          <cell r="I6263" t="str">
            <v>плоская</v>
          </cell>
          <cell r="J6263" t="str">
            <v>ГАЗ</v>
          </cell>
          <cell r="K6263" t="str">
            <v>имеется</v>
          </cell>
          <cell r="L6263">
            <v>14</v>
          </cell>
          <cell r="M6263">
            <v>1</v>
          </cell>
          <cell r="N6263">
            <v>2</v>
          </cell>
          <cell r="O6263">
            <v>1</v>
          </cell>
          <cell r="P6263">
            <v>1</v>
          </cell>
          <cell r="Q6263">
            <v>5574.3</v>
          </cell>
          <cell r="R6263">
            <v>3310.5</v>
          </cell>
          <cell r="S6263">
            <v>3194.1</v>
          </cell>
          <cell r="T6263">
            <v>278</v>
          </cell>
        </row>
        <row r="6264">
          <cell r="C6264" t="str">
            <v>город Пермь</v>
          </cell>
          <cell r="D6264" t="str">
            <v>г. Пермь, ул. Лодыгина, д. 44</v>
          </cell>
          <cell r="E6264" t="b">
            <v>0</v>
          </cell>
          <cell r="F6264">
            <v>1980</v>
          </cell>
          <cell r="I6264" t="str">
            <v>плоская</v>
          </cell>
          <cell r="K6264" t="str">
            <v>имеется</v>
          </cell>
          <cell r="L6264">
            <v>14</v>
          </cell>
          <cell r="M6264">
            <v>1</v>
          </cell>
          <cell r="N6264">
            <v>2</v>
          </cell>
          <cell r="Q6264">
            <v>594.5</v>
          </cell>
          <cell r="R6264">
            <v>5511</v>
          </cell>
          <cell r="S6264">
            <v>6105.5</v>
          </cell>
          <cell r="T6264">
            <v>248</v>
          </cell>
        </row>
        <row r="6265">
          <cell r="C6265" t="str">
            <v>город Пермь</v>
          </cell>
          <cell r="D6265" t="str">
            <v>г. Пермь, ул. Лодыгина, д. 45</v>
          </cell>
          <cell r="E6265" t="b">
            <v>1</v>
          </cell>
          <cell r="F6265">
            <v>1955</v>
          </cell>
          <cell r="H6265" t="str">
            <v>Кирпич</v>
          </cell>
          <cell r="L6265">
            <v>2</v>
          </cell>
          <cell r="M6265">
            <v>2</v>
          </cell>
          <cell r="Q6265">
            <v>683.9</v>
          </cell>
          <cell r="R6265">
            <v>607.6</v>
          </cell>
          <cell r="S6265">
            <v>607.6</v>
          </cell>
          <cell r="T6265">
            <v>27</v>
          </cell>
        </row>
        <row r="6266">
          <cell r="C6266" t="str">
            <v>город Пермь</v>
          </cell>
          <cell r="D6266" t="str">
            <v>г. Пермь, ул. Лодыгина, д. 50</v>
          </cell>
          <cell r="E6266" t="b">
            <v>1</v>
          </cell>
          <cell r="F6266">
            <v>1978</v>
          </cell>
          <cell r="H6266" t="str">
            <v>Панель</v>
          </cell>
          <cell r="L6266">
            <v>9</v>
          </cell>
          <cell r="M6266">
            <v>2</v>
          </cell>
          <cell r="N6266">
            <v>2</v>
          </cell>
          <cell r="O6266">
            <v>2</v>
          </cell>
          <cell r="Q6266">
            <v>4405.3999999999996</v>
          </cell>
          <cell r="R6266">
            <v>3869.3</v>
          </cell>
          <cell r="S6266">
            <v>3443.68</v>
          </cell>
          <cell r="T6266">
            <v>175</v>
          </cell>
        </row>
        <row r="6267">
          <cell r="C6267" t="str">
            <v>город Пермь</v>
          </cell>
          <cell r="D6267" t="str">
            <v>г. Пермь, ул. Лодыгина, д. 54</v>
          </cell>
          <cell r="E6267" t="b">
            <v>1</v>
          </cell>
          <cell r="F6267">
            <v>1978</v>
          </cell>
          <cell r="H6267" t="str">
            <v>Панель</v>
          </cell>
          <cell r="L6267">
            <v>9</v>
          </cell>
          <cell r="M6267">
            <v>2</v>
          </cell>
          <cell r="N6267">
            <v>2</v>
          </cell>
          <cell r="O6267">
            <v>2</v>
          </cell>
          <cell r="Q6267">
            <v>4228.8</v>
          </cell>
          <cell r="R6267">
            <v>3935.8</v>
          </cell>
          <cell r="S6267">
            <v>3384.79</v>
          </cell>
          <cell r="T6267">
            <v>191</v>
          </cell>
        </row>
        <row r="6268">
          <cell r="C6268" t="str">
            <v>город Пермь</v>
          </cell>
          <cell r="D6268" t="str">
            <v>г. Пермь, ул. Лодыгина, д. 56</v>
          </cell>
          <cell r="E6268" t="b">
            <v>1</v>
          </cell>
          <cell r="F6268">
            <v>1978</v>
          </cell>
          <cell r="H6268" t="str">
            <v>Панель</v>
          </cell>
          <cell r="L6268">
            <v>9</v>
          </cell>
          <cell r="M6268">
            <v>2</v>
          </cell>
          <cell r="N6268">
            <v>2</v>
          </cell>
          <cell r="O6268">
            <v>2</v>
          </cell>
          <cell r="Q6268">
            <v>3868.1</v>
          </cell>
          <cell r="R6268">
            <v>3868.1</v>
          </cell>
          <cell r="S6268">
            <v>3868.1</v>
          </cell>
          <cell r="T6268">
            <v>194</v>
          </cell>
        </row>
        <row r="6269">
          <cell r="C6269" t="str">
            <v>город Пермь</v>
          </cell>
          <cell r="D6269" t="str">
            <v>г. Пермь, ул. Лодыгина, д. 28А</v>
          </cell>
          <cell r="E6269" t="b">
            <v>1</v>
          </cell>
          <cell r="F6269">
            <v>2018</v>
          </cell>
          <cell r="I6269" t="str">
            <v>плоская</v>
          </cell>
          <cell r="K6269" t="str">
            <v>имеется</v>
          </cell>
          <cell r="L6269">
            <v>9</v>
          </cell>
          <cell r="M6269">
            <v>1</v>
          </cell>
          <cell r="N6269">
            <v>1</v>
          </cell>
          <cell r="O6269">
            <v>1</v>
          </cell>
          <cell r="Q6269">
            <v>2658.87</v>
          </cell>
          <cell r="R6269">
            <v>1898</v>
          </cell>
          <cell r="S6269">
            <v>760.87</v>
          </cell>
        </row>
        <row r="6270">
          <cell r="C6270" t="str">
            <v>город Пермь</v>
          </cell>
          <cell r="D6270" t="str">
            <v>г. Пермь, ул. Лодыгина, д. 3А</v>
          </cell>
          <cell r="E6270" t="b">
            <v>1</v>
          </cell>
          <cell r="F6270">
            <v>1961</v>
          </cell>
          <cell r="H6270" t="str">
            <v>Кирпич</v>
          </cell>
          <cell r="L6270">
            <v>5</v>
          </cell>
          <cell r="M6270">
            <v>4</v>
          </cell>
          <cell r="Q6270">
            <v>3168.3</v>
          </cell>
          <cell r="R6270">
            <v>3102.3</v>
          </cell>
          <cell r="S6270">
            <v>3102.3</v>
          </cell>
          <cell r="T6270">
            <v>143</v>
          </cell>
        </row>
        <row r="6271">
          <cell r="C6271" t="str">
            <v>город Пермь</v>
          </cell>
          <cell r="D6271" t="str">
            <v>г. Пермь, ул. Лодыгина, д. 46/1</v>
          </cell>
          <cell r="E6271" t="b">
            <v>1</v>
          </cell>
          <cell r="F6271">
            <v>1978</v>
          </cell>
          <cell r="H6271" t="str">
            <v>Панель</v>
          </cell>
          <cell r="L6271">
            <v>9</v>
          </cell>
          <cell r="M6271">
            <v>4</v>
          </cell>
          <cell r="N6271">
            <v>4</v>
          </cell>
          <cell r="O6271">
            <v>4</v>
          </cell>
          <cell r="Q6271">
            <v>8303.5</v>
          </cell>
          <cell r="R6271">
            <v>7608.1</v>
          </cell>
          <cell r="S6271">
            <v>6923.37</v>
          </cell>
          <cell r="T6271">
            <v>378</v>
          </cell>
        </row>
        <row r="6272">
          <cell r="C6272" t="str">
            <v>город Пермь</v>
          </cell>
          <cell r="D6272" t="str">
            <v>г. Пермь, ул. Лодыгина, д. 46/2</v>
          </cell>
          <cell r="E6272" t="b">
            <v>1</v>
          </cell>
          <cell r="F6272">
            <v>1978</v>
          </cell>
          <cell r="H6272" t="str">
            <v>Железобетон</v>
          </cell>
          <cell r="L6272">
            <v>9</v>
          </cell>
          <cell r="M6272">
            <v>2</v>
          </cell>
          <cell r="N6272">
            <v>2</v>
          </cell>
          <cell r="O6272">
            <v>2</v>
          </cell>
          <cell r="Q6272">
            <v>3880.9</v>
          </cell>
          <cell r="R6272">
            <v>3880.9</v>
          </cell>
          <cell r="S6272">
            <v>3880.9</v>
          </cell>
          <cell r="T6272">
            <v>191</v>
          </cell>
        </row>
        <row r="6273">
          <cell r="C6273" t="str">
            <v>город Пермь</v>
          </cell>
          <cell r="D6273" t="str">
            <v>г. Пермь, ул. Лодыгина, д. 50/1</v>
          </cell>
          <cell r="E6273" t="b">
            <v>1</v>
          </cell>
          <cell r="F6273">
            <v>1982</v>
          </cell>
          <cell r="H6273" t="str">
            <v>Кирпич</v>
          </cell>
          <cell r="L6273">
            <v>9</v>
          </cell>
          <cell r="M6273">
            <v>1</v>
          </cell>
          <cell r="N6273">
            <v>1</v>
          </cell>
          <cell r="O6273">
            <v>1</v>
          </cell>
          <cell r="Q6273">
            <v>2214.8000000000002</v>
          </cell>
          <cell r="R6273">
            <v>2213.8000000000002</v>
          </cell>
          <cell r="S6273">
            <v>1985.2</v>
          </cell>
          <cell r="T6273">
            <v>76</v>
          </cell>
        </row>
        <row r="6274">
          <cell r="C6274" t="str">
            <v>город Пермь</v>
          </cell>
          <cell r="D6274" t="str">
            <v>г. Пермь, ул. Лодыгина, д. 50/2</v>
          </cell>
          <cell r="E6274" t="b">
            <v>1</v>
          </cell>
          <cell r="F6274">
            <v>1982</v>
          </cell>
          <cell r="H6274" t="str">
            <v>Кирпич</v>
          </cell>
          <cell r="L6274">
            <v>9</v>
          </cell>
          <cell r="M6274">
            <v>1</v>
          </cell>
          <cell r="N6274">
            <v>1</v>
          </cell>
          <cell r="O6274">
            <v>1</v>
          </cell>
          <cell r="Q6274">
            <v>2369.8000000000002</v>
          </cell>
          <cell r="R6274">
            <v>1991.7</v>
          </cell>
          <cell r="S6274">
            <v>1819.8</v>
          </cell>
          <cell r="T6274">
            <v>81</v>
          </cell>
        </row>
        <row r="6275">
          <cell r="C6275" t="str">
            <v>город Пермь</v>
          </cell>
          <cell r="D6275" t="str">
            <v>г. Пермь, ул. Лодыгина, д. 52/1</v>
          </cell>
          <cell r="E6275" t="b">
            <v>1</v>
          </cell>
          <cell r="F6275">
            <v>1982</v>
          </cell>
          <cell r="H6275" t="str">
            <v>Кирпич</v>
          </cell>
          <cell r="L6275">
            <v>9</v>
          </cell>
          <cell r="M6275">
            <v>1</v>
          </cell>
          <cell r="N6275">
            <v>1</v>
          </cell>
          <cell r="O6275">
            <v>1</v>
          </cell>
          <cell r="Q6275">
            <v>1962.4</v>
          </cell>
          <cell r="R6275">
            <v>1962.4</v>
          </cell>
          <cell r="S6275">
            <v>1962.4</v>
          </cell>
          <cell r="T6275">
            <v>98</v>
          </cell>
        </row>
        <row r="6276">
          <cell r="C6276" t="str">
            <v>город Пермь</v>
          </cell>
          <cell r="D6276" t="str">
            <v>г. Пермь, ул. Лодыгина, д. 52/2</v>
          </cell>
          <cell r="E6276" t="b">
            <v>1</v>
          </cell>
          <cell r="F6276">
            <v>1982</v>
          </cell>
          <cell r="H6276" t="str">
            <v>Кирпич</v>
          </cell>
          <cell r="L6276">
            <v>9</v>
          </cell>
          <cell r="M6276">
            <v>1</v>
          </cell>
          <cell r="N6276">
            <v>1</v>
          </cell>
          <cell r="O6276">
            <v>1</v>
          </cell>
          <cell r="Q6276">
            <v>1962.4</v>
          </cell>
          <cell r="R6276">
            <v>1962.4</v>
          </cell>
          <cell r="S6276">
            <v>1962.4</v>
          </cell>
          <cell r="T6276">
            <v>99</v>
          </cell>
        </row>
        <row r="6277">
          <cell r="C6277" t="str">
            <v>город Пермь</v>
          </cell>
          <cell r="D6277" t="str">
            <v>г. Пермь, ул. Лодыгина, д. 52А</v>
          </cell>
          <cell r="E6277" t="b">
            <v>1</v>
          </cell>
          <cell r="F6277">
            <v>1978</v>
          </cell>
          <cell r="H6277" t="str">
            <v>Панель</v>
          </cell>
          <cell r="L6277">
            <v>9</v>
          </cell>
          <cell r="M6277">
            <v>2</v>
          </cell>
          <cell r="N6277">
            <v>2</v>
          </cell>
          <cell r="O6277">
            <v>2</v>
          </cell>
          <cell r="Q6277">
            <v>3892.3</v>
          </cell>
          <cell r="R6277">
            <v>3890.3</v>
          </cell>
          <cell r="S6277">
            <v>3890.3</v>
          </cell>
          <cell r="T6277">
            <v>196</v>
          </cell>
        </row>
        <row r="6278">
          <cell r="C6278" t="str">
            <v>город Пермь</v>
          </cell>
          <cell r="D6278" t="str">
            <v>г. Пермь, ул. Лодыгина, д. 52Б</v>
          </cell>
          <cell r="E6278" t="b">
            <v>1</v>
          </cell>
          <cell r="F6278">
            <v>1978</v>
          </cell>
          <cell r="H6278" t="str">
            <v>Панель</v>
          </cell>
          <cell r="L6278">
            <v>9</v>
          </cell>
          <cell r="M6278">
            <v>2</v>
          </cell>
          <cell r="N6278">
            <v>2</v>
          </cell>
          <cell r="O6278">
            <v>2</v>
          </cell>
          <cell r="Q6278">
            <v>4241.6000000000004</v>
          </cell>
          <cell r="R6278">
            <v>3895.5</v>
          </cell>
          <cell r="S6278">
            <v>3622.82</v>
          </cell>
          <cell r="T6278">
            <v>190</v>
          </cell>
        </row>
        <row r="6279">
          <cell r="C6279" t="str">
            <v>город Пермь</v>
          </cell>
          <cell r="D6279" t="str">
            <v>г. Пермь, ул. Лодыгина, д. 54/1</v>
          </cell>
          <cell r="E6279" t="b">
            <v>1</v>
          </cell>
          <cell r="F6279">
            <v>1983</v>
          </cell>
          <cell r="H6279" t="str">
            <v>Бетон</v>
          </cell>
          <cell r="L6279">
            <v>9</v>
          </cell>
          <cell r="M6279">
            <v>2</v>
          </cell>
          <cell r="N6279">
            <v>4</v>
          </cell>
          <cell r="O6279">
            <v>2</v>
          </cell>
          <cell r="P6279">
            <v>2</v>
          </cell>
          <cell r="Q6279">
            <v>4850</v>
          </cell>
          <cell r="R6279">
            <v>4492.3</v>
          </cell>
          <cell r="S6279">
            <v>3806.1</v>
          </cell>
          <cell r="T6279">
            <v>180</v>
          </cell>
        </row>
        <row r="6280">
          <cell r="C6280" t="str">
            <v>город Пермь</v>
          </cell>
          <cell r="D6280" t="str">
            <v>г. Пермь, ул. Лодыгина, д. 56/1</v>
          </cell>
          <cell r="E6280" t="b">
            <v>1</v>
          </cell>
          <cell r="F6280">
            <v>1983</v>
          </cell>
          <cell r="H6280" t="str">
            <v>Панели</v>
          </cell>
          <cell r="L6280">
            <v>9</v>
          </cell>
          <cell r="M6280">
            <v>2</v>
          </cell>
          <cell r="N6280">
            <v>2</v>
          </cell>
          <cell r="O6280">
            <v>2</v>
          </cell>
          <cell r="Q6280">
            <v>4543.8999999999996</v>
          </cell>
          <cell r="R6280">
            <v>3880.1</v>
          </cell>
          <cell r="S6280">
            <v>3856.6</v>
          </cell>
          <cell r="T6280">
            <v>185</v>
          </cell>
        </row>
        <row r="6281">
          <cell r="C6281" t="str">
            <v>город Пермь</v>
          </cell>
          <cell r="D6281" t="str">
            <v>г. Пермь, ул. Локомотивная, д. 1А</v>
          </cell>
          <cell r="E6281" t="b">
            <v>1</v>
          </cell>
          <cell r="F6281">
            <v>2018</v>
          </cell>
          <cell r="H6281" t="str">
            <v>Смешанные</v>
          </cell>
          <cell r="I6281" t="str">
            <v>Плоская</v>
          </cell>
          <cell r="J6281" t="str">
            <v>ГАЗ</v>
          </cell>
          <cell r="K6281" t="str">
            <v>имеется</v>
          </cell>
          <cell r="L6281">
            <v>25</v>
          </cell>
          <cell r="M6281">
            <v>1</v>
          </cell>
          <cell r="N6281">
            <v>3</v>
          </cell>
          <cell r="O6281">
            <v>1</v>
          </cell>
          <cell r="P6281">
            <v>2</v>
          </cell>
          <cell r="Q6281">
            <v>17677.900000000001</v>
          </cell>
        </row>
        <row r="6282">
          <cell r="C6282" t="str">
            <v>город Пермь</v>
          </cell>
          <cell r="D6282" t="str">
            <v>г. Пермь, ул. Локомотивная, д. 8</v>
          </cell>
          <cell r="E6282" t="b">
            <v>1</v>
          </cell>
          <cell r="F6282">
            <v>1962</v>
          </cell>
          <cell r="H6282" t="str">
            <v>кирпич</v>
          </cell>
          <cell r="L6282">
            <v>5</v>
          </cell>
          <cell r="M6282">
            <v>2</v>
          </cell>
          <cell r="Q6282">
            <v>2069.1999999999998</v>
          </cell>
          <cell r="R6282">
            <v>1935.3</v>
          </cell>
          <cell r="S6282">
            <v>1935.3</v>
          </cell>
          <cell r="T6282">
            <v>76</v>
          </cell>
        </row>
        <row r="6283">
          <cell r="C6283" t="str">
            <v>город Пермь</v>
          </cell>
          <cell r="D6283" t="str">
            <v>г. Пермь, ул. Луговского, д. 3</v>
          </cell>
          <cell r="E6283" t="b">
            <v>1</v>
          </cell>
          <cell r="F6283">
            <v>1995</v>
          </cell>
          <cell r="H6283" t="str">
            <v>панель</v>
          </cell>
          <cell r="I6283" t="str">
            <v>плоская</v>
          </cell>
          <cell r="K6283" t="str">
            <v>имеется</v>
          </cell>
          <cell r="L6283">
            <v>9</v>
          </cell>
          <cell r="M6283">
            <v>4</v>
          </cell>
          <cell r="N6283">
            <v>4</v>
          </cell>
          <cell r="O6283">
            <v>4</v>
          </cell>
          <cell r="Q6283">
            <v>9873.7999999999993</v>
          </cell>
          <cell r="R6283">
            <v>9064.2999999999993</v>
          </cell>
          <cell r="S6283">
            <v>8982.9</v>
          </cell>
          <cell r="T6283">
            <v>399</v>
          </cell>
        </row>
        <row r="6284">
          <cell r="C6284" t="str">
            <v>город Пермь</v>
          </cell>
          <cell r="D6284" t="str">
            <v>г. Пермь, ул. Луговского, д. 132</v>
          </cell>
          <cell r="E6284" t="b">
            <v>1</v>
          </cell>
          <cell r="F6284">
            <v>1976</v>
          </cell>
          <cell r="H6284" t="str">
            <v>Панель</v>
          </cell>
          <cell r="L6284">
            <v>9</v>
          </cell>
          <cell r="M6284">
            <v>2</v>
          </cell>
          <cell r="N6284">
            <v>2</v>
          </cell>
          <cell r="O6284">
            <v>2</v>
          </cell>
          <cell r="Q6284">
            <v>4337.3999999999996</v>
          </cell>
          <cell r="R6284">
            <v>3813.3999999999996</v>
          </cell>
          <cell r="S6284">
            <v>3813.4</v>
          </cell>
          <cell r="T6284">
            <v>207</v>
          </cell>
        </row>
        <row r="6285">
          <cell r="C6285" t="str">
            <v>город Пермь</v>
          </cell>
          <cell r="D6285" t="str">
            <v>г. Пермь, ул. Луговского, д. 134</v>
          </cell>
          <cell r="E6285" t="b">
            <v>1</v>
          </cell>
          <cell r="F6285">
            <v>1973</v>
          </cell>
          <cell r="H6285" t="str">
            <v>Панель</v>
          </cell>
          <cell r="L6285">
            <v>5</v>
          </cell>
          <cell r="M6285">
            <v>6</v>
          </cell>
          <cell r="Q6285">
            <v>4426.1400000000003</v>
          </cell>
          <cell r="R6285">
            <v>3879.1400000000003</v>
          </cell>
          <cell r="S6285">
            <v>3879.14</v>
          </cell>
          <cell r="T6285">
            <v>211</v>
          </cell>
        </row>
        <row r="6286">
          <cell r="C6286" t="str">
            <v>город Пермь</v>
          </cell>
          <cell r="D6286" t="str">
            <v>г. Пермь, ул. Луговского, д. 136</v>
          </cell>
          <cell r="E6286" t="b">
            <v>1</v>
          </cell>
          <cell r="F6286">
            <v>1974</v>
          </cell>
          <cell r="H6286" t="str">
            <v>панель</v>
          </cell>
          <cell r="L6286">
            <v>5</v>
          </cell>
          <cell r="M6286">
            <v>8</v>
          </cell>
          <cell r="Q6286">
            <v>5424</v>
          </cell>
          <cell r="R6286">
            <v>4159.2</v>
          </cell>
          <cell r="S6286">
            <v>4159.2</v>
          </cell>
          <cell r="T6286">
            <v>280</v>
          </cell>
        </row>
        <row r="6287">
          <cell r="C6287" t="str">
            <v>город Пермь</v>
          </cell>
          <cell r="D6287" t="str">
            <v>г. Пермь, ул. Луговского, д. 140</v>
          </cell>
          <cell r="E6287" t="b">
            <v>1</v>
          </cell>
          <cell r="F6287">
            <v>1978</v>
          </cell>
          <cell r="H6287" t="str">
            <v>Панель</v>
          </cell>
          <cell r="L6287">
            <v>5</v>
          </cell>
          <cell r="M6287">
            <v>4</v>
          </cell>
          <cell r="Q6287">
            <v>2988.6</v>
          </cell>
          <cell r="R6287">
            <v>2673.6</v>
          </cell>
          <cell r="S6287">
            <v>2673.6</v>
          </cell>
        </row>
        <row r="6288">
          <cell r="C6288" t="str">
            <v>город Пермь</v>
          </cell>
          <cell r="D6288" t="str">
            <v>г. Пермь, ул. Луговского, д. 132А</v>
          </cell>
          <cell r="E6288" t="b">
            <v>1</v>
          </cell>
          <cell r="F6288">
            <v>1977</v>
          </cell>
          <cell r="H6288" t="str">
            <v>Панель</v>
          </cell>
          <cell r="L6288">
            <v>9</v>
          </cell>
          <cell r="M6288">
            <v>4</v>
          </cell>
          <cell r="N6288">
            <v>4</v>
          </cell>
          <cell r="O6288">
            <v>4</v>
          </cell>
          <cell r="Q6288">
            <v>8733.5</v>
          </cell>
          <cell r="R6288">
            <v>7663.6</v>
          </cell>
          <cell r="S6288">
            <v>7663.6</v>
          </cell>
          <cell r="T6288">
            <v>433</v>
          </cell>
        </row>
        <row r="6289">
          <cell r="C6289" t="str">
            <v>город Пермь</v>
          </cell>
          <cell r="D6289" t="str">
            <v>г. Пермь, ул. Лузенина, д. 12</v>
          </cell>
          <cell r="E6289" t="b">
            <v>1</v>
          </cell>
          <cell r="F6289">
            <v>1996</v>
          </cell>
          <cell r="L6289">
            <v>10</v>
          </cell>
          <cell r="M6289">
            <v>4</v>
          </cell>
          <cell r="N6289">
            <v>4</v>
          </cell>
          <cell r="O6289">
            <v>4</v>
          </cell>
          <cell r="Q6289">
            <v>11752.6</v>
          </cell>
          <cell r="R6289">
            <v>9361.6</v>
          </cell>
          <cell r="S6289">
            <v>9361.6</v>
          </cell>
        </row>
        <row r="6290">
          <cell r="C6290" t="str">
            <v>город Пермь</v>
          </cell>
          <cell r="D6290" t="str">
            <v>г. Пермь, ул. Лукоянова, д. 2</v>
          </cell>
          <cell r="E6290" t="b">
            <v>1</v>
          </cell>
          <cell r="F6290">
            <v>1964</v>
          </cell>
          <cell r="H6290" t="str">
            <v>Кирпич</v>
          </cell>
          <cell r="L6290">
            <v>5</v>
          </cell>
          <cell r="M6290">
            <v>2</v>
          </cell>
          <cell r="Q6290">
            <v>1641.3</v>
          </cell>
          <cell r="R6290">
            <v>1051.8</v>
          </cell>
          <cell r="S6290">
            <v>1051.8</v>
          </cell>
          <cell r="T6290">
            <v>80</v>
          </cell>
        </row>
        <row r="6291">
          <cell r="C6291" t="str">
            <v>город Пермь</v>
          </cell>
          <cell r="D6291" t="str">
            <v>г. Пермь, ул. Лукоянова, д. 4</v>
          </cell>
          <cell r="E6291" t="b">
            <v>1</v>
          </cell>
          <cell r="F6291">
            <v>1971</v>
          </cell>
          <cell r="H6291" t="str">
            <v>Кирпич</v>
          </cell>
          <cell r="L6291">
            <v>5</v>
          </cell>
          <cell r="M6291">
            <v>2</v>
          </cell>
          <cell r="Q6291">
            <v>2763.6</v>
          </cell>
          <cell r="R6291">
            <v>2188.7000000000003</v>
          </cell>
          <cell r="S6291">
            <v>1970.9</v>
          </cell>
          <cell r="T6291">
            <v>147</v>
          </cell>
        </row>
        <row r="6292">
          <cell r="C6292" t="str">
            <v>город Пермь</v>
          </cell>
          <cell r="D6292" t="str">
            <v>г. Пермь, ул. Лукоянова, д. 15</v>
          </cell>
          <cell r="E6292" t="b">
            <v>1</v>
          </cell>
          <cell r="H6292" t="str">
            <v>кирпич</v>
          </cell>
          <cell r="I6292" t="str">
            <v>Скатная</v>
          </cell>
          <cell r="K6292" t="str">
            <v>не имеется</v>
          </cell>
          <cell r="L6292">
            <v>2</v>
          </cell>
          <cell r="M6292">
            <v>4</v>
          </cell>
          <cell r="Q6292">
            <v>599.6</v>
          </cell>
          <cell r="R6292">
            <v>396.3</v>
          </cell>
          <cell r="S6292">
            <v>356.67</v>
          </cell>
          <cell r="T6292">
            <v>30</v>
          </cell>
        </row>
        <row r="6293">
          <cell r="C6293" t="str">
            <v>город Пермь</v>
          </cell>
          <cell r="D6293" t="str">
            <v>г. Пермь, ул. Лукоянова, д. 17</v>
          </cell>
          <cell r="E6293" t="b">
            <v>1</v>
          </cell>
          <cell r="F6293">
            <v>1957</v>
          </cell>
          <cell r="H6293" t="str">
            <v>Кирпич</v>
          </cell>
          <cell r="L6293">
            <v>2</v>
          </cell>
          <cell r="M6293">
            <v>4</v>
          </cell>
          <cell r="Q6293">
            <v>590</v>
          </cell>
          <cell r="R6293">
            <v>391.5</v>
          </cell>
          <cell r="S6293">
            <v>391.5</v>
          </cell>
          <cell r="T6293">
            <v>30</v>
          </cell>
        </row>
        <row r="6294">
          <cell r="C6294" t="str">
            <v>город Пермь</v>
          </cell>
          <cell r="D6294" t="str">
            <v>г. Пермь, ул. Лукоянова, д. 18</v>
          </cell>
          <cell r="E6294" t="b">
            <v>1</v>
          </cell>
          <cell r="F6294">
            <v>1958</v>
          </cell>
          <cell r="H6294" t="str">
            <v>Кирпич</v>
          </cell>
          <cell r="L6294">
            <v>2</v>
          </cell>
          <cell r="M6294">
            <v>4</v>
          </cell>
          <cell r="Q6294">
            <v>600.70000000000005</v>
          </cell>
          <cell r="R6294">
            <v>406.2</v>
          </cell>
          <cell r="S6294">
            <v>406.2</v>
          </cell>
          <cell r="T6294">
            <v>25</v>
          </cell>
        </row>
        <row r="6295">
          <cell r="C6295" t="str">
            <v>город Пермь</v>
          </cell>
          <cell r="D6295" t="str">
            <v>г. Пермь, ул. Лукоянова, д. 19</v>
          </cell>
          <cell r="E6295" t="b">
            <v>1</v>
          </cell>
          <cell r="F6295">
            <v>1957</v>
          </cell>
          <cell r="H6295" t="str">
            <v>Кирпич</v>
          </cell>
          <cell r="L6295">
            <v>2</v>
          </cell>
          <cell r="M6295">
            <v>4</v>
          </cell>
          <cell r="Q6295">
            <v>600.5</v>
          </cell>
          <cell r="R6295">
            <v>394.3</v>
          </cell>
          <cell r="S6295">
            <v>394.3</v>
          </cell>
          <cell r="T6295">
            <v>31</v>
          </cell>
        </row>
        <row r="6296">
          <cell r="C6296" t="str">
            <v>город Пермь</v>
          </cell>
          <cell r="D6296" t="str">
            <v>г. Пермь, ул. Лукоянова, д. 20</v>
          </cell>
          <cell r="E6296" t="b">
            <v>1</v>
          </cell>
          <cell r="F6296">
            <v>1958</v>
          </cell>
          <cell r="H6296" t="str">
            <v>Кирпич</v>
          </cell>
          <cell r="L6296">
            <v>2</v>
          </cell>
          <cell r="M6296">
            <v>4</v>
          </cell>
          <cell r="Q6296">
            <v>591.1</v>
          </cell>
          <cell r="R6296">
            <v>385.6</v>
          </cell>
          <cell r="S6296">
            <v>385.6</v>
          </cell>
          <cell r="T6296">
            <v>36</v>
          </cell>
        </row>
        <row r="6297">
          <cell r="C6297" t="str">
            <v>город Пермь</v>
          </cell>
          <cell r="D6297" t="str">
            <v>г. Пермь, ул. Лукоянова, д. 21</v>
          </cell>
          <cell r="E6297" t="b">
            <v>1</v>
          </cell>
          <cell r="F6297">
            <v>1958</v>
          </cell>
          <cell r="H6297" t="str">
            <v>Кирпич</v>
          </cell>
          <cell r="L6297">
            <v>2</v>
          </cell>
          <cell r="M6297">
            <v>8</v>
          </cell>
          <cell r="Q6297">
            <v>633</v>
          </cell>
          <cell r="R6297">
            <v>602.70000000000005</v>
          </cell>
          <cell r="S6297">
            <v>602.70000000000005</v>
          </cell>
          <cell r="T6297">
            <v>38</v>
          </cell>
        </row>
        <row r="6298">
          <cell r="C6298" t="str">
            <v>город Пермь</v>
          </cell>
          <cell r="D6298" t="str">
            <v>г. Пермь, ул. Лукоянова, д. 22</v>
          </cell>
          <cell r="E6298" t="b">
            <v>1</v>
          </cell>
          <cell r="F6298">
            <v>1959</v>
          </cell>
          <cell r="H6298" t="str">
            <v>Кирпич</v>
          </cell>
          <cell r="L6298">
            <v>2</v>
          </cell>
          <cell r="M6298">
            <v>8</v>
          </cell>
          <cell r="Q6298">
            <v>584.20000000000005</v>
          </cell>
          <cell r="R6298">
            <v>378.5</v>
          </cell>
          <cell r="S6298">
            <v>378.5</v>
          </cell>
          <cell r="T6298">
            <v>29</v>
          </cell>
        </row>
        <row r="6299">
          <cell r="C6299" t="str">
            <v>город Пермь</v>
          </cell>
          <cell r="D6299" t="str">
            <v>г. Пермь, ул. Лукоянова, д. 24</v>
          </cell>
          <cell r="E6299" t="b">
            <v>1</v>
          </cell>
          <cell r="F6299">
            <v>1958</v>
          </cell>
          <cell r="H6299" t="str">
            <v>Кирпич</v>
          </cell>
          <cell r="L6299">
            <v>2</v>
          </cell>
          <cell r="M6299">
            <v>8</v>
          </cell>
          <cell r="Q6299">
            <v>608.1</v>
          </cell>
          <cell r="R6299">
            <v>505.1</v>
          </cell>
          <cell r="S6299">
            <v>505.1</v>
          </cell>
          <cell r="T6299">
            <v>29</v>
          </cell>
        </row>
        <row r="6300">
          <cell r="C6300" t="str">
            <v>город Пермь</v>
          </cell>
          <cell r="D6300" t="str">
            <v>г. Пермь, ул. Лукоянова, д. 26</v>
          </cell>
          <cell r="E6300" t="b">
            <v>1</v>
          </cell>
          <cell r="F6300">
            <v>1958</v>
          </cell>
          <cell r="H6300" t="str">
            <v>Кирпич</v>
          </cell>
          <cell r="L6300">
            <v>2</v>
          </cell>
          <cell r="M6300">
            <v>8</v>
          </cell>
          <cell r="Q6300">
            <v>585</v>
          </cell>
          <cell r="R6300">
            <v>385.5</v>
          </cell>
          <cell r="S6300">
            <v>385.5</v>
          </cell>
          <cell r="T6300">
            <v>30</v>
          </cell>
        </row>
        <row r="6301">
          <cell r="C6301" t="str">
            <v>город Пермь</v>
          </cell>
          <cell r="D6301" t="str">
            <v>г. Пермь, ул. Лукоянова, д. 27</v>
          </cell>
          <cell r="E6301" t="b">
            <v>1</v>
          </cell>
          <cell r="F6301">
            <v>1958</v>
          </cell>
          <cell r="H6301" t="str">
            <v>Кирпич</v>
          </cell>
          <cell r="L6301">
            <v>2</v>
          </cell>
          <cell r="M6301">
            <v>8</v>
          </cell>
          <cell r="Q6301">
            <v>602.5</v>
          </cell>
          <cell r="R6301">
            <v>404.9</v>
          </cell>
          <cell r="S6301">
            <v>404.9</v>
          </cell>
          <cell r="T6301">
            <v>30</v>
          </cell>
        </row>
        <row r="6302">
          <cell r="C6302" t="str">
            <v>город Пермь</v>
          </cell>
          <cell r="D6302" t="str">
            <v>г. Пермь, ул. Лукоянова, д. 29</v>
          </cell>
          <cell r="E6302" t="b">
            <v>1</v>
          </cell>
          <cell r="F6302">
            <v>1958</v>
          </cell>
          <cell r="H6302" t="str">
            <v>Кирпич</v>
          </cell>
          <cell r="L6302">
            <v>2</v>
          </cell>
          <cell r="M6302">
            <v>8</v>
          </cell>
          <cell r="Q6302">
            <v>594.79999999999995</v>
          </cell>
          <cell r="R6302">
            <v>389.9</v>
          </cell>
          <cell r="S6302">
            <v>389.9</v>
          </cell>
          <cell r="T6302">
            <v>33</v>
          </cell>
        </row>
        <row r="6303">
          <cell r="C6303" t="str">
            <v>город Пермь</v>
          </cell>
          <cell r="D6303" t="str">
            <v>г. Пермь, ул. Лукоянова, д. 30</v>
          </cell>
          <cell r="E6303" t="b">
            <v>1</v>
          </cell>
          <cell r="F6303">
            <v>1958</v>
          </cell>
          <cell r="H6303" t="str">
            <v>Кирпич</v>
          </cell>
          <cell r="L6303">
            <v>2</v>
          </cell>
          <cell r="M6303">
            <v>8</v>
          </cell>
          <cell r="Q6303">
            <v>579.4</v>
          </cell>
          <cell r="R6303">
            <v>367.1</v>
          </cell>
          <cell r="S6303">
            <v>367.1</v>
          </cell>
          <cell r="T6303">
            <v>33</v>
          </cell>
        </row>
        <row r="6304">
          <cell r="C6304" t="str">
            <v>город Пермь</v>
          </cell>
          <cell r="D6304" t="str">
            <v>г. Пермь, ул. Лукоянова, д. 31</v>
          </cell>
          <cell r="E6304" t="b">
            <v>1</v>
          </cell>
          <cell r="F6304">
            <v>2021</v>
          </cell>
          <cell r="H6304" t="str">
            <v>Смешанные</v>
          </cell>
          <cell r="I6304" t="str">
            <v>плоская</v>
          </cell>
          <cell r="L6304">
            <v>6</v>
          </cell>
          <cell r="M6304">
            <v>3</v>
          </cell>
          <cell r="N6304">
            <v>3</v>
          </cell>
          <cell r="O6304">
            <v>3</v>
          </cell>
          <cell r="Q6304">
            <v>12800.8</v>
          </cell>
          <cell r="R6304">
            <v>12800.8</v>
          </cell>
          <cell r="S6304">
            <v>7859.4</v>
          </cell>
        </row>
        <row r="6305">
          <cell r="C6305" t="str">
            <v>город Пермь</v>
          </cell>
          <cell r="D6305" t="str">
            <v>г. Пермь, ул. Лукоянова, д. 32</v>
          </cell>
          <cell r="E6305" t="b">
            <v>1</v>
          </cell>
          <cell r="F6305">
            <v>1958</v>
          </cell>
          <cell r="H6305" t="str">
            <v>Кирпич</v>
          </cell>
          <cell r="L6305">
            <v>2</v>
          </cell>
          <cell r="M6305">
            <v>8</v>
          </cell>
          <cell r="Q6305">
            <v>658.3</v>
          </cell>
          <cell r="R6305">
            <v>583.5</v>
          </cell>
          <cell r="S6305">
            <v>583.5</v>
          </cell>
          <cell r="T6305">
            <v>31</v>
          </cell>
        </row>
        <row r="6306">
          <cell r="C6306" t="str">
            <v>город Пермь</v>
          </cell>
          <cell r="D6306" t="str">
            <v>г. Пермь, ул. Лукоянова, д. 34</v>
          </cell>
          <cell r="E6306" t="b">
            <v>1</v>
          </cell>
          <cell r="F6306">
            <v>1959</v>
          </cell>
          <cell r="H6306" t="str">
            <v>Панель</v>
          </cell>
          <cell r="L6306">
            <v>2</v>
          </cell>
          <cell r="M6306">
            <v>8</v>
          </cell>
          <cell r="Q6306">
            <v>601</v>
          </cell>
          <cell r="R6306">
            <v>377.2</v>
          </cell>
          <cell r="S6306">
            <v>377.2</v>
          </cell>
          <cell r="T6306">
            <v>47</v>
          </cell>
        </row>
        <row r="6307">
          <cell r="C6307" t="str">
            <v>город Пермь</v>
          </cell>
          <cell r="D6307" t="str">
            <v>г. Пермь, ул. Лукоянова, д. 35</v>
          </cell>
          <cell r="E6307" t="b">
            <v>1</v>
          </cell>
          <cell r="F6307">
            <v>1958</v>
          </cell>
          <cell r="H6307" t="str">
            <v>Кирпич</v>
          </cell>
          <cell r="L6307">
            <v>2</v>
          </cell>
          <cell r="M6307">
            <v>8</v>
          </cell>
          <cell r="Q6307">
            <v>593.29999999999995</v>
          </cell>
          <cell r="R6307">
            <v>359.7</v>
          </cell>
          <cell r="S6307">
            <v>359.7</v>
          </cell>
          <cell r="T6307">
            <v>29</v>
          </cell>
        </row>
        <row r="6308">
          <cell r="C6308" t="str">
            <v>город Пермь</v>
          </cell>
          <cell r="D6308" t="str">
            <v>г. Пермь, ул. Лукоянова, д. 36</v>
          </cell>
          <cell r="E6308" t="b">
            <v>1</v>
          </cell>
          <cell r="F6308">
            <v>1959</v>
          </cell>
          <cell r="H6308" t="str">
            <v>Панель</v>
          </cell>
          <cell r="L6308">
            <v>2</v>
          </cell>
          <cell r="M6308">
            <v>8</v>
          </cell>
          <cell r="Q6308">
            <v>596.6</v>
          </cell>
          <cell r="R6308">
            <v>379</v>
          </cell>
          <cell r="S6308">
            <v>379</v>
          </cell>
          <cell r="T6308">
            <v>40</v>
          </cell>
        </row>
        <row r="6309">
          <cell r="C6309" t="str">
            <v>город Пермь</v>
          </cell>
          <cell r="D6309" t="str">
            <v>г. Пермь, ул. Лукоянова, д. 37</v>
          </cell>
          <cell r="E6309" t="b">
            <v>1</v>
          </cell>
          <cell r="F6309">
            <v>1958</v>
          </cell>
          <cell r="H6309" t="str">
            <v>Кирпич</v>
          </cell>
          <cell r="L6309">
            <v>2</v>
          </cell>
          <cell r="M6309">
            <v>8</v>
          </cell>
          <cell r="Q6309">
            <v>600.70000000000005</v>
          </cell>
          <cell r="R6309">
            <v>474</v>
          </cell>
          <cell r="S6309">
            <v>474</v>
          </cell>
          <cell r="T6309">
            <v>29</v>
          </cell>
        </row>
        <row r="6310">
          <cell r="C6310" t="str">
            <v>город Пермь</v>
          </cell>
          <cell r="D6310" t="str">
            <v>г. Пермь, ул. Лукоянова, д. 38</v>
          </cell>
          <cell r="E6310" t="b">
            <v>1</v>
          </cell>
          <cell r="F6310">
            <v>1959</v>
          </cell>
          <cell r="H6310" t="str">
            <v>Кирпич</v>
          </cell>
          <cell r="L6310">
            <v>2</v>
          </cell>
          <cell r="M6310">
            <v>8</v>
          </cell>
          <cell r="Q6310">
            <v>591</v>
          </cell>
          <cell r="R6310">
            <v>368.1</v>
          </cell>
          <cell r="S6310">
            <v>368.1</v>
          </cell>
          <cell r="T6310">
            <v>39</v>
          </cell>
        </row>
        <row r="6311">
          <cell r="C6311" t="str">
            <v>город Пермь</v>
          </cell>
          <cell r="D6311" t="str">
            <v>г. Пермь, ул. Лукоянова, д. 39</v>
          </cell>
          <cell r="E6311" t="b">
            <v>1</v>
          </cell>
          <cell r="F6311">
            <v>1958</v>
          </cell>
          <cell r="H6311" t="str">
            <v>Кирпич</v>
          </cell>
          <cell r="L6311">
            <v>2</v>
          </cell>
          <cell r="M6311">
            <v>8</v>
          </cell>
          <cell r="Q6311">
            <v>642.6</v>
          </cell>
          <cell r="R6311">
            <v>588.20000000000005</v>
          </cell>
          <cell r="S6311">
            <v>588.20000000000005</v>
          </cell>
          <cell r="T6311">
            <v>33</v>
          </cell>
        </row>
        <row r="6312">
          <cell r="C6312" t="str">
            <v>город Пермь</v>
          </cell>
          <cell r="D6312" t="str">
            <v>г. Пермь, ул. Лукоянова, д. 28</v>
          </cell>
          <cell r="E6312" t="b">
            <v>1</v>
          </cell>
          <cell r="F6312">
            <v>1959</v>
          </cell>
          <cell r="H6312" t="str">
            <v>Кирпич</v>
          </cell>
          <cell r="L6312">
            <v>2</v>
          </cell>
          <cell r="M6312">
            <v>8</v>
          </cell>
          <cell r="Q6312">
            <v>601.20000000000005</v>
          </cell>
          <cell r="R6312">
            <v>406.2</v>
          </cell>
          <cell r="S6312">
            <v>406.2</v>
          </cell>
          <cell r="T6312">
            <v>43</v>
          </cell>
        </row>
        <row r="6313">
          <cell r="C6313" t="str">
            <v>город Пермь</v>
          </cell>
          <cell r="D6313" t="str">
            <v>г. Пермь, ул. Лукоянова, д. 28А</v>
          </cell>
          <cell r="E6313" t="b">
            <v>1</v>
          </cell>
          <cell r="F6313">
            <v>2022</v>
          </cell>
          <cell r="H6313" t="str">
            <v>из прочих материалов</v>
          </cell>
          <cell r="I6313" t="str">
            <v>плоская</v>
          </cell>
          <cell r="J6313" t="str">
            <v>ГАЗ</v>
          </cell>
          <cell r="K6313" t="str">
            <v>имеется</v>
          </cell>
          <cell r="L6313">
            <v>6</v>
          </cell>
          <cell r="M6313">
            <v>1</v>
          </cell>
          <cell r="N6313">
            <v>1</v>
          </cell>
          <cell r="P6313">
            <v>1</v>
          </cell>
          <cell r="Q6313">
            <v>3508.2</v>
          </cell>
          <cell r="R6313">
            <v>2569.5</v>
          </cell>
          <cell r="S6313">
            <v>2569.5</v>
          </cell>
        </row>
        <row r="6314">
          <cell r="C6314" t="str">
            <v>город Пермь</v>
          </cell>
          <cell r="D6314" t="str">
            <v>г. Пермь, ул. Лукоянова, д. 8/1</v>
          </cell>
          <cell r="E6314" t="b">
            <v>1</v>
          </cell>
          <cell r="F6314">
            <v>1976</v>
          </cell>
          <cell r="H6314" t="str">
            <v>Кирпич</v>
          </cell>
          <cell r="L6314">
            <v>5</v>
          </cell>
          <cell r="M6314">
            <v>3</v>
          </cell>
          <cell r="Q6314">
            <v>3292.2</v>
          </cell>
          <cell r="R6314">
            <v>2643.7</v>
          </cell>
          <cell r="S6314">
            <v>2643.7</v>
          </cell>
          <cell r="T6314">
            <v>127</v>
          </cell>
        </row>
        <row r="6315">
          <cell r="C6315" t="str">
            <v>город Пермь</v>
          </cell>
          <cell r="D6315" t="str">
            <v>г. Пермь, ул. Лукоянова, д. 8/2</v>
          </cell>
          <cell r="E6315" t="b">
            <v>1</v>
          </cell>
          <cell r="F6315">
            <v>1982</v>
          </cell>
          <cell r="H6315" t="str">
            <v>Кирпич</v>
          </cell>
          <cell r="L6315">
            <v>5</v>
          </cell>
          <cell r="M6315">
            <v>3</v>
          </cell>
          <cell r="Q6315">
            <v>3926</v>
          </cell>
          <cell r="R6315">
            <v>3834.7</v>
          </cell>
          <cell r="S6315">
            <v>3288.6</v>
          </cell>
          <cell r="T6315">
            <v>236</v>
          </cell>
        </row>
        <row r="6316">
          <cell r="C6316" t="str">
            <v>город Пермь</v>
          </cell>
          <cell r="D6316" t="str">
            <v>г. Пермь, ул. Луначарского, д. 15</v>
          </cell>
          <cell r="E6316" t="b">
            <v>1</v>
          </cell>
          <cell r="F6316">
            <v>41699</v>
          </cell>
          <cell r="H6316" t="str">
            <v>Смешанные</v>
          </cell>
          <cell r="I6316" t="str">
            <v>плоская</v>
          </cell>
          <cell r="J6316" t="str">
            <v>ГАЗ</v>
          </cell>
          <cell r="L6316">
            <v>12</v>
          </cell>
          <cell r="M6316">
            <v>3</v>
          </cell>
          <cell r="N6316">
            <v>3</v>
          </cell>
          <cell r="O6316">
            <v>3</v>
          </cell>
          <cell r="Q6316">
            <v>11949.9</v>
          </cell>
          <cell r="R6316">
            <v>11949.9</v>
          </cell>
          <cell r="S6316">
            <v>7164.2</v>
          </cell>
        </row>
        <row r="6317">
          <cell r="C6317" t="str">
            <v>город Пермь</v>
          </cell>
          <cell r="D6317" t="str">
            <v>г. Пермь, ул. Луначарского, д. 21</v>
          </cell>
          <cell r="E6317" t="b">
            <v>1</v>
          </cell>
          <cell r="F6317">
            <v>1973</v>
          </cell>
          <cell r="H6317" t="str">
            <v>Кирпич</v>
          </cell>
          <cell r="L6317">
            <v>5</v>
          </cell>
          <cell r="M6317">
            <v>4</v>
          </cell>
          <cell r="Q6317">
            <v>4408.3</v>
          </cell>
          <cell r="R6317">
            <v>4024.7</v>
          </cell>
          <cell r="S6317">
            <v>3335.9</v>
          </cell>
          <cell r="T6317">
            <v>165</v>
          </cell>
        </row>
        <row r="6318">
          <cell r="C6318" t="str">
            <v>город Пермь</v>
          </cell>
          <cell r="D6318" t="str">
            <v>г. Пермь, ул. Луначарского, д. 23</v>
          </cell>
          <cell r="E6318" t="b">
            <v>1</v>
          </cell>
          <cell r="F6318">
            <v>1979</v>
          </cell>
          <cell r="H6318" t="str">
            <v>Кирпич</v>
          </cell>
          <cell r="L6318">
            <v>5</v>
          </cell>
          <cell r="M6318">
            <v>4</v>
          </cell>
          <cell r="Q6318">
            <v>4359.8</v>
          </cell>
          <cell r="R6318">
            <v>3989</v>
          </cell>
          <cell r="S6318">
            <v>3291.7</v>
          </cell>
          <cell r="T6318">
            <v>166</v>
          </cell>
        </row>
        <row r="6319">
          <cell r="C6319" t="str">
            <v>город Пермь</v>
          </cell>
          <cell r="D6319" t="str">
            <v>г. Пермь, ул. Луначарского, д. 26</v>
          </cell>
          <cell r="E6319" t="b">
            <v>1</v>
          </cell>
          <cell r="F6319">
            <v>1984</v>
          </cell>
          <cell r="H6319" t="str">
            <v>Кирпич</v>
          </cell>
          <cell r="L6319">
            <v>12</v>
          </cell>
          <cell r="M6319">
            <v>1</v>
          </cell>
          <cell r="N6319">
            <v>1</v>
          </cell>
          <cell r="O6319">
            <v>1</v>
          </cell>
          <cell r="Q6319">
            <v>6092.5</v>
          </cell>
          <cell r="R6319">
            <v>4110.6000000000004</v>
          </cell>
          <cell r="S6319">
            <v>4082.3</v>
          </cell>
          <cell r="T6319">
            <v>191</v>
          </cell>
        </row>
        <row r="6320">
          <cell r="C6320" t="str">
            <v>город Пермь</v>
          </cell>
          <cell r="D6320" t="str">
            <v>г. Пермь, ул. Луначарского, д. 32</v>
          </cell>
          <cell r="E6320" t="b">
            <v>1</v>
          </cell>
          <cell r="F6320">
            <v>1940</v>
          </cell>
          <cell r="H6320" t="str">
            <v>Крупные блоки</v>
          </cell>
          <cell r="L6320">
            <v>5</v>
          </cell>
          <cell r="M6320">
            <v>3</v>
          </cell>
          <cell r="Q6320">
            <v>5435.5</v>
          </cell>
          <cell r="R6320">
            <v>4662.1000000000004</v>
          </cell>
          <cell r="S6320">
            <v>4662.1000000000004</v>
          </cell>
          <cell r="T6320">
            <v>64</v>
          </cell>
        </row>
        <row r="6321">
          <cell r="C6321" t="str">
            <v>город Пермь</v>
          </cell>
          <cell r="D6321" t="str">
            <v>г. Пермь, ул. Луначарского, д. 33</v>
          </cell>
          <cell r="E6321" t="b">
            <v>1</v>
          </cell>
          <cell r="F6321">
            <v>1942</v>
          </cell>
          <cell r="H6321" t="str">
            <v>Кирпич</v>
          </cell>
          <cell r="L6321">
            <v>5</v>
          </cell>
          <cell r="M6321">
            <v>3</v>
          </cell>
          <cell r="Q6321">
            <v>2919.9</v>
          </cell>
          <cell r="R6321">
            <v>2193.1999999999998</v>
          </cell>
          <cell r="S6321">
            <v>2193.1999999999998</v>
          </cell>
          <cell r="T6321">
            <v>87</v>
          </cell>
        </row>
        <row r="6322">
          <cell r="C6322" t="str">
            <v>город Пермь</v>
          </cell>
          <cell r="D6322" t="str">
            <v>г. Пермь, ул. Луначарского, д. 34</v>
          </cell>
          <cell r="E6322" t="b">
            <v>1</v>
          </cell>
          <cell r="F6322">
            <v>1966</v>
          </cell>
          <cell r="H6322" t="str">
            <v>Кирпич</v>
          </cell>
          <cell r="L6322">
            <v>5</v>
          </cell>
          <cell r="M6322">
            <v>4</v>
          </cell>
          <cell r="Q6322">
            <v>6577.5</v>
          </cell>
          <cell r="R6322">
            <v>3102.6</v>
          </cell>
          <cell r="S6322">
            <v>3102.6</v>
          </cell>
          <cell r="T6322">
            <v>75</v>
          </cell>
        </row>
        <row r="6323">
          <cell r="C6323" t="str">
            <v>город Пермь</v>
          </cell>
          <cell r="D6323" t="str">
            <v>г. Пермь, ул. Луначарского, д. 35</v>
          </cell>
          <cell r="E6323" t="b">
            <v>1</v>
          </cell>
          <cell r="F6323">
            <v>1944</v>
          </cell>
          <cell r="H6323" t="str">
            <v>Крупные блоки</v>
          </cell>
          <cell r="L6323">
            <v>4</v>
          </cell>
          <cell r="M6323">
            <v>1</v>
          </cell>
          <cell r="Q6323">
            <v>1294.3</v>
          </cell>
          <cell r="R6323">
            <v>1163.3</v>
          </cell>
          <cell r="S6323">
            <v>1163.3</v>
          </cell>
          <cell r="T6323">
            <v>17</v>
          </cell>
        </row>
        <row r="6324">
          <cell r="C6324" t="str">
            <v>город Пермь</v>
          </cell>
          <cell r="D6324" t="str">
            <v>г. Пермь, ул. Луначарского, д. 51</v>
          </cell>
          <cell r="E6324" t="b">
            <v>1</v>
          </cell>
          <cell r="F6324">
            <v>1990</v>
          </cell>
          <cell r="H6324" t="str">
            <v>Кирпич</v>
          </cell>
          <cell r="L6324">
            <v>10</v>
          </cell>
          <cell r="M6324">
            <v>6</v>
          </cell>
          <cell r="N6324">
            <v>6</v>
          </cell>
          <cell r="O6324">
            <v>6</v>
          </cell>
          <cell r="Q6324">
            <v>13957.3</v>
          </cell>
          <cell r="R6324">
            <v>13298.6</v>
          </cell>
          <cell r="S6324">
            <v>11985.2</v>
          </cell>
          <cell r="T6324">
            <v>483</v>
          </cell>
        </row>
        <row r="6325">
          <cell r="C6325" t="str">
            <v>город Пермь</v>
          </cell>
          <cell r="D6325" t="str">
            <v>г. Пермь, ул. Луначарского, д. 54</v>
          </cell>
          <cell r="E6325" t="b">
            <v>1</v>
          </cell>
          <cell r="F6325">
            <v>2001</v>
          </cell>
          <cell r="I6325" t="str">
            <v>скатная</v>
          </cell>
          <cell r="J6325" t="str">
            <v>ГАЗ</v>
          </cell>
          <cell r="K6325" t="str">
            <v>имеется</v>
          </cell>
          <cell r="L6325">
            <v>12</v>
          </cell>
          <cell r="M6325">
            <v>3</v>
          </cell>
          <cell r="N6325">
            <v>2</v>
          </cell>
          <cell r="O6325">
            <v>2</v>
          </cell>
          <cell r="Q6325">
            <v>10202</v>
          </cell>
          <cell r="R6325">
            <v>2331</v>
          </cell>
          <cell r="S6325">
            <v>6893</v>
          </cell>
          <cell r="T6325">
            <v>71</v>
          </cell>
        </row>
        <row r="6326">
          <cell r="C6326" t="str">
            <v>город Пермь</v>
          </cell>
          <cell r="D6326" t="str">
            <v>г. Пермь, ул. Луначарского, д. 65</v>
          </cell>
          <cell r="E6326" t="b">
            <v>1</v>
          </cell>
          <cell r="F6326">
            <v>1959</v>
          </cell>
          <cell r="H6326" t="str">
            <v>Кирпич</v>
          </cell>
          <cell r="L6326">
            <v>5</v>
          </cell>
          <cell r="M6326">
            <v>2</v>
          </cell>
          <cell r="Q6326">
            <v>1661</v>
          </cell>
          <cell r="R6326">
            <v>1421.7</v>
          </cell>
          <cell r="S6326">
            <v>1421.7</v>
          </cell>
          <cell r="T6326">
            <v>62</v>
          </cell>
        </row>
        <row r="6327">
          <cell r="C6327" t="str">
            <v>город Пермь</v>
          </cell>
          <cell r="D6327" t="str">
            <v>г. Пермь, ул. Луначарского, д. 66</v>
          </cell>
          <cell r="E6327" t="b">
            <v>1</v>
          </cell>
          <cell r="F6327">
            <v>2012</v>
          </cell>
          <cell r="I6327" t="str">
            <v>плоская</v>
          </cell>
          <cell r="J6327" t="str">
            <v>ГАЗ</v>
          </cell>
          <cell r="K6327" t="str">
            <v>имеется</v>
          </cell>
          <cell r="L6327">
            <v>9</v>
          </cell>
          <cell r="M6327">
            <v>4</v>
          </cell>
          <cell r="N6327">
            <v>4</v>
          </cell>
          <cell r="Q6327">
            <v>11185</v>
          </cell>
          <cell r="R6327">
            <v>2222</v>
          </cell>
          <cell r="S6327">
            <v>8963</v>
          </cell>
          <cell r="T6327">
            <v>88</v>
          </cell>
        </row>
        <row r="6328">
          <cell r="C6328" t="str">
            <v>город Пермь</v>
          </cell>
          <cell r="D6328" t="str">
            <v>г. Пермь, ул. Луначарского, д. 69</v>
          </cell>
          <cell r="E6328" t="b">
            <v>1</v>
          </cell>
          <cell r="F6328">
            <v>1962</v>
          </cell>
          <cell r="H6328" t="str">
            <v>Кирпич</v>
          </cell>
          <cell r="L6328">
            <v>5</v>
          </cell>
          <cell r="M6328">
            <v>2</v>
          </cell>
          <cell r="Q6328">
            <v>3207.9</v>
          </cell>
          <cell r="R6328">
            <v>2892.1</v>
          </cell>
          <cell r="S6328">
            <v>2892.1</v>
          </cell>
          <cell r="T6328">
            <v>36</v>
          </cell>
        </row>
        <row r="6329">
          <cell r="C6329" t="str">
            <v>город Пермь</v>
          </cell>
          <cell r="D6329" t="str">
            <v>г. Пермь, ул. Луначарского, д. 80</v>
          </cell>
          <cell r="E6329" t="b">
            <v>1</v>
          </cell>
          <cell r="F6329">
            <v>1972</v>
          </cell>
          <cell r="H6329" t="str">
            <v>Кирпич</v>
          </cell>
          <cell r="L6329">
            <v>6</v>
          </cell>
          <cell r="M6329">
            <v>4</v>
          </cell>
          <cell r="Q6329">
            <v>2850.6</v>
          </cell>
          <cell r="R6329">
            <v>1781.9</v>
          </cell>
          <cell r="S6329">
            <v>1781.9</v>
          </cell>
          <cell r="T6329">
            <v>118</v>
          </cell>
        </row>
        <row r="6330">
          <cell r="C6330" t="str">
            <v>город Пермь</v>
          </cell>
          <cell r="D6330" t="str">
            <v>г. Пермь, ул. Луначарского, д. 90</v>
          </cell>
          <cell r="E6330" t="b">
            <v>1</v>
          </cell>
          <cell r="F6330">
            <v>1972</v>
          </cell>
          <cell r="H6330" t="str">
            <v>Кирпич</v>
          </cell>
          <cell r="L6330">
            <v>9</v>
          </cell>
          <cell r="M6330">
            <v>6</v>
          </cell>
          <cell r="N6330">
            <v>6</v>
          </cell>
          <cell r="O6330">
            <v>6</v>
          </cell>
          <cell r="Q6330">
            <v>15530.4</v>
          </cell>
          <cell r="R6330">
            <v>14591.6</v>
          </cell>
          <cell r="S6330">
            <v>14591.6</v>
          </cell>
          <cell r="T6330">
            <v>972</v>
          </cell>
        </row>
        <row r="6331">
          <cell r="C6331" t="str">
            <v>город Пермь</v>
          </cell>
          <cell r="D6331" t="str">
            <v>г. Пермь, ул. Луначарского, д. 94</v>
          </cell>
          <cell r="E6331" t="b">
            <v>1</v>
          </cell>
          <cell r="F6331">
            <v>1975</v>
          </cell>
          <cell r="H6331" t="str">
            <v>Панель</v>
          </cell>
          <cell r="L6331">
            <v>9</v>
          </cell>
          <cell r="M6331">
            <v>6</v>
          </cell>
          <cell r="N6331">
            <v>6</v>
          </cell>
          <cell r="O6331">
            <v>6</v>
          </cell>
          <cell r="Q6331">
            <v>12747.7</v>
          </cell>
          <cell r="R6331">
            <v>11316.8</v>
          </cell>
          <cell r="S6331">
            <v>10385.43</v>
          </cell>
          <cell r="T6331">
            <v>472</v>
          </cell>
        </row>
        <row r="6332">
          <cell r="C6332" t="str">
            <v>город Пермь</v>
          </cell>
          <cell r="D6332" t="str">
            <v>г. Пермь, ул. Луначарского, д. 96</v>
          </cell>
          <cell r="E6332" t="b">
            <v>1</v>
          </cell>
          <cell r="F6332">
            <v>1977</v>
          </cell>
          <cell r="I6332" t="str">
            <v>плоская</v>
          </cell>
          <cell r="K6332" t="str">
            <v>не имеется</v>
          </cell>
          <cell r="L6332">
            <v>9</v>
          </cell>
          <cell r="M6332">
            <v>6</v>
          </cell>
          <cell r="N6332">
            <v>3</v>
          </cell>
          <cell r="Q6332">
            <v>6986.4</v>
          </cell>
          <cell r="R6332">
            <v>860</v>
          </cell>
          <cell r="S6332">
            <v>5281.3</v>
          </cell>
          <cell r="T6332">
            <v>96</v>
          </cell>
        </row>
        <row r="6333">
          <cell r="C6333" t="str">
            <v>город Пермь</v>
          </cell>
          <cell r="D6333" t="str">
            <v>г. Пермь, ул. Луначарского, д. 99</v>
          </cell>
          <cell r="E6333" t="b">
            <v>1</v>
          </cell>
          <cell r="F6333">
            <v>2020</v>
          </cell>
          <cell r="H6333" t="str">
            <v>из прочих материалов</v>
          </cell>
          <cell r="I6333" t="str">
            <v>плоская</v>
          </cell>
          <cell r="L6333">
            <v>24</v>
          </cell>
          <cell r="M6333">
            <v>4</v>
          </cell>
          <cell r="N6333">
            <v>4</v>
          </cell>
          <cell r="O6333">
            <v>4</v>
          </cell>
          <cell r="Q6333">
            <v>60758.2</v>
          </cell>
          <cell r="R6333">
            <v>60758.2</v>
          </cell>
          <cell r="S6333">
            <v>32064.5</v>
          </cell>
        </row>
        <row r="6334">
          <cell r="C6334" t="str">
            <v>город Пермь</v>
          </cell>
          <cell r="D6334" t="str">
            <v>г. Пермь, ул. Луначарского, д. 103</v>
          </cell>
          <cell r="E6334" t="b">
            <v>1</v>
          </cell>
          <cell r="F6334">
            <v>2000</v>
          </cell>
          <cell r="I6334" t="str">
            <v>плоская</v>
          </cell>
          <cell r="K6334" t="str">
            <v>имеется</v>
          </cell>
          <cell r="L6334">
            <v>16</v>
          </cell>
          <cell r="M6334">
            <v>1</v>
          </cell>
          <cell r="N6334">
            <v>1</v>
          </cell>
          <cell r="Q6334">
            <v>7701</v>
          </cell>
          <cell r="R6334">
            <v>484.6</v>
          </cell>
          <cell r="S6334">
            <v>6385.3</v>
          </cell>
          <cell r="T6334">
            <v>162</v>
          </cell>
        </row>
        <row r="6335">
          <cell r="C6335" t="str">
            <v>город Пермь</v>
          </cell>
          <cell r="D6335" t="str">
            <v>г. Пермь, ул. Луначарского, д. 105</v>
          </cell>
          <cell r="E6335" t="b">
            <v>1</v>
          </cell>
          <cell r="F6335">
            <v>1999</v>
          </cell>
          <cell r="H6335" t="str">
            <v>Кирпич</v>
          </cell>
          <cell r="L6335">
            <v>11</v>
          </cell>
          <cell r="M6335">
            <v>6</v>
          </cell>
          <cell r="N6335">
            <v>6</v>
          </cell>
          <cell r="O6335">
            <v>6</v>
          </cell>
          <cell r="Q6335">
            <v>16116</v>
          </cell>
          <cell r="R6335">
            <v>14551.1</v>
          </cell>
          <cell r="S6335">
            <v>14064</v>
          </cell>
          <cell r="T6335">
            <v>398</v>
          </cell>
        </row>
        <row r="6336">
          <cell r="C6336" t="str">
            <v>город Пермь</v>
          </cell>
          <cell r="D6336" t="str">
            <v>г. Пермь, ул. Луначарского, д. 128</v>
          </cell>
          <cell r="E6336" t="b">
            <v>1</v>
          </cell>
          <cell r="F6336">
            <v>1967</v>
          </cell>
          <cell r="H6336" t="str">
            <v>кирпич</v>
          </cell>
          <cell r="I6336" t="str">
            <v>плоская</v>
          </cell>
          <cell r="K6336" t="str">
            <v>имеется</v>
          </cell>
          <cell r="L6336">
            <v>5</v>
          </cell>
          <cell r="M6336">
            <v>4</v>
          </cell>
          <cell r="Q6336">
            <v>4323</v>
          </cell>
          <cell r="R6336">
            <v>205.2</v>
          </cell>
          <cell r="S6336">
            <v>2816</v>
          </cell>
          <cell r="T6336">
            <v>104</v>
          </cell>
        </row>
        <row r="6337">
          <cell r="C6337" t="str">
            <v>город Пермь</v>
          </cell>
          <cell r="D6337" t="str">
            <v>г. Пермь, ул. Луначарского, д. 130</v>
          </cell>
          <cell r="E6337" t="b">
            <v>1</v>
          </cell>
          <cell r="F6337">
            <v>1967</v>
          </cell>
          <cell r="I6337" t="str">
            <v>плоская</v>
          </cell>
          <cell r="K6337" t="str">
            <v>имеется</v>
          </cell>
          <cell r="L6337">
            <v>5</v>
          </cell>
          <cell r="M6337">
            <v>4</v>
          </cell>
          <cell r="Q6337">
            <v>3765.2</v>
          </cell>
          <cell r="R6337">
            <v>2942.1</v>
          </cell>
          <cell r="S6337">
            <v>1737.1</v>
          </cell>
          <cell r="T6337">
            <v>118</v>
          </cell>
        </row>
        <row r="6338">
          <cell r="C6338" t="str">
            <v>город Пермь</v>
          </cell>
          <cell r="D6338" t="str">
            <v>г. Пермь, ул. Луначарского, д. 131</v>
          </cell>
          <cell r="E6338" t="b">
            <v>1</v>
          </cell>
          <cell r="F6338">
            <v>1967</v>
          </cell>
          <cell r="I6338" t="str">
            <v>плоская</v>
          </cell>
          <cell r="K6338" t="str">
            <v>имеется</v>
          </cell>
          <cell r="L6338">
            <v>5</v>
          </cell>
          <cell r="M6338">
            <v>4</v>
          </cell>
          <cell r="Q6338">
            <v>3017.8</v>
          </cell>
          <cell r="R6338">
            <v>2977.9</v>
          </cell>
          <cell r="S6338">
            <v>2977.9</v>
          </cell>
          <cell r="T6338">
            <v>98</v>
          </cell>
        </row>
        <row r="6339">
          <cell r="C6339" t="str">
            <v>город Пермь</v>
          </cell>
          <cell r="D6339" t="str">
            <v>г. Пермь, ул. Луначарского, д. 132</v>
          </cell>
          <cell r="E6339" t="b">
            <v>1</v>
          </cell>
          <cell r="F6339">
            <v>1967</v>
          </cell>
          <cell r="I6339" t="str">
            <v>плоская</v>
          </cell>
          <cell r="K6339" t="str">
            <v>имеется</v>
          </cell>
          <cell r="L6339">
            <v>5</v>
          </cell>
          <cell r="M6339">
            <v>4</v>
          </cell>
          <cell r="Q6339">
            <v>3903.1</v>
          </cell>
          <cell r="R6339">
            <v>3450</v>
          </cell>
          <cell r="S6339">
            <v>2870.9</v>
          </cell>
        </row>
        <row r="6340">
          <cell r="C6340" t="str">
            <v>город Пермь</v>
          </cell>
          <cell r="D6340" t="str">
            <v>г. Пермь, ул. Луначарского, д. 133</v>
          </cell>
          <cell r="E6340" t="b">
            <v>1</v>
          </cell>
          <cell r="F6340">
            <v>1968</v>
          </cell>
          <cell r="I6340" t="str">
            <v>плоская</v>
          </cell>
          <cell r="K6340" t="str">
            <v>имеется</v>
          </cell>
          <cell r="L6340">
            <v>5</v>
          </cell>
          <cell r="M6340">
            <v>4</v>
          </cell>
          <cell r="Q6340">
            <v>3129.6</v>
          </cell>
          <cell r="R6340">
            <v>2990.1</v>
          </cell>
          <cell r="S6340">
            <v>2651</v>
          </cell>
          <cell r="T6340">
            <v>98</v>
          </cell>
        </row>
        <row r="6341">
          <cell r="C6341" t="str">
            <v>город Пермь</v>
          </cell>
          <cell r="D6341" t="str">
            <v>г. Пермь, ул. Луначарского, д. 134</v>
          </cell>
          <cell r="E6341" t="b">
            <v>1</v>
          </cell>
          <cell r="F6341">
            <v>1968</v>
          </cell>
          <cell r="I6341" t="str">
            <v>плоская</v>
          </cell>
          <cell r="K6341" t="str">
            <v>имеется</v>
          </cell>
          <cell r="L6341">
            <v>5</v>
          </cell>
          <cell r="M6341">
            <v>4</v>
          </cell>
          <cell r="Q6341">
            <v>3910.6</v>
          </cell>
          <cell r="R6341">
            <v>2952.1</v>
          </cell>
          <cell r="S6341">
            <v>2894.5</v>
          </cell>
        </row>
        <row r="6342">
          <cell r="C6342" t="str">
            <v>город Пермь</v>
          </cell>
          <cell r="D6342" t="str">
            <v>г. Пермь, ул. Луначарского, д. 135</v>
          </cell>
          <cell r="E6342" t="b">
            <v>1</v>
          </cell>
          <cell r="F6342">
            <v>1968</v>
          </cell>
          <cell r="I6342" t="str">
            <v>плоская</v>
          </cell>
          <cell r="K6342" t="str">
            <v>имеется</v>
          </cell>
          <cell r="L6342">
            <v>5</v>
          </cell>
          <cell r="M6342">
            <v>4</v>
          </cell>
          <cell r="Q6342">
            <v>3528.1</v>
          </cell>
          <cell r="R6342">
            <v>3137.4</v>
          </cell>
          <cell r="S6342">
            <v>2657.2</v>
          </cell>
        </row>
        <row r="6343">
          <cell r="C6343" t="str">
            <v>город Пермь</v>
          </cell>
          <cell r="D6343" t="str">
            <v>г. Пермь, ул. Луначарского, д. 26А</v>
          </cell>
          <cell r="E6343" t="b">
            <v>1</v>
          </cell>
          <cell r="F6343">
            <v>1949</v>
          </cell>
          <cell r="H6343" t="str">
            <v>Крупные блоки</v>
          </cell>
          <cell r="L6343">
            <v>4</v>
          </cell>
          <cell r="M6343">
            <v>2</v>
          </cell>
          <cell r="Q6343">
            <v>2007.2</v>
          </cell>
          <cell r="R6343">
            <v>1685.4</v>
          </cell>
          <cell r="S6343">
            <v>1650.34</v>
          </cell>
          <cell r="T6343">
            <v>51</v>
          </cell>
        </row>
        <row r="6344">
          <cell r="C6344" t="str">
            <v>город Пермь</v>
          </cell>
          <cell r="D6344" t="str">
            <v>г. Пермь, ул. Луначарского, д. 32А</v>
          </cell>
          <cell r="E6344" t="b">
            <v>1</v>
          </cell>
          <cell r="F6344">
            <v>2016</v>
          </cell>
          <cell r="H6344" t="str">
            <v>монолит</v>
          </cell>
          <cell r="I6344" t="str">
            <v>скатная</v>
          </cell>
          <cell r="J6344" t="str">
            <v>ГАЗ</v>
          </cell>
          <cell r="L6344">
            <v>18</v>
          </cell>
          <cell r="M6344">
            <v>1</v>
          </cell>
          <cell r="N6344">
            <v>4</v>
          </cell>
          <cell r="O6344">
            <v>2</v>
          </cell>
          <cell r="P6344">
            <v>2</v>
          </cell>
          <cell r="Q6344">
            <v>8882</v>
          </cell>
          <cell r="R6344">
            <v>5519.6</v>
          </cell>
          <cell r="S6344">
            <v>4470.3999999999996</v>
          </cell>
        </row>
        <row r="6345">
          <cell r="C6345" t="str">
            <v>город Пермь</v>
          </cell>
          <cell r="D6345" t="str">
            <v>г. Пермь, ул. Луначарского, д. 51А</v>
          </cell>
          <cell r="E6345" t="b">
            <v>1</v>
          </cell>
          <cell r="F6345">
            <v>1994</v>
          </cell>
          <cell r="H6345" t="str">
            <v>Кирпич</v>
          </cell>
          <cell r="I6345" t="str">
            <v>плоская</v>
          </cell>
          <cell r="K6345" t="str">
            <v>не имеется</v>
          </cell>
          <cell r="L6345">
            <v>10</v>
          </cell>
          <cell r="M6345">
            <v>2</v>
          </cell>
          <cell r="N6345">
            <v>2</v>
          </cell>
          <cell r="O6345">
            <v>2</v>
          </cell>
          <cell r="Q6345">
            <v>5206.5</v>
          </cell>
          <cell r="R6345">
            <v>4310.5</v>
          </cell>
          <cell r="S6345">
            <v>4310.5</v>
          </cell>
        </row>
        <row r="6346">
          <cell r="C6346" t="str">
            <v>город Пермь</v>
          </cell>
          <cell r="D6346" t="str">
            <v>г. Пермь, ул. Луначарского, д. 62Б</v>
          </cell>
          <cell r="E6346" t="b">
            <v>1</v>
          </cell>
          <cell r="F6346">
            <v>1960</v>
          </cell>
          <cell r="H6346" t="str">
            <v>Кирпич</v>
          </cell>
          <cell r="L6346">
            <v>5</v>
          </cell>
          <cell r="M6346">
            <v>4</v>
          </cell>
          <cell r="Q6346">
            <v>4428.1000000000004</v>
          </cell>
          <cell r="R6346">
            <v>3854.1</v>
          </cell>
          <cell r="S6346">
            <v>2919.1</v>
          </cell>
          <cell r="T6346">
            <v>116</v>
          </cell>
        </row>
        <row r="6347">
          <cell r="C6347" t="str">
            <v>город Пермь</v>
          </cell>
          <cell r="D6347" t="str">
            <v>г. Пермь, ул. Луначарского, д. 70/72</v>
          </cell>
          <cell r="E6347" t="b">
            <v>1</v>
          </cell>
          <cell r="F6347">
            <v>1959</v>
          </cell>
          <cell r="H6347" t="str">
            <v>Кирпич</v>
          </cell>
          <cell r="L6347">
            <v>5</v>
          </cell>
          <cell r="M6347">
            <v>2</v>
          </cell>
          <cell r="Q6347">
            <v>1870.6</v>
          </cell>
          <cell r="R6347">
            <v>1588.4</v>
          </cell>
          <cell r="S6347">
            <v>1481.18</v>
          </cell>
          <cell r="T6347">
            <v>73</v>
          </cell>
        </row>
        <row r="6348">
          <cell r="C6348" t="str">
            <v>город Пермь</v>
          </cell>
          <cell r="D6348" t="str">
            <v>г. Пермь, ул. Луначарского, д. 95А</v>
          </cell>
          <cell r="E6348" t="b">
            <v>1</v>
          </cell>
          <cell r="F6348">
            <v>1959</v>
          </cell>
          <cell r="H6348" t="str">
            <v>Кирпич</v>
          </cell>
          <cell r="L6348">
            <v>5</v>
          </cell>
          <cell r="M6348">
            <v>3</v>
          </cell>
          <cell r="Q6348">
            <v>2393.9</v>
          </cell>
          <cell r="R6348">
            <v>2353.8000000000002</v>
          </cell>
          <cell r="S6348">
            <v>2353.8000000000002</v>
          </cell>
          <cell r="T6348">
            <v>82</v>
          </cell>
        </row>
        <row r="6349">
          <cell r="C6349" t="str">
            <v>город Пермь</v>
          </cell>
          <cell r="D6349" t="str">
            <v>г. Пермь, ул. Луначарского, д. 97А</v>
          </cell>
          <cell r="E6349" t="b">
            <v>1</v>
          </cell>
          <cell r="F6349">
            <v>1952</v>
          </cell>
          <cell r="H6349" t="str">
            <v>Крупные блоки</v>
          </cell>
          <cell r="L6349">
            <v>3</v>
          </cell>
          <cell r="M6349">
            <v>1</v>
          </cell>
          <cell r="Q6349">
            <v>692.7</v>
          </cell>
          <cell r="R6349">
            <v>515.6</v>
          </cell>
          <cell r="S6349">
            <v>392.37</v>
          </cell>
          <cell r="T6349">
            <v>14</v>
          </cell>
        </row>
        <row r="6350">
          <cell r="C6350" t="str">
            <v>город Пермь</v>
          </cell>
          <cell r="D6350" t="str">
            <v>г. Пермь, ул. Луньевская, д. 4</v>
          </cell>
          <cell r="E6350" t="b">
            <v>1</v>
          </cell>
          <cell r="F6350">
            <v>2022</v>
          </cell>
          <cell r="H6350" t="str">
            <v>монолит</v>
          </cell>
          <cell r="I6350" t="str">
            <v>плоская</v>
          </cell>
          <cell r="J6350" t="str">
            <v>ГАЗ</v>
          </cell>
          <cell r="L6350">
            <v>25</v>
          </cell>
          <cell r="M6350">
            <v>1</v>
          </cell>
          <cell r="N6350">
            <v>3</v>
          </cell>
          <cell r="O6350">
            <v>3</v>
          </cell>
          <cell r="Q6350">
            <v>10582.2</v>
          </cell>
          <cell r="R6350">
            <v>10582.2</v>
          </cell>
          <cell r="S6350">
            <v>9892.6</v>
          </cell>
        </row>
        <row r="6351">
          <cell r="C6351" t="str">
            <v>город Пермь</v>
          </cell>
          <cell r="D6351" t="str">
            <v>г. Пермь, ул. Луньевская, д. 5</v>
          </cell>
          <cell r="E6351" t="b">
            <v>1</v>
          </cell>
          <cell r="F6351">
            <v>2018</v>
          </cell>
          <cell r="H6351" t="str">
            <v>кирпич</v>
          </cell>
          <cell r="I6351" t="str">
            <v>плоская</v>
          </cell>
          <cell r="J6351" t="str">
            <v>ГАЗ</v>
          </cell>
          <cell r="K6351" t="str">
            <v>имеется</v>
          </cell>
          <cell r="L6351">
            <v>17</v>
          </cell>
          <cell r="M6351">
            <v>1</v>
          </cell>
          <cell r="N6351">
            <v>2</v>
          </cell>
          <cell r="O6351">
            <v>2</v>
          </cell>
          <cell r="Q6351">
            <v>7497.6</v>
          </cell>
          <cell r="R6351">
            <v>5793.7</v>
          </cell>
          <cell r="S6351">
            <v>1703.9</v>
          </cell>
        </row>
        <row r="6352">
          <cell r="C6352" t="str">
            <v>город Пермь</v>
          </cell>
          <cell r="D6352" t="str">
            <v>г. Пермь, ул. Льва Толстого, д. 2</v>
          </cell>
          <cell r="E6352" t="b">
            <v>1</v>
          </cell>
          <cell r="F6352">
            <v>2012</v>
          </cell>
          <cell r="H6352" t="str">
            <v>Панель</v>
          </cell>
          <cell r="L6352">
            <v>9</v>
          </cell>
          <cell r="M6352">
            <v>1</v>
          </cell>
          <cell r="N6352">
            <v>1</v>
          </cell>
          <cell r="O6352">
            <v>1</v>
          </cell>
          <cell r="Q6352">
            <v>3514.5</v>
          </cell>
          <cell r="R6352">
            <v>2419.4499999999998</v>
          </cell>
          <cell r="S6352">
            <v>2419.4499999999998</v>
          </cell>
          <cell r="T6352">
            <v>88</v>
          </cell>
        </row>
        <row r="6353">
          <cell r="C6353" t="str">
            <v>город Пермь</v>
          </cell>
          <cell r="D6353" t="str">
            <v>г. Пермь, ул. Льва Толстого, д. 10</v>
          </cell>
          <cell r="E6353" t="b">
            <v>1</v>
          </cell>
          <cell r="F6353">
            <v>1991</v>
          </cell>
          <cell r="H6353" t="str">
            <v>Панель</v>
          </cell>
          <cell r="L6353">
            <v>10</v>
          </cell>
          <cell r="M6353">
            <v>6</v>
          </cell>
          <cell r="N6353">
            <v>6</v>
          </cell>
          <cell r="O6353">
            <v>6</v>
          </cell>
          <cell r="Q6353">
            <v>16397.099999999999</v>
          </cell>
          <cell r="R6353">
            <v>14132.5</v>
          </cell>
          <cell r="S6353">
            <v>14132.5</v>
          </cell>
          <cell r="T6353">
            <v>603</v>
          </cell>
        </row>
        <row r="6354">
          <cell r="C6354" t="str">
            <v>город Пермь</v>
          </cell>
          <cell r="D6354" t="str">
            <v>г. Пермь, ул. Льва Толстого, д. 17</v>
          </cell>
          <cell r="E6354" t="b">
            <v>1</v>
          </cell>
          <cell r="F6354">
            <v>1973</v>
          </cell>
          <cell r="H6354" t="str">
            <v>Кирпич</v>
          </cell>
          <cell r="L6354">
            <v>5</v>
          </cell>
          <cell r="M6354">
            <v>4</v>
          </cell>
          <cell r="Q6354">
            <v>4635.1000000000004</v>
          </cell>
          <cell r="R6354">
            <v>3380.5</v>
          </cell>
          <cell r="S6354">
            <v>3380.5</v>
          </cell>
          <cell r="T6354">
            <v>199</v>
          </cell>
        </row>
        <row r="6355">
          <cell r="C6355" t="str">
            <v>город Пермь</v>
          </cell>
          <cell r="D6355" t="str">
            <v>г. Пермь, ул. Льва Толстого, д. 25</v>
          </cell>
          <cell r="E6355" t="b">
            <v>1</v>
          </cell>
          <cell r="F6355">
            <v>1986</v>
          </cell>
          <cell r="H6355" t="str">
            <v>Кирпич</v>
          </cell>
          <cell r="L6355">
            <v>9</v>
          </cell>
          <cell r="M6355">
            <v>1</v>
          </cell>
          <cell r="N6355">
            <v>1</v>
          </cell>
          <cell r="O6355">
            <v>1</v>
          </cell>
          <cell r="Q6355">
            <v>3963.1</v>
          </cell>
          <cell r="R6355">
            <v>2775.3</v>
          </cell>
          <cell r="S6355">
            <v>2740.3</v>
          </cell>
          <cell r="T6355">
            <v>113</v>
          </cell>
        </row>
        <row r="6356">
          <cell r="C6356" t="str">
            <v>город Пермь</v>
          </cell>
          <cell r="D6356" t="str">
            <v>г. Пермь, ул. Льва Толстого, д. 33</v>
          </cell>
          <cell r="E6356" t="b">
            <v>1</v>
          </cell>
          <cell r="F6356">
            <v>1972</v>
          </cell>
          <cell r="H6356" t="str">
            <v>Панель</v>
          </cell>
          <cell r="L6356">
            <v>5</v>
          </cell>
          <cell r="M6356">
            <v>6</v>
          </cell>
          <cell r="Q6356">
            <v>6070.31</v>
          </cell>
          <cell r="R6356">
            <v>4631.5</v>
          </cell>
          <cell r="S6356">
            <v>4415.7</v>
          </cell>
          <cell r="T6356">
            <v>232</v>
          </cell>
        </row>
        <row r="6357">
          <cell r="C6357" t="str">
            <v>город Пермь</v>
          </cell>
          <cell r="D6357" t="str">
            <v>г. Пермь, ул. Льва Толстого, д. 25А</v>
          </cell>
          <cell r="E6357" t="b">
            <v>1</v>
          </cell>
          <cell r="F6357">
            <v>1960</v>
          </cell>
          <cell r="H6357" t="str">
            <v>Кирпич</v>
          </cell>
          <cell r="L6357">
            <v>3</v>
          </cell>
          <cell r="M6357">
            <v>2</v>
          </cell>
          <cell r="Q6357">
            <v>972.6</v>
          </cell>
          <cell r="R6357">
            <v>969.8</v>
          </cell>
          <cell r="S6357">
            <v>929.46</v>
          </cell>
          <cell r="T6357">
            <v>45</v>
          </cell>
        </row>
        <row r="6358">
          <cell r="C6358" t="str">
            <v>город Пермь</v>
          </cell>
          <cell r="D6358" t="str">
            <v>г. Пермь, ул. Льва Шатрова, д. 1</v>
          </cell>
          <cell r="E6358" t="b">
            <v>1</v>
          </cell>
          <cell r="F6358">
            <v>1963</v>
          </cell>
          <cell r="H6358" t="str">
            <v>Кирпич</v>
          </cell>
          <cell r="L6358">
            <v>5</v>
          </cell>
          <cell r="M6358">
            <v>3</v>
          </cell>
          <cell r="Q6358">
            <v>2966.9</v>
          </cell>
          <cell r="R6358">
            <v>2966.9</v>
          </cell>
          <cell r="S6358">
            <v>2966.9</v>
          </cell>
          <cell r="T6358">
            <v>183</v>
          </cell>
        </row>
        <row r="6359">
          <cell r="C6359" t="str">
            <v>город Пермь</v>
          </cell>
          <cell r="D6359" t="str">
            <v>г. Пермь, ул. Льва Шатрова, д. 2</v>
          </cell>
          <cell r="E6359" t="b">
            <v>1</v>
          </cell>
          <cell r="F6359">
            <v>1963</v>
          </cell>
          <cell r="H6359" t="str">
            <v>Кирпич</v>
          </cell>
          <cell r="L6359">
            <v>5</v>
          </cell>
          <cell r="M6359">
            <v>4</v>
          </cell>
          <cell r="Q6359">
            <v>3199.4</v>
          </cell>
          <cell r="R6359">
            <v>3173.3</v>
          </cell>
          <cell r="S6359">
            <v>2573.5</v>
          </cell>
          <cell r="T6359">
            <v>118</v>
          </cell>
        </row>
        <row r="6360">
          <cell r="C6360" t="str">
            <v>город Пермь</v>
          </cell>
          <cell r="D6360" t="str">
            <v>г. Пермь, ул. Льва Шатрова, д. 4</v>
          </cell>
          <cell r="E6360" t="b">
            <v>1</v>
          </cell>
          <cell r="F6360">
            <v>1961</v>
          </cell>
          <cell r="H6360" t="str">
            <v>Кирпич</v>
          </cell>
          <cell r="L6360">
            <v>5</v>
          </cell>
          <cell r="M6360">
            <v>4</v>
          </cell>
          <cell r="Q6360">
            <v>3206.3</v>
          </cell>
          <cell r="R6360">
            <v>3177.6000000000004</v>
          </cell>
          <cell r="S6360">
            <v>3132.3</v>
          </cell>
          <cell r="T6360">
            <v>167</v>
          </cell>
        </row>
        <row r="6361">
          <cell r="C6361" t="str">
            <v>город Пермь</v>
          </cell>
          <cell r="D6361" t="str">
            <v>г. Пермь, ул. Льва Шатрова, д. 6</v>
          </cell>
          <cell r="E6361" t="b">
            <v>1</v>
          </cell>
          <cell r="F6361">
            <v>1962</v>
          </cell>
          <cell r="H6361" t="str">
            <v>Кирпич</v>
          </cell>
          <cell r="L6361">
            <v>5</v>
          </cell>
          <cell r="M6361">
            <v>2</v>
          </cell>
          <cell r="Q6361">
            <v>1585.6</v>
          </cell>
          <cell r="R6361">
            <v>1585.6000000000001</v>
          </cell>
          <cell r="S6361">
            <v>1441.2</v>
          </cell>
          <cell r="T6361">
            <v>73</v>
          </cell>
        </row>
        <row r="6362">
          <cell r="C6362" t="str">
            <v>город Пермь</v>
          </cell>
          <cell r="D6362" t="str">
            <v>г. Пермь, ул. Льва Шатрова, д. 7</v>
          </cell>
          <cell r="E6362" t="b">
            <v>1</v>
          </cell>
          <cell r="F6362">
            <v>1963</v>
          </cell>
          <cell r="H6362" t="str">
            <v>Кирпич</v>
          </cell>
          <cell r="L6362">
            <v>5</v>
          </cell>
          <cell r="M6362">
            <v>4</v>
          </cell>
          <cell r="Q6362">
            <v>3174.2</v>
          </cell>
          <cell r="R6362">
            <v>3174.2</v>
          </cell>
          <cell r="S6362">
            <v>3101.6</v>
          </cell>
          <cell r="T6362">
            <v>160</v>
          </cell>
        </row>
        <row r="6363">
          <cell r="C6363" t="str">
            <v>город Пермь</v>
          </cell>
          <cell r="D6363" t="str">
            <v>г. Пермь, ул. Льва Шатрова, д. 8</v>
          </cell>
          <cell r="E6363" t="b">
            <v>1</v>
          </cell>
          <cell r="F6363">
            <v>1960</v>
          </cell>
          <cell r="H6363" t="str">
            <v>Кирпич</v>
          </cell>
          <cell r="L6363">
            <v>4</v>
          </cell>
          <cell r="M6363">
            <v>4</v>
          </cell>
          <cell r="Q6363">
            <v>2778.87</v>
          </cell>
          <cell r="R6363">
            <v>2531.6999999999998</v>
          </cell>
          <cell r="S6363">
            <v>2253.21</v>
          </cell>
          <cell r="T6363">
            <v>128</v>
          </cell>
        </row>
        <row r="6364">
          <cell r="C6364" t="str">
            <v>город Пермь</v>
          </cell>
          <cell r="D6364" t="str">
            <v>г. Пермь, ул. Льва Шатрова, д. 9</v>
          </cell>
          <cell r="E6364" t="b">
            <v>1</v>
          </cell>
          <cell r="F6364">
            <v>1962</v>
          </cell>
          <cell r="H6364" t="str">
            <v>Кирпич</v>
          </cell>
          <cell r="L6364">
            <v>5</v>
          </cell>
          <cell r="M6364">
            <v>2</v>
          </cell>
          <cell r="Q6364">
            <v>1687.1</v>
          </cell>
          <cell r="R6364">
            <v>1571</v>
          </cell>
          <cell r="S6364">
            <v>1312.1</v>
          </cell>
          <cell r="T6364">
            <v>65</v>
          </cell>
        </row>
        <row r="6365">
          <cell r="C6365" t="str">
            <v>город Пермь</v>
          </cell>
          <cell r="D6365" t="str">
            <v>г. Пермь, ул. Льва Шатрова, д. 10</v>
          </cell>
          <cell r="E6365" t="b">
            <v>1</v>
          </cell>
          <cell r="F6365">
            <v>1960</v>
          </cell>
          <cell r="H6365" t="str">
            <v>Кирпич</v>
          </cell>
          <cell r="L6365">
            <v>4</v>
          </cell>
          <cell r="M6365">
            <v>4</v>
          </cell>
          <cell r="Q6365">
            <v>2577.6</v>
          </cell>
          <cell r="R6365">
            <v>2577.6</v>
          </cell>
          <cell r="S6365">
            <v>2577.6</v>
          </cell>
          <cell r="T6365">
            <v>112</v>
          </cell>
        </row>
        <row r="6366">
          <cell r="C6366" t="str">
            <v>город Пермь</v>
          </cell>
          <cell r="D6366" t="str">
            <v>г. Пермь, ул. Льва Шатрова, д. 11</v>
          </cell>
          <cell r="E6366" t="b">
            <v>1</v>
          </cell>
          <cell r="F6366">
            <v>1963</v>
          </cell>
          <cell r="H6366" t="str">
            <v>Кирпич</v>
          </cell>
          <cell r="L6366">
            <v>5</v>
          </cell>
          <cell r="M6366">
            <v>4</v>
          </cell>
          <cell r="Q6366">
            <v>3248.4</v>
          </cell>
          <cell r="R6366">
            <v>3178.4</v>
          </cell>
          <cell r="S6366">
            <v>3178.4</v>
          </cell>
          <cell r="T6366">
            <v>143</v>
          </cell>
        </row>
        <row r="6367">
          <cell r="C6367" t="str">
            <v>город Пермь</v>
          </cell>
          <cell r="D6367" t="str">
            <v>г. Пермь, ул. Льва Шатрова, д. 12</v>
          </cell>
          <cell r="E6367" t="b">
            <v>1</v>
          </cell>
          <cell r="F6367">
            <v>1960</v>
          </cell>
          <cell r="H6367" t="str">
            <v>Кирпич</v>
          </cell>
          <cell r="L6367">
            <v>4</v>
          </cell>
          <cell r="M6367">
            <v>4</v>
          </cell>
          <cell r="Q6367">
            <v>2597.5</v>
          </cell>
          <cell r="R6367">
            <v>2597.5</v>
          </cell>
          <cell r="S6367">
            <v>2597.5</v>
          </cell>
          <cell r="T6367">
            <v>123</v>
          </cell>
        </row>
        <row r="6368">
          <cell r="C6368" t="str">
            <v>город Пермь</v>
          </cell>
          <cell r="D6368" t="str">
            <v>г. Пермь, ул. Льва Шатрова, д. 13</v>
          </cell>
          <cell r="E6368" t="b">
            <v>1</v>
          </cell>
          <cell r="F6368">
            <v>1962</v>
          </cell>
          <cell r="H6368" t="str">
            <v>Кирпич</v>
          </cell>
          <cell r="L6368">
            <v>5</v>
          </cell>
          <cell r="M6368">
            <v>2</v>
          </cell>
          <cell r="Q6368">
            <v>1906.9</v>
          </cell>
          <cell r="R6368">
            <v>1906.9</v>
          </cell>
          <cell r="S6368">
            <v>1906.9</v>
          </cell>
          <cell r="T6368">
            <v>93</v>
          </cell>
        </row>
        <row r="6369">
          <cell r="C6369" t="str">
            <v>город Пермь</v>
          </cell>
          <cell r="D6369" t="str">
            <v>г. Пермь, ул. Льва Шатрова, д. 14</v>
          </cell>
          <cell r="E6369" t="b">
            <v>1</v>
          </cell>
          <cell r="F6369">
            <v>1960</v>
          </cell>
          <cell r="H6369" t="str">
            <v>Кирпич</v>
          </cell>
          <cell r="L6369">
            <v>4</v>
          </cell>
          <cell r="M6369">
            <v>4</v>
          </cell>
          <cell r="Q6369">
            <v>2784.6</v>
          </cell>
          <cell r="R6369">
            <v>2551.5</v>
          </cell>
          <cell r="S6369">
            <v>2551.5</v>
          </cell>
          <cell r="T6369">
            <v>131</v>
          </cell>
        </row>
        <row r="6370">
          <cell r="C6370" t="str">
            <v>город Пермь</v>
          </cell>
          <cell r="D6370" t="str">
            <v>г. Пермь, ул. Льва Шатрова, д. 15</v>
          </cell>
          <cell r="E6370" t="b">
            <v>1</v>
          </cell>
          <cell r="F6370">
            <v>1962</v>
          </cell>
          <cell r="H6370" t="str">
            <v>Кирпич</v>
          </cell>
          <cell r="L6370">
            <v>5</v>
          </cell>
          <cell r="M6370">
            <v>4</v>
          </cell>
          <cell r="Q6370">
            <v>3232</v>
          </cell>
          <cell r="R6370">
            <v>3232</v>
          </cell>
          <cell r="S6370">
            <v>3232</v>
          </cell>
          <cell r="T6370">
            <v>148</v>
          </cell>
        </row>
        <row r="6371">
          <cell r="C6371" t="str">
            <v>город Пермь</v>
          </cell>
          <cell r="D6371" t="str">
            <v>г. Пермь, ул. Льва Шатрова, д. 17</v>
          </cell>
          <cell r="E6371" t="b">
            <v>1</v>
          </cell>
          <cell r="F6371">
            <v>1962</v>
          </cell>
          <cell r="H6371" t="str">
            <v>Кирпич</v>
          </cell>
          <cell r="L6371">
            <v>5</v>
          </cell>
          <cell r="M6371">
            <v>2</v>
          </cell>
          <cell r="Q6371">
            <v>1917.7</v>
          </cell>
          <cell r="R6371">
            <v>1601.9</v>
          </cell>
          <cell r="S6371">
            <v>1601.9</v>
          </cell>
          <cell r="T6371">
            <v>75</v>
          </cell>
        </row>
        <row r="6372">
          <cell r="C6372" t="str">
            <v>город Пермь</v>
          </cell>
          <cell r="D6372" t="str">
            <v>г. Пермь, ул. Льва Шатрова, д. 18</v>
          </cell>
          <cell r="E6372" t="b">
            <v>1</v>
          </cell>
          <cell r="F6372">
            <v>1964</v>
          </cell>
          <cell r="H6372" t="str">
            <v>Кирпич</v>
          </cell>
          <cell r="L6372">
            <v>5</v>
          </cell>
          <cell r="M6372">
            <v>6</v>
          </cell>
          <cell r="Q6372">
            <v>4891.3</v>
          </cell>
          <cell r="R6372">
            <v>4891.3</v>
          </cell>
          <cell r="S6372">
            <v>4891.3</v>
          </cell>
          <cell r="T6372">
            <v>260</v>
          </cell>
        </row>
        <row r="6373">
          <cell r="C6373" t="str">
            <v>город Пермь</v>
          </cell>
          <cell r="D6373" t="str">
            <v>г. Пермь, ул. Льва Шатрова, д. 20</v>
          </cell>
          <cell r="E6373" t="b">
            <v>1</v>
          </cell>
          <cell r="F6373">
            <v>1965</v>
          </cell>
          <cell r="H6373" t="str">
            <v>Кирпич</v>
          </cell>
          <cell r="L6373">
            <v>5</v>
          </cell>
          <cell r="M6373">
            <v>6</v>
          </cell>
          <cell r="Q6373">
            <v>4880.5</v>
          </cell>
          <cell r="R6373">
            <v>4700.25</v>
          </cell>
          <cell r="S6373">
            <v>4700.25</v>
          </cell>
          <cell r="T6373">
            <v>132</v>
          </cell>
        </row>
        <row r="6374">
          <cell r="C6374" t="str">
            <v>город Пермь</v>
          </cell>
          <cell r="D6374" t="str">
            <v>г. Пермь, ул. Льва Шатрова, д. 22</v>
          </cell>
          <cell r="E6374" t="b">
            <v>1</v>
          </cell>
          <cell r="F6374">
            <v>1965</v>
          </cell>
          <cell r="H6374" t="str">
            <v>Кирпич</v>
          </cell>
          <cell r="L6374">
            <v>5</v>
          </cell>
          <cell r="M6374">
            <v>6</v>
          </cell>
          <cell r="Q6374">
            <v>4870.1000000000004</v>
          </cell>
          <cell r="R6374">
            <v>4870.1000000000004</v>
          </cell>
          <cell r="S6374">
            <v>4870.1000000000004</v>
          </cell>
          <cell r="T6374">
            <v>231</v>
          </cell>
        </row>
        <row r="6375">
          <cell r="C6375" t="str">
            <v>город Пермь</v>
          </cell>
          <cell r="D6375" t="str">
            <v>г. Пермь, ул. Льва Шатрова, д. 24</v>
          </cell>
          <cell r="E6375" t="b">
            <v>1</v>
          </cell>
          <cell r="F6375">
            <v>1965</v>
          </cell>
          <cell r="H6375" t="str">
            <v>Кирпич</v>
          </cell>
          <cell r="L6375">
            <v>5</v>
          </cell>
          <cell r="M6375">
            <v>4</v>
          </cell>
          <cell r="Q6375">
            <v>3239.7</v>
          </cell>
          <cell r="R6375">
            <v>3239.7</v>
          </cell>
          <cell r="S6375">
            <v>3239.7</v>
          </cell>
          <cell r="T6375">
            <v>156</v>
          </cell>
        </row>
        <row r="6376">
          <cell r="C6376" t="str">
            <v>город Пермь</v>
          </cell>
          <cell r="D6376" t="str">
            <v>г. Пермь, ул. Льва Шатрова, д. 26</v>
          </cell>
          <cell r="E6376" t="b">
            <v>1</v>
          </cell>
          <cell r="F6376">
            <v>1967</v>
          </cell>
          <cell r="H6376" t="str">
            <v>Кирпич</v>
          </cell>
          <cell r="L6376">
            <v>5</v>
          </cell>
          <cell r="M6376">
            <v>4</v>
          </cell>
          <cell r="Q6376">
            <v>3971.9</v>
          </cell>
          <cell r="R6376">
            <v>3401.9</v>
          </cell>
          <cell r="S6376">
            <v>2576</v>
          </cell>
          <cell r="T6376">
            <v>131</v>
          </cell>
        </row>
        <row r="6377">
          <cell r="C6377" t="str">
            <v>город Пермь</v>
          </cell>
          <cell r="D6377" t="str">
            <v>г. Пермь, ул. Льва Шатрова, д. 27</v>
          </cell>
          <cell r="E6377" t="b">
            <v>1</v>
          </cell>
          <cell r="F6377">
            <v>1966</v>
          </cell>
          <cell r="H6377" t="str">
            <v>Кирпич</v>
          </cell>
          <cell r="L6377">
            <v>5</v>
          </cell>
          <cell r="M6377">
            <v>6</v>
          </cell>
          <cell r="Q6377">
            <v>4802.8</v>
          </cell>
          <cell r="R6377">
            <v>4802.8</v>
          </cell>
          <cell r="S6377">
            <v>4802.8</v>
          </cell>
          <cell r="T6377">
            <v>224</v>
          </cell>
        </row>
        <row r="6378">
          <cell r="C6378" t="str">
            <v>город Пермь</v>
          </cell>
          <cell r="D6378" t="str">
            <v>г. Пермь, ул. Льва Шатрова, д. 28</v>
          </cell>
          <cell r="E6378" t="b">
            <v>1</v>
          </cell>
          <cell r="F6378">
            <v>1967</v>
          </cell>
          <cell r="I6378" t="str">
            <v>плоская</v>
          </cell>
          <cell r="K6378" t="str">
            <v>имеется</v>
          </cell>
          <cell r="L6378">
            <v>5</v>
          </cell>
          <cell r="M6378">
            <v>4</v>
          </cell>
          <cell r="Q6378">
            <v>2619.1</v>
          </cell>
          <cell r="R6378">
            <v>1647.1</v>
          </cell>
          <cell r="S6378">
            <v>1482.39</v>
          </cell>
          <cell r="T6378">
            <v>300</v>
          </cell>
        </row>
        <row r="6379">
          <cell r="C6379" t="str">
            <v>город Пермь</v>
          </cell>
          <cell r="D6379" t="str">
            <v>г. Пермь, ул. Льва Шатрова, д. 29</v>
          </cell>
          <cell r="E6379" t="b">
            <v>1</v>
          </cell>
          <cell r="F6379">
            <v>1966</v>
          </cell>
          <cell r="H6379" t="str">
            <v>Кирпич</v>
          </cell>
          <cell r="L6379">
            <v>5</v>
          </cell>
          <cell r="M6379">
            <v>6</v>
          </cell>
          <cell r="Q6379">
            <v>4859.7</v>
          </cell>
          <cell r="R6379">
            <v>4859.7</v>
          </cell>
          <cell r="S6379">
            <v>4859.7</v>
          </cell>
          <cell r="T6379">
            <v>259</v>
          </cell>
        </row>
        <row r="6380">
          <cell r="C6380" t="str">
            <v>город Пермь</v>
          </cell>
          <cell r="D6380" t="str">
            <v>г. Пермь, ул. Льва Шатрова, д. 30</v>
          </cell>
          <cell r="E6380" t="b">
            <v>1</v>
          </cell>
          <cell r="F6380">
            <v>1967</v>
          </cell>
          <cell r="I6380" t="str">
            <v>плоская</v>
          </cell>
          <cell r="K6380" t="str">
            <v>имеется</v>
          </cell>
          <cell r="L6380">
            <v>5</v>
          </cell>
          <cell r="M6380">
            <v>4</v>
          </cell>
          <cell r="Q6380">
            <v>2638.6</v>
          </cell>
          <cell r="R6380">
            <v>1648</v>
          </cell>
          <cell r="S6380">
            <v>1483.2</v>
          </cell>
          <cell r="T6380">
            <v>300</v>
          </cell>
        </row>
        <row r="6381">
          <cell r="C6381" t="str">
            <v>город Пермь</v>
          </cell>
          <cell r="D6381" t="str">
            <v>г. Пермь, ул. Льва Шатрова, д. 31</v>
          </cell>
          <cell r="E6381" t="b">
            <v>1</v>
          </cell>
          <cell r="F6381">
            <v>1966</v>
          </cell>
          <cell r="H6381" t="str">
            <v>Кирпич</v>
          </cell>
          <cell r="L6381">
            <v>5</v>
          </cell>
          <cell r="M6381">
            <v>6</v>
          </cell>
          <cell r="Q6381">
            <v>4835.7</v>
          </cell>
          <cell r="R6381">
            <v>4835.7</v>
          </cell>
          <cell r="S6381">
            <v>4835.7</v>
          </cell>
          <cell r="T6381">
            <v>238</v>
          </cell>
        </row>
        <row r="6382">
          <cell r="C6382" t="str">
            <v>город Пермь</v>
          </cell>
          <cell r="D6382" t="str">
            <v>г. Пермь, ул. Льва Шатрова, д. 32</v>
          </cell>
          <cell r="E6382" t="b">
            <v>1</v>
          </cell>
          <cell r="F6382">
            <v>1966</v>
          </cell>
          <cell r="H6382" t="str">
            <v>Кирпич</v>
          </cell>
          <cell r="L6382">
            <v>5</v>
          </cell>
          <cell r="M6382">
            <v>6</v>
          </cell>
          <cell r="Q6382">
            <v>4977</v>
          </cell>
          <cell r="R6382">
            <v>4644.1000000000004</v>
          </cell>
          <cell r="S6382">
            <v>4644.1000000000004</v>
          </cell>
          <cell r="T6382">
            <v>238</v>
          </cell>
        </row>
        <row r="6383">
          <cell r="C6383" t="str">
            <v>город Пермь</v>
          </cell>
          <cell r="D6383" t="str">
            <v>г. Пермь, ул. Льва Шатрова, д. 33</v>
          </cell>
          <cell r="E6383" t="b">
            <v>1</v>
          </cell>
          <cell r="F6383">
            <v>1969</v>
          </cell>
          <cell r="H6383" t="str">
            <v>Крупные блоки</v>
          </cell>
          <cell r="L6383">
            <v>9</v>
          </cell>
          <cell r="M6383">
            <v>3</v>
          </cell>
          <cell r="N6383">
            <v>3</v>
          </cell>
          <cell r="O6383">
            <v>3</v>
          </cell>
          <cell r="Q6383">
            <v>7316.7</v>
          </cell>
          <cell r="R6383">
            <v>6936.7</v>
          </cell>
          <cell r="S6383">
            <v>6381.76</v>
          </cell>
          <cell r="T6383">
            <v>341</v>
          </cell>
        </row>
        <row r="6384">
          <cell r="C6384" t="str">
            <v>город Пермь</v>
          </cell>
          <cell r="D6384" t="str">
            <v>г. Пермь, ул. Льва Шатрова, д. 34</v>
          </cell>
          <cell r="E6384" t="b">
            <v>1</v>
          </cell>
          <cell r="F6384">
            <v>1987</v>
          </cell>
          <cell r="H6384" t="str">
            <v>Кирпич</v>
          </cell>
          <cell r="L6384">
            <v>9</v>
          </cell>
          <cell r="M6384">
            <v>4</v>
          </cell>
          <cell r="N6384">
            <v>4</v>
          </cell>
          <cell r="O6384">
            <v>4</v>
          </cell>
          <cell r="Q6384">
            <v>9593.4</v>
          </cell>
          <cell r="R6384">
            <v>8625</v>
          </cell>
          <cell r="S6384">
            <v>8099.8</v>
          </cell>
          <cell r="T6384">
            <v>397</v>
          </cell>
        </row>
        <row r="6385">
          <cell r="C6385" t="str">
            <v>город Пермь</v>
          </cell>
          <cell r="D6385" t="str">
            <v>г. Пермь, ул. Льва Шатрова, д. 35</v>
          </cell>
          <cell r="E6385" t="b">
            <v>1</v>
          </cell>
          <cell r="F6385">
            <v>1986</v>
          </cell>
          <cell r="H6385" t="str">
            <v>Панель</v>
          </cell>
          <cell r="L6385">
            <v>9</v>
          </cell>
          <cell r="M6385">
            <v>5</v>
          </cell>
          <cell r="N6385">
            <v>5</v>
          </cell>
          <cell r="O6385">
            <v>5</v>
          </cell>
          <cell r="Q6385">
            <v>9917.6</v>
          </cell>
          <cell r="R6385">
            <v>9917.2999999999993</v>
          </cell>
          <cell r="S6385">
            <v>9850.4</v>
          </cell>
          <cell r="T6385">
            <v>503</v>
          </cell>
        </row>
        <row r="6386">
          <cell r="C6386" t="str">
            <v>город Пермь</v>
          </cell>
          <cell r="D6386" t="str">
            <v>г. Пермь, ул. Льва Шатрова, д. 9/2</v>
          </cell>
          <cell r="E6386" t="b">
            <v>1</v>
          </cell>
          <cell r="F6386">
            <v>1979</v>
          </cell>
          <cell r="H6386" t="str">
            <v>Панель</v>
          </cell>
          <cell r="L6386">
            <v>5</v>
          </cell>
          <cell r="M6386">
            <v>6</v>
          </cell>
          <cell r="Q6386">
            <v>4388.2</v>
          </cell>
          <cell r="R6386">
            <v>4388.2</v>
          </cell>
          <cell r="S6386">
            <v>4388.2</v>
          </cell>
          <cell r="T6386">
            <v>209</v>
          </cell>
        </row>
        <row r="6387">
          <cell r="C6387" t="str">
            <v>город Пермь</v>
          </cell>
          <cell r="D6387" t="str">
            <v>г. Пермь, ул. Люблинская, д. 11</v>
          </cell>
          <cell r="E6387" t="b">
            <v>1</v>
          </cell>
          <cell r="F6387">
            <v>1957</v>
          </cell>
          <cell r="H6387" t="str">
            <v>Кирпич</v>
          </cell>
          <cell r="L6387">
            <v>2</v>
          </cell>
          <cell r="M6387">
            <v>10</v>
          </cell>
          <cell r="Q6387">
            <v>669</v>
          </cell>
          <cell r="R6387">
            <v>659.9</v>
          </cell>
          <cell r="S6387">
            <v>631.05999999999995</v>
          </cell>
          <cell r="T6387">
            <v>43</v>
          </cell>
        </row>
        <row r="6388">
          <cell r="C6388" t="str">
            <v>город Пермь</v>
          </cell>
          <cell r="D6388" t="str">
            <v>г. Пермь, ул. Люблинская, д. 13</v>
          </cell>
          <cell r="E6388" t="b">
            <v>1</v>
          </cell>
          <cell r="F6388">
            <v>1957</v>
          </cell>
          <cell r="H6388" t="str">
            <v>Кирпич</v>
          </cell>
          <cell r="L6388">
            <v>2</v>
          </cell>
          <cell r="M6388">
            <v>10</v>
          </cell>
          <cell r="Q6388">
            <v>691</v>
          </cell>
          <cell r="R6388">
            <v>662.4</v>
          </cell>
          <cell r="S6388">
            <v>662.4</v>
          </cell>
          <cell r="T6388">
            <v>38</v>
          </cell>
        </row>
        <row r="6389">
          <cell r="C6389" t="str">
            <v>город Пермь</v>
          </cell>
          <cell r="D6389" t="str">
            <v>г. Пермь, ул. Люблинская, д. 24</v>
          </cell>
          <cell r="E6389" t="b">
            <v>1</v>
          </cell>
          <cell r="F6389">
            <v>1972</v>
          </cell>
          <cell r="I6389" t="str">
            <v>плоская</v>
          </cell>
          <cell r="K6389" t="str">
            <v>имеется</v>
          </cell>
          <cell r="L6389">
            <v>5</v>
          </cell>
          <cell r="M6389">
            <v>8</v>
          </cell>
          <cell r="Q6389">
            <v>6416.3</v>
          </cell>
          <cell r="R6389">
            <v>5745.8</v>
          </cell>
          <cell r="S6389">
            <v>584.1</v>
          </cell>
          <cell r="T6389">
            <v>329</v>
          </cell>
        </row>
        <row r="6390">
          <cell r="C6390" t="str">
            <v>город Пермь</v>
          </cell>
          <cell r="D6390" t="str">
            <v>г. Пермь, ул. Лядовская, д. 87</v>
          </cell>
          <cell r="E6390" t="b">
            <v>1</v>
          </cell>
          <cell r="F6390">
            <v>1959</v>
          </cell>
          <cell r="H6390" t="str">
            <v>Кирпич</v>
          </cell>
          <cell r="L6390">
            <v>2</v>
          </cell>
          <cell r="M6390">
            <v>2</v>
          </cell>
          <cell r="Q6390">
            <v>666.6</v>
          </cell>
          <cell r="R6390">
            <v>553.1</v>
          </cell>
          <cell r="S6390">
            <v>353</v>
          </cell>
          <cell r="T6390">
            <v>27</v>
          </cell>
        </row>
        <row r="6391">
          <cell r="C6391" t="str">
            <v>город Пермь</v>
          </cell>
          <cell r="D6391" t="str">
            <v>г. Пермь, ул. Лядовская, д. 89</v>
          </cell>
          <cell r="E6391" t="b">
            <v>1</v>
          </cell>
          <cell r="F6391">
            <v>1959</v>
          </cell>
          <cell r="H6391" t="str">
            <v>Кирпич</v>
          </cell>
          <cell r="L6391">
            <v>2</v>
          </cell>
          <cell r="M6391">
            <v>2</v>
          </cell>
          <cell r="Q6391">
            <v>637.79999999999995</v>
          </cell>
          <cell r="R6391">
            <v>420.9</v>
          </cell>
          <cell r="S6391">
            <v>416.69</v>
          </cell>
          <cell r="T6391">
            <v>37</v>
          </cell>
        </row>
        <row r="6392">
          <cell r="C6392" t="str">
            <v>город Пермь</v>
          </cell>
          <cell r="D6392" t="str">
            <v>г. Пермь, ул. Лядовская, д. 91</v>
          </cell>
          <cell r="E6392" t="b">
            <v>1</v>
          </cell>
          <cell r="F6392">
            <v>1959</v>
          </cell>
          <cell r="H6392" t="str">
            <v>Кирпич</v>
          </cell>
          <cell r="L6392">
            <v>2</v>
          </cell>
          <cell r="M6392">
            <v>2</v>
          </cell>
          <cell r="Q6392">
            <v>632.1</v>
          </cell>
          <cell r="R6392">
            <v>412.2</v>
          </cell>
          <cell r="S6392">
            <v>403.96</v>
          </cell>
          <cell r="T6392">
            <v>38</v>
          </cell>
        </row>
        <row r="6393">
          <cell r="C6393" t="str">
            <v>город Пермь</v>
          </cell>
          <cell r="D6393" t="str">
            <v>г. Пермь, ул. Лядовская, д. 93</v>
          </cell>
          <cell r="E6393" t="b">
            <v>1</v>
          </cell>
          <cell r="F6393">
            <v>1959</v>
          </cell>
          <cell r="H6393" t="str">
            <v>Кирпич</v>
          </cell>
          <cell r="L6393">
            <v>2</v>
          </cell>
          <cell r="M6393">
            <v>2</v>
          </cell>
          <cell r="Q6393">
            <v>595.1</v>
          </cell>
          <cell r="R6393">
            <v>400.8</v>
          </cell>
          <cell r="S6393">
            <v>396.79</v>
          </cell>
          <cell r="T6393">
            <v>44</v>
          </cell>
        </row>
        <row r="6394">
          <cell r="C6394" t="str">
            <v>город Пермь</v>
          </cell>
          <cell r="D6394" t="str">
            <v>г. Пермь, ул. Лядовская, д. 95</v>
          </cell>
          <cell r="E6394" t="b">
            <v>1</v>
          </cell>
          <cell r="F6394">
            <v>1959</v>
          </cell>
          <cell r="H6394" t="str">
            <v>Кирпич</v>
          </cell>
          <cell r="L6394">
            <v>2</v>
          </cell>
          <cell r="M6394">
            <v>2</v>
          </cell>
          <cell r="Q6394">
            <v>643.79999999999995</v>
          </cell>
          <cell r="R6394">
            <v>428.6</v>
          </cell>
          <cell r="S6394">
            <v>428.6</v>
          </cell>
          <cell r="T6394">
            <v>37</v>
          </cell>
        </row>
        <row r="6395">
          <cell r="C6395" t="str">
            <v>город Пермь</v>
          </cell>
          <cell r="D6395" t="str">
            <v>г. Пермь, ул. Лядовская, д. 97</v>
          </cell>
          <cell r="E6395" t="b">
            <v>1</v>
          </cell>
          <cell r="F6395">
            <v>1959</v>
          </cell>
          <cell r="H6395" t="str">
            <v>Кирпич</v>
          </cell>
          <cell r="L6395">
            <v>2</v>
          </cell>
          <cell r="M6395">
            <v>2</v>
          </cell>
          <cell r="Q6395">
            <v>628.20000000000005</v>
          </cell>
          <cell r="R6395">
            <v>411.3</v>
          </cell>
          <cell r="S6395">
            <v>411.3</v>
          </cell>
          <cell r="T6395">
            <v>35</v>
          </cell>
        </row>
        <row r="6396">
          <cell r="C6396" t="str">
            <v>город Пермь</v>
          </cell>
          <cell r="D6396" t="str">
            <v>г. Пермь, ул. Лядовская, д. 103</v>
          </cell>
          <cell r="E6396" t="b">
            <v>1</v>
          </cell>
          <cell r="F6396">
            <v>1960</v>
          </cell>
          <cell r="H6396" t="str">
            <v>Кирпич</v>
          </cell>
          <cell r="L6396">
            <v>3</v>
          </cell>
          <cell r="M6396">
            <v>2</v>
          </cell>
          <cell r="Q6396">
            <v>936.2</v>
          </cell>
          <cell r="R6396">
            <v>615.70000000000005</v>
          </cell>
          <cell r="S6396">
            <v>615.70000000000005</v>
          </cell>
          <cell r="T6396">
            <v>54</v>
          </cell>
        </row>
        <row r="6397">
          <cell r="C6397" t="str">
            <v>город Пермь</v>
          </cell>
          <cell r="D6397" t="str">
            <v>г. Пермь, ул. Лядовская, д. 105</v>
          </cell>
          <cell r="E6397" t="b">
            <v>1</v>
          </cell>
          <cell r="F6397">
            <v>1960</v>
          </cell>
          <cell r="H6397" t="str">
            <v>Кирпич</v>
          </cell>
          <cell r="L6397">
            <v>3</v>
          </cell>
          <cell r="M6397">
            <v>2</v>
          </cell>
          <cell r="Q6397">
            <v>940</v>
          </cell>
          <cell r="R6397">
            <v>620</v>
          </cell>
          <cell r="S6397">
            <v>620</v>
          </cell>
          <cell r="T6397">
            <v>39</v>
          </cell>
        </row>
        <row r="6398">
          <cell r="C6398" t="str">
            <v>город Пермь</v>
          </cell>
          <cell r="D6398" t="str">
            <v>г. Пермь, ул. Лядовская, д. 107</v>
          </cell>
          <cell r="E6398" t="b">
            <v>1</v>
          </cell>
          <cell r="F6398">
            <v>1961</v>
          </cell>
          <cell r="H6398" t="str">
            <v>Кирпич</v>
          </cell>
          <cell r="L6398">
            <v>3</v>
          </cell>
          <cell r="M6398">
            <v>2</v>
          </cell>
          <cell r="Q6398">
            <v>774.1</v>
          </cell>
          <cell r="R6398">
            <v>681</v>
          </cell>
          <cell r="S6398">
            <v>505.2</v>
          </cell>
          <cell r="T6398">
            <v>47</v>
          </cell>
        </row>
        <row r="6399">
          <cell r="C6399" t="str">
            <v>город Пермь</v>
          </cell>
          <cell r="D6399" t="str">
            <v>г. Пермь, ул. Лядовская, д. 109</v>
          </cell>
          <cell r="E6399" t="b">
            <v>1</v>
          </cell>
          <cell r="F6399">
            <v>1960</v>
          </cell>
          <cell r="H6399" t="str">
            <v>Кирпич</v>
          </cell>
          <cell r="L6399">
            <v>3</v>
          </cell>
          <cell r="M6399">
            <v>2</v>
          </cell>
          <cell r="Q6399">
            <v>1049.4000000000001</v>
          </cell>
          <cell r="R6399">
            <v>957.6</v>
          </cell>
          <cell r="S6399">
            <v>957.6</v>
          </cell>
          <cell r="T6399">
            <v>42</v>
          </cell>
        </row>
        <row r="6400">
          <cell r="C6400" t="str">
            <v>город Пермь</v>
          </cell>
          <cell r="D6400" t="str">
            <v>г. Пермь, ул. Лядовская, д. 111</v>
          </cell>
          <cell r="E6400" t="b">
            <v>1</v>
          </cell>
          <cell r="F6400">
            <v>1960</v>
          </cell>
          <cell r="H6400" t="str">
            <v>Кирпич</v>
          </cell>
          <cell r="L6400">
            <v>3</v>
          </cell>
          <cell r="M6400">
            <v>2</v>
          </cell>
          <cell r="Q6400">
            <v>945.5</v>
          </cell>
          <cell r="R6400">
            <v>619.1</v>
          </cell>
          <cell r="S6400">
            <v>619.1</v>
          </cell>
          <cell r="T6400">
            <v>52</v>
          </cell>
        </row>
        <row r="6401">
          <cell r="C6401" t="str">
            <v>город Пермь</v>
          </cell>
          <cell r="D6401" t="str">
            <v>г. Пермь, ул. Лядовская, д. 115</v>
          </cell>
          <cell r="E6401" t="b">
            <v>1</v>
          </cell>
          <cell r="F6401">
            <v>1962</v>
          </cell>
          <cell r="H6401" t="str">
            <v>Кирпич</v>
          </cell>
          <cell r="L6401">
            <v>3</v>
          </cell>
          <cell r="M6401">
            <v>2</v>
          </cell>
          <cell r="Q6401">
            <v>949.9</v>
          </cell>
          <cell r="R6401">
            <v>616.9</v>
          </cell>
          <cell r="S6401">
            <v>616.9</v>
          </cell>
          <cell r="T6401">
            <v>50</v>
          </cell>
        </row>
        <row r="6402">
          <cell r="C6402" t="str">
            <v>город Пермь</v>
          </cell>
          <cell r="D6402" t="str">
            <v>г. Пермь, ул. Лядовская, д. 117</v>
          </cell>
          <cell r="E6402" t="b">
            <v>1</v>
          </cell>
          <cell r="F6402">
            <v>1961</v>
          </cell>
          <cell r="H6402" t="str">
            <v>Кирпич</v>
          </cell>
          <cell r="L6402">
            <v>3</v>
          </cell>
          <cell r="M6402">
            <v>2</v>
          </cell>
          <cell r="Q6402">
            <v>950.2</v>
          </cell>
          <cell r="R6402">
            <v>626.5</v>
          </cell>
          <cell r="S6402">
            <v>626.5</v>
          </cell>
          <cell r="T6402">
            <v>48</v>
          </cell>
        </row>
        <row r="6403">
          <cell r="C6403" t="str">
            <v>город Пермь</v>
          </cell>
          <cell r="D6403" t="str">
            <v>г. Пермь, ул. Лядовская, д. 119</v>
          </cell>
          <cell r="E6403" t="b">
            <v>1</v>
          </cell>
          <cell r="F6403">
            <v>1961</v>
          </cell>
          <cell r="H6403" t="str">
            <v>Кирпич</v>
          </cell>
          <cell r="L6403">
            <v>3</v>
          </cell>
          <cell r="M6403">
            <v>2</v>
          </cell>
          <cell r="Q6403">
            <v>966.7</v>
          </cell>
          <cell r="R6403">
            <v>644.5</v>
          </cell>
          <cell r="S6403">
            <v>644.5</v>
          </cell>
          <cell r="T6403">
            <v>61</v>
          </cell>
        </row>
        <row r="6404">
          <cell r="C6404" t="str">
            <v>город Пермь</v>
          </cell>
          <cell r="D6404" t="str">
            <v>г. Пермь, ул. Лядовская, д. 121</v>
          </cell>
          <cell r="E6404" t="b">
            <v>1</v>
          </cell>
          <cell r="F6404">
            <v>1961</v>
          </cell>
          <cell r="H6404" t="str">
            <v>Кирпич</v>
          </cell>
          <cell r="L6404">
            <v>3</v>
          </cell>
          <cell r="M6404">
            <v>2</v>
          </cell>
          <cell r="Q6404">
            <v>937.9</v>
          </cell>
          <cell r="R6404">
            <v>615.79999999999995</v>
          </cell>
          <cell r="S6404">
            <v>615.79999999999995</v>
          </cell>
          <cell r="T6404">
            <v>38</v>
          </cell>
        </row>
        <row r="6405">
          <cell r="C6405" t="str">
            <v>город Пермь</v>
          </cell>
          <cell r="D6405" t="str">
            <v>г. Пермь, ул. Лядовская, д. 123</v>
          </cell>
          <cell r="E6405" t="b">
            <v>1</v>
          </cell>
          <cell r="F6405">
            <v>1962</v>
          </cell>
          <cell r="H6405" t="str">
            <v>Кирпич</v>
          </cell>
          <cell r="L6405">
            <v>3</v>
          </cell>
          <cell r="M6405">
            <v>2</v>
          </cell>
          <cell r="Q6405">
            <v>958.7</v>
          </cell>
          <cell r="R6405">
            <v>640.70000000000005</v>
          </cell>
          <cell r="S6405">
            <v>640.70000000000005</v>
          </cell>
          <cell r="T6405">
            <v>61</v>
          </cell>
        </row>
        <row r="6406">
          <cell r="C6406" t="str">
            <v>город Пермь</v>
          </cell>
          <cell r="D6406" t="str">
            <v>г. Пермь, ул. Лядовская, д. 125</v>
          </cell>
          <cell r="E6406" t="b">
            <v>1</v>
          </cell>
          <cell r="F6406">
            <v>2015</v>
          </cell>
          <cell r="I6406" t="str">
            <v>плоская</v>
          </cell>
          <cell r="J6406" t="str">
            <v>ГАЗ</v>
          </cell>
          <cell r="K6406" t="str">
            <v>имеется</v>
          </cell>
          <cell r="L6406">
            <v>8</v>
          </cell>
          <cell r="M6406">
            <v>3</v>
          </cell>
          <cell r="N6406">
            <v>3</v>
          </cell>
          <cell r="O6406">
            <v>3</v>
          </cell>
          <cell r="Q6406">
            <v>7307.6</v>
          </cell>
          <cell r="R6406">
            <v>4376</v>
          </cell>
          <cell r="S6406">
            <v>4350.3999999999996</v>
          </cell>
        </row>
        <row r="6407">
          <cell r="C6407" t="str">
            <v>город Пермь</v>
          </cell>
          <cell r="D6407" t="str">
            <v>г. Пермь, ул. Лядовская, д. 127</v>
          </cell>
          <cell r="E6407" t="b">
            <v>1</v>
          </cell>
          <cell r="F6407">
            <v>2016</v>
          </cell>
          <cell r="I6407" t="str">
            <v>плоская</v>
          </cell>
          <cell r="J6407" t="str">
            <v>ГАЗ</v>
          </cell>
          <cell r="K6407" t="str">
            <v>имеется</v>
          </cell>
          <cell r="L6407">
            <v>7</v>
          </cell>
          <cell r="M6407">
            <v>7</v>
          </cell>
          <cell r="N6407">
            <v>7</v>
          </cell>
          <cell r="O6407">
            <v>7</v>
          </cell>
          <cell r="Q6407">
            <v>10008.1</v>
          </cell>
          <cell r="R6407">
            <v>8238</v>
          </cell>
          <cell r="S6407">
            <v>8238</v>
          </cell>
        </row>
        <row r="6408">
          <cell r="C6408" t="str">
            <v>город Пермь</v>
          </cell>
          <cell r="D6408" t="str">
            <v>г. Пермь, ул. Лядовская, д. 127А</v>
          </cell>
          <cell r="E6408" t="b">
            <v>1</v>
          </cell>
          <cell r="F6408">
            <v>2016</v>
          </cell>
          <cell r="I6408" t="str">
            <v>плоская</v>
          </cell>
          <cell r="J6408" t="str">
            <v>ГАЗ</v>
          </cell>
          <cell r="K6408" t="str">
            <v>имеется</v>
          </cell>
          <cell r="L6408">
            <v>6</v>
          </cell>
          <cell r="M6408">
            <v>2</v>
          </cell>
          <cell r="N6408">
            <v>2</v>
          </cell>
          <cell r="O6408">
            <v>2</v>
          </cell>
          <cell r="Q6408">
            <v>5918</v>
          </cell>
          <cell r="R6408">
            <v>4356.3999999999996</v>
          </cell>
          <cell r="S6408">
            <v>4356.3999999999996</v>
          </cell>
        </row>
        <row r="6409">
          <cell r="C6409" t="str">
            <v>город Пермь</v>
          </cell>
          <cell r="D6409" t="str">
            <v>г. Пермь, ул. Лядовская, д. 127Б</v>
          </cell>
          <cell r="E6409" t="b">
            <v>1</v>
          </cell>
          <cell r="F6409">
            <v>2017</v>
          </cell>
          <cell r="I6409" t="str">
            <v>плоская</v>
          </cell>
          <cell r="J6409" t="str">
            <v>ГАЗ</v>
          </cell>
          <cell r="K6409" t="str">
            <v>имеется</v>
          </cell>
          <cell r="L6409">
            <v>6</v>
          </cell>
          <cell r="M6409">
            <v>3</v>
          </cell>
          <cell r="N6409">
            <v>3</v>
          </cell>
          <cell r="O6409">
            <v>3</v>
          </cell>
          <cell r="Q6409">
            <v>7193.4</v>
          </cell>
          <cell r="R6409">
            <v>5238</v>
          </cell>
          <cell r="S6409">
            <v>5238</v>
          </cell>
        </row>
        <row r="6410">
          <cell r="C6410" t="str">
            <v>город Пермь</v>
          </cell>
          <cell r="D6410" t="str">
            <v>г. Пермь, ул. Лядовская, д. 127В</v>
          </cell>
          <cell r="E6410" t="b">
            <v>1</v>
          </cell>
          <cell r="F6410">
            <v>2018</v>
          </cell>
          <cell r="I6410" t="str">
            <v>плоская</v>
          </cell>
          <cell r="J6410" t="str">
            <v>ГАЗ</v>
          </cell>
          <cell r="K6410" t="str">
            <v>имеется</v>
          </cell>
          <cell r="L6410">
            <v>6</v>
          </cell>
          <cell r="M6410">
            <v>3</v>
          </cell>
          <cell r="N6410">
            <v>3</v>
          </cell>
          <cell r="O6410">
            <v>3</v>
          </cell>
          <cell r="Q6410">
            <v>7339</v>
          </cell>
          <cell r="R6410">
            <v>5162.1000000000004</v>
          </cell>
          <cell r="S6410">
            <v>5162.1000000000004</v>
          </cell>
        </row>
        <row r="6411">
          <cell r="C6411" t="str">
            <v>город Пермь</v>
          </cell>
          <cell r="D6411" t="str">
            <v>г. Пермь, ул. Лядовская, д. 127Г</v>
          </cell>
          <cell r="E6411" t="b">
            <v>1</v>
          </cell>
          <cell r="F6411">
            <v>2019</v>
          </cell>
          <cell r="I6411" t="str">
            <v>плоская</v>
          </cell>
          <cell r="J6411" t="str">
            <v>ГАЗ</v>
          </cell>
          <cell r="K6411" t="str">
            <v>имеется</v>
          </cell>
          <cell r="L6411">
            <v>6</v>
          </cell>
          <cell r="M6411">
            <v>3</v>
          </cell>
          <cell r="N6411">
            <v>3</v>
          </cell>
          <cell r="O6411">
            <v>3</v>
          </cell>
          <cell r="Q6411">
            <v>7263.4</v>
          </cell>
          <cell r="R6411">
            <v>5161</v>
          </cell>
          <cell r="S6411">
            <v>5161</v>
          </cell>
        </row>
        <row r="6412">
          <cell r="C6412" t="str">
            <v>город Пермь</v>
          </cell>
          <cell r="D6412" t="str">
            <v>г. Пермь, ул. Лякишева, д. 2</v>
          </cell>
          <cell r="E6412" t="b">
            <v>1</v>
          </cell>
          <cell r="F6412">
            <v>1960</v>
          </cell>
          <cell r="H6412" t="str">
            <v>Кирпич</v>
          </cell>
          <cell r="L6412">
            <v>2</v>
          </cell>
          <cell r="M6412">
            <v>2</v>
          </cell>
          <cell r="Q6412">
            <v>653.66</v>
          </cell>
          <cell r="R6412">
            <v>410.3</v>
          </cell>
          <cell r="S6412">
            <v>410.3</v>
          </cell>
          <cell r="T6412">
            <v>28</v>
          </cell>
        </row>
        <row r="6413">
          <cell r="C6413" t="str">
            <v>город Пермь</v>
          </cell>
          <cell r="D6413" t="str">
            <v>г. Пермь, ул. Лякишева, д. 4</v>
          </cell>
          <cell r="E6413" t="b">
            <v>1</v>
          </cell>
          <cell r="F6413">
            <v>1959</v>
          </cell>
          <cell r="H6413" t="str">
            <v>Кирпич</v>
          </cell>
          <cell r="L6413">
            <v>2</v>
          </cell>
          <cell r="M6413">
            <v>2</v>
          </cell>
          <cell r="Q6413">
            <v>660.46</v>
          </cell>
          <cell r="R6413">
            <v>408.6</v>
          </cell>
          <cell r="S6413">
            <v>408.6</v>
          </cell>
          <cell r="T6413">
            <v>37</v>
          </cell>
        </row>
        <row r="6414">
          <cell r="C6414" t="str">
            <v>город Пермь</v>
          </cell>
          <cell r="D6414" t="str">
            <v>г. Пермь, ул. Лякишева, д. 6</v>
          </cell>
          <cell r="E6414" t="b">
            <v>1</v>
          </cell>
          <cell r="F6414">
            <v>1968</v>
          </cell>
          <cell r="H6414" t="str">
            <v>Панель</v>
          </cell>
          <cell r="L6414">
            <v>5</v>
          </cell>
          <cell r="M6414">
            <v>1</v>
          </cell>
          <cell r="Q6414">
            <v>4142.3</v>
          </cell>
          <cell r="R6414">
            <v>2044.8</v>
          </cell>
          <cell r="S6414">
            <v>1993.5</v>
          </cell>
          <cell r="T6414">
            <v>104</v>
          </cell>
        </row>
        <row r="6415">
          <cell r="C6415" t="str">
            <v>город Пермь</v>
          </cell>
          <cell r="D6415" t="str">
            <v>г. Пермь, ул. Лякишева, д. 8</v>
          </cell>
          <cell r="E6415" t="b">
            <v>1</v>
          </cell>
          <cell r="F6415">
            <v>1972</v>
          </cell>
          <cell r="I6415" t="str">
            <v>плоская</v>
          </cell>
          <cell r="K6415" t="str">
            <v>имеется</v>
          </cell>
          <cell r="L6415">
            <v>5</v>
          </cell>
          <cell r="M6415">
            <v>2</v>
          </cell>
          <cell r="Q6415">
            <v>1992.8</v>
          </cell>
          <cell r="R6415">
            <v>1792.8</v>
          </cell>
          <cell r="S6415">
            <v>1792.8</v>
          </cell>
          <cell r="T6415">
            <v>88</v>
          </cell>
        </row>
        <row r="6416">
          <cell r="C6416" t="str">
            <v>город Пермь</v>
          </cell>
          <cell r="D6416" t="str">
            <v>г. Пермь, ул. Лякишева, д. 9</v>
          </cell>
          <cell r="E6416" t="b">
            <v>1</v>
          </cell>
          <cell r="F6416">
            <v>1985</v>
          </cell>
          <cell r="H6416" t="str">
            <v>Панели</v>
          </cell>
          <cell r="L6416">
            <v>10</v>
          </cell>
          <cell r="M6416">
            <v>5</v>
          </cell>
          <cell r="N6416">
            <v>5</v>
          </cell>
          <cell r="O6416">
            <v>5</v>
          </cell>
          <cell r="Q6416">
            <v>12624.6</v>
          </cell>
          <cell r="R6416">
            <v>10839.1</v>
          </cell>
          <cell r="S6416">
            <v>10839.1</v>
          </cell>
          <cell r="T6416">
            <v>494</v>
          </cell>
        </row>
        <row r="6417">
          <cell r="C6417" t="str">
            <v>город Пермь</v>
          </cell>
          <cell r="D6417" t="str">
            <v>г. Пермь, ул. Лянгасова, д. 67</v>
          </cell>
          <cell r="E6417" t="b">
            <v>1</v>
          </cell>
          <cell r="F6417">
            <v>1991</v>
          </cell>
          <cell r="H6417" t="str">
            <v>Панель</v>
          </cell>
          <cell r="L6417">
            <v>5</v>
          </cell>
          <cell r="M6417">
            <v>4</v>
          </cell>
          <cell r="Q6417">
            <v>4305.7</v>
          </cell>
          <cell r="R6417">
            <v>4107</v>
          </cell>
          <cell r="S6417">
            <v>4107</v>
          </cell>
          <cell r="T6417">
            <v>159</v>
          </cell>
        </row>
        <row r="6418">
          <cell r="C6418" t="str">
            <v>город Пермь</v>
          </cell>
          <cell r="D6418" t="str">
            <v>г. Пермь, ул. Лянгасова, д. 67А</v>
          </cell>
          <cell r="E6418" t="b">
            <v>1</v>
          </cell>
          <cell r="F6418">
            <v>1993</v>
          </cell>
          <cell r="I6418" t="str">
            <v>плоская</v>
          </cell>
          <cell r="L6418">
            <v>5</v>
          </cell>
          <cell r="M6418">
            <v>2</v>
          </cell>
          <cell r="Q6418">
            <v>2129.3000000000002</v>
          </cell>
          <cell r="R6418">
            <v>2041.5</v>
          </cell>
          <cell r="S6418">
            <v>2041.5</v>
          </cell>
        </row>
        <row r="6419">
          <cell r="C6419" t="str">
            <v>город Пермь</v>
          </cell>
          <cell r="D6419" t="str">
            <v>г. Пермь, ул. Лянгасова, д. 69А</v>
          </cell>
          <cell r="E6419" t="b">
            <v>1</v>
          </cell>
          <cell r="F6419">
            <v>1996</v>
          </cell>
          <cell r="I6419" t="str">
            <v>плоская</v>
          </cell>
          <cell r="K6419" t="str">
            <v>имеется</v>
          </cell>
          <cell r="L6419">
            <v>5</v>
          </cell>
          <cell r="M6419">
            <v>4</v>
          </cell>
          <cell r="Q6419">
            <v>4515.5600000000004</v>
          </cell>
          <cell r="R6419">
            <v>4230.5600000000004</v>
          </cell>
          <cell r="S6419">
            <v>4230.5600000000004</v>
          </cell>
        </row>
        <row r="6420">
          <cell r="C6420" t="str">
            <v>город Пермь</v>
          </cell>
          <cell r="D6420" t="str">
            <v>г. Пермь, ул. Магистральная, д. 14</v>
          </cell>
          <cell r="E6420" t="b">
            <v>1</v>
          </cell>
          <cell r="F6420">
            <v>1958</v>
          </cell>
          <cell r="H6420" t="str">
            <v>Кирпич</v>
          </cell>
          <cell r="L6420">
            <v>2</v>
          </cell>
          <cell r="M6420">
            <v>2</v>
          </cell>
          <cell r="Q6420">
            <v>733</v>
          </cell>
          <cell r="R6420">
            <v>666.4</v>
          </cell>
          <cell r="S6420">
            <v>500.47</v>
          </cell>
          <cell r="T6420">
            <v>29</v>
          </cell>
        </row>
        <row r="6421">
          <cell r="C6421" t="str">
            <v>город Пермь</v>
          </cell>
          <cell r="D6421" t="str">
            <v>г. Пермь, ул. Магистральная, д. 16</v>
          </cell>
          <cell r="E6421" t="b">
            <v>1</v>
          </cell>
          <cell r="F6421">
            <v>1954</v>
          </cell>
          <cell r="H6421" t="str">
            <v>Кирпич</v>
          </cell>
          <cell r="L6421">
            <v>2</v>
          </cell>
          <cell r="M6421">
            <v>2</v>
          </cell>
          <cell r="Q6421">
            <v>668</v>
          </cell>
          <cell r="R6421">
            <v>659.3</v>
          </cell>
          <cell r="S6421">
            <v>585.46</v>
          </cell>
          <cell r="T6421">
            <v>27</v>
          </cell>
        </row>
        <row r="6422">
          <cell r="C6422" t="str">
            <v>город Пермь</v>
          </cell>
          <cell r="D6422" t="str">
            <v>г. Пермь, ул. Магистральная, д. 20</v>
          </cell>
          <cell r="E6422" t="b">
            <v>1</v>
          </cell>
          <cell r="F6422">
            <v>1969</v>
          </cell>
          <cell r="H6422" t="str">
            <v>кирпич</v>
          </cell>
          <cell r="I6422" t="str">
            <v>плоская</v>
          </cell>
          <cell r="K6422" t="str">
            <v>имеется</v>
          </cell>
          <cell r="L6422">
            <v>5</v>
          </cell>
          <cell r="M6422">
            <v>4</v>
          </cell>
          <cell r="Q6422">
            <v>4713.6000000000004</v>
          </cell>
          <cell r="R6422">
            <v>3688</v>
          </cell>
          <cell r="S6422">
            <v>2726.4</v>
          </cell>
        </row>
        <row r="6423">
          <cell r="C6423" t="str">
            <v>город Пермь</v>
          </cell>
          <cell r="D6423" t="str">
            <v>г. Пермь, ул. Магистральная, д. 22</v>
          </cell>
          <cell r="E6423" t="b">
            <v>1</v>
          </cell>
          <cell r="F6423">
            <v>1970</v>
          </cell>
          <cell r="H6423" t="str">
            <v>Кирпич</v>
          </cell>
          <cell r="L6423">
            <v>5</v>
          </cell>
          <cell r="M6423">
            <v>6</v>
          </cell>
          <cell r="Q6423">
            <v>5130.6099999999997</v>
          </cell>
          <cell r="R6423">
            <v>4461.3999999999996</v>
          </cell>
          <cell r="S6423">
            <v>4461.3999999999996</v>
          </cell>
          <cell r="T6423">
            <v>297</v>
          </cell>
        </row>
        <row r="6424">
          <cell r="C6424" t="str">
            <v>город Пермь</v>
          </cell>
          <cell r="D6424" t="str">
            <v>г. Пермь, ул. Магистральная, д. 24</v>
          </cell>
          <cell r="E6424" t="b">
            <v>1</v>
          </cell>
          <cell r="F6424">
            <v>1969</v>
          </cell>
          <cell r="H6424" t="str">
            <v>Кирпич</v>
          </cell>
          <cell r="L6424">
            <v>5</v>
          </cell>
          <cell r="M6424">
            <v>4</v>
          </cell>
          <cell r="Q6424">
            <v>3478.4</v>
          </cell>
          <cell r="R6424">
            <v>3136.2</v>
          </cell>
          <cell r="S6424">
            <v>3136.2</v>
          </cell>
          <cell r="T6424">
            <v>210</v>
          </cell>
        </row>
        <row r="6425">
          <cell r="C6425" t="str">
            <v>город Пермь</v>
          </cell>
          <cell r="D6425" t="str">
            <v>г. Пермь, ул. Магистральная, д. 26</v>
          </cell>
          <cell r="E6425" t="b">
            <v>1</v>
          </cell>
          <cell r="F6425">
            <v>1970</v>
          </cell>
          <cell r="H6425" t="str">
            <v>Панель</v>
          </cell>
          <cell r="L6425">
            <v>5</v>
          </cell>
          <cell r="M6425">
            <v>4</v>
          </cell>
          <cell r="Q6425">
            <v>2988.5</v>
          </cell>
          <cell r="R6425">
            <v>2565.5</v>
          </cell>
          <cell r="S6425">
            <v>2565.5</v>
          </cell>
          <cell r="T6425">
            <v>142</v>
          </cell>
        </row>
        <row r="6426">
          <cell r="C6426" t="str">
            <v>город Пермь</v>
          </cell>
          <cell r="D6426" t="str">
            <v>г. Пермь, ул. Магистральная, д. 28</v>
          </cell>
          <cell r="E6426" t="b">
            <v>1</v>
          </cell>
          <cell r="F6426">
            <v>1970</v>
          </cell>
          <cell r="H6426" t="str">
            <v>Кирпич</v>
          </cell>
          <cell r="L6426">
            <v>5</v>
          </cell>
          <cell r="M6426">
            <v>4</v>
          </cell>
          <cell r="Q6426">
            <v>3149.6</v>
          </cell>
          <cell r="R6426">
            <v>3149.6</v>
          </cell>
          <cell r="S6426">
            <v>3149.6</v>
          </cell>
          <cell r="T6426">
            <v>168</v>
          </cell>
        </row>
        <row r="6427">
          <cell r="C6427" t="str">
            <v>город Пермь</v>
          </cell>
          <cell r="D6427" t="str">
            <v>г. Пермь, ул. Магистральная, д. 30</v>
          </cell>
          <cell r="E6427" t="b">
            <v>1</v>
          </cell>
          <cell r="F6427">
            <v>1970</v>
          </cell>
          <cell r="H6427" t="str">
            <v>Панель</v>
          </cell>
          <cell r="L6427">
            <v>5</v>
          </cell>
          <cell r="M6427">
            <v>6</v>
          </cell>
          <cell r="Q6427">
            <v>4466.3</v>
          </cell>
          <cell r="R6427">
            <v>3871.9</v>
          </cell>
          <cell r="S6427">
            <v>3871.9</v>
          </cell>
          <cell r="T6427">
            <v>229</v>
          </cell>
        </row>
        <row r="6428">
          <cell r="C6428" t="str">
            <v>город Пермь</v>
          </cell>
          <cell r="D6428" t="str">
            <v>г. Пермь, ул. Магистральная, д. 32</v>
          </cell>
          <cell r="E6428" t="b">
            <v>1</v>
          </cell>
          <cell r="F6428">
            <v>1972</v>
          </cell>
          <cell r="H6428" t="str">
            <v>Кирпич</v>
          </cell>
          <cell r="L6428">
            <v>5</v>
          </cell>
          <cell r="M6428">
            <v>4</v>
          </cell>
          <cell r="Q6428">
            <v>3506.1</v>
          </cell>
          <cell r="R6428">
            <v>3138.4</v>
          </cell>
          <cell r="S6428">
            <v>3138.4</v>
          </cell>
          <cell r="T6428">
            <v>187</v>
          </cell>
        </row>
        <row r="6429">
          <cell r="C6429" t="str">
            <v>город Пермь</v>
          </cell>
          <cell r="D6429" t="str">
            <v>г. Пермь, ул. Магистральная, д. 34</v>
          </cell>
          <cell r="E6429" t="b">
            <v>1</v>
          </cell>
          <cell r="F6429">
            <v>1971</v>
          </cell>
          <cell r="H6429" t="str">
            <v xml:space="preserve">Ж/б панели </v>
          </cell>
          <cell r="I6429" t="str">
            <v>плоская</v>
          </cell>
          <cell r="K6429" t="str">
            <v>имеется</v>
          </cell>
          <cell r="L6429">
            <v>5</v>
          </cell>
          <cell r="M6429">
            <v>4</v>
          </cell>
          <cell r="Q6429">
            <v>3456</v>
          </cell>
          <cell r="R6429">
            <v>2603.4</v>
          </cell>
          <cell r="S6429">
            <v>3381.7</v>
          </cell>
        </row>
        <row r="6430">
          <cell r="C6430" t="str">
            <v>город Пермь</v>
          </cell>
          <cell r="D6430" t="str">
            <v>г. Пермь, ул. Магистральная, д. 36</v>
          </cell>
          <cell r="E6430" t="b">
            <v>1</v>
          </cell>
          <cell r="F6430">
            <v>1971</v>
          </cell>
          <cell r="H6430" t="str">
            <v>Кирпич</v>
          </cell>
          <cell r="L6430">
            <v>5</v>
          </cell>
          <cell r="M6430">
            <v>4</v>
          </cell>
          <cell r="Q6430">
            <v>3438.2</v>
          </cell>
          <cell r="R6430">
            <v>3106.9</v>
          </cell>
          <cell r="S6430">
            <v>3106.9</v>
          </cell>
          <cell r="T6430">
            <v>158</v>
          </cell>
        </row>
        <row r="6431">
          <cell r="C6431" t="str">
            <v>город Пермь</v>
          </cell>
          <cell r="D6431" t="str">
            <v>г. Пермь, ул. Магистральная, д. 38</v>
          </cell>
          <cell r="E6431" t="b">
            <v>1</v>
          </cell>
          <cell r="F6431">
            <v>1970</v>
          </cell>
          <cell r="H6431" t="str">
            <v>Кирпич</v>
          </cell>
          <cell r="L6431">
            <v>5</v>
          </cell>
          <cell r="M6431">
            <v>6</v>
          </cell>
          <cell r="Q6431">
            <v>5002.1000000000004</v>
          </cell>
          <cell r="R6431">
            <v>4505.300000000002</v>
          </cell>
          <cell r="S6431">
            <v>4505.3</v>
          </cell>
          <cell r="T6431">
            <v>244</v>
          </cell>
        </row>
        <row r="6432">
          <cell r="C6432" t="str">
            <v>город Пермь</v>
          </cell>
          <cell r="D6432" t="str">
            <v>г. Пермь, ул. Магистральная, д. 40</v>
          </cell>
          <cell r="E6432" t="b">
            <v>1</v>
          </cell>
          <cell r="F6432">
            <v>1980</v>
          </cell>
          <cell r="H6432" t="str">
            <v>Панель</v>
          </cell>
          <cell r="L6432">
            <v>5</v>
          </cell>
          <cell r="M6432">
            <v>6</v>
          </cell>
          <cell r="Q6432">
            <v>4402.3</v>
          </cell>
          <cell r="R6432">
            <v>3843.7</v>
          </cell>
          <cell r="S6432">
            <v>3643.44</v>
          </cell>
          <cell r="T6432">
            <v>222</v>
          </cell>
        </row>
        <row r="6433">
          <cell r="C6433" t="str">
            <v>город Пермь</v>
          </cell>
          <cell r="D6433" t="str">
            <v>г. Пермь, ул. Магистральная, д. 42</v>
          </cell>
          <cell r="E6433" t="b">
            <v>1</v>
          </cell>
          <cell r="F6433">
            <v>1980</v>
          </cell>
          <cell r="H6433" t="str">
            <v>Панель</v>
          </cell>
          <cell r="L6433">
            <v>5</v>
          </cell>
          <cell r="M6433">
            <v>6</v>
          </cell>
          <cell r="Q6433">
            <v>4487</v>
          </cell>
          <cell r="R6433">
            <v>3855.9000000000005</v>
          </cell>
          <cell r="S6433">
            <v>3751.79</v>
          </cell>
          <cell r="T6433">
            <v>227</v>
          </cell>
        </row>
        <row r="6434">
          <cell r="C6434" t="str">
            <v>город Пермь</v>
          </cell>
          <cell r="D6434" t="str">
            <v>г. Пермь, ул. Магистральная, д. 44</v>
          </cell>
          <cell r="E6434" t="b">
            <v>1</v>
          </cell>
          <cell r="F6434">
            <v>1980</v>
          </cell>
          <cell r="H6434" t="str">
            <v>Панель</v>
          </cell>
          <cell r="L6434">
            <v>5</v>
          </cell>
          <cell r="M6434">
            <v>6</v>
          </cell>
          <cell r="Q6434">
            <v>4530.8</v>
          </cell>
          <cell r="R6434">
            <v>3916.3000000000006</v>
          </cell>
          <cell r="S6434">
            <v>3677.41</v>
          </cell>
          <cell r="T6434">
            <v>245</v>
          </cell>
        </row>
        <row r="6435">
          <cell r="C6435" t="str">
            <v>город Пермь</v>
          </cell>
          <cell r="D6435" t="str">
            <v>г. Пермь, ул. Магистральная, д. 96</v>
          </cell>
          <cell r="E6435" t="b">
            <v>1</v>
          </cell>
          <cell r="F6435">
            <v>1964</v>
          </cell>
          <cell r="H6435" t="str">
            <v>Панель</v>
          </cell>
          <cell r="L6435">
            <v>5</v>
          </cell>
          <cell r="M6435">
            <v>4</v>
          </cell>
          <cell r="Q6435">
            <v>3531.8</v>
          </cell>
          <cell r="R6435">
            <v>3222</v>
          </cell>
          <cell r="S6435">
            <v>3076.6</v>
          </cell>
          <cell r="T6435">
            <v>158</v>
          </cell>
        </row>
        <row r="6436">
          <cell r="C6436" t="str">
            <v>город Пермь</v>
          </cell>
          <cell r="D6436" t="str">
            <v>г. Пермь, ул. Магистральная, д. 98</v>
          </cell>
          <cell r="E6436" t="b">
            <v>1</v>
          </cell>
          <cell r="F6436">
            <v>1965</v>
          </cell>
          <cell r="H6436" t="str">
            <v>Кирпич</v>
          </cell>
          <cell r="L6436">
            <v>5</v>
          </cell>
          <cell r="M6436">
            <v>3</v>
          </cell>
          <cell r="Q6436">
            <v>2781.9</v>
          </cell>
          <cell r="R6436">
            <v>2505</v>
          </cell>
          <cell r="S6436">
            <v>2505</v>
          </cell>
          <cell r="T6436">
            <v>138</v>
          </cell>
        </row>
        <row r="6437">
          <cell r="C6437" t="str">
            <v>город Пермь</v>
          </cell>
          <cell r="D6437" t="str">
            <v>г. Пермь, ул. Магистральная, д. 100</v>
          </cell>
          <cell r="E6437" t="b">
            <v>1</v>
          </cell>
          <cell r="F6437">
            <v>1965</v>
          </cell>
          <cell r="H6437" t="str">
            <v>Панель</v>
          </cell>
          <cell r="L6437">
            <v>5</v>
          </cell>
          <cell r="M6437">
            <v>4</v>
          </cell>
          <cell r="Q6437">
            <v>3576.3</v>
          </cell>
          <cell r="R6437">
            <v>3207.5</v>
          </cell>
          <cell r="S6437">
            <v>3207.5</v>
          </cell>
          <cell r="T6437">
            <v>158</v>
          </cell>
        </row>
        <row r="6438">
          <cell r="C6438" t="str">
            <v>город Пермь</v>
          </cell>
          <cell r="D6438" t="str">
            <v>г. Пермь, ул. Магистральная, д. 102</v>
          </cell>
          <cell r="E6438" t="b">
            <v>1</v>
          </cell>
          <cell r="F6438">
            <v>1964</v>
          </cell>
          <cell r="I6438" t="str">
            <v>скатная</v>
          </cell>
          <cell r="K6438" t="str">
            <v>имеется</v>
          </cell>
          <cell r="L6438">
            <v>5</v>
          </cell>
          <cell r="M6438">
            <v>4</v>
          </cell>
          <cell r="Q6438">
            <v>4252.2</v>
          </cell>
          <cell r="R6438">
            <v>3268.2</v>
          </cell>
          <cell r="S6438">
            <v>3268.2</v>
          </cell>
        </row>
        <row r="6439">
          <cell r="C6439" t="str">
            <v>город Пермь</v>
          </cell>
          <cell r="D6439" t="str">
            <v>г. Пермь, ул. Магистральная, д. 104</v>
          </cell>
          <cell r="E6439" t="b">
            <v>1</v>
          </cell>
          <cell r="F6439">
            <v>1965</v>
          </cell>
          <cell r="H6439" t="str">
            <v>Кирпич</v>
          </cell>
          <cell r="L6439">
            <v>5</v>
          </cell>
          <cell r="M6439">
            <v>3</v>
          </cell>
          <cell r="Q6439">
            <v>2764.3</v>
          </cell>
          <cell r="R6439">
            <v>2498.8000000000002</v>
          </cell>
          <cell r="S6439">
            <v>2498.8000000000002</v>
          </cell>
          <cell r="T6439">
            <v>116</v>
          </cell>
        </row>
        <row r="6440">
          <cell r="C6440" t="str">
            <v>город Пермь</v>
          </cell>
          <cell r="D6440" t="str">
            <v>г. Пермь, ул. Магистральная, д. 100А</v>
          </cell>
          <cell r="E6440" t="b">
            <v>1</v>
          </cell>
          <cell r="F6440">
            <v>1965</v>
          </cell>
          <cell r="H6440" t="str">
            <v>Панели</v>
          </cell>
          <cell r="L6440">
            <v>5</v>
          </cell>
          <cell r="M6440">
            <v>4</v>
          </cell>
          <cell r="Q6440">
            <v>3030.1</v>
          </cell>
          <cell r="R6440">
            <v>2675.6</v>
          </cell>
          <cell r="S6440">
            <v>2675.6</v>
          </cell>
          <cell r="T6440">
            <v>151</v>
          </cell>
        </row>
        <row r="6441">
          <cell r="C6441" t="str">
            <v>город Пермь</v>
          </cell>
          <cell r="D6441" t="str">
            <v>г. Пермь, ул. Магистральная, д. 100Б</v>
          </cell>
          <cell r="E6441" t="b">
            <v>1</v>
          </cell>
          <cell r="F6441">
            <v>1966</v>
          </cell>
          <cell r="H6441" t="str">
            <v>Панель</v>
          </cell>
          <cell r="L6441">
            <v>5</v>
          </cell>
          <cell r="M6441">
            <v>4</v>
          </cell>
          <cell r="Q6441">
            <v>3078.1</v>
          </cell>
          <cell r="R6441">
            <v>2692</v>
          </cell>
          <cell r="S6441">
            <v>2692</v>
          </cell>
          <cell r="T6441">
            <v>163</v>
          </cell>
        </row>
        <row r="6442">
          <cell r="C6442" t="str">
            <v>город Пермь</v>
          </cell>
          <cell r="D6442" t="str">
            <v>г. Пермь, ул. Магистральная, д. 100В</v>
          </cell>
          <cell r="E6442" t="b">
            <v>1</v>
          </cell>
          <cell r="F6442">
            <v>1966</v>
          </cell>
          <cell r="H6442" t="str">
            <v>Панель</v>
          </cell>
          <cell r="L6442">
            <v>5</v>
          </cell>
          <cell r="M6442">
            <v>4</v>
          </cell>
          <cell r="Q6442">
            <v>3069.8</v>
          </cell>
          <cell r="R6442">
            <v>2685.6</v>
          </cell>
          <cell r="S6442">
            <v>2685.6</v>
          </cell>
          <cell r="T6442">
            <v>149</v>
          </cell>
        </row>
        <row r="6443">
          <cell r="C6443" t="str">
            <v>город Пермь</v>
          </cell>
          <cell r="D6443" t="str">
            <v>г. Пермь, ул. Магистральная, д. 104/1</v>
          </cell>
          <cell r="E6443" t="b">
            <v>1</v>
          </cell>
          <cell r="F6443">
            <v>1980</v>
          </cell>
          <cell r="H6443" t="str">
            <v>ж/б панель</v>
          </cell>
          <cell r="I6443" t="str">
            <v>плоская</v>
          </cell>
          <cell r="K6443" t="str">
            <v>имеется</v>
          </cell>
          <cell r="L6443">
            <v>9</v>
          </cell>
          <cell r="M6443">
            <v>2</v>
          </cell>
          <cell r="N6443">
            <v>2</v>
          </cell>
          <cell r="O6443">
            <v>2</v>
          </cell>
          <cell r="Q6443">
            <v>3961.6</v>
          </cell>
          <cell r="R6443">
            <v>3845.6</v>
          </cell>
          <cell r="S6443">
            <v>3961.6</v>
          </cell>
        </row>
        <row r="6444">
          <cell r="C6444" t="str">
            <v>город Пермь</v>
          </cell>
          <cell r="D6444" t="str">
            <v>г. Пермь, ул. Магистральная, д. 12А</v>
          </cell>
          <cell r="E6444" t="b">
            <v>1</v>
          </cell>
          <cell r="F6444">
            <v>1958</v>
          </cell>
          <cell r="H6444" t="str">
            <v>Кирпич</v>
          </cell>
          <cell r="L6444">
            <v>2</v>
          </cell>
          <cell r="M6444">
            <v>2</v>
          </cell>
          <cell r="Q6444">
            <v>738</v>
          </cell>
          <cell r="R6444">
            <v>670.3</v>
          </cell>
          <cell r="S6444">
            <v>670.3</v>
          </cell>
          <cell r="T6444">
            <v>32</v>
          </cell>
        </row>
        <row r="6445">
          <cell r="C6445" t="str">
            <v>город Пермь</v>
          </cell>
          <cell r="D6445" t="str">
            <v>г. Пермь, ул. Магистральная, д. 14А</v>
          </cell>
          <cell r="E6445" t="b">
            <v>1</v>
          </cell>
          <cell r="F6445">
            <v>1999</v>
          </cell>
          <cell r="L6445">
            <v>4</v>
          </cell>
          <cell r="Q6445">
            <v>1437.7</v>
          </cell>
          <cell r="R6445">
            <v>394.1</v>
          </cell>
          <cell r="S6445">
            <v>394.1</v>
          </cell>
          <cell r="T6445">
            <v>50</v>
          </cell>
        </row>
        <row r="6446">
          <cell r="C6446" t="str">
            <v>город Пермь</v>
          </cell>
          <cell r="D6446" t="str">
            <v>г. Пермь, ул. Магистральная, д. 96/2</v>
          </cell>
          <cell r="E6446" t="b">
            <v>1</v>
          </cell>
          <cell r="F6446">
            <v>1966</v>
          </cell>
          <cell r="H6446" t="str">
            <v>кирпич</v>
          </cell>
          <cell r="I6446" t="str">
            <v>скатная</v>
          </cell>
          <cell r="K6446" t="str">
            <v>имеется</v>
          </cell>
          <cell r="L6446">
            <v>5</v>
          </cell>
          <cell r="M6446">
            <v>4</v>
          </cell>
          <cell r="Q6446">
            <v>3041.5</v>
          </cell>
          <cell r="R6446">
            <v>2668.3</v>
          </cell>
          <cell r="S6446">
            <v>3041.5</v>
          </cell>
        </row>
        <row r="6447">
          <cell r="C6447" t="str">
            <v>город Пермь</v>
          </cell>
          <cell r="D6447" t="str">
            <v>г. Пермь, ул. Магистральная, д. 96/3</v>
          </cell>
          <cell r="E6447" t="b">
            <v>1</v>
          </cell>
          <cell r="F6447">
            <v>1966</v>
          </cell>
          <cell r="H6447" t="str">
            <v>кирпич</v>
          </cell>
          <cell r="I6447" t="str">
            <v>скатная</v>
          </cell>
          <cell r="K6447" t="str">
            <v>имеется</v>
          </cell>
          <cell r="L6447">
            <v>5</v>
          </cell>
          <cell r="M6447">
            <v>4</v>
          </cell>
          <cell r="Q6447">
            <v>2911.1</v>
          </cell>
          <cell r="R6447">
            <v>2638.9</v>
          </cell>
          <cell r="S6447">
            <v>2911.1</v>
          </cell>
        </row>
        <row r="6448">
          <cell r="C6448" t="str">
            <v>город Пермь</v>
          </cell>
          <cell r="D6448" t="str">
            <v>г. Пермь, ул. Магистральная, д. 96/4</v>
          </cell>
          <cell r="E6448" t="b">
            <v>1</v>
          </cell>
          <cell r="F6448">
            <v>1966</v>
          </cell>
          <cell r="H6448" t="str">
            <v>кирпич</v>
          </cell>
          <cell r="I6448" t="str">
            <v>скатная</v>
          </cell>
          <cell r="K6448" t="str">
            <v>имеется</v>
          </cell>
          <cell r="L6448">
            <v>5</v>
          </cell>
          <cell r="M6448">
            <v>4</v>
          </cell>
          <cell r="Q6448">
            <v>3025.8</v>
          </cell>
          <cell r="R6448">
            <v>2650.1</v>
          </cell>
          <cell r="S6448">
            <v>3025.8</v>
          </cell>
        </row>
        <row r="6449">
          <cell r="C6449" t="str">
            <v>город Пермь</v>
          </cell>
          <cell r="D6449" t="str">
            <v>г. Пермь, ул. Магистральная, д. 86А</v>
          </cell>
          <cell r="E6449" t="b">
            <v>0</v>
          </cell>
          <cell r="F6449">
            <v>2022</v>
          </cell>
          <cell r="H6449" t="str">
            <v>крупнопанельные</v>
          </cell>
          <cell r="I6449" t="str">
            <v>плоская</v>
          </cell>
          <cell r="J6449" t="str">
            <v>ГАЗ</v>
          </cell>
          <cell r="K6449" t="str">
            <v>подвал</v>
          </cell>
          <cell r="L6449">
            <v>7</v>
          </cell>
          <cell r="M6449">
            <v>1</v>
          </cell>
          <cell r="N6449">
            <v>1</v>
          </cell>
          <cell r="O6449">
            <v>1</v>
          </cell>
          <cell r="Q6449">
            <v>2642.1</v>
          </cell>
          <cell r="R6449" t="str">
            <v>нет данных</v>
          </cell>
          <cell r="S6449" t="str">
            <v>нет данных</v>
          </cell>
          <cell r="T6449" t="str">
            <v>нет данных</v>
          </cell>
        </row>
        <row r="6450">
          <cell r="C6450" t="str">
            <v>город Пермь</v>
          </cell>
          <cell r="D6450" t="str">
            <v>г. Пермь, ул. Магистральная, д. 98А</v>
          </cell>
          <cell r="E6450" t="b">
            <v>1</v>
          </cell>
          <cell r="F6450">
            <v>1979</v>
          </cell>
          <cell r="H6450" t="str">
            <v>Железобетон</v>
          </cell>
          <cell r="L6450">
            <v>9</v>
          </cell>
          <cell r="M6450">
            <v>2</v>
          </cell>
          <cell r="N6450">
            <v>2</v>
          </cell>
          <cell r="O6450">
            <v>2</v>
          </cell>
          <cell r="Q6450">
            <v>4028</v>
          </cell>
          <cell r="R6450">
            <v>3845.5</v>
          </cell>
          <cell r="S6450">
            <v>3845.5</v>
          </cell>
          <cell r="T6450">
            <v>171</v>
          </cell>
        </row>
        <row r="6451">
          <cell r="C6451" t="str">
            <v>город Пермь</v>
          </cell>
          <cell r="D6451" t="str">
            <v>г. Пермь, ул. Макаренко, д. 6</v>
          </cell>
          <cell r="E6451" t="b">
            <v>1</v>
          </cell>
          <cell r="F6451">
            <v>2005</v>
          </cell>
          <cell r="H6451" t="str">
            <v>Крупные блоки</v>
          </cell>
          <cell r="L6451">
            <v>5</v>
          </cell>
          <cell r="M6451">
            <v>8</v>
          </cell>
          <cell r="Q6451">
            <v>6401.32</v>
          </cell>
          <cell r="R6451">
            <v>6072.1</v>
          </cell>
          <cell r="S6451">
            <v>6072.1</v>
          </cell>
          <cell r="T6451">
            <v>365</v>
          </cell>
        </row>
        <row r="6452">
          <cell r="C6452" t="str">
            <v>город Пермь</v>
          </cell>
          <cell r="D6452" t="str">
            <v>г. Пермь, ул. Макаренко, д. 8</v>
          </cell>
          <cell r="E6452" t="b">
            <v>1</v>
          </cell>
          <cell r="F6452">
            <v>1973</v>
          </cell>
          <cell r="H6452" t="str">
            <v>Кирпич</v>
          </cell>
          <cell r="L6452">
            <v>5</v>
          </cell>
          <cell r="M6452">
            <v>8</v>
          </cell>
          <cell r="Q6452">
            <v>6069.4</v>
          </cell>
          <cell r="R6452">
            <v>5950</v>
          </cell>
          <cell r="S6452">
            <v>5950</v>
          </cell>
          <cell r="T6452">
            <v>664</v>
          </cell>
        </row>
        <row r="6453">
          <cell r="C6453" t="str">
            <v>город Пермь</v>
          </cell>
          <cell r="D6453" t="str">
            <v>г. Пермь, ул. Макаренко, д. 10</v>
          </cell>
          <cell r="E6453" t="b">
            <v>1</v>
          </cell>
          <cell r="F6453">
            <v>1972</v>
          </cell>
          <cell r="H6453" t="str">
            <v>Крупные блоки</v>
          </cell>
          <cell r="L6453">
            <v>5</v>
          </cell>
          <cell r="M6453">
            <v>8</v>
          </cell>
          <cell r="Q6453">
            <v>6036.88</v>
          </cell>
          <cell r="R6453">
            <v>5900</v>
          </cell>
          <cell r="S6453">
            <v>5326.52</v>
          </cell>
          <cell r="T6453">
            <v>401</v>
          </cell>
        </row>
        <row r="6454">
          <cell r="C6454" t="str">
            <v>город Пермь</v>
          </cell>
          <cell r="D6454" t="str">
            <v>г. Пермь, ул. Макаренко, д. 12</v>
          </cell>
          <cell r="E6454" t="b">
            <v>1</v>
          </cell>
          <cell r="F6454">
            <v>1971</v>
          </cell>
          <cell r="H6454" t="str">
            <v>Крупные блоки</v>
          </cell>
          <cell r="L6454">
            <v>5</v>
          </cell>
          <cell r="M6454">
            <v>8</v>
          </cell>
          <cell r="Q6454">
            <v>6068.4</v>
          </cell>
          <cell r="R6454">
            <v>6008.3</v>
          </cell>
          <cell r="S6454">
            <v>5782.99</v>
          </cell>
          <cell r="T6454">
            <v>330</v>
          </cell>
        </row>
        <row r="6455">
          <cell r="C6455" t="str">
            <v>город Пермь</v>
          </cell>
          <cell r="D6455" t="str">
            <v>г. Пермь, ул. Макаренко, д. 14</v>
          </cell>
          <cell r="E6455" t="b">
            <v>1</v>
          </cell>
          <cell r="F6455">
            <v>1971</v>
          </cell>
          <cell r="H6455" t="str">
            <v>Кирпич</v>
          </cell>
          <cell r="L6455">
            <v>5</v>
          </cell>
          <cell r="M6455">
            <v>8</v>
          </cell>
          <cell r="Q6455">
            <v>5315.7</v>
          </cell>
          <cell r="R6455">
            <v>5000</v>
          </cell>
          <cell r="S6455">
            <v>5000</v>
          </cell>
          <cell r="T6455">
            <v>261</v>
          </cell>
        </row>
        <row r="6456">
          <cell r="C6456" t="str">
            <v>город Пермь</v>
          </cell>
          <cell r="D6456" t="str">
            <v>г. Пермь, ул. Макаренко, д. 16</v>
          </cell>
          <cell r="E6456" t="b">
            <v>1</v>
          </cell>
          <cell r="F6456">
            <v>1972</v>
          </cell>
          <cell r="H6456" t="str">
            <v>Кирпич</v>
          </cell>
          <cell r="L6456">
            <v>5</v>
          </cell>
          <cell r="M6456">
            <v>6</v>
          </cell>
          <cell r="Q6456">
            <v>4971.8999999999996</v>
          </cell>
          <cell r="R6456">
            <v>4491.7000000000007</v>
          </cell>
          <cell r="S6456">
            <v>4450.6000000000004</v>
          </cell>
          <cell r="T6456">
            <v>223</v>
          </cell>
        </row>
        <row r="6457">
          <cell r="C6457" t="str">
            <v>город Пермь</v>
          </cell>
          <cell r="D6457" t="str">
            <v>г. Пермь, ул. Макаренко, д. 18</v>
          </cell>
          <cell r="E6457" t="b">
            <v>1</v>
          </cell>
          <cell r="F6457">
            <v>2011</v>
          </cell>
          <cell r="I6457" t="str">
            <v>плоская</v>
          </cell>
          <cell r="J6457" t="str">
            <v>ГАЗ</v>
          </cell>
          <cell r="K6457" t="str">
            <v>имеется</v>
          </cell>
          <cell r="L6457">
            <v>17</v>
          </cell>
          <cell r="M6457">
            <v>1</v>
          </cell>
          <cell r="N6457">
            <v>1</v>
          </cell>
          <cell r="O6457">
            <v>1</v>
          </cell>
          <cell r="Q6457">
            <v>8251.9</v>
          </cell>
          <cell r="R6457">
            <v>3498.7</v>
          </cell>
          <cell r="S6457">
            <v>3498.7</v>
          </cell>
          <cell r="T6457">
            <v>240</v>
          </cell>
        </row>
        <row r="6458">
          <cell r="C6458" t="str">
            <v>город Пермь</v>
          </cell>
          <cell r="D6458" t="str">
            <v>г. Пермь, ул. Макаренко, д. 19</v>
          </cell>
          <cell r="E6458" t="b">
            <v>1</v>
          </cell>
          <cell r="F6458">
            <v>2014</v>
          </cell>
          <cell r="I6458" t="str">
            <v>плоская</v>
          </cell>
          <cell r="J6458" t="str">
            <v>ГАЗ</v>
          </cell>
          <cell r="K6458" t="str">
            <v>имеется</v>
          </cell>
          <cell r="L6458">
            <v>18</v>
          </cell>
          <cell r="M6458">
            <v>3</v>
          </cell>
          <cell r="N6458">
            <v>3</v>
          </cell>
          <cell r="O6458">
            <v>3</v>
          </cell>
          <cell r="Q6458">
            <v>35143.1</v>
          </cell>
          <cell r="R6458">
            <v>18568.5</v>
          </cell>
          <cell r="S6458">
            <v>18568.5</v>
          </cell>
          <cell r="T6458">
            <v>727</v>
          </cell>
        </row>
        <row r="6459">
          <cell r="C6459" t="str">
            <v>город Пермь</v>
          </cell>
          <cell r="D6459" t="str">
            <v>г. Пермь, ул. Макаренко, д. 20</v>
          </cell>
          <cell r="E6459" t="b">
            <v>1</v>
          </cell>
          <cell r="F6459">
            <v>1970</v>
          </cell>
          <cell r="H6459" t="str">
            <v>Кирпич</v>
          </cell>
          <cell r="L6459">
            <v>5</v>
          </cell>
          <cell r="M6459">
            <v>6</v>
          </cell>
          <cell r="Q6459">
            <v>5850.7</v>
          </cell>
          <cell r="R6459">
            <v>5629.7</v>
          </cell>
          <cell r="S6459">
            <v>4357.8999999999996</v>
          </cell>
          <cell r="T6459">
            <v>221</v>
          </cell>
        </row>
        <row r="6460">
          <cell r="C6460" t="str">
            <v>город Пермь</v>
          </cell>
          <cell r="D6460" t="str">
            <v>г. Пермь, ул. Макаренко, д. 23</v>
          </cell>
          <cell r="E6460" t="b">
            <v>1</v>
          </cell>
          <cell r="F6460">
            <v>2015</v>
          </cell>
          <cell r="H6460" t="str">
            <v>Панель</v>
          </cell>
          <cell r="L6460">
            <v>10</v>
          </cell>
          <cell r="M6460">
            <v>2</v>
          </cell>
          <cell r="N6460">
            <v>2</v>
          </cell>
          <cell r="O6460">
            <v>2</v>
          </cell>
          <cell r="Q6460">
            <v>4875</v>
          </cell>
          <cell r="R6460">
            <v>3280</v>
          </cell>
          <cell r="S6460">
            <v>3280</v>
          </cell>
          <cell r="T6460">
            <v>175</v>
          </cell>
        </row>
        <row r="6461">
          <cell r="C6461" t="str">
            <v>город Пермь</v>
          </cell>
          <cell r="D6461" t="str">
            <v>г. Пермь, ул. Макаренко, д. 24</v>
          </cell>
          <cell r="E6461" t="b">
            <v>1</v>
          </cell>
          <cell r="F6461">
            <v>1972</v>
          </cell>
          <cell r="H6461" t="str">
            <v>Кирпич</v>
          </cell>
          <cell r="L6461">
            <v>9</v>
          </cell>
          <cell r="M6461">
            <v>3</v>
          </cell>
          <cell r="N6461">
            <v>3</v>
          </cell>
          <cell r="O6461">
            <v>3</v>
          </cell>
          <cell r="Q6461">
            <v>8374.7000000000007</v>
          </cell>
          <cell r="R6461">
            <v>6969.1</v>
          </cell>
          <cell r="S6461">
            <v>6917.1</v>
          </cell>
          <cell r="T6461">
            <v>326</v>
          </cell>
        </row>
        <row r="6462">
          <cell r="C6462" t="str">
            <v>город Пермь</v>
          </cell>
          <cell r="D6462" t="str">
            <v>г. Пермь, ул. Макаренко, д. 26</v>
          </cell>
          <cell r="E6462" t="b">
            <v>1</v>
          </cell>
          <cell r="F6462">
            <v>1972</v>
          </cell>
          <cell r="H6462" t="str">
            <v>Кирпич</v>
          </cell>
          <cell r="L6462">
            <v>9</v>
          </cell>
          <cell r="M6462">
            <v>3</v>
          </cell>
          <cell r="N6462">
            <v>3</v>
          </cell>
          <cell r="O6462">
            <v>3</v>
          </cell>
          <cell r="Q6462">
            <v>8307.7999999999993</v>
          </cell>
          <cell r="R6462">
            <v>6925.7</v>
          </cell>
          <cell r="S6462">
            <v>6925.7</v>
          </cell>
          <cell r="T6462">
            <v>317</v>
          </cell>
        </row>
        <row r="6463">
          <cell r="C6463" t="str">
            <v>город Пермь</v>
          </cell>
          <cell r="D6463" t="str">
            <v>г. Пермь, ул. Макаренко, д. 28</v>
          </cell>
          <cell r="E6463" t="b">
            <v>1</v>
          </cell>
          <cell r="F6463">
            <v>1970</v>
          </cell>
          <cell r="H6463" t="str">
            <v>Кирпич</v>
          </cell>
          <cell r="L6463">
            <v>9</v>
          </cell>
          <cell r="M6463">
            <v>2</v>
          </cell>
          <cell r="N6463">
            <v>2</v>
          </cell>
          <cell r="O6463">
            <v>2</v>
          </cell>
          <cell r="Q6463">
            <v>5315.5</v>
          </cell>
          <cell r="R6463">
            <v>4525.8999999999996</v>
          </cell>
          <cell r="S6463">
            <v>4482.3999999999996</v>
          </cell>
          <cell r="T6463">
            <v>208</v>
          </cell>
        </row>
        <row r="6464">
          <cell r="C6464" t="str">
            <v>город Пермь</v>
          </cell>
          <cell r="D6464" t="str">
            <v>г. Пермь, ул. Макаренко, д. 30</v>
          </cell>
          <cell r="E6464" t="b">
            <v>1</v>
          </cell>
          <cell r="F6464">
            <v>1963</v>
          </cell>
          <cell r="H6464" t="str">
            <v>Панель</v>
          </cell>
          <cell r="L6464">
            <v>5</v>
          </cell>
          <cell r="M6464">
            <v>4</v>
          </cell>
          <cell r="Q6464">
            <v>3572.8</v>
          </cell>
          <cell r="R6464">
            <v>3319.8</v>
          </cell>
          <cell r="S6464">
            <v>3319.8</v>
          </cell>
          <cell r="T6464">
            <v>150</v>
          </cell>
        </row>
        <row r="6465">
          <cell r="C6465" t="str">
            <v>город Пермь</v>
          </cell>
          <cell r="D6465" t="str">
            <v>г. Пермь, ул. Макаренко, д. 32</v>
          </cell>
          <cell r="E6465" t="b">
            <v>1</v>
          </cell>
          <cell r="F6465">
            <v>1963</v>
          </cell>
          <cell r="H6465" t="str">
            <v>Панель</v>
          </cell>
          <cell r="L6465">
            <v>5</v>
          </cell>
          <cell r="M6465">
            <v>4</v>
          </cell>
          <cell r="Q6465">
            <v>3606.91</v>
          </cell>
          <cell r="R6465">
            <v>3604.61</v>
          </cell>
          <cell r="S6465">
            <v>3604.61</v>
          </cell>
          <cell r="T6465">
            <v>186</v>
          </cell>
        </row>
        <row r="6466">
          <cell r="C6466" t="str">
            <v>город Пермь</v>
          </cell>
          <cell r="D6466" t="str">
            <v>г. Пермь, ул. Макаренко, д. 34</v>
          </cell>
          <cell r="E6466" t="b">
            <v>1</v>
          </cell>
          <cell r="F6466">
            <v>1962</v>
          </cell>
          <cell r="H6466" t="str">
            <v>Панели</v>
          </cell>
          <cell r="L6466">
            <v>5</v>
          </cell>
          <cell r="M6466">
            <v>4</v>
          </cell>
          <cell r="Q6466">
            <v>3578.9</v>
          </cell>
          <cell r="R6466">
            <v>3576.9</v>
          </cell>
          <cell r="S6466">
            <v>3576.9</v>
          </cell>
          <cell r="T6466">
            <v>114</v>
          </cell>
        </row>
        <row r="6467">
          <cell r="C6467" t="str">
            <v>город Пермь</v>
          </cell>
          <cell r="D6467" t="str">
            <v>г. Пермь, ул. Макаренко, д. 36</v>
          </cell>
          <cell r="E6467" t="b">
            <v>1</v>
          </cell>
          <cell r="F6467">
            <v>1962</v>
          </cell>
          <cell r="H6467" t="str">
            <v>Панель</v>
          </cell>
          <cell r="L6467">
            <v>5</v>
          </cell>
          <cell r="M6467">
            <v>4</v>
          </cell>
          <cell r="Q6467">
            <v>3612.5</v>
          </cell>
          <cell r="R6467">
            <v>3600</v>
          </cell>
          <cell r="S6467">
            <v>3600</v>
          </cell>
          <cell r="T6467">
            <v>77</v>
          </cell>
        </row>
        <row r="6468">
          <cell r="C6468" t="str">
            <v>город Пермь</v>
          </cell>
          <cell r="D6468" t="str">
            <v>г. Пермь, ул. Макаренко, д. 40</v>
          </cell>
          <cell r="E6468" t="b">
            <v>1</v>
          </cell>
          <cell r="F6468">
            <v>1962</v>
          </cell>
          <cell r="G6468">
            <v>2008</v>
          </cell>
          <cell r="H6468" t="str">
            <v>Панели</v>
          </cell>
          <cell r="L6468">
            <v>5</v>
          </cell>
          <cell r="M6468">
            <v>4</v>
          </cell>
          <cell r="Q6468">
            <v>3609.59</v>
          </cell>
          <cell r="R6468">
            <v>3608.39</v>
          </cell>
          <cell r="S6468">
            <v>3608.39</v>
          </cell>
          <cell r="T6468">
            <v>188</v>
          </cell>
        </row>
        <row r="6469">
          <cell r="C6469" t="str">
            <v>город Пермь</v>
          </cell>
          <cell r="D6469" t="str">
            <v>г. Пермь, ул. Макаренко, д. 44</v>
          </cell>
          <cell r="E6469" t="b">
            <v>1</v>
          </cell>
          <cell r="F6469">
            <v>1963</v>
          </cell>
          <cell r="H6469" t="str">
            <v>Панели</v>
          </cell>
          <cell r="L6469">
            <v>5</v>
          </cell>
          <cell r="M6469">
            <v>4</v>
          </cell>
          <cell r="Q6469">
            <v>3518.1</v>
          </cell>
          <cell r="R6469">
            <v>3475</v>
          </cell>
          <cell r="S6469">
            <v>3475</v>
          </cell>
          <cell r="T6469">
            <v>168</v>
          </cell>
        </row>
        <row r="6470">
          <cell r="C6470" t="str">
            <v>город Пермь</v>
          </cell>
          <cell r="D6470" t="str">
            <v>г. Пермь, ул. Макаренко, д. 46</v>
          </cell>
          <cell r="E6470" t="b">
            <v>1</v>
          </cell>
          <cell r="F6470">
            <v>1963</v>
          </cell>
          <cell r="H6470" t="str">
            <v>Панели</v>
          </cell>
          <cell r="L6470">
            <v>5</v>
          </cell>
          <cell r="M6470">
            <v>4</v>
          </cell>
          <cell r="Q6470">
            <v>3518.1</v>
          </cell>
          <cell r="R6470">
            <v>3517.6</v>
          </cell>
          <cell r="S6470">
            <v>3517.6</v>
          </cell>
          <cell r="T6470">
            <v>160</v>
          </cell>
        </row>
        <row r="6471">
          <cell r="C6471" t="str">
            <v>город Пермь</v>
          </cell>
          <cell r="D6471" t="str">
            <v>г. Пермь, ул. Макаренко, д. 54</v>
          </cell>
          <cell r="E6471" t="b">
            <v>1</v>
          </cell>
          <cell r="F6471">
            <v>1963</v>
          </cell>
          <cell r="H6471" t="str">
            <v>Кирпич</v>
          </cell>
          <cell r="I6471" t="str">
            <v>скатная</v>
          </cell>
          <cell r="L6471">
            <v>5</v>
          </cell>
          <cell r="M6471">
            <v>3</v>
          </cell>
          <cell r="Q6471">
            <v>2759.8</v>
          </cell>
          <cell r="R6471">
            <v>2532.4</v>
          </cell>
          <cell r="S6471">
            <v>2532.4</v>
          </cell>
          <cell r="T6471">
            <v>134</v>
          </cell>
        </row>
        <row r="6472">
          <cell r="C6472" t="str">
            <v>город Пермь</v>
          </cell>
          <cell r="D6472" t="str">
            <v>г. Пермь, ул. Макаренко, д. 56</v>
          </cell>
          <cell r="E6472" t="b">
            <v>1</v>
          </cell>
          <cell r="F6472">
            <v>1963</v>
          </cell>
          <cell r="H6472" t="str">
            <v>Кирпич</v>
          </cell>
          <cell r="L6472">
            <v>5</v>
          </cell>
          <cell r="M6472">
            <v>3</v>
          </cell>
          <cell r="Q6472">
            <v>2533</v>
          </cell>
          <cell r="R6472">
            <v>1560</v>
          </cell>
          <cell r="S6472">
            <v>1560</v>
          </cell>
          <cell r="T6472">
            <v>124</v>
          </cell>
        </row>
        <row r="6473">
          <cell r="C6473" t="str">
            <v>город Пермь</v>
          </cell>
          <cell r="D6473" t="str">
            <v>г. Пермь, ул. Макаренко, д. 10А</v>
          </cell>
          <cell r="E6473" t="b">
            <v>1</v>
          </cell>
          <cell r="F6473">
            <v>2005</v>
          </cell>
          <cell r="H6473" t="str">
            <v>Панель</v>
          </cell>
          <cell r="L6473">
            <v>16</v>
          </cell>
          <cell r="M6473">
            <v>1</v>
          </cell>
          <cell r="N6473">
            <v>2</v>
          </cell>
          <cell r="O6473">
            <v>1</v>
          </cell>
          <cell r="P6473">
            <v>1</v>
          </cell>
          <cell r="Q6473">
            <v>5218.8</v>
          </cell>
          <cell r="R6473">
            <v>3137</v>
          </cell>
          <cell r="S6473">
            <v>3137</v>
          </cell>
          <cell r="T6473">
            <v>308</v>
          </cell>
        </row>
        <row r="6474">
          <cell r="C6474" t="str">
            <v>город Пермь</v>
          </cell>
          <cell r="D6474" t="str">
            <v>г. Пермь, ул. Макаренко, д. 12А</v>
          </cell>
          <cell r="E6474" t="b">
            <v>1</v>
          </cell>
          <cell r="F6474">
            <v>2010</v>
          </cell>
          <cell r="I6474" t="str">
            <v>плоская</v>
          </cell>
          <cell r="J6474" t="str">
            <v>ГАЗ</v>
          </cell>
          <cell r="K6474" t="str">
            <v>имеется</v>
          </cell>
          <cell r="L6474">
            <v>16</v>
          </cell>
          <cell r="M6474">
            <v>2</v>
          </cell>
          <cell r="N6474">
            <v>2</v>
          </cell>
          <cell r="O6474">
            <v>1</v>
          </cell>
          <cell r="P6474">
            <v>1</v>
          </cell>
          <cell r="Q6474">
            <v>15373.4</v>
          </cell>
          <cell r="R6474">
            <v>11954.4</v>
          </cell>
          <cell r="S6474">
            <v>11954.4</v>
          </cell>
          <cell r="T6474">
            <v>369</v>
          </cell>
        </row>
        <row r="6475">
          <cell r="C6475" t="str">
            <v>город Пермь</v>
          </cell>
          <cell r="D6475" t="str">
            <v>г. Пермь, ул. Макаренко, д. 14А</v>
          </cell>
          <cell r="E6475" t="b">
            <v>1</v>
          </cell>
          <cell r="F6475">
            <v>2012</v>
          </cell>
          <cell r="I6475" t="str">
            <v>плоская</v>
          </cell>
          <cell r="J6475" t="str">
            <v>ГАЗ</v>
          </cell>
          <cell r="K6475" t="str">
            <v>имеется</v>
          </cell>
          <cell r="L6475">
            <v>17</v>
          </cell>
          <cell r="M6475">
            <v>2</v>
          </cell>
          <cell r="N6475">
            <v>2</v>
          </cell>
          <cell r="O6475">
            <v>2</v>
          </cell>
          <cell r="Q6475">
            <v>14296.4</v>
          </cell>
          <cell r="R6475">
            <v>9794.7000000000007</v>
          </cell>
          <cell r="S6475">
            <v>9794.7000000000007</v>
          </cell>
          <cell r="T6475">
            <v>350</v>
          </cell>
        </row>
        <row r="6476">
          <cell r="C6476" t="str">
            <v>город Пермь</v>
          </cell>
          <cell r="D6476" t="str">
            <v>г. Пермь, ул. Макаренко, д. 16А</v>
          </cell>
          <cell r="E6476" t="b">
            <v>1</v>
          </cell>
          <cell r="F6476">
            <v>2005</v>
          </cell>
          <cell r="I6476" t="str">
            <v>плоская</v>
          </cell>
          <cell r="J6476" t="str">
            <v>ГАЗ</v>
          </cell>
          <cell r="K6476" t="str">
            <v>имеется</v>
          </cell>
          <cell r="L6476">
            <v>17</v>
          </cell>
          <cell r="M6476">
            <v>2</v>
          </cell>
          <cell r="N6476">
            <v>2</v>
          </cell>
          <cell r="O6476">
            <v>2</v>
          </cell>
          <cell r="Q6476">
            <v>16346.3</v>
          </cell>
          <cell r="R6476">
            <v>12472.1</v>
          </cell>
          <cell r="S6476">
            <v>12472.1</v>
          </cell>
          <cell r="T6476">
            <v>125</v>
          </cell>
        </row>
        <row r="6477">
          <cell r="C6477" t="str">
            <v>город Пермь</v>
          </cell>
          <cell r="D6477" t="str">
            <v>г. Пермь, ул. Макаренко, д. 28/3</v>
          </cell>
          <cell r="E6477" t="b">
            <v>1</v>
          </cell>
          <cell r="F6477">
            <v>1987</v>
          </cell>
          <cell r="H6477" t="str">
            <v>Панель</v>
          </cell>
          <cell r="L6477">
            <v>9</v>
          </cell>
          <cell r="M6477">
            <v>1</v>
          </cell>
          <cell r="N6477">
            <v>1</v>
          </cell>
          <cell r="O6477">
            <v>1</v>
          </cell>
          <cell r="Q6477">
            <v>2863</v>
          </cell>
          <cell r="R6477">
            <v>2744</v>
          </cell>
          <cell r="S6477">
            <v>2744</v>
          </cell>
          <cell r="T6477">
            <v>132</v>
          </cell>
        </row>
        <row r="6478">
          <cell r="C6478" t="str">
            <v>город Пермь</v>
          </cell>
          <cell r="D6478" t="str">
            <v>г. Пермь, ул. Максима Горького, д. 5</v>
          </cell>
          <cell r="E6478" t="b">
            <v>1</v>
          </cell>
          <cell r="F6478">
            <v>2014</v>
          </cell>
          <cell r="H6478" t="str">
            <v>кирпич</v>
          </cell>
          <cell r="I6478" t="str">
            <v>плоская</v>
          </cell>
          <cell r="J6478" t="str">
            <v>ГАЗ</v>
          </cell>
          <cell r="K6478" t="str">
            <v>имеется</v>
          </cell>
          <cell r="L6478">
            <v>8</v>
          </cell>
          <cell r="M6478">
            <v>2</v>
          </cell>
          <cell r="N6478">
            <v>2</v>
          </cell>
          <cell r="O6478">
            <v>2</v>
          </cell>
          <cell r="Q6478">
            <v>2400</v>
          </cell>
          <cell r="R6478">
            <v>472</v>
          </cell>
          <cell r="S6478">
            <v>3607</v>
          </cell>
        </row>
        <row r="6479">
          <cell r="C6479" t="str">
            <v>город Пермь</v>
          </cell>
          <cell r="D6479" t="str">
            <v>г. Пермь, ул. Максима Горького, д. 9</v>
          </cell>
          <cell r="E6479" t="b">
            <v>1</v>
          </cell>
          <cell r="F6479">
            <v>1999</v>
          </cell>
          <cell r="H6479" t="str">
            <v>Кирпич</v>
          </cell>
          <cell r="L6479">
            <v>6</v>
          </cell>
          <cell r="M6479">
            <v>5</v>
          </cell>
          <cell r="Q6479">
            <v>9384.1</v>
          </cell>
          <cell r="R6479">
            <v>9384.1</v>
          </cell>
          <cell r="S6479">
            <v>9384.1</v>
          </cell>
          <cell r="T6479">
            <v>133</v>
          </cell>
        </row>
        <row r="6480">
          <cell r="C6480" t="str">
            <v>город Пермь</v>
          </cell>
          <cell r="D6480" t="str">
            <v>г. Пермь, ул. Максима Горького, д. 21</v>
          </cell>
          <cell r="E6480" t="b">
            <v>1</v>
          </cell>
          <cell r="F6480">
            <v>1998</v>
          </cell>
          <cell r="H6480" t="str">
            <v>Кирпич</v>
          </cell>
          <cell r="L6480">
            <v>6</v>
          </cell>
          <cell r="M6480">
            <v>7</v>
          </cell>
          <cell r="Q6480">
            <v>11997.3</v>
          </cell>
          <cell r="R6480">
            <v>9780</v>
          </cell>
          <cell r="S6480">
            <v>9780</v>
          </cell>
          <cell r="T6480">
            <v>159</v>
          </cell>
        </row>
        <row r="6481">
          <cell r="C6481" t="str">
            <v>город Пермь</v>
          </cell>
          <cell r="D6481" t="str">
            <v>г. Пермь, ул. Максима Горького, д. 27</v>
          </cell>
          <cell r="E6481" t="b">
            <v>1</v>
          </cell>
          <cell r="F6481">
            <v>1989</v>
          </cell>
          <cell r="H6481" t="str">
            <v>Кирпич</v>
          </cell>
          <cell r="L6481">
            <v>5</v>
          </cell>
          <cell r="M6481">
            <v>10</v>
          </cell>
          <cell r="Q6481">
            <v>3964.1</v>
          </cell>
          <cell r="R6481">
            <v>3250.3</v>
          </cell>
          <cell r="S6481">
            <v>3019.85</v>
          </cell>
          <cell r="T6481">
            <v>149</v>
          </cell>
        </row>
        <row r="6482">
          <cell r="C6482" t="str">
            <v>город Пермь</v>
          </cell>
          <cell r="D6482" t="str">
            <v>г. Пермь, ул. Максима Горького, д. 41</v>
          </cell>
          <cell r="E6482" t="b">
            <v>1</v>
          </cell>
          <cell r="F6482">
            <v>1994</v>
          </cell>
          <cell r="H6482" t="str">
            <v>Панель</v>
          </cell>
          <cell r="L6482">
            <v>16</v>
          </cell>
          <cell r="M6482">
            <v>1</v>
          </cell>
          <cell r="N6482">
            <v>2</v>
          </cell>
          <cell r="O6482">
            <v>1</v>
          </cell>
          <cell r="P6482">
            <v>1</v>
          </cell>
          <cell r="Q6482">
            <v>5386.1</v>
          </cell>
          <cell r="R6482">
            <v>5386.1</v>
          </cell>
          <cell r="S6482">
            <v>5386.1</v>
          </cell>
          <cell r="T6482">
            <v>176</v>
          </cell>
        </row>
        <row r="6483">
          <cell r="C6483" t="str">
            <v>город Пермь</v>
          </cell>
          <cell r="D6483" t="str">
            <v>г. Пермь, ул. Максима Горького, д. 45</v>
          </cell>
          <cell r="E6483" t="b">
            <v>1</v>
          </cell>
          <cell r="F6483">
            <v>2020</v>
          </cell>
          <cell r="H6483" t="str">
            <v>из прочих материалов</v>
          </cell>
          <cell r="I6483" t="str">
            <v>плоская</v>
          </cell>
          <cell r="L6483">
            <v>18</v>
          </cell>
          <cell r="M6483">
            <v>1</v>
          </cell>
          <cell r="N6483">
            <v>2</v>
          </cell>
          <cell r="O6483">
            <v>1</v>
          </cell>
          <cell r="P6483">
            <v>1</v>
          </cell>
          <cell r="Q6483">
            <v>17531.8</v>
          </cell>
          <cell r="R6483">
            <v>17531.8</v>
          </cell>
          <cell r="S6483">
            <v>11207</v>
          </cell>
        </row>
        <row r="6484">
          <cell r="C6484" t="str">
            <v>город Пермь</v>
          </cell>
          <cell r="D6484" t="str">
            <v>г. Пермь, ул. Максима Горького, д. 49</v>
          </cell>
          <cell r="E6484" t="b">
            <v>1</v>
          </cell>
          <cell r="F6484">
            <v>2004</v>
          </cell>
          <cell r="I6484" t="str">
            <v>плоская</v>
          </cell>
          <cell r="K6484" t="str">
            <v>имеется</v>
          </cell>
          <cell r="L6484">
            <v>14</v>
          </cell>
          <cell r="M6484">
            <v>3</v>
          </cell>
          <cell r="N6484">
            <v>2</v>
          </cell>
          <cell r="Q6484">
            <v>20826</v>
          </cell>
          <cell r="R6484">
            <v>13911.3</v>
          </cell>
          <cell r="S6484">
            <v>4099</v>
          </cell>
          <cell r="T6484">
            <v>70</v>
          </cell>
        </row>
        <row r="6485">
          <cell r="C6485" t="str">
            <v>город Пермь</v>
          </cell>
          <cell r="D6485" t="str">
            <v>г. Пермь, ул. Максима Горького, д. 51</v>
          </cell>
          <cell r="E6485" t="b">
            <v>1</v>
          </cell>
          <cell r="F6485">
            <v>1985</v>
          </cell>
          <cell r="H6485" t="str">
            <v>Крупные блоки</v>
          </cell>
          <cell r="L6485">
            <v>9</v>
          </cell>
          <cell r="M6485">
            <v>5</v>
          </cell>
          <cell r="N6485">
            <v>5</v>
          </cell>
          <cell r="O6485">
            <v>5</v>
          </cell>
          <cell r="Q6485">
            <v>12750.7</v>
          </cell>
          <cell r="R6485">
            <v>11217</v>
          </cell>
          <cell r="S6485">
            <v>10577.63</v>
          </cell>
          <cell r="T6485">
            <v>168</v>
          </cell>
        </row>
        <row r="6486">
          <cell r="C6486" t="str">
            <v>город Пермь</v>
          </cell>
          <cell r="D6486" t="str">
            <v>г. Пермь, ул. Максима Горького, д. 58</v>
          </cell>
          <cell r="E6486" t="b">
            <v>1</v>
          </cell>
          <cell r="F6486">
            <v>1973</v>
          </cell>
          <cell r="H6486" t="str">
            <v>Кирпич</v>
          </cell>
          <cell r="L6486">
            <v>5</v>
          </cell>
          <cell r="M6486">
            <v>4</v>
          </cell>
          <cell r="Q6486">
            <v>3689.2</v>
          </cell>
          <cell r="R6486">
            <v>2705.9</v>
          </cell>
          <cell r="S6486">
            <v>2705.9</v>
          </cell>
          <cell r="T6486">
            <v>124</v>
          </cell>
        </row>
        <row r="6487">
          <cell r="C6487" t="str">
            <v>город Пермь</v>
          </cell>
          <cell r="D6487" t="str">
            <v>г. Пермь, ул. Максима Горького, д. 60</v>
          </cell>
          <cell r="E6487" t="b">
            <v>1</v>
          </cell>
          <cell r="F6487">
            <v>2002</v>
          </cell>
          <cell r="H6487" t="str">
            <v>Кирпич</v>
          </cell>
          <cell r="L6487">
            <v>17</v>
          </cell>
          <cell r="M6487">
            <v>4</v>
          </cell>
          <cell r="N6487">
            <v>4</v>
          </cell>
          <cell r="O6487">
            <v>4</v>
          </cell>
          <cell r="Q6487">
            <v>11517</v>
          </cell>
          <cell r="R6487">
            <v>10220</v>
          </cell>
          <cell r="S6487">
            <v>10220</v>
          </cell>
          <cell r="T6487">
            <v>235</v>
          </cell>
        </row>
        <row r="6488">
          <cell r="C6488" t="str">
            <v>город Пермь</v>
          </cell>
          <cell r="D6488" t="str">
            <v>г. Пермь, ул. Максима Горького, д. 64</v>
          </cell>
          <cell r="E6488" t="b">
            <v>1</v>
          </cell>
          <cell r="F6488">
            <v>1993</v>
          </cell>
          <cell r="H6488" t="str">
            <v>Кирпич</v>
          </cell>
          <cell r="L6488">
            <v>10</v>
          </cell>
          <cell r="M6488">
            <v>3</v>
          </cell>
          <cell r="N6488">
            <v>3</v>
          </cell>
          <cell r="O6488">
            <v>3</v>
          </cell>
          <cell r="Q6488">
            <v>7865</v>
          </cell>
          <cell r="R6488">
            <v>7167.7</v>
          </cell>
          <cell r="S6488">
            <v>6974.17</v>
          </cell>
          <cell r="T6488">
            <v>240</v>
          </cell>
        </row>
        <row r="6489">
          <cell r="C6489" t="str">
            <v>город Пермь</v>
          </cell>
          <cell r="D6489" t="str">
            <v>г. Пермь, ул. Максима Горького, д. 65</v>
          </cell>
          <cell r="E6489" t="b">
            <v>1</v>
          </cell>
          <cell r="F6489" t="str">
            <v>1989-1991</v>
          </cell>
          <cell r="H6489" t="str">
            <v>Панель</v>
          </cell>
          <cell r="L6489">
            <v>10</v>
          </cell>
          <cell r="M6489">
            <v>8</v>
          </cell>
          <cell r="N6489">
            <v>8</v>
          </cell>
          <cell r="O6489">
            <v>8</v>
          </cell>
          <cell r="Q6489">
            <v>18032.900000000001</v>
          </cell>
          <cell r="R6489">
            <v>18032.900000000001</v>
          </cell>
          <cell r="S6489">
            <v>11498.4</v>
          </cell>
          <cell r="T6489">
            <v>779</v>
          </cell>
        </row>
        <row r="6490">
          <cell r="C6490" t="str">
            <v>город Пермь</v>
          </cell>
          <cell r="D6490" t="str">
            <v>г. Пермь, ул. Максима Горького, д. 72</v>
          </cell>
          <cell r="E6490" t="b">
            <v>1</v>
          </cell>
          <cell r="F6490">
            <v>1972</v>
          </cell>
          <cell r="H6490" t="str">
            <v>Кирпич</v>
          </cell>
          <cell r="L6490">
            <v>5</v>
          </cell>
          <cell r="M6490">
            <v>4</v>
          </cell>
          <cell r="Q6490">
            <v>3829.9</v>
          </cell>
          <cell r="R6490">
            <v>2554.5</v>
          </cell>
          <cell r="S6490">
            <v>2495.75</v>
          </cell>
          <cell r="T6490">
            <v>113</v>
          </cell>
        </row>
        <row r="6491">
          <cell r="C6491" t="str">
            <v>город Пермь</v>
          </cell>
          <cell r="D6491" t="str">
            <v>г. Пермь, ул. Максима Горького, д. 74</v>
          </cell>
          <cell r="E6491" t="b">
            <v>1</v>
          </cell>
          <cell r="F6491">
            <v>1960</v>
          </cell>
          <cell r="H6491" t="str">
            <v>Кирпич</v>
          </cell>
          <cell r="L6491">
            <v>5</v>
          </cell>
          <cell r="M6491">
            <v>4</v>
          </cell>
          <cell r="Q6491">
            <v>3443.6</v>
          </cell>
          <cell r="R6491">
            <v>1630.7</v>
          </cell>
          <cell r="S6491">
            <v>1550.8</v>
          </cell>
          <cell r="T6491">
            <v>102</v>
          </cell>
        </row>
        <row r="6492">
          <cell r="C6492" t="str">
            <v>город Пермь</v>
          </cell>
          <cell r="D6492" t="str">
            <v>г. Пермь, ул. Максима Горького, д. 75</v>
          </cell>
          <cell r="E6492" t="b">
            <v>1</v>
          </cell>
          <cell r="F6492">
            <v>1976</v>
          </cell>
          <cell r="I6492" t="str">
            <v>плоская</v>
          </cell>
          <cell r="K6492" t="str">
            <v>имеется</v>
          </cell>
          <cell r="L6492">
            <v>9</v>
          </cell>
          <cell r="M6492">
            <v>2</v>
          </cell>
          <cell r="N6492">
            <v>2</v>
          </cell>
          <cell r="Q6492">
            <v>3856.1</v>
          </cell>
          <cell r="R6492">
            <v>3856.1</v>
          </cell>
          <cell r="S6492">
            <v>689.5</v>
          </cell>
          <cell r="T6492">
            <v>170</v>
          </cell>
        </row>
        <row r="6493">
          <cell r="C6493" t="str">
            <v>город Пермь</v>
          </cell>
          <cell r="D6493" t="str">
            <v>г. Пермь, ул. Максима Горького, д. 76</v>
          </cell>
          <cell r="E6493" t="b">
            <v>1</v>
          </cell>
          <cell r="F6493" t="str">
            <v>1994-1995</v>
          </cell>
          <cell r="H6493" t="str">
            <v>Кирпич</v>
          </cell>
          <cell r="L6493">
            <v>10</v>
          </cell>
          <cell r="M6493">
            <v>3</v>
          </cell>
          <cell r="N6493">
            <v>3</v>
          </cell>
          <cell r="O6493">
            <v>3</v>
          </cell>
          <cell r="Q6493">
            <v>7142.4</v>
          </cell>
          <cell r="R6493">
            <v>7140.4000000000005</v>
          </cell>
          <cell r="S6493">
            <v>6170.6</v>
          </cell>
          <cell r="T6493">
            <v>255</v>
          </cell>
        </row>
        <row r="6494">
          <cell r="C6494" t="str">
            <v>город Пермь</v>
          </cell>
          <cell r="D6494" t="str">
            <v>г. Пермь, ул. Максима Горького, д. 77</v>
          </cell>
          <cell r="E6494" t="b">
            <v>1</v>
          </cell>
          <cell r="F6494">
            <v>1980</v>
          </cell>
          <cell r="H6494" t="str">
            <v>Панель</v>
          </cell>
          <cell r="L6494">
            <v>9</v>
          </cell>
          <cell r="M6494">
            <v>4</v>
          </cell>
          <cell r="N6494">
            <v>4</v>
          </cell>
          <cell r="O6494">
            <v>4</v>
          </cell>
          <cell r="Q6494">
            <v>7623.5</v>
          </cell>
          <cell r="R6494">
            <v>5215.5</v>
          </cell>
          <cell r="S6494">
            <v>5215.5</v>
          </cell>
          <cell r="T6494">
            <v>349</v>
          </cell>
        </row>
        <row r="6495">
          <cell r="C6495" t="str">
            <v>город Пермь</v>
          </cell>
          <cell r="D6495" t="str">
            <v>г. Пермь, ул. Максима Горького, д. 64/1</v>
          </cell>
          <cell r="E6495" t="b">
            <v>1</v>
          </cell>
          <cell r="F6495">
            <v>2007</v>
          </cell>
          <cell r="H6495" t="str">
            <v>Кирпич</v>
          </cell>
          <cell r="L6495">
            <v>10</v>
          </cell>
          <cell r="M6495">
            <v>1</v>
          </cell>
          <cell r="N6495">
            <v>1</v>
          </cell>
          <cell r="O6495">
            <v>1</v>
          </cell>
          <cell r="Q6495">
            <v>3766</v>
          </cell>
          <cell r="R6495">
            <v>3236.8</v>
          </cell>
          <cell r="S6495">
            <v>3236.8</v>
          </cell>
          <cell r="T6495">
            <v>201</v>
          </cell>
        </row>
        <row r="6496">
          <cell r="C6496" t="str">
            <v>город Пермь</v>
          </cell>
          <cell r="D6496" t="str">
            <v>г. Пермь, ул. Максима Горького, д. 65А</v>
          </cell>
          <cell r="E6496" t="b">
            <v>1</v>
          </cell>
          <cell r="F6496">
            <v>1992</v>
          </cell>
          <cell r="H6496" t="str">
            <v>Кирпич</v>
          </cell>
          <cell r="L6496">
            <v>10</v>
          </cell>
          <cell r="M6496">
            <v>1</v>
          </cell>
          <cell r="N6496">
            <v>1</v>
          </cell>
          <cell r="O6496">
            <v>1</v>
          </cell>
          <cell r="Q6496">
            <v>2585</v>
          </cell>
          <cell r="R6496">
            <v>2322.9</v>
          </cell>
          <cell r="S6496">
            <v>2322.9</v>
          </cell>
          <cell r="T6496">
            <v>91</v>
          </cell>
        </row>
        <row r="6497">
          <cell r="C6497" t="str">
            <v>город Пермь</v>
          </cell>
          <cell r="D6497" t="str">
            <v>г. Пермь, ул. Максима Горького, д. 77А</v>
          </cell>
          <cell r="E6497" t="b">
            <v>1</v>
          </cell>
          <cell r="F6497">
            <v>2004</v>
          </cell>
          <cell r="H6497" t="str">
            <v>Панель</v>
          </cell>
          <cell r="L6497">
            <v>9</v>
          </cell>
          <cell r="M6497">
            <v>1</v>
          </cell>
          <cell r="N6497">
            <v>1</v>
          </cell>
          <cell r="O6497">
            <v>1</v>
          </cell>
          <cell r="Q6497">
            <v>4442.3999999999996</v>
          </cell>
          <cell r="R6497">
            <v>3042.5</v>
          </cell>
          <cell r="S6497">
            <v>1705.1</v>
          </cell>
          <cell r="T6497">
            <v>112</v>
          </cell>
        </row>
        <row r="6498">
          <cell r="C6498" t="str">
            <v>город Пермь</v>
          </cell>
          <cell r="D6498" t="str">
            <v>г. Пермь, ул. Малая, д. 1</v>
          </cell>
          <cell r="E6498" t="b">
            <v>1</v>
          </cell>
          <cell r="F6498">
            <v>2014</v>
          </cell>
          <cell r="H6498" t="str">
            <v>кирпич</v>
          </cell>
          <cell r="I6498" t="str">
            <v>плоская</v>
          </cell>
          <cell r="J6498" t="str">
            <v>ТЕП ХВС ГВС</v>
          </cell>
          <cell r="K6498" t="str">
            <v>имеется</v>
          </cell>
          <cell r="L6498">
            <v>6</v>
          </cell>
          <cell r="M6498">
            <v>1</v>
          </cell>
          <cell r="Q6498">
            <v>4016.3</v>
          </cell>
          <cell r="R6498">
            <v>2940.3</v>
          </cell>
          <cell r="S6498">
            <v>2940.3</v>
          </cell>
        </row>
        <row r="6499">
          <cell r="C6499" t="str">
            <v>город Пермь</v>
          </cell>
          <cell r="D6499" t="str">
            <v>г. Пермь, ул. Малая, д. 2</v>
          </cell>
          <cell r="E6499" t="b">
            <v>1</v>
          </cell>
          <cell r="F6499">
            <v>2021</v>
          </cell>
          <cell r="H6499" t="str">
            <v>из прочих материалов</v>
          </cell>
          <cell r="I6499" t="str">
            <v>плоская</v>
          </cell>
          <cell r="L6499">
            <v>16</v>
          </cell>
          <cell r="M6499">
            <v>2</v>
          </cell>
          <cell r="N6499">
            <v>4</v>
          </cell>
          <cell r="O6499">
            <v>2</v>
          </cell>
          <cell r="P6499">
            <v>2</v>
          </cell>
          <cell r="Q6499">
            <v>13740.7</v>
          </cell>
          <cell r="R6499">
            <v>9208.39</v>
          </cell>
          <cell r="S6499">
            <v>8943.2999999999993</v>
          </cell>
        </row>
        <row r="6500">
          <cell r="C6500" t="str">
            <v>город Пермь</v>
          </cell>
          <cell r="D6500" t="str">
            <v>г. Пермь, ул. Малая Ямская, д. 2А</v>
          </cell>
          <cell r="E6500" t="b">
            <v>1</v>
          </cell>
          <cell r="F6500">
            <v>1993</v>
          </cell>
          <cell r="H6500" t="str">
            <v>Кирпич</v>
          </cell>
          <cell r="L6500">
            <v>10</v>
          </cell>
          <cell r="M6500">
            <v>2</v>
          </cell>
          <cell r="N6500">
            <v>2</v>
          </cell>
          <cell r="O6500">
            <v>2</v>
          </cell>
          <cell r="Q6500">
            <v>4814.8</v>
          </cell>
          <cell r="R6500">
            <v>4481.7</v>
          </cell>
          <cell r="S6500">
            <v>4311.3999999999996</v>
          </cell>
          <cell r="T6500">
            <v>161</v>
          </cell>
        </row>
        <row r="6501">
          <cell r="C6501" t="str">
            <v>город Пермь</v>
          </cell>
          <cell r="D6501" t="str">
            <v>г. Пермь, ул. Малая Ямская, д. 5А</v>
          </cell>
          <cell r="E6501" t="b">
            <v>1</v>
          </cell>
          <cell r="F6501">
            <v>1967</v>
          </cell>
          <cell r="H6501" t="str">
            <v>Кирпич</v>
          </cell>
          <cell r="L6501">
            <v>5</v>
          </cell>
          <cell r="M6501">
            <v>2</v>
          </cell>
          <cell r="Q6501">
            <v>1614.3</v>
          </cell>
          <cell r="R6501">
            <v>1614.3</v>
          </cell>
          <cell r="S6501">
            <v>1585.5</v>
          </cell>
          <cell r="T6501">
            <v>71</v>
          </cell>
        </row>
        <row r="6502">
          <cell r="C6502" t="str">
            <v>город Пермь</v>
          </cell>
          <cell r="D6502" t="str">
            <v>г. Пермь, ул. Малкова, д. 4</v>
          </cell>
          <cell r="E6502" t="b">
            <v>1</v>
          </cell>
          <cell r="F6502">
            <v>1970</v>
          </cell>
          <cell r="H6502" t="str">
            <v>Панель</v>
          </cell>
          <cell r="L6502">
            <v>5</v>
          </cell>
          <cell r="M6502">
            <v>6</v>
          </cell>
          <cell r="Q6502">
            <v>4414.3999999999996</v>
          </cell>
          <cell r="R6502">
            <v>3081.1</v>
          </cell>
          <cell r="S6502">
            <v>3081.1</v>
          </cell>
          <cell r="T6502">
            <v>214</v>
          </cell>
        </row>
        <row r="6503">
          <cell r="C6503" t="str">
            <v>город Пермь</v>
          </cell>
          <cell r="D6503" t="str">
            <v>г. Пермь, ул. Малкова, д. 6</v>
          </cell>
          <cell r="E6503" t="b">
            <v>1</v>
          </cell>
          <cell r="F6503">
            <v>1969</v>
          </cell>
          <cell r="H6503" t="str">
            <v>Панель</v>
          </cell>
          <cell r="L6503">
            <v>5</v>
          </cell>
          <cell r="M6503">
            <v>8</v>
          </cell>
          <cell r="Q6503">
            <v>5566.78</v>
          </cell>
          <cell r="R6503">
            <v>4037.61</v>
          </cell>
          <cell r="S6503">
            <v>4037.61</v>
          </cell>
          <cell r="T6503">
            <v>292</v>
          </cell>
        </row>
        <row r="6504">
          <cell r="C6504" t="str">
            <v>город Пермь</v>
          </cell>
          <cell r="D6504" t="str">
            <v>г. Пермь, ул. Малкова, д. 8</v>
          </cell>
          <cell r="E6504" t="b">
            <v>1</v>
          </cell>
          <cell r="F6504">
            <v>1968</v>
          </cell>
          <cell r="H6504" t="str">
            <v>Панель</v>
          </cell>
          <cell r="L6504">
            <v>5</v>
          </cell>
          <cell r="M6504">
            <v>6</v>
          </cell>
          <cell r="Q6504">
            <v>4436.3999999999996</v>
          </cell>
          <cell r="R6504">
            <v>3043.57</v>
          </cell>
          <cell r="S6504">
            <v>2891.39</v>
          </cell>
          <cell r="T6504">
            <v>237</v>
          </cell>
        </row>
        <row r="6505">
          <cell r="C6505" t="str">
            <v>город Пермь</v>
          </cell>
          <cell r="D6505" t="str">
            <v>г. Пермь, ул. Малкова, д. 10</v>
          </cell>
          <cell r="E6505" t="b">
            <v>1</v>
          </cell>
          <cell r="F6505">
            <v>1968</v>
          </cell>
          <cell r="H6505" t="str">
            <v>Панель</v>
          </cell>
          <cell r="L6505">
            <v>5</v>
          </cell>
          <cell r="M6505">
            <v>6</v>
          </cell>
          <cell r="Q6505">
            <v>4355.7</v>
          </cell>
          <cell r="R6505">
            <v>3109.2999999999997</v>
          </cell>
          <cell r="S6505">
            <v>3109.3</v>
          </cell>
          <cell r="T6505">
            <v>218</v>
          </cell>
        </row>
        <row r="6506">
          <cell r="C6506" t="str">
            <v>город Пермь</v>
          </cell>
          <cell r="D6506" t="str">
            <v>г. Пермь, ул. Малкова, д. 12</v>
          </cell>
          <cell r="E6506" t="b">
            <v>1</v>
          </cell>
          <cell r="F6506">
            <v>2023</v>
          </cell>
          <cell r="H6506" t="str">
            <v>Из прочих материалов</v>
          </cell>
          <cell r="I6506" t="str">
            <v>Плоская</v>
          </cell>
          <cell r="J6506" t="str">
            <v>ГАЗ</v>
          </cell>
          <cell r="K6506" t="str">
            <v>имеется</v>
          </cell>
          <cell r="L6506">
            <v>25</v>
          </cell>
          <cell r="M6506">
            <v>4</v>
          </cell>
          <cell r="N6506">
            <v>6</v>
          </cell>
          <cell r="P6506">
            <v>6</v>
          </cell>
          <cell r="Q6506">
            <v>32518.7</v>
          </cell>
        </row>
        <row r="6507">
          <cell r="C6507" t="str">
            <v>город Пермь</v>
          </cell>
          <cell r="D6507" t="str">
            <v>г. Пермь, ул. Малкова, д. 14</v>
          </cell>
          <cell r="E6507" t="b">
            <v>1</v>
          </cell>
          <cell r="F6507">
            <v>1969</v>
          </cell>
          <cell r="H6507" t="str">
            <v>Панель</v>
          </cell>
          <cell r="L6507">
            <v>5</v>
          </cell>
          <cell r="M6507">
            <v>3</v>
          </cell>
          <cell r="Q6507">
            <v>6115.7</v>
          </cell>
          <cell r="R6507">
            <v>5774.7900000000009</v>
          </cell>
          <cell r="S6507">
            <v>5774.79</v>
          </cell>
          <cell r="T6507">
            <v>274</v>
          </cell>
        </row>
        <row r="6508">
          <cell r="C6508" t="str">
            <v>город Пермь</v>
          </cell>
          <cell r="D6508" t="str">
            <v>г. Пермь, ул. Малкова, д. 16</v>
          </cell>
          <cell r="E6508" t="b">
            <v>1</v>
          </cell>
          <cell r="F6508">
            <v>1968</v>
          </cell>
          <cell r="H6508" t="str">
            <v>Кирпич</v>
          </cell>
          <cell r="L6508">
            <v>5</v>
          </cell>
          <cell r="M6508">
            <v>2</v>
          </cell>
          <cell r="Q6508">
            <v>6417.8</v>
          </cell>
          <cell r="R6508">
            <v>5957.1</v>
          </cell>
          <cell r="S6508">
            <v>5599.67</v>
          </cell>
          <cell r="T6508">
            <v>205</v>
          </cell>
        </row>
        <row r="6509">
          <cell r="C6509" t="str">
            <v>город Пермь</v>
          </cell>
          <cell r="D6509" t="str">
            <v>г. Пермь, ул. Малкова, д. 18</v>
          </cell>
          <cell r="E6509" t="b">
            <v>1</v>
          </cell>
          <cell r="F6509">
            <v>1970</v>
          </cell>
          <cell r="H6509" t="str">
            <v>Кирпич</v>
          </cell>
          <cell r="L6509">
            <v>5</v>
          </cell>
          <cell r="M6509">
            <v>2</v>
          </cell>
          <cell r="Q6509">
            <v>6676.2</v>
          </cell>
          <cell r="R6509">
            <v>5631.2</v>
          </cell>
          <cell r="S6509">
            <v>5518.58</v>
          </cell>
          <cell r="T6509">
            <v>318</v>
          </cell>
        </row>
        <row r="6510">
          <cell r="C6510" t="str">
            <v>город Пермь</v>
          </cell>
          <cell r="D6510" t="str">
            <v>г. Пермь, ул. Малкова, д. 20</v>
          </cell>
          <cell r="E6510" t="b">
            <v>1</v>
          </cell>
          <cell r="F6510">
            <v>1969</v>
          </cell>
          <cell r="H6510" t="str">
            <v>Панель</v>
          </cell>
          <cell r="L6510">
            <v>5</v>
          </cell>
          <cell r="M6510">
            <v>4</v>
          </cell>
          <cell r="Q6510">
            <v>2896.3</v>
          </cell>
          <cell r="R6510">
            <v>2573.4</v>
          </cell>
          <cell r="S6510">
            <v>2573.4</v>
          </cell>
          <cell r="T6510">
            <v>142</v>
          </cell>
        </row>
        <row r="6511">
          <cell r="C6511" t="str">
            <v>город Пермь</v>
          </cell>
          <cell r="D6511" t="str">
            <v>г. Пермь, ул. Малкова, д. 21</v>
          </cell>
          <cell r="E6511" t="b">
            <v>1</v>
          </cell>
          <cell r="F6511">
            <v>1970</v>
          </cell>
          <cell r="H6511" t="str">
            <v>Кирпич</v>
          </cell>
          <cell r="L6511">
            <v>5</v>
          </cell>
          <cell r="M6511">
            <v>4</v>
          </cell>
          <cell r="Q6511">
            <v>2610</v>
          </cell>
          <cell r="R6511">
            <v>1870.3</v>
          </cell>
          <cell r="S6511">
            <v>1870.3</v>
          </cell>
          <cell r="T6511">
            <v>102</v>
          </cell>
        </row>
        <row r="6512">
          <cell r="C6512" t="str">
            <v>город Пермь</v>
          </cell>
          <cell r="D6512" t="str">
            <v>г. Пермь, ул. Малкова, д. 22</v>
          </cell>
          <cell r="E6512" t="b">
            <v>1</v>
          </cell>
          <cell r="F6512">
            <v>2007</v>
          </cell>
          <cell r="H6512" t="str">
            <v>Панель</v>
          </cell>
          <cell r="L6512">
            <v>16</v>
          </cell>
          <cell r="M6512">
            <v>1</v>
          </cell>
          <cell r="N6512">
            <v>2</v>
          </cell>
          <cell r="O6512">
            <v>1</v>
          </cell>
          <cell r="P6512">
            <v>1</v>
          </cell>
          <cell r="Q6512">
            <v>6673.4</v>
          </cell>
          <cell r="R6512">
            <v>2686.8</v>
          </cell>
          <cell r="S6512">
            <v>2686.8</v>
          </cell>
          <cell r="T6512">
            <v>120</v>
          </cell>
        </row>
        <row r="6513">
          <cell r="C6513" t="str">
            <v>город Пермь</v>
          </cell>
          <cell r="D6513" t="str">
            <v>г. Пермь, ул. Малкова, д. 24</v>
          </cell>
          <cell r="E6513" t="b">
            <v>1</v>
          </cell>
          <cell r="F6513">
            <v>2009</v>
          </cell>
          <cell r="H6513" t="str">
            <v>Кирпич</v>
          </cell>
          <cell r="L6513">
            <v>13</v>
          </cell>
          <cell r="M6513">
            <v>1</v>
          </cell>
          <cell r="N6513">
            <v>1</v>
          </cell>
          <cell r="O6513">
            <v>1</v>
          </cell>
          <cell r="Q6513">
            <v>5527.4</v>
          </cell>
          <cell r="R6513">
            <v>2162.5</v>
          </cell>
          <cell r="S6513">
            <v>2162.5</v>
          </cell>
        </row>
        <row r="6514">
          <cell r="C6514" t="str">
            <v>город Пермь</v>
          </cell>
          <cell r="D6514" t="str">
            <v>г. Пермь, ул. Малкова, д. 26</v>
          </cell>
          <cell r="E6514" t="b">
            <v>1</v>
          </cell>
          <cell r="F6514">
            <v>2004</v>
          </cell>
          <cell r="H6514" t="str">
            <v>Кирпич</v>
          </cell>
          <cell r="L6514">
            <v>14</v>
          </cell>
          <cell r="M6514">
            <v>6</v>
          </cell>
          <cell r="N6514">
            <v>12</v>
          </cell>
          <cell r="O6514">
            <v>6</v>
          </cell>
          <cell r="P6514">
            <v>6</v>
          </cell>
          <cell r="Q6514">
            <v>19090.14</v>
          </cell>
          <cell r="R6514">
            <v>15667.300000000001</v>
          </cell>
          <cell r="S6514">
            <v>15667.3</v>
          </cell>
          <cell r="T6514">
            <v>364</v>
          </cell>
        </row>
        <row r="6515">
          <cell r="C6515" t="str">
            <v>город Пермь</v>
          </cell>
          <cell r="D6515" t="str">
            <v>г. Пермь, ул. Малкова, д. 28</v>
          </cell>
          <cell r="E6515" t="b">
            <v>1</v>
          </cell>
          <cell r="F6515">
            <v>2011</v>
          </cell>
          <cell r="H6515" t="str">
            <v>Кирпич</v>
          </cell>
          <cell r="L6515">
            <v>18</v>
          </cell>
          <cell r="M6515">
            <v>2</v>
          </cell>
          <cell r="N6515">
            <v>4</v>
          </cell>
          <cell r="O6515">
            <v>2</v>
          </cell>
          <cell r="P6515">
            <v>2</v>
          </cell>
          <cell r="Q6515">
            <v>14285.6</v>
          </cell>
          <cell r="R6515">
            <v>4939.8999999999996</v>
          </cell>
          <cell r="S6515">
            <v>4939.8999999999996</v>
          </cell>
          <cell r="T6515">
            <v>150</v>
          </cell>
        </row>
        <row r="6516">
          <cell r="C6516" t="str">
            <v>город Пермь</v>
          </cell>
          <cell r="D6516" t="str">
            <v>г. Пермь, ул. Малкова, д. 30</v>
          </cell>
          <cell r="E6516" t="b">
            <v>1</v>
          </cell>
          <cell r="F6516">
            <v>1980</v>
          </cell>
          <cell r="H6516" t="str">
            <v>Кирпич</v>
          </cell>
          <cell r="L6516">
            <v>9</v>
          </cell>
          <cell r="M6516">
            <v>4</v>
          </cell>
          <cell r="N6516">
            <v>4</v>
          </cell>
          <cell r="O6516">
            <v>4</v>
          </cell>
          <cell r="Q6516">
            <v>9211.7999999999993</v>
          </cell>
          <cell r="R6516">
            <v>7770.5</v>
          </cell>
          <cell r="S6516">
            <v>7459.68</v>
          </cell>
          <cell r="T6516">
            <v>376</v>
          </cell>
        </row>
        <row r="6517">
          <cell r="C6517" t="str">
            <v>город Пермь</v>
          </cell>
          <cell r="D6517" t="str">
            <v>г. Пермь, ул. Малкова, д. 34</v>
          </cell>
          <cell r="E6517" t="b">
            <v>1</v>
          </cell>
          <cell r="F6517">
            <v>2020</v>
          </cell>
          <cell r="H6517" t="str">
            <v>из прочих материалов</v>
          </cell>
          <cell r="I6517" t="str">
            <v>плоская</v>
          </cell>
          <cell r="L6517">
            <v>19</v>
          </cell>
          <cell r="M6517">
            <v>1</v>
          </cell>
          <cell r="N6517">
            <v>2</v>
          </cell>
          <cell r="O6517">
            <v>1</v>
          </cell>
          <cell r="P6517">
            <v>1</v>
          </cell>
          <cell r="Q6517">
            <v>9375.2000000000007</v>
          </cell>
          <cell r="R6517">
            <v>9375.2000000000007</v>
          </cell>
          <cell r="S6517">
            <v>5676.5</v>
          </cell>
        </row>
        <row r="6518">
          <cell r="C6518" t="str">
            <v>город Пермь</v>
          </cell>
          <cell r="D6518" t="str">
            <v>г. Пермь, ул. Малкова, д. 24А</v>
          </cell>
          <cell r="E6518" t="b">
            <v>1</v>
          </cell>
          <cell r="F6518">
            <v>2011</v>
          </cell>
          <cell r="H6518" t="str">
            <v>кирпич</v>
          </cell>
          <cell r="I6518" t="str">
            <v>плоская</v>
          </cell>
          <cell r="J6518" t="str">
            <v>ГАЗ</v>
          </cell>
          <cell r="K6518" t="str">
            <v>имеется</v>
          </cell>
          <cell r="L6518">
            <v>17</v>
          </cell>
          <cell r="M6518">
            <v>2</v>
          </cell>
          <cell r="N6518">
            <v>4</v>
          </cell>
          <cell r="O6518">
            <v>2</v>
          </cell>
          <cell r="P6518">
            <v>2</v>
          </cell>
          <cell r="Q6518">
            <v>16628.36</v>
          </cell>
          <cell r="R6518">
            <v>16628.36</v>
          </cell>
          <cell r="S6518">
            <v>11270.4</v>
          </cell>
          <cell r="T6518">
            <v>250</v>
          </cell>
        </row>
        <row r="6519">
          <cell r="C6519" t="str">
            <v>город Пермь</v>
          </cell>
          <cell r="D6519" t="str">
            <v>г. Пермь, ул. Малкова, д. 26/1</v>
          </cell>
          <cell r="E6519" t="b">
            <v>1</v>
          </cell>
          <cell r="F6519">
            <v>1969</v>
          </cell>
          <cell r="H6519" t="str">
            <v>Кирпич</v>
          </cell>
          <cell r="L6519">
            <v>5</v>
          </cell>
          <cell r="M6519">
            <v>4</v>
          </cell>
          <cell r="Q6519">
            <v>2640</v>
          </cell>
          <cell r="R6519">
            <v>1659</v>
          </cell>
          <cell r="S6519">
            <v>1659</v>
          </cell>
          <cell r="T6519">
            <v>111</v>
          </cell>
        </row>
        <row r="6520">
          <cell r="C6520" t="str">
            <v>город Пермь</v>
          </cell>
          <cell r="D6520" t="str">
            <v>г. Пермь, ул. Малкова, д. 28/1</v>
          </cell>
          <cell r="E6520" t="b">
            <v>1</v>
          </cell>
          <cell r="F6520">
            <v>1989</v>
          </cell>
          <cell r="H6520" t="str">
            <v>Кирпич</v>
          </cell>
          <cell r="L6520">
            <v>9</v>
          </cell>
          <cell r="M6520">
            <v>1</v>
          </cell>
          <cell r="N6520">
            <v>1</v>
          </cell>
          <cell r="O6520">
            <v>1</v>
          </cell>
          <cell r="Q6520">
            <v>2319.6</v>
          </cell>
          <cell r="R6520">
            <v>1978.1</v>
          </cell>
          <cell r="S6520">
            <v>1978.1</v>
          </cell>
          <cell r="T6520">
            <v>89</v>
          </cell>
        </row>
        <row r="6521">
          <cell r="C6521" t="str">
            <v>город Пермь</v>
          </cell>
          <cell r="D6521" t="str">
            <v>г. Пермь, ул. Малкова, д. 28/2</v>
          </cell>
          <cell r="E6521" t="b">
            <v>1</v>
          </cell>
          <cell r="F6521">
            <v>1977</v>
          </cell>
          <cell r="H6521" t="str">
            <v>Крупные блоки</v>
          </cell>
          <cell r="L6521">
            <v>9</v>
          </cell>
          <cell r="M6521">
            <v>1</v>
          </cell>
          <cell r="N6521">
            <v>1</v>
          </cell>
          <cell r="O6521">
            <v>1</v>
          </cell>
          <cell r="Q6521">
            <v>2574.1999999999998</v>
          </cell>
          <cell r="R6521">
            <v>1993.9</v>
          </cell>
          <cell r="S6521">
            <v>1854.33</v>
          </cell>
          <cell r="T6521">
            <v>99</v>
          </cell>
        </row>
        <row r="6522">
          <cell r="C6522" t="str">
            <v>город Пермь</v>
          </cell>
          <cell r="D6522" t="str">
            <v>г. Пермь, ул. Малкова, д. 28/3</v>
          </cell>
          <cell r="E6522" t="b">
            <v>1</v>
          </cell>
          <cell r="F6522">
            <v>1978</v>
          </cell>
          <cell r="H6522" t="str">
            <v>Кирпич</v>
          </cell>
          <cell r="L6522">
            <v>9</v>
          </cell>
          <cell r="M6522">
            <v>1</v>
          </cell>
          <cell r="N6522">
            <v>1</v>
          </cell>
          <cell r="O6522">
            <v>1</v>
          </cell>
          <cell r="Q6522">
            <v>1946.1</v>
          </cell>
          <cell r="R6522">
            <v>1207.9000000000001</v>
          </cell>
          <cell r="S6522">
            <v>1207.9000000000001</v>
          </cell>
          <cell r="T6522">
            <v>89</v>
          </cell>
        </row>
        <row r="6523">
          <cell r="C6523" t="str">
            <v>город Пермь</v>
          </cell>
          <cell r="D6523" t="str">
            <v>г. Пермь, ул. Малкова, д. 28/4</v>
          </cell>
          <cell r="E6523" t="b">
            <v>1</v>
          </cell>
          <cell r="F6523">
            <v>1980</v>
          </cell>
          <cell r="H6523" t="str">
            <v>Крупные блоки</v>
          </cell>
          <cell r="L6523">
            <v>9</v>
          </cell>
          <cell r="M6523">
            <v>1</v>
          </cell>
          <cell r="N6523">
            <v>1</v>
          </cell>
          <cell r="O6523">
            <v>1</v>
          </cell>
          <cell r="Q6523">
            <v>2653.7</v>
          </cell>
          <cell r="R6523">
            <v>1977.6</v>
          </cell>
          <cell r="S6523">
            <v>1977.6</v>
          </cell>
          <cell r="T6523">
            <v>120</v>
          </cell>
        </row>
        <row r="6524">
          <cell r="C6524" t="str">
            <v>город Пермь</v>
          </cell>
          <cell r="D6524" t="str">
            <v>г. Пермь, ул. Малкова, д. 28/5</v>
          </cell>
          <cell r="E6524" t="b">
            <v>1</v>
          </cell>
          <cell r="F6524">
            <v>1980</v>
          </cell>
          <cell r="H6524" t="str">
            <v>Кирпич</v>
          </cell>
          <cell r="L6524">
            <v>9</v>
          </cell>
          <cell r="M6524">
            <v>1</v>
          </cell>
          <cell r="N6524">
            <v>1</v>
          </cell>
          <cell r="O6524">
            <v>1</v>
          </cell>
          <cell r="Q6524">
            <v>1936.2</v>
          </cell>
          <cell r="R6524">
            <v>1210.7</v>
          </cell>
          <cell r="S6524">
            <v>1210.7</v>
          </cell>
          <cell r="T6524">
            <v>84</v>
          </cell>
        </row>
        <row r="6525">
          <cell r="C6525" t="str">
            <v>город Пермь</v>
          </cell>
          <cell r="D6525" t="str">
            <v>г. Пермь, ул. Малкова, д. 28/6</v>
          </cell>
          <cell r="E6525" t="b">
            <v>1</v>
          </cell>
          <cell r="F6525">
            <v>1980</v>
          </cell>
          <cell r="H6525" t="str">
            <v>Крупные блоки</v>
          </cell>
          <cell r="L6525">
            <v>11</v>
          </cell>
          <cell r="M6525">
            <v>1</v>
          </cell>
          <cell r="N6525">
            <v>1</v>
          </cell>
          <cell r="O6525">
            <v>1</v>
          </cell>
          <cell r="Q6525">
            <v>2913.4</v>
          </cell>
          <cell r="R6525">
            <v>1941</v>
          </cell>
          <cell r="S6525">
            <v>1941</v>
          </cell>
          <cell r="T6525">
            <v>140</v>
          </cell>
        </row>
        <row r="6526">
          <cell r="C6526" t="str">
            <v>город Пермь</v>
          </cell>
          <cell r="D6526" t="str">
            <v>г. Пермь, ул. Малкова, д. 28А</v>
          </cell>
          <cell r="E6526" t="b">
            <v>1</v>
          </cell>
          <cell r="F6526">
            <v>1997</v>
          </cell>
          <cell r="H6526" t="str">
            <v>Кирпич</v>
          </cell>
          <cell r="L6526">
            <v>9</v>
          </cell>
          <cell r="M6526">
            <v>1</v>
          </cell>
          <cell r="N6526">
            <v>1</v>
          </cell>
          <cell r="O6526">
            <v>1</v>
          </cell>
          <cell r="Q6526">
            <v>2721</v>
          </cell>
          <cell r="R6526">
            <v>1605.3</v>
          </cell>
          <cell r="S6526">
            <v>1605.3</v>
          </cell>
          <cell r="T6526">
            <v>135</v>
          </cell>
        </row>
        <row r="6527">
          <cell r="C6527" t="str">
            <v>город Пермь</v>
          </cell>
          <cell r="D6527" t="str">
            <v>г. Пермь, ул. Малкова, д. 28В</v>
          </cell>
          <cell r="E6527" t="b">
            <v>1</v>
          </cell>
          <cell r="F6527">
            <v>2015</v>
          </cell>
          <cell r="I6527" t="str">
            <v>плоская</v>
          </cell>
          <cell r="K6527" t="str">
            <v>имеется</v>
          </cell>
          <cell r="L6527">
            <v>7</v>
          </cell>
          <cell r="M6527">
            <v>2</v>
          </cell>
          <cell r="N6527">
            <v>2</v>
          </cell>
          <cell r="P6527">
            <v>2</v>
          </cell>
          <cell r="Q6527">
            <v>4808</v>
          </cell>
          <cell r="R6527">
            <v>396.8</v>
          </cell>
          <cell r="S6527">
            <v>4411.2</v>
          </cell>
        </row>
        <row r="6528">
          <cell r="C6528" t="str">
            <v>город Пермь</v>
          </cell>
          <cell r="D6528" t="str">
            <v>г. Пермь, ул. Малкова, д. 30А</v>
          </cell>
          <cell r="E6528" t="b">
            <v>1</v>
          </cell>
          <cell r="F6528">
            <v>1995</v>
          </cell>
          <cell r="H6528" t="str">
            <v>Панель</v>
          </cell>
          <cell r="L6528">
            <v>16</v>
          </cell>
          <cell r="M6528">
            <v>1</v>
          </cell>
          <cell r="N6528">
            <v>2</v>
          </cell>
          <cell r="O6528">
            <v>1</v>
          </cell>
          <cell r="P6528">
            <v>1</v>
          </cell>
          <cell r="Q6528">
            <v>5343.4</v>
          </cell>
          <cell r="R6528">
            <v>3300.3</v>
          </cell>
          <cell r="S6528">
            <v>3300.3</v>
          </cell>
          <cell r="T6528">
            <v>191</v>
          </cell>
        </row>
        <row r="6529">
          <cell r="C6529" t="str">
            <v>город Пермь</v>
          </cell>
          <cell r="D6529" t="str">
            <v>г. Пермь, ул. Малышева, д. 3</v>
          </cell>
          <cell r="E6529" t="b">
            <v>1</v>
          </cell>
          <cell r="F6529">
            <v>1991</v>
          </cell>
          <cell r="H6529" t="str">
            <v>Кирпич</v>
          </cell>
          <cell r="L6529">
            <v>9</v>
          </cell>
          <cell r="M6529">
            <v>4</v>
          </cell>
          <cell r="N6529">
            <v>4</v>
          </cell>
          <cell r="O6529">
            <v>4</v>
          </cell>
          <cell r="Q6529">
            <v>8614.4</v>
          </cell>
          <cell r="R6529">
            <v>7317.5</v>
          </cell>
          <cell r="S6529">
            <v>6797.96</v>
          </cell>
          <cell r="T6529">
            <v>309</v>
          </cell>
        </row>
        <row r="6530">
          <cell r="C6530" t="str">
            <v>город Пермь</v>
          </cell>
          <cell r="D6530" t="str">
            <v>г. Пермь, ул. Марии Загуменных, д. 6</v>
          </cell>
          <cell r="E6530" t="b">
            <v>1</v>
          </cell>
          <cell r="F6530">
            <v>1957</v>
          </cell>
          <cell r="H6530" t="str">
            <v>Шлакоблок</v>
          </cell>
          <cell r="L6530">
            <v>2</v>
          </cell>
          <cell r="M6530">
            <v>2</v>
          </cell>
          <cell r="Q6530">
            <v>732.5</v>
          </cell>
          <cell r="R6530">
            <v>665.4</v>
          </cell>
          <cell r="S6530">
            <v>665.4</v>
          </cell>
          <cell r="T6530">
            <v>20</v>
          </cell>
        </row>
        <row r="6531">
          <cell r="C6531" t="str">
            <v>город Пермь</v>
          </cell>
          <cell r="D6531" t="str">
            <v>г. Пермь, ул. Марии Загуменных, д. 12</v>
          </cell>
          <cell r="E6531" t="b">
            <v>1</v>
          </cell>
          <cell r="F6531">
            <v>1961</v>
          </cell>
          <cell r="H6531" t="str">
            <v>Кирпич</v>
          </cell>
          <cell r="L6531">
            <v>3</v>
          </cell>
          <cell r="M6531">
            <v>2</v>
          </cell>
          <cell r="Q6531">
            <v>1231.4000000000001</v>
          </cell>
          <cell r="R6531">
            <v>1074.5999999999999</v>
          </cell>
          <cell r="S6531">
            <v>1074.5999999999999</v>
          </cell>
          <cell r="T6531">
            <v>61</v>
          </cell>
        </row>
        <row r="6532">
          <cell r="C6532" t="str">
            <v>город Пермь</v>
          </cell>
          <cell r="D6532" t="str">
            <v>г. Пермь, ул. Марии Загуменных, д. 14</v>
          </cell>
          <cell r="E6532" t="b">
            <v>1</v>
          </cell>
          <cell r="F6532">
            <v>1961</v>
          </cell>
          <cell r="H6532" t="str">
            <v>Кирпич</v>
          </cell>
          <cell r="L6532">
            <v>3</v>
          </cell>
          <cell r="M6532">
            <v>2</v>
          </cell>
          <cell r="Q6532">
            <v>1065.8</v>
          </cell>
          <cell r="R6532">
            <v>810.1</v>
          </cell>
          <cell r="S6532">
            <v>810.1</v>
          </cell>
          <cell r="T6532">
            <v>46</v>
          </cell>
        </row>
        <row r="6533">
          <cell r="C6533" t="str">
            <v>город Пермь</v>
          </cell>
          <cell r="D6533" t="str">
            <v>г. Пермь, ул. Марии Загуменных, д. 16</v>
          </cell>
          <cell r="E6533" t="b">
            <v>1</v>
          </cell>
          <cell r="F6533">
            <v>1962</v>
          </cell>
          <cell r="H6533" t="str">
            <v>Кирпич</v>
          </cell>
          <cell r="L6533">
            <v>4</v>
          </cell>
          <cell r="M6533">
            <v>2</v>
          </cell>
          <cell r="Q6533">
            <v>1761.1</v>
          </cell>
          <cell r="R6533">
            <v>1301</v>
          </cell>
          <cell r="S6533">
            <v>1301</v>
          </cell>
          <cell r="T6533">
            <v>76</v>
          </cell>
        </row>
        <row r="6534">
          <cell r="C6534" t="str">
            <v>город Пермь</v>
          </cell>
          <cell r="D6534" t="str">
            <v>г. Пермь, ул. Марии Загуменных, д. 4А</v>
          </cell>
          <cell r="E6534" t="b">
            <v>1</v>
          </cell>
          <cell r="F6534">
            <v>1994</v>
          </cell>
          <cell r="H6534" t="str">
            <v>Кирпич</v>
          </cell>
          <cell r="L6534">
            <v>5</v>
          </cell>
          <cell r="M6534">
            <v>4</v>
          </cell>
          <cell r="Q6534">
            <v>3217.6</v>
          </cell>
          <cell r="R6534">
            <v>2922.4</v>
          </cell>
          <cell r="S6534">
            <v>2922.4</v>
          </cell>
          <cell r="T6534">
            <v>144</v>
          </cell>
        </row>
        <row r="6535">
          <cell r="C6535" t="str">
            <v>город Пермь</v>
          </cell>
          <cell r="D6535" t="str">
            <v>г. Пермь, ул. Маршала Рыбалко, д. 13</v>
          </cell>
          <cell r="E6535" t="b">
            <v>1</v>
          </cell>
          <cell r="F6535">
            <v>1974</v>
          </cell>
          <cell r="H6535" t="str">
            <v>Панель</v>
          </cell>
          <cell r="L6535">
            <v>5</v>
          </cell>
          <cell r="M6535">
            <v>6</v>
          </cell>
          <cell r="Q6535">
            <v>4671.7</v>
          </cell>
          <cell r="R6535">
            <v>4191.3</v>
          </cell>
          <cell r="S6535">
            <v>3795.3</v>
          </cell>
          <cell r="T6535">
            <v>206</v>
          </cell>
        </row>
        <row r="6536">
          <cell r="C6536" t="str">
            <v>город Пермь</v>
          </cell>
          <cell r="D6536" t="str">
            <v>г. Пермь, ул. Маршала Рыбалко, д. 21</v>
          </cell>
          <cell r="E6536" t="b">
            <v>1</v>
          </cell>
          <cell r="F6536">
            <v>1985</v>
          </cell>
          <cell r="H6536" t="str">
            <v>Кирпич</v>
          </cell>
          <cell r="L6536">
            <v>5</v>
          </cell>
          <cell r="M6536">
            <v>1</v>
          </cell>
          <cell r="Q6536">
            <v>2875.4</v>
          </cell>
          <cell r="R6536">
            <v>2124.6999999999994</v>
          </cell>
          <cell r="S6536">
            <v>2124.6999999999998</v>
          </cell>
          <cell r="T6536">
            <v>81</v>
          </cell>
        </row>
        <row r="6537">
          <cell r="C6537" t="str">
            <v>город Пермь</v>
          </cell>
          <cell r="D6537" t="str">
            <v>г. Пермь, ул. Маршала Рыбалко, д. 28</v>
          </cell>
          <cell r="E6537" t="b">
            <v>1</v>
          </cell>
          <cell r="F6537">
            <v>1961</v>
          </cell>
          <cell r="H6537" t="str">
            <v>Блоки</v>
          </cell>
          <cell r="L6537">
            <v>5</v>
          </cell>
          <cell r="M6537">
            <v>4</v>
          </cell>
          <cell r="Q6537">
            <v>3723.5</v>
          </cell>
          <cell r="R6537">
            <v>3695.3</v>
          </cell>
          <cell r="S6537">
            <v>2604.5</v>
          </cell>
          <cell r="T6537">
            <v>118</v>
          </cell>
        </row>
        <row r="6538">
          <cell r="C6538" t="str">
            <v>город Пермь</v>
          </cell>
          <cell r="D6538" t="str">
            <v>г. Пермь, ул. Маршала Рыбалко, д. 30</v>
          </cell>
          <cell r="E6538" t="b">
            <v>1</v>
          </cell>
          <cell r="F6538">
            <v>1964</v>
          </cell>
          <cell r="H6538" t="str">
            <v>Кирпич</v>
          </cell>
          <cell r="L6538">
            <v>5</v>
          </cell>
          <cell r="M6538">
            <v>4</v>
          </cell>
          <cell r="Q6538">
            <v>3585.3</v>
          </cell>
          <cell r="R6538">
            <v>2732.9</v>
          </cell>
          <cell r="S6538">
            <v>2732.9</v>
          </cell>
          <cell r="T6538">
            <v>137</v>
          </cell>
        </row>
        <row r="6539">
          <cell r="C6539" t="str">
            <v>город Пермь</v>
          </cell>
          <cell r="D6539" t="str">
            <v>г. Пермь, ул. Маршала Рыбалко, д. 32</v>
          </cell>
          <cell r="E6539" t="b">
            <v>1</v>
          </cell>
          <cell r="F6539">
            <v>1967</v>
          </cell>
          <cell r="H6539" t="str">
            <v>Кирпич</v>
          </cell>
          <cell r="L6539">
            <v>5</v>
          </cell>
          <cell r="M6539">
            <v>6</v>
          </cell>
          <cell r="Q6539">
            <v>6718.9</v>
          </cell>
          <cell r="R6539">
            <v>6257.2999999999993</v>
          </cell>
          <cell r="S6539">
            <v>3803.6</v>
          </cell>
          <cell r="T6539">
            <v>201</v>
          </cell>
        </row>
        <row r="6540">
          <cell r="C6540" t="str">
            <v>город Пермь</v>
          </cell>
          <cell r="D6540" t="str">
            <v>г. Пермь, ул. Маршала Рыбалко, д. 34</v>
          </cell>
          <cell r="E6540" t="b">
            <v>1</v>
          </cell>
          <cell r="F6540">
            <v>1966</v>
          </cell>
          <cell r="H6540" t="str">
            <v>Кирпич</v>
          </cell>
          <cell r="L6540">
            <v>5</v>
          </cell>
          <cell r="M6540">
            <v>6</v>
          </cell>
          <cell r="Q6540">
            <v>5465.5</v>
          </cell>
          <cell r="R6540">
            <v>4993.5</v>
          </cell>
          <cell r="S6540">
            <v>4629.6000000000004</v>
          </cell>
          <cell r="T6540">
            <v>218</v>
          </cell>
        </row>
        <row r="6541">
          <cell r="C6541" t="str">
            <v>город Пермь</v>
          </cell>
          <cell r="D6541" t="str">
            <v>г. Пермь, ул. Маршала Рыбалко, д. 35</v>
          </cell>
          <cell r="E6541" t="b">
            <v>1</v>
          </cell>
          <cell r="F6541">
            <v>1970</v>
          </cell>
          <cell r="H6541" t="str">
            <v>Панели ж/б</v>
          </cell>
          <cell r="L6541">
            <v>5</v>
          </cell>
          <cell r="M6541">
            <v>8</v>
          </cell>
          <cell r="Q6541">
            <v>6934.7</v>
          </cell>
          <cell r="R6541">
            <v>6081.1</v>
          </cell>
          <cell r="S6541">
            <v>5123.3</v>
          </cell>
          <cell r="T6541">
            <v>119</v>
          </cell>
        </row>
        <row r="6542">
          <cell r="C6542" t="str">
            <v>город Пермь</v>
          </cell>
          <cell r="D6542" t="str">
            <v>г. Пермь, ул. Маршала Рыбалко, д. 36</v>
          </cell>
          <cell r="E6542" t="b">
            <v>1</v>
          </cell>
          <cell r="F6542">
            <v>1966</v>
          </cell>
          <cell r="H6542" t="str">
            <v>Кирпич</v>
          </cell>
          <cell r="L6542">
            <v>5</v>
          </cell>
          <cell r="M6542">
            <v>6</v>
          </cell>
          <cell r="Q6542">
            <v>5641.8</v>
          </cell>
          <cell r="R6542">
            <v>5195.5</v>
          </cell>
          <cell r="S6542">
            <v>4129.7</v>
          </cell>
          <cell r="T6542">
            <v>217</v>
          </cell>
        </row>
        <row r="6543">
          <cell r="C6543" t="str">
            <v>город Пермь</v>
          </cell>
          <cell r="D6543" t="str">
            <v>г. Пермь, ул. Маршала Рыбалко, д. 37</v>
          </cell>
          <cell r="E6543" t="b">
            <v>1</v>
          </cell>
          <cell r="F6543">
            <v>1973</v>
          </cell>
          <cell r="H6543" t="str">
            <v>Панель</v>
          </cell>
          <cell r="L6543">
            <v>5</v>
          </cell>
          <cell r="M6543">
            <v>8</v>
          </cell>
          <cell r="Q6543">
            <v>5834.2</v>
          </cell>
          <cell r="R6543">
            <v>5109.7</v>
          </cell>
          <cell r="S6543">
            <v>5109.7</v>
          </cell>
          <cell r="T6543">
            <v>264</v>
          </cell>
        </row>
        <row r="6544">
          <cell r="C6544" t="str">
            <v>город Пермь</v>
          </cell>
          <cell r="D6544" t="str">
            <v>г. Пермь, ул. Маршала Рыбалко, д. 38</v>
          </cell>
          <cell r="E6544" t="b">
            <v>1</v>
          </cell>
          <cell r="F6544">
            <v>1968</v>
          </cell>
          <cell r="H6544" t="str">
            <v>Кирпич</v>
          </cell>
          <cell r="L6544">
            <v>5</v>
          </cell>
          <cell r="M6544">
            <v>6</v>
          </cell>
          <cell r="Q6544">
            <v>4826</v>
          </cell>
          <cell r="R6544">
            <v>4729.7999999999984</v>
          </cell>
          <cell r="S6544">
            <v>4170.8</v>
          </cell>
          <cell r="T6544">
            <v>191</v>
          </cell>
        </row>
        <row r="6545">
          <cell r="C6545" t="str">
            <v>город Пермь</v>
          </cell>
          <cell r="D6545" t="str">
            <v>г. Пермь, ул. Маршала Рыбалко, д. 39</v>
          </cell>
          <cell r="E6545" t="b">
            <v>1</v>
          </cell>
          <cell r="F6545">
            <v>1977</v>
          </cell>
          <cell r="H6545" t="str">
            <v>кирпич</v>
          </cell>
          <cell r="I6545" t="str">
            <v>плоская</v>
          </cell>
          <cell r="K6545" t="str">
            <v>имеется</v>
          </cell>
          <cell r="L6545">
            <v>14</v>
          </cell>
          <cell r="M6545">
            <v>1</v>
          </cell>
          <cell r="N6545">
            <v>2</v>
          </cell>
          <cell r="O6545">
            <v>1</v>
          </cell>
          <cell r="P6545">
            <v>1</v>
          </cell>
          <cell r="Q6545">
            <v>6251</v>
          </cell>
          <cell r="R6545">
            <v>5737.9</v>
          </cell>
          <cell r="S6545">
            <v>6177.2</v>
          </cell>
        </row>
        <row r="6546">
          <cell r="C6546" t="str">
            <v>город Пермь</v>
          </cell>
          <cell r="D6546" t="str">
            <v>г. Пермь, ул. Маршала Рыбалко, д. 40</v>
          </cell>
          <cell r="E6546" t="b">
            <v>1</v>
          </cell>
          <cell r="F6546">
            <v>1968</v>
          </cell>
          <cell r="H6546" t="str">
            <v>Кирпич</v>
          </cell>
          <cell r="L6546">
            <v>5</v>
          </cell>
          <cell r="M6546">
            <v>6</v>
          </cell>
          <cell r="Q6546">
            <v>5454.8</v>
          </cell>
          <cell r="R6546">
            <v>5008.2999999999993</v>
          </cell>
          <cell r="S6546">
            <v>4426.3999999999996</v>
          </cell>
          <cell r="T6546">
            <v>244</v>
          </cell>
        </row>
        <row r="6547">
          <cell r="C6547" t="str">
            <v>город Пермь</v>
          </cell>
          <cell r="D6547" t="str">
            <v>г. Пермь, ул. Маршала Рыбалко, д. 41</v>
          </cell>
          <cell r="E6547" t="b">
            <v>1</v>
          </cell>
          <cell r="F6547">
            <v>1969</v>
          </cell>
          <cell r="H6547" t="str">
            <v>Панель</v>
          </cell>
          <cell r="L6547">
            <v>5</v>
          </cell>
          <cell r="M6547">
            <v>4</v>
          </cell>
          <cell r="Q6547">
            <v>3393.3</v>
          </cell>
          <cell r="R6547">
            <v>2885.1</v>
          </cell>
          <cell r="S6547">
            <v>2597.6</v>
          </cell>
          <cell r="T6547">
            <v>126</v>
          </cell>
        </row>
        <row r="6548">
          <cell r="C6548" t="str">
            <v>город Пермь</v>
          </cell>
          <cell r="D6548" t="str">
            <v>г. Пермь, ул. Маршала Рыбалко, д. 42</v>
          </cell>
          <cell r="E6548" t="b">
            <v>1</v>
          </cell>
          <cell r="F6548">
            <v>1968</v>
          </cell>
          <cell r="H6548" t="str">
            <v>Кирпич</v>
          </cell>
          <cell r="L6548">
            <v>5</v>
          </cell>
          <cell r="M6548">
            <v>6</v>
          </cell>
          <cell r="Q6548">
            <v>6531.4</v>
          </cell>
          <cell r="R6548">
            <v>3755.6</v>
          </cell>
          <cell r="S6548">
            <v>3681.61</v>
          </cell>
          <cell r="T6548">
            <v>188</v>
          </cell>
        </row>
        <row r="6549">
          <cell r="C6549" t="str">
            <v>город Пермь</v>
          </cell>
          <cell r="D6549" t="str">
            <v>г. Пермь, ул. Маршала Рыбалко, д. 43</v>
          </cell>
          <cell r="E6549" t="b">
            <v>1</v>
          </cell>
          <cell r="F6549">
            <v>2003</v>
          </cell>
          <cell r="H6549" t="str">
            <v>панель</v>
          </cell>
          <cell r="I6549" t="str">
            <v>плоская</v>
          </cell>
          <cell r="J6549" t="str">
            <v>ГАЗ</v>
          </cell>
          <cell r="K6549" t="str">
            <v>не имеется</v>
          </cell>
          <cell r="L6549">
            <v>16</v>
          </cell>
          <cell r="M6549">
            <v>1</v>
          </cell>
          <cell r="N6549">
            <v>2</v>
          </cell>
          <cell r="O6549">
            <v>1</v>
          </cell>
          <cell r="P6549">
            <v>1</v>
          </cell>
          <cell r="Q6549">
            <v>6377.3</v>
          </cell>
          <cell r="R6549">
            <v>5987.9</v>
          </cell>
          <cell r="S6549">
            <v>6377.3</v>
          </cell>
        </row>
        <row r="6550">
          <cell r="C6550" t="str">
            <v>город Пермь</v>
          </cell>
          <cell r="D6550" t="str">
            <v>г. Пермь, ул. Маршала Рыбалко, д. 44</v>
          </cell>
          <cell r="E6550" t="b">
            <v>1</v>
          </cell>
          <cell r="F6550">
            <v>1966</v>
          </cell>
          <cell r="H6550" t="str">
            <v>Кирпич</v>
          </cell>
          <cell r="L6550">
            <v>5</v>
          </cell>
          <cell r="M6550">
            <v>4</v>
          </cell>
          <cell r="Q6550">
            <v>3575.4</v>
          </cell>
          <cell r="R6550">
            <v>3269.5</v>
          </cell>
          <cell r="S6550">
            <v>2560.6</v>
          </cell>
          <cell r="T6550">
            <v>116</v>
          </cell>
        </row>
        <row r="6551">
          <cell r="C6551" t="str">
            <v>город Пермь</v>
          </cell>
          <cell r="D6551" t="str">
            <v>г. Пермь, ул. Маршала Рыбалко, д. 45</v>
          </cell>
          <cell r="E6551" t="b">
            <v>1</v>
          </cell>
          <cell r="F6551">
            <v>1971</v>
          </cell>
          <cell r="H6551" t="str">
            <v>Панель</v>
          </cell>
          <cell r="L6551">
            <v>5</v>
          </cell>
          <cell r="M6551">
            <v>4</v>
          </cell>
          <cell r="Q6551">
            <v>2813.8999999999996</v>
          </cell>
          <cell r="R6551">
            <v>2177.6999999999998</v>
          </cell>
          <cell r="S6551">
            <v>2049.2199999999998</v>
          </cell>
          <cell r="T6551">
            <v>93</v>
          </cell>
        </row>
        <row r="6552">
          <cell r="C6552" t="str">
            <v>город Пермь</v>
          </cell>
          <cell r="D6552" t="str">
            <v>г. Пермь, ул. Маршала Рыбалко, д. 47</v>
          </cell>
          <cell r="E6552" t="b">
            <v>1</v>
          </cell>
          <cell r="F6552">
            <v>1972</v>
          </cell>
          <cell r="H6552" t="str">
            <v>Панель</v>
          </cell>
          <cell r="I6552" t="str">
            <v>плоская</v>
          </cell>
          <cell r="K6552" t="str">
            <v>не имеется</v>
          </cell>
          <cell r="L6552">
            <v>5</v>
          </cell>
          <cell r="M6552">
            <v>8</v>
          </cell>
          <cell r="Q6552">
            <v>7111.4</v>
          </cell>
          <cell r="R6552">
            <v>5159</v>
          </cell>
          <cell r="S6552">
            <v>5159</v>
          </cell>
        </row>
        <row r="6553">
          <cell r="C6553" t="str">
            <v>город Пермь</v>
          </cell>
          <cell r="D6553" t="str">
            <v>г. Пермь, ул. Маршала Рыбалко, д. 49</v>
          </cell>
          <cell r="E6553" t="b">
            <v>1</v>
          </cell>
          <cell r="F6553">
            <v>1978</v>
          </cell>
          <cell r="H6553" t="str">
            <v>Кирпич</v>
          </cell>
          <cell r="L6553">
            <v>14</v>
          </cell>
          <cell r="M6553">
            <v>1</v>
          </cell>
          <cell r="N6553">
            <v>2</v>
          </cell>
          <cell r="O6553">
            <v>1</v>
          </cell>
          <cell r="P6553">
            <v>1</v>
          </cell>
          <cell r="Q6553">
            <v>6872.4</v>
          </cell>
          <cell r="R6553">
            <v>5521.7</v>
          </cell>
          <cell r="S6553">
            <v>5387.7</v>
          </cell>
          <cell r="T6553">
            <v>235</v>
          </cell>
        </row>
        <row r="6554">
          <cell r="C6554" t="str">
            <v>город Пермь</v>
          </cell>
          <cell r="D6554" t="str">
            <v>г. Пермь, ул. Маршала Рыбалко, д. 74</v>
          </cell>
          <cell r="E6554" t="b">
            <v>1</v>
          </cell>
          <cell r="F6554">
            <v>1960</v>
          </cell>
          <cell r="H6554" t="str">
            <v>Панель</v>
          </cell>
          <cell r="L6554">
            <v>5</v>
          </cell>
          <cell r="M6554">
            <v>4</v>
          </cell>
          <cell r="Q6554">
            <v>3936.4</v>
          </cell>
          <cell r="R6554">
            <v>3587.2999999999997</v>
          </cell>
          <cell r="S6554">
            <v>2870.7</v>
          </cell>
          <cell r="T6554">
            <v>155</v>
          </cell>
        </row>
        <row r="6555">
          <cell r="C6555" t="str">
            <v>город Пермь</v>
          </cell>
          <cell r="D6555" t="str">
            <v>г. Пермь, ул. Маршала Рыбалко, д. 76</v>
          </cell>
          <cell r="E6555" t="b">
            <v>1</v>
          </cell>
          <cell r="F6555">
            <v>1960</v>
          </cell>
          <cell r="H6555" t="str">
            <v>кирпич</v>
          </cell>
          <cell r="I6555" t="str">
            <v>скатная</v>
          </cell>
          <cell r="K6555" t="str">
            <v>не имеется</v>
          </cell>
          <cell r="L6555">
            <v>5</v>
          </cell>
          <cell r="M6555">
            <v>4</v>
          </cell>
          <cell r="Q6555">
            <v>2956.5</v>
          </cell>
          <cell r="R6555">
            <v>2651.9</v>
          </cell>
          <cell r="S6555">
            <v>2809</v>
          </cell>
        </row>
        <row r="6556">
          <cell r="C6556" t="str">
            <v>город Пермь</v>
          </cell>
          <cell r="D6556" t="str">
            <v>г. Пермь, ул. Маршала Рыбалко, д. 78</v>
          </cell>
          <cell r="E6556" t="b">
            <v>1</v>
          </cell>
          <cell r="F6556">
            <v>1960</v>
          </cell>
          <cell r="H6556" t="str">
            <v>Кирпич</v>
          </cell>
          <cell r="L6556">
            <v>5</v>
          </cell>
          <cell r="M6556">
            <v>4</v>
          </cell>
          <cell r="Q6556">
            <v>2987.3</v>
          </cell>
          <cell r="R6556">
            <v>2498.1999999999998</v>
          </cell>
          <cell r="S6556">
            <v>2395.77</v>
          </cell>
          <cell r="T6556">
            <v>165</v>
          </cell>
        </row>
        <row r="6557">
          <cell r="C6557" t="str">
            <v>город Пермь</v>
          </cell>
          <cell r="D6557" t="str">
            <v>г. Пермь, ул. Маршала Рыбалко, д. 80</v>
          </cell>
          <cell r="E6557" t="b">
            <v>1</v>
          </cell>
          <cell r="F6557">
            <v>1960</v>
          </cell>
          <cell r="H6557" t="str">
            <v>Кирпич</v>
          </cell>
          <cell r="L6557">
            <v>5</v>
          </cell>
          <cell r="M6557">
            <v>4</v>
          </cell>
          <cell r="Q6557">
            <v>3094.4</v>
          </cell>
          <cell r="R6557">
            <v>2580.4</v>
          </cell>
          <cell r="S6557">
            <v>2462.9899999999998</v>
          </cell>
          <cell r="T6557">
            <v>131</v>
          </cell>
        </row>
        <row r="6558">
          <cell r="C6558" t="str">
            <v>город Пермь</v>
          </cell>
          <cell r="D6558" t="str">
            <v>г. Пермь, ул. Маршала Рыбалко, д. 82</v>
          </cell>
          <cell r="E6558" t="b">
            <v>1</v>
          </cell>
          <cell r="F6558">
            <v>1960</v>
          </cell>
          <cell r="H6558" t="str">
            <v>Кирпич</v>
          </cell>
          <cell r="L6558">
            <v>5</v>
          </cell>
          <cell r="M6558">
            <v>4</v>
          </cell>
          <cell r="Q6558">
            <v>2965.8999999999996</v>
          </cell>
          <cell r="R6558">
            <v>2590.6</v>
          </cell>
          <cell r="S6558">
            <v>2430.5</v>
          </cell>
          <cell r="T6558">
            <v>157</v>
          </cell>
        </row>
        <row r="6559">
          <cell r="C6559" t="str">
            <v>город Пермь</v>
          </cell>
          <cell r="D6559" t="str">
            <v>г. Пермь, ул. Маршала Рыбалко, д. 84</v>
          </cell>
          <cell r="E6559" t="b">
            <v>1</v>
          </cell>
          <cell r="F6559">
            <v>1960</v>
          </cell>
          <cell r="H6559" t="str">
            <v>Шлакоблок</v>
          </cell>
          <cell r="L6559">
            <v>5</v>
          </cell>
          <cell r="M6559">
            <v>4</v>
          </cell>
          <cell r="Q6559">
            <v>3907.8</v>
          </cell>
          <cell r="R6559">
            <v>2581.1</v>
          </cell>
          <cell r="S6559">
            <v>2493.34</v>
          </cell>
          <cell r="T6559">
            <v>127</v>
          </cell>
        </row>
        <row r="6560">
          <cell r="C6560" t="str">
            <v>город Пермь</v>
          </cell>
          <cell r="D6560" t="str">
            <v>г. Пермь, ул. Маршала Рыбалко, д. 86</v>
          </cell>
          <cell r="E6560" t="b">
            <v>1</v>
          </cell>
          <cell r="F6560">
            <v>1960</v>
          </cell>
          <cell r="H6560" t="str">
            <v>Панели</v>
          </cell>
          <cell r="L6560">
            <v>5</v>
          </cell>
          <cell r="M6560">
            <v>4</v>
          </cell>
          <cell r="Q6560">
            <v>3889.2</v>
          </cell>
          <cell r="R6560">
            <v>3538.1</v>
          </cell>
          <cell r="S6560">
            <v>2234</v>
          </cell>
          <cell r="T6560">
            <v>125</v>
          </cell>
        </row>
        <row r="6561">
          <cell r="C6561" t="str">
            <v>город Пермь</v>
          </cell>
          <cell r="D6561" t="str">
            <v>г. Пермь, ул. Маршала Рыбалко, д. 87</v>
          </cell>
          <cell r="E6561" t="b">
            <v>1</v>
          </cell>
          <cell r="F6561">
            <v>1963</v>
          </cell>
          <cell r="H6561" t="str">
            <v>Панель</v>
          </cell>
          <cell r="L6561">
            <v>5</v>
          </cell>
          <cell r="M6561">
            <v>4</v>
          </cell>
          <cell r="Q6561">
            <v>3625.3</v>
          </cell>
          <cell r="R6561">
            <v>3311.7000000000003</v>
          </cell>
          <cell r="S6561">
            <v>2743.3</v>
          </cell>
          <cell r="T6561">
            <v>136</v>
          </cell>
        </row>
        <row r="6562">
          <cell r="C6562" t="str">
            <v>город Пермь</v>
          </cell>
          <cell r="D6562" t="str">
            <v>г. Пермь, ул. Маршала Рыбалко, д. 88</v>
          </cell>
          <cell r="E6562" t="b">
            <v>1</v>
          </cell>
          <cell r="F6562">
            <v>1960</v>
          </cell>
          <cell r="H6562" t="str">
            <v>Панель</v>
          </cell>
          <cell r="L6562">
            <v>5</v>
          </cell>
          <cell r="M6562">
            <v>3</v>
          </cell>
          <cell r="Q6562">
            <v>2535.8000000000002</v>
          </cell>
          <cell r="R6562">
            <v>2271.4</v>
          </cell>
          <cell r="S6562">
            <v>1854.8</v>
          </cell>
          <cell r="T6562">
            <v>105</v>
          </cell>
        </row>
        <row r="6563">
          <cell r="C6563" t="str">
            <v>город Пермь</v>
          </cell>
          <cell r="D6563" t="str">
            <v>г. Пермь, ул. Маршала Рыбалко, д. 90</v>
          </cell>
          <cell r="E6563" t="b">
            <v>1</v>
          </cell>
          <cell r="F6563">
            <v>1993</v>
          </cell>
          <cell r="H6563" t="str">
            <v>Кирпич</v>
          </cell>
          <cell r="L6563">
            <v>10</v>
          </cell>
          <cell r="M6563">
            <v>2</v>
          </cell>
          <cell r="N6563">
            <v>2</v>
          </cell>
          <cell r="O6563">
            <v>2</v>
          </cell>
          <cell r="Q6563">
            <v>4863.3999999999996</v>
          </cell>
          <cell r="R6563">
            <v>4526.8</v>
          </cell>
          <cell r="S6563">
            <v>4002.3</v>
          </cell>
          <cell r="T6563">
            <v>218</v>
          </cell>
        </row>
        <row r="6564">
          <cell r="C6564" t="str">
            <v>город Пермь</v>
          </cell>
          <cell r="D6564" t="str">
            <v>г. Пермь, ул. Маршала Рыбалко, д. 91</v>
          </cell>
          <cell r="E6564" t="b">
            <v>1</v>
          </cell>
          <cell r="F6564">
            <v>1963</v>
          </cell>
          <cell r="H6564" t="str">
            <v>Панели</v>
          </cell>
          <cell r="L6564">
            <v>5</v>
          </cell>
          <cell r="M6564">
            <v>4</v>
          </cell>
          <cell r="Q6564">
            <v>3766.7</v>
          </cell>
          <cell r="R6564">
            <v>3397.6000000000004</v>
          </cell>
          <cell r="S6564">
            <v>2809.9</v>
          </cell>
          <cell r="T6564">
            <v>121</v>
          </cell>
        </row>
        <row r="6565">
          <cell r="C6565" t="str">
            <v>город Пермь</v>
          </cell>
          <cell r="D6565" t="str">
            <v>г. Пермь, ул. Маршала Рыбалко, д. 92</v>
          </cell>
          <cell r="E6565" t="b">
            <v>1</v>
          </cell>
          <cell r="F6565">
            <v>1960</v>
          </cell>
          <cell r="H6565" t="str">
            <v>Кирпич</v>
          </cell>
          <cell r="L6565">
            <v>5</v>
          </cell>
          <cell r="M6565">
            <v>3</v>
          </cell>
          <cell r="Q6565">
            <v>1895</v>
          </cell>
          <cell r="R6565">
            <v>1359.9</v>
          </cell>
          <cell r="S6565">
            <v>1359.9</v>
          </cell>
          <cell r="T6565">
            <v>150</v>
          </cell>
        </row>
        <row r="6566">
          <cell r="C6566" t="str">
            <v>город Пермь</v>
          </cell>
          <cell r="D6566" t="str">
            <v>г. Пермь, ул. Маршала Рыбалко, д. 93</v>
          </cell>
          <cell r="E6566" t="b">
            <v>1</v>
          </cell>
          <cell r="F6566">
            <v>1963</v>
          </cell>
          <cell r="H6566" t="str">
            <v>Кирпич</v>
          </cell>
          <cell r="L6566">
            <v>5</v>
          </cell>
          <cell r="M6566">
            <v>2</v>
          </cell>
          <cell r="Q6566">
            <v>3325.5</v>
          </cell>
          <cell r="R6566">
            <v>2871.7</v>
          </cell>
          <cell r="S6566">
            <v>2771.6</v>
          </cell>
          <cell r="T6566">
            <v>200</v>
          </cell>
        </row>
        <row r="6567">
          <cell r="C6567" t="str">
            <v>город Пермь</v>
          </cell>
          <cell r="D6567" t="str">
            <v>г. Пермь, ул. Маршала Рыбалко, д. 94</v>
          </cell>
          <cell r="E6567" t="b">
            <v>1</v>
          </cell>
          <cell r="F6567">
            <v>1961</v>
          </cell>
          <cell r="H6567" t="str">
            <v>Кирпич</v>
          </cell>
          <cell r="L6567">
            <v>5</v>
          </cell>
          <cell r="M6567">
            <v>2</v>
          </cell>
          <cell r="Q6567">
            <v>2855.3</v>
          </cell>
          <cell r="R6567">
            <v>2756.5</v>
          </cell>
          <cell r="S6567">
            <v>1885.6</v>
          </cell>
          <cell r="T6567">
            <v>199</v>
          </cell>
        </row>
        <row r="6568">
          <cell r="C6568" t="str">
            <v>город Пермь</v>
          </cell>
          <cell r="D6568" t="str">
            <v>г. Пермь, ул. Маршала Рыбалко, д. 95</v>
          </cell>
          <cell r="E6568" t="b">
            <v>1</v>
          </cell>
          <cell r="F6568">
            <v>1963</v>
          </cell>
          <cell r="H6568" t="str">
            <v>Блоки</v>
          </cell>
          <cell r="L6568">
            <v>5</v>
          </cell>
          <cell r="M6568">
            <v>4</v>
          </cell>
          <cell r="Q6568">
            <v>3596.5</v>
          </cell>
          <cell r="R6568">
            <v>3253.6000000000004</v>
          </cell>
          <cell r="S6568">
            <v>2736.3</v>
          </cell>
          <cell r="T6568">
            <v>137</v>
          </cell>
        </row>
        <row r="6569">
          <cell r="C6569" t="str">
            <v>город Пермь</v>
          </cell>
          <cell r="D6569" t="str">
            <v>г. Пермь, ул. Маршала Рыбалко, д. 96</v>
          </cell>
          <cell r="E6569" t="b">
            <v>1</v>
          </cell>
          <cell r="F6569">
            <v>1960</v>
          </cell>
          <cell r="H6569" t="str">
            <v>Кирпич</v>
          </cell>
          <cell r="L6569">
            <v>5</v>
          </cell>
          <cell r="M6569">
            <v>3</v>
          </cell>
          <cell r="Q6569">
            <v>2799</v>
          </cell>
          <cell r="R6569">
            <v>2163.6</v>
          </cell>
          <cell r="S6569">
            <v>1983.8</v>
          </cell>
          <cell r="T6569">
            <v>106</v>
          </cell>
        </row>
        <row r="6570">
          <cell r="C6570" t="str">
            <v>город Пермь</v>
          </cell>
          <cell r="D6570" t="str">
            <v>г. Пермь, ул. Маршала Рыбалко, д. 97</v>
          </cell>
          <cell r="E6570" t="b">
            <v>1</v>
          </cell>
          <cell r="F6570">
            <v>1963</v>
          </cell>
          <cell r="H6570" t="str">
            <v>Шлакоблоки</v>
          </cell>
          <cell r="L6570">
            <v>5</v>
          </cell>
          <cell r="M6570">
            <v>3</v>
          </cell>
          <cell r="Q6570">
            <v>2778.2</v>
          </cell>
          <cell r="R6570">
            <v>2555.1999999999998</v>
          </cell>
          <cell r="S6570">
            <v>2481.1999999999998</v>
          </cell>
          <cell r="T6570">
            <v>119</v>
          </cell>
        </row>
        <row r="6571">
          <cell r="C6571" t="str">
            <v>город Пермь</v>
          </cell>
          <cell r="D6571" t="str">
            <v>г. Пермь, ул. Маршала Рыбалко, д. 101</v>
          </cell>
          <cell r="E6571" t="b">
            <v>1</v>
          </cell>
          <cell r="F6571">
            <v>1965</v>
          </cell>
          <cell r="H6571" t="str">
            <v>Панели</v>
          </cell>
          <cell r="L6571">
            <v>5</v>
          </cell>
          <cell r="M6571">
            <v>3</v>
          </cell>
          <cell r="Q6571">
            <v>2241.8000000000002</v>
          </cell>
          <cell r="R6571">
            <v>1991</v>
          </cell>
          <cell r="S6571">
            <v>1903.4</v>
          </cell>
          <cell r="T6571">
            <v>103</v>
          </cell>
        </row>
        <row r="6572">
          <cell r="C6572" t="str">
            <v>город Пермь</v>
          </cell>
          <cell r="D6572" t="str">
            <v>г. Пермь, ул. Маршала Рыбалко, д. 103</v>
          </cell>
          <cell r="E6572" t="b">
            <v>1</v>
          </cell>
          <cell r="F6572">
            <v>1962</v>
          </cell>
          <cell r="H6572" t="str">
            <v>Панель</v>
          </cell>
          <cell r="L6572">
            <v>5</v>
          </cell>
          <cell r="M6572">
            <v>4</v>
          </cell>
          <cell r="Q6572">
            <v>3955.4</v>
          </cell>
          <cell r="R6572">
            <v>3655.6</v>
          </cell>
          <cell r="S6572">
            <v>2618.5</v>
          </cell>
          <cell r="T6572">
            <v>142</v>
          </cell>
        </row>
        <row r="6573">
          <cell r="C6573" t="str">
            <v>город Пермь</v>
          </cell>
          <cell r="D6573" t="str">
            <v>г. Пермь, ул. Маршала Рыбалко, д. 105</v>
          </cell>
          <cell r="E6573" t="b">
            <v>1</v>
          </cell>
          <cell r="F6573">
            <v>1962</v>
          </cell>
          <cell r="H6573" t="str">
            <v>Крупные блоки</v>
          </cell>
          <cell r="L6573">
            <v>5</v>
          </cell>
          <cell r="M6573">
            <v>4</v>
          </cell>
          <cell r="Q6573">
            <v>4315.3</v>
          </cell>
          <cell r="R6573">
            <v>2599.6</v>
          </cell>
          <cell r="S6573">
            <v>2542.9299999999998</v>
          </cell>
          <cell r="T6573">
            <v>124</v>
          </cell>
        </row>
        <row r="6574">
          <cell r="C6574" t="str">
            <v>город Пермь</v>
          </cell>
          <cell r="D6574" t="str">
            <v>г. Пермь, ул. Маршала Рыбалко, д. 107</v>
          </cell>
          <cell r="E6574" t="b">
            <v>1</v>
          </cell>
          <cell r="F6574">
            <v>1970</v>
          </cell>
          <cell r="H6574" t="str">
            <v>Кирпич</v>
          </cell>
          <cell r="L6574">
            <v>5</v>
          </cell>
          <cell r="M6574">
            <v>4</v>
          </cell>
          <cell r="Q6574">
            <v>3129.5</v>
          </cell>
          <cell r="R6574">
            <v>3042.6</v>
          </cell>
          <cell r="S6574">
            <v>2593.9</v>
          </cell>
          <cell r="T6574">
            <v>122</v>
          </cell>
        </row>
        <row r="6575">
          <cell r="C6575" t="str">
            <v>город Пермь</v>
          </cell>
          <cell r="D6575" t="str">
            <v>г. Пермь, ул. Маршала Рыбалко, д. 109</v>
          </cell>
          <cell r="E6575" t="b">
            <v>1</v>
          </cell>
          <cell r="F6575">
            <v>1970</v>
          </cell>
          <cell r="H6575" t="str">
            <v>Кирпич</v>
          </cell>
          <cell r="L6575">
            <v>5</v>
          </cell>
          <cell r="M6575">
            <v>4</v>
          </cell>
          <cell r="Q6575">
            <v>3159.4</v>
          </cell>
          <cell r="R6575">
            <v>3024.5</v>
          </cell>
          <cell r="S6575">
            <v>2604.4</v>
          </cell>
          <cell r="T6575">
            <v>132</v>
          </cell>
        </row>
        <row r="6576">
          <cell r="C6576" t="str">
            <v>город Пермь</v>
          </cell>
          <cell r="D6576" t="str">
            <v>г. Пермь, ул. Маршала Рыбалко, д. 111</v>
          </cell>
          <cell r="E6576" t="b">
            <v>1</v>
          </cell>
          <cell r="F6576">
            <v>1962</v>
          </cell>
          <cell r="H6576" t="str">
            <v>Кирпич</v>
          </cell>
          <cell r="L6576">
            <v>5</v>
          </cell>
          <cell r="M6576">
            <v>4</v>
          </cell>
          <cell r="Q6576">
            <v>3835.4</v>
          </cell>
          <cell r="R6576">
            <v>3810.3</v>
          </cell>
          <cell r="S6576">
            <v>2306.42</v>
          </cell>
          <cell r="T6576">
            <v>141</v>
          </cell>
        </row>
        <row r="6577">
          <cell r="C6577" t="str">
            <v>город Пермь</v>
          </cell>
          <cell r="D6577" t="str">
            <v>г. Пермь, ул. Маршала Рыбалко, д. 113</v>
          </cell>
          <cell r="E6577" t="b">
            <v>1</v>
          </cell>
          <cell r="F6577">
            <v>1962</v>
          </cell>
          <cell r="H6577" t="str">
            <v>Кирпич</v>
          </cell>
          <cell r="L6577">
            <v>5</v>
          </cell>
          <cell r="M6577">
            <v>4</v>
          </cell>
          <cell r="Q6577">
            <v>3872.2</v>
          </cell>
          <cell r="R6577">
            <v>3494.3</v>
          </cell>
          <cell r="S6577">
            <v>2619.8000000000002</v>
          </cell>
          <cell r="T6577">
            <v>144</v>
          </cell>
        </row>
        <row r="6578">
          <cell r="C6578" t="str">
            <v>город Пермь</v>
          </cell>
          <cell r="D6578" t="str">
            <v>г. Пермь, ул. Маршала Рыбалко, д. 117</v>
          </cell>
          <cell r="E6578" t="b">
            <v>1</v>
          </cell>
          <cell r="F6578">
            <v>1984</v>
          </cell>
          <cell r="H6578" t="str">
            <v>Кирпич</v>
          </cell>
          <cell r="L6578">
            <v>9</v>
          </cell>
          <cell r="M6578">
            <v>1</v>
          </cell>
          <cell r="N6578">
            <v>1</v>
          </cell>
          <cell r="O6578">
            <v>1</v>
          </cell>
          <cell r="Q6578">
            <v>4905</v>
          </cell>
          <cell r="R6578">
            <v>4383</v>
          </cell>
          <cell r="S6578">
            <v>4383</v>
          </cell>
          <cell r="T6578">
            <v>292</v>
          </cell>
        </row>
        <row r="6579">
          <cell r="C6579" t="str">
            <v>город Пермь</v>
          </cell>
          <cell r="D6579" t="str">
            <v>г. Пермь, ул. Маршала Рыбалко, д. 103А</v>
          </cell>
          <cell r="E6579" t="b">
            <v>1</v>
          </cell>
          <cell r="F6579">
            <v>1965</v>
          </cell>
          <cell r="H6579" t="str">
            <v>Панель</v>
          </cell>
          <cell r="L6579">
            <v>5</v>
          </cell>
          <cell r="M6579">
            <v>4</v>
          </cell>
          <cell r="Q6579">
            <v>3038.6</v>
          </cell>
          <cell r="R6579">
            <v>2677.2</v>
          </cell>
          <cell r="S6579">
            <v>2677.2</v>
          </cell>
          <cell r="T6579">
            <v>168</v>
          </cell>
        </row>
        <row r="6580">
          <cell r="C6580" t="str">
            <v>город Пермь</v>
          </cell>
          <cell r="D6580" t="str">
            <v>г. Пермь, ул. Маршала Рыбалко, д. 103Б</v>
          </cell>
          <cell r="E6580" t="b">
            <v>1</v>
          </cell>
          <cell r="F6580">
            <v>1990</v>
          </cell>
          <cell r="H6580" t="str">
            <v>панель</v>
          </cell>
          <cell r="I6580" t="str">
            <v>плоская</v>
          </cell>
          <cell r="K6580" t="str">
            <v>не имеется</v>
          </cell>
          <cell r="L6580">
            <v>10</v>
          </cell>
          <cell r="M6580">
            <v>4</v>
          </cell>
          <cell r="N6580">
            <v>4</v>
          </cell>
          <cell r="O6580">
            <v>4</v>
          </cell>
          <cell r="Q6580">
            <v>8781.7000000000007</v>
          </cell>
          <cell r="R6580">
            <v>5393.2</v>
          </cell>
          <cell r="S6580">
            <v>8781.7000000000007</v>
          </cell>
        </row>
        <row r="6581">
          <cell r="C6581" t="str">
            <v>город Пермь</v>
          </cell>
          <cell r="D6581" t="str">
            <v>г. Пермь, ул. Маршала Рыбалко, д. 105А</v>
          </cell>
          <cell r="E6581" t="b">
            <v>1</v>
          </cell>
          <cell r="F6581">
            <v>1965</v>
          </cell>
          <cell r="H6581" t="str">
            <v>Кирпич</v>
          </cell>
          <cell r="L6581">
            <v>5</v>
          </cell>
          <cell r="M6581">
            <v>4</v>
          </cell>
          <cell r="Q6581">
            <v>2679</v>
          </cell>
          <cell r="R6581">
            <v>2677.3999999999974</v>
          </cell>
          <cell r="S6581">
            <v>2677.4</v>
          </cell>
          <cell r="T6581">
            <v>135</v>
          </cell>
        </row>
        <row r="6582">
          <cell r="C6582" t="str">
            <v>город Пермь</v>
          </cell>
          <cell r="D6582" t="str">
            <v>г. Пермь, ул. Маршала Рыбалко, д. 105В</v>
          </cell>
          <cell r="E6582" t="b">
            <v>1</v>
          </cell>
          <cell r="F6582">
            <v>1988</v>
          </cell>
          <cell r="H6582" t="str">
            <v>Панель</v>
          </cell>
          <cell r="L6582">
            <v>9</v>
          </cell>
          <cell r="M6582">
            <v>2</v>
          </cell>
          <cell r="N6582">
            <v>2</v>
          </cell>
          <cell r="O6582">
            <v>2</v>
          </cell>
          <cell r="Q6582">
            <v>3159.4</v>
          </cell>
          <cell r="R6582">
            <v>2604.4</v>
          </cell>
          <cell r="S6582">
            <v>2604.4</v>
          </cell>
          <cell r="T6582">
            <v>252</v>
          </cell>
        </row>
        <row r="6583">
          <cell r="C6583" t="str">
            <v>город Пермь</v>
          </cell>
          <cell r="D6583" t="str">
            <v>г. Пермь, ул. Маршала Рыбалко, д. 107А</v>
          </cell>
          <cell r="E6583" t="b">
            <v>1</v>
          </cell>
          <cell r="F6583">
            <v>1968</v>
          </cell>
          <cell r="H6583" t="str">
            <v>Кирпич</v>
          </cell>
          <cell r="L6583">
            <v>5</v>
          </cell>
          <cell r="M6583">
            <v>4</v>
          </cell>
          <cell r="Q6583">
            <v>2696.7</v>
          </cell>
          <cell r="R6583">
            <v>2696.7</v>
          </cell>
          <cell r="S6583">
            <v>2696.7</v>
          </cell>
          <cell r="T6583">
            <v>135</v>
          </cell>
        </row>
        <row r="6584">
          <cell r="C6584" t="str">
            <v>город Пермь</v>
          </cell>
          <cell r="D6584" t="str">
            <v>г. Пермь, ул. Маршала Рыбалко, д. 107Б</v>
          </cell>
          <cell r="E6584" t="b">
            <v>1</v>
          </cell>
          <cell r="F6584">
            <v>1977</v>
          </cell>
          <cell r="H6584" t="str">
            <v>Панели</v>
          </cell>
          <cell r="L6584">
            <v>9</v>
          </cell>
          <cell r="M6584">
            <v>3</v>
          </cell>
          <cell r="N6584">
            <v>3</v>
          </cell>
          <cell r="O6584">
            <v>3</v>
          </cell>
          <cell r="Q6584">
            <v>5737.2</v>
          </cell>
          <cell r="R6584">
            <v>3949.1</v>
          </cell>
          <cell r="S6584">
            <v>3949.1</v>
          </cell>
          <cell r="T6584">
            <v>277</v>
          </cell>
        </row>
        <row r="6585">
          <cell r="C6585" t="str">
            <v>город Пермь</v>
          </cell>
          <cell r="D6585" t="str">
            <v>г. Пермь, ул. Маршала Рыбалко, д. 107В</v>
          </cell>
          <cell r="E6585" t="b">
            <v>1</v>
          </cell>
          <cell r="F6585">
            <v>1985</v>
          </cell>
          <cell r="H6585" t="str">
            <v>Панели</v>
          </cell>
          <cell r="L6585">
            <v>9</v>
          </cell>
          <cell r="M6585">
            <v>3</v>
          </cell>
          <cell r="N6585">
            <v>3</v>
          </cell>
          <cell r="O6585">
            <v>3</v>
          </cell>
          <cell r="Q6585">
            <v>5753</v>
          </cell>
          <cell r="R6585">
            <v>3941.7</v>
          </cell>
          <cell r="S6585">
            <v>3941.7</v>
          </cell>
          <cell r="T6585">
            <v>301</v>
          </cell>
        </row>
        <row r="6586">
          <cell r="C6586" t="str">
            <v>город Пермь</v>
          </cell>
          <cell r="D6586" t="str">
            <v>г. Пермь, ул. Маршала Рыбалко, д. 109А</v>
          </cell>
          <cell r="E6586" t="b">
            <v>1</v>
          </cell>
          <cell r="F6586">
            <v>1965</v>
          </cell>
          <cell r="H6586" t="str">
            <v>Кирпич</v>
          </cell>
          <cell r="L6586">
            <v>5</v>
          </cell>
          <cell r="M6586">
            <v>4</v>
          </cell>
          <cell r="Q6586">
            <v>2700.5</v>
          </cell>
          <cell r="R6586">
            <v>2597.1999999999998</v>
          </cell>
          <cell r="S6586">
            <v>2597.1999999999998</v>
          </cell>
          <cell r="T6586">
            <v>140</v>
          </cell>
        </row>
        <row r="6587">
          <cell r="C6587" t="str">
            <v>город Пермь</v>
          </cell>
          <cell r="D6587" t="str">
            <v>г. Пермь, ул. Маршала Рыбалко, д. 111А</v>
          </cell>
          <cell r="E6587" t="b">
            <v>1</v>
          </cell>
          <cell r="F6587">
            <v>1965</v>
          </cell>
          <cell r="H6587" t="str">
            <v>Кирпич</v>
          </cell>
          <cell r="L6587">
            <v>5</v>
          </cell>
          <cell r="Q6587">
            <v>2751</v>
          </cell>
          <cell r="R6587">
            <v>1623.5</v>
          </cell>
          <cell r="S6587">
            <v>1623.5</v>
          </cell>
        </row>
        <row r="6588">
          <cell r="C6588" t="str">
            <v>город Пермь</v>
          </cell>
          <cell r="D6588" t="str">
            <v>г. Пермь, ул. Маршала Рыбалко, д. 117/1</v>
          </cell>
          <cell r="E6588" t="b">
            <v>1</v>
          </cell>
          <cell r="F6588">
            <v>1998</v>
          </cell>
          <cell r="H6588" t="str">
            <v>Панель</v>
          </cell>
          <cell r="L6588">
            <v>16</v>
          </cell>
          <cell r="M6588">
            <v>1</v>
          </cell>
          <cell r="N6588">
            <v>2</v>
          </cell>
          <cell r="O6588">
            <v>1</v>
          </cell>
          <cell r="P6588">
            <v>1</v>
          </cell>
          <cell r="Q6588">
            <v>6371.6</v>
          </cell>
          <cell r="R6588">
            <v>5332.4</v>
          </cell>
          <cell r="S6588">
            <v>5332.4</v>
          </cell>
          <cell r="T6588">
            <v>160</v>
          </cell>
        </row>
        <row r="6589">
          <cell r="C6589" t="str">
            <v>город Пермь</v>
          </cell>
          <cell r="D6589" t="str">
            <v>г. Пермь, ул. Маршала Рыбалко, д. 117/2</v>
          </cell>
          <cell r="E6589" t="b">
            <v>1</v>
          </cell>
          <cell r="F6589">
            <v>1992</v>
          </cell>
          <cell r="H6589" t="str">
            <v>панель</v>
          </cell>
          <cell r="I6589" t="str">
            <v>плоская</v>
          </cell>
          <cell r="J6589" t="str">
            <v>ГАЗ</v>
          </cell>
          <cell r="K6589" t="str">
            <v>не имеется</v>
          </cell>
          <cell r="L6589">
            <v>16</v>
          </cell>
          <cell r="M6589">
            <v>1</v>
          </cell>
          <cell r="N6589">
            <v>2</v>
          </cell>
          <cell r="O6589">
            <v>1</v>
          </cell>
          <cell r="P6589">
            <v>1</v>
          </cell>
          <cell r="Q6589">
            <v>6371.6</v>
          </cell>
          <cell r="R6589">
            <v>5313.5</v>
          </cell>
          <cell r="S6589">
            <v>6371.6</v>
          </cell>
        </row>
        <row r="6590">
          <cell r="C6590" t="str">
            <v>город Пермь</v>
          </cell>
          <cell r="D6590" t="str">
            <v>г. Пермь, ул. Маршала Рыбалко, д. 12А</v>
          </cell>
          <cell r="E6590" t="b">
            <v>1</v>
          </cell>
          <cell r="F6590">
            <v>2001</v>
          </cell>
          <cell r="H6590" t="str">
            <v>Кирпич</v>
          </cell>
          <cell r="L6590">
            <v>8</v>
          </cell>
          <cell r="M6590">
            <v>2</v>
          </cell>
          <cell r="N6590">
            <v>2</v>
          </cell>
          <cell r="O6590">
            <v>2</v>
          </cell>
          <cell r="Q6590">
            <v>4832.1000000000004</v>
          </cell>
          <cell r="R6590">
            <v>4831.2</v>
          </cell>
          <cell r="S6590">
            <v>4000.8</v>
          </cell>
          <cell r="T6590">
            <v>134</v>
          </cell>
        </row>
        <row r="6591">
          <cell r="C6591" t="str">
            <v>город Пермь</v>
          </cell>
          <cell r="D6591" t="str">
            <v>г. Пермь, ул. Маршала Рыбалко, д. 1А</v>
          </cell>
          <cell r="E6591" t="b">
            <v>1</v>
          </cell>
          <cell r="F6591">
            <v>1957</v>
          </cell>
          <cell r="H6591" t="str">
            <v>Шлакоблок</v>
          </cell>
          <cell r="L6591">
            <v>3</v>
          </cell>
          <cell r="M6591">
            <v>1</v>
          </cell>
          <cell r="Q6591">
            <v>532.4</v>
          </cell>
          <cell r="R6591">
            <v>476.5</v>
          </cell>
          <cell r="S6591">
            <v>476.5</v>
          </cell>
          <cell r="T6591">
            <v>23</v>
          </cell>
        </row>
        <row r="6592">
          <cell r="C6592" t="str">
            <v>город Пермь</v>
          </cell>
          <cell r="D6592" t="str">
            <v>г. Пермь, ул. Маршала Рыбалко, д. 33А</v>
          </cell>
          <cell r="E6592" t="b">
            <v>1</v>
          </cell>
          <cell r="F6592">
            <v>1990</v>
          </cell>
          <cell r="H6592" t="str">
            <v>Кирпич</v>
          </cell>
          <cell r="L6592">
            <v>10</v>
          </cell>
          <cell r="M6592">
            <v>1</v>
          </cell>
          <cell r="N6592">
            <v>1</v>
          </cell>
          <cell r="O6592">
            <v>1</v>
          </cell>
          <cell r="Q6592">
            <v>2662.6</v>
          </cell>
          <cell r="R6592">
            <v>2346</v>
          </cell>
          <cell r="S6592">
            <v>2346</v>
          </cell>
          <cell r="T6592">
            <v>120</v>
          </cell>
        </row>
        <row r="6593">
          <cell r="C6593" t="str">
            <v>город Пермь</v>
          </cell>
          <cell r="D6593" t="str">
            <v>г. Пермь, ул. Маршала Рыбалко, д. 34А</v>
          </cell>
          <cell r="E6593" t="b">
            <v>1</v>
          </cell>
          <cell r="F6593">
            <v>1985</v>
          </cell>
          <cell r="H6593" t="str">
            <v>Панель</v>
          </cell>
          <cell r="L6593">
            <v>5</v>
          </cell>
          <cell r="Q6593">
            <v>3255.9</v>
          </cell>
          <cell r="R6593">
            <v>639.4</v>
          </cell>
          <cell r="S6593">
            <v>639.4</v>
          </cell>
          <cell r="T6593">
            <v>140</v>
          </cell>
        </row>
        <row r="6594">
          <cell r="C6594" t="str">
            <v>город Пермь</v>
          </cell>
          <cell r="D6594" t="str">
            <v>г. Пермь, ул. Маршала Рыбалко, д. 40А</v>
          </cell>
          <cell r="E6594" t="b">
            <v>1</v>
          </cell>
          <cell r="F6594">
            <v>1968</v>
          </cell>
          <cell r="H6594" t="str">
            <v>Кирпич</v>
          </cell>
          <cell r="L6594">
            <v>5</v>
          </cell>
          <cell r="M6594">
            <v>6</v>
          </cell>
          <cell r="Q6594">
            <v>4765.1000000000004</v>
          </cell>
          <cell r="R6594">
            <v>4765.1000000000004</v>
          </cell>
          <cell r="S6594">
            <v>4765.1000000000004</v>
          </cell>
          <cell r="T6594">
            <v>264</v>
          </cell>
        </row>
        <row r="6595">
          <cell r="C6595" t="str">
            <v>город Пермь</v>
          </cell>
          <cell r="D6595" t="str">
            <v>г. Пермь, ул. Маршала Рыбалко, д. 43А</v>
          </cell>
          <cell r="E6595" t="b">
            <v>1</v>
          </cell>
          <cell r="F6595">
            <v>2004</v>
          </cell>
          <cell r="H6595" t="str">
            <v>Железобетон</v>
          </cell>
          <cell r="L6595">
            <v>16</v>
          </cell>
          <cell r="M6595">
            <v>1</v>
          </cell>
          <cell r="N6595">
            <v>2</v>
          </cell>
          <cell r="O6595">
            <v>1</v>
          </cell>
          <cell r="P6595">
            <v>1</v>
          </cell>
          <cell r="Q6595">
            <v>6407.5</v>
          </cell>
          <cell r="R6595">
            <v>5665.4000000000005</v>
          </cell>
          <cell r="S6595">
            <v>5321.3</v>
          </cell>
          <cell r="T6595">
            <v>222</v>
          </cell>
        </row>
        <row r="6596">
          <cell r="C6596" t="str">
            <v>город Пермь</v>
          </cell>
          <cell r="D6596" t="str">
            <v>г. Пермь, ул. Маршала Рыбалко, д. 5А</v>
          </cell>
          <cell r="E6596" t="b">
            <v>1</v>
          </cell>
          <cell r="F6596">
            <v>1959</v>
          </cell>
          <cell r="H6596" t="str">
            <v>Панель</v>
          </cell>
          <cell r="L6596">
            <v>3</v>
          </cell>
          <cell r="M6596">
            <v>1</v>
          </cell>
          <cell r="Q6596">
            <v>700.3</v>
          </cell>
          <cell r="R6596">
            <v>480</v>
          </cell>
          <cell r="S6596">
            <v>480</v>
          </cell>
          <cell r="T6596">
            <v>23</v>
          </cell>
        </row>
        <row r="6597">
          <cell r="C6597" t="str">
            <v>город Пермь</v>
          </cell>
          <cell r="D6597" t="str">
            <v>г. Пермь, ул. Маршала Рыбалко, д. 78А</v>
          </cell>
          <cell r="E6597" t="b">
            <v>1</v>
          </cell>
          <cell r="F6597">
            <v>1990</v>
          </cell>
          <cell r="H6597" t="str">
            <v>Панель</v>
          </cell>
          <cell r="L6597">
            <v>5</v>
          </cell>
          <cell r="M6597">
            <v>10</v>
          </cell>
          <cell r="Q6597">
            <v>7858.4</v>
          </cell>
          <cell r="R6597">
            <v>6761.5</v>
          </cell>
          <cell r="S6597">
            <v>6423.43</v>
          </cell>
          <cell r="T6597">
            <v>361</v>
          </cell>
        </row>
        <row r="6598">
          <cell r="C6598" t="str">
            <v>город Пермь</v>
          </cell>
          <cell r="D6598" t="str">
            <v>г. Пермь, ул. Маршала Рыбалко, д. 89А</v>
          </cell>
          <cell r="E6598" t="b">
            <v>1</v>
          </cell>
          <cell r="F6598">
            <v>1991</v>
          </cell>
          <cell r="H6598" t="str">
            <v>Панель</v>
          </cell>
          <cell r="L6598">
            <v>10</v>
          </cell>
          <cell r="M6598">
            <v>2</v>
          </cell>
          <cell r="N6598">
            <v>2</v>
          </cell>
          <cell r="O6598">
            <v>2</v>
          </cell>
          <cell r="Q6598">
            <v>4764.7</v>
          </cell>
          <cell r="R6598">
            <v>4764.7</v>
          </cell>
          <cell r="S6598">
            <v>4764.7</v>
          </cell>
          <cell r="T6598">
            <v>223</v>
          </cell>
        </row>
        <row r="6599">
          <cell r="C6599" t="str">
            <v>город Пермь</v>
          </cell>
          <cell r="D6599" t="str">
            <v>г. Пермь, ул. Маршала Рыбалко, д. 97А</v>
          </cell>
          <cell r="E6599" t="b">
            <v>1</v>
          </cell>
          <cell r="F6599">
            <v>1988</v>
          </cell>
          <cell r="H6599" t="str">
            <v>Панель</v>
          </cell>
          <cell r="L6599">
            <v>9</v>
          </cell>
          <cell r="M6599">
            <v>3</v>
          </cell>
          <cell r="N6599">
            <v>3</v>
          </cell>
          <cell r="O6599">
            <v>3</v>
          </cell>
          <cell r="Q6599">
            <v>5941.4</v>
          </cell>
          <cell r="R6599">
            <v>5732.1</v>
          </cell>
          <cell r="S6599">
            <v>5732.1</v>
          </cell>
          <cell r="T6599">
            <v>271</v>
          </cell>
        </row>
        <row r="6600">
          <cell r="C6600" t="str">
            <v>город Пермь</v>
          </cell>
          <cell r="D6600" t="str">
            <v>г. Пермь, ул. Маршала Рыбалко, д. 97Б</v>
          </cell>
          <cell r="E6600" t="b">
            <v>1</v>
          </cell>
          <cell r="F6600">
            <v>1988</v>
          </cell>
          <cell r="H6600" t="str">
            <v>Панель</v>
          </cell>
          <cell r="L6600">
            <v>9</v>
          </cell>
          <cell r="M6600">
            <v>2</v>
          </cell>
          <cell r="N6600">
            <v>2</v>
          </cell>
          <cell r="O6600">
            <v>2</v>
          </cell>
          <cell r="Q6600">
            <v>3860.9</v>
          </cell>
          <cell r="R6600">
            <v>2389.1</v>
          </cell>
          <cell r="S6600">
            <v>2389.1</v>
          </cell>
          <cell r="T6600">
            <v>221</v>
          </cell>
        </row>
        <row r="6601">
          <cell r="C6601" t="str">
            <v>город Пермь</v>
          </cell>
          <cell r="D6601" t="str">
            <v>г. Пермь, ул. Маршала Рыбалко, д. 99А</v>
          </cell>
          <cell r="E6601" t="b">
            <v>1</v>
          </cell>
          <cell r="F6601">
            <v>1975</v>
          </cell>
          <cell r="H6601" t="str">
            <v>панель</v>
          </cell>
          <cell r="L6601">
            <v>9</v>
          </cell>
          <cell r="M6601">
            <v>4</v>
          </cell>
          <cell r="N6601">
            <v>4</v>
          </cell>
          <cell r="O6601">
            <v>4</v>
          </cell>
          <cell r="Q6601">
            <v>9051.4</v>
          </cell>
          <cell r="R6601">
            <v>7522.7</v>
          </cell>
          <cell r="S6601">
            <v>7522.7</v>
          </cell>
          <cell r="T6601">
            <v>396</v>
          </cell>
        </row>
        <row r="6602">
          <cell r="C6602" t="str">
            <v>город Пермь</v>
          </cell>
          <cell r="D6602" t="str">
            <v>г. Пермь, ул. Маршала Рыбалко, д. 99В</v>
          </cell>
          <cell r="E6602" t="b">
            <v>1</v>
          </cell>
          <cell r="F6602">
            <v>2002</v>
          </cell>
          <cell r="H6602" t="str">
            <v>ж/б панель</v>
          </cell>
          <cell r="I6602" t="str">
            <v>плоская</v>
          </cell>
          <cell r="K6602" t="str">
            <v>не имеется</v>
          </cell>
          <cell r="L6602">
            <v>10</v>
          </cell>
          <cell r="M6602">
            <v>4</v>
          </cell>
          <cell r="N6602">
            <v>4</v>
          </cell>
          <cell r="O6602">
            <v>4</v>
          </cell>
          <cell r="Q6602">
            <v>13108.8</v>
          </cell>
          <cell r="R6602">
            <v>12212.4</v>
          </cell>
          <cell r="S6602">
            <v>13108.8</v>
          </cell>
        </row>
        <row r="6603">
          <cell r="C6603" t="str">
            <v>город Пермь</v>
          </cell>
          <cell r="D6603" t="str">
            <v>г. Пермь, ул. Маршала Рыбалко, д. 9А</v>
          </cell>
          <cell r="E6603" t="b">
            <v>1</v>
          </cell>
          <cell r="F6603">
            <v>1958</v>
          </cell>
          <cell r="H6603" t="str">
            <v>Панель</v>
          </cell>
          <cell r="L6603">
            <v>3</v>
          </cell>
          <cell r="M6603">
            <v>1</v>
          </cell>
          <cell r="Q6603">
            <v>549.70000000000005</v>
          </cell>
          <cell r="R6603">
            <v>474</v>
          </cell>
          <cell r="S6603">
            <v>445.09</v>
          </cell>
          <cell r="T6603">
            <v>16</v>
          </cell>
        </row>
        <row r="6604">
          <cell r="C6604" t="str">
            <v>город Пермь</v>
          </cell>
          <cell r="D6604" t="str">
            <v>г. Пермь, ул. Маршала Толбухина, д. 1</v>
          </cell>
          <cell r="E6604" t="b">
            <v>1</v>
          </cell>
          <cell r="F6604">
            <v>1988</v>
          </cell>
          <cell r="H6604" t="str">
            <v>Кирпич</v>
          </cell>
          <cell r="L6604">
            <v>9</v>
          </cell>
          <cell r="M6604">
            <v>6</v>
          </cell>
          <cell r="N6604">
            <v>6</v>
          </cell>
          <cell r="O6604">
            <v>6</v>
          </cell>
          <cell r="Q6604">
            <v>15025.9</v>
          </cell>
          <cell r="R6604">
            <v>13081</v>
          </cell>
          <cell r="S6604">
            <v>13081</v>
          </cell>
          <cell r="T6604">
            <v>639</v>
          </cell>
        </row>
        <row r="6605">
          <cell r="C6605" t="str">
            <v>город Пермь</v>
          </cell>
          <cell r="D6605" t="str">
            <v>г. Пермь, ул. Маршала Толбухина, д. 3</v>
          </cell>
          <cell r="E6605" t="b">
            <v>1</v>
          </cell>
          <cell r="F6605">
            <v>1992</v>
          </cell>
          <cell r="I6605" t="str">
            <v>плоская</v>
          </cell>
          <cell r="K6605" t="str">
            <v>имеется</v>
          </cell>
          <cell r="L6605">
            <v>10</v>
          </cell>
          <cell r="M6605">
            <v>3</v>
          </cell>
          <cell r="N6605">
            <v>3</v>
          </cell>
          <cell r="O6605">
            <v>3</v>
          </cell>
          <cell r="Q6605">
            <v>6598.9</v>
          </cell>
          <cell r="R6605">
            <v>2521.6999999999998</v>
          </cell>
          <cell r="S6605">
            <v>4076.4</v>
          </cell>
          <cell r="T6605">
            <v>394</v>
          </cell>
        </row>
        <row r="6606">
          <cell r="C6606" t="str">
            <v>город Пермь</v>
          </cell>
          <cell r="D6606" t="str">
            <v>г. Пермь, ул. Маршала Толбухина, д. 6</v>
          </cell>
          <cell r="E6606" t="b">
            <v>1</v>
          </cell>
          <cell r="F6606">
            <v>1984</v>
          </cell>
          <cell r="H6606" t="str">
            <v>Панель</v>
          </cell>
          <cell r="L6606">
            <v>9</v>
          </cell>
          <cell r="M6606">
            <v>3</v>
          </cell>
          <cell r="N6606">
            <v>3</v>
          </cell>
          <cell r="O6606">
            <v>3</v>
          </cell>
          <cell r="Q6606">
            <v>7503.8</v>
          </cell>
          <cell r="R6606">
            <v>3032.7999999999997</v>
          </cell>
          <cell r="S6606">
            <v>3032.8</v>
          </cell>
          <cell r="T6606">
            <v>317</v>
          </cell>
        </row>
        <row r="6607">
          <cell r="C6607" t="str">
            <v>город Пермь</v>
          </cell>
          <cell r="D6607" t="str">
            <v>г. Пермь, ул. Маршала Толбухина, д. 9</v>
          </cell>
          <cell r="E6607" t="b">
            <v>1</v>
          </cell>
          <cell r="F6607">
            <v>1994</v>
          </cell>
          <cell r="H6607" t="str">
            <v>Кирпич</v>
          </cell>
          <cell r="L6607">
            <v>5</v>
          </cell>
          <cell r="M6607">
            <v>4</v>
          </cell>
          <cell r="Q6607">
            <v>2293</v>
          </cell>
          <cell r="R6607">
            <v>1942</v>
          </cell>
          <cell r="S6607">
            <v>1942</v>
          </cell>
          <cell r="T6607">
            <v>95</v>
          </cell>
        </row>
        <row r="6608">
          <cell r="C6608" t="str">
            <v>город Пермь</v>
          </cell>
          <cell r="D6608" t="str">
            <v>г. Пермь, ул. Маршала Толбухина, д. 11</v>
          </cell>
          <cell r="E6608" t="b">
            <v>1</v>
          </cell>
          <cell r="F6608">
            <v>1992</v>
          </cell>
          <cell r="H6608" t="str">
            <v>Кирпич</v>
          </cell>
          <cell r="L6608">
            <v>5</v>
          </cell>
          <cell r="M6608">
            <v>4</v>
          </cell>
          <cell r="Q6608">
            <v>2841.9</v>
          </cell>
          <cell r="R6608">
            <v>2503.6999999999998</v>
          </cell>
          <cell r="S6608">
            <v>2307.1999999999998</v>
          </cell>
          <cell r="T6608">
            <v>116</v>
          </cell>
        </row>
        <row r="6609">
          <cell r="C6609" t="str">
            <v>город Пермь</v>
          </cell>
          <cell r="D6609" t="str">
            <v>г. Пермь, ул. Маршала Толбухина, д. 12</v>
          </cell>
          <cell r="E6609" t="b">
            <v>1</v>
          </cell>
          <cell r="F6609">
            <v>1976</v>
          </cell>
          <cell r="H6609" t="str">
            <v>Панель</v>
          </cell>
          <cell r="L6609">
            <v>9</v>
          </cell>
          <cell r="M6609">
            <v>6</v>
          </cell>
          <cell r="N6609">
            <v>6</v>
          </cell>
          <cell r="O6609">
            <v>6</v>
          </cell>
          <cell r="Q6609">
            <v>11800.76</v>
          </cell>
          <cell r="R6609">
            <v>11282.16</v>
          </cell>
          <cell r="S6609">
            <v>10052.4</v>
          </cell>
          <cell r="T6609">
            <v>613</v>
          </cell>
        </row>
        <row r="6610">
          <cell r="C6610" t="str">
            <v>город Пермь</v>
          </cell>
          <cell r="D6610" t="str">
            <v>г. Пермь, ул. Маршала Толбухина, д. 14</v>
          </cell>
          <cell r="E6610" t="b">
            <v>1</v>
          </cell>
          <cell r="F6610">
            <v>1978</v>
          </cell>
          <cell r="G6610">
            <v>2010</v>
          </cell>
          <cell r="H6610" t="str">
            <v>Панели</v>
          </cell>
          <cell r="L6610">
            <v>12</v>
          </cell>
          <cell r="M6610">
            <v>3</v>
          </cell>
          <cell r="N6610">
            <v>3</v>
          </cell>
          <cell r="O6610">
            <v>3</v>
          </cell>
          <cell r="Q6610">
            <v>8932.2000000000007</v>
          </cell>
          <cell r="R6610">
            <v>8552.7000000000007</v>
          </cell>
          <cell r="S6610">
            <v>7104</v>
          </cell>
          <cell r="T6610">
            <v>331</v>
          </cell>
        </row>
        <row r="6611">
          <cell r="C6611" t="str">
            <v>город Пермь</v>
          </cell>
          <cell r="D6611" t="str">
            <v>г. Пермь, ул. Маршала Толбухина, д. 15</v>
          </cell>
          <cell r="E6611" t="b">
            <v>1</v>
          </cell>
          <cell r="F6611">
            <v>2006</v>
          </cell>
          <cell r="H6611" t="str">
            <v>Панели</v>
          </cell>
          <cell r="L6611">
            <v>10</v>
          </cell>
          <cell r="M6611">
            <v>2</v>
          </cell>
          <cell r="N6611">
            <v>2</v>
          </cell>
          <cell r="O6611">
            <v>2</v>
          </cell>
          <cell r="Q6611">
            <v>20755.400000000001</v>
          </cell>
          <cell r="R6611">
            <v>15821</v>
          </cell>
          <cell r="S6611">
            <v>15821</v>
          </cell>
          <cell r="T6611">
            <v>252</v>
          </cell>
        </row>
        <row r="6612">
          <cell r="C6612" t="str">
            <v>город Пермь</v>
          </cell>
          <cell r="D6612" t="str">
            <v>г. Пермь, ул. Маршала Толбухина, д. 16</v>
          </cell>
          <cell r="E6612" t="b">
            <v>1</v>
          </cell>
          <cell r="F6612">
            <v>1979</v>
          </cell>
          <cell r="H6612" t="str">
            <v>Панель</v>
          </cell>
          <cell r="L6612">
            <v>9</v>
          </cell>
          <cell r="M6612">
            <v>6</v>
          </cell>
          <cell r="N6612">
            <v>6</v>
          </cell>
          <cell r="O6612">
            <v>6</v>
          </cell>
          <cell r="Q6612">
            <v>13110.57</v>
          </cell>
          <cell r="R6612">
            <v>11037.47</v>
          </cell>
          <cell r="S6612">
            <v>9933.7199999999993</v>
          </cell>
          <cell r="T6612">
            <v>615</v>
          </cell>
        </row>
        <row r="6613">
          <cell r="C6613" t="str">
            <v>город Пермь</v>
          </cell>
          <cell r="D6613" t="str">
            <v>г. Пермь, ул. Маршала Толбухина, д. 17</v>
          </cell>
          <cell r="E6613" t="b">
            <v>1</v>
          </cell>
          <cell r="F6613">
            <v>2006</v>
          </cell>
          <cell r="I6613" t="str">
            <v>плоская</v>
          </cell>
          <cell r="L6613">
            <v>10</v>
          </cell>
          <cell r="M6613">
            <v>4</v>
          </cell>
          <cell r="N6613">
            <v>4</v>
          </cell>
          <cell r="Q6613">
            <v>11689.9</v>
          </cell>
          <cell r="R6613">
            <v>7479.1</v>
          </cell>
          <cell r="S6613">
            <v>7479.1</v>
          </cell>
        </row>
        <row r="6614">
          <cell r="C6614" t="str">
            <v>город Пермь</v>
          </cell>
          <cell r="D6614" t="str">
            <v>г. Пермь, ул. Маршала Толбухина, д. 18</v>
          </cell>
          <cell r="E6614" t="b">
            <v>1</v>
          </cell>
          <cell r="F6614">
            <v>1982</v>
          </cell>
          <cell r="H6614" t="str">
            <v>Панель</v>
          </cell>
          <cell r="L6614">
            <v>12</v>
          </cell>
          <cell r="M6614">
            <v>3</v>
          </cell>
          <cell r="N6614">
            <v>3</v>
          </cell>
          <cell r="O6614">
            <v>3</v>
          </cell>
          <cell r="Q6614">
            <v>8511</v>
          </cell>
          <cell r="R6614">
            <v>7556.9</v>
          </cell>
          <cell r="S6614">
            <v>7152.5</v>
          </cell>
          <cell r="T6614">
            <v>338</v>
          </cell>
        </row>
        <row r="6615">
          <cell r="C6615" t="str">
            <v>город Пермь</v>
          </cell>
          <cell r="D6615" t="str">
            <v>г. Пермь, ул. Маршала Толбухина, д. 23</v>
          </cell>
          <cell r="E6615" t="b">
            <v>1</v>
          </cell>
          <cell r="F6615">
            <v>2016</v>
          </cell>
          <cell r="I6615" t="str">
            <v>плоская</v>
          </cell>
          <cell r="J6615" t="str">
            <v>ГАЗ</v>
          </cell>
          <cell r="K6615" t="str">
            <v>имеется</v>
          </cell>
          <cell r="L6615">
            <v>19</v>
          </cell>
          <cell r="M6615">
            <v>3</v>
          </cell>
          <cell r="N6615">
            <v>6</v>
          </cell>
          <cell r="O6615">
            <v>3</v>
          </cell>
          <cell r="P6615">
            <v>3</v>
          </cell>
          <cell r="Q6615">
            <v>27013.1</v>
          </cell>
          <cell r="R6615">
            <v>22860.1</v>
          </cell>
          <cell r="S6615">
            <v>18064.099999999999</v>
          </cell>
          <cell r="T6615">
            <v>723</v>
          </cell>
        </row>
        <row r="6616">
          <cell r="C6616" t="str">
            <v>город Пермь</v>
          </cell>
          <cell r="D6616" t="str">
            <v>г. Пермь, ул. Маршала Толбухина, д. 40</v>
          </cell>
          <cell r="E6616" t="b">
            <v>1</v>
          </cell>
          <cell r="F6616">
            <v>1959</v>
          </cell>
          <cell r="H6616" t="str">
            <v>Кирпич</v>
          </cell>
          <cell r="L6616">
            <v>2</v>
          </cell>
          <cell r="M6616">
            <v>2</v>
          </cell>
          <cell r="Q6616">
            <v>697</v>
          </cell>
          <cell r="R6616">
            <v>641</v>
          </cell>
          <cell r="S6616">
            <v>635.49</v>
          </cell>
          <cell r="T6616">
            <v>38</v>
          </cell>
        </row>
        <row r="6617">
          <cell r="C6617" t="str">
            <v>город Пермь</v>
          </cell>
          <cell r="D6617" t="str">
            <v>г. Пермь, ул. Маршала Толбухина, д. 42</v>
          </cell>
          <cell r="E6617" t="b">
            <v>1</v>
          </cell>
          <cell r="F6617">
            <v>1960</v>
          </cell>
          <cell r="H6617" t="str">
            <v>Шлакоблок</v>
          </cell>
          <cell r="L6617">
            <v>2</v>
          </cell>
          <cell r="M6617">
            <v>2</v>
          </cell>
          <cell r="Q6617">
            <v>614.70000000000005</v>
          </cell>
          <cell r="R6617">
            <v>547.5</v>
          </cell>
          <cell r="S6617">
            <v>508.08</v>
          </cell>
          <cell r="T6617">
            <v>29</v>
          </cell>
        </row>
        <row r="6618">
          <cell r="C6618" t="str">
            <v>город Пермь</v>
          </cell>
          <cell r="D6618" t="str">
            <v>г. Пермь, ул. Маршала Толбухина, д. 46</v>
          </cell>
          <cell r="E6618" t="b">
            <v>1</v>
          </cell>
          <cell r="F6618">
            <v>1959</v>
          </cell>
          <cell r="H6618" t="str">
            <v>Шлакоблок</v>
          </cell>
          <cell r="L6618">
            <v>2</v>
          </cell>
          <cell r="M6618">
            <v>2</v>
          </cell>
          <cell r="Q6618">
            <v>646.20000000000005</v>
          </cell>
          <cell r="R6618">
            <v>614.30000000000007</v>
          </cell>
          <cell r="S6618">
            <v>611.72</v>
          </cell>
          <cell r="T6618">
            <v>42</v>
          </cell>
        </row>
        <row r="6619">
          <cell r="C6619" t="str">
            <v>город Пермь</v>
          </cell>
          <cell r="D6619" t="str">
            <v>г. Пермь, ул. Маршала Толбухина, д. 10А</v>
          </cell>
          <cell r="E6619" t="b">
            <v>1</v>
          </cell>
          <cell r="F6619">
            <v>1963</v>
          </cell>
          <cell r="H6619" t="str">
            <v>Панель</v>
          </cell>
          <cell r="L6619">
            <v>5</v>
          </cell>
          <cell r="M6619">
            <v>2</v>
          </cell>
          <cell r="Q6619">
            <v>1774.9</v>
          </cell>
          <cell r="R6619">
            <v>1628.1</v>
          </cell>
          <cell r="S6619">
            <v>1416.45</v>
          </cell>
          <cell r="T6619">
            <v>86</v>
          </cell>
        </row>
        <row r="6620">
          <cell r="C6620" t="str">
            <v>город Пермь</v>
          </cell>
          <cell r="D6620" t="str">
            <v>г. Пермь, ул. Маршала Толбухина, д. 12А</v>
          </cell>
          <cell r="E6620" t="b">
            <v>1</v>
          </cell>
          <cell r="F6620">
            <v>1985</v>
          </cell>
          <cell r="L6620">
            <v>5</v>
          </cell>
          <cell r="M6620">
            <v>4</v>
          </cell>
          <cell r="Q6620">
            <v>2603.1999999999998</v>
          </cell>
          <cell r="R6620">
            <v>1761.6</v>
          </cell>
          <cell r="S6620">
            <v>1761.6</v>
          </cell>
        </row>
        <row r="6621">
          <cell r="C6621" t="str">
            <v>город Пермь</v>
          </cell>
          <cell r="D6621" t="str">
            <v>г. Пермь, ул. Маршала Толбухина, д. 16А</v>
          </cell>
          <cell r="E6621" t="b">
            <v>1</v>
          </cell>
          <cell r="F6621">
            <v>1992</v>
          </cell>
          <cell r="H6621" t="str">
            <v>Панель</v>
          </cell>
          <cell r="L6621">
            <v>5</v>
          </cell>
          <cell r="M6621">
            <v>6</v>
          </cell>
          <cell r="Q6621">
            <v>4447.7</v>
          </cell>
          <cell r="R6621">
            <v>3700</v>
          </cell>
          <cell r="S6621">
            <v>3700</v>
          </cell>
          <cell r="T6621">
            <v>238</v>
          </cell>
        </row>
        <row r="6622">
          <cell r="C6622" t="str">
            <v>город Пермь</v>
          </cell>
          <cell r="D6622" t="str">
            <v>г. Пермь, ул. Маршала Толбухина, д. 2/1</v>
          </cell>
          <cell r="E6622" t="b">
            <v>1</v>
          </cell>
          <cell r="F6622">
            <v>1959</v>
          </cell>
          <cell r="H6622" t="str">
            <v>Кирпич</v>
          </cell>
          <cell r="L6622">
            <v>3</v>
          </cell>
          <cell r="M6622">
            <v>2</v>
          </cell>
          <cell r="Q6622">
            <v>1627.2</v>
          </cell>
          <cell r="R6622">
            <v>1518.8</v>
          </cell>
          <cell r="S6622">
            <v>1518.8</v>
          </cell>
          <cell r="T6622">
            <v>76</v>
          </cell>
        </row>
        <row r="6623">
          <cell r="C6623" t="str">
            <v>город Пермь</v>
          </cell>
          <cell r="D6623" t="str">
            <v>г. Пермь, ул. Маршала Толбухина, д. 2/2</v>
          </cell>
          <cell r="E6623" t="b">
            <v>1</v>
          </cell>
          <cell r="F6623">
            <v>1959</v>
          </cell>
          <cell r="H6623" t="str">
            <v>Кирпич</v>
          </cell>
          <cell r="L6623">
            <v>3</v>
          </cell>
          <cell r="M6623">
            <v>3</v>
          </cell>
          <cell r="Q6623">
            <v>1516.5</v>
          </cell>
          <cell r="R6623">
            <v>970.9</v>
          </cell>
          <cell r="S6623">
            <v>844.29</v>
          </cell>
          <cell r="T6623">
            <v>102</v>
          </cell>
        </row>
        <row r="6624">
          <cell r="C6624" t="str">
            <v>город Пермь</v>
          </cell>
          <cell r="D6624" t="str">
            <v>г. Пермь, ул. Маршала Толбухина, д. 2/3</v>
          </cell>
          <cell r="E6624" t="b">
            <v>1</v>
          </cell>
          <cell r="F6624">
            <v>1959</v>
          </cell>
          <cell r="H6624" t="str">
            <v>Кирпич</v>
          </cell>
          <cell r="L6624">
            <v>3</v>
          </cell>
          <cell r="M6624">
            <v>3</v>
          </cell>
          <cell r="Q6624">
            <v>1502.8</v>
          </cell>
          <cell r="R6624">
            <v>1327.5</v>
          </cell>
          <cell r="S6624">
            <v>1327.5</v>
          </cell>
          <cell r="T6624">
            <v>100</v>
          </cell>
        </row>
        <row r="6625">
          <cell r="C6625" t="str">
            <v>город Пермь</v>
          </cell>
          <cell r="D6625" t="str">
            <v>г. Пермь, ул. Маршала Толбухина, д. 2/4</v>
          </cell>
          <cell r="E6625" t="b">
            <v>1</v>
          </cell>
          <cell r="F6625">
            <v>1959</v>
          </cell>
          <cell r="H6625" t="str">
            <v>Кирпич</v>
          </cell>
          <cell r="L6625">
            <v>3</v>
          </cell>
          <cell r="M6625">
            <v>3</v>
          </cell>
          <cell r="Q6625">
            <v>1515.6</v>
          </cell>
          <cell r="R6625">
            <v>1390.1</v>
          </cell>
          <cell r="S6625">
            <v>1158.51</v>
          </cell>
          <cell r="T6625">
            <v>94</v>
          </cell>
        </row>
        <row r="6626">
          <cell r="C6626" t="str">
            <v>город Пермь</v>
          </cell>
          <cell r="D6626" t="str">
            <v>г. Пермь, ул. Маршала Толбухина, д. 2/5</v>
          </cell>
          <cell r="E6626" t="b">
            <v>1</v>
          </cell>
          <cell r="F6626">
            <v>1960</v>
          </cell>
          <cell r="H6626" t="str">
            <v>Кирпич</v>
          </cell>
          <cell r="L6626">
            <v>4</v>
          </cell>
          <cell r="M6626">
            <v>3</v>
          </cell>
          <cell r="Q6626">
            <v>2218.3000000000002</v>
          </cell>
          <cell r="R6626">
            <v>2008.6000000000001</v>
          </cell>
          <cell r="S6626">
            <v>2008.6</v>
          </cell>
          <cell r="T6626">
            <v>113</v>
          </cell>
        </row>
        <row r="6627">
          <cell r="C6627" t="str">
            <v>город Пермь</v>
          </cell>
          <cell r="D6627" t="str">
            <v>г. Пермь, ул. Машинистов, д. 20</v>
          </cell>
          <cell r="E6627" t="b">
            <v>1</v>
          </cell>
          <cell r="F6627">
            <v>1970</v>
          </cell>
          <cell r="H6627" t="str">
            <v>Кирпич</v>
          </cell>
          <cell r="L6627">
            <v>5</v>
          </cell>
          <cell r="M6627">
            <v>4</v>
          </cell>
          <cell r="Q6627">
            <v>3626.6</v>
          </cell>
          <cell r="R6627">
            <v>3314.2</v>
          </cell>
          <cell r="S6627">
            <v>3314.2</v>
          </cell>
          <cell r="T6627">
            <v>160</v>
          </cell>
        </row>
        <row r="6628">
          <cell r="C6628" t="str">
            <v>город Пермь</v>
          </cell>
          <cell r="D6628" t="str">
            <v>г. Пермь, ул. Машинистов, д. 25</v>
          </cell>
          <cell r="E6628" t="b">
            <v>1</v>
          </cell>
          <cell r="F6628">
            <v>1959</v>
          </cell>
          <cell r="H6628" t="str">
            <v>Шлакоблок</v>
          </cell>
          <cell r="L6628">
            <v>2</v>
          </cell>
          <cell r="M6628">
            <v>2</v>
          </cell>
          <cell r="Q6628">
            <v>696.6</v>
          </cell>
          <cell r="R6628">
            <v>434.1</v>
          </cell>
          <cell r="S6628">
            <v>351.62</v>
          </cell>
          <cell r="T6628">
            <v>32</v>
          </cell>
        </row>
        <row r="6629">
          <cell r="C6629" t="str">
            <v>город Пермь</v>
          </cell>
          <cell r="D6629" t="str">
            <v>г. Пермь, ул. Машинистов, д. 26</v>
          </cell>
          <cell r="E6629" t="b">
            <v>1</v>
          </cell>
          <cell r="F6629">
            <v>1961</v>
          </cell>
          <cell r="H6629" t="str">
            <v>Кирпич</v>
          </cell>
          <cell r="L6629">
            <v>4</v>
          </cell>
          <cell r="M6629">
            <v>2</v>
          </cell>
          <cell r="Q6629">
            <v>1690.4</v>
          </cell>
          <cell r="R6629">
            <v>1233.7</v>
          </cell>
          <cell r="S6629">
            <v>1233.7</v>
          </cell>
          <cell r="T6629">
            <v>59</v>
          </cell>
        </row>
        <row r="6630">
          <cell r="C6630" t="str">
            <v>город Пермь</v>
          </cell>
          <cell r="D6630" t="str">
            <v>г. Пермь, ул. Машинистов, д. 39</v>
          </cell>
          <cell r="E6630" t="b">
            <v>1</v>
          </cell>
          <cell r="F6630">
            <v>1961</v>
          </cell>
          <cell r="H6630" t="str">
            <v>Кирпич</v>
          </cell>
          <cell r="L6630">
            <v>4</v>
          </cell>
          <cell r="M6630">
            <v>2</v>
          </cell>
          <cell r="Q6630">
            <v>1604.3</v>
          </cell>
          <cell r="R6630">
            <v>1191</v>
          </cell>
          <cell r="S6630">
            <v>1191</v>
          </cell>
          <cell r="T6630">
            <v>53</v>
          </cell>
        </row>
        <row r="6631">
          <cell r="C6631" t="str">
            <v>город Пермь</v>
          </cell>
          <cell r="D6631" t="str">
            <v>г. Пермь, ул. Машинистов, д. 40</v>
          </cell>
          <cell r="E6631" t="b">
            <v>1</v>
          </cell>
          <cell r="F6631">
            <v>1956</v>
          </cell>
          <cell r="H6631" t="str">
            <v>Шлакоблок</v>
          </cell>
          <cell r="L6631">
            <v>2</v>
          </cell>
          <cell r="M6631">
            <v>2</v>
          </cell>
          <cell r="Q6631">
            <v>767.7</v>
          </cell>
          <cell r="R6631">
            <v>674.3</v>
          </cell>
          <cell r="S6631">
            <v>620.36</v>
          </cell>
          <cell r="T6631">
            <v>36</v>
          </cell>
        </row>
        <row r="6632">
          <cell r="C6632" t="str">
            <v>город Пермь</v>
          </cell>
          <cell r="D6632" t="str">
            <v>г. Пермь, ул. Машинистов, д. 42</v>
          </cell>
          <cell r="E6632" t="b">
            <v>1</v>
          </cell>
          <cell r="F6632">
            <v>1956</v>
          </cell>
          <cell r="H6632" t="str">
            <v>Железобетон</v>
          </cell>
          <cell r="L6632">
            <v>2</v>
          </cell>
          <cell r="M6632">
            <v>2</v>
          </cell>
          <cell r="Q6632">
            <v>774.1</v>
          </cell>
          <cell r="R6632">
            <v>683.7</v>
          </cell>
          <cell r="S6632">
            <v>546.96</v>
          </cell>
          <cell r="T6632">
            <v>41</v>
          </cell>
        </row>
        <row r="6633">
          <cell r="C6633" t="str">
            <v>город Пермь</v>
          </cell>
          <cell r="D6633" t="str">
            <v>г. Пермь, ул. Машинистов, д. 45</v>
          </cell>
          <cell r="E6633" t="b">
            <v>1</v>
          </cell>
          <cell r="F6633">
            <v>1954</v>
          </cell>
          <cell r="H6633" t="str">
            <v>Шлакоблок</v>
          </cell>
          <cell r="L6633">
            <v>2</v>
          </cell>
          <cell r="M6633">
            <v>2</v>
          </cell>
          <cell r="Q6633">
            <v>937.5</v>
          </cell>
          <cell r="R6633">
            <v>757.7</v>
          </cell>
          <cell r="S6633">
            <v>636.47</v>
          </cell>
          <cell r="T6633">
            <v>46</v>
          </cell>
        </row>
        <row r="6634">
          <cell r="C6634" t="str">
            <v>город Пермь</v>
          </cell>
          <cell r="D6634" t="str">
            <v>г. Пермь, ул. Машинистов, д. 47</v>
          </cell>
          <cell r="E6634" t="b">
            <v>1</v>
          </cell>
          <cell r="F6634">
            <v>1954</v>
          </cell>
          <cell r="H6634" t="str">
            <v>Шлакоблок</v>
          </cell>
          <cell r="L6634">
            <v>2</v>
          </cell>
          <cell r="M6634">
            <v>2</v>
          </cell>
          <cell r="Q6634">
            <v>892.4</v>
          </cell>
          <cell r="R6634">
            <v>768.2</v>
          </cell>
          <cell r="S6634">
            <v>530.05999999999995</v>
          </cell>
          <cell r="T6634">
            <v>59</v>
          </cell>
        </row>
        <row r="6635">
          <cell r="C6635" t="str">
            <v>город Пермь</v>
          </cell>
          <cell r="D6635" t="str">
            <v>г. Пермь, ул. Машинистов, д. 48</v>
          </cell>
          <cell r="E6635" t="b">
            <v>1</v>
          </cell>
          <cell r="F6635">
            <v>1956</v>
          </cell>
          <cell r="H6635" t="str">
            <v>Шлакоблок</v>
          </cell>
          <cell r="L6635">
            <v>2</v>
          </cell>
          <cell r="M6635">
            <v>2</v>
          </cell>
          <cell r="Q6635">
            <v>819.7</v>
          </cell>
          <cell r="R6635">
            <v>757.1</v>
          </cell>
          <cell r="S6635">
            <v>719.25</v>
          </cell>
          <cell r="T6635">
            <v>43</v>
          </cell>
        </row>
        <row r="6636">
          <cell r="C6636" t="str">
            <v>город Пермь</v>
          </cell>
          <cell r="D6636" t="str">
            <v>г. Пермь, ул. Машинистов, д. 49</v>
          </cell>
          <cell r="E6636" t="b">
            <v>1</v>
          </cell>
          <cell r="F6636">
            <v>1964</v>
          </cell>
          <cell r="H6636" t="str">
            <v>Кирпич</v>
          </cell>
          <cell r="L6636">
            <v>5</v>
          </cell>
          <cell r="M6636">
            <v>1</v>
          </cell>
          <cell r="Q6636">
            <v>2160.37</v>
          </cell>
          <cell r="R6636">
            <v>1899.66</v>
          </cell>
          <cell r="S6636">
            <v>1899.66</v>
          </cell>
          <cell r="T6636">
            <v>206</v>
          </cell>
        </row>
        <row r="6637">
          <cell r="C6637" t="str">
            <v>город Пермь</v>
          </cell>
          <cell r="D6637" t="str">
            <v>г. Пермь, ул. Машинистов, д. 50</v>
          </cell>
          <cell r="E6637" t="b">
            <v>1</v>
          </cell>
          <cell r="F6637">
            <v>1957</v>
          </cell>
          <cell r="H6637" t="str">
            <v>Шлакоблоки</v>
          </cell>
          <cell r="L6637">
            <v>2</v>
          </cell>
          <cell r="M6637">
            <v>2</v>
          </cell>
          <cell r="Q6637">
            <v>774.1</v>
          </cell>
          <cell r="R6637">
            <v>417.2</v>
          </cell>
          <cell r="S6637">
            <v>417.2</v>
          </cell>
          <cell r="T6637">
            <v>42</v>
          </cell>
        </row>
        <row r="6638">
          <cell r="C6638" t="str">
            <v>город Пермь</v>
          </cell>
          <cell r="D6638" t="str">
            <v>г. Пермь, ул. Машинистов, д. 53</v>
          </cell>
          <cell r="E6638" t="b">
            <v>1</v>
          </cell>
          <cell r="F6638">
            <v>1957</v>
          </cell>
          <cell r="H6638" t="str">
            <v>Шлакоблок</v>
          </cell>
          <cell r="L6638">
            <v>2</v>
          </cell>
          <cell r="M6638">
            <v>2</v>
          </cell>
          <cell r="Q6638">
            <v>750.7</v>
          </cell>
          <cell r="R6638">
            <v>677.5</v>
          </cell>
          <cell r="S6638">
            <v>630.08000000000004</v>
          </cell>
          <cell r="T6638">
            <v>38</v>
          </cell>
        </row>
        <row r="6639">
          <cell r="C6639" t="str">
            <v>город Пермь</v>
          </cell>
          <cell r="D6639" t="str">
            <v>г. Пермь, ул. Машинистов, д. 20/2</v>
          </cell>
          <cell r="E6639" t="b">
            <v>1</v>
          </cell>
          <cell r="F6639">
            <v>1987</v>
          </cell>
          <cell r="H6639" t="str">
            <v>Кирпич</v>
          </cell>
          <cell r="L6639">
            <v>5</v>
          </cell>
          <cell r="M6639">
            <v>6</v>
          </cell>
          <cell r="Q6639">
            <v>5236.1000000000004</v>
          </cell>
          <cell r="R6639">
            <v>4712.3999999999996</v>
          </cell>
          <cell r="S6639">
            <v>4712.3999999999996</v>
          </cell>
          <cell r="T6639">
            <v>253</v>
          </cell>
        </row>
        <row r="6640">
          <cell r="C6640" t="str">
            <v>город Пермь</v>
          </cell>
          <cell r="D6640" t="str">
            <v>г. Пермь, ул. Машинистов, д. 20/3</v>
          </cell>
          <cell r="E6640" t="b">
            <v>1</v>
          </cell>
          <cell r="F6640">
            <v>1992</v>
          </cell>
          <cell r="H6640" t="str">
            <v>Кирпич</v>
          </cell>
          <cell r="L6640">
            <v>5</v>
          </cell>
          <cell r="M6640">
            <v>7</v>
          </cell>
          <cell r="Q6640">
            <v>5621.6</v>
          </cell>
          <cell r="R6640">
            <v>5008.8</v>
          </cell>
          <cell r="S6640">
            <v>5008.8</v>
          </cell>
          <cell r="T6640">
            <v>286</v>
          </cell>
        </row>
        <row r="6641">
          <cell r="C6641" t="str">
            <v>город Пермь</v>
          </cell>
          <cell r="D6641" t="str">
            <v>г. Пермь, ул. Машинистов, д. 22А</v>
          </cell>
          <cell r="E6641" t="b">
            <v>1</v>
          </cell>
          <cell r="F6641">
            <v>1972</v>
          </cell>
          <cell r="H6641" t="str">
            <v>кирпич</v>
          </cell>
          <cell r="L6641">
            <v>5</v>
          </cell>
          <cell r="M6641">
            <v>1</v>
          </cell>
          <cell r="Q6641">
            <v>2406.1999999999998</v>
          </cell>
          <cell r="R6641">
            <v>1960.1</v>
          </cell>
          <cell r="S6641">
            <v>1960.1</v>
          </cell>
          <cell r="T6641">
            <v>111</v>
          </cell>
        </row>
        <row r="6642">
          <cell r="C6642" t="str">
            <v>город Пермь</v>
          </cell>
          <cell r="D6642" t="str">
            <v>г. Пермь, ул. Машинистов, д. 49/9</v>
          </cell>
          <cell r="E6642" t="b">
            <v>1</v>
          </cell>
          <cell r="F6642">
            <v>1959</v>
          </cell>
          <cell r="H6642" t="str">
            <v>Шлакоблок</v>
          </cell>
          <cell r="L6642">
            <v>2</v>
          </cell>
          <cell r="M6642">
            <v>1</v>
          </cell>
          <cell r="Q6642">
            <v>721.1</v>
          </cell>
          <cell r="R6642">
            <v>525.1</v>
          </cell>
          <cell r="S6642">
            <v>404.33</v>
          </cell>
          <cell r="T6642">
            <v>38</v>
          </cell>
        </row>
        <row r="6643">
          <cell r="C6643" t="str">
            <v>город Пермь</v>
          </cell>
          <cell r="D6643" t="str">
            <v>г. Пермь, ул. Маяковского, д. 37</v>
          </cell>
          <cell r="E6643" t="b">
            <v>1</v>
          </cell>
          <cell r="F6643">
            <v>1970</v>
          </cell>
          <cell r="H6643" t="str">
            <v>Кирпич</v>
          </cell>
          <cell r="L6643">
            <v>5</v>
          </cell>
          <cell r="M6643">
            <v>8</v>
          </cell>
          <cell r="Q6643">
            <v>6088</v>
          </cell>
          <cell r="R6643">
            <v>4166.2</v>
          </cell>
          <cell r="S6643">
            <v>4166.2</v>
          </cell>
          <cell r="T6643">
            <v>350</v>
          </cell>
        </row>
        <row r="6644">
          <cell r="C6644" t="str">
            <v>город Пермь</v>
          </cell>
          <cell r="D6644" t="str">
            <v>г. Пермь, ул. Маяковского, д. 39</v>
          </cell>
          <cell r="E6644" t="b">
            <v>1</v>
          </cell>
          <cell r="F6644">
            <v>1972</v>
          </cell>
          <cell r="H6644" t="str">
            <v>Кирпич</v>
          </cell>
          <cell r="L6644">
            <v>5</v>
          </cell>
          <cell r="M6644">
            <v>4</v>
          </cell>
          <cell r="Q6644">
            <v>3356.1</v>
          </cell>
          <cell r="R6644">
            <v>2280.1999999999998</v>
          </cell>
          <cell r="S6644">
            <v>2280.1999999999998</v>
          </cell>
          <cell r="T6644">
            <v>162</v>
          </cell>
        </row>
        <row r="6645">
          <cell r="C6645" t="str">
            <v>город Пермь</v>
          </cell>
          <cell r="D6645" t="str">
            <v>г. Пермь, ул. Маяковского, д. 41</v>
          </cell>
          <cell r="E6645" t="b">
            <v>1</v>
          </cell>
          <cell r="F6645">
            <v>1988</v>
          </cell>
          <cell r="H6645" t="str">
            <v>Панель</v>
          </cell>
          <cell r="L6645">
            <v>9</v>
          </cell>
          <cell r="M6645">
            <v>4</v>
          </cell>
          <cell r="N6645">
            <v>4</v>
          </cell>
          <cell r="O6645">
            <v>4</v>
          </cell>
          <cell r="Q6645">
            <v>8580</v>
          </cell>
          <cell r="R6645">
            <v>5099.3</v>
          </cell>
          <cell r="S6645">
            <v>5099.3</v>
          </cell>
          <cell r="T6645">
            <v>437</v>
          </cell>
        </row>
        <row r="6646">
          <cell r="C6646" t="str">
            <v>город Пермь</v>
          </cell>
          <cell r="D6646" t="str">
            <v>г. Пермь, ул. Маяковского, д. 42</v>
          </cell>
          <cell r="E6646" t="b">
            <v>1</v>
          </cell>
          <cell r="F6646" t="str">
            <v>1973-1975</v>
          </cell>
          <cell r="H6646" t="str">
            <v>Панель</v>
          </cell>
          <cell r="L6646">
            <v>9</v>
          </cell>
          <cell r="M6646">
            <v>6</v>
          </cell>
          <cell r="N6646">
            <v>6</v>
          </cell>
          <cell r="O6646">
            <v>6</v>
          </cell>
          <cell r="Q6646">
            <v>18084.7</v>
          </cell>
          <cell r="R6646">
            <v>15968.2</v>
          </cell>
          <cell r="S6646">
            <v>15968.2</v>
          </cell>
          <cell r="T6646">
            <v>702</v>
          </cell>
        </row>
        <row r="6647">
          <cell r="C6647" t="str">
            <v>город Пермь</v>
          </cell>
          <cell r="D6647" t="str">
            <v>г. Пермь, ул. Маяковского, д. 43</v>
          </cell>
          <cell r="E6647" t="b">
            <v>1</v>
          </cell>
          <cell r="F6647">
            <v>1992</v>
          </cell>
          <cell r="H6647" t="str">
            <v>Кирпич</v>
          </cell>
          <cell r="L6647">
            <v>9</v>
          </cell>
          <cell r="M6647">
            <v>1</v>
          </cell>
          <cell r="N6647">
            <v>1</v>
          </cell>
          <cell r="O6647">
            <v>1</v>
          </cell>
          <cell r="Q6647">
            <v>6878</v>
          </cell>
          <cell r="R6647">
            <v>4978.5</v>
          </cell>
          <cell r="S6647">
            <v>4978.5</v>
          </cell>
          <cell r="T6647">
            <v>241</v>
          </cell>
        </row>
        <row r="6648">
          <cell r="C6648" t="str">
            <v>город Пермь</v>
          </cell>
          <cell r="D6648" t="str">
            <v>г. Пермь, ул. Маяковского, д. 44</v>
          </cell>
          <cell r="E6648" t="b">
            <v>1</v>
          </cell>
          <cell r="F6648">
            <v>1963</v>
          </cell>
          <cell r="L6648">
            <v>3</v>
          </cell>
          <cell r="M6648">
            <v>2</v>
          </cell>
          <cell r="Q6648">
            <v>1064.7</v>
          </cell>
          <cell r="R6648">
            <v>963.9</v>
          </cell>
          <cell r="S6648">
            <v>963.9</v>
          </cell>
        </row>
        <row r="6649">
          <cell r="C6649" t="str">
            <v>город Пермь</v>
          </cell>
          <cell r="D6649" t="str">
            <v>г. Пермь, ул. Маяковского, д. 45</v>
          </cell>
          <cell r="E6649" t="b">
            <v>1</v>
          </cell>
          <cell r="F6649">
            <v>2015</v>
          </cell>
          <cell r="H6649" t="str">
            <v>монолит, железобетон, газобетон</v>
          </cell>
          <cell r="I6649" t="str">
            <v>плоская</v>
          </cell>
          <cell r="J6649">
            <v>0</v>
          </cell>
          <cell r="K6649" t="str">
            <v>имеется</v>
          </cell>
          <cell r="L6649">
            <v>10</v>
          </cell>
          <cell r="M6649">
            <v>2</v>
          </cell>
          <cell r="N6649">
            <v>2</v>
          </cell>
          <cell r="O6649">
            <v>2</v>
          </cell>
          <cell r="Q6649">
            <v>10987.76</v>
          </cell>
          <cell r="R6649">
            <v>8442.3799999999992</v>
          </cell>
          <cell r="S6649">
            <v>8442.3799999999992</v>
          </cell>
          <cell r="T6649">
            <v>190</v>
          </cell>
        </row>
        <row r="6650">
          <cell r="C6650" t="str">
            <v>город Пермь</v>
          </cell>
          <cell r="D6650" t="str">
            <v>г. Пермь, ул. Маяковского, д. 46</v>
          </cell>
          <cell r="E6650" t="b">
            <v>1</v>
          </cell>
          <cell r="F6650">
            <v>1960</v>
          </cell>
          <cell r="H6650" t="str">
            <v>Кирпич</v>
          </cell>
          <cell r="L6650">
            <v>3</v>
          </cell>
          <cell r="M6650">
            <v>2</v>
          </cell>
          <cell r="Q6650">
            <v>959.1</v>
          </cell>
          <cell r="R6650">
            <v>619.4</v>
          </cell>
          <cell r="S6650">
            <v>582.24</v>
          </cell>
          <cell r="T6650">
            <v>44</v>
          </cell>
        </row>
        <row r="6651">
          <cell r="C6651" t="str">
            <v>город Пермь</v>
          </cell>
          <cell r="D6651" t="str">
            <v>г. Пермь, ул. Маяковского, д. 47</v>
          </cell>
          <cell r="E6651" t="b">
            <v>1</v>
          </cell>
          <cell r="F6651">
            <v>2021</v>
          </cell>
          <cell r="H6651" t="str">
            <v>бетонные</v>
          </cell>
          <cell r="I6651" t="str">
            <v>плоская</v>
          </cell>
          <cell r="L6651">
            <v>18</v>
          </cell>
          <cell r="M6651">
            <v>2</v>
          </cell>
          <cell r="N6651">
            <v>4</v>
          </cell>
          <cell r="O6651">
            <v>2</v>
          </cell>
          <cell r="P6651">
            <v>2</v>
          </cell>
          <cell r="Q6651">
            <v>13264.6</v>
          </cell>
          <cell r="R6651">
            <v>13264.6</v>
          </cell>
          <cell r="S6651">
            <v>8349.1</v>
          </cell>
        </row>
        <row r="6652">
          <cell r="C6652" t="str">
            <v>город Пермь</v>
          </cell>
          <cell r="D6652" t="str">
            <v>г. Пермь, ул. Маяковского, д. 48</v>
          </cell>
          <cell r="E6652" t="b">
            <v>1</v>
          </cell>
          <cell r="F6652">
            <v>1993</v>
          </cell>
          <cell r="H6652" t="str">
            <v>Кирпич</v>
          </cell>
          <cell r="L6652">
            <v>5</v>
          </cell>
          <cell r="M6652">
            <v>7</v>
          </cell>
          <cell r="Q6652">
            <v>5699</v>
          </cell>
          <cell r="R6652">
            <v>5104</v>
          </cell>
          <cell r="S6652">
            <v>5104</v>
          </cell>
          <cell r="T6652">
            <v>230</v>
          </cell>
        </row>
        <row r="6653">
          <cell r="C6653" t="str">
            <v>город Пермь</v>
          </cell>
          <cell r="D6653" t="str">
            <v>г. Пермь, ул. Маяковского, д. 51</v>
          </cell>
          <cell r="E6653" t="b">
            <v>1</v>
          </cell>
          <cell r="F6653">
            <v>2016</v>
          </cell>
          <cell r="I6653" t="str">
            <v>плоская</v>
          </cell>
          <cell r="J6653" t="str">
            <v>ГАЗ</v>
          </cell>
          <cell r="K6653" t="str">
            <v>имеется</v>
          </cell>
          <cell r="L6653">
            <v>10</v>
          </cell>
          <cell r="M6653">
            <v>4</v>
          </cell>
          <cell r="N6653">
            <v>4</v>
          </cell>
          <cell r="O6653">
            <v>4</v>
          </cell>
          <cell r="Q6653">
            <v>10757.6</v>
          </cell>
          <cell r="R6653">
            <v>8991.7999999999993</v>
          </cell>
          <cell r="S6653">
            <v>8991.7999999999993</v>
          </cell>
          <cell r="T6653">
            <v>203</v>
          </cell>
        </row>
        <row r="6654">
          <cell r="C6654" t="str">
            <v>город Пермь</v>
          </cell>
          <cell r="D6654" t="str">
            <v>г. Пермь, ул. Маяковского, д. 53</v>
          </cell>
          <cell r="E6654" t="b">
            <v>1</v>
          </cell>
          <cell r="F6654">
            <v>2015</v>
          </cell>
          <cell r="H6654" t="str">
            <v>панели</v>
          </cell>
          <cell r="I6654" t="str">
            <v>плоская</v>
          </cell>
          <cell r="J6654">
            <v>0</v>
          </cell>
          <cell r="K6654" t="str">
            <v>имеется</v>
          </cell>
          <cell r="L6654">
            <v>10</v>
          </cell>
          <cell r="M6654">
            <v>2</v>
          </cell>
          <cell r="N6654">
            <v>2</v>
          </cell>
          <cell r="O6654">
            <v>2</v>
          </cell>
          <cell r="Q6654">
            <v>6593.56</v>
          </cell>
          <cell r="R6654">
            <v>661.9</v>
          </cell>
          <cell r="S6654">
            <v>4515.8</v>
          </cell>
          <cell r="T6654">
            <v>146</v>
          </cell>
        </row>
        <row r="6655">
          <cell r="C6655" t="str">
            <v>город Пермь</v>
          </cell>
          <cell r="D6655" t="str">
            <v>г. Пермь, ул. Маяковского, д. 33/1</v>
          </cell>
          <cell r="E6655" t="b">
            <v>1</v>
          </cell>
          <cell r="F6655">
            <v>1992</v>
          </cell>
          <cell r="H6655" t="str">
            <v>Кирпич</v>
          </cell>
          <cell r="L6655">
            <v>5</v>
          </cell>
          <cell r="M6655">
            <v>1</v>
          </cell>
          <cell r="Q6655">
            <v>2708.4</v>
          </cell>
          <cell r="R6655">
            <v>1374.1</v>
          </cell>
          <cell r="S6655">
            <v>1374.1</v>
          </cell>
          <cell r="T6655">
            <v>120</v>
          </cell>
        </row>
        <row r="6656">
          <cell r="C6656" t="str">
            <v>город Пермь</v>
          </cell>
          <cell r="D6656" t="str">
            <v>г. Пермь, ул. Маяковского, д. 33/2</v>
          </cell>
          <cell r="E6656" t="b">
            <v>1</v>
          </cell>
          <cell r="F6656">
            <v>1983</v>
          </cell>
          <cell r="H6656" t="str">
            <v>Кирпич</v>
          </cell>
          <cell r="L6656">
            <v>5</v>
          </cell>
          <cell r="M6656">
            <v>4</v>
          </cell>
          <cell r="Q6656">
            <v>2790.2</v>
          </cell>
          <cell r="R6656">
            <v>1659.8</v>
          </cell>
          <cell r="S6656">
            <v>1659.8</v>
          </cell>
          <cell r="T6656">
            <v>139</v>
          </cell>
        </row>
        <row r="6657">
          <cell r="C6657" t="str">
            <v>город Пермь</v>
          </cell>
          <cell r="D6657" t="str">
            <v>г. Пермь, ул. Маяковского, д. 33/3</v>
          </cell>
          <cell r="E6657" t="b">
            <v>1</v>
          </cell>
          <cell r="F6657">
            <v>1981</v>
          </cell>
          <cell r="H6657" t="str">
            <v>Кирпич</v>
          </cell>
          <cell r="L6657">
            <v>5</v>
          </cell>
          <cell r="M6657">
            <v>4</v>
          </cell>
          <cell r="Q6657">
            <v>2772.7</v>
          </cell>
          <cell r="R6657">
            <v>1601.5</v>
          </cell>
          <cell r="S6657">
            <v>1601.5</v>
          </cell>
          <cell r="T6657">
            <v>132</v>
          </cell>
        </row>
        <row r="6658">
          <cell r="C6658" t="str">
            <v>город Пермь</v>
          </cell>
          <cell r="D6658" t="str">
            <v>г. Пермь, ул. Маяковского, д. 37/2</v>
          </cell>
          <cell r="E6658" t="b">
            <v>1</v>
          </cell>
          <cell r="F6658">
            <v>1983</v>
          </cell>
          <cell r="H6658" t="str">
            <v>Кирпич</v>
          </cell>
          <cell r="L6658">
            <v>5</v>
          </cell>
          <cell r="M6658">
            <v>6</v>
          </cell>
          <cell r="Q6658">
            <v>5940</v>
          </cell>
          <cell r="R6658">
            <v>4242.8999999999996</v>
          </cell>
          <cell r="S6658">
            <v>4242.8999999999996</v>
          </cell>
          <cell r="T6658">
            <v>192</v>
          </cell>
        </row>
        <row r="6659">
          <cell r="C6659" t="str">
            <v>город Пермь</v>
          </cell>
          <cell r="D6659" t="str">
            <v>г. Пермь, ул. Маяковского, д. 37/3</v>
          </cell>
          <cell r="E6659" t="b">
            <v>1</v>
          </cell>
          <cell r="F6659">
            <v>1977</v>
          </cell>
          <cell r="H6659" t="str">
            <v>Панель</v>
          </cell>
          <cell r="L6659">
            <v>5</v>
          </cell>
          <cell r="M6659">
            <v>6</v>
          </cell>
          <cell r="Q6659">
            <v>5964</v>
          </cell>
          <cell r="R6659">
            <v>447</v>
          </cell>
          <cell r="S6659">
            <v>447</v>
          </cell>
          <cell r="T6659">
            <v>260</v>
          </cell>
        </row>
        <row r="6660">
          <cell r="C6660" t="str">
            <v>город Пермь</v>
          </cell>
          <cell r="D6660" t="str">
            <v>г. Пермь, ул. Маяковского, д. 41/1</v>
          </cell>
          <cell r="E6660" t="b">
            <v>1</v>
          </cell>
          <cell r="F6660">
            <v>2017</v>
          </cell>
          <cell r="I6660" t="str">
            <v>плоская</v>
          </cell>
          <cell r="J6660" t="str">
            <v>ГАЗ</v>
          </cell>
          <cell r="K6660" t="str">
            <v>имеется</v>
          </cell>
          <cell r="L6660">
            <v>10</v>
          </cell>
          <cell r="M6660">
            <v>5</v>
          </cell>
          <cell r="N6660">
            <v>5</v>
          </cell>
          <cell r="O6660">
            <v>5</v>
          </cell>
          <cell r="Q6660">
            <v>15812.6</v>
          </cell>
          <cell r="R6660">
            <v>13052.2</v>
          </cell>
          <cell r="S6660">
            <v>7134.6</v>
          </cell>
          <cell r="T6660">
            <v>345</v>
          </cell>
        </row>
        <row r="6661">
          <cell r="C6661" t="str">
            <v>город Пермь</v>
          </cell>
          <cell r="D6661" t="str">
            <v>г. Пермь, ул. Маяковского, д. 41А</v>
          </cell>
          <cell r="E6661" t="b">
            <v>1</v>
          </cell>
          <cell r="F6661">
            <v>2014</v>
          </cell>
          <cell r="H6661" t="str">
            <v>панель</v>
          </cell>
          <cell r="I6661" t="str">
            <v>плоская</v>
          </cell>
          <cell r="J6661" t="str">
            <v>ГАЗ</v>
          </cell>
          <cell r="K6661" t="str">
            <v>имеется</v>
          </cell>
          <cell r="L6661">
            <v>12</v>
          </cell>
          <cell r="M6661">
            <v>7</v>
          </cell>
          <cell r="N6661">
            <v>7</v>
          </cell>
          <cell r="O6661">
            <v>7</v>
          </cell>
          <cell r="Q6661">
            <v>20375</v>
          </cell>
          <cell r="R6661">
            <v>4701.1000000000004</v>
          </cell>
          <cell r="S6661">
            <v>15674</v>
          </cell>
          <cell r="T6661">
            <v>406</v>
          </cell>
        </row>
        <row r="6662">
          <cell r="C6662" t="str">
            <v>город Пермь</v>
          </cell>
          <cell r="D6662" t="str">
            <v>г. Пермь, ул. Маяковского, д. 41Б</v>
          </cell>
          <cell r="E6662" t="b">
            <v>1</v>
          </cell>
          <cell r="F6662">
            <v>2014</v>
          </cell>
          <cell r="H6662" t="str">
            <v>панель</v>
          </cell>
          <cell r="I6662" t="str">
            <v>плоская</v>
          </cell>
          <cell r="J6662" t="str">
            <v>ГАЗ</v>
          </cell>
          <cell r="K6662" t="str">
            <v>имеется</v>
          </cell>
          <cell r="L6662">
            <v>6</v>
          </cell>
          <cell r="M6662">
            <v>2</v>
          </cell>
          <cell r="N6662">
            <v>2</v>
          </cell>
          <cell r="O6662">
            <v>2</v>
          </cell>
          <cell r="Q6662">
            <v>3630</v>
          </cell>
          <cell r="R6662">
            <v>955.8</v>
          </cell>
          <cell r="S6662">
            <v>2675</v>
          </cell>
          <cell r="T6662">
            <v>101</v>
          </cell>
        </row>
        <row r="6663">
          <cell r="C6663" t="str">
            <v>город Пермь</v>
          </cell>
          <cell r="D6663" t="str">
            <v>г. Пермь, ул. Маяковского, д. 46А</v>
          </cell>
          <cell r="E6663" t="b">
            <v>1</v>
          </cell>
          <cell r="F6663">
            <v>1949</v>
          </cell>
          <cell r="H6663" t="str">
            <v>Шлакоблок</v>
          </cell>
          <cell r="L6663">
            <v>2</v>
          </cell>
          <cell r="M6663">
            <v>1</v>
          </cell>
          <cell r="Q6663">
            <v>509.5</v>
          </cell>
          <cell r="R6663">
            <v>459.1</v>
          </cell>
          <cell r="S6663">
            <v>459.1</v>
          </cell>
          <cell r="T6663">
            <v>25</v>
          </cell>
        </row>
        <row r="6664">
          <cell r="C6664" t="str">
            <v>город Пермь</v>
          </cell>
          <cell r="D6664" t="str">
            <v>г. Пермь, ул. Мелитопольская, д. 24</v>
          </cell>
          <cell r="E6664" t="b">
            <v>1</v>
          </cell>
          <cell r="F6664">
            <v>1967</v>
          </cell>
          <cell r="H6664" t="str">
            <v>Кирпич</v>
          </cell>
          <cell r="L6664">
            <v>5</v>
          </cell>
          <cell r="M6664">
            <v>4</v>
          </cell>
          <cell r="Q6664">
            <v>4030</v>
          </cell>
          <cell r="R6664">
            <v>3260</v>
          </cell>
          <cell r="S6664">
            <v>3260</v>
          </cell>
          <cell r="T6664">
            <v>162</v>
          </cell>
        </row>
        <row r="6665">
          <cell r="C6665" t="str">
            <v>город Пермь</v>
          </cell>
          <cell r="D6665" t="str">
            <v>г. Пермь, ул. Мелитопольская, д. 26</v>
          </cell>
          <cell r="E6665" t="b">
            <v>1</v>
          </cell>
          <cell r="F6665">
            <v>1966</v>
          </cell>
          <cell r="H6665" t="str">
            <v>Кирпич</v>
          </cell>
          <cell r="L6665">
            <v>5</v>
          </cell>
          <cell r="M6665">
            <v>4</v>
          </cell>
          <cell r="Q6665">
            <v>3470.8</v>
          </cell>
          <cell r="R6665">
            <v>3185.5</v>
          </cell>
          <cell r="S6665">
            <v>3185.5</v>
          </cell>
          <cell r="T6665">
            <v>165</v>
          </cell>
        </row>
        <row r="6666">
          <cell r="C6666" t="str">
            <v>город Пермь</v>
          </cell>
          <cell r="D6666" t="str">
            <v>г. Пермь, ул. Мелитопольская, д. 28</v>
          </cell>
          <cell r="E6666" t="b">
            <v>1</v>
          </cell>
          <cell r="F6666">
            <v>1967</v>
          </cell>
          <cell r="H6666" t="str">
            <v>Кирпич</v>
          </cell>
          <cell r="L6666">
            <v>5</v>
          </cell>
          <cell r="M6666">
            <v>4</v>
          </cell>
          <cell r="Q6666">
            <v>3501.8</v>
          </cell>
          <cell r="R6666">
            <v>3207.6000000000004</v>
          </cell>
          <cell r="S6666">
            <v>3207.6</v>
          </cell>
          <cell r="T6666">
            <v>154</v>
          </cell>
        </row>
        <row r="6667">
          <cell r="C6667" t="str">
            <v>город Пермь</v>
          </cell>
          <cell r="D6667" t="str">
            <v>г. Пермь, ул. Менжинского, д. 13</v>
          </cell>
          <cell r="E6667" t="b">
            <v>1</v>
          </cell>
          <cell r="F6667">
            <v>2019</v>
          </cell>
          <cell r="I6667" t="str">
            <v>плоская</v>
          </cell>
          <cell r="J6667" t="str">
            <v>ГАЗ</v>
          </cell>
          <cell r="K6667" t="str">
            <v>имеется</v>
          </cell>
          <cell r="L6667">
            <v>10</v>
          </cell>
          <cell r="M6667">
            <v>5</v>
          </cell>
          <cell r="N6667">
            <v>5</v>
          </cell>
          <cell r="O6667">
            <v>5</v>
          </cell>
          <cell r="Q6667">
            <v>16798.5</v>
          </cell>
          <cell r="R6667">
            <v>13073.5</v>
          </cell>
          <cell r="S6667">
            <v>6664.3</v>
          </cell>
          <cell r="T6667">
            <v>78</v>
          </cell>
        </row>
        <row r="6668">
          <cell r="C6668" t="str">
            <v>город Пермь</v>
          </cell>
          <cell r="D6668" t="str">
            <v>г. Пермь, ул. Менжинского, д. 15</v>
          </cell>
          <cell r="E6668" t="b">
            <v>1</v>
          </cell>
          <cell r="F6668">
            <v>2005</v>
          </cell>
          <cell r="I6668" t="str">
            <v>плоская</v>
          </cell>
          <cell r="K6668" t="str">
            <v>имеется</v>
          </cell>
          <cell r="L6668">
            <v>5</v>
          </cell>
          <cell r="M6668">
            <v>7</v>
          </cell>
          <cell r="Q6668">
            <v>7294.1</v>
          </cell>
          <cell r="R6668">
            <v>6232.1</v>
          </cell>
          <cell r="S6668">
            <v>6145.9</v>
          </cell>
        </row>
        <row r="6669">
          <cell r="C6669" t="str">
            <v>город Пермь</v>
          </cell>
          <cell r="D6669" t="str">
            <v>г. Пермь, ул. Менжинского, д. 32</v>
          </cell>
          <cell r="E6669" t="b">
            <v>1</v>
          </cell>
          <cell r="F6669">
            <v>2008</v>
          </cell>
          <cell r="L6669">
            <v>5</v>
          </cell>
          <cell r="M6669">
            <v>3</v>
          </cell>
          <cell r="Q6669">
            <v>4802.8</v>
          </cell>
          <cell r="R6669">
            <v>2521.1</v>
          </cell>
          <cell r="S6669">
            <v>2521.1</v>
          </cell>
        </row>
        <row r="6670">
          <cell r="C6670" t="str">
            <v>город Пермь</v>
          </cell>
          <cell r="D6670" t="str">
            <v>г. Пермь, ул. Менжинского, д. 34</v>
          </cell>
          <cell r="E6670" t="b">
            <v>1</v>
          </cell>
          <cell r="F6670">
            <v>2007</v>
          </cell>
          <cell r="H6670" t="str">
            <v>Кирпич</v>
          </cell>
          <cell r="L6670">
            <v>5</v>
          </cell>
          <cell r="M6670">
            <v>4</v>
          </cell>
          <cell r="Q6670">
            <v>3776.3</v>
          </cell>
          <cell r="R6670">
            <v>3482.9</v>
          </cell>
          <cell r="S6670">
            <v>3482.9</v>
          </cell>
          <cell r="T6670">
            <v>125</v>
          </cell>
        </row>
        <row r="6671">
          <cell r="C6671" t="str">
            <v>город Пермь</v>
          </cell>
          <cell r="D6671" t="str">
            <v>г. Пермь, ул. Менжинского, д. 36</v>
          </cell>
          <cell r="E6671" t="b">
            <v>1</v>
          </cell>
          <cell r="F6671">
            <v>2014</v>
          </cell>
          <cell r="H6671" t="str">
            <v>Панель</v>
          </cell>
          <cell r="L6671">
            <v>10</v>
          </cell>
          <cell r="M6671">
            <v>6</v>
          </cell>
          <cell r="N6671">
            <v>6</v>
          </cell>
          <cell r="O6671">
            <v>6</v>
          </cell>
          <cell r="Q6671">
            <v>19766.599999999999</v>
          </cell>
          <cell r="R6671">
            <v>15193.9</v>
          </cell>
          <cell r="S6671">
            <v>15193.9</v>
          </cell>
          <cell r="T6671">
            <v>614</v>
          </cell>
        </row>
        <row r="6672">
          <cell r="C6672" t="str">
            <v>город Пермь</v>
          </cell>
          <cell r="D6672" t="str">
            <v>г. Пермь, ул. Менжинского, д. 45</v>
          </cell>
          <cell r="E6672" t="b">
            <v>1</v>
          </cell>
          <cell r="F6672">
            <v>1990</v>
          </cell>
          <cell r="H6672" t="str">
            <v>панели</v>
          </cell>
          <cell r="I6672" t="str">
            <v>плоская</v>
          </cell>
          <cell r="J6672">
            <v>0</v>
          </cell>
          <cell r="K6672" t="str">
            <v>имеется</v>
          </cell>
          <cell r="L6672">
            <v>10</v>
          </cell>
          <cell r="M6672">
            <v>5</v>
          </cell>
          <cell r="N6672">
            <v>5</v>
          </cell>
          <cell r="O6672">
            <v>5</v>
          </cell>
          <cell r="Q6672">
            <v>13344.9</v>
          </cell>
          <cell r="R6672">
            <v>13344.9</v>
          </cell>
          <cell r="S6672">
            <v>13344.9</v>
          </cell>
          <cell r="T6672">
            <v>717</v>
          </cell>
        </row>
        <row r="6673">
          <cell r="C6673" t="str">
            <v>город Пермь</v>
          </cell>
          <cell r="D6673" t="str">
            <v>г. Пермь, ул. Менжинского, д. 51</v>
          </cell>
          <cell r="E6673" t="b">
            <v>1</v>
          </cell>
          <cell r="F6673">
            <v>1989</v>
          </cell>
          <cell r="L6673">
            <v>5</v>
          </cell>
          <cell r="M6673">
            <v>8</v>
          </cell>
          <cell r="Q6673">
            <v>5194.6000000000004</v>
          </cell>
          <cell r="R6673">
            <v>3634.9</v>
          </cell>
          <cell r="S6673">
            <v>3634.9</v>
          </cell>
        </row>
        <row r="6674">
          <cell r="C6674" t="str">
            <v>город Пермь</v>
          </cell>
          <cell r="D6674" t="str">
            <v>г. Пермь, ул. Менжинского, д. 49А</v>
          </cell>
          <cell r="E6674" t="b">
            <v>1</v>
          </cell>
          <cell r="F6674">
            <v>1967</v>
          </cell>
          <cell r="I6674" t="str">
            <v>скатная</v>
          </cell>
          <cell r="J6674" t="str">
            <v>ГВС</v>
          </cell>
          <cell r="K6674" t="str">
            <v>имеется</v>
          </cell>
          <cell r="L6674">
            <v>4</v>
          </cell>
          <cell r="M6674">
            <v>3</v>
          </cell>
          <cell r="Q6674">
            <v>2750.1</v>
          </cell>
          <cell r="R6674">
            <v>2094.4</v>
          </cell>
          <cell r="S6674">
            <v>1963</v>
          </cell>
          <cell r="T6674">
            <v>64</v>
          </cell>
        </row>
        <row r="6675">
          <cell r="C6675" t="str">
            <v>город Пермь</v>
          </cell>
          <cell r="D6675" t="str">
            <v>г. Пермь, ул. Менжинского, д. 53А</v>
          </cell>
          <cell r="E6675" t="b">
            <v>1</v>
          </cell>
          <cell r="F6675">
            <v>2017</v>
          </cell>
          <cell r="I6675" t="str">
            <v>плоская</v>
          </cell>
          <cell r="K6675" t="str">
            <v>имеется</v>
          </cell>
          <cell r="L6675">
            <v>17</v>
          </cell>
          <cell r="M6675">
            <v>5</v>
          </cell>
          <cell r="N6675">
            <v>10</v>
          </cell>
          <cell r="O6675">
            <v>5</v>
          </cell>
          <cell r="P6675">
            <v>5</v>
          </cell>
          <cell r="Q6675">
            <v>28300.1</v>
          </cell>
          <cell r="R6675">
            <v>19463.599999999999</v>
          </cell>
          <cell r="S6675">
            <v>8946.4</v>
          </cell>
        </row>
        <row r="6676">
          <cell r="C6676" t="str">
            <v>город Пермь</v>
          </cell>
          <cell r="D6676" t="str">
            <v>г. Пермь, ул. Мензелинская, д. 7</v>
          </cell>
          <cell r="E6676" t="b">
            <v>1</v>
          </cell>
          <cell r="F6676">
            <v>1971</v>
          </cell>
          <cell r="H6676" t="str">
            <v>кирпич</v>
          </cell>
          <cell r="I6676" t="str">
            <v>плоская</v>
          </cell>
          <cell r="K6676" t="str">
            <v>имеется</v>
          </cell>
          <cell r="L6676">
            <v>5</v>
          </cell>
          <cell r="M6676">
            <v>6</v>
          </cell>
          <cell r="Q6676">
            <v>5957.2</v>
          </cell>
          <cell r="R6676">
            <v>4560.6000000000004</v>
          </cell>
          <cell r="S6676">
            <v>4560.6000000000004</v>
          </cell>
          <cell r="T6676">
            <v>289</v>
          </cell>
        </row>
        <row r="6677">
          <cell r="C6677" t="str">
            <v>город Пермь</v>
          </cell>
          <cell r="D6677" t="str">
            <v>г. Пермь, ул. Мензелинская, д. 9</v>
          </cell>
          <cell r="E6677" t="b">
            <v>1</v>
          </cell>
          <cell r="F6677">
            <v>1964</v>
          </cell>
          <cell r="H6677" t="str">
            <v>Кирпич</v>
          </cell>
          <cell r="L6677">
            <v>5</v>
          </cell>
          <cell r="M6677">
            <v>4</v>
          </cell>
          <cell r="Q6677">
            <v>3478.2</v>
          </cell>
          <cell r="R6677">
            <v>3176.6</v>
          </cell>
          <cell r="S6677">
            <v>3176.6</v>
          </cell>
          <cell r="T6677">
            <v>146</v>
          </cell>
        </row>
        <row r="6678">
          <cell r="C6678" t="str">
            <v>город Пермь</v>
          </cell>
          <cell r="D6678" t="str">
            <v>г. Пермь, ул. Мензелинская, д. 14</v>
          </cell>
          <cell r="E6678" t="b">
            <v>1</v>
          </cell>
          <cell r="F6678">
            <v>1959</v>
          </cell>
          <cell r="H6678" t="str">
            <v>Кирпич</v>
          </cell>
          <cell r="L6678">
            <v>3</v>
          </cell>
          <cell r="M6678">
            <v>3</v>
          </cell>
          <cell r="Q6678">
            <v>1331</v>
          </cell>
          <cell r="R6678">
            <v>1069</v>
          </cell>
          <cell r="S6678">
            <v>1069</v>
          </cell>
          <cell r="T6678">
            <v>59</v>
          </cell>
        </row>
        <row r="6679">
          <cell r="C6679" t="str">
            <v>город Пермь</v>
          </cell>
          <cell r="D6679" t="str">
            <v>г. Пермь, ул. Металлистов, д. 5</v>
          </cell>
          <cell r="E6679" t="b">
            <v>1</v>
          </cell>
          <cell r="F6679">
            <v>2001</v>
          </cell>
          <cell r="I6679" t="str">
            <v>плоская</v>
          </cell>
          <cell r="J6679" t="str">
            <v>ГАЗ</v>
          </cell>
          <cell r="K6679" t="str">
            <v>имеется</v>
          </cell>
          <cell r="L6679">
            <v>17</v>
          </cell>
          <cell r="M6679">
            <v>1</v>
          </cell>
          <cell r="N6679">
            <v>1</v>
          </cell>
          <cell r="O6679">
            <v>1</v>
          </cell>
          <cell r="Q6679">
            <v>6878.7</v>
          </cell>
          <cell r="R6679">
            <v>3822</v>
          </cell>
          <cell r="S6679">
            <v>3822</v>
          </cell>
          <cell r="T6679">
            <v>105</v>
          </cell>
        </row>
        <row r="6680">
          <cell r="C6680" t="str">
            <v>город Пермь</v>
          </cell>
          <cell r="D6680" t="str">
            <v>г. Пермь, ул. Металлистов, д. 8</v>
          </cell>
          <cell r="E6680" t="b">
            <v>1</v>
          </cell>
          <cell r="F6680">
            <v>2001</v>
          </cell>
          <cell r="I6680" t="str">
            <v>плоская</v>
          </cell>
          <cell r="J6680" t="str">
            <v>ГАЗ</v>
          </cell>
          <cell r="K6680" t="str">
            <v>имеется</v>
          </cell>
          <cell r="L6680">
            <v>11</v>
          </cell>
          <cell r="M6680">
            <v>2</v>
          </cell>
          <cell r="N6680">
            <v>2</v>
          </cell>
          <cell r="O6680">
            <v>2</v>
          </cell>
          <cell r="Q6680">
            <v>5522.1</v>
          </cell>
          <cell r="R6680">
            <v>3838.4</v>
          </cell>
          <cell r="S6680">
            <v>3838.4</v>
          </cell>
        </row>
        <row r="6681">
          <cell r="C6681" t="str">
            <v>город Пермь</v>
          </cell>
          <cell r="D6681" t="str">
            <v>г. Пермь, ул. Металлистов, д. 15</v>
          </cell>
          <cell r="E6681" t="b">
            <v>1</v>
          </cell>
          <cell r="F6681">
            <v>1940</v>
          </cell>
          <cell r="H6681" t="str">
            <v>Панель</v>
          </cell>
          <cell r="L6681">
            <v>3</v>
          </cell>
          <cell r="M6681">
            <v>3</v>
          </cell>
          <cell r="Q6681">
            <v>1442.61</v>
          </cell>
          <cell r="R6681">
            <v>1350.74</v>
          </cell>
          <cell r="S6681">
            <v>1202.1600000000001</v>
          </cell>
          <cell r="T6681">
            <v>81</v>
          </cell>
        </row>
        <row r="6682">
          <cell r="C6682" t="str">
            <v>город Пермь</v>
          </cell>
          <cell r="D6682" t="str">
            <v>г. Пермь, ул. Металлистов, д. 19</v>
          </cell>
          <cell r="E6682" t="b">
            <v>1</v>
          </cell>
          <cell r="F6682">
            <v>1978</v>
          </cell>
          <cell r="H6682" t="str">
            <v>Панель</v>
          </cell>
          <cell r="L6682">
            <v>9</v>
          </cell>
          <cell r="M6682">
            <v>2</v>
          </cell>
          <cell r="N6682">
            <v>2</v>
          </cell>
          <cell r="O6682">
            <v>2</v>
          </cell>
          <cell r="Q6682">
            <v>4694.3999999999996</v>
          </cell>
          <cell r="R6682">
            <v>4532</v>
          </cell>
          <cell r="S6682">
            <v>4532</v>
          </cell>
          <cell r="T6682">
            <v>195</v>
          </cell>
        </row>
        <row r="6683">
          <cell r="C6683" t="str">
            <v>город Пермь</v>
          </cell>
          <cell r="D6683" t="str">
            <v>г. Пермь, ул. Металлистов, д. 21</v>
          </cell>
          <cell r="E6683" t="b">
            <v>1</v>
          </cell>
          <cell r="F6683">
            <v>1979</v>
          </cell>
          <cell r="H6683" t="str">
            <v>Панель</v>
          </cell>
          <cell r="L6683">
            <v>9</v>
          </cell>
          <cell r="M6683">
            <v>6</v>
          </cell>
          <cell r="N6683">
            <v>6</v>
          </cell>
          <cell r="O6683">
            <v>6</v>
          </cell>
          <cell r="Q6683">
            <v>12261.6</v>
          </cell>
          <cell r="R6683">
            <v>11461</v>
          </cell>
          <cell r="S6683">
            <v>11461</v>
          </cell>
          <cell r="T6683">
            <v>588</v>
          </cell>
        </row>
        <row r="6684">
          <cell r="C6684" t="str">
            <v>город Пермь</v>
          </cell>
          <cell r="D6684" t="str">
            <v>г. Пермь, ул. Металлургов, д. 10</v>
          </cell>
          <cell r="E6684" t="b">
            <v>1</v>
          </cell>
          <cell r="F6684">
            <v>1958</v>
          </cell>
          <cell r="H6684" t="str">
            <v>Кирпич</v>
          </cell>
          <cell r="L6684">
            <v>3</v>
          </cell>
          <cell r="M6684">
            <v>2</v>
          </cell>
          <cell r="Q6684">
            <v>967.16</v>
          </cell>
          <cell r="R6684">
            <v>901.03</v>
          </cell>
          <cell r="S6684">
            <v>816.33</v>
          </cell>
          <cell r="T6684">
            <v>45</v>
          </cell>
        </row>
        <row r="6685">
          <cell r="C6685" t="str">
            <v>город Пермь</v>
          </cell>
          <cell r="D6685" t="str">
            <v>г. Пермь, ул. Механошина, д. 4</v>
          </cell>
          <cell r="E6685" t="b">
            <v>1</v>
          </cell>
          <cell r="F6685">
            <v>1966</v>
          </cell>
          <cell r="H6685" t="str">
            <v>Кирпич</v>
          </cell>
          <cell r="L6685">
            <v>5</v>
          </cell>
          <cell r="M6685">
            <v>3</v>
          </cell>
          <cell r="Q6685">
            <v>4145.3</v>
          </cell>
          <cell r="R6685">
            <v>2590.6999999999998</v>
          </cell>
          <cell r="S6685">
            <v>2590.6999999999998</v>
          </cell>
          <cell r="T6685">
            <v>240</v>
          </cell>
        </row>
        <row r="6686">
          <cell r="C6686" t="str">
            <v>город Пермь</v>
          </cell>
          <cell r="D6686" t="str">
            <v>г. Пермь, ул. Механошина, д. 6</v>
          </cell>
          <cell r="E6686" t="b">
            <v>1</v>
          </cell>
          <cell r="F6686">
            <v>1966</v>
          </cell>
          <cell r="H6686" t="str">
            <v>Кирпич</v>
          </cell>
          <cell r="L6686">
            <v>6</v>
          </cell>
          <cell r="M6686">
            <v>4</v>
          </cell>
          <cell r="Q6686">
            <v>3910.3</v>
          </cell>
          <cell r="R6686">
            <v>3600.3</v>
          </cell>
          <cell r="S6686">
            <v>3315.4</v>
          </cell>
          <cell r="T6686">
            <v>162</v>
          </cell>
        </row>
        <row r="6687">
          <cell r="C6687" t="str">
            <v>город Пермь</v>
          </cell>
          <cell r="D6687" t="str">
            <v>г. Пермь, ул. Механошина, д. 10</v>
          </cell>
          <cell r="E6687" t="b">
            <v>1</v>
          </cell>
          <cell r="F6687">
            <v>1965</v>
          </cell>
          <cell r="H6687" t="str">
            <v>Панель</v>
          </cell>
          <cell r="L6687">
            <v>5</v>
          </cell>
          <cell r="M6687">
            <v>4</v>
          </cell>
          <cell r="Q6687">
            <v>3570.6</v>
          </cell>
          <cell r="R6687">
            <v>3570.6</v>
          </cell>
          <cell r="S6687">
            <v>3570.6</v>
          </cell>
          <cell r="T6687">
            <v>175</v>
          </cell>
        </row>
        <row r="6688">
          <cell r="C6688" t="str">
            <v>город Пермь</v>
          </cell>
          <cell r="D6688" t="str">
            <v>г. Пермь, ул. Механошина, д. 12</v>
          </cell>
          <cell r="E6688" t="b">
            <v>1</v>
          </cell>
          <cell r="F6688">
            <v>1965</v>
          </cell>
          <cell r="H6688" t="str">
            <v>Панель</v>
          </cell>
          <cell r="L6688">
            <v>5</v>
          </cell>
          <cell r="M6688">
            <v>4</v>
          </cell>
          <cell r="Q6688">
            <v>3551.3</v>
          </cell>
          <cell r="R6688">
            <v>3551.3</v>
          </cell>
          <cell r="S6688">
            <v>3551.3</v>
          </cell>
          <cell r="T6688">
            <v>143</v>
          </cell>
        </row>
        <row r="6689">
          <cell r="C6689" t="str">
            <v>город Пермь</v>
          </cell>
          <cell r="D6689" t="str">
            <v>г. Пермь, ул. Механошина, д. 14</v>
          </cell>
          <cell r="E6689" t="b">
            <v>1</v>
          </cell>
          <cell r="F6689">
            <v>1965</v>
          </cell>
          <cell r="H6689" t="str">
            <v>Панель</v>
          </cell>
          <cell r="L6689">
            <v>5</v>
          </cell>
          <cell r="M6689">
            <v>4</v>
          </cell>
          <cell r="Q6689">
            <v>3542</v>
          </cell>
          <cell r="R6689">
            <v>3338.8</v>
          </cell>
          <cell r="S6689">
            <v>3338.8</v>
          </cell>
          <cell r="T6689">
            <v>146</v>
          </cell>
        </row>
        <row r="6690">
          <cell r="C6690" t="str">
            <v>город Пермь</v>
          </cell>
          <cell r="D6690" t="str">
            <v>г. Пермь, ул. Механошина, д. 15</v>
          </cell>
          <cell r="E6690" t="b">
            <v>1</v>
          </cell>
          <cell r="F6690">
            <v>2014</v>
          </cell>
          <cell r="I6690" t="str">
            <v>плоская</v>
          </cell>
          <cell r="K6690" t="str">
            <v>имеется</v>
          </cell>
          <cell r="L6690">
            <v>17</v>
          </cell>
          <cell r="M6690">
            <v>1</v>
          </cell>
          <cell r="N6690">
            <v>4</v>
          </cell>
          <cell r="O6690">
            <v>4</v>
          </cell>
          <cell r="Q6690">
            <v>13141.6</v>
          </cell>
          <cell r="R6690">
            <v>12573.94</v>
          </cell>
          <cell r="S6690">
            <v>11316.55</v>
          </cell>
        </row>
        <row r="6691">
          <cell r="C6691" t="str">
            <v>город Пермь</v>
          </cell>
          <cell r="D6691" t="str">
            <v>г. Пермь, ул. Механошина, д. 17</v>
          </cell>
          <cell r="E6691" t="b">
            <v>1</v>
          </cell>
          <cell r="F6691">
            <v>2012</v>
          </cell>
          <cell r="I6691" t="str">
            <v>плоская</v>
          </cell>
          <cell r="K6691" t="str">
            <v>имеется</v>
          </cell>
          <cell r="L6691">
            <v>17</v>
          </cell>
          <cell r="M6691">
            <v>2</v>
          </cell>
          <cell r="N6691">
            <v>4</v>
          </cell>
          <cell r="O6691">
            <v>2</v>
          </cell>
          <cell r="Q6691">
            <v>11594.4</v>
          </cell>
          <cell r="R6691">
            <v>9168.1</v>
          </cell>
          <cell r="S6691">
            <v>970.8</v>
          </cell>
        </row>
        <row r="6692">
          <cell r="C6692" t="str">
            <v>город Пермь</v>
          </cell>
          <cell r="D6692" t="str">
            <v>г. Пермь, ул. Милиционера Власова, д. 4</v>
          </cell>
          <cell r="E6692" t="b">
            <v>1</v>
          </cell>
          <cell r="F6692">
            <v>2002</v>
          </cell>
          <cell r="I6692" t="str">
            <v>плоская</v>
          </cell>
          <cell r="K6692" t="str">
            <v>не имеется</v>
          </cell>
          <cell r="L6692">
            <v>13</v>
          </cell>
          <cell r="M6692">
            <v>1</v>
          </cell>
          <cell r="N6692">
            <v>1</v>
          </cell>
          <cell r="O6692">
            <v>1</v>
          </cell>
          <cell r="Q6692">
            <v>19657.8</v>
          </cell>
          <cell r="R6692">
            <v>12749.7</v>
          </cell>
          <cell r="S6692">
            <v>6908.1</v>
          </cell>
          <cell r="T6692">
            <v>405</v>
          </cell>
        </row>
        <row r="6693">
          <cell r="C6693" t="str">
            <v>город Пермь</v>
          </cell>
          <cell r="D6693" t="str">
            <v>г. Пермь, ул. Милиционера Власова, д. 15</v>
          </cell>
          <cell r="E6693" t="b">
            <v>1</v>
          </cell>
          <cell r="F6693">
            <v>1984</v>
          </cell>
          <cell r="H6693" t="str">
            <v>Панель</v>
          </cell>
          <cell r="L6693">
            <v>9</v>
          </cell>
          <cell r="M6693">
            <v>3</v>
          </cell>
          <cell r="N6693">
            <v>3</v>
          </cell>
          <cell r="O6693">
            <v>3</v>
          </cell>
          <cell r="Q6693">
            <v>6709.8</v>
          </cell>
          <cell r="R6693">
            <v>5828.3</v>
          </cell>
          <cell r="S6693">
            <v>5828.3</v>
          </cell>
          <cell r="T6693">
            <v>258</v>
          </cell>
        </row>
        <row r="6694">
          <cell r="C6694" t="str">
            <v>город Пермь</v>
          </cell>
          <cell r="D6694" t="str">
            <v>г. Пермь, ул. Милиционера Власова, д. 17</v>
          </cell>
          <cell r="E6694" t="b">
            <v>1</v>
          </cell>
          <cell r="F6694">
            <v>1982</v>
          </cell>
          <cell r="H6694" t="str">
            <v>Панель</v>
          </cell>
          <cell r="L6694">
            <v>9</v>
          </cell>
          <cell r="M6694">
            <v>2</v>
          </cell>
          <cell r="N6694">
            <v>2</v>
          </cell>
          <cell r="O6694">
            <v>2</v>
          </cell>
          <cell r="Q6694">
            <v>3796.4</v>
          </cell>
          <cell r="R6694">
            <v>3796.4</v>
          </cell>
          <cell r="S6694">
            <v>3416.76</v>
          </cell>
        </row>
        <row r="6695">
          <cell r="C6695" t="str">
            <v>город Пермь</v>
          </cell>
          <cell r="D6695" t="str">
            <v>г. Пермь, ул. Милиционера Власова, д. 19</v>
          </cell>
          <cell r="E6695" t="b">
            <v>1</v>
          </cell>
          <cell r="F6695">
            <v>1969</v>
          </cell>
          <cell r="H6695" t="str">
            <v>Панель</v>
          </cell>
          <cell r="L6695">
            <v>5</v>
          </cell>
          <cell r="M6695">
            <v>8</v>
          </cell>
          <cell r="Q6695">
            <v>6028.1</v>
          </cell>
          <cell r="R6695">
            <v>5751.9</v>
          </cell>
          <cell r="S6695">
            <v>5751.9</v>
          </cell>
          <cell r="T6695">
            <v>311</v>
          </cell>
        </row>
        <row r="6696">
          <cell r="C6696" t="str">
            <v>город Пермь</v>
          </cell>
          <cell r="D6696" t="str">
            <v>г. Пермь, ул. Милиционера Власова, д. 21</v>
          </cell>
          <cell r="E6696" t="b">
            <v>1</v>
          </cell>
          <cell r="F6696">
            <v>1969</v>
          </cell>
          <cell r="H6696" t="str">
            <v>Панель</v>
          </cell>
          <cell r="L6696">
            <v>5</v>
          </cell>
          <cell r="M6696">
            <v>8</v>
          </cell>
          <cell r="Q6696">
            <v>6349.6</v>
          </cell>
          <cell r="R6696">
            <v>5799.4</v>
          </cell>
          <cell r="S6696">
            <v>5696.4</v>
          </cell>
          <cell r="T6696">
            <v>311</v>
          </cell>
        </row>
        <row r="6697">
          <cell r="C6697" t="str">
            <v>город Пермь</v>
          </cell>
          <cell r="D6697" t="str">
            <v>г. Пермь, ул. Милиционера Власова, д. 23</v>
          </cell>
          <cell r="E6697" t="b">
            <v>1</v>
          </cell>
          <cell r="F6697">
            <v>1969</v>
          </cell>
          <cell r="H6697" t="str">
            <v>Панель</v>
          </cell>
          <cell r="L6697">
            <v>5</v>
          </cell>
          <cell r="M6697">
            <v>8</v>
          </cell>
          <cell r="Q6697">
            <v>6357.1</v>
          </cell>
          <cell r="R6697">
            <v>5788.5</v>
          </cell>
          <cell r="S6697">
            <v>5788.5</v>
          </cell>
          <cell r="T6697">
            <v>303</v>
          </cell>
        </row>
        <row r="6698">
          <cell r="C6698" t="str">
            <v>город Пермь</v>
          </cell>
          <cell r="D6698" t="str">
            <v>г. Пермь, ул. Милиционера Власова, д. 25</v>
          </cell>
          <cell r="E6698" t="b">
            <v>1</v>
          </cell>
          <cell r="F6698">
            <v>1969</v>
          </cell>
          <cell r="H6698" t="str">
            <v>Панель</v>
          </cell>
          <cell r="L6698">
            <v>5</v>
          </cell>
          <cell r="M6698">
            <v>8</v>
          </cell>
          <cell r="Q6698">
            <v>6297.34</v>
          </cell>
          <cell r="R6698">
            <v>5770</v>
          </cell>
          <cell r="S6698">
            <v>5711.7</v>
          </cell>
          <cell r="T6698">
            <v>302</v>
          </cell>
        </row>
        <row r="6699">
          <cell r="C6699" t="str">
            <v>город Пермь</v>
          </cell>
          <cell r="D6699" t="str">
            <v>г. Пермь, ул. Милиционера Власова, д. 27</v>
          </cell>
          <cell r="E6699" t="b">
            <v>1</v>
          </cell>
          <cell r="F6699">
            <v>1971</v>
          </cell>
          <cell r="H6699" t="str">
            <v>Панель</v>
          </cell>
          <cell r="L6699">
            <v>5</v>
          </cell>
          <cell r="M6699">
            <v>8</v>
          </cell>
          <cell r="Q6699">
            <v>6365.7</v>
          </cell>
          <cell r="R6699">
            <v>5776.5</v>
          </cell>
          <cell r="S6699">
            <v>5716</v>
          </cell>
          <cell r="T6699">
            <v>258</v>
          </cell>
        </row>
        <row r="6700">
          <cell r="C6700" t="str">
            <v>город Пермь</v>
          </cell>
          <cell r="D6700" t="str">
            <v>г. Пермь, ул. Милиционера Власова, д. 29</v>
          </cell>
          <cell r="E6700" t="b">
            <v>1</v>
          </cell>
          <cell r="F6700">
            <v>1972</v>
          </cell>
          <cell r="H6700" t="str">
            <v>Панель</v>
          </cell>
          <cell r="L6700">
            <v>5</v>
          </cell>
          <cell r="M6700">
            <v>4</v>
          </cell>
          <cell r="Q6700">
            <v>3101.8</v>
          </cell>
          <cell r="R6700">
            <v>2669.6</v>
          </cell>
          <cell r="S6700">
            <v>2669.6</v>
          </cell>
          <cell r="T6700">
            <v>134</v>
          </cell>
        </row>
        <row r="6701">
          <cell r="C6701" t="str">
            <v>город Пермь</v>
          </cell>
          <cell r="D6701" t="str">
            <v>г. Пермь, ул. Милиционера Власова, д. 31</v>
          </cell>
          <cell r="E6701" t="b">
            <v>1</v>
          </cell>
          <cell r="F6701">
            <v>1973</v>
          </cell>
          <cell r="H6701" t="str">
            <v>Панель</v>
          </cell>
          <cell r="L6701">
            <v>5</v>
          </cell>
          <cell r="M6701">
            <v>8</v>
          </cell>
          <cell r="Q6701">
            <v>6408.3</v>
          </cell>
          <cell r="R6701">
            <v>5762.2</v>
          </cell>
          <cell r="S6701">
            <v>5762.2</v>
          </cell>
          <cell r="T6701">
            <v>335</v>
          </cell>
        </row>
        <row r="6702">
          <cell r="C6702" t="str">
            <v>город Пермь</v>
          </cell>
          <cell r="D6702" t="str">
            <v>г. Пермь, ул. Милиционера Власова, д. 33</v>
          </cell>
          <cell r="E6702" t="b">
            <v>1</v>
          </cell>
          <cell r="F6702">
            <v>1971</v>
          </cell>
          <cell r="H6702" t="str">
            <v>Панель</v>
          </cell>
          <cell r="L6702">
            <v>5</v>
          </cell>
          <cell r="M6702">
            <v>4</v>
          </cell>
          <cell r="Q6702">
            <v>2696.3</v>
          </cell>
          <cell r="R6702">
            <v>2365.5</v>
          </cell>
          <cell r="S6702">
            <v>2315.6</v>
          </cell>
          <cell r="T6702">
            <v>141</v>
          </cell>
        </row>
        <row r="6703">
          <cell r="C6703" t="str">
            <v>город Пермь</v>
          </cell>
          <cell r="D6703" t="str">
            <v>г. Пермь, ул. Милиционера Власова, д. 35</v>
          </cell>
          <cell r="E6703" t="b">
            <v>1</v>
          </cell>
          <cell r="F6703">
            <v>1973</v>
          </cell>
          <cell r="H6703" t="str">
            <v>Панель</v>
          </cell>
          <cell r="L6703">
            <v>5</v>
          </cell>
          <cell r="M6703">
            <v>8</v>
          </cell>
          <cell r="Q6703">
            <v>6412.1</v>
          </cell>
          <cell r="R6703">
            <v>5762.8</v>
          </cell>
          <cell r="S6703">
            <v>5762.8</v>
          </cell>
          <cell r="T6703">
            <v>309</v>
          </cell>
        </row>
        <row r="6704">
          <cell r="C6704" t="str">
            <v>город Пермь</v>
          </cell>
          <cell r="D6704" t="str">
            <v>г. Пермь, ул. Милиционера Власова, д. 17/1</v>
          </cell>
          <cell r="E6704" t="b">
            <v>1</v>
          </cell>
          <cell r="F6704">
            <v>1984</v>
          </cell>
          <cell r="H6704" t="str">
            <v>Панель</v>
          </cell>
          <cell r="L6704">
            <v>9</v>
          </cell>
          <cell r="M6704">
            <v>2</v>
          </cell>
          <cell r="N6704">
            <v>2</v>
          </cell>
          <cell r="O6704">
            <v>2</v>
          </cell>
          <cell r="Q6704">
            <v>4405.3050000000003</v>
          </cell>
          <cell r="R6704">
            <v>3830.7</v>
          </cell>
          <cell r="S6704">
            <v>3830.7</v>
          </cell>
          <cell r="T6704">
            <v>255</v>
          </cell>
        </row>
        <row r="6705">
          <cell r="C6705" t="str">
            <v>город Пермь</v>
          </cell>
          <cell r="D6705" t="str">
            <v>г. Пермь, ул. Милиционера Власова, д. 17/2</v>
          </cell>
          <cell r="E6705" t="b">
            <v>1</v>
          </cell>
          <cell r="F6705">
            <v>1983</v>
          </cell>
          <cell r="H6705" t="str">
            <v>Панель</v>
          </cell>
          <cell r="L6705">
            <v>9</v>
          </cell>
          <cell r="M6705">
            <v>2</v>
          </cell>
          <cell r="N6705">
            <v>2</v>
          </cell>
          <cell r="O6705">
            <v>2</v>
          </cell>
          <cell r="Q6705">
            <v>4373.22</v>
          </cell>
          <cell r="R6705">
            <v>3802.8</v>
          </cell>
          <cell r="S6705">
            <v>3802.8</v>
          </cell>
          <cell r="T6705">
            <v>253</v>
          </cell>
        </row>
        <row r="6706">
          <cell r="C6706" t="str">
            <v>город Пермь</v>
          </cell>
          <cell r="D6706" t="str">
            <v>г. Пермь, ул. Милиционера Власова, д. 17/3</v>
          </cell>
          <cell r="E6706" t="b">
            <v>1</v>
          </cell>
          <cell r="F6706">
            <v>1983</v>
          </cell>
          <cell r="H6706" t="str">
            <v>Панель</v>
          </cell>
          <cell r="L6706">
            <v>9</v>
          </cell>
          <cell r="M6706">
            <v>2</v>
          </cell>
          <cell r="N6706">
            <v>2</v>
          </cell>
          <cell r="O6706">
            <v>2</v>
          </cell>
          <cell r="Q6706">
            <v>4458.8950000000004</v>
          </cell>
          <cell r="R6706">
            <v>3877.3</v>
          </cell>
          <cell r="S6706">
            <v>3877.3</v>
          </cell>
          <cell r="T6706">
            <v>258</v>
          </cell>
        </row>
        <row r="6707">
          <cell r="C6707" t="str">
            <v>город Пермь</v>
          </cell>
          <cell r="D6707" t="str">
            <v>г. Пермь, ул. Милиционера Власова, д. 17/4</v>
          </cell>
          <cell r="E6707" t="b">
            <v>1</v>
          </cell>
          <cell r="F6707">
            <v>1983</v>
          </cell>
          <cell r="H6707" t="str">
            <v>Панель</v>
          </cell>
          <cell r="L6707">
            <v>9</v>
          </cell>
          <cell r="M6707">
            <v>2</v>
          </cell>
          <cell r="N6707">
            <v>2</v>
          </cell>
          <cell r="O6707">
            <v>2</v>
          </cell>
          <cell r="Q6707">
            <v>4490.6350000000002</v>
          </cell>
          <cell r="R6707">
            <v>3904.9</v>
          </cell>
          <cell r="S6707">
            <v>3904.9</v>
          </cell>
          <cell r="T6707">
            <v>260</v>
          </cell>
        </row>
        <row r="6708">
          <cell r="C6708" t="str">
            <v>город Пермь</v>
          </cell>
          <cell r="D6708" t="str">
            <v>г. Пермь, ул. Милиционера Власова, д. 17/5</v>
          </cell>
          <cell r="E6708" t="b">
            <v>1</v>
          </cell>
          <cell r="F6708">
            <v>1983</v>
          </cell>
          <cell r="H6708" t="str">
            <v>Панель</v>
          </cell>
          <cell r="L6708">
            <v>9</v>
          </cell>
          <cell r="M6708">
            <v>2</v>
          </cell>
          <cell r="N6708">
            <v>2</v>
          </cell>
          <cell r="O6708">
            <v>2</v>
          </cell>
          <cell r="Q6708">
            <v>4440.0349999999999</v>
          </cell>
          <cell r="R6708">
            <v>3860.9</v>
          </cell>
          <cell r="S6708">
            <v>3860.9</v>
          </cell>
          <cell r="T6708">
            <v>257</v>
          </cell>
        </row>
        <row r="6709">
          <cell r="C6709" t="str">
            <v>город Пермь</v>
          </cell>
          <cell r="D6709" t="str">
            <v>г. Пермь, ул. Милиционера Власова, д. 17/6</v>
          </cell>
          <cell r="E6709" t="b">
            <v>1</v>
          </cell>
          <cell r="F6709">
            <v>1982</v>
          </cell>
          <cell r="H6709" t="str">
            <v>Панель</v>
          </cell>
          <cell r="L6709">
            <v>9</v>
          </cell>
          <cell r="M6709">
            <v>2</v>
          </cell>
          <cell r="N6709">
            <v>2</v>
          </cell>
          <cell r="O6709">
            <v>2</v>
          </cell>
          <cell r="Q6709">
            <v>4406.8</v>
          </cell>
          <cell r="R6709">
            <v>3832</v>
          </cell>
          <cell r="S6709">
            <v>3832</v>
          </cell>
          <cell r="T6709">
            <v>255</v>
          </cell>
        </row>
        <row r="6710">
          <cell r="C6710" t="str">
            <v>город Пермь</v>
          </cell>
          <cell r="D6710" t="str">
            <v>г. Пермь, ул. Милиционера Власова, д. 29А</v>
          </cell>
          <cell r="E6710" t="b">
            <v>1</v>
          </cell>
          <cell r="F6710">
            <v>1973</v>
          </cell>
          <cell r="H6710" t="str">
            <v>Крупные панели</v>
          </cell>
          <cell r="L6710">
            <v>9</v>
          </cell>
          <cell r="M6710">
            <v>1</v>
          </cell>
          <cell r="N6710">
            <v>1</v>
          </cell>
          <cell r="O6710">
            <v>1</v>
          </cell>
          <cell r="Q6710">
            <v>2639</v>
          </cell>
          <cell r="R6710">
            <v>2192.6</v>
          </cell>
          <cell r="S6710">
            <v>1973.34</v>
          </cell>
          <cell r="T6710">
            <v>109</v>
          </cell>
        </row>
        <row r="6711">
          <cell r="C6711" t="str">
            <v>город Пермь</v>
          </cell>
          <cell r="D6711" t="str">
            <v>г. Пермь, ул. Милиционера Власова, д. 33А</v>
          </cell>
          <cell r="E6711" t="b">
            <v>1</v>
          </cell>
          <cell r="F6711">
            <v>1976</v>
          </cell>
          <cell r="H6711" t="str">
            <v>Кирпич</v>
          </cell>
          <cell r="L6711">
            <v>9</v>
          </cell>
          <cell r="M6711">
            <v>1</v>
          </cell>
          <cell r="N6711">
            <v>1</v>
          </cell>
          <cell r="O6711">
            <v>1</v>
          </cell>
          <cell r="Q6711">
            <v>2692.5</v>
          </cell>
          <cell r="R6711">
            <v>2373.6</v>
          </cell>
          <cell r="S6711">
            <v>2373.6</v>
          </cell>
          <cell r="T6711">
            <v>113</v>
          </cell>
        </row>
        <row r="6712">
          <cell r="C6712" t="str">
            <v>город Пермь</v>
          </cell>
          <cell r="D6712" t="str">
            <v>г. Пермь, ул. Милиционера Власова, д. 4А</v>
          </cell>
          <cell r="E6712" t="b">
            <v>1</v>
          </cell>
          <cell r="F6712">
            <v>2017</v>
          </cell>
          <cell r="I6712" t="str">
            <v>плоская</v>
          </cell>
          <cell r="K6712" t="str">
            <v>не имеется</v>
          </cell>
          <cell r="L6712">
            <v>13</v>
          </cell>
          <cell r="M6712">
            <v>1</v>
          </cell>
          <cell r="N6712">
            <v>1</v>
          </cell>
          <cell r="O6712">
            <v>1</v>
          </cell>
          <cell r="Q6712">
            <v>19657.8</v>
          </cell>
          <cell r="R6712">
            <v>12749.7</v>
          </cell>
          <cell r="S6712">
            <v>6908.1</v>
          </cell>
          <cell r="T6712">
            <v>405</v>
          </cell>
        </row>
        <row r="6713">
          <cell r="C6713" t="str">
            <v>город Пермь</v>
          </cell>
          <cell r="D6713" t="str">
            <v>г. Пермь, ул. Мильчакова, д. 3</v>
          </cell>
          <cell r="E6713" t="b">
            <v>1</v>
          </cell>
          <cell r="F6713">
            <v>1971</v>
          </cell>
          <cell r="H6713" t="str">
            <v>панели</v>
          </cell>
          <cell r="I6713" t="str">
            <v>плоская</v>
          </cell>
          <cell r="K6713" t="str">
            <v>не имеется</v>
          </cell>
          <cell r="L6713">
            <v>5</v>
          </cell>
          <cell r="M6713">
            <v>4</v>
          </cell>
          <cell r="Q6713">
            <v>3088.7</v>
          </cell>
          <cell r="R6713">
            <v>266</v>
          </cell>
          <cell r="S6713">
            <v>2713</v>
          </cell>
          <cell r="T6713">
            <v>130</v>
          </cell>
        </row>
        <row r="6714">
          <cell r="C6714" t="str">
            <v>город Пермь</v>
          </cell>
          <cell r="D6714" t="str">
            <v>г. Пермь, ул. Мильчакова, д. 4</v>
          </cell>
          <cell r="E6714" t="b">
            <v>1</v>
          </cell>
          <cell r="F6714">
            <v>1969</v>
          </cell>
          <cell r="H6714" t="str">
            <v>Кирпич</v>
          </cell>
          <cell r="L6714">
            <v>5</v>
          </cell>
          <cell r="M6714">
            <v>4</v>
          </cell>
          <cell r="Q6714">
            <v>3117.1</v>
          </cell>
          <cell r="R6714">
            <v>2350.6</v>
          </cell>
          <cell r="S6714">
            <v>2350.6</v>
          </cell>
          <cell r="T6714">
            <v>178</v>
          </cell>
        </row>
        <row r="6715">
          <cell r="C6715" t="str">
            <v>город Пермь</v>
          </cell>
          <cell r="D6715" t="str">
            <v>г. Пермь, ул. Мильчакова, д. 5</v>
          </cell>
          <cell r="E6715" t="b">
            <v>1</v>
          </cell>
          <cell r="F6715">
            <v>2012</v>
          </cell>
          <cell r="I6715" t="str">
            <v>плоская</v>
          </cell>
          <cell r="K6715" t="str">
            <v>имеется</v>
          </cell>
          <cell r="L6715">
            <v>4</v>
          </cell>
          <cell r="M6715">
            <v>1</v>
          </cell>
          <cell r="Q6715">
            <v>1938</v>
          </cell>
          <cell r="R6715">
            <v>1301.8</v>
          </cell>
          <cell r="S6715">
            <v>1301.8</v>
          </cell>
          <cell r="T6715">
            <v>37</v>
          </cell>
        </row>
        <row r="6716">
          <cell r="C6716" t="str">
            <v>город Пермь</v>
          </cell>
          <cell r="D6716" t="str">
            <v>г. Пермь, ул. Мильчакова, д. 6</v>
          </cell>
          <cell r="E6716" t="b">
            <v>1</v>
          </cell>
          <cell r="F6716">
            <v>1987</v>
          </cell>
          <cell r="H6716" t="str">
            <v>Кирпич</v>
          </cell>
          <cell r="L6716">
            <v>9</v>
          </cell>
          <cell r="M6716">
            <v>5</v>
          </cell>
          <cell r="N6716">
            <v>5</v>
          </cell>
          <cell r="O6716">
            <v>5</v>
          </cell>
          <cell r="Q6716">
            <v>10629.099999999999</v>
          </cell>
          <cell r="R6716">
            <v>9680.9000000000015</v>
          </cell>
          <cell r="S6716">
            <v>9680.9000000000015</v>
          </cell>
          <cell r="T6716">
            <v>471</v>
          </cell>
        </row>
        <row r="6717">
          <cell r="C6717" t="str">
            <v>город Пермь</v>
          </cell>
          <cell r="D6717" t="str">
            <v>г. Пермь, ул. Мильчакова, д. 10</v>
          </cell>
          <cell r="E6717" t="b">
            <v>1</v>
          </cell>
          <cell r="F6717">
            <v>2016</v>
          </cell>
          <cell r="L6717">
            <v>14</v>
          </cell>
          <cell r="M6717">
            <v>1</v>
          </cell>
          <cell r="N6717">
            <v>2</v>
          </cell>
          <cell r="O6717">
            <v>1</v>
          </cell>
          <cell r="P6717">
            <v>1</v>
          </cell>
          <cell r="Q6717">
            <v>8575.4</v>
          </cell>
          <cell r="R6717">
            <v>6728.6</v>
          </cell>
          <cell r="S6717">
            <v>6728.6</v>
          </cell>
        </row>
        <row r="6718">
          <cell r="C6718" t="str">
            <v>город Пермь</v>
          </cell>
          <cell r="D6718" t="str">
            <v>г. Пермь, ул. Мильчакова, д. 11</v>
          </cell>
          <cell r="E6718" t="b">
            <v>1</v>
          </cell>
          <cell r="F6718">
            <v>2007</v>
          </cell>
          <cell r="H6718" t="str">
            <v>кирпич</v>
          </cell>
          <cell r="I6718" t="str">
            <v>плоская</v>
          </cell>
          <cell r="J6718" t="str">
            <v>ГАЗ</v>
          </cell>
          <cell r="K6718" t="str">
            <v>имеется</v>
          </cell>
          <cell r="L6718">
            <v>10</v>
          </cell>
          <cell r="M6718">
            <v>5</v>
          </cell>
          <cell r="N6718">
            <v>5</v>
          </cell>
          <cell r="O6718">
            <v>5</v>
          </cell>
          <cell r="Q6718">
            <v>18591.900000000001</v>
          </cell>
          <cell r="R6718">
            <v>988.3</v>
          </cell>
          <cell r="S6718">
            <v>7615.1</v>
          </cell>
        </row>
        <row r="6719">
          <cell r="C6719" t="str">
            <v>город Пермь</v>
          </cell>
          <cell r="D6719" t="str">
            <v>г. Пермь, ул. Мильчакова, д. 14</v>
          </cell>
          <cell r="E6719" t="b">
            <v>1</v>
          </cell>
          <cell r="F6719">
            <v>1979</v>
          </cell>
          <cell r="I6719" t="str">
            <v>плоская</v>
          </cell>
          <cell r="K6719" t="str">
            <v>имеется</v>
          </cell>
          <cell r="L6719">
            <v>14</v>
          </cell>
          <cell r="M6719">
            <v>1</v>
          </cell>
          <cell r="N6719">
            <v>2</v>
          </cell>
          <cell r="O6719">
            <v>1</v>
          </cell>
          <cell r="Q6719">
            <v>5580.9</v>
          </cell>
          <cell r="R6719">
            <v>5580.9</v>
          </cell>
          <cell r="S6719">
            <v>5090.7</v>
          </cell>
          <cell r="T6719">
            <v>195</v>
          </cell>
        </row>
        <row r="6720">
          <cell r="C6720" t="str">
            <v>город Пермь</v>
          </cell>
          <cell r="D6720" t="str">
            <v>г. Пермь, ул. Мильчакова, д. 18</v>
          </cell>
          <cell r="E6720" t="b">
            <v>1</v>
          </cell>
          <cell r="F6720">
            <v>1979</v>
          </cell>
          <cell r="H6720" t="str">
            <v>кирпич</v>
          </cell>
          <cell r="I6720" t="str">
            <v>плоская</v>
          </cell>
          <cell r="J6720" t="str">
            <v>ГАЗ</v>
          </cell>
          <cell r="K6720" t="str">
            <v>имеется</v>
          </cell>
          <cell r="L6720">
            <v>14</v>
          </cell>
          <cell r="M6720">
            <v>1</v>
          </cell>
          <cell r="N6720">
            <v>1</v>
          </cell>
          <cell r="O6720">
            <v>1</v>
          </cell>
          <cell r="Q6720">
            <v>6451.7</v>
          </cell>
          <cell r="R6720">
            <v>652.79999999999995</v>
          </cell>
          <cell r="S6720">
            <v>5198.2</v>
          </cell>
          <cell r="T6720">
            <v>205</v>
          </cell>
        </row>
        <row r="6721">
          <cell r="C6721" t="str">
            <v>город Пермь</v>
          </cell>
          <cell r="D6721" t="str">
            <v>г. Пермь, ул. Мильчакова, д. 19</v>
          </cell>
          <cell r="E6721" t="b">
            <v>1</v>
          </cell>
          <cell r="F6721">
            <v>1995</v>
          </cell>
          <cell r="I6721" t="str">
            <v>плоская</v>
          </cell>
          <cell r="K6721" t="str">
            <v>имеется</v>
          </cell>
          <cell r="L6721">
            <v>9</v>
          </cell>
          <cell r="M6721">
            <v>9</v>
          </cell>
          <cell r="N6721">
            <v>9</v>
          </cell>
          <cell r="O6721">
            <v>9</v>
          </cell>
          <cell r="Q6721">
            <v>23796.799999999999</v>
          </cell>
          <cell r="R6721">
            <v>20196.599999999999</v>
          </cell>
          <cell r="S6721">
            <v>17776.099999999999</v>
          </cell>
        </row>
        <row r="6722">
          <cell r="C6722" t="str">
            <v>город Пермь</v>
          </cell>
          <cell r="D6722" t="str">
            <v>г. Пермь, ул. Мильчакова, д. 23</v>
          </cell>
          <cell r="E6722" t="b">
            <v>1</v>
          </cell>
          <cell r="F6722">
            <v>1976</v>
          </cell>
          <cell r="I6722" t="str">
            <v>плоская</v>
          </cell>
          <cell r="K6722" t="str">
            <v>имеется</v>
          </cell>
          <cell r="L6722">
            <v>9</v>
          </cell>
          <cell r="M6722">
            <v>2</v>
          </cell>
          <cell r="N6722">
            <v>2</v>
          </cell>
          <cell r="O6722">
            <v>2</v>
          </cell>
          <cell r="Q6722">
            <v>6843.3</v>
          </cell>
          <cell r="R6722">
            <v>6160.5</v>
          </cell>
          <cell r="S6722">
            <v>6160.5</v>
          </cell>
          <cell r="T6722">
            <v>139</v>
          </cell>
        </row>
        <row r="6723">
          <cell r="C6723" t="str">
            <v>город Пермь</v>
          </cell>
          <cell r="D6723" t="str">
            <v>г. Пермь, ул. Мильчакова, д. 25</v>
          </cell>
          <cell r="E6723" t="b">
            <v>1</v>
          </cell>
          <cell r="F6723">
            <v>1970</v>
          </cell>
          <cell r="H6723" t="str">
            <v>Панель</v>
          </cell>
          <cell r="L6723">
            <v>5</v>
          </cell>
          <cell r="M6723">
            <v>4</v>
          </cell>
          <cell r="Q6723">
            <v>2726</v>
          </cell>
          <cell r="R6723">
            <v>1863</v>
          </cell>
          <cell r="S6723">
            <v>1863</v>
          </cell>
          <cell r="T6723">
            <v>112</v>
          </cell>
        </row>
        <row r="6724">
          <cell r="C6724" t="str">
            <v>город Пермь</v>
          </cell>
          <cell r="D6724" t="str">
            <v>г. Пермь, ул. Мильчакова, д. 27</v>
          </cell>
          <cell r="E6724" t="b">
            <v>1</v>
          </cell>
          <cell r="F6724">
            <v>1969</v>
          </cell>
          <cell r="H6724" t="str">
            <v>панели</v>
          </cell>
          <cell r="I6724" t="str">
            <v>Скатная</v>
          </cell>
          <cell r="K6724" t="str">
            <v>имеется</v>
          </cell>
          <cell r="L6724">
            <v>5</v>
          </cell>
          <cell r="M6724">
            <v>6</v>
          </cell>
          <cell r="Q6724">
            <v>4430.8</v>
          </cell>
          <cell r="R6724">
            <v>505</v>
          </cell>
          <cell r="S6724">
            <v>3069.6</v>
          </cell>
          <cell r="T6724">
            <v>186</v>
          </cell>
        </row>
        <row r="6725">
          <cell r="C6725" t="str">
            <v>город Пермь</v>
          </cell>
          <cell r="D6725" t="str">
            <v>г. Пермь, ул. Мильчакова, д. 28</v>
          </cell>
          <cell r="E6725" t="b">
            <v>1</v>
          </cell>
          <cell r="F6725">
            <v>1969</v>
          </cell>
          <cell r="H6725" t="str">
            <v>панели</v>
          </cell>
          <cell r="I6725" t="str">
            <v>плоская</v>
          </cell>
          <cell r="K6725" t="str">
            <v>имеется</v>
          </cell>
          <cell r="L6725">
            <v>5</v>
          </cell>
          <cell r="M6725">
            <v>8</v>
          </cell>
          <cell r="Q6725">
            <v>5707.1279999999997</v>
          </cell>
          <cell r="R6725">
            <v>778.9</v>
          </cell>
          <cell r="S6725">
            <v>5430</v>
          </cell>
          <cell r="T6725">
            <v>270</v>
          </cell>
        </row>
        <row r="6726">
          <cell r="C6726" t="str">
            <v>город Пермь</v>
          </cell>
          <cell r="D6726" t="str">
            <v>г. Пермь, ул. Мильчакова, д. 29</v>
          </cell>
          <cell r="E6726" t="b">
            <v>1</v>
          </cell>
          <cell r="F6726">
            <v>1969</v>
          </cell>
          <cell r="H6726" t="str">
            <v>Крупные панели</v>
          </cell>
          <cell r="L6726">
            <v>5</v>
          </cell>
          <cell r="M6726">
            <v>8</v>
          </cell>
          <cell r="Q6726">
            <v>6281.2</v>
          </cell>
          <cell r="R6726">
            <v>5678.9</v>
          </cell>
          <cell r="S6726">
            <v>5421.66</v>
          </cell>
          <cell r="T6726">
            <v>289</v>
          </cell>
        </row>
        <row r="6727">
          <cell r="C6727" t="str">
            <v>город Пермь</v>
          </cell>
          <cell r="D6727" t="str">
            <v>г. Пермь, ул. Мильчакова, д. 30</v>
          </cell>
          <cell r="E6727" t="b">
            <v>1</v>
          </cell>
          <cell r="F6727">
            <v>1969</v>
          </cell>
          <cell r="H6727" t="str">
            <v>кирпич</v>
          </cell>
          <cell r="I6727" t="str">
            <v>Скатная</v>
          </cell>
          <cell r="K6727" t="str">
            <v>не имеется</v>
          </cell>
          <cell r="L6727">
            <v>5</v>
          </cell>
          <cell r="M6727">
            <v>4</v>
          </cell>
          <cell r="Q6727">
            <v>3088.7</v>
          </cell>
          <cell r="R6727">
            <v>266</v>
          </cell>
          <cell r="S6727">
            <v>2713</v>
          </cell>
          <cell r="T6727">
            <v>135</v>
          </cell>
        </row>
        <row r="6728">
          <cell r="C6728" t="str">
            <v>город Пермь</v>
          </cell>
          <cell r="D6728" t="str">
            <v>г. Пермь, ул. Мильчакова, д. 31</v>
          </cell>
          <cell r="E6728" t="b">
            <v>1</v>
          </cell>
          <cell r="F6728">
            <v>1969</v>
          </cell>
          <cell r="H6728" t="str">
            <v>Панель</v>
          </cell>
          <cell r="L6728">
            <v>5</v>
          </cell>
          <cell r="M6728">
            <v>8</v>
          </cell>
          <cell r="Q6728">
            <v>5389.46</v>
          </cell>
          <cell r="R6728">
            <v>3954.2</v>
          </cell>
          <cell r="S6728">
            <v>3954.2</v>
          </cell>
          <cell r="T6728">
            <v>301</v>
          </cell>
        </row>
        <row r="6729">
          <cell r="C6729" t="str">
            <v>город Пермь</v>
          </cell>
          <cell r="D6729" t="str">
            <v>г. Пермь, ул. Мильчакова, д. 32</v>
          </cell>
          <cell r="E6729" t="b">
            <v>1</v>
          </cell>
          <cell r="F6729">
            <v>1969</v>
          </cell>
          <cell r="I6729" t="str">
            <v>плоская</v>
          </cell>
          <cell r="K6729" t="str">
            <v>имеется</v>
          </cell>
          <cell r="L6729">
            <v>5</v>
          </cell>
          <cell r="M6729">
            <v>4</v>
          </cell>
          <cell r="Q6729">
            <v>3068.2</v>
          </cell>
          <cell r="R6729">
            <v>2674.5</v>
          </cell>
          <cell r="S6729">
            <v>1804.7</v>
          </cell>
          <cell r="T6729">
            <v>139</v>
          </cell>
        </row>
        <row r="6730">
          <cell r="C6730" t="str">
            <v>город Пермь</v>
          </cell>
          <cell r="D6730" t="str">
            <v>г. Пермь, ул. Мильчакова, д. 33</v>
          </cell>
          <cell r="E6730" t="b">
            <v>1</v>
          </cell>
          <cell r="F6730">
            <v>1986</v>
          </cell>
          <cell r="H6730" t="str">
            <v>панель</v>
          </cell>
          <cell r="I6730" t="str">
            <v>плоская</v>
          </cell>
          <cell r="J6730" t="str">
            <v>ГАЗ</v>
          </cell>
          <cell r="K6730" t="str">
            <v>имеется</v>
          </cell>
          <cell r="L6730">
            <v>9</v>
          </cell>
          <cell r="M6730">
            <v>2</v>
          </cell>
          <cell r="N6730">
            <v>2</v>
          </cell>
          <cell r="O6730">
            <v>2</v>
          </cell>
          <cell r="Q6730">
            <v>3805.6</v>
          </cell>
          <cell r="R6730">
            <v>451.3</v>
          </cell>
          <cell r="S6730">
            <v>2344.6999999999998</v>
          </cell>
          <cell r="T6730">
            <v>128</v>
          </cell>
        </row>
        <row r="6731">
          <cell r="C6731" t="str">
            <v>город Пермь</v>
          </cell>
          <cell r="D6731" t="str">
            <v>г. Пермь, ул. Мильчакова, д. 34</v>
          </cell>
          <cell r="E6731" t="b">
            <v>1</v>
          </cell>
          <cell r="F6731">
            <v>1969</v>
          </cell>
          <cell r="H6731" t="str">
            <v>кирпич</v>
          </cell>
          <cell r="I6731" t="str">
            <v>плоская</v>
          </cell>
          <cell r="K6731" t="str">
            <v>не имеется</v>
          </cell>
          <cell r="L6731">
            <v>5</v>
          </cell>
          <cell r="M6731">
            <v>4</v>
          </cell>
          <cell r="Q6731">
            <v>2627.6</v>
          </cell>
          <cell r="R6731">
            <v>1840.3</v>
          </cell>
          <cell r="S6731">
            <v>1840.3</v>
          </cell>
          <cell r="T6731">
            <v>225</v>
          </cell>
        </row>
        <row r="6732">
          <cell r="C6732" t="str">
            <v>город Пермь</v>
          </cell>
          <cell r="D6732" t="str">
            <v>г. Пермь, ул. Мильчакова, д. 37</v>
          </cell>
          <cell r="E6732" t="b">
            <v>1</v>
          </cell>
          <cell r="F6732">
            <v>1970</v>
          </cell>
          <cell r="H6732" t="str">
            <v>Кирпич</v>
          </cell>
          <cell r="L6732">
            <v>16</v>
          </cell>
          <cell r="M6732">
            <v>1</v>
          </cell>
          <cell r="N6732">
            <v>2</v>
          </cell>
          <cell r="O6732">
            <v>1</v>
          </cell>
          <cell r="P6732">
            <v>1</v>
          </cell>
          <cell r="Q6732">
            <v>5335.9</v>
          </cell>
          <cell r="R6732">
            <v>5335.9</v>
          </cell>
          <cell r="S6732">
            <v>3218</v>
          </cell>
          <cell r="T6732">
            <v>140</v>
          </cell>
        </row>
        <row r="6733">
          <cell r="C6733" t="str">
            <v>город Пермь</v>
          </cell>
          <cell r="D6733" t="str">
            <v>г. Пермь, ул. Мильчакова, д. 28А</v>
          </cell>
          <cell r="E6733" t="b">
            <v>1</v>
          </cell>
          <cell r="F6733">
            <v>2010</v>
          </cell>
          <cell r="I6733" t="str">
            <v>плоская</v>
          </cell>
          <cell r="K6733" t="str">
            <v>имеется</v>
          </cell>
          <cell r="L6733">
            <v>5</v>
          </cell>
          <cell r="M6733">
            <v>4</v>
          </cell>
          <cell r="Q6733">
            <v>3068.2</v>
          </cell>
          <cell r="R6733">
            <v>2674.5</v>
          </cell>
          <cell r="S6733">
            <v>1804.7</v>
          </cell>
          <cell r="T6733">
            <v>139</v>
          </cell>
        </row>
        <row r="6734">
          <cell r="C6734" t="str">
            <v>город Пермь</v>
          </cell>
          <cell r="D6734" t="str">
            <v>г. Пермь, ул. Мильчакова, д. 30А</v>
          </cell>
          <cell r="E6734" t="b">
            <v>1</v>
          </cell>
          <cell r="F6734">
            <v>1998</v>
          </cell>
          <cell r="H6734" t="str">
            <v>панель</v>
          </cell>
          <cell r="I6734" t="str">
            <v>плоская</v>
          </cell>
          <cell r="J6734" t="str">
            <v>ГАЗ</v>
          </cell>
          <cell r="K6734" t="str">
            <v>не имеется</v>
          </cell>
          <cell r="L6734">
            <v>16</v>
          </cell>
          <cell r="M6734">
            <v>2</v>
          </cell>
          <cell r="N6734">
            <v>2</v>
          </cell>
          <cell r="O6734">
            <v>2</v>
          </cell>
          <cell r="Q6734">
            <v>13215.5</v>
          </cell>
          <cell r="R6734">
            <v>2812.5</v>
          </cell>
          <cell r="S6734">
            <v>10403</v>
          </cell>
          <cell r="T6734">
            <v>365</v>
          </cell>
        </row>
        <row r="6735">
          <cell r="C6735" t="str">
            <v>город Пермь</v>
          </cell>
          <cell r="D6735" t="str">
            <v>г. Пермь, ул. Мира, д. 3</v>
          </cell>
          <cell r="E6735" t="b">
            <v>1</v>
          </cell>
          <cell r="F6735">
            <v>1963</v>
          </cell>
          <cell r="H6735" t="str">
            <v>Кирпич</v>
          </cell>
          <cell r="L6735">
            <v>5</v>
          </cell>
          <cell r="M6735">
            <v>4</v>
          </cell>
          <cell r="Q6735">
            <v>3112.8</v>
          </cell>
          <cell r="R6735">
            <v>2944.1</v>
          </cell>
          <cell r="S6735">
            <v>2944.1</v>
          </cell>
          <cell r="T6735">
            <v>142</v>
          </cell>
        </row>
        <row r="6736">
          <cell r="C6736" t="str">
            <v>город Пермь</v>
          </cell>
          <cell r="D6736" t="str">
            <v>г. Пермь, ул. Мира, д. 5</v>
          </cell>
          <cell r="E6736" t="b">
            <v>1</v>
          </cell>
          <cell r="F6736">
            <v>1964</v>
          </cell>
          <cell r="H6736" t="str">
            <v>Кирпич</v>
          </cell>
          <cell r="L6736">
            <v>5</v>
          </cell>
          <cell r="M6736">
            <v>4</v>
          </cell>
          <cell r="Q6736">
            <v>3207.7</v>
          </cell>
          <cell r="R6736">
            <v>2906.1</v>
          </cell>
          <cell r="S6736">
            <v>2819.7</v>
          </cell>
          <cell r="T6736">
            <v>144</v>
          </cell>
        </row>
        <row r="6737">
          <cell r="C6737" t="str">
            <v>город Пермь</v>
          </cell>
          <cell r="D6737" t="str">
            <v>г. Пермь, ул. Мира, д. 6</v>
          </cell>
          <cell r="E6737" t="b">
            <v>1</v>
          </cell>
          <cell r="F6737">
            <v>1965</v>
          </cell>
          <cell r="H6737" t="str">
            <v>кирпич</v>
          </cell>
          <cell r="L6737">
            <v>5</v>
          </cell>
          <cell r="M6737">
            <v>4</v>
          </cell>
          <cell r="Q6737">
            <v>2712.9</v>
          </cell>
          <cell r="R6737">
            <v>2712.8</v>
          </cell>
          <cell r="S6737">
            <v>2628.8</v>
          </cell>
          <cell r="T6737">
            <v>146</v>
          </cell>
        </row>
        <row r="6738">
          <cell r="C6738" t="str">
            <v>город Пермь</v>
          </cell>
          <cell r="D6738" t="str">
            <v>г. Пермь, ул. Мира, д. 7</v>
          </cell>
          <cell r="E6738" t="b">
            <v>1</v>
          </cell>
          <cell r="F6738">
            <v>1966</v>
          </cell>
          <cell r="H6738" t="str">
            <v>Кирпич</v>
          </cell>
          <cell r="L6738">
            <v>5</v>
          </cell>
          <cell r="M6738">
            <v>4</v>
          </cell>
          <cell r="Q6738">
            <v>3876.6</v>
          </cell>
          <cell r="R6738">
            <v>3876.6</v>
          </cell>
          <cell r="S6738">
            <v>2601.1</v>
          </cell>
          <cell r="T6738">
            <v>115</v>
          </cell>
        </row>
        <row r="6739">
          <cell r="C6739" t="str">
            <v>город Пермь</v>
          </cell>
          <cell r="D6739" t="str">
            <v>г. Пермь, ул. Мира, д. 8</v>
          </cell>
          <cell r="E6739" t="b">
            <v>1</v>
          </cell>
          <cell r="F6739">
            <v>1967</v>
          </cell>
          <cell r="H6739" t="str">
            <v>кирпич</v>
          </cell>
          <cell r="I6739" t="str">
            <v>плоская</v>
          </cell>
          <cell r="K6739" t="str">
            <v>имеется</v>
          </cell>
          <cell r="L6739">
            <v>5</v>
          </cell>
          <cell r="M6739">
            <v>4</v>
          </cell>
          <cell r="Q6739">
            <v>2712.9</v>
          </cell>
          <cell r="R6739">
            <v>2631.4</v>
          </cell>
          <cell r="S6739">
            <v>2368.2600000000002</v>
          </cell>
        </row>
        <row r="6740">
          <cell r="C6740" t="str">
            <v>город Пермь</v>
          </cell>
          <cell r="D6740" t="str">
            <v>г. Пермь, ул. Мира, д. 9</v>
          </cell>
          <cell r="E6740" t="b">
            <v>1</v>
          </cell>
          <cell r="F6740">
            <v>1966</v>
          </cell>
          <cell r="I6740" t="str">
            <v>скатная</v>
          </cell>
          <cell r="K6740" t="str">
            <v>не имеется</v>
          </cell>
          <cell r="L6740">
            <v>5</v>
          </cell>
          <cell r="M6740">
            <v>4</v>
          </cell>
          <cell r="Q6740">
            <v>2677.2</v>
          </cell>
          <cell r="R6740">
            <v>2283.3000000000002</v>
          </cell>
          <cell r="S6740">
            <v>344.7</v>
          </cell>
          <cell r="T6740">
            <v>107</v>
          </cell>
        </row>
        <row r="6741">
          <cell r="C6741" t="str">
            <v>город Пермь</v>
          </cell>
          <cell r="D6741" t="str">
            <v>г. Пермь, ул. Мира, д. 10</v>
          </cell>
          <cell r="E6741" t="b">
            <v>1</v>
          </cell>
          <cell r="F6741">
            <v>1966</v>
          </cell>
          <cell r="H6741" t="str">
            <v>Кирпич</v>
          </cell>
          <cell r="L6741">
            <v>5</v>
          </cell>
          <cell r="M6741">
            <v>2</v>
          </cell>
          <cell r="Q6741">
            <v>1632.1</v>
          </cell>
          <cell r="R6741">
            <v>1469.6000000000001</v>
          </cell>
          <cell r="S6741">
            <v>1353.7</v>
          </cell>
          <cell r="T6741">
            <v>72</v>
          </cell>
        </row>
        <row r="6742">
          <cell r="C6742" t="str">
            <v>город Пермь</v>
          </cell>
          <cell r="D6742" t="str">
            <v>г. Пермь, ул. Мира, д. 11</v>
          </cell>
          <cell r="E6742" t="b">
            <v>1</v>
          </cell>
          <cell r="F6742">
            <v>2006</v>
          </cell>
          <cell r="H6742" t="str">
            <v>кирпич</v>
          </cell>
          <cell r="I6742" t="str">
            <v>плоская</v>
          </cell>
          <cell r="J6742" t="str">
            <v>ГАЗ</v>
          </cell>
          <cell r="K6742" t="str">
            <v>имеется</v>
          </cell>
          <cell r="L6742">
            <v>17</v>
          </cell>
          <cell r="M6742">
            <v>6</v>
          </cell>
          <cell r="N6742">
            <v>12</v>
          </cell>
          <cell r="O6742">
            <v>6</v>
          </cell>
          <cell r="P6742">
            <v>6</v>
          </cell>
          <cell r="Q6742">
            <v>34335.199999999997</v>
          </cell>
          <cell r="R6742">
            <v>2884.8</v>
          </cell>
          <cell r="S6742">
            <v>23748.7</v>
          </cell>
          <cell r="T6742">
            <v>540</v>
          </cell>
        </row>
        <row r="6743">
          <cell r="C6743" t="str">
            <v>город Пермь</v>
          </cell>
          <cell r="D6743" t="str">
            <v>г. Пермь, ул. Мира, д. 12</v>
          </cell>
          <cell r="E6743" t="b">
            <v>1</v>
          </cell>
          <cell r="F6743">
            <v>1966</v>
          </cell>
          <cell r="H6743" t="str">
            <v>Кирпич</v>
          </cell>
          <cell r="L6743">
            <v>5</v>
          </cell>
          <cell r="M6743">
            <v>4</v>
          </cell>
          <cell r="Q6743">
            <v>3522.7</v>
          </cell>
          <cell r="R6743">
            <v>3299.2000000000003</v>
          </cell>
          <cell r="S6743">
            <v>2580.8000000000002</v>
          </cell>
          <cell r="T6743">
            <v>123</v>
          </cell>
        </row>
        <row r="6744">
          <cell r="C6744" t="str">
            <v>город Пермь</v>
          </cell>
          <cell r="D6744" t="str">
            <v>г. Пермь, ул. Мира, д. 14</v>
          </cell>
          <cell r="E6744" t="b">
            <v>1</v>
          </cell>
          <cell r="F6744">
            <v>1965</v>
          </cell>
          <cell r="H6744" t="str">
            <v>кирпич</v>
          </cell>
          <cell r="L6744">
            <v>5</v>
          </cell>
          <cell r="M6744">
            <v>4</v>
          </cell>
          <cell r="Q6744">
            <v>3213.3</v>
          </cell>
          <cell r="R6744">
            <v>2100.2000000000003</v>
          </cell>
          <cell r="S6744">
            <v>2079.8000000000002</v>
          </cell>
          <cell r="T6744">
            <v>150</v>
          </cell>
        </row>
        <row r="6745">
          <cell r="C6745" t="str">
            <v>город Пермь</v>
          </cell>
          <cell r="D6745" t="str">
            <v>г. Пермь, ул. Мира, д. 16</v>
          </cell>
          <cell r="E6745" t="b">
            <v>1</v>
          </cell>
          <cell r="F6745">
            <v>1965</v>
          </cell>
          <cell r="I6745" t="str">
            <v>скатная</v>
          </cell>
          <cell r="K6745" t="str">
            <v>не имеется</v>
          </cell>
          <cell r="L6745">
            <v>5</v>
          </cell>
          <cell r="M6745">
            <v>4</v>
          </cell>
          <cell r="Q6745">
            <v>3182.5</v>
          </cell>
          <cell r="R6745">
            <v>2074.1999999999998</v>
          </cell>
          <cell r="S6745">
            <v>312.7</v>
          </cell>
          <cell r="T6745">
            <v>151</v>
          </cell>
        </row>
        <row r="6746">
          <cell r="C6746" t="str">
            <v>город Пермь</v>
          </cell>
          <cell r="D6746" t="str">
            <v>г. Пермь, ул. Мира, д. 18</v>
          </cell>
          <cell r="E6746" t="b">
            <v>1</v>
          </cell>
          <cell r="F6746">
            <v>1964</v>
          </cell>
          <cell r="H6746" t="str">
            <v>Кирпич</v>
          </cell>
          <cell r="L6746">
            <v>5</v>
          </cell>
          <cell r="M6746">
            <v>4</v>
          </cell>
          <cell r="Q6746">
            <v>3214.8</v>
          </cell>
          <cell r="R6746">
            <v>3156.56</v>
          </cell>
          <cell r="S6746">
            <v>2634.16</v>
          </cell>
          <cell r="T6746">
            <v>130</v>
          </cell>
        </row>
        <row r="6747">
          <cell r="C6747" t="str">
            <v>город Пермь</v>
          </cell>
          <cell r="D6747" t="str">
            <v>г. Пермь, ул. Мира, д. 20</v>
          </cell>
          <cell r="E6747" t="b">
            <v>1</v>
          </cell>
          <cell r="F6747">
            <v>1963</v>
          </cell>
          <cell r="H6747" t="str">
            <v>Кирпич</v>
          </cell>
          <cell r="L6747">
            <v>5</v>
          </cell>
          <cell r="M6747">
            <v>4</v>
          </cell>
          <cell r="Q6747">
            <v>3804.1</v>
          </cell>
          <cell r="R6747">
            <v>2556.1</v>
          </cell>
          <cell r="S6747">
            <v>2556.1</v>
          </cell>
          <cell r="T6747">
            <v>135</v>
          </cell>
        </row>
        <row r="6748">
          <cell r="C6748" t="str">
            <v>город Пермь</v>
          </cell>
          <cell r="D6748" t="str">
            <v>г. Пермь, ул. Мира, д. 22</v>
          </cell>
          <cell r="E6748" t="b">
            <v>1</v>
          </cell>
          <cell r="F6748">
            <v>1978</v>
          </cell>
          <cell r="H6748" t="str">
            <v>Панель</v>
          </cell>
          <cell r="L6748">
            <v>5</v>
          </cell>
          <cell r="M6748">
            <v>8</v>
          </cell>
          <cell r="Q6748">
            <v>6512.1</v>
          </cell>
          <cell r="R6748">
            <v>5823.3</v>
          </cell>
          <cell r="S6748">
            <v>5823.3</v>
          </cell>
          <cell r="T6748">
            <v>303</v>
          </cell>
        </row>
        <row r="6749">
          <cell r="C6749" t="str">
            <v>город Пермь</v>
          </cell>
          <cell r="D6749" t="str">
            <v>г. Пермь, ул. Мира, д. 25</v>
          </cell>
          <cell r="E6749" t="b">
            <v>1</v>
          </cell>
          <cell r="F6749">
            <v>2012</v>
          </cell>
          <cell r="I6749" t="str">
            <v>плоская</v>
          </cell>
          <cell r="K6749" t="str">
            <v>не имеется</v>
          </cell>
          <cell r="L6749">
            <v>17</v>
          </cell>
          <cell r="M6749">
            <v>2</v>
          </cell>
          <cell r="N6749">
            <v>4</v>
          </cell>
          <cell r="O6749">
            <v>2</v>
          </cell>
          <cell r="P6749">
            <v>2</v>
          </cell>
          <cell r="Q6749">
            <v>13475.4</v>
          </cell>
          <cell r="R6749">
            <v>9363.1</v>
          </cell>
          <cell r="S6749">
            <v>695.8</v>
          </cell>
          <cell r="T6749">
            <v>370</v>
          </cell>
        </row>
        <row r="6750">
          <cell r="C6750" t="str">
            <v>город Пермь</v>
          </cell>
          <cell r="D6750" t="str">
            <v>г. Пермь, ул. Мира, д. 26</v>
          </cell>
          <cell r="E6750" t="b">
            <v>1</v>
          </cell>
          <cell r="F6750">
            <v>1978</v>
          </cell>
          <cell r="I6750" t="str">
            <v>плоская</v>
          </cell>
          <cell r="K6750" t="str">
            <v>не имеется</v>
          </cell>
          <cell r="L6750">
            <v>5</v>
          </cell>
          <cell r="M6750">
            <v>3</v>
          </cell>
          <cell r="Q6750">
            <v>4422.5</v>
          </cell>
          <cell r="R6750">
            <v>3080.5</v>
          </cell>
          <cell r="S6750">
            <v>1342</v>
          </cell>
          <cell r="T6750">
            <v>196</v>
          </cell>
        </row>
        <row r="6751">
          <cell r="C6751" t="str">
            <v>город Пермь</v>
          </cell>
          <cell r="D6751" t="str">
            <v>г. Пермь, ул. Мира, д. 27</v>
          </cell>
          <cell r="E6751" t="b">
            <v>1</v>
          </cell>
          <cell r="F6751">
            <v>1994</v>
          </cell>
          <cell r="I6751" t="str">
            <v>плоская</v>
          </cell>
          <cell r="K6751" t="str">
            <v>не имеется</v>
          </cell>
          <cell r="L6751">
            <v>16</v>
          </cell>
          <cell r="M6751">
            <v>1</v>
          </cell>
          <cell r="N6751">
            <v>2</v>
          </cell>
          <cell r="O6751">
            <v>1</v>
          </cell>
          <cell r="P6751">
            <v>1</v>
          </cell>
          <cell r="Q6751">
            <v>6742.1</v>
          </cell>
          <cell r="R6751">
            <v>5651.6</v>
          </cell>
          <cell r="S6751">
            <v>1090.5</v>
          </cell>
          <cell r="T6751">
            <v>148</v>
          </cell>
        </row>
        <row r="6752">
          <cell r="C6752" t="str">
            <v>город Пермь</v>
          </cell>
          <cell r="D6752" t="str">
            <v>г. Пермь, ул. Мира, д. 29</v>
          </cell>
          <cell r="E6752" t="b">
            <v>1</v>
          </cell>
          <cell r="F6752">
            <v>1994</v>
          </cell>
          <cell r="I6752" t="str">
            <v>плоская</v>
          </cell>
          <cell r="K6752" t="str">
            <v>не имеется</v>
          </cell>
          <cell r="L6752">
            <v>16</v>
          </cell>
          <cell r="M6752">
            <v>1</v>
          </cell>
          <cell r="N6752">
            <v>2</v>
          </cell>
          <cell r="O6752">
            <v>1</v>
          </cell>
          <cell r="P6752">
            <v>1</v>
          </cell>
          <cell r="Q6752">
            <v>6685.4</v>
          </cell>
          <cell r="R6752">
            <v>5637.2</v>
          </cell>
          <cell r="S6752">
            <v>1048.2</v>
          </cell>
          <cell r="T6752">
            <v>209</v>
          </cell>
        </row>
        <row r="6753">
          <cell r="C6753" t="str">
            <v>город Пермь</v>
          </cell>
          <cell r="D6753" t="str">
            <v>г. Пермь, ул. Мира, д. 30</v>
          </cell>
          <cell r="E6753" t="b">
            <v>1</v>
          </cell>
          <cell r="F6753">
            <v>1963</v>
          </cell>
          <cell r="H6753" t="str">
            <v>Кирпич</v>
          </cell>
          <cell r="L6753">
            <v>5</v>
          </cell>
          <cell r="M6753">
            <v>3</v>
          </cell>
          <cell r="Q6753">
            <v>5551.1</v>
          </cell>
          <cell r="R6753">
            <v>5413.98</v>
          </cell>
          <cell r="S6753">
            <v>4696.9799999999996</v>
          </cell>
          <cell r="T6753">
            <v>370</v>
          </cell>
        </row>
        <row r="6754">
          <cell r="C6754" t="str">
            <v>город Пермь</v>
          </cell>
          <cell r="D6754" t="str">
            <v>г. Пермь, ул. Мира, д. 31</v>
          </cell>
          <cell r="E6754" t="b">
            <v>1</v>
          </cell>
          <cell r="F6754">
            <v>1994</v>
          </cell>
          <cell r="I6754" t="str">
            <v>плоская</v>
          </cell>
          <cell r="K6754" t="str">
            <v>не имеется</v>
          </cell>
          <cell r="L6754">
            <v>16</v>
          </cell>
          <cell r="M6754">
            <v>1</v>
          </cell>
          <cell r="N6754">
            <v>2</v>
          </cell>
          <cell r="O6754">
            <v>1</v>
          </cell>
          <cell r="P6754">
            <v>1</v>
          </cell>
          <cell r="Q6754">
            <v>6587.5</v>
          </cell>
          <cell r="R6754">
            <v>5519.3</v>
          </cell>
          <cell r="S6754">
            <v>1068.2</v>
          </cell>
          <cell r="T6754">
            <v>217</v>
          </cell>
        </row>
        <row r="6755">
          <cell r="C6755" t="str">
            <v>город Пермь</v>
          </cell>
          <cell r="D6755" t="str">
            <v>г. Пермь, ул. Мира, д. 33</v>
          </cell>
          <cell r="E6755" t="b">
            <v>1</v>
          </cell>
          <cell r="F6755">
            <v>1993</v>
          </cell>
          <cell r="I6755" t="str">
            <v>плоская</v>
          </cell>
          <cell r="K6755" t="str">
            <v>не имеется</v>
          </cell>
          <cell r="L6755">
            <v>16</v>
          </cell>
          <cell r="M6755">
            <v>1</v>
          </cell>
          <cell r="N6755">
            <v>2</v>
          </cell>
          <cell r="O6755">
            <v>1</v>
          </cell>
          <cell r="P6755">
            <v>1</v>
          </cell>
          <cell r="Q6755">
            <v>6800.4</v>
          </cell>
          <cell r="R6755">
            <v>5750.6</v>
          </cell>
          <cell r="S6755">
            <v>1049.8</v>
          </cell>
          <cell r="T6755">
            <v>210</v>
          </cell>
        </row>
        <row r="6756">
          <cell r="C6756" t="str">
            <v>город Пермь</v>
          </cell>
          <cell r="D6756" t="str">
            <v>г. Пермь, ул. Мира, д. 35</v>
          </cell>
          <cell r="E6756" t="b">
            <v>1</v>
          </cell>
          <cell r="F6756">
            <v>1993</v>
          </cell>
          <cell r="I6756" t="str">
            <v>плоская</v>
          </cell>
          <cell r="K6756" t="str">
            <v>не имеется</v>
          </cell>
          <cell r="L6756">
            <v>16</v>
          </cell>
          <cell r="M6756">
            <v>1</v>
          </cell>
          <cell r="N6756">
            <v>2</v>
          </cell>
          <cell r="O6756">
            <v>1</v>
          </cell>
          <cell r="P6756">
            <v>1</v>
          </cell>
          <cell r="Q6756">
            <v>6659.3</v>
          </cell>
          <cell r="R6756">
            <v>5634.8</v>
          </cell>
          <cell r="S6756">
            <v>1024.5</v>
          </cell>
          <cell r="T6756">
            <v>243</v>
          </cell>
        </row>
        <row r="6757">
          <cell r="C6757" t="str">
            <v>город Пермь</v>
          </cell>
          <cell r="D6757" t="str">
            <v>г. Пермь, ул. Мира, д. 45</v>
          </cell>
          <cell r="E6757" t="b">
            <v>1</v>
          </cell>
          <cell r="F6757">
            <v>2005</v>
          </cell>
          <cell r="I6757" t="str">
            <v>плоская</v>
          </cell>
          <cell r="L6757">
            <v>20</v>
          </cell>
          <cell r="M6757">
            <v>1</v>
          </cell>
          <cell r="N6757">
            <v>2</v>
          </cell>
          <cell r="O6757">
            <v>1</v>
          </cell>
          <cell r="P6757">
            <v>1</v>
          </cell>
          <cell r="Q6757">
            <v>10053.200000000001</v>
          </cell>
          <cell r="R6757">
            <v>7314.2</v>
          </cell>
          <cell r="S6757">
            <v>2160.4</v>
          </cell>
          <cell r="T6757">
            <v>171</v>
          </cell>
        </row>
        <row r="6758">
          <cell r="C6758" t="str">
            <v>город Пермь</v>
          </cell>
          <cell r="D6758" t="str">
            <v>г. Пермь, ул. Мира, д. 47</v>
          </cell>
          <cell r="E6758" t="b">
            <v>1</v>
          </cell>
          <cell r="F6758">
            <v>1962</v>
          </cell>
          <cell r="H6758" t="str">
            <v>Кирпич</v>
          </cell>
          <cell r="L6758">
            <v>5</v>
          </cell>
          <cell r="M6758">
            <v>4</v>
          </cell>
          <cell r="Q6758">
            <v>7759</v>
          </cell>
          <cell r="R6758">
            <v>3879.5</v>
          </cell>
          <cell r="S6758">
            <v>3236.1</v>
          </cell>
          <cell r="T6758">
            <v>124</v>
          </cell>
        </row>
        <row r="6759">
          <cell r="C6759" t="str">
            <v>город Пермь</v>
          </cell>
          <cell r="D6759" t="str">
            <v>г. Пермь, ул. Мира, д. 49</v>
          </cell>
          <cell r="E6759" t="b">
            <v>1</v>
          </cell>
          <cell r="F6759">
            <v>1961</v>
          </cell>
          <cell r="H6759" t="str">
            <v>Кирпич</v>
          </cell>
          <cell r="L6759">
            <v>5</v>
          </cell>
          <cell r="M6759">
            <v>4</v>
          </cell>
          <cell r="Q6759">
            <v>8784</v>
          </cell>
          <cell r="R6759">
            <v>3777.8999999999996</v>
          </cell>
          <cell r="S6759">
            <v>3777.9</v>
          </cell>
          <cell r="T6759">
            <v>98</v>
          </cell>
        </row>
        <row r="6760">
          <cell r="C6760" t="str">
            <v>город Пермь</v>
          </cell>
          <cell r="D6760" t="str">
            <v>г. Пермь, ул. Мира, д. 51</v>
          </cell>
          <cell r="E6760" t="b">
            <v>1</v>
          </cell>
          <cell r="F6760">
            <v>1961</v>
          </cell>
          <cell r="H6760" t="str">
            <v>Кирпич</v>
          </cell>
          <cell r="L6760">
            <v>5</v>
          </cell>
          <cell r="M6760">
            <v>4</v>
          </cell>
          <cell r="Q6760">
            <v>8883</v>
          </cell>
          <cell r="R6760">
            <v>3814.3</v>
          </cell>
          <cell r="S6760">
            <v>3814.3</v>
          </cell>
          <cell r="T6760">
            <v>122</v>
          </cell>
        </row>
        <row r="6761">
          <cell r="C6761" t="str">
            <v>город Пермь</v>
          </cell>
          <cell r="D6761" t="str">
            <v>г. Пермь, ул. Мира, д. 53</v>
          </cell>
          <cell r="E6761" t="b">
            <v>1</v>
          </cell>
          <cell r="F6761">
            <v>1960</v>
          </cell>
          <cell r="H6761" t="str">
            <v>Кирпич</v>
          </cell>
          <cell r="L6761">
            <v>5</v>
          </cell>
          <cell r="M6761">
            <v>3</v>
          </cell>
          <cell r="Q6761">
            <v>3497.1</v>
          </cell>
          <cell r="R6761">
            <v>3225.2000000000003</v>
          </cell>
          <cell r="S6761">
            <v>2636.8</v>
          </cell>
          <cell r="T6761">
            <v>145</v>
          </cell>
        </row>
        <row r="6762">
          <cell r="C6762" t="str">
            <v>город Пермь</v>
          </cell>
          <cell r="D6762" t="str">
            <v>г. Пермь, ул. Мира, д. 55</v>
          </cell>
          <cell r="E6762" t="b">
            <v>1</v>
          </cell>
          <cell r="F6762">
            <v>1959</v>
          </cell>
          <cell r="H6762" t="str">
            <v>Кирпич</v>
          </cell>
          <cell r="L6762">
            <v>4</v>
          </cell>
          <cell r="M6762">
            <v>4</v>
          </cell>
          <cell r="Q6762">
            <v>2874.4</v>
          </cell>
          <cell r="R6762">
            <v>2823.9</v>
          </cell>
          <cell r="S6762">
            <v>2770.25</v>
          </cell>
          <cell r="T6762">
            <v>80</v>
          </cell>
        </row>
        <row r="6763">
          <cell r="C6763" t="str">
            <v>город Пермь</v>
          </cell>
          <cell r="D6763" t="str">
            <v>г. Пермь, ул. Мира, д. 57</v>
          </cell>
          <cell r="E6763" t="b">
            <v>1</v>
          </cell>
          <cell r="F6763">
            <v>1958</v>
          </cell>
          <cell r="H6763" t="str">
            <v>Кирпич</v>
          </cell>
          <cell r="L6763">
            <v>4</v>
          </cell>
          <cell r="M6763">
            <v>4</v>
          </cell>
          <cell r="Q6763">
            <v>2994.5</v>
          </cell>
          <cell r="R6763">
            <v>2452.9</v>
          </cell>
          <cell r="S6763">
            <v>2452.9</v>
          </cell>
          <cell r="T6763">
            <v>76</v>
          </cell>
        </row>
        <row r="6764">
          <cell r="C6764" t="str">
            <v>город Пермь</v>
          </cell>
          <cell r="D6764" t="str">
            <v>г. Пермь, ул. Мира, д. 59</v>
          </cell>
          <cell r="E6764" t="b">
            <v>1</v>
          </cell>
          <cell r="F6764">
            <v>1958</v>
          </cell>
          <cell r="H6764" t="str">
            <v>Кирпич</v>
          </cell>
          <cell r="L6764">
            <v>4</v>
          </cell>
          <cell r="M6764">
            <v>4</v>
          </cell>
          <cell r="Q6764">
            <v>2877.2</v>
          </cell>
          <cell r="R6764">
            <v>2877.2</v>
          </cell>
          <cell r="S6764">
            <v>2877.2</v>
          </cell>
          <cell r="T6764">
            <v>88</v>
          </cell>
        </row>
        <row r="6765">
          <cell r="C6765" t="str">
            <v>город Пермь</v>
          </cell>
          <cell r="D6765" t="str">
            <v>г. Пермь, ул. Мира, д. 61</v>
          </cell>
          <cell r="E6765" t="b">
            <v>1</v>
          </cell>
          <cell r="F6765">
            <v>1958</v>
          </cell>
          <cell r="H6765" t="str">
            <v>Кирпич</v>
          </cell>
          <cell r="L6765">
            <v>4</v>
          </cell>
          <cell r="M6765">
            <v>4</v>
          </cell>
          <cell r="Q6765">
            <v>3532.3</v>
          </cell>
          <cell r="R6765">
            <v>3130.8</v>
          </cell>
          <cell r="S6765">
            <v>2497.4</v>
          </cell>
          <cell r="T6765">
            <v>78</v>
          </cell>
        </row>
        <row r="6766">
          <cell r="C6766" t="str">
            <v>город Пермь</v>
          </cell>
          <cell r="D6766" t="str">
            <v>г. Пермь, ул. Мира, д. 63</v>
          </cell>
          <cell r="E6766" t="b">
            <v>1</v>
          </cell>
          <cell r="F6766">
            <v>1958</v>
          </cell>
          <cell r="H6766" t="str">
            <v>Кирпич</v>
          </cell>
          <cell r="L6766">
            <v>4</v>
          </cell>
          <cell r="M6766">
            <v>4</v>
          </cell>
          <cell r="Q6766">
            <v>2921.1</v>
          </cell>
          <cell r="R6766">
            <v>2482</v>
          </cell>
          <cell r="S6766">
            <v>2387.6799999999998</v>
          </cell>
          <cell r="T6766">
            <v>97</v>
          </cell>
        </row>
        <row r="6767">
          <cell r="C6767" t="str">
            <v>город Пермь</v>
          </cell>
          <cell r="D6767" t="str">
            <v>г. Пермь, ул. Мира, д. 64</v>
          </cell>
          <cell r="E6767" t="b">
            <v>1</v>
          </cell>
          <cell r="F6767">
            <v>1964</v>
          </cell>
          <cell r="H6767" t="str">
            <v>Кирпич</v>
          </cell>
          <cell r="L6767">
            <v>5</v>
          </cell>
          <cell r="M6767">
            <v>4</v>
          </cell>
          <cell r="Q6767">
            <v>2592.1999999999998</v>
          </cell>
          <cell r="R6767">
            <v>2592.1999999999998</v>
          </cell>
          <cell r="S6767">
            <v>2592.1999999999998</v>
          </cell>
          <cell r="T6767">
            <v>98</v>
          </cell>
        </row>
        <row r="6768">
          <cell r="C6768" t="str">
            <v>город Пермь</v>
          </cell>
          <cell r="D6768" t="str">
            <v>г. Пермь, ул. Мира, д. 65</v>
          </cell>
          <cell r="E6768" t="b">
            <v>1</v>
          </cell>
          <cell r="F6768">
            <v>1957</v>
          </cell>
          <cell r="H6768" t="str">
            <v>Кирпич</v>
          </cell>
          <cell r="L6768">
            <v>4</v>
          </cell>
          <cell r="M6768">
            <v>5</v>
          </cell>
          <cell r="Q6768">
            <v>5865.2</v>
          </cell>
          <cell r="R6768">
            <v>5537.1</v>
          </cell>
          <cell r="S6768">
            <v>5509.41</v>
          </cell>
          <cell r="T6768">
            <v>141</v>
          </cell>
        </row>
        <row r="6769">
          <cell r="C6769" t="str">
            <v>город Пермь</v>
          </cell>
          <cell r="D6769" t="str">
            <v>г. Пермь, ул. Мира, д. 66</v>
          </cell>
          <cell r="E6769" t="b">
            <v>1</v>
          </cell>
          <cell r="F6769">
            <v>1964</v>
          </cell>
          <cell r="H6769" t="str">
            <v>Панель</v>
          </cell>
          <cell r="L6769">
            <v>5</v>
          </cell>
          <cell r="M6769">
            <v>4</v>
          </cell>
          <cell r="Q6769">
            <v>3330.2</v>
          </cell>
          <cell r="R6769">
            <v>2915.7999999999997</v>
          </cell>
          <cell r="S6769">
            <v>2627.6</v>
          </cell>
          <cell r="T6769">
            <v>132</v>
          </cell>
        </row>
        <row r="6770">
          <cell r="C6770" t="str">
            <v>город Пермь</v>
          </cell>
          <cell r="D6770" t="str">
            <v>г. Пермь, ул. Мира, д. 67</v>
          </cell>
          <cell r="E6770" t="b">
            <v>1</v>
          </cell>
          <cell r="F6770">
            <v>1957</v>
          </cell>
          <cell r="H6770" t="str">
            <v>Кирпич</v>
          </cell>
          <cell r="L6770">
            <v>5</v>
          </cell>
          <cell r="M6770">
            <v>3</v>
          </cell>
          <cell r="Q6770">
            <v>4080.8</v>
          </cell>
          <cell r="R6770">
            <v>3684.5</v>
          </cell>
          <cell r="S6770">
            <v>3684.5</v>
          </cell>
          <cell r="T6770">
            <v>99</v>
          </cell>
        </row>
        <row r="6771">
          <cell r="C6771" t="str">
            <v>город Пермь</v>
          </cell>
          <cell r="D6771" t="str">
            <v>г. Пермь, ул. Мира, д. 68</v>
          </cell>
          <cell r="E6771" t="b">
            <v>1</v>
          </cell>
          <cell r="F6771">
            <v>1964</v>
          </cell>
          <cell r="H6771" t="str">
            <v>Кирпич</v>
          </cell>
          <cell r="L6771">
            <v>5</v>
          </cell>
          <cell r="M6771">
            <v>4</v>
          </cell>
          <cell r="Q6771">
            <v>3963.2</v>
          </cell>
          <cell r="R6771">
            <v>3537.2000000000003</v>
          </cell>
          <cell r="S6771">
            <v>2616.8000000000002</v>
          </cell>
          <cell r="T6771">
            <v>118</v>
          </cell>
        </row>
        <row r="6772">
          <cell r="C6772" t="str">
            <v>город Пермь</v>
          </cell>
          <cell r="D6772" t="str">
            <v>г. Пермь, ул. Мира, д. 69</v>
          </cell>
          <cell r="E6772" t="b">
            <v>1</v>
          </cell>
          <cell r="F6772">
            <v>1958</v>
          </cell>
          <cell r="H6772" t="str">
            <v>Кирпич</v>
          </cell>
          <cell r="L6772">
            <v>2</v>
          </cell>
          <cell r="M6772">
            <v>5</v>
          </cell>
          <cell r="Q6772">
            <v>6293.8</v>
          </cell>
          <cell r="R6772">
            <v>6225.2</v>
          </cell>
          <cell r="S6772">
            <v>6225.2</v>
          </cell>
          <cell r="T6772">
            <v>157</v>
          </cell>
        </row>
        <row r="6773">
          <cell r="C6773" t="str">
            <v>город Пермь</v>
          </cell>
          <cell r="D6773" t="str">
            <v>г. Пермь, ул. Мира, д. 70</v>
          </cell>
          <cell r="E6773" t="b">
            <v>1</v>
          </cell>
          <cell r="F6773">
            <v>1968</v>
          </cell>
          <cell r="H6773" t="str">
            <v>Кирпич</v>
          </cell>
          <cell r="L6773">
            <v>5</v>
          </cell>
          <cell r="M6773">
            <v>4</v>
          </cell>
          <cell r="Q6773">
            <v>2958.1</v>
          </cell>
          <cell r="R6773">
            <v>2545.1999999999998</v>
          </cell>
          <cell r="S6773">
            <v>2545.1999999999998</v>
          </cell>
          <cell r="T6773">
            <v>100</v>
          </cell>
        </row>
        <row r="6774">
          <cell r="C6774" t="str">
            <v>город Пермь</v>
          </cell>
          <cell r="D6774" t="str">
            <v>г. Пермь, ул. Мира, д. 71</v>
          </cell>
          <cell r="E6774" t="b">
            <v>1</v>
          </cell>
          <cell r="F6774">
            <v>1961</v>
          </cell>
          <cell r="H6774" t="str">
            <v>Кирпич</v>
          </cell>
          <cell r="L6774">
            <v>5</v>
          </cell>
          <cell r="M6774">
            <v>4</v>
          </cell>
          <cell r="Q6774">
            <v>4799.8999999999996</v>
          </cell>
          <cell r="R6774">
            <v>3521.1</v>
          </cell>
          <cell r="S6774">
            <v>2333</v>
          </cell>
          <cell r="T6774">
            <v>113</v>
          </cell>
        </row>
        <row r="6775">
          <cell r="C6775" t="str">
            <v>город Пермь</v>
          </cell>
          <cell r="D6775" t="str">
            <v>г. Пермь, ул. Мира, д. 73</v>
          </cell>
          <cell r="E6775" t="b">
            <v>1</v>
          </cell>
          <cell r="F6775">
            <v>1961</v>
          </cell>
          <cell r="H6775" t="str">
            <v>Кирпич</v>
          </cell>
          <cell r="L6775">
            <v>5</v>
          </cell>
          <cell r="M6775">
            <v>2</v>
          </cell>
          <cell r="Q6775">
            <v>2525.9</v>
          </cell>
          <cell r="R6775">
            <v>1871.9</v>
          </cell>
          <cell r="S6775">
            <v>1650.9</v>
          </cell>
          <cell r="T6775">
            <v>65</v>
          </cell>
        </row>
        <row r="6776">
          <cell r="C6776" t="str">
            <v>город Пермь</v>
          </cell>
          <cell r="D6776" t="str">
            <v>г. Пермь, ул. Мира, д. 74</v>
          </cell>
          <cell r="E6776" t="b">
            <v>1</v>
          </cell>
          <cell r="F6776">
            <v>1998</v>
          </cell>
          <cell r="I6776" t="str">
            <v>плоская</v>
          </cell>
          <cell r="K6776" t="str">
            <v>не имеется</v>
          </cell>
          <cell r="L6776">
            <v>10</v>
          </cell>
          <cell r="M6776">
            <v>4</v>
          </cell>
          <cell r="N6776">
            <v>4</v>
          </cell>
          <cell r="O6776">
            <v>4</v>
          </cell>
          <cell r="Q6776">
            <v>8780</v>
          </cell>
          <cell r="R6776">
            <v>6790</v>
          </cell>
          <cell r="S6776">
            <v>390</v>
          </cell>
          <cell r="T6776">
            <v>350</v>
          </cell>
        </row>
        <row r="6777">
          <cell r="C6777" t="str">
            <v>город Пермь</v>
          </cell>
          <cell r="D6777" t="str">
            <v>г. Пермь, ул. Мира, д. 75</v>
          </cell>
          <cell r="E6777" t="b">
            <v>1</v>
          </cell>
          <cell r="F6777">
            <v>1965</v>
          </cell>
          <cell r="H6777" t="str">
            <v>Кирпич</v>
          </cell>
          <cell r="L6777">
            <v>5</v>
          </cell>
          <cell r="M6777">
            <v>4</v>
          </cell>
          <cell r="Q6777">
            <v>5067.8</v>
          </cell>
          <cell r="R6777">
            <v>3834.7000000000003</v>
          </cell>
          <cell r="S6777">
            <v>3162.8</v>
          </cell>
          <cell r="T6777">
            <v>166</v>
          </cell>
        </row>
        <row r="6778">
          <cell r="C6778" t="str">
            <v>город Пермь</v>
          </cell>
          <cell r="D6778" t="str">
            <v>г. Пермь, ул. Мира, д. 76</v>
          </cell>
          <cell r="E6778" t="b">
            <v>1</v>
          </cell>
          <cell r="F6778">
            <v>1969</v>
          </cell>
          <cell r="H6778" t="str">
            <v>Кирпич</v>
          </cell>
          <cell r="L6778">
            <v>5</v>
          </cell>
          <cell r="M6778">
            <v>4</v>
          </cell>
          <cell r="Q6778">
            <v>7896.6</v>
          </cell>
          <cell r="R6778">
            <v>3948.3</v>
          </cell>
          <cell r="S6778">
            <v>3250.7</v>
          </cell>
          <cell r="T6778">
            <v>127</v>
          </cell>
        </row>
        <row r="6779">
          <cell r="C6779" t="str">
            <v>город Пермь</v>
          </cell>
          <cell r="D6779" t="str">
            <v>г. Пермь, ул. Мира, д. 78</v>
          </cell>
          <cell r="E6779" t="b">
            <v>1</v>
          </cell>
          <cell r="F6779">
            <v>1969</v>
          </cell>
          <cell r="H6779" t="str">
            <v>Кирпич</v>
          </cell>
          <cell r="L6779">
            <v>5</v>
          </cell>
          <cell r="M6779">
            <v>4</v>
          </cell>
          <cell r="Q6779">
            <v>7365.8399999999992</v>
          </cell>
          <cell r="R6779">
            <v>3429.62</v>
          </cell>
          <cell r="S6779">
            <v>3039.42</v>
          </cell>
          <cell r="T6779">
            <v>112</v>
          </cell>
        </row>
        <row r="6780">
          <cell r="C6780" t="str">
            <v>город Пермь</v>
          </cell>
          <cell r="D6780" t="str">
            <v>г. Пермь, ул. Мира, д. 79</v>
          </cell>
          <cell r="E6780" t="b">
            <v>1</v>
          </cell>
          <cell r="F6780">
            <v>1959</v>
          </cell>
          <cell r="H6780" t="str">
            <v>Кирпич</v>
          </cell>
          <cell r="L6780">
            <v>5</v>
          </cell>
          <cell r="M6780">
            <v>2</v>
          </cell>
          <cell r="Q6780">
            <v>2593.8000000000002</v>
          </cell>
          <cell r="R6780">
            <v>1776.9</v>
          </cell>
          <cell r="S6780">
            <v>1776.9</v>
          </cell>
          <cell r="T6780">
            <v>88</v>
          </cell>
        </row>
        <row r="6781">
          <cell r="C6781" t="str">
            <v>город Пермь</v>
          </cell>
          <cell r="D6781" t="str">
            <v>г. Пермь, ул. Мира, д. 80</v>
          </cell>
          <cell r="E6781" t="b">
            <v>1</v>
          </cell>
          <cell r="F6781">
            <v>1969</v>
          </cell>
          <cell r="I6781" t="str">
            <v>плоская</v>
          </cell>
          <cell r="K6781" t="str">
            <v>не имеется</v>
          </cell>
          <cell r="L6781">
            <v>5</v>
          </cell>
          <cell r="M6781">
            <v>4</v>
          </cell>
          <cell r="Q6781">
            <v>3901.5000000000005</v>
          </cell>
          <cell r="R6781">
            <v>3466.3</v>
          </cell>
          <cell r="S6781">
            <v>390.8</v>
          </cell>
          <cell r="T6781">
            <v>183</v>
          </cell>
        </row>
        <row r="6782">
          <cell r="C6782" t="str">
            <v>город Пермь</v>
          </cell>
          <cell r="D6782" t="str">
            <v>г. Пермь, ул. Мира, д. 81</v>
          </cell>
          <cell r="E6782" t="b">
            <v>1</v>
          </cell>
          <cell r="F6782">
            <v>1962</v>
          </cell>
          <cell r="H6782" t="str">
            <v>Кирпич</v>
          </cell>
          <cell r="L6782">
            <v>5</v>
          </cell>
          <cell r="M6782">
            <v>4</v>
          </cell>
          <cell r="Q6782">
            <v>4974.3999999999996</v>
          </cell>
          <cell r="R6782">
            <v>3544.8</v>
          </cell>
          <cell r="S6782">
            <v>2724.6</v>
          </cell>
          <cell r="T6782">
            <v>145</v>
          </cell>
        </row>
        <row r="6783">
          <cell r="C6783" t="str">
            <v>город Пермь</v>
          </cell>
          <cell r="D6783" t="str">
            <v>г. Пермь, ул. Мира, д. 82</v>
          </cell>
          <cell r="E6783" t="b">
            <v>1</v>
          </cell>
          <cell r="F6783">
            <v>1964</v>
          </cell>
          <cell r="H6783" t="str">
            <v>Кирпич</v>
          </cell>
          <cell r="L6783">
            <v>5</v>
          </cell>
          <cell r="M6783">
            <v>3</v>
          </cell>
          <cell r="Q6783">
            <v>5154.6000000000004</v>
          </cell>
          <cell r="R6783">
            <v>2508.8000000000002</v>
          </cell>
          <cell r="S6783">
            <v>2508.8000000000002</v>
          </cell>
          <cell r="T6783">
            <v>122</v>
          </cell>
        </row>
        <row r="6784">
          <cell r="C6784" t="str">
            <v>город Пермь</v>
          </cell>
          <cell r="D6784" t="str">
            <v>г. Пермь, ул. Мира, д. 83</v>
          </cell>
          <cell r="E6784" t="b">
            <v>1</v>
          </cell>
          <cell r="F6784">
            <v>1963</v>
          </cell>
          <cell r="H6784" t="str">
            <v>кирпич</v>
          </cell>
          <cell r="L6784">
            <v>5</v>
          </cell>
          <cell r="M6784">
            <v>4</v>
          </cell>
          <cell r="Q6784">
            <v>5059.7</v>
          </cell>
          <cell r="R6784">
            <v>3845.1</v>
          </cell>
          <cell r="S6784">
            <v>2587.1999999999998</v>
          </cell>
          <cell r="T6784">
            <v>110</v>
          </cell>
        </row>
        <row r="6785">
          <cell r="C6785" t="str">
            <v>город Пермь</v>
          </cell>
          <cell r="D6785" t="str">
            <v>г. Пермь, ул. Мира, д. 84</v>
          </cell>
          <cell r="E6785" t="b">
            <v>1</v>
          </cell>
          <cell r="F6785">
            <v>1963</v>
          </cell>
          <cell r="H6785" t="str">
            <v>Кирпич</v>
          </cell>
          <cell r="L6785">
            <v>5</v>
          </cell>
          <cell r="M6785">
            <v>4</v>
          </cell>
          <cell r="Q6785">
            <v>7457.8000000000011</v>
          </cell>
          <cell r="R6785">
            <v>3483.6</v>
          </cell>
          <cell r="S6785">
            <v>3233.5</v>
          </cell>
          <cell r="T6785">
            <v>119</v>
          </cell>
        </row>
        <row r="6786">
          <cell r="C6786" t="str">
            <v>город Пермь</v>
          </cell>
          <cell r="D6786" t="str">
            <v>г. Пермь, ул. Мира, д. 85</v>
          </cell>
          <cell r="E6786" t="b">
            <v>1</v>
          </cell>
          <cell r="F6786">
            <v>1963</v>
          </cell>
          <cell r="H6786" t="str">
            <v>Кирпич</v>
          </cell>
          <cell r="L6786">
            <v>5</v>
          </cell>
          <cell r="M6786">
            <v>2</v>
          </cell>
          <cell r="Q6786">
            <v>1606.6</v>
          </cell>
          <cell r="R6786">
            <v>1606.6000000000001</v>
          </cell>
          <cell r="S6786">
            <v>1487.2</v>
          </cell>
          <cell r="T6786">
            <v>76</v>
          </cell>
        </row>
        <row r="6787">
          <cell r="C6787" t="str">
            <v>город Пермь</v>
          </cell>
          <cell r="D6787" t="str">
            <v>г. Пермь, ул. Мира, д. 86</v>
          </cell>
          <cell r="E6787" t="b">
            <v>1</v>
          </cell>
          <cell r="F6787">
            <v>1962</v>
          </cell>
          <cell r="H6787" t="str">
            <v>Кирпич</v>
          </cell>
          <cell r="L6787">
            <v>5</v>
          </cell>
          <cell r="M6787">
            <v>2</v>
          </cell>
          <cell r="Q6787">
            <v>3187</v>
          </cell>
          <cell r="R6787">
            <v>1593.5</v>
          </cell>
          <cell r="S6787">
            <v>1593.5</v>
          </cell>
          <cell r="T6787">
            <v>65</v>
          </cell>
        </row>
        <row r="6788">
          <cell r="C6788" t="str">
            <v>город Пермь</v>
          </cell>
          <cell r="D6788" t="str">
            <v>г. Пермь, ул. Мира, д. 88</v>
          </cell>
          <cell r="E6788" t="b">
            <v>1</v>
          </cell>
          <cell r="F6788">
            <v>1962</v>
          </cell>
          <cell r="H6788" t="str">
            <v>Кирпич</v>
          </cell>
          <cell r="L6788">
            <v>5</v>
          </cell>
          <cell r="M6788">
            <v>4</v>
          </cell>
          <cell r="Q6788">
            <v>8773.9</v>
          </cell>
          <cell r="R6788">
            <v>3753</v>
          </cell>
          <cell r="S6788">
            <v>3753</v>
          </cell>
          <cell r="T6788">
            <v>104</v>
          </cell>
        </row>
        <row r="6789">
          <cell r="C6789" t="str">
            <v>город Пермь</v>
          </cell>
          <cell r="D6789" t="str">
            <v>г. Пермь, ул. Мира, д. 89</v>
          </cell>
          <cell r="E6789" t="b">
            <v>1</v>
          </cell>
          <cell r="F6789">
            <v>1963</v>
          </cell>
          <cell r="H6789" t="str">
            <v>Кирпич</v>
          </cell>
          <cell r="L6789">
            <v>5</v>
          </cell>
          <cell r="M6789">
            <v>2</v>
          </cell>
          <cell r="Q6789">
            <v>2292</v>
          </cell>
          <cell r="R6789">
            <v>1616.5</v>
          </cell>
          <cell r="S6789">
            <v>1546.3</v>
          </cell>
          <cell r="T6789">
            <v>87</v>
          </cell>
        </row>
        <row r="6790">
          <cell r="C6790" t="str">
            <v>город Пермь</v>
          </cell>
          <cell r="D6790" t="str">
            <v>г. Пермь, ул. Мира, д. 90</v>
          </cell>
          <cell r="E6790" t="b">
            <v>1</v>
          </cell>
          <cell r="F6790">
            <v>1959</v>
          </cell>
          <cell r="H6790" t="str">
            <v>Кирпич</v>
          </cell>
          <cell r="L6790">
            <v>5</v>
          </cell>
          <cell r="M6790">
            <v>4</v>
          </cell>
          <cell r="Q6790">
            <v>2677.2</v>
          </cell>
          <cell r="R6790">
            <v>2283.3000000000002</v>
          </cell>
          <cell r="S6790">
            <v>2283.3000000000002</v>
          </cell>
          <cell r="T6790">
            <v>107</v>
          </cell>
        </row>
        <row r="6791">
          <cell r="C6791" t="str">
            <v>город Пермь</v>
          </cell>
          <cell r="D6791" t="str">
            <v>г. Пермь, ул. Мира, д. 91</v>
          </cell>
          <cell r="E6791" t="b">
            <v>1</v>
          </cell>
          <cell r="F6791">
            <v>1963</v>
          </cell>
          <cell r="H6791" t="str">
            <v>Кирпич</v>
          </cell>
          <cell r="L6791">
            <v>5</v>
          </cell>
          <cell r="M6791">
            <v>4</v>
          </cell>
          <cell r="Q6791">
            <v>5201.8</v>
          </cell>
          <cell r="R6791">
            <v>5164.3999999999996</v>
          </cell>
          <cell r="S6791">
            <v>3911.4</v>
          </cell>
          <cell r="T6791">
            <v>119</v>
          </cell>
        </row>
        <row r="6792">
          <cell r="C6792" t="str">
            <v>город Пермь</v>
          </cell>
          <cell r="D6792" t="str">
            <v>г. Пермь, ул. Мира, д. 93</v>
          </cell>
          <cell r="E6792" t="b">
            <v>1</v>
          </cell>
          <cell r="F6792">
            <v>1963</v>
          </cell>
          <cell r="H6792" t="str">
            <v>Кирпич</v>
          </cell>
          <cell r="L6792">
            <v>5</v>
          </cell>
          <cell r="M6792">
            <v>3</v>
          </cell>
          <cell r="Q6792">
            <v>3945.5</v>
          </cell>
          <cell r="R6792">
            <v>3433.5</v>
          </cell>
          <cell r="S6792">
            <v>2986.5</v>
          </cell>
          <cell r="T6792">
            <v>110</v>
          </cell>
        </row>
        <row r="6793">
          <cell r="C6793" t="str">
            <v>город Пермь</v>
          </cell>
          <cell r="D6793" t="str">
            <v>г. Пермь, ул. Мира, д. 94</v>
          </cell>
          <cell r="E6793" t="b">
            <v>1</v>
          </cell>
          <cell r="F6793">
            <v>1959</v>
          </cell>
          <cell r="H6793" t="str">
            <v>Кирпич</v>
          </cell>
          <cell r="L6793">
            <v>5</v>
          </cell>
          <cell r="M6793">
            <v>4</v>
          </cell>
          <cell r="Q6793">
            <v>2981.2</v>
          </cell>
          <cell r="R6793">
            <v>2297.6999999999998</v>
          </cell>
          <cell r="S6793">
            <v>2297.6999999999998</v>
          </cell>
          <cell r="T6793">
            <v>98</v>
          </cell>
        </row>
        <row r="6794">
          <cell r="C6794" t="str">
            <v>город Пермь</v>
          </cell>
          <cell r="D6794" t="str">
            <v>г. Пермь, ул. Мира, д. 95</v>
          </cell>
          <cell r="E6794" t="b">
            <v>1</v>
          </cell>
          <cell r="F6794">
            <v>1963</v>
          </cell>
          <cell r="H6794" t="str">
            <v>Панель</v>
          </cell>
          <cell r="L6794">
            <v>5</v>
          </cell>
          <cell r="M6794">
            <v>4</v>
          </cell>
          <cell r="Q6794">
            <v>5563.7</v>
          </cell>
          <cell r="R6794">
            <v>3528.3</v>
          </cell>
          <cell r="S6794">
            <v>3528.3</v>
          </cell>
          <cell r="T6794">
            <v>173</v>
          </cell>
        </row>
        <row r="6795">
          <cell r="C6795" t="str">
            <v>город Пермь</v>
          </cell>
          <cell r="D6795" t="str">
            <v>г. Пермь, ул. Мира, д. 98</v>
          </cell>
          <cell r="E6795" t="b">
            <v>1</v>
          </cell>
          <cell r="F6795">
            <v>1957</v>
          </cell>
          <cell r="H6795" t="str">
            <v>Железобетон</v>
          </cell>
          <cell r="L6795">
            <v>4</v>
          </cell>
          <cell r="M6795">
            <v>2</v>
          </cell>
          <cell r="Q6795">
            <v>3198.7</v>
          </cell>
          <cell r="R6795">
            <v>2870.47</v>
          </cell>
          <cell r="S6795">
            <v>2646.97</v>
          </cell>
          <cell r="T6795">
            <v>56</v>
          </cell>
        </row>
        <row r="6796">
          <cell r="C6796" t="str">
            <v>город Пермь</v>
          </cell>
          <cell r="D6796" t="str">
            <v>г. Пермь, ул. Мира, д. 100</v>
          </cell>
          <cell r="E6796" t="b">
            <v>1</v>
          </cell>
          <cell r="F6796">
            <v>2021</v>
          </cell>
          <cell r="H6796" t="str">
            <v>из прочих материалов</v>
          </cell>
          <cell r="I6796" t="str">
            <v>плоская</v>
          </cell>
          <cell r="L6796">
            <v>17</v>
          </cell>
          <cell r="M6796">
            <v>1</v>
          </cell>
          <cell r="N6796">
            <v>2</v>
          </cell>
          <cell r="O6796">
            <v>1</v>
          </cell>
          <cell r="P6796">
            <v>1</v>
          </cell>
          <cell r="Q6796">
            <v>13128.6</v>
          </cell>
          <cell r="R6796">
            <v>13128.6</v>
          </cell>
          <cell r="S6796">
            <v>5702.6</v>
          </cell>
        </row>
        <row r="6797">
          <cell r="C6797" t="str">
            <v>город Пермь</v>
          </cell>
          <cell r="D6797" t="str">
            <v>г. Пермь, ул. Мира, д. 101</v>
          </cell>
          <cell r="E6797" t="b">
            <v>1</v>
          </cell>
          <cell r="F6797">
            <v>1960</v>
          </cell>
          <cell r="H6797" t="str">
            <v>Кирпич</v>
          </cell>
          <cell r="L6797">
            <v>5</v>
          </cell>
          <cell r="M6797">
            <v>3</v>
          </cell>
          <cell r="Q6797">
            <v>2941.5</v>
          </cell>
          <cell r="R6797">
            <v>2578.4499999999998</v>
          </cell>
          <cell r="S6797">
            <v>2454.25</v>
          </cell>
          <cell r="T6797">
            <v>166</v>
          </cell>
        </row>
        <row r="6798">
          <cell r="C6798" t="str">
            <v>город Пермь</v>
          </cell>
          <cell r="D6798" t="str">
            <v>г. Пермь, ул. Мира, д. 102</v>
          </cell>
          <cell r="E6798" t="b">
            <v>1</v>
          </cell>
          <cell r="F6798">
            <v>1957</v>
          </cell>
          <cell r="H6798" t="str">
            <v>Кирпич</v>
          </cell>
          <cell r="L6798">
            <v>4</v>
          </cell>
          <cell r="M6798">
            <v>1</v>
          </cell>
          <cell r="Q6798">
            <v>3904.7</v>
          </cell>
          <cell r="R6798">
            <v>3151</v>
          </cell>
          <cell r="S6798">
            <v>3151</v>
          </cell>
          <cell r="T6798">
            <v>189</v>
          </cell>
        </row>
        <row r="6799">
          <cell r="C6799" t="str">
            <v>город Пермь</v>
          </cell>
          <cell r="D6799" t="str">
            <v>г. Пермь, ул. Мира, д. 103</v>
          </cell>
          <cell r="E6799" t="b">
            <v>1</v>
          </cell>
          <cell r="F6799">
            <v>1962</v>
          </cell>
          <cell r="H6799" t="str">
            <v>Кирпич</v>
          </cell>
          <cell r="L6799">
            <v>5</v>
          </cell>
          <cell r="M6799">
            <v>4</v>
          </cell>
          <cell r="Q6799">
            <v>5140.3999999999996</v>
          </cell>
          <cell r="R6799">
            <v>3866.6000000000004</v>
          </cell>
          <cell r="S6799">
            <v>2602.9</v>
          </cell>
          <cell r="T6799">
            <v>110</v>
          </cell>
        </row>
        <row r="6800">
          <cell r="C6800" t="str">
            <v>город Пермь</v>
          </cell>
          <cell r="D6800" t="str">
            <v>г. Пермь, ул. Мира, д. 106</v>
          </cell>
          <cell r="E6800" t="b">
            <v>1</v>
          </cell>
          <cell r="F6800">
            <v>1964</v>
          </cell>
          <cell r="H6800" t="str">
            <v>кирпич</v>
          </cell>
          <cell r="L6800">
            <v>5</v>
          </cell>
          <cell r="M6800">
            <v>4</v>
          </cell>
          <cell r="Q6800">
            <v>5189.8999999999996</v>
          </cell>
          <cell r="R6800">
            <v>3909.8</v>
          </cell>
          <cell r="S6800">
            <v>2707</v>
          </cell>
          <cell r="T6800">
            <v>157</v>
          </cell>
        </row>
        <row r="6801">
          <cell r="C6801" t="str">
            <v>город Пермь</v>
          </cell>
          <cell r="D6801" t="str">
            <v>г. Пермь, ул. Мира, д. 107</v>
          </cell>
          <cell r="E6801" t="b">
            <v>1</v>
          </cell>
          <cell r="F6801">
            <v>1962</v>
          </cell>
          <cell r="H6801" t="str">
            <v>Кирпич</v>
          </cell>
          <cell r="L6801">
            <v>5</v>
          </cell>
          <cell r="M6801">
            <v>4</v>
          </cell>
          <cell r="Q6801">
            <v>4822.7</v>
          </cell>
          <cell r="R6801">
            <v>3583.4</v>
          </cell>
          <cell r="S6801">
            <v>2638.8</v>
          </cell>
          <cell r="T6801">
            <v>123</v>
          </cell>
        </row>
        <row r="6802">
          <cell r="C6802" t="str">
            <v>город Пермь</v>
          </cell>
          <cell r="D6802" t="str">
            <v>г. Пермь, ул. Мира, д. 108</v>
          </cell>
          <cell r="E6802" t="b">
            <v>1</v>
          </cell>
          <cell r="F6802">
            <v>1963</v>
          </cell>
          <cell r="H6802" t="str">
            <v>Кирпич</v>
          </cell>
          <cell r="L6802">
            <v>5</v>
          </cell>
          <cell r="M6802">
            <v>3</v>
          </cell>
          <cell r="Q6802">
            <v>3605.5</v>
          </cell>
          <cell r="R6802">
            <v>2665.2</v>
          </cell>
          <cell r="S6802">
            <v>2665.2</v>
          </cell>
          <cell r="T6802">
            <v>140</v>
          </cell>
        </row>
        <row r="6803">
          <cell r="C6803" t="str">
            <v>город Пермь</v>
          </cell>
          <cell r="D6803" t="str">
            <v>г. Пермь, ул. Мира, д. 109</v>
          </cell>
          <cell r="E6803" t="b">
            <v>1</v>
          </cell>
          <cell r="F6803">
            <v>1961</v>
          </cell>
          <cell r="H6803" t="str">
            <v>Кирпич</v>
          </cell>
          <cell r="L6803">
            <v>5</v>
          </cell>
          <cell r="M6803">
            <v>3</v>
          </cell>
          <cell r="Q6803">
            <v>2982.2</v>
          </cell>
          <cell r="R6803">
            <v>2862</v>
          </cell>
          <cell r="S6803">
            <v>2293.1999999999998</v>
          </cell>
          <cell r="T6803">
            <v>136</v>
          </cell>
        </row>
        <row r="6804">
          <cell r="C6804" t="str">
            <v>город Пермь</v>
          </cell>
          <cell r="D6804" t="str">
            <v>г. Пермь, ул. Мира, д. 110</v>
          </cell>
          <cell r="E6804" t="b">
            <v>1</v>
          </cell>
          <cell r="F6804">
            <v>1963</v>
          </cell>
          <cell r="H6804" t="str">
            <v>Кирпич</v>
          </cell>
          <cell r="L6804">
            <v>5</v>
          </cell>
          <cell r="M6804">
            <v>3</v>
          </cell>
          <cell r="Q6804">
            <v>2643.7</v>
          </cell>
          <cell r="R6804">
            <v>1758.1</v>
          </cell>
          <cell r="S6804">
            <v>1758.1</v>
          </cell>
          <cell r="T6804">
            <v>143</v>
          </cell>
        </row>
        <row r="6805">
          <cell r="C6805" t="str">
            <v>город Пермь</v>
          </cell>
          <cell r="D6805" t="str">
            <v>г. Пермь, ул. Мира, д. 112</v>
          </cell>
          <cell r="E6805" t="b">
            <v>1</v>
          </cell>
          <cell r="F6805">
            <v>1960</v>
          </cell>
          <cell r="H6805" t="str">
            <v>Кирпич</v>
          </cell>
          <cell r="L6805">
            <v>5</v>
          </cell>
          <cell r="M6805">
            <v>4</v>
          </cell>
          <cell r="Q6805">
            <v>4348.3999999999996</v>
          </cell>
          <cell r="R6805">
            <v>3919.5</v>
          </cell>
          <cell r="S6805">
            <v>2554.4</v>
          </cell>
          <cell r="T6805">
            <v>120</v>
          </cell>
        </row>
        <row r="6806">
          <cell r="C6806" t="str">
            <v>город Пермь</v>
          </cell>
          <cell r="D6806" t="str">
            <v>г. Пермь, ул. Мира, д. 113</v>
          </cell>
          <cell r="E6806" t="b">
            <v>1</v>
          </cell>
          <cell r="F6806">
            <v>1983</v>
          </cell>
          <cell r="H6806" t="str">
            <v>панели</v>
          </cell>
          <cell r="L6806">
            <v>9</v>
          </cell>
          <cell r="M6806">
            <v>6</v>
          </cell>
          <cell r="N6806">
            <v>6</v>
          </cell>
          <cell r="O6806">
            <v>6</v>
          </cell>
          <cell r="Q6806">
            <v>11712.3</v>
          </cell>
          <cell r="R6806">
            <v>11388.7</v>
          </cell>
          <cell r="S6806">
            <v>11388.7</v>
          </cell>
          <cell r="T6806">
            <v>580</v>
          </cell>
        </row>
        <row r="6807">
          <cell r="C6807" t="str">
            <v>город Пермь</v>
          </cell>
          <cell r="D6807" t="str">
            <v>г. Пермь, ул. Мира, д. 114</v>
          </cell>
          <cell r="E6807" t="b">
            <v>1</v>
          </cell>
          <cell r="F6807">
            <v>1971</v>
          </cell>
          <cell r="H6807" t="str">
            <v>Кирпич</v>
          </cell>
          <cell r="L6807">
            <v>9</v>
          </cell>
          <cell r="M6807">
            <v>1</v>
          </cell>
          <cell r="N6807">
            <v>1</v>
          </cell>
          <cell r="O6807">
            <v>1</v>
          </cell>
          <cell r="Q6807">
            <v>3742</v>
          </cell>
          <cell r="R6807">
            <v>2102.4</v>
          </cell>
          <cell r="S6807">
            <v>2009.89</v>
          </cell>
          <cell r="T6807">
            <v>90</v>
          </cell>
        </row>
        <row r="6808">
          <cell r="C6808" t="str">
            <v>город Пермь</v>
          </cell>
          <cell r="D6808" t="str">
            <v>г. Пермь, ул. Мира, д. 115</v>
          </cell>
          <cell r="E6808" t="b">
            <v>1</v>
          </cell>
          <cell r="F6808">
            <v>1994</v>
          </cell>
          <cell r="H6808" t="str">
            <v>панели</v>
          </cell>
          <cell r="I6808" t="str">
            <v>плоская</v>
          </cell>
          <cell r="J6808">
            <v>0</v>
          </cell>
          <cell r="K6808" t="str">
            <v>имеется</v>
          </cell>
          <cell r="L6808">
            <v>10</v>
          </cell>
          <cell r="M6808">
            <v>11</v>
          </cell>
          <cell r="N6808">
            <v>11</v>
          </cell>
          <cell r="O6808">
            <v>11</v>
          </cell>
          <cell r="Q6808">
            <v>36643.279999999999</v>
          </cell>
          <cell r="R6808">
            <v>24305.74</v>
          </cell>
          <cell r="S6808">
            <v>12337.54</v>
          </cell>
        </row>
        <row r="6809">
          <cell r="C6809" t="str">
            <v>город Пермь</v>
          </cell>
          <cell r="D6809" t="str">
            <v>г. Пермь, ул. Мира, д. 116</v>
          </cell>
          <cell r="E6809" t="b">
            <v>1</v>
          </cell>
          <cell r="F6809">
            <v>1966</v>
          </cell>
          <cell r="H6809" t="str">
            <v>Кирпич</v>
          </cell>
          <cell r="L6809">
            <v>5</v>
          </cell>
          <cell r="M6809">
            <v>3</v>
          </cell>
          <cell r="Q6809">
            <v>4660.8</v>
          </cell>
          <cell r="R6809">
            <v>3003</v>
          </cell>
          <cell r="S6809">
            <v>2478.9</v>
          </cell>
          <cell r="T6809">
            <v>138</v>
          </cell>
        </row>
        <row r="6810">
          <cell r="C6810" t="str">
            <v>город Пермь</v>
          </cell>
          <cell r="D6810" t="str">
            <v>г. Пермь, ул. Мира, д. 118</v>
          </cell>
          <cell r="E6810" t="b">
            <v>1</v>
          </cell>
          <cell r="F6810">
            <v>1965</v>
          </cell>
          <cell r="H6810" t="str">
            <v>кирпич</v>
          </cell>
          <cell r="L6810">
            <v>5</v>
          </cell>
          <cell r="M6810">
            <v>3</v>
          </cell>
          <cell r="Q6810">
            <v>4233.8</v>
          </cell>
          <cell r="R6810">
            <v>2610.6</v>
          </cell>
          <cell r="S6810">
            <v>2579.6999999999998</v>
          </cell>
          <cell r="T6810">
            <v>129</v>
          </cell>
        </row>
        <row r="6811">
          <cell r="C6811" t="str">
            <v>город Пермь</v>
          </cell>
          <cell r="D6811" t="str">
            <v>г. Пермь, ул. Мира, д. 120</v>
          </cell>
          <cell r="E6811" t="b">
            <v>1</v>
          </cell>
          <cell r="F6811">
            <v>1965</v>
          </cell>
          <cell r="H6811" t="str">
            <v>Кирпич</v>
          </cell>
          <cell r="L6811">
            <v>5</v>
          </cell>
          <cell r="M6811">
            <v>3</v>
          </cell>
          <cell r="Q6811">
            <v>4233.8</v>
          </cell>
          <cell r="R6811">
            <v>2610.6</v>
          </cell>
          <cell r="S6811">
            <v>2579.6999999999998</v>
          </cell>
          <cell r="T6811">
            <v>129</v>
          </cell>
        </row>
        <row r="6812">
          <cell r="C6812" t="str">
            <v>город Пермь</v>
          </cell>
          <cell r="D6812" t="str">
            <v>г. Пермь, ул. Мира, д. 122</v>
          </cell>
          <cell r="E6812" t="b">
            <v>1</v>
          </cell>
          <cell r="F6812">
            <v>1964</v>
          </cell>
          <cell r="H6812" t="str">
            <v>Кирпич</v>
          </cell>
          <cell r="L6812">
            <v>5</v>
          </cell>
          <cell r="M6812">
            <v>4</v>
          </cell>
          <cell r="Q6812">
            <v>5329.2</v>
          </cell>
          <cell r="R6812">
            <v>3256.3999999999996</v>
          </cell>
          <cell r="S6812">
            <v>3211.2</v>
          </cell>
          <cell r="T6812">
            <v>164</v>
          </cell>
        </row>
        <row r="6813">
          <cell r="C6813" t="str">
            <v>город Пермь</v>
          </cell>
          <cell r="D6813" t="str">
            <v>г. Пермь, ул. Мира, д. 124</v>
          </cell>
          <cell r="E6813" t="b">
            <v>1</v>
          </cell>
          <cell r="F6813">
            <v>1965</v>
          </cell>
          <cell r="H6813" t="str">
            <v>кирпич</v>
          </cell>
          <cell r="L6813">
            <v>5</v>
          </cell>
          <cell r="M6813">
            <v>4</v>
          </cell>
          <cell r="Q6813">
            <v>3100</v>
          </cell>
          <cell r="R6813">
            <v>2508.2000000000003</v>
          </cell>
          <cell r="S6813">
            <v>2384.9</v>
          </cell>
          <cell r="T6813">
            <v>116</v>
          </cell>
        </row>
        <row r="6814">
          <cell r="C6814" t="str">
            <v>город Пермь</v>
          </cell>
          <cell r="D6814" t="str">
            <v>г. Пермь, ул. Мира, д. 126</v>
          </cell>
          <cell r="E6814" t="b">
            <v>1</v>
          </cell>
          <cell r="F6814">
            <v>1963</v>
          </cell>
          <cell r="H6814" t="str">
            <v>Кирпич</v>
          </cell>
          <cell r="L6814">
            <v>5</v>
          </cell>
          <cell r="M6814">
            <v>4</v>
          </cell>
          <cell r="Q6814">
            <v>3510</v>
          </cell>
          <cell r="R6814">
            <v>3198.5</v>
          </cell>
          <cell r="S6814">
            <v>3198.5</v>
          </cell>
          <cell r="T6814">
            <v>162</v>
          </cell>
        </row>
        <row r="6815">
          <cell r="C6815" t="str">
            <v>город Пермь</v>
          </cell>
          <cell r="D6815" t="str">
            <v>г. Пермь, ул. Мира, д. 128</v>
          </cell>
          <cell r="E6815" t="b">
            <v>1</v>
          </cell>
          <cell r="F6815">
            <v>1966</v>
          </cell>
          <cell r="H6815" t="str">
            <v>Кирпич</v>
          </cell>
          <cell r="L6815">
            <v>5</v>
          </cell>
          <cell r="M6815">
            <v>4</v>
          </cell>
          <cell r="Q6815">
            <v>5298.8</v>
          </cell>
          <cell r="R6815">
            <v>3321</v>
          </cell>
          <cell r="S6815">
            <v>3193.7</v>
          </cell>
          <cell r="T6815">
            <v>136</v>
          </cell>
        </row>
        <row r="6816">
          <cell r="C6816" t="str">
            <v>город Пермь</v>
          </cell>
          <cell r="D6816" t="str">
            <v>г. Пермь, ул. Мира, д. 130</v>
          </cell>
          <cell r="E6816" t="b">
            <v>1</v>
          </cell>
          <cell r="F6816">
            <v>1963</v>
          </cell>
          <cell r="H6816" t="str">
            <v>Кирпич</v>
          </cell>
          <cell r="L6816">
            <v>5</v>
          </cell>
          <cell r="M6816">
            <v>4</v>
          </cell>
          <cell r="Q6816">
            <v>3223.2</v>
          </cell>
          <cell r="R6816">
            <v>3223.2000000000003</v>
          </cell>
          <cell r="S6816">
            <v>2759.8</v>
          </cell>
          <cell r="T6816">
            <v>116</v>
          </cell>
        </row>
        <row r="6817">
          <cell r="C6817" t="str">
            <v>город Пермь</v>
          </cell>
          <cell r="D6817" t="str">
            <v>г. Пермь, ул. Мира, д. 132</v>
          </cell>
          <cell r="E6817" t="b">
            <v>1</v>
          </cell>
          <cell r="F6817">
            <v>1965</v>
          </cell>
          <cell r="H6817" t="str">
            <v>Кирпич</v>
          </cell>
          <cell r="L6817">
            <v>5</v>
          </cell>
          <cell r="M6817">
            <v>3</v>
          </cell>
          <cell r="Q6817">
            <v>3782.4</v>
          </cell>
          <cell r="R6817">
            <v>2827.7</v>
          </cell>
          <cell r="S6817">
            <v>2354.6</v>
          </cell>
          <cell r="T6817">
            <v>120</v>
          </cell>
        </row>
        <row r="6818">
          <cell r="C6818" t="str">
            <v>город Пермь</v>
          </cell>
          <cell r="D6818" t="str">
            <v>г. Пермь, ул. Мира, д. 136</v>
          </cell>
          <cell r="E6818" t="b">
            <v>1</v>
          </cell>
          <cell r="F6818">
            <v>2011</v>
          </cell>
          <cell r="H6818" t="str">
            <v>Газобетон</v>
          </cell>
          <cell r="L6818">
            <v>25</v>
          </cell>
          <cell r="M6818">
            <v>1</v>
          </cell>
          <cell r="Q6818">
            <v>14598.1</v>
          </cell>
          <cell r="R6818">
            <v>13300.6</v>
          </cell>
          <cell r="S6818">
            <v>12474.1</v>
          </cell>
          <cell r="T6818">
            <v>617</v>
          </cell>
        </row>
        <row r="6819">
          <cell r="C6819" t="str">
            <v>город Пермь</v>
          </cell>
          <cell r="D6819" t="str">
            <v>г. Пермь, ул. Мира, д. 102А</v>
          </cell>
          <cell r="E6819" t="b">
            <v>1</v>
          </cell>
          <cell r="F6819">
            <v>1958</v>
          </cell>
          <cell r="H6819" t="str">
            <v>Кирпич</v>
          </cell>
          <cell r="L6819">
            <v>4</v>
          </cell>
          <cell r="M6819">
            <v>4</v>
          </cell>
          <cell r="Q6819">
            <v>2818.8</v>
          </cell>
          <cell r="R6819">
            <v>2449.1999999999998</v>
          </cell>
          <cell r="S6819">
            <v>2390.42</v>
          </cell>
          <cell r="T6819">
            <v>93</v>
          </cell>
        </row>
        <row r="6820">
          <cell r="C6820" t="str">
            <v>город Пермь</v>
          </cell>
          <cell r="D6820" t="str">
            <v>г. Пермь, ул. Мира, д. 10А</v>
          </cell>
          <cell r="E6820" t="b">
            <v>1</v>
          </cell>
          <cell r="F6820">
            <v>2004</v>
          </cell>
          <cell r="I6820" t="str">
            <v>плоская</v>
          </cell>
          <cell r="K6820" t="str">
            <v>не имеется</v>
          </cell>
          <cell r="L6820">
            <v>6</v>
          </cell>
          <cell r="M6820">
            <v>1</v>
          </cell>
          <cell r="Q6820">
            <v>3535</v>
          </cell>
          <cell r="R6820">
            <v>3418</v>
          </cell>
          <cell r="S6820">
            <v>3418</v>
          </cell>
          <cell r="T6820">
            <v>49</v>
          </cell>
        </row>
        <row r="6821">
          <cell r="C6821" t="str">
            <v>город Пермь</v>
          </cell>
          <cell r="D6821" t="str">
            <v>г. Пермь, ул. Мира, д. 115Б</v>
          </cell>
          <cell r="E6821" t="b">
            <v>1</v>
          </cell>
          <cell r="F6821">
            <v>2019</v>
          </cell>
          <cell r="I6821" t="str">
            <v>плоская</v>
          </cell>
          <cell r="K6821" t="str">
            <v>не имеется</v>
          </cell>
          <cell r="L6821">
            <v>26</v>
          </cell>
          <cell r="M6821">
            <v>1</v>
          </cell>
          <cell r="Q6821">
            <v>19654</v>
          </cell>
          <cell r="R6821">
            <v>12266</v>
          </cell>
          <cell r="S6821">
            <v>2322.9</v>
          </cell>
          <cell r="T6821">
            <v>285</v>
          </cell>
        </row>
        <row r="6822">
          <cell r="C6822" t="str">
            <v>город Пермь</v>
          </cell>
          <cell r="D6822" t="str">
            <v>г. Пермь, ул. Мира, д. 118/1</v>
          </cell>
          <cell r="E6822" t="b">
            <v>1</v>
          </cell>
          <cell r="F6822">
            <v>1988</v>
          </cell>
          <cell r="H6822" t="str">
            <v>кирпич</v>
          </cell>
          <cell r="L6822">
            <v>9</v>
          </cell>
          <cell r="M6822">
            <v>1</v>
          </cell>
          <cell r="N6822">
            <v>1</v>
          </cell>
          <cell r="O6822">
            <v>1</v>
          </cell>
          <cell r="Q6822">
            <v>2395.6</v>
          </cell>
          <cell r="R6822">
            <v>1744.8</v>
          </cell>
          <cell r="S6822">
            <v>1618</v>
          </cell>
          <cell r="T6822">
            <v>93</v>
          </cell>
        </row>
        <row r="6823">
          <cell r="C6823" t="str">
            <v>город Пермь</v>
          </cell>
          <cell r="D6823" t="str">
            <v>г. Пермь, ул. Мира, д. 122/1</v>
          </cell>
          <cell r="E6823" t="b">
            <v>1</v>
          </cell>
          <cell r="F6823">
            <v>1987</v>
          </cell>
          <cell r="H6823" t="str">
            <v>Кирпич</v>
          </cell>
          <cell r="L6823">
            <v>9</v>
          </cell>
          <cell r="M6823">
            <v>1</v>
          </cell>
          <cell r="N6823">
            <v>1</v>
          </cell>
          <cell r="O6823">
            <v>1</v>
          </cell>
          <cell r="Q6823">
            <v>2769.9</v>
          </cell>
          <cell r="R6823">
            <v>2040</v>
          </cell>
          <cell r="S6823">
            <v>1826.9</v>
          </cell>
          <cell r="T6823">
            <v>94</v>
          </cell>
        </row>
        <row r="6824">
          <cell r="C6824" t="str">
            <v>город Пермь</v>
          </cell>
          <cell r="D6824" t="str">
            <v>г. Пермь, ул. Мира, д. 122/2</v>
          </cell>
          <cell r="E6824" t="b">
            <v>1</v>
          </cell>
          <cell r="F6824">
            <v>1986</v>
          </cell>
          <cell r="H6824" t="str">
            <v>кирпич</v>
          </cell>
          <cell r="L6824">
            <v>9</v>
          </cell>
          <cell r="M6824">
            <v>1</v>
          </cell>
          <cell r="N6824">
            <v>1</v>
          </cell>
          <cell r="O6824">
            <v>1</v>
          </cell>
          <cell r="Q6824">
            <v>2769.9</v>
          </cell>
          <cell r="R6824">
            <v>2040</v>
          </cell>
          <cell r="S6824">
            <v>1826.9</v>
          </cell>
          <cell r="T6824">
            <v>94</v>
          </cell>
        </row>
        <row r="6825">
          <cell r="C6825" t="str">
            <v>город Пермь</v>
          </cell>
          <cell r="D6825" t="str">
            <v>г. Пермь, ул. Мира, д. 122А</v>
          </cell>
          <cell r="E6825" t="b">
            <v>1</v>
          </cell>
          <cell r="F6825">
            <v>1966</v>
          </cell>
          <cell r="H6825" t="str">
            <v>Панель</v>
          </cell>
          <cell r="L6825">
            <v>5</v>
          </cell>
          <cell r="M6825">
            <v>3</v>
          </cell>
          <cell r="Q6825">
            <v>4671.6000000000004</v>
          </cell>
          <cell r="R6825">
            <v>2644.2</v>
          </cell>
          <cell r="S6825">
            <v>2644.2</v>
          </cell>
          <cell r="T6825">
            <v>121</v>
          </cell>
        </row>
        <row r="6826">
          <cell r="C6826" t="str">
            <v>город Пермь</v>
          </cell>
          <cell r="D6826" t="str">
            <v>г. Пермь, ул. Мира, д. 126А</v>
          </cell>
          <cell r="E6826" t="b">
            <v>1</v>
          </cell>
          <cell r="F6826">
            <v>1963</v>
          </cell>
          <cell r="H6826" t="str">
            <v>кирпич</v>
          </cell>
          <cell r="L6826">
            <v>9</v>
          </cell>
          <cell r="M6826">
            <v>1</v>
          </cell>
          <cell r="N6826">
            <v>1</v>
          </cell>
          <cell r="O6826">
            <v>1</v>
          </cell>
          <cell r="Q6826">
            <v>2684.1</v>
          </cell>
          <cell r="R6826">
            <v>2290.4</v>
          </cell>
          <cell r="S6826">
            <v>1751.9</v>
          </cell>
          <cell r="T6826">
            <v>92</v>
          </cell>
        </row>
        <row r="6827">
          <cell r="C6827" t="str">
            <v>город Пермь</v>
          </cell>
          <cell r="D6827" t="str">
            <v>г. Пермь, ул. Мира, д. 5А</v>
          </cell>
          <cell r="E6827" t="b">
            <v>1</v>
          </cell>
          <cell r="F6827">
            <v>2018</v>
          </cell>
          <cell r="I6827" t="str">
            <v>плоская</v>
          </cell>
          <cell r="K6827" t="str">
            <v>не имеется</v>
          </cell>
          <cell r="L6827">
            <v>12</v>
          </cell>
          <cell r="M6827">
            <v>1</v>
          </cell>
          <cell r="N6827">
            <v>1</v>
          </cell>
          <cell r="O6827">
            <v>1</v>
          </cell>
          <cell r="Q6827">
            <v>6104.6</v>
          </cell>
          <cell r="R6827">
            <v>2893.48</v>
          </cell>
          <cell r="S6827">
            <v>1629.64</v>
          </cell>
          <cell r="T6827">
            <v>228</v>
          </cell>
        </row>
        <row r="6828">
          <cell r="C6828" t="str">
            <v>город Пермь</v>
          </cell>
          <cell r="D6828" t="str">
            <v>г. Пермь, ул. Мира, д. 61А</v>
          </cell>
          <cell r="E6828" t="b">
            <v>1</v>
          </cell>
          <cell r="F6828">
            <v>1958</v>
          </cell>
          <cell r="H6828" t="str">
            <v>Кирпич</v>
          </cell>
          <cell r="L6828">
            <v>4</v>
          </cell>
          <cell r="M6828">
            <v>4</v>
          </cell>
          <cell r="Q6828">
            <v>3532.3</v>
          </cell>
          <cell r="R6828">
            <v>3130.8</v>
          </cell>
          <cell r="S6828">
            <v>2497.4</v>
          </cell>
          <cell r="T6828">
            <v>91</v>
          </cell>
        </row>
        <row r="6829">
          <cell r="C6829" t="str">
            <v>город Пермь</v>
          </cell>
          <cell r="D6829" t="str">
            <v>г. Пермь, ул. Мира, д. 66А</v>
          </cell>
          <cell r="E6829" t="b">
            <v>1</v>
          </cell>
          <cell r="F6829">
            <v>1964</v>
          </cell>
          <cell r="H6829" t="str">
            <v>Панель</v>
          </cell>
          <cell r="L6829">
            <v>5</v>
          </cell>
          <cell r="M6829">
            <v>4</v>
          </cell>
          <cell r="Q6829">
            <v>3539.6</v>
          </cell>
          <cell r="R6829">
            <v>2467.8000000000002</v>
          </cell>
          <cell r="S6829">
            <v>2467.8000000000002</v>
          </cell>
          <cell r="T6829">
            <v>120</v>
          </cell>
        </row>
        <row r="6830">
          <cell r="C6830" t="str">
            <v>город Пермь</v>
          </cell>
          <cell r="D6830" t="str">
            <v>г. Пермь, ул. Мира, д. 66Б</v>
          </cell>
          <cell r="E6830" t="b">
            <v>1</v>
          </cell>
          <cell r="F6830">
            <v>1964</v>
          </cell>
          <cell r="H6830" t="str">
            <v>Панель</v>
          </cell>
          <cell r="L6830">
            <v>5</v>
          </cell>
          <cell r="M6830">
            <v>4</v>
          </cell>
          <cell r="Q6830">
            <v>3631.2</v>
          </cell>
          <cell r="R6830">
            <v>2541.1</v>
          </cell>
          <cell r="S6830">
            <v>2541.1</v>
          </cell>
          <cell r="T6830">
            <v>172</v>
          </cell>
        </row>
        <row r="6831">
          <cell r="C6831" t="str">
            <v>город Пермь</v>
          </cell>
          <cell r="D6831" t="str">
            <v>г. Пермь, ул. Мира, д. 66В</v>
          </cell>
          <cell r="E6831" t="b">
            <v>1</v>
          </cell>
          <cell r="F6831">
            <v>1966</v>
          </cell>
          <cell r="H6831" t="str">
            <v>Панель</v>
          </cell>
          <cell r="L6831">
            <v>5</v>
          </cell>
          <cell r="M6831">
            <v>4</v>
          </cell>
          <cell r="Q6831">
            <v>3553</v>
          </cell>
          <cell r="R6831">
            <v>2571.81</v>
          </cell>
          <cell r="S6831">
            <v>2528.31</v>
          </cell>
          <cell r="T6831">
            <v>154</v>
          </cell>
        </row>
        <row r="6832">
          <cell r="C6832" t="str">
            <v>город Пермь</v>
          </cell>
          <cell r="D6832" t="str">
            <v>г. Пермь, ул. Мира, д. 68А</v>
          </cell>
          <cell r="E6832" t="b">
            <v>1</v>
          </cell>
          <cell r="F6832">
            <v>1964</v>
          </cell>
          <cell r="H6832" t="str">
            <v>Кирпич</v>
          </cell>
          <cell r="L6832">
            <v>5</v>
          </cell>
          <cell r="M6832">
            <v>3</v>
          </cell>
          <cell r="Q6832">
            <v>2403.1999999999998</v>
          </cell>
          <cell r="R6832">
            <v>2012.9</v>
          </cell>
          <cell r="S6832">
            <v>2012.9</v>
          </cell>
          <cell r="T6832">
            <v>96</v>
          </cell>
        </row>
        <row r="6833">
          <cell r="C6833" t="str">
            <v>город Пермь</v>
          </cell>
          <cell r="D6833" t="str">
            <v>г. Пермь, ул. Мира, д. 6А</v>
          </cell>
          <cell r="E6833" t="b">
            <v>1</v>
          </cell>
          <cell r="F6833">
            <v>1993</v>
          </cell>
          <cell r="H6833" t="str">
            <v>Панель</v>
          </cell>
          <cell r="L6833">
            <v>16</v>
          </cell>
          <cell r="M6833">
            <v>1</v>
          </cell>
          <cell r="N6833">
            <v>2</v>
          </cell>
          <cell r="O6833">
            <v>1</v>
          </cell>
          <cell r="P6833">
            <v>1</v>
          </cell>
          <cell r="Q6833">
            <v>1630.1</v>
          </cell>
          <cell r="R6833">
            <v>1017.4999999999999</v>
          </cell>
          <cell r="S6833">
            <v>1017.5</v>
          </cell>
          <cell r="T6833">
            <v>74</v>
          </cell>
        </row>
        <row r="6834">
          <cell r="C6834" t="str">
            <v>город Пермь</v>
          </cell>
          <cell r="D6834" t="str">
            <v>г. Пермь, ул. Мира, д. 70Б</v>
          </cell>
          <cell r="E6834" t="b">
            <v>1</v>
          </cell>
          <cell r="F6834">
            <v>1964</v>
          </cell>
          <cell r="H6834" t="str">
            <v>Панель</v>
          </cell>
          <cell r="L6834">
            <v>5</v>
          </cell>
          <cell r="M6834">
            <v>4</v>
          </cell>
          <cell r="Q6834">
            <v>3472.3</v>
          </cell>
          <cell r="R6834">
            <v>2536.5</v>
          </cell>
          <cell r="S6834">
            <v>2479</v>
          </cell>
          <cell r="T6834">
            <v>141</v>
          </cell>
        </row>
        <row r="6835">
          <cell r="C6835" t="str">
            <v>город Пермь</v>
          </cell>
          <cell r="D6835" t="str">
            <v>г. Пермь, ул. Мира, д. 70В</v>
          </cell>
          <cell r="E6835" t="b">
            <v>1</v>
          </cell>
          <cell r="F6835">
            <v>2008</v>
          </cell>
          <cell r="H6835" t="str">
            <v>кирпич</v>
          </cell>
          <cell r="I6835" t="str">
            <v>плоская</v>
          </cell>
          <cell r="L6835">
            <v>16</v>
          </cell>
          <cell r="M6835">
            <v>1</v>
          </cell>
          <cell r="N6835">
            <v>2</v>
          </cell>
          <cell r="O6835">
            <v>1</v>
          </cell>
          <cell r="P6835">
            <v>1</v>
          </cell>
          <cell r="Q6835">
            <v>8834.2000000000007</v>
          </cell>
          <cell r="R6835">
            <v>8834.2000000000007</v>
          </cell>
          <cell r="S6835">
            <v>5466.6</v>
          </cell>
        </row>
        <row r="6836">
          <cell r="C6836" t="str">
            <v>город Пермь</v>
          </cell>
          <cell r="D6836" t="str">
            <v>г. Пермь, ул. Мира, д. 76А</v>
          </cell>
          <cell r="E6836" t="b">
            <v>1</v>
          </cell>
          <cell r="F6836">
            <v>1981</v>
          </cell>
          <cell r="H6836" t="str">
            <v>Кирпич</v>
          </cell>
          <cell r="L6836">
            <v>14</v>
          </cell>
          <cell r="M6836">
            <v>1</v>
          </cell>
          <cell r="N6836">
            <v>2</v>
          </cell>
          <cell r="O6836">
            <v>1</v>
          </cell>
          <cell r="P6836">
            <v>1</v>
          </cell>
          <cell r="Q6836">
            <v>12440</v>
          </cell>
          <cell r="R6836">
            <v>5873.4</v>
          </cell>
          <cell r="S6836">
            <v>5873.4</v>
          </cell>
          <cell r="T6836">
            <v>241</v>
          </cell>
        </row>
        <row r="6837">
          <cell r="C6837" t="str">
            <v>город Пермь</v>
          </cell>
          <cell r="D6837" t="str">
            <v>г. Пермь, ул. Мира, д. 78А</v>
          </cell>
          <cell r="E6837" t="b">
            <v>1</v>
          </cell>
          <cell r="F6837">
            <v>1977</v>
          </cell>
          <cell r="H6837" t="str">
            <v>Кирпич</v>
          </cell>
          <cell r="L6837">
            <v>14</v>
          </cell>
          <cell r="M6837">
            <v>1</v>
          </cell>
          <cell r="N6837">
            <v>2</v>
          </cell>
          <cell r="O6837">
            <v>1</v>
          </cell>
          <cell r="P6837">
            <v>1</v>
          </cell>
          <cell r="Q6837">
            <v>11272.1</v>
          </cell>
          <cell r="R6837">
            <v>5425.5</v>
          </cell>
          <cell r="S6837">
            <v>5425.5</v>
          </cell>
          <cell r="T6837">
            <v>201</v>
          </cell>
        </row>
        <row r="6838">
          <cell r="C6838" t="str">
            <v>город Пермь</v>
          </cell>
          <cell r="D6838" t="str">
            <v>г. Пермь, ул. Мира, д. 80А</v>
          </cell>
          <cell r="E6838" t="b">
            <v>1</v>
          </cell>
          <cell r="F6838">
            <v>1980</v>
          </cell>
          <cell r="H6838" t="str">
            <v>Кирпич</v>
          </cell>
          <cell r="L6838">
            <v>14</v>
          </cell>
          <cell r="M6838">
            <v>1</v>
          </cell>
          <cell r="N6838">
            <v>2</v>
          </cell>
          <cell r="O6838">
            <v>1</v>
          </cell>
          <cell r="P6838">
            <v>1</v>
          </cell>
          <cell r="Q6838">
            <v>11851.900000000003</v>
          </cell>
          <cell r="R6838">
            <v>5883.5000000000009</v>
          </cell>
          <cell r="S6838">
            <v>5596.9</v>
          </cell>
          <cell r="T6838">
            <v>256</v>
          </cell>
        </row>
        <row r="6839">
          <cell r="C6839" t="str">
            <v>город Пермь</v>
          </cell>
          <cell r="D6839" t="str">
            <v>г. Пермь, ул. Мира, д. 82А</v>
          </cell>
          <cell r="E6839" t="b">
            <v>1</v>
          </cell>
          <cell r="F6839">
            <v>1990</v>
          </cell>
          <cell r="I6839" t="str">
            <v>плоская</v>
          </cell>
          <cell r="K6839" t="str">
            <v>не имеется</v>
          </cell>
          <cell r="L6839">
            <v>10</v>
          </cell>
          <cell r="M6839">
            <v>3</v>
          </cell>
          <cell r="N6839">
            <v>3</v>
          </cell>
          <cell r="O6839">
            <v>3</v>
          </cell>
          <cell r="Q6839">
            <v>7367.6</v>
          </cell>
          <cell r="R6839">
            <v>6700.8</v>
          </cell>
          <cell r="S6839">
            <v>408.1</v>
          </cell>
          <cell r="T6839">
            <v>348</v>
          </cell>
        </row>
        <row r="6840">
          <cell r="C6840" t="str">
            <v>город Пермь</v>
          </cell>
          <cell r="D6840" t="str">
            <v>г. Пермь, ул. Мира, д. 8Б</v>
          </cell>
          <cell r="E6840" t="b">
            <v>1</v>
          </cell>
          <cell r="F6840">
            <v>2007</v>
          </cell>
          <cell r="I6840" t="str">
            <v>плоская</v>
          </cell>
          <cell r="K6840" t="str">
            <v>не имеется</v>
          </cell>
          <cell r="L6840">
            <v>9</v>
          </cell>
          <cell r="M6840">
            <v>2</v>
          </cell>
          <cell r="N6840">
            <v>2</v>
          </cell>
          <cell r="O6840">
            <v>2</v>
          </cell>
          <cell r="Q6840">
            <v>6897.3</v>
          </cell>
          <cell r="R6840">
            <v>2548.1999999999998</v>
          </cell>
          <cell r="S6840">
            <v>523.1</v>
          </cell>
          <cell r="T6840">
            <v>61</v>
          </cell>
        </row>
        <row r="6841">
          <cell r="C6841" t="str">
            <v>город Пермь</v>
          </cell>
          <cell r="D6841" t="str">
            <v>г. Пермь, ул. Мира, д. 98А</v>
          </cell>
          <cell r="E6841" t="b">
            <v>1</v>
          </cell>
          <cell r="F6841">
            <v>1958</v>
          </cell>
          <cell r="H6841" t="str">
            <v>Кирпич</v>
          </cell>
          <cell r="L6841">
            <v>4</v>
          </cell>
          <cell r="M6841">
            <v>4</v>
          </cell>
          <cell r="Q6841">
            <v>2412.1999999999998</v>
          </cell>
          <cell r="R6841">
            <v>2093.3000000000002</v>
          </cell>
          <cell r="S6841">
            <v>2047.25</v>
          </cell>
          <cell r="T6841">
            <v>94</v>
          </cell>
        </row>
        <row r="6842">
          <cell r="C6842" t="str">
            <v>город Пермь</v>
          </cell>
          <cell r="D6842" t="str">
            <v>г. Пермь, ул. Можайская, д. 9</v>
          </cell>
          <cell r="E6842" t="b">
            <v>1</v>
          </cell>
          <cell r="F6842">
            <v>1964</v>
          </cell>
          <cell r="H6842" t="str">
            <v>Кирпич</v>
          </cell>
          <cell r="L6842">
            <v>4</v>
          </cell>
          <cell r="M6842">
            <v>3</v>
          </cell>
          <cell r="Q6842">
            <v>2025</v>
          </cell>
          <cell r="R6842">
            <v>1284.5</v>
          </cell>
          <cell r="S6842">
            <v>1284.5</v>
          </cell>
          <cell r="T6842">
            <v>118</v>
          </cell>
        </row>
        <row r="6843">
          <cell r="C6843" t="str">
            <v>город Пермь</v>
          </cell>
          <cell r="D6843" t="str">
            <v>г. Пермь, ул. Можайская, д. 11</v>
          </cell>
          <cell r="E6843" t="b">
            <v>1</v>
          </cell>
          <cell r="F6843">
            <v>1963</v>
          </cell>
          <cell r="H6843" t="str">
            <v>Кирпич</v>
          </cell>
          <cell r="L6843">
            <v>5</v>
          </cell>
          <cell r="M6843">
            <v>4</v>
          </cell>
          <cell r="Q6843">
            <v>4151.6000000000004</v>
          </cell>
          <cell r="R6843">
            <v>3841.2000000000003</v>
          </cell>
          <cell r="S6843">
            <v>2933.7</v>
          </cell>
          <cell r="T6843">
            <v>98</v>
          </cell>
        </row>
        <row r="6844">
          <cell r="C6844" t="str">
            <v>город Пермь</v>
          </cell>
          <cell r="D6844" t="str">
            <v>г. Пермь, ул. Можайская, д. 18</v>
          </cell>
          <cell r="E6844" t="b">
            <v>1</v>
          </cell>
          <cell r="F6844">
            <v>1959</v>
          </cell>
          <cell r="H6844" t="str">
            <v>Кирпич</v>
          </cell>
          <cell r="L6844">
            <v>3</v>
          </cell>
          <cell r="M6844">
            <v>2</v>
          </cell>
          <cell r="Q6844">
            <v>1302.0999999999999</v>
          </cell>
          <cell r="R6844">
            <v>1207.5999999999999</v>
          </cell>
          <cell r="S6844">
            <v>1182.76</v>
          </cell>
          <cell r="T6844">
            <v>71</v>
          </cell>
        </row>
        <row r="6845">
          <cell r="C6845" t="str">
            <v>город Пермь</v>
          </cell>
          <cell r="D6845" t="str">
            <v>г. Пермь, ул. Можайская, д. 20</v>
          </cell>
          <cell r="E6845" t="b">
            <v>1</v>
          </cell>
          <cell r="F6845">
            <v>1959</v>
          </cell>
          <cell r="H6845" t="str">
            <v>Кирпич</v>
          </cell>
          <cell r="L6845">
            <v>3</v>
          </cell>
          <cell r="M6845">
            <v>3</v>
          </cell>
          <cell r="Q6845">
            <v>1630.1</v>
          </cell>
          <cell r="R6845">
            <v>1017.4999999999999</v>
          </cell>
          <cell r="S6845">
            <v>1017.5</v>
          </cell>
          <cell r="T6845">
            <v>74</v>
          </cell>
        </row>
        <row r="6846">
          <cell r="C6846" t="str">
            <v>город Пермь</v>
          </cell>
          <cell r="D6846" t="str">
            <v>г. Пермь, ул. Можайская, д. 24</v>
          </cell>
          <cell r="E6846" t="b">
            <v>1</v>
          </cell>
          <cell r="F6846">
            <v>1960</v>
          </cell>
          <cell r="H6846" t="str">
            <v>Кирпич</v>
          </cell>
          <cell r="L6846">
            <v>3</v>
          </cell>
          <cell r="M6846">
            <v>3</v>
          </cell>
          <cell r="Q6846">
            <v>1674.3</v>
          </cell>
          <cell r="R6846">
            <v>1544.4</v>
          </cell>
          <cell r="S6846">
            <v>1536.03</v>
          </cell>
          <cell r="T6846">
            <v>79</v>
          </cell>
        </row>
        <row r="6847">
          <cell r="C6847" t="str">
            <v>город Пермь</v>
          </cell>
          <cell r="D6847" t="str">
            <v>г. Пермь, ул. Мозырьская, д. 3</v>
          </cell>
          <cell r="E6847" t="b">
            <v>1</v>
          </cell>
          <cell r="F6847">
            <v>1972</v>
          </cell>
          <cell r="H6847" t="str">
            <v>кирпич</v>
          </cell>
          <cell r="I6847" t="str">
            <v>плоская</v>
          </cell>
          <cell r="J6847" t="str">
            <v>ГВС</v>
          </cell>
          <cell r="K6847" t="str">
            <v>имеется</v>
          </cell>
          <cell r="L6847">
            <v>5</v>
          </cell>
          <cell r="M6847">
            <v>8</v>
          </cell>
          <cell r="Q6847">
            <v>5146</v>
          </cell>
          <cell r="R6847">
            <v>4597.3</v>
          </cell>
          <cell r="S6847">
            <v>4597.3</v>
          </cell>
          <cell r="T6847">
            <v>285</v>
          </cell>
        </row>
        <row r="6848">
          <cell r="C6848" t="str">
            <v>город Пермь</v>
          </cell>
          <cell r="D6848" t="str">
            <v>г. Пермь, ул. Мозырьская, д. 5</v>
          </cell>
          <cell r="E6848" t="b">
            <v>1</v>
          </cell>
          <cell r="F6848">
            <v>1973</v>
          </cell>
          <cell r="H6848" t="str">
            <v>Панель</v>
          </cell>
          <cell r="L6848">
            <v>5</v>
          </cell>
          <cell r="M6848">
            <v>8</v>
          </cell>
          <cell r="Q6848">
            <v>5163.3999999999996</v>
          </cell>
          <cell r="R6848">
            <v>3700</v>
          </cell>
          <cell r="S6848">
            <v>3700</v>
          </cell>
          <cell r="T6848">
            <v>286</v>
          </cell>
        </row>
        <row r="6849">
          <cell r="C6849" t="str">
            <v>город Пермь</v>
          </cell>
          <cell r="D6849" t="str">
            <v>г. Пермь, ул. Мозырьская, д. 9</v>
          </cell>
          <cell r="E6849" t="b">
            <v>1</v>
          </cell>
          <cell r="F6849">
            <v>1991</v>
          </cell>
          <cell r="I6849" t="str">
            <v>скатная</v>
          </cell>
          <cell r="K6849" t="str">
            <v>не имеется</v>
          </cell>
          <cell r="L6849">
            <v>5</v>
          </cell>
          <cell r="M6849">
            <v>4</v>
          </cell>
          <cell r="Q6849">
            <v>3070.3</v>
          </cell>
          <cell r="R6849">
            <v>2634.6</v>
          </cell>
          <cell r="S6849">
            <v>2634.6</v>
          </cell>
          <cell r="T6849">
            <v>127</v>
          </cell>
        </row>
        <row r="6850">
          <cell r="C6850" t="str">
            <v>город Пермь</v>
          </cell>
          <cell r="D6850" t="str">
            <v>г. Пермь, ул. Мозырьская, д. 26</v>
          </cell>
          <cell r="E6850" t="b">
            <v>1</v>
          </cell>
          <cell r="F6850">
            <v>1968</v>
          </cell>
          <cell r="I6850" t="str">
            <v>плоская</v>
          </cell>
          <cell r="K6850" t="str">
            <v>имеется</v>
          </cell>
          <cell r="L6850">
            <v>5</v>
          </cell>
          <cell r="M6850">
            <v>4</v>
          </cell>
          <cell r="Q6850">
            <v>3733.3</v>
          </cell>
          <cell r="R6850">
            <v>3402.1</v>
          </cell>
          <cell r="S6850">
            <v>3402.1</v>
          </cell>
          <cell r="T6850">
            <v>132</v>
          </cell>
        </row>
        <row r="6851">
          <cell r="C6851" t="str">
            <v>город Пермь</v>
          </cell>
          <cell r="D6851" t="str">
            <v>г. Пермь, ул. Молдавская, д. 4</v>
          </cell>
          <cell r="E6851" t="b">
            <v>1</v>
          </cell>
          <cell r="F6851">
            <v>1983</v>
          </cell>
          <cell r="G6851">
            <v>2007</v>
          </cell>
          <cell r="H6851" t="str">
            <v>Панели</v>
          </cell>
          <cell r="L6851">
            <v>9</v>
          </cell>
          <cell r="M6851">
            <v>8</v>
          </cell>
          <cell r="N6851">
            <v>8</v>
          </cell>
          <cell r="O6851">
            <v>8</v>
          </cell>
          <cell r="Q6851">
            <v>17601.599999999999</v>
          </cell>
          <cell r="R6851">
            <v>15249.099999999999</v>
          </cell>
          <cell r="S6851">
            <v>14997.3</v>
          </cell>
          <cell r="T6851">
            <v>718</v>
          </cell>
        </row>
        <row r="6852">
          <cell r="C6852" t="str">
            <v>город Пермь</v>
          </cell>
          <cell r="D6852" t="str">
            <v>г. Пермь, ул. Молдавская, д. 6</v>
          </cell>
          <cell r="E6852" t="b">
            <v>1</v>
          </cell>
          <cell r="F6852">
            <v>1983</v>
          </cell>
          <cell r="G6852">
            <v>2007</v>
          </cell>
          <cell r="H6852" t="str">
            <v>Панели</v>
          </cell>
          <cell r="L6852">
            <v>9</v>
          </cell>
          <cell r="M6852">
            <v>7</v>
          </cell>
          <cell r="N6852">
            <v>7</v>
          </cell>
          <cell r="O6852">
            <v>7</v>
          </cell>
          <cell r="Q6852">
            <v>13907.5</v>
          </cell>
          <cell r="R6852">
            <v>8483.5</v>
          </cell>
          <cell r="S6852">
            <v>8483.5</v>
          </cell>
          <cell r="T6852">
            <v>673</v>
          </cell>
        </row>
        <row r="6853">
          <cell r="C6853" t="str">
            <v>город Пермь</v>
          </cell>
          <cell r="D6853" t="str">
            <v>г. Пермь, ул. Молдавская, д. 8</v>
          </cell>
          <cell r="E6853" t="b">
            <v>1</v>
          </cell>
          <cell r="F6853">
            <v>1980</v>
          </cell>
          <cell r="I6853" t="str">
            <v>плоская</v>
          </cell>
          <cell r="K6853" t="str">
            <v>имеется</v>
          </cell>
          <cell r="L6853">
            <v>5</v>
          </cell>
          <cell r="M6853">
            <v>8</v>
          </cell>
          <cell r="Q6853">
            <v>6298.1</v>
          </cell>
          <cell r="R6853">
            <v>5740.3</v>
          </cell>
          <cell r="S6853">
            <v>5077.76</v>
          </cell>
          <cell r="T6853">
            <v>313</v>
          </cell>
        </row>
        <row r="6854">
          <cell r="C6854" t="str">
            <v>город Пермь</v>
          </cell>
          <cell r="D6854" t="str">
            <v>г. Пермь, ул. Молдавская, д. 10</v>
          </cell>
          <cell r="E6854" t="b">
            <v>1</v>
          </cell>
          <cell r="F6854">
            <v>1984</v>
          </cell>
          <cell r="I6854" t="str">
            <v>плоская</v>
          </cell>
          <cell r="K6854" t="str">
            <v>имеется</v>
          </cell>
          <cell r="L6854">
            <v>5</v>
          </cell>
          <cell r="M6854">
            <v>4</v>
          </cell>
          <cell r="Q6854">
            <v>3110.9</v>
          </cell>
          <cell r="R6854">
            <v>2603.4</v>
          </cell>
          <cell r="S6854">
            <v>2570.5</v>
          </cell>
          <cell r="T6854">
            <v>126</v>
          </cell>
        </row>
        <row r="6855">
          <cell r="C6855" t="str">
            <v>город Пермь</v>
          </cell>
          <cell r="D6855" t="str">
            <v>г. Пермь, ул. Молдавская, д. 12</v>
          </cell>
          <cell r="E6855" t="b">
            <v>1</v>
          </cell>
          <cell r="F6855">
            <v>1980</v>
          </cell>
          <cell r="I6855" t="str">
            <v>плоская</v>
          </cell>
          <cell r="K6855" t="str">
            <v>имеется</v>
          </cell>
          <cell r="L6855">
            <v>5</v>
          </cell>
          <cell r="M6855">
            <v>8</v>
          </cell>
          <cell r="Q6855">
            <v>6294.8</v>
          </cell>
          <cell r="R6855">
            <v>5707</v>
          </cell>
          <cell r="S6855">
            <v>3545.5</v>
          </cell>
          <cell r="T6855">
            <v>294</v>
          </cell>
        </row>
        <row r="6856">
          <cell r="C6856" t="str">
            <v>город Пермь</v>
          </cell>
          <cell r="D6856" t="str">
            <v>г. Пермь, ул. Молдавская, д. 14</v>
          </cell>
          <cell r="E6856" t="b">
            <v>1</v>
          </cell>
          <cell r="F6856">
            <v>1980</v>
          </cell>
          <cell r="I6856" t="str">
            <v>плоская</v>
          </cell>
          <cell r="K6856" t="str">
            <v>имеется</v>
          </cell>
          <cell r="L6856">
            <v>5</v>
          </cell>
          <cell r="M6856">
            <v>8</v>
          </cell>
          <cell r="Q6856">
            <v>5740.8</v>
          </cell>
          <cell r="R6856">
            <v>5623.1</v>
          </cell>
          <cell r="S6856">
            <v>5412.9</v>
          </cell>
          <cell r="T6856">
            <v>268</v>
          </cell>
        </row>
        <row r="6857">
          <cell r="C6857" t="str">
            <v>город Пермь</v>
          </cell>
          <cell r="D6857" t="str">
            <v>г. Пермь, ул. Молдавская, д. 16</v>
          </cell>
          <cell r="E6857" t="b">
            <v>1</v>
          </cell>
          <cell r="F6857">
            <v>1983</v>
          </cell>
          <cell r="L6857">
            <v>5</v>
          </cell>
          <cell r="M6857">
            <v>4</v>
          </cell>
          <cell r="Q6857">
            <v>2875.6</v>
          </cell>
          <cell r="R6857">
            <v>2576.1999999999998</v>
          </cell>
          <cell r="S6857">
            <v>2576.1999999999998</v>
          </cell>
          <cell r="T6857">
            <v>151</v>
          </cell>
        </row>
        <row r="6858">
          <cell r="C6858" t="str">
            <v>город Пермь</v>
          </cell>
          <cell r="D6858" t="str">
            <v>г. Пермь, ул. Молдавская, д. 18</v>
          </cell>
          <cell r="E6858" t="b">
            <v>1</v>
          </cell>
          <cell r="F6858">
            <v>1964</v>
          </cell>
          <cell r="H6858" t="str">
            <v>Панель</v>
          </cell>
          <cell r="L6858">
            <v>5</v>
          </cell>
          <cell r="M6858">
            <v>4</v>
          </cell>
          <cell r="Q6858">
            <v>2704.7</v>
          </cell>
          <cell r="R6858">
            <v>2368.1999999999998</v>
          </cell>
          <cell r="S6858">
            <v>2368.1999999999998</v>
          </cell>
          <cell r="T6858">
            <v>135</v>
          </cell>
        </row>
        <row r="6859">
          <cell r="C6859" t="str">
            <v>город Пермь</v>
          </cell>
          <cell r="D6859" t="str">
            <v>г. Пермь, ул. Молдавская, д. 10А</v>
          </cell>
          <cell r="E6859" t="b">
            <v>1</v>
          </cell>
          <cell r="F6859">
            <v>2016</v>
          </cell>
          <cell r="I6859" t="str">
            <v>плоская</v>
          </cell>
          <cell r="J6859" t="str">
            <v>ГАЗ</v>
          </cell>
          <cell r="K6859" t="str">
            <v>имеется</v>
          </cell>
          <cell r="L6859">
            <v>10</v>
          </cell>
          <cell r="M6859">
            <v>6</v>
          </cell>
          <cell r="N6859">
            <v>6</v>
          </cell>
          <cell r="O6859">
            <v>6</v>
          </cell>
          <cell r="Q6859">
            <v>16014.9</v>
          </cell>
          <cell r="R6859">
            <v>2619.1</v>
          </cell>
          <cell r="S6859">
            <v>13395.8</v>
          </cell>
          <cell r="T6859">
            <v>525</v>
          </cell>
        </row>
        <row r="6860">
          <cell r="C6860" t="str">
            <v>город Пермь</v>
          </cell>
          <cell r="D6860" t="str">
            <v>г. Пермь, ул. Молодежная, д. 24</v>
          </cell>
          <cell r="E6860" t="b">
            <v>1</v>
          </cell>
          <cell r="F6860">
            <v>1962</v>
          </cell>
          <cell r="H6860" t="str">
            <v>Кирпич</v>
          </cell>
          <cell r="L6860">
            <v>3</v>
          </cell>
          <cell r="M6860">
            <v>3</v>
          </cell>
          <cell r="Q6860">
            <v>1037.9000000000001</v>
          </cell>
          <cell r="R6860">
            <v>1037.9000000000001</v>
          </cell>
          <cell r="S6860">
            <v>1037.9000000000001</v>
          </cell>
          <cell r="T6860">
            <v>44</v>
          </cell>
        </row>
        <row r="6861">
          <cell r="C6861" t="str">
            <v>город Пермь</v>
          </cell>
          <cell r="D6861" t="str">
            <v>г. Пермь, ул. Молодогвардейская, д. 33</v>
          </cell>
          <cell r="E6861" t="b">
            <v>0</v>
          </cell>
          <cell r="F6861">
            <v>2022</v>
          </cell>
          <cell r="H6861" t="str">
            <v>смешанные</v>
          </cell>
          <cell r="I6861" t="str">
            <v>плоская</v>
          </cell>
          <cell r="J6861" t="str">
            <v>ГАЗ</v>
          </cell>
          <cell r="K6861" t="str">
            <v>подвал</v>
          </cell>
          <cell r="L6861">
            <v>11</v>
          </cell>
          <cell r="M6861">
            <v>1</v>
          </cell>
          <cell r="N6861">
            <v>2</v>
          </cell>
          <cell r="O6861">
            <v>2</v>
          </cell>
          <cell r="Q6861">
            <v>7254</v>
          </cell>
          <cell r="R6861" t="str">
            <v>нет данных</v>
          </cell>
          <cell r="S6861" t="str">
            <v>нет данных</v>
          </cell>
          <cell r="T6861" t="str">
            <v>нет данных</v>
          </cell>
        </row>
        <row r="6862">
          <cell r="C6862" t="str">
            <v>город Пермь</v>
          </cell>
          <cell r="D6862" t="str">
            <v>г. Пермь, ул. Монастырская, д. 27</v>
          </cell>
          <cell r="E6862" t="b">
            <v>1</v>
          </cell>
          <cell r="F6862">
            <v>1959</v>
          </cell>
          <cell r="H6862" t="str">
            <v>Кирпич</v>
          </cell>
          <cell r="L6862">
            <v>5</v>
          </cell>
          <cell r="M6862">
            <v>3</v>
          </cell>
          <cell r="Q6862">
            <v>1699.6</v>
          </cell>
          <cell r="R6862">
            <v>1699.6</v>
          </cell>
          <cell r="S6862">
            <v>1699.6</v>
          </cell>
          <cell r="T6862">
            <v>65</v>
          </cell>
        </row>
        <row r="6863">
          <cell r="C6863" t="str">
            <v>город Пермь</v>
          </cell>
          <cell r="D6863" t="str">
            <v>г. Пермь, ул. Монастырская, д. 41</v>
          </cell>
          <cell r="E6863" t="b">
            <v>1</v>
          </cell>
          <cell r="F6863">
            <v>2005</v>
          </cell>
          <cell r="H6863" t="str">
            <v>кирпич</v>
          </cell>
          <cell r="I6863" t="str">
            <v>плоская</v>
          </cell>
          <cell r="J6863">
            <v>0</v>
          </cell>
          <cell r="K6863" t="str">
            <v>не имеется</v>
          </cell>
          <cell r="L6863">
            <v>10</v>
          </cell>
          <cell r="M6863">
            <v>6</v>
          </cell>
          <cell r="N6863">
            <v>6</v>
          </cell>
          <cell r="O6863">
            <v>6</v>
          </cell>
          <cell r="Q6863">
            <v>16000</v>
          </cell>
          <cell r="R6863">
            <v>13289</v>
          </cell>
          <cell r="S6863">
            <v>2051.1999999999998</v>
          </cell>
          <cell r="T6863">
            <v>293</v>
          </cell>
        </row>
        <row r="6864">
          <cell r="C6864" t="str">
            <v>город Пермь</v>
          </cell>
          <cell r="D6864" t="str">
            <v>г. Пермь, ул. Монастырская, д. 46</v>
          </cell>
          <cell r="E6864" t="b">
            <v>1</v>
          </cell>
          <cell r="F6864">
            <v>2020</v>
          </cell>
          <cell r="H6864" t="str">
            <v>Смешанные</v>
          </cell>
          <cell r="I6864" t="str">
            <v>плоская</v>
          </cell>
          <cell r="L6864">
            <v>15</v>
          </cell>
          <cell r="M6864">
            <v>1</v>
          </cell>
          <cell r="N6864">
            <v>2</v>
          </cell>
          <cell r="O6864">
            <v>2</v>
          </cell>
          <cell r="Q6864">
            <v>10064.1</v>
          </cell>
          <cell r="R6864">
            <v>10064.1</v>
          </cell>
          <cell r="S6864">
            <v>4741.3</v>
          </cell>
        </row>
        <row r="6865">
          <cell r="C6865" t="str">
            <v>город Пермь</v>
          </cell>
          <cell r="D6865" t="str">
            <v>г. Пермь, ул. Монастырская, д. 60</v>
          </cell>
          <cell r="E6865" t="b">
            <v>0</v>
          </cell>
          <cell r="F6865">
            <v>2022</v>
          </cell>
          <cell r="H6865" t="str">
            <v>Бетон</v>
          </cell>
          <cell r="I6865" t="str">
            <v>плоская</v>
          </cell>
          <cell r="J6865" t="str">
            <v>ТЕП</v>
          </cell>
          <cell r="K6865" t="str">
            <v>подвал</v>
          </cell>
          <cell r="L6865">
            <v>15</v>
          </cell>
          <cell r="M6865">
            <v>4</v>
          </cell>
          <cell r="N6865">
            <v>8</v>
          </cell>
          <cell r="O6865">
            <v>4</v>
          </cell>
          <cell r="P6865">
            <v>4</v>
          </cell>
          <cell r="Q6865">
            <v>29086</v>
          </cell>
          <cell r="R6865" t="str">
            <v>нет данных</v>
          </cell>
          <cell r="S6865" t="str">
            <v>нет данных</v>
          </cell>
          <cell r="T6865" t="str">
            <v>нет данных</v>
          </cell>
        </row>
        <row r="6866">
          <cell r="C6866" t="str">
            <v>город Пермь</v>
          </cell>
          <cell r="D6866" t="str">
            <v>г. Пермь, ул. Монастырская, д. 70</v>
          </cell>
          <cell r="E6866" t="b">
            <v>1</v>
          </cell>
          <cell r="F6866">
            <v>2019</v>
          </cell>
          <cell r="H6866" t="str">
            <v>кирпич</v>
          </cell>
          <cell r="I6866" t="str">
            <v>плоская</v>
          </cell>
          <cell r="J6866">
            <v>0</v>
          </cell>
          <cell r="K6866" t="str">
            <v>имеется</v>
          </cell>
          <cell r="L6866">
            <v>7</v>
          </cell>
          <cell r="M6866">
            <v>2</v>
          </cell>
          <cell r="N6866">
            <v>3</v>
          </cell>
          <cell r="O6866">
            <v>3</v>
          </cell>
          <cell r="Q6866">
            <v>6566.2</v>
          </cell>
          <cell r="R6866">
            <v>2538.4</v>
          </cell>
          <cell r="S6866">
            <v>490.6</v>
          </cell>
          <cell r="T6866">
            <v>149</v>
          </cell>
        </row>
        <row r="6867">
          <cell r="C6867" t="str">
            <v>город Пермь</v>
          </cell>
          <cell r="D6867" t="str">
            <v>г. Пермь, ул. Монастырская, д. 74</v>
          </cell>
          <cell r="E6867" t="b">
            <v>1</v>
          </cell>
          <cell r="F6867">
            <v>1962</v>
          </cell>
          <cell r="H6867" t="str">
            <v>Кирпич</v>
          </cell>
          <cell r="L6867">
            <v>5</v>
          </cell>
          <cell r="M6867">
            <v>2</v>
          </cell>
          <cell r="Q6867">
            <v>1826.6</v>
          </cell>
          <cell r="R6867">
            <v>1611.6999999999998</v>
          </cell>
          <cell r="S6867">
            <v>1538.6</v>
          </cell>
          <cell r="T6867">
            <v>65</v>
          </cell>
        </row>
        <row r="6868">
          <cell r="C6868" t="str">
            <v>город Пермь</v>
          </cell>
          <cell r="D6868" t="str">
            <v>г. Пермь, ул. Монастырская, д. 76</v>
          </cell>
          <cell r="E6868" t="b">
            <v>1</v>
          </cell>
          <cell r="F6868">
            <v>1964</v>
          </cell>
          <cell r="H6868" t="str">
            <v>Кирпич</v>
          </cell>
          <cell r="L6868">
            <v>5</v>
          </cell>
          <cell r="M6868">
            <v>4</v>
          </cell>
          <cell r="Q6868">
            <v>4164.1000000000004</v>
          </cell>
          <cell r="R6868">
            <v>3360.2999999999997</v>
          </cell>
          <cell r="S6868">
            <v>3046.7</v>
          </cell>
          <cell r="T6868">
            <v>140</v>
          </cell>
        </row>
        <row r="6869">
          <cell r="C6869" t="str">
            <v>город Пермь</v>
          </cell>
          <cell r="D6869" t="str">
            <v>г. Пермь, ул. Монастырская, д. 87</v>
          </cell>
          <cell r="E6869" t="b">
            <v>1</v>
          </cell>
          <cell r="F6869">
            <v>1973</v>
          </cell>
          <cell r="H6869" t="str">
            <v>Кирпич</v>
          </cell>
          <cell r="L6869">
            <v>9</v>
          </cell>
          <cell r="M6869">
            <v>4</v>
          </cell>
          <cell r="N6869">
            <v>4</v>
          </cell>
          <cell r="O6869">
            <v>4</v>
          </cell>
          <cell r="Q6869">
            <v>4209.8</v>
          </cell>
          <cell r="R6869">
            <v>3817.48</v>
          </cell>
          <cell r="S6869">
            <v>2909</v>
          </cell>
          <cell r="T6869">
            <v>124</v>
          </cell>
        </row>
        <row r="6870">
          <cell r="C6870" t="str">
            <v>город Пермь</v>
          </cell>
          <cell r="D6870" t="str">
            <v>г. Пермь, ул. Монастырская, д. 93</v>
          </cell>
          <cell r="E6870" t="b">
            <v>1</v>
          </cell>
          <cell r="F6870">
            <v>1972</v>
          </cell>
          <cell r="H6870" t="str">
            <v>Кирпич</v>
          </cell>
          <cell r="L6870">
            <v>5</v>
          </cell>
          <cell r="M6870">
            <v>4</v>
          </cell>
          <cell r="Q6870">
            <v>4212.8999999999996</v>
          </cell>
          <cell r="R6870">
            <v>4102.3</v>
          </cell>
          <cell r="S6870">
            <v>2715.3</v>
          </cell>
          <cell r="T6870">
            <v>131</v>
          </cell>
        </row>
        <row r="6871">
          <cell r="C6871" t="str">
            <v>город Пермь</v>
          </cell>
          <cell r="D6871" t="str">
            <v>г. Пермь, ул. Монастырская, д. 96</v>
          </cell>
          <cell r="E6871" t="b">
            <v>1</v>
          </cell>
          <cell r="F6871">
            <v>1971</v>
          </cell>
          <cell r="H6871" t="str">
            <v>Кирпич</v>
          </cell>
          <cell r="L6871">
            <v>5</v>
          </cell>
          <cell r="M6871">
            <v>6</v>
          </cell>
          <cell r="Q6871">
            <v>5461.6</v>
          </cell>
          <cell r="R6871">
            <v>5461.5999999999995</v>
          </cell>
          <cell r="S6871">
            <v>4538.3999999999996</v>
          </cell>
          <cell r="T6871">
            <v>199</v>
          </cell>
        </row>
        <row r="6872">
          <cell r="C6872" t="str">
            <v>город Пермь</v>
          </cell>
          <cell r="D6872" t="str">
            <v>г. Пермь, ул. Монастырская, д. 101</v>
          </cell>
          <cell r="E6872" t="b">
            <v>1</v>
          </cell>
          <cell r="F6872">
            <v>1993</v>
          </cell>
          <cell r="H6872" t="str">
            <v>кирпич</v>
          </cell>
          <cell r="I6872" t="str">
            <v>плоская</v>
          </cell>
          <cell r="J6872">
            <v>0</v>
          </cell>
          <cell r="K6872" t="str">
            <v>не имеется</v>
          </cell>
          <cell r="L6872">
            <v>10</v>
          </cell>
          <cell r="M6872">
            <v>3</v>
          </cell>
          <cell r="N6872">
            <v>3</v>
          </cell>
          <cell r="O6872">
            <v>3</v>
          </cell>
          <cell r="Q6872">
            <v>8088</v>
          </cell>
          <cell r="R6872">
            <v>6592.7</v>
          </cell>
          <cell r="S6872">
            <v>518.4</v>
          </cell>
          <cell r="T6872">
            <v>180</v>
          </cell>
        </row>
        <row r="6873">
          <cell r="C6873" t="str">
            <v>город Пермь</v>
          </cell>
          <cell r="D6873" t="str">
            <v>г. Пермь, ул. Монастырская, д. 117</v>
          </cell>
          <cell r="E6873" t="b">
            <v>1</v>
          </cell>
          <cell r="F6873">
            <v>1968</v>
          </cell>
          <cell r="H6873" t="str">
            <v>Кирпич</v>
          </cell>
          <cell r="L6873">
            <v>5</v>
          </cell>
          <cell r="M6873">
            <v>4</v>
          </cell>
          <cell r="Q6873">
            <v>2712.74</v>
          </cell>
          <cell r="R6873">
            <v>2084.4299999999998</v>
          </cell>
          <cell r="S6873">
            <v>2084.4299999999998</v>
          </cell>
          <cell r="T6873">
            <v>133</v>
          </cell>
        </row>
        <row r="6874">
          <cell r="C6874" t="str">
            <v>город Пермь</v>
          </cell>
          <cell r="D6874" t="str">
            <v>г. Пермь, ул. Монастырская, д. 119</v>
          </cell>
          <cell r="E6874" t="b">
            <v>1</v>
          </cell>
          <cell r="F6874">
            <v>1955</v>
          </cell>
          <cell r="H6874" t="str">
            <v>Шлакоблок</v>
          </cell>
          <cell r="L6874">
            <v>2</v>
          </cell>
          <cell r="M6874">
            <v>3</v>
          </cell>
          <cell r="Q6874">
            <v>1083.8</v>
          </cell>
          <cell r="R6874">
            <v>567</v>
          </cell>
          <cell r="S6874">
            <v>567</v>
          </cell>
          <cell r="T6874">
            <v>51</v>
          </cell>
        </row>
        <row r="6875">
          <cell r="C6875" t="str">
            <v>город Пермь</v>
          </cell>
          <cell r="D6875" t="str">
            <v>г. Пермь, ул. Монастырская, д. 121</v>
          </cell>
          <cell r="E6875" t="b">
            <v>1</v>
          </cell>
          <cell r="F6875">
            <v>1968</v>
          </cell>
          <cell r="H6875" t="str">
            <v>Кирпич</v>
          </cell>
          <cell r="L6875">
            <v>5</v>
          </cell>
          <cell r="M6875">
            <v>4</v>
          </cell>
          <cell r="Q6875">
            <v>2712.74</v>
          </cell>
          <cell r="R6875">
            <v>2084.4299999999998</v>
          </cell>
          <cell r="S6875">
            <v>2084.4299999999998</v>
          </cell>
          <cell r="T6875">
            <v>126</v>
          </cell>
        </row>
        <row r="6876">
          <cell r="C6876" t="str">
            <v>город Пермь</v>
          </cell>
          <cell r="D6876" t="str">
            <v>г. Пермь, ул. Монастырская, д. 123</v>
          </cell>
          <cell r="E6876" t="b">
            <v>1</v>
          </cell>
          <cell r="F6876">
            <v>1973</v>
          </cell>
          <cell r="H6876" t="str">
            <v>Панель</v>
          </cell>
          <cell r="L6876">
            <v>9</v>
          </cell>
          <cell r="M6876">
            <v>8</v>
          </cell>
          <cell r="N6876">
            <v>8</v>
          </cell>
          <cell r="O6876">
            <v>8</v>
          </cell>
          <cell r="Q6876">
            <v>13672.3</v>
          </cell>
          <cell r="R6876">
            <v>11881.4</v>
          </cell>
          <cell r="S6876">
            <v>11881.4</v>
          </cell>
          <cell r="T6876">
            <v>566</v>
          </cell>
        </row>
        <row r="6877">
          <cell r="C6877" t="str">
            <v>город Пермь</v>
          </cell>
          <cell r="D6877" t="str">
            <v>г. Пермь, ул. Монастырская, д. 152</v>
          </cell>
          <cell r="E6877" t="b">
            <v>1</v>
          </cell>
          <cell r="F6877">
            <v>1957</v>
          </cell>
          <cell r="H6877" t="str">
            <v>Шлакоблок</v>
          </cell>
          <cell r="L6877">
            <v>2</v>
          </cell>
          <cell r="M6877">
            <v>2</v>
          </cell>
          <cell r="Q6877">
            <v>643.79999999999995</v>
          </cell>
          <cell r="R6877">
            <v>395.8</v>
          </cell>
          <cell r="S6877">
            <v>395.8</v>
          </cell>
          <cell r="T6877">
            <v>32</v>
          </cell>
        </row>
        <row r="6878">
          <cell r="C6878" t="str">
            <v>город Пермь</v>
          </cell>
          <cell r="D6878" t="str">
            <v>г. Пермь, ул. Монастырская, д. 155</v>
          </cell>
          <cell r="E6878" t="b">
            <v>1</v>
          </cell>
          <cell r="F6878">
            <v>1965</v>
          </cell>
          <cell r="H6878" t="str">
            <v>Кирпич</v>
          </cell>
          <cell r="L6878">
            <v>5</v>
          </cell>
          <cell r="M6878">
            <v>2</v>
          </cell>
          <cell r="Q6878">
            <v>1540.5</v>
          </cell>
          <cell r="R6878">
            <v>1068.9000000000001</v>
          </cell>
          <cell r="S6878">
            <v>1068.9000000000001</v>
          </cell>
          <cell r="T6878">
            <v>76</v>
          </cell>
        </row>
        <row r="6879">
          <cell r="C6879" t="str">
            <v>город Пермь</v>
          </cell>
          <cell r="D6879" t="str">
            <v>г. Пермь, ул. Монастырская, д. 157</v>
          </cell>
          <cell r="E6879" t="b">
            <v>1</v>
          </cell>
          <cell r="F6879">
            <v>1965</v>
          </cell>
          <cell r="H6879" t="str">
            <v>кирпич</v>
          </cell>
          <cell r="I6879" t="str">
            <v>скатная</v>
          </cell>
          <cell r="L6879">
            <v>5</v>
          </cell>
          <cell r="M6879">
            <v>4</v>
          </cell>
          <cell r="Q6879">
            <v>3548</v>
          </cell>
          <cell r="R6879">
            <v>3548</v>
          </cell>
          <cell r="S6879">
            <v>3203.65</v>
          </cell>
        </row>
        <row r="6880">
          <cell r="C6880" t="str">
            <v>город Пермь</v>
          </cell>
          <cell r="D6880" t="str">
            <v>г. Пермь, ул. Монастырская, д. 159</v>
          </cell>
          <cell r="E6880" t="b">
            <v>1</v>
          </cell>
          <cell r="F6880">
            <v>1954</v>
          </cell>
          <cell r="H6880" t="str">
            <v>Кирпич</v>
          </cell>
          <cell r="L6880">
            <v>2</v>
          </cell>
          <cell r="M6880">
            <v>2</v>
          </cell>
          <cell r="Q6880">
            <v>415.9</v>
          </cell>
          <cell r="R6880">
            <v>229.4</v>
          </cell>
          <cell r="S6880">
            <v>229.4</v>
          </cell>
          <cell r="T6880">
            <v>35</v>
          </cell>
        </row>
        <row r="6881">
          <cell r="C6881" t="str">
            <v>город Пермь</v>
          </cell>
          <cell r="D6881" t="str">
            <v>г. Пермь, ул. Монастырская, д. 161</v>
          </cell>
          <cell r="E6881" t="b">
            <v>1</v>
          </cell>
          <cell r="F6881">
            <v>1965</v>
          </cell>
          <cell r="H6881" t="str">
            <v>Кирпич</v>
          </cell>
          <cell r="L6881">
            <v>5</v>
          </cell>
          <cell r="M6881">
            <v>4</v>
          </cell>
          <cell r="Q6881">
            <v>3210.15</v>
          </cell>
          <cell r="R6881">
            <v>2590.8999999999996</v>
          </cell>
          <cell r="S6881">
            <v>2590.9</v>
          </cell>
          <cell r="T6881">
            <v>148</v>
          </cell>
        </row>
        <row r="6882">
          <cell r="C6882" t="str">
            <v>город Пермь</v>
          </cell>
          <cell r="D6882" t="str">
            <v>г. Пермь, ул. Монастырская, д. 171</v>
          </cell>
          <cell r="E6882" t="b">
            <v>1</v>
          </cell>
          <cell r="F6882">
            <v>1955</v>
          </cell>
          <cell r="H6882" t="str">
            <v>Кирпич</v>
          </cell>
          <cell r="L6882">
            <v>4</v>
          </cell>
          <cell r="M6882">
            <v>3</v>
          </cell>
          <cell r="Q6882">
            <v>5273.29</v>
          </cell>
          <cell r="R6882">
            <v>4793.8999999999996</v>
          </cell>
          <cell r="S6882">
            <v>1259.7</v>
          </cell>
          <cell r="T6882">
            <v>61</v>
          </cell>
        </row>
        <row r="6883">
          <cell r="C6883" t="str">
            <v>город Пермь</v>
          </cell>
          <cell r="D6883" t="str">
            <v>г. Пермь, ул. Монастырская, д. 177</v>
          </cell>
          <cell r="E6883" t="b">
            <v>1</v>
          </cell>
          <cell r="F6883">
            <v>1949</v>
          </cell>
          <cell r="H6883" t="str">
            <v>Шлакоблок</v>
          </cell>
          <cell r="L6883">
            <v>2</v>
          </cell>
          <cell r="M6883">
            <v>1</v>
          </cell>
          <cell r="Q6883">
            <v>562.45000000000005</v>
          </cell>
          <cell r="R6883">
            <v>512.75</v>
          </cell>
          <cell r="S6883">
            <v>512.75</v>
          </cell>
          <cell r="T6883">
            <v>25</v>
          </cell>
        </row>
        <row r="6884">
          <cell r="C6884" t="str">
            <v>город Пермь</v>
          </cell>
          <cell r="D6884" t="str">
            <v>г. Пермь, ул. Монастырская, д. 181</v>
          </cell>
          <cell r="E6884" t="b">
            <v>1</v>
          </cell>
          <cell r="F6884">
            <v>2022</v>
          </cell>
          <cell r="H6884" t="str">
            <v>Смешанные</v>
          </cell>
          <cell r="I6884" t="str">
            <v>плоская</v>
          </cell>
          <cell r="J6884" t="str">
            <v>ГАЗ</v>
          </cell>
          <cell r="K6884" t="str">
            <v>имеется</v>
          </cell>
          <cell r="L6884">
            <v>9</v>
          </cell>
          <cell r="M6884">
            <v>1</v>
          </cell>
          <cell r="N6884">
            <v>1</v>
          </cell>
          <cell r="O6884">
            <v>1</v>
          </cell>
          <cell r="Q6884">
            <v>20709.599999999999</v>
          </cell>
        </row>
        <row r="6885">
          <cell r="C6885" t="str">
            <v>город Пермь</v>
          </cell>
          <cell r="D6885" t="str">
            <v>г. Пермь, ул. Монастырская, д. 101А</v>
          </cell>
          <cell r="E6885" t="b">
            <v>1</v>
          </cell>
          <cell r="F6885">
            <v>1960</v>
          </cell>
          <cell r="H6885" t="str">
            <v>Кирпич</v>
          </cell>
          <cell r="L6885">
            <v>3</v>
          </cell>
          <cell r="M6885">
            <v>2</v>
          </cell>
          <cell r="Q6885">
            <v>1081.8</v>
          </cell>
          <cell r="R6885">
            <v>966.5</v>
          </cell>
          <cell r="S6885">
            <v>780.64</v>
          </cell>
          <cell r="T6885">
            <v>58</v>
          </cell>
        </row>
        <row r="6886">
          <cell r="C6886" t="str">
            <v>город Пермь</v>
          </cell>
          <cell r="D6886" t="str">
            <v>г. Пермь, ул. Монастырская, д. 101Б</v>
          </cell>
          <cell r="E6886" t="b">
            <v>1</v>
          </cell>
          <cell r="F6886">
            <v>1984</v>
          </cell>
          <cell r="H6886" t="str">
            <v>кирпич</v>
          </cell>
          <cell r="I6886" t="str">
            <v>плоская</v>
          </cell>
          <cell r="K6886" t="str">
            <v>имеется</v>
          </cell>
          <cell r="L6886">
            <v>5</v>
          </cell>
          <cell r="M6886">
            <v>2</v>
          </cell>
          <cell r="Q6886">
            <v>1589.4</v>
          </cell>
          <cell r="R6886">
            <v>1443.8</v>
          </cell>
          <cell r="S6886">
            <v>1299.42</v>
          </cell>
          <cell r="T6886">
            <v>66</v>
          </cell>
        </row>
        <row r="6887">
          <cell r="C6887" t="str">
            <v>город Пермь</v>
          </cell>
          <cell r="D6887" t="str">
            <v>г. Пермь, ул. Монастырская, д. 123А</v>
          </cell>
          <cell r="E6887" t="b">
            <v>1</v>
          </cell>
          <cell r="F6887">
            <v>1975</v>
          </cell>
          <cell r="H6887" t="str">
            <v>Панель</v>
          </cell>
          <cell r="I6887" t="str">
            <v>плоская</v>
          </cell>
          <cell r="K6887" t="str">
            <v>имеется</v>
          </cell>
          <cell r="L6887">
            <v>9</v>
          </cell>
          <cell r="M6887">
            <v>2</v>
          </cell>
          <cell r="N6887">
            <v>2</v>
          </cell>
          <cell r="O6887">
            <v>2</v>
          </cell>
          <cell r="Q6887">
            <v>4410.76</v>
          </cell>
          <cell r="R6887">
            <v>3883.76</v>
          </cell>
          <cell r="S6887">
            <v>3883.76</v>
          </cell>
          <cell r="T6887">
            <v>120</v>
          </cell>
        </row>
        <row r="6888">
          <cell r="C6888" t="str">
            <v>город Пермь</v>
          </cell>
          <cell r="D6888" t="str">
            <v>г. Пермь, ул. Монастырская, д. 53А</v>
          </cell>
          <cell r="E6888" t="b">
            <v>1</v>
          </cell>
          <cell r="F6888">
            <v>1962</v>
          </cell>
          <cell r="H6888" t="str">
            <v>Кирпич</v>
          </cell>
          <cell r="L6888">
            <v>5</v>
          </cell>
          <cell r="M6888">
            <v>2</v>
          </cell>
          <cell r="Q6888">
            <v>2060.6</v>
          </cell>
          <cell r="R6888">
            <v>1693.9</v>
          </cell>
          <cell r="S6888">
            <v>1693.9</v>
          </cell>
          <cell r="T6888">
            <v>70</v>
          </cell>
        </row>
        <row r="6889">
          <cell r="C6889" t="str">
            <v>город Пермь</v>
          </cell>
          <cell r="D6889" t="str">
            <v>г. Пермь, ул. Монастырская, д. 53Б</v>
          </cell>
          <cell r="E6889" t="b">
            <v>1</v>
          </cell>
          <cell r="F6889">
            <v>1962</v>
          </cell>
          <cell r="H6889" t="str">
            <v>Кирпич</v>
          </cell>
          <cell r="L6889">
            <v>5</v>
          </cell>
          <cell r="M6889">
            <v>2</v>
          </cell>
          <cell r="Q6889">
            <v>1760</v>
          </cell>
          <cell r="R6889">
            <v>1606.3000000000002</v>
          </cell>
          <cell r="S6889">
            <v>1405.9</v>
          </cell>
          <cell r="T6889">
            <v>62</v>
          </cell>
        </row>
        <row r="6890">
          <cell r="C6890" t="str">
            <v>город Пермь</v>
          </cell>
          <cell r="D6890" t="str">
            <v>г. Пермь, ул. Моторостроителей, д. 3</v>
          </cell>
          <cell r="E6890" t="b">
            <v>1</v>
          </cell>
          <cell r="F6890">
            <v>1974</v>
          </cell>
          <cell r="I6890" t="str">
            <v>плоская</v>
          </cell>
          <cell r="K6890" t="str">
            <v>имеется</v>
          </cell>
          <cell r="L6890">
            <v>9</v>
          </cell>
          <cell r="M6890">
            <v>3</v>
          </cell>
          <cell r="N6890">
            <v>4</v>
          </cell>
          <cell r="Q6890">
            <v>9544.7000000000007</v>
          </cell>
          <cell r="R6890">
            <v>6064.3</v>
          </cell>
          <cell r="S6890">
            <v>9544.7000000000007</v>
          </cell>
          <cell r="T6890">
            <v>479</v>
          </cell>
        </row>
        <row r="6891">
          <cell r="C6891" t="str">
            <v>город Пермь</v>
          </cell>
          <cell r="D6891" t="str">
            <v>г. Пермь, ул. Моторостроителей, д. 5</v>
          </cell>
          <cell r="E6891" t="b">
            <v>1</v>
          </cell>
          <cell r="F6891">
            <v>1974</v>
          </cell>
          <cell r="H6891" t="str">
            <v>Панель</v>
          </cell>
          <cell r="L6891">
            <v>9</v>
          </cell>
          <cell r="M6891">
            <v>6</v>
          </cell>
          <cell r="N6891">
            <v>6</v>
          </cell>
          <cell r="O6891">
            <v>6</v>
          </cell>
          <cell r="Q6891">
            <v>11376.1</v>
          </cell>
          <cell r="R6891">
            <v>7793.8</v>
          </cell>
          <cell r="S6891">
            <v>7793.8</v>
          </cell>
          <cell r="T6891">
            <v>588</v>
          </cell>
        </row>
        <row r="6892">
          <cell r="C6892" t="str">
            <v>город Пермь</v>
          </cell>
          <cell r="D6892" t="str">
            <v>г. Пермь, ул. Моторостроителей, д. 6</v>
          </cell>
          <cell r="E6892" t="b">
            <v>1</v>
          </cell>
          <cell r="F6892">
            <v>1977</v>
          </cell>
          <cell r="I6892" t="str">
            <v>плоская</v>
          </cell>
          <cell r="K6892" t="str">
            <v>имеется</v>
          </cell>
          <cell r="L6892">
            <v>14</v>
          </cell>
          <cell r="M6892">
            <v>1</v>
          </cell>
          <cell r="N6892">
            <v>2</v>
          </cell>
          <cell r="Q6892">
            <v>5621</v>
          </cell>
          <cell r="R6892">
            <v>3316.4</v>
          </cell>
          <cell r="S6892">
            <v>652.4</v>
          </cell>
          <cell r="T6892">
            <v>267</v>
          </cell>
        </row>
        <row r="6893">
          <cell r="C6893" t="str">
            <v>город Пермь</v>
          </cell>
          <cell r="D6893" t="str">
            <v>г. Пермь, ул. Моторостроителей, д. 7</v>
          </cell>
          <cell r="E6893" t="b">
            <v>1</v>
          </cell>
          <cell r="F6893">
            <v>1975</v>
          </cell>
          <cell r="H6893" t="str">
            <v>панель</v>
          </cell>
          <cell r="I6893" t="str">
            <v>плоская</v>
          </cell>
          <cell r="K6893" t="str">
            <v>имеется</v>
          </cell>
          <cell r="L6893">
            <v>9</v>
          </cell>
          <cell r="M6893">
            <v>6</v>
          </cell>
          <cell r="N6893">
            <v>6</v>
          </cell>
          <cell r="O6893">
            <v>6</v>
          </cell>
          <cell r="Q6893">
            <v>12052.3</v>
          </cell>
          <cell r="R6893">
            <v>11530</v>
          </cell>
          <cell r="S6893">
            <v>11530</v>
          </cell>
          <cell r="T6893">
            <v>394</v>
          </cell>
        </row>
        <row r="6894">
          <cell r="C6894" t="str">
            <v>город Пермь</v>
          </cell>
          <cell r="D6894" t="str">
            <v>г. Пермь, ул. Моторостроителей, д. 8</v>
          </cell>
          <cell r="E6894" t="b">
            <v>1</v>
          </cell>
          <cell r="F6894">
            <v>1976</v>
          </cell>
          <cell r="H6894" t="str">
            <v>Панель</v>
          </cell>
          <cell r="L6894">
            <v>9</v>
          </cell>
          <cell r="M6894">
            <v>16</v>
          </cell>
          <cell r="N6894">
            <v>16</v>
          </cell>
          <cell r="O6894">
            <v>16</v>
          </cell>
          <cell r="Q6894">
            <v>30588.5</v>
          </cell>
          <cell r="R6894">
            <v>20950.3</v>
          </cell>
          <cell r="S6894">
            <v>20950.3</v>
          </cell>
          <cell r="T6894">
            <v>1665</v>
          </cell>
        </row>
        <row r="6895">
          <cell r="C6895" t="str">
            <v>город Пермь</v>
          </cell>
          <cell r="D6895" t="str">
            <v>г. Пермь, ул. Моторостроителей, д. 9</v>
          </cell>
          <cell r="E6895" t="b">
            <v>1</v>
          </cell>
          <cell r="F6895">
            <v>1975</v>
          </cell>
          <cell r="H6895" t="str">
            <v>Панель</v>
          </cell>
          <cell r="L6895">
            <v>9</v>
          </cell>
          <cell r="M6895">
            <v>4</v>
          </cell>
          <cell r="N6895">
            <v>4</v>
          </cell>
          <cell r="O6895">
            <v>4</v>
          </cell>
          <cell r="Q6895">
            <v>7705.8</v>
          </cell>
          <cell r="R6895">
            <v>5279.5</v>
          </cell>
          <cell r="S6895">
            <v>5279.5</v>
          </cell>
          <cell r="T6895">
            <v>431</v>
          </cell>
        </row>
        <row r="6896">
          <cell r="C6896" t="str">
            <v>город Пермь</v>
          </cell>
          <cell r="D6896" t="str">
            <v>г. Пермь, ул. Моторостроителей, д. 10</v>
          </cell>
          <cell r="E6896" t="b">
            <v>1</v>
          </cell>
          <cell r="F6896">
            <v>1978</v>
          </cell>
          <cell r="H6896" t="str">
            <v>Панель</v>
          </cell>
          <cell r="L6896">
            <v>9</v>
          </cell>
          <cell r="M6896">
            <v>4</v>
          </cell>
          <cell r="N6896">
            <v>4</v>
          </cell>
          <cell r="O6896">
            <v>4</v>
          </cell>
          <cell r="Q6896">
            <v>7554.5</v>
          </cell>
          <cell r="R6896">
            <v>5194.3999999999996</v>
          </cell>
          <cell r="S6896">
            <v>5194.3999999999996</v>
          </cell>
          <cell r="T6896">
            <v>435</v>
          </cell>
        </row>
        <row r="6897">
          <cell r="C6897" t="str">
            <v>город Пермь</v>
          </cell>
          <cell r="D6897" t="str">
            <v>г. Пермь, ул. Моторостроителей, д. 11</v>
          </cell>
          <cell r="E6897" t="b">
            <v>1</v>
          </cell>
          <cell r="F6897">
            <v>1976</v>
          </cell>
          <cell r="H6897" t="str">
            <v>Панель</v>
          </cell>
          <cell r="I6897" t="str">
            <v>плоская</v>
          </cell>
          <cell r="K6897" t="str">
            <v>имеется</v>
          </cell>
          <cell r="L6897">
            <v>9</v>
          </cell>
          <cell r="M6897">
            <v>4</v>
          </cell>
          <cell r="N6897">
            <v>4</v>
          </cell>
          <cell r="O6897">
            <v>4</v>
          </cell>
          <cell r="Q6897">
            <v>7695.8</v>
          </cell>
          <cell r="R6897">
            <v>7695.8</v>
          </cell>
          <cell r="S6897">
            <v>7695.8</v>
          </cell>
          <cell r="T6897">
            <v>350</v>
          </cell>
        </row>
        <row r="6898">
          <cell r="C6898" t="str">
            <v>город Пермь</v>
          </cell>
          <cell r="D6898" t="str">
            <v>г. Пермь, ул. Моторостроителей, д. 12</v>
          </cell>
          <cell r="E6898" t="b">
            <v>1</v>
          </cell>
          <cell r="F6898">
            <v>1979</v>
          </cell>
          <cell r="H6898" t="str">
            <v>Панель</v>
          </cell>
          <cell r="L6898">
            <v>9</v>
          </cell>
          <cell r="M6898">
            <v>4</v>
          </cell>
          <cell r="N6898">
            <v>4</v>
          </cell>
          <cell r="O6898">
            <v>4</v>
          </cell>
          <cell r="Q6898">
            <v>7570</v>
          </cell>
          <cell r="R6898">
            <v>7570</v>
          </cell>
          <cell r="S6898">
            <v>7570</v>
          </cell>
          <cell r="T6898">
            <v>461</v>
          </cell>
        </row>
        <row r="6899">
          <cell r="C6899" t="str">
            <v>город Пермь</v>
          </cell>
          <cell r="D6899" t="str">
            <v>г. Пермь, ул. Моторостроителей, д. 15</v>
          </cell>
          <cell r="E6899" t="b">
            <v>1</v>
          </cell>
          <cell r="F6899">
            <v>1979</v>
          </cell>
          <cell r="H6899" t="str">
            <v>Кирпич</v>
          </cell>
          <cell r="L6899">
            <v>14</v>
          </cell>
          <cell r="M6899">
            <v>1</v>
          </cell>
          <cell r="N6899">
            <v>2</v>
          </cell>
          <cell r="O6899">
            <v>1</v>
          </cell>
          <cell r="P6899">
            <v>1</v>
          </cell>
          <cell r="Q6899">
            <v>5634</v>
          </cell>
          <cell r="R6899">
            <v>3321.8</v>
          </cell>
          <cell r="S6899">
            <v>3321.8</v>
          </cell>
          <cell r="T6899">
            <v>281</v>
          </cell>
        </row>
        <row r="6900">
          <cell r="C6900" t="str">
            <v>город Пермь</v>
          </cell>
          <cell r="D6900" t="str">
            <v>г. Пермь, ул. Моторостроителей, д. 17</v>
          </cell>
          <cell r="E6900" t="b">
            <v>1</v>
          </cell>
          <cell r="F6900">
            <v>1979</v>
          </cell>
          <cell r="H6900" t="str">
            <v>Кирпич</v>
          </cell>
          <cell r="L6900">
            <v>14</v>
          </cell>
          <cell r="M6900">
            <v>1</v>
          </cell>
          <cell r="N6900">
            <v>2</v>
          </cell>
          <cell r="O6900">
            <v>1</v>
          </cell>
          <cell r="P6900">
            <v>1</v>
          </cell>
          <cell r="Q6900">
            <v>5615</v>
          </cell>
          <cell r="R6900">
            <v>3315.2</v>
          </cell>
          <cell r="S6900">
            <v>3315.2</v>
          </cell>
          <cell r="T6900">
            <v>278</v>
          </cell>
        </row>
        <row r="6901">
          <cell r="C6901" t="str">
            <v>город Пермь</v>
          </cell>
          <cell r="D6901" t="str">
            <v>г. Пермь, ул. Моторостроителей, д. 19</v>
          </cell>
          <cell r="E6901" t="b">
            <v>1</v>
          </cell>
          <cell r="F6901">
            <v>1980</v>
          </cell>
          <cell r="I6901" t="str">
            <v>плоская</v>
          </cell>
          <cell r="K6901" t="str">
            <v>имеется</v>
          </cell>
          <cell r="L6901">
            <v>14</v>
          </cell>
          <cell r="M6901">
            <v>1</v>
          </cell>
          <cell r="N6901">
            <v>2</v>
          </cell>
          <cell r="Q6901">
            <v>5578.5</v>
          </cell>
          <cell r="R6901">
            <v>3290.8</v>
          </cell>
          <cell r="S6901">
            <v>5578.5</v>
          </cell>
          <cell r="T6901">
            <v>315</v>
          </cell>
        </row>
        <row r="6902">
          <cell r="C6902" t="str">
            <v>город Пермь</v>
          </cell>
          <cell r="D6902" t="str">
            <v>г. Пермь, ул. Моторостроителей, д. 21</v>
          </cell>
          <cell r="E6902" t="b">
            <v>1</v>
          </cell>
          <cell r="F6902">
            <v>1981</v>
          </cell>
          <cell r="H6902" t="str">
            <v>Шлакоблок</v>
          </cell>
          <cell r="L6902">
            <v>14</v>
          </cell>
          <cell r="M6902">
            <v>1</v>
          </cell>
          <cell r="N6902">
            <v>2</v>
          </cell>
          <cell r="O6902">
            <v>1</v>
          </cell>
          <cell r="P6902">
            <v>1</v>
          </cell>
          <cell r="Q6902">
            <v>5587.4</v>
          </cell>
          <cell r="R6902">
            <v>5570.5</v>
          </cell>
          <cell r="S6902">
            <v>5570.5</v>
          </cell>
          <cell r="T6902">
            <v>262</v>
          </cell>
        </row>
        <row r="6903">
          <cell r="C6903" t="str">
            <v>город Пермь</v>
          </cell>
          <cell r="D6903" t="str">
            <v>г. Пермь, ул. Муромская, д. 18</v>
          </cell>
          <cell r="E6903" t="b">
            <v>1</v>
          </cell>
          <cell r="F6903">
            <v>1975</v>
          </cell>
          <cell r="H6903" t="str">
            <v>Кирпич</v>
          </cell>
          <cell r="L6903">
            <v>5</v>
          </cell>
          <cell r="M6903">
            <v>6</v>
          </cell>
          <cell r="Q6903">
            <v>5142.5</v>
          </cell>
          <cell r="R6903">
            <v>4586.8</v>
          </cell>
          <cell r="S6903">
            <v>4586.8</v>
          </cell>
          <cell r="T6903">
            <v>202</v>
          </cell>
        </row>
        <row r="6904">
          <cell r="C6904" t="str">
            <v>город Пермь</v>
          </cell>
          <cell r="D6904" t="str">
            <v>г. Пермь, ул. Муромская, д. 26</v>
          </cell>
          <cell r="E6904" t="b">
            <v>1</v>
          </cell>
          <cell r="F6904">
            <v>1980</v>
          </cell>
          <cell r="H6904" t="str">
            <v>Панель</v>
          </cell>
          <cell r="L6904">
            <v>9</v>
          </cell>
          <cell r="M6904">
            <v>6</v>
          </cell>
          <cell r="N6904">
            <v>6</v>
          </cell>
          <cell r="O6904">
            <v>6</v>
          </cell>
          <cell r="Q6904">
            <v>13623.1</v>
          </cell>
          <cell r="R6904">
            <v>11476.1</v>
          </cell>
          <cell r="S6904">
            <v>11476.1</v>
          </cell>
          <cell r="T6904">
            <v>641</v>
          </cell>
        </row>
        <row r="6905">
          <cell r="C6905" t="str">
            <v>город Пермь</v>
          </cell>
          <cell r="D6905" t="str">
            <v>г. Пермь, ул. Муромская, д. 28</v>
          </cell>
          <cell r="E6905" t="b">
            <v>1</v>
          </cell>
          <cell r="F6905">
            <v>1976</v>
          </cell>
          <cell r="H6905" t="str">
            <v>Панель</v>
          </cell>
          <cell r="L6905">
            <v>5</v>
          </cell>
          <cell r="M6905">
            <v>6</v>
          </cell>
          <cell r="Q6905">
            <v>4354.6000000000004</v>
          </cell>
          <cell r="R6905">
            <v>4354.6000000000004</v>
          </cell>
          <cell r="S6905">
            <v>4354.6000000000004</v>
          </cell>
          <cell r="T6905">
            <v>215</v>
          </cell>
        </row>
        <row r="6906">
          <cell r="C6906" t="str">
            <v>город Пермь</v>
          </cell>
          <cell r="D6906" t="str">
            <v>г. Пермь, ул. Муромская, д. 16А</v>
          </cell>
          <cell r="E6906" t="b">
            <v>1</v>
          </cell>
          <cell r="F6906">
            <v>1984</v>
          </cell>
          <cell r="H6906" t="str">
            <v>Кирпич</v>
          </cell>
          <cell r="L6906">
            <v>9</v>
          </cell>
          <cell r="M6906">
            <v>3</v>
          </cell>
          <cell r="N6906">
            <v>3</v>
          </cell>
          <cell r="O6906">
            <v>3</v>
          </cell>
          <cell r="Q6906">
            <v>6662.4</v>
          </cell>
          <cell r="R6906">
            <v>6653.8</v>
          </cell>
          <cell r="S6906">
            <v>6047.3</v>
          </cell>
          <cell r="T6906">
            <v>293</v>
          </cell>
        </row>
        <row r="6907">
          <cell r="C6907" t="str">
            <v>город Пермь</v>
          </cell>
          <cell r="D6907" t="str">
            <v>г. Пермь, ул. Муромская, д. 24А</v>
          </cell>
          <cell r="E6907" t="b">
            <v>1</v>
          </cell>
          <cell r="F6907">
            <v>2022</v>
          </cell>
          <cell r="H6907" t="str">
            <v>Из прочих материалов</v>
          </cell>
          <cell r="I6907" t="str">
            <v>плоская</v>
          </cell>
          <cell r="J6907" t="str">
            <v>ГАЗ</v>
          </cell>
          <cell r="K6907" t="str">
            <v>имеется</v>
          </cell>
          <cell r="L6907">
            <v>26</v>
          </cell>
          <cell r="M6907">
            <v>2</v>
          </cell>
          <cell r="N6907">
            <v>3</v>
          </cell>
          <cell r="P6907">
            <v>3</v>
          </cell>
          <cell r="Q6907">
            <v>26949.7</v>
          </cell>
          <cell r="R6907">
            <v>19705.599999999999</v>
          </cell>
          <cell r="S6907">
            <v>18780.099999999999</v>
          </cell>
        </row>
        <row r="6908">
          <cell r="C6908" t="str">
            <v>город Пермь</v>
          </cell>
          <cell r="D6908" t="str">
            <v>г. Пермь, ул. Народовольческая, д. 3</v>
          </cell>
          <cell r="E6908" t="b">
            <v>1</v>
          </cell>
          <cell r="F6908">
            <v>1975</v>
          </cell>
          <cell r="H6908" t="str">
            <v>Кирпич</v>
          </cell>
          <cell r="L6908">
            <v>5</v>
          </cell>
          <cell r="M6908">
            <v>9</v>
          </cell>
          <cell r="Q6908">
            <v>7964.8</v>
          </cell>
          <cell r="R6908">
            <v>7248.6</v>
          </cell>
          <cell r="S6908">
            <v>6318.5</v>
          </cell>
          <cell r="T6908">
            <v>250</v>
          </cell>
        </row>
        <row r="6909">
          <cell r="C6909" t="str">
            <v>город Пермь</v>
          </cell>
          <cell r="D6909" t="str">
            <v>г. Пермь, ул. Народовольческая, д. 4</v>
          </cell>
          <cell r="E6909" t="b">
            <v>1</v>
          </cell>
          <cell r="F6909">
            <v>1963</v>
          </cell>
          <cell r="H6909" t="str">
            <v>Кирпич</v>
          </cell>
          <cell r="L6909">
            <v>5</v>
          </cell>
          <cell r="M6909">
            <v>4</v>
          </cell>
          <cell r="Q6909">
            <v>3218.1</v>
          </cell>
          <cell r="R6909">
            <v>3217.4</v>
          </cell>
          <cell r="S6909">
            <v>2936.6</v>
          </cell>
          <cell r="T6909">
            <v>159</v>
          </cell>
        </row>
        <row r="6910">
          <cell r="C6910" t="str">
            <v>город Пермь</v>
          </cell>
          <cell r="D6910" t="str">
            <v>г. Пермь, ул. Народовольческая, д. 23</v>
          </cell>
          <cell r="E6910" t="b">
            <v>1</v>
          </cell>
          <cell r="F6910">
            <v>1971</v>
          </cell>
          <cell r="H6910" t="str">
            <v>Панель</v>
          </cell>
          <cell r="L6910">
            <v>5</v>
          </cell>
          <cell r="M6910">
            <v>4</v>
          </cell>
          <cell r="Q6910">
            <v>3031.5</v>
          </cell>
          <cell r="R6910">
            <v>2686.2</v>
          </cell>
          <cell r="S6910">
            <v>2625.6</v>
          </cell>
          <cell r="T6910">
            <v>130</v>
          </cell>
        </row>
        <row r="6911">
          <cell r="C6911" t="str">
            <v>город Пермь</v>
          </cell>
          <cell r="D6911" t="str">
            <v>г. Пермь, ул. Народовольческая, д. 30</v>
          </cell>
          <cell r="E6911" t="b">
            <v>1</v>
          </cell>
          <cell r="F6911">
            <v>1981</v>
          </cell>
          <cell r="H6911" t="str">
            <v>Кирпич</v>
          </cell>
          <cell r="L6911">
            <v>5</v>
          </cell>
          <cell r="M6911">
            <v>6</v>
          </cell>
          <cell r="Q6911">
            <v>4772.2</v>
          </cell>
          <cell r="R6911">
            <v>4531.7000000000007</v>
          </cell>
          <cell r="S6911">
            <v>4438.1000000000004</v>
          </cell>
          <cell r="T6911">
            <v>226</v>
          </cell>
        </row>
        <row r="6912">
          <cell r="C6912" t="str">
            <v>город Пермь</v>
          </cell>
          <cell r="D6912" t="str">
            <v>г. Пермь, ул. Народовольческая, д. 32</v>
          </cell>
          <cell r="E6912" t="b">
            <v>1</v>
          </cell>
          <cell r="F6912">
            <v>1975</v>
          </cell>
          <cell r="H6912" t="str">
            <v>Кирпич</v>
          </cell>
          <cell r="L6912">
            <v>5</v>
          </cell>
          <cell r="M6912">
            <v>6</v>
          </cell>
          <cell r="Q6912">
            <v>4727.5</v>
          </cell>
          <cell r="R6912">
            <v>4511.2</v>
          </cell>
          <cell r="S6912">
            <v>4511.2</v>
          </cell>
          <cell r="T6912">
            <v>225</v>
          </cell>
        </row>
        <row r="6913">
          <cell r="C6913" t="str">
            <v>город Пермь</v>
          </cell>
          <cell r="D6913" t="str">
            <v>г. Пермь, ул. Народовольческая, д. 33</v>
          </cell>
          <cell r="E6913" t="b">
            <v>1</v>
          </cell>
          <cell r="F6913">
            <v>1971</v>
          </cell>
          <cell r="I6913" t="str">
            <v>плоская</v>
          </cell>
          <cell r="K6913" t="str">
            <v>имеется</v>
          </cell>
          <cell r="L6913">
            <v>5</v>
          </cell>
          <cell r="M6913">
            <v>6</v>
          </cell>
          <cell r="Q6913">
            <v>4407.2</v>
          </cell>
          <cell r="R6913">
            <v>4158.3</v>
          </cell>
          <cell r="S6913">
            <v>507</v>
          </cell>
          <cell r="T6913">
            <v>209</v>
          </cell>
        </row>
        <row r="6914">
          <cell r="C6914" t="str">
            <v>город Пермь</v>
          </cell>
          <cell r="D6914" t="str">
            <v>г. Пермь, ул. Народовольческая, д. 34</v>
          </cell>
          <cell r="E6914" t="b">
            <v>1</v>
          </cell>
          <cell r="F6914">
            <v>1978</v>
          </cell>
          <cell r="H6914" t="str">
            <v>Кирпич</v>
          </cell>
          <cell r="L6914">
            <v>5</v>
          </cell>
          <cell r="M6914">
            <v>6</v>
          </cell>
          <cell r="Q6914">
            <v>4772.2</v>
          </cell>
          <cell r="R6914">
            <v>4691.5999999999995</v>
          </cell>
          <cell r="S6914">
            <v>4481.7</v>
          </cell>
          <cell r="T6914">
            <v>259</v>
          </cell>
        </row>
        <row r="6915">
          <cell r="C6915" t="str">
            <v>город Пермь</v>
          </cell>
          <cell r="D6915" t="str">
            <v>г. Пермь, ул. Народовольческая, д. 36</v>
          </cell>
          <cell r="E6915" t="b">
            <v>1</v>
          </cell>
          <cell r="F6915">
            <v>1976</v>
          </cell>
          <cell r="H6915" t="str">
            <v>Панель</v>
          </cell>
          <cell r="L6915">
            <v>5</v>
          </cell>
          <cell r="M6915">
            <v>6</v>
          </cell>
          <cell r="Q6915">
            <v>4356.8999999999996</v>
          </cell>
          <cell r="R6915">
            <v>4346.6000000000004</v>
          </cell>
          <cell r="S6915">
            <v>4182</v>
          </cell>
          <cell r="T6915">
            <v>212</v>
          </cell>
        </row>
        <row r="6916">
          <cell r="C6916" t="str">
            <v>город Пермь</v>
          </cell>
          <cell r="D6916" t="str">
            <v>г. Пермь, ул. Народовольческая, д. 37</v>
          </cell>
          <cell r="E6916" t="b">
            <v>1</v>
          </cell>
          <cell r="F6916">
            <v>1986</v>
          </cell>
          <cell r="G6916">
            <v>2010</v>
          </cell>
          <cell r="H6916" t="str">
            <v>Панели</v>
          </cell>
          <cell r="L6916">
            <v>9</v>
          </cell>
          <cell r="M6916">
            <v>4</v>
          </cell>
          <cell r="N6916">
            <v>4</v>
          </cell>
          <cell r="O6916">
            <v>4</v>
          </cell>
          <cell r="Q6916">
            <v>8009.2</v>
          </cell>
          <cell r="R6916">
            <v>7967.4</v>
          </cell>
          <cell r="S6916">
            <v>7967.4</v>
          </cell>
          <cell r="T6916">
            <v>333</v>
          </cell>
        </row>
        <row r="6917">
          <cell r="C6917" t="str">
            <v>город Пермь</v>
          </cell>
          <cell r="D6917" t="str">
            <v>г. Пермь, ул. Народовольческая, д. 39</v>
          </cell>
          <cell r="E6917" t="b">
            <v>1</v>
          </cell>
          <cell r="F6917">
            <v>1986</v>
          </cell>
          <cell r="H6917" t="str">
            <v>Панель</v>
          </cell>
          <cell r="L6917">
            <v>9</v>
          </cell>
          <cell r="M6917">
            <v>2</v>
          </cell>
          <cell r="N6917">
            <v>2</v>
          </cell>
          <cell r="O6917">
            <v>2</v>
          </cell>
          <cell r="Q6917">
            <v>4009.3</v>
          </cell>
          <cell r="R6917">
            <v>4009.3</v>
          </cell>
          <cell r="S6917">
            <v>4009.3</v>
          </cell>
          <cell r="T6917">
            <v>164</v>
          </cell>
        </row>
        <row r="6918">
          <cell r="C6918" t="str">
            <v>город Пермь</v>
          </cell>
          <cell r="D6918" t="str">
            <v>г. Пермь, ул. Народовольческая, д. 40</v>
          </cell>
          <cell r="E6918" t="b">
            <v>1</v>
          </cell>
          <cell r="F6918">
            <v>1975</v>
          </cell>
          <cell r="H6918" t="str">
            <v>Кирпич</v>
          </cell>
          <cell r="L6918">
            <v>5</v>
          </cell>
          <cell r="M6918">
            <v>7</v>
          </cell>
          <cell r="Q6918">
            <v>6752.1</v>
          </cell>
          <cell r="R6918">
            <v>5320.3</v>
          </cell>
          <cell r="S6918">
            <v>5320.3</v>
          </cell>
          <cell r="T6918">
            <v>252</v>
          </cell>
        </row>
        <row r="6919">
          <cell r="C6919" t="str">
            <v>город Пермь</v>
          </cell>
          <cell r="D6919" t="str">
            <v>г. Пермь, ул. Народовольческая, д. 42</v>
          </cell>
          <cell r="E6919" t="b">
            <v>1</v>
          </cell>
          <cell r="F6919">
            <v>1980</v>
          </cell>
          <cell r="H6919" t="str">
            <v>Кирпич</v>
          </cell>
          <cell r="L6919">
            <v>9</v>
          </cell>
          <cell r="M6919">
            <v>1</v>
          </cell>
          <cell r="N6919">
            <v>1</v>
          </cell>
          <cell r="O6919">
            <v>1</v>
          </cell>
          <cell r="Q6919">
            <v>3429.9</v>
          </cell>
          <cell r="R6919">
            <v>1821.6</v>
          </cell>
          <cell r="S6919">
            <v>1821.6</v>
          </cell>
          <cell r="T6919">
            <v>147</v>
          </cell>
        </row>
        <row r="6920">
          <cell r="C6920" t="str">
            <v>город Пермь</v>
          </cell>
          <cell r="D6920" t="str">
            <v>г. Пермь, ул. Народовольческая, д. 46</v>
          </cell>
          <cell r="E6920" t="b">
            <v>1</v>
          </cell>
          <cell r="F6920">
            <v>1978</v>
          </cell>
          <cell r="H6920" t="str">
            <v>Кирпич</v>
          </cell>
          <cell r="L6920">
            <v>9</v>
          </cell>
          <cell r="M6920">
            <v>1</v>
          </cell>
          <cell r="N6920">
            <v>1</v>
          </cell>
          <cell r="O6920">
            <v>1</v>
          </cell>
          <cell r="Q6920">
            <v>4551.8999999999996</v>
          </cell>
          <cell r="R6920">
            <v>4364</v>
          </cell>
          <cell r="S6920">
            <v>4364</v>
          </cell>
          <cell r="T6920">
            <v>140</v>
          </cell>
        </row>
        <row r="6921">
          <cell r="C6921" t="str">
            <v>город Пермь</v>
          </cell>
          <cell r="D6921" t="str">
            <v>г. Пермь, ул. Народовольческая, д. 3А</v>
          </cell>
          <cell r="E6921" t="b">
            <v>1</v>
          </cell>
          <cell r="F6921">
            <v>1978</v>
          </cell>
          <cell r="H6921" t="str">
            <v>Кирпич</v>
          </cell>
          <cell r="L6921">
            <v>5</v>
          </cell>
          <cell r="M6921">
            <v>2</v>
          </cell>
          <cell r="Q6921">
            <v>2171.8000000000002</v>
          </cell>
          <cell r="R6921">
            <v>2159.6</v>
          </cell>
          <cell r="S6921">
            <v>1853.3</v>
          </cell>
          <cell r="T6921">
            <v>79</v>
          </cell>
        </row>
        <row r="6922">
          <cell r="C6922" t="str">
            <v>город Пермь</v>
          </cell>
          <cell r="D6922" t="str">
            <v>г. Пермь, ул. Нейвинская, д. 1</v>
          </cell>
          <cell r="E6922" t="b">
            <v>1</v>
          </cell>
          <cell r="F6922">
            <v>1992</v>
          </cell>
          <cell r="H6922" t="str">
            <v>панель</v>
          </cell>
          <cell r="I6922" t="str">
            <v>плоская</v>
          </cell>
          <cell r="L6922">
            <v>10</v>
          </cell>
          <cell r="M6922">
            <v>4</v>
          </cell>
          <cell r="N6922">
            <v>4</v>
          </cell>
          <cell r="O6922">
            <v>4</v>
          </cell>
          <cell r="Q6922">
            <v>10680.2</v>
          </cell>
          <cell r="R6922">
            <v>10680.2</v>
          </cell>
          <cell r="S6922">
            <v>9955.7999999999993</v>
          </cell>
          <cell r="T6922">
            <v>243</v>
          </cell>
        </row>
        <row r="6923">
          <cell r="C6923" t="str">
            <v>город Пермь</v>
          </cell>
          <cell r="D6923" t="str">
            <v>г. Пермь, ул. Нейвинская, д. 9</v>
          </cell>
          <cell r="E6923" t="b">
            <v>1</v>
          </cell>
          <cell r="F6923">
            <v>1994</v>
          </cell>
          <cell r="H6923" t="str">
            <v>панель</v>
          </cell>
          <cell r="I6923" t="str">
            <v>плоская</v>
          </cell>
          <cell r="J6923" t="str">
            <v>ГАЗ</v>
          </cell>
          <cell r="L6923">
            <v>10</v>
          </cell>
          <cell r="M6923">
            <v>8</v>
          </cell>
          <cell r="N6923">
            <v>8</v>
          </cell>
          <cell r="O6923">
            <v>8</v>
          </cell>
          <cell r="Q6923">
            <v>24077.7</v>
          </cell>
          <cell r="R6923">
            <v>24077.7</v>
          </cell>
          <cell r="S6923">
            <v>20462.099999999999</v>
          </cell>
        </row>
        <row r="6924">
          <cell r="C6924" t="str">
            <v>город Пермь</v>
          </cell>
          <cell r="D6924" t="str">
            <v>г. Пермь, ул. Нейвинская, д. 10</v>
          </cell>
          <cell r="E6924" t="b">
            <v>1</v>
          </cell>
          <cell r="F6924">
            <v>1984</v>
          </cell>
          <cell r="H6924" t="str">
            <v>Панели</v>
          </cell>
          <cell r="L6924">
            <v>9</v>
          </cell>
          <cell r="M6924">
            <v>5</v>
          </cell>
          <cell r="N6924">
            <v>5</v>
          </cell>
          <cell r="O6924">
            <v>5</v>
          </cell>
          <cell r="Q6924">
            <v>3821.6</v>
          </cell>
          <cell r="R6924">
            <v>2623.8</v>
          </cell>
          <cell r="S6924">
            <v>2623.8</v>
          </cell>
          <cell r="T6924">
            <v>498</v>
          </cell>
        </row>
        <row r="6925">
          <cell r="C6925" t="str">
            <v>город Пермь</v>
          </cell>
          <cell r="D6925" t="str">
            <v>г. Пермь, ул. Нейвинская, д. 11</v>
          </cell>
          <cell r="E6925" t="b">
            <v>1</v>
          </cell>
          <cell r="F6925">
            <v>1998</v>
          </cell>
          <cell r="I6925" t="str">
            <v>скатная</v>
          </cell>
          <cell r="K6925" t="str">
            <v>имеется</v>
          </cell>
          <cell r="L6925">
            <v>9</v>
          </cell>
          <cell r="M6925">
            <v>2</v>
          </cell>
          <cell r="N6925">
            <v>2</v>
          </cell>
          <cell r="O6925">
            <v>2</v>
          </cell>
          <cell r="Q6925">
            <v>4727</v>
          </cell>
          <cell r="R6925">
            <v>2628.2</v>
          </cell>
          <cell r="S6925">
            <v>1748.3</v>
          </cell>
          <cell r="T6925">
            <v>59</v>
          </cell>
        </row>
        <row r="6926">
          <cell r="C6926" t="str">
            <v>город Пермь</v>
          </cell>
          <cell r="D6926" t="str">
            <v>г. Пермь, ул. Нейвинская, д. 12</v>
          </cell>
          <cell r="E6926" t="b">
            <v>1</v>
          </cell>
          <cell r="F6926">
            <v>1983</v>
          </cell>
          <cell r="I6926" t="str">
            <v>скатная</v>
          </cell>
          <cell r="K6926" t="str">
            <v>имеется</v>
          </cell>
          <cell r="L6926">
            <v>9</v>
          </cell>
          <cell r="M6926">
            <v>2</v>
          </cell>
          <cell r="N6926">
            <v>2</v>
          </cell>
          <cell r="O6926">
            <v>2</v>
          </cell>
          <cell r="Q6926">
            <v>3818.8</v>
          </cell>
          <cell r="R6926">
            <v>2622</v>
          </cell>
          <cell r="S6926">
            <v>1196.8</v>
          </cell>
          <cell r="T6926">
            <v>55</v>
          </cell>
        </row>
        <row r="6927">
          <cell r="C6927" t="str">
            <v>город Пермь</v>
          </cell>
          <cell r="D6927" t="str">
            <v>г. Пермь, ул. Нейвинская, д. 14</v>
          </cell>
          <cell r="E6927" t="b">
            <v>0</v>
          </cell>
          <cell r="F6927">
            <v>1987</v>
          </cell>
          <cell r="H6927" t="str">
            <v>Кирпич</v>
          </cell>
          <cell r="L6927">
            <v>9</v>
          </cell>
          <cell r="M6927">
            <v>6</v>
          </cell>
          <cell r="N6927">
            <v>6</v>
          </cell>
          <cell r="O6927">
            <v>6</v>
          </cell>
          <cell r="Q6927">
            <v>13367.03</v>
          </cell>
          <cell r="R6927">
            <v>13367.57</v>
          </cell>
          <cell r="S6927">
            <v>11425.27</v>
          </cell>
          <cell r="T6927">
            <v>593</v>
          </cell>
        </row>
        <row r="6928">
          <cell r="C6928" t="str">
            <v>город Пермь</v>
          </cell>
          <cell r="D6928" t="str">
            <v>г. Пермь, ул. Нейвинская, д. 10А</v>
          </cell>
          <cell r="E6928" t="b">
            <v>1</v>
          </cell>
          <cell r="F6928">
            <v>1983</v>
          </cell>
          <cell r="H6928" t="str">
            <v>панельный</v>
          </cell>
          <cell r="I6928" t="str">
            <v>плоская</v>
          </cell>
          <cell r="L6928">
            <v>9</v>
          </cell>
          <cell r="M6928">
            <v>2</v>
          </cell>
          <cell r="N6928">
            <v>2</v>
          </cell>
          <cell r="O6928">
            <v>2</v>
          </cell>
          <cell r="Q6928">
            <v>3821.6</v>
          </cell>
          <cell r="R6928">
            <v>322.16000000000003</v>
          </cell>
          <cell r="S6928">
            <v>2623.8</v>
          </cell>
          <cell r="T6928">
            <v>175</v>
          </cell>
        </row>
        <row r="6929">
          <cell r="C6929" t="str">
            <v>город Пермь</v>
          </cell>
          <cell r="D6929" t="str">
            <v>г. Пермь, ул. Нефтяников, д. 1</v>
          </cell>
          <cell r="E6929" t="b">
            <v>1</v>
          </cell>
          <cell r="F6929">
            <v>1960</v>
          </cell>
          <cell r="H6929" t="str">
            <v>Кирпич</v>
          </cell>
          <cell r="L6929">
            <v>3</v>
          </cell>
          <cell r="M6929">
            <v>2</v>
          </cell>
          <cell r="Q6929">
            <v>1139.0999999999999</v>
          </cell>
          <cell r="R6929">
            <v>947.6</v>
          </cell>
          <cell r="S6929">
            <v>874.63</v>
          </cell>
          <cell r="T6929">
            <v>52</v>
          </cell>
        </row>
        <row r="6930">
          <cell r="C6930" t="str">
            <v>город Пермь</v>
          </cell>
          <cell r="D6930" t="str">
            <v>г. Пермь, ул. Нефтяников, д. 2</v>
          </cell>
          <cell r="E6930" t="b">
            <v>1</v>
          </cell>
          <cell r="F6930">
            <v>1956</v>
          </cell>
          <cell r="H6930" t="str">
            <v>Шлакоблок</v>
          </cell>
          <cell r="L6930">
            <v>2</v>
          </cell>
          <cell r="M6930">
            <v>2</v>
          </cell>
          <cell r="Q6930">
            <v>793.3</v>
          </cell>
          <cell r="R6930">
            <v>717.6</v>
          </cell>
          <cell r="S6930">
            <v>628.9</v>
          </cell>
          <cell r="T6930">
            <v>52</v>
          </cell>
        </row>
        <row r="6931">
          <cell r="C6931" t="str">
            <v>город Пермь</v>
          </cell>
          <cell r="D6931" t="str">
            <v>г. Пермь, ул. Нефтяников, д. 3</v>
          </cell>
          <cell r="E6931" t="b">
            <v>1</v>
          </cell>
          <cell r="F6931">
            <v>1960</v>
          </cell>
          <cell r="H6931" t="str">
            <v>Кирпич</v>
          </cell>
          <cell r="L6931">
            <v>3</v>
          </cell>
          <cell r="M6931">
            <v>2</v>
          </cell>
          <cell r="Q6931">
            <v>1022.8000000000001</v>
          </cell>
          <cell r="R6931">
            <v>962.7</v>
          </cell>
          <cell r="S6931">
            <v>962.7</v>
          </cell>
          <cell r="T6931">
            <v>61</v>
          </cell>
        </row>
        <row r="6932">
          <cell r="C6932" t="str">
            <v>город Пермь</v>
          </cell>
          <cell r="D6932" t="str">
            <v>г. Пермь, ул. Нефтяников, д. 5</v>
          </cell>
          <cell r="E6932" t="b">
            <v>1</v>
          </cell>
          <cell r="F6932">
            <v>1959</v>
          </cell>
          <cell r="H6932" t="str">
            <v>Кирпич</v>
          </cell>
          <cell r="L6932">
            <v>3</v>
          </cell>
          <cell r="M6932">
            <v>2</v>
          </cell>
          <cell r="Q6932">
            <v>3498.8</v>
          </cell>
          <cell r="R6932">
            <v>1392.4</v>
          </cell>
          <cell r="S6932">
            <v>863.1</v>
          </cell>
          <cell r="T6932">
            <v>43</v>
          </cell>
        </row>
        <row r="6933">
          <cell r="C6933" t="str">
            <v>город Пермь</v>
          </cell>
          <cell r="D6933" t="str">
            <v>г. Пермь, ул. Нефтяников, д. 7</v>
          </cell>
          <cell r="E6933" t="b">
            <v>1</v>
          </cell>
          <cell r="F6933">
            <v>2021</v>
          </cell>
          <cell r="H6933" t="str">
            <v>бетонные</v>
          </cell>
          <cell r="I6933" t="str">
            <v>плоская</v>
          </cell>
          <cell r="K6933" t="str">
            <v>имеется</v>
          </cell>
          <cell r="L6933">
            <v>22</v>
          </cell>
          <cell r="M6933">
            <v>1</v>
          </cell>
          <cell r="N6933">
            <v>2</v>
          </cell>
          <cell r="P6933">
            <v>2</v>
          </cell>
          <cell r="Q6933">
            <v>14058.3</v>
          </cell>
          <cell r="R6933">
            <v>9709.2999999999993</v>
          </cell>
          <cell r="S6933">
            <v>9282.5</v>
          </cell>
        </row>
        <row r="6934">
          <cell r="C6934" t="str">
            <v>город Пермь</v>
          </cell>
          <cell r="D6934" t="str">
            <v>г. Пермь, ул. Нефтяников, д. 9</v>
          </cell>
          <cell r="E6934" t="b">
            <v>1</v>
          </cell>
          <cell r="F6934">
            <v>1957</v>
          </cell>
          <cell r="H6934" t="str">
            <v>Кирпич</v>
          </cell>
          <cell r="L6934">
            <v>2</v>
          </cell>
          <cell r="M6934">
            <v>3</v>
          </cell>
          <cell r="Q6934">
            <v>1179.0999999999999</v>
          </cell>
          <cell r="R6934">
            <v>1022.5</v>
          </cell>
          <cell r="S6934">
            <v>887.53</v>
          </cell>
          <cell r="T6934">
            <v>61</v>
          </cell>
        </row>
        <row r="6935">
          <cell r="C6935" t="str">
            <v>город Пермь</v>
          </cell>
          <cell r="D6935" t="str">
            <v>г. Пермь, ул. Нефтяников, д. 10</v>
          </cell>
          <cell r="E6935" t="b">
            <v>1</v>
          </cell>
          <cell r="F6935">
            <v>1956</v>
          </cell>
          <cell r="H6935" t="str">
            <v>Шлакоблок</v>
          </cell>
          <cell r="L6935">
            <v>2</v>
          </cell>
          <cell r="M6935">
            <v>2</v>
          </cell>
          <cell r="Q6935">
            <v>737.6</v>
          </cell>
          <cell r="R6935">
            <v>628.79999999999995</v>
          </cell>
          <cell r="S6935">
            <v>628.79999999999995</v>
          </cell>
          <cell r="T6935">
            <v>41</v>
          </cell>
        </row>
        <row r="6936">
          <cell r="C6936" t="str">
            <v>город Пермь</v>
          </cell>
          <cell r="D6936" t="str">
            <v>г. Пермь, ул. Нефтяников, д. 11</v>
          </cell>
          <cell r="E6936" t="b">
            <v>1</v>
          </cell>
          <cell r="F6936">
            <v>1957</v>
          </cell>
          <cell r="H6936" t="str">
            <v>кирпич</v>
          </cell>
          <cell r="L6936">
            <v>2</v>
          </cell>
          <cell r="M6936">
            <v>2</v>
          </cell>
          <cell r="Q6936">
            <v>856.8</v>
          </cell>
          <cell r="R6936">
            <v>742.8</v>
          </cell>
          <cell r="S6936">
            <v>742.8</v>
          </cell>
          <cell r="T6936">
            <v>34</v>
          </cell>
        </row>
        <row r="6937">
          <cell r="C6937" t="str">
            <v>город Пермь</v>
          </cell>
          <cell r="D6937" t="str">
            <v>г. Пермь, ул. Нефтяников, д. 12</v>
          </cell>
          <cell r="E6937" t="b">
            <v>1</v>
          </cell>
          <cell r="F6937">
            <v>1956</v>
          </cell>
          <cell r="H6937" t="str">
            <v>Шлакоблок</v>
          </cell>
          <cell r="L6937">
            <v>2</v>
          </cell>
          <cell r="M6937">
            <v>2</v>
          </cell>
          <cell r="Q6937">
            <v>804.9</v>
          </cell>
          <cell r="R6937">
            <v>741.1</v>
          </cell>
          <cell r="S6937">
            <v>696.34</v>
          </cell>
          <cell r="T6937">
            <v>40</v>
          </cell>
        </row>
        <row r="6938">
          <cell r="C6938" t="str">
            <v>город Пермь</v>
          </cell>
          <cell r="D6938" t="str">
            <v>г. Пермь, ул. Нефтяников, д. 14</v>
          </cell>
          <cell r="E6938" t="b">
            <v>1</v>
          </cell>
          <cell r="F6938">
            <v>1955</v>
          </cell>
          <cell r="H6938" t="str">
            <v>Шлакоблок</v>
          </cell>
          <cell r="L6938">
            <v>2</v>
          </cell>
          <cell r="M6938">
            <v>2</v>
          </cell>
          <cell r="Q6938">
            <v>1037.3</v>
          </cell>
          <cell r="R6938">
            <v>986.6</v>
          </cell>
          <cell r="S6938">
            <v>941.22</v>
          </cell>
          <cell r="T6938">
            <v>43</v>
          </cell>
        </row>
        <row r="6939">
          <cell r="C6939" t="str">
            <v>город Пермь</v>
          </cell>
          <cell r="D6939" t="str">
            <v>г. Пермь, ул. Нефтяников, д. 15</v>
          </cell>
          <cell r="E6939" t="b">
            <v>1</v>
          </cell>
          <cell r="F6939">
            <v>1958</v>
          </cell>
          <cell r="H6939" t="str">
            <v>Кирпич</v>
          </cell>
          <cell r="L6939">
            <v>2</v>
          </cell>
          <cell r="M6939">
            <v>2</v>
          </cell>
          <cell r="Q6939">
            <v>745.5</v>
          </cell>
          <cell r="R6939">
            <v>672.2</v>
          </cell>
          <cell r="S6939">
            <v>657.41</v>
          </cell>
          <cell r="T6939">
            <v>39</v>
          </cell>
        </row>
        <row r="6940">
          <cell r="C6940" t="str">
            <v>город Пермь</v>
          </cell>
          <cell r="D6940" t="str">
            <v>г. Пермь, ул. Нефтяников, д. 16</v>
          </cell>
          <cell r="E6940" t="b">
            <v>1</v>
          </cell>
          <cell r="F6940">
            <v>1956</v>
          </cell>
          <cell r="H6940" t="str">
            <v>Кирпич</v>
          </cell>
          <cell r="L6940">
            <v>3</v>
          </cell>
          <cell r="M6940">
            <v>2</v>
          </cell>
          <cell r="Q6940">
            <v>1073.5999999999999</v>
          </cell>
          <cell r="R6940">
            <v>1014.6</v>
          </cell>
          <cell r="S6940">
            <v>1014.6</v>
          </cell>
          <cell r="T6940">
            <v>35</v>
          </cell>
        </row>
        <row r="6941">
          <cell r="C6941" t="str">
            <v>город Пермь</v>
          </cell>
          <cell r="D6941" t="str">
            <v>г. Пермь, ул. Нефтяников, д. 17</v>
          </cell>
          <cell r="E6941" t="b">
            <v>1</v>
          </cell>
          <cell r="F6941">
            <v>1958</v>
          </cell>
          <cell r="H6941" t="str">
            <v>Кирпич</v>
          </cell>
          <cell r="L6941">
            <v>2</v>
          </cell>
          <cell r="M6941">
            <v>3</v>
          </cell>
          <cell r="Q6941">
            <v>1166.9000000000001</v>
          </cell>
          <cell r="R6941">
            <v>1031.3</v>
          </cell>
          <cell r="S6941">
            <v>985.92</v>
          </cell>
          <cell r="T6941">
            <v>48</v>
          </cell>
        </row>
        <row r="6942">
          <cell r="C6942" t="str">
            <v>город Пермь</v>
          </cell>
          <cell r="D6942" t="str">
            <v>г. Пермь, ул. Нефтяников, д. 20</v>
          </cell>
          <cell r="E6942" t="b">
            <v>1</v>
          </cell>
          <cell r="F6942">
            <v>1955</v>
          </cell>
          <cell r="H6942" t="str">
            <v>Шлакоблок</v>
          </cell>
          <cell r="L6942">
            <v>2</v>
          </cell>
          <cell r="M6942">
            <v>1</v>
          </cell>
          <cell r="Q6942">
            <v>628.5</v>
          </cell>
          <cell r="R6942">
            <v>422.3</v>
          </cell>
          <cell r="S6942">
            <v>371.9</v>
          </cell>
          <cell r="T6942">
            <v>24</v>
          </cell>
        </row>
        <row r="6943">
          <cell r="C6943" t="str">
            <v>город Пермь</v>
          </cell>
          <cell r="D6943" t="str">
            <v>г. Пермь, ул. Нефтяников, д. 21</v>
          </cell>
          <cell r="E6943" t="b">
            <v>1</v>
          </cell>
          <cell r="F6943" t="str">
            <v>1953 (реконструкция 2013)</v>
          </cell>
          <cell r="H6943" t="str">
            <v>кирпич</v>
          </cell>
          <cell r="I6943" t="str">
            <v>скатная</v>
          </cell>
          <cell r="J6943" t="str">
            <v>ГВС</v>
          </cell>
          <cell r="L6943">
            <v>3</v>
          </cell>
          <cell r="M6943">
            <v>2</v>
          </cell>
          <cell r="Q6943">
            <v>1124.7</v>
          </cell>
          <cell r="R6943">
            <v>1124.7</v>
          </cell>
          <cell r="S6943">
            <v>902.7</v>
          </cell>
          <cell r="T6943">
            <v>48</v>
          </cell>
        </row>
        <row r="6944">
          <cell r="C6944" t="str">
            <v>город Пермь</v>
          </cell>
          <cell r="D6944" t="str">
            <v>г. Пермь, ул. Нефтяников, д. 25</v>
          </cell>
          <cell r="E6944" t="b">
            <v>1</v>
          </cell>
          <cell r="F6944">
            <v>1954</v>
          </cell>
          <cell r="H6944" t="str">
            <v>Шлакоблок</v>
          </cell>
          <cell r="L6944">
            <v>2</v>
          </cell>
          <cell r="M6944">
            <v>2</v>
          </cell>
          <cell r="Q6944">
            <v>797.4</v>
          </cell>
          <cell r="R6944">
            <v>716.6</v>
          </cell>
          <cell r="S6944">
            <v>716.6</v>
          </cell>
          <cell r="T6944">
            <v>38</v>
          </cell>
        </row>
        <row r="6945">
          <cell r="C6945" t="str">
            <v>город Пермь</v>
          </cell>
          <cell r="D6945" t="str">
            <v>г. Пермь, ул. Нефтяников, д. 26</v>
          </cell>
          <cell r="E6945" t="b">
            <v>1</v>
          </cell>
          <cell r="F6945">
            <v>1955</v>
          </cell>
          <cell r="H6945" t="str">
            <v>Кирпич</v>
          </cell>
          <cell r="L6945">
            <v>2</v>
          </cell>
          <cell r="M6945">
            <v>2</v>
          </cell>
          <cell r="Q6945">
            <v>1069.7</v>
          </cell>
          <cell r="R6945">
            <v>989.7</v>
          </cell>
          <cell r="S6945">
            <v>989.7</v>
          </cell>
          <cell r="T6945">
            <v>32</v>
          </cell>
        </row>
        <row r="6946">
          <cell r="C6946" t="str">
            <v>город Пермь</v>
          </cell>
          <cell r="D6946" t="str">
            <v>г. Пермь, ул. Нефтяников, д. 28</v>
          </cell>
          <cell r="E6946" t="b">
            <v>1</v>
          </cell>
          <cell r="F6946">
            <v>1956</v>
          </cell>
          <cell r="H6946" t="str">
            <v>Шлакоблок</v>
          </cell>
          <cell r="L6946">
            <v>2</v>
          </cell>
          <cell r="M6946">
            <v>2</v>
          </cell>
          <cell r="Q6946">
            <v>821.8</v>
          </cell>
          <cell r="R6946">
            <v>743.2</v>
          </cell>
          <cell r="S6946">
            <v>630.23</v>
          </cell>
          <cell r="T6946">
            <v>37</v>
          </cell>
        </row>
        <row r="6947">
          <cell r="C6947" t="str">
            <v>город Пермь</v>
          </cell>
          <cell r="D6947" t="str">
            <v>г. Пермь, ул. Нефтяников, д. 29</v>
          </cell>
          <cell r="E6947" t="b">
            <v>1</v>
          </cell>
          <cell r="F6947">
            <v>1954</v>
          </cell>
          <cell r="H6947" t="str">
            <v>шлакобл</v>
          </cell>
          <cell r="L6947">
            <v>2</v>
          </cell>
          <cell r="M6947">
            <v>2</v>
          </cell>
          <cell r="Q6947">
            <v>707.1</v>
          </cell>
          <cell r="R6947">
            <v>625.29999999999995</v>
          </cell>
          <cell r="S6947">
            <v>625.29999999999995</v>
          </cell>
          <cell r="T6947">
            <v>42</v>
          </cell>
        </row>
        <row r="6948">
          <cell r="C6948" t="str">
            <v>город Пермь</v>
          </cell>
          <cell r="D6948" t="str">
            <v>г. Пермь, ул. Нефтяников, д. 30</v>
          </cell>
          <cell r="E6948" t="b">
            <v>1</v>
          </cell>
          <cell r="F6948">
            <v>1955</v>
          </cell>
          <cell r="H6948" t="str">
            <v>Шлакоблок</v>
          </cell>
          <cell r="L6948">
            <v>2</v>
          </cell>
          <cell r="M6948">
            <v>2</v>
          </cell>
          <cell r="Q6948">
            <v>864</v>
          </cell>
          <cell r="R6948">
            <v>780</v>
          </cell>
          <cell r="S6948">
            <v>780</v>
          </cell>
          <cell r="T6948">
            <v>41</v>
          </cell>
        </row>
        <row r="6949">
          <cell r="C6949" t="str">
            <v>город Пермь</v>
          </cell>
          <cell r="D6949" t="str">
            <v>г. Пермь, ул. Нефтяников, д. 32</v>
          </cell>
          <cell r="E6949" t="b">
            <v>1</v>
          </cell>
          <cell r="F6949">
            <v>1955</v>
          </cell>
          <cell r="H6949" t="str">
            <v>Шлакоблок</v>
          </cell>
          <cell r="L6949">
            <v>2</v>
          </cell>
          <cell r="M6949">
            <v>2</v>
          </cell>
          <cell r="Q6949">
            <v>881.5</v>
          </cell>
          <cell r="R6949">
            <v>806.7</v>
          </cell>
          <cell r="S6949">
            <v>806.7</v>
          </cell>
          <cell r="T6949">
            <v>43</v>
          </cell>
        </row>
        <row r="6950">
          <cell r="C6950" t="str">
            <v>город Пермь</v>
          </cell>
          <cell r="D6950" t="str">
            <v>г. Пермь, ул. Нефтяников, д. 33</v>
          </cell>
          <cell r="E6950" t="b">
            <v>1</v>
          </cell>
          <cell r="F6950">
            <v>1954</v>
          </cell>
          <cell r="H6950" t="str">
            <v>Шлакоблок</v>
          </cell>
          <cell r="L6950">
            <v>2</v>
          </cell>
          <cell r="M6950">
            <v>2</v>
          </cell>
          <cell r="Q6950">
            <v>1012.9</v>
          </cell>
          <cell r="R6950">
            <v>875.1</v>
          </cell>
          <cell r="S6950">
            <v>718.5</v>
          </cell>
          <cell r="T6950">
            <v>35</v>
          </cell>
        </row>
        <row r="6951">
          <cell r="C6951" t="str">
            <v>город Пермь</v>
          </cell>
          <cell r="D6951" t="str">
            <v>г. Пермь, ул. Нефтяников, д. 42</v>
          </cell>
          <cell r="E6951" t="b">
            <v>1</v>
          </cell>
          <cell r="F6951">
            <v>1955</v>
          </cell>
          <cell r="H6951" t="str">
            <v>Шлакоблок</v>
          </cell>
          <cell r="L6951">
            <v>2</v>
          </cell>
          <cell r="M6951">
            <v>2</v>
          </cell>
          <cell r="Q6951">
            <v>835.1</v>
          </cell>
          <cell r="R6951">
            <v>749.1</v>
          </cell>
          <cell r="S6951">
            <v>690.67</v>
          </cell>
          <cell r="T6951">
            <v>27</v>
          </cell>
        </row>
        <row r="6952">
          <cell r="C6952" t="str">
            <v>город Пермь</v>
          </cell>
          <cell r="D6952" t="str">
            <v>г. Пермь, ул. Нефтяников, д. 46</v>
          </cell>
          <cell r="E6952" t="b">
            <v>1</v>
          </cell>
          <cell r="F6952">
            <v>1960</v>
          </cell>
          <cell r="I6952" t="str">
            <v>скатная</v>
          </cell>
          <cell r="K6952" t="str">
            <v>не имеется</v>
          </cell>
          <cell r="L6952">
            <v>4</v>
          </cell>
          <cell r="M6952">
            <v>2</v>
          </cell>
          <cell r="Q6952">
            <v>1356.7</v>
          </cell>
          <cell r="R6952">
            <v>1242.5</v>
          </cell>
          <cell r="S6952">
            <v>1242.5</v>
          </cell>
          <cell r="T6952">
            <v>55</v>
          </cell>
        </row>
        <row r="6953">
          <cell r="C6953" t="str">
            <v>город Пермь</v>
          </cell>
          <cell r="D6953" t="str">
            <v>г. Пермь, ул. Нефтяников, д. 48</v>
          </cell>
          <cell r="E6953" t="b">
            <v>1</v>
          </cell>
          <cell r="F6953">
            <v>1960</v>
          </cell>
          <cell r="H6953" t="str">
            <v>Кирпич</v>
          </cell>
          <cell r="L6953">
            <v>4</v>
          </cell>
          <cell r="M6953">
            <v>2</v>
          </cell>
          <cell r="Q6953">
            <v>1876.8</v>
          </cell>
          <cell r="R6953">
            <v>1254.8</v>
          </cell>
          <cell r="S6953">
            <v>1254.8</v>
          </cell>
          <cell r="T6953">
            <v>72</v>
          </cell>
        </row>
        <row r="6954">
          <cell r="C6954" t="str">
            <v>город Пермь</v>
          </cell>
          <cell r="D6954" t="str">
            <v>г. Пермь, ул. Нефтяников, д. 52</v>
          </cell>
          <cell r="E6954" t="b">
            <v>1</v>
          </cell>
          <cell r="F6954">
            <v>1960</v>
          </cell>
          <cell r="H6954" t="str">
            <v>Панель</v>
          </cell>
          <cell r="L6954">
            <v>5</v>
          </cell>
          <cell r="M6954">
            <v>4</v>
          </cell>
          <cell r="Q6954">
            <v>5574</v>
          </cell>
          <cell r="R6954">
            <v>3546.5</v>
          </cell>
          <cell r="S6954">
            <v>3546.5</v>
          </cell>
          <cell r="T6954">
            <v>188</v>
          </cell>
        </row>
        <row r="6955">
          <cell r="C6955" t="str">
            <v>город Пермь</v>
          </cell>
          <cell r="D6955" t="str">
            <v>г. Пермь, ул. Нефтяников, д. 53</v>
          </cell>
          <cell r="E6955" t="b">
            <v>1</v>
          </cell>
          <cell r="F6955">
            <v>1972</v>
          </cell>
          <cell r="H6955" t="str">
            <v>Панель</v>
          </cell>
          <cell r="L6955">
            <v>5</v>
          </cell>
          <cell r="M6955">
            <v>8</v>
          </cell>
          <cell r="Q6955">
            <v>6364.6</v>
          </cell>
          <cell r="R6955">
            <v>5908.6</v>
          </cell>
          <cell r="S6955">
            <v>5802</v>
          </cell>
          <cell r="T6955">
            <v>303</v>
          </cell>
        </row>
        <row r="6956">
          <cell r="C6956" t="str">
            <v>город Пермь</v>
          </cell>
          <cell r="D6956" t="str">
            <v>г. Пермь, ул. Нефтяников, д. 55</v>
          </cell>
          <cell r="E6956" t="b">
            <v>1</v>
          </cell>
          <cell r="F6956">
            <v>1974</v>
          </cell>
          <cell r="H6956" t="str">
            <v>Панель</v>
          </cell>
          <cell r="L6956">
            <v>5</v>
          </cell>
          <cell r="M6956">
            <v>6</v>
          </cell>
          <cell r="Q6956">
            <v>4801.6000000000004</v>
          </cell>
          <cell r="R6956">
            <v>4468.3</v>
          </cell>
          <cell r="S6956">
            <v>4468.3</v>
          </cell>
          <cell r="T6956">
            <v>213</v>
          </cell>
        </row>
        <row r="6957">
          <cell r="C6957" t="str">
            <v>город Пермь</v>
          </cell>
          <cell r="D6957" t="str">
            <v>г. Пермь, ул. Нефтяников, д. 57</v>
          </cell>
          <cell r="E6957" t="b">
            <v>1</v>
          </cell>
          <cell r="F6957">
            <v>1976</v>
          </cell>
          <cell r="H6957" t="str">
            <v>Панель</v>
          </cell>
          <cell r="L6957">
            <v>5</v>
          </cell>
          <cell r="M6957">
            <v>8</v>
          </cell>
          <cell r="Q6957">
            <v>6700.2</v>
          </cell>
          <cell r="R6957">
            <v>6101.4000000000005</v>
          </cell>
          <cell r="S6957">
            <v>5828.6</v>
          </cell>
          <cell r="T6957">
            <v>295</v>
          </cell>
        </row>
        <row r="6958">
          <cell r="C6958" t="str">
            <v>город Пермь</v>
          </cell>
          <cell r="D6958" t="str">
            <v>г. Пермь, ул. Нефтяников, д. 59</v>
          </cell>
          <cell r="E6958" t="b">
            <v>1</v>
          </cell>
          <cell r="F6958" t="str">
            <v>1992-93</v>
          </cell>
          <cell r="H6958" t="str">
            <v>Кирпич</v>
          </cell>
          <cell r="L6958">
            <v>7</v>
          </cell>
          <cell r="M6958">
            <v>4</v>
          </cell>
          <cell r="N6958">
            <v>4</v>
          </cell>
          <cell r="O6958">
            <v>4</v>
          </cell>
          <cell r="Q6958">
            <v>7160.8</v>
          </cell>
          <cell r="R6958">
            <v>6207.9000000000005</v>
          </cell>
          <cell r="S6958">
            <v>5530.3</v>
          </cell>
          <cell r="T6958">
            <v>275</v>
          </cell>
        </row>
        <row r="6959">
          <cell r="C6959" t="str">
            <v>город Пермь</v>
          </cell>
          <cell r="D6959" t="str">
            <v>г. Пермь, ул. Нефтяников, д. 60</v>
          </cell>
          <cell r="E6959" t="b">
            <v>1</v>
          </cell>
          <cell r="F6959">
            <v>1968</v>
          </cell>
          <cell r="H6959" t="str">
            <v>Кирпич</v>
          </cell>
          <cell r="L6959">
            <v>5</v>
          </cell>
          <cell r="M6959">
            <v>6</v>
          </cell>
          <cell r="Q6959">
            <v>5783.7</v>
          </cell>
          <cell r="R6959">
            <v>5183</v>
          </cell>
          <cell r="S6959">
            <v>4532.2</v>
          </cell>
          <cell r="T6959">
            <v>239</v>
          </cell>
        </row>
        <row r="6960">
          <cell r="C6960" t="str">
            <v>город Пермь</v>
          </cell>
          <cell r="D6960" t="str">
            <v>г. Пермь, ул. Нефтяников, д. 62</v>
          </cell>
          <cell r="E6960" t="b">
            <v>1</v>
          </cell>
          <cell r="F6960">
            <v>1967</v>
          </cell>
          <cell r="I6960" t="str">
            <v>плоская</v>
          </cell>
          <cell r="K6960" t="str">
            <v>не имеется</v>
          </cell>
          <cell r="L6960">
            <v>6</v>
          </cell>
          <cell r="M6960">
            <v>2</v>
          </cell>
          <cell r="Q6960">
            <v>2541.8000000000002</v>
          </cell>
          <cell r="R6960">
            <v>1979.8</v>
          </cell>
          <cell r="S6960">
            <v>532.70000000000005</v>
          </cell>
          <cell r="T6960">
            <v>161</v>
          </cell>
        </row>
        <row r="6961">
          <cell r="C6961" t="str">
            <v>город Пермь</v>
          </cell>
          <cell r="D6961" t="str">
            <v>г. Пермь, ул. Нефтяников, д. 1А</v>
          </cell>
          <cell r="E6961" t="b">
            <v>1</v>
          </cell>
          <cell r="F6961">
            <v>1959</v>
          </cell>
          <cell r="H6961" t="str">
            <v>Кирпич</v>
          </cell>
          <cell r="L6961">
            <v>3</v>
          </cell>
          <cell r="M6961">
            <v>2</v>
          </cell>
          <cell r="Q6961">
            <v>1896.6</v>
          </cell>
          <cell r="R6961">
            <v>948.3</v>
          </cell>
          <cell r="S6961">
            <v>948.3</v>
          </cell>
          <cell r="T6961">
            <v>47</v>
          </cell>
        </row>
        <row r="6962">
          <cell r="C6962" t="str">
            <v>город Пермь</v>
          </cell>
          <cell r="D6962" t="str">
            <v>г. Пермь, ул. Нефтяников, д. 2А</v>
          </cell>
          <cell r="E6962" t="b">
            <v>1</v>
          </cell>
          <cell r="F6962">
            <v>1956</v>
          </cell>
          <cell r="H6962" t="str">
            <v>Шлакоблок</v>
          </cell>
          <cell r="L6962">
            <v>2</v>
          </cell>
          <cell r="M6962">
            <v>2</v>
          </cell>
          <cell r="Q6962">
            <v>1187.7</v>
          </cell>
          <cell r="R6962">
            <v>1040.19</v>
          </cell>
          <cell r="S6962">
            <v>968.62</v>
          </cell>
          <cell r="T6962">
            <v>37</v>
          </cell>
        </row>
        <row r="6963">
          <cell r="C6963" t="str">
            <v>город Пермь</v>
          </cell>
          <cell r="D6963" t="str">
            <v>г. Пермь, ул. Нефтяников, д. 3А</v>
          </cell>
          <cell r="E6963" t="b">
            <v>1</v>
          </cell>
          <cell r="F6963">
            <v>1960</v>
          </cell>
          <cell r="I6963" t="str">
            <v>скатная</v>
          </cell>
          <cell r="K6963" t="str">
            <v>не имеется</v>
          </cell>
          <cell r="L6963">
            <v>5</v>
          </cell>
          <cell r="M6963">
            <v>4</v>
          </cell>
          <cell r="Q6963">
            <v>1020.4</v>
          </cell>
          <cell r="R6963">
            <v>954</v>
          </cell>
          <cell r="S6963">
            <v>954</v>
          </cell>
          <cell r="T6963">
            <v>98</v>
          </cell>
        </row>
        <row r="6964">
          <cell r="C6964" t="str">
            <v>город Пермь</v>
          </cell>
          <cell r="D6964" t="str">
            <v>г. Пермь, ул. Нефтяников, д. 46А</v>
          </cell>
          <cell r="E6964" t="b">
            <v>1</v>
          </cell>
          <cell r="F6964">
            <v>1961</v>
          </cell>
          <cell r="H6964" t="str">
            <v>Кирпич</v>
          </cell>
          <cell r="L6964">
            <v>4</v>
          </cell>
          <cell r="M6964">
            <v>2</v>
          </cell>
          <cell r="Q6964">
            <v>1418.6</v>
          </cell>
          <cell r="R6964">
            <v>1274.8</v>
          </cell>
          <cell r="S6964">
            <v>1274.8</v>
          </cell>
          <cell r="T6964">
            <v>55</v>
          </cell>
        </row>
        <row r="6965">
          <cell r="C6965" t="str">
            <v>город Пермь</v>
          </cell>
          <cell r="D6965" t="str">
            <v>г. Пермь, ул. Нефтяников, д. 48А</v>
          </cell>
          <cell r="E6965" t="b">
            <v>1</v>
          </cell>
          <cell r="F6965">
            <v>1959</v>
          </cell>
          <cell r="H6965" t="str">
            <v>Кирпич</v>
          </cell>
          <cell r="L6965">
            <v>3</v>
          </cell>
          <cell r="M6965">
            <v>2</v>
          </cell>
          <cell r="Q6965">
            <v>1520.7</v>
          </cell>
          <cell r="R6965">
            <v>940.6</v>
          </cell>
          <cell r="S6965">
            <v>887.93</v>
          </cell>
          <cell r="T6965">
            <v>50</v>
          </cell>
        </row>
        <row r="6966">
          <cell r="C6966" t="str">
            <v>город Пермь</v>
          </cell>
          <cell r="D6966" t="str">
            <v>г. Пермь, ул. Нефтяников, д. 62А</v>
          </cell>
          <cell r="E6966" t="b">
            <v>1</v>
          </cell>
          <cell r="F6966">
            <v>1967</v>
          </cell>
          <cell r="H6966" t="str">
            <v>Кирпич</v>
          </cell>
          <cell r="L6966">
            <v>5</v>
          </cell>
          <cell r="M6966">
            <v>1</v>
          </cell>
          <cell r="Q6966">
            <v>2501.1999999999998</v>
          </cell>
          <cell r="R6966">
            <v>2354</v>
          </cell>
          <cell r="S6966">
            <v>2118.6</v>
          </cell>
          <cell r="T6966">
            <v>60</v>
          </cell>
        </row>
        <row r="6967">
          <cell r="C6967" t="str">
            <v>город Пермь</v>
          </cell>
          <cell r="D6967" t="str">
            <v>г. Пермь, ул. Нефтяников, д. 8А</v>
          </cell>
          <cell r="E6967" t="b">
            <v>1</v>
          </cell>
          <cell r="F6967">
            <v>1954</v>
          </cell>
          <cell r="H6967" t="str">
            <v>Шлакоблок</v>
          </cell>
          <cell r="L6967">
            <v>2</v>
          </cell>
          <cell r="M6967">
            <v>1</v>
          </cell>
          <cell r="Q6967">
            <v>420.6</v>
          </cell>
          <cell r="R6967">
            <v>374.6</v>
          </cell>
          <cell r="S6967">
            <v>374.6</v>
          </cell>
          <cell r="T6967">
            <v>23</v>
          </cell>
        </row>
        <row r="6968">
          <cell r="C6968" t="str">
            <v>город Пермь</v>
          </cell>
          <cell r="D6968" t="str">
            <v>г. Пермь, ул. Нижне-Курьинская, д. 4</v>
          </cell>
          <cell r="E6968" t="b">
            <v>1</v>
          </cell>
          <cell r="F6968">
            <v>2006</v>
          </cell>
          <cell r="H6968" t="str">
            <v>кирпич</v>
          </cell>
          <cell r="I6968" t="str">
            <v>плоская</v>
          </cell>
          <cell r="J6968" t="str">
            <v>ГАЗ</v>
          </cell>
          <cell r="K6968" t="str">
            <v>не имеется</v>
          </cell>
          <cell r="L6968">
            <v>17</v>
          </cell>
          <cell r="M6968">
            <v>1</v>
          </cell>
          <cell r="N6968">
            <v>2</v>
          </cell>
          <cell r="O6968">
            <v>1</v>
          </cell>
          <cell r="P6968">
            <v>1</v>
          </cell>
          <cell r="Q6968">
            <v>6850.6</v>
          </cell>
          <cell r="R6968">
            <v>5875.1</v>
          </cell>
          <cell r="S6968">
            <v>6850.6</v>
          </cell>
        </row>
        <row r="6969">
          <cell r="C6969" t="str">
            <v>город Пермь</v>
          </cell>
          <cell r="D6969" t="str">
            <v>г. Пермь, ул. Нижне-Курьинская, д. 38</v>
          </cell>
          <cell r="E6969" t="b">
            <v>0</v>
          </cell>
          <cell r="F6969">
            <v>2022</v>
          </cell>
          <cell r="H6969" t="str">
            <v>из прочих материалов</v>
          </cell>
          <cell r="I6969" t="str">
            <v>плоская</v>
          </cell>
          <cell r="J6969" t="str">
            <v>ГАЗ</v>
          </cell>
          <cell r="K6969" t="str">
            <v>подвал</v>
          </cell>
          <cell r="L6969">
            <v>16</v>
          </cell>
          <cell r="M6969">
            <v>1</v>
          </cell>
          <cell r="N6969">
            <v>2</v>
          </cell>
          <cell r="O6969">
            <v>1</v>
          </cell>
          <cell r="P6969">
            <v>1</v>
          </cell>
          <cell r="Q6969">
            <v>5981.9</v>
          </cell>
          <cell r="R6969" t="str">
            <v>нет данных</v>
          </cell>
          <cell r="S6969" t="str">
            <v>нет данных</v>
          </cell>
          <cell r="T6969" t="str">
            <v>нет данных</v>
          </cell>
        </row>
        <row r="6970">
          <cell r="C6970" t="str">
            <v>город Пермь</v>
          </cell>
          <cell r="D6970" t="str">
            <v>г. Пермь, ул. Никитина, д. 18</v>
          </cell>
          <cell r="E6970" t="b">
            <v>1</v>
          </cell>
          <cell r="F6970">
            <v>1961</v>
          </cell>
          <cell r="H6970" t="str">
            <v>Кирпич</v>
          </cell>
          <cell r="L6970">
            <v>4</v>
          </cell>
          <cell r="M6970">
            <v>3</v>
          </cell>
          <cell r="Q6970">
            <v>1916.6</v>
          </cell>
          <cell r="R6970">
            <v>1769.6999999999998</v>
          </cell>
          <cell r="S6970">
            <v>1769.7</v>
          </cell>
          <cell r="T6970">
            <v>96</v>
          </cell>
        </row>
        <row r="6971">
          <cell r="C6971" t="str">
            <v>город Пермь</v>
          </cell>
          <cell r="D6971" t="str">
            <v>г. Пермь, ул. Николая Быстрых, д. 3</v>
          </cell>
          <cell r="E6971" t="b">
            <v>1</v>
          </cell>
          <cell r="F6971">
            <v>1988</v>
          </cell>
          <cell r="H6971" t="str">
            <v>Кирпич</v>
          </cell>
          <cell r="L6971">
            <v>9</v>
          </cell>
          <cell r="M6971">
            <v>1</v>
          </cell>
          <cell r="N6971">
            <v>1</v>
          </cell>
          <cell r="O6971">
            <v>1</v>
          </cell>
          <cell r="Q6971">
            <v>4772.1000000000004</v>
          </cell>
          <cell r="R6971">
            <v>2214</v>
          </cell>
          <cell r="S6971">
            <v>2214</v>
          </cell>
          <cell r="T6971">
            <v>249</v>
          </cell>
        </row>
        <row r="6972">
          <cell r="C6972" t="str">
            <v>город Пермь</v>
          </cell>
          <cell r="D6972" t="str">
            <v>г. Пермь, ул. Николая Быстрых, д. 4</v>
          </cell>
          <cell r="E6972" t="b">
            <v>1</v>
          </cell>
          <cell r="F6972">
            <v>1961</v>
          </cell>
          <cell r="H6972" t="str">
            <v>Кирпич</v>
          </cell>
          <cell r="L6972">
            <v>2</v>
          </cell>
          <cell r="M6972">
            <v>2</v>
          </cell>
          <cell r="Q6972">
            <v>680.42</v>
          </cell>
          <cell r="R6972">
            <v>648.1</v>
          </cell>
          <cell r="S6972">
            <v>648.1</v>
          </cell>
          <cell r="T6972">
            <v>32</v>
          </cell>
        </row>
        <row r="6973">
          <cell r="C6973" t="str">
            <v>город Пермь</v>
          </cell>
          <cell r="D6973" t="str">
            <v>г. Пермь, ул. Николая Быстрых, д. 5</v>
          </cell>
          <cell r="E6973" t="b">
            <v>1</v>
          </cell>
          <cell r="F6973">
            <v>1983</v>
          </cell>
          <cell r="H6973" t="str">
            <v>Кирпич</v>
          </cell>
          <cell r="L6973">
            <v>9</v>
          </cell>
          <cell r="M6973">
            <v>1</v>
          </cell>
          <cell r="N6973">
            <v>1</v>
          </cell>
          <cell r="O6973">
            <v>1</v>
          </cell>
          <cell r="Q6973">
            <v>4760.3999999999996</v>
          </cell>
          <cell r="R6973">
            <v>2200</v>
          </cell>
          <cell r="S6973">
            <v>2200</v>
          </cell>
          <cell r="T6973">
            <v>192</v>
          </cell>
        </row>
        <row r="6974">
          <cell r="C6974" t="str">
            <v>город Пермь</v>
          </cell>
          <cell r="D6974" t="str">
            <v>г. Пермь, ул. Николая Быстрых, д. 6</v>
          </cell>
          <cell r="E6974" t="b">
            <v>1</v>
          </cell>
          <cell r="F6974">
            <v>1964</v>
          </cell>
          <cell r="H6974" t="str">
            <v>Кирпич</v>
          </cell>
          <cell r="L6974">
            <v>4</v>
          </cell>
          <cell r="M6974">
            <v>2</v>
          </cell>
          <cell r="Q6974">
            <v>1609.7</v>
          </cell>
          <cell r="R6974">
            <v>1310.3</v>
          </cell>
          <cell r="S6974">
            <v>1310.3</v>
          </cell>
          <cell r="T6974">
            <v>80</v>
          </cell>
        </row>
        <row r="6975">
          <cell r="C6975" t="str">
            <v>город Пермь</v>
          </cell>
          <cell r="D6975" t="str">
            <v>г. Пермь, ул. Николая Быстрых, д. 7</v>
          </cell>
          <cell r="E6975" t="b">
            <v>1</v>
          </cell>
          <cell r="F6975">
            <v>1980</v>
          </cell>
          <cell r="H6975" t="str">
            <v>Крупные блоки</v>
          </cell>
          <cell r="L6975">
            <v>9</v>
          </cell>
          <cell r="M6975">
            <v>1</v>
          </cell>
          <cell r="N6975">
            <v>1</v>
          </cell>
          <cell r="O6975">
            <v>1</v>
          </cell>
          <cell r="Q6975">
            <v>5978.1</v>
          </cell>
          <cell r="R6975">
            <v>5000</v>
          </cell>
          <cell r="S6975">
            <v>5000</v>
          </cell>
          <cell r="T6975">
            <v>367</v>
          </cell>
        </row>
        <row r="6976">
          <cell r="C6976" t="str">
            <v>город Пермь</v>
          </cell>
          <cell r="D6976" t="str">
            <v>г. Пермь, ул. Николая Быстрых, д. 8</v>
          </cell>
          <cell r="E6976" t="b">
            <v>1</v>
          </cell>
          <cell r="F6976">
            <v>1970</v>
          </cell>
          <cell r="H6976" t="str">
            <v>кирпич</v>
          </cell>
          <cell r="I6976" t="str">
            <v>плоская</v>
          </cell>
          <cell r="K6976" t="str">
            <v>имеется</v>
          </cell>
          <cell r="L6976">
            <v>5</v>
          </cell>
          <cell r="M6976">
            <v>2</v>
          </cell>
          <cell r="Q6976">
            <v>1593.2</v>
          </cell>
          <cell r="R6976">
            <v>1347</v>
          </cell>
          <cell r="S6976">
            <v>1347</v>
          </cell>
        </row>
        <row r="6977">
          <cell r="C6977" t="str">
            <v>город Пермь</v>
          </cell>
          <cell r="D6977" t="str">
            <v>г. Пермь, ул. Николая Быстрых, д. 9</v>
          </cell>
          <cell r="E6977" t="b">
            <v>1</v>
          </cell>
          <cell r="F6977">
            <v>1974</v>
          </cell>
          <cell r="H6977" t="str">
            <v>Кирпич</v>
          </cell>
          <cell r="L6977">
            <v>5</v>
          </cell>
          <cell r="M6977">
            <v>2</v>
          </cell>
          <cell r="Q6977">
            <v>3581.3</v>
          </cell>
          <cell r="R6977">
            <v>2006</v>
          </cell>
          <cell r="S6977">
            <v>2006</v>
          </cell>
          <cell r="T6977">
            <v>206</v>
          </cell>
        </row>
        <row r="6978">
          <cell r="C6978" t="str">
            <v>город Пермь</v>
          </cell>
          <cell r="D6978" t="str">
            <v>г. Пермь, ул. Николая Быстрых, д. 10</v>
          </cell>
          <cell r="E6978" t="b">
            <v>1</v>
          </cell>
          <cell r="F6978">
            <v>1968</v>
          </cell>
          <cell r="H6978" t="str">
            <v>Кирпич</v>
          </cell>
          <cell r="L6978">
            <v>5</v>
          </cell>
          <cell r="M6978">
            <v>4</v>
          </cell>
          <cell r="Q6978">
            <v>4442.2</v>
          </cell>
          <cell r="R6978">
            <v>4077</v>
          </cell>
          <cell r="S6978">
            <v>3460.7</v>
          </cell>
          <cell r="T6978">
            <v>157</v>
          </cell>
        </row>
        <row r="6979">
          <cell r="C6979" t="str">
            <v>город Пермь</v>
          </cell>
          <cell r="D6979" t="str">
            <v>г. Пермь, ул. Николая Быстрых, д. 11</v>
          </cell>
          <cell r="E6979" t="b">
            <v>1</v>
          </cell>
          <cell r="F6979">
            <v>1971</v>
          </cell>
          <cell r="H6979" t="str">
            <v>кирпич</v>
          </cell>
          <cell r="I6979" t="str">
            <v>плоская</v>
          </cell>
          <cell r="K6979" t="str">
            <v>имеется</v>
          </cell>
          <cell r="L6979">
            <v>5</v>
          </cell>
          <cell r="M6979">
            <v>2</v>
          </cell>
          <cell r="Q6979">
            <v>3122.6</v>
          </cell>
          <cell r="R6979">
            <v>3122.6</v>
          </cell>
          <cell r="S6979">
            <v>3122.6</v>
          </cell>
        </row>
        <row r="6980">
          <cell r="C6980" t="str">
            <v>город Пермь</v>
          </cell>
          <cell r="D6980" t="str">
            <v>г. Пермь, ул. Николая Быстрых, д. 12</v>
          </cell>
          <cell r="E6980" t="b">
            <v>1</v>
          </cell>
          <cell r="F6980">
            <v>1978</v>
          </cell>
          <cell r="H6980" t="str">
            <v>Панель</v>
          </cell>
          <cell r="L6980">
            <v>5</v>
          </cell>
          <cell r="M6980">
            <v>4</v>
          </cell>
          <cell r="Q6980">
            <v>3420.7</v>
          </cell>
          <cell r="R6980">
            <v>2906.5</v>
          </cell>
          <cell r="S6980">
            <v>2747</v>
          </cell>
          <cell r="T6980">
            <v>134</v>
          </cell>
        </row>
        <row r="6981">
          <cell r="C6981" t="str">
            <v>город Пермь</v>
          </cell>
          <cell r="D6981" t="str">
            <v>г. Пермь, ул. Николая Быстрых, д. 13</v>
          </cell>
          <cell r="E6981" t="b">
            <v>1</v>
          </cell>
          <cell r="F6981">
            <v>1972</v>
          </cell>
          <cell r="H6981" t="str">
            <v>кирпич</v>
          </cell>
          <cell r="I6981" t="str">
            <v>плоская</v>
          </cell>
          <cell r="K6981" t="str">
            <v>имеется</v>
          </cell>
          <cell r="L6981">
            <v>5</v>
          </cell>
          <cell r="M6981">
            <v>2</v>
          </cell>
          <cell r="Q6981">
            <v>4422.8999999999996</v>
          </cell>
          <cell r="R6981">
            <v>3762</v>
          </cell>
          <cell r="S6981">
            <v>3762</v>
          </cell>
        </row>
        <row r="6982">
          <cell r="C6982" t="str">
            <v>город Пермь</v>
          </cell>
          <cell r="D6982" t="str">
            <v>г. Пермь, ул. Николая Быстрых, д. 14</v>
          </cell>
          <cell r="E6982" t="b">
            <v>1</v>
          </cell>
          <cell r="F6982">
            <v>1986</v>
          </cell>
          <cell r="H6982" t="str">
            <v>Панель</v>
          </cell>
          <cell r="L6982">
            <v>9</v>
          </cell>
          <cell r="M6982">
            <v>4</v>
          </cell>
          <cell r="N6982">
            <v>4</v>
          </cell>
          <cell r="O6982">
            <v>4</v>
          </cell>
          <cell r="Q6982">
            <v>16134.4</v>
          </cell>
          <cell r="R6982">
            <v>7872.7</v>
          </cell>
          <cell r="S6982">
            <v>7872.7</v>
          </cell>
          <cell r="T6982">
            <v>389</v>
          </cell>
        </row>
        <row r="6983">
          <cell r="C6983" t="str">
            <v>город Пермь</v>
          </cell>
          <cell r="D6983" t="str">
            <v>г. Пермь, ул. Николая Быстрых, д. 15</v>
          </cell>
          <cell r="E6983" t="b">
            <v>1</v>
          </cell>
          <cell r="F6983">
            <v>1977</v>
          </cell>
          <cell r="H6983" t="str">
            <v>Кирпич</v>
          </cell>
          <cell r="L6983">
            <v>5</v>
          </cell>
          <cell r="M6983">
            <v>2</v>
          </cell>
          <cell r="Q6983">
            <v>3762.77</v>
          </cell>
          <cell r="R6983">
            <v>3668.4</v>
          </cell>
          <cell r="S6983">
            <v>3489.8</v>
          </cell>
          <cell r="T6983">
            <v>207</v>
          </cell>
        </row>
        <row r="6984">
          <cell r="C6984" t="str">
            <v>город Пермь</v>
          </cell>
          <cell r="D6984" t="str">
            <v>г. Пермь, ул. Николая Быстрых, д. 14А</v>
          </cell>
          <cell r="E6984" t="b">
            <v>1</v>
          </cell>
          <cell r="F6984">
            <v>1986</v>
          </cell>
          <cell r="H6984" t="str">
            <v>Панель</v>
          </cell>
          <cell r="L6984">
            <v>9</v>
          </cell>
          <cell r="M6984">
            <v>1</v>
          </cell>
          <cell r="N6984">
            <v>1</v>
          </cell>
          <cell r="O6984">
            <v>1</v>
          </cell>
          <cell r="Q6984">
            <v>3912.8</v>
          </cell>
          <cell r="R6984">
            <v>3405.6</v>
          </cell>
          <cell r="S6984">
            <v>3405.6</v>
          </cell>
          <cell r="T6984">
            <v>227</v>
          </cell>
        </row>
        <row r="6985">
          <cell r="C6985" t="str">
            <v>город Пермь</v>
          </cell>
          <cell r="D6985" t="str">
            <v>г. Пермь, ул. Николая Быстрых, д. 2</v>
          </cell>
          <cell r="E6985" t="b">
            <v>1</v>
          </cell>
          <cell r="F6985">
            <v>1959</v>
          </cell>
          <cell r="H6985" t="str">
            <v>Кирпич</v>
          </cell>
          <cell r="L6985">
            <v>2</v>
          </cell>
          <cell r="M6985">
            <v>2</v>
          </cell>
          <cell r="Q6985">
            <v>662.78</v>
          </cell>
          <cell r="R6985">
            <v>622.1</v>
          </cell>
          <cell r="S6985">
            <v>594.11</v>
          </cell>
          <cell r="T6985">
            <v>34</v>
          </cell>
        </row>
        <row r="6986">
          <cell r="C6986" t="str">
            <v>город Пермь</v>
          </cell>
          <cell r="D6986" t="str">
            <v>г. Пермь, ул. Николая Островского, д. 3</v>
          </cell>
          <cell r="E6986" t="b">
            <v>1</v>
          </cell>
          <cell r="F6986">
            <v>2023</v>
          </cell>
          <cell r="H6986" t="str">
            <v>Смешанный</v>
          </cell>
          <cell r="I6986" t="str">
            <v>плоская</v>
          </cell>
          <cell r="J6986" t="str">
            <v>ГАЗ</v>
          </cell>
          <cell r="K6986" t="str">
            <v>имеется</v>
          </cell>
          <cell r="L6986">
            <v>18</v>
          </cell>
          <cell r="M6986">
            <v>3</v>
          </cell>
          <cell r="N6986">
            <v>3</v>
          </cell>
          <cell r="O6986">
            <v>2</v>
          </cell>
          <cell r="P6986">
            <v>1</v>
          </cell>
          <cell r="Q6986">
            <v>11322</v>
          </cell>
          <cell r="R6986">
            <v>4756.1000000000004</v>
          </cell>
          <cell r="S6986">
            <v>4518.8999999999996</v>
          </cell>
        </row>
        <row r="6987">
          <cell r="C6987" t="str">
            <v>город Пермь</v>
          </cell>
          <cell r="D6987" t="str">
            <v>г. Пермь, ул. Николая Островского, д. 6</v>
          </cell>
          <cell r="E6987" t="b">
            <v>1</v>
          </cell>
          <cell r="F6987">
            <v>2007</v>
          </cell>
          <cell r="H6987" t="str">
            <v>Кирпич</v>
          </cell>
          <cell r="L6987">
            <v>9</v>
          </cell>
          <cell r="M6987">
            <v>3</v>
          </cell>
          <cell r="N6987">
            <v>3</v>
          </cell>
          <cell r="O6987">
            <v>3</v>
          </cell>
          <cell r="Q6987">
            <v>8413</v>
          </cell>
          <cell r="R6987">
            <v>8413</v>
          </cell>
          <cell r="S6987">
            <v>5657</v>
          </cell>
          <cell r="T6987">
            <v>120</v>
          </cell>
        </row>
        <row r="6988">
          <cell r="C6988" t="str">
            <v>город Пермь</v>
          </cell>
          <cell r="D6988" t="str">
            <v>г. Пермь, ул. Николая Островского, д. 21</v>
          </cell>
          <cell r="E6988" t="b">
            <v>1</v>
          </cell>
          <cell r="F6988">
            <v>1944</v>
          </cell>
          <cell r="H6988" t="str">
            <v>Кирпич</v>
          </cell>
          <cell r="L6988">
            <v>3</v>
          </cell>
          <cell r="M6988">
            <v>1</v>
          </cell>
          <cell r="Q6988">
            <v>1115.3</v>
          </cell>
          <cell r="R6988">
            <v>745</v>
          </cell>
          <cell r="S6988">
            <v>370.3</v>
          </cell>
          <cell r="T6988">
            <v>16</v>
          </cell>
        </row>
        <row r="6989">
          <cell r="C6989" t="str">
            <v>город Пермь</v>
          </cell>
          <cell r="D6989" t="str">
            <v>г. Пермь, ул. Николая Островского, д. 27</v>
          </cell>
          <cell r="E6989" t="b">
            <v>1</v>
          </cell>
          <cell r="F6989">
            <v>1987</v>
          </cell>
          <cell r="H6989" t="str">
            <v>Кирпич</v>
          </cell>
          <cell r="L6989">
            <v>5</v>
          </cell>
          <cell r="M6989">
            <v>3</v>
          </cell>
          <cell r="Q6989">
            <v>3312.6</v>
          </cell>
          <cell r="R6989">
            <v>3028.7000000000003</v>
          </cell>
          <cell r="S6989">
            <v>2400.8000000000002</v>
          </cell>
          <cell r="T6989">
            <v>88</v>
          </cell>
        </row>
        <row r="6990">
          <cell r="C6990" t="str">
            <v>город Пермь</v>
          </cell>
          <cell r="D6990" t="str">
            <v>г. Пермь, ул. Николая Островского, д. 29</v>
          </cell>
          <cell r="E6990" t="b">
            <v>1</v>
          </cell>
          <cell r="F6990">
            <v>2012</v>
          </cell>
          <cell r="H6990" t="str">
            <v>Панели</v>
          </cell>
          <cell r="L6990">
            <v>17</v>
          </cell>
          <cell r="M6990">
            <v>6</v>
          </cell>
          <cell r="N6990">
            <v>6</v>
          </cell>
          <cell r="O6990">
            <v>6</v>
          </cell>
          <cell r="Q6990">
            <v>14039.97</v>
          </cell>
          <cell r="R6990">
            <v>13137.2</v>
          </cell>
          <cell r="S6990">
            <v>13137.2</v>
          </cell>
          <cell r="T6990">
            <v>300</v>
          </cell>
        </row>
        <row r="6991">
          <cell r="C6991" t="str">
            <v>город Пермь</v>
          </cell>
          <cell r="D6991" t="str">
            <v>г. Пермь, ул. Николая Островского, д. 30</v>
          </cell>
          <cell r="E6991" t="b">
            <v>1</v>
          </cell>
          <cell r="F6991">
            <v>2018</v>
          </cell>
          <cell r="H6991" t="str">
            <v>Кирпич</v>
          </cell>
          <cell r="I6991" t="str">
            <v>Плоская</v>
          </cell>
          <cell r="J6991" t="str">
            <v>ГАЗ</v>
          </cell>
          <cell r="K6991" t="str">
            <v>имеется</v>
          </cell>
          <cell r="L6991">
            <v>13</v>
          </cell>
          <cell r="M6991">
            <v>4</v>
          </cell>
          <cell r="N6991">
            <v>8</v>
          </cell>
          <cell r="O6991">
            <v>4</v>
          </cell>
          <cell r="P6991">
            <v>4</v>
          </cell>
          <cell r="Q6991">
            <v>27465.3</v>
          </cell>
        </row>
        <row r="6992">
          <cell r="C6992" t="str">
            <v>город Пермь</v>
          </cell>
          <cell r="D6992" t="str">
            <v>г. Пермь, ул. Николая Островского, д. 40</v>
          </cell>
          <cell r="E6992" t="b">
            <v>1</v>
          </cell>
          <cell r="F6992">
            <v>2013</v>
          </cell>
          <cell r="H6992" t="str">
            <v>Панель</v>
          </cell>
          <cell r="L6992">
            <v>19</v>
          </cell>
          <cell r="M6992">
            <v>1</v>
          </cell>
          <cell r="N6992">
            <v>2</v>
          </cell>
          <cell r="O6992">
            <v>1</v>
          </cell>
          <cell r="P6992">
            <v>1</v>
          </cell>
          <cell r="Q6992">
            <v>18505.7</v>
          </cell>
          <cell r="R6992">
            <v>8218.6</v>
          </cell>
          <cell r="S6992">
            <v>8052</v>
          </cell>
        </row>
        <row r="6993">
          <cell r="C6993" t="str">
            <v>город Пермь</v>
          </cell>
          <cell r="D6993" t="str">
            <v>г. Пермь, ул. Николая Островского, д. 49</v>
          </cell>
          <cell r="E6993" t="b">
            <v>1</v>
          </cell>
          <cell r="F6993">
            <v>1994</v>
          </cell>
          <cell r="G6993">
            <v>2006</v>
          </cell>
          <cell r="H6993" t="str">
            <v>Кирпич</v>
          </cell>
          <cell r="L6993">
            <v>10</v>
          </cell>
          <cell r="M6993">
            <v>5</v>
          </cell>
          <cell r="N6993">
            <v>5</v>
          </cell>
          <cell r="O6993">
            <v>5</v>
          </cell>
          <cell r="Q6993">
            <v>12579</v>
          </cell>
          <cell r="R6993">
            <v>11053</v>
          </cell>
          <cell r="S6993">
            <v>10474</v>
          </cell>
          <cell r="T6993">
            <v>468</v>
          </cell>
        </row>
        <row r="6994">
          <cell r="C6994" t="str">
            <v>город Пермь</v>
          </cell>
          <cell r="D6994" t="str">
            <v>г. Пермь, ул. Николая Островского, д. 51</v>
          </cell>
          <cell r="E6994" t="b">
            <v>1</v>
          </cell>
          <cell r="F6994">
            <v>2000</v>
          </cell>
          <cell r="I6994" t="str">
            <v>плоская</v>
          </cell>
          <cell r="K6994" t="str">
            <v>имеется</v>
          </cell>
          <cell r="L6994">
            <v>16</v>
          </cell>
          <cell r="M6994">
            <v>1</v>
          </cell>
          <cell r="N6994">
            <v>2</v>
          </cell>
          <cell r="Q6994">
            <v>7234.3</v>
          </cell>
          <cell r="R6994">
            <v>5085.8999999999996</v>
          </cell>
          <cell r="S6994">
            <v>605.79999999999995</v>
          </cell>
          <cell r="T6994">
            <v>124</v>
          </cell>
        </row>
        <row r="6995">
          <cell r="C6995" t="str">
            <v>город Пермь</v>
          </cell>
          <cell r="D6995" t="str">
            <v>г. Пермь, ул. Николая Островского, д. 52</v>
          </cell>
          <cell r="E6995" t="b">
            <v>0</v>
          </cell>
          <cell r="F6995">
            <v>2022</v>
          </cell>
          <cell r="H6995" t="str">
            <v>смешанные</v>
          </cell>
          <cell r="I6995" t="str">
            <v>плоская</v>
          </cell>
          <cell r="J6995" t="str">
            <v>ГАЗ</v>
          </cell>
          <cell r="K6995" t="str">
            <v>подвал</v>
          </cell>
          <cell r="L6995">
            <v>24</v>
          </cell>
          <cell r="M6995">
            <v>7</v>
          </cell>
          <cell r="N6995">
            <v>19</v>
          </cell>
          <cell r="P6995">
            <v>19</v>
          </cell>
          <cell r="Q6995">
            <v>105091.2</v>
          </cell>
          <cell r="R6995" t="str">
            <v>нет данных</v>
          </cell>
          <cell r="S6995" t="str">
            <v>нет данных</v>
          </cell>
          <cell r="T6995" t="str">
            <v>нет данных</v>
          </cell>
        </row>
        <row r="6996">
          <cell r="C6996" t="str">
            <v>город Пермь</v>
          </cell>
          <cell r="D6996" t="str">
            <v>г. Пермь, ул. Николая Островского, д. 53</v>
          </cell>
          <cell r="E6996" t="b">
            <v>1</v>
          </cell>
          <cell r="F6996">
            <v>1997</v>
          </cell>
          <cell r="I6996" t="str">
            <v>плоская</v>
          </cell>
          <cell r="K6996" t="str">
            <v>имеется</v>
          </cell>
          <cell r="L6996">
            <v>12</v>
          </cell>
          <cell r="M6996">
            <v>1</v>
          </cell>
          <cell r="N6996">
            <v>2</v>
          </cell>
          <cell r="Q6996">
            <v>3193.4</v>
          </cell>
          <cell r="R6996">
            <v>2668.3</v>
          </cell>
          <cell r="S6996">
            <v>221.22</v>
          </cell>
          <cell r="T6996">
            <v>64</v>
          </cell>
        </row>
        <row r="6997">
          <cell r="C6997" t="str">
            <v>город Пермь</v>
          </cell>
          <cell r="D6997" t="str">
            <v>г. Пермь, ул. Николая Островского, д. 55</v>
          </cell>
          <cell r="E6997" t="b">
            <v>1</v>
          </cell>
          <cell r="F6997">
            <v>1989</v>
          </cell>
          <cell r="H6997" t="str">
            <v>Кирпич</v>
          </cell>
          <cell r="L6997">
            <v>13</v>
          </cell>
          <cell r="M6997">
            <v>5</v>
          </cell>
          <cell r="N6997">
            <v>5</v>
          </cell>
          <cell r="O6997">
            <v>5</v>
          </cell>
          <cell r="Q6997">
            <v>12125.3</v>
          </cell>
          <cell r="R6997">
            <v>10725.2</v>
          </cell>
          <cell r="S6997">
            <v>10725.2</v>
          </cell>
          <cell r="T6997">
            <v>521</v>
          </cell>
        </row>
        <row r="6998">
          <cell r="C6998" t="str">
            <v>город Пермь</v>
          </cell>
          <cell r="D6998" t="str">
            <v>г. Пермь, ул. Николая Островского, д. 60/1</v>
          </cell>
          <cell r="E6998" t="b">
            <v>1</v>
          </cell>
          <cell r="F6998">
            <v>2022</v>
          </cell>
          <cell r="H6998" t="str">
            <v>из прочих материалов</v>
          </cell>
          <cell r="I6998" t="str">
            <v>плоская</v>
          </cell>
          <cell r="J6998" t="str">
            <v>ГАЗ</v>
          </cell>
          <cell r="K6998" t="str">
            <v>есть</v>
          </cell>
          <cell r="L6998">
            <v>7</v>
          </cell>
          <cell r="M6998">
            <v>2</v>
          </cell>
          <cell r="N6998">
            <v>2</v>
          </cell>
          <cell r="P6998">
            <v>2</v>
          </cell>
          <cell r="Q6998">
            <v>6923.9</v>
          </cell>
          <cell r="R6998">
            <v>5414.7</v>
          </cell>
          <cell r="S6998">
            <v>5414.7</v>
          </cell>
        </row>
        <row r="6999">
          <cell r="C6999" t="str">
            <v>город Пермь</v>
          </cell>
          <cell r="D6999" t="str">
            <v>г. Пермь, ул. Николая Островского, д. 63</v>
          </cell>
          <cell r="E6999" t="b">
            <v>1</v>
          </cell>
          <cell r="F6999">
            <v>1961</v>
          </cell>
          <cell r="H6999" t="str">
            <v>Кирпич</v>
          </cell>
          <cell r="L6999">
            <v>5</v>
          </cell>
          <cell r="M6999">
            <v>3</v>
          </cell>
          <cell r="Q6999">
            <v>2391</v>
          </cell>
          <cell r="R6999">
            <v>2361.1</v>
          </cell>
          <cell r="S6999">
            <v>1913.3</v>
          </cell>
          <cell r="T6999">
            <v>74</v>
          </cell>
        </row>
        <row r="7000">
          <cell r="C7000" t="str">
            <v>город Пермь</v>
          </cell>
          <cell r="D7000" t="str">
            <v>г. Пермь, ул. Николая Островского, д. 64</v>
          </cell>
          <cell r="E7000" t="b">
            <v>1</v>
          </cell>
          <cell r="F7000">
            <v>2012</v>
          </cell>
          <cell r="H7000" t="str">
            <v>Кирпич</v>
          </cell>
          <cell r="L7000">
            <v>17</v>
          </cell>
          <cell r="M7000">
            <v>1</v>
          </cell>
          <cell r="N7000">
            <v>1</v>
          </cell>
          <cell r="O7000">
            <v>1</v>
          </cell>
          <cell r="Q7000">
            <v>18162.2</v>
          </cell>
          <cell r="R7000">
            <v>14731.6</v>
          </cell>
          <cell r="S7000">
            <v>14731.6</v>
          </cell>
          <cell r="T7000">
            <v>280</v>
          </cell>
        </row>
        <row r="7001">
          <cell r="C7001" t="str">
            <v>город Пермь</v>
          </cell>
          <cell r="D7001" t="str">
            <v>г. Пермь, ул. Николая Островского, д. 69</v>
          </cell>
          <cell r="E7001" t="b">
            <v>1</v>
          </cell>
          <cell r="F7001">
            <v>2004</v>
          </cell>
          <cell r="I7001" t="str">
            <v>плоская</v>
          </cell>
          <cell r="K7001" t="str">
            <v>имеется</v>
          </cell>
          <cell r="L7001">
            <v>17</v>
          </cell>
          <cell r="M7001">
            <v>1</v>
          </cell>
          <cell r="N7001">
            <v>2</v>
          </cell>
          <cell r="O7001">
            <v>2</v>
          </cell>
          <cell r="Q7001">
            <v>10035.6</v>
          </cell>
          <cell r="R7001">
            <v>3968.2</v>
          </cell>
          <cell r="S7001">
            <v>972.2</v>
          </cell>
          <cell r="T7001">
            <v>180</v>
          </cell>
        </row>
        <row r="7002">
          <cell r="C7002" t="str">
            <v>город Пермь</v>
          </cell>
          <cell r="D7002" t="str">
            <v>г. Пермь, ул. Николая Островского, д. 70</v>
          </cell>
          <cell r="E7002" t="b">
            <v>1</v>
          </cell>
          <cell r="F7002">
            <v>1971</v>
          </cell>
          <cell r="H7002" t="str">
            <v>Панель</v>
          </cell>
          <cell r="L7002">
            <v>9</v>
          </cell>
          <cell r="M7002">
            <v>6</v>
          </cell>
          <cell r="N7002">
            <v>6</v>
          </cell>
          <cell r="O7002">
            <v>6</v>
          </cell>
          <cell r="Q7002">
            <v>11239.1</v>
          </cell>
          <cell r="R7002">
            <v>11120.6</v>
          </cell>
          <cell r="S7002">
            <v>10453.36</v>
          </cell>
          <cell r="T7002">
            <v>543</v>
          </cell>
        </row>
        <row r="7003">
          <cell r="C7003" t="str">
            <v>город Пермь</v>
          </cell>
          <cell r="D7003" t="str">
            <v>г. Пермь, ул. Николая Островского, д. 72</v>
          </cell>
          <cell r="E7003" t="b">
            <v>1</v>
          </cell>
          <cell r="F7003">
            <v>1971</v>
          </cell>
          <cell r="H7003" t="str">
            <v>Кирпич</v>
          </cell>
          <cell r="L7003">
            <v>5</v>
          </cell>
          <cell r="M7003">
            <v>6</v>
          </cell>
          <cell r="Q7003">
            <v>5854.4</v>
          </cell>
          <cell r="R7003">
            <v>5829.1</v>
          </cell>
          <cell r="S7003">
            <v>3747.1</v>
          </cell>
          <cell r="T7003">
            <v>151</v>
          </cell>
        </row>
        <row r="7004">
          <cell r="C7004" t="str">
            <v>город Пермь</v>
          </cell>
          <cell r="D7004" t="str">
            <v>г. Пермь, ул. Николая Островского, д. 74</v>
          </cell>
          <cell r="E7004" t="b">
            <v>1</v>
          </cell>
          <cell r="F7004">
            <v>1971</v>
          </cell>
          <cell r="H7004" t="str">
            <v>Кирпич</v>
          </cell>
          <cell r="L7004">
            <v>5</v>
          </cell>
          <cell r="M7004">
            <v>6</v>
          </cell>
          <cell r="Q7004">
            <v>6092.2</v>
          </cell>
          <cell r="R7004">
            <v>5913.2999999999993</v>
          </cell>
          <cell r="S7004">
            <v>3840.1</v>
          </cell>
          <cell r="T7004">
            <v>164</v>
          </cell>
        </row>
        <row r="7005">
          <cell r="C7005" t="str">
            <v>город Пермь</v>
          </cell>
          <cell r="D7005" t="str">
            <v>г. Пермь, ул. Николая Островского, д. 76</v>
          </cell>
          <cell r="E7005" t="b">
            <v>1</v>
          </cell>
          <cell r="F7005">
            <v>1967</v>
          </cell>
          <cell r="H7005" t="str">
            <v>Панель</v>
          </cell>
          <cell r="L7005">
            <v>5</v>
          </cell>
          <cell r="M7005">
            <v>6</v>
          </cell>
          <cell r="Q7005">
            <v>4424.2</v>
          </cell>
          <cell r="R7005">
            <v>3975.9</v>
          </cell>
          <cell r="S7005">
            <v>3777.11</v>
          </cell>
          <cell r="T7005">
            <v>169</v>
          </cell>
        </row>
        <row r="7006">
          <cell r="C7006" t="str">
            <v>город Пермь</v>
          </cell>
          <cell r="D7006" t="str">
            <v>г. Пермь, ул. Николая Островского, д. 82</v>
          </cell>
          <cell r="E7006" t="b">
            <v>1</v>
          </cell>
          <cell r="F7006">
            <v>1989</v>
          </cell>
          <cell r="H7006" t="str">
            <v>Кирпич</v>
          </cell>
          <cell r="L7006">
            <v>10</v>
          </cell>
          <cell r="M7006">
            <v>2</v>
          </cell>
          <cell r="N7006">
            <v>2</v>
          </cell>
          <cell r="O7006">
            <v>2</v>
          </cell>
          <cell r="Q7006">
            <v>5717.9</v>
          </cell>
          <cell r="R7006">
            <v>4471.3</v>
          </cell>
          <cell r="S7006">
            <v>4158.3100000000004</v>
          </cell>
          <cell r="T7006">
            <v>231</v>
          </cell>
        </row>
        <row r="7007">
          <cell r="C7007" t="str">
            <v>город Пермь</v>
          </cell>
          <cell r="D7007" t="str">
            <v>г. Пермь, ул. Николая Островского, д. 107</v>
          </cell>
          <cell r="E7007" t="b">
            <v>1</v>
          </cell>
          <cell r="F7007">
            <v>1960</v>
          </cell>
          <cell r="G7007">
            <v>2009</v>
          </cell>
          <cell r="H7007" t="str">
            <v>Кирпич</v>
          </cell>
          <cell r="L7007">
            <v>3</v>
          </cell>
          <cell r="M7007">
            <v>2</v>
          </cell>
          <cell r="Q7007">
            <v>865.4</v>
          </cell>
          <cell r="R7007">
            <v>793.3</v>
          </cell>
          <cell r="S7007">
            <v>793.3</v>
          </cell>
          <cell r="T7007">
            <v>28</v>
          </cell>
        </row>
        <row r="7008">
          <cell r="C7008" t="str">
            <v>город Пермь</v>
          </cell>
          <cell r="D7008" t="str">
            <v>г. Пермь, ул. Николая Островского, д. 109</v>
          </cell>
          <cell r="E7008" t="b">
            <v>1</v>
          </cell>
          <cell r="F7008">
            <v>1968</v>
          </cell>
          <cell r="H7008" t="str">
            <v>Кирпич</v>
          </cell>
          <cell r="L7008">
            <v>5</v>
          </cell>
          <cell r="M7008">
            <v>4</v>
          </cell>
          <cell r="Q7008">
            <v>4129.6000000000004</v>
          </cell>
          <cell r="R7008">
            <v>3817.1</v>
          </cell>
          <cell r="S7008">
            <v>3188.6</v>
          </cell>
          <cell r="T7008">
            <v>142</v>
          </cell>
        </row>
        <row r="7009">
          <cell r="C7009" t="str">
            <v>город Пермь</v>
          </cell>
          <cell r="D7009" t="str">
            <v>г. Пермь, ул. Николая Островского, д. 111</v>
          </cell>
          <cell r="E7009" t="b">
            <v>1</v>
          </cell>
          <cell r="F7009">
            <v>1980</v>
          </cell>
          <cell r="I7009" t="str">
            <v>плоская</v>
          </cell>
          <cell r="K7009" t="str">
            <v>имеется</v>
          </cell>
          <cell r="L7009">
            <v>5</v>
          </cell>
          <cell r="M7009">
            <v>10</v>
          </cell>
          <cell r="Q7009">
            <v>10839.5</v>
          </cell>
          <cell r="R7009">
            <v>6945.8</v>
          </cell>
          <cell r="S7009">
            <v>1136</v>
          </cell>
          <cell r="T7009">
            <v>342</v>
          </cell>
        </row>
        <row r="7010">
          <cell r="C7010" t="str">
            <v>город Пермь</v>
          </cell>
          <cell r="D7010" t="str">
            <v>г. Пермь, ул. Николая Островского, д. 113</v>
          </cell>
          <cell r="E7010" t="b">
            <v>1</v>
          </cell>
          <cell r="F7010">
            <v>1996</v>
          </cell>
          <cell r="I7010" t="str">
            <v>плоская</v>
          </cell>
          <cell r="K7010" t="str">
            <v>имеется</v>
          </cell>
          <cell r="L7010">
            <v>5</v>
          </cell>
          <cell r="M7010">
            <v>6</v>
          </cell>
          <cell r="Q7010">
            <v>5504</v>
          </cell>
          <cell r="R7010">
            <v>4644.1000000000004</v>
          </cell>
          <cell r="S7010">
            <v>673.2</v>
          </cell>
          <cell r="T7010">
            <v>175</v>
          </cell>
        </row>
        <row r="7011">
          <cell r="C7011" t="str">
            <v>город Пермь</v>
          </cell>
          <cell r="D7011" t="str">
            <v>г. Пермь, ул. Николая Островского, д. 119</v>
          </cell>
          <cell r="E7011" t="b">
            <v>1</v>
          </cell>
          <cell r="F7011">
            <v>2008</v>
          </cell>
          <cell r="H7011" t="str">
            <v>Кирпич</v>
          </cell>
          <cell r="L7011">
            <v>15</v>
          </cell>
          <cell r="M7011">
            <v>1</v>
          </cell>
          <cell r="N7011">
            <v>2</v>
          </cell>
          <cell r="O7011">
            <v>1</v>
          </cell>
          <cell r="P7011">
            <v>1</v>
          </cell>
          <cell r="Q7011">
            <v>5714.9</v>
          </cell>
          <cell r="R7011">
            <v>4060.1</v>
          </cell>
          <cell r="S7011">
            <v>3882.7</v>
          </cell>
          <cell r="T7011">
            <v>52</v>
          </cell>
        </row>
        <row r="7012">
          <cell r="C7012" t="str">
            <v>город Пермь</v>
          </cell>
          <cell r="D7012" t="str">
            <v>г. Пермь, ул. Николая Островского, д. 111А</v>
          </cell>
          <cell r="E7012" t="b">
            <v>1</v>
          </cell>
          <cell r="F7012">
            <v>1987</v>
          </cell>
          <cell r="H7012" t="str">
            <v>Кирпич</v>
          </cell>
          <cell r="L7012">
            <v>9</v>
          </cell>
          <cell r="M7012">
            <v>1</v>
          </cell>
          <cell r="N7012">
            <v>1</v>
          </cell>
          <cell r="O7012">
            <v>1</v>
          </cell>
          <cell r="Q7012">
            <v>3110.7</v>
          </cell>
          <cell r="R7012">
            <v>3110.7</v>
          </cell>
          <cell r="S7012">
            <v>2772.7</v>
          </cell>
          <cell r="T7012">
            <v>120</v>
          </cell>
        </row>
        <row r="7013">
          <cell r="C7013" t="str">
            <v>город Пермь</v>
          </cell>
          <cell r="D7013" t="str">
            <v>г. Пермь, ул. Николая Островского, д. 15А</v>
          </cell>
          <cell r="E7013" t="b">
            <v>1</v>
          </cell>
          <cell r="F7013">
            <v>1950</v>
          </cell>
          <cell r="H7013" t="str">
            <v>Кирпич</v>
          </cell>
          <cell r="L7013">
            <v>4</v>
          </cell>
          <cell r="M7013">
            <v>2</v>
          </cell>
          <cell r="Q7013">
            <v>3211.5</v>
          </cell>
          <cell r="R7013">
            <v>2079.1999999999998</v>
          </cell>
          <cell r="S7013">
            <v>401.27</v>
          </cell>
          <cell r="T7013">
            <v>19</v>
          </cell>
        </row>
        <row r="7014">
          <cell r="C7014" t="str">
            <v>город Пермь</v>
          </cell>
          <cell r="D7014" t="str">
            <v>г. Пермь, ул. Николая Островского, д. 64А</v>
          </cell>
          <cell r="E7014" t="b">
            <v>1</v>
          </cell>
          <cell r="F7014">
            <v>2009</v>
          </cell>
          <cell r="H7014" t="str">
            <v>Кирпич</v>
          </cell>
          <cell r="L7014">
            <v>9</v>
          </cell>
          <cell r="M7014">
            <v>1</v>
          </cell>
          <cell r="N7014">
            <v>1</v>
          </cell>
          <cell r="O7014">
            <v>1</v>
          </cell>
          <cell r="Q7014">
            <v>8248.6</v>
          </cell>
          <cell r="R7014">
            <v>5317.2999999999993</v>
          </cell>
          <cell r="S7014">
            <v>4509.8999999999996</v>
          </cell>
          <cell r="T7014">
            <v>195</v>
          </cell>
        </row>
        <row r="7015">
          <cell r="C7015" t="str">
            <v>город Пермь</v>
          </cell>
          <cell r="D7015" t="str">
            <v>г. Пермь, ул. Николая Островского, д. 76А</v>
          </cell>
          <cell r="E7015" t="b">
            <v>0</v>
          </cell>
          <cell r="F7015">
            <v>1995</v>
          </cell>
          <cell r="H7015" t="str">
            <v>Панели</v>
          </cell>
          <cell r="L7015">
            <v>10</v>
          </cell>
          <cell r="M7015">
            <v>2</v>
          </cell>
          <cell r="N7015">
            <v>2</v>
          </cell>
          <cell r="O7015">
            <v>2</v>
          </cell>
          <cell r="Q7015">
            <v>4434.8</v>
          </cell>
          <cell r="R7015">
            <v>4538.8</v>
          </cell>
          <cell r="S7015">
            <v>4434.8</v>
          </cell>
          <cell r="T7015">
            <v>152</v>
          </cell>
        </row>
        <row r="7016">
          <cell r="C7016" t="str">
            <v>город Пермь</v>
          </cell>
          <cell r="D7016" t="str">
            <v>г. Пермь, ул. Николая Островского, д. 93Б</v>
          </cell>
          <cell r="E7016" t="b">
            <v>1</v>
          </cell>
          <cell r="F7016">
            <v>2017</v>
          </cell>
          <cell r="I7016" t="str">
            <v>плоская</v>
          </cell>
          <cell r="K7016" t="str">
            <v>имеется</v>
          </cell>
          <cell r="L7016">
            <v>25</v>
          </cell>
          <cell r="M7016">
            <v>2</v>
          </cell>
          <cell r="Q7016">
            <v>34611.599999999999</v>
          </cell>
          <cell r="R7016">
            <v>31009.3</v>
          </cell>
          <cell r="S7016">
            <v>27908.37</v>
          </cell>
        </row>
        <row r="7017">
          <cell r="C7017" t="str">
            <v>город Пермь</v>
          </cell>
          <cell r="D7017" t="str">
            <v>г. Пермь, ул. Николая Островского, д. 93В</v>
          </cell>
          <cell r="E7017" t="b">
            <v>1</v>
          </cell>
          <cell r="F7017">
            <v>2015</v>
          </cell>
          <cell r="I7017" t="str">
            <v>плоская</v>
          </cell>
          <cell r="K7017" t="str">
            <v>имеется</v>
          </cell>
          <cell r="L7017">
            <v>25</v>
          </cell>
          <cell r="M7017">
            <v>1</v>
          </cell>
          <cell r="N7017">
            <v>3</v>
          </cell>
          <cell r="Q7017">
            <v>15749.3</v>
          </cell>
          <cell r="R7017">
            <v>11431.8</v>
          </cell>
          <cell r="S7017">
            <v>3164.6</v>
          </cell>
        </row>
        <row r="7018">
          <cell r="C7018" t="str">
            <v>город Пермь</v>
          </cell>
          <cell r="D7018" t="str">
            <v>г. Пермь, ул. Николая Островского, д. 93Д</v>
          </cell>
          <cell r="E7018" t="b">
            <v>1</v>
          </cell>
          <cell r="F7018">
            <v>2015</v>
          </cell>
          <cell r="I7018" t="str">
            <v>плоская</v>
          </cell>
          <cell r="K7018" t="str">
            <v>имеется</v>
          </cell>
          <cell r="L7018">
            <v>25</v>
          </cell>
          <cell r="M7018">
            <v>2</v>
          </cell>
          <cell r="N7018">
            <v>8</v>
          </cell>
          <cell r="Q7018">
            <v>42731.9</v>
          </cell>
          <cell r="R7018">
            <v>30763.4</v>
          </cell>
          <cell r="S7018">
            <v>9130.2999999999993</v>
          </cell>
        </row>
        <row r="7019">
          <cell r="C7019" t="str">
            <v>город Пермь</v>
          </cell>
          <cell r="D7019" t="str">
            <v>г. Пермь, ул. Никулина, д. 4</v>
          </cell>
          <cell r="E7019" t="b">
            <v>1</v>
          </cell>
          <cell r="F7019">
            <v>1973</v>
          </cell>
          <cell r="H7019" t="str">
            <v>Кирпич</v>
          </cell>
          <cell r="L7019">
            <v>5</v>
          </cell>
          <cell r="M7019">
            <v>4</v>
          </cell>
          <cell r="Q7019">
            <v>3365.7</v>
          </cell>
          <cell r="R7019">
            <v>3365.7</v>
          </cell>
          <cell r="S7019">
            <v>3365.7</v>
          </cell>
          <cell r="T7019">
            <v>182</v>
          </cell>
        </row>
        <row r="7020">
          <cell r="C7020" t="str">
            <v>город Пермь</v>
          </cell>
          <cell r="D7020" t="str">
            <v>г. Пермь, ул. Никулина, д. 6</v>
          </cell>
          <cell r="E7020" t="b">
            <v>1</v>
          </cell>
          <cell r="F7020">
            <v>1974</v>
          </cell>
          <cell r="H7020" t="str">
            <v>Кирпич</v>
          </cell>
          <cell r="L7020">
            <v>5</v>
          </cell>
          <cell r="M7020">
            <v>6</v>
          </cell>
          <cell r="Q7020">
            <v>4494.8999999999996</v>
          </cell>
          <cell r="R7020">
            <v>3035.1</v>
          </cell>
          <cell r="S7020">
            <v>3024.4</v>
          </cell>
          <cell r="T7020">
            <v>217</v>
          </cell>
        </row>
        <row r="7021">
          <cell r="C7021" t="str">
            <v>город Пермь</v>
          </cell>
          <cell r="D7021" t="str">
            <v>г. Пермь, ул. Никулина, д. 8</v>
          </cell>
          <cell r="E7021" t="b">
            <v>1</v>
          </cell>
          <cell r="F7021">
            <v>2013</v>
          </cell>
          <cell r="H7021" t="str">
            <v>Кирпич</v>
          </cell>
          <cell r="I7021" t="str">
            <v>плоская</v>
          </cell>
          <cell r="L7021">
            <v>16</v>
          </cell>
          <cell r="M7021">
            <v>2</v>
          </cell>
          <cell r="N7021">
            <v>4</v>
          </cell>
          <cell r="O7021">
            <v>2</v>
          </cell>
          <cell r="P7021">
            <v>2</v>
          </cell>
          <cell r="Q7021">
            <v>12549.9</v>
          </cell>
          <cell r="R7021">
            <v>12549.9</v>
          </cell>
          <cell r="S7021">
            <v>9484.7000000000007</v>
          </cell>
        </row>
        <row r="7022">
          <cell r="C7022" t="str">
            <v>город Пермь</v>
          </cell>
          <cell r="D7022" t="str">
            <v>г. Пермь, ул. Никулина, д. 35</v>
          </cell>
          <cell r="E7022" t="b">
            <v>1</v>
          </cell>
          <cell r="F7022">
            <v>1969</v>
          </cell>
          <cell r="H7022" t="str">
            <v>Кирпич</v>
          </cell>
          <cell r="L7022">
            <v>5</v>
          </cell>
          <cell r="M7022">
            <v>4</v>
          </cell>
          <cell r="Q7022">
            <v>3365.2</v>
          </cell>
          <cell r="R7022">
            <v>3365.2</v>
          </cell>
          <cell r="S7022">
            <v>3365.2</v>
          </cell>
          <cell r="T7022">
            <v>154</v>
          </cell>
        </row>
        <row r="7023">
          <cell r="C7023" t="str">
            <v>город Пермь</v>
          </cell>
          <cell r="D7023" t="str">
            <v>г. Пермь, ул. Никулина, д. 41</v>
          </cell>
          <cell r="E7023" t="b">
            <v>1</v>
          </cell>
          <cell r="F7023">
            <v>1972</v>
          </cell>
          <cell r="H7023" t="str">
            <v>Панель</v>
          </cell>
          <cell r="L7023">
            <v>5</v>
          </cell>
          <cell r="M7023">
            <v>6</v>
          </cell>
          <cell r="Q7023">
            <v>4908.3</v>
          </cell>
          <cell r="R7023">
            <v>4445.3</v>
          </cell>
          <cell r="S7023">
            <v>4230.8</v>
          </cell>
          <cell r="T7023">
            <v>221</v>
          </cell>
        </row>
        <row r="7024">
          <cell r="C7024" t="str">
            <v>город Пермь</v>
          </cell>
          <cell r="D7024" t="str">
            <v>г. Пермь, ул. Никулина, д. 47</v>
          </cell>
          <cell r="E7024" t="b">
            <v>1</v>
          </cell>
          <cell r="F7024">
            <v>1963</v>
          </cell>
          <cell r="H7024" t="str">
            <v>Крупные блоки</v>
          </cell>
          <cell r="L7024">
            <v>5</v>
          </cell>
          <cell r="M7024">
            <v>2</v>
          </cell>
          <cell r="Q7024">
            <v>1796</v>
          </cell>
          <cell r="R7024">
            <v>1596</v>
          </cell>
          <cell r="S7024">
            <v>1596</v>
          </cell>
          <cell r="T7024">
            <v>77</v>
          </cell>
        </row>
        <row r="7025">
          <cell r="C7025" t="str">
            <v>город Пермь</v>
          </cell>
          <cell r="D7025" t="str">
            <v>г. Пермь, ул. Никулина, д. 10А</v>
          </cell>
          <cell r="E7025" t="b">
            <v>1</v>
          </cell>
          <cell r="F7025">
            <v>1984</v>
          </cell>
          <cell r="H7025" t="str">
            <v>Панель</v>
          </cell>
          <cell r="L7025">
            <v>9</v>
          </cell>
          <cell r="M7025">
            <v>2</v>
          </cell>
          <cell r="N7025">
            <v>2</v>
          </cell>
          <cell r="O7025">
            <v>2</v>
          </cell>
          <cell r="Q7025">
            <v>4428.5349999999999</v>
          </cell>
          <cell r="R7025">
            <v>3850.9</v>
          </cell>
          <cell r="S7025">
            <v>3834.8</v>
          </cell>
          <cell r="T7025">
            <v>135</v>
          </cell>
        </row>
        <row r="7026">
          <cell r="C7026" t="str">
            <v>город Пермь</v>
          </cell>
          <cell r="D7026" t="str">
            <v>г. Пермь, ул. Никулина, д. 10Б</v>
          </cell>
          <cell r="E7026" t="b">
            <v>1</v>
          </cell>
          <cell r="F7026">
            <v>1984</v>
          </cell>
          <cell r="H7026" t="str">
            <v>Панель</v>
          </cell>
          <cell r="L7026">
            <v>9</v>
          </cell>
          <cell r="M7026">
            <v>2</v>
          </cell>
          <cell r="N7026">
            <v>2</v>
          </cell>
          <cell r="O7026">
            <v>2</v>
          </cell>
          <cell r="Q7026">
            <v>3983.1</v>
          </cell>
          <cell r="R7026">
            <v>3822.2</v>
          </cell>
          <cell r="S7026">
            <v>3822.2</v>
          </cell>
          <cell r="T7026">
            <v>209</v>
          </cell>
        </row>
        <row r="7027">
          <cell r="C7027" t="str">
            <v>город Пермь</v>
          </cell>
          <cell r="D7027" t="str">
            <v>г. Пермь, ул. Никулина, д. 10В</v>
          </cell>
          <cell r="E7027" t="b">
            <v>1</v>
          </cell>
          <cell r="F7027">
            <v>1985</v>
          </cell>
          <cell r="H7027" t="str">
            <v>Панель</v>
          </cell>
          <cell r="L7027">
            <v>9</v>
          </cell>
          <cell r="M7027">
            <v>2</v>
          </cell>
          <cell r="N7027">
            <v>2</v>
          </cell>
          <cell r="O7027">
            <v>2</v>
          </cell>
          <cell r="Q7027">
            <v>4382.3</v>
          </cell>
          <cell r="R7027">
            <v>3855.3</v>
          </cell>
          <cell r="S7027">
            <v>3855.3</v>
          </cell>
          <cell r="T7027">
            <v>123</v>
          </cell>
        </row>
        <row r="7028">
          <cell r="C7028" t="str">
            <v>город Пермь</v>
          </cell>
          <cell r="D7028" t="str">
            <v>г. Пермь, ул. Новоколхозная, д. 2</v>
          </cell>
          <cell r="E7028" t="b">
            <v>1</v>
          </cell>
          <cell r="F7028">
            <v>1977</v>
          </cell>
          <cell r="H7028" t="str">
            <v>Кирпич</v>
          </cell>
          <cell r="L7028">
            <v>5</v>
          </cell>
          <cell r="M7028">
            <v>8</v>
          </cell>
          <cell r="Q7028">
            <v>7297</v>
          </cell>
          <cell r="R7028">
            <v>6466.9</v>
          </cell>
          <cell r="S7028">
            <v>6466.9</v>
          </cell>
          <cell r="T7028">
            <v>319</v>
          </cell>
        </row>
        <row r="7029">
          <cell r="C7029" t="str">
            <v>город Пермь</v>
          </cell>
          <cell r="D7029" t="str">
            <v>г. Пермь, ул. Новоржевская, д. 1</v>
          </cell>
          <cell r="E7029" t="b">
            <v>1</v>
          </cell>
          <cell r="F7029">
            <v>1958</v>
          </cell>
          <cell r="H7029" t="str">
            <v>Кирпич</v>
          </cell>
          <cell r="L7029">
            <v>2</v>
          </cell>
          <cell r="M7029">
            <v>2</v>
          </cell>
          <cell r="Q7029">
            <v>734.1</v>
          </cell>
          <cell r="R7029">
            <v>666.9</v>
          </cell>
          <cell r="S7029">
            <v>627.54999999999995</v>
          </cell>
          <cell r="T7029">
            <v>41</v>
          </cell>
        </row>
        <row r="7030">
          <cell r="C7030" t="str">
            <v>город Пермь</v>
          </cell>
          <cell r="D7030" t="str">
            <v>г. Пермь, ул. Новоржевская, д. 3</v>
          </cell>
          <cell r="E7030" t="b">
            <v>1</v>
          </cell>
          <cell r="F7030">
            <v>1958</v>
          </cell>
          <cell r="H7030" t="str">
            <v>Кирпич</v>
          </cell>
          <cell r="L7030">
            <v>2</v>
          </cell>
          <cell r="M7030">
            <v>2</v>
          </cell>
          <cell r="Q7030">
            <v>742.8</v>
          </cell>
          <cell r="R7030">
            <v>671.8</v>
          </cell>
          <cell r="S7030">
            <v>569.69000000000005</v>
          </cell>
          <cell r="T7030">
            <v>39</v>
          </cell>
        </row>
        <row r="7031">
          <cell r="C7031" t="str">
            <v>город Пермь</v>
          </cell>
          <cell r="D7031" t="str">
            <v>г. Пермь, ул. Новоржевская, д. 5</v>
          </cell>
          <cell r="E7031" t="b">
            <v>1</v>
          </cell>
          <cell r="F7031">
            <v>1958</v>
          </cell>
          <cell r="H7031" t="str">
            <v>Кирпич</v>
          </cell>
          <cell r="L7031">
            <v>2</v>
          </cell>
          <cell r="M7031">
            <v>2</v>
          </cell>
          <cell r="Q7031">
            <v>733</v>
          </cell>
          <cell r="R7031">
            <v>665.4</v>
          </cell>
          <cell r="S7031">
            <v>584.22</v>
          </cell>
          <cell r="T7031">
            <v>31</v>
          </cell>
        </row>
        <row r="7032">
          <cell r="C7032" t="str">
            <v>город Пермь</v>
          </cell>
          <cell r="D7032" t="str">
            <v>г. Пермь, ул. Новоржевская, д. 7</v>
          </cell>
          <cell r="E7032" t="b">
            <v>1</v>
          </cell>
          <cell r="F7032">
            <v>1959</v>
          </cell>
          <cell r="H7032" t="str">
            <v>Кирпич</v>
          </cell>
          <cell r="L7032">
            <v>2</v>
          </cell>
          <cell r="M7032">
            <v>2</v>
          </cell>
          <cell r="Q7032">
            <v>727.2</v>
          </cell>
          <cell r="R7032">
            <v>660.5</v>
          </cell>
          <cell r="S7032">
            <v>576.62</v>
          </cell>
          <cell r="T7032">
            <v>35</v>
          </cell>
        </row>
        <row r="7033">
          <cell r="C7033" t="str">
            <v>город Пермь</v>
          </cell>
          <cell r="D7033" t="str">
            <v>г. Пермь, ул. Новоржевская, д. 9</v>
          </cell>
          <cell r="E7033" t="b">
            <v>1</v>
          </cell>
          <cell r="F7033">
            <v>1957</v>
          </cell>
          <cell r="H7033" t="str">
            <v>Кирпич</v>
          </cell>
          <cell r="L7033">
            <v>2</v>
          </cell>
          <cell r="M7033">
            <v>2</v>
          </cell>
          <cell r="Q7033">
            <v>724.3</v>
          </cell>
          <cell r="R7033">
            <v>655.7</v>
          </cell>
          <cell r="S7033">
            <v>582.26</v>
          </cell>
          <cell r="T7033">
            <v>29</v>
          </cell>
        </row>
        <row r="7034">
          <cell r="C7034" t="str">
            <v>город Пермь</v>
          </cell>
          <cell r="D7034" t="str">
            <v>г. Пермь, ул. Новоржевская, д. 11</v>
          </cell>
          <cell r="E7034" t="b">
            <v>1</v>
          </cell>
          <cell r="F7034">
            <v>1957</v>
          </cell>
          <cell r="H7034" t="str">
            <v>Кирпич</v>
          </cell>
          <cell r="L7034">
            <v>2</v>
          </cell>
          <cell r="M7034">
            <v>2</v>
          </cell>
          <cell r="Q7034">
            <v>726.6</v>
          </cell>
          <cell r="R7034">
            <v>660.1</v>
          </cell>
          <cell r="S7034">
            <v>660.1</v>
          </cell>
          <cell r="T7034">
            <v>40</v>
          </cell>
        </row>
        <row r="7035">
          <cell r="C7035" t="str">
            <v>город Пермь</v>
          </cell>
          <cell r="D7035" t="str">
            <v>г. Пермь, ул. Новоржевская, д. 13</v>
          </cell>
          <cell r="E7035" t="b">
            <v>1</v>
          </cell>
          <cell r="F7035">
            <v>1957</v>
          </cell>
          <cell r="H7035" t="str">
            <v>Кирпич</v>
          </cell>
          <cell r="L7035">
            <v>2</v>
          </cell>
          <cell r="M7035">
            <v>2</v>
          </cell>
          <cell r="Q7035">
            <v>720.1</v>
          </cell>
          <cell r="R7035">
            <v>653.1</v>
          </cell>
          <cell r="S7035">
            <v>526.4</v>
          </cell>
          <cell r="T7035">
            <v>41</v>
          </cell>
        </row>
        <row r="7036">
          <cell r="C7036" t="str">
            <v>город Пермь</v>
          </cell>
          <cell r="D7036" t="str">
            <v>г. Пермь, ул. Новоржевская, д. 30</v>
          </cell>
          <cell r="E7036" t="b">
            <v>1</v>
          </cell>
          <cell r="F7036">
            <v>1960</v>
          </cell>
          <cell r="H7036" t="str">
            <v>Кирпич</v>
          </cell>
          <cell r="L7036">
            <v>2</v>
          </cell>
          <cell r="M7036">
            <v>2</v>
          </cell>
          <cell r="Q7036">
            <v>694.3</v>
          </cell>
          <cell r="R7036">
            <v>611.1</v>
          </cell>
          <cell r="S7036">
            <v>571.38</v>
          </cell>
          <cell r="T7036">
            <v>32</v>
          </cell>
        </row>
        <row r="7037">
          <cell r="C7037" t="str">
            <v>город Пермь</v>
          </cell>
          <cell r="D7037" t="str">
            <v>г. Пермь, ул. Новоржевская, д. 32</v>
          </cell>
          <cell r="E7037" t="b">
            <v>1</v>
          </cell>
          <cell r="F7037">
            <v>1960</v>
          </cell>
          <cell r="H7037" t="str">
            <v>Кирпич</v>
          </cell>
          <cell r="L7037">
            <v>2</v>
          </cell>
          <cell r="M7037">
            <v>2</v>
          </cell>
          <cell r="Q7037">
            <v>687.2</v>
          </cell>
          <cell r="R7037">
            <v>595.4</v>
          </cell>
          <cell r="S7037">
            <v>398.32</v>
          </cell>
          <cell r="T7037">
            <v>39</v>
          </cell>
        </row>
        <row r="7038">
          <cell r="C7038" t="str">
            <v>город Пермь</v>
          </cell>
          <cell r="D7038" t="str">
            <v>г. Пермь, ул. Новоржевская, д. 36</v>
          </cell>
          <cell r="E7038" t="b">
            <v>1</v>
          </cell>
          <cell r="F7038">
            <v>1960</v>
          </cell>
          <cell r="H7038" t="str">
            <v>Кирпич</v>
          </cell>
          <cell r="L7038">
            <v>3</v>
          </cell>
          <cell r="M7038">
            <v>2</v>
          </cell>
          <cell r="Q7038">
            <v>1067.7</v>
          </cell>
          <cell r="R7038">
            <v>953.2</v>
          </cell>
          <cell r="S7038">
            <v>908.4</v>
          </cell>
          <cell r="T7038">
            <v>54</v>
          </cell>
        </row>
        <row r="7039">
          <cell r="C7039" t="str">
            <v>город Пермь</v>
          </cell>
          <cell r="D7039" t="str">
            <v>г. Пермь, ул. Новоржевская, д. 38</v>
          </cell>
          <cell r="E7039" t="b">
            <v>1</v>
          </cell>
          <cell r="F7039">
            <v>1959</v>
          </cell>
          <cell r="H7039" t="str">
            <v>Кирпич</v>
          </cell>
          <cell r="L7039">
            <v>2</v>
          </cell>
          <cell r="M7039">
            <v>3</v>
          </cell>
          <cell r="Q7039">
            <v>1166.3</v>
          </cell>
          <cell r="R7039">
            <v>937.1</v>
          </cell>
          <cell r="S7039">
            <v>937.1</v>
          </cell>
          <cell r="T7039">
            <v>159</v>
          </cell>
        </row>
        <row r="7040">
          <cell r="C7040" t="str">
            <v>город Пермь</v>
          </cell>
          <cell r="D7040" t="str">
            <v>г. Пермь, ул. Новоржевская, д. 45</v>
          </cell>
          <cell r="E7040" t="b">
            <v>1</v>
          </cell>
          <cell r="F7040">
            <v>1982</v>
          </cell>
          <cell r="H7040" t="str">
            <v>панель</v>
          </cell>
          <cell r="L7040">
            <v>5</v>
          </cell>
          <cell r="M7040">
            <v>4</v>
          </cell>
          <cell r="Q7040">
            <v>3173.4</v>
          </cell>
          <cell r="R7040">
            <v>2793.4</v>
          </cell>
          <cell r="S7040">
            <v>2596.8000000000002</v>
          </cell>
          <cell r="T7040">
            <v>176</v>
          </cell>
        </row>
        <row r="7041">
          <cell r="C7041" t="str">
            <v>город Пермь</v>
          </cell>
          <cell r="D7041" t="str">
            <v>г. Пермь, ул. Новосибирская, д. 4</v>
          </cell>
          <cell r="E7041" t="b">
            <v>1</v>
          </cell>
          <cell r="F7041">
            <v>1956</v>
          </cell>
          <cell r="H7041" t="str">
            <v>Кирпич</v>
          </cell>
          <cell r="L7041">
            <v>4</v>
          </cell>
          <cell r="M7041">
            <v>3</v>
          </cell>
          <cell r="Q7041">
            <v>2815.1</v>
          </cell>
          <cell r="R7041">
            <v>1932.9</v>
          </cell>
          <cell r="S7041">
            <v>1439.7</v>
          </cell>
          <cell r="T7041">
            <v>107</v>
          </cell>
        </row>
        <row r="7042">
          <cell r="C7042" t="str">
            <v>город Пермь</v>
          </cell>
          <cell r="D7042" t="str">
            <v>г. Пермь, ул. Новосибирская, д. 6</v>
          </cell>
          <cell r="E7042" t="b">
            <v>1</v>
          </cell>
          <cell r="F7042">
            <v>1963</v>
          </cell>
          <cell r="H7042" t="str">
            <v>Кирпич</v>
          </cell>
          <cell r="L7042">
            <v>5</v>
          </cell>
          <cell r="M7042">
            <v>4</v>
          </cell>
          <cell r="Q7042">
            <v>3229.5</v>
          </cell>
          <cell r="R7042">
            <v>2081.6</v>
          </cell>
          <cell r="S7042">
            <v>2081.6</v>
          </cell>
          <cell r="T7042">
            <v>159</v>
          </cell>
        </row>
        <row r="7043">
          <cell r="C7043" t="str">
            <v>город Пермь</v>
          </cell>
          <cell r="D7043" t="str">
            <v>г. Пермь, ул. Новосибирская, д. 13</v>
          </cell>
          <cell r="E7043" t="b">
            <v>1</v>
          </cell>
          <cell r="F7043">
            <v>2009</v>
          </cell>
          <cell r="I7043" t="str">
            <v>плоская</v>
          </cell>
          <cell r="K7043" t="str">
            <v>имеется</v>
          </cell>
          <cell r="L7043">
            <v>18</v>
          </cell>
          <cell r="M7043">
            <v>4</v>
          </cell>
          <cell r="N7043">
            <v>1</v>
          </cell>
          <cell r="O7043">
            <v>1</v>
          </cell>
          <cell r="Q7043">
            <v>28873.200000000001</v>
          </cell>
          <cell r="R7043">
            <v>24692.6</v>
          </cell>
          <cell r="S7043">
            <v>4180.6000000000004</v>
          </cell>
          <cell r="T7043">
            <v>922</v>
          </cell>
        </row>
        <row r="7044">
          <cell r="C7044" t="str">
            <v>город Пермь</v>
          </cell>
          <cell r="D7044" t="str">
            <v>г. Пермь, ул. Новосибирская, д. 14</v>
          </cell>
          <cell r="E7044" t="b">
            <v>1</v>
          </cell>
          <cell r="F7044">
            <v>1958</v>
          </cell>
          <cell r="H7044" t="str">
            <v>Кирпич</v>
          </cell>
          <cell r="L7044">
            <v>2</v>
          </cell>
          <cell r="M7044">
            <v>10</v>
          </cell>
          <cell r="Q7044">
            <v>646.5</v>
          </cell>
          <cell r="R7044">
            <v>389.9</v>
          </cell>
          <cell r="S7044">
            <v>389.9</v>
          </cell>
          <cell r="T7044">
            <v>32</v>
          </cell>
        </row>
        <row r="7045">
          <cell r="C7045" t="str">
            <v>город Пермь</v>
          </cell>
          <cell r="D7045" t="str">
            <v>г. Пермь, ул. Новосибирская, д. 15</v>
          </cell>
          <cell r="E7045" t="b">
            <v>1</v>
          </cell>
          <cell r="F7045">
            <v>1974</v>
          </cell>
          <cell r="H7045" t="str">
            <v>Кирпич</v>
          </cell>
          <cell r="L7045">
            <v>9</v>
          </cell>
          <cell r="M7045">
            <v>1</v>
          </cell>
          <cell r="N7045">
            <v>1</v>
          </cell>
          <cell r="O7045">
            <v>1</v>
          </cell>
          <cell r="Q7045">
            <v>4820.5</v>
          </cell>
          <cell r="R7045">
            <v>3897</v>
          </cell>
          <cell r="S7045">
            <v>3613.8</v>
          </cell>
          <cell r="T7045">
            <v>205</v>
          </cell>
        </row>
        <row r="7046">
          <cell r="C7046" t="str">
            <v>город Пермь</v>
          </cell>
          <cell r="D7046" t="str">
            <v>г. Пермь, ул. Новосибирская, д. 16</v>
          </cell>
          <cell r="E7046" t="b">
            <v>1</v>
          </cell>
          <cell r="F7046">
            <v>1958</v>
          </cell>
          <cell r="H7046" t="str">
            <v>Кирпич</v>
          </cell>
          <cell r="L7046">
            <v>2</v>
          </cell>
          <cell r="M7046">
            <v>10</v>
          </cell>
          <cell r="Q7046">
            <v>639.1</v>
          </cell>
          <cell r="R7046">
            <v>396.4</v>
          </cell>
          <cell r="S7046">
            <v>396.4</v>
          </cell>
          <cell r="T7046">
            <v>34</v>
          </cell>
        </row>
        <row r="7047">
          <cell r="C7047" t="str">
            <v>город Пермь</v>
          </cell>
          <cell r="D7047" t="str">
            <v>г. Пермь, ул. Новосибирская, д. 17</v>
          </cell>
          <cell r="E7047" t="b">
            <v>1</v>
          </cell>
          <cell r="F7047">
            <v>1976</v>
          </cell>
          <cell r="H7047" t="str">
            <v>Кирпич</v>
          </cell>
          <cell r="L7047">
            <v>9</v>
          </cell>
          <cell r="M7047">
            <v>1</v>
          </cell>
          <cell r="N7047">
            <v>1</v>
          </cell>
          <cell r="O7047">
            <v>1</v>
          </cell>
          <cell r="Q7047">
            <v>4673.3999999999996</v>
          </cell>
          <cell r="R7047">
            <v>3699.1</v>
          </cell>
          <cell r="S7047">
            <v>1673.6</v>
          </cell>
          <cell r="T7047">
            <v>243</v>
          </cell>
        </row>
        <row r="7048">
          <cell r="C7048" t="str">
            <v>город Пермь</v>
          </cell>
          <cell r="D7048" t="str">
            <v>г. Пермь, ул. Новосибирская, д. 18</v>
          </cell>
          <cell r="E7048" t="b">
            <v>1</v>
          </cell>
          <cell r="F7048">
            <v>1959</v>
          </cell>
          <cell r="H7048" t="str">
            <v>Кирпич</v>
          </cell>
          <cell r="L7048">
            <v>2</v>
          </cell>
          <cell r="M7048">
            <v>10</v>
          </cell>
          <cell r="Q7048">
            <v>701</v>
          </cell>
          <cell r="R7048">
            <v>643.20000000000005</v>
          </cell>
          <cell r="S7048">
            <v>643.20000000000005</v>
          </cell>
          <cell r="T7048">
            <v>34</v>
          </cell>
        </row>
        <row r="7049">
          <cell r="C7049" t="str">
            <v>город Пермь</v>
          </cell>
          <cell r="D7049" t="str">
            <v>г. Пермь, ул. Новосибирская, д. 24</v>
          </cell>
          <cell r="E7049" t="b">
            <v>1</v>
          </cell>
          <cell r="F7049">
            <v>1977</v>
          </cell>
          <cell r="H7049" t="str">
            <v>Панель</v>
          </cell>
          <cell r="L7049">
            <v>9</v>
          </cell>
          <cell r="M7049">
            <v>2</v>
          </cell>
          <cell r="N7049">
            <v>2</v>
          </cell>
          <cell r="O7049">
            <v>2</v>
          </cell>
          <cell r="Q7049">
            <v>3855.2</v>
          </cell>
          <cell r="R7049">
            <v>3845.1</v>
          </cell>
          <cell r="S7049">
            <v>3845.1</v>
          </cell>
          <cell r="T7049">
            <v>195</v>
          </cell>
        </row>
        <row r="7050">
          <cell r="C7050" t="str">
            <v>город Пермь</v>
          </cell>
          <cell r="D7050" t="str">
            <v>г. Пермь, ул. Новосибирская, д. 26</v>
          </cell>
          <cell r="E7050" t="b">
            <v>1</v>
          </cell>
          <cell r="F7050">
            <v>1977</v>
          </cell>
          <cell r="H7050" t="str">
            <v>Панель</v>
          </cell>
          <cell r="L7050">
            <v>9</v>
          </cell>
          <cell r="M7050">
            <v>2</v>
          </cell>
          <cell r="N7050">
            <v>2</v>
          </cell>
          <cell r="O7050">
            <v>2</v>
          </cell>
          <cell r="Q7050">
            <v>3840.7</v>
          </cell>
          <cell r="R7050">
            <v>2627.1</v>
          </cell>
          <cell r="S7050">
            <v>2627.1</v>
          </cell>
          <cell r="T7050">
            <v>177</v>
          </cell>
        </row>
        <row r="7051">
          <cell r="C7051" t="str">
            <v>город Пермь</v>
          </cell>
          <cell r="D7051" t="str">
            <v>г. Пермь, ул. Новосибирская, д. 16А</v>
          </cell>
          <cell r="E7051" t="b">
            <v>1</v>
          </cell>
          <cell r="F7051">
            <v>1958</v>
          </cell>
          <cell r="H7051" t="str">
            <v>Кирпич</v>
          </cell>
          <cell r="L7051">
            <v>2</v>
          </cell>
          <cell r="M7051">
            <v>10</v>
          </cell>
          <cell r="Q7051">
            <v>705.1</v>
          </cell>
          <cell r="R7051">
            <v>640.29999999999995</v>
          </cell>
          <cell r="S7051">
            <v>640.29999999999995</v>
          </cell>
          <cell r="T7051">
            <v>32</v>
          </cell>
        </row>
        <row r="7052">
          <cell r="C7052" t="str">
            <v>город Пермь</v>
          </cell>
          <cell r="D7052" t="str">
            <v>г. Пермь, ул. Новосибирская, д. 18А</v>
          </cell>
          <cell r="E7052" t="b">
            <v>1</v>
          </cell>
          <cell r="F7052">
            <v>1962</v>
          </cell>
          <cell r="H7052" t="str">
            <v>Кирпич</v>
          </cell>
          <cell r="L7052">
            <v>3</v>
          </cell>
          <cell r="M7052">
            <v>2</v>
          </cell>
          <cell r="Q7052">
            <v>912.9</v>
          </cell>
          <cell r="R7052">
            <v>604.9</v>
          </cell>
          <cell r="S7052">
            <v>604.9</v>
          </cell>
          <cell r="T7052">
            <v>51</v>
          </cell>
        </row>
        <row r="7053">
          <cell r="C7053" t="str">
            <v>город Пермь</v>
          </cell>
          <cell r="D7053" t="str">
            <v>г. Пермь, ул. Норильская, д. 7</v>
          </cell>
          <cell r="E7053" t="b">
            <v>1</v>
          </cell>
          <cell r="F7053">
            <v>1982</v>
          </cell>
          <cell r="H7053" t="str">
            <v>Панель</v>
          </cell>
          <cell r="L7053">
            <v>5</v>
          </cell>
          <cell r="M7053">
            <v>6</v>
          </cell>
          <cell r="Q7053">
            <v>4433.7</v>
          </cell>
          <cell r="R7053">
            <v>3654.9</v>
          </cell>
          <cell r="S7053">
            <v>3446.5</v>
          </cell>
          <cell r="T7053">
            <v>192</v>
          </cell>
        </row>
        <row r="7054">
          <cell r="C7054" t="str">
            <v>город Пермь</v>
          </cell>
          <cell r="D7054" t="str">
            <v>г. Пермь, ул. Норильская, д. 9</v>
          </cell>
          <cell r="E7054" t="b">
            <v>1</v>
          </cell>
          <cell r="F7054">
            <v>1992</v>
          </cell>
          <cell r="H7054" t="str">
            <v>панели</v>
          </cell>
          <cell r="I7054" t="str">
            <v>плоская</v>
          </cell>
          <cell r="J7054">
            <v>0</v>
          </cell>
          <cell r="K7054" t="str">
            <v>имеется</v>
          </cell>
          <cell r="L7054">
            <v>10</v>
          </cell>
          <cell r="M7054">
            <v>7</v>
          </cell>
          <cell r="N7054">
            <v>7</v>
          </cell>
          <cell r="O7054">
            <v>7</v>
          </cell>
          <cell r="Q7054">
            <v>17104.7</v>
          </cell>
          <cell r="R7054">
            <v>13370.4</v>
          </cell>
          <cell r="S7054">
            <v>3965.1</v>
          </cell>
        </row>
        <row r="7055">
          <cell r="C7055" t="str">
            <v>город Пермь</v>
          </cell>
          <cell r="D7055" t="str">
            <v>г. Пермь, ул. Норильская, д. 11</v>
          </cell>
          <cell r="E7055" t="b">
            <v>1</v>
          </cell>
          <cell r="F7055">
            <v>2001</v>
          </cell>
          <cell r="H7055" t="str">
            <v>панели</v>
          </cell>
          <cell r="I7055" t="str">
            <v>плоская</v>
          </cell>
          <cell r="J7055">
            <v>0</v>
          </cell>
          <cell r="K7055" t="str">
            <v>имеется</v>
          </cell>
          <cell r="L7055">
            <v>10</v>
          </cell>
          <cell r="M7055">
            <v>6</v>
          </cell>
          <cell r="N7055">
            <v>6</v>
          </cell>
          <cell r="O7055">
            <v>6</v>
          </cell>
          <cell r="Q7055">
            <v>19541.8</v>
          </cell>
          <cell r="R7055">
            <v>17034.900000000001</v>
          </cell>
          <cell r="S7055">
            <v>2506.9</v>
          </cell>
        </row>
        <row r="7056">
          <cell r="C7056" t="str">
            <v>город Пермь</v>
          </cell>
          <cell r="D7056" t="str">
            <v>г. Пермь, ул. Норильская, д. 13</v>
          </cell>
          <cell r="E7056" t="b">
            <v>1</v>
          </cell>
          <cell r="F7056">
            <v>1996</v>
          </cell>
          <cell r="H7056" t="str">
            <v>панели</v>
          </cell>
          <cell r="I7056" t="str">
            <v>плоская</v>
          </cell>
          <cell r="J7056">
            <v>0</v>
          </cell>
          <cell r="K7056" t="str">
            <v>имеется</v>
          </cell>
          <cell r="L7056">
            <v>10</v>
          </cell>
          <cell r="M7056">
            <v>3</v>
          </cell>
          <cell r="N7056">
            <v>3</v>
          </cell>
          <cell r="O7056">
            <v>3</v>
          </cell>
          <cell r="Q7056">
            <v>7616.1</v>
          </cell>
          <cell r="R7056">
            <v>6520.5</v>
          </cell>
          <cell r="S7056">
            <v>1095.5999999999999</v>
          </cell>
        </row>
        <row r="7057">
          <cell r="C7057" t="str">
            <v>город Пермь</v>
          </cell>
          <cell r="D7057" t="str">
            <v>г. Пермь, ул. Норильская, д. 15</v>
          </cell>
          <cell r="E7057" t="b">
            <v>1</v>
          </cell>
          <cell r="F7057">
            <v>2005</v>
          </cell>
          <cell r="H7057" t="str">
            <v>панели</v>
          </cell>
          <cell r="I7057" t="str">
            <v>плоская</v>
          </cell>
          <cell r="J7057">
            <v>0</v>
          </cell>
          <cell r="K7057" t="str">
            <v>имеется</v>
          </cell>
          <cell r="L7057">
            <v>10</v>
          </cell>
          <cell r="M7057">
            <v>3</v>
          </cell>
          <cell r="N7057">
            <v>3</v>
          </cell>
          <cell r="O7057">
            <v>3</v>
          </cell>
          <cell r="Q7057">
            <v>10129.5</v>
          </cell>
          <cell r="R7057">
            <v>8782.4</v>
          </cell>
          <cell r="S7057">
            <v>1347.1</v>
          </cell>
        </row>
        <row r="7058">
          <cell r="C7058" t="str">
            <v>город Пермь</v>
          </cell>
          <cell r="D7058" t="str">
            <v>г. Пермь, ул. Норильская, д. 13А</v>
          </cell>
          <cell r="E7058" t="b">
            <v>1</v>
          </cell>
          <cell r="H7058" t="str">
            <v>панели</v>
          </cell>
          <cell r="I7058" t="str">
            <v>плоская</v>
          </cell>
          <cell r="J7058" t="str">
            <v>ГАЗ</v>
          </cell>
          <cell r="K7058" t="str">
            <v>имеется</v>
          </cell>
          <cell r="L7058">
            <v>3</v>
          </cell>
          <cell r="M7058">
            <v>1</v>
          </cell>
          <cell r="Q7058">
            <v>1690.1</v>
          </cell>
          <cell r="R7058">
            <v>1202.8</v>
          </cell>
          <cell r="S7058">
            <v>487.3</v>
          </cell>
        </row>
        <row r="7059">
          <cell r="C7059" t="str">
            <v>город Пермь</v>
          </cell>
          <cell r="D7059" t="str">
            <v>г. Пермь, ул. Норильская, д. 13/1</v>
          </cell>
          <cell r="E7059" t="b">
            <v>1</v>
          </cell>
          <cell r="F7059">
            <v>2005</v>
          </cell>
          <cell r="H7059" t="str">
            <v>панели</v>
          </cell>
          <cell r="I7059" t="str">
            <v>плоская</v>
          </cell>
          <cell r="J7059">
            <v>0</v>
          </cell>
          <cell r="K7059" t="str">
            <v>имеется</v>
          </cell>
          <cell r="L7059">
            <v>10</v>
          </cell>
          <cell r="M7059">
            <v>3</v>
          </cell>
          <cell r="N7059">
            <v>3</v>
          </cell>
          <cell r="O7059">
            <v>3</v>
          </cell>
          <cell r="Q7059">
            <v>10111.6</v>
          </cell>
          <cell r="R7059">
            <v>8387.9</v>
          </cell>
          <cell r="S7059">
            <v>1239.9000000000001</v>
          </cell>
        </row>
        <row r="7060">
          <cell r="C7060" t="str">
            <v>город Пермь</v>
          </cell>
          <cell r="D7060" t="str">
            <v>г. Пермь, ул. Оборонная, д. 29</v>
          </cell>
          <cell r="E7060" t="b">
            <v>1</v>
          </cell>
          <cell r="F7060">
            <v>1957</v>
          </cell>
          <cell r="H7060" t="str">
            <v>Кирпич</v>
          </cell>
          <cell r="L7060">
            <v>2</v>
          </cell>
          <cell r="M7060">
            <v>2</v>
          </cell>
          <cell r="Q7060">
            <v>640.79999999999995</v>
          </cell>
          <cell r="R7060">
            <v>568.70000000000005</v>
          </cell>
          <cell r="S7060">
            <v>492.49</v>
          </cell>
          <cell r="T7060">
            <v>25</v>
          </cell>
        </row>
        <row r="7061">
          <cell r="C7061" t="str">
            <v>город Пермь</v>
          </cell>
          <cell r="D7061" t="str">
            <v>г. Пермь, ул. Оборонщиков, д. 3</v>
          </cell>
          <cell r="E7061" t="b">
            <v>1</v>
          </cell>
          <cell r="F7061">
            <v>1958</v>
          </cell>
          <cell r="H7061" t="str">
            <v>Кирпич</v>
          </cell>
          <cell r="L7061">
            <v>3</v>
          </cell>
          <cell r="M7061">
            <v>2</v>
          </cell>
          <cell r="Q7061">
            <v>945</v>
          </cell>
          <cell r="R7061">
            <v>934</v>
          </cell>
          <cell r="S7061">
            <v>651</v>
          </cell>
          <cell r="T7061">
            <v>51</v>
          </cell>
        </row>
        <row r="7062">
          <cell r="C7062" t="str">
            <v>город Пермь</v>
          </cell>
          <cell r="D7062" t="str">
            <v>г. Пермь, ул. Оборонщиков, д. 5</v>
          </cell>
          <cell r="E7062" t="b">
            <v>1</v>
          </cell>
          <cell r="F7062">
            <v>1958</v>
          </cell>
          <cell r="H7062" t="str">
            <v>Кирпич</v>
          </cell>
          <cell r="L7062">
            <v>3</v>
          </cell>
          <cell r="M7062">
            <v>2</v>
          </cell>
          <cell r="Q7062">
            <v>1020.6</v>
          </cell>
          <cell r="R7062">
            <v>950</v>
          </cell>
          <cell r="S7062">
            <v>836</v>
          </cell>
          <cell r="T7062">
            <v>52</v>
          </cell>
        </row>
        <row r="7063">
          <cell r="C7063" t="str">
            <v>город Пермь</v>
          </cell>
          <cell r="D7063" t="str">
            <v>г. Пермь, ул. Оборонщиков, д. 7</v>
          </cell>
          <cell r="E7063" t="b">
            <v>1</v>
          </cell>
          <cell r="F7063">
            <v>1958</v>
          </cell>
          <cell r="H7063" t="str">
            <v>Кирпич</v>
          </cell>
          <cell r="L7063">
            <v>3</v>
          </cell>
          <cell r="M7063">
            <v>2</v>
          </cell>
          <cell r="Q7063">
            <v>950.2</v>
          </cell>
          <cell r="R7063">
            <v>944.40000000000009</v>
          </cell>
          <cell r="S7063">
            <v>901.9</v>
          </cell>
          <cell r="T7063">
            <v>27</v>
          </cell>
        </row>
        <row r="7064">
          <cell r="C7064" t="str">
            <v>город Пермь</v>
          </cell>
          <cell r="D7064" t="str">
            <v>г. Пермь, ул. Овчинникова, д. 5</v>
          </cell>
          <cell r="E7064" t="b">
            <v>1</v>
          </cell>
          <cell r="F7064">
            <v>1970</v>
          </cell>
          <cell r="H7064" t="str">
            <v>панели</v>
          </cell>
          <cell r="I7064" t="str">
            <v>Скатная</v>
          </cell>
          <cell r="K7064" t="str">
            <v>не имеется</v>
          </cell>
          <cell r="L7064">
            <v>5</v>
          </cell>
          <cell r="M7064">
            <v>4</v>
          </cell>
          <cell r="Q7064">
            <v>2721.7</v>
          </cell>
          <cell r="R7064">
            <v>340.4</v>
          </cell>
          <cell r="S7064">
            <v>1834.7</v>
          </cell>
          <cell r="T7064">
            <v>139</v>
          </cell>
        </row>
        <row r="7065">
          <cell r="C7065" t="str">
            <v>город Пермь</v>
          </cell>
          <cell r="D7065" t="str">
            <v>г. Пермь, ул. Овчинникова, д. 7</v>
          </cell>
          <cell r="E7065" t="b">
            <v>1</v>
          </cell>
          <cell r="F7065">
            <v>1970</v>
          </cell>
          <cell r="L7065">
            <v>5</v>
          </cell>
          <cell r="M7065" t="str">
            <v>4</v>
          </cell>
          <cell r="Q7065">
            <v>3076.2</v>
          </cell>
          <cell r="R7065">
            <v>2697.7</v>
          </cell>
          <cell r="S7065">
            <v>2697.7</v>
          </cell>
          <cell r="T7065">
            <v>327</v>
          </cell>
        </row>
        <row r="7066">
          <cell r="C7066" t="str">
            <v>город Пермь</v>
          </cell>
          <cell r="D7066" t="str">
            <v>г. Пермь, ул. Овчинникова, д. 8</v>
          </cell>
          <cell r="E7066" t="b">
            <v>1</v>
          </cell>
          <cell r="F7066">
            <v>1993</v>
          </cell>
          <cell r="H7066" t="str">
            <v>Панель</v>
          </cell>
          <cell r="L7066">
            <v>10</v>
          </cell>
          <cell r="M7066">
            <v>2</v>
          </cell>
          <cell r="N7066">
            <v>2</v>
          </cell>
          <cell r="O7066">
            <v>2</v>
          </cell>
          <cell r="Q7066">
            <v>4405.7</v>
          </cell>
          <cell r="R7066">
            <v>2732.9</v>
          </cell>
          <cell r="S7066">
            <v>2732.9</v>
          </cell>
          <cell r="T7066">
            <v>192</v>
          </cell>
        </row>
        <row r="7067">
          <cell r="C7067" t="str">
            <v>город Пермь</v>
          </cell>
          <cell r="D7067" t="str">
            <v>г. Пермь, ул. Овчинникова, д. 11</v>
          </cell>
          <cell r="E7067" t="b">
            <v>1</v>
          </cell>
          <cell r="F7067">
            <v>1998</v>
          </cell>
          <cell r="H7067" t="str">
            <v>ж/б плиты</v>
          </cell>
          <cell r="L7067">
            <v>10</v>
          </cell>
          <cell r="M7067">
            <v>5</v>
          </cell>
          <cell r="N7067">
            <v>5</v>
          </cell>
          <cell r="O7067">
            <v>5</v>
          </cell>
          <cell r="Q7067">
            <v>11660.28</v>
          </cell>
          <cell r="R7067">
            <v>9823.2800000000007</v>
          </cell>
          <cell r="S7067">
            <v>9752.8799999999992</v>
          </cell>
          <cell r="T7067">
            <v>368</v>
          </cell>
        </row>
        <row r="7068">
          <cell r="C7068" t="str">
            <v>город Пермь</v>
          </cell>
          <cell r="D7068" t="str">
            <v>г. Пермь, ул. Овчинникова, д. 15</v>
          </cell>
          <cell r="E7068" t="b">
            <v>1</v>
          </cell>
          <cell r="F7068">
            <v>2002</v>
          </cell>
          <cell r="I7068" t="str">
            <v>плоская</v>
          </cell>
          <cell r="J7068" t="str">
            <v>ГАЗ</v>
          </cell>
          <cell r="K7068" t="str">
            <v>имеется</v>
          </cell>
          <cell r="L7068">
            <v>10</v>
          </cell>
          <cell r="M7068">
            <v>3</v>
          </cell>
          <cell r="N7068">
            <v>3</v>
          </cell>
          <cell r="O7068">
            <v>3</v>
          </cell>
          <cell r="Q7068">
            <v>10390.5</v>
          </cell>
          <cell r="R7068">
            <v>9016.2000000000007</v>
          </cell>
          <cell r="S7068">
            <v>8721</v>
          </cell>
          <cell r="T7068">
            <v>303</v>
          </cell>
        </row>
        <row r="7069">
          <cell r="C7069" t="str">
            <v>город Пермь</v>
          </cell>
          <cell r="D7069" t="str">
            <v>г. Пермь, ул. Овчинникова, д. 17</v>
          </cell>
          <cell r="E7069" t="b">
            <v>1</v>
          </cell>
          <cell r="F7069">
            <v>1987</v>
          </cell>
          <cell r="H7069" t="str">
            <v>Панели</v>
          </cell>
          <cell r="L7069">
            <v>10</v>
          </cell>
          <cell r="M7069">
            <v>3</v>
          </cell>
          <cell r="N7069">
            <v>3</v>
          </cell>
          <cell r="O7069">
            <v>3</v>
          </cell>
          <cell r="Q7069">
            <v>10383.799999999999</v>
          </cell>
          <cell r="R7069">
            <v>4912.3999999999996</v>
          </cell>
          <cell r="S7069">
            <v>4578.5</v>
          </cell>
          <cell r="T7069">
            <v>210</v>
          </cell>
        </row>
        <row r="7070">
          <cell r="C7070" t="str">
            <v>город Пермь</v>
          </cell>
          <cell r="D7070" t="str">
            <v>г. Пермь, ул. Овчинникова, д. 18</v>
          </cell>
          <cell r="E7070" t="b">
            <v>1</v>
          </cell>
          <cell r="F7070">
            <v>1988</v>
          </cell>
          <cell r="H7070" t="str">
            <v>Панель</v>
          </cell>
          <cell r="L7070">
            <v>10</v>
          </cell>
          <cell r="M7070">
            <v>5</v>
          </cell>
          <cell r="N7070">
            <v>5</v>
          </cell>
          <cell r="O7070">
            <v>5</v>
          </cell>
          <cell r="Q7070">
            <v>12352.5</v>
          </cell>
          <cell r="R7070">
            <v>9789</v>
          </cell>
          <cell r="S7070">
            <v>9789</v>
          </cell>
          <cell r="T7070">
            <v>456</v>
          </cell>
        </row>
        <row r="7071">
          <cell r="C7071" t="str">
            <v>город Пермь</v>
          </cell>
          <cell r="D7071" t="str">
            <v>г. Пермь, ул. Овчинникова, д. 19</v>
          </cell>
          <cell r="E7071" t="b">
            <v>1</v>
          </cell>
          <cell r="F7071">
            <v>2022</v>
          </cell>
          <cell r="H7071" t="str">
            <v>из прочих материалов</v>
          </cell>
          <cell r="I7071" t="str">
            <v>плоская</v>
          </cell>
          <cell r="L7071">
            <v>10</v>
          </cell>
          <cell r="M7071">
            <v>1</v>
          </cell>
          <cell r="N7071">
            <v>1</v>
          </cell>
          <cell r="O7071">
            <v>1</v>
          </cell>
          <cell r="Q7071">
            <v>4727.5</v>
          </cell>
          <cell r="R7071">
            <v>4727.5</v>
          </cell>
          <cell r="S7071">
            <v>3101.2</v>
          </cell>
        </row>
        <row r="7072">
          <cell r="C7072" t="str">
            <v>город Пермь</v>
          </cell>
          <cell r="D7072" t="str">
            <v>г. Пермь, ул. Овчинникова, д. 15А</v>
          </cell>
          <cell r="E7072" t="b">
            <v>1</v>
          </cell>
          <cell r="F7072">
            <v>2020</v>
          </cell>
          <cell r="H7072" t="str">
            <v>из прочих материалов</v>
          </cell>
          <cell r="I7072" t="str">
            <v>плоская</v>
          </cell>
          <cell r="L7072">
            <v>17</v>
          </cell>
          <cell r="M7072">
            <v>2</v>
          </cell>
          <cell r="N7072">
            <v>6</v>
          </cell>
          <cell r="O7072">
            <v>4</v>
          </cell>
          <cell r="P7072">
            <v>2</v>
          </cell>
          <cell r="Q7072">
            <v>12627.7</v>
          </cell>
          <cell r="R7072">
            <v>12627.7</v>
          </cell>
          <cell r="S7072">
            <v>7503.9</v>
          </cell>
        </row>
        <row r="7073">
          <cell r="C7073" t="str">
            <v>город Пермь</v>
          </cell>
          <cell r="D7073" t="str">
            <v>г. Пермь, ул. Овчинникова, д. 29А</v>
          </cell>
          <cell r="E7073" t="b">
            <v>1</v>
          </cell>
          <cell r="F7073">
            <v>2012</v>
          </cell>
          <cell r="I7073" t="str">
            <v>плоская</v>
          </cell>
          <cell r="J7073" t="str">
            <v>ГАЗ</v>
          </cell>
          <cell r="K7073" t="str">
            <v>имеется</v>
          </cell>
          <cell r="L7073">
            <v>5</v>
          </cell>
          <cell r="M7073">
            <v>1</v>
          </cell>
          <cell r="Q7073">
            <v>2623.3</v>
          </cell>
          <cell r="R7073">
            <v>2355.6</v>
          </cell>
          <cell r="S7073">
            <v>1449.2</v>
          </cell>
        </row>
        <row r="7074">
          <cell r="C7074" t="str">
            <v>город Пермь</v>
          </cell>
          <cell r="D7074" t="str">
            <v>г. Пермь, ул. Овчинникова, д. 29Б</v>
          </cell>
          <cell r="E7074" t="b">
            <v>1</v>
          </cell>
          <cell r="F7074">
            <v>2016</v>
          </cell>
          <cell r="I7074" t="str">
            <v>плоская</v>
          </cell>
          <cell r="J7074" t="str">
            <v>ГАЗ</v>
          </cell>
          <cell r="K7074" t="str">
            <v>имеется</v>
          </cell>
          <cell r="L7074">
            <v>10</v>
          </cell>
          <cell r="M7074">
            <v>2</v>
          </cell>
          <cell r="N7074">
            <v>2</v>
          </cell>
          <cell r="O7074">
            <v>2</v>
          </cell>
          <cell r="Q7074">
            <v>7417.5</v>
          </cell>
          <cell r="R7074">
            <v>5863</v>
          </cell>
          <cell r="S7074">
            <v>3263.4</v>
          </cell>
          <cell r="T7074">
            <v>109</v>
          </cell>
        </row>
        <row r="7075">
          <cell r="C7075" t="str">
            <v>город Пермь</v>
          </cell>
          <cell r="D7075" t="str">
            <v>г. Пермь, ул. Овчинникова, д. 33А</v>
          </cell>
          <cell r="E7075" t="b">
            <v>1</v>
          </cell>
          <cell r="F7075">
            <v>2015</v>
          </cell>
          <cell r="H7075" t="str">
            <v>панель</v>
          </cell>
          <cell r="I7075" t="str">
            <v>плоская</v>
          </cell>
          <cell r="J7075" t="str">
            <v>ГАЗ</v>
          </cell>
          <cell r="K7075" t="str">
            <v>имеется</v>
          </cell>
          <cell r="L7075">
            <v>6</v>
          </cell>
          <cell r="M7075">
            <v>1</v>
          </cell>
          <cell r="N7075">
            <v>1</v>
          </cell>
          <cell r="O7075">
            <v>1</v>
          </cell>
          <cell r="Q7075">
            <v>1752.4</v>
          </cell>
          <cell r="R7075">
            <v>1451.76</v>
          </cell>
          <cell r="S7075">
            <v>1451.76</v>
          </cell>
          <cell r="T7075">
            <v>54</v>
          </cell>
        </row>
        <row r="7076">
          <cell r="C7076" t="str">
            <v>город Пермь</v>
          </cell>
          <cell r="D7076" t="str">
            <v>г. Пермь, ул. Овчинникова, д. 35А</v>
          </cell>
          <cell r="E7076" t="b">
            <v>1</v>
          </cell>
          <cell r="F7076">
            <v>2017</v>
          </cell>
          <cell r="H7076" t="str">
            <v>панель</v>
          </cell>
          <cell r="I7076" t="str">
            <v>плоская</v>
          </cell>
          <cell r="J7076" t="str">
            <v>ГАЗ</v>
          </cell>
          <cell r="K7076" t="str">
            <v>имеется</v>
          </cell>
          <cell r="L7076">
            <v>16</v>
          </cell>
          <cell r="M7076">
            <v>2</v>
          </cell>
          <cell r="N7076">
            <v>2</v>
          </cell>
          <cell r="O7076">
            <v>2</v>
          </cell>
          <cell r="Q7076">
            <v>16078.3</v>
          </cell>
          <cell r="R7076">
            <v>2265.8000000000002</v>
          </cell>
          <cell r="S7076">
            <v>10802.6</v>
          </cell>
        </row>
        <row r="7077">
          <cell r="C7077" t="str">
            <v>город Пермь</v>
          </cell>
          <cell r="D7077" t="str">
            <v>г. Пермь, ул. Одоевского, д. 16</v>
          </cell>
          <cell r="E7077" t="b">
            <v>1</v>
          </cell>
          <cell r="F7077">
            <v>1960</v>
          </cell>
          <cell r="H7077" t="str">
            <v>Кирпич</v>
          </cell>
          <cell r="L7077">
            <v>5</v>
          </cell>
          <cell r="M7077">
            <v>4</v>
          </cell>
          <cell r="Q7077">
            <v>3144.1</v>
          </cell>
          <cell r="R7077">
            <v>2611.4</v>
          </cell>
          <cell r="S7077">
            <v>2353.9</v>
          </cell>
          <cell r="T7077">
            <v>155</v>
          </cell>
        </row>
        <row r="7078">
          <cell r="C7078" t="str">
            <v>город Пермь</v>
          </cell>
          <cell r="D7078" t="str">
            <v>г. Пермь, ул. Одоевского, д. 18</v>
          </cell>
          <cell r="E7078" t="b">
            <v>1</v>
          </cell>
          <cell r="F7078">
            <v>1963</v>
          </cell>
          <cell r="H7078" t="str">
            <v>Кирпич</v>
          </cell>
          <cell r="L7078">
            <v>5</v>
          </cell>
          <cell r="M7078">
            <v>3</v>
          </cell>
          <cell r="Q7078">
            <v>2635.8</v>
          </cell>
          <cell r="R7078">
            <v>1721.6</v>
          </cell>
          <cell r="S7078">
            <v>1721.6</v>
          </cell>
          <cell r="T7078">
            <v>109</v>
          </cell>
        </row>
        <row r="7079">
          <cell r="C7079" t="str">
            <v>город Пермь</v>
          </cell>
          <cell r="D7079" t="str">
            <v>г. Пермь, ул. Одоевского, д. 19</v>
          </cell>
          <cell r="E7079" t="b">
            <v>1</v>
          </cell>
          <cell r="F7079">
            <v>1962</v>
          </cell>
          <cell r="H7079" t="str">
            <v>Кирпич</v>
          </cell>
          <cell r="L7079">
            <v>5</v>
          </cell>
          <cell r="M7079">
            <v>3</v>
          </cell>
          <cell r="Q7079">
            <v>5292.4</v>
          </cell>
          <cell r="R7079">
            <v>2646.2</v>
          </cell>
          <cell r="S7079">
            <v>2646.2</v>
          </cell>
          <cell r="T7079">
            <v>117</v>
          </cell>
        </row>
        <row r="7080">
          <cell r="C7080" t="str">
            <v>город Пермь</v>
          </cell>
          <cell r="D7080" t="str">
            <v>г. Пермь, ул. Одоевского, д. 20</v>
          </cell>
          <cell r="E7080" t="b">
            <v>1</v>
          </cell>
          <cell r="F7080">
            <v>1961</v>
          </cell>
          <cell r="H7080" t="str">
            <v>Кирпич</v>
          </cell>
          <cell r="L7080">
            <v>5</v>
          </cell>
          <cell r="M7080">
            <v>4</v>
          </cell>
          <cell r="Q7080">
            <v>3011.5</v>
          </cell>
          <cell r="R7080">
            <v>2206.9</v>
          </cell>
          <cell r="S7080">
            <v>2102.6</v>
          </cell>
          <cell r="T7080">
            <v>153</v>
          </cell>
        </row>
        <row r="7081">
          <cell r="C7081" t="str">
            <v>город Пермь</v>
          </cell>
          <cell r="D7081" t="str">
            <v>г. Пермь, ул. Одоевского, д. 21</v>
          </cell>
          <cell r="E7081" t="b">
            <v>1</v>
          </cell>
          <cell r="F7081">
            <v>1962</v>
          </cell>
          <cell r="H7081" t="str">
            <v>Кирпич</v>
          </cell>
          <cell r="L7081">
            <v>5</v>
          </cell>
          <cell r="M7081">
            <v>4</v>
          </cell>
          <cell r="Q7081">
            <v>6481.3</v>
          </cell>
          <cell r="R7081">
            <v>3203.9</v>
          </cell>
          <cell r="S7081">
            <v>3203.9</v>
          </cell>
          <cell r="T7081">
            <v>132</v>
          </cell>
        </row>
        <row r="7082">
          <cell r="C7082" t="str">
            <v>город Пермь</v>
          </cell>
          <cell r="D7082" t="str">
            <v>г. Пермь, ул. Одоевского, д. 22</v>
          </cell>
          <cell r="E7082" t="b">
            <v>1</v>
          </cell>
          <cell r="F7082">
            <v>1961</v>
          </cell>
          <cell r="H7082" t="str">
            <v>Кирпич</v>
          </cell>
          <cell r="L7082">
            <v>5</v>
          </cell>
          <cell r="M7082">
            <v>4</v>
          </cell>
          <cell r="Q7082">
            <v>3131.2</v>
          </cell>
          <cell r="R7082">
            <v>2321.4</v>
          </cell>
          <cell r="S7082">
            <v>2204.4</v>
          </cell>
          <cell r="T7082">
            <v>147</v>
          </cell>
        </row>
        <row r="7083">
          <cell r="C7083" t="str">
            <v>город Пермь</v>
          </cell>
          <cell r="D7083" t="str">
            <v>г. Пермь, ул. Одоевского, д. 23</v>
          </cell>
          <cell r="E7083" t="b">
            <v>1</v>
          </cell>
          <cell r="F7083">
            <v>1962</v>
          </cell>
          <cell r="H7083" t="str">
            <v>Кирпич</v>
          </cell>
          <cell r="L7083">
            <v>5</v>
          </cell>
          <cell r="M7083">
            <v>4</v>
          </cell>
          <cell r="Q7083">
            <v>6480.4</v>
          </cell>
          <cell r="R7083">
            <v>3204.1</v>
          </cell>
          <cell r="S7083">
            <v>3204.1</v>
          </cell>
          <cell r="T7083">
            <v>140</v>
          </cell>
        </row>
        <row r="7084">
          <cell r="C7084" t="str">
            <v>город Пермь</v>
          </cell>
          <cell r="D7084" t="str">
            <v>г. Пермь, ул. Одоевского, д. 24</v>
          </cell>
          <cell r="E7084" t="b">
            <v>1</v>
          </cell>
          <cell r="F7084">
            <v>1961</v>
          </cell>
          <cell r="H7084" t="str">
            <v>Кирпич</v>
          </cell>
          <cell r="L7084">
            <v>5</v>
          </cell>
          <cell r="M7084">
            <v>4</v>
          </cell>
          <cell r="Q7084">
            <v>3136.4</v>
          </cell>
          <cell r="R7084">
            <v>2225.5499999999997</v>
          </cell>
          <cell r="S7084">
            <v>2157.35</v>
          </cell>
          <cell r="T7084">
            <v>136</v>
          </cell>
        </row>
        <row r="7085">
          <cell r="C7085" t="str">
            <v>город Пермь</v>
          </cell>
          <cell r="D7085" t="str">
            <v>г. Пермь, ул. Одоевского, д. 25</v>
          </cell>
          <cell r="E7085" t="b">
            <v>1</v>
          </cell>
          <cell r="F7085">
            <v>1961</v>
          </cell>
          <cell r="H7085" t="str">
            <v>кирпич</v>
          </cell>
          <cell r="L7085">
            <v>5</v>
          </cell>
          <cell r="M7085">
            <v>4</v>
          </cell>
          <cell r="Q7085">
            <v>3174.4</v>
          </cell>
          <cell r="R7085">
            <v>2930</v>
          </cell>
          <cell r="S7085">
            <v>2044.3</v>
          </cell>
          <cell r="T7085">
            <v>135</v>
          </cell>
        </row>
        <row r="7086">
          <cell r="C7086" t="str">
            <v>город Пермь</v>
          </cell>
          <cell r="D7086" t="str">
            <v>г. Пермь, ул. Одоевского, д. 26</v>
          </cell>
          <cell r="E7086" t="b">
            <v>1</v>
          </cell>
          <cell r="F7086">
            <v>1961</v>
          </cell>
          <cell r="H7086" t="str">
            <v>Кирпич</v>
          </cell>
          <cell r="L7086">
            <v>5</v>
          </cell>
          <cell r="M7086">
            <v>4</v>
          </cell>
          <cell r="Q7086">
            <v>3038</v>
          </cell>
          <cell r="R7086">
            <v>2303</v>
          </cell>
          <cell r="S7086">
            <v>2162.5</v>
          </cell>
          <cell r="T7086">
            <v>133</v>
          </cell>
        </row>
        <row r="7087">
          <cell r="C7087" t="str">
            <v>город Пермь</v>
          </cell>
          <cell r="D7087" t="str">
            <v>г. Пермь, ул. Одоевского, д. 27</v>
          </cell>
          <cell r="E7087" t="b">
            <v>1</v>
          </cell>
          <cell r="F7087">
            <v>1961</v>
          </cell>
          <cell r="H7087" t="str">
            <v>кирпич</v>
          </cell>
          <cell r="I7087" t="str">
            <v>скатная</v>
          </cell>
          <cell r="K7087" t="str">
            <v>имеется</v>
          </cell>
          <cell r="L7087">
            <v>5</v>
          </cell>
          <cell r="M7087">
            <v>4</v>
          </cell>
          <cell r="Q7087">
            <v>3484.2000000000007</v>
          </cell>
          <cell r="R7087">
            <v>3164.1000000000004</v>
          </cell>
          <cell r="S7087">
            <v>2847.69</v>
          </cell>
        </row>
        <row r="7088">
          <cell r="C7088" t="str">
            <v>город Пермь</v>
          </cell>
          <cell r="D7088" t="str">
            <v>г. Пермь, ул. Одоевского, д. 28</v>
          </cell>
          <cell r="E7088" t="b">
            <v>1</v>
          </cell>
          <cell r="F7088">
            <v>1959</v>
          </cell>
          <cell r="H7088" t="str">
            <v>Кирпич</v>
          </cell>
          <cell r="L7088">
            <v>5</v>
          </cell>
          <cell r="M7088">
            <v>4</v>
          </cell>
          <cell r="Q7088">
            <v>2895.4</v>
          </cell>
          <cell r="R7088">
            <v>2486.4</v>
          </cell>
          <cell r="S7088">
            <v>2486.4</v>
          </cell>
          <cell r="T7088">
            <v>138</v>
          </cell>
        </row>
        <row r="7089">
          <cell r="C7089" t="str">
            <v>город Пермь</v>
          </cell>
          <cell r="D7089" t="str">
            <v>г. Пермь, ул. Одоевского, д. 29</v>
          </cell>
          <cell r="E7089" t="b">
            <v>1</v>
          </cell>
          <cell r="F7089">
            <v>1962</v>
          </cell>
          <cell r="H7089" t="str">
            <v>кирпич</v>
          </cell>
          <cell r="I7089" t="str">
            <v>скатная</v>
          </cell>
          <cell r="K7089" t="str">
            <v>имеется</v>
          </cell>
          <cell r="L7089">
            <v>5</v>
          </cell>
          <cell r="M7089">
            <v>1</v>
          </cell>
          <cell r="Q7089">
            <v>3617.2500000000005</v>
          </cell>
          <cell r="R7089">
            <v>2468.65</v>
          </cell>
          <cell r="S7089">
            <v>867.2</v>
          </cell>
        </row>
        <row r="7090">
          <cell r="C7090" t="str">
            <v>город Пермь</v>
          </cell>
          <cell r="D7090" t="str">
            <v>г. Пермь, ул. Одоевского, д. 34</v>
          </cell>
          <cell r="E7090" t="b">
            <v>1</v>
          </cell>
          <cell r="F7090">
            <v>1959</v>
          </cell>
          <cell r="H7090" t="str">
            <v>Кирпич</v>
          </cell>
          <cell r="L7090">
            <v>4</v>
          </cell>
          <cell r="M7090">
            <v>4</v>
          </cell>
          <cell r="Q7090">
            <v>2651.2</v>
          </cell>
          <cell r="R7090">
            <v>2637.4</v>
          </cell>
          <cell r="S7090">
            <v>2637.4</v>
          </cell>
          <cell r="T7090">
            <v>90</v>
          </cell>
        </row>
        <row r="7091">
          <cell r="C7091" t="str">
            <v>город Пермь</v>
          </cell>
          <cell r="D7091" t="str">
            <v>г. Пермь, ул. Одоевского, д. 36</v>
          </cell>
          <cell r="E7091" t="b">
            <v>1</v>
          </cell>
          <cell r="F7091">
            <v>1954</v>
          </cell>
          <cell r="H7091" t="str">
            <v>шлакобл</v>
          </cell>
          <cell r="L7091">
            <v>2</v>
          </cell>
          <cell r="M7091">
            <v>1</v>
          </cell>
          <cell r="Q7091">
            <v>410.5</v>
          </cell>
          <cell r="R7091">
            <v>263.5</v>
          </cell>
          <cell r="S7091">
            <v>263.5</v>
          </cell>
          <cell r="T7091">
            <v>21</v>
          </cell>
        </row>
        <row r="7092">
          <cell r="C7092" t="str">
            <v>город Пермь</v>
          </cell>
          <cell r="D7092" t="str">
            <v>г. Пермь, ул. Окулова, д. 6</v>
          </cell>
          <cell r="E7092" t="b">
            <v>1</v>
          </cell>
          <cell r="F7092">
            <v>1936</v>
          </cell>
          <cell r="H7092" t="str">
            <v>Кирпич</v>
          </cell>
          <cell r="L7092">
            <v>4</v>
          </cell>
          <cell r="M7092">
            <v>4</v>
          </cell>
          <cell r="Q7092">
            <v>3203.3</v>
          </cell>
          <cell r="R7092">
            <v>2715.5</v>
          </cell>
          <cell r="S7092">
            <v>1846.2</v>
          </cell>
          <cell r="T7092">
            <v>64</v>
          </cell>
        </row>
        <row r="7093">
          <cell r="C7093" t="str">
            <v>город Пермь</v>
          </cell>
          <cell r="D7093" t="str">
            <v>г. Пермь, ул. Окулова, д. 7</v>
          </cell>
          <cell r="E7093" t="b">
            <v>1</v>
          </cell>
          <cell r="F7093">
            <v>1998</v>
          </cell>
          <cell r="H7093" t="str">
            <v>Кирпич</v>
          </cell>
          <cell r="L7093">
            <v>9</v>
          </cell>
          <cell r="M7093">
            <v>3</v>
          </cell>
          <cell r="N7093">
            <v>3</v>
          </cell>
          <cell r="O7093">
            <v>3</v>
          </cell>
          <cell r="Q7093">
            <v>6011.8</v>
          </cell>
          <cell r="R7093">
            <v>3343.4</v>
          </cell>
          <cell r="S7093">
            <v>3343.4</v>
          </cell>
          <cell r="T7093">
            <v>142</v>
          </cell>
        </row>
        <row r="7094">
          <cell r="C7094" t="str">
            <v>город Пермь</v>
          </cell>
          <cell r="D7094" t="str">
            <v>г. Пермь, ул. Окулова, д. 18</v>
          </cell>
          <cell r="E7094" t="b">
            <v>1</v>
          </cell>
          <cell r="F7094">
            <v>2008</v>
          </cell>
          <cell r="H7094" t="str">
            <v>монолит</v>
          </cell>
          <cell r="I7094" t="str">
            <v>плоская</v>
          </cell>
          <cell r="J7094" t="str">
            <v>ГАЗ</v>
          </cell>
          <cell r="K7094" t="str">
            <v>имеется</v>
          </cell>
          <cell r="L7094">
            <v>25</v>
          </cell>
          <cell r="M7094">
            <v>1</v>
          </cell>
          <cell r="N7094">
            <v>1</v>
          </cell>
          <cell r="O7094">
            <v>1</v>
          </cell>
          <cell r="Q7094">
            <v>40415.800000000003</v>
          </cell>
          <cell r="R7094">
            <v>23896.1</v>
          </cell>
          <cell r="S7094">
            <v>3142.7</v>
          </cell>
          <cell r="T7094">
            <v>191</v>
          </cell>
        </row>
        <row r="7095">
          <cell r="C7095" t="str">
            <v>город Пермь</v>
          </cell>
          <cell r="D7095" t="str">
            <v>г. Пермь, ул. Окулова, д. 24</v>
          </cell>
          <cell r="E7095" t="b">
            <v>1</v>
          </cell>
          <cell r="F7095">
            <v>2019</v>
          </cell>
          <cell r="H7095" t="str">
            <v>кирпич</v>
          </cell>
          <cell r="I7095" t="str">
            <v>плоская</v>
          </cell>
          <cell r="J7095" t="str">
            <v>ГАЗ</v>
          </cell>
          <cell r="K7095" t="str">
            <v>имеется</v>
          </cell>
          <cell r="L7095">
            <v>15</v>
          </cell>
          <cell r="M7095">
            <v>1</v>
          </cell>
          <cell r="N7095">
            <v>2</v>
          </cell>
          <cell r="O7095">
            <v>1</v>
          </cell>
          <cell r="P7095">
            <v>1</v>
          </cell>
          <cell r="Q7095">
            <v>10849.2</v>
          </cell>
          <cell r="R7095">
            <v>10350.32</v>
          </cell>
          <cell r="S7095">
            <v>9315.2900000000009</v>
          </cell>
          <cell r="T7095">
            <v>164</v>
          </cell>
        </row>
        <row r="7096">
          <cell r="C7096" t="str">
            <v>город Пермь</v>
          </cell>
          <cell r="D7096" t="str">
            <v>г. Пермь, ул. Окулова, д. 29</v>
          </cell>
          <cell r="E7096" t="b">
            <v>1</v>
          </cell>
          <cell r="F7096">
            <v>2019</v>
          </cell>
          <cell r="H7096" t="str">
            <v>кирпич</v>
          </cell>
          <cell r="I7096" t="str">
            <v>плоская</v>
          </cell>
          <cell r="J7096" t="str">
            <v>ГАЗ</v>
          </cell>
          <cell r="K7096" t="str">
            <v>имеется</v>
          </cell>
          <cell r="L7096">
            <v>9</v>
          </cell>
          <cell r="M7096">
            <v>3</v>
          </cell>
          <cell r="N7096">
            <v>3</v>
          </cell>
          <cell r="O7096">
            <v>3</v>
          </cell>
          <cell r="Q7096">
            <v>7504.5</v>
          </cell>
          <cell r="R7096">
            <v>4502.1000000000004</v>
          </cell>
          <cell r="S7096">
            <v>4051.89</v>
          </cell>
        </row>
        <row r="7097">
          <cell r="C7097" t="str">
            <v>город Пермь</v>
          </cell>
          <cell r="D7097" t="str">
            <v>г. Пермь, ул. Окулова, д. 31</v>
          </cell>
          <cell r="E7097" t="b">
            <v>1</v>
          </cell>
          <cell r="F7097">
            <v>1960</v>
          </cell>
          <cell r="H7097" t="str">
            <v>Кирпич</v>
          </cell>
          <cell r="L7097">
            <v>5</v>
          </cell>
          <cell r="M7097">
            <v>2</v>
          </cell>
          <cell r="Q7097">
            <v>1816.8</v>
          </cell>
          <cell r="R7097">
            <v>1604.1000000000001</v>
          </cell>
          <cell r="S7097">
            <v>1571.9</v>
          </cell>
          <cell r="T7097">
            <v>73</v>
          </cell>
        </row>
        <row r="7098">
          <cell r="C7098" t="str">
            <v>город Пермь</v>
          </cell>
          <cell r="D7098" t="str">
            <v>г. Пермь, ул. Окулова, д. 33</v>
          </cell>
          <cell r="E7098" t="b">
            <v>1</v>
          </cell>
          <cell r="F7098">
            <v>1961</v>
          </cell>
          <cell r="H7098" t="str">
            <v>Кирпич</v>
          </cell>
          <cell r="L7098">
            <v>5</v>
          </cell>
          <cell r="M7098">
            <v>2</v>
          </cell>
          <cell r="Q7098">
            <v>1734.2</v>
          </cell>
          <cell r="R7098">
            <v>1593.5</v>
          </cell>
          <cell r="S7098">
            <v>1593.5</v>
          </cell>
          <cell r="T7098">
            <v>63</v>
          </cell>
        </row>
        <row r="7099">
          <cell r="C7099" t="str">
            <v>город Пермь</v>
          </cell>
          <cell r="D7099" t="str">
            <v>г. Пермь, ул. Окулова, д. 37</v>
          </cell>
          <cell r="E7099" t="b">
            <v>1</v>
          </cell>
          <cell r="F7099">
            <v>2013</v>
          </cell>
          <cell r="H7099" t="str">
            <v>Кирпич</v>
          </cell>
          <cell r="L7099">
            <v>3</v>
          </cell>
          <cell r="M7099">
            <v>4</v>
          </cell>
          <cell r="Q7099">
            <v>3252.8</v>
          </cell>
          <cell r="R7099">
            <v>2704.06</v>
          </cell>
          <cell r="S7099">
            <v>2359.1999999999998</v>
          </cell>
          <cell r="T7099">
            <v>54</v>
          </cell>
        </row>
        <row r="7100">
          <cell r="C7100" t="str">
            <v>город Пермь</v>
          </cell>
          <cell r="D7100" t="str">
            <v>г. Пермь, ул. Окулова, д. 62</v>
          </cell>
          <cell r="E7100" t="b">
            <v>1</v>
          </cell>
          <cell r="F7100">
            <v>2018</v>
          </cell>
          <cell r="H7100" t="str">
            <v>монолитно-каркасный</v>
          </cell>
          <cell r="I7100" t="str">
            <v>плоская</v>
          </cell>
          <cell r="J7100" t="str">
            <v>ГАЗ</v>
          </cell>
          <cell r="K7100" t="str">
            <v>имеется</v>
          </cell>
          <cell r="L7100">
            <v>27</v>
          </cell>
          <cell r="M7100">
            <v>2</v>
          </cell>
          <cell r="N7100">
            <v>6</v>
          </cell>
          <cell r="O7100">
            <v>6</v>
          </cell>
          <cell r="Q7100">
            <v>25638.3</v>
          </cell>
          <cell r="R7100">
            <v>17983.542000000001</v>
          </cell>
          <cell r="S7100">
            <v>5690.09</v>
          </cell>
          <cell r="T7100">
            <v>228</v>
          </cell>
        </row>
        <row r="7101">
          <cell r="C7101" t="str">
            <v>город Пермь</v>
          </cell>
          <cell r="D7101" t="str">
            <v>г. Пермь, ул. Олега Кошевого, д. 27</v>
          </cell>
          <cell r="E7101" t="b">
            <v>1</v>
          </cell>
          <cell r="F7101">
            <v>2019</v>
          </cell>
          <cell r="H7101" t="str">
            <v>кирпич</v>
          </cell>
          <cell r="I7101" t="str">
            <v>плоская</v>
          </cell>
          <cell r="J7101" t="str">
            <v>ГАЗ</v>
          </cell>
          <cell r="K7101" t="str">
            <v>имеется</v>
          </cell>
          <cell r="L7101">
            <v>5</v>
          </cell>
          <cell r="M7101">
            <v>1</v>
          </cell>
          <cell r="Q7101">
            <v>2192</v>
          </cell>
          <cell r="R7101">
            <v>1373.9</v>
          </cell>
          <cell r="S7101">
            <v>248.5</v>
          </cell>
        </row>
        <row r="7102">
          <cell r="C7102" t="str">
            <v>город Пермь</v>
          </cell>
          <cell r="D7102" t="str">
            <v>г. Пермь, ул. Олега Кошевого, д. 29</v>
          </cell>
          <cell r="E7102" t="b">
            <v>1</v>
          </cell>
          <cell r="F7102">
            <v>2010</v>
          </cell>
          <cell r="H7102" t="str">
            <v>Панель</v>
          </cell>
          <cell r="L7102">
            <v>3</v>
          </cell>
          <cell r="M7102">
            <v>1</v>
          </cell>
          <cell r="Q7102">
            <v>2278.9</v>
          </cell>
          <cell r="R7102">
            <v>2080.4</v>
          </cell>
          <cell r="S7102">
            <v>1671.3</v>
          </cell>
          <cell r="T7102">
            <v>18</v>
          </cell>
        </row>
        <row r="7103">
          <cell r="C7103" t="str">
            <v>город Пермь</v>
          </cell>
          <cell r="D7103" t="str">
            <v>г. Пермь, ул. Олега Кошевого, д. 31</v>
          </cell>
          <cell r="E7103" t="b">
            <v>1</v>
          </cell>
          <cell r="F7103">
            <v>2007</v>
          </cell>
          <cell r="H7103" t="str">
            <v>Бетон</v>
          </cell>
          <cell r="L7103">
            <v>4</v>
          </cell>
          <cell r="M7103">
            <v>1</v>
          </cell>
          <cell r="Q7103">
            <v>1548.7</v>
          </cell>
          <cell r="R7103">
            <v>1229.3</v>
          </cell>
          <cell r="S7103">
            <v>1229.3</v>
          </cell>
          <cell r="T7103">
            <v>32</v>
          </cell>
        </row>
        <row r="7104">
          <cell r="C7104" t="str">
            <v>город Пермь</v>
          </cell>
          <cell r="D7104" t="str">
            <v>г. Пермь, ул. Олега Кошевого, д. 33</v>
          </cell>
          <cell r="E7104" t="b">
            <v>1</v>
          </cell>
          <cell r="F7104">
            <v>2007</v>
          </cell>
          <cell r="H7104" t="str">
            <v>Кирпич</v>
          </cell>
          <cell r="I7104" t="str">
            <v>Скатная</v>
          </cell>
          <cell r="K7104" t="str">
            <v>имеется</v>
          </cell>
          <cell r="L7104">
            <v>4</v>
          </cell>
          <cell r="M7104">
            <v>1</v>
          </cell>
          <cell r="Q7104">
            <v>1548.7</v>
          </cell>
          <cell r="R7104">
            <v>1229.3</v>
          </cell>
          <cell r="S7104">
            <v>1229.3</v>
          </cell>
        </row>
        <row r="7105">
          <cell r="C7105" t="str">
            <v>город Пермь</v>
          </cell>
          <cell r="D7105" t="str">
            <v>г. Пермь, ул. Олега Кошевого, д. 34</v>
          </cell>
          <cell r="E7105" t="b">
            <v>1</v>
          </cell>
          <cell r="F7105">
            <v>2010</v>
          </cell>
          <cell r="H7105" t="str">
            <v>Панель</v>
          </cell>
          <cell r="L7105">
            <v>3</v>
          </cell>
          <cell r="M7105">
            <v>1</v>
          </cell>
          <cell r="Q7105">
            <v>1426.9</v>
          </cell>
          <cell r="R7105">
            <v>1424.9</v>
          </cell>
          <cell r="S7105">
            <v>1003.8</v>
          </cell>
          <cell r="T7105">
            <v>24</v>
          </cell>
        </row>
        <row r="7106">
          <cell r="C7106" t="str">
            <v>город Пермь</v>
          </cell>
          <cell r="D7106" t="str">
            <v>г. Пермь, ул. Олега Кошевого, д. 40</v>
          </cell>
          <cell r="E7106" t="b">
            <v>1</v>
          </cell>
          <cell r="F7106">
            <v>2014</v>
          </cell>
          <cell r="H7106" t="str">
            <v>кирпич</v>
          </cell>
          <cell r="I7106" t="str">
            <v>плоская</v>
          </cell>
          <cell r="K7106" t="str">
            <v>имеется</v>
          </cell>
          <cell r="L7106">
            <v>3</v>
          </cell>
          <cell r="M7106">
            <v>1</v>
          </cell>
          <cell r="Q7106">
            <v>1098.2</v>
          </cell>
          <cell r="R7106">
            <v>1098.2</v>
          </cell>
          <cell r="S7106">
            <v>988.38</v>
          </cell>
        </row>
        <row r="7107">
          <cell r="C7107" t="str">
            <v>город Пермь</v>
          </cell>
          <cell r="D7107" t="str">
            <v>г. Пермь, ул. Ольховская, д. 4</v>
          </cell>
          <cell r="E7107" t="b">
            <v>1</v>
          </cell>
          <cell r="F7107">
            <v>2015</v>
          </cell>
          <cell r="H7107" t="str">
            <v>Кирпич</v>
          </cell>
          <cell r="L7107">
            <v>5</v>
          </cell>
          <cell r="M7107">
            <v>9</v>
          </cell>
          <cell r="Q7107">
            <v>10078.4</v>
          </cell>
          <cell r="R7107">
            <v>6804.3</v>
          </cell>
          <cell r="S7107">
            <v>6804.3</v>
          </cell>
          <cell r="T7107">
            <v>144</v>
          </cell>
        </row>
        <row r="7108">
          <cell r="C7108" t="str">
            <v>город Пермь</v>
          </cell>
          <cell r="D7108" t="str">
            <v>г. Пермь, ул. Ольховская, д. 6</v>
          </cell>
          <cell r="E7108" t="b">
            <v>1</v>
          </cell>
          <cell r="F7108">
            <v>2015</v>
          </cell>
          <cell r="I7108" t="str">
            <v>скатная</v>
          </cell>
          <cell r="J7108" t="str">
            <v>ГАЗ</v>
          </cell>
          <cell r="K7108" t="str">
            <v>имеется</v>
          </cell>
          <cell r="L7108">
            <v>5</v>
          </cell>
          <cell r="M7108">
            <v>9</v>
          </cell>
          <cell r="Q7108">
            <v>10644.1</v>
          </cell>
          <cell r="R7108">
            <v>6882.1</v>
          </cell>
          <cell r="S7108">
            <v>1949</v>
          </cell>
        </row>
        <row r="7109">
          <cell r="C7109" t="str">
            <v>город Пермь</v>
          </cell>
          <cell r="D7109" t="str">
            <v>г. Пермь, ул. Ольховская, д. 21</v>
          </cell>
          <cell r="E7109" t="b">
            <v>1</v>
          </cell>
          <cell r="F7109">
            <v>2020</v>
          </cell>
          <cell r="H7109" t="str">
            <v>кирпич</v>
          </cell>
          <cell r="I7109" t="str">
            <v>плоская</v>
          </cell>
          <cell r="L7109">
            <v>18</v>
          </cell>
          <cell r="M7109">
            <v>2</v>
          </cell>
          <cell r="N7109">
            <v>6</v>
          </cell>
          <cell r="O7109">
            <v>3</v>
          </cell>
          <cell r="P7109">
            <v>3</v>
          </cell>
          <cell r="Q7109">
            <v>18482.8</v>
          </cell>
          <cell r="R7109">
            <v>18482.8</v>
          </cell>
          <cell r="S7109">
            <v>11169.6</v>
          </cell>
        </row>
        <row r="7110">
          <cell r="C7110" t="str">
            <v>город Пермь</v>
          </cell>
          <cell r="D7110" t="str">
            <v>г. Пермь, ул. Ольховская, д. 26</v>
          </cell>
          <cell r="E7110" t="b">
            <v>1</v>
          </cell>
          <cell r="F7110">
            <v>1961</v>
          </cell>
          <cell r="H7110" t="str">
            <v>Кирпич</v>
          </cell>
          <cell r="L7110">
            <v>2</v>
          </cell>
          <cell r="M7110">
            <v>2</v>
          </cell>
          <cell r="Q7110">
            <v>638.70000000000005</v>
          </cell>
          <cell r="R7110">
            <v>417.1</v>
          </cell>
          <cell r="S7110">
            <v>417.1</v>
          </cell>
          <cell r="T7110">
            <v>32</v>
          </cell>
        </row>
        <row r="7111">
          <cell r="C7111" t="str">
            <v>город Пермь</v>
          </cell>
          <cell r="D7111" t="str">
            <v>г. Пермь, ул. Ольховская, д. 30</v>
          </cell>
          <cell r="E7111" t="b">
            <v>1</v>
          </cell>
          <cell r="F7111">
            <v>1961</v>
          </cell>
          <cell r="H7111" t="str">
            <v>Кирпич</v>
          </cell>
          <cell r="L7111">
            <v>2</v>
          </cell>
          <cell r="M7111">
            <v>2</v>
          </cell>
          <cell r="Q7111">
            <v>656.9</v>
          </cell>
          <cell r="R7111">
            <v>433.6</v>
          </cell>
          <cell r="S7111">
            <v>433.6</v>
          </cell>
          <cell r="T7111">
            <v>28</v>
          </cell>
        </row>
        <row r="7112">
          <cell r="C7112" t="str">
            <v>город Пермь</v>
          </cell>
          <cell r="D7112" t="str">
            <v>г. Пермь, ул. Ольховская, д. 36</v>
          </cell>
          <cell r="E7112" t="b">
            <v>1</v>
          </cell>
          <cell r="F7112">
            <v>1960</v>
          </cell>
          <cell r="H7112" t="str">
            <v>Кирпич</v>
          </cell>
          <cell r="L7112">
            <v>2</v>
          </cell>
          <cell r="M7112">
            <v>2</v>
          </cell>
          <cell r="Q7112">
            <v>1004</v>
          </cell>
          <cell r="R7112">
            <v>622.9</v>
          </cell>
          <cell r="S7112">
            <v>622.9</v>
          </cell>
          <cell r="T7112">
            <v>33</v>
          </cell>
        </row>
        <row r="7113">
          <cell r="C7113" t="str">
            <v>город Пермь</v>
          </cell>
          <cell r="D7113" t="str">
            <v>г. Пермь, ул. Ольховская, д. 38</v>
          </cell>
          <cell r="E7113" t="b">
            <v>1</v>
          </cell>
          <cell r="F7113">
            <v>1960</v>
          </cell>
          <cell r="H7113" t="str">
            <v>Кирпич</v>
          </cell>
          <cell r="L7113">
            <v>2</v>
          </cell>
          <cell r="M7113">
            <v>2</v>
          </cell>
          <cell r="Q7113">
            <v>696.1</v>
          </cell>
          <cell r="R7113">
            <v>638.70000000000005</v>
          </cell>
          <cell r="S7113">
            <v>638.70000000000005</v>
          </cell>
          <cell r="T7113">
            <v>39</v>
          </cell>
        </row>
        <row r="7114">
          <cell r="C7114" t="str">
            <v>город Пермь</v>
          </cell>
          <cell r="D7114" t="str">
            <v>г. Пермь, ул. Омская, д. 1</v>
          </cell>
          <cell r="E7114" t="b">
            <v>1</v>
          </cell>
          <cell r="F7114">
            <v>2012</v>
          </cell>
          <cell r="L7114">
            <v>4</v>
          </cell>
          <cell r="M7114">
            <v>2</v>
          </cell>
          <cell r="Q7114">
            <v>2533.52</v>
          </cell>
          <cell r="R7114">
            <v>2251.29</v>
          </cell>
          <cell r="S7114">
            <v>2251.29</v>
          </cell>
        </row>
        <row r="7115">
          <cell r="C7115" t="str">
            <v>город Пермь</v>
          </cell>
          <cell r="D7115" t="str">
            <v>г. Пермь, ул. Омская, д. 2</v>
          </cell>
          <cell r="E7115" t="b">
            <v>1</v>
          </cell>
          <cell r="F7115">
            <v>2014</v>
          </cell>
          <cell r="H7115" t="str">
            <v>Кирпич</v>
          </cell>
          <cell r="L7115">
            <v>10</v>
          </cell>
          <cell r="M7115">
            <v>3</v>
          </cell>
          <cell r="N7115">
            <v>3</v>
          </cell>
          <cell r="O7115">
            <v>3</v>
          </cell>
          <cell r="Q7115">
            <v>5492.2</v>
          </cell>
          <cell r="R7115">
            <v>5492.2</v>
          </cell>
          <cell r="S7115">
            <v>5492.2</v>
          </cell>
          <cell r="T7115">
            <v>239</v>
          </cell>
        </row>
        <row r="7116">
          <cell r="C7116" t="str">
            <v>город Пермь</v>
          </cell>
          <cell r="D7116" t="str">
            <v>г. Пермь, ул. Омская, д. 1Б</v>
          </cell>
          <cell r="E7116" t="b">
            <v>1</v>
          </cell>
          <cell r="F7116">
            <v>2010</v>
          </cell>
          <cell r="I7116" t="str">
            <v>скатная</v>
          </cell>
          <cell r="K7116" t="str">
            <v>имеется</v>
          </cell>
          <cell r="L7116">
            <v>4</v>
          </cell>
          <cell r="M7116">
            <v>1</v>
          </cell>
          <cell r="Q7116">
            <v>629.70000000000005</v>
          </cell>
          <cell r="R7116">
            <v>553.70000000000005</v>
          </cell>
          <cell r="S7116">
            <v>553.70000000000005</v>
          </cell>
          <cell r="T7116">
            <v>16</v>
          </cell>
        </row>
        <row r="7117">
          <cell r="C7117" t="str">
            <v>город Пермь</v>
          </cell>
          <cell r="D7117" t="str">
            <v>г. Пермь, ул. Онежская, д. 8</v>
          </cell>
          <cell r="E7117" t="b">
            <v>1</v>
          </cell>
          <cell r="F7117">
            <v>1957</v>
          </cell>
          <cell r="H7117" t="str">
            <v>Кирпич</v>
          </cell>
          <cell r="L7117">
            <v>2</v>
          </cell>
          <cell r="M7117">
            <v>2</v>
          </cell>
          <cell r="Q7117">
            <v>848.4</v>
          </cell>
          <cell r="R7117">
            <v>736.4</v>
          </cell>
          <cell r="S7117">
            <v>577.34</v>
          </cell>
          <cell r="T7117">
            <v>40</v>
          </cell>
        </row>
        <row r="7118">
          <cell r="C7118" t="str">
            <v>город Пермь</v>
          </cell>
          <cell r="D7118" t="str">
            <v>г. Пермь, ул. Ординская, д. 8</v>
          </cell>
          <cell r="E7118" t="b">
            <v>1</v>
          </cell>
          <cell r="F7118">
            <v>2006</v>
          </cell>
          <cell r="H7118" t="str">
            <v>Панель</v>
          </cell>
          <cell r="L7118">
            <v>10</v>
          </cell>
          <cell r="M7118">
            <v>4</v>
          </cell>
          <cell r="N7118">
            <v>4</v>
          </cell>
          <cell r="O7118">
            <v>4</v>
          </cell>
          <cell r="Q7118">
            <v>11202.7</v>
          </cell>
          <cell r="R7118">
            <v>7444.1</v>
          </cell>
          <cell r="S7118">
            <v>5768.1</v>
          </cell>
          <cell r="T7118">
            <v>462</v>
          </cell>
        </row>
        <row r="7119">
          <cell r="C7119" t="str">
            <v>город Пермь</v>
          </cell>
          <cell r="D7119" t="str">
            <v>г. Пермь, ул. Ординская, д. 10 кор. 1</v>
          </cell>
          <cell r="E7119" t="b">
            <v>1</v>
          </cell>
          <cell r="F7119">
            <v>2022</v>
          </cell>
          <cell r="H7119" t="str">
            <v>Крупнопанельные</v>
          </cell>
          <cell r="I7119" t="str">
            <v>плоская</v>
          </cell>
          <cell r="J7119" t="str">
            <v>ГАЗ</v>
          </cell>
          <cell r="K7119" t="str">
            <v>есть</v>
          </cell>
          <cell r="L7119">
            <v>17</v>
          </cell>
          <cell r="M7119">
            <v>1</v>
          </cell>
          <cell r="N7119">
            <v>2</v>
          </cell>
          <cell r="O7119">
            <v>1</v>
          </cell>
          <cell r="P7119">
            <v>1</v>
          </cell>
          <cell r="Q7119">
            <v>6258</v>
          </cell>
          <cell r="R7119">
            <v>4174.8999999999996</v>
          </cell>
          <cell r="S7119">
            <v>4174.8999999999996</v>
          </cell>
        </row>
        <row r="7120">
          <cell r="C7120" t="str">
            <v>город Пермь</v>
          </cell>
          <cell r="D7120" t="str">
            <v>г. Пермь, ул. Ординская, д. 10 кор. 2</v>
          </cell>
          <cell r="E7120" t="b">
            <v>1</v>
          </cell>
          <cell r="F7120">
            <v>2022</v>
          </cell>
          <cell r="H7120" t="str">
            <v>железобетон</v>
          </cell>
          <cell r="I7120" t="str">
            <v>плоская</v>
          </cell>
          <cell r="L7120">
            <v>17</v>
          </cell>
          <cell r="M7120">
            <v>2</v>
          </cell>
          <cell r="N7120">
            <v>4</v>
          </cell>
          <cell r="O7120">
            <v>4</v>
          </cell>
          <cell r="Q7120">
            <v>12637.2</v>
          </cell>
          <cell r="R7120">
            <v>12637.2</v>
          </cell>
          <cell r="S7120">
            <v>10455</v>
          </cell>
        </row>
        <row r="7121">
          <cell r="C7121" t="str">
            <v>город Пермь</v>
          </cell>
          <cell r="D7121" t="str">
            <v>г. Пермь, ул. Ординская, д. 10А</v>
          </cell>
          <cell r="E7121" t="b">
            <v>1</v>
          </cell>
          <cell r="F7121">
            <v>1958</v>
          </cell>
          <cell r="H7121" t="str">
            <v>Кирпич</v>
          </cell>
          <cell r="L7121">
            <v>2</v>
          </cell>
          <cell r="M7121">
            <v>1</v>
          </cell>
          <cell r="Q7121">
            <v>589.4</v>
          </cell>
          <cell r="R7121">
            <v>427.9</v>
          </cell>
          <cell r="S7121">
            <v>427.9</v>
          </cell>
          <cell r="T7121">
            <v>20</v>
          </cell>
        </row>
        <row r="7122">
          <cell r="C7122" t="str">
            <v>город Пермь</v>
          </cell>
          <cell r="D7122" t="str">
            <v>г. Пермь, ул. Оршанская, д. 3</v>
          </cell>
          <cell r="E7122" t="b">
            <v>1</v>
          </cell>
          <cell r="F7122">
            <v>1959</v>
          </cell>
          <cell r="H7122" t="str">
            <v>Кирпич</v>
          </cell>
          <cell r="L7122">
            <v>3</v>
          </cell>
          <cell r="M7122">
            <v>3</v>
          </cell>
          <cell r="Q7122">
            <v>1652</v>
          </cell>
          <cell r="R7122">
            <v>1528.2</v>
          </cell>
          <cell r="S7122">
            <v>1519.95</v>
          </cell>
          <cell r="T7122">
            <v>74</v>
          </cell>
        </row>
        <row r="7123">
          <cell r="C7123" t="str">
            <v>город Пермь</v>
          </cell>
          <cell r="D7123" t="str">
            <v>г. Пермь, ул. Оршанская, д. 5</v>
          </cell>
          <cell r="E7123" t="b">
            <v>1</v>
          </cell>
          <cell r="F7123">
            <v>1960</v>
          </cell>
          <cell r="H7123" t="str">
            <v>Кирпич</v>
          </cell>
          <cell r="L7123">
            <v>2</v>
          </cell>
          <cell r="M7123">
            <v>2</v>
          </cell>
          <cell r="Q7123">
            <v>682.2</v>
          </cell>
          <cell r="R7123">
            <v>630.20000000000005</v>
          </cell>
          <cell r="S7123">
            <v>628.37</v>
          </cell>
          <cell r="T7123">
            <v>30</v>
          </cell>
        </row>
        <row r="7124">
          <cell r="C7124" t="str">
            <v>город Пермь</v>
          </cell>
          <cell r="D7124" t="str">
            <v>г. Пермь, ул. Оршанская, д. 7</v>
          </cell>
          <cell r="E7124" t="b">
            <v>1</v>
          </cell>
          <cell r="F7124">
            <v>1960</v>
          </cell>
          <cell r="H7124" t="str">
            <v>Кирпич</v>
          </cell>
          <cell r="L7124">
            <v>2</v>
          </cell>
          <cell r="M7124">
            <v>2</v>
          </cell>
          <cell r="Q7124">
            <v>686.1</v>
          </cell>
          <cell r="R7124">
            <v>634.30000000000007</v>
          </cell>
          <cell r="S7124">
            <v>632.46</v>
          </cell>
          <cell r="T7124">
            <v>43</v>
          </cell>
        </row>
        <row r="7125">
          <cell r="C7125" t="str">
            <v>город Пермь</v>
          </cell>
          <cell r="D7125" t="str">
            <v>г. Пермь, ул. Оршанская, д. 9</v>
          </cell>
          <cell r="E7125" t="b">
            <v>1</v>
          </cell>
          <cell r="F7125">
            <v>1962</v>
          </cell>
          <cell r="H7125" t="str">
            <v>Шлакоблок</v>
          </cell>
          <cell r="L7125">
            <v>3</v>
          </cell>
          <cell r="M7125">
            <v>3</v>
          </cell>
          <cell r="Q7125">
            <v>1636</v>
          </cell>
          <cell r="R7125">
            <v>1099.5999999999999</v>
          </cell>
          <cell r="S7125">
            <v>1099.5999999999999</v>
          </cell>
          <cell r="T7125">
            <v>81</v>
          </cell>
        </row>
        <row r="7126">
          <cell r="C7126" t="str">
            <v>город Пермь</v>
          </cell>
          <cell r="D7126" t="str">
            <v>г. Пермь, ул. Оршанская, д. 13</v>
          </cell>
          <cell r="E7126" t="b">
            <v>1</v>
          </cell>
          <cell r="F7126">
            <v>1960</v>
          </cell>
          <cell r="I7126" t="str">
            <v>скатная</v>
          </cell>
          <cell r="K7126" t="str">
            <v>не имеется</v>
          </cell>
          <cell r="L7126">
            <v>3</v>
          </cell>
          <cell r="M7126">
            <v>3</v>
          </cell>
          <cell r="Q7126">
            <v>1668.1</v>
          </cell>
          <cell r="R7126">
            <v>1389.4</v>
          </cell>
          <cell r="S7126">
            <v>1389.4</v>
          </cell>
          <cell r="T7126">
            <v>63</v>
          </cell>
        </row>
        <row r="7127">
          <cell r="C7127" t="str">
            <v>город Пермь</v>
          </cell>
          <cell r="D7127" t="str">
            <v>г. Пермь, ул. Осинская, д. 6</v>
          </cell>
          <cell r="E7127" t="b">
            <v>1</v>
          </cell>
          <cell r="F7127">
            <v>2001</v>
          </cell>
          <cell r="H7127" t="str">
            <v>кирпич</v>
          </cell>
          <cell r="I7127" t="str">
            <v>плоская</v>
          </cell>
          <cell r="J7127">
            <v>0</v>
          </cell>
          <cell r="K7127" t="str">
            <v>имеется</v>
          </cell>
          <cell r="L7127">
            <v>7</v>
          </cell>
          <cell r="M7127">
            <v>2</v>
          </cell>
          <cell r="N7127">
            <v>1</v>
          </cell>
          <cell r="O7127">
            <v>1</v>
          </cell>
          <cell r="Q7127">
            <v>4960</v>
          </cell>
          <cell r="R7127">
            <v>4453.2</v>
          </cell>
          <cell r="S7127">
            <v>4007.88</v>
          </cell>
        </row>
        <row r="7128">
          <cell r="C7128" t="str">
            <v>город Пермь</v>
          </cell>
          <cell r="D7128" t="str">
            <v>г. Пермь, ул. Осинская, д. 8</v>
          </cell>
          <cell r="E7128" t="b">
            <v>1</v>
          </cell>
          <cell r="F7128">
            <v>2010</v>
          </cell>
          <cell r="H7128" t="str">
            <v>кирпич</v>
          </cell>
          <cell r="I7128" t="str">
            <v>плоская</v>
          </cell>
          <cell r="L7128">
            <v>14</v>
          </cell>
          <cell r="M7128">
            <v>2</v>
          </cell>
          <cell r="N7128">
            <v>4</v>
          </cell>
          <cell r="O7128">
            <v>2</v>
          </cell>
          <cell r="P7128">
            <v>2</v>
          </cell>
          <cell r="Q7128">
            <v>5908.5</v>
          </cell>
          <cell r="R7128">
            <v>5908.5</v>
          </cell>
          <cell r="S7128">
            <v>3207.9</v>
          </cell>
          <cell r="T7128">
            <v>65</v>
          </cell>
        </row>
        <row r="7129">
          <cell r="C7129" t="str">
            <v>город Пермь</v>
          </cell>
          <cell r="D7129" t="str">
            <v>г. Пермь, ул. Осинская, д. 8 кор. 1</v>
          </cell>
          <cell r="E7129" t="b">
            <v>1</v>
          </cell>
          <cell r="F7129">
            <v>2005</v>
          </cell>
          <cell r="H7129" t="str">
            <v>кирпич</v>
          </cell>
          <cell r="I7129" t="str">
            <v>плоская</v>
          </cell>
          <cell r="L7129">
            <v>10</v>
          </cell>
          <cell r="M7129">
            <v>1</v>
          </cell>
          <cell r="N7129">
            <v>1</v>
          </cell>
          <cell r="O7129">
            <v>1</v>
          </cell>
          <cell r="Q7129">
            <v>6386.3</v>
          </cell>
          <cell r="R7129">
            <v>6386.3</v>
          </cell>
          <cell r="S7129">
            <v>3392.8</v>
          </cell>
          <cell r="T7129">
            <v>71</v>
          </cell>
        </row>
        <row r="7130">
          <cell r="C7130" t="str">
            <v>город Пермь</v>
          </cell>
          <cell r="D7130" t="str">
            <v>г. Пермь, ул. Осинская, д. 12</v>
          </cell>
          <cell r="E7130" t="b">
            <v>1</v>
          </cell>
          <cell r="F7130">
            <v>1996</v>
          </cell>
          <cell r="H7130" t="str">
            <v>Кирпич</v>
          </cell>
          <cell r="L7130">
            <v>10</v>
          </cell>
          <cell r="M7130">
            <v>3</v>
          </cell>
          <cell r="N7130">
            <v>3</v>
          </cell>
          <cell r="O7130">
            <v>3</v>
          </cell>
          <cell r="Q7130">
            <v>9841.1</v>
          </cell>
          <cell r="R7130">
            <v>3774.5</v>
          </cell>
          <cell r="S7130">
            <v>3774.5</v>
          </cell>
          <cell r="T7130">
            <v>123</v>
          </cell>
        </row>
        <row r="7131">
          <cell r="C7131" t="str">
            <v>город Пермь</v>
          </cell>
          <cell r="D7131" t="str">
            <v>г. Пермь, ул. Осинская, д. 13</v>
          </cell>
          <cell r="E7131" t="b">
            <v>1</v>
          </cell>
          <cell r="F7131">
            <v>2018</v>
          </cell>
          <cell r="H7131" t="str">
            <v>кирпич</v>
          </cell>
          <cell r="I7131" t="str">
            <v>плоская</v>
          </cell>
          <cell r="J7131">
            <v>0</v>
          </cell>
          <cell r="K7131" t="str">
            <v>имеется</v>
          </cell>
          <cell r="L7131">
            <v>20</v>
          </cell>
          <cell r="M7131">
            <v>1</v>
          </cell>
          <cell r="N7131">
            <v>1</v>
          </cell>
          <cell r="O7131">
            <v>1</v>
          </cell>
          <cell r="Q7131">
            <v>9163.9</v>
          </cell>
          <cell r="R7131">
            <v>4916.3</v>
          </cell>
          <cell r="S7131">
            <v>2783.3</v>
          </cell>
        </row>
        <row r="7132">
          <cell r="C7132" t="str">
            <v>город Пермь</v>
          </cell>
          <cell r="D7132" t="str">
            <v>г. Пермь, ул. Осинская, д. 14</v>
          </cell>
          <cell r="E7132" t="b">
            <v>1</v>
          </cell>
          <cell r="F7132">
            <v>1998</v>
          </cell>
          <cell r="H7132" t="str">
            <v>Кирпич</v>
          </cell>
          <cell r="L7132">
            <v>8</v>
          </cell>
          <cell r="M7132">
            <v>1</v>
          </cell>
          <cell r="N7132">
            <v>1</v>
          </cell>
          <cell r="O7132">
            <v>1</v>
          </cell>
          <cell r="Q7132">
            <v>3234.6</v>
          </cell>
          <cell r="R7132">
            <v>3231.1</v>
          </cell>
          <cell r="S7132">
            <v>2510.1</v>
          </cell>
          <cell r="T7132">
            <v>51</v>
          </cell>
        </row>
        <row r="7133">
          <cell r="C7133" t="str">
            <v>город Пермь</v>
          </cell>
          <cell r="D7133" t="str">
            <v>г. Пермь, ул. Осинская, д. 2А</v>
          </cell>
          <cell r="E7133" t="b">
            <v>1</v>
          </cell>
          <cell r="F7133">
            <v>1936</v>
          </cell>
          <cell r="H7133" t="str">
            <v>Кирпич</v>
          </cell>
          <cell r="L7133">
            <v>4</v>
          </cell>
          <cell r="M7133">
            <v>4</v>
          </cell>
          <cell r="Q7133">
            <v>3209.5</v>
          </cell>
          <cell r="R7133">
            <v>2621.29</v>
          </cell>
          <cell r="S7133">
            <v>2300.9699999999998</v>
          </cell>
          <cell r="T7133">
            <v>94</v>
          </cell>
        </row>
        <row r="7134">
          <cell r="C7134" t="str">
            <v>город Пермь</v>
          </cell>
          <cell r="D7134" t="str">
            <v>г. Пермь, ул. Оханская, д. 29</v>
          </cell>
          <cell r="E7134" t="b">
            <v>1</v>
          </cell>
          <cell r="F7134">
            <v>2021</v>
          </cell>
          <cell r="H7134" t="str">
            <v>Смешанные</v>
          </cell>
          <cell r="I7134" t="str">
            <v>плоская</v>
          </cell>
          <cell r="K7134" t="str">
            <v xml:space="preserve"> </v>
          </cell>
          <cell r="L7134">
            <v>26</v>
          </cell>
          <cell r="M7134">
            <v>1</v>
          </cell>
          <cell r="N7134">
            <v>4</v>
          </cell>
          <cell r="O7134">
            <v>2</v>
          </cell>
          <cell r="P7134">
            <v>2</v>
          </cell>
          <cell r="Q7134">
            <v>14522.4</v>
          </cell>
          <cell r="R7134">
            <v>14522.4</v>
          </cell>
          <cell r="S7134">
            <v>9834.2999999999993</v>
          </cell>
        </row>
        <row r="7135">
          <cell r="C7135" t="str">
            <v>город Пермь</v>
          </cell>
          <cell r="D7135" t="str">
            <v>г. Пермь, ул. Оханская, д. 31</v>
          </cell>
          <cell r="E7135" t="b">
            <v>1</v>
          </cell>
          <cell r="F7135">
            <v>2013</v>
          </cell>
          <cell r="H7135" t="str">
            <v>Панель</v>
          </cell>
          <cell r="L7135">
            <v>16</v>
          </cell>
          <cell r="M7135">
            <v>2</v>
          </cell>
          <cell r="N7135">
            <v>4</v>
          </cell>
          <cell r="O7135">
            <v>2</v>
          </cell>
          <cell r="P7135">
            <v>2</v>
          </cell>
          <cell r="Q7135">
            <v>13632.3</v>
          </cell>
          <cell r="R7135">
            <v>10086.9</v>
          </cell>
          <cell r="S7135">
            <v>10086.9</v>
          </cell>
        </row>
        <row r="7136">
          <cell r="C7136" t="str">
            <v>город Пермь</v>
          </cell>
          <cell r="D7136" t="str">
            <v>г. Пермь, ул. Охотников, д. 3</v>
          </cell>
          <cell r="E7136" t="b">
            <v>1</v>
          </cell>
          <cell r="F7136">
            <v>1991</v>
          </cell>
          <cell r="H7136" t="str">
            <v>панели</v>
          </cell>
          <cell r="I7136" t="str">
            <v>плоская</v>
          </cell>
          <cell r="K7136" t="str">
            <v>имеется</v>
          </cell>
          <cell r="L7136">
            <v>5</v>
          </cell>
          <cell r="M7136">
            <v>4</v>
          </cell>
          <cell r="Q7136">
            <v>3565.1</v>
          </cell>
          <cell r="R7136">
            <v>2656.3</v>
          </cell>
          <cell r="S7136">
            <v>2656.3</v>
          </cell>
          <cell r="T7136">
            <v>148</v>
          </cell>
        </row>
        <row r="7137">
          <cell r="C7137" t="str">
            <v>город Пермь</v>
          </cell>
          <cell r="D7137" t="str">
            <v>г. Пермь, ул. Охотников, д. 5</v>
          </cell>
          <cell r="E7137" t="b">
            <v>1</v>
          </cell>
          <cell r="F7137">
            <v>1956</v>
          </cell>
          <cell r="H7137" t="str">
            <v>Кирпич</v>
          </cell>
          <cell r="L7137">
            <v>2</v>
          </cell>
          <cell r="M7137">
            <v>2</v>
          </cell>
          <cell r="Q7137">
            <v>378.6</v>
          </cell>
          <cell r="R7137">
            <v>308.60000000000002</v>
          </cell>
          <cell r="S7137">
            <v>308.60000000000002</v>
          </cell>
          <cell r="T7137">
            <v>24</v>
          </cell>
        </row>
        <row r="7138">
          <cell r="C7138" t="str">
            <v>город Пермь</v>
          </cell>
          <cell r="D7138" t="str">
            <v>г. Пермь, ул. Охотников, д. 10</v>
          </cell>
          <cell r="E7138" t="b">
            <v>1</v>
          </cell>
          <cell r="F7138">
            <v>1957</v>
          </cell>
          <cell r="H7138" t="str">
            <v>Кирпич</v>
          </cell>
          <cell r="L7138">
            <v>2</v>
          </cell>
          <cell r="M7138">
            <v>2</v>
          </cell>
          <cell r="Q7138">
            <v>741.9</v>
          </cell>
          <cell r="R7138">
            <v>642.5</v>
          </cell>
          <cell r="S7138">
            <v>580.82000000000005</v>
          </cell>
          <cell r="T7138">
            <v>35</v>
          </cell>
        </row>
        <row r="7139">
          <cell r="C7139" t="str">
            <v>город Пермь</v>
          </cell>
          <cell r="D7139" t="str">
            <v>г. Пермь, ул. Охотников, д. 11</v>
          </cell>
          <cell r="E7139" t="b">
            <v>1</v>
          </cell>
          <cell r="F7139">
            <v>1957</v>
          </cell>
          <cell r="H7139" t="str">
            <v>Кирпич</v>
          </cell>
          <cell r="L7139">
            <v>2</v>
          </cell>
          <cell r="M7139">
            <v>2</v>
          </cell>
          <cell r="Q7139">
            <v>1143.5999999999999</v>
          </cell>
          <cell r="R7139">
            <v>1038.5999999999999</v>
          </cell>
          <cell r="S7139">
            <v>1038.5999999999999</v>
          </cell>
          <cell r="T7139">
            <v>36</v>
          </cell>
        </row>
        <row r="7140">
          <cell r="C7140" t="str">
            <v>город Пермь</v>
          </cell>
          <cell r="D7140" t="str">
            <v>г. Пермь, ул. Охотников, д. 12</v>
          </cell>
          <cell r="E7140" t="b">
            <v>1</v>
          </cell>
          <cell r="F7140">
            <v>1958</v>
          </cell>
          <cell r="H7140" t="str">
            <v>Кирпич</v>
          </cell>
          <cell r="L7140">
            <v>2</v>
          </cell>
          <cell r="M7140">
            <v>2</v>
          </cell>
          <cell r="Q7140">
            <v>791.1</v>
          </cell>
          <cell r="R7140">
            <v>650.20000000000005</v>
          </cell>
          <cell r="S7140">
            <v>463.59</v>
          </cell>
          <cell r="T7140">
            <v>36</v>
          </cell>
        </row>
        <row r="7141">
          <cell r="C7141" t="str">
            <v>город Пермь</v>
          </cell>
          <cell r="D7141" t="str">
            <v>г. Пермь, ул. Охотников, д. 16</v>
          </cell>
          <cell r="E7141" t="b">
            <v>1</v>
          </cell>
          <cell r="F7141">
            <v>1957</v>
          </cell>
          <cell r="H7141" t="str">
            <v>Кирпич</v>
          </cell>
          <cell r="L7141">
            <v>2</v>
          </cell>
          <cell r="M7141">
            <v>2</v>
          </cell>
          <cell r="Q7141">
            <v>1110.5</v>
          </cell>
          <cell r="R7141">
            <v>969.3</v>
          </cell>
          <cell r="S7141">
            <v>969.3</v>
          </cell>
          <cell r="T7141">
            <v>38</v>
          </cell>
        </row>
        <row r="7142">
          <cell r="C7142" t="str">
            <v>город Пермь</v>
          </cell>
          <cell r="D7142" t="str">
            <v>г. Пермь, ул. Охотников, д. 17</v>
          </cell>
          <cell r="E7142" t="b">
            <v>1</v>
          </cell>
          <cell r="F7142">
            <v>1974</v>
          </cell>
          <cell r="H7142" t="str">
            <v>Панель</v>
          </cell>
          <cell r="L7142">
            <v>5</v>
          </cell>
          <cell r="M7142">
            <v>6</v>
          </cell>
          <cell r="Q7142">
            <v>4398.2</v>
          </cell>
          <cell r="R7142">
            <v>3831.2</v>
          </cell>
          <cell r="S7142">
            <v>3831.2</v>
          </cell>
          <cell r="T7142">
            <v>202</v>
          </cell>
        </row>
        <row r="7143">
          <cell r="C7143" t="str">
            <v>город Пермь</v>
          </cell>
          <cell r="D7143" t="str">
            <v>г. Пермь, ул. Охотников, д. 18</v>
          </cell>
          <cell r="E7143" t="b">
            <v>1</v>
          </cell>
          <cell r="F7143">
            <v>1958</v>
          </cell>
          <cell r="H7143" t="str">
            <v>Кирпич</v>
          </cell>
          <cell r="L7143">
            <v>2</v>
          </cell>
          <cell r="M7143">
            <v>2</v>
          </cell>
          <cell r="Q7143">
            <v>739.5</v>
          </cell>
          <cell r="R7143">
            <v>645.5</v>
          </cell>
          <cell r="S7143">
            <v>508.65</v>
          </cell>
          <cell r="T7143">
            <v>35</v>
          </cell>
        </row>
        <row r="7144">
          <cell r="C7144" t="str">
            <v>город Пермь</v>
          </cell>
          <cell r="D7144" t="str">
            <v>г. Пермь, ул. Охотников, д. 19</v>
          </cell>
          <cell r="E7144" t="b">
            <v>1</v>
          </cell>
          <cell r="F7144">
            <v>1974</v>
          </cell>
          <cell r="H7144" t="str">
            <v>Панель</v>
          </cell>
          <cell r="L7144">
            <v>5</v>
          </cell>
          <cell r="M7144">
            <v>6</v>
          </cell>
          <cell r="Q7144">
            <v>4435.1000000000004</v>
          </cell>
          <cell r="R7144">
            <v>3878.4</v>
          </cell>
          <cell r="S7144">
            <v>3878.4</v>
          </cell>
          <cell r="T7144">
            <v>193</v>
          </cell>
        </row>
        <row r="7145">
          <cell r="C7145" t="str">
            <v>город Пермь</v>
          </cell>
          <cell r="D7145" t="str">
            <v>г. Пермь, ул. Охотников, д. 20</v>
          </cell>
          <cell r="E7145" t="b">
            <v>1</v>
          </cell>
          <cell r="F7145">
            <v>1960</v>
          </cell>
          <cell r="H7145" t="str">
            <v>Кирпич</v>
          </cell>
          <cell r="L7145">
            <v>3</v>
          </cell>
          <cell r="M7145">
            <v>2</v>
          </cell>
          <cell r="Q7145">
            <v>958.7</v>
          </cell>
          <cell r="R7145">
            <v>843.4</v>
          </cell>
          <cell r="S7145">
            <v>843.4</v>
          </cell>
          <cell r="T7145">
            <v>68</v>
          </cell>
        </row>
        <row r="7146">
          <cell r="C7146" t="str">
            <v>город Пермь</v>
          </cell>
          <cell r="D7146" t="str">
            <v>г. Пермь, ул. Охотников, д. 22</v>
          </cell>
          <cell r="E7146" t="b">
            <v>1</v>
          </cell>
          <cell r="F7146">
            <v>1971</v>
          </cell>
          <cell r="H7146" t="str">
            <v>Кирпич</v>
          </cell>
          <cell r="L7146">
            <v>5</v>
          </cell>
          <cell r="M7146">
            <v>5</v>
          </cell>
          <cell r="Q7146">
            <v>1973.6</v>
          </cell>
          <cell r="R7146">
            <v>1711.8</v>
          </cell>
          <cell r="S7146">
            <v>1681</v>
          </cell>
          <cell r="T7146">
            <v>182</v>
          </cell>
        </row>
        <row r="7147">
          <cell r="C7147" t="str">
            <v>город Пермь</v>
          </cell>
          <cell r="D7147" t="str">
            <v>г. Пермь, ул. Охотников, д. 25</v>
          </cell>
          <cell r="E7147" t="b">
            <v>1</v>
          </cell>
          <cell r="F7147">
            <v>1962</v>
          </cell>
          <cell r="H7147" t="str">
            <v>Панель</v>
          </cell>
          <cell r="L7147">
            <v>5</v>
          </cell>
          <cell r="M7147">
            <v>3</v>
          </cell>
          <cell r="Q7147">
            <v>2820.8</v>
          </cell>
          <cell r="R7147">
            <v>2581.5</v>
          </cell>
          <cell r="S7147">
            <v>2581.5</v>
          </cell>
          <cell r="T7147">
            <v>137</v>
          </cell>
        </row>
        <row r="7148">
          <cell r="C7148" t="str">
            <v>город Пермь</v>
          </cell>
          <cell r="D7148" t="str">
            <v>г. Пермь, ул. Охотников, д. 26</v>
          </cell>
          <cell r="E7148" t="b">
            <v>1</v>
          </cell>
          <cell r="F7148">
            <v>1963</v>
          </cell>
          <cell r="H7148" t="str">
            <v>Кирпич</v>
          </cell>
          <cell r="L7148">
            <v>5</v>
          </cell>
          <cell r="M7148">
            <v>2</v>
          </cell>
          <cell r="Q7148">
            <v>1702</v>
          </cell>
          <cell r="R7148">
            <v>1568.9</v>
          </cell>
          <cell r="S7148">
            <v>1495.9</v>
          </cell>
          <cell r="T7148">
            <v>79</v>
          </cell>
        </row>
        <row r="7149">
          <cell r="C7149" t="str">
            <v>город Пермь</v>
          </cell>
          <cell r="D7149" t="str">
            <v>г. Пермь, ул. Охотников, д. 27</v>
          </cell>
          <cell r="E7149" t="b">
            <v>1</v>
          </cell>
          <cell r="F7149">
            <v>1962</v>
          </cell>
          <cell r="H7149" t="str">
            <v>Кирпич</v>
          </cell>
          <cell r="L7149">
            <v>5</v>
          </cell>
          <cell r="M7149">
            <v>2</v>
          </cell>
          <cell r="Q7149">
            <v>1608</v>
          </cell>
          <cell r="R7149">
            <v>1444.6</v>
          </cell>
          <cell r="S7149">
            <v>1444.6</v>
          </cell>
          <cell r="T7149">
            <v>118</v>
          </cell>
        </row>
        <row r="7150">
          <cell r="C7150" t="str">
            <v>город Пермь</v>
          </cell>
          <cell r="D7150" t="str">
            <v>г. Пермь, ул. Охотников, д. 28</v>
          </cell>
          <cell r="E7150" t="b">
            <v>1</v>
          </cell>
          <cell r="F7150">
            <v>1963</v>
          </cell>
          <cell r="H7150" t="str">
            <v>Кирпич</v>
          </cell>
          <cell r="L7150">
            <v>5</v>
          </cell>
          <cell r="M7150">
            <v>2</v>
          </cell>
          <cell r="Q7150">
            <v>1740.5</v>
          </cell>
          <cell r="R7150">
            <v>1592.9</v>
          </cell>
          <cell r="S7150">
            <v>1592.9</v>
          </cell>
          <cell r="T7150">
            <v>72</v>
          </cell>
        </row>
        <row r="7151">
          <cell r="C7151" t="str">
            <v>город Пермь</v>
          </cell>
          <cell r="D7151" t="str">
            <v>г. Пермь, ул. Охотников, д. 30</v>
          </cell>
          <cell r="E7151" t="b">
            <v>1</v>
          </cell>
          <cell r="F7151">
            <v>1971</v>
          </cell>
          <cell r="H7151" t="str">
            <v>Панель</v>
          </cell>
          <cell r="L7151">
            <v>5</v>
          </cell>
          <cell r="M7151">
            <v>6</v>
          </cell>
          <cell r="Q7151">
            <v>4387.03</v>
          </cell>
          <cell r="R7151">
            <v>3824.03</v>
          </cell>
          <cell r="S7151">
            <v>3824.03</v>
          </cell>
          <cell r="T7151">
            <v>184</v>
          </cell>
        </row>
        <row r="7152">
          <cell r="C7152" t="str">
            <v>город Пермь</v>
          </cell>
          <cell r="D7152" t="str">
            <v>г. Пермь, ул. Охотников, д. 32</v>
          </cell>
          <cell r="E7152" t="b">
            <v>1</v>
          </cell>
          <cell r="F7152">
            <v>1969</v>
          </cell>
          <cell r="H7152" t="str">
            <v>Кирпич</v>
          </cell>
          <cell r="L7152">
            <v>5</v>
          </cell>
          <cell r="M7152">
            <v>4</v>
          </cell>
          <cell r="Q7152">
            <v>3731</v>
          </cell>
          <cell r="R7152">
            <v>3384.1</v>
          </cell>
          <cell r="S7152">
            <v>3384.1</v>
          </cell>
          <cell r="T7152">
            <v>197</v>
          </cell>
        </row>
        <row r="7153">
          <cell r="C7153" t="str">
            <v>город Пермь</v>
          </cell>
          <cell r="D7153" t="str">
            <v>г. Пермь, ул. Охотников, д. 12А</v>
          </cell>
          <cell r="E7153" t="b">
            <v>1</v>
          </cell>
          <cell r="F7153">
            <v>1984</v>
          </cell>
          <cell r="H7153" t="str">
            <v>панели</v>
          </cell>
          <cell r="I7153" t="str">
            <v>плоская</v>
          </cell>
          <cell r="K7153" t="str">
            <v>имеется</v>
          </cell>
          <cell r="L7153">
            <v>5</v>
          </cell>
          <cell r="M7153">
            <v>4</v>
          </cell>
          <cell r="Q7153">
            <v>3336.7</v>
          </cell>
          <cell r="R7153">
            <v>2607.9</v>
          </cell>
          <cell r="S7153">
            <v>1763.4</v>
          </cell>
          <cell r="T7153">
            <v>143</v>
          </cell>
        </row>
        <row r="7154">
          <cell r="C7154" t="str">
            <v>город Пермь</v>
          </cell>
          <cell r="D7154" t="str">
            <v>г. Пермь, ул. Охотников, д. 1А</v>
          </cell>
          <cell r="E7154" t="b">
            <v>1</v>
          </cell>
          <cell r="F7154">
            <v>1957</v>
          </cell>
          <cell r="H7154" t="str">
            <v>Кирпич</v>
          </cell>
          <cell r="L7154">
            <v>2</v>
          </cell>
          <cell r="M7154">
            <v>2</v>
          </cell>
          <cell r="Q7154">
            <v>663.7</v>
          </cell>
          <cell r="R7154">
            <v>663.7</v>
          </cell>
          <cell r="S7154">
            <v>663.7</v>
          </cell>
          <cell r="T7154">
            <v>29</v>
          </cell>
        </row>
        <row r="7155">
          <cell r="C7155" t="str">
            <v>город Пермь</v>
          </cell>
          <cell r="D7155" t="str">
            <v>г. Пермь, ул. Охотников, д. 27А</v>
          </cell>
          <cell r="E7155" t="b">
            <v>1</v>
          </cell>
          <cell r="F7155">
            <v>1994</v>
          </cell>
          <cell r="H7155" t="str">
            <v>Кирпич</v>
          </cell>
          <cell r="L7155">
            <v>5</v>
          </cell>
          <cell r="M7155">
            <v>4</v>
          </cell>
          <cell r="Q7155">
            <v>2903.3</v>
          </cell>
          <cell r="R7155">
            <v>2547.5</v>
          </cell>
          <cell r="S7155">
            <v>2273.6</v>
          </cell>
          <cell r="T7155">
            <v>158</v>
          </cell>
        </row>
        <row r="7156">
          <cell r="C7156" t="str">
            <v>город Пермь</v>
          </cell>
          <cell r="D7156" t="str">
            <v>г. Пермь, ул. Памирская, д. 28</v>
          </cell>
          <cell r="E7156" t="b">
            <v>1</v>
          </cell>
          <cell r="F7156">
            <v>1991</v>
          </cell>
          <cell r="I7156" t="str">
            <v>плоская</v>
          </cell>
          <cell r="K7156" t="str">
            <v>имеется</v>
          </cell>
          <cell r="L7156">
            <v>9</v>
          </cell>
          <cell r="M7156">
            <v>1</v>
          </cell>
          <cell r="N7156">
            <v>1</v>
          </cell>
          <cell r="O7156">
            <v>1</v>
          </cell>
          <cell r="Q7156">
            <v>6014.85</v>
          </cell>
          <cell r="R7156">
            <v>4950.3999999999996</v>
          </cell>
          <cell r="S7156">
            <v>4156.3999999999996</v>
          </cell>
          <cell r="T7156">
            <v>199</v>
          </cell>
        </row>
        <row r="7157">
          <cell r="C7157" t="str">
            <v>город Пермь</v>
          </cell>
          <cell r="D7157" t="str">
            <v>г. Пермь, ул. Памирская, д. 32А</v>
          </cell>
          <cell r="E7157" t="b">
            <v>1</v>
          </cell>
          <cell r="F7157">
            <v>2007</v>
          </cell>
          <cell r="H7157" t="str">
            <v>Панель</v>
          </cell>
          <cell r="L7157">
            <v>10</v>
          </cell>
          <cell r="M7157">
            <v>2</v>
          </cell>
          <cell r="N7157">
            <v>2</v>
          </cell>
          <cell r="O7157">
            <v>2</v>
          </cell>
          <cell r="Q7157">
            <v>10754.915000000001</v>
          </cell>
          <cell r="R7157">
            <v>9352.1</v>
          </cell>
          <cell r="S7157">
            <v>9352.1</v>
          </cell>
          <cell r="T7157">
            <v>623</v>
          </cell>
        </row>
        <row r="7158">
          <cell r="C7158" t="str">
            <v>город Пермь</v>
          </cell>
          <cell r="D7158" t="str">
            <v>г. Пермь, ул. Папанинцев, д. 8</v>
          </cell>
          <cell r="E7158" t="b">
            <v>1</v>
          </cell>
          <cell r="F7158">
            <v>1961</v>
          </cell>
          <cell r="H7158" t="str">
            <v>Кирпич</v>
          </cell>
          <cell r="L7158">
            <v>4</v>
          </cell>
          <cell r="M7158">
            <v>2</v>
          </cell>
          <cell r="Q7158">
            <v>1413.7</v>
          </cell>
          <cell r="R7158">
            <v>834.3</v>
          </cell>
          <cell r="S7158">
            <v>834.3</v>
          </cell>
          <cell r="T7158">
            <v>60</v>
          </cell>
        </row>
        <row r="7159">
          <cell r="C7159" t="str">
            <v>город Пермь</v>
          </cell>
          <cell r="D7159" t="str">
            <v>г. Пермь, ул. Папанинцев, д. 10</v>
          </cell>
          <cell r="E7159" t="b">
            <v>1</v>
          </cell>
          <cell r="F7159">
            <v>1960</v>
          </cell>
          <cell r="H7159" t="str">
            <v>Кирпич</v>
          </cell>
          <cell r="L7159">
            <v>4</v>
          </cell>
          <cell r="M7159">
            <v>2</v>
          </cell>
          <cell r="Q7159">
            <v>1334.2</v>
          </cell>
          <cell r="R7159">
            <v>746.1</v>
          </cell>
          <cell r="S7159">
            <v>746.1</v>
          </cell>
          <cell r="T7159">
            <v>52</v>
          </cell>
        </row>
        <row r="7160">
          <cell r="C7160" t="str">
            <v>город Пермь</v>
          </cell>
          <cell r="D7160" t="str">
            <v>г. Пермь, ул. Папанинцев, д. 12</v>
          </cell>
          <cell r="E7160" t="b">
            <v>1</v>
          </cell>
          <cell r="F7160">
            <v>1959</v>
          </cell>
          <cell r="H7160" t="str">
            <v>Кирпич/шлакоблок</v>
          </cell>
          <cell r="L7160">
            <v>3</v>
          </cell>
          <cell r="M7160">
            <v>2</v>
          </cell>
          <cell r="Q7160">
            <v>1031.8</v>
          </cell>
          <cell r="R7160">
            <v>664.6</v>
          </cell>
          <cell r="S7160">
            <v>604.79</v>
          </cell>
          <cell r="T7160">
            <v>48</v>
          </cell>
        </row>
        <row r="7161">
          <cell r="C7161" t="str">
            <v>город Пермь</v>
          </cell>
          <cell r="D7161" t="str">
            <v>г. Пермь, ул. Папанинцев, д. 19</v>
          </cell>
          <cell r="E7161" t="b">
            <v>1</v>
          </cell>
          <cell r="F7161">
            <v>1983</v>
          </cell>
          <cell r="H7161" t="str">
            <v>Кирпич</v>
          </cell>
          <cell r="L7161">
            <v>4</v>
          </cell>
          <cell r="M7161">
            <v>1</v>
          </cell>
          <cell r="Q7161">
            <v>1264.2</v>
          </cell>
          <cell r="R7161">
            <v>605.6</v>
          </cell>
          <cell r="S7161">
            <v>605.6</v>
          </cell>
          <cell r="T7161">
            <v>53</v>
          </cell>
        </row>
        <row r="7162">
          <cell r="C7162" t="str">
            <v>город Пермь</v>
          </cell>
          <cell r="D7162" t="str">
            <v>г. Пермь, ул. Парашютная, д. 7А</v>
          </cell>
          <cell r="E7162" t="b">
            <v>1</v>
          </cell>
          <cell r="F7162">
            <v>1981</v>
          </cell>
          <cell r="H7162" t="str">
            <v>Панель</v>
          </cell>
          <cell r="L7162">
            <v>9</v>
          </cell>
          <cell r="M7162">
            <v>3</v>
          </cell>
          <cell r="N7162">
            <v>3</v>
          </cell>
          <cell r="O7162">
            <v>3</v>
          </cell>
          <cell r="Q7162">
            <v>5869.8</v>
          </cell>
          <cell r="R7162">
            <v>5731.9</v>
          </cell>
          <cell r="S7162">
            <v>5731.9</v>
          </cell>
          <cell r="T7162">
            <v>309</v>
          </cell>
        </row>
        <row r="7163">
          <cell r="C7163" t="str">
            <v>город Пермь</v>
          </cell>
          <cell r="D7163" t="str">
            <v>г. Пермь, ул. Патриса Лумумбы, д. 1</v>
          </cell>
          <cell r="E7163" t="b">
            <v>1</v>
          </cell>
          <cell r="F7163">
            <v>1964</v>
          </cell>
          <cell r="H7163" t="str">
            <v>Панель</v>
          </cell>
          <cell r="L7163">
            <v>5</v>
          </cell>
          <cell r="M7163">
            <v>3</v>
          </cell>
          <cell r="Q7163">
            <v>2866.4</v>
          </cell>
          <cell r="R7163">
            <v>2615.6999999999998</v>
          </cell>
          <cell r="S7163">
            <v>2354.13</v>
          </cell>
        </row>
        <row r="7164">
          <cell r="C7164" t="str">
            <v>город Пермь</v>
          </cell>
          <cell r="D7164" t="str">
            <v>г. Пермь, ул. Патриса Лумумбы, д. 3</v>
          </cell>
          <cell r="E7164" t="b">
            <v>1</v>
          </cell>
          <cell r="F7164">
            <v>1964</v>
          </cell>
          <cell r="H7164" t="str">
            <v>Панель</v>
          </cell>
          <cell r="L7164">
            <v>5</v>
          </cell>
          <cell r="M7164">
            <v>3</v>
          </cell>
          <cell r="Q7164">
            <v>5368.2</v>
          </cell>
          <cell r="R7164">
            <v>2617.1</v>
          </cell>
          <cell r="S7164">
            <v>2617.1</v>
          </cell>
          <cell r="T7164">
            <v>134</v>
          </cell>
        </row>
        <row r="7165">
          <cell r="C7165" t="str">
            <v>город Пермь</v>
          </cell>
          <cell r="D7165" t="str">
            <v>г. Пермь, ул. Патриса Лумумбы, д. 5</v>
          </cell>
          <cell r="E7165" t="b">
            <v>1</v>
          </cell>
          <cell r="F7165">
            <v>1976</v>
          </cell>
          <cell r="H7165" t="str">
            <v>Панель</v>
          </cell>
          <cell r="L7165">
            <v>5</v>
          </cell>
          <cell r="M7165">
            <v>3</v>
          </cell>
          <cell r="Q7165">
            <v>2627.2</v>
          </cell>
          <cell r="R7165">
            <v>1755.3</v>
          </cell>
          <cell r="S7165">
            <v>1755.3</v>
          </cell>
          <cell r="T7165">
            <v>101</v>
          </cell>
        </row>
        <row r="7166">
          <cell r="C7166" t="str">
            <v>город Пермь</v>
          </cell>
          <cell r="D7166" t="str">
            <v>г. Пермь, ул. Патриса Лумумбы, д. 7</v>
          </cell>
          <cell r="E7166" t="b">
            <v>1</v>
          </cell>
          <cell r="F7166">
            <v>1967</v>
          </cell>
          <cell r="H7166" t="str">
            <v>Кирпич</v>
          </cell>
          <cell r="L7166">
            <v>9</v>
          </cell>
          <cell r="M7166">
            <v>1</v>
          </cell>
          <cell r="N7166">
            <v>1</v>
          </cell>
          <cell r="O7166">
            <v>1</v>
          </cell>
          <cell r="Q7166">
            <v>2604.9</v>
          </cell>
          <cell r="R7166">
            <v>2159.1</v>
          </cell>
          <cell r="S7166">
            <v>2159.1</v>
          </cell>
          <cell r="T7166">
            <v>144</v>
          </cell>
        </row>
        <row r="7167">
          <cell r="C7167" t="str">
            <v>город Пермь</v>
          </cell>
          <cell r="D7167" t="str">
            <v>г. Пермь, ул. Патриса Лумумбы, д. 9</v>
          </cell>
          <cell r="E7167" t="b">
            <v>1</v>
          </cell>
          <cell r="F7167">
            <v>1963</v>
          </cell>
          <cell r="H7167" t="str">
            <v>Панель</v>
          </cell>
          <cell r="I7167" t="str">
            <v>скатная</v>
          </cell>
          <cell r="K7167" t="str">
            <v>имеется</v>
          </cell>
          <cell r="L7167">
            <v>5</v>
          </cell>
          <cell r="M7167">
            <v>4</v>
          </cell>
          <cell r="Q7167">
            <v>3558.9</v>
          </cell>
          <cell r="R7167">
            <v>3500</v>
          </cell>
          <cell r="S7167">
            <v>3452.4</v>
          </cell>
          <cell r="T7167">
            <v>177</v>
          </cell>
        </row>
        <row r="7168">
          <cell r="C7168" t="str">
            <v>город Пермь</v>
          </cell>
          <cell r="D7168" t="str">
            <v>г. Пермь, ул. Патриса Лумумбы, д. 11</v>
          </cell>
          <cell r="E7168" t="b">
            <v>1</v>
          </cell>
          <cell r="F7168">
            <v>1967</v>
          </cell>
          <cell r="H7168" t="str">
            <v>кирпич</v>
          </cell>
          <cell r="I7168" t="str">
            <v>плоская</v>
          </cell>
          <cell r="K7168" t="str">
            <v>имеется</v>
          </cell>
          <cell r="L7168">
            <v>9</v>
          </cell>
          <cell r="M7168">
            <v>1</v>
          </cell>
          <cell r="N7168">
            <v>1</v>
          </cell>
          <cell r="O7168">
            <v>1</v>
          </cell>
          <cell r="Q7168">
            <v>2743.9</v>
          </cell>
          <cell r="R7168">
            <v>2288.8000000000002</v>
          </cell>
          <cell r="S7168">
            <v>2160.4</v>
          </cell>
          <cell r="T7168">
            <v>91</v>
          </cell>
        </row>
        <row r="7169">
          <cell r="C7169" t="str">
            <v>город Пермь</v>
          </cell>
          <cell r="D7169" t="str">
            <v>г. Пермь, ул. Патриса Лумумбы, д. 13</v>
          </cell>
          <cell r="E7169" t="b">
            <v>1</v>
          </cell>
          <cell r="F7169">
            <v>1963</v>
          </cell>
          <cell r="H7169" t="str">
            <v>Панель</v>
          </cell>
          <cell r="L7169">
            <v>5</v>
          </cell>
          <cell r="M7169">
            <v>4</v>
          </cell>
          <cell r="Q7169">
            <v>3619.1</v>
          </cell>
          <cell r="R7169">
            <v>3600</v>
          </cell>
          <cell r="S7169">
            <v>3600</v>
          </cell>
          <cell r="T7169">
            <v>133</v>
          </cell>
        </row>
        <row r="7170">
          <cell r="C7170" t="str">
            <v>город Пермь</v>
          </cell>
          <cell r="D7170" t="str">
            <v>г. Пермь, ул. Патриса Лумумбы, д. 15</v>
          </cell>
          <cell r="E7170" t="b">
            <v>1</v>
          </cell>
          <cell r="F7170">
            <v>1967</v>
          </cell>
          <cell r="H7170" t="str">
            <v>Кирпич</v>
          </cell>
          <cell r="L7170">
            <v>9</v>
          </cell>
          <cell r="M7170">
            <v>1</v>
          </cell>
          <cell r="N7170">
            <v>1</v>
          </cell>
          <cell r="O7170">
            <v>1</v>
          </cell>
          <cell r="Q7170">
            <v>2717.1</v>
          </cell>
          <cell r="R7170">
            <v>2216.6999999999998</v>
          </cell>
          <cell r="S7170">
            <v>2162.1</v>
          </cell>
          <cell r="T7170">
            <v>95</v>
          </cell>
        </row>
        <row r="7171">
          <cell r="C7171" t="str">
            <v>город Пермь</v>
          </cell>
          <cell r="D7171" t="str">
            <v>г. Пермь, ул. Патриса Лумумбы, д. 17</v>
          </cell>
          <cell r="E7171" t="b">
            <v>1</v>
          </cell>
          <cell r="F7171">
            <v>1963</v>
          </cell>
          <cell r="H7171" t="str">
            <v>Панели</v>
          </cell>
          <cell r="L7171">
            <v>5</v>
          </cell>
          <cell r="M7171">
            <v>4</v>
          </cell>
          <cell r="Q7171">
            <v>3933.4</v>
          </cell>
          <cell r="R7171">
            <v>3597.4</v>
          </cell>
          <cell r="S7171">
            <v>3597.4</v>
          </cell>
          <cell r="T7171">
            <v>184</v>
          </cell>
        </row>
        <row r="7172">
          <cell r="C7172" t="str">
            <v>город Пермь</v>
          </cell>
          <cell r="D7172" t="str">
            <v>г. Пермь, ул. Патриса Лумумбы, д. 19</v>
          </cell>
          <cell r="E7172" t="b">
            <v>1</v>
          </cell>
          <cell r="F7172">
            <v>1967</v>
          </cell>
          <cell r="H7172" t="str">
            <v>Кирпич</v>
          </cell>
          <cell r="L7172">
            <v>9</v>
          </cell>
          <cell r="M7172">
            <v>1</v>
          </cell>
          <cell r="N7172">
            <v>1</v>
          </cell>
          <cell r="O7172">
            <v>1</v>
          </cell>
          <cell r="Q7172">
            <v>2704.1</v>
          </cell>
          <cell r="R7172">
            <v>2215.6</v>
          </cell>
          <cell r="S7172">
            <v>2169.0700000000002</v>
          </cell>
          <cell r="T7172">
            <v>89</v>
          </cell>
        </row>
        <row r="7173">
          <cell r="C7173" t="str">
            <v>город Пермь</v>
          </cell>
          <cell r="D7173" t="str">
            <v>г. Пермь, ул. Патриса Лумумбы, д. 9А</v>
          </cell>
          <cell r="E7173" t="b">
            <v>1</v>
          </cell>
          <cell r="F7173">
            <v>1963</v>
          </cell>
          <cell r="H7173" t="str">
            <v>Панель</v>
          </cell>
          <cell r="L7173">
            <v>5</v>
          </cell>
          <cell r="M7173">
            <v>4</v>
          </cell>
          <cell r="Q7173">
            <v>3548</v>
          </cell>
          <cell r="R7173">
            <v>3500</v>
          </cell>
          <cell r="S7173">
            <v>3500</v>
          </cell>
          <cell r="T7173">
            <v>173</v>
          </cell>
        </row>
        <row r="7174">
          <cell r="C7174" t="str">
            <v>город Пермь</v>
          </cell>
          <cell r="D7174" t="str">
            <v>г. Пермь, ул. Переселенческая, д. 102</v>
          </cell>
          <cell r="E7174" t="b">
            <v>1</v>
          </cell>
          <cell r="F7174">
            <v>2017</v>
          </cell>
          <cell r="H7174" t="str">
            <v>монолитно-каркасный</v>
          </cell>
          <cell r="I7174" t="str">
            <v>плоская</v>
          </cell>
          <cell r="J7174">
            <v>0</v>
          </cell>
          <cell r="K7174" t="str">
            <v>имеется</v>
          </cell>
          <cell r="L7174">
            <v>11</v>
          </cell>
          <cell r="M7174">
            <v>2</v>
          </cell>
          <cell r="N7174">
            <v>3</v>
          </cell>
          <cell r="O7174">
            <v>3</v>
          </cell>
          <cell r="Q7174">
            <v>7257.2</v>
          </cell>
          <cell r="R7174">
            <v>7257.2</v>
          </cell>
          <cell r="S7174">
            <v>6531.48</v>
          </cell>
        </row>
        <row r="7175">
          <cell r="C7175" t="str">
            <v>город Пермь</v>
          </cell>
          <cell r="D7175" t="str">
            <v>г. Пермь, ул. Переселенческая, д. 104</v>
          </cell>
          <cell r="E7175" t="b">
            <v>1</v>
          </cell>
          <cell r="F7175">
            <v>2018</v>
          </cell>
          <cell r="I7175" t="str">
            <v>плоская</v>
          </cell>
          <cell r="K7175" t="str">
            <v>имеется</v>
          </cell>
          <cell r="L7175">
            <v>15</v>
          </cell>
          <cell r="M7175">
            <v>2</v>
          </cell>
          <cell r="N7175">
            <v>3</v>
          </cell>
          <cell r="O7175">
            <v>1</v>
          </cell>
          <cell r="P7175">
            <v>2</v>
          </cell>
          <cell r="Q7175">
            <v>8185.6</v>
          </cell>
          <cell r="R7175">
            <v>6313.9</v>
          </cell>
          <cell r="S7175">
            <v>6313.9</v>
          </cell>
          <cell r="T7175">
            <v>125</v>
          </cell>
        </row>
        <row r="7176">
          <cell r="C7176" t="str">
            <v>город Пермь</v>
          </cell>
          <cell r="D7176" t="str">
            <v>г. Пермь, ул. Переселенческая, д. 111</v>
          </cell>
          <cell r="E7176" t="b">
            <v>1</v>
          </cell>
          <cell r="F7176">
            <v>2015</v>
          </cell>
          <cell r="I7176" t="str">
            <v>плоская</v>
          </cell>
          <cell r="J7176" t="str">
            <v>ГАЗ</v>
          </cell>
          <cell r="K7176" t="str">
            <v>имеется</v>
          </cell>
          <cell r="L7176">
            <v>16</v>
          </cell>
          <cell r="M7176">
            <v>1</v>
          </cell>
          <cell r="N7176">
            <v>2</v>
          </cell>
          <cell r="O7176">
            <v>1</v>
          </cell>
          <cell r="P7176">
            <v>1</v>
          </cell>
          <cell r="Q7176">
            <v>9389</v>
          </cell>
          <cell r="R7176">
            <v>9389</v>
          </cell>
          <cell r="S7176">
            <v>6687.2</v>
          </cell>
          <cell r="T7176">
            <v>270</v>
          </cell>
        </row>
        <row r="7177">
          <cell r="C7177" t="str">
            <v>город Пермь</v>
          </cell>
          <cell r="D7177" t="str">
            <v>г. Пермь, ул. Пермская, д. 8</v>
          </cell>
          <cell r="E7177" t="b">
            <v>1</v>
          </cell>
          <cell r="F7177">
            <v>2002</v>
          </cell>
          <cell r="I7177" t="str">
            <v>плоская</v>
          </cell>
          <cell r="J7177" t="str">
            <v>ГАЗ</v>
          </cell>
          <cell r="K7177" t="str">
            <v>имеется</v>
          </cell>
          <cell r="L7177">
            <v>8</v>
          </cell>
          <cell r="M7177">
            <v>3</v>
          </cell>
          <cell r="N7177">
            <v>4</v>
          </cell>
          <cell r="Q7177">
            <v>10932</v>
          </cell>
          <cell r="R7177">
            <v>9188</v>
          </cell>
          <cell r="S7177">
            <v>10320</v>
          </cell>
          <cell r="T7177">
            <v>219</v>
          </cell>
        </row>
        <row r="7178">
          <cell r="C7178" t="str">
            <v>город Пермь</v>
          </cell>
          <cell r="D7178" t="str">
            <v>г. Пермь, ул. Пермская, д. 10</v>
          </cell>
          <cell r="E7178" t="b">
            <v>1</v>
          </cell>
          <cell r="F7178">
            <v>2006</v>
          </cell>
          <cell r="I7178" t="str">
            <v>плоская</v>
          </cell>
          <cell r="J7178" t="str">
            <v>ГАЗ</v>
          </cell>
          <cell r="K7178" t="str">
            <v>имеется</v>
          </cell>
          <cell r="L7178">
            <v>9</v>
          </cell>
          <cell r="M7178">
            <v>4</v>
          </cell>
          <cell r="N7178">
            <v>4</v>
          </cell>
          <cell r="Q7178">
            <v>14783.7</v>
          </cell>
          <cell r="R7178">
            <v>9120.1</v>
          </cell>
          <cell r="S7178">
            <v>12459.6</v>
          </cell>
          <cell r="T7178">
            <v>124</v>
          </cell>
        </row>
        <row r="7179">
          <cell r="C7179" t="str">
            <v>город Пермь</v>
          </cell>
          <cell r="D7179" t="str">
            <v>г. Пермь, ул. Пермская, д. 30</v>
          </cell>
          <cell r="E7179" t="b">
            <v>1</v>
          </cell>
          <cell r="F7179">
            <v>2008</v>
          </cell>
          <cell r="I7179" t="str">
            <v>плоская</v>
          </cell>
          <cell r="J7179" t="str">
            <v>ГАЗ</v>
          </cell>
          <cell r="K7179" t="str">
            <v>имеется</v>
          </cell>
          <cell r="L7179">
            <v>10</v>
          </cell>
          <cell r="M7179">
            <v>6</v>
          </cell>
          <cell r="N7179">
            <v>6</v>
          </cell>
          <cell r="Q7179">
            <v>21465.1</v>
          </cell>
          <cell r="R7179">
            <v>7422.7</v>
          </cell>
          <cell r="S7179">
            <v>10362.700000000001</v>
          </cell>
          <cell r="T7179">
            <v>245</v>
          </cell>
        </row>
        <row r="7180">
          <cell r="C7180" t="str">
            <v>город Пермь</v>
          </cell>
          <cell r="D7180" t="str">
            <v>г. Пермь, ул. Пермская, д. 33</v>
          </cell>
          <cell r="E7180" t="b">
            <v>0</v>
          </cell>
          <cell r="F7180">
            <v>2022</v>
          </cell>
          <cell r="H7180" t="str">
            <v>Бетон</v>
          </cell>
          <cell r="I7180" t="str">
            <v>плоская</v>
          </cell>
          <cell r="J7180" t="str">
            <v>ГАЗ</v>
          </cell>
          <cell r="K7180" t="str">
            <v>подвал</v>
          </cell>
          <cell r="L7180">
            <v>10</v>
          </cell>
          <cell r="M7180">
            <v>5</v>
          </cell>
          <cell r="N7180">
            <v>6</v>
          </cell>
          <cell r="O7180">
            <v>6</v>
          </cell>
          <cell r="Q7180">
            <v>17430.900000000001</v>
          </cell>
          <cell r="R7180" t="str">
            <v>нет данных</v>
          </cell>
          <cell r="S7180" t="str">
            <v>нет данных</v>
          </cell>
          <cell r="T7180" t="str">
            <v>нет данных</v>
          </cell>
        </row>
        <row r="7181">
          <cell r="C7181" t="str">
            <v>город Пермь</v>
          </cell>
          <cell r="D7181" t="str">
            <v>г. Пермь, ул. Пермская, д. 46</v>
          </cell>
          <cell r="E7181" t="b">
            <v>1</v>
          </cell>
          <cell r="F7181">
            <v>1994</v>
          </cell>
          <cell r="H7181" t="str">
            <v>Кирпич</v>
          </cell>
          <cell r="L7181">
            <v>9</v>
          </cell>
          <cell r="M7181">
            <v>2</v>
          </cell>
          <cell r="N7181">
            <v>2</v>
          </cell>
          <cell r="O7181">
            <v>2</v>
          </cell>
          <cell r="Q7181">
            <v>4817.8</v>
          </cell>
          <cell r="R7181">
            <v>2800.3</v>
          </cell>
          <cell r="S7181">
            <v>2800.3</v>
          </cell>
          <cell r="T7181">
            <v>134</v>
          </cell>
        </row>
        <row r="7182">
          <cell r="C7182" t="str">
            <v>город Пермь</v>
          </cell>
          <cell r="D7182" t="str">
            <v>г. Пермь, ул. Пермская, д. 53</v>
          </cell>
          <cell r="E7182" t="b">
            <v>1</v>
          </cell>
          <cell r="F7182">
            <v>2015</v>
          </cell>
          <cell r="I7182" t="str">
            <v>плоская</v>
          </cell>
          <cell r="J7182" t="str">
            <v>ГАЗ</v>
          </cell>
          <cell r="K7182" t="str">
            <v>имеется</v>
          </cell>
          <cell r="L7182">
            <v>6</v>
          </cell>
          <cell r="M7182">
            <v>1</v>
          </cell>
          <cell r="Q7182">
            <v>4333.8999999999996</v>
          </cell>
          <cell r="R7182">
            <v>1475</v>
          </cell>
          <cell r="S7182">
            <v>2527.4</v>
          </cell>
          <cell r="T7182">
            <v>20</v>
          </cell>
        </row>
        <row r="7183">
          <cell r="C7183" t="str">
            <v>город Пермь</v>
          </cell>
          <cell r="D7183" t="str">
            <v>г. Пермь, ул. Пермская, д. 56</v>
          </cell>
          <cell r="E7183" t="b">
            <v>1</v>
          </cell>
          <cell r="F7183">
            <v>2000</v>
          </cell>
          <cell r="I7183" t="str">
            <v>плоская</v>
          </cell>
          <cell r="J7183" t="str">
            <v>ГАЗ</v>
          </cell>
          <cell r="K7183" t="str">
            <v>имеется</v>
          </cell>
          <cell r="L7183">
            <v>17</v>
          </cell>
          <cell r="M7183">
            <v>1</v>
          </cell>
          <cell r="N7183">
            <v>2</v>
          </cell>
          <cell r="O7183">
            <v>1</v>
          </cell>
          <cell r="P7183">
            <v>1</v>
          </cell>
          <cell r="Q7183">
            <v>7254.4</v>
          </cell>
          <cell r="R7183">
            <v>1052.4000000000001</v>
          </cell>
          <cell r="S7183">
            <v>8765.9</v>
          </cell>
          <cell r="T7183">
            <v>133</v>
          </cell>
        </row>
        <row r="7184">
          <cell r="C7184" t="str">
            <v>город Пермь</v>
          </cell>
          <cell r="D7184" t="str">
            <v>г. Пермь, ул. Пермская, д. 63</v>
          </cell>
          <cell r="E7184" t="b">
            <v>1</v>
          </cell>
          <cell r="F7184">
            <v>1999</v>
          </cell>
          <cell r="I7184" t="str">
            <v>плоская</v>
          </cell>
          <cell r="K7184" t="str">
            <v>имеется</v>
          </cell>
          <cell r="L7184">
            <v>7</v>
          </cell>
          <cell r="M7184">
            <v>2</v>
          </cell>
          <cell r="N7184">
            <v>2</v>
          </cell>
          <cell r="O7184">
            <v>2</v>
          </cell>
          <cell r="Q7184">
            <v>7650.9</v>
          </cell>
          <cell r="R7184">
            <v>4315.2</v>
          </cell>
          <cell r="S7184">
            <v>7650</v>
          </cell>
          <cell r="T7184">
            <v>51</v>
          </cell>
        </row>
        <row r="7185">
          <cell r="C7185" t="str">
            <v>город Пермь</v>
          </cell>
          <cell r="D7185" t="str">
            <v>г. Пермь, ул. Пермская, д. 124</v>
          </cell>
          <cell r="E7185" t="b">
            <v>0</v>
          </cell>
          <cell r="F7185">
            <v>1995</v>
          </cell>
          <cell r="H7185" t="str">
            <v>Кирпич</v>
          </cell>
          <cell r="L7185">
            <v>16</v>
          </cell>
          <cell r="M7185">
            <v>5</v>
          </cell>
          <cell r="N7185">
            <v>10</v>
          </cell>
          <cell r="O7185">
            <v>5</v>
          </cell>
          <cell r="P7185">
            <v>5</v>
          </cell>
          <cell r="Q7185">
            <v>14430.9</v>
          </cell>
          <cell r="R7185">
            <v>17169.5</v>
          </cell>
          <cell r="S7185">
            <v>15804.2</v>
          </cell>
          <cell r="T7185">
            <v>476</v>
          </cell>
        </row>
        <row r="7186">
          <cell r="C7186" t="str">
            <v>город Пермь</v>
          </cell>
          <cell r="D7186" t="str">
            <v>г. Пермь, ул. Пермская, д. 126</v>
          </cell>
          <cell r="E7186" t="b">
            <v>1</v>
          </cell>
          <cell r="F7186">
            <v>1977</v>
          </cell>
          <cell r="H7186" t="str">
            <v>Кирпич</v>
          </cell>
          <cell r="L7186">
            <v>9</v>
          </cell>
          <cell r="M7186">
            <v>2</v>
          </cell>
          <cell r="N7186">
            <v>2</v>
          </cell>
          <cell r="O7186">
            <v>2</v>
          </cell>
          <cell r="Q7186">
            <v>7222.5</v>
          </cell>
          <cell r="R7186">
            <v>6176.8</v>
          </cell>
          <cell r="S7186">
            <v>5822.87</v>
          </cell>
          <cell r="T7186">
            <v>210</v>
          </cell>
        </row>
        <row r="7187">
          <cell r="C7187" t="str">
            <v>город Пермь</v>
          </cell>
          <cell r="D7187" t="str">
            <v>г. Пермь, ул. Пермская, д. 160</v>
          </cell>
          <cell r="E7187" t="b">
            <v>1</v>
          </cell>
          <cell r="F7187">
            <v>1973</v>
          </cell>
          <cell r="H7187" t="str">
            <v>Панель</v>
          </cell>
          <cell r="L7187">
            <v>9</v>
          </cell>
          <cell r="M7187">
            <v>6</v>
          </cell>
          <cell r="N7187">
            <v>6</v>
          </cell>
          <cell r="O7187">
            <v>6</v>
          </cell>
          <cell r="Q7187">
            <v>13142.544999999998</v>
          </cell>
          <cell r="R7187">
            <v>11428.3</v>
          </cell>
          <cell r="S7187">
            <v>10647.75</v>
          </cell>
          <cell r="T7187">
            <v>495</v>
          </cell>
        </row>
        <row r="7188">
          <cell r="C7188" t="str">
            <v>город Пермь</v>
          </cell>
          <cell r="D7188" t="str">
            <v>г. Пермь, ул. Пермская, д. 161</v>
          </cell>
          <cell r="E7188" t="b">
            <v>1</v>
          </cell>
          <cell r="F7188">
            <v>2004</v>
          </cell>
          <cell r="H7188" t="str">
            <v>Панель</v>
          </cell>
          <cell r="L7188">
            <v>9</v>
          </cell>
          <cell r="M7188">
            <v>5</v>
          </cell>
          <cell r="N7188">
            <v>5</v>
          </cell>
          <cell r="O7188">
            <v>5</v>
          </cell>
          <cell r="Q7188">
            <v>15793</v>
          </cell>
          <cell r="R7188">
            <v>15793</v>
          </cell>
          <cell r="S7188">
            <v>14030</v>
          </cell>
          <cell r="T7188">
            <v>304</v>
          </cell>
        </row>
        <row r="7189">
          <cell r="C7189" t="str">
            <v>город Пермь</v>
          </cell>
          <cell r="D7189" t="str">
            <v>г. Пермь, ул. Пермская, д. 200</v>
          </cell>
          <cell r="E7189" t="b">
            <v>1</v>
          </cell>
          <cell r="F7189">
            <v>2007</v>
          </cell>
          <cell r="H7189" t="str">
            <v>Пенобетон</v>
          </cell>
          <cell r="L7189">
            <v>9</v>
          </cell>
          <cell r="M7189">
            <v>4</v>
          </cell>
          <cell r="N7189">
            <v>4</v>
          </cell>
          <cell r="O7189">
            <v>4</v>
          </cell>
          <cell r="Q7189">
            <v>12884.6</v>
          </cell>
          <cell r="R7189">
            <v>9319</v>
          </cell>
          <cell r="S7189">
            <v>7654</v>
          </cell>
          <cell r="T7189">
            <v>104</v>
          </cell>
        </row>
        <row r="7190">
          <cell r="C7190" t="str">
            <v>город Пермь</v>
          </cell>
          <cell r="D7190" t="str">
            <v>г. Пермь, ул. Пермская, д. 224</v>
          </cell>
          <cell r="E7190" t="b">
            <v>1</v>
          </cell>
          <cell r="F7190">
            <v>1983</v>
          </cell>
          <cell r="H7190" t="str">
            <v>панель</v>
          </cell>
          <cell r="I7190" t="str">
            <v>плоская</v>
          </cell>
          <cell r="K7190" t="str">
            <v>имеется</v>
          </cell>
          <cell r="L7190">
            <v>9</v>
          </cell>
          <cell r="M7190">
            <v>2</v>
          </cell>
          <cell r="N7190">
            <v>2</v>
          </cell>
          <cell r="Q7190">
            <v>4463.3999999999996</v>
          </cell>
          <cell r="R7190">
            <v>3876.5</v>
          </cell>
          <cell r="S7190">
            <v>3767.2</v>
          </cell>
          <cell r="T7190">
            <v>155</v>
          </cell>
        </row>
        <row r="7191">
          <cell r="C7191" t="str">
            <v>город Пермь</v>
          </cell>
          <cell r="D7191" t="str">
            <v>г. Пермь, ул. Пермская, д. 230</v>
          </cell>
          <cell r="E7191" t="b">
            <v>1</v>
          </cell>
          <cell r="F7191">
            <v>2002</v>
          </cell>
          <cell r="H7191" t="str">
            <v>кирпич</v>
          </cell>
          <cell r="I7191" t="str">
            <v>Скатная</v>
          </cell>
          <cell r="K7191" t="str">
            <v>не имеется</v>
          </cell>
          <cell r="L7191">
            <v>6</v>
          </cell>
          <cell r="M7191">
            <v>4</v>
          </cell>
          <cell r="N7191">
            <v>1</v>
          </cell>
          <cell r="O7191">
            <v>1</v>
          </cell>
          <cell r="Q7191">
            <v>4293.8</v>
          </cell>
          <cell r="R7191">
            <v>3689.6</v>
          </cell>
          <cell r="S7191">
            <v>3689.6</v>
          </cell>
        </row>
        <row r="7192">
          <cell r="C7192" t="str">
            <v>город Пермь</v>
          </cell>
          <cell r="D7192" t="str">
            <v>г. Пермь, ул. Пермская, д. 232</v>
          </cell>
          <cell r="E7192" t="b">
            <v>1</v>
          </cell>
          <cell r="F7192">
            <v>2002</v>
          </cell>
          <cell r="H7192" t="str">
            <v>кирпич</v>
          </cell>
          <cell r="I7192" t="str">
            <v>Скатная</v>
          </cell>
          <cell r="K7192" t="str">
            <v>не имеется</v>
          </cell>
          <cell r="L7192">
            <v>8</v>
          </cell>
          <cell r="M7192">
            <v>2</v>
          </cell>
          <cell r="N7192">
            <v>2</v>
          </cell>
          <cell r="O7192">
            <v>2</v>
          </cell>
          <cell r="Q7192">
            <v>4621.2</v>
          </cell>
          <cell r="R7192">
            <v>200</v>
          </cell>
          <cell r="S7192">
            <v>3222</v>
          </cell>
        </row>
        <row r="7193">
          <cell r="C7193" t="str">
            <v>город Пермь</v>
          </cell>
          <cell r="D7193" t="str">
            <v>г. Пермь, ул. Пермская, д. 126А</v>
          </cell>
          <cell r="E7193" t="b">
            <v>1</v>
          </cell>
          <cell r="F7193">
            <v>1997</v>
          </cell>
          <cell r="H7193" t="str">
            <v>панель</v>
          </cell>
          <cell r="L7193">
            <v>10</v>
          </cell>
          <cell r="M7193">
            <v>2</v>
          </cell>
          <cell r="N7193">
            <v>2</v>
          </cell>
          <cell r="O7193">
            <v>2</v>
          </cell>
          <cell r="Q7193">
            <v>3049.5</v>
          </cell>
          <cell r="R7193">
            <v>1514</v>
          </cell>
          <cell r="S7193">
            <v>1514</v>
          </cell>
        </row>
        <row r="7194">
          <cell r="C7194" t="str">
            <v>город Пермь</v>
          </cell>
          <cell r="D7194" t="str">
            <v>г. Пермь, ул. Пермская, д. 128А</v>
          </cell>
          <cell r="E7194" t="b">
            <v>0</v>
          </cell>
          <cell r="F7194">
            <v>1997</v>
          </cell>
          <cell r="H7194" t="str">
            <v>Кирпич</v>
          </cell>
          <cell r="L7194">
            <v>10</v>
          </cell>
          <cell r="M7194">
            <v>1</v>
          </cell>
          <cell r="N7194">
            <v>1</v>
          </cell>
          <cell r="O7194">
            <v>1</v>
          </cell>
          <cell r="Q7194">
            <v>2415.6999999999998</v>
          </cell>
          <cell r="R7194">
            <v>2544.1</v>
          </cell>
          <cell r="S7194">
            <v>2104.1</v>
          </cell>
          <cell r="T7194">
            <v>280</v>
          </cell>
        </row>
        <row r="7195">
          <cell r="C7195" t="str">
            <v>город Пермь</v>
          </cell>
          <cell r="D7195" t="str">
            <v>г. Пермь, ул. Пермская, д. 63/1</v>
          </cell>
          <cell r="E7195" t="b">
            <v>1</v>
          </cell>
          <cell r="F7195">
            <v>2005</v>
          </cell>
          <cell r="I7195" t="str">
            <v>плоская</v>
          </cell>
          <cell r="K7195" t="str">
            <v>имеется</v>
          </cell>
          <cell r="L7195">
            <v>7</v>
          </cell>
          <cell r="M7195">
            <v>2</v>
          </cell>
          <cell r="N7195">
            <v>1</v>
          </cell>
          <cell r="O7195">
            <v>1</v>
          </cell>
          <cell r="Q7195">
            <v>4014.8</v>
          </cell>
          <cell r="R7195">
            <v>2678.2</v>
          </cell>
          <cell r="S7195">
            <v>2118.4</v>
          </cell>
          <cell r="T7195">
            <v>44</v>
          </cell>
        </row>
        <row r="7196">
          <cell r="C7196" t="str">
            <v>город Пермь</v>
          </cell>
          <cell r="D7196" t="str">
            <v>г. Пермь, ул. Петрозаводская, д. 8</v>
          </cell>
          <cell r="E7196" t="b">
            <v>1</v>
          </cell>
          <cell r="F7196">
            <v>1979</v>
          </cell>
          <cell r="H7196" t="str">
            <v>панель</v>
          </cell>
          <cell r="I7196" t="str">
            <v>плоская</v>
          </cell>
          <cell r="K7196" t="str">
            <v>имеется</v>
          </cell>
          <cell r="L7196">
            <v>5</v>
          </cell>
          <cell r="M7196">
            <v>6</v>
          </cell>
          <cell r="Q7196">
            <v>3895.7</v>
          </cell>
          <cell r="R7196">
            <v>2625.4</v>
          </cell>
          <cell r="S7196">
            <v>2435.1999999999998</v>
          </cell>
          <cell r="T7196">
            <v>214</v>
          </cell>
        </row>
        <row r="7197">
          <cell r="C7197" t="str">
            <v>город Пермь</v>
          </cell>
          <cell r="D7197" t="str">
            <v>г. Пермь, ул. Петрозаводская, д. 10</v>
          </cell>
          <cell r="E7197" t="b">
            <v>1</v>
          </cell>
          <cell r="F7197">
            <v>1978</v>
          </cell>
          <cell r="H7197" t="str">
            <v>панель</v>
          </cell>
          <cell r="I7197" t="str">
            <v>плоская</v>
          </cell>
          <cell r="L7197">
            <v>5</v>
          </cell>
          <cell r="M7197">
            <v>6</v>
          </cell>
          <cell r="Q7197">
            <v>6516.6</v>
          </cell>
          <cell r="R7197">
            <v>6516.6</v>
          </cell>
          <cell r="S7197">
            <v>5875.8</v>
          </cell>
        </row>
        <row r="7198">
          <cell r="C7198" t="str">
            <v>город Пермь</v>
          </cell>
          <cell r="D7198" t="str">
            <v>г. Пермь, ул. Петропавловская, д. 12</v>
          </cell>
          <cell r="E7198" t="b">
            <v>1</v>
          </cell>
          <cell r="F7198">
            <v>1999</v>
          </cell>
          <cell r="H7198" t="str">
            <v>Кирпич</v>
          </cell>
          <cell r="I7198" t="str">
            <v>скатная</v>
          </cell>
          <cell r="K7198" t="str">
            <v>не имеется</v>
          </cell>
          <cell r="L7198">
            <v>9</v>
          </cell>
          <cell r="M7198">
            <v>4</v>
          </cell>
          <cell r="N7198">
            <v>4</v>
          </cell>
          <cell r="Q7198">
            <v>6427.6</v>
          </cell>
          <cell r="R7198">
            <v>6427.6</v>
          </cell>
          <cell r="S7198">
            <v>6427.6</v>
          </cell>
          <cell r="T7198">
            <v>134</v>
          </cell>
        </row>
        <row r="7199">
          <cell r="C7199" t="str">
            <v>город Пермь</v>
          </cell>
          <cell r="D7199" t="str">
            <v>г. Пермь, ул. Петропавловская, д. 13</v>
          </cell>
          <cell r="E7199" t="b">
            <v>1</v>
          </cell>
          <cell r="F7199">
            <v>1992</v>
          </cell>
          <cell r="H7199" t="str">
            <v>кирпич</v>
          </cell>
          <cell r="I7199" t="str">
            <v>Плоская</v>
          </cell>
          <cell r="K7199" t="str">
            <v>Имеется</v>
          </cell>
          <cell r="L7199">
            <v>6</v>
          </cell>
          <cell r="M7199">
            <v>3</v>
          </cell>
          <cell r="Q7199">
            <v>3287.8</v>
          </cell>
          <cell r="R7199">
            <v>2797.4</v>
          </cell>
          <cell r="S7199">
            <v>2797.4</v>
          </cell>
        </row>
        <row r="7200">
          <cell r="C7200" t="str">
            <v>город Пермь</v>
          </cell>
          <cell r="D7200" t="str">
            <v>г. Пермь, ул. Петропавловская, д. 17</v>
          </cell>
          <cell r="E7200" t="b">
            <v>1</v>
          </cell>
          <cell r="F7200">
            <v>1961</v>
          </cell>
          <cell r="I7200" t="str">
            <v>скатная</v>
          </cell>
          <cell r="K7200" t="str">
            <v>имеется</v>
          </cell>
          <cell r="L7200">
            <v>5</v>
          </cell>
          <cell r="M7200">
            <v>2</v>
          </cell>
          <cell r="Q7200">
            <v>3201.2</v>
          </cell>
          <cell r="R7200">
            <v>317</v>
          </cell>
          <cell r="S7200">
            <v>2518.6999999999998</v>
          </cell>
          <cell r="T7200">
            <v>51</v>
          </cell>
        </row>
        <row r="7201">
          <cell r="C7201" t="str">
            <v>город Пермь</v>
          </cell>
          <cell r="D7201" t="str">
            <v>г. Пермь, ул. Петропавловская, д. 19</v>
          </cell>
          <cell r="E7201" t="b">
            <v>1</v>
          </cell>
          <cell r="F7201">
            <v>2000</v>
          </cell>
          <cell r="I7201" t="str">
            <v>плоская</v>
          </cell>
          <cell r="K7201" t="str">
            <v>имеется</v>
          </cell>
          <cell r="L7201">
            <v>9</v>
          </cell>
          <cell r="M7201">
            <v>1</v>
          </cell>
          <cell r="N7201">
            <v>1</v>
          </cell>
          <cell r="Q7201">
            <v>4500</v>
          </cell>
          <cell r="R7201">
            <v>775.8</v>
          </cell>
          <cell r="S7201">
            <v>4663.8</v>
          </cell>
          <cell r="T7201">
            <v>59</v>
          </cell>
        </row>
        <row r="7202">
          <cell r="C7202" t="str">
            <v>город Пермь</v>
          </cell>
          <cell r="D7202" t="str">
            <v>г. Пермь, ул. Петропавловская, д. 29</v>
          </cell>
          <cell r="E7202" t="b">
            <v>1</v>
          </cell>
          <cell r="F7202">
            <v>2009</v>
          </cell>
          <cell r="I7202" t="str">
            <v>плоская</v>
          </cell>
          <cell r="K7202" t="str">
            <v>имеется</v>
          </cell>
          <cell r="L7202">
            <v>9</v>
          </cell>
          <cell r="M7202">
            <v>3</v>
          </cell>
          <cell r="N7202">
            <v>3</v>
          </cell>
          <cell r="Q7202">
            <v>11952.6</v>
          </cell>
          <cell r="R7202">
            <v>4617.8999999999996</v>
          </cell>
          <cell r="S7202">
            <v>5850.9</v>
          </cell>
          <cell r="T7202">
            <v>45</v>
          </cell>
        </row>
        <row r="7203">
          <cell r="C7203" t="str">
            <v>город Пермь</v>
          </cell>
          <cell r="D7203" t="str">
            <v>г. Пермь, ул. Петропавловская, д. 37</v>
          </cell>
          <cell r="E7203" t="b">
            <v>1</v>
          </cell>
          <cell r="F7203">
            <v>1967</v>
          </cell>
          <cell r="H7203" t="str">
            <v>Кирпич</v>
          </cell>
          <cell r="L7203">
            <v>5</v>
          </cell>
          <cell r="M7203">
            <v>2</v>
          </cell>
          <cell r="Q7203">
            <v>3414.1</v>
          </cell>
          <cell r="R7203">
            <v>1375.5</v>
          </cell>
          <cell r="S7203">
            <v>1375.5</v>
          </cell>
          <cell r="T7203">
            <v>101</v>
          </cell>
        </row>
        <row r="7204">
          <cell r="C7204" t="str">
            <v>город Пермь</v>
          </cell>
          <cell r="D7204" t="str">
            <v>г. Пермь, ул. Петропавловская, д. 40</v>
          </cell>
          <cell r="E7204" t="b">
            <v>1</v>
          </cell>
          <cell r="F7204">
            <v>2005</v>
          </cell>
          <cell r="I7204" t="str">
            <v>плоская</v>
          </cell>
          <cell r="K7204" t="str">
            <v>имеется</v>
          </cell>
          <cell r="L7204">
            <v>8</v>
          </cell>
          <cell r="M7204">
            <v>2</v>
          </cell>
          <cell r="N7204">
            <v>2</v>
          </cell>
          <cell r="Q7204">
            <v>4287.6000000000004</v>
          </cell>
          <cell r="R7204">
            <v>1753.5</v>
          </cell>
          <cell r="S7204">
            <v>6041.1</v>
          </cell>
          <cell r="T7204">
            <v>53</v>
          </cell>
        </row>
        <row r="7205">
          <cell r="C7205" t="str">
            <v>город Пермь</v>
          </cell>
          <cell r="D7205" t="str">
            <v>г. Пермь, ул. Петропавловская, д. 41</v>
          </cell>
          <cell r="E7205" t="b">
            <v>1</v>
          </cell>
          <cell r="F7205">
            <v>2007</v>
          </cell>
          <cell r="I7205" t="str">
            <v>скатная</v>
          </cell>
          <cell r="K7205" t="str">
            <v>имеется</v>
          </cell>
          <cell r="L7205">
            <v>8</v>
          </cell>
          <cell r="M7205">
            <v>2</v>
          </cell>
          <cell r="N7205">
            <v>2</v>
          </cell>
          <cell r="Q7205">
            <v>4287.6000000000004</v>
          </cell>
          <cell r="R7205">
            <v>1923.7</v>
          </cell>
          <cell r="S7205">
            <v>6201.3</v>
          </cell>
          <cell r="T7205">
            <v>48</v>
          </cell>
        </row>
        <row r="7206">
          <cell r="C7206" t="str">
            <v>город Пермь</v>
          </cell>
          <cell r="D7206" t="str">
            <v>г. Пермь, ул. Петропавловская, д. 46</v>
          </cell>
          <cell r="E7206" t="b">
            <v>1</v>
          </cell>
          <cell r="F7206">
            <v>1961</v>
          </cell>
          <cell r="H7206" t="str">
            <v>Кирпич</v>
          </cell>
          <cell r="L7206">
            <v>5</v>
          </cell>
          <cell r="M7206">
            <v>3</v>
          </cell>
          <cell r="Q7206">
            <v>4009.7</v>
          </cell>
          <cell r="R7206">
            <v>2617.1</v>
          </cell>
          <cell r="S7206">
            <v>2136.8000000000002</v>
          </cell>
          <cell r="T7206">
            <v>83</v>
          </cell>
        </row>
        <row r="7207">
          <cell r="C7207" t="str">
            <v>город Пермь</v>
          </cell>
          <cell r="D7207" t="str">
            <v>г. Пермь, ул. Петропавловская, д. 60</v>
          </cell>
          <cell r="E7207" t="b">
            <v>1</v>
          </cell>
          <cell r="F7207">
            <v>1952</v>
          </cell>
          <cell r="H7207" t="str">
            <v>Шлакоблок</v>
          </cell>
          <cell r="L7207">
            <v>2</v>
          </cell>
          <cell r="M7207">
            <v>1</v>
          </cell>
          <cell r="Q7207">
            <v>767.9</v>
          </cell>
          <cell r="R7207">
            <v>490.2</v>
          </cell>
          <cell r="S7207">
            <v>490.2</v>
          </cell>
          <cell r="T7207">
            <v>71</v>
          </cell>
        </row>
        <row r="7208">
          <cell r="C7208" t="str">
            <v>город Пермь</v>
          </cell>
          <cell r="D7208" t="str">
            <v>г. Пермь, ул. Петропавловская, д. 62</v>
          </cell>
          <cell r="E7208" t="b">
            <v>1</v>
          </cell>
          <cell r="F7208">
            <v>1949</v>
          </cell>
          <cell r="H7208" t="str">
            <v>Кирпич</v>
          </cell>
          <cell r="L7208">
            <v>2</v>
          </cell>
          <cell r="M7208">
            <v>2</v>
          </cell>
          <cell r="Q7208">
            <v>478.2</v>
          </cell>
          <cell r="R7208">
            <v>290.89999999999998</v>
          </cell>
          <cell r="S7208">
            <v>290.89999999999998</v>
          </cell>
          <cell r="T7208">
            <v>21</v>
          </cell>
        </row>
        <row r="7209">
          <cell r="C7209" t="str">
            <v>город Пермь</v>
          </cell>
          <cell r="D7209" t="str">
            <v>г. Пермь, ул. Петропавловская, д. 64</v>
          </cell>
          <cell r="E7209" t="b">
            <v>1</v>
          </cell>
          <cell r="F7209">
            <v>1960</v>
          </cell>
          <cell r="H7209" t="str">
            <v>Кирпич</v>
          </cell>
          <cell r="L7209">
            <v>5</v>
          </cell>
          <cell r="M7209">
            <v>4</v>
          </cell>
          <cell r="Q7209">
            <v>2631.1</v>
          </cell>
          <cell r="R7209">
            <v>2355.4</v>
          </cell>
          <cell r="S7209">
            <v>2355.4</v>
          </cell>
          <cell r="T7209">
            <v>123</v>
          </cell>
        </row>
        <row r="7210">
          <cell r="C7210" t="str">
            <v>город Пермь</v>
          </cell>
          <cell r="D7210" t="str">
            <v>г. Пермь, ул. Петропавловская, д. 66</v>
          </cell>
          <cell r="E7210" t="b">
            <v>1</v>
          </cell>
          <cell r="F7210">
            <v>1958</v>
          </cell>
          <cell r="H7210" t="str">
            <v>Кирпич</v>
          </cell>
          <cell r="L7210">
            <v>4</v>
          </cell>
          <cell r="M7210">
            <v>2</v>
          </cell>
          <cell r="Q7210">
            <v>2220.1</v>
          </cell>
          <cell r="R7210">
            <v>2220.1</v>
          </cell>
          <cell r="S7210">
            <v>2220.1</v>
          </cell>
          <cell r="T7210">
            <v>59</v>
          </cell>
        </row>
        <row r="7211">
          <cell r="C7211" t="str">
            <v>город Пермь</v>
          </cell>
          <cell r="D7211" t="str">
            <v>г. Пермь, ул. Петропавловская, д. 68</v>
          </cell>
          <cell r="E7211" t="b">
            <v>1</v>
          </cell>
          <cell r="F7211">
            <v>1960</v>
          </cell>
          <cell r="H7211" t="str">
            <v>Кирпич</v>
          </cell>
          <cell r="L7211">
            <v>5</v>
          </cell>
          <cell r="M7211">
            <v>4</v>
          </cell>
          <cell r="Q7211">
            <v>3354.6</v>
          </cell>
          <cell r="R7211">
            <v>3223.1</v>
          </cell>
          <cell r="S7211">
            <v>2965.25</v>
          </cell>
          <cell r="T7211">
            <v>129</v>
          </cell>
        </row>
        <row r="7212">
          <cell r="C7212" t="str">
            <v>город Пермь</v>
          </cell>
          <cell r="D7212" t="str">
            <v>г. Пермь, ул. Петропавловская, д. 70</v>
          </cell>
          <cell r="E7212" t="b">
            <v>1</v>
          </cell>
          <cell r="F7212">
            <v>1963</v>
          </cell>
          <cell r="H7212" t="str">
            <v>Кирпич</v>
          </cell>
          <cell r="L7212">
            <v>5</v>
          </cell>
          <cell r="M7212">
            <v>3</v>
          </cell>
          <cell r="Q7212">
            <v>2178.6999999999998</v>
          </cell>
          <cell r="R7212">
            <v>1372.9</v>
          </cell>
          <cell r="S7212">
            <v>1372.9</v>
          </cell>
          <cell r="T7212">
            <v>112</v>
          </cell>
        </row>
        <row r="7213">
          <cell r="C7213" t="str">
            <v>город Пермь</v>
          </cell>
          <cell r="D7213" t="str">
            <v>г. Пермь, ул. Петропавловская, д. 72</v>
          </cell>
          <cell r="E7213" t="b">
            <v>1</v>
          </cell>
          <cell r="F7213">
            <v>1969</v>
          </cell>
          <cell r="H7213" t="str">
            <v>Кирпич</v>
          </cell>
          <cell r="L7213">
            <v>5</v>
          </cell>
          <cell r="M7213">
            <v>3</v>
          </cell>
          <cell r="Q7213">
            <v>2527.8000000000002</v>
          </cell>
          <cell r="R7213">
            <v>2285.1999999999998</v>
          </cell>
          <cell r="S7213">
            <v>2285.1999999999998</v>
          </cell>
          <cell r="T7213">
            <v>109</v>
          </cell>
        </row>
        <row r="7214">
          <cell r="C7214" t="str">
            <v>город Пермь</v>
          </cell>
          <cell r="D7214" t="str">
            <v>г. Пермь, ул. Петропавловская, д. 76</v>
          </cell>
          <cell r="E7214" t="b">
            <v>1</v>
          </cell>
          <cell r="F7214">
            <v>1964</v>
          </cell>
          <cell r="H7214" t="str">
            <v>Кирпич</v>
          </cell>
          <cell r="L7214">
            <v>5</v>
          </cell>
          <cell r="M7214">
            <v>4</v>
          </cell>
          <cell r="Q7214">
            <v>2587.9</v>
          </cell>
          <cell r="R7214">
            <v>2587.9</v>
          </cell>
          <cell r="S7214">
            <v>2587.9</v>
          </cell>
          <cell r="T7214">
            <v>128</v>
          </cell>
        </row>
        <row r="7215">
          <cell r="C7215" t="str">
            <v>город Пермь</v>
          </cell>
          <cell r="D7215" t="str">
            <v>г. Пермь, ул. Петропавловская, д. 77</v>
          </cell>
          <cell r="E7215" t="b">
            <v>1</v>
          </cell>
          <cell r="F7215">
            <v>1973</v>
          </cell>
          <cell r="H7215" t="str">
            <v>Панели</v>
          </cell>
          <cell r="L7215">
            <v>12</v>
          </cell>
          <cell r="M7215">
            <v>1</v>
          </cell>
          <cell r="N7215">
            <v>1</v>
          </cell>
          <cell r="O7215">
            <v>1</v>
          </cell>
          <cell r="Q7215">
            <v>4611.6000000000004</v>
          </cell>
          <cell r="R7215">
            <v>3588.2</v>
          </cell>
          <cell r="S7215">
            <v>3588.2</v>
          </cell>
          <cell r="T7215">
            <v>137</v>
          </cell>
        </row>
        <row r="7216">
          <cell r="C7216" t="str">
            <v>город Пермь</v>
          </cell>
          <cell r="D7216" t="str">
            <v>г. Пермь, ул. Петропавловская, д. 78</v>
          </cell>
          <cell r="E7216" t="b">
            <v>1</v>
          </cell>
          <cell r="F7216">
            <v>1964</v>
          </cell>
          <cell r="H7216" t="str">
            <v>Кирпич</v>
          </cell>
          <cell r="L7216">
            <v>5</v>
          </cell>
          <cell r="M7216">
            <v>2</v>
          </cell>
          <cell r="Q7216">
            <v>2099.3000000000002</v>
          </cell>
          <cell r="R7216">
            <v>1503.1000000000001</v>
          </cell>
          <cell r="S7216">
            <v>1503.1</v>
          </cell>
          <cell r="T7216">
            <v>76</v>
          </cell>
        </row>
        <row r="7217">
          <cell r="C7217" t="str">
            <v>город Пермь</v>
          </cell>
          <cell r="D7217" t="str">
            <v>г. Пермь, ул. Петропавловская, д. 79</v>
          </cell>
          <cell r="E7217" t="b">
            <v>1</v>
          </cell>
          <cell r="F7217">
            <v>1971</v>
          </cell>
          <cell r="H7217" t="str">
            <v>Панель</v>
          </cell>
          <cell r="L7217">
            <v>9</v>
          </cell>
          <cell r="M7217">
            <v>6</v>
          </cell>
          <cell r="N7217">
            <v>6</v>
          </cell>
          <cell r="O7217">
            <v>6</v>
          </cell>
          <cell r="Q7217">
            <v>11245.9</v>
          </cell>
          <cell r="R7217">
            <v>11200.3</v>
          </cell>
          <cell r="S7217">
            <v>10500.06</v>
          </cell>
          <cell r="T7217">
            <v>481</v>
          </cell>
        </row>
        <row r="7218">
          <cell r="C7218" t="str">
            <v>город Пермь</v>
          </cell>
          <cell r="D7218" t="str">
            <v>г. Пермь, ул. Петропавловская, д. 81</v>
          </cell>
          <cell r="E7218" t="b">
            <v>1</v>
          </cell>
          <cell r="F7218">
            <v>1973</v>
          </cell>
          <cell r="H7218" t="str">
            <v>Панели</v>
          </cell>
          <cell r="L7218">
            <v>12</v>
          </cell>
          <cell r="M7218">
            <v>1</v>
          </cell>
          <cell r="N7218">
            <v>1</v>
          </cell>
          <cell r="O7218">
            <v>1</v>
          </cell>
          <cell r="Q7218">
            <v>3853</v>
          </cell>
          <cell r="R7218">
            <v>3583.4</v>
          </cell>
          <cell r="S7218">
            <v>3583.4</v>
          </cell>
          <cell r="T7218">
            <v>172</v>
          </cell>
        </row>
        <row r="7219">
          <cell r="C7219" t="str">
            <v>город Пермь</v>
          </cell>
          <cell r="D7219" t="str">
            <v>г. Пермь, ул. Петропавловская, д. 82</v>
          </cell>
          <cell r="E7219" t="b">
            <v>1</v>
          </cell>
          <cell r="F7219">
            <v>1965</v>
          </cell>
          <cell r="H7219" t="str">
            <v>Кирпич</v>
          </cell>
          <cell r="L7219">
            <v>5</v>
          </cell>
          <cell r="M7219">
            <v>2</v>
          </cell>
          <cell r="Q7219">
            <v>1618.6</v>
          </cell>
          <cell r="R7219">
            <v>1618.6</v>
          </cell>
          <cell r="S7219">
            <v>1618.6</v>
          </cell>
          <cell r="T7219">
            <v>59</v>
          </cell>
        </row>
        <row r="7220">
          <cell r="C7220" t="str">
            <v>город Пермь</v>
          </cell>
          <cell r="D7220" t="str">
            <v>г. Пермь, ул. Петропавловская, д. 83</v>
          </cell>
          <cell r="E7220" t="b">
            <v>1</v>
          </cell>
          <cell r="F7220">
            <v>1973</v>
          </cell>
          <cell r="H7220" t="str">
            <v>Панель</v>
          </cell>
          <cell r="L7220">
            <v>9</v>
          </cell>
          <cell r="M7220">
            <v>6</v>
          </cell>
          <cell r="N7220">
            <v>6</v>
          </cell>
          <cell r="O7220">
            <v>6</v>
          </cell>
          <cell r="Q7220">
            <v>11756.7</v>
          </cell>
          <cell r="R7220">
            <v>11254.49</v>
          </cell>
          <cell r="S7220">
            <v>11224.19</v>
          </cell>
          <cell r="T7220">
            <v>498</v>
          </cell>
        </row>
        <row r="7221">
          <cell r="C7221" t="str">
            <v>город Пермь</v>
          </cell>
          <cell r="D7221" t="str">
            <v>г. Пермь, ул. Петропавловская, д. 84</v>
          </cell>
          <cell r="E7221" t="b">
            <v>1</v>
          </cell>
          <cell r="F7221">
            <v>1965</v>
          </cell>
          <cell r="H7221" t="str">
            <v>Кирпич</v>
          </cell>
          <cell r="L7221">
            <v>5</v>
          </cell>
          <cell r="M7221">
            <v>2</v>
          </cell>
          <cell r="Q7221">
            <v>1617.6</v>
          </cell>
          <cell r="R7221">
            <v>1617.6</v>
          </cell>
          <cell r="S7221">
            <v>1617.6</v>
          </cell>
          <cell r="T7221">
            <v>63</v>
          </cell>
        </row>
        <row r="7222">
          <cell r="C7222" t="str">
            <v>город Пермь</v>
          </cell>
          <cell r="D7222" t="str">
            <v>г. Пермь, ул. Петропавловская, д. 85</v>
          </cell>
          <cell r="E7222" t="b">
            <v>1</v>
          </cell>
          <cell r="F7222">
            <v>1972</v>
          </cell>
          <cell r="H7222" t="str">
            <v>Кирпич</v>
          </cell>
          <cell r="L7222">
            <v>12</v>
          </cell>
          <cell r="M7222">
            <v>1</v>
          </cell>
          <cell r="N7222">
            <v>1</v>
          </cell>
          <cell r="O7222">
            <v>1</v>
          </cell>
          <cell r="Q7222">
            <v>4500.8</v>
          </cell>
          <cell r="R7222">
            <v>3618.2</v>
          </cell>
          <cell r="S7222">
            <v>3618.2</v>
          </cell>
          <cell r="T7222">
            <v>144</v>
          </cell>
        </row>
        <row r="7223">
          <cell r="C7223" t="str">
            <v>город Пермь</v>
          </cell>
          <cell r="D7223" t="str">
            <v>г. Пермь, ул. Петропавловская, д. 86</v>
          </cell>
          <cell r="E7223" t="b">
            <v>1</v>
          </cell>
          <cell r="F7223">
            <v>1961</v>
          </cell>
          <cell r="H7223" t="str">
            <v>Кирпич</v>
          </cell>
          <cell r="L7223">
            <v>5</v>
          </cell>
          <cell r="M7223">
            <v>2</v>
          </cell>
          <cell r="Q7223">
            <v>1351.9</v>
          </cell>
          <cell r="R7223">
            <v>1118.2</v>
          </cell>
          <cell r="S7223">
            <v>1118.2</v>
          </cell>
          <cell r="T7223">
            <v>76</v>
          </cell>
        </row>
        <row r="7224">
          <cell r="C7224" t="str">
            <v>город Пермь</v>
          </cell>
          <cell r="D7224" t="str">
            <v>г. Пермь, ул. Петропавловская, д. 87</v>
          </cell>
          <cell r="E7224" t="b">
            <v>1</v>
          </cell>
          <cell r="F7224">
            <v>1970</v>
          </cell>
          <cell r="H7224" t="str">
            <v>Панель</v>
          </cell>
          <cell r="L7224">
            <v>9</v>
          </cell>
          <cell r="M7224">
            <v>6</v>
          </cell>
          <cell r="N7224">
            <v>6</v>
          </cell>
          <cell r="O7224">
            <v>6</v>
          </cell>
          <cell r="Q7224">
            <v>11269.3</v>
          </cell>
          <cell r="R7224">
            <v>11235.2</v>
          </cell>
          <cell r="S7224">
            <v>11235.2</v>
          </cell>
          <cell r="T7224">
            <v>507</v>
          </cell>
        </row>
        <row r="7225">
          <cell r="C7225" t="str">
            <v>город Пермь</v>
          </cell>
          <cell r="D7225" t="str">
            <v>г. Пермь, ул. Петропавловская, д. 88</v>
          </cell>
          <cell r="E7225" t="b">
            <v>1</v>
          </cell>
          <cell r="F7225">
            <v>1959</v>
          </cell>
          <cell r="H7225" t="str">
            <v>Кирпич</v>
          </cell>
          <cell r="L7225">
            <v>5</v>
          </cell>
          <cell r="M7225">
            <v>4</v>
          </cell>
          <cell r="Q7225">
            <v>4048.8</v>
          </cell>
          <cell r="R7225">
            <v>3290.57</v>
          </cell>
          <cell r="S7225">
            <v>3290.57</v>
          </cell>
          <cell r="T7225">
            <v>137</v>
          </cell>
        </row>
        <row r="7226">
          <cell r="C7226" t="str">
            <v>город Пермь</v>
          </cell>
          <cell r="D7226" t="str">
            <v>г. Пермь, ул. Петропавловская, д. 89</v>
          </cell>
          <cell r="E7226" t="b">
            <v>1</v>
          </cell>
          <cell r="F7226">
            <v>1971</v>
          </cell>
          <cell r="H7226" t="str">
            <v>Панель</v>
          </cell>
          <cell r="L7226">
            <v>12</v>
          </cell>
          <cell r="M7226">
            <v>1</v>
          </cell>
          <cell r="N7226">
            <v>1</v>
          </cell>
          <cell r="O7226">
            <v>1</v>
          </cell>
          <cell r="Q7226">
            <v>4507</v>
          </cell>
          <cell r="R7226">
            <v>4506.6000000000004</v>
          </cell>
          <cell r="S7226">
            <v>3581</v>
          </cell>
          <cell r="T7226">
            <v>158</v>
          </cell>
        </row>
        <row r="7227">
          <cell r="C7227" t="str">
            <v>город Пермь</v>
          </cell>
          <cell r="D7227" t="str">
            <v>г. Пермь, ул. Петропавловская, д. 91</v>
          </cell>
          <cell r="E7227" t="b">
            <v>1</v>
          </cell>
          <cell r="F7227">
            <v>1971</v>
          </cell>
          <cell r="H7227" t="str">
            <v>Панель</v>
          </cell>
          <cell r="L7227">
            <v>9</v>
          </cell>
          <cell r="M7227">
            <v>6</v>
          </cell>
          <cell r="N7227">
            <v>6</v>
          </cell>
          <cell r="O7227">
            <v>6</v>
          </cell>
          <cell r="Q7227">
            <v>12843.4</v>
          </cell>
          <cell r="R7227">
            <v>11235.2</v>
          </cell>
          <cell r="S7227">
            <v>10877.6</v>
          </cell>
          <cell r="T7227">
            <v>502</v>
          </cell>
        </row>
        <row r="7228">
          <cell r="C7228" t="str">
            <v>город Пермь</v>
          </cell>
          <cell r="D7228" t="str">
            <v>г. Пермь, ул. Петропавловская, д. 93</v>
          </cell>
          <cell r="E7228" t="b">
            <v>1</v>
          </cell>
          <cell r="F7228">
            <v>1972</v>
          </cell>
          <cell r="H7228" t="str">
            <v>Кирпич</v>
          </cell>
          <cell r="L7228">
            <v>12</v>
          </cell>
          <cell r="M7228">
            <v>1</v>
          </cell>
          <cell r="N7228">
            <v>1</v>
          </cell>
          <cell r="O7228">
            <v>1</v>
          </cell>
          <cell r="Q7228">
            <v>5099.2</v>
          </cell>
          <cell r="R7228">
            <v>3802.4</v>
          </cell>
          <cell r="S7228">
            <v>3802.4</v>
          </cell>
          <cell r="T7228">
            <v>129</v>
          </cell>
        </row>
        <row r="7229">
          <cell r="C7229" t="str">
            <v>город Пермь</v>
          </cell>
          <cell r="D7229" t="str">
            <v>г. Пермь, ул. Петропавловская, д. 97</v>
          </cell>
          <cell r="E7229" t="b">
            <v>1</v>
          </cell>
          <cell r="F7229">
            <v>1964</v>
          </cell>
          <cell r="H7229" t="str">
            <v>кирпич</v>
          </cell>
          <cell r="I7229" t="str">
            <v>скатная</v>
          </cell>
          <cell r="K7229" t="str">
            <v>имеется</v>
          </cell>
          <cell r="L7229">
            <v>5</v>
          </cell>
          <cell r="M7229">
            <v>4</v>
          </cell>
          <cell r="Q7229">
            <v>4157.8999999999996</v>
          </cell>
          <cell r="R7229">
            <v>3773.9</v>
          </cell>
          <cell r="S7229">
            <v>3198.9</v>
          </cell>
          <cell r="T7229">
            <v>147</v>
          </cell>
        </row>
        <row r="7230">
          <cell r="C7230" t="str">
            <v>город Пермь</v>
          </cell>
          <cell r="D7230" t="str">
            <v>г. Пермь, ул. Петропавловская, д. 99</v>
          </cell>
          <cell r="E7230" t="b">
            <v>1</v>
          </cell>
          <cell r="F7230">
            <v>1976</v>
          </cell>
          <cell r="H7230" t="str">
            <v>кирпич</v>
          </cell>
          <cell r="I7230" t="str">
            <v>плоская</v>
          </cell>
          <cell r="K7230" t="str">
            <v>имеется</v>
          </cell>
          <cell r="L7230">
            <v>5</v>
          </cell>
          <cell r="M7230">
            <v>7</v>
          </cell>
          <cell r="Q7230">
            <v>5725.7</v>
          </cell>
          <cell r="R7230">
            <v>5725.7</v>
          </cell>
          <cell r="S7230">
            <v>4881.3999999999996</v>
          </cell>
          <cell r="T7230">
            <v>216</v>
          </cell>
        </row>
        <row r="7231">
          <cell r="C7231" t="str">
            <v>город Пермь</v>
          </cell>
          <cell r="D7231" t="str">
            <v>г. Пермь, ул. Петропавловская, д. 101</v>
          </cell>
          <cell r="E7231" t="b">
            <v>1</v>
          </cell>
          <cell r="F7231">
            <v>2005</v>
          </cell>
          <cell r="H7231" t="str">
            <v>Кирпич</v>
          </cell>
          <cell r="L7231">
            <v>16</v>
          </cell>
          <cell r="M7231">
            <v>1</v>
          </cell>
          <cell r="N7231">
            <v>2</v>
          </cell>
          <cell r="O7231">
            <v>1</v>
          </cell>
          <cell r="P7231">
            <v>1</v>
          </cell>
          <cell r="Q7231">
            <v>6796.7</v>
          </cell>
          <cell r="R7231">
            <v>6466.4</v>
          </cell>
          <cell r="S7231">
            <v>6466.4</v>
          </cell>
          <cell r="T7231">
            <v>172</v>
          </cell>
        </row>
        <row r="7232">
          <cell r="C7232" t="str">
            <v>город Пермь</v>
          </cell>
          <cell r="D7232" t="str">
            <v>г. Пермь, ул. Петропавловская, д. 103</v>
          </cell>
          <cell r="E7232" t="b">
            <v>1</v>
          </cell>
          <cell r="F7232">
            <v>1976</v>
          </cell>
          <cell r="H7232" t="str">
            <v>Кирпич</v>
          </cell>
          <cell r="L7232">
            <v>5</v>
          </cell>
          <cell r="M7232">
            <v>6</v>
          </cell>
          <cell r="Q7232">
            <v>4591</v>
          </cell>
          <cell r="R7232">
            <v>3967.8999999999996</v>
          </cell>
          <cell r="S7232">
            <v>3967.9</v>
          </cell>
          <cell r="T7232">
            <v>212</v>
          </cell>
        </row>
        <row r="7233">
          <cell r="C7233" t="str">
            <v>город Пермь</v>
          </cell>
          <cell r="D7233" t="str">
            <v>г. Пермь, ул. Петропавловская, д. 105</v>
          </cell>
          <cell r="E7233" t="b">
            <v>1</v>
          </cell>
          <cell r="F7233">
            <v>1997</v>
          </cell>
          <cell r="I7233" t="str">
            <v>плоская</v>
          </cell>
          <cell r="J7233" t="str">
            <v>ГАЗ</v>
          </cell>
          <cell r="K7233" t="str">
            <v>имеется</v>
          </cell>
          <cell r="L7233">
            <v>16</v>
          </cell>
          <cell r="M7233">
            <v>1</v>
          </cell>
          <cell r="N7233">
            <v>2</v>
          </cell>
          <cell r="O7233">
            <v>1</v>
          </cell>
          <cell r="P7233">
            <v>1</v>
          </cell>
          <cell r="Q7233">
            <v>6335.4</v>
          </cell>
          <cell r="R7233">
            <v>5326.6</v>
          </cell>
          <cell r="S7233">
            <v>5326.6</v>
          </cell>
          <cell r="T7233">
            <v>104</v>
          </cell>
        </row>
        <row r="7234">
          <cell r="C7234" t="str">
            <v>город Пермь</v>
          </cell>
          <cell r="D7234" t="str">
            <v>г. Пермь, ул. Петропавловская, д. 109</v>
          </cell>
          <cell r="E7234" t="b">
            <v>1</v>
          </cell>
          <cell r="F7234">
            <v>1937</v>
          </cell>
          <cell r="H7234" t="str">
            <v>Брус</v>
          </cell>
          <cell r="L7234">
            <v>2</v>
          </cell>
          <cell r="M7234">
            <v>2</v>
          </cell>
          <cell r="Q7234">
            <v>586.4</v>
          </cell>
          <cell r="R7234">
            <v>335.3</v>
          </cell>
          <cell r="S7234">
            <v>335.3</v>
          </cell>
          <cell r="T7234">
            <v>35</v>
          </cell>
        </row>
        <row r="7235">
          <cell r="C7235" t="str">
            <v>город Пермь</v>
          </cell>
          <cell r="D7235" t="str">
            <v>г. Пермь, ул. Петропавловская, д. 111</v>
          </cell>
          <cell r="E7235" t="b">
            <v>1</v>
          </cell>
          <cell r="F7235">
            <v>1972</v>
          </cell>
          <cell r="H7235" t="str">
            <v>Кирпич</v>
          </cell>
          <cell r="L7235">
            <v>5</v>
          </cell>
          <cell r="M7235">
            <v>6</v>
          </cell>
          <cell r="Q7235">
            <v>6256.4</v>
          </cell>
          <cell r="R7235">
            <v>4485.5</v>
          </cell>
          <cell r="S7235">
            <v>4485.5</v>
          </cell>
          <cell r="T7235">
            <v>213</v>
          </cell>
        </row>
        <row r="7236">
          <cell r="C7236" t="str">
            <v>город Пермь</v>
          </cell>
          <cell r="D7236" t="str">
            <v>г. Пермь, ул. Петропавловская, д. 119</v>
          </cell>
          <cell r="E7236" t="b">
            <v>1</v>
          </cell>
          <cell r="F7236" t="str">
            <v>2001-2002</v>
          </cell>
          <cell r="H7236" t="str">
            <v>Панель</v>
          </cell>
          <cell r="L7236">
            <v>10</v>
          </cell>
          <cell r="M7236">
            <v>6</v>
          </cell>
          <cell r="N7236">
            <v>6</v>
          </cell>
          <cell r="O7236">
            <v>6</v>
          </cell>
          <cell r="Q7236">
            <v>20865.099999999999</v>
          </cell>
          <cell r="R7236">
            <v>17394.41</v>
          </cell>
          <cell r="S7236">
            <v>17394.41</v>
          </cell>
          <cell r="T7236">
            <v>795</v>
          </cell>
        </row>
        <row r="7237">
          <cell r="C7237" t="str">
            <v>город Пермь</v>
          </cell>
          <cell r="D7237" t="str">
            <v>г. Пермь, ул. Петропавловская, д. 123</v>
          </cell>
          <cell r="E7237" t="b">
            <v>1</v>
          </cell>
          <cell r="F7237">
            <v>2015</v>
          </cell>
          <cell r="L7237">
            <v>10</v>
          </cell>
          <cell r="M7237">
            <v>6</v>
          </cell>
          <cell r="N7237">
            <v>6</v>
          </cell>
          <cell r="O7237">
            <v>6</v>
          </cell>
          <cell r="Q7237">
            <v>21020.9</v>
          </cell>
          <cell r="R7237">
            <v>16476.2</v>
          </cell>
          <cell r="S7237">
            <v>15490.7</v>
          </cell>
        </row>
        <row r="7238">
          <cell r="C7238" t="str">
            <v>город Пермь</v>
          </cell>
          <cell r="D7238" t="str">
            <v>г. Пермь, ул. Петропавловская, д. 119А</v>
          </cell>
          <cell r="E7238" t="b">
            <v>1</v>
          </cell>
          <cell r="F7238">
            <v>1996</v>
          </cell>
          <cell r="I7238" t="str">
            <v>плоская</v>
          </cell>
          <cell r="J7238" t="str">
            <v>ГАЗ</v>
          </cell>
          <cell r="K7238" t="str">
            <v>имеется</v>
          </cell>
          <cell r="L7238">
            <v>16</v>
          </cell>
          <cell r="M7238">
            <v>1</v>
          </cell>
          <cell r="N7238">
            <v>2</v>
          </cell>
          <cell r="O7238">
            <v>1</v>
          </cell>
          <cell r="P7238">
            <v>1</v>
          </cell>
          <cell r="Q7238">
            <v>5055</v>
          </cell>
          <cell r="R7238">
            <v>105.9</v>
          </cell>
          <cell r="S7238">
            <v>4949.1000000000004</v>
          </cell>
          <cell r="T7238">
            <v>176</v>
          </cell>
        </row>
        <row r="7239">
          <cell r="C7239" t="str">
            <v>город Пермь</v>
          </cell>
          <cell r="D7239" t="str">
            <v>г. Пермь, ул. Петропавловская, д. 11А</v>
          </cell>
          <cell r="E7239" t="b">
            <v>1</v>
          </cell>
          <cell r="F7239">
            <v>1950</v>
          </cell>
          <cell r="H7239" t="str">
            <v>Кирпич</v>
          </cell>
          <cell r="L7239">
            <v>3</v>
          </cell>
          <cell r="M7239">
            <v>2</v>
          </cell>
          <cell r="Q7239">
            <v>1125.5</v>
          </cell>
          <cell r="R7239">
            <v>594.29999999999995</v>
          </cell>
          <cell r="S7239">
            <v>524.16999999999996</v>
          </cell>
          <cell r="T7239">
            <v>48</v>
          </cell>
        </row>
        <row r="7240">
          <cell r="C7240" t="str">
            <v>город Пермь</v>
          </cell>
          <cell r="D7240" t="str">
            <v>г. Пермь, ул. Петропавловская, д. 13А</v>
          </cell>
          <cell r="E7240" t="b">
            <v>1</v>
          </cell>
          <cell r="F7240">
            <v>2020</v>
          </cell>
          <cell r="H7240" t="str">
            <v>кирпич</v>
          </cell>
          <cell r="I7240" t="str">
            <v>плоская</v>
          </cell>
          <cell r="L7240">
            <v>6</v>
          </cell>
          <cell r="M7240">
            <v>1</v>
          </cell>
          <cell r="N7240">
            <v>2</v>
          </cell>
          <cell r="O7240">
            <v>1</v>
          </cell>
          <cell r="P7240">
            <v>1</v>
          </cell>
          <cell r="Q7240">
            <v>5134.7</v>
          </cell>
          <cell r="R7240">
            <v>5134.7</v>
          </cell>
          <cell r="S7240">
            <v>2973.5</v>
          </cell>
        </row>
        <row r="7241">
          <cell r="C7241" t="str">
            <v>город Пермь</v>
          </cell>
          <cell r="D7241" t="str">
            <v>г. Пермь, ул. Петропавловская, д. 19А</v>
          </cell>
          <cell r="E7241" t="b">
            <v>1</v>
          </cell>
          <cell r="F7241">
            <v>1995</v>
          </cell>
          <cell r="I7241" t="str">
            <v>скатная</v>
          </cell>
          <cell r="K7241" t="str">
            <v>имеется</v>
          </cell>
          <cell r="L7241">
            <v>10</v>
          </cell>
          <cell r="M7241">
            <v>1</v>
          </cell>
          <cell r="N7241">
            <v>1</v>
          </cell>
          <cell r="Q7241">
            <v>2943.6</v>
          </cell>
          <cell r="R7241">
            <v>303.7</v>
          </cell>
          <cell r="S7241">
            <v>1660.3</v>
          </cell>
          <cell r="T7241">
            <v>62</v>
          </cell>
        </row>
        <row r="7242">
          <cell r="C7242" t="str">
            <v>город Пермь</v>
          </cell>
          <cell r="D7242" t="str">
            <v>г. Пермь, ул. Пионерская, д. 2</v>
          </cell>
          <cell r="E7242" t="b">
            <v>1</v>
          </cell>
          <cell r="F7242">
            <v>2002</v>
          </cell>
          <cell r="H7242" t="str">
            <v>кирпич</v>
          </cell>
          <cell r="I7242" t="str">
            <v>Скатная</v>
          </cell>
          <cell r="K7242" t="str">
            <v>не имеется</v>
          </cell>
          <cell r="L7242">
            <v>7</v>
          </cell>
          <cell r="M7242">
            <v>1</v>
          </cell>
          <cell r="N7242">
            <v>1</v>
          </cell>
          <cell r="O7242">
            <v>1</v>
          </cell>
          <cell r="Q7242">
            <v>2653</v>
          </cell>
          <cell r="R7242">
            <v>2222.9</v>
          </cell>
          <cell r="S7242">
            <v>430.1</v>
          </cell>
          <cell r="T7242">
            <v>47</v>
          </cell>
        </row>
        <row r="7243">
          <cell r="C7243" t="str">
            <v>город Пермь</v>
          </cell>
          <cell r="D7243" t="str">
            <v>г. Пермь, ул. Пионерская, д. 4</v>
          </cell>
          <cell r="E7243" t="b">
            <v>1</v>
          </cell>
          <cell r="F7243">
            <v>1955</v>
          </cell>
          <cell r="H7243" t="str">
            <v>Кирпич</v>
          </cell>
          <cell r="L7243">
            <v>3</v>
          </cell>
          <cell r="M7243">
            <v>2</v>
          </cell>
          <cell r="Q7243">
            <v>1194.4000000000001</v>
          </cell>
          <cell r="R7243">
            <v>1058.9000000000001</v>
          </cell>
          <cell r="S7243">
            <v>1058.9000000000001</v>
          </cell>
          <cell r="T7243">
            <v>18</v>
          </cell>
        </row>
        <row r="7244">
          <cell r="C7244" t="str">
            <v>город Пермь</v>
          </cell>
          <cell r="D7244" t="str">
            <v>г. Пермь, ул. Пионерская, д. 8</v>
          </cell>
          <cell r="E7244" t="b">
            <v>1</v>
          </cell>
          <cell r="F7244">
            <v>1965</v>
          </cell>
          <cell r="H7244" t="str">
            <v>Кирпич</v>
          </cell>
          <cell r="L7244">
            <v>5</v>
          </cell>
          <cell r="M7244">
            <v>2</v>
          </cell>
          <cell r="Q7244">
            <v>1605.5</v>
          </cell>
          <cell r="R7244">
            <v>1527.7</v>
          </cell>
          <cell r="S7244">
            <v>1527.7</v>
          </cell>
          <cell r="T7244">
            <v>64</v>
          </cell>
        </row>
        <row r="7245">
          <cell r="C7245" t="str">
            <v>город Пермь</v>
          </cell>
          <cell r="D7245" t="str">
            <v>г. Пермь, ул. Пионерская, д. 9</v>
          </cell>
          <cell r="E7245" t="b">
            <v>1</v>
          </cell>
          <cell r="F7245">
            <v>1962</v>
          </cell>
          <cell r="G7245">
            <v>2010</v>
          </cell>
          <cell r="H7245" t="str">
            <v>Кирпич</v>
          </cell>
          <cell r="L7245">
            <v>5</v>
          </cell>
          <cell r="M7245">
            <v>3</v>
          </cell>
          <cell r="Q7245">
            <v>3305.6</v>
          </cell>
          <cell r="R7245">
            <v>2636.2999999999997</v>
          </cell>
          <cell r="S7245">
            <v>2541.1999999999998</v>
          </cell>
          <cell r="T7245">
            <v>130</v>
          </cell>
        </row>
        <row r="7246">
          <cell r="C7246" t="str">
            <v>город Пермь</v>
          </cell>
          <cell r="D7246" t="str">
            <v>г. Пермь, ул. Пионерская, д. 12</v>
          </cell>
          <cell r="E7246" t="b">
            <v>1</v>
          </cell>
          <cell r="F7246">
            <v>1963</v>
          </cell>
          <cell r="H7246" t="str">
            <v>Кирпич</v>
          </cell>
          <cell r="L7246">
            <v>5</v>
          </cell>
          <cell r="M7246">
            <v>6</v>
          </cell>
          <cell r="Q7246">
            <v>5062</v>
          </cell>
          <cell r="R7246">
            <v>4782.5</v>
          </cell>
          <cell r="S7246">
            <v>4041.7</v>
          </cell>
          <cell r="T7246">
            <v>173</v>
          </cell>
        </row>
        <row r="7247">
          <cell r="C7247" t="str">
            <v>город Пермь</v>
          </cell>
          <cell r="D7247" t="str">
            <v>г. Пермь, ул. Пионерская, д. 15</v>
          </cell>
          <cell r="E7247" t="b">
            <v>1</v>
          </cell>
          <cell r="F7247">
            <v>1962</v>
          </cell>
          <cell r="H7247" t="str">
            <v>Кирпич</v>
          </cell>
          <cell r="L7247">
            <v>3</v>
          </cell>
          <cell r="M7247">
            <v>3</v>
          </cell>
          <cell r="Q7247">
            <v>1806.5</v>
          </cell>
          <cell r="R7247">
            <v>1524.1999999999998</v>
          </cell>
          <cell r="S7247">
            <v>1196.5999999999999</v>
          </cell>
          <cell r="T7247">
            <v>41</v>
          </cell>
        </row>
        <row r="7248">
          <cell r="C7248" t="str">
            <v>город Пермь</v>
          </cell>
          <cell r="D7248" t="str">
            <v>г. Пермь, ул. Пионерская, д. 5А</v>
          </cell>
          <cell r="E7248" t="b">
            <v>1</v>
          </cell>
          <cell r="F7248">
            <v>1953</v>
          </cell>
          <cell r="H7248" t="str">
            <v>Кирпич</v>
          </cell>
          <cell r="L7248">
            <v>2</v>
          </cell>
          <cell r="M7248">
            <v>2</v>
          </cell>
          <cell r="Q7248">
            <v>610.79999999999995</v>
          </cell>
          <cell r="R7248">
            <v>564.1</v>
          </cell>
          <cell r="S7248">
            <v>564.1</v>
          </cell>
          <cell r="T7248">
            <v>36</v>
          </cell>
        </row>
        <row r="7249">
          <cell r="C7249" t="str">
            <v>город Пермь</v>
          </cell>
          <cell r="D7249" t="str">
            <v>г. Пермь, ул. Писарева, д. 7</v>
          </cell>
          <cell r="E7249" t="b">
            <v>1</v>
          </cell>
          <cell r="F7249">
            <v>1960</v>
          </cell>
          <cell r="H7249" t="str">
            <v>Кирпич</v>
          </cell>
          <cell r="L7249">
            <v>4</v>
          </cell>
          <cell r="M7249">
            <v>2</v>
          </cell>
          <cell r="Q7249">
            <v>1357</v>
          </cell>
          <cell r="R7249">
            <v>1015.4</v>
          </cell>
          <cell r="S7249">
            <v>748.15</v>
          </cell>
          <cell r="T7249">
            <v>48</v>
          </cell>
        </row>
        <row r="7250">
          <cell r="C7250" t="str">
            <v>город Пермь</v>
          </cell>
          <cell r="D7250" t="str">
            <v>г. Пермь, ул. Писарева, д. 11</v>
          </cell>
          <cell r="E7250" t="b">
            <v>1</v>
          </cell>
          <cell r="F7250">
            <v>1961</v>
          </cell>
          <cell r="H7250" t="str">
            <v>Кирпич</v>
          </cell>
          <cell r="L7250">
            <v>4</v>
          </cell>
          <cell r="M7250">
            <v>2</v>
          </cell>
          <cell r="Q7250">
            <v>1401.2</v>
          </cell>
          <cell r="R7250">
            <v>1340.7</v>
          </cell>
          <cell r="S7250">
            <v>1300.0999999999999</v>
          </cell>
          <cell r="T7250">
            <v>66</v>
          </cell>
        </row>
        <row r="7251">
          <cell r="C7251" t="str">
            <v>город Пермь</v>
          </cell>
          <cell r="D7251" t="str">
            <v>г. Пермь, ул. Писарева, д. 28</v>
          </cell>
          <cell r="E7251" t="b">
            <v>1</v>
          </cell>
          <cell r="F7251">
            <v>1968</v>
          </cell>
          <cell r="H7251" t="str">
            <v>Кирпич</v>
          </cell>
          <cell r="L7251">
            <v>5</v>
          </cell>
          <cell r="M7251">
            <v>4</v>
          </cell>
          <cell r="Q7251">
            <v>3508.2</v>
          </cell>
          <cell r="R7251">
            <v>3200.8999999999996</v>
          </cell>
          <cell r="S7251">
            <v>3200.9</v>
          </cell>
          <cell r="T7251">
            <v>145</v>
          </cell>
        </row>
        <row r="7252">
          <cell r="C7252" t="str">
            <v>город Пермь</v>
          </cell>
          <cell r="D7252" t="str">
            <v>г. Пермь, ул. Писарева, д. 30</v>
          </cell>
          <cell r="E7252" t="b">
            <v>1</v>
          </cell>
          <cell r="F7252">
            <v>1967</v>
          </cell>
          <cell r="I7252" t="str">
            <v>скатная</v>
          </cell>
          <cell r="K7252" t="str">
            <v>имеется</v>
          </cell>
          <cell r="L7252">
            <v>5</v>
          </cell>
          <cell r="M7252">
            <v>4</v>
          </cell>
          <cell r="Q7252">
            <v>3118</v>
          </cell>
          <cell r="R7252">
            <v>2791.1</v>
          </cell>
          <cell r="S7252">
            <v>2636</v>
          </cell>
          <cell r="T7252">
            <v>121</v>
          </cell>
        </row>
        <row r="7253">
          <cell r="C7253" t="str">
            <v>город Пермь</v>
          </cell>
          <cell r="D7253" t="str">
            <v>г. Пермь, ул. Писарева, д. 34</v>
          </cell>
          <cell r="E7253" t="b">
            <v>1</v>
          </cell>
          <cell r="F7253">
            <v>1969</v>
          </cell>
          <cell r="H7253" t="str">
            <v>Кирпич</v>
          </cell>
          <cell r="L7253">
            <v>5</v>
          </cell>
          <cell r="M7253">
            <v>6</v>
          </cell>
          <cell r="Q7253">
            <v>5293.6</v>
          </cell>
          <cell r="R7253">
            <v>4819.8</v>
          </cell>
          <cell r="S7253">
            <v>4819.8</v>
          </cell>
          <cell r="T7253">
            <v>210</v>
          </cell>
        </row>
        <row r="7254">
          <cell r="C7254" t="str">
            <v>город Пермь</v>
          </cell>
          <cell r="D7254" t="str">
            <v>г. Пермь, ул. Писарева, д. 45</v>
          </cell>
          <cell r="E7254" t="b">
            <v>1</v>
          </cell>
          <cell r="F7254">
            <v>1960</v>
          </cell>
          <cell r="H7254" t="str">
            <v>Шлакоблок</v>
          </cell>
          <cell r="L7254">
            <v>2</v>
          </cell>
          <cell r="M7254">
            <v>2</v>
          </cell>
          <cell r="Q7254">
            <v>452</v>
          </cell>
          <cell r="R7254">
            <v>359.9</v>
          </cell>
          <cell r="S7254">
            <v>358.44</v>
          </cell>
          <cell r="T7254">
            <v>23</v>
          </cell>
        </row>
        <row r="7255">
          <cell r="C7255" t="str">
            <v>город Пермь</v>
          </cell>
          <cell r="D7255" t="str">
            <v>г. Пермь, ул. Писарева, д. 25б</v>
          </cell>
          <cell r="E7255" t="b">
            <v>1</v>
          </cell>
          <cell r="F7255">
            <v>2017</v>
          </cell>
          <cell r="I7255" t="str">
            <v>плоская</v>
          </cell>
          <cell r="L7255">
            <v>16</v>
          </cell>
          <cell r="M7255">
            <v>2</v>
          </cell>
          <cell r="N7255">
            <v>2</v>
          </cell>
          <cell r="Q7255">
            <v>16995.8</v>
          </cell>
          <cell r="R7255">
            <v>11359.3</v>
          </cell>
          <cell r="S7255">
            <v>11359.3</v>
          </cell>
        </row>
        <row r="7256">
          <cell r="C7256" t="str">
            <v>город Пермь</v>
          </cell>
          <cell r="D7256" t="str">
            <v>г. Пермь, ул. Писарева, д. 27а</v>
          </cell>
          <cell r="E7256" t="b">
            <v>1</v>
          </cell>
          <cell r="F7256">
            <v>2018</v>
          </cell>
          <cell r="I7256" t="str">
            <v>плоская</v>
          </cell>
          <cell r="J7256" t="str">
            <v>ГАЗ</v>
          </cell>
          <cell r="K7256" t="str">
            <v>имеется</v>
          </cell>
          <cell r="L7256">
            <v>16</v>
          </cell>
          <cell r="M7256">
            <v>3</v>
          </cell>
          <cell r="N7256">
            <v>6</v>
          </cell>
          <cell r="O7256">
            <v>3</v>
          </cell>
          <cell r="P7256">
            <v>3</v>
          </cell>
          <cell r="Q7256">
            <v>20461.7</v>
          </cell>
          <cell r="R7256">
            <v>16208.5</v>
          </cell>
          <cell r="S7256">
            <v>8089.4</v>
          </cell>
          <cell r="T7256">
            <v>274</v>
          </cell>
        </row>
        <row r="7257">
          <cell r="C7257" t="str">
            <v>город Пермь</v>
          </cell>
          <cell r="D7257" t="str">
            <v>г. Пермь, ул. Писарева, д. 29Б</v>
          </cell>
          <cell r="E7257" t="b">
            <v>1</v>
          </cell>
          <cell r="F7257">
            <v>2015</v>
          </cell>
          <cell r="I7257" t="str">
            <v>плоская</v>
          </cell>
          <cell r="J7257" t="str">
            <v>ГАЗ</v>
          </cell>
          <cell r="K7257" t="str">
            <v>имеется</v>
          </cell>
          <cell r="L7257">
            <v>10</v>
          </cell>
          <cell r="M7257">
            <v>3</v>
          </cell>
          <cell r="N7257">
            <v>3</v>
          </cell>
          <cell r="O7257">
            <v>3</v>
          </cell>
          <cell r="Q7257">
            <v>9120</v>
          </cell>
          <cell r="R7257">
            <v>7332.2</v>
          </cell>
          <cell r="S7257">
            <v>4030</v>
          </cell>
          <cell r="T7257">
            <v>196</v>
          </cell>
        </row>
        <row r="7258">
          <cell r="C7258" t="str">
            <v>город Пермь</v>
          </cell>
          <cell r="D7258" t="str">
            <v>г. Пермь, ул. Писарева, д. 29В</v>
          </cell>
          <cell r="E7258" t="b">
            <v>1</v>
          </cell>
          <cell r="F7258">
            <v>2016</v>
          </cell>
          <cell r="I7258" t="str">
            <v>плоская</v>
          </cell>
          <cell r="L7258">
            <v>18</v>
          </cell>
          <cell r="M7258">
            <v>2</v>
          </cell>
          <cell r="N7258">
            <v>2</v>
          </cell>
          <cell r="O7258">
            <v>1</v>
          </cell>
          <cell r="P7258">
            <v>1</v>
          </cell>
          <cell r="Q7258">
            <v>12341.9</v>
          </cell>
          <cell r="R7258">
            <v>10792.2</v>
          </cell>
          <cell r="S7258">
            <v>10792.2</v>
          </cell>
        </row>
        <row r="7259">
          <cell r="C7259" t="str">
            <v>город Пермь</v>
          </cell>
          <cell r="D7259" t="str">
            <v>г. Пермь, ул. Писарева, д. 56Б</v>
          </cell>
          <cell r="E7259" t="b">
            <v>1</v>
          </cell>
          <cell r="F7259">
            <v>2012</v>
          </cell>
          <cell r="H7259" t="str">
            <v>Кирпич</v>
          </cell>
          <cell r="L7259">
            <v>16</v>
          </cell>
          <cell r="M7259">
            <v>3</v>
          </cell>
          <cell r="N7259">
            <v>6</v>
          </cell>
          <cell r="O7259">
            <v>3</v>
          </cell>
          <cell r="P7259">
            <v>3</v>
          </cell>
          <cell r="Q7259">
            <v>18828.5</v>
          </cell>
          <cell r="R7259">
            <v>18636.3</v>
          </cell>
          <cell r="S7259">
            <v>18636.3</v>
          </cell>
          <cell r="T7259">
            <v>645</v>
          </cell>
        </row>
        <row r="7260">
          <cell r="C7260" t="str">
            <v>город Пермь</v>
          </cell>
          <cell r="D7260" t="str">
            <v>г. Пермь, ул. Писарева, д. 56Г</v>
          </cell>
          <cell r="E7260" t="b">
            <v>1</v>
          </cell>
          <cell r="F7260">
            <v>2012</v>
          </cell>
          <cell r="H7260" t="str">
            <v>Кирпич</v>
          </cell>
          <cell r="L7260">
            <v>10</v>
          </cell>
          <cell r="M7260">
            <v>2</v>
          </cell>
          <cell r="N7260">
            <v>2</v>
          </cell>
          <cell r="O7260">
            <v>2</v>
          </cell>
          <cell r="Q7260">
            <v>7128.4</v>
          </cell>
          <cell r="R7260">
            <v>6373.5999999999995</v>
          </cell>
          <cell r="S7260">
            <v>6373.6</v>
          </cell>
          <cell r="T7260">
            <v>300</v>
          </cell>
        </row>
        <row r="7261">
          <cell r="C7261" t="str">
            <v>город Пермь</v>
          </cell>
          <cell r="D7261" t="str">
            <v>г. Пермь, ул. Пихтовая, д. 8</v>
          </cell>
          <cell r="E7261" t="b">
            <v>1</v>
          </cell>
          <cell r="F7261">
            <v>1957</v>
          </cell>
          <cell r="H7261" t="str">
            <v>Кирпич</v>
          </cell>
          <cell r="L7261">
            <v>2</v>
          </cell>
          <cell r="M7261">
            <v>2</v>
          </cell>
          <cell r="Q7261">
            <v>608</v>
          </cell>
          <cell r="R7261">
            <v>389.8</v>
          </cell>
          <cell r="S7261">
            <v>389.8</v>
          </cell>
          <cell r="T7261">
            <v>36</v>
          </cell>
        </row>
        <row r="7262">
          <cell r="C7262" t="str">
            <v>город Пермь</v>
          </cell>
          <cell r="D7262" t="str">
            <v>г. Пермь, ул. Пихтовая, д. 14</v>
          </cell>
          <cell r="E7262" t="b">
            <v>1</v>
          </cell>
          <cell r="F7262">
            <v>1962</v>
          </cell>
          <cell r="I7262" t="str">
            <v>скатная</v>
          </cell>
          <cell r="K7262" t="str">
            <v>не имеется</v>
          </cell>
          <cell r="L7262">
            <v>2</v>
          </cell>
          <cell r="M7262">
            <v>1</v>
          </cell>
          <cell r="Q7262">
            <v>1984.6</v>
          </cell>
          <cell r="R7262">
            <v>1984.6</v>
          </cell>
          <cell r="S7262">
            <v>1786.14</v>
          </cell>
          <cell r="T7262">
            <v>34</v>
          </cell>
        </row>
        <row r="7263">
          <cell r="C7263" t="str">
            <v>город Пермь</v>
          </cell>
          <cell r="D7263" t="str">
            <v>г. Пермь, ул. Пихтовая, д. 18</v>
          </cell>
          <cell r="E7263" t="b">
            <v>1</v>
          </cell>
          <cell r="F7263">
            <v>1959</v>
          </cell>
          <cell r="H7263" t="str">
            <v>Кирпич</v>
          </cell>
          <cell r="L7263">
            <v>2</v>
          </cell>
          <cell r="M7263">
            <v>2</v>
          </cell>
          <cell r="Q7263">
            <v>809.3</v>
          </cell>
          <cell r="R7263">
            <v>629.29999999999995</v>
          </cell>
          <cell r="S7263">
            <v>629.29999999999995</v>
          </cell>
          <cell r="T7263">
            <v>28</v>
          </cell>
        </row>
        <row r="7264">
          <cell r="C7264" t="str">
            <v>город Пермь</v>
          </cell>
          <cell r="D7264" t="str">
            <v>г. Пермь, ул. Пихтовая, д. 42</v>
          </cell>
          <cell r="E7264" t="b">
            <v>1</v>
          </cell>
          <cell r="F7264">
            <v>1990</v>
          </cell>
          <cell r="H7264" t="str">
            <v>Панель</v>
          </cell>
          <cell r="L7264">
            <v>10</v>
          </cell>
          <cell r="M7264">
            <v>6</v>
          </cell>
          <cell r="N7264">
            <v>6</v>
          </cell>
          <cell r="O7264">
            <v>6</v>
          </cell>
          <cell r="Q7264">
            <v>13085.9</v>
          </cell>
          <cell r="R7264">
            <v>13085.9</v>
          </cell>
          <cell r="S7264">
            <v>13085.9</v>
          </cell>
          <cell r="T7264">
            <v>624</v>
          </cell>
        </row>
        <row r="7265">
          <cell r="C7265" t="str">
            <v>город Пермь</v>
          </cell>
          <cell r="D7265" t="str">
            <v>г. Пермь, ул. Пихтовая, д. 24А</v>
          </cell>
          <cell r="E7265" t="b">
            <v>1</v>
          </cell>
          <cell r="F7265">
            <v>1968</v>
          </cell>
          <cell r="I7265" t="str">
            <v>скатная</v>
          </cell>
          <cell r="K7265" t="str">
            <v>не имеется</v>
          </cell>
          <cell r="L7265">
            <v>2</v>
          </cell>
          <cell r="M7265">
            <v>2</v>
          </cell>
          <cell r="Q7265">
            <v>2658.8</v>
          </cell>
          <cell r="R7265">
            <v>1655.8</v>
          </cell>
          <cell r="S7265">
            <v>316</v>
          </cell>
          <cell r="T7265">
            <v>45</v>
          </cell>
        </row>
        <row r="7266">
          <cell r="C7266" t="str">
            <v>город Пермь</v>
          </cell>
          <cell r="D7266" t="str">
            <v>г. Пермь, ул. Пихтовая, д. 36А</v>
          </cell>
          <cell r="E7266" t="b">
            <v>1</v>
          </cell>
          <cell r="F7266">
            <v>1973</v>
          </cell>
          <cell r="I7266" t="str">
            <v>плоская</v>
          </cell>
          <cell r="K7266" t="str">
            <v>имеется</v>
          </cell>
          <cell r="L7266">
            <v>9</v>
          </cell>
          <cell r="M7266">
            <v>2</v>
          </cell>
          <cell r="N7266">
            <v>2</v>
          </cell>
          <cell r="O7266">
            <v>2</v>
          </cell>
          <cell r="Q7266">
            <v>4395.8999999999996</v>
          </cell>
          <cell r="R7266">
            <v>3021</v>
          </cell>
          <cell r="S7266">
            <v>1204.9000000000001</v>
          </cell>
          <cell r="T7266">
            <v>219</v>
          </cell>
        </row>
        <row r="7267">
          <cell r="C7267" t="str">
            <v>город Пермь</v>
          </cell>
          <cell r="D7267" t="str">
            <v>г. Пермь, ул. Пихтовая, д. 38А</v>
          </cell>
          <cell r="E7267" t="b">
            <v>1</v>
          </cell>
          <cell r="F7267">
            <v>1968</v>
          </cell>
          <cell r="I7267" t="str">
            <v>плоская</v>
          </cell>
          <cell r="K7267" t="str">
            <v>имеется</v>
          </cell>
          <cell r="L7267">
            <v>9</v>
          </cell>
          <cell r="M7267">
            <v>6</v>
          </cell>
          <cell r="N7267">
            <v>6</v>
          </cell>
          <cell r="O7267">
            <v>6</v>
          </cell>
          <cell r="Q7267">
            <v>4372.1000000000004</v>
          </cell>
          <cell r="R7267">
            <v>4372.1000000000004</v>
          </cell>
          <cell r="S7267">
            <v>3934.89</v>
          </cell>
          <cell r="T7267">
            <v>593</v>
          </cell>
        </row>
        <row r="7268">
          <cell r="C7268" t="str">
            <v>город Пермь</v>
          </cell>
          <cell r="D7268" t="str">
            <v>г. Пермь, ул. Пихтовая, д. 40А</v>
          </cell>
          <cell r="E7268" t="b">
            <v>1</v>
          </cell>
          <cell r="F7268" t="str">
            <v>1962-1975</v>
          </cell>
          <cell r="H7268" t="str">
            <v>Кирпич</v>
          </cell>
          <cell r="L7268">
            <v>5</v>
          </cell>
          <cell r="M7268">
            <v>6</v>
          </cell>
          <cell r="Q7268">
            <v>4713.8999999999996</v>
          </cell>
          <cell r="R7268">
            <v>3157.6</v>
          </cell>
          <cell r="S7268">
            <v>3157.6</v>
          </cell>
          <cell r="T7268">
            <v>252</v>
          </cell>
        </row>
        <row r="7269">
          <cell r="C7269" t="str">
            <v>город Пермь</v>
          </cell>
          <cell r="D7269" t="str">
            <v>г. Пермь, ул. Плановая, д. 3</v>
          </cell>
          <cell r="E7269" t="b">
            <v>1</v>
          </cell>
          <cell r="F7269">
            <v>1969</v>
          </cell>
          <cell r="I7269" t="str">
            <v>плоская</v>
          </cell>
          <cell r="K7269" t="str">
            <v>имеется</v>
          </cell>
          <cell r="L7269">
            <v>5</v>
          </cell>
          <cell r="M7269">
            <v>8</v>
          </cell>
          <cell r="Q7269">
            <v>6735.4</v>
          </cell>
          <cell r="R7269">
            <v>6136</v>
          </cell>
          <cell r="S7269">
            <v>5851.8</v>
          </cell>
          <cell r="T7269">
            <v>219</v>
          </cell>
        </row>
        <row r="7270">
          <cell r="C7270" t="str">
            <v>город Пермь</v>
          </cell>
          <cell r="D7270" t="str">
            <v>г. Пермь, ул. Плеханова, д. 2</v>
          </cell>
          <cell r="E7270" t="b">
            <v>1</v>
          </cell>
          <cell r="F7270">
            <v>2005</v>
          </cell>
          <cell r="I7270" t="str">
            <v>плоская</v>
          </cell>
          <cell r="J7270" t="str">
            <v>ГАЗ</v>
          </cell>
          <cell r="K7270" t="str">
            <v>имеется</v>
          </cell>
          <cell r="L7270">
            <v>16</v>
          </cell>
          <cell r="M7270">
            <v>4</v>
          </cell>
          <cell r="N7270">
            <v>8</v>
          </cell>
          <cell r="O7270">
            <v>4</v>
          </cell>
          <cell r="P7270">
            <v>4</v>
          </cell>
          <cell r="Q7270">
            <v>19952.669999999998</v>
          </cell>
        </row>
        <row r="7271">
          <cell r="C7271" t="str">
            <v>город Пермь</v>
          </cell>
          <cell r="D7271" t="str">
            <v>г. Пермь, ул. Плеханова, д. 3</v>
          </cell>
          <cell r="E7271" t="b">
            <v>1</v>
          </cell>
          <cell r="F7271">
            <v>1929</v>
          </cell>
          <cell r="H7271" t="str">
            <v>Кирпич</v>
          </cell>
          <cell r="L7271">
            <v>4</v>
          </cell>
          <cell r="M7271">
            <v>5</v>
          </cell>
          <cell r="Q7271">
            <v>4608.5</v>
          </cell>
          <cell r="R7271">
            <v>4239.3</v>
          </cell>
          <cell r="S7271">
            <v>3088.4</v>
          </cell>
          <cell r="T7271">
            <v>112</v>
          </cell>
        </row>
        <row r="7272">
          <cell r="C7272" t="str">
            <v>город Пермь</v>
          </cell>
          <cell r="D7272" t="str">
            <v>г. Пермь, ул. Плеханова, д. 12</v>
          </cell>
          <cell r="E7272" t="b">
            <v>1</v>
          </cell>
          <cell r="F7272">
            <v>1997</v>
          </cell>
          <cell r="I7272" t="str">
            <v>плоская</v>
          </cell>
          <cell r="K7272" t="str">
            <v>не имеется</v>
          </cell>
          <cell r="L7272">
            <v>10</v>
          </cell>
          <cell r="M7272">
            <v>8</v>
          </cell>
          <cell r="N7272">
            <v>8</v>
          </cell>
          <cell r="Q7272">
            <v>20000</v>
          </cell>
          <cell r="S7272">
            <v>18988.900000000001</v>
          </cell>
        </row>
        <row r="7273">
          <cell r="C7273" t="str">
            <v>город Пермь</v>
          </cell>
          <cell r="D7273" t="str">
            <v>г. Пермь, ул. Плеханова, д. 13</v>
          </cell>
          <cell r="E7273" t="b">
            <v>1</v>
          </cell>
          <cell r="F7273" t="str">
            <v>1949-1952</v>
          </cell>
          <cell r="H7273" t="str">
            <v>Кирпич</v>
          </cell>
          <cell r="L7273">
            <v>4</v>
          </cell>
          <cell r="M7273">
            <v>4</v>
          </cell>
          <cell r="Q7273">
            <v>4692.2</v>
          </cell>
          <cell r="R7273">
            <v>4584.3999999999996</v>
          </cell>
          <cell r="S7273">
            <v>4584.3999999999996</v>
          </cell>
          <cell r="T7273">
            <v>104</v>
          </cell>
        </row>
        <row r="7274">
          <cell r="C7274" t="str">
            <v>город Пермь</v>
          </cell>
          <cell r="D7274" t="str">
            <v>г. Пермь, ул. Плеханова, д. 33</v>
          </cell>
          <cell r="E7274" t="b">
            <v>1</v>
          </cell>
          <cell r="F7274">
            <v>1962</v>
          </cell>
          <cell r="H7274" t="str">
            <v>Кирпич</v>
          </cell>
          <cell r="L7274">
            <v>5</v>
          </cell>
          <cell r="M7274">
            <v>3</v>
          </cell>
          <cell r="Q7274">
            <v>2262.3000000000002</v>
          </cell>
          <cell r="R7274">
            <v>1704.1</v>
          </cell>
          <cell r="S7274">
            <v>1704.1</v>
          </cell>
          <cell r="T7274">
            <v>88</v>
          </cell>
        </row>
        <row r="7275">
          <cell r="C7275" t="str">
            <v>город Пермь</v>
          </cell>
          <cell r="D7275" t="str">
            <v>г. Пермь, ул. Плеханова, д. 39</v>
          </cell>
          <cell r="E7275" t="b">
            <v>1</v>
          </cell>
          <cell r="F7275">
            <v>1958</v>
          </cell>
          <cell r="I7275" t="str">
            <v>скатная</v>
          </cell>
          <cell r="K7275" t="str">
            <v>имеется</v>
          </cell>
          <cell r="L7275">
            <v>4</v>
          </cell>
          <cell r="M7275">
            <v>5</v>
          </cell>
          <cell r="Q7275">
            <v>6879.6</v>
          </cell>
          <cell r="R7275">
            <v>5985.3</v>
          </cell>
          <cell r="S7275">
            <v>5386.77</v>
          </cell>
          <cell r="T7275">
            <v>159</v>
          </cell>
        </row>
        <row r="7276">
          <cell r="C7276" t="str">
            <v>город Пермь</v>
          </cell>
          <cell r="D7276" t="str">
            <v>г. Пермь, ул. Плеханова, д. 52</v>
          </cell>
          <cell r="E7276" t="b">
            <v>1</v>
          </cell>
          <cell r="F7276">
            <v>1968</v>
          </cell>
          <cell r="H7276" t="str">
            <v>Панель</v>
          </cell>
          <cell r="L7276">
            <v>5</v>
          </cell>
          <cell r="M7276">
            <v>4</v>
          </cell>
          <cell r="Q7276">
            <v>2739.33</v>
          </cell>
          <cell r="R7276">
            <v>1858</v>
          </cell>
          <cell r="S7276">
            <v>1858</v>
          </cell>
          <cell r="T7276">
            <v>142</v>
          </cell>
        </row>
        <row r="7277">
          <cell r="C7277" t="str">
            <v>город Пермь</v>
          </cell>
          <cell r="D7277" t="str">
            <v>г. Пермь, ул. Плеханова, д. 55</v>
          </cell>
          <cell r="E7277" t="b">
            <v>1</v>
          </cell>
          <cell r="F7277">
            <v>1958</v>
          </cell>
          <cell r="H7277" t="str">
            <v>Кирпич</v>
          </cell>
          <cell r="L7277">
            <v>2</v>
          </cell>
          <cell r="M7277">
            <v>1</v>
          </cell>
          <cell r="Q7277">
            <v>569.6</v>
          </cell>
          <cell r="R7277">
            <v>456.9</v>
          </cell>
          <cell r="S7277">
            <v>420.35</v>
          </cell>
          <cell r="T7277">
            <v>12</v>
          </cell>
        </row>
        <row r="7278">
          <cell r="C7278" t="str">
            <v>город Пермь</v>
          </cell>
          <cell r="D7278" t="str">
            <v>г. Пермь, ул. Плеханова, д. 57</v>
          </cell>
          <cell r="E7278" t="b">
            <v>1</v>
          </cell>
          <cell r="F7278">
            <v>1968</v>
          </cell>
          <cell r="H7278" t="str">
            <v>Панель</v>
          </cell>
          <cell r="L7278">
            <v>5</v>
          </cell>
          <cell r="M7278">
            <v>4</v>
          </cell>
          <cell r="Q7278">
            <v>2919.7</v>
          </cell>
          <cell r="R7278">
            <v>2591.9</v>
          </cell>
          <cell r="S7278">
            <v>2591.9</v>
          </cell>
          <cell r="T7278">
            <v>117</v>
          </cell>
        </row>
        <row r="7279">
          <cell r="C7279" t="str">
            <v>город Пермь</v>
          </cell>
          <cell r="D7279" t="str">
            <v>г. Пермь, ул. Плеханова, д. 58</v>
          </cell>
          <cell r="E7279" t="b">
            <v>1</v>
          </cell>
          <cell r="F7279">
            <v>1968</v>
          </cell>
          <cell r="H7279" t="str">
            <v>кирпич</v>
          </cell>
          <cell r="I7279" t="str">
            <v>плоская</v>
          </cell>
          <cell r="K7279" t="str">
            <v>имеется</v>
          </cell>
          <cell r="L7279">
            <v>5</v>
          </cell>
          <cell r="M7279">
            <v>4</v>
          </cell>
          <cell r="Q7279">
            <v>2668.2</v>
          </cell>
          <cell r="R7279">
            <v>900.9</v>
          </cell>
          <cell r="S7279">
            <v>1675.2</v>
          </cell>
          <cell r="T7279">
            <v>132</v>
          </cell>
        </row>
        <row r="7280">
          <cell r="C7280" t="str">
            <v>город Пермь</v>
          </cell>
          <cell r="D7280" t="str">
            <v>г. Пермь, ул. Плеханова, д. 60</v>
          </cell>
          <cell r="E7280" t="b">
            <v>1</v>
          </cell>
          <cell r="F7280">
            <v>1968</v>
          </cell>
          <cell r="H7280" t="str">
            <v>кирпич</v>
          </cell>
          <cell r="I7280" t="str">
            <v>плоская</v>
          </cell>
          <cell r="K7280">
            <v>0</v>
          </cell>
          <cell r="L7280">
            <v>5</v>
          </cell>
          <cell r="M7280">
            <v>4</v>
          </cell>
          <cell r="Q7280">
            <v>2626.2</v>
          </cell>
          <cell r="R7280">
            <v>37</v>
          </cell>
          <cell r="S7280">
            <v>2649</v>
          </cell>
          <cell r="T7280">
            <v>86</v>
          </cell>
        </row>
        <row r="7281">
          <cell r="C7281" t="str">
            <v>город Пермь</v>
          </cell>
          <cell r="D7281" t="str">
            <v>г. Пермь, ул. Плеханова, д. 61</v>
          </cell>
          <cell r="E7281" t="b">
            <v>1</v>
          </cell>
          <cell r="F7281">
            <v>1968</v>
          </cell>
          <cell r="H7281" t="str">
            <v>Панель</v>
          </cell>
          <cell r="L7281">
            <v>5</v>
          </cell>
          <cell r="M7281">
            <v>4</v>
          </cell>
          <cell r="Q7281">
            <v>2586.8000000000002</v>
          </cell>
          <cell r="R7281">
            <v>1646.1</v>
          </cell>
          <cell r="S7281">
            <v>1646.1</v>
          </cell>
          <cell r="T7281">
            <v>133</v>
          </cell>
        </row>
        <row r="7282">
          <cell r="C7282" t="str">
            <v>город Пермь</v>
          </cell>
          <cell r="D7282" t="str">
            <v>г. Пермь, ул. Плеханова, д. 62</v>
          </cell>
          <cell r="E7282" t="b">
            <v>1</v>
          </cell>
          <cell r="F7282">
            <v>1974</v>
          </cell>
          <cell r="H7282" t="str">
            <v>Кирпич</v>
          </cell>
          <cell r="L7282">
            <v>5</v>
          </cell>
          <cell r="M7282">
            <v>1</v>
          </cell>
          <cell r="Q7282">
            <v>2344.3000000000002</v>
          </cell>
          <cell r="R7282">
            <v>1984.5</v>
          </cell>
          <cell r="S7282">
            <v>1984.5</v>
          </cell>
          <cell r="T7282">
            <v>155</v>
          </cell>
        </row>
        <row r="7283">
          <cell r="C7283" t="str">
            <v>город Пермь</v>
          </cell>
          <cell r="D7283" t="str">
            <v>г. Пермь, ул. Плеханова, д. 66</v>
          </cell>
          <cell r="E7283" t="b">
            <v>1</v>
          </cell>
          <cell r="F7283">
            <v>2005</v>
          </cell>
          <cell r="I7283" t="str">
            <v>плоская</v>
          </cell>
          <cell r="J7283" t="str">
            <v>ГАЗ</v>
          </cell>
          <cell r="K7283" t="str">
            <v>имеется</v>
          </cell>
          <cell r="L7283">
            <v>12</v>
          </cell>
          <cell r="M7283">
            <v>2</v>
          </cell>
          <cell r="N7283">
            <v>3</v>
          </cell>
          <cell r="O7283">
            <v>2</v>
          </cell>
          <cell r="P7283">
            <v>1</v>
          </cell>
          <cell r="Q7283">
            <v>8100</v>
          </cell>
          <cell r="R7283">
            <v>5857.4</v>
          </cell>
          <cell r="S7283">
            <v>5857.4</v>
          </cell>
          <cell r="T7283">
            <v>80</v>
          </cell>
        </row>
        <row r="7284">
          <cell r="C7284" t="str">
            <v>город Пермь</v>
          </cell>
          <cell r="D7284" t="str">
            <v>г. Пермь, ул. Плеханова, д. 69</v>
          </cell>
          <cell r="E7284" t="b">
            <v>1</v>
          </cell>
          <cell r="F7284">
            <v>1968</v>
          </cell>
          <cell r="I7284" t="str">
            <v>плоская</v>
          </cell>
          <cell r="K7284" t="str">
            <v>имеется</v>
          </cell>
          <cell r="L7284">
            <v>5</v>
          </cell>
          <cell r="M7284">
            <v>6</v>
          </cell>
          <cell r="Q7284">
            <v>4888.3</v>
          </cell>
          <cell r="R7284">
            <v>4381.2</v>
          </cell>
          <cell r="S7284">
            <v>4337.5</v>
          </cell>
          <cell r="T7284">
            <v>178</v>
          </cell>
        </row>
        <row r="7285">
          <cell r="C7285" t="str">
            <v>город Пермь</v>
          </cell>
          <cell r="D7285" t="str">
            <v>г. Пермь, ул. Плеханова, д. 70</v>
          </cell>
          <cell r="E7285" t="b">
            <v>1</v>
          </cell>
          <cell r="F7285">
            <v>1983</v>
          </cell>
          <cell r="H7285" t="str">
            <v>Кирпич</v>
          </cell>
          <cell r="L7285">
            <v>9</v>
          </cell>
          <cell r="M7285">
            <v>1</v>
          </cell>
          <cell r="N7285">
            <v>1</v>
          </cell>
          <cell r="O7285">
            <v>1</v>
          </cell>
          <cell r="Q7285">
            <v>5282.7</v>
          </cell>
          <cell r="R7285">
            <v>4188.8</v>
          </cell>
          <cell r="S7285">
            <v>4188.8</v>
          </cell>
          <cell r="T7285">
            <v>192</v>
          </cell>
        </row>
        <row r="7286">
          <cell r="C7286" t="str">
            <v>город Пермь</v>
          </cell>
          <cell r="D7286" t="str">
            <v>г. Пермь, ул. Плеханова, д. 71</v>
          </cell>
          <cell r="E7286" t="b">
            <v>1</v>
          </cell>
          <cell r="F7286">
            <v>1968</v>
          </cell>
          <cell r="H7286" t="str">
            <v>Панель</v>
          </cell>
          <cell r="L7286">
            <v>5</v>
          </cell>
          <cell r="M7286">
            <v>6</v>
          </cell>
          <cell r="Q7286">
            <v>5018.5</v>
          </cell>
          <cell r="R7286">
            <v>4447.2700000000004</v>
          </cell>
          <cell r="S7286">
            <v>4447.2700000000004</v>
          </cell>
          <cell r="T7286">
            <v>221</v>
          </cell>
        </row>
        <row r="7287">
          <cell r="C7287" t="str">
            <v>город Пермь</v>
          </cell>
          <cell r="D7287" t="str">
            <v>г. Пермь, ул. Плеханова, д. 73</v>
          </cell>
          <cell r="E7287" t="b">
            <v>1</v>
          </cell>
          <cell r="F7287">
            <v>1967</v>
          </cell>
          <cell r="H7287" t="str">
            <v>Панель</v>
          </cell>
          <cell r="L7287">
            <v>5</v>
          </cell>
          <cell r="M7287">
            <v>6</v>
          </cell>
          <cell r="Q7287">
            <v>5009.2</v>
          </cell>
          <cell r="R7287">
            <v>4310.2700000000004</v>
          </cell>
          <cell r="S7287">
            <v>4310.2700000000004</v>
          </cell>
          <cell r="T7287">
            <v>207</v>
          </cell>
        </row>
        <row r="7288">
          <cell r="C7288" t="str">
            <v>город Пермь</v>
          </cell>
          <cell r="D7288" t="str">
            <v>г. Пермь, ул. Плеханова, д. 34А</v>
          </cell>
          <cell r="E7288" t="b">
            <v>1</v>
          </cell>
          <cell r="F7288">
            <v>1964</v>
          </cell>
          <cell r="H7288" t="str">
            <v>Кирпич</v>
          </cell>
          <cell r="L7288">
            <v>5</v>
          </cell>
          <cell r="M7288">
            <v>2</v>
          </cell>
          <cell r="Q7288">
            <v>1562.4</v>
          </cell>
          <cell r="R7288">
            <v>1309.6000000000001</v>
          </cell>
          <cell r="S7288">
            <v>1309.5999999999999</v>
          </cell>
          <cell r="T7288">
            <v>69</v>
          </cell>
        </row>
        <row r="7289">
          <cell r="C7289" t="str">
            <v>город Пермь</v>
          </cell>
          <cell r="D7289" t="str">
            <v>г. Пермь, ул. Плеханова, д. 58А</v>
          </cell>
          <cell r="E7289" t="b">
            <v>1</v>
          </cell>
          <cell r="F7289">
            <v>2013</v>
          </cell>
          <cell r="H7289" t="str">
            <v>кирпич</v>
          </cell>
          <cell r="I7289" t="str">
            <v>плоская</v>
          </cell>
          <cell r="J7289" t="str">
            <v>ГАЗ</v>
          </cell>
          <cell r="K7289" t="str">
            <v>имеется</v>
          </cell>
          <cell r="L7289">
            <v>7</v>
          </cell>
          <cell r="M7289">
            <v>1</v>
          </cell>
          <cell r="N7289">
            <v>1</v>
          </cell>
          <cell r="O7289">
            <v>1</v>
          </cell>
          <cell r="Q7289">
            <v>2749.4</v>
          </cell>
          <cell r="R7289">
            <v>392</v>
          </cell>
          <cell r="S7289">
            <v>1485.7</v>
          </cell>
        </row>
        <row r="7290">
          <cell r="C7290" t="str">
            <v>город Пермь</v>
          </cell>
          <cell r="D7290" t="str">
            <v>г. Пермь, ул. Плеханова, д. 59А</v>
          </cell>
          <cell r="E7290" t="b">
            <v>1</v>
          </cell>
          <cell r="F7290">
            <v>1962</v>
          </cell>
          <cell r="H7290" t="str">
            <v>Кирпич</v>
          </cell>
          <cell r="L7290">
            <v>5</v>
          </cell>
          <cell r="M7290">
            <v>4</v>
          </cell>
          <cell r="Q7290">
            <v>3405.1</v>
          </cell>
          <cell r="R7290">
            <v>2537.4</v>
          </cell>
          <cell r="S7290">
            <v>2537.4</v>
          </cell>
          <cell r="T7290">
            <v>132</v>
          </cell>
        </row>
        <row r="7291">
          <cell r="C7291" t="str">
            <v>город Пермь</v>
          </cell>
          <cell r="D7291" t="str">
            <v>г. Пермь, ул. Плеханова, д. 61А</v>
          </cell>
          <cell r="E7291" t="b">
            <v>1</v>
          </cell>
          <cell r="F7291">
            <v>2021</v>
          </cell>
          <cell r="H7291" t="str">
            <v>Смешанные</v>
          </cell>
          <cell r="I7291" t="str">
            <v>плоская</v>
          </cell>
          <cell r="K7291" t="str">
            <v>имеется</v>
          </cell>
          <cell r="L7291">
            <v>19</v>
          </cell>
          <cell r="M7291">
            <v>2</v>
          </cell>
          <cell r="N7291">
            <v>3</v>
          </cell>
          <cell r="O7291">
            <v>1</v>
          </cell>
          <cell r="P7291">
            <v>2</v>
          </cell>
          <cell r="Q7291">
            <v>10572.7</v>
          </cell>
          <cell r="R7291">
            <v>7149</v>
          </cell>
          <cell r="S7291">
            <v>6975</v>
          </cell>
        </row>
        <row r="7292">
          <cell r="C7292" t="str">
            <v>город Пермь</v>
          </cell>
          <cell r="D7292" t="str">
            <v>г. Пермь, ул. Плеханова, д. 63А</v>
          </cell>
          <cell r="E7292" t="b">
            <v>1</v>
          </cell>
          <cell r="F7292">
            <v>1981</v>
          </cell>
          <cell r="I7292" t="str">
            <v>плоская</v>
          </cell>
          <cell r="J7292" t="str">
            <v>ГАЗ</v>
          </cell>
          <cell r="K7292" t="str">
            <v>имеется</v>
          </cell>
          <cell r="L7292">
            <v>14</v>
          </cell>
          <cell r="M7292">
            <v>1</v>
          </cell>
          <cell r="N7292">
            <v>2</v>
          </cell>
          <cell r="O7292">
            <v>1</v>
          </cell>
          <cell r="P7292">
            <v>1</v>
          </cell>
          <cell r="Q7292">
            <v>6901.2</v>
          </cell>
          <cell r="R7292">
            <v>6058.1</v>
          </cell>
          <cell r="S7292">
            <v>5629</v>
          </cell>
          <cell r="T7292">
            <v>165</v>
          </cell>
        </row>
        <row r="7293">
          <cell r="C7293" t="str">
            <v>город Пермь</v>
          </cell>
          <cell r="D7293" t="str">
            <v>г. Пермь, ул. Плеханова, д. 70А</v>
          </cell>
          <cell r="E7293" t="b">
            <v>1</v>
          </cell>
          <cell r="F7293">
            <v>2004</v>
          </cell>
          <cell r="H7293" t="str">
            <v>кирпич</v>
          </cell>
          <cell r="I7293" t="str">
            <v>плоская</v>
          </cell>
          <cell r="J7293">
            <v>0</v>
          </cell>
          <cell r="K7293" t="str">
            <v>имеется</v>
          </cell>
          <cell r="L7293">
            <v>10</v>
          </cell>
          <cell r="M7293">
            <v>1</v>
          </cell>
          <cell r="N7293">
            <v>1</v>
          </cell>
          <cell r="O7293">
            <v>1</v>
          </cell>
          <cell r="Q7293">
            <v>4794</v>
          </cell>
          <cell r="R7293">
            <v>1275.9000000000001</v>
          </cell>
          <cell r="S7293">
            <v>3518.1</v>
          </cell>
          <cell r="T7293">
            <v>107</v>
          </cell>
        </row>
        <row r="7294">
          <cell r="C7294" t="str">
            <v>город Пермь</v>
          </cell>
          <cell r="D7294" t="str">
            <v>г. Пермь, ул. ПМС-14, д. 1</v>
          </cell>
          <cell r="E7294" t="b">
            <v>1</v>
          </cell>
          <cell r="F7294">
            <v>1985</v>
          </cell>
          <cell r="L7294">
            <v>4</v>
          </cell>
          <cell r="M7294">
            <v>1</v>
          </cell>
          <cell r="Q7294">
            <v>1770.6</v>
          </cell>
          <cell r="R7294">
            <v>1037.9000000000001</v>
          </cell>
          <cell r="S7294">
            <v>1037.9000000000001</v>
          </cell>
        </row>
        <row r="7295">
          <cell r="C7295" t="str">
            <v>город Пермь</v>
          </cell>
          <cell r="D7295" t="str">
            <v>г. Пермь, ул. ПМС-14, д. 2</v>
          </cell>
          <cell r="E7295" t="b">
            <v>1</v>
          </cell>
          <cell r="F7295">
            <v>1991</v>
          </cell>
          <cell r="L7295">
            <v>4</v>
          </cell>
          <cell r="M7295">
            <v>1</v>
          </cell>
          <cell r="Q7295">
            <v>1798.7</v>
          </cell>
          <cell r="R7295">
            <v>1162.8</v>
          </cell>
          <cell r="S7295">
            <v>1162.8</v>
          </cell>
        </row>
        <row r="7296">
          <cell r="C7296" t="str">
            <v>город Пермь</v>
          </cell>
          <cell r="D7296" t="str">
            <v>г. Пермь, ул. Победы, д. 25</v>
          </cell>
          <cell r="E7296" t="b">
            <v>1</v>
          </cell>
          <cell r="F7296">
            <v>1960</v>
          </cell>
          <cell r="H7296" t="str">
            <v>Кирпич</v>
          </cell>
          <cell r="L7296">
            <v>2</v>
          </cell>
          <cell r="M7296">
            <v>2</v>
          </cell>
          <cell r="Q7296">
            <v>722.2</v>
          </cell>
          <cell r="R7296">
            <v>636.6</v>
          </cell>
          <cell r="S7296">
            <v>436.07</v>
          </cell>
          <cell r="T7296">
            <v>35</v>
          </cell>
        </row>
        <row r="7297">
          <cell r="C7297" t="str">
            <v>город Пермь</v>
          </cell>
          <cell r="D7297" t="str">
            <v>г. Пермь, ул. Победы, д. 29</v>
          </cell>
          <cell r="E7297" t="b">
            <v>1</v>
          </cell>
          <cell r="F7297">
            <v>1958</v>
          </cell>
          <cell r="H7297" t="str">
            <v>Кирпич</v>
          </cell>
          <cell r="L7297">
            <v>2</v>
          </cell>
          <cell r="M7297">
            <v>2</v>
          </cell>
          <cell r="Q7297">
            <v>703.8</v>
          </cell>
          <cell r="R7297">
            <v>619</v>
          </cell>
          <cell r="S7297">
            <v>536.04999999999995</v>
          </cell>
          <cell r="T7297">
            <v>47</v>
          </cell>
        </row>
        <row r="7298">
          <cell r="C7298" t="str">
            <v>город Пермь</v>
          </cell>
          <cell r="D7298" t="str">
            <v>г. Пермь, ул. Победы, д. 31</v>
          </cell>
          <cell r="E7298" t="b">
            <v>1</v>
          </cell>
          <cell r="F7298">
            <v>1960</v>
          </cell>
          <cell r="H7298" t="str">
            <v>Кирпич</v>
          </cell>
          <cell r="L7298">
            <v>3</v>
          </cell>
          <cell r="M7298">
            <v>2</v>
          </cell>
          <cell r="Q7298">
            <v>1082.7</v>
          </cell>
          <cell r="R7298">
            <v>964.6</v>
          </cell>
          <cell r="S7298">
            <v>558.5</v>
          </cell>
          <cell r="T7298">
            <v>75</v>
          </cell>
        </row>
        <row r="7299">
          <cell r="C7299" t="str">
            <v>город Пермь</v>
          </cell>
          <cell r="D7299" t="str">
            <v>г. Пермь, ул. Победы, д. 33</v>
          </cell>
          <cell r="E7299" t="b">
            <v>1</v>
          </cell>
          <cell r="F7299">
            <v>1961</v>
          </cell>
          <cell r="H7299" t="str">
            <v>Панель</v>
          </cell>
          <cell r="L7299">
            <v>5</v>
          </cell>
          <cell r="M7299">
            <v>2</v>
          </cell>
          <cell r="Q7299">
            <v>1781.8</v>
          </cell>
          <cell r="R7299">
            <v>1607.8</v>
          </cell>
          <cell r="S7299">
            <v>1607.8</v>
          </cell>
          <cell r="T7299">
            <v>87</v>
          </cell>
        </row>
        <row r="7300">
          <cell r="C7300" t="str">
            <v>город Пермь</v>
          </cell>
          <cell r="D7300" t="str">
            <v>г. Пермь, ул. Победы, д. 35</v>
          </cell>
          <cell r="E7300" t="b">
            <v>1</v>
          </cell>
          <cell r="F7300">
            <v>1962</v>
          </cell>
          <cell r="H7300" t="str">
            <v>Кирпич</v>
          </cell>
          <cell r="L7300">
            <v>5</v>
          </cell>
          <cell r="M7300">
            <v>4</v>
          </cell>
          <cell r="Q7300">
            <v>4080.7</v>
          </cell>
          <cell r="R7300">
            <v>3781.5</v>
          </cell>
          <cell r="S7300">
            <v>2604.1999999999998</v>
          </cell>
          <cell r="T7300">
            <v>157</v>
          </cell>
        </row>
        <row r="7301">
          <cell r="C7301" t="str">
            <v>город Пермь</v>
          </cell>
          <cell r="D7301" t="str">
            <v>г. Пермь, ул. Победы, д. 39</v>
          </cell>
          <cell r="E7301" t="b">
            <v>1</v>
          </cell>
          <cell r="F7301">
            <v>1961</v>
          </cell>
          <cell r="H7301" t="str">
            <v>Кирпич</v>
          </cell>
          <cell r="L7301">
            <v>5</v>
          </cell>
          <cell r="M7301">
            <v>3</v>
          </cell>
          <cell r="Q7301">
            <v>3807.9</v>
          </cell>
          <cell r="R7301">
            <v>3807.9</v>
          </cell>
          <cell r="S7301">
            <v>3807.9</v>
          </cell>
          <cell r="T7301">
            <v>224</v>
          </cell>
        </row>
        <row r="7302">
          <cell r="C7302" t="str">
            <v>город Пермь</v>
          </cell>
          <cell r="D7302" t="str">
            <v>г. Пермь, ул. Победы, д. 31А</v>
          </cell>
          <cell r="E7302" t="b">
            <v>1</v>
          </cell>
          <cell r="F7302">
            <v>1959</v>
          </cell>
          <cell r="H7302" t="str">
            <v>Кирпич</v>
          </cell>
          <cell r="L7302">
            <v>3</v>
          </cell>
          <cell r="M7302">
            <v>2</v>
          </cell>
          <cell r="Q7302">
            <v>1061.8</v>
          </cell>
          <cell r="R7302">
            <v>962.3</v>
          </cell>
          <cell r="S7302">
            <v>836.24</v>
          </cell>
          <cell r="T7302">
            <v>57</v>
          </cell>
        </row>
        <row r="7303">
          <cell r="C7303" t="str">
            <v>город Пермь</v>
          </cell>
          <cell r="D7303" t="str">
            <v>г. Пермь, ул. Подводников, д. 3</v>
          </cell>
          <cell r="E7303" t="b">
            <v>1</v>
          </cell>
          <cell r="F7303">
            <v>1954</v>
          </cell>
          <cell r="H7303" t="str">
            <v>Кирпич</v>
          </cell>
          <cell r="L7303">
            <v>2</v>
          </cell>
          <cell r="M7303">
            <v>1</v>
          </cell>
          <cell r="Q7303">
            <v>529.4</v>
          </cell>
          <cell r="R7303">
            <v>529.4</v>
          </cell>
          <cell r="S7303">
            <v>341.5</v>
          </cell>
          <cell r="T7303">
            <v>20</v>
          </cell>
        </row>
        <row r="7304">
          <cell r="C7304" t="str">
            <v>город Пермь</v>
          </cell>
          <cell r="D7304" t="str">
            <v>г. Пермь, ул. Подводников, д. 4</v>
          </cell>
          <cell r="E7304" t="b">
            <v>1</v>
          </cell>
          <cell r="F7304">
            <v>1981</v>
          </cell>
          <cell r="H7304" t="str">
            <v>Панель</v>
          </cell>
          <cell r="L7304">
            <v>5</v>
          </cell>
          <cell r="M7304">
            <v>4</v>
          </cell>
          <cell r="Q7304">
            <v>2956.5</v>
          </cell>
          <cell r="R7304">
            <v>2653</v>
          </cell>
          <cell r="S7304">
            <v>2653</v>
          </cell>
          <cell r="T7304">
            <v>149</v>
          </cell>
        </row>
        <row r="7305">
          <cell r="C7305" t="str">
            <v>город Пермь</v>
          </cell>
          <cell r="D7305" t="str">
            <v>г. Пермь, ул. Подводников, д. 8</v>
          </cell>
          <cell r="E7305" t="b">
            <v>1</v>
          </cell>
          <cell r="F7305">
            <v>1980</v>
          </cell>
          <cell r="H7305" t="str">
            <v>Панели</v>
          </cell>
          <cell r="L7305">
            <v>5</v>
          </cell>
          <cell r="M7305">
            <v>4</v>
          </cell>
          <cell r="Q7305">
            <v>2942.4</v>
          </cell>
          <cell r="R7305">
            <v>2641.8</v>
          </cell>
          <cell r="S7305">
            <v>2641.8</v>
          </cell>
          <cell r="T7305">
            <v>131</v>
          </cell>
        </row>
        <row r="7306">
          <cell r="C7306" t="str">
            <v>город Пермь</v>
          </cell>
          <cell r="D7306" t="str">
            <v>г. Пермь, ул. Подводников, д. 9</v>
          </cell>
          <cell r="E7306" t="b">
            <v>1</v>
          </cell>
          <cell r="F7306">
            <v>1994</v>
          </cell>
          <cell r="H7306" t="str">
            <v>Кирпич</v>
          </cell>
          <cell r="L7306">
            <v>10</v>
          </cell>
          <cell r="M7306">
            <v>4</v>
          </cell>
          <cell r="N7306">
            <v>4</v>
          </cell>
          <cell r="O7306">
            <v>4</v>
          </cell>
          <cell r="Q7306">
            <v>9959</v>
          </cell>
          <cell r="R7306">
            <v>8885.7000000000007</v>
          </cell>
          <cell r="S7306">
            <v>8885.7000000000007</v>
          </cell>
          <cell r="T7306">
            <v>443</v>
          </cell>
        </row>
        <row r="7307">
          <cell r="C7307" t="str">
            <v>город Пермь</v>
          </cell>
          <cell r="D7307" t="str">
            <v>г. Пермь, ул. Подводников, д. 11</v>
          </cell>
          <cell r="E7307" t="b">
            <v>1</v>
          </cell>
          <cell r="F7307">
            <v>2008</v>
          </cell>
          <cell r="I7307" t="str">
            <v>плоская</v>
          </cell>
          <cell r="K7307" t="str">
            <v>не имеется</v>
          </cell>
          <cell r="L7307">
            <v>11</v>
          </cell>
          <cell r="M7307">
            <v>5</v>
          </cell>
          <cell r="N7307">
            <v>5</v>
          </cell>
          <cell r="O7307">
            <v>5</v>
          </cell>
          <cell r="Q7307">
            <v>12236</v>
          </cell>
          <cell r="R7307">
            <v>11338</v>
          </cell>
          <cell r="S7307">
            <v>756.15</v>
          </cell>
          <cell r="T7307">
            <v>470</v>
          </cell>
        </row>
        <row r="7308">
          <cell r="C7308" t="str">
            <v>город Пермь</v>
          </cell>
          <cell r="D7308" t="str">
            <v>г. Пермь, ул. Подводников, д. 13</v>
          </cell>
          <cell r="E7308" t="b">
            <v>1</v>
          </cell>
          <cell r="F7308">
            <v>1980</v>
          </cell>
          <cell r="H7308" t="str">
            <v>Панель</v>
          </cell>
          <cell r="L7308">
            <v>9</v>
          </cell>
          <cell r="M7308">
            <v>1</v>
          </cell>
          <cell r="N7308">
            <v>1</v>
          </cell>
          <cell r="O7308">
            <v>1</v>
          </cell>
          <cell r="Q7308">
            <v>4215.5</v>
          </cell>
          <cell r="R7308">
            <v>3850.8</v>
          </cell>
          <cell r="S7308">
            <v>3009.1</v>
          </cell>
          <cell r="T7308">
            <v>426</v>
          </cell>
        </row>
        <row r="7309">
          <cell r="C7309" t="str">
            <v>город Пермь</v>
          </cell>
          <cell r="D7309" t="str">
            <v>г. Пермь, ул. Подводников, д. 15</v>
          </cell>
          <cell r="E7309" t="b">
            <v>1</v>
          </cell>
          <cell r="F7309">
            <v>1979</v>
          </cell>
          <cell r="H7309" t="str">
            <v>Панель</v>
          </cell>
          <cell r="L7309">
            <v>9</v>
          </cell>
          <cell r="M7309">
            <v>2</v>
          </cell>
          <cell r="N7309">
            <v>2</v>
          </cell>
          <cell r="O7309">
            <v>2</v>
          </cell>
          <cell r="Q7309">
            <v>4420.3999999999996</v>
          </cell>
          <cell r="R7309">
            <v>3173.9</v>
          </cell>
          <cell r="S7309">
            <v>3080.8</v>
          </cell>
          <cell r="T7309">
            <v>437</v>
          </cell>
        </row>
        <row r="7310">
          <cell r="C7310" t="str">
            <v>город Пермь</v>
          </cell>
          <cell r="D7310" t="str">
            <v>г. Пермь, ул. Подводников, д. 80</v>
          </cell>
          <cell r="E7310" t="b">
            <v>1</v>
          </cell>
          <cell r="F7310">
            <v>2020</v>
          </cell>
          <cell r="H7310" t="str">
            <v>кирпич</v>
          </cell>
          <cell r="I7310" t="str">
            <v>плоская</v>
          </cell>
          <cell r="L7310">
            <v>19</v>
          </cell>
          <cell r="M7310">
            <v>1</v>
          </cell>
          <cell r="N7310">
            <v>2</v>
          </cell>
          <cell r="O7310">
            <v>1</v>
          </cell>
          <cell r="P7310">
            <v>1</v>
          </cell>
          <cell r="Q7310">
            <v>11457.3</v>
          </cell>
          <cell r="R7310">
            <v>11457.3</v>
          </cell>
          <cell r="S7310">
            <v>6940.7</v>
          </cell>
        </row>
        <row r="7311">
          <cell r="C7311" t="str">
            <v>город Пермь</v>
          </cell>
          <cell r="D7311" t="str">
            <v>г. Пермь, ул. Подводников, д. 87</v>
          </cell>
          <cell r="E7311" t="b">
            <v>1</v>
          </cell>
          <cell r="F7311">
            <v>2015</v>
          </cell>
          <cell r="H7311" t="str">
            <v>Кирпич</v>
          </cell>
          <cell r="L7311">
            <v>3</v>
          </cell>
          <cell r="M7311">
            <v>1</v>
          </cell>
          <cell r="Q7311">
            <v>1031.4000000000001</v>
          </cell>
          <cell r="R7311">
            <v>870.6</v>
          </cell>
          <cell r="S7311">
            <v>870.6</v>
          </cell>
          <cell r="T7311">
            <v>54</v>
          </cell>
        </row>
        <row r="7312">
          <cell r="C7312" t="str">
            <v>город Пермь</v>
          </cell>
          <cell r="D7312" t="str">
            <v>г. Пермь, ул. Подводников, д. 92</v>
          </cell>
          <cell r="E7312" t="b">
            <v>1</v>
          </cell>
          <cell r="F7312">
            <v>2013</v>
          </cell>
          <cell r="H7312" t="str">
            <v>Панель</v>
          </cell>
          <cell r="L7312">
            <v>3</v>
          </cell>
          <cell r="M7312">
            <v>2</v>
          </cell>
          <cell r="Q7312">
            <v>985.2</v>
          </cell>
          <cell r="R7312">
            <v>938</v>
          </cell>
          <cell r="S7312">
            <v>938</v>
          </cell>
          <cell r="T7312">
            <v>32</v>
          </cell>
        </row>
        <row r="7313">
          <cell r="C7313" t="str">
            <v>город Пермь</v>
          </cell>
          <cell r="D7313" t="str">
            <v>г. Пермь, ул. Подводников, д. 94</v>
          </cell>
          <cell r="E7313" t="b">
            <v>1</v>
          </cell>
          <cell r="F7313">
            <v>2015</v>
          </cell>
          <cell r="H7313" t="str">
            <v>Панель</v>
          </cell>
          <cell r="L7313">
            <v>3</v>
          </cell>
          <cell r="M7313">
            <v>1</v>
          </cell>
          <cell r="Q7313">
            <v>985.2</v>
          </cell>
          <cell r="R7313">
            <v>938</v>
          </cell>
          <cell r="S7313">
            <v>938</v>
          </cell>
          <cell r="T7313">
            <v>22</v>
          </cell>
        </row>
        <row r="7314">
          <cell r="C7314" t="str">
            <v>город Пермь</v>
          </cell>
          <cell r="D7314" t="str">
            <v>г. Пермь, ул. Подводников, д. 96</v>
          </cell>
          <cell r="E7314" t="b">
            <v>1</v>
          </cell>
          <cell r="F7314">
            <v>2014</v>
          </cell>
          <cell r="I7314" t="str">
            <v>плоская</v>
          </cell>
          <cell r="K7314" t="str">
            <v>не имеется</v>
          </cell>
          <cell r="L7314">
            <v>3</v>
          </cell>
          <cell r="M7314">
            <v>1</v>
          </cell>
          <cell r="Q7314">
            <v>1617.5</v>
          </cell>
          <cell r="R7314">
            <v>1101.7</v>
          </cell>
          <cell r="S7314">
            <v>1101.7</v>
          </cell>
          <cell r="T7314">
            <v>35</v>
          </cell>
        </row>
        <row r="7315">
          <cell r="C7315" t="str">
            <v>город Пермь</v>
          </cell>
          <cell r="D7315" t="str">
            <v>г. Пермь, ул. Подводников, д. 112</v>
          </cell>
          <cell r="E7315" t="b">
            <v>1</v>
          </cell>
          <cell r="F7315">
            <v>2022</v>
          </cell>
          <cell r="H7315" t="str">
            <v>Железобетонные монолитные</v>
          </cell>
          <cell r="I7315" t="str">
            <v>плоская</v>
          </cell>
          <cell r="L7315">
            <v>7</v>
          </cell>
          <cell r="M7315">
            <v>1</v>
          </cell>
          <cell r="N7315">
            <v>1</v>
          </cell>
          <cell r="O7315">
            <v>1</v>
          </cell>
          <cell r="Q7315">
            <v>5669</v>
          </cell>
          <cell r="R7315">
            <v>5669</v>
          </cell>
          <cell r="S7315">
            <v>4565.5</v>
          </cell>
        </row>
        <row r="7316">
          <cell r="C7316" t="str">
            <v>город Пермь</v>
          </cell>
          <cell r="D7316" t="str">
            <v>г. Пермь, ул. Подводников, д. 27А</v>
          </cell>
          <cell r="E7316" t="b">
            <v>1</v>
          </cell>
          <cell r="F7316">
            <v>1992</v>
          </cell>
          <cell r="I7316" t="str">
            <v>плоская</v>
          </cell>
          <cell r="K7316" t="str">
            <v>не имеется</v>
          </cell>
          <cell r="L7316">
            <v>10</v>
          </cell>
          <cell r="M7316">
            <v>2</v>
          </cell>
          <cell r="N7316">
            <v>2</v>
          </cell>
          <cell r="O7316">
            <v>2</v>
          </cell>
          <cell r="Q7316">
            <v>4306.8</v>
          </cell>
          <cell r="R7316">
            <v>3500</v>
          </cell>
          <cell r="S7316">
            <v>806.8</v>
          </cell>
          <cell r="T7316">
            <v>159</v>
          </cell>
        </row>
        <row r="7317">
          <cell r="C7317" t="str">
            <v>город Пермь</v>
          </cell>
          <cell r="D7317" t="str">
            <v>г. Пермь, ул. Подводников, д. 83А</v>
          </cell>
          <cell r="E7317" t="b">
            <v>1</v>
          </cell>
          <cell r="F7317">
            <v>2015</v>
          </cell>
          <cell r="I7317" t="str">
            <v>плоская</v>
          </cell>
          <cell r="K7317" t="str">
            <v>не имеется</v>
          </cell>
          <cell r="L7317">
            <v>4</v>
          </cell>
          <cell r="M7317">
            <v>3</v>
          </cell>
          <cell r="Q7317">
            <v>3628.4</v>
          </cell>
          <cell r="R7317">
            <v>2344.6</v>
          </cell>
          <cell r="S7317">
            <v>383.7</v>
          </cell>
          <cell r="T7317">
            <v>146</v>
          </cell>
        </row>
        <row r="7318">
          <cell r="C7318" t="str">
            <v>город Пермь</v>
          </cell>
          <cell r="D7318" t="str">
            <v>г. Пермь, ул. Подводников, д. 88Б</v>
          </cell>
          <cell r="E7318" t="b">
            <v>1</v>
          </cell>
          <cell r="F7318">
            <v>2022</v>
          </cell>
          <cell r="H7318" t="str">
            <v>Смешанные</v>
          </cell>
          <cell r="I7318" t="str">
            <v>плоская</v>
          </cell>
          <cell r="L7318">
            <v>17</v>
          </cell>
          <cell r="M7318">
            <v>1</v>
          </cell>
          <cell r="N7318">
            <v>2</v>
          </cell>
          <cell r="P7318">
            <v>2</v>
          </cell>
          <cell r="Q7318">
            <v>10723.1</v>
          </cell>
          <cell r="R7318">
            <v>10723.1</v>
          </cell>
          <cell r="S7318">
            <v>7422.9</v>
          </cell>
        </row>
        <row r="7319">
          <cell r="C7319" t="str">
            <v>город Пермь</v>
          </cell>
          <cell r="D7319" t="str">
            <v>г. Пермь, ул. Подлесная, д. 5</v>
          </cell>
          <cell r="E7319" t="b">
            <v>1</v>
          </cell>
          <cell r="F7319">
            <v>1984</v>
          </cell>
          <cell r="I7319" t="str">
            <v>плоская</v>
          </cell>
          <cell r="K7319" t="str">
            <v>имеется</v>
          </cell>
          <cell r="L7319">
            <v>9</v>
          </cell>
          <cell r="M7319">
            <v>2</v>
          </cell>
          <cell r="N7319">
            <v>2</v>
          </cell>
          <cell r="O7319">
            <v>2</v>
          </cell>
          <cell r="Q7319">
            <v>4668.5</v>
          </cell>
          <cell r="R7319">
            <v>4668.5</v>
          </cell>
          <cell r="S7319">
            <v>3953</v>
          </cell>
          <cell r="T7319">
            <v>147</v>
          </cell>
        </row>
        <row r="7320">
          <cell r="C7320" t="str">
            <v>город Пермь</v>
          </cell>
          <cell r="D7320" t="str">
            <v>г. Пермь, ул. Подлесная, д. 7</v>
          </cell>
          <cell r="E7320" t="b">
            <v>1</v>
          </cell>
          <cell r="F7320">
            <v>1981</v>
          </cell>
          <cell r="H7320" t="str">
            <v>Панель</v>
          </cell>
          <cell r="L7320">
            <v>9</v>
          </cell>
          <cell r="M7320">
            <v>2</v>
          </cell>
          <cell r="N7320">
            <v>2</v>
          </cell>
          <cell r="O7320">
            <v>2</v>
          </cell>
          <cell r="Q7320">
            <v>4450.8999999999996</v>
          </cell>
          <cell r="R7320">
            <v>3843.5</v>
          </cell>
          <cell r="S7320">
            <v>3728.2</v>
          </cell>
          <cell r="T7320">
            <v>190</v>
          </cell>
        </row>
        <row r="7321">
          <cell r="C7321" t="str">
            <v>город Пермь</v>
          </cell>
          <cell r="D7321" t="str">
            <v>г. Пермь, ул. Подлесная, д. 9</v>
          </cell>
          <cell r="E7321" t="b">
            <v>1</v>
          </cell>
          <cell r="F7321">
            <v>1979</v>
          </cell>
          <cell r="H7321" t="str">
            <v>Панель</v>
          </cell>
          <cell r="L7321">
            <v>9</v>
          </cell>
          <cell r="M7321">
            <v>2</v>
          </cell>
          <cell r="N7321">
            <v>2</v>
          </cell>
          <cell r="O7321">
            <v>2</v>
          </cell>
          <cell r="Q7321">
            <v>4645.5</v>
          </cell>
          <cell r="R7321">
            <v>4034.5</v>
          </cell>
          <cell r="S7321">
            <v>3953.81</v>
          </cell>
          <cell r="T7321">
            <v>191</v>
          </cell>
        </row>
        <row r="7322">
          <cell r="C7322" t="str">
            <v>город Пермь</v>
          </cell>
          <cell r="D7322" t="str">
            <v>г. Пермь, ул. Подлесная, д. 11</v>
          </cell>
          <cell r="E7322" t="b">
            <v>1</v>
          </cell>
          <cell r="F7322">
            <v>1979</v>
          </cell>
          <cell r="H7322" t="str">
            <v>Панель</v>
          </cell>
          <cell r="L7322">
            <v>9</v>
          </cell>
          <cell r="M7322">
            <v>2</v>
          </cell>
          <cell r="N7322">
            <v>2</v>
          </cell>
          <cell r="O7322">
            <v>2</v>
          </cell>
          <cell r="Q7322">
            <v>4623.8</v>
          </cell>
          <cell r="R7322">
            <v>4032.8</v>
          </cell>
          <cell r="S7322">
            <v>3952.14</v>
          </cell>
          <cell r="T7322">
            <v>208</v>
          </cell>
        </row>
        <row r="7323">
          <cell r="C7323" t="str">
            <v>город Пермь</v>
          </cell>
          <cell r="D7323" t="str">
            <v>г. Пермь, ул. Подлесная, д. 13</v>
          </cell>
          <cell r="E7323" t="b">
            <v>1</v>
          </cell>
          <cell r="F7323">
            <v>1979</v>
          </cell>
          <cell r="H7323" t="str">
            <v>Кирпич</v>
          </cell>
          <cell r="L7323">
            <v>9</v>
          </cell>
          <cell r="M7323">
            <v>1</v>
          </cell>
          <cell r="N7323">
            <v>1</v>
          </cell>
          <cell r="O7323">
            <v>1</v>
          </cell>
          <cell r="Q7323">
            <v>6552.3</v>
          </cell>
          <cell r="R7323">
            <v>6420.2</v>
          </cell>
          <cell r="S7323">
            <v>5842.38</v>
          </cell>
          <cell r="T7323">
            <v>453</v>
          </cell>
        </row>
        <row r="7324">
          <cell r="C7324" t="str">
            <v>город Пермь</v>
          </cell>
          <cell r="D7324" t="str">
            <v>г. Пермь, ул. Подлесная, д. 15</v>
          </cell>
          <cell r="E7324" t="b">
            <v>1</v>
          </cell>
          <cell r="F7324">
            <v>2002</v>
          </cell>
          <cell r="H7324" t="str">
            <v>Кирпич</v>
          </cell>
          <cell r="I7324" t="str">
            <v>плоская</v>
          </cell>
          <cell r="K7324" t="str">
            <v>имеется</v>
          </cell>
          <cell r="L7324">
            <v>10</v>
          </cell>
          <cell r="M7324">
            <v>2</v>
          </cell>
          <cell r="N7324">
            <v>2</v>
          </cell>
          <cell r="O7324">
            <v>2</v>
          </cell>
          <cell r="Q7324">
            <v>7156.3</v>
          </cell>
          <cell r="R7324">
            <v>6164.9</v>
          </cell>
          <cell r="S7324">
            <v>6164.9</v>
          </cell>
        </row>
        <row r="7325">
          <cell r="C7325" t="str">
            <v>город Пермь</v>
          </cell>
          <cell r="D7325" t="str">
            <v>г. Пермь, ул. Подлесная, д. 17</v>
          </cell>
          <cell r="E7325" t="b">
            <v>1</v>
          </cell>
          <cell r="F7325">
            <v>1978</v>
          </cell>
          <cell r="H7325" t="str">
            <v>Кирпич</v>
          </cell>
          <cell r="L7325">
            <v>9</v>
          </cell>
          <cell r="M7325">
            <v>2</v>
          </cell>
          <cell r="N7325">
            <v>2</v>
          </cell>
          <cell r="O7325">
            <v>2</v>
          </cell>
          <cell r="Q7325">
            <v>7222.3</v>
          </cell>
          <cell r="R7325">
            <v>6452</v>
          </cell>
          <cell r="S7325">
            <v>6193.92</v>
          </cell>
          <cell r="T7325">
            <v>267</v>
          </cell>
        </row>
        <row r="7326">
          <cell r="C7326" t="str">
            <v>город Пермь</v>
          </cell>
          <cell r="D7326" t="str">
            <v>г. Пермь, ул. Подлесная, д. 29</v>
          </cell>
          <cell r="E7326" t="b">
            <v>1</v>
          </cell>
          <cell r="F7326">
            <v>1977</v>
          </cell>
          <cell r="H7326" t="str">
            <v>Панель</v>
          </cell>
          <cell r="L7326">
            <v>9</v>
          </cell>
          <cell r="M7326">
            <v>4</v>
          </cell>
          <cell r="N7326">
            <v>4</v>
          </cell>
          <cell r="O7326">
            <v>4</v>
          </cell>
          <cell r="Q7326">
            <v>8948</v>
          </cell>
          <cell r="R7326">
            <v>7620.8</v>
          </cell>
          <cell r="S7326">
            <v>7087.34</v>
          </cell>
          <cell r="T7326">
            <v>380</v>
          </cell>
        </row>
        <row r="7327">
          <cell r="C7327" t="str">
            <v>город Пермь</v>
          </cell>
          <cell r="D7327" t="str">
            <v>г. Пермь, ул. Подлесная, д. 33</v>
          </cell>
          <cell r="E7327" t="b">
            <v>1</v>
          </cell>
          <cell r="F7327">
            <v>1988</v>
          </cell>
          <cell r="H7327" t="str">
            <v>Панель</v>
          </cell>
          <cell r="L7327">
            <v>16</v>
          </cell>
          <cell r="M7327">
            <v>1</v>
          </cell>
          <cell r="N7327">
            <v>2</v>
          </cell>
          <cell r="O7327">
            <v>1</v>
          </cell>
          <cell r="P7327">
            <v>1</v>
          </cell>
          <cell r="Q7327">
            <v>5681.8</v>
          </cell>
          <cell r="R7327">
            <v>5522.0999999999995</v>
          </cell>
          <cell r="S7327">
            <v>5522.1</v>
          </cell>
          <cell r="T7327">
            <v>240</v>
          </cell>
        </row>
        <row r="7328">
          <cell r="C7328" t="str">
            <v>город Пермь</v>
          </cell>
          <cell r="D7328" t="str">
            <v>г. Пермь, ул. Подлесная, д. 35</v>
          </cell>
          <cell r="E7328" t="b">
            <v>1</v>
          </cell>
          <cell r="F7328">
            <v>1976</v>
          </cell>
          <cell r="H7328" t="str">
            <v>Панель</v>
          </cell>
          <cell r="L7328">
            <v>9</v>
          </cell>
          <cell r="M7328">
            <v>2</v>
          </cell>
          <cell r="N7328">
            <v>2</v>
          </cell>
          <cell r="O7328">
            <v>2</v>
          </cell>
          <cell r="Q7328">
            <v>4026</v>
          </cell>
          <cell r="R7328">
            <v>3854.6</v>
          </cell>
          <cell r="S7328">
            <v>3700.42</v>
          </cell>
          <cell r="T7328">
            <v>135</v>
          </cell>
        </row>
        <row r="7329">
          <cell r="C7329" t="str">
            <v>город Пермь</v>
          </cell>
          <cell r="D7329" t="str">
            <v>г. Пермь, ул. Подлесная, д. 11А</v>
          </cell>
          <cell r="E7329" t="b">
            <v>1</v>
          </cell>
          <cell r="F7329">
            <v>1993</v>
          </cell>
          <cell r="H7329" t="str">
            <v>Панель</v>
          </cell>
          <cell r="L7329">
            <v>10</v>
          </cell>
          <cell r="M7329">
            <v>2</v>
          </cell>
          <cell r="N7329">
            <v>2</v>
          </cell>
          <cell r="O7329">
            <v>2</v>
          </cell>
          <cell r="Q7329">
            <v>5394</v>
          </cell>
          <cell r="R7329">
            <v>3082.1</v>
          </cell>
          <cell r="S7329">
            <v>3082.1</v>
          </cell>
          <cell r="T7329">
            <v>267</v>
          </cell>
        </row>
        <row r="7330">
          <cell r="C7330" t="str">
            <v>город Пермь</v>
          </cell>
          <cell r="D7330" t="str">
            <v>г. Пермь, ул. Подлесная, д. 13А</v>
          </cell>
          <cell r="E7330" t="b">
            <v>1</v>
          </cell>
          <cell r="F7330">
            <v>1958</v>
          </cell>
          <cell r="I7330" t="str">
            <v>плоская</v>
          </cell>
          <cell r="K7330" t="str">
            <v>имеется</v>
          </cell>
          <cell r="L7330">
            <v>16</v>
          </cell>
          <cell r="M7330">
            <v>2</v>
          </cell>
          <cell r="N7330">
            <v>2</v>
          </cell>
          <cell r="O7330">
            <v>1</v>
          </cell>
          <cell r="P7330">
            <v>1</v>
          </cell>
          <cell r="Q7330">
            <v>13360</v>
          </cell>
          <cell r="S7330">
            <v>9487.2000000000007</v>
          </cell>
          <cell r="T7330">
            <v>332</v>
          </cell>
        </row>
        <row r="7331">
          <cell r="C7331" t="str">
            <v>город Пермь</v>
          </cell>
          <cell r="D7331" t="str">
            <v>г. Пермь, ул. Подлесная, д. 17/1</v>
          </cell>
          <cell r="E7331" t="b">
            <v>1</v>
          </cell>
          <cell r="F7331">
            <v>1961</v>
          </cell>
          <cell r="H7331" t="str">
            <v>Кирпич</v>
          </cell>
          <cell r="L7331">
            <v>2</v>
          </cell>
          <cell r="M7331">
            <v>2</v>
          </cell>
          <cell r="Q7331">
            <v>759.1</v>
          </cell>
          <cell r="R7331">
            <v>645</v>
          </cell>
          <cell r="S7331">
            <v>645</v>
          </cell>
          <cell r="T7331">
            <v>29</v>
          </cell>
        </row>
        <row r="7332">
          <cell r="C7332" t="str">
            <v>город Пермь</v>
          </cell>
          <cell r="D7332" t="str">
            <v>г. Пермь, ул. Подлесная, д. 17/2</v>
          </cell>
          <cell r="E7332" t="b">
            <v>1</v>
          </cell>
          <cell r="F7332">
            <v>1962</v>
          </cell>
          <cell r="H7332" t="str">
            <v>Кирпич</v>
          </cell>
          <cell r="L7332">
            <v>2</v>
          </cell>
          <cell r="M7332">
            <v>2</v>
          </cell>
          <cell r="Q7332">
            <v>678.5</v>
          </cell>
          <cell r="R7332">
            <v>625.6</v>
          </cell>
          <cell r="S7332">
            <v>625.6</v>
          </cell>
          <cell r="T7332">
            <v>33</v>
          </cell>
        </row>
        <row r="7333">
          <cell r="C7333" t="str">
            <v>город Пермь</v>
          </cell>
          <cell r="D7333" t="str">
            <v>г. Пермь, ул. Подлесная, д. 17/3</v>
          </cell>
          <cell r="E7333" t="b">
            <v>1</v>
          </cell>
          <cell r="F7333">
            <v>1960</v>
          </cell>
          <cell r="H7333" t="str">
            <v>Кирпич</v>
          </cell>
          <cell r="L7333">
            <v>2</v>
          </cell>
          <cell r="M7333">
            <v>2</v>
          </cell>
          <cell r="Q7333">
            <v>730.2</v>
          </cell>
          <cell r="R7333">
            <v>626.1</v>
          </cell>
          <cell r="S7333">
            <v>626.1</v>
          </cell>
          <cell r="T7333">
            <v>34</v>
          </cell>
        </row>
        <row r="7334">
          <cell r="C7334" t="str">
            <v>город Пермь</v>
          </cell>
          <cell r="D7334" t="str">
            <v>г. Пермь, ул. Подлесная, д. 19/1</v>
          </cell>
          <cell r="E7334" t="b">
            <v>1</v>
          </cell>
          <cell r="F7334">
            <v>1978</v>
          </cell>
          <cell r="H7334" t="str">
            <v>Панель</v>
          </cell>
          <cell r="L7334">
            <v>9</v>
          </cell>
          <cell r="M7334">
            <v>2</v>
          </cell>
          <cell r="N7334">
            <v>2</v>
          </cell>
          <cell r="O7334">
            <v>2</v>
          </cell>
          <cell r="Q7334">
            <v>4466.7</v>
          </cell>
          <cell r="R7334">
            <v>3854.7</v>
          </cell>
          <cell r="S7334">
            <v>3777.61</v>
          </cell>
          <cell r="T7334">
            <v>182</v>
          </cell>
        </row>
        <row r="7335">
          <cell r="C7335" t="str">
            <v>город Пермь</v>
          </cell>
          <cell r="D7335" t="str">
            <v>г. Пермь, ул. Подлесная, д. 19/2</v>
          </cell>
          <cell r="E7335" t="b">
            <v>1</v>
          </cell>
          <cell r="F7335">
            <v>1978</v>
          </cell>
          <cell r="H7335" t="str">
            <v>панели</v>
          </cell>
          <cell r="I7335" t="str">
            <v>плоская</v>
          </cell>
          <cell r="J7335">
            <v>0</v>
          </cell>
          <cell r="K7335" t="str">
            <v>не имеется</v>
          </cell>
          <cell r="L7335">
            <v>9</v>
          </cell>
          <cell r="M7335">
            <v>2</v>
          </cell>
          <cell r="N7335">
            <v>2</v>
          </cell>
          <cell r="O7335">
            <v>2</v>
          </cell>
          <cell r="Q7335">
            <v>6242</v>
          </cell>
          <cell r="R7335">
            <v>2257</v>
          </cell>
          <cell r="S7335">
            <v>3985</v>
          </cell>
          <cell r="T7335">
            <v>195</v>
          </cell>
        </row>
        <row r="7336">
          <cell r="C7336" t="str">
            <v>город Пермь</v>
          </cell>
          <cell r="D7336" t="str">
            <v>г. Пермь, ул. Подлесная, д. 19/3</v>
          </cell>
          <cell r="E7336" t="b">
            <v>1</v>
          </cell>
          <cell r="F7336">
            <v>1963</v>
          </cell>
          <cell r="H7336" t="str">
            <v>Кирпич</v>
          </cell>
          <cell r="L7336">
            <v>4</v>
          </cell>
          <cell r="M7336">
            <v>2</v>
          </cell>
          <cell r="Q7336">
            <v>1259.7</v>
          </cell>
          <cell r="R7336">
            <v>1026.5999999999999</v>
          </cell>
          <cell r="S7336">
            <v>1026.5999999999999</v>
          </cell>
          <cell r="T7336">
            <v>57</v>
          </cell>
        </row>
        <row r="7337">
          <cell r="C7337" t="str">
            <v>город Пермь</v>
          </cell>
          <cell r="D7337" t="str">
            <v>г. Пермь, ул. Подлесная, д. 21/1</v>
          </cell>
          <cell r="E7337" t="b">
            <v>1</v>
          </cell>
          <cell r="F7337">
            <v>1961</v>
          </cell>
          <cell r="H7337" t="str">
            <v>Кирпич</v>
          </cell>
          <cell r="L7337">
            <v>2</v>
          </cell>
          <cell r="M7337">
            <v>2</v>
          </cell>
          <cell r="Q7337">
            <v>773.60500000000002</v>
          </cell>
          <cell r="R7337">
            <v>672.7</v>
          </cell>
          <cell r="S7337">
            <v>610.6</v>
          </cell>
          <cell r="T7337">
            <v>41</v>
          </cell>
        </row>
        <row r="7338">
          <cell r="C7338" t="str">
            <v>город Пермь</v>
          </cell>
          <cell r="D7338" t="str">
            <v>г. Пермь, ул. Подлесная, д. 23/1</v>
          </cell>
          <cell r="E7338" t="b">
            <v>1</v>
          </cell>
          <cell r="F7338">
            <v>1978</v>
          </cell>
          <cell r="H7338" t="str">
            <v>Панель</v>
          </cell>
          <cell r="L7338">
            <v>9</v>
          </cell>
          <cell r="M7338">
            <v>2</v>
          </cell>
          <cell r="N7338">
            <v>2</v>
          </cell>
          <cell r="O7338">
            <v>2</v>
          </cell>
          <cell r="Q7338">
            <v>4462.8999999999996</v>
          </cell>
          <cell r="R7338">
            <v>3851.7</v>
          </cell>
          <cell r="S7338">
            <v>3428.01</v>
          </cell>
          <cell r="T7338">
            <v>181</v>
          </cell>
        </row>
        <row r="7339">
          <cell r="C7339" t="str">
            <v>город Пермь</v>
          </cell>
          <cell r="D7339" t="str">
            <v>г. Пермь, ул. Подлесная, д. 23/2</v>
          </cell>
          <cell r="E7339" t="b">
            <v>1</v>
          </cell>
          <cell r="F7339">
            <v>1977</v>
          </cell>
          <cell r="H7339" t="str">
            <v>Панель</v>
          </cell>
          <cell r="L7339">
            <v>9</v>
          </cell>
          <cell r="M7339">
            <v>2</v>
          </cell>
          <cell r="N7339">
            <v>2</v>
          </cell>
          <cell r="O7339">
            <v>2</v>
          </cell>
          <cell r="Q7339">
            <v>4483.1000000000004</v>
          </cell>
          <cell r="R7339">
            <v>3869.5</v>
          </cell>
          <cell r="S7339">
            <v>3714.72</v>
          </cell>
          <cell r="T7339">
            <v>194</v>
          </cell>
        </row>
        <row r="7340">
          <cell r="C7340" t="str">
            <v>город Пермь</v>
          </cell>
          <cell r="D7340" t="str">
            <v>г. Пермь, ул. Подлесная, д. 23/3</v>
          </cell>
          <cell r="E7340" t="b">
            <v>1</v>
          </cell>
          <cell r="F7340">
            <v>1963</v>
          </cell>
          <cell r="H7340" t="str">
            <v>Кирпич</v>
          </cell>
          <cell r="L7340">
            <v>3</v>
          </cell>
          <cell r="M7340">
            <v>2</v>
          </cell>
          <cell r="Q7340">
            <v>1039.7</v>
          </cell>
          <cell r="R7340">
            <v>967.3</v>
          </cell>
          <cell r="S7340">
            <v>967.3</v>
          </cell>
          <cell r="T7340">
            <v>49</v>
          </cell>
        </row>
        <row r="7341">
          <cell r="C7341" t="str">
            <v>город Пермь</v>
          </cell>
          <cell r="D7341" t="str">
            <v>г. Пермь, ул. Подлесная, д. 27/1</v>
          </cell>
          <cell r="E7341" t="b">
            <v>1</v>
          </cell>
          <cell r="F7341">
            <v>1977</v>
          </cell>
          <cell r="H7341" t="str">
            <v>Панель</v>
          </cell>
          <cell r="L7341">
            <v>9</v>
          </cell>
          <cell r="M7341">
            <v>4</v>
          </cell>
          <cell r="N7341">
            <v>4</v>
          </cell>
          <cell r="O7341">
            <v>4</v>
          </cell>
          <cell r="Q7341">
            <v>8829.7000000000007</v>
          </cell>
          <cell r="R7341">
            <v>7594.9</v>
          </cell>
          <cell r="S7341">
            <v>7367.05</v>
          </cell>
          <cell r="T7341">
            <v>364</v>
          </cell>
        </row>
        <row r="7342">
          <cell r="C7342" t="str">
            <v>город Пермь</v>
          </cell>
          <cell r="D7342" t="str">
            <v>г. Пермь, ул. Подлесная, д. 27/2</v>
          </cell>
          <cell r="E7342" t="b">
            <v>1</v>
          </cell>
          <cell r="F7342">
            <v>1977</v>
          </cell>
          <cell r="H7342" t="str">
            <v>Панель</v>
          </cell>
          <cell r="L7342">
            <v>9</v>
          </cell>
          <cell r="M7342">
            <v>2</v>
          </cell>
          <cell r="N7342">
            <v>2</v>
          </cell>
          <cell r="O7342">
            <v>2</v>
          </cell>
          <cell r="Q7342">
            <v>4483.3999999999996</v>
          </cell>
          <cell r="R7342">
            <v>3874.4</v>
          </cell>
          <cell r="S7342">
            <v>3603.19</v>
          </cell>
          <cell r="T7342">
            <v>172</v>
          </cell>
        </row>
        <row r="7343">
          <cell r="C7343" t="str">
            <v>город Пермь</v>
          </cell>
          <cell r="D7343" t="str">
            <v>г. Пермь, ул. Подлесная, д. 3А</v>
          </cell>
          <cell r="E7343" t="b">
            <v>1</v>
          </cell>
          <cell r="F7343">
            <v>2005</v>
          </cell>
          <cell r="H7343" t="str">
            <v>Кирпич</v>
          </cell>
          <cell r="L7343">
            <v>16</v>
          </cell>
          <cell r="M7343">
            <v>7</v>
          </cell>
          <cell r="N7343">
            <v>14</v>
          </cell>
          <cell r="O7343">
            <v>7</v>
          </cell>
          <cell r="P7343">
            <v>7</v>
          </cell>
          <cell r="Q7343">
            <v>29583.8</v>
          </cell>
          <cell r="R7343">
            <v>23116.1</v>
          </cell>
          <cell r="S7343">
            <v>23116.1</v>
          </cell>
          <cell r="T7343">
            <v>675</v>
          </cell>
        </row>
        <row r="7344">
          <cell r="C7344" t="str">
            <v>город Пермь</v>
          </cell>
          <cell r="D7344" t="str">
            <v>г. Пермь, ул. Подлесная, д. 43А</v>
          </cell>
          <cell r="E7344" t="b">
            <v>1</v>
          </cell>
          <cell r="F7344">
            <v>2015</v>
          </cell>
          <cell r="H7344" t="str">
            <v>монолит</v>
          </cell>
          <cell r="I7344" t="str">
            <v>плоская</v>
          </cell>
          <cell r="J7344" t="str">
            <v>ГАЗ</v>
          </cell>
          <cell r="K7344" t="str">
            <v>имеется</v>
          </cell>
          <cell r="L7344">
            <v>19</v>
          </cell>
          <cell r="M7344">
            <v>4</v>
          </cell>
          <cell r="N7344">
            <v>8</v>
          </cell>
          <cell r="O7344">
            <v>8</v>
          </cell>
          <cell r="Q7344">
            <v>29593.52</v>
          </cell>
          <cell r="R7344">
            <v>27918.77</v>
          </cell>
          <cell r="S7344">
            <v>27918.77</v>
          </cell>
        </row>
        <row r="7345">
          <cell r="C7345" t="str">
            <v>город Пермь</v>
          </cell>
          <cell r="D7345" t="str">
            <v>г. Пермь, ул. Подольская, д. 33</v>
          </cell>
          <cell r="E7345" t="b">
            <v>1</v>
          </cell>
          <cell r="F7345">
            <v>1977</v>
          </cell>
          <cell r="G7345">
            <v>2010</v>
          </cell>
          <cell r="H7345" t="str">
            <v>Кирпич</v>
          </cell>
          <cell r="L7345">
            <v>5</v>
          </cell>
          <cell r="M7345">
            <v>4</v>
          </cell>
          <cell r="Q7345">
            <v>2947</v>
          </cell>
          <cell r="R7345">
            <v>2829</v>
          </cell>
          <cell r="S7345">
            <v>2829</v>
          </cell>
          <cell r="T7345">
            <v>117</v>
          </cell>
        </row>
        <row r="7346">
          <cell r="C7346" t="str">
            <v>город Пермь</v>
          </cell>
          <cell r="D7346" t="str">
            <v>г. Пермь, ул. Подольская, д. 35</v>
          </cell>
          <cell r="E7346" t="b">
            <v>1</v>
          </cell>
          <cell r="F7346">
            <v>1977</v>
          </cell>
          <cell r="G7346">
            <v>2010</v>
          </cell>
          <cell r="H7346" t="str">
            <v>Кирпич</v>
          </cell>
          <cell r="L7346">
            <v>5</v>
          </cell>
          <cell r="M7346">
            <v>4</v>
          </cell>
          <cell r="Q7346">
            <v>3133.1</v>
          </cell>
          <cell r="R7346">
            <v>2781</v>
          </cell>
          <cell r="S7346">
            <v>2781</v>
          </cell>
          <cell r="T7346">
            <v>116</v>
          </cell>
        </row>
        <row r="7347">
          <cell r="C7347" t="str">
            <v>город Пермь</v>
          </cell>
          <cell r="D7347" t="str">
            <v>г. Пермь, ул. Полазненская, д. 26</v>
          </cell>
          <cell r="E7347" t="b">
            <v>1</v>
          </cell>
          <cell r="F7347" t="str">
            <v>1991-1992</v>
          </cell>
          <cell r="H7347" t="str">
            <v>Панель</v>
          </cell>
          <cell r="L7347">
            <v>10</v>
          </cell>
          <cell r="M7347">
            <v>5</v>
          </cell>
          <cell r="N7347">
            <v>5</v>
          </cell>
          <cell r="O7347">
            <v>5</v>
          </cell>
          <cell r="Q7347">
            <v>9600.7999999999993</v>
          </cell>
          <cell r="R7347">
            <v>9582</v>
          </cell>
          <cell r="S7347">
            <v>9582</v>
          </cell>
          <cell r="T7347">
            <v>634</v>
          </cell>
        </row>
        <row r="7348">
          <cell r="C7348" t="str">
            <v>город Пермь</v>
          </cell>
          <cell r="D7348" t="str">
            <v>г. Пермь, ул. Полевая, д. 5</v>
          </cell>
          <cell r="E7348" t="b">
            <v>1</v>
          </cell>
          <cell r="F7348">
            <v>2017</v>
          </cell>
          <cell r="I7348" t="str">
            <v>плоская</v>
          </cell>
          <cell r="K7348" t="str">
            <v>имеется</v>
          </cell>
          <cell r="L7348">
            <v>17</v>
          </cell>
          <cell r="M7348">
            <v>3</v>
          </cell>
          <cell r="N7348">
            <v>3</v>
          </cell>
          <cell r="O7348">
            <v>3</v>
          </cell>
          <cell r="Q7348">
            <v>9735.6</v>
          </cell>
          <cell r="R7348">
            <v>3070</v>
          </cell>
          <cell r="S7348">
            <v>5278</v>
          </cell>
        </row>
        <row r="7349">
          <cell r="C7349" t="str">
            <v>город Пермь</v>
          </cell>
          <cell r="D7349" t="str">
            <v>г. Пермь, ул. Полевая, д. 7</v>
          </cell>
          <cell r="E7349" t="b">
            <v>1</v>
          </cell>
          <cell r="F7349">
            <v>2016</v>
          </cell>
          <cell r="I7349" t="str">
            <v>плоская</v>
          </cell>
          <cell r="K7349" t="str">
            <v>имеется</v>
          </cell>
          <cell r="L7349">
            <v>22</v>
          </cell>
          <cell r="M7349">
            <v>1</v>
          </cell>
          <cell r="Q7349">
            <v>10088.200000000001</v>
          </cell>
          <cell r="S7349">
            <v>7532.4</v>
          </cell>
        </row>
        <row r="7350">
          <cell r="C7350" t="str">
            <v>город Пермь</v>
          </cell>
          <cell r="D7350" t="str">
            <v>г. Пермь, ул. Полевая, д. 10</v>
          </cell>
          <cell r="E7350" t="b">
            <v>1</v>
          </cell>
          <cell r="F7350">
            <v>2017</v>
          </cell>
          <cell r="I7350" t="str">
            <v>плоская</v>
          </cell>
          <cell r="K7350" t="str">
            <v>имеется</v>
          </cell>
          <cell r="L7350">
            <v>26</v>
          </cell>
          <cell r="M7350">
            <v>4</v>
          </cell>
          <cell r="Q7350">
            <v>15971.7</v>
          </cell>
          <cell r="R7350">
            <v>4777.7</v>
          </cell>
          <cell r="S7350">
            <v>8332.4</v>
          </cell>
        </row>
        <row r="7351">
          <cell r="C7351" t="str">
            <v>город Пермь</v>
          </cell>
          <cell r="D7351" t="str">
            <v>г. Пермь, ул. Полины Осипенко, д. 43</v>
          </cell>
          <cell r="E7351" t="b">
            <v>1</v>
          </cell>
          <cell r="F7351">
            <v>1960</v>
          </cell>
          <cell r="H7351" t="str">
            <v>Кирпич</v>
          </cell>
          <cell r="L7351">
            <v>5</v>
          </cell>
          <cell r="M7351">
            <v>2</v>
          </cell>
          <cell r="Q7351">
            <v>1591.8</v>
          </cell>
          <cell r="R7351">
            <v>1367.1</v>
          </cell>
          <cell r="S7351">
            <v>1367.1</v>
          </cell>
          <cell r="T7351">
            <v>37</v>
          </cell>
        </row>
        <row r="7352">
          <cell r="C7352" t="str">
            <v>город Пермь</v>
          </cell>
          <cell r="D7352" t="str">
            <v>г. Пермь, ул. Полины Осипенко, д. 44</v>
          </cell>
          <cell r="E7352" t="b">
            <v>1</v>
          </cell>
          <cell r="F7352">
            <v>1966</v>
          </cell>
          <cell r="I7352" t="str">
            <v>скатная</v>
          </cell>
          <cell r="K7352" t="str">
            <v>имеется</v>
          </cell>
          <cell r="L7352">
            <v>5</v>
          </cell>
          <cell r="M7352">
            <v>4</v>
          </cell>
          <cell r="Q7352">
            <v>3157.3</v>
          </cell>
          <cell r="R7352">
            <v>2561.9</v>
          </cell>
          <cell r="S7352">
            <v>288.10000000000002</v>
          </cell>
          <cell r="T7352">
            <v>110</v>
          </cell>
        </row>
        <row r="7353">
          <cell r="C7353" t="str">
            <v>город Пермь</v>
          </cell>
          <cell r="D7353" t="str">
            <v>г. Пермь, ул. Полины Осипенко, д. 45</v>
          </cell>
          <cell r="E7353" t="b">
            <v>1</v>
          </cell>
          <cell r="F7353">
            <v>1960</v>
          </cell>
          <cell r="H7353" t="str">
            <v>Кирпич</v>
          </cell>
          <cell r="L7353">
            <v>5</v>
          </cell>
          <cell r="M7353">
            <v>3</v>
          </cell>
          <cell r="Q7353">
            <v>2572.8000000000002</v>
          </cell>
          <cell r="R7353">
            <v>2249.4</v>
          </cell>
          <cell r="S7353">
            <v>2067.3000000000002</v>
          </cell>
          <cell r="T7353">
            <v>83</v>
          </cell>
        </row>
        <row r="7354">
          <cell r="C7354" t="str">
            <v>город Пермь</v>
          </cell>
          <cell r="D7354" t="str">
            <v>г. Пермь, ул. Полины Осипенко, д. 48</v>
          </cell>
          <cell r="E7354" t="b">
            <v>1</v>
          </cell>
          <cell r="F7354">
            <v>1960</v>
          </cell>
          <cell r="H7354" t="str">
            <v>Кирпич</v>
          </cell>
          <cell r="L7354">
            <v>5</v>
          </cell>
          <cell r="M7354">
            <v>5</v>
          </cell>
          <cell r="Q7354">
            <v>4761.6000000000004</v>
          </cell>
          <cell r="R7354">
            <v>3915.4</v>
          </cell>
          <cell r="S7354">
            <v>3915.4</v>
          </cell>
          <cell r="T7354">
            <v>114</v>
          </cell>
        </row>
        <row r="7355">
          <cell r="C7355" t="str">
            <v>город Пермь</v>
          </cell>
          <cell r="D7355" t="str">
            <v>г. Пермь, ул. Полины Осипенко, д. 50</v>
          </cell>
          <cell r="E7355" t="b">
            <v>1</v>
          </cell>
          <cell r="F7355">
            <v>1959</v>
          </cell>
          <cell r="H7355" t="str">
            <v>Кирпич</v>
          </cell>
          <cell r="L7355">
            <v>5</v>
          </cell>
          <cell r="M7355">
            <v>3</v>
          </cell>
          <cell r="Q7355">
            <v>3685.1</v>
          </cell>
          <cell r="R7355">
            <v>3645.9</v>
          </cell>
          <cell r="S7355">
            <v>2719.5</v>
          </cell>
          <cell r="T7355">
            <v>71</v>
          </cell>
        </row>
        <row r="7356">
          <cell r="C7356" t="str">
            <v>город Пермь</v>
          </cell>
          <cell r="D7356" t="str">
            <v>г. Пермь, ул. Полины Осипенко, д. 51</v>
          </cell>
          <cell r="E7356" t="b">
            <v>1</v>
          </cell>
          <cell r="F7356">
            <v>1959</v>
          </cell>
          <cell r="H7356" t="str">
            <v>Кирпич</v>
          </cell>
          <cell r="L7356">
            <v>5</v>
          </cell>
          <cell r="M7356">
            <v>4</v>
          </cell>
          <cell r="Q7356">
            <v>3161.9</v>
          </cell>
          <cell r="R7356">
            <v>2414.9</v>
          </cell>
          <cell r="S7356">
            <v>2245.86</v>
          </cell>
          <cell r="T7356">
            <v>101</v>
          </cell>
        </row>
        <row r="7357">
          <cell r="C7357" t="str">
            <v>город Пермь</v>
          </cell>
          <cell r="D7357" t="str">
            <v>г. Пермь, ул. Полины Осипенко, д. 52</v>
          </cell>
          <cell r="E7357" t="b">
            <v>1</v>
          </cell>
          <cell r="F7357">
            <v>1960</v>
          </cell>
          <cell r="H7357" t="str">
            <v>Кирпич</v>
          </cell>
          <cell r="L7357">
            <v>5</v>
          </cell>
          <cell r="M7357">
            <v>2</v>
          </cell>
          <cell r="Q7357">
            <v>1829.9</v>
          </cell>
          <cell r="R7357">
            <v>1369.3</v>
          </cell>
          <cell r="S7357">
            <v>1369.3</v>
          </cell>
          <cell r="T7357">
            <v>57</v>
          </cell>
        </row>
        <row r="7358">
          <cell r="C7358" t="str">
            <v>город Пермь</v>
          </cell>
          <cell r="D7358" t="str">
            <v>г. Пермь, ул. Полины Осипенко, д. 53</v>
          </cell>
          <cell r="E7358" t="b">
            <v>1</v>
          </cell>
          <cell r="F7358">
            <v>1960</v>
          </cell>
          <cell r="H7358" t="str">
            <v>Кирпич</v>
          </cell>
          <cell r="L7358">
            <v>5</v>
          </cell>
          <cell r="M7358">
            <v>2</v>
          </cell>
          <cell r="Q7358">
            <v>1739.7</v>
          </cell>
          <cell r="R7358">
            <v>1420.5</v>
          </cell>
          <cell r="S7358">
            <v>1292.6600000000001</v>
          </cell>
          <cell r="T7358">
            <v>57</v>
          </cell>
        </row>
        <row r="7359">
          <cell r="C7359" t="str">
            <v>город Пермь</v>
          </cell>
          <cell r="D7359" t="str">
            <v>г. Пермь, ул. Полины Осипенко, д. 56</v>
          </cell>
          <cell r="E7359" t="b">
            <v>1</v>
          </cell>
          <cell r="F7359">
            <v>1958</v>
          </cell>
          <cell r="H7359" t="str">
            <v>Кирпич</v>
          </cell>
          <cell r="L7359">
            <v>5</v>
          </cell>
          <cell r="M7359">
            <v>4</v>
          </cell>
          <cell r="Q7359">
            <v>5952.2</v>
          </cell>
          <cell r="R7359">
            <v>5326.1</v>
          </cell>
          <cell r="S7359">
            <v>4527.6000000000004</v>
          </cell>
          <cell r="T7359">
            <v>149</v>
          </cell>
        </row>
        <row r="7360">
          <cell r="C7360" t="str">
            <v>город Пермь</v>
          </cell>
          <cell r="D7360" t="str">
            <v>г. Пермь, ул. Полины Осипенко, д. 57</v>
          </cell>
          <cell r="E7360" t="b">
            <v>1</v>
          </cell>
          <cell r="F7360">
            <v>1964</v>
          </cell>
          <cell r="H7360" t="str">
            <v>Кирпич</v>
          </cell>
          <cell r="L7360">
            <v>5</v>
          </cell>
          <cell r="M7360">
            <v>2</v>
          </cell>
          <cell r="Q7360">
            <v>1284.8</v>
          </cell>
          <cell r="R7360">
            <v>1284.8</v>
          </cell>
          <cell r="S7360">
            <v>1284.8</v>
          </cell>
          <cell r="T7360">
            <v>46</v>
          </cell>
        </row>
        <row r="7361">
          <cell r="C7361" t="str">
            <v>город Пермь</v>
          </cell>
          <cell r="D7361" t="str">
            <v>г. Пермь, ул. Полины Осипенко, д. 59</v>
          </cell>
          <cell r="E7361" t="b">
            <v>1</v>
          </cell>
          <cell r="F7361">
            <v>1964</v>
          </cell>
          <cell r="H7361" t="str">
            <v>Кирпич</v>
          </cell>
          <cell r="L7361">
            <v>5</v>
          </cell>
          <cell r="M7361">
            <v>2</v>
          </cell>
          <cell r="Q7361">
            <v>1676.6</v>
          </cell>
          <cell r="R7361">
            <v>1676.6</v>
          </cell>
          <cell r="S7361">
            <v>1579.8</v>
          </cell>
          <cell r="T7361">
            <v>58</v>
          </cell>
        </row>
        <row r="7362">
          <cell r="C7362" t="str">
            <v>город Пермь</v>
          </cell>
          <cell r="D7362" t="str">
            <v>г. Пермь, ул. Полины Осипенко, д. 61</v>
          </cell>
          <cell r="E7362" t="b">
            <v>1</v>
          </cell>
          <cell r="F7362">
            <v>1964</v>
          </cell>
          <cell r="H7362" t="str">
            <v>Кирпич</v>
          </cell>
          <cell r="L7362">
            <v>5</v>
          </cell>
          <cell r="M7362">
            <v>5</v>
          </cell>
          <cell r="Q7362">
            <v>4181.8</v>
          </cell>
          <cell r="R7362">
            <v>4181.8</v>
          </cell>
          <cell r="S7362">
            <v>4181.8</v>
          </cell>
          <cell r="T7362">
            <v>158</v>
          </cell>
        </row>
        <row r="7363">
          <cell r="C7363" t="str">
            <v>город Пермь</v>
          </cell>
          <cell r="D7363" t="str">
            <v>г. Пермь, ул. Полины Осипенко, д. 51А</v>
          </cell>
          <cell r="E7363" t="b">
            <v>1</v>
          </cell>
          <cell r="F7363">
            <v>1966</v>
          </cell>
          <cell r="H7363" t="str">
            <v>Кирпич</v>
          </cell>
          <cell r="L7363">
            <v>5</v>
          </cell>
          <cell r="M7363">
            <v>4</v>
          </cell>
          <cell r="Q7363">
            <v>3184.3</v>
          </cell>
          <cell r="R7363">
            <v>3114.5</v>
          </cell>
          <cell r="S7363">
            <v>3012.2</v>
          </cell>
          <cell r="T7363">
            <v>133</v>
          </cell>
        </row>
        <row r="7364">
          <cell r="C7364" t="str">
            <v>город Пермь</v>
          </cell>
          <cell r="D7364" t="str">
            <v>г. Пермь, ул. Полтавская, д. 1</v>
          </cell>
          <cell r="E7364" t="b">
            <v>1</v>
          </cell>
          <cell r="F7364">
            <v>1963</v>
          </cell>
          <cell r="H7364" t="str">
            <v>Панель</v>
          </cell>
          <cell r="L7364">
            <v>5</v>
          </cell>
          <cell r="M7364">
            <v>4</v>
          </cell>
          <cell r="Q7364">
            <v>3661</v>
          </cell>
          <cell r="R7364">
            <v>3296.3999999999996</v>
          </cell>
          <cell r="S7364">
            <v>2567.1</v>
          </cell>
          <cell r="T7364">
            <v>142</v>
          </cell>
        </row>
        <row r="7365">
          <cell r="C7365" t="str">
            <v>город Пермь</v>
          </cell>
          <cell r="D7365" t="str">
            <v>г. Пермь, ул. Полтавская, д. 2</v>
          </cell>
          <cell r="E7365" t="b">
            <v>1</v>
          </cell>
          <cell r="F7365">
            <v>1973</v>
          </cell>
          <cell r="H7365" t="str">
            <v>Панель</v>
          </cell>
          <cell r="L7365">
            <v>5</v>
          </cell>
          <cell r="M7365">
            <v>6</v>
          </cell>
          <cell r="Q7365">
            <v>3855.6</v>
          </cell>
          <cell r="R7365">
            <v>2593.9</v>
          </cell>
          <cell r="S7365">
            <v>2593.9</v>
          </cell>
          <cell r="T7365">
            <v>218</v>
          </cell>
        </row>
        <row r="7366">
          <cell r="C7366" t="str">
            <v>город Пермь</v>
          </cell>
          <cell r="D7366" t="str">
            <v>г. Пермь, ул. Полтавская, д. 5</v>
          </cell>
          <cell r="E7366" t="b">
            <v>1</v>
          </cell>
          <cell r="F7366">
            <v>1958</v>
          </cell>
          <cell r="H7366" t="str">
            <v>Кирпич</v>
          </cell>
          <cell r="L7366">
            <v>2</v>
          </cell>
          <cell r="M7366">
            <v>2</v>
          </cell>
          <cell r="Q7366">
            <v>856.2</v>
          </cell>
          <cell r="R7366">
            <v>748.1</v>
          </cell>
          <cell r="S7366">
            <v>748.1</v>
          </cell>
          <cell r="T7366">
            <v>34</v>
          </cell>
        </row>
        <row r="7367">
          <cell r="C7367" t="str">
            <v>город Пермь</v>
          </cell>
          <cell r="D7367" t="str">
            <v>г. Пермь, ул. Полтавская, д. 8</v>
          </cell>
          <cell r="E7367" t="b">
            <v>1</v>
          </cell>
          <cell r="F7367">
            <v>1977</v>
          </cell>
          <cell r="H7367" t="str">
            <v>Панели</v>
          </cell>
          <cell r="L7367">
            <v>5</v>
          </cell>
          <cell r="M7367">
            <v>6</v>
          </cell>
          <cell r="Q7367">
            <v>4892.6000000000004</v>
          </cell>
          <cell r="R7367">
            <v>4399.3</v>
          </cell>
          <cell r="S7367">
            <v>4399.3</v>
          </cell>
          <cell r="T7367">
            <v>256</v>
          </cell>
        </row>
        <row r="7368">
          <cell r="C7368" t="str">
            <v>город Пермь</v>
          </cell>
          <cell r="D7368" t="str">
            <v>г. Пермь, ул. Полтавская, д. 9</v>
          </cell>
          <cell r="E7368" t="b">
            <v>1</v>
          </cell>
          <cell r="F7368">
            <v>1957</v>
          </cell>
          <cell r="H7368" t="str">
            <v>Кирпич</v>
          </cell>
          <cell r="L7368">
            <v>2</v>
          </cell>
          <cell r="M7368">
            <v>2</v>
          </cell>
          <cell r="Q7368">
            <v>820.8</v>
          </cell>
          <cell r="R7368">
            <v>723.2</v>
          </cell>
          <cell r="S7368">
            <v>681.25</v>
          </cell>
          <cell r="T7368">
            <v>52</v>
          </cell>
        </row>
        <row r="7369">
          <cell r="C7369" t="str">
            <v>город Пермь</v>
          </cell>
          <cell r="D7369" t="str">
            <v>г. Пермь, ул. Пономарева, д. 4</v>
          </cell>
          <cell r="E7369" t="b">
            <v>1</v>
          </cell>
          <cell r="F7369">
            <v>1985</v>
          </cell>
          <cell r="H7369" t="str">
            <v>Панель</v>
          </cell>
          <cell r="L7369">
            <v>10</v>
          </cell>
          <cell r="M7369">
            <v>1</v>
          </cell>
          <cell r="N7369">
            <v>1</v>
          </cell>
          <cell r="O7369">
            <v>1</v>
          </cell>
          <cell r="Q7369">
            <v>2674</v>
          </cell>
          <cell r="R7369">
            <v>2202.5</v>
          </cell>
          <cell r="S7369">
            <v>2202.5</v>
          </cell>
          <cell r="T7369">
            <v>97</v>
          </cell>
        </row>
        <row r="7370">
          <cell r="C7370" t="str">
            <v>город Пермь</v>
          </cell>
          <cell r="D7370" t="str">
            <v>г. Пермь, ул. Пономарева, д. 6</v>
          </cell>
          <cell r="E7370" t="b">
            <v>1</v>
          </cell>
          <cell r="F7370">
            <v>1985</v>
          </cell>
          <cell r="H7370" t="str">
            <v>Панель</v>
          </cell>
          <cell r="L7370">
            <v>10</v>
          </cell>
          <cell r="M7370">
            <v>1</v>
          </cell>
          <cell r="N7370">
            <v>1</v>
          </cell>
          <cell r="O7370">
            <v>1</v>
          </cell>
          <cell r="Q7370">
            <v>2636</v>
          </cell>
          <cell r="R7370">
            <v>2258.1</v>
          </cell>
          <cell r="S7370">
            <v>2258.1</v>
          </cell>
          <cell r="T7370">
            <v>151</v>
          </cell>
        </row>
        <row r="7371">
          <cell r="C7371" t="str">
            <v>город Пермь</v>
          </cell>
          <cell r="D7371" t="str">
            <v>г. Пермь, ул. Пономарева, д. 8</v>
          </cell>
          <cell r="E7371" t="b">
            <v>1</v>
          </cell>
          <cell r="F7371">
            <v>1985</v>
          </cell>
          <cell r="H7371" t="str">
            <v>Панель</v>
          </cell>
          <cell r="L7371">
            <v>10</v>
          </cell>
          <cell r="M7371">
            <v>1</v>
          </cell>
          <cell r="N7371">
            <v>1</v>
          </cell>
          <cell r="O7371">
            <v>1</v>
          </cell>
          <cell r="Q7371">
            <v>2598.8000000000002</v>
          </cell>
          <cell r="R7371">
            <v>2201.6</v>
          </cell>
          <cell r="S7371">
            <v>2201.6</v>
          </cell>
          <cell r="T7371">
            <v>100</v>
          </cell>
        </row>
        <row r="7372">
          <cell r="C7372" t="str">
            <v>город Пермь</v>
          </cell>
          <cell r="D7372" t="str">
            <v>г. Пермь, ул. Пономарева, д. 10</v>
          </cell>
          <cell r="E7372" t="b">
            <v>1</v>
          </cell>
          <cell r="F7372">
            <v>1985</v>
          </cell>
          <cell r="H7372" t="str">
            <v>Панель</v>
          </cell>
          <cell r="L7372">
            <v>10</v>
          </cell>
          <cell r="M7372">
            <v>1</v>
          </cell>
          <cell r="N7372">
            <v>1</v>
          </cell>
          <cell r="O7372">
            <v>1</v>
          </cell>
          <cell r="Q7372">
            <v>2655.1</v>
          </cell>
          <cell r="R7372">
            <v>2215.6999999999998</v>
          </cell>
          <cell r="S7372">
            <v>2215.6999999999998</v>
          </cell>
          <cell r="T7372">
            <v>105</v>
          </cell>
        </row>
        <row r="7373">
          <cell r="C7373" t="str">
            <v>город Пермь</v>
          </cell>
          <cell r="D7373" t="str">
            <v>г. Пермь, ул. Пономарева, д. 12</v>
          </cell>
          <cell r="E7373" t="b">
            <v>1</v>
          </cell>
          <cell r="F7373">
            <v>1985</v>
          </cell>
          <cell r="H7373" t="str">
            <v>Панель</v>
          </cell>
          <cell r="L7373">
            <v>10</v>
          </cell>
          <cell r="M7373">
            <v>1</v>
          </cell>
          <cell r="N7373">
            <v>1</v>
          </cell>
          <cell r="O7373">
            <v>1</v>
          </cell>
          <cell r="Q7373">
            <v>2597.1999999999998</v>
          </cell>
          <cell r="R7373">
            <v>2203.9</v>
          </cell>
          <cell r="S7373">
            <v>2203.9</v>
          </cell>
          <cell r="T7373">
            <v>92</v>
          </cell>
        </row>
        <row r="7374">
          <cell r="C7374" t="str">
            <v>город Пермь</v>
          </cell>
          <cell r="D7374" t="str">
            <v>г. Пермь, ул. Пономарева, д. 14</v>
          </cell>
          <cell r="E7374" t="b">
            <v>1</v>
          </cell>
          <cell r="F7374">
            <v>1985</v>
          </cell>
          <cell r="H7374" t="str">
            <v>Панель</v>
          </cell>
          <cell r="L7374">
            <v>10</v>
          </cell>
          <cell r="M7374">
            <v>2</v>
          </cell>
          <cell r="N7374">
            <v>2</v>
          </cell>
          <cell r="O7374">
            <v>2</v>
          </cell>
          <cell r="Q7374">
            <v>5118.8999999999996</v>
          </cell>
          <cell r="R7374">
            <v>4375.8</v>
          </cell>
          <cell r="S7374">
            <v>4284.6000000000004</v>
          </cell>
          <cell r="T7374">
            <v>192</v>
          </cell>
        </row>
        <row r="7375">
          <cell r="C7375" t="str">
            <v>город Пермь</v>
          </cell>
          <cell r="D7375" t="str">
            <v>г. Пермь, ул. Пономарева, д. 65</v>
          </cell>
          <cell r="E7375" t="b">
            <v>1</v>
          </cell>
          <cell r="F7375">
            <v>1971</v>
          </cell>
          <cell r="H7375" t="str">
            <v>кирпич</v>
          </cell>
          <cell r="I7375" t="str">
            <v>скатная</v>
          </cell>
          <cell r="L7375">
            <v>5</v>
          </cell>
          <cell r="M7375">
            <v>4</v>
          </cell>
          <cell r="Q7375">
            <v>4119.1000000000004</v>
          </cell>
          <cell r="R7375">
            <v>3600.3</v>
          </cell>
          <cell r="S7375">
            <v>3292.7</v>
          </cell>
          <cell r="T7375">
            <v>105</v>
          </cell>
        </row>
        <row r="7376">
          <cell r="C7376" t="str">
            <v>город Пермь</v>
          </cell>
          <cell r="D7376" t="str">
            <v>г. Пермь, ул. Пономарева, д. 75</v>
          </cell>
          <cell r="E7376" t="b">
            <v>1</v>
          </cell>
          <cell r="F7376">
            <v>2009</v>
          </cell>
          <cell r="I7376" t="str">
            <v>плоская</v>
          </cell>
          <cell r="J7376" t="str">
            <v>ГАЗ</v>
          </cell>
          <cell r="K7376" t="str">
            <v>имеется</v>
          </cell>
          <cell r="L7376">
            <v>10</v>
          </cell>
          <cell r="M7376">
            <v>1</v>
          </cell>
          <cell r="N7376">
            <v>1</v>
          </cell>
          <cell r="O7376">
            <v>1</v>
          </cell>
          <cell r="Q7376">
            <v>3075</v>
          </cell>
          <cell r="R7376">
            <v>2434</v>
          </cell>
          <cell r="S7376">
            <v>2434</v>
          </cell>
          <cell r="T7376">
            <v>150</v>
          </cell>
        </row>
        <row r="7377">
          <cell r="C7377" t="str">
            <v>город Пермь</v>
          </cell>
          <cell r="D7377" t="str">
            <v>г. Пермь, ул. Пономарева, д. 79</v>
          </cell>
          <cell r="E7377" t="b">
            <v>1</v>
          </cell>
          <cell r="F7377">
            <v>2010</v>
          </cell>
          <cell r="I7377" t="str">
            <v>плоская</v>
          </cell>
          <cell r="J7377" t="str">
            <v>ГАЗ</v>
          </cell>
          <cell r="K7377" t="str">
            <v>имеется</v>
          </cell>
          <cell r="L7377">
            <v>10</v>
          </cell>
          <cell r="M7377">
            <v>1</v>
          </cell>
          <cell r="N7377">
            <v>1</v>
          </cell>
          <cell r="O7377">
            <v>1</v>
          </cell>
          <cell r="Q7377">
            <v>3075</v>
          </cell>
          <cell r="R7377">
            <v>2434</v>
          </cell>
          <cell r="S7377">
            <v>2434</v>
          </cell>
          <cell r="T7377">
            <v>60</v>
          </cell>
        </row>
        <row r="7378">
          <cell r="C7378" t="str">
            <v>город Пермь</v>
          </cell>
          <cell r="D7378" t="str">
            <v>г. Пермь, ул. Пономарева, д. 77А</v>
          </cell>
          <cell r="E7378" t="b">
            <v>1</v>
          </cell>
          <cell r="F7378">
            <v>2008</v>
          </cell>
          <cell r="H7378" t="str">
            <v>Газобетон</v>
          </cell>
          <cell r="L7378">
            <v>10</v>
          </cell>
          <cell r="M7378">
            <v>1</v>
          </cell>
          <cell r="N7378">
            <v>1</v>
          </cell>
          <cell r="O7378">
            <v>1</v>
          </cell>
          <cell r="Q7378">
            <v>3207.4</v>
          </cell>
          <cell r="R7378">
            <v>3207.3</v>
          </cell>
          <cell r="S7378">
            <v>2687.8</v>
          </cell>
          <cell r="T7378">
            <v>93</v>
          </cell>
        </row>
        <row r="7379">
          <cell r="C7379" t="str">
            <v>город Пермь</v>
          </cell>
          <cell r="D7379" t="str">
            <v>г. Пермь, ул. Попова, д. 21</v>
          </cell>
          <cell r="E7379" t="b">
            <v>1</v>
          </cell>
          <cell r="F7379">
            <v>2001</v>
          </cell>
          <cell r="H7379" t="str">
            <v>Кирпич</v>
          </cell>
          <cell r="L7379">
            <v>16</v>
          </cell>
          <cell r="M7379">
            <v>1</v>
          </cell>
          <cell r="N7379">
            <v>2</v>
          </cell>
          <cell r="O7379">
            <v>1</v>
          </cell>
          <cell r="P7379">
            <v>1</v>
          </cell>
          <cell r="Q7379">
            <v>8429.7000000000007</v>
          </cell>
          <cell r="R7379">
            <v>7160.7</v>
          </cell>
          <cell r="S7379">
            <v>6357.7</v>
          </cell>
          <cell r="T7379">
            <v>125</v>
          </cell>
        </row>
        <row r="7380">
          <cell r="C7380" t="str">
            <v>город Пермь</v>
          </cell>
          <cell r="D7380" t="str">
            <v>г. Пермь, ул. Попова, д. 23</v>
          </cell>
          <cell r="E7380" t="b">
            <v>1</v>
          </cell>
          <cell r="F7380">
            <v>1999</v>
          </cell>
          <cell r="H7380" t="str">
            <v>Кирпич</v>
          </cell>
          <cell r="L7380">
            <v>16</v>
          </cell>
          <cell r="M7380">
            <v>1</v>
          </cell>
          <cell r="N7380">
            <v>2</v>
          </cell>
          <cell r="O7380">
            <v>1</v>
          </cell>
          <cell r="P7380">
            <v>1</v>
          </cell>
          <cell r="Q7380">
            <v>7685.5</v>
          </cell>
          <cell r="R7380">
            <v>7669.25</v>
          </cell>
          <cell r="S7380">
            <v>6413.1</v>
          </cell>
          <cell r="T7380">
            <v>466</v>
          </cell>
        </row>
        <row r="7381">
          <cell r="C7381" t="str">
            <v>город Пермь</v>
          </cell>
          <cell r="D7381" t="str">
            <v>г. Пермь, ул. Попова, д. 25</v>
          </cell>
          <cell r="E7381" t="b">
            <v>1</v>
          </cell>
          <cell r="F7381">
            <v>1987</v>
          </cell>
          <cell r="H7381" t="str">
            <v>Кирпич</v>
          </cell>
          <cell r="L7381">
            <v>17</v>
          </cell>
          <cell r="M7381">
            <v>1</v>
          </cell>
          <cell r="N7381">
            <v>1</v>
          </cell>
          <cell r="O7381">
            <v>1</v>
          </cell>
          <cell r="Q7381">
            <v>6656.2</v>
          </cell>
          <cell r="R7381">
            <v>6641.71</v>
          </cell>
          <cell r="S7381">
            <v>6103.51</v>
          </cell>
          <cell r="T7381">
            <v>212</v>
          </cell>
        </row>
        <row r="7382">
          <cell r="C7382" t="str">
            <v>город Пермь</v>
          </cell>
          <cell r="D7382" t="str">
            <v>г. Пермь, ул. Попова, д. 27</v>
          </cell>
          <cell r="E7382" t="b">
            <v>1</v>
          </cell>
          <cell r="F7382">
            <v>1987</v>
          </cell>
          <cell r="H7382" t="str">
            <v>Кирпич</v>
          </cell>
          <cell r="L7382">
            <v>17</v>
          </cell>
          <cell r="M7382">
            <v>1</v>
          </cell>
          <cell r="N7382">
            <v>1</v>
          </cell>
          <cell r="O7382">
            <v>1</v>
          </cell>
          <cell r="Q7382">
            <v>6937.02</v>
          </cell>
          <cell r="R7382">
            <v>6733</v>
          </cell>
          <cell r="S7382">
            <v>6035</v>
          </cell>
          <cell r="T7382">
            <v>246</v>
          </cell>
        </row>
        <row r="7383">
          <cell r="C7383" t="str">
            <v>город Пермь</v>
          </cell>
          <cell r="D7383" t="str">
            <v>г. Пермь, ул. Попова, д. 57</v>
          </cell>
          <cell r="E7383" t="b">
            <v>1</v>
          </cell>
          <cell r="F7383">
            <v>1949</v>
          </cell>
          <cell r="H7383" t="str">
            <v>Кирпич</v>
          </cell>
          <cell r="L7383">
            <v>4</v>
          </cell>
          <cell r="M7383">
            <v>4</v>
          </cell>
          <cell r="Q7383">
            <v>1348.7</v>
          </cell>
          <cell r="R7383">
            <v>1207.9000000000001</v>
          </cell>
          <cell r="S7383">
            <v>1207.9000000000001</v>
          </cell>
          <cell r="T7383">
            <v>95</v>
          </cell>
        </row>
        <row r="7384">
          <cell r="C7384" t="str">
            <v>город Пермь</v>
          </cell>
          <cell r="D7384" t="str">
            <v>г. Пермь, ул. Попова, д. 58</v>
          </cell>
          <cell r="E7384" t="b">
            <v>1</v>
          </cell>
          <cell r="F7384">
            <v>1964</v>
          </cell>
          <cell r="H7384" t="str">
            <v>Кирпич</v>
          </cell>
          <cell r="L7384">
            <v>9</v>
          </cell>
          <cell r="M7384">
            <v>1</v>
          </cell>
          <cell r="N7384">
            <v>1</v>
          </cell>
          <cell r="O7384">
            <v>1</v>
          </cell>
          <cell r="Q7384">
            <v>1593.6</v>
          </cell>
          <cell r="R7384">
            <v>634.6</v>
          </cell>
          <cell r="S7384">
            <v>634.6</v>
          </cell>
          <cell r="T7384">
            <v>197</v>
          </cell>
        </row>
        <row r="7385">
          <cell r="C7385" t="str">
            <v>город Пермь</v>
          </cell>
          <cell r="D7385" t="str">
            <v>г. Пермь, ул. Постаногова, д. 1</v>
          </cell>
          <cell r="E7385" t="b">
            <v>1</v>
          </cell>
          <cell r="F7385">
            <v>1989</v>
          </cell>
          <cell r="H7385" t="str">
            <v>панель</v>
          </cell>
          <cell r="I7385" t="str">
            <v>плоская</v>
          </cell>
          <cell r="K7385" t="str">
            <v>имеется</v>
          </cell>
          <cell r="L7385">
            <v>10</v>
          </cell>
          <cell r="M7385">
            <v>5</v>
          </cell>
          <cell r="N7385">
            <v>5</v>
          </cell>
          <cell r="Q7385">
            <v>14966.4</v>
          </cell>
          <cell r="R7385">
            <v>12748</v>
          </cell>
          <cell r="S7385">
            <v>12311.4</v>
          </cell>
          <cell r="T7385">
            <v>613</v>
          </cell>
        </row>
        <row r="7386">
          <cell r="C7386" t="str">
            <v>город Пермь</v>
          </cell>
          <cell r="D7386" t="str">
            <v>г. Пермь, ул. Постаногова, д. 3</v>
          </cell>
          <cell r="E7386" t="b">
            <v>1</v>
          </cell>
          <cell r="F7386">
            <v>2013</v>
          </cell>
          <cell r="H7386" t="str">
            <v>Железобетон</v>
          </cell>
          <cell r="L7386">
            <v>16</v>
          </cell>
          <cell r="M7386">
            <v>1</v>
          </cell>
          <cell r="N7386">
            <v>2</v>
          </cell>
          <cell r="O7386">
            <v>1</v>
          </cell>
          <cell r="P7386">
            <v>1</v>
          </cell>
          <cell r="Q7386">
            <v>7151.4</v>
          </cell>
          <cell r="R7386">
            <v>5237.3999999999996</v>
          </cell>
          <cell r="S7386">
            <v>5237.3999999999996</v>
          </cell>
          <cell r="T7386">
            <v>103</v>
          </cell>
        </row>
        <row r="7387">
          <cell r="C7387" t="str">
            <v>город Пермь</v>
          </cell>
          <cell r="D7387" t="str">
            <v>г. Пермь, ул. Постаногова, д. 7</v>
          </cell>
          <cell r="E7387" t="b">
            <v>1</v>
          </cell>
          <cell r="F7387">
            <v>1991</v>
          </cell>
          <cell r="L7387">
            <v>9</v>
          </cell>
          <cell r="M7387">
            <v>4</v>
          </cell>
          <cell r="N7387">
            <v>4</v>
          </cell>
          <cell r="O7387">
            <v>4</v>
          </cell>
          <cell r="Q7387">
            <v>9002</v>
          </cell>
          <cell r="R7387">
            <v>7959.8</v>
          </cell>
          <cell r="S7387">
            <v>7959.8</v>
          </cell>
        </row>
        <row r="7388">
          <cell r="C7388" t="str">
            <v>город Пермь</v>
          </cell>
          <cell r="D7388" t="str">
            <v>г. Пермь, ул. Пролетарская, д. 119</v>
          </cell>
          <cell r="E7388" t="b">
            <v>0</v>
          </cell>
          <cell r="F7388">
            <v>2022</v>
          </cell>
          <cell r="H7388" t="str">
            <v>Кирпич</v>
          </cell>
          <cell r="I7388" t="str">
            <v>плоская</v>
          </cell>
          <cell r="J7388" t="str">
            <v>ТЕП</v>
          </cell>
          <cell r="K7388" t="str">
            <v>подвал</v>
          </cell>
          <cell r="L7388">
            <v>5</v>
          </cell>
          <cell r="M7388">
            <v>1</v>
          </cell>
          <cell r="Q7388">
            <v>3209.2</v>
          </cell>
          <cell r="R7388" t="str">
            <v>нет данных</v>
          </cell>
          <cell r="S7388" t="str">
            <v>нет данных</v>
          </cell>
          <cell r="T7388" t="str">
            <v>нет данных</v>
          </cell>
        </row>
        <row r="7389">
          <cell r="C7389" t="str">
            <v>город Пермь</v>
          </cell>
          <cell r="D7389" t="str">
            <v>г. Пермь, ул. Промысловая, д. 3</v>
          </cell>
          <cell r="E7389" t="b">
            <v>1</v>
          </cell>
          <cell r="F7389">
            <v>1982</v>
          </cell>
          <cell r="H7389" t="str">
            <v>Кирпич</v>
          </cell>
          <cell r="L7389">
            <v>2</v>
          </cell>
          <cell r="M7389">
            <v>3</v>
          </cell>
          <cell r="Q7389">
            <v>996.2</v>
          </cell>
          <cell r="R7389">
            <v>913.1</v>
          </cell>
          <cell r="S7389">
            <v>913.1</v>
          </cell>
          <cell r="T7389">
            <v>32</v>
          </cell>
        </row>
        <row r="7390">
          <cell r="C7390" t="str">
            <v>город Пермь</v>
          </cell>
          <cell r="D7390" t="str">
            <v>г. Пермь, ул. Промышленная, д. 111</v>
          </cell>
          <cell r="E7390" t="b">
            <v>1</v>
          </cell>
          <cell r="F7390">
            <v>1970</v>
          </cell>
          <cell r="H7390" t="str">
            <v>Кирпич</v>
          </cell>
          <cell r="L7390">
            <v>2</v>
          </cell>
          <cell r="M7390">
            <v>2</v>
          </cell>
          <cell r="Q7390">
            <v>781.8</v>
          </cell>
          <cell r="R7390">
            <v>724.2</v>
          </cell>
          <cell r="S7390">
            <v>724.2</v>
          </cell>
          <cell r="T7390">
            <v>55</v>
          </cell>
        </row>
        <row r="7391">
          <cell r="C7391" t="str">
            <v>город Пермь</v>
          </cell>
          <cell r="D7391" t="str">
            <v>г. Пермь, ул. Промышленная, д. 113</v>
          </cell>
          <cell r="E7391" t="b">
            <v>1</v>
          </cell>
          <cell r="F7391">
            <v>1992</v>
          </cell>
          <cell r="H7391" t="str">
            <v>Кирпич</v>
          </cell>
          <cell r="L7391">
            <v>2</v>
          </cell>
          <cell r="M7391">
            <v>2</v>
          </cell>
          <cell r="Q7391">
            <v>780.3</v>
          </cell>
          <cell r="R7391">
            <v>722.9</v>
          </cell>
          <cell r="S7391">
            <v>722.9</v>
          </cell>
          <cell r="T7391">
            <v>38</v>
          </cell>
        </row>
        <row r="7392">
          <cell r="C7392" t="str">
            <v>город Пермь</v>
          </cell>
          <cell r="D7392" t="str">
            <v>г. Пермь, ул. Профессора Дедюкина, д. 6</v>
          </cell>
          <cell r="E7392" t="b">
            <v>1</v>
          </cell>
          <cell r="F7392">
            <v>1994</v>
          </cell>
          <cell r="H7392" t="str">
            <v>панели</v>
          </cell>
          <cell r="I7392" t="str">
            <v>плоская</v>
          </cell>
          <cell r="J7392" t="str">
            <v>ГАЗ</v>
          </cell>
          <cell r="K7392" t="str">
            <v>не имеется</v>
          </cell>
          <cell r="L7392">
            <v>10</v>
          </cell>
          <cell r="M7392">
            <v>4</v>
          </cell>
          <cell r="N7392">
            <v>4</v>
          </cell>
          <cell r="O7392">
            <v>4</v>
          </cell>
          <cell r="Q7392">
            <v>10474.299999999999</v>
          </cell>
          <cell r="R7392">
            <v>8998.6</v>
          </cell>
          <cell r="S7392">
            <v>1475.7</v>
          </cell>
          <cell r="T7392">
            <v>328</v>
          </cell>
        </row>
        <row r="7393">
          <cell r="C7393" t="str">
            <v>город Пермь</v>
          </cell>
          <cell r="D7393" t="str">
            <v>г. Пермь, ул. Профессора Дедюкина, д. 7</v>
          </cell>
          <cell r="E7393" t="b">
            <v>1</v>
          </cell>
          <cell r="F7393">
            <v>1971</v>
          </cell>
          <cell r="H7393" t="str">
            <v>Кирпич</v>
          </cell>
          <cell r="L7393">
            <v>5</v>
          </cell>
          <cell r="M7393">
            <v>1</v>
          </cell>
          <cell r="Q7393">
            <v>4058.1</v>
          </cell>
          <cell r="R7393">
            <v>2769.8</v>
          </cell>
          <cell r="S7393">
            <v>2769.8</v>
          </cell>
          <cell r="T7393">
            <v>204</v>
          </cell>
        </row>
        <row r="7394">
          <cell r="C7394" t="str">
            <v>город Пермь</v>
          </cell>
          <cell r="D7394" t="str">
            <v>г. Пермь, ул. Профессора Дедюкина, д. 8</v>
          </cell>
          <cell r="E7394" t="b">
            <v>1</v>
          </cell>
          <cell r="F7394">
            <v>1994</v>
          </cell>
          <cell r="H7394" t="str">
            <v>панель</v>
          </cell>
          <cell r="I7394" t="str">
            <v>плоская</v>
          </cell>
          <cell r="L7394">
            <v>9</v>
          </cell>
          <cell r="M7394">
            <v>3</v>
          </cell>
          <cell r="N7394">
            <v>3</v>
          </cell>
          <cell r="O7394">
            <v>3</v>
          </cell>
          <cell r="Q7394">
            <v>11175.5</v>
          </cell>
          <cell r="R7394">
            <v>10479.200000000001</v>
          </cell>
          <cell r="S7394">
            <v>7072.6</v>
          </cell>
        </row>
        <row r="7395">
          <cell r="C7395" t="str">
            <v>город Пермь</v>
          </cell>
          <cell r="D7395" t="str">
            <v>г. Пермь, ул. Пулковская, д. 5</v>
          </cell>
          <cell r="E7395" t="b">
            <v>1</v>
          </cell>
          <cell r="F7395">
            <v>1976</v>
          </cell>
          <cell r="H7395" t="str">
            <v>Панель</v>
          </cell>
          <cell r="L7395">
            <v>9</v>
          </cell>
          <cell r="M7395">
            <v>2</v>
          </cell>
          <cell r="N7395">
            <v>2</v>
          </cell>
          <cell r="O7395">
            <v>2</v>
          </cell>
          <cell r="Q7395">
            <v>4511.3999999999996</v>
          </cell>
          <cell r="R7395">
            <v>4069.3999999999996</v>
          </cell>
          <cell r="S7395">
            <v>3859.5</v>
          </cell>
          <cell r="T7395">
            <v>216</v>
          </cell>
        </row>
        <row r="7396">
          <cell r="C7396" t="str">
            <v>город Пермь</v>
          </cell>
          <cell r="D7396" t="str">
            <v>г. Пермь, ул. Пулковская, д. 7</v>
          </cell>
          <cell r="E7396" t="b">
            <v>1</v>
          </cell>
          <cell r="F7396">
            <v>1978</v>
          </cell>
          <cell r="H7396" t="str">
            <v>Панель</v>
          </cell>
          <cell r="L7396">
            <v>9</v>
          </cell>
          <cell r="M7396">
            <v>2</v>
          </cell>
          <cell r="N7396">
            <v>2</v>
          </cell>
          <cell r="O7396">
            <v>2</v>
          </cell>
          <cell r="Q7396">
            <v>4573.3999999999996</v>
          </cell>
          <cell r="R7396">
            <v>4053.8999999999996</v>
          </cell>
          <cell r="S7396">
            <v>3837</v>
          </cell>
          <cell r="T7396">
            <v>196</v>
          </cell>
        </row>
        <row r="7397">
          <cell r="C7397" t="str">
            <v>город Пермь</v>
          </cell>
          <cell r="D7397" t="str">
            <v>г. Пермь, ул. Пулковская, д. 9</v>
          </cell>
          <cell r="E7397" t="b">
            <v>1</v>
          </cell>
          <cell r="F7397">
            <v>1982</v>
          </cell>
          <cell r="H7397" t="str">
            <v>Панель</v>
          </cell>
          <cell r="L7397">
            <v>9</v>
          </cell>
          <cell r="M7397">
            <v>2</v>
          </cell>
          <cell r="N7397">
            <v>2</v>
          </cell>
          <cell r="O7397">
            <v>2</v>
          </cell>
          <cell r="Q7397">
            <v>4594</v>
          </cell>
          <cell r="R7397">
            <v>4057.8</v>
          </cell>
          <cell r="S7397">
            <v>3858.1</v>
          </cell>
          <cell r="T7397">
            <v>193</v>
          </cell>
        </row>
        <row r="7398">
          <cell r="C7398" t="str">
            <v>город Пермь</v>
          </cell>
          <cell r="D7398" t="str">
            <v>г. Пермь, ул. Пулковская, д. 11</v>
          </cell>
          <cell r="E7398" t="b">
            <v>1</v>
          </cell>
          <cell r="F7398">
            <v>1990</v>
          </cell>
          <cell r="H7398" t="str">
            <v>Панель</v>
          </cell>
          <cell r="L7398">
            <v>9</v>
          </cell>
          <cell r="M7398">
            <v>2</v>
          </cell>
          <cell r="N7398">
            <v>2</v>
          </cell>
          <cell r="O7398">
            <v>2</v>
          </cell>
          <cell r="Q7398">
            <v>4558.6000000000004</v>
          </cell>
          <cell r="R7398">
            <v>4089.8</v>
          </cell>
          <cell r="S7398">
            <v>3893.3</v>
          </cell>
          <cell r="T7398">
            <v>173</v>
          </cell>
        </row>
        <row r="7399">
          <cell r="C7399" t="str">
            <v>город Пермь</v>
          </cell>
          <cell r="D7399" t="str">
            <v>г. Пермь, ул. Путейская, д. 21</v>
          </cell>
          <cell r="E7399" t="b">
            <v>1</v>
          </cell>
          <cell r="F7399">
            <v>2004</v>
          </cell>
          <cell r="H7399" t="str">
            <v>Панель</v>
          </cell>
          <cell r="L7399">
            <v>16</v>
          </cell>
          <cell r="M7399">
            <v>2</v>
          </cell>
          <cell r="N7399">
            <v>4</v>
          </cell>
          <cell r="O7399">
            <v>2</v>
          </cell>
          <cell r="P7399">
            <v>2</v>
          </cell>
          <cell r="Q7399">
            <v>8537.4</v>
          </cell>
          <cell r="R7399">
            <v>7142.7</v>
          </cell>
          <cell r="S7399">
            <v>7142.7</v>
          </cell>
          <cell r="T7399">
            <v>286</v>
          </cell>
        </row>
        <row r="7400">
          <cell r="C7400" t="str">
            <v>город Пермь</v>
          </cell>
          <cell r="D7400" t="str">
            <v>г. Пермь, ул. Путейская, д. 15А</v>
          </cell>
          <cell r="E7400" t="b">
            <v>1</v>
          </cell>
          <cell r="F7400">
            <v>1977</v>
          </cell>
          <cell r="L7400">
            <v>14</v>
          </cell>
          <cell r="M7400">
            <v>1</v>
          </cell>
          <cell r="N7400">
            <v>2</v>
          </cell>
          <cell r="O7400">
            <v>1</v>
          </cell>
          <cell r="P7400">
            <v>1</v>
          </cell>
          <cell r="Q7400">
            <v>6987.5</v>
          </cell>
          <cell r="R7400">
            <v>6275.0999999999995</v>
          </cell>
          <cell r="S7400">
            <v>6275.1</v>
          </cell>
        </row>
        <row r="7401">
          <cell r="C7401" t="str">
            <v>город Пермь</v>
          </cell>
          <cell r="D7401" t="str">
            <v>г. Пермь, ул. Пушкарская, д. 61</v>
          </cell>
          <cell r="E7401" t="b">
            <v>1</v>
          </cell>
          <cell r="F7401">
            <v>1967</v>
          </cell>
          <cell r="H7401" t="str">
            <v>Панель</v>
          </cell>
          <cell r="L7401">
            <v>5</v>
          </cell>
          <cell r="M7401">
            <v>8</v>
          </cell>
          <cell r="Q7401">
            <v>5515.5</v>
          </cell>
          <cell r="R7401">
            <v>5415.1</v>
          </cell>
          <cell r="S7401">
            <v>5415.1</v>
          </cell>
          <cell r="T7401">
            <v>280</v>
          </cell>
        </row>
        <row r="7402">
          <cell r="C7402" t="str">
            <v>город Пермь</v>
          </cell>
          <cell r="D7402" t="str">
            <v>г. Пермь, ул. Пушкарская, д. 63</v>
          </cell>
          <cell r="E7402" t="b">
            <v>1</v>
          </cell>
          <cell r="F7402">
            <v>1966</v>
          </cell>
          <cell r="H7402" t="str">
            <v>Панель</v>
          </cell>
          <cell r="L7402">
            <v>5</v>
          </cell>
          <cell r="M7402">
            <v>6</v>
          </cell>
          <cell r="Q7402">
            <v>4470.3999999999996</v>
          </cell>
          <cell r="R7402">
            <v>4450.3999999999996</v>
          </cell>
          <cell r="S7402">
            <v>4450.3999999999996</v>
          </cell>
          <cell r="T7402">
            <v>247</v>
          </cell>
        </row>
        <row r="7403">
          <cell r="C7403" t="str">
            <v>город Пермь</v>
          </cell>
          <cell r="D7403" t="str">
            <v>г. Пермь, ул. Пушкарская, д. 65</v>
          </cell>
          <cell r="E7403" t="b">
            <v>1</v>
          </cell>
          <cell r="F7403">
            <v>1967</v>
          </cell>
          <cell r="I7403" t="str">
            <v>скатная</v>
          </cell>
          <cell r="K7403" t="str">
            <v>имеется</v>
          </cell>
          <cell r="L7403">
            <v>5</v>
          </cell>
          <cell r="M7403">
            <v>4</v>
          </cell>
          <cell r="Q7403">
            <v>2742</v>
          </cell>
          <cell r="R7403">
            <v>2740</v>
          </cell>
          <cell r="S7403">
            <v>2740</v>
          </cell>
          <cell r="T7403">
            <v>145</v>
          </cell>
        </row>
        <row r="7404">
          <cell r="C7404" t="str">
            <v>город Пермь</v>
          </cell>
          <cell r="D7404" t="str">
            <v>г. Пермь, ул. Пушкарская, д. 67</v>
          </cell>
          <cell r="E7404" t="b">
            <v>1</v>
          </cell>
          <cell r="F7404">
            <v>1966</v>
          </cell>
          <cell r="H7404" t="str">
            <v>Панель</v>
          </cell>
          <cell r="L7404">
            <v>5</v>
          </cell>
          <cell r="M7404">
            <v>8</v>
          </cell>
          <cell r="Q7404">
            <v>5803.71</v>
          </cell>
          <cell r="R7404">
            <v>5700</v>
          </cell>
          <cell r="S7404">
            <v>5700</v>
          </cell>
          <cell r="T7404">
            <v>298</v>
          </cell>
        </row>
        <row r="7405">
          <cell r="C7405" t="str">
            <v>город Пермь</v>
          </cell>
          <cell r="D7405" t="str">
            <v>г. Пермь, ул. Пушкарская, д. 69</v>
          </cell>
          <cell r="E7405" t="b">
            <v>1</v>
          </cell>
          <cell r="F7405">
            <v>1967</v>
          </cell>
          <cell r="I7405" t="str">
            <v>скатная</v>
          </cell>
          <cell r="K7405" t="str">
            <v>имеется</v>
          </cell>
          <cell r="L7405">
            <v>5</v>
          </cell>
          <cell r="M7405">
            <v>8</v>
          </cell>
          <cell r="Q7405">
            <v>5764.8</v>
          </cell>
          <cell r="R7405">
            <v>5764.8</v>
          </cell>
          <cell r="S7405">
            <v>5574.4</v>
          </cell>
          <cell r="T7405">
            <v>316</v>
          </cell>
        </row>
        <row r="7406">
          <cell r="C7406" t="str">
            <v>город Пермь</v>
          </cell>
          <cell r="D7406" t="str">
            <v>г. Пермь, ул. Пушкарская, д. 73</v>
          </cell>
          <cell r="E7406" t="b">
            <v>1</v>
          </cell>
          <cell r="F7406">
            <v>1966</v>
          </cell>
          <cell r="H7406" t="str">
            <v>Панель</v>
          </cell>
          <cell r="L7406">
            <v>5</v>
          </cell>
          <cell r="M7406">
            <v>6</v>
          </cell>
          <cell r="Q7406">
            <v>9025.2000000000007</v>
          </cell>
          <cell r="R7406">
            <v>4401.6000000000004</v>
          </cell>
          <cell r="S7406">
            <v>4401.6000000000004</v>
          </cell>
          <cell r="T7406">
            <v>222</v>
          </cell>
        </row>
        <row r="7407">
          <cell r="C7407" t="str">
            <v>город Пермь</v>
          </cell>
          <cell r="D7407" t="str">
            <v>г. Пермь, ул. Пушкарская, д. 75</v>
          </cell>
          <cell r="E7407" t="b">
            <v>1</v>
          </cell>
          <cell r="F7407">
            <v>1966</v>
          </cell>
          <cell r="H7407" t="str">
            <v>Панель</v>
          </cell>
          <cell r="L7407">
            <v>5</v>
          </cell>
          <cell r="M7407">
            <v>8</v>
          </cell>
          <cell r="Q7407">
            <v>5893.69</v>
          </cell>
          <cell r="R7407">
            <v>5893.69</v>
          </cell>
          <cell r="S7407">
            <v>5893.69</v>
          </cell>
          <cell r="T7407">
            <v>312</v>
          </cell>
        </row>
        <row r="7408">
          <cell r="C7408" t="str">
            <v>город Пермь</v>
          </cell>
          <cell r="D7408" t="str">
            <v>г. Пермь, ул. Пушкарская, д. 77</v>
          </cell>
          <cell r="E7408" t="b">
            <v>1</v>
          </cell>
          <cell r="F7408">
            <v>1967</v>
          </cell>
          <cell r="H7408" t="str">
            <v>Панель</v>
          </cell>
          <cell r="L7408">
            <v>5</v>
          </cell>
          <cell r="M7408">
            <v>4</v>
          </cell>
          <cell r="Q7408">
            <v>2734.79</v>
          </cell>
          <cell r="R7408">
            <v>2734.79</v>
          </cell>
          <cell r="S7408">
            <v>2735.3</v>
          </cell>
          <cell r="T7408">
            <v>172</v>
          </cell>
        </row>
        <row r="7409">
          <cell r="C7409" t="str">
            <v>город Пермь</v>
          </cell>
          <cell r="D7409" t="str">
            <v>г. Пермь, ул. Пушкарская, д. 79</v>
          </cell>
          <cell r="E7409" t="b">
            <v>1</v>
          </cell>
          <cell r="F7409">
            <v>1966</v>
          </cell>
          <cell r="H7409" t="str">
            <v>Панель</v>
          </cell>
          <cell r="L7409">
            <v>5</v>
          </cell>
          <cell r="M7409">
            <v>8</v>
          </cell>
          <cell r="Q7409">
            <v>11730.3</v>
          </cell>
          <cell r="R7409">
            <v>5750.3</v>
          </cell>
          <cell r="S7409">
            <v>5700</v>
          </cell>
          <cell r="T7409">
            <v>280</v>
          </cell>
        </row>
        <row r="7410">
          <cell r="C7410" t="str">
            <v>город Пермь</v>
          </cell>
          <cell r="D7410" t="str">
            <v>г. Пермь, ул. Пушкарская, д. 81</v>
          </cell>
          <cell r="E7410" t="b">
            <v>1</v>
          </cell>
          <cell r="F7410">
            <v>1966</v>
          </cell>
          <cell r="H7410" t="str">
            <v>Панель</v>
          </cell>
          <cell r="L7410">
            <v>5</v>
          </cell>
          <cell r="M7410">
            <v>6</v>
          </cell>
          <cell r="Q7410">
            <v>4441.3500000000004</v>
          </cell>
          <cell r="R7410">
            <v>4400</v>
          </cell>
          <cell r="S7410">
            <v>4400</v>
          </cell>
          <cell r="T7410">
            <v>118</v>
          </cell>
        </row>
        <row r="7411">
          <cell r="C7411" t="str">
            <v>город Пермь</v>
          </cell>
          <cell r="D7411" t="str">
            <v>г. Пермь, ул. Пушкарская, д. 83</v>
          </cell>
          <cell r="E7411" t="b">
            <v>1</v>
          </cell>
          <cell r="F7411">
            <v>1966</v>
          </cell>
          <cell r="I7411" t="str">
            <v>плоская</v>
          </cell>
          <cell r="K7411" t="str">
            <v>имеется</v>
          </cell>
          <cell r="L7411">
            <v>5</v>
          </cell>
          <cell r="M7411">
            <v>8</v>
          </cell>
          <cell r="Q7411">
            <v>5724.93</v>
          </cell>
          <cell r="R7411">
            <v>5242.2299999999996</v>
          </cell>
          <cell r="S7411">
            <v>5029.33</v>
          </cell>
          <cell r="T7411">
            <v>322</v>
          </cell>
        </row>
        <row r="7412">
          <cell r="C7412" t="str">
            <v>город Пермь</v>
          </cell>
          <cell r="D7412" t="str">
            <v>г. Пермь, ул. Пушкарская, д. 88</v>
          </cell>
          <cell r="E7412" t="b">
            <v>1</v>
          </cell>
          <cell r="F7412">
            <v>1997</v>
          </cell>
          <cell r="I7412" t="str">
            <v>плоская</v>
          </cell>
          <cell r="J7412" t="str">
            <v>ГАЗ</v>
          </cell>
          <cell r="K7412" t="str">
            <v>имеется</v>
          </cell>
          <cell r="L7412">
            <v>10</v>
          </cell>
          <cell r="M7412">
            <v>4</v>
          </cell>
          <cell r="N7412">
            <v>4</v>
          </cell>
          <cell r="O7412">
            <v>4</v>
          </cell>
          <cell r="Q7412">
            <v>9522.7000000000007</v>
          </cell>
          <cell r="R7412">
            <v>8964</v>
          </cell>
          <cell r="S7412">
            <v>8920.4</v>
          </cell>
          <cell r="T7412">
            <v>352</v>
          </cell>
        </row>
        <row r="7413">
          <cell r="C7413" t="str">
            <v>город Пермь</v>
          </cell>
          <cell r="D7413" t="str">
            <v>г. Пермь, ул. Пушкарская, д. 90</v>
          </cell>
          <cell r="E7413" t="b">
            <v>1</v>
          </cell>
          <cell r="F7413">
            <v>2001</v>
          </cell>
          <cell r="H7413" t="str">
            <v>Панель</v>
          </cell>
          <cell r="L7413">
            <v>16</v>
          </cell>
          <cell r="M7413">
            <v>6</v>
          </cell>
          <cell r="N7413">
            <v>12</v>
          </cell>
          <cell r="O7413">
            <v>6</v>
          </cell>
          <cell r="P7413">
            <v>6</v>
          </cell>
          <cell r="Q7413">
            <v>22185.4</v>
          </cell>
          <cell r="R7413">
            <v>18369.8</v>
          </cell>
          <cell r="S7413">
            <v>18305.3</v>
          </cell>
          <cell r="T7413">
            <v>599</v>
          </cell>
        </row>
        <row r="7414">
          <cell r="C7414" t="str">
            <v>город Пермь</v>
          </cell>
          <cell r="D7414" t="str">
            <v>г. Пермь, ул. Пушкарская, д. 92</v>
          </cell>
          <cell r="E7414" t="b">
            <v>1</v>
          </cell>
          <cell r="F7414">
            <v>1997</v>
          </cell>
          <cell r="I7414" t="str">
            <v>плоская</v>
          </cell>
          <cell r="J7414" t="str">
            <v>ГАЗ</v>
          </cell>
          <cell r="K7414" t="str">
            <v>имеется</v>
          </cell>
          <cell r="L7414">
            <v>10</v>
          </cell>
          <cell r="M7414">
            <v>3</v>
          </cell>
          <cell r="N7414">
            <v>3</v>
          </cell>
          <cell r="O7414">
            <v>3</v>
          </cell>
          <cell r="Q7414">
            <v>6901.4</v>
          </cell>
          <cell r="R7414">
            <v>5921.8</v>
          </cell>
          <cell r="S7414">
            <v>5921.8</v>
          </cell>
          <cell r="T7414">
            <v>85</v>
          </cell>
        </row>
        <row r="7415">
          <cell r="C7415" t="str">
            <v>город Пермь</v>
          </cell>
          <cell r="D7415" t="str">
            <v>г. Пермь, ул. Пушкарская, д. 94</v>
          </cell>
          <cell r="E7415" t="b">
            <v>1</v>
          </cell>
          <cell r="F7415">
            <v>2003</v>
          </cell>
          <cell r="H7415" t="str">
            <v>панель</v>
          </cell>
          <cell r="I7415" t="str">
            <v>плоская</v>
          </cell>
          <cell r="K7415" t="str">
            <v>имеется</v>
          </cell>
          <cell r="L7415">
            <v>10</v>
          </cell>
          <cell r="M7415">
            <v>2</v>
          </cell>
          <cell r="N7415">
            <v>2</v>
          </cell>
          <cell r="Q7415">
            <v>4263.1000000000004</v>
          </cell>
          <cell r="R7415">
            <v>3373.1</v>
          </cell>
          <cell r="S7415">
            <v>3339.4</v>
          </cell>
          <cell r="T7415">
            <v>102</v>
          </cell>
        </row>
        <row r="7416">
          <cell r="C7416" t="str">
            <v>город Пермь</v>
          </cell>
          <cell r="D7416" t="str">
            <v>г. Пермь, ул. Пушкарская, д. 96</v>
          </cell>
          <cell r="E7416" t="b">
            <v>1</v>
          </cell>
          <cell r="F7416">
            <v>2004</v>
          </cell>
          <cell r="I7416" t="str">
            <v>плоская</v>
          </cell>
          <cell r="J7416" t="str">
            <v>ГАЗ</v>
          </cell>
          <cell r="K7416" t="str">
            <v>имеется</v>
          </cell>
          <cell r="L7416">
            <v>10</v>
          </cell>
          <cell r="M7416">
            <v>2</v>
          </cell>
          <cell r="N7416">
            <v>2</v>
          </cell>
          <cell r="O7416">
            <v>2</v>
          </cell>
          <cell r="Q7416">
            <v>4540</v>
          </cell>
          <cell r="R7416">
            <v>4405</v>
          </cell>
          <cell r="S7416">
            <v>4368.8</v>
          </cell>
          <cell r="T7416">
            <v>220</v>
          </cell>
        </row>
        <row r="7417">
          <cell r="C7417" t="str">
            <v>город Пермь</v>
          </cell>
          <cell r="D7417" t="str">
            <v>г. Пермь, ул. Пушкарская, д. 98</v>
          </cell>
          <cell r="E7417" t="b">
            <v>1</v>
          </cell>
          <cell r="F7417">
            <v>2006</v>
          </cell>
          <cell r="I7417" t="str">
            <v>плоская</v>
          </cell>
          <cell r="J7417" t="str">
            <v>ГАЗ</v>
          </cell>
          <cell r="K7417" t="str">
            <v>имеется</v>
          </cell>
          <cell r="L7417">
            <v>10</v>
          </cell>
          <cell r="M7417">
            <v>4</v>
          </cell>
          <cell r="N7417">
            <v>4</v>
          </cell>
          <cell r="O7417">
            <v>4</v>
          </cell>
          <cell r="Q7417">
            <v>9273.51</v>
          </cell>
          <cell r="R7417">
            <v>6239.2</v>
          </cell>
          <cell r="S7417">
            <v>6226.5</v>
          </cell>
          <cell r="T7417">
            <v>292</v>
          </cell>
        </row>
        <row r="7418">
          <cell r="C7418" t="str">
            <v>город Пермь</v>
          </cell>
          <cell r="D7418" t="str">
            <v>г. Пермь, ул. Пушкарская, д. 100</v>
          </cell>
          <cell r="E7418" t="b">
            <v>1</v>
          </cell>
          <cell r="F7418">
            <v>2004</v>
          </cell>
          <cell r="H7418" t="str">
            <v>панель</v>
          </cell>
          <cell r="I7418" t="str">
            <v>плоская</v>
          </cell>
          <cell r="L7418">
            <v>16</v>
          </cell>
          <cell r="M7418">
            <v>6</v>
          </cell>
          <cell r="N7418">
            <v>6</v>
          </cell>
          <cell r="O7418">
            <v>3</v>
          </cell>
          <cell r="P7418">
            <v>3</v>
          </cell>
          <cell r="Q7418">
            <v>22185.4</v>
          </cell>
          <cell r="R7418">
            <v>22185.4</v>
          </cell>
          <cell r="S7418">
            <v>18305.3</v>
          </cell>
        </row>
        <row r="7419">
          <cell r="C7419" t="str">
            <v>город Пермь</v>
          </cell>
          <cell r="D7419" t="str">
            <v>г. Пермь, ул. Пушкарская, д. 128</v>
          </cell>
          <cell r="E7419" t="b">
            <v>1</v>
          </cell>
          <cell r="F7419">
            <v>1959</v>
          </cell>
          <cell r="H7419" t="str">
            <v>Кирпич</v>
          </cell>
          <cell r="L7419">
            <v>2</v>
          </cell>
          <cell r="M7419">
            <v>10</v>
          </cell>
          <cell r="Q7419">
            <v>798.4</v>
          </cell>
          <cell r="R7419">
            <v>640.4</v>
          </cell>
          <cell r="S7419">
            <v>508.22</v>
          </cell>
          <cell r="T7419">
            <v>29</v>
          </cell>
        </row>
        <row r="7420">
          <cell r="C7420" t="str">
            <v>город Пермь</v>
          </cell>
          <cell r="D7420" t="str">
            <v>г. Пермь, ул. Пушкарская, д. 130</v>
          </cell>
          <cell r="E7420" t="b">
            <v>1</v>
          </cell>
          <cell r="F7420">
            <v>1959</v>
          </cell>
          <cell r="H7420" t="str">
            <v>Кирпич</v>
          </cell>
          <cell r="L7420">
            <v>2</v>
          </cell>
          <cell r="M7420">
            <v>3</v>
          </cell>
          <cell r="Q7420">
            <v>817.05</v>
          </cell>
          <cell r="R7420">
            <v>790.55</v>
          </cell>
          <cell r="S7420">
            <v>763.91</v>
          </cell>
          <cell r="T7420">
            <v>61</v>
          </cell>
        </row>
        <row r="7421">
          <cell r="C7421" t="str">
            <v>город Пермь</v>
          </cell>
          <cell r="D7421" t="str">
            <v>г. Пермь, ул. Пушкарская, д. 132</v>
          </cell>
          <cell r="E7421" t="b">
            <v>1</v>
          </cell>
          <cell r="F7421">
            <v>1974</v>
          </cell>
          <cell r="H7421" t="str">
            <v>Кирпич</v>
          </cell>
          <cell r="L7421">
            <v>5</v>
          </cell>
          <cell r="M7421">
            <v>4</v>
          </cell>
          <cell r="Q7421">
            <v>4125</v>
          </cell>
          <cell r="R7421">
            <v>3881.5</v>
          </cell>
          <cell r="S7421">
            <v>3346.9</v>
          </cell>
          <cell r="T7421">
            <v>137</v>
          </cell>
        </row>
        <row r="7422">
          <cell r="C7422" t="str">
            <v>город Пермь</v>
          </cell>
          <cell r="D7422" t="str">
            <v>г. Пермь, ул. Пушкарская, д. 134</v>
          </cell>
          <cell r="E7422" t="b">
            <v>1</v>
          </cell>
          <cell r="F7422">
            <v>1959</v>
          </cell>
          <cell r="H7422" t="str">
            <v>Кирпич</v>
          </cell>
          <cell r="L7422">
            <v>2</v>
          </cell>
          <cell r="M7422">
            <v>2</v>
          </cell>
          <cell r="Q7422">
            <v>841</v>
          </cell>
          <cell r="R7422">
            <v>645</v>
          </cell>
          <cell r="S7422">
            <v>621.72</v>
          </cell>
          <cell r="T7422">
            <v>37</v>
          </cell>
        </row>
        <row r="7423">
          <cell r="C7423" t="str">
            <v>город Пермь</v>
          </cell>
          <cell r="D7423" t="str">
            <v>г. Пермь, ул. Пушкарская, д. 136А</v>
          </cell>
          <cell r="E7423" t="b">
            <v>1</v>
          </cell>
          <cell r="F7423">
            <v>2017</v>
          </cell>
          <cell r="I7423" t="str">
            <v>плоская</v>
          </cell>
          <cell r="J7423" t="str">
            <v>ГАЗ</v>
          </cell>
          <cell r="K7423" t="str">
            <v>имеется</v>
          </cell>
          <cell r="L7423">
            <v>27</v>
          </cell>
          <cell r="M7423">
            <v>1</v>
          </cell>
          <cell r="N7423">
            <v>1</v>
          </cell>
          <cell r="O7423">
            <v>1</v>
          </cell>
          <cell r="Q7423">
            <v>23724.9</v>
          </cell>
          <cell r="R7423">
            <v>14693</v>
          </cell>
          <cell r="S7423">
            <v>14669.5</v>
          </cell>
          <cell r="T7423">
            <v>350</v>
          </cell>
        </row>
        <row r="7424">
          <cell r="C7424" t="str">
            <v>город Пермь</v>
          </cell>
          <cell r="D7424" t="str">
            <v>г. Пермь, ул. Пушкина, д. 1</v>
          </cell>
          <cell r="E7424" t="b">
            <v>1</v>
          </cell>
          <cell r="F7424">
            <v>1989</v>
          </cell>
          <cell r="H7424" t="str">
            <v>панель</v>
          </cell>
          <cell r="I7424" t="str">
            <v>плоская</v>
          </cell>
          <cell r="K7424" t="str">
            <v>не имеется</v>
          </cell>
          <cell r="L7424">
            <v>16</v>
          </cell>
          <cell r="M7424">
            <v>1</v>
          </cell>
          <cell r="N7424">
            <v>3</v>
          </cell>
          <cell r="Q7424">
            <v>6652</v>
          </cell>
          <cell r="R7424">
            <v>682.8</v>
          </cell>
          <cell r="S7424">
            <v>3803.5</v>
          </cell>
        </row>
        <row r="7425">
          <cell r="C7425" t="str">
            <v>город Пермь</v>
          </cell>
          <cell r="D7425" t="str">
            <v>г. Пермь, ул. Пушкина, д. 3</v>
          </cell>
          <cell r="E7425" t="b">
            <v>1</v>
          </cell>
          <cell r="F7425">
            <v>1983</v>
          </cell>
          <cell r="H7425" t="str">
            <v>Панели</v>
          </cell>
          <cell r="L7425">
            <v>9</v>
          </cell>
          <cell r="M7425">
            <v>6</v>
          </cell>
          <cell r="N7425">
            <v>6</v>
          </cell>
          <cell r="O7425">
            <v>6</v>
          </cell>
          <cell r="Q7425">
            <v>14405</v>
          </cell>
          <cell r="R7425">
            <v>11690</v>
          </cell>
          <cell r="S7425">
            <v>11468</v>
          </cell>
          <cell r="T7425">
            <v>552</v>
          </cell>
        </row>
        <row r="7426">
          <cell r="C7426" t="str">
            <v>город Пермь</v>
          </cell>
          <cell r="D7426" t="str">
            <v>г. Пермь, ул. Пушкина, д. 6</v>
          </cell>
          <cell r="E7426" t="b">
            <v>1</v>
          </cell>
          <cell r="F7426">
            <v>2018</v>
          </cell>
          <cell r="I7426" t="str">
            <v>плоская</v>
          </cell>
          <cell r="K7426" t="str">
            <v>имеется</v>
          </cell>
          <cell r="L7426">
            <v>20</v>
          </cell>
          <cell r="M7426">
            <v>1</v>
          </cell>
          <cell r="N7426">
            <v>1</v>
          </cell>
          <cell r="O7426">
            <v>1</v>
          </cell>
          <cell r="Q7426">
            <v>13665.8</v>
          </cell>
          <cell r="R7426">
            <v>9769.4</v>
          </cell>
          <cell r="S7426">
            <v>2591.1999999999998</v>
          </cell>
        </row>
        <row r="7427">
          <cell r="C7427" t="str">
            <v>город Пермь</v>
          </cell>
          <cell r="D7427" t="str">
            <v>г. Пермь, ул. Пушкина, д. 7</v>
          </cell>
          <cell r="E7427" t="b">
            <v>1</v>
          </cell>
          <cell r="F7427">
            <v>1973</v>
          </cell>
          <cell r="H7427" t="str">
            <v>Панель</v>
          </cell>
          <cell r="L7427">
            <v>9</v>
          </cell>
          <cell r="M7427">
            <v>6</v>
          </cell>
          <cell r="N7427">
            <v>6</v>
          </cell>
          <cell r="O7427">
            <v>6</v>
          </cell>
          <cell r="Q7427">
            <v>11304.7</v>
          </cell>
          <cell r="R7427">
            <v>7718.7</v>
          </cell>
          <cell r="S7427">
            <v>7718.7</v>
          </cell>
          <cell r="T7427">
            <v>460</v>
          </cell>
        </row>
        <row r="7428">
          <cell r="C7428" t="str">
            <v>город Пермь</v>
          </cell>
          <cell r="D7428" t="str">
            <v>г. Пермь, ул. Пушкина, д. 11</v>
          </cell>
          <cell r="E7428" t="b">
            <v>1</v>
          </cell>
          <cell r="F7428">
            <v>1976</v>
          </cell>
          <cell r="H7428" t="str">
            <v>Панель</v>
          </cell>
          <cell r="L7428">
            <v>9</v>
          </cell>
          <cell r="M7428">
            <v>6</v>
          </cell>
          <cell r="N7428">
            <v>6</v>
          </cell>
          <cell r="O7428">
            <v>6</v>
          </cell>
          <cell r="Q7428">
            <v>11606.1</v>
          </cell>
          <cell r="R7428">
            <v>11350.5</v>
          </cell>
          <cell r="S7428">
            <v>10429.969999999999</v>
          </cell>
          <cell r="T7428">
            <v>489</v>
          </cell>
        </row>
        <row r="7429">
          <cell r="C7429" t="str">
            <v>город Пермь</v>
          </cell>
          <cell r="D7429" t="str">
            <v>г. Пермь, ул. Пушкина, д. 13</v>
          </cell>
          <cell r="E7429" t="b">
            <v>0</v>
          </cell>
          <cell r="F7429">
            <v>1987</v>
          </cell>
          <cell r="H7429" t="str">
            <v>Кирпич</v>
          </cell>
          <cell r="L7429">
            <v>9</v>
          </cell>
          <cell r="M7429">
            <v>7</v>
          </cell>
          <cell r="N7429">
            <v>7</v>
          </cell>
          <cell r="O7429">
            <v>7</v>
          </cell>
          <cell r="Q7429">
            <v>14864.6</v>
          </cell>
          <cell r="R7429">
            <v>16541.400000000001</v>
          </cell>
          <cell r="S7429">
            <v>14985.5</v>
          </cell>
          <cell r="T7429">
            <v>558</v>
          </cell>
        </row>
        <row r="7430">
          <cell r="C7430" t="str">
            <v>город Пермь</v>
          </cell>
          <cell r="D7430" t="str">
            <v>г. Пермь, ул. Пушкина, д. 21</v>
          </cell>
          <cell r="E7430" t="b">
            <v>1</v>
          </cell>
          <cell r="F7430">
            <v>1976</v>
          </cell>
          <cell r="H7430" t="str">
            <v>кирпич</v>
          </cell>
          <cell r="I7430" t="str">
            <v>плоская</v>
          </cell>
          <cell r="K7430" t="str">
            <v>имеется</v>
          </cell>
          <cell r="L7430">
            <v>9</v>
          </cell>
          <cell r="M7430">
            <v>6</v>
          </cell>
          <cell r="N7430">
            <v>6</v>
          </cell>
          <cell r="Q7430">
            <v>12052.1</v>
          </cell>
          <cell r="R7430">
            <v>1626.2</v>
          </cell>
          <cell r="S7430">
            <v>12878.8</v>
          </cell>
        </row>
        <row r="7431">
          <cell r="C7431" t="str">
            <v>город Пермь</v>
          </cell>
          <cell r="D7431" t="str">
            <v>г. Пермь, ул. Пушкина, д. 23</v>
          </cell>
          <cell r="E7431" t="b">
            <v>1</v>
          </cell>
          <cell r="F7431">
            <v>1982</v>
          </cell>
          <cell r="H7431" t="str">
            <v>Панели</v>
          </cell>
          <cell r="L7431">
            <v>9</v>
          </cell>
          <cell r="M7431">
            <v>6</v>
          </cell>
          <cell r="N7431">
            <v>6</v>
          </cell>
          <cell r="O7431">
            <v>6</v>
          </cell>
          <cell r="Q7431">
            <v>13868.7</v>
          </cell>
          <cell r="R7431">
            <v>11678.1</v>
          </cell>
          <cell r="S7431">
            <v>10784.2</v>
          </cell>
          <cell r="T7431">
            <v>488</v>
          </cell>
        </row>
        <row r="7432">
          <cell r="C7432" t="str">
            <v>город Пермь</v>
          </cell>
          <cell r="D7432" t="str">
            <v>г. Пермь, ул. Пушкина, д. 25</v>
          </cell>
          <cell r="E7432" t="b">
            <v>1</v>
          </cell>
          <cell r="F7432">
            <v>1974</v>
          </cell>
          <cell r="H7432" t="str">
            <v>панели</v>
          </cell>
          <cell r="I7432" t="str">
            <v>плоская</v>
          </cell>
          <cell r="J7432">
            <v>0</v>
          </cell>
          <cell r="K7432" t="str">
            <v>имеется</v>
          </cell>
          <cell r="L7432">
            <v>6</v>
          </cell>
          <cell r="M7432">
            <v>6</v>
          </cell>
          <cell r="N7432">
            <v>6</v>
          </cell>
          <cell r="O7432">
            <v>6</v>
          </cell>
          <cell r="Q7432">
            <v>11631.5</v>
          </cell>
          <cell r="R7432">
            <v>11473.6</v>
          </cell>
          <cell r="S7432">
            <v>1629.5</v>
          </cell>
          <cell r="T7432">
            <v>445</v>
          </cell>
        </row>
        <row r="7433">
          <cell r="C7433" t="str">
            <v>город Пермь</v>
          </cell>
          <cell r="D7433" t="str">
            <v>г. Пермь, ул. Пушкина, д. 27</v>
          </cell>
          <cell r="E7433" t="b">
            <v>1</v>
          </cell>
          <cell r="F7433">
            <v>1974</v>
          </cell>
          <cell r="H7433" t="str">
            <v>Панель</v>
          </cell>
          <cell r="L7433">
            <v>9</v>
          </cell>
          <cell r="M7433">
            <v>6</v>
          </cell>
          <cell r="N7433">
            <v>6</v>
          </cell>
          <cell r="O7433">
            <v>6</v>
          </cell>
          <cell r="Q7433">
            <v>11388.9</v>
          </cell>
          <cell r="R7433">
            <v>10218.299999999999</v>
          </cell>
          <cell r="S7433">
            <v>10218.299999999999</v>
          </cell>
          <cell r="T7433">
            <v>414</v>
          </cell>
        </row>
        <row r="7434">
          <cell r="C7434" t="str">
            <v>город Пермь</v>
          </cell>
          <cell r="D7434" t="str">
            <v>г. Пермь, ул. Пушкина, д. 29</v>
          </cell>
          <cell r="E7434" t="b">
            <v>1</v>
          </cell>
          <cell r="F7434">
            <v>1960</v>
          </cell>
          <cell r="H7434" t="str">
            <v>Кирпич</v>
          </cell>
          <cell r="L7434">
            <v>5</v>
          </cell>
          <cell r="M7434">
            <v>2</v>
          </cell>
          <cell r="Q7434">
            <v>2066.6999999999998</v>
          </cell>
          <cell r="R7434">
            <v>1863.1999999999998</v>
          </cell>
          <cell r="S7434">
            <v>1362.8</v>
          </cell>
          <cell r="T7434">
            <v>48</v>
          </cell>
        </row>
        <row r="7435">
          <cell r="C7435" t="str">
            <v>город Пермь</v>
          </cell>
          <cell r="D7435" t="str">
            <v>г. Пермь, ул. Пушкина, д. 35</v>
          </cell>
          <cell r="E7435" t="b">
            <v>1</v>
          </cell>
          <cell r="F7435">
            <v>1959</v>
          </cell>
          <cell r="H7435" t="str">
            <v>Кирпич</v>
          </cell>
          <cell r="L7435">
            <v>5</v>
          </cell>
          <cell r="M7435">
            <v>4</v>
          </cell>
          <cell r="Q7435">
            <v>1849.7</v>
          </cell>
          <cell r="R7435">
            <v>1361.97</v>
          </cell>
          <cell r="S7435">
            <v>1302.72</v>
          </cell>
          <cell r="T7435">
            <v>57</v>
          </cell>
        </row>
        <row r="7436">
          <cell r="C7436" t="str">
            <v>город Пермь</v>
          </cell>
          <cell r="D7436" t="str">
            <v>г. Пермь, ул. Пушкина, д. 37</v>
          </cell>
          <cell r="E7436" t="b">
            <v>1</v>
          </cell>
          <cell r="F7436">
            <v>1961</v>
          </cell>
          <cell r="H7436" t="str">
            <v>Кирпич</v>
          </cell>
          <cell r="L7436">
            <v>5</v>
          </cell>
          <cell r="M7436">
            <v>2</v>
          </cell>
          <cell r="Q7436">
            <v>1862.2</v>
          </cell>
          <cell r="R7436">
            <v>1701.4</v>
          </cell>
          <cell r="S7436">
            <v>1629.9</v>
          </cell>
          <cell r="T7436">
            <v>49</v>
          </cell>
        </row>
        <row r="7437">
          <cell r="C7437" t="str">
            <v>город Пермь</v>
          </cell>
          <cell r="D7437" t="str">
            <v>г. Пермь, ул. Пушкина, д. 50</v>
          </cell>
          <cell r="E7437" t="b">
            <v>1</v>
          </cell>
          <cell r="F7437">
            <v>2009</v>
          </cell>
          <cell r="I7437" t="str">
            <v>плоская</v>
          </cell>
          <cell r="K7437" t="str">
            <v>имеется</v>
          </cell>
          <cell r="L7437">
            <v>24</v>
          </cell>
          <cell r="M7437">
            <v>3</v>
          </cell>
          <cell r="Q7437">
            <v>23928.799999999999</v>
          </cell>
          <cell r="R7437">
            <v>9512.1</v>
          </cell>
          <cell r="S7437">
            <v>2896.2</v>
          </cell>
        </row>
        <row r="7438">
          <cell r="C7438" t="str">
            <v>город Пермь</v>
          </cell>
          <cell r="D7438" t="str">
            <v>г. Пермь, ул. Пушкина, д. 66</v>
          </cell>
          <cell r="E7438" t="b">
            <v>1</v>
          </cell>
          <cell r="F7438">
            <v>1967</v>
          </cell>
          <cell r="H7438" t="str">
            <v>Кирпич</v>
          </cell>
          <cell r="L7438">
            <v>5</v>
          </cell>
          <cell r="M7438">
            <v>6</v>
          </cell>
          <cell r="Q7438">
            <v>5903.2</v>
          </cell>
          <cell r="R7438">
            <v>5426.1</v>
          </cell>
          <cell r="S7438">
            <v>4344.8</v>
          </cell>
          <cell r="T7438">
            <v>163</v>
          </cell>
        </row>
        <row r="7439">
          <cell r="C7439" t="str">
            <v>город Пермь</v>
          </cell>
          <cell r="D7439" t="str">
            <v>г. Пермь, ул. Пушкина, д. 72</v>
          </cell>
          <cell r="E7439" t="b">
            <v>1</v>
          </cell>
          <cell r="F7439">
            <v>2017</v>
          </cell>
          <cell r="I7439" t="str">
            <v>плоская</v>
          </cell>
          <cell r="K7439" t="str">
            <v>имеется</v>
          </cell>
          <cell r="L7439">
            <v>23</v>
          </cell>
          <cell r="M7439">
            <v>1</v>
          </cell>
          <cell r="Q7439">
            <v>14200.8</v>
          </cell>
          <cell r="R7439">
            <v>7385.7</v>
          </cell>
          <cell r="S7439">
            <v>6647.13</v>
          </cell>
        </row>
        <row r="7440">
          <cell r="C7440" t="str">
            <v>город Пермь</v>
          </cell>
          <cell r="D7440" t="str">
            <v>г. Пермь, ул. Пушкина, д. 78</v>
          </cell>
          <cell r="E7440" t="b">
            <v>1</v>
          </cell>
          <cell r="F7440">
            <v>1954</v>
          </cell>
          <cell r="H7440" t="str">
            <v>Кирпич</v>
          </cell>
          <cell r="L7440">
            <v>4</v>
          </cell>
          <cell r="M7440">
            <v>3</v>
          </cell>
          <cell r="Q7440">
            <v>2640.5</v>
          </cell>
          <cell r="R7440">
            <v>2345.5</v>
          </cell>
          <cell r="S7440">
            <v>1631.7</v>
          </cell>
          <cell r="T7440">
            <v>67</v>
          </cell>
        </row>
        <row r="7441">
          <cell r="C7441" t="str">
            <v>город Пермь</v>
          </cell>
          <cell r="D7441" t="str">
            <v>г. Пермь, ул. Пушкина, д. 80</v>
          </cell>
          <cell r="E7441" t="b">
            <v>1</v>
          </cell>
          <cell r="F7441">
            <v>2007</v>
          </cell>
          <cell r="I7441" t="str">
            <v>плоская</v>
          </cell>
          <cell r="K7441" t="str">
            <v>имеется</v>
          </cell>
          <cell r="L7441">
            <v>18</v>
          </cell>
          <cell r="M7441">
            <v>2</v>
          </cell>
          <cell r="N7441">
            <v>4</v>
          </cell>
          <cell r="O7441">
            <v>2</v>
          </cell>
          <cell r="P7441">
            <v>2</v>
          </cell>
          <cell r="Q7441">
            <v>15703.8</v>
          </cell>
          <cell r="R7441">
            <v>12433.8</v>
          </cell>
          <cell r="S7441">
            <v>993.7</v>
          </cell>
          <cell r="T7441">
            <v>315</v>
          </cell>
        </row>
        <row r="7442">
          <cell r="C7442" t="str">
            <v>город Пермь</v>
          </cell>
          <cell r="D7442" t="str">
            <v>г. Пермь, ул. Пушкина, д. 84</v>
          </cell>
          <cell r="E7442" t="b">
            <v>1</v>
          </cell>
          <cell r="F7442">
            <v>2005</v>
          </cell>
          <cell r="I7442" t="str">
            <v>плоская</v>
          </cell>
          <cell r="K7442" t="str">
            <v>имеется</v>
          </cell>
          <cell r="L7442">
            <v>19</v>
          </cell>
          <cell r="M7442">
            <v>3</v>
          </cell>
          <cell r="N7442">
            <v>6</v>
          </cell>
          <cell r="O7442">
            <v>3</v>
          </cell>
          <cell r="P7442">
            <v>3</v>
          </cell>
          <cell r="Q7442">
            <v>20047.400000000001</v>
          </cell>
          <cell r="R7442">
            <v>9786.5499999999993</v>
          </cell>
          <cell r="S7442">
            <v>6333.48</v>
          </cell>
          <cell r="T7442">
            <v>250</v>
          </cell>
        </row>
        <row r="7443">
          <cell r="C7443" t="str">
            <v>город Пермь</v>
          </cell>
          <cell r="D7443" t="str">
            <v>г. Пермь, ул. Пушкина, д. 108</v>
          </cell>
          <cell r="E7443" t="b">
            <v>1</v>
          </cell>
          <cell r="F7443">
            <v>1970</v>
          </cell>
          <cell r="H7443" t="str">
            <v>кирпич</v>
          </cell>
          <cell r="I7443" t="str">
            <v>плоская</v>
          </cell>
          <cell r="J7443" t="str">
            <v>ГАЗ</v>
          </cell>
          <cell r="K7443" t="str">
            <v>не имеется</v>
          </cell>
          <cell r="L7443">
            <v>5</v>
          </cell>
          <cell r="M7443">
            <v>3</v>
          </cell>
          <cell r="Q7443">
            <v>3070.9</v>
          </cell>
          <cell r="R7443">
            <v>2851.2</v>
          </cell>
          <cell r="S7443">
            <v>2566.08</v>
          </cell>
          <cell r="T7443">
            <v>258</v>
          </cell>
        </row>
        <row r="7444">
          <cell r="C7444" t="str">
            <v>город Пермь</v>
          </cell>
          <cell r="D7444" t="str">
            <v>г. Пермь, ул. Пушкина, д. 109</v>
          </cell>
          <cell r="E7444" t="b">
            <v>1</v>
          </cell>
          <cell r="F7444">
            <v>2004</v>
          </cell>
          <cell r="H7444" t="str">
            <v>киприч</v>
          </cell>
          <cell r="I7444" t="str">
            <v>плоская</v>
          </cell>
          <cell r="J7444" t="str">
            <v>ГАЗ</v>
          </cell>
          <cell r="K7444" t="str">
            <v>имеется</v>
          </cell>
          <cell r="L7444">
            <v>17</v>
          </cell>
          <cell r="M7444">
            <v>3</v>
          </cell>
          <cell r="N7444">
            <v>3</v>
          </cell>
          <cell r="O7444">
            <v>3</v>
          </cell>
          <cell r="Q7444">
            <v>19200.099999999999</v>
          </cell>
          <cell r="R7444">
            <v>2690.5</v>
          </cell>
          <cell r="S7444">
            <v>8553.4500000000007</v>
          </cell>
        </row>
        <row r="7445">
          <cell r="C7445" t="str">
            <v>город Пермь</v>
          </cell>
          <cell r="D7445" t="str">
            <v>г. Пермь, ул. Пушкина, д. 110</v>
          </cell>
          <cell r="E7445" t="b">
            <v>1</v>
          </cell>
          <cell r="F7445">
            <v>1983</v>
          </cell>
          <cell r="H7445" t="str">
            <v>Кирпич</v>
          </cell>
          <cell r="L7445">
            <v>5</v>
          </cell>
          <cell r="M7445">
            <v>2</v>
          </cell>
          <cell r="Q7445">
            <v>4647.8</v>
          </cell>
          <cell r="R7445">
            <v>3619.1</v>
          </cell>
          <cell r="S7445">
            <v>3619.1</v>
          </cell>
          <cell r="T7445">
            <v>190</v>
          </cell>
        </row>
        <row r="7446">
          <cell r="C7446" t="str">
            <v>город Пермь</v>
          </cell>
          <cell r="D7446" t="str">
            <v>г. Пермь, ул. Пушкина, д. 113</v>
          </cell>
          <cell r="E7446" t="b">
            <v>1</v>
          </cell>
          <cell r="F7446">
            <v>1990</v>
          </cell>
          <cell r="H7446" t="str">
            <v>кирпич</v>
          </cell>
          <cell r="I7446" t="str">
            <v>плоская</v>
          </cell>
          <cell r="K7446" t="str">
            <v>имеется</v>
          </cell>
          <cell r="L7446">
            <v>10</v>
          </cell>
          <cell r="M7446">
            <v>6</v>
          </cell>
          <cell r="N7446">
            <v>6</v>
          </cell>
          <cell r="Q7446">
            <v>5362.8</v>
          </cell>
          <cell r="R7446">
            <v>893.2</v>
          </cell>
          <cell r="S7446">
            <v>13185.7</v>
          </cell>
        </row>
        <row r="7447">
          <cell r="C7447" t="str">
            <v>город Пермь</v>
          </cell>
          <cell r="D7447" t="str">
            <v>г. Пермь, ул. Пушкина, д. 114</v>
          </cell>
          <cell r="E7447" t="b">
            <v>1</v>
          </cell>
          <cell r="F7447">
            <v>1985</v>
          </cell>
          <cell r="H7447" t="str">
            <v>Кирпич</v>
          </cell>
          <cell r="L7447">
            <v>4</v>
          </cell>
          <cell r="M7447">
            <v>1</v>
          </cell>
          <cell r="Q7447">
            <v>1043.8</v>
          </cell>
          <cell r="R7447">
            <v>943.8</v>
          </cell>
          <cell r="S7447">
            <v>777</v>
          </cell>
          <cell r="T7447">
            <v>44</v>
          </cell>
        </row>
        <row r="7448">
          <cell r="C7448" t="str">
            <v>город Пермь</v>
          </cell>
          <cell r="D7448" t="str">
            <v>г. Пермь, ул. Пушкина, д. 115</v>
          </cell>
          <cell r="E7448" t="b">
            <v>1</v>
          </cell>
          <cell r="F7448">
            <v>1994</v>
          </cell>
          <cell r="H7448" t="str">
            <v>Кирпич</v>
          </cell>
          <cell r="L7448">
            <v>16</v>
          </cell>
          <cell r="M7448">
            <v>1</v>
          </cell>
          <cell r="N7448">
            <v>2</v>
          </cell>
          <cell r="O7448">
            <v>1</v>
          </cell>
          <cell r="P7448">
            <v>1</v>
          </cell>
          <cell r="Q7448">
            <v>5711.6</v>
          </cell>
          <cell r="R7448">
            <v>5711.5999999999995</v>
          </cell>
          <cell r="S7448">
            <v>5211.2</v>
          </cell>
          <cell r="T7448">
            <v>178</v>
          </cell>
        </row>
        <row r="7449">
          <cell r="C7449" t="str">
            <v>город Пермь</v>
          </cell>
          <cell r="D7449" t="str">
            <v>г. Пермь, ул. Пушкина, д. 108А</v>
          </cell>
          <cell r="E7449" t="b">
            <v>1</v>
          </cell>
          <cell r="F7449">
            <v>1971</v>
          </cell>
          <cell r="H7449" t="str">
            <v>киприч</v>
          </cell>
          <cell r="I7449" t="str">
            <v>плоская</v>
          </cell>
          <cell r="J7449" t="str">
            <v>ГАЗ</v>
          </cell>
          <cell r="K7449" t="str">
            <v>имеется</v>
          </cell>
          <cell r="L7449">
            <v>5</v>
          </cell>
          <cell r="M7449">
            <v>3</v>
          </cell>
          <cell r="Q7449">
            <v>3147.86</v>
          </cell>
          <cell r="R7449">
            <v>219.7</v>
          </cell>
          <cell r="S7449">
            <v>3123.36</v>
          </cell>
        </row>
        <row r="7450">
          <cell r="C7450" t="str">
            <v>город Пермь</v>
          </cell>
          <cell r="D7450" t="str">
            <v>г. Пермь, ул. Пушкина, д. 116А</v>
          </cell>
          <cell r="E7450" t="b">
            <v>1</v>
          </cell>
          <cell r="F7450">
            <v>1986</v>
          </cell>
          <cell r="H7450" t="str">
            <v>Кирпич</v>
          </cell>
          <cell r="L7450">
            <v>4</v>
          </cell>
          <cell r="M7450">
            <v>2</v>
          </cell>
          <cell r="Q7450">
            <v>869</v>
          </cell>
          <cell r="R7450">
            <v>600</v>
          </cell>
          <cell r="S7450">
            <v>600</v>
          </cell>
          <cell r="T7450">
            <v>35</v>
          </cell>
        </row>
        <row r="7451">
          <cell r="C7451" t="str">
            <v>город Пермь</v>
          </cell>
          <cell r="D7451" t="str">
            <v>г. Пермь, ул. Пушкина, д. 116Б</v>
          </cell>
          <cell r="E7451" t="b">
            <v>1</v>
          </cell>
          <cell r="F7451">
            <v>1990</v>
          </cell>
          <cell r="H7451" t="str">
            <v>киприч</v>
          </cell>
          <cell r="I7451" t="str">
            <v>плоская</v>
          </cell>
          <cell r="K7451" t="str">
            <v>имеется</v>
          </cell>
          <cell r="L7451">
            <v>9</v>
          </cell>
          <cell r="M7451">
            <v>2</v>
          </cell>
          <cell r="N7451">
            <v>2</v>
          </cell>
          <cell r="Q7451">
            <v>4917.5</v>
          </cell>
          <cell r="R7451">
            <v>969.1</v>
          </cell>
          <cell r="S7451">
            <v>5056.3</v>
          </cell>
        </row>
        <row r="7452">
          <cell r="C7452" t="str">
            <v>город Пермь</v>
          </cell>
          <cell r="D7452" t="str">
            <v>г. Пермь, ул. Пушкина, д. 116В</v>
          </cell>
          <cell r="E7452" t="b">
            <v>1</v>
          </cell>
          <cell r="F7452">
            <v>1996</v>
          </cell>
          <cell r="H7452" t="str">
            <v xml:space="preserve">кирпич </v>
          </cell>
          <cell r="I7452" t="str">
            <v>плоская</v>
          </cell>
          <cell r="K7452" t="str">
            <v>имеется</v>
          </cell>
          <cell r="L7452">
            <v>10</v>
          </cell>
          <cell r="M7452">
            <v>1</v>
          </cell>
          <cell r="N7452">
            <v>1</v>
          </cell>
          <cell r="Q7452">
            <v>2385.9</v>
          </cell>
          <cell r="R7452">
            <v>325</v>
          </cell>
          <cell r="S7452">
            <v>2385.8000000000002</v>
          </cell>
        </row>
        <row r="7453">
          <cell r="C7453" t="str">
            <v>город Пермь</v>
          </cell>
          <cell r="D7453" t="str">
            <v>г. Пермь, ул. Пышминская, д. 14</v>
          </cell>
          <cell r="E7453" t="b">
            <v>1</v>
          </cell>
          <cell r="F7453">
            <v>2015</v>
          </cell>
          <cell r="I7453" t="str">
            <v>скатная</v>
          </cell>
          <cell r="K7453" t="str">
            <v>имеется</v>
          </cell>
          <cell r="L7453">
            <v>3</v>
          </cell>
          <cell r="M7453">
            <v>2</v>
          </cell>
          <cell r="Q7453">
            <v>1343</v>
          </cell>
          <cell r="R7453">
            <v>1343</v>
          </cell>
          <cell r="S7453">
            <v>1343</v>
          </cell>
        </row>
        <row r="7454">
          <cell r="C7454" t="str">
            <v>город Пермь</v>
          </cell>
          <cell r="D7454" t="str">
            <v>г. Пермь, ул. Работницы, д. 3А</v>
          </cell>
          <cell r="E7454" t="b">
            <v>1</v>
          </cell>
          <cell r="F7454">
            <v>1988</v>
          </cell>
          <cell r="H7454" t="str">
            <v>Кирпич</v>
          </cell>
          <cell r="L7454">
            <v>5</v>
          </cell>
          <cell r="M7454">
            <v>2</v>
          </cell>
          <cell r="Q7454">
            <v>2554.34</v>
          </cell>
          <cell r="R7454">
            <v>2245</v>
          </cell>
          <cell r="S7454">
            <v>2245</v>
          </cell>
          <cell r="T7454">
            <v>117</v>
          </cell>
        </row>
        <row r="7455">
          <cell r="C7455" t="str">
            <v>город Пермь</v>
          </cell>
          <cell r="D7455" t="str">
            <v>г. Пермь, ул. Рабочая, д. 1</v>
          </cell>
          <cell r="E7455" t="b">
            <v>1</v>
          </cell>
          <cell r="F7455">
            <v>1972</v>
          </cell>
          <cell r="H7455" t="str">
            <v>Кирпич</v>
          </cell>
          <cell r="L7455">
            <v>5</v>
          </cell>
          <cell r="M7455">
            <v>6</v>
          </cell>
          <cell r="Q7455">
            <v>5467.1</v>
          </cell>
          <cell r="R7455">
            <v>4948.3999999999996</v>
          </cell>
          <cell r="S7455">
            <v>4082.2</v>
          </cell>
          <cell r="T7455">
            <v>260</v>
          </cell>
        </row>
        <row r="7456">
          <cell r="C7456" t="str">
            <v>город Пермь</v>
          </cell>
          <cell r="D7456" t="str">
            <v>г. Пермь, ул. Рабочая, д. 3</v>
          </cell>
          <cell r="E7456" t="b">
            <v>1</v>
          </cell>
          <cell r="F7456">
            <v>1969</v>
          </cell>
          <cell r="I7456" t="str">
            <v>плоская</v>
          </cell>
          <cell r="K7456" t="str">
            <v>имеется</v>
          </cell>
          <cell r="L7456">
            <v>5</v>
          </cell>
          <cell r="M7456">
            <v>4</v>
          </cell>
          <cell r="Q7456">
            <v>4087.4</v>
          </cell>
          <cell r="R7456">
            <v>3808.1</v>
          </cell>
          <cell r="S7456">
            <v>3214.4</v>
          </cell>
          <cell r="T7456">
            <v>220</v>
          </cell>
        </row>
        <row r="7457">
          <cell r="C7457" t="str">
            <v>город Пермь</v>
          </cell>
          <cell r="D7457" t="str">
            <v>г. Пермь, ул. Рабочая, д. 5</v>
          </cell>
          <cell r="E7457" t="b">
            <v>1</v>
          </cell>
          <cell r="F7457">
            <v>1970</v>
          </cell>
          <cell r="H7457" t="str">
            <v>Кирпич</v>
          </cell>
          <cell r="L7457">
            <v>5</v>
          </cell>
          <cell r="M7457">
            <v>4</v>
          </cell>
          <cell r="Q7457">
            <v>4876.08</v>
          </cell>
          <cell r="R7457">
            <v>3200.2</v>
          </cell>
          <cell r="S7457">
            <v>3200.2</v>
          </cell>
          <cell r="T7457">
            <v>262</v>
          </cell>
        </row>
        <row r="7458">
          <cell r="C7458" t="str">
            <v>город Пермь</v>
          </cell>
          <cell r="D7458" t="str">
            <v>г. Пермь, ул. Рабочая, д. 7</v>
          </cell>
          <cell r="E7458" t="b">
            <v>1</v>
          </cell>
          <cell r="F7458">
            <v>2012</v>
          </cell>
          <cell r="I7458" t="str">
            <v>плоская</v>
          </cell>
          <cell r="J7458" t="str">
            <v>ГАЗ</v>
          </cell>
          <cell r="K7458" t="str">
            <v>имеется</v>
          </cell>
          <cell r="L7458">
            <v>20</v>
          </cell>
          <cell r="M7458">
            <v>3</v>
          </cell>
          <cell r="N7458">
            <v>5</v>
          </cell>
          <cell r="O7458">
            <v>2</v>
          </cell>
          <cell r="P7458">
            <v>3</v>
          </cell>
          <cell r="Q7458">
            <v>34154.699999999997</v>
          </cell>
          <cell r="R7458">
            <v>22820.7</v>
          </cell>
          <cell r="S7458">
            <v>22820.7</v>
          </cell>
          <cell r="T7458">
            <v>467</v>
          </cell>
        </row>
        <row r="7459">
          <cell r="C7459" t="str">
            <v>город Пермь</v>
          </cell>
          <cell r="D7459" t="str">
            <v>г. Пермь, ул. Рабочая, д. 15</v>
          </cell>
          <cell r="E7459" t="b">
            <v>1</v>
          </cell>
          <cell r="F7459">
            <v>1969</v>
          </cell>
          <cell r="H7459" t="str">
            <v>Кирпич</v>
          </cell>
          <cell r="L7459">
            <v>5</v>
          </cell>
          <cell r="M7459">
            <v>5</v>
          </cell>
          <cell r="Q7459">
            <v>2643.4</v>
          </cell>
          <cell r="R7459">
            <v>2282.6999999999998</v>
          </cell>
          <cell r="S7459">
            <v>2282.6999999999998</v>
          </cell>
          <cell r="T7459">
            <v>126</v>
          </cell>
        </row>
        <row r="7460">
          <cell r="C7460" t="str">
            <v>город Пермь</v>
          </cell>
          <cell r="D7460" t="str">
            <v>г. Пермь, ул. Рабочая, д. 19</v>
          </cell>
          <cell r="E7460" t="b">
            <v>1</v>
          </cell>
          <cell r="F7460">
            <v>1969</v>
          </cell>
          <cell r="H7460" t="str">
            <v>Кирпич</v>
          </cell>
          <cell r="L7460">
            <v>5</v>
          </cell>
          <cell r="M7460">
            <v>4</v>
          </cell>
          <cell r="Q7460">
            <v>3362.29</v>
          </cell>
          <cell r="R7460">
            <v>2980.39</v>
          </cell>
          <cell r="S7460">
            <v>2980.39</v>
          </cell>
          <cell r="T7460">
            <v>173</v>
          </cell>
        </row>
        <row r="7461">
          <cell r="C7461" t="str">
            <v>город Пермь</v>
          </cell>
          <cell r="D7461" t="str">
            <v>г. Пермь, ул. Рабочая, д. 21</v>
          </cell>
          <cell r="E7461" t="b">
            <v>1</v>
          </cell>
          <cell r="F7461">
            <v>1971</v>
          </cell>
          <cell r="H7461" t="str">
            <v>Кирпич</v>
          </cell>
          <cell r="L7461">
            <v>5</v>
          </cell>
          <cell r="M7461">
            <v>4</v>
          </cell>
          <cell r="Q7461">
            <v>3749.1</v>
          </cell>
          <cell r="R7461">
            <v>3337.4</v>
          </cell>
          <cell r="S7461">
            <v>3337.4</v>
          </cell>
          <cell r="T7461">
            <v>176</v>
          </cell>
        </row>
        <row r="7462">
          <cell r="C7462" t="str">
            <v>город Пермь</v>
          </cell>
          <cell r="D7462" t="str">
            <v>г. Пермь, ул. Рабочая, д. 23</v>
          </cell>
          <cell r="E7462" t="b">
            <v>1</v>
          </cell>
          <cell r="F7462">
            <v>1975</v>
          </cell>
          <cell r="H7462" t="str">
            <v>Кирпич</v>
          </cell>
          <cell r="L7462">
            <v>5</v>
          </cell>
          <cell r="M7462">
            <v>3</v>
          </cell>
          <cell r="Q7462">
            <v>4179.6099999999997</v>
          </cell>
          <cell r="R7462">
            <v>3641.81</v>
          </cell>
          <cell r="S7462">
            <v>3641.81</v>
          </cell>
          <cell r="T7462">
            <v>290</v>
          </cell>
        </row>
        <row r="7463">
          <cell r="C7463" t="str">
            <v>город Пермь</v>
          </cell>
          <cell r="D7463" t="str">
            <v>г. Пермь, ул. Рабочая, д. 25</v>
          </cell>
          <cell r="E7463" t="b">
            <v>1</v>
          </cell>
          <cell r="F7463">
            <v>1970</v>
          </cell>
          <cell r="H7463" t="str">
            <v>Кирпич</v>
          </cell>
          <cell r="L7463">
            <v>5</v>
          </cell>
          <cell r="M7463">
            <v>4</v>
          </cell>
          <cell r="Q7463">
            <v>3317.04</v>
          </cell>
          <cell r="R7463">
            <v>2203.17</v>
          </cell>
          <cell r="S7463">
            <v>2203.17</v>
          </cell>
          <cell r="T7463">
            <v>186</v>
          </cell>
        </row>
        <row r="7464">
          <cell r="C7464" t="str">
            <v>город Пермь</v>
          </cell>
          <cell r="D7464" t="str">
            <v>г. Пермь, ул. Рабочая, д. 3А</v>
          </cell>
          <cell r="E7464" t="b">
            <v>1</v>
          </cell>
          <cell r="F7464">
            <v>1969</v>
          </cell>
          <cell r="H7464" t="str">
            <v>Кирпич</v>
          </cell>
          <cell r="L7464">
            <v>5</v>
          </cell>
          <cell r="M7464">
            <v>4</v>
          </cell>
          <cell r="Q7464">
            <v>3151.2</v>
          </cell>
          <cell r="R7464">
            <v>2536.7000000000003</v>
          </cell>
          <cell r="S7464">
            <v>2536.6999999999998</v>
          </cell>
          <cell r="T7464">
            <v>162</v>
          </cell>
        </row>
        <row r="7465">
          <cell r="C7465" t="str">
            <v>город Пермь</v>
          </cell>
          <cell r="D7465" t="str">
            <v>г. Пермь, ул. Рабочая, д. 3Б</v>
          </cell>
          <cell r="E7465" t="b">
            <v>1</v>
          </cell>
          <cell r="F7465">
            <v>1969</v>
          </cell>
          <cell r="H7465" t="str">
            <v>кирпич</v>
          </cell>
          <cell r="I7465" t="str">
            <v>плоская</v>
          </cell>
          <cell r="K7465" t="str">
            <v>имеется</v>
          </cell>
          <cell r="L7465">
            <v>5</v>
          </cell>
          <cell r="M7465">
            <v>4</v>
          </cell>
          <cell r="Q7465">
            <v>4105.8</v>
          </cell>
          <cell r="R7465">
            <v>1156.2</v>
          </cell>
          <cell r="S7465">
            <v>2949.6</v>
          </cell>
          <cell r="T7465">
            <v>131</v>
          </cell>
        </row>
        <row r="7466">
          <cell r="C7466" t="str">
            <v>город Пермь</v>
          </cell>
          <cell r="D7466" t="str">
            <v>г. Пермь, ул. Рабочая, д. 9А</v>
          </cell>
          <cell r="E7466" t="b">
            <v>1</v>
          </cell>
          <cell r="F7466">
            <v>2014</v>
          </cell>
          <cell r="H7466" t="str">
            <v>Монолитный железобетон</v>
          </cell>
          <cell r="I7466" t="str">
            <v>плоская</v>
          </cell>
          <cell r="J7466" t="str">
            <v>ГАЗ</v>
          </cell>
          <cell r="K7466" t="str">
            <v>имеется</v>
          </cell>
          <cell r="L7466">
            <v>19</v>
          </cell>
          <cell r="M7466">
            <v>2</v>
          </cell>
          <cell r="N7466">
            <v>2</v>
          </cell>
          <cell r="O7466">
            <v>2</v>
          </cell>
          <cell r="Q7466">
            <v>12121.8</v>
          </cell>
          <cell r="R7466">
            <v>5205.8</v>
          </cell>
          <cell r="S7466">
            <v>11936.3</v>
          </cell>
        </row>
        <row r="7467">
          <cell r="C7467" t="str">
            <v>город Пермь</v>
          </cell>
          <cell r="D7467" t="str">
            <v>г. Пермь, ул. Рабочая, д. 9Б</v>
          </cell>
          <cell r="E7467" t="b">
            <v>1</v>
          </cell>
          <cell r="F7467">
            <v>2014</v>
          </cell>
          <cell r="H7467" t="str">
            <v>монолит</v>
          </cell>
          <cell r="I7467" t="str">
            <v>плоская</v>
          </cell>
          <cell r="J7467" t="str">
            <v>ГАЗ</v>
          </cell>
          <cell r="K7467" t="str">
            <v>не имеется</v>
          </cell>
          <cell r="L7467">
            <v>12</v>
          </cell>
          <cell r="M7467">
            <v>3</v>
          </cell>
          <cell r="N7467">
            <v>3</v>
          </cell>
          <cell r="O7467">
            <v>3</v>
          </cell>
          <cell r="Q7467">
            <v>7505.8</v>
          </cell>
          <cell r="R7467">
            <v>2844.9</v>
          </cell>
          <cell r="S7467">
            <v>7304</v>
          </cell>
        </row>
        <row r="7468">
          <cell r="C7468" t="str">
            <v>город Пермь</v>
          </cell>
          <cell r="D7468" t="str">
            <v>г. Пермь, ул. Рабочая, д. 9В</v>
          </cell>
          <cell r="E7468" t="b">
            <v>1</v>
          </cell>
          <cell r="F7468">
            <v>2015</v>
          </cell>
          <cell r="I7468" t="str">
            <v>плоская</v>
          </cell>
          <cell r="J7468" t="str">
            <v>ГАЗ</v>
          </cell>
          <cell r="K7468" t="str">
            <v>имеется</v>
          </cell>
          <cell r="L7468">
            <v>16</v>
          </cell>
          <cell r="M7468">
            <v>1</v>
          </cell>
          <cell r="N7468">
            <v>2</v>
          </cell>
          <cell r="O7468">
            <v>1</v>
          </cell>
          <cell r="P7468">
            <v>1</v>
          </cell>
          <cell r="Q7468">
            <v>7736.7</v>
          </cell>
          <cell r="R7468">
            <v>5315</v>
          </cell>
          <cell r="S7468">
            <v>5315</v>
          </cell>
          <cell r="T7468">
            <v>138</v>
          </cell>
        </row>
        <row r="7469">
          <cell r="C7469" t="str">
            <v>город Пермь</v>
          </cell>
          <cell r="D7469" t="str">
            <v>г. Пермь, ул. Рабоче-крестьянская, д. 6</v>
          </cell>
          <cell r="E7469" t="b">
            <v>1</v>
          </cell>
          <cell r="F7469">
            <v>1993</v>
          </cell>
          <cell r="H7469" t="str">
            <v>Кирпич</v>
          </cell>
          <cell r="L7469">
            <v>10</v>
          </cell>
          <cell r="M7469">
            <v>6</v>
          </cell>
          <cell r="N7469">
            <v>6</v>
          </cell>
          <cell r="O7469">
            <v>6</v>
          </cell>
          <cell r="Q7469">
            <v>15315</v>
          </cell>
          <cell r="R7469">
            <v>13643.3</v>
          </cell>
          <cell r="S7469">
            <v>13643.3</v>
          </cell>
          <cell r="T7469">
            <v>285</v>
          </cell>
        </row>
        <row r="7470">
          <cell r="C7470" t="str">
            <v>город Пермь</v>
          </cell>
          <cell r="D7470" t="str">
            <v>г. Пермь, ул. Рабоче-крестьянская, д. 12</v>
          </cell>
          <cell r="E7470" t="b">
            <v>1</v>
          </cell>
          <cell r="F7470">
            <v>1982</v>
          </cell>
          <cell r="H7470" t="str">
            <v>Кирпич</v>
          </cell>
          <cell r="L7470">
            <v>5</v>
          </cell>
          <cell r="M7470">
            <v>4</v>
          </cell>
          <cell r="Q7470">
            <v>3809.8</v>
          </cell>
          <cell r="R7470">
            <v>3809.8</v>
          </cell>
          <cell r="S7470">
            <v>3809.8</v>
          </cell>
          <cell r="T7470">
            <v>145</v>
          </cell>
        </row>
        <row r="7471">
          <cell r="C7471" t="str">
            <v>город Пермь</v>
          </cell>
          <cell r="D7471" t="str">
            <v>г. Пермь, ул. Рабоче-крестьянская, д. 17</v>
          </cell>
          <cell r="E7471" t="b">
            <v>1</v>
          </cell>
          <cell r="F7471">
            <v>1975</v>
          </cell>
          <cell r="H7471" t="str">
            <v>Кирпич</v>
          </cell>
          <cell r="L7471">
            <v>5</v>
          </cell>
          <cell r="M7471">
            <v>2</v>
          </cell>
          <cell r="Q7471">
            <v>3400.11</v>
          </cell>
          <cell r="R7471">
            <v>3400.11</v>
          </cell>
          <cell r="S7471">
            <v>3400.11</v>
          </cell>
        </row>
        <row r="7472">
          <cell r="C7472" t="str">
            <v>город Пермь</v>
          </cell>
          <cell r="D7472" t="str">
            <v>г. Пермь, ул. Рабоче-крестьянская, д. 19</v>
          </cell>
          <cell r="E7472" t="b">
            <v>1</v>
          </cell>
          <cell r="F7472">
            <v>2009</v>
          </cell>
          <cell r="H7472" t="str">
            <v>Кирпич</v>
          </cell>
          <cell r="L7472">
            <v>9</v>
          </cell>
          <cell r="M7472">
            <v>1</v>
          </cell>
          <cell r="N7472">
            <v>1</v>
          </cell>
          <cell r="O7472">
            <v>1</v>
          </cell>
          <cell r="Q7472">
            <v>3870</v>
          </cell>
          <cell r="R7472">
            <v>1091.9000000000001</v>
          </cell>
          <cell r="S7472">
            <v>1091.9000000000001</v>
          </cell>
          <cell r="T7472">
            <v>150</v>
          </cell>
        </row>
        <row r="7473">
          <cell r="C7473" t="str">
            <v>город Пермь</v>
          </cell>
          <cell r="D7473" t="str">
            <v>г. Пермь, ул. Рабоче-крестьянская, д. 22</v>
          </cell>
          <cell r="E7473" t="b">
            <v>1</v>
          </cell>
          <cell r="F7473">
            <v>2006</v>
          </cell>
          <cell r="H7473" t="str">
            <v>кирпич</v>
          </cell>
          <cell r="I7473" t="str">
            <v>плоская</v>
          </cell>
          <cell r="L7473">
            <v>10</v>
          </cell>
          <cell r="M7473">
            <v>2</v>
          </cell>
          <cell r="N7473">
            <v>4</v>
          </cell>
          <cell r="O7473">
            <v>2</v>
          </cell>
          <cell r="P7473">
            <v>2</v>
          </cell>
          <cell r="Q7473">
            <v>6641.9</v>
          </cell>
          <cell r="R7473">
            <v>5369</v>
          </cell>
          <cell r="S7473">
            <v>4079</v>
          </cell>
          <cell r="T7473">
            <v>187</v>
          </cell>
        </row>
        <row r="7474">
          <cell r="C7474" t="str">
            <v>город Пермь</v>
          </cell>
          <cell r="D7474" t="str">
            <v>г. Пермь, ул. Рабоче-крестьянская, д. 24</v>
          </cell>
          <cell r="E7474" t="b">
            <v>1</v>
          </cell>
          <cell r="F7474">
            <v>1971</v>
          </cell>
          <cell r="H7474" t="str">
            <v>Кирпич</v>
          </cell>
          <cell r="L7474">
            <v>5</v>
          </cell>
          <cell r="M7474">
            <v>8</v>
          </cell>
          <cell r="Q7474">
            <v>6086</v>
          </cell>
          <cell r="R7474">
            <v>5905.75</v>
          </cell>
          <cell r="S7474">
            <v>5905.75</v>
          </cell>
          <cell r="T7474">
            <v>308</v>
          </cell>
        </row>
        <row r="7475">
          <cell r="C7475" t="str">
            <v>город Пермь</v>
          </cell>
          <cell r="D7475" t="str">
            <v>г. Пермь, ул. Рабоче-крестьянская, д. 25</v>
          </cell>
          <cell r="E7475" t="b">
            <v>1</v>
          </cell>
          <cell r="F7475">
            <v>2008</v>
          </cell>
          <cell r="H7475" t="str">
            <v>Кирпич</v>
          </cell>
          <cell r="L7475">
            <v>17</v>
          </cell>
          <cell r="M7475">
            <v>1</v>
          </cell>
          <cell r="N7475">
            <v>1</v>
          </cell>
          <cell r="O7475">
            <v>1</v>
          </cell>
          <cell r="Q7475">
            <v>5787.3</v>
          </cell>
          <cell r="R7475">
            <v>5416.7</v>
          </cell>
          <cell r="S7475">
            <v>5416.7</v>
          </cell>
          <cell r="T7475">
            <v>240</v>
          </cell>
        </row>
        <row r="7476">
          <cell r="C7476" t="str">
            <v>город Пермь</v>
          </cell>
          <cell r="D7476" t="str">
            <v>г. Пермь, ул. Рабоче-крестьянская, д. 26</v>
          </cell>
          <cell r="E7476" t="b">
            <v>1</v>
          </cell>
          <cell r="F7476">
            <v>1972</v>
          </cell>
          <cell r="H7476" t="str">
            <v>Кирпич</v>
          </cell>
          <cell r="L7476">
            <v>5</v>
          </cell>
          <cell r="M7476">
            <v>8</v>
          </cell>
          <cell r="Q7476">
            <v>6842.2</v>
          </cell>
          <cell r="R7476">
            <v>6690.5999999999995</v>
          </cell>
          <cell r="S7476">
            <v>6190.2</v>
          </cell>
          <cell r="T7476">
            <v>308</v>
          </cell>
        </row>
        <row r="7477">
          <cell r="C7477" t="str">
            <v>город Пермь</v>
          </cell>
          <cell r="D7477" t="str">
            <v>г. Пермь, ул. Рабоче-крестьянская, д. 28</v>
          </cell>
          <cell r="E7477" t="b">
            <v>1</v>
          </cell>
          <cell r="F7477">
            <v>1970</v>
          </cell>
          <cell r="G7477">
            <v>2008</v>
          </cell>
          <cell r="H7477" t="str">
            <v>Кирпич</v>
          </cell>
          <cell r="L7477">
            <v>5</v>
          </cell>
          <cell r="M7477">
            <v>8</v>
          </cell>
          <cell r="Q7477">
            <v>6765.3</v>
          </cell>
          <cell r="R7477">
            <v>6585.05</v>
          </cell>
          <cell r="S7477">
            <v>5822.25</v>
          </cell>
          <cell r="T7477">
            <v>326</v>
          </cell>
        </row>
        <row r="7478">
          <cell r="C7478" t="str">
            <v>город Пермь</v>
          </cell>
          <cell r="D7478" t="str">
            <v>г. Пермь, ул. Рабоче-крестьянская, д. 30</v>
          </cell>
          <cell r="E7478" t="b">
            <v>1</v>
          </cell>
          <cell r="F7478">
            <v>1982</v>
          </cell>
          <cell r="H7478" t="str">
            <v>Панели</v>
          </cell>
          <cell r="L7478">
            <v>9</v>
          </cell>
          <cell r="M7478">
            <v>4</v>
          </cell>
          <cell r="N7478">
            <v>4</v>
          </cell>
          <cell r="O7478">
            <v>4</v>
          </cell>
          <cell r="Q7478">
            <v>7608.7</v>
          </cell>
          <cell r="R7478">
            <v>7608.7</v>
          </cell>
          <cell r="S7478">
            <v>7608.7</v>
          </cell>
          <cell r="T7478">
            <v>417</v>
          </cell>
        </row>
        <row r="7479">
          <cell r="C7479" t="str">
            <v>город Пермь</v>
          </cell>
          <cell r="D7479" t="str">
            <v>г. Пермь, ул. Рабоче-крестьянская, д. 32</v>
          </cell>
          <cell r="E7479" t="b">
            <v>1</v>
          </cell>
          <cell r="F7479">
            <v>2006</v>
          </cell>
          <cell r="H7479" t="str">
            <v>Кирпич</v>
          </cell>
          <cell r="L7479">
            <v>10</v>
          </cell>
          <cell r="M7479">
            <v>4</v>
          </cell>
          <cell r="N7479">
            <v>4</v>
          </cell>
          <cell r="O7479">
            <v>4</v>
          </cell>
          <cell r="Q7479">
            <v>10040.4</v>
          </cell>
          <cell r="R7479">
            <v>7335.9</v>
          </cell>
          <cell r="S7479">
            <v>7335.9</v>
          </cell>
          <cell r="T7479">
            <v>324</v>
          </cell>
        </row>
        <row r="7480">
          <cell r="C7480" t="str">
            <v>город Пермь</v>
          </cell>
          <cell r="D7480" t="str">
            <v>г. Пермь, ул. Ракитная, д. 11</v>
          </cell>
          <cell r="E7480" t="b">
            <v>1</v>
          </cell>
          <cell r="F7480">
            <v>1954</v>
          </cell>
          <cell r="H7480" t="str">
            <v>Шлакоблок</v>
          </cell>
          <cell r="L7480">
            <v>2</v>
          </cell>
          <cell r="M7480">
            <v>1</v>
          </cell>
          <cell r="Q7480">
            <v>377.3</v>
          </cell>
          <cell r="R7480">
            <v>280.8</v>
          </cell>
          <cell r="S7480">
            <v>279.62</v>
          </cell>
          <cell r="T7480">
            <v>26</v>
          </cell>
        </row>
        <row r="7481">
          <cell r="C7481" t="str">
            <v>город Пермь</v>
          </cell>
          <cell r="D7481" t="str">
            <v>г. Пермь, ул. Радистов, д. 13</v>
          </cell>
          <cell r="E7481" t="b">
            <v>1</v>
          </cell>
          <cell r="F7481">
            <v>1992</v>
          </cell>
          <cell r="H7481" t="str">
            <v>Панели</v>
          </cell>
          <cell r="L7481">
            <v>5</v>
          </cell>
          <cell r="M7481">
            <v>4</v>
          </cell>
          <cell r="Q7481">
            <v>2618.6999999999998</v>
          </cell>
          <cell r="R7481">
            <v>1807.8</v>
          </cell>
          <cell r="S7481">
            <v>1807.8</v>
          </cell>
          <cell r="T7481">
            <v>89</v>
          </cell>
        </row>
        <row r="7482">
          <cell r="C7482" t="str">
            <v>город Пермь</v>
          </cell>
          <cell r="D7482" t="str">
            <v>г. Пермь, ул. Ракитная, д. 16</v>
          </cell>
          <cell r="E7482" t="b">
            <v>1</v>
          </cell>
          <cell r="F7482">
            <v>1967</v>
          </cell>
          <cell r="G7482">
            <v>2017</v>
          </cell>
          <cell r="H7482" t="str">
            <v>Кирпич</v>
          </cell>
          <cell r="L7482">
            <v>5</v>
          </cell>
          <cell r="M7482">
            <v>4</v>
          </cell>
          <cell r="Q7482">
            <v>3675.3</v>
          </cell>
          <cell r="R7482">
            <v>3384.5</v>
          </cell>
          <cell r="S7482">
            <v>3384.5</v>
          </cell>
          <cell r="T7482">
            <v>186</v>
          </cell>
        </row>
        <row r="7483">
          <cell r="C7483" t="str">
            <v>город Пермь</v>
          </cell>
          <cell r="D7483" t="str">
            <v>г. Пермь, ул. Ракитная, д. 42</v>
          </cell>
          <cell r="E7483" t="b">
            <v>1</v>
          </cell>
          <cell r="F7483">
            <v>2018</v>
          </cell>
          <cell r="I7483" t="str">
            <v>плоская</v>
          </cell>
          <cell r="J7483" t="str">
            <v>ГАЗ</v>
          </cell>
          <cell r="K7483" t="str">
            <v>имеется</v>
          </cell>
          <cell r="L7483">
            <v>10</v>
          </cell>
          <cell r="M7483">
            <v>3</v>
          </cell>
          <cell r="N7483">
            <v>6</v>
          </cell>
          <cell r="O7483">
            <v>3</v>
          </cell>
          <cell r="P7483">
            <v>3</v>
          </cell>
          <cell r="Q7483">
            <v>9397.7000000000007</v>
          </cell>
          <cell r="R7483">
            <v>7580</v>
          </cell>
          <cell r="S7483">
            <v>7580</v>
          </cell>
        </row>
        <row r="7484">
          <cell r="C7484" t="str">
            <v>город Пермь</v>
          </cell>
          <cell r="D7484" t="str">
            <v>г. Пермь, ул. Революции, д. 2</v>
          </cell>
          <cell r="E7484" t="b">
            <v>1</v>
          </cell>
          <cell r="F7484">
            <v>2000</v>
          </cell>
          <cell r="I7484" t="str">
            <v>плоская</v>
          </cell>
          <cell r="K7484" t="str">
            <v>имеется</v>
          </cell>
          <cell r="L7484">
            <v>16</v>
          </cell>
          <cell r="M7484">
            <v>1</v>
          </cell>
          <cell r="N7484">
            <v>2</v>
          </cell>
          <cell r="Q7484">
            <v>5187.3999999999996</v>
          </cell>
          <cell r="R7484">
            <v>2946.2</v>
          </cell>
          <cell r="S7484">
            <v>801.9</v>
          </cell>
          <cell r="T7484">
            <v>210</v>
          </cell>
        </row>
        <row r="7485">
          <cell r="C7485" t="str">
            <v>город Пермь</v>
          </cell>
          <cell r="D7485" t="str">
            <v>г. Пермь, ул. Революции, д. 3</v>
          </cell>
          <cell r="E7485" t="b">
            <v>1</v>
          </cell>
          <cell r="F7485">
            <v>1984</v>
          </cell>
          <cell r="H7485" t="str">
            <v>Кирпич</v>
          </cell>
          <cell r="L7485">
            <v>14</v>
          </cell>
          <cell r="M7485">
            <v>2</v>
          </cell>
          <cell r="N7485">
            <v>4</v>
          </cell>
          <cell r="O7485">
            <v>2</v>
          </cell>
          <cell r="P7485">
            <v>2</v>
          </cell>
          <cell r="Q7485">
            <v>8154.6</v>
          </cell>
          <cell r="R7485">
            <v>4811.3</v>
          </cell>
          <cell r="S7485">
            <v>4811.3</v>
          </cell>
          <cell r="T7485">
            <v>331</v>
          </cell>
        </row>
        <row r="7486">
          <cell r="C7486" t="str">
            <v>город Пермь</v>
          </cell>
          <cell r="D7486" t="str">
            <v>г. Пермь, ул. Революции, д. 4</v>
          </cell>
          <cell r="E7486" t="b">
            <v>1</v>
          </cell>
          <cell r="F7486">
            <v>1979</v>
          </cell>
          <cell r="H7486" t="str">
            <v>Кирпич</v>
          </cell>
          <cell r="L7486">
            <v>9</v>
          </cell>
          <cell r="M7486">
            <v>6</v>
          </cell>
          <cell r="N7486">
            <v>6</v>
          </cell>
          <cell r="O7486">
            <v>6</v>
          </cell>
          <cell r="Q7486">
            <v>13312.2</v>
          </cell>
          <cell r="R7486">
            <v>11767.199999999999</v>
          </cell>
          <cell r="S7486">
            <v>10034.799999999999</v>
          </cell>
          <cell r="T7486">
            <v>452</v>
          </cell>
        </row>
        <row r="7487">
          <cell r="C7487" t="str">
            <v>город Пермь</v>
          </cell>
          <cell r="D7487" t="str">
            <v>г. Пермь, ул. Революции, д. 5</v>
          </cell>
          <cell r="E7487" t="b">
            <v>1</v>
          </cell>
          <cell r="F7487">
            <v>1993</v>
          </cell>
          <cell r="I7487" t="str">
            <v>плоская</v>
          </cell>
          <cell r="K7487" t="str">
            <v>имеется</v>
          </cell>
          <cell r="L7487">
            <v>14</v>
          </cell>
          <cell r="M7487">
            <v>2</v>
          </cell>
          <cell r="N7487">
            <v>4</v>
          </cell>
          <cell r="O7487">
            <v>2</v>
          </cell>
          <cell r="P7487">
            <v>2</v>
          </cell>
          <cell r="Q7487">
            <v>8183.8</v>
          </cell>
          <cell r="R7487">
            <v>7995.8</v>
          </cell>
          <cell r="S7487">
            <v>7995.8</v>
          </cell>
          <cell r="T7487">
            <v>351</v>
          </cell>
        </row>
        <row r="7488">
          <cell r="C7488" t="str">
            <v>город Пермь</v>
          </cell>
          <cell r="D7488" t="str">
            <v>г. Пермь, ул. Революции, д. 6</v>
          </cell>
          <cell r="E7488" t="b">
            <v>1</v>
          </cell>
          <cell r="F7488">
            <v>1993</v>
          </cell>
          <cell r="I7488" t="str">
            <v>плоская</v>
          </cell>
          <cell r="K7488" t="str">
            <v>имеется</v>
          </cell>
          <cell r="L7488">
            <v>10</v>
          </cell>
          <cell r="M7488">
            <v>2</v>
          </cell>
          <cell r="N7488">
            <v>2</v>
          </cell>
          <cell r="Q7488">
            <v>4944.8999999999996</v>
          </cell>
          <cell r="R7488">
            <v>2384.4</v>
          </cell>
          <cell r="S7488">
            <v>2560.5</v>
          </cell>
          <cell r="T7488">
            <v>250</v>
          </cell>
        </row>
        <row r="7489">
          <cell r="C7489" t="str">
            <v>город Пермь</v>
          </cell>
          <cell r="D7489" t="str">
            <v>г. Пермь, ул. Революции, д. 7</v>
          </cell>
          <cell r="E7489" t="b">
            <v>1</v>
          </cell>
          <cell r="F7489">
            <v>2001</v>
          </cell>
          <cell r="I7489" t="str">
            <v>плоская</v>
          </cell>
          <cell r="K7489" t="str">
            <v>имеется</v>
          </cell>
          <cell r="L7489">
            <v>9</v>
          </cell>
          <cell r="M7489">
            <v>5</v>
          </cell>
          <cell r="N7489">
            <v>4</v>
          </cell>
          <cell r="Q7489">
            <v>14487.6</v>
          </cell>
          <cell r="R7489">
            <v>10553.1</v>
          </cell>
          <cell r="S7489">
            <v>1436.6</v>
          </cell>
          <cell r="T7489">
            <v>147</v>
          </cell>
        </row>
        <row r="7490">
          <cell r="C7490" t="str">
            <v>город Пермь</v>
          </cell>
          <cell r="D7490" t="str">
            <v>г. Пермь, ул. Революции, д. 8</v>
          </cell>
          <cell r="E7490" t="b">
            <v>1</v>
          </cell>
          <cell r="F7490">
            <v>2001</v>
          </cell>
          <cell r="I7490" t="str">
            <v>плоская</v>
          </cell>
          <cell r="K7490" t="str">
            <v>имеется</v>
          </cell>
          <cell r="L7490">
            <v>10</v>
          </cell>
          <cell r="M7490">
            <v>3</v>
          </cell>
          <cell r="N7490">
            <v>3</v>
          </cell>
          <cell r="O7490">
            <v>3</v>
          </cell>
          <cell r="Q7490">
            <v>7418.1</v>
          </cell>
          <cell r="R7490">
            <v>5439.4</v>
          </cell>
          <cell r="S7490">
            <v>4895.46</v>
          </cell>
          <cell r="T7490">
            <v>311</v>
          </cell>
        </row>
        <row r="7491">
          <cell r="C7491" t="str">
            <v>город Пермь</v>
          </cell>
          <cell r="D7491" t="str">
            <v>г. Пермь, ул. Революции, д. 12</v>
          </cell>
          <cell r="E7491" t="b">
            <v>1</v>
          </cell>
          <cell r="F7491">
            <v>1993</v>
          </cell>
          <cell r="I7491" t="str">
            <v>плоская</v>
          </cell>
          <cell r="K7491" t="str">
            <v>имеется</v>
          </cell>
          <cell r="L7491">
            <v>10</v>
          </cell>
          <cell r="M7491">
            <v>5</v>
          </cell>
          <cell r="N7491">
            <v>5</v>
          </cell>
          <cell r="O7491">
            <v>5</v>
          </cell>
          <cell r="Q7491">
            <v>6751.7</v>
          </cell>
          <cell r="R7491">
            <v>6592.2</v>
          </cell>
          <cell r="S7491">
            <v>159.5</v>
          </cell>
          <cell r="T7491">
            <v>485</v>
          </cell>
        </row>
        <row r="7492">
          <cell r="C7492" t="str">
            <v>город Пермь</v>
          </cell>
          <cell r="D7492" t="str">
            <v>г. Пермь, ул. Революции, д. 14</v>
          </cell>
          <cell r="E7492" t="b">
            <v>1</v>
          </cell>
          <cell r="F7492">
            <v>1996</v>
          </cell>
          <cell r="I7492" t="str">
            <v>плоская</v>
          </cell>
          <cell r="K7492" t="str">
            <v>имеется</v>
          </cell>
          <cell r="L7492">
            <v>16</v>
          </cell>
          <cell r="M7492">
            <v>1</v>
          </cell>
          <cell r="N7492">
            <v>2</v>
          </cell>
          <cell r="Q7492">
            <v>6195.1</v>
          </cell>
          <cell r="R7492">
            <v>5282.7</v>
          </cell>
          <cell r="S7492">
            <v>912.4</v>
          </cell>
          <cell r="T7492">
            <v>260</v>
          </cell>
        </row>
        <row r="7493">
          <cell r="C7493" t="str">
            <v>город Пермь</v>
          </cell>
          <cell r="D7493" t="str">
            <v>г. Пермь, ул. Революции, д. 16</v>
          </cell>
          <cell r="E7493" t="b">
            <v>1</v>
          </cell>
          <cell r="F7493">
            <v>2005</v>
          </cell>
          <cell r="I7493" t="str">
            <v>плоская</v>
          </cell>
          <cell r="K7493" t="str">
            <v>имеется</v>
          </cell>
          <cell r="L7493">
            <v>16</v>
          </cell>
          <cell r="M7493">
            <v>1</v>
          </cell>
          <cell r="N7493">
            <v>2</v>
          </cell>
          <cell r="O7493">
            <v>1</v>
          </cell>
          <cell r="P7493">
            <v>1</v>
          </cell>
          <cell r="Q7493">
            <v>6581</v>
          </cell>
          <cell r="R7493">
            <v>5308.2</v>
          </cell>
          <cell r="S7493">
            <v>385.1</v>
          </cell>
          <cell r="T7493">
            <v>202</v>
          </cell>
        </row>
        <row r="7494">
          <cell r="C7494" t="str">
            <v>город Пермь</v>
          </cell>
          <cell r="D7494" t="str">
            <v>г. Пермь, ул. Революции, д. 18</v>
          </cell>
          <cell r="E7494" t="b">
            <v>1</v>
          </cell>
          <cell r="F7494">
            <v>1978</v>
          </cell>
          <cell r="I7494" t="str">
            <v>плоская</v>
          </cell>
          <cell r="K7494" t="str">
            <v>имеется</v>
          </cell>
          <cell r="L7494">
            <v>9</v>
          </cell>
          <cell r="M7494">
            <v>5</v>
          </cell>
          <cell r="N7494">
            <v>5</v>
          </cell>
          <cell r="Q7494">
            <v>10868</v>
          </cell>
          <cell r="R7494">
            <v>8338</v>
          </cell>
          <cell r="S7494">
            <v>2530</v>
          </cell>
          <cell r="T7494">
            <v>239</v>
          </cell>
        </row>
        <row r="7495">
          <cell r="C7495" t="str">
            <v>город Пермь</v>
          </cell>
          <cell r="D7495" t="str">
            <v>г. Пермь, ул. Революции, д. 21</v>
          </cell>
          <cell r="E7495" t="b">
            <v>1</v>
          </cell>
          <cell r="F7495">
            <v>2011</v>
          </cell>
          <cell r="I7495" t="str">
            <v>плоская</v>
          </cell>
          <cell r="K7495" t="str">
            <v>имеется</v>
          </cell>
          <cell r="L7495">
            <v>24</v>
          </cell>
          <cell r="M7495">
            <v>5</v>
          </cell>
          <cell r="Q7495">
            <v>65318.7</v>
          </cell>
          <cell r="R7495">
            <v>33479.1</v>
          </cell>
          <cell r="S7495">
            <v>31839.599999999999</v>
          </cell>
          <cell r="T7495">
            <v>656</v>
          </cell>
        </row>
        <row r="7496">
          <cell r="C7496" t="str">
            <v>город Пермь</v>
          </cell>
          <cell r="D7496" t="str">
            <v>г. Пермь, ул. Революции, д. 22</v>
          </cell>
          <cell r="E7496" t="b">
            <v>1</v>
          </cell>
          <cell r="F7496">
            <v>2019</v>
          </cell>
          <cell r="I7496" t="str">
            <v>плоская</v>
          </cell>
          <cell r="K7496" t="str">
            <v>имеется</v>
          </cell>
          <cell r="L7496">
            <v>25</v>
          </cell>
          <cell r="M7496">
            <v>2</v>
          </cell>
          <cell r="Q7496">
            <v>34822.699999999997</v>
          </cell>
          <cell r="R7496">
            <v>20731.2</v>
          </cell>
          <cell r="S7496">
            <v>7183.6</v>
          </cell>
        </row>
        <row r="7497">
          <cell r="C7497" t="str">
            <v>город Пермь</v>
          </cell>
          <cell r="D7497" t="str">
            <v>г. Пермь, ул. Революции, д. 24</v>
          </cell>
          <cell r="E7497" t="b">
            <v>1</v>
          </cell>
          <cell r="F7497">
            <v>2017</v>
          </cell>
          <cell r="H7497" t="str">
            <v>монолит</v>
          </cell>
          <cell r="I7497" t="str">
            <v>плоская</v>
          </cell>
          <cell r="J7497" t="str">
            <v>ГАЗ</v>
          </cell>
          <cell r="L7497">
            <v>26</v>
          </cell>
          <cell r="M7497">
            <v>1</v>
          </cell>
          <cell r="N7497">
            <v>3</v>
          </cell>
          <cell r="O7497">
            <v>1</v>
          </cell>
          <cell r="P7497">
            <v>2</v>
          </cell>
          <cell r="Q7497">
            <v>23081.8</v>
          </cell>
          <cell r="R7497">
            <v>23081.8</v>
          </cell>
          <cell r="S7497">
            <v>10509.5</v>
          </cell>
        </row>
        <row r="7498">
          <cell r="C7498" t="str">
            <v>город Пермь</v>
          </cell>
          <cell r="D7498" t="str">
            <v>г. Пермь, ул. Революции, д. 28</v>
          </cell>
          <cell r="E7498" t="b">
            <v>1</v>
          </cell>
          <cell r="F7498">
            <v>1965</v>
          </cell>
          <cell r="H7498" t="str">
            <v>Кирпич</v>
          </cell>
          <cell r="L7498">
            <v>5</v>
          </cell>
          <cell r="M7498">
            <v>3</v>
          </cell>
          <cell r="Q7498">
            <v>3166.6</v>
          </cell>
          <cell r="R7498">
            <v>3111.9</v>
          </cell>
          <cell r="S7498">
            <v>2362</v>
          </cell>
          <cell r="T7498">
            <v>115</v>
          </cell>
        </row>
        <row r="7499">
          <cell r="C7499" t="str">
            <v>город Пермь</v>
          </cell>
          <cell r="D7499" t="str">
            <v>г. Пермь, ул. Революции, д. 30</v>
          </cell>
          <cell r="E7499" t="b">
            <v>1</v>
          </cell>
          <cell r="F7499">
            <v>1964</v>
          </cell>
          <cell r="H7499" t="str">
            <v>Кирпич</v>
          </cell>
          <cell r="L7499">
            <v>5</v>
          </cell>
          <cell r="M7499">
            <v>3</v>
          </cell>
          <cell r="Q7499">
            <v>3346.9</v>
          </cell>
          <cell r="R7499">
            <v>3149.1</v>
          </cell>
          <cell r="S7499">
            <v>2381.6999999999998</v>
          </cell>
          <cell r="T7499">
            <v>91</v>
          </cell>
        </row>
        <row r="7500">
          <cell r="C7500" t="str">
            <v>город Пермь</v>
          </cell>
          <cell r="D7500" t="str">
            <v>г. Пермь, ул. Революции, д. 38</v>
          </cell>
          <cell r="E7500" t="b">
            <v>1</v>
          </cell>
          <cell r="F7500">
            <v>1965</v>
          </cell>
          <cell r="H7500" t="str">
            <v>Кирпич</v>
          </cell>
          <cell r="L7500">
            <v>5</v>
          </cell>
          <cell r="M7500">
            <v>4</v>
          </cell>
          <cell r="Q7500">
            <v>3874.3</v>
          </cell>
          <cell r="R7500">
            <v>3694.05</v>
          </cell>
          <cell r="S7500">
            <v>2346.65</v>
          </cell>
          <cell r="T7500">
            <v>109</v>
          </cell>
        </row>
        <row r="7501">
          <cell r="C7501" t="str">
            <v>город Пермь</v>
          </cell>
          <cell r="D7501" t="str">
            <v>г. Пермь, ул. Революции, д. 42</v>
          </cell>
          <cell r="E7501" t="b">
            <v>1</v>
          </cell>
          <cell r="F7501">
            <v>1969</v>
          </cell>
          <cell r="I7501" t="str">
            <v>плоская</v>
          </cell>
          <cell r="K7501" t="str">
            <v>имеется</v>
          </cell>
          <cell r="L7501">
            <v>5</v>
          </cell>
          <cell r="M7501">
            <v>4</v>
          </cell>
          <cell r="Q7501">
            <v>4000.8</v>
          </cell>
          <cell r="R7501">
            <v>3108.1</v>
          </cell>
          <cell r="S7501">
            <v>326.8</v>
          </cell>
          <cell r="T7501">
            <v>143</v>
          </cell>
        </row>
        <row r="7502">
          <cell r="C7502" t="str">
            <v>город Пермь</v>
          </cell>
          <cell r="D7502" t="str">
            <v>г. Пермь, ул. Революции, д. 50</v>
          </cell>
          <cell r="E7502" t="b">
            <v>1</v>
          </cell>
          <cell r="F7502">
            <v>2018</v>
          </cell>
          <cell r="I7502" t="str">
            <v>плоская</v>
          </cell>
          <cell r="K7502" t="str">
            <v>имеется</v>
          </cell>
          <cell r="L7502">
            <v>8</v>
          </cell>
          <cell r="M7502">
            <v>3</v>
          </cell>
          <cell r="N7502">
            <v>6</v>
          </cell>
          <cell r="Q7502">
            <v>7598.8</v>
          </cell>
          <cell r="R7502">
            <v>4629.2</v>
          </cell>
          <cell r="S7502">
            <v>972.4</v>
          </cell>
        </row>
        <row r="7503">
          <cell r="C7503" t="str">
            <v>город Пермь</v>
          </cell>
          <cell r="D7503" t="str">
            <v>г. Пермь, ул. Революции, д. 52</v>
          </cell>
          <cell r="E7503" t="b">
            <v>1</v>
          </cell>
          <cell r="F7503">
            <v>2021</v>
          </cell>
          <cell r="H7503" t="str">
            <v>из прочих материалов</v>
          </cell>
          <cell r="I7503" t="str">
            <v>плоская</v>
          </cell>
          <cell r="K7503" t="str">
            <v>имеется</v>
          </cell>
          <cell r="L7503">
            <v>11</v>
          </cell>
          <cell r="M7503">
            <v>6</v>
          </cell>
          <cell r="N7503">
            <v>6</v>
          </cell>
          <cell r="O7503">
            <v>6</v>
          </cell>
          <cell r="Q7503">
            <v>18368.900000000001</v>
          </cell>
          <cell r="R7503">
            <v>10595.3</v>
          </cell>
          <cell r="S7503">
            <v>10062.4</v>
          </cell>
        </row>
        <row r="7504">
          <cell r="C7504" t="str">
            <v>город Пермь</v>
          </cell>
          <cell r="D7504" t="str">
            <v>г. Пермь, ул. Революции, д. 54</v>
          </cell>
          <cell r="E7504" t="b">
            <v>1</v>
          </cell>
          <cell r="F7504">
            <v>2018</v>
          </cell>
          <cell r="I7504" t="str">
            <v>плоская</v>
          </cell>
          <cell r="K7504" t="str">
            <v>имеется</v>
          </cell>
          <cell r="L7504">
            <v>25</v>
          </cell>
          <cell r="M7504">
            <v>2</v>
          </cell>
          <cell r="Q7504">
            <v>33664.1</v>
          </cell>
          <cell r="R7504">
            <v>23505.4</v>
          </cell>
          <cell r="S7504">
            <v>21154.86</v>
          </cell>
        </row>
        <row r="7505">
          <cell r="C7505" t="str">
            <v>город Пермь</v>
          </cell>
          <cell r="D7505" t="str">
            <v>г. Пермь, ул. Революции, д. 58</v>
          </cell>
          <cell r="E7505" t="b">
            <v>1</v>
          </cell>
          <cell r="F7505">
            <v>1964</v>
          </cell>
          <cell r="H7505" t="str">
            <v>Панель</v>
          </cell>
          <cell r="L7505">
            <v>5</v>
          </cell>
          <cell r="M7505">
            <v>4</v>
          </cell>
          <cell r="Q7505">
            <v>3942.3</v>
          </cell>
          <cell r="R7505">
            <v>3727.9</v>
          </cell>
          <cell r="S7505">
            <v>3618.1</v>
          </cell>
          <cell r="T7505">
            <v>150</v>
          </cell>
        </row>
        <row r="7506">
          <cell r="C7506" t="str">
            <v>город Пермь</v>
          </cell>
          <cell r="D7506" t="str">
            <v>г. Пермь, ул. Революции, д. 60</v>
          </cell>
          <cell r="E7506" t="b">
            <v>1</v>
          </cell>
          <cell r="F7506">
            <v>1965</v>
          </cell>
          <cell r="H7506" t="str">
            <v>Панель</v>
          </cell>
          <cell r="L7506">
            <v>5</v>
          </cell>
          <cell r="M7506">
            <v>4</v>
          </cell>
          <cell r="Q7506">
            <v>3551.1</v>
          </cell>
          <cell r="R7506">
            <v>3437.6</v>
          </cell>
          <cell r="S7506">
            <v>3437.6</v>
          </cell>
          <cell r="T7506">
            <v>135</v>
          </cell>
        </row>
        <row r="7507">
          <cell r="C7507" t="str">
            <v>город Пермь</v>
          </cell>
          <cell r="D7507" t="str">
            <v>г. Пермь, ул. Революции, д. 62</v>
          </cell>
          <cell r="E7507" t="b">
            <v>1</v>
          </cell>
          <cell r="F7507">
            <v>1965</v>
          </cell>
          <cell r="H7507" t="str">
            <v>Панель</v>
          </cell>
          <cell r="L7507">
            <v>5</v>
          </cell>
          <cell r="M7507">
            <v>4</v>
          </cell>
          <cell r="Q7507">
            <v>3648</v>
          </cell>
          <cell r="R7507">
            <v>3546.1</v>
          </cell>
          <cell r="S7507">
            <v>3475.9</v>
          </cell>
          <cell r="T7507">
            <v>170</v>
          </cell>
        </row>
        <row r="7508">
          <cell r="C7508" t="str">
            <v>город Пермь</v>
          </cell>
          <cell r="D7508" t="str">
            <v>г. Пермь, ул. Революции, д. 64</v>
          </cell>
          <cell r="E7508" t="b">
            <v>1</v>
          </cell>
          <cell r="F7508">
            <v>1965</v>
          </cell>
          <cell r="H7508" t="str">
            <v>Панель</v>
          </cell>
          <cell r="L7508">
            <v>5</v>
          </cell>
          <cell r="M7508">
            <v>4</v>
          </cell>
          <cell r="Q7508">
            <v>3691.6</v>
          </cell>
          <cell r="R7508">
            <v>3494.6</v>
          </cell>
          <cell r="S7508">
            <v>3494.6</v>
          </cell>
          <cell r="T7508">
            <v>150</v>
          </cell>
        </row>
        <row r="7509">
          <cell r="C7509" t="str">
            <v>город Пермь</v>
          </cell>
          <cell r="D7509" t="str">
            <v>г. Пермь, ул. Революции, д. 3/1</v>
          </cell>
          <cell r="E7509" t="b">
            <v>1</v>
          </cell>
          <cell r="F7509">
            <v>1993</v>
          </cell>
          <cell r="I7509" t="str">
            <v>плоская</v>
          </cell>
          <cell r="K7509" t="str">
            <v>имеется</v>
          </cell>
          <cell r="L7509">
            <v>14</v>
          </cell>
          <cell r="M7509">
            <v>1</v>
          </cell>
          <cell r="N7509">
            <v>2</v>
          </cell>
          <cell r="Q7509">
            <v>6316.6</v>
          </cell>
          <cell r="R7509">
            <v>3821.5</v>
          </cell>
          <cell r="S7509">
            <v>2495.1</v>
          </cell>
          <cell r="T7509">
            <v>350</v>
          </cell>
        </row>
        <row r="7510">
          <cell r="C7510" t="str">
            <v>город Пермь</v>
          </cell>
          <cell r="D7510" t="str">
            <v>г. Пермь, ул. Революции, д. 3/2</v>
          </cell>
          <cell r="E7510" t="b">
            <v>1</v>
          </cell>
          <cell r="F7510">
            <v>1994</v>
          </cell>
          <cell r="H7510" t="str">
            <v>Кирпич</v>
          </cell>
          <cell r="L7510">
            <v>10</v>
          </cell>
          <cell r="M7510">
            <v>1</v>
          </cell>
          <cell r="N7510">
            <v>1</v>
          </cell>
          <cell r="O7510">
            <v>1</v>
          </cell>
          <cell r="Q7510">
            <v>2855.5</v>
          </cell>
          <cell r="R7510">
            <v>2471.1999999999998</v>
          </cell>
          <cell r="S7510">
            <v>2471.1999999999998</v>
          </cell>
          <cell r="T7510">
            <v>117</v>
          </cell>
        </row>
        <row r="7511">
          <cell r="C7511" t="str">
            <v>город Пермь</v>
          </cell>
          <cell r="D7511" t="str">
            <v>г. Пермь, ул. Революции, д. 3/4</v>
          </cell>
          <cell r="E7511" t="b">
            <v>1</v>
          </cell>
          <cell r="F7511">
            <v>1985</v>
          </cell>
          <cell r="H7511" t="str">
            <v>Кирпич</v>
          </cell>
          <cell r="L7511">
            <v>9</v>
          </cell>
          <cell r="M7511">
            <v>4</v>
          </cell>
          <cell r="N7511">
            <v>4</v>
          </cell>
          <cell r="O7511">
            <v>4</v>
          </cell>
          <cell r="Q7511">
            <v>7228</v>
          </cell>
          <cell r="R7511">
            <v>7228</v>
          </cell>
          <cell r="S7511">
            <v>7228</v>
          </cell>
          <cell r="T7511">
            <v>349</v>
          </cell>
        </row>
        <row r="7512">
          <cell r="C7512" t="str">
            <v>город Пермь</v>
          </cell>
          <cell r="D7512" t="str">
            <v>г. Пермь, ул. Революции, д. 3/5</v>
          </cell>
          <cell r="E7512" t="b">
            <v>1</v>
          </cell>
          <cell r="F7512">
            <v>1992</v>
          </cell>
          <cell r="H7512" t="str">
            <v>Кирпич</v>
          </cell>
          <cell r="L7512">
            <v>10</v>
          </cell>
          <cell r="M7512">
            <v>3</v>
          </cell>
          <cell r="N7512">
            <v>3</v>
          </cell>
          <cell r="O7512">
            <v>3</v>
          </cell>
          <cell r="Q7512">
            <v>6714.4</v>
          </cell>
          <cell r="R7512">
            <v>5340.9</v>
          </cell>
          <cell r="S7512">
            <v>4466.3999999999996</v>
          </cell>
          <cell r="T7512">
            <v>300</v>
          </cell>
        </row>
        <row r="7513">
          <cell r="C7513" t="str">
            <v>город Пермь</v>
          </cell>
          <cell r="D7513" t="str">
            <v>г. Пермь, ул. Революции, д. 3/6</v>
          </cell>
          <cell r="E7513" t="b">
            <v>1</v>
          </cell>
          <cell r="F7513">
            <v>2001</v>
          </cell>
          <cell r="I7513" t="str">
            <v>плоская</v>
          </cell>
          <cell r="K7513" t="str">
            <v>имеется</v>
          </cell>
          <cell r="L7513">
            <v>10</v>
          </cell>
          <cell r="M7513">
            <v>1</v>
          </cell>
          <cell r="N7513">
            <v>1</v>
          </cell>
          <cell r="Q7513">
            <v>4455</v>
          </cell>
          <cell r="R7513">
            <v>3049.1</v>
          </cell>
          <cell r="S7513">
            <v>1051.8</v>
          </cell>
          <cell r="T7513">
            <v>95</v>
          </cell>
        </row>
        <row r="7514">
          <cell r="C7514" t="str">
            <v>город Пермь</v>
          </cell>
          <cell r="D7514" t="str">
            <v>г. Пермь, ул. Революции, д. 21А</v>
          </cell>
          <cell r="E7514" t="b">
            <v>1</v>
          </cell>
          <cell r="F7514">
            <v>2011</v>
          </cell>
          <cell r="H7514" t="str">
            <v>кирпич</v>
          </cell>
          <cell r="I7514" t="str">
            <v>плоская</v>
          </cell>
          <cell r="L7514">
            <v>24</v>
          </cell>
          <cell r="M7514">
            <v>1</v>
          </cell>
          <cell r="N7514">
            <v>2</v>
          </cell>
          <cell r="O7514">
            <v>1</v>
          </cell>
          <cell r="P7514">
            <v>1</v>
          </cell>
          <cell r="Q7514">
            <v>15268.53</v>
          </cell>
          <cell r="R7514">
            <v>15268.53</v>
          </cell>
          <cell r="S7514">
            <v>12117.1</v>
          </cell>
        </row>
        <row r="7515">
          <cell r="C7515" t="str">
            <v>город Пермь</v>
          </cell>
          <cell r="D7515" t="str">
            <v>г. Пермь, ул. Революции, д. 21Б</v>
          </cell>
          <cell r="E7515" t="b">
            <v>1</v>
          </cell>
          <cell r="F7515">
            <v>2011</v>
          </cell>
          <cell r="H7515" t="str">
            <v>кирпич</v>
          </cell>
          <cell r="I7515" t="str">
            <v>плоская</v>
          </cell>
          <cell r="L7515">
            <v>21</v>
          </cell>
          <cell r="M7515">
            <v>1</v>
          </cell>
          <cell r="N7515">
            <v>4</v>
          </cell>
          <cell r="O7515">
            <v>2</v>
          </cell>
          <cell r="P7515">
            <v>2</v>
          </cell>
          <cell r="Q7515">
            <v>15268.53</v>
          </cell>
          <cell r="R7515">
            <v>15268.53</v>
          </cell>
          <cell r="S7515">
            <v>12217.1</v>
          </cell>
        </row>
        <row r="7516">
          <cell r="C7516" t="str">
            <v>город Пермь</v>
          </cell>
          <cell r="D7516" t="str">
            <v>г. Пермь, ул. Революции, д. 21В</v>
          </cell>
          <cell r="E7516" t="b">
            <v>1</v>
          </cell>
          <cell r="F7516">
            <v>2011</v>
          </cell>
          <cell r="H7516" t="str">
            <v>кирпич</v>
          </cell>
          <cell r="I7516" t="str">
            <v>плоская</v>
          </cell>
          <cell r="L7516">
            <v>21</v>
          </cell>
          <cell r="M7516">
            <v>1</v>
          </cell>
          <cell r="N7516">
            <v>2</v>
          </cell>
          <cell r="O7516">
            <v>1</v>
          </cell>
          <cell r="P7516">
            <v>1</v>
          </cell>
          <cell r="Q7516">
            <v>15268.53</v>
          </cell>
          <cell r="R7516">
            <v>15268.53</v>
          </cell>
          <cell r="S7516">
            <v>12219.1</v>
          </cell>
        </row>
        <row r="7517">
          <cell r="C7517" t="str">
            <v>город Пермь</v>
          </cell>
          <cell r="D7517" t="str">
            <v>г. Пермь, ул. Революции, д. 48А</v>
          </cell>
          <cell r="E7517" t="b">
            <v>1</v>
          </cell>
          <cell r="F7517">
            <v>2017</v>
          </cell>
          <cell r="I7517" t="str">
            <v>плоская</v>
          </cell>
          <cell r="K7517" t="str">
            <v>имеется</v>
          </cell>
          <cell r="L7517">
            <v>28</v>
          </cell>
          <cell r="M7517">
            <v>2</v>
          </cell>
          <cell r="N7517">
            <v>6</v>
          </cell>
          <cell r="Q7517">
            <v>33940.1</v>
          </cell>
          <cell r="R7517">
            <v>23490.9</v>
          </cell>
          <cell r="S7517">
            <v>4640.6000000000004</v>
          </cell>
        </row>
        <row r="7518">
          <cell r="C7518" t="str">
            <v>город Пермь</v>
          </cell>
          <cell r="D7518" t="str">
            <v>г. Пермь, ул. Революции, д. 48Б</v>
          </cell>
          <cell r="E7518" t="b">
            <v>1</v>
          </cell>
          <cell r="F7518">
            <v>2017</v>
          </cell>
          <cell r="I7518" t="str">
            <v>плоская</v>
          </cell>
          <cell r="K7518" t="str">
            <v>имеется</v>
          </cell>
          <cell r="L7518">
            <v>28</v>
          </cell>
          <cell r="M7518">
            <v>1</v>
          </cell>
          <cell r="N7518">
            <v>6</v>
          </cell>
          <cell r="Q7518">
            <v>35966</v>
          </cell>
          <cell r="R7518">
            <v>25025.4</v>
          </cell>
          <cell r="S7518">
            <v>6979.5</v>
          </cell>
        </row>
        <row r="7519">
          <cell r="C7519" t="str">
            <v>город Пермь</v>
          </cell>
          <cell r="D7519" t="str">
            <v>г. Пермь, ул. Революции, д. 48В</v>
          </cell>
          <cell r="E7519" t="b">
            <v>1</v>
          </cell>
          <cell r="F7519">
            <v>2020</v>
          </cell>
          <cell r="H7519" t="str">
            <v>из прочих материалов</v>
          </cell>
          <cell r="I7519" t="str">
            <v>плоская</v>
          </cell>
          <cell r="L7519">
            <v>25</v>
          </cell>
          <cell r="M7519">
            <v>2</v>
          </cell>
          <cell r="N7519">
            <v>7</v>
          </cell>
          <cell r="O7519">
            <v>3</v>
          </cell>
          <cell r="P7519">
            <v>4</v>
          </cell>
          <cell r="Q7519">
            <v>52533.2</v>
          </cell>
          <cell r="R7519">
            <v>52533.2</v>
          </cell>
          <cell r="S7519">
            <v>28890</v>
          </cell>
        </row>
        <row r="7520">
          <cell r="C7520" t="str">
            <v>город Пермь</v>
          </cell>
          <cell r="D7520" t="str">
            <v>г. Пермь, ул. Революции, д. 5/1</v>
          </cell>
          <cell r="E7520" t="b">
            <v>1</v>
          </cell>
          <cell r="F7520">
            <v>2003</v>
          </cell>
          <cell r="I7520" t="str">
            <v>плоская</v>
          </cell>
          <cell r="K7520" t="str">
            <v>имеется</v>
          </cell>
          <cell r="L7520">
            <v>11</v>
          </cell>
          <cell r="M7520">
            <v>2</v>
          </cell>
          <cell r="N7520">
            <v>2</v>
          </cell>
          <cell r="O7520">
            <v>2</v>
          </cell>
          <cell r="Q7520">
            <v>7141.4</v>
          </cell>
          <cell r="R7520">
            <v>5006</v>
          </cell>
          <cell r="S7520">
            <v>480.2</v>
          </cell>
          <cell r="T7520">
            <v>131</v>
          </cell>
        </row>
        <row r="7521">
          <cell r="C7521" t="str">
            <v>город Пермь</v>
          </cell>
          <cell r="D7521" t="str">
            <v>г. Пермь, ул. Революции, д. 52Б</v>
          </cell>
          <cell r="E7521" t="b">
            <v>1</v>
          </cell>
          <cell r="F7521">
            <v>2019</v>
          </cell>
          <cell r="I7521" t="str">
            <v>плоская</v>
          </cell>
          <cell r="K7521" t="str">
            <v>имеется</v>
          </cell>
          <cell r="L7521">
            <v>25</v>
          </cell>
          <cell r="M7521">
            <v>1</v>
          </cell>
          <cell r="Q7521">
            <v>39806.800000000003</v>
          </cell>
          <cell r="R7521">
            <v>24947</v>
          </cell>
          <cell r="S7521">
            <v>3410.7</v>
          </cell>
        </row>
        <row r="7522">
          <cell r="C7522" t="str">
            <v>город Пермь</v>
          </cell>
          <cell r="D7522" t="str">
            <v>г. Пермь, ул. Революции, д. 52В</v>
          </cell>
          <cell r="E7522" t="b">
            <v>1</v>
          </cell>
          <cell r="F7522">
            <v>2020</v>
          </cell>
          <cell r="H7522" t="str">
            <v>из прочих материалов</v>
          </cell>
          <cell r="I7522" t="str">
            <v>плоская</v>
          </cell>
          <cell r="L7522">
            <v>25</v>
          </cell>
          <cell r="M7522">
            <v>1</v>
          </cell>
          <cell r="N7522">
            <v>4</v>
          </cell>
          <cell r="O7522">
            <v>2</v>
          </cell>
          <cell r="P7522">
            <v>2</v>
          </cell>
          <cell r="Q7522">
            <v>41927.800000000003</v>
          </cell>
          <cell r="R7522">
            <v>41927.800000000003</v>
          </cell>
          <cell r="S7522">
            <v>32064.5</v>
          </cell>
        </row>
        <row r="7523">
          <cell r="C7523" t="str">
            <v>город Пермь</v>
          </cell>
          <cell r="D7523" t="str">
            <v>г. Пермь, ул. Революции, д. 58А</v>
          </cell>
          <cell r="E7523" t="b">
            <v>1</v>
          </cell>
          <cell r="F7523">
            <v>1982</v>
          </cell>
          <cell r="H7523" t="str">
            <v>Кирпич</v>
          </cell>
          <cell r="L7523">
            <v>4</v>
          </cell>
          <cell r="M7523">
            <v>2</v>
          </cell>
          <cell r="Q7523">
            <v>1636.5</v>
          </cell>
          <cell r="R7523">
            <v>871.7</v>
          </cell>
          <cell r="S7523">
            <v>871.7</v>
          </cell>
          <cell r="T7523">
            <v>35</v>
          </cell>
        </row>
        <row r="7524">
          <cell r="C7524" t="str">
            <v>город Пермь</v>
          </cell>
          <cell r="D7524" t="str">
            <v>г. Пермь, ул. Революции, д. 9А</v>
          </cell>
          <cell r="E7524" t="b">
            <v>1</v>
          </cell>
          <cell r="F7524">
            <v>1987</v>
          </cell>
          <cell r="H7524" t="str">
            <v>Кирпич</v>
          </cell>
          <cell r="L7524">
            <v>5</v>
          </cell>
          <cell r="M7524">
            <v>7</v>
          </cell>
          <cell r="Q7524">
            <v>5537.2</v>
          </cell>
          <cell r="R7524">
            <v>5426.2</v>
          </cell>
          <cell r="S7524">
            <v>4887.2</v>
          </cell>
          <cell r="T7524">
            <v>248</v>
          </cell>
        </row>
        <row r="7525">
          <cell r="C7525" t="str">
            <v>город Пермь</v>
          </cell>
          <cell r="D7525" t="str">
            <v>г. Пермь, ул. Репина, д. 1</v>
          </cell>
          <cell r="E7525" t="b">
            <v>1</v>
          </cell>
          <cell r="F7525">
            <v>1954</v>
          </cell>
          <cell r="H7525" t="str">
            <v>Шлакоблок</v>
          </cell>
          <cell r="L7525">
            <v>3</v>
          </cell>
          <cell r="M7525">
            <v>3</v>
          </cell>
          <cell r="Q7525">
            <v>2825.7</v>
          </cell>
          <cell r="R7525">
            <v>1446.4</v>
          </cell>
          <cell r="S7525">
            <v>1444.95</v>
          </cell>
          <cell r="T7525">
            <v>55</v>
          </cell>
        </row>
        <row r="7526">
          <cell r="C7526" t="str">
            <v>город Пермь</v>
          </cell>
          <cell r="D7526" t="str">
            <v>г. Пермь, ул. Репина, д. 2</v>
          </cell>
          <cell r="E7526" t="b">
            <v>1</v>
          </cell>
          <cell r="F7526">
            <v>1954</v>
          </cell>
          <cell r="H7526" t="str">
            <v>Шлакоблок</v>
          </cell>
          <cell r="L7526">
            <v>3</v>
          </cell>
          <cell r="M7526">
            <v>3</v>
          </cell>
          <cell r="Q7526">
            <v>2323.8000000000002</v>
          </cell>
          <cell r="R7526">
            <v>1745.8</v>
          </cell>
          <cell r="S7526">
            <v>1578.2</v>
          </cell>
          <cell r="T7526">
            <v>52</v>
          </cell>
        </row>
        <row r="7527">
          <cell r="C7527" t="str">
            <v>город Пермь</v>
          </cell>
          <cell r="D7527" t="str">
            <v>г. Пермь, ул. Репина, д. 10</v>
          </cell>
          <cell r="E7527" t="b">
            <v>1</v>
          </cell>
          <cell r="F7527">
            <v>1954</v>
          </cell>
          <cell r="H7527" t="str">
            <v>Шлакоблок</v>
          </cell>
          <cell r="L7527">
            <v>2</v>
          </cell>
          <cell r="M7527">
            <v>2</v>
          </cell>
          <cell r="Q7527">
            <v>865.4</v>
          </cell>
          <cell r="R7527">
            <v>663.8</v>
          </cell>
          <cell r="S7527">
            <v>658.82</v>
          </cell>
          <cell r="T7527">
            <v>37</v>
          </cell>
        </row>
        <row r="7528">
          <cell r="C7528" t="str">
            <v>город Пермь</v>
          </cell>
          <cell r="D7528" t="str">
            <v>г. Пермь, ул. Репина, д. 11</v>
          </cell>
          <cell r="E7528" t="b">
            <v>1</v>
          </cell>
          <cell r="F7528">
            <v>1953</v>
          </cell>
          <cell r="H7528" t="str">
            <v>Шлакоблок</v>
          </cell>
          <cell r="L7528">
            <v>2</v>
          </cell>
          <cell r="M7528">
            <v>2</v>
          </cell>
          <cell r="Q7528">
            <v>870.7</v>
          </cell>
          <cell r="R7528">
            <v>701</v>
          </cell>
          <cell r="S7528">
            <v>701</v>
          </cell>
          <cell r="T7528">
            <v>56</v>
          </cell>
        </row>
        <row r="7529">
          <cell r="C7529" t="str">
            <v>город Пермь</v>
          </cell>
          <cell r="D7529" t="str">
            <v>г. Пермь, ул. Репина, д. 13</v>
          </cell>
          <cell r="E7529" t="b">
            <v>1</v>
          </cell>
          <cell r="F7529">
            <v>1957</v>
          </cell>
          <cell r="H7529" t="str">
            <v>Шлакоблок</v>
          </cell>
          <cell r="L7529">
            <v>2</v>
          </cell>
          <cell r="M7529">
            <v>4</v>
          </cell>
          <cell r="Q7529">
            <v>1369.3</v>
          </cell>
          <cell r="R7529">
            <v>1268.4000000000001</v>
          </cell>
          <cell r="S7529">
            <v>1258.51</v>
          </cell>
          <cell r="T7529">
            <v>67</v>
          </cell>
        </row>
        <row r="7530">
          <cell r="C7530" t="str">
            <v>город Пермь</v>
          </cell>
          <cell r="D7530" t="str">
            <v>г. Пермь, ул. Репина, д. 14</v>
          </cell>
          <cell r="E7530" t="b">
            <v>1</v>
          </cell>
          <cell r="F7530">
            <v>1954</v>
          </cell>
          <cell r="H7530" t="str">
            <v>Шлакоблок</v>
          </cell>
          <cell r="L7530">
            <v>2</v>
          </cell>
          <cell r="M7530">
            <v>2</v>
          </cell>
          <cell r="Q7530">
            <v>1105.7</v>
          </cell>
          <cell r="R7530">
            <v>855.76</v>
          </cell>
          <cell r="S7530">
            <v>761</v>
          </cell>
          <cell r="T7530">
            <v>25</v>
          </cell>
        </row>
        <row r="7531">
          <cell r="C7531" t="str">
            <v>город Пермь</v>
          </cell>
          <cell r="D7531" t="str">
            <v>г. Пермь, ул. Репина, д. 15</v>
          </cell>
          <cell r="E7531" t="b">
            <v>1</v>
          </cell>
          <cell r="F7531">
            <v>1954</v>
          </cell>
          <cell r="H7531" t="str">
            <v>Шлакоблок</v>
          </cell>
          <cell r="L7531">
            <v>2</v>
          </cell>
          <cell r="M7531">
            <v>1</v>
          </cell>
          <cell r="Q7531">
            <v>510.8</v>
          </cell>
          <cell r="R7531">
            <v>492.2</v>
          </cell>
          <cell r="S7531">
            <v>492.2</v>
          </cell>
          <cell r="T7531">
            <v>22</v>
          </cell>
        </row>
        <row r="7532">
          <cell r="C7532" t="str">
            <v>город Пермь</v>
          </cell>
          <cell r="D7532" t="str">
            <v>г. Пермь, ул. Репина, д. 16</v>
          </cell>
          <cell r="E7532" t="b">
            <v>1</v>
          </cell>
          <cell r="F7532">
            <v>1954</v>
          </cell>
          <cell r="H7532" t="str">
            <v>Шлакоблок</v>
          </cell>
          <cell r="L7532">
            <v>2</v>
          </cell>
          <cell r="M7532">
            <v>1</v>
          </cell>
          <cell r="Q7532">
            <v>556.79999999999995</v>
          </cell>
          <cell r="R7532">
            <v>524.29999999999995</v>
          </cell>
          <cell r="S7532">
            <v>524.29999999999995</v>
          </cell>
          <cell r="T7532">
            <v>21</v>
          </cell>
        </row>
        <row r="7533">
          <cell r="C7533" t="str">
            <v>город Пермь</v>
          </cell>
          <cell r="D7533" t="str">
            <v>г. Пермь, ул. Репина, д. 17</v>
          </cell>
          <cell r="E7533" t="b">
            <v>1</v>
          </cell>
          <cell r="F7533">
            <v>1954</v>
          </cell>
          <cell r="H7533" t="str">
            <v>Шлакоблок</v>
          </cell>
          <cell r="L7533">
            <v>2</v>
          </cell>
          <cell r="M7533">
            <v>2</v>
          </cell>
          <cell r="Q7533">
            <v>858.7</v>
          </cell>
          <cell r="R7533">
            <v>777.5</v>
          </cell>
          <cell r="S7533">
            <v>771.12</v>
          </cell>
          <cell r="T7533">
            <v>24</v>
          </cell>
        </row>
        <row r="7534">
          <cell r="C7534" t="str">
            <v>город Пермь</v>
          </cell>
          <cell r="D7534" t="str">
            <v>г. Пермь, ул. Репина, д. 18</v>
          </cell>
          <cell r="E7534" t="b">
            <v>1</v>
          </cell>
          <cell r="F7534">
            <v>1954</v>
          </cell>
          <cell r="H7534" t="str">
            <v>Шлакоблок</v>
          </cell>
          <cell r="L7534">
            <v>2</v>
          </cell>
          <cell r="M7534">
            <v>3</v>
          </cell>
          <cell r="Q7534">
            <v>1363.4</v>
          </cell>
          <cell r="R7534">
            <v>1169.5</v>
          </cell>
          <cell r="S7534">
            <v>1130.0899999999999</v>
          </cell>
          <cell r="T7534">
            <v>35</v>
          </cell>
        </row>
        <row r="7535">
          <cell r="C7535" t="str">
            <v>город Пермь</v>
          </cell>
          <cell r="D7535" t="str">
            <v>г. Пермь, ул. Репина, д. 19</v>
          </cell>
          <cell r="E7535" t="b">
            <v>1</v>
          </cell>
          <cell r="F7535">
            <v>1954</v>
          </cell>
          <cell r="H7535" t="str">
            <v>Шлакоблок</v>
          </cell>
          <cell r="L7535">
            <v>2</v>
          </cell>
          <cell r="M7535">
            <v>3</v>
          </cell>
          <cell r="Q7535">
            <v>1381.4</v>
          </cell>
          <cell r="R7535">
            <v>1273.5999999999999</v>
          </cell>
          <cell r="S7535">
            <v>1273.5999999999999</v>
          </cell>
          <cell r="T7535">
            <v>38</v>
          </cell>
        </row>
        <row r="7536">
          <cell r="C7536" t="str">
            <v>город Пермь</v>
          </cell>
          <cell r="D7536" t="str">
            <v>г. Пермь, ул. Репина, д. 21</v>
          </cell>
          <cell r="E7536" t="b">
            <v>1</v>
          </cell>
          <cell r="F7536">
            <v>1969</v>
          </cell>
          <cell r="H7536" t="str">
            <v>Кирпич</v>
          </cell>
          <cell r="L7536">
            <v>9</v>
          </cell>
          <cell r="M7536">
            <v>1</v>
          </cell>
          <cell r="N7536">
            <v>1</v>
          </cell>
          <cell r="O7536">
            <v>1</v>
          </cell>
          <cell r="Q7536">
            <v>4204.3</v>
          </cell>
          <cell r="R7536">
            <v>4019.5</v>
          </cell>
          <cell r="S7536">
            <v>4019.5</v>
          </cell>
          <cell r="T7536">
            <v>94</v>
          </cell>
        </row>
        <row r="7537">
          <cell r="C7537" t="str">
            <v>город Пермь</v>
          </cell>
          <cell r="D7537" t="str">
            <v>г. Пермь, ул. Репина, д. 25</v>
          </cell>
          <cell r="E7537" t="b">
            <v>1</v>
          </cell>
          <cell r="F7537">
            <v>1967</v>
          </cell>
          <cell r="I7537" t="str">
            <v>скатная</v>
          </cell>
          <cell r="K7537" t="str">
            <v>имеется</v>
          </cell>
          <cell r="L7537">
            <v>5</v>
          </cell>
          <cell r="M7537">
            <v>4</v>
          </cell>
          <cell r="Q7537">
            <v>3674.2</v>
          </cell>
          <cell r="R7537">
            <v>3190.6</v>
          </cell>
          <cell r="S7537">
            <v>3129.8</v>
          </cell>
          <cell r="T7537">
            <v>130</v>
          </cell>
        </row>
        <row r="7538">
          <cell r="C7538" t="str">
            <v>город Пермь</v>
          </cell>
          <cell r="D7538" t="str">
            <v>г. Пермь, ул. Репина, д. 27</v>
          </cell>
          <cell r="E7538" t="b">
            <v>1</v>
          </cell>
          <cell r="F7538">
            <v>1968</v>
          </cell>
          <cell r="H7538" t="str">
            <v>Кирпич</v>
          </cell>
          <cell r="L7538">
            <v>5</v>
          </cell>
          <cell r="M7538">
            <v>6</v>
          </cell>
          <cell r="Q7538">
            <v>5304.7</v>
          </cell>
          <cell r="R7538">
            <v>4865</v>
          </cell>
          <cell r="S7538">
            <v>4865</v>
          </cell>
          <cell r="T7538">
            <v>244</v>
          </cell>
        </row>
        <row r="7539">
          <cell r="C7539" t="str">
            <v>город Пермь</v>
          </cell>
          <cell r="D7539" t="str">
            <v>г. Пермь, ул. Репина, д. 29</v>
          </cell>
          <cell r="E7539" t="b">
            <v>1</v>
          </cell>
          <cell r="F7539">
            <v>1970</v>
          </cell>
          <cell r="H7539" t="str">
            <v>Кирпич</v>
          </cell>
          <cell r="L7539">
            <v>9</v>
          </cell>
          <cell r="M7539">
            <v>1</v>
          </cell>
          <cell r="N7539">
            <v>1</v>
          </cell>
          <cell r="O7539">
            <v>1</v>
          </cell>
          <cell r="Q7539">
            <v>3129.8</v>
          </cell>
          <cell r="R7539">
            <v>2994</v>
          </cell>
          <cell r="S7539">
            <v>2116.5</v>
          </cell>
          <cell r="T7539">
            <v>97</v>
          </cell>
        </row>
        <row r="7540">
          <cell r="C7540" t="str">
            <v>город Пермь</v>
          </cell>
          <cell r="D7540" t="str">
            <v>г. Пермь, ул. Репина, д. 31</v>
          </cell>
          <cell r="E7540" t="b">
            <v>1</v>
          </cell>
          <cell r="F7540">
            <v>1968</v>
          </cell>
          <cell r="H7540" t="str">
            <v>Кирпич</v>
          </cell>
          <cell r="L7540">
            <v>5</v>
          </cell>
          <cell r="M7540">
            <v>4</v>
          </cell>
          <cell r="Q7540">
            <v>4078.4</v>
          </cell>
          <cell r="R7540">
            <v>3750.8</v>
          </cell>
          <cell r="S7540">
            <v>3174.3</v>
          </cell>
          <cell r="T7540">
            <v>158</v>
          </cell>
        </row>
        <row r="7541">
          <cell r="C7541" t="str">
            <v>город Пермь</v>
          </cell>
          <cell r="D7541" t="str">
            <v>г. Пермь, ул. Репина, д. 63</v>
          </cell>
          <cell r="E7541" t="b">
            <v>1</v>
          </cell>
          <cell r="F7541">
            <v>1981</v>
          </cell>
          <cell r="H7541" t="str">
            <v>панель</v>
          </cell>
          <cell r="I7541" t="str">
            <v>плоская</v>
          </cell>
          <cell r="L7541">
            <v>9</v>
          </cell>
          <cell r="M7541">
            <v>9</v>
          </cell>
          <cell r="N7541">
            <v>9</v>
          </cell>
          <cell r="O7541">
            <v>9</v>
          </cell>
          <cell r="Q7541">
            <v>20899.3</v>
          </cell>
          <cell r="R7541">
            <v>17276.8</v>
          </cell>
          <cell r="S7541">
            <v>17133</v>
          </cell>
        </row>
        <row r="7542">
          <cell r="C7542" t="str">
            <v>город Пермь</v>
          </cell>
          <cell r="D7542" t="str">
            <v>г. Пермь, ул. Репина, д. 64</v>
          </cell>
          <cell r="E7542" t="b">
            <v>1</v>
          </cell>
          <cell r="F7542">
            <v>1979</v>
          </cell>
          <cell r="H7542" t="str">
            <v>Панель</v>
          </cell>
          <cell r="L7542">
            <v>9</v>
          </cell>
          <cell r="M7542">
            <v>2</v>
          </cell>
          <cell r="N7542">
            <v>2</v>
          </cell>
          <cell r="O7542">
            <v>2</v>
          </cell>
          <cell r="Q7542">
            <v>4424.7</v>
          </cell>
          <cell r="R7542">
            <v>3902.5</v>
          </cell>
          <cell r="S7542">
            <v>3902.5</v>
          </cell>
          <cell r="T7542">
            <v>178</v>
          </cell>
        </row>
        <row r="7543">
          <cell r="C7543" t="str">
            <v>город Пермь</v>
          </cell>
          <cell r="D7543" t="str">
            <v>г. Пермь, ул. Репина, д. 65</v>
          </cell>
          <cell r="E7543" t="b">
            <v>1</v>
          </cell>
          <cell r="F7543">
            <v>1981</v>
          </cell>
          <cell r="H7543" t="str">
            <v>Панель</v>
          </cell>
          <cell r="L7543">
            <v>9</v>
          </cell>
          <cell r="M7543">
            <v>2</v>
          </cell>
          <cell r="N7543">
            <v>2</v>
          </cell>
          <cell r="O7543">
            <v>2</v>
          </cell>
          <cell r="Q7543">
            <v>4351.2</v>
          </cell>
          <cell r="R7543">
            <v>3731.8999999999996</v>
          </cell>
          <cell r="S7543">
            <v>3452.01</v>
          </cell>
          <cell r="T7543">
            <v>175</v>
          </cell>
        </row>
        <row r="7544">
          <cell r="C7544" t="str">
            <v>город Пермь</v>
          </cell>
          <cell r="D7544" t="str">
            <v>г. Пермь, ул. Репина, д. 66</v>
          </cell>
          <cell r="E7544" t="b">
            <v>1</v>
          </cell>
          <cell r="F7544">
            <v>1970</v>
          </cell>
          <cell r="H7544" t="str">
            <v>Панель</v>
          </cell>
          <cell r="L7544">
            <v>5</v>
          </cell>
          <cell r="M7544">
            <v>6</v>
          </cell>
          <cell r="Q7544">
            <v>4438.3999999999996</v>
          </cell>
          <cell r="R7544">
            <v>3888.5999999999995</v>
          </cell>
          <cell r="S7544">
            <v>3888.6</v>
          </cell>
          <cell r="T7544">
            <v>174</v>
          </cell>
        </row>
        <row r="7545">
          <cell r="C7545" t="str">
            <v>город Пермь</v>
          </cell>
          <cell r="D7545" t="str">
            <v>г. Пермь, ул. Репина, д. 67</v>
          </cell>
          <cell r="E7545" t="b">
            <v>1</v>
          </cell>
          <cell r="F7545">
            <v>1982</v>
          </cell>
          <cell r="H7545" t="str">
            <v>Кирпич</v>
          </cell>
          <cell r="L7545">
            <v>5</v>
          </cell>
          <cell r="M7545">
            <v>7</v>
          </cell>
          <cell r="Q7545">
            <v>5579.7</v>
          </cell>
          <cell r="R7545">
            <v>4935.8</v>
          </cell>
          <cell r="S7545">
            <v>4886.8999999999996</v>
          </cell>
          <cell r="T7545">
            <v>226</v>
          </cell>
        </row>
        <row r="7546">
          <cell r="C7546" t="str">
            <v>город Пермь</v>
          </cell>
          <cell r="D7546" t="str">
            <v>г. Пермь, ул. Репина, д. 70</v>
          </cell>
          <cell r="E7546" t="b">
            <v>1</v>
          </cell>
          <cell r="F7546">
            <v>1972</v>
          </cell>
          <cell r="H7546" t="str">
            <v>Кирпич</v>
          </cell>
          <cell r="L7546">
            <v>5</v>
          </cell>
          <cell r="M7546">
            <v>4</v>
          </cell>
          <cell r="Q7546">
            <v>4434.32</v>
          </cell>
          <cell r="R7546">
            <v>4112.7199999999993</v>
          </cell>
          <cell r="S7546">
            <v>4112.72</v>
          </cell>
          <cell r="T7546">
            <v>123</v>
          </cell>
        </row>
        <row r="7547">
          <cell r="C7547" t="str">
            <v>город Пермь</v>
          </cell>
          <cell r="D7547" t="str">
            <v>г. Пермь, ул. Репина, д. 71</v>
          </cell>
          <cell r="E7547" t="b">
            <v>1</v>
          </cell>
          <cell r="F7547">
            <v>1982</v>
          </cell>
          <cell r="H7547" t="str">
            <v>Кирпич</v>
          </cell>
          <cell r="L7547">
            <v>5</v>
          </cell>
          <cell r="M7547">
            <v>13</v>
          </cell>
          <cell r="Q7547">
            <v>8854.6</v>
          </cell>
          <cell r="R7547">
            <v>7886.7</v>
          </cell>
          <cell r="S7547">
            <v>7412.3</v>
          </cell>
          <cell r="T7547">
            <v>407</v>
          </cell>
        </row>
        <row r="7548">
          <cell r="C7548" t="str">
            <v>город Пермь</v>
          </cell>
          <cell r="D7548" t="str">
            <v>г. Пермь, ул. Репина, д. 72</v>
          </cell>
          <cell r="E7548" t="b">
            <v>1</v>
          </cell>
          <cell r="F7548">
            <v>1970</v>
          </cell>
          <cell r="H7548" t="str">
            <v>Панель</v>
          </cell>
          <cell r="L7548">
            <v>5</v>
          </cell>
          <cell r="M7548">
            <v>6</v>
          </cell>
          <cell r="Q7548">
            <v>3844.6</v>
          </cell>
          <cell r="R7548">
            <v>2609.3999999999996</v>
          </cell>
          <cell r="S7548">
            <v>2609.4</v>
          </cell>
          <cell r="T7548">
            <v>209</v>
          </cell>
        </row>
        <row r="7549">
          <cell r="C7549" t="str">
            <v>город Пермь</v>
          </cell>
          <cell r="D7549" t="str">
            <v>г. Пермь, ул. Репина, д. 73</v>
          </cell>
          <cell r="E7549" t="b">
            <v>1</v>
          </cell>
          <cell r="F7549">
            <v>1985</v>
          </cell>
          <cell r="H7549" t="str">
            <v>Панель</v>
          </cell>
          <cell r="L7549">
            <v>5</v>
          </cell>
          <cell r="M7549">
            <v>6</v>
          </cell>
          <cell r="Q7549">
            <v>4487.5</v>
          </cell>
          <cell r="R7549">
            <v>3937.5</v>
          </cell>
          <cell r="S7549">
            <v>3937.5</v>
          </cell>
          <cell r="T7549">
            <v>198</v>
          </cell>
        </row>
        <row r="7550">
          <cell r="C7550" t="str">
            <v>город Пермь</v>
          </cell>
          <cell r="D7550" t="str">
            <v>г. Пермь, ул. Репина, д. 75</v>
          </cell>
          <cell r="E7550" t="b">
            <v>1</v>
          </cell>
          <cell r="F7550">
            <v>1985</v>
          </cell>
          <cell r="H7550" t="str">
            <v>Панель</v>
          </cell>
          <cell r="L7550">
            <v>5</v>
          </cell>
          <cell r="M7550">
            <v>4</v>
          </cell>
          <cell r="Q7550">
            <v>3001.8</v>
          </cell>
          <cell r="R7550">
            <v>2633.2000000000003</v>
          </cell>
          <cell r="S7550">
            <v>2633.2</v>
          </cell>
          <cell r="T7550">
            <v>136</v>
          </cell>
        </row>
        <row r="7551">
          <cell r="C7551" t="str">
            <v>город Пермь</v>
          </cell>
          <cell r="D7551" t="str">
            <v>г. Пермь, ул. Репина, д. 2А</v>
          </cell>
          <cell r="E7551" t="b">
            <v>1</v>
          </cell>
          <cell r="F7551">
            <v>1963</v>
          </cell>
          <cell r="H7551" t="str">
            <v>Кирпич</v>
          </cell>
          <cell r="L7551">
            <v>5</v>
          </cell>
          <cell r="M7551">
            <v>4</v>
          </cell>
          <cell r="Q7551">
            <v>3245.5</v>
          </cell>
          <cell r="R7551">
            <v>2557.3000000000002</v>
          </cell>
          <cell r="S7551">
            <v>2557.3000000000002</v>
          </cell>
          <cell r="T7551">
            <v>156</v>
          </cell>
        </row>
        <row r="7552">
          <cell r="C7552" t="str">
            <v>город Пермь</v>
          </cell>
          <cell r="D7552" t="str">
            <v>г. Пермь, ул. Репина, д. 2Б</v>
          </cell>
          <cell r="E7552" t="b">
            <v>1</v>
          </cell>
          <cell r="F7552">
            <v>1963</v>
          </cell>
          <cell r="H7552" t="str">
            <v>Кирпич</v>
          </cell>
          <cell r="L7552">
            <v>5</v>
          </cell>
          <cell r="M7552">
            <v>1</v>
          </cell>
          <cell r="Q7552">
            <v>2670.9</v>
          </cell>
          <cell r="R7552">
            <v>1963.1000000000001</v>
          </cell>
          <cell r="S7552">
            <v>1963.1</v>
          </cell>
          <cell r="T7552">
            <v>231</v>
          </cell>
        </row>
        <row r="7553">
          <cell r="C7553" t="str">
            <v>город Пермь</v>
          </cell>
          <cell r="D7553" t="str">
            <v>г. Пермь, ул. Репина, д. 70А</v>
          </cell>
          <cell r="E7553" t="b">
            <v>1</v>
          </cell>
          <cell r="F7553">
            <v>1971</v>
          </cell>
          <cell r="H7553" t="str">
            <v>Кирпич</v>
          </cell>
          <cell r="L7553">
            <v>5</v>
          </cell>
          <cell r="M7553">
            <v>4</v>
          </cell>
          <cell r="Q7553">
            <v>3711</v>
          </cell>
          <cell r="R7553">
            <v>3384.8</v>
          </cell>
          <cell r="S7553">
            <v>2678.5</v>
          </cell>
          <cell r="T7553">
            <v>144</v>
          </cell>
        </row>
        <row r="7554">
          <cell r="C7554" t="str">
            <v>город Пермь</v>
          </cell>
          <cell r="D7554" t="str">
            <v>г. Пермь, ул. Республиканская, д. 12</v>
          </cell>
          <cell r="E7554" t="b">
            <v>1</v>
          </cell>
          <cell r="F7554">
            <v>2010</v>
          </cell>
          <cell r="H7554" t="str">
            <v>панель</v>
          </cell>
          <cell r="I7554" t="str">
            <v>плоская</v>
          </cell>
          <cell r="K7554" t="str">
            <v>имеется</v>
          </cell>
          <cell r="L7554">
            <v>10</v>
          </cell>
          <cell r="M7554">
            <v>6</v>
          </cell>
          <cell r="N7554">
            <v>6</v>
          </cell>
          <cell r="Q7554">
            <v>16965.8</v>
          </cell>
          <cell r="R7554">
            <v>14084.4</v>
          </cell>
          <cell r="S7554">
            <v>8439.4</v>
          </cell>
          <cell r="T7554">
            <v>700</v>
          </cell>
        </row>
        <row r="7555">
          <cell r="C7555" t="str">
            <v>город Пермь</v>
          </cell>
          <cell r="D7555" t="str">
            <v>г. Пермь, ул. Решетникова, д. 17</v>
          </cell>
          <cell r="E7555" t="b">
            <v>1</v>
          </cell>
          <cell r="F7555">
            <v>2020</v>
          </cell>
          <cell r="H7555" t="str">
            <v>кирпич</v>
          </cell>
          <cell r="I7555" t="str">
            <v>плоская</v>
          </cell>
          <cell r="L7555">
            <v>8</v>
          </cell>
          <cell r="M7555">
            <v>1</v>
          </cell>
          <cell r="N7555">
            <v>4</v>
          </cell>
          <cell r="O7555">
            <v>4</v>
          </cell>
          <cell r="Q7555">
            <v>5095.03</v>
          </cell>
          <cell r="R7555">
            <v>5095.03</v>
          </cell>
          <cell r="S7555">
            <v>4873</v>
          </cell>
        </row>
        <row r="7556">
          <cell r="C7556" t="str">
            <v>город Пермь</v>
          </cell>
          <cell r="D7556" t="str">
            <v>г. Пермь, ул. Решетникова, д. 18</v>
          </cell>
          <cell r="E7556" t="b">
            <v>1</v>
          </cell>
          <cell r="F7556">
            <v>2022</v>
          </cell>
          <cell r="H7556" t="str">
            <v>Смешанные</v>
          </cell>
          <cell r="I7556" t="str">
            <v>плоская</v>
          </cell>
          <cell r="J7556" t="str">
            <v>ТЕП</v>
          </cell>
          <cell r="K7556" t="str">
            <v>имеется</v>
          </cell>
          <cell r="L7556">
            <v>7</v>
          </cell>
          <cell r="M7556">
            <v>1</v>
          </cell>
          <cell r="N7556">
            <v>2</v>
          </cell>
          <cell r="O7556">
            <v>2</v>
          </cell>
          <cell r="Q7556">
            <v>4381.3</v>
          </cell>
        </row>
        <row r="7557">
          <cell r="C7557" t="str">
            <v>город Пермь</v>
          </cell>
          <cell r="D7557" t="str">
            <v>г. Пермь, ул. Решетникова, д. 19</v>
          </cell>
          <cell r="E7557" t="b">
            <v>1</v>
          </cell>
          <cell r="F7557">
            <v>2020</v>
          </cell>
          <cell r="H7557" t="str">
            <v>кирпич</v>
          </cell>
          <cell r="I7557" t="str">
            <v>плоская</v>
          </cell>
          <cell r="L7557">
            <v>13</v>
          </cell>
          <cell r="M7557">
            <v>1</v>
          </cell>
          <cell r="N7557">
            <v>4</v>
          </cell>
          <cell r="O7557">
            <v>2</v>
          </cell>
          <cell r="P7557">
            <v>2</v>
          </cell>
          <cell r="Q7557">
            <v>10177.69</v>
          </cell>
          <cell r="R7557">
            <v>10177.69</v>
          </cell>
          <cell r="S7557">
            <v>9212.7000000000007</v>
          </cell>
        </row>
        <row r="7558">
          <cell r="C7558" t="str">
            <v>город Пермь</v>
          </cell>
          <cell r="D7558" t="str">
            <v>г. Пермь, ул. Решетникова, д. 24</v>
          </cell>
          <cell r="E7558" t="b">
            <v>1</v>
          </cell>
          <cell r="F7558">
            <v>2016</v>
          </cell>
          <cell r="I7558" t="str">
            <v>плоская</v>
          </cell>
          <cell r="K7558" t="str">
            <v>имеется</v>
          </cell>
          <cell r="L7558">
            <v>10</v>
          </cell>
          <cell r="M7558">
            <v>3</v>
          </cell>
          <cell r="N7558">
            <v>3</v>
          </cell>
          <cell r="O7558">
            <v>3</v>
          </cell>
          <cell r="Q7558">
            <v>14621.9</v>
          </cell>
          <cell r="R7558">
            <v>11666.17</v>
          </cell>
          <cell r="S7558">
            <v>10140</v>
          </cell>
        </row>
        <row r="7559">
          <cell r="C7559" t="str">
            <v>город Пермь</v>
          </cell>
          <cell r="D7559" t="str">
            <v>г. Пермь, ул. Розалии Землячки, д. 6</v>
          </cell>
          <cell r="E7559" t="b">
            <v>1</v>
          </cell>
          <cell r="F7559">
            <v>1949</v>
          </cell>
          <cell r="H7559" t="str">
            <v>Кирпич</v>
          </cell>
          <cell r="L7559">
            <v>4</v>
          </cell>
          <cell r="M7559">
            <v>3</v>
          </cell>
          <cell r="Q7559">
            <v>2894.8</v>
          </cell>
          <cell r="R7559">
            <v>2556.29</v>
          </cell>
          <cell r="S7559">
            <v>2410.58</v>
          </cell>
          <cell r="T7559">
            <v>96</v>
          </cell>
        </row>
        <row r="7560">
          <cell r="C7560" t="str">
            <v>город Пермь</v>
          </cell>
          <cell r="D7560" t="str">
            <v>г. Пермь, ул. Розалии Землячки, д. 8</v>
          </cell>
          <cell r="E7560" t="b">
            <v>1</v>
          </cell>
          <cell r="F7560">
            <v>1948</v>
          </cell>
          <cell r="H7560" t="str">
            <v>Кирпич</v>
          </cell>
          <cell r="L7560">
            <v>4</v>
          </cell>
          <cell r="M7560">
            <v>3</v>
          </cell>
          <cell r="Q7560">
            <v>3288.7</v>
          </cell>
          <cell r="R7560">
            <v>2374.5</v>
          </cell>
          <cell r="S7560">
            <v>2152.84</v>
          </cell>
          <cell r="T7560">
            <v>115</v>
          </cell>
        </row>
        <row r="7561">
          <cell r="C7561" t="str">
            <v>город Пермь</v>
          </cell>
          <cell r="D7561" t="str">
            <v>г. Пермь, ул. Розалии Землячки, д. 12</v>
          </cell>
          <cell r="E7561" t="b">
            <v>1</v>
          </cell>
          <cell r="F7561">
            <v>1940</v>
          </cell>
          <cell r="H7561" t="str">
            <v>Кирпич</v>
          </cell>
          <cell r="L7561">
            <v>5</v>
          </cell>
          <cell r="M7561">
            <v>5</v>
          </cell>
          <cell r="Q7561">
            <v>4360.17</v>
          </cell>
          <cell r="R7561">
            <v>3562.66</v>
          </cell>
          <cell r="S7561">
            <v>3359.59</v>
          </cell>
          <cell r="T7561">
            <v>129</v>
          </cell>
        </row>
        <row r="7562">
          <cell r="C7562" t="str">
            <v>город Пермь</v>
          </cell>
          <cell r="D7562" t="str">
            <v>г. Пермь, ул. Розалии Землячки, д. 14</v>
          </cell>
          <cell r="E7562" t="b">
            <v>1</v>
          </cell>
          <cell r="F7562">
            <v>1958</v>
          </cell>
          <cell r="H7562" t="str">
            <v>Кирпич</v>
          </cell>
          <cell r="L7562">
            <v>5</v>
          </cell>
          <cell r="M7562">
            <v>2</v>
          </cell>
          <cell r="Q7562">
            <v>1940.87</v>
          </cell>
          <cell r="R7562">
            <v>1661.68</v>
          </cell>
          <cell r="S7562">
            <v>1550.35</v>
          </cell>
          <cell r="T7562">
            <v>81</v>
          </cell>
        </row>
        <row r="7563">
          <cell r="C7563" t="str">
            <v>город Пермь</v>
          </cell>
          <cell r="D7563" t="str">
            <v>г. Пермь, ул. Рязанская, д. 5</v>
          </cell>
          <cell r="E7563" t="b">
            <v>1</v>
          </cell>
          <cell r="F7563">
            <v>1960</v>
          </cell>
          <cell r="H7563" t="str">
            <v>Кирпич</v>
          </cell>
          <cell r="L7563">
            <v>2</v>
          </cell>
          <cell r="M7563">
            <v>3</v>
          </cell>
          <cell r="Q7563">
            <v>1070.0999999999999</v>
          </cell>
          <cell r="R7563">
            <v>930.5</v>
          </cell>
          <cell r="S7563">
            <v>789.06</v>
          </cell>
          <cell r="T7563">
            <v>61</v>
          </cell>
        </row>
        <row r="7564">
          <cell r="C7564" t="str">
            <v>город Пермь</v>
          </cell>
          <cell r="D7564" t="str">
            <v>г. Пермь, ул. Рязанская, д. 13</v>
          </cell>
          <cell r="E7564" t="b">
            <v>1</v>
          </cell>
          <cell r="F7564">
            <v>1959</v>
          </cell>
          <cell r="H7564" t="str">
            <v>Шлакоблок</v>
          </cell>
          <cell r="L7564">
            <v>2</v>
          </cell>
          <cell r="M7564">
            <v>3</v>
          </cell>
          <cell r="Q7564">
            <v>681.3</v>
          </cell>
          <cell r="R7564">
            <v>625.20000000000005</v>
          </cell>
          <cell r="S7564">
            <v>571.42999999999995</v>
          </cell>
          <cell r="T7564">
            <v>29</v>
          </cell>
        </row>
        <row r="7565">
          <cell r="C7565" t="str">
            <v>город Пермь</v>
          </cell>
          <cell r="D7565" t="str">
            <v>г. Пермь, ул. Сакко и Ванцетти, д. 97</v>
          </cell>
          <cell r="E7565" t="b">
            <v>1</v>
          </cell>
          <cell r="F7565">
            <v>2018</v>
          </cell>
          <cell r="I7565" t="str">
            <v>плоская</v>
          </cell>
          <cell r="J7565" t="str">
            <v>ГАЗ</v>
          </cell>
          <cell r="K7565" t="str">
            <v>имеется</v>
          </cell>
          <cell r="L7565">
            <v>9</v>
          </cell>
          <cell r="M7565">
            <v>5</v>
          </cell>
          <cell r="N7565">
            <v>5</v>
          </cell>
          <cell r="O7565">
            <v>5</v>
          </cell>
          <cell r="Q7565">
            <v>10944.1</v>
          </cell>
          <cell r="R7565">
            <v>10638.3</v>
          </cell>
          <cell r="S7565">
            <v>10591.5</v>
          </cell>
          <cell r="T7565">
            <v>403</v>
          </cell>
        </row>
        <row r="7566">
          <cell r="C7566" t="str">
            <v>город Пермь</v>
          </cell>
          <cell r="D7566" t="str">
            <v>г. Пермь, ул. Сакко и Ванцетти, д. 99</v>
          </cell>
          <cell r="E7566" t="b">
            <v>1</v>
          </cell>
          <cell r="F7566">
            <v>2016</v>
          </cell>
          <cell r="I7566" t="str">
            <v>плоская</v>
          </cell>
          <cell r="K7566" t="str">
            <v>имеется</v>
          </cell>
          <cell r="L7566">
            <v>4</v>
          </cell>
          <cell r="M7566">
            <v>4</v>
          </cell>
          <cell r="Q7566">
            <v>3580.1</v>
          </cell>
          <cell r="R7566">
            <v>2010.5</v>
          </cell>
          <cell r="S7566">
            <v>2010.5</v>
          </cell>
          <cell r="T7566">
            <v>170</v>
          </cell>
        </row>
        <row r="7567">
          <cell r="C7567" t="str">
            <v>город Пермь</v>
          </cell>
          <cell r="D7567" t="str">
            <v>г. Пермь, ул. Сакко и Ванцетти, д. 101</v>
          </cell>
          <cell r="E7567" t="b">
            <v>1</v>
          </cell>
          <cell r="F7567">
            <v>2016</v>
          </cell>
          <cell r="I7567" t="str">
            <v>плоская</v>
          </cell>
          <cell r="K7567" t="str">
            <v>имеется</v>
          </cell>
          <cell r="L7567">
            <v>4</v>
          </cell>
          <cell r="M7567">
            <v>3</v>
          </cell>
          <cell r="Q7567">
            <v>2408.9</v>
          </cell>
          <cell r="R7567">
            <v>1356.2</v>
          </cell>
          <cell r="S7567">
            <v>1356.2</v>
          </cell>
          <cell r="T7567">
            <v>115</v>
          </cell>
        </row>
        <row r="7568">
          <cell r="C7568" t="str">
            <v>город Пермь</v>
          </cell>
          <cell r="D7568" t="str">
            <v>г. Пермь, ул. Сакко и Ванцетти, д. 103</v>
          </cell>
          <cell r="E7568" t="b">
            <v>1</v>
          </cell>
          <cell r="F7568">
            <v>2016</v>
          </cell>
          <cell r="I7568" t="str">
            <v>плоская</v>
          </cell>
          <cell r="K7568" t="str">
            <v>имеется</v>
          </cell>
          <cell r="L7568">
            <v>4</v>
          </cell>
          <cell r="M7568">
            <v>2</v>
          </cell>
          <cell r="Q7568">
            <v>1465</v>
          </cell>
          <cell r="R7568">
            <v>816.2</v>
          </cell>
          <cell r="S7568">
            <v>816.2</v>
          </cell>
          <cell r="T7568">
            <v>62</v>
          </cell>
        </row>
        <row r="7569">
          <cell r="C7569" t="str">
            <v>город Пермь</v>
          </cell>
          <cell r="D7569" t="str">
            <v>г. Пермь, ул. Сакко и Ванцетти, д. 105</v>
          </cell>
          <cell r="E7569" t="b">
            <v>1</v>
          </cell>
          <cell r="F7569">
            <v>2016</v>
          </cell>
          <cell r="I7569" t="str">
            <v>плоская</v>
          </cell>
          <cell r="K7569" t="str">
            <v>имеется</v>
          </cell>
          <cell r="L7569">
            <v>4</v>
          </cell>
          <cell r="M7569">
            <v>3</v>
          </cell>
          <cell r="Q7569">
            <v>2429.5</v>
          </cell>
          <cell r="R7569">
            <v>1336</v>
          </cell>
          <cell r="S7569">
            <v>1336</v>
          </cell>
          <cell r="T7569">
            <v>110</v>
          </cell>
        </row>
        <row r="7570">
          <cell r="C7570" t="str">
            <v>город Пермь</v>
          </cell>
          <cell r="D7570" t="str">
            <v>г. Пермь, ул. Сакко и Ванцетти, д. 107</v>
          </cell>
          <cell r="E7570" t="b">
            <v>1</v>
          </cell>
          <cell r="F7570">
            <v>2016</v>
          </cell>
          <cell r="I7570" t="str">
            <v>плоская</v>
          </cell>
          <cell r="K7570" t="str">
            <v>имеется</v>
          </cell>
          <cell r="L7570">
            <v>4</v>
          </cell>
          <cell r="M7570">
            <v>2</v>
          </cell>
          <cell r="Q7570">
            <v>1912.3</v>
          </cell>
          <cell r="R7570">
            <v>1087.3</v>
          </cell>
          <cell r="S7570">
            <v>1087.3</v>
          </cell>
          <cell r="T7570">
            <v>76</v>
          </cell>
        </row>
        <row r="7571">
          <cell r="C7571" t="str">
            <v>город Пермь</v>
          </cell>
          <cell r="D7571" t="str">
            <v>г. Пермь, ул. Сакко и Ванцетти, д. 109</v>
          </cell>
          <cell r="E7571" t="b">
            <v>1</v>
          </cell>
          <cell r="F7571">
            <v>2016</v>
          </cell>
          <cell r="I7571" t="str">
            <v>плоская</v>
          </cell>
          <cell r="K7571" t="str">
            <v>имеется</v>
          </cell>
          <cell r="L7571">
            <v>3</v>
          </cell>
          <cell r="M7571">
            <v>4</v>
          </cell>
          <cell r="Q7571">
            <v>2484.8000000000002</v>
          </cell>
          <cell r="R7571">
            <v>2406.9</v>
          </cell>
          <cell r="S7571">
            <v>2406.9</v>
          </cell>
          <cell r="T7571">
            <v>125</v>
          </cell>
        </row>
        <row r="7572">
          <cell r="C7572" t="str">
            <v>город Пермь</v>
          </cell>
          <cell r="D7572" t="str">
            <v>г. Пермь, ул. Сакко и Ванцетти, д. 111</v>
          </cell>
          <cell r="E7572" t="b">
            <v>1</v>
          </cell>
          <cell r="F7572">
            <v>2016</v>
          </cell>
          <cell r="I7572" t="str">
            <v>плоская</v>
          </cell>
          <cell r="K7572" t="str">
            <v>имеется</v>
          </cell>
          <cell r="L7572">
            <v>4</v>
          </cell>
          <cell r="M7572">
            <v>3</v>
          </cell>
          <cell r="Q7572">
            <v>2414</v>
          </cell>
          <cell r="R7572">
            <v>1346.7</v>
          </cell>
          <cell r="S7572">
            <v>1346.7</v>
          </cell>
          <cell r="T7572">
            <v>109</v>
          </cell>
        </row>
        <row r="7573">
          <cell r="C7573" t="str">
            <v>город Пермь</v>
          </cell>
          <cell r="D7573" t="str">
            <v>г. Пермь, ул. Сакко и Ванцетти, д. 117</v>
          </cell>
          <cell r="E7573" t="b">
            <v>1</v>
          </cell>
          <cell r="F7573">
            <v>2015</v>
          </cell>
          <cell r="I7573" t="str">
            <v>плоская</v>
          </cell>
          <cell r="K7573" t="str">
            <v>имеется</v>
          </cell>
          <cell r="L7573">
            <v>3</v>
          </cell>
          <cell r="M7573">
            <v>4</v>
          </cell>
          <cell r="Q7573">
            <v>2485.1</v>
          </cell>
          <cell r="R7573">
            <v>2407.4</v>
          </cell>
          <cell r="S7573">
            <v>2407.4</v>
          </cell>
          <cell r="T7573">
            <v>118</v>
          </cell>
        </row>
        <row r="7574">
          <cell r="C7574" t="str">
            <v>город Пермь</v>
          </cell>
          <cell r="D7574" t="str">
            <v>г. Пермь, ул. Сакко и Ванцетти, д. 93а</v>
          </cell>
          <cell r="E7574" t="b">
            <v>1</v>
          </cell>
          <cell r="F7574">
            <v>2020</v>
          </cell>
          <cell r="I7574" t="str">
            <v>плоская</v>
          </cell>
          <cell r="J7574" t="str">
            <v>ГАЗ</v>
          </cell>
          <cell r="K7574" t="str">
            <v>имеется</v>
          </cell>
          <cell r="L7574">
            <v>10</v>
          </cell>
          <cell r="M7574">
            <v>3</v>
          </cell>
          <cell r="N7574">
            <v>3</v>
          </cell>
          <cell r="O7574">
            <v>3</v>
          </cell>
          <cell r="Q7574">
            <v>11366.2</v>
          </cell>
          <cell r="R7574">
            <v>11032.3</v>
          </cell>
          <cell r="S7574">
            <v>11032.3</v>
          </cell>
          <cell r="T7574">
            <v>366</v>
          </cell>
        </row>
        <row r="7575">
          <cell r="C7575" t="str">
            <v>город Пермь</v>
          </cell>
          <cell r="D7575" t="str">
            <v>г. Пермь, ул. Самаркандская, д. 141</v>
          </cell>
          <cell r="E7575" t="b">
            <v>1</v>
          </cell>
          <cell r="F7575">
            <v>2015</v>
          </cell>
          <cell r="I7575" t="str">
            <v>плоская</v>
          </cell>
          <cell r="K7575" t="str">
            <v>имеется</v>
          </cell>
          <cell r="L7575">
            <v>21</v>
          </cell>
          <cell r="M7575">
            <v>1</v>
          </cell>
          <cell r="N7575">
            <v>2</v>
          </cell>
          <cell r="Q7575">
            <v>10904.9</v>
          </cell>
          <cell r="R7575">
            <v>8581</v>
          </cell>
          <cell r="S7575">
            <v>2323.9</v>
          </cell>
          <cell r="T7575">
            <v>198</v>
          </cell>
        </row>
        <row r="7576">
          <cell r="C7576" t="str">
            <v>город Пермь</v>
          </cell>
          <cell r="D7576" t="str">
            <v>г. Пермь, ул. Самаркандская, д. 143</v>
          </cell>
          <cell r="E7576" t="b">
            <v>1</v>
          </cell>
          <cell r="F7576">
            <v>2017</v>
          </cell>
          <cell r="H7576" t="str">
            <v>панели</v>
          </cell>
          <cell r="I7576" t="str">
            <v>Плоская</v>
          </cell>
          <cell r="J7576" t="str">
            <v>ГАЗ</v>
          </cell>
          <cell r="K7576" t="str">
            <v>не имеется</v>
          </cell>
          <cell r="L7576">
            <v>21</v>
          </cell>
          <cell r="M7576">
            <v>3</v>
          </cell>
          <cell r="Q7576">
            <v>20934</v>
          </cell>
          <cell r="R7576">
            <v>13379.3</v>
          </cell>
          <cell r="S7576">
            <v>12041.37</v>
          </cell>
        </row>
        <row r="7577">
          <cell r="C7577" t="str">
            <v>город Пермь</v>
          </cell>
          <cell r="D7577" t="str">
            <v>г. Пермь, ул. Самаркандская, д. 145</v>
          </cell>
          <cell r="E7577" t="b">
            <v>1</v>
          </cell>
          <cell r="F7577">
            <v>2017</v>
          </cell>
          <cell r="I7577" t="str">
            <v>плоская</v>
          </cell>
          <cell r="K7577" t="str">
            <v>имеется</v>
          </cell>
          <cell r="L7577">
            <v>19</v>
          </cell>
          <cell r="M7577">
            <v>3</v>
          </cell>
          <cell r="N7577">
            <v>2</v>
          </cell>
          <cell r="O7577">
            <v>1</v>
          </cell>
          <cell r="P7577">
            <v>1</v>
          </cell>
          <cell r="Q7577">
            <v>19108.099999999999</v>
          </cell>
          <cell r="R7577">
            <v>13767.9</v>
          </cell>
          <cell r="S7577">
            <v>1229.4000000000001</v>
          </cell>
          <cell r="T7577">
            <v>327</v>
          </cell>
        </row>
        <row r="7578">
          <cell r="C7578" t="str">
            <v>город Пермь</v>
          </cell>
          <cell r="D7578" t="str">
            <v>г. Пермь, ул. Самаркандская, д. 147</v>
          </cell>
          <cell r="E7578" t="b">
            <v>1</v>
          </cell>
          <cell r="F7578">
            <v>2014</v>
          </cell>
          <cell r="I7578" t="str">
            <v>плоская</v>
          </cell>
          <cell r="K7578" t="str">
            <v>имеется</v>
          </cell>
          <cell r="L7578">
            <v>21</v>
          </cell>
          <cell r="M7578">
            <v>2</v>
          </cell>
          <cell r="N7578">
            <v>4</v>
          </cell>
          <cell r="Q7578">
            <v>12854.5</v>
          </cell>
          <cell r="R7578">
            <v>12357</v>
          </cell>
          <cell r="S7578">
            <v>497.5</v>
          </cell>
          <cell r="T7578">
            <v>309</v>
          </cell>
        </row>
        <row r="7579">
          <cell r="C7579" t="str">
            <v>город Пермь</v>
          </cell>
          <cell r="D7579" t="str">
            <v>г. Пермь, ул. Самолетная, д. 26</v>
          </cell>
          <cell r="E7579" t="b">
            <v>1</v>
          </cell>
          <cell r="F7579">
            <v>1977</v>
          </cell>
          <cell r="H7579" t="str">
            <v>Панель</v>
          </cell>
          <cell r="L7579">
            <v>9</v>
          </cell>
          <cell r="M7579">
            <v>2</v>
          </cell>
          <cell r="N7579">
            <v>2</v>
          </cell>
          <cell r="O7579">
            <v>2</v>
          </cell>
          <cell r="Q7579">
            <v>3854.1</v>
          </cell>
          <cell r="R7579">
            <v>3432.4</v>
          </cell>
          <cell r="S7579">
            <v>3432.4</v>
          </cell>
          <cell r="T7579">
            <v>196</v>
          </cell>
        </row>
        <row r="7580">
          <cell r="C7580" t="str">
            <v>город Пермь</v>
          </cell>
          <cell r="D7580" t="str">
            <v>г. Пермь, ул. Самолетная, д. 30</v>
          </cell>
          <cell r="E7580" t="b">
            <v>1</v>
          </cell>
          <cell r="F7580">
            <v>1978</v>
          </cell>
          <cell r="H7580" t="str">
            <v>Панель</v>
          </cell>
          <cell r="L7580">
            <v>9</v>
          </cell>
          <cell r="M7580">
            <v>2</v>
          </cell>
          <cell r="N7580">
            <v>2</v>
          </cell>
          <cell r="O7580">
            <v>2</v>
          </cell>
          <cell r="Q7580">
            <v>3850</v>
          </cell>
          <cell r="R7580">
            <v>3645.4</v>
          </cell>
          <cell r="S7580">
            <v>3645.4</v>
          </cell>
          <cell r="T7580">
            <v>198</v>
          </cell>
        </row>
        <row r="7581">
          <cell r="C7581" t="str">
            <v>город Пермь</v>
          </cell>
          <cell r="D7581" t="str">
            <v>г. Пермь, ул. Самолетная, д. 32</v>
          </cell>
          <cell r="E7581" t="b">
            <v>1</v>
          </cell>
          <cell r="F7581">
            <v>1976</v>
          </cell>
          <cell r="H7581" t="str">
            <v>Панель</v>
          </cell>
          <cell r="L7581">
            <v>9</v>
          </cell>
          <cell r="M7581">
            <v>2</v>
          </cell>
          <cell r="N7581">
            <v>2</v>
          </cell>
          <cell r="O7581">
            <v>2</v>
          </cell>
          <cell r="Q7581">
            <v>3999</v>
          </cell>
          <cell r="R7581">
            <v>3999</v>
          </cell>
          <cell r="S7581">
            <v>2633.4</v>
          </cell>
          <cell r="T7581">
            <v>172</v>
          </cell>
        </row>
        <row r="7582">
          <cell r="C7582" t="str">
            <v>город Пермь</v>
          </cell>
          <cell r="D7582" t="str">
            <v>г. Пермь, ул. Самолетная, д. 34</v>
          </cell>
          <cell r="E7582" t="b">
            <v>1</v>
          </cell>
          <cell r="F7582">
            <v>1972</v>
          </cell>
          <cell r="I7582" t="str">
            <v>плоская</v>
          </cell>
          <cell r="K7582" t="str">
            <v>не имеется</v>
          </cell>
          <cell r="L7582">
            <v>5</v>
          </cell>
          <cell r="M7582">
            <v>4</v>
          </cell>
          <cell r="Q7582">
            <v>2705.6</v>
          </cell>
          <cell r="R7582">
            <v>1840.5</v>
          </cell>
          <cell r="S7582">
            <v>690</v>
          </cell>
          <cell r="T7582">
            <v>128</v>
          </cell>
        </row>
        <row r="7583">
          <cell r="C7583" t="str">
            <v>город Пермь</v>
          </cell>
          <cell r="D7583" t="str">
            <v>г. Пермь, ул. Самолетная, д. 36</v>
          </cell>
          <cell r="E7583" t="b">
            <v>1</v>
          </cell>
          <cell r="F7583">
            <v>1975</v>
          </cell>
          <cell r="H7583" t="str">
            <v>Панель</v>
          </cell>
          <cell r="L7583">
            <v>9</v>
          </cell>
          <cell r="M7583">
            <v>2</v>
          </cell>
          <cell r="N7583">
            <v>2</v>
          </cell>
          <cell r="O7583">
            <v>2</v>
          </cell>
          <cell r="Q7583">
            <v>3836.5</v>
          </cell>
          <cell r="R7583">
            <v>2645.9</v>
          </cell>
          <cell r="S7583">
            <v>2633.4</v>
          </cell>
          <cell r="T7583">
            <v>180</v>
          </cell>
        </row>
        <row r="7584">
          <cell r="C7584" t="str">
            <v>город Пермь</v>
          </cell>
          <cell r="D7584" t="str">
            <v>г. Пермь, ул. Самолетная, д. 38</v>
          </cell>
          <cell r="E7584" t="b">
            <v>1</v>
          </cell>
          <cell r="F7584">
            <v>1972</v>
          </cell>
          <cell r="I7584" t="str">
            <v>скатная</v>
          </cell>
          <cell r="K7584" t="str">
            <v>не имеется</v>
          </cell>
          <cell r="L7584">
            <v>5</v>
          </cell>
          <cell r="M7584">
            <v>4</v>
          </cell>
          <cell r="Q7584">
            <v>2702.4</v>
          </cell>
          <cell r="R7584">
            <v>1844.3</v>
          </cell>
          <cell r="S7584">
            <v>858.1</v>
          </cell>
          <cell r="T7584">
            <v>150</v>
          </cell>
        </row>
        <row r="7585">
          <cell r="C7585" t="str">
            <v>город Пермь</v>
          </cell>
          <cell r="D7585" t="str">
            <v>г. Пермь, ул. Самолетная, д. 42</v>
          </cell>
          <cell r="E7585" t="b">
            <v>1</v>
          </cell>
          <cell r="F7585">
            <v>1974</v>
          </cell>
          <cell r="H7585" t="str">
            <v>панели</v>
          </cell>
          <cell r="I7585" t="str">
            <v>плоская</v>
          </cell>
          <cell r="K7585" t="str">
            <v>имеется</v>
          </cell>
          <cell r="L7585">
            <v>5</v>
          </cell>
          <cell r="M7585">
            <v>4</v>
          </cell>
          <cell r="Q7585">
            <v>2713.2</v>
          </cell>
          <cell r="R7585">
            <v>2713.2</v>
          </cell>
          <cell r="S7585">
            <v>2441.88</v>
          </cell>
        </row>
        <row r="7586">
          <cell r="C7586" t="str">
            <v>город Пермь</v>
          </cell>
          <cell r="D7586" t="str">
            <v>г. Пермь, ул. Самолетная, д. 44</v>
          </cell>
          <cell r="E7586" t="b">
            <v>1</v>
          </cell>
          <cell r="F7586">
            <v>1974</v>
          </cell>
          <cell r="H7586" t="str">
            <v>Панель</v>
          </cell>
          <cell r="L7586">
            <v>5</v>
          </cell>
          <cell r="M7586">
            <v>8</v>
          </cell>
          <cell r="Q7586">
            <v>5747.9</v>
          </cell>
          <cell r="R7586">
            <v>5598.9</v>
          </cell>
          <cell r="S7586">
            <v>5598.9</v>
          </cell>
          <cell r="T7586">
            <v>277</v>
          </cell>
        </row>
        <row r="7587">
          <cell r="C7587" t="str">
            <v>город Пермь</v>
          </cell>
          <cell r="D7587" t="str">
            <v>г. Пермь, ул. Самолетная, д. 46</v>
          </cell>
          <cell r="E7587" t="b">
            <v>0</v>
          </cell>
          <cell r="F7587">
            <v>1976</v>
          </cell>
          <cell r="H7587" t="str">
            <v>кирпич</v>
          </cell>
          <cell r="I7587" t="str">
            <v>плоская</v>
          </cell>
          <cell r="L7587">
            <v>9</v>
          </cell>
          <cell r="M7587">
            <v>1</v>
          </cell>
          <cell r="N7587">
            <v>1</v>
          </cell>
          <cell r="O7587">
            <v>1</v>
          </cell>
          <cell r="Q7587">
            <v>2762.3</v>
          </cell>
          <cell r="R7587">
            <v>2762.31</v>
          </cell>
          <cell r="S7587">
            <v>2380.4</v>
          </cell>
          <cell r="T7587">
            <v>115</v>
          </cell>
        </row>
        <row r="7588">
          <cell r="C7588" t="str">
            <v>город Пермь</v>
          </cell>
          <cell r="D7588" t="str">
            <v>г. Пермь, ул. Самолетная, д. 48</v>
          </cell>
          <cell r="E7588" t="b">
            <v>1</v>
          </cell>
          <cell r="F7588">
            <v>1975</v>
          </cell>
          <cell r="H7588" t="str">
            <v>Панель</v>
          </cell>
          <cell r="L7588">
            <v>9</v>
          </cell>
          <cell r="M7588">
            <v>4</v>
          </cell>
          <cell r="N7588">
            <v>4</v>
          </cell>
          <cell r="O7588">
            <v>4</v>
          </cell>
          <cell r="Q7588">
            <v>7741</v>
          </cell>
          <cell r="R7588">
            <v>7059.6</v>
          </cell>
          <cell r="S7588">
            <v>6798.39</v>
          </cell>
          <cell r="T7588">
            <v>421</v>
          </cell>
        </row>
        <row r="7589">
          <cell r="C7589" t="str">
            <v>город Пермь</v>
          </cell>
          <cell r="D7589" t="str">
            <v>г. Пермь, ул. Самолетная, д. 50</v>
          </cell>
          <cell r="E7589" t="b">
            <v>1</v>
          </cell>
          <cell r="F7589">
            <v>1976</v>
          </cell>
          <cell r="H7589" t="str">
            <v>панель</v>
          </cell>
          <cell r="L7589">
            <v>5</v>
          </cell>
          <cell r="M7589">
            <v>6</v>
          </cell>
          <cell r="Q7589">
            <v>5311.9</v>
          </cell>
          <cell r="R7589">
            <v>4884.1000000000004</v>
          </cell>
          <cell r="S7589">
            <v>4489</v>
          </cell>
          <cell r="T7589">
            <v>244</v>
          </cell>
        </row>
        <row r="7590">
          <cell r="C7590" t="str">
            <v>город Пермь</v>
          </cell>
          <cell r="D7590" t="str">
            <v>г. Пермь, ул. Самолетная, д. 52</v>
          </cell>
          <cell r="E7590" t="b">
            <v>1</v>
          </cell>
          <cell r="F7590">
            <v>1975</v>
          </cell>
          <cell r="H7590" t="str">
            <v>панель</v>
          </cell>
          <cell r="L7590">
            <v>5</v>
          </cell>
          <cell r="M7590">
            <v>6</v>
          </cell>
          <cell r="Q7590">
            <v>4531.3999999999996</v>
          </cell>
          <cell r="R7590">
            <v>4437.5999999999995</v>
          </cell>
          <cell r="S7590">
            <v>4042.7</v>
          </cell>
          <cell r="T7590">
            <v>263</v>
          </cell>
        </row>
        <row r="7591">
          <cell r="C7591" t="str">
            <v>город Пермь</v>
          </cell>
          <cell r="D7591" t="str">
            <v>г. Пермь, ул. Самолетная, д. 54</v>
          </cell>
          <cell r="E7591" t="b">
            <v>1</v>
          </cell>
          <cell r="F7591">
            <v>1975</v>
          </cell>
          <cell r="H7591" t="str">
            <v>панель</v>
          </cell>
          <cell r="L7591">
            <v>9</v>
          </cell>
          <cell r="M7591">
            <v>6</v>
          </cell>
          <cell r="N7591">
            <v>6</v>
          </cell>
          <cell r="O7591">
            <v>6</v>
          </cell>
          <cell r="Q7591">
            <v>11581.7</v>
          </cell>
          <cell r="R7591">
            <v>10315.6</v>
          </cell>
          <cell r="S7591">
            <v>10315.6</v>
          </cell>
          <cell r="T7591">
            <v>630</v>
          </cell>
        </row>
        <row r="7592">
          <cell r="C7592" t="str">
            <v>город Пермь</v>
          </cell>
          <cell r="D7592" t="str">
            <v>г. Пермь, ул. Самолетная, д. 56</v>
          </cell>
          <cell r="E7592" t="b">
            <v>1</v>
          </cell>
          <cell r="F7592">
            <v>1975</v>
          </cell>
          <cell r="H7592" t="str">
            <v>Панель</v>
          </cell>
          <cell r="L7592">
            <v>9</v>
          </cell>
          <cell r="M7592">
            <v>4</v>
          </cell>
          <cell r="N7592">
            <v>4</v>
          </cell>
          <cell r="O7592">
            <v>4</v>
          </cell>
          <cell r="Q7592">
            <v>7500.1</v>
          </cell>
          <cell r="R7592">
            <v>7113.5</v>
          </cell>
          <cell r="S7592">
            <v>7113.5</v>
          </cell>
          <cell r="T7592">
            <v>407</v>
          </cell>
        </row>
        <row r="7593">
          <cell r="C7593" t="str">
            <v>город Пермь</v>
          </cell>
          <cell r="D7593" t="str">
            <v>г. Пермь, ул. Самолетная, д. 60</v>
          </cell>
          <cell r="E7593" t="b">
            <v>1</v>
          </cell>
          <cell r="F7593">
            <v>1993</v>
          </cell>
          <cell r="H7593" t="str">
            <v>Панель</v>
          </cell>
          <cell r="L7593">
            <v>10</v>
          </cell>
          <cell r="M7593">
            <v>4</v>
          </cell>
          <cell r="N7593">
            <v>4</v>
          </cell>
          <cell r="O7593">
            <v>4</v>
          </cell>
          <cell r="Q7593">
            <v>8825.7999999999993</v>
          </cell>
          <cell r="R7593">
            <v>5404.3</v>
          </cell>
          <cell r="S7593">
            <v>5404.3</v>
          </cell>
          <cell r="T7593">
            <v>420</v>
          </cell>
        </row>
        <row r="7594">
          <cell r="C7594" t="str">
            <v>город Пермь</v>
          </cell>
          <cell r="D7594" t="str">
            <v>г. Пермь, ул. Самолетная, д. 62</v>
          </cell>
          <cell r="E7594" t="b">
            <v>1</v>
          </cell>
          <cell r="F7594">
            <v>1981</v>
          </cell>
          <cell r="H7594" t="str">
            <v>Панель</v>
          </cell>
          <cell r="L7594">
            <v>9</v>
          </cell>
          <cell r="M7594">
            <v>1</v>
          </cell>
          <cell r="N7594">
            <v>1</v>
          </cell>
          <cell r="O7594">
            <v>1</v>
          </cell>
          <cell r="Q7594">
            <v>5484.7</v>
          </cell>
          <cell r="R7594">
            <v>4479.2</v>
          </cell>
          <cell r="S7594">
            <v>4295.55</v>
          </cell>
          <cell r="T7594">
            <v>315</v>
          </cell>
        </row>
        <row r="7595">
          <cell r="C7595" t="str">
            <v>город Пермь</v>
          </cell>
          <cell r="D7595" t="str">
            <v>г. Пермь, ул. Самолетная, д. 62А</v>
          </cell>
          <cell r="E7595" t="b">
            <v>1</v>
          </cell>
          <cell r="F7595">
            <v>1986</v>
          </cell>
          <cell r="H7595" t="str">
            <v>Панель</v>
          </cell>
          <cell r="L7595">
            <v>9</v>
          </cell>
          <cell r="M7595">
            <v>2</v>
          </cell>
          <cell r="N7595">
            <v>2</v>
          </cell>
          <cell r="O7595">
            <v>2</v>
          </cell>
          <cell r="Q7595">
            <v>3883.5</v>
          </cell>
          <cell r="R7595">
            <v>2403.9</v>
          </cell>
          <cell r="S7595">
            <v>2403.9</v>
          </cell>
          <cell r="T7595">
            <v>211</v>
          </cell>
        </row>
        <row r="7596">
          <cell r="C7596" t="str">
            <v>город Пермь</v>
          </cell>
          <cell r="D7596" t="str">
            <v>г. Пермь, ул. Сапфирная, д. 13</v>
          </cell>
          <cell r="E7596" t="b">
            <v>1</v>
          </cell>
          <cell r="F7596">
            <v>2022</v>
          </cell>
          <cell r="H7596" t="str">
            <v>Кирпич</v>
          </cell>
          <cell r="I7596" t="str">
            <v>плоская</v>
          </cell>
          <cell r="J7596" t="str">
            <v>ГАЗ</v>
          </cell>
          <cell r="K7596" t="str">
            <v>имеется</v>
          </cell>
          <cell r="L7596">
            <v>16</v>
          </cell>
          <cell r="M7596">
            <v>8</v>
          </cell>
          <cell r="N7596">
            <v>16</v>
          </cell>
          <cell r="O7596">
            <v>8</v>
          </cell>
          <cell r="P7596">
            <v>8</v>
          </cell>
          <cell r="Q7596">
            <v>21638.1</v>
          </cell>
          <cell r="R7596">
            <v>14881.4</v>
          </cell>
          <cell r="S7596">
            <v>14881.4</v>
          </cell>
        </row>
        <row r="7597">
          <cell r="C7597" t="str">
            <v>город Пермь</v>
          </cell>
          <cell r="D7597" t="str">
            <v>г. Пермь, ул. Сапфирная, д. 14</v>
          </cell>
          <cell r="E7597" t="b">
            <v>1</v>
          </cell>
          <cell r="F7597">
            <v>2020</v>
          </cell>
          <cell r="H7597" t="str">
            <v>монолит</v>
          </cell>
          <cell r="I7597" t="str">
            <v>плоская</v>
          </cell>
          <cell r="L7597">
            <v>16</v>
          </cell>
          <cell r="M7597">
            <v>1</v>
          </cell>
          <cell r="N7597">
            <v>3</v>
          </cell>
          <cell r="O7597">
            <v>1</v>
          </cell>
          <cell r="P7597">
            <v>2</v>
          </cell>
          <cell r="Q7597">
            <v>20421.5</v>
          </cell>
        </row>
        <row r="7598">
          <cell r="C7598" t="str">
            <v>город Пермь</v>
          </cell>
          <cell r="D7598" t="str">
            <v>г. Пермь, ул. Сапфирная, д. 15</v>
          </cell>
          <cell r="E7598" t="b">
            <v>1</v>
          </cell>
          <cell r="F7598">
            <v>2023</v>
          </cell>
          <cell r="H7598" t="str">
            <v>Кирпичные</v>
          </cell>
          <cell r="I7598" t="str">
            <v>плоская</v>
          </cell>
          <cell r="J7598" t="str">
            <v>ГАЗ</v>
          </cell>
          <cell r="K7598" t="str">
            <v>имеется</v>
          </cell>
          <cell r="L7598">
            <v>16</v>
          </cell>
          <cell r="M7598">
            <v>7</v>
          </cell>
          <cell r="N7598">
            <v>7</v>
          </cell>
          <cell r="O7598">
            <v>7</v>
          </cell>
          <cell r="Q7598">
            <v>31815.200000000001</v>
          </cell>
        </row>
        <row r="7599">
          <cell r="C7599" t="str">
            <v>город Пермь</v>
          </cell>
          <cell r="D7599" t="str">
            <v>г. Пермь, ул. Сапфирная, д. 16</v>
          </cell>
          <cell r="E7599" t="b">
            <v>1</v>
          </cell>
          <cell r="F7599">
            <v>2020</v>
          </cell>
          <cell r="H7599" t="str">
            <v>монолит</v>
          </cell>
          <cell r="I7599" t="str">
            <v>плоская</v>
          </cell>
          <cell r="L7599">
            <v>16</v>
          </cell>
          <cell r="M7599">
            <v>1</v>
          </cell>
          <cell r="N7599">
            <v>3</v>
          </cell>
          <cell r="O7599">
            <v>1</v>
          </cell>
          <cell r="P7599">
            <v>2</v>
          </cell>
          <cell r="Q7599">
            <v>20666</v>
          </cell>
        </row>
        <row r="7600">
          <cell r="C7600" t="str">
            <v>город Пермь</v>
          </cell>
          <cell r="D7600" t="str">
            <v>г. Пермь, ул. Сахалинская, д. 3</v>
          </cell>
          <cell r="E7600" t="b">
            <v>1</v>
          </cell>
          <cell r="F7600">
            <v>2014</v>
          </cell>
          <cell r="H7600" t="str">
            <v>Кирпич</v>
          </cell>
          <cell r="L7600">
            <v>5</v>
          </cell>
          <cell r="M7600">
            <v>6</v>
          </cell>
          <cell r="Q7600">
            <v>4538.8</v>
          </cell>
          <cell r="R7600">
            <v>4538.8</v>
          </cell>
          <cell r="S7600">
            <v>4538.8</v>
          </cell>
          <cell r="T7600">
            <v>270</v>
          </cell>
        </row>
        <row r="7601">
          <cell r="C7601" t="str">
            <v>город Пермь</v>
          </cell>
          <cell r="D7601" t="str">
            <v>г. Пермь, ул. Светлогорская, д. 11</v>
          </cell>
          <cell r="E7601" t="b">
            <v>1</v>
          </cell>
          <cell r="F7601">
            <v>2016</v>
          </cell>
          <cell r="I7601" t="str">
            <v>плоская</v>
          </cell>
          <cell r="J7601" t="str">
            <v>ГАЗ</v>
          </cell>
          <cell r="K7601" t="str">
            <v>не имеется</v>
          </cell>
          <cell r="L7601">
            <v>18</v>
          </cell>
          <cell r="M7601">
            <v>3</v>
          </cell>
          <cell r="N7601">
            <v>6</v>
          </cell>
          <cell r="O7601">
            <v>3</v>
          </cell>
          <cell r="P7601">
            <v>3</v>
          </cell>
          <cell r="Q7601">
            <v>23476.7</v>
          </cell>
          <cell r="R7601">
            <v>14736.7</v>
          </cell>
          <cell r="S7601">
            <v>23476.7</v>
          </cell>
        </row>
        <row r="7602">
          <cell r="C7602" t="str">
            <v>город Пермь</v>
          </cell>
          <cell r="D7602" t="str">
            <v>г. Пермь, ул. Светлогорская, д. 17</v>
          </cell>
          <cell r="E7602" t="b">
            <v>1</v>
          </cell>
          <cell r="F7602">
            <v>2008</v>
          </cell>
          <cell r="I7602" t="str">
            <v>плоская</v>
          </cell>
          <cell r="J7602" t="str">
            <v>ГАЗ</v>
          </cell>
          <cell r="K7602" t="str">
            <v>не имеется</v>
          </cell>
          <cell r="L7602">
            <v>17</v>
          </cell>
          <cell r="M7602">
            <v>3</v>
          </cell>
          <cell r="N7602">
            <v>6</v>
          </cell>
          <cell r="O7602">
            <v>3</v>
          </cell>
          <cell r="P7602">
            <v>3</v>
          </cell>
          <cell r="Q7602">
            <v>20964</v>
          </cell>
          <cell r="R7602">
            <v>14696.12</v>
          </cell>
          <cell r="S7602">
            <v>20964</v>
          </cell>
          <cell r="T7602">
            <v>503</v>
          </cell>
        </row>
        <row r="7603">
          <cell r="C7603" t="str">
            <v>город Пермь</v>
          </cell>
          <cell r="D7603" t="str">
            <v>г. Пермь, ул. Светлогорская, д. 19</v>
          </cell>
          <cell r="E7603" t="b">
            <v>1</v>
          </cell>
          <cell r="F7603">
            <v>2007</v>
          </cell>
          <cell r="I7603" t="str">
            <v>плоская</v>
          </cell>
          <cell r="J7603" t="str">
            <v>ГАЗ</v>
          </cell>
          <cell r="K7603" t="str">
            <v>не имеется</v>
          </cell>
          <cell r="L7603">
            <v>16</v>
          </cell>
          <cell r="M7603">
            <v>2</v>
          </cell>
          <cell r="N7603">
            <v>4</v>
          </cell>
          <cell r="O7603">
            <v>2</v>
          </cell>
          <cell r="P7603">
            <v>2</v>
          </cell>
          <cell r="Q7603">
            <v>11745.7</v>
          </cell>
          <cell r="R7603">
            <v>9778.2000000000007</v>
          </cell>
          <cell r="S7603">
            <v>11745.7</v>
          </cell>
          <cell r="T7603">
            <v>320</v>
          </cell>
        </row>
        <row r="7604">
          <cell r="C7604" t="str">
            <v>город Пермь</v>
          </cell>
          <cell r="D7604" t="str">
            <v>г. Пермь, ул. Светлогорская, д. 21</v>
          </cell>
          <cell r="E7604" t="b">
            <v>1</v>
          </cell>
          <cell r="F7604">
            <v>1979</v>
          </cell>
          <cell r="H7604" t="str">
            <v>Кирпич</v>
          </cell>
          <cell r="L7604">
            <v>5</v>
          </cell>
          <cell r="M7604">
            <v>4</v>
          </cell>
          <cell r="Q7604">
            <v>3219.3</v>
          </cell>
          <cell r="R7604">
            <v>3039.05</v>
          </cell>
          <cell r="S7604">
            <v>3039.05</v>
          </cell>
          <cell r="T7604">
            <v>156</v>
          </cell>
        </row>
        <row r="7605">
          <cell r="C7605" t="str">
            <v>город Пермь</v>
          </cell>
          <cell r="D7605" t="str">
            <v>г. Пермь, ул. Светлогорская, д. 3А</v>
          </cell>
          <cell r="E7605" t="b">
            <v>1</v>
          </cell>
          <cell r="F7605">
            <v>1970</v>
          </cell>
          <cell r="H7605" t="str">
            <v>Кирпич</v>
          </cell>
          <cell r="L7605">
            <v>2</v>
          </cell>
          <cell r="M7605">
            <v>2</v>
          </cell>
          <cell r="Q7605">
            <v>720.9</v>
          </cell>
          <cell r="R7605">
            <v>720.9</v>
          </cell>
          <cell r="S7605">
            <v>720.9</v>
          </cell>
          <cell r="T7605">
            <v>58</v>
          </cell>
        </row>
        <row r="7606">
          <cell r="C7606" t="str">
            <v>город Пермь</v>
          </cell>
          <cell r="D7606" t="str">
            <v>г. Пермь, ул. Свободы, д. 13</v>
          </cell>
          <cell r="E7606" t="b">
            <v>1</v>
          </cell>
          <cell r="F7606">
            <v>1987</v>
          </cell>
          <cell r="H7606" t="str">
            <v>Панели</v>
          </cell>
          <cell r="L7606">
            <v>9</v>
          </cell>
          <cell r="M7606">
            <v>4</v>
          </cell>
          <cell r="N7606">
            <v>4</v>
          </cell>
          <cell r="O7606">
            <v>4</v>
          </cell>
          <cell r="Q7606">
            <v>8507.1</v>
          </cell>
          <cell r="R7606">
            <v>6660.4</v>
          </cell>
          <cell r="S7606">
            <v>6644.2</v>
          </cell>
          <cell r="T7606">
            <v>385</v>
          </cell>
        </row>
        <row r="7607">
          <cell r="C7607" t="str">
            <v>город Пермь</v>
          </cell>
          <cell r="D7607" t="str">
            <v>г. Пермь, ул. Свободы, д. 15</v>
          </cell>
          <cell r="E7607" t="b">
            <v>1</v>
          </cell>
          <cell r="F7607">
            <v>1988</v>
          </cell>
          <cell r="H7607" t="str">
            <v>Панели</v>
          </cell>
          <cell r="L7607">
            <v>10</v>
          </cell>
          <cell r="M7607">
            <v>8</v>
          </cell>
          <cell r="N7607">
            <v>8</v>
          </cell>
          <cell r="O7607">
            <v>8</v>
          </cell>
          <cell r="Q7607">
            <v>18059.32</v>
          </cell>
          <cell r="R7607">
            <v>14335.32</v>
          </cell>
          <cell r="S7607">
            <v>14301.42</v>
          </cell>
          <cell r="T7607">
            <v>878</v>
          </cell>
        </row>
        <row r="7608">
          <cell r="C7608" t="str">
            <v>город Пермь</v>
          </cell>
          <cell r="D7608" t="str">
            <v>г. Пермь, ул. Свободы, д. 21</v>
          </cell>
          <cell r="E7608" t="b">
            <v>1</v>
          </cell>
          <cell r="F7608">
            <v>1999</v>
          </cell>
          <cell r="I7608" t="str">
            <v>плоская</v>
          </cell>
          <cell r="J7608" t="str">
            <v>ГАЗ</v>
          </cell>
          <cell r="K7608" t="str">
            <v>имеется</v>
          </cell>
          <cell r="L7608">
            <v>10</v>
          </cell>
          <cell r="M7608">
            <v>4</v>
          </cell>
          <cell r="N7608">
            <v>4</v>
          </cell>
          <cell r="O7608">
            <v>4</v>
          </cell>
          <cell r="Q7608">
            <v>9015.2999999999993</v>
          </cell>
          <cell r="R7608">
            <v>5626.2</v>
          </cell>
          <cell r="S7608">
            <v>5626.2</v>
          </cell>
          <cell r="T7608">
            <v>350</v>
          </cell>
        </row>
        <row r="7609">
          <cell r="C7609" t="str">
            <v>город Пермь</v>
          </cell>
          <cell r="D7609" t="str">
            <v>г. Пермь, ул. Свободы, д. 21А</v>
          </cell>
          <cell r="E7609" t="b">
            <v>1</v>
          </cell>
          <cell r="F7609">
            <v>1999</v>
          </cell>
          <cell r="H7609" t="str">
            <v>панель</v>
          </cell>
          <cell r="I7609" t="str">
            <v>плоская</v>
          </cell>
          <cell r="L7609">
            <v>10</v>
          </cell>
          <cell r="M7609">
            <v>3</v>
          </cell>
          <cell r="N7609">
            <v>3</v>
          </cell>
          <cell r="O7609">
            <v>3</v>
          </cell>
          <cell r="Q7609">
            <v>8388</v>
          </cell>
          <cell r="R7609">
            <v>8388</v>
          </cell>
          <cell r="S7609">
            <v>5626.2</v>
          </cell>
        </row>
        <row r="7610">
          <cell r="C7610" t="str">
            <v>город Пермь</v>
          </cell>
          <cell r="D7610" t="str">
            <v>г. Пермь, ул. Связистов, д. 4</v>
          </cell>
          <cell r="E7610" t="b">
            <v>1</v>
          </cell>
          <cell r="F7610">
            <v>1973</v>
          </cell>
          <cell r="H7610" t="str">
            <v>Панель</v>
          </cell>
          <cell r="L7610">
            <v>9</v>
          </cell>
          <cell r="M7610">
            <v>4</v>
          </cell>
          <cell r="N7610">
            <v>4</v>
          </cell>
          <cell r="O7610">
            <v>4</v>
          </cell>
          <cell r="Q7610">
            <v>5235.2</v>
          </cell>
          <cell r="R7610">
            <v>5182.7</v>
          </cell>
          <cell r="S7610">
            <v>5182.7</v>
          </cell>
          <cell r="T7610">
            <v>359</v>
          </cell>
        </row>
        <row r="7611">
          <cell r="C7611" t="str">
            <v>город Пермь</v>
          </cell>
          <cell r="D7611" t="str">
            <v>г. Пермь, ул. Связистов, д. 5</v>
          </cell>
          <cell r="E7611" t="b">
            <v>1</v>
          </cell>
          <cell r="F7611">
            <v>2006</v>
          </cell>
          <cell r="I7611" t="str">
            <v>плоская</v>
          </cell>
          <cell r="K7611" t="str">
            <v>имеется</v>
          </cell>
          <cell r="L7611">
            <v>8</v>
          </cell>
          <cell r="M7611">
            <v>4</v>
          </cell>
          <cell r="N7611">
            <v>4</v>
          </cell>
          <cell r="P7611">
            <v>4</v>
          </cell>
          <cell r="Q7611">
            <v>10203.4</v>
          </cell>
          <cell r="R7611">
            <v>9341.9</v>
          </cell>
          <cell r="S7611">
            <v>7674.5</v>
          </cell>
          <cell r="T7611">
            <v>187</v>
          </cell>
        </row>
        <row r="7612">
          <cell r="C7612" t="str">
            <v>город Пермь</v>
          </cell>
          <cell r="D7612" t="str">
            <v>г. Пермь, ул. Связистов, д. 11</v>
          </cell>
          <cell r="E7612" t="b">
            <v>1</v>
          </cell>
          <cell r="F7612">
            <v>1984</v>
          </cell>
          <cell r="H7612" t="str">
            <v>Панели</v>
          </cell>
          <cell r="L7612">
            <v>9</v>
          </cell>
          <cell r="M7612">
            <v>1</v>
          </cell>
          <cell r="N7612">
            <v>1</v>
          </cell>
          <cell r="O7612">
            <v>1</v>
          </cell>
          <cell r="Q7612">
            <v>9010.9</v>
          </cell>
          <cell r="R7612">
            <v>7583</v>
          </cell>
          <cell r="S7612">
            <v>7583</v>
          </cell>
          <cell r="T7612">
            <v>320</v>
          </cell>
        </row>
        <row r="7613">
          <cell r="C7613" t="str">
            <v>город Пермь</v>
          </cell>
          <cell r="D7613" t="str">
            <v>г. Пермь, ул. Связистов, д. 18</v>
          </cell>
          <cell r="E7613" t="b">
            <v>1</v>
          </cell>
          <cell r="F7613">
            <v>1964</v>
          </cell>
          <cell r="H7613" t="str">
            <v>Кирпич</v>
          </cell>
          <cell r="L7613">
            <v>4</v>
          </cell>
          <cell r="M7613">
            <v>4</v>
          </cell>
          <cell r="Q7613">
            <v>1966.6</v>
          </cell>
          <cell r="R7613">
            <v>1350.8999999999999</v>
          </cell>
          <cell r="S7613">
            <v>1350.9</v>
          </cell>
          <cell r="T7613">
            <v>101</v>
          </cell>
        </row>
        <row r="7614">
          <cell r="C7614" t="str">
            <v>город Пермь</v>
          </cell>
          <cell r="D7614" t="str">
            <v>г. Пермь, ул. Связистов, д. 20</v>
          </cell>
          <cell r="E7614" t="b">
            <v>1</v>
          </cell>
          <cell r="F7614">
            <v>1960</v>
          </cell>
          <cell r="H7614" t="str">
            <v>Кирпич</v>
          </cell>
          <cell r="L7614">
            <v>5</v>
          </cell>
          <cell r="M7614">
            <v>4</v>
          </cell>
          <cell r="Q7614">
            <v>3354.6</v>
          </cell>
          <cell r="R7614">
            <v>2409.6999999999998</v>
          </cell>
          <cell r="S7614">
            <v>2409.6999999999998</v>
          </cell>
          <cell r="T7614">
            <v>129</v>
          </cell>
        </row>
        <row r="7615">
          <cell r="C7615" t="str">
            <v>город Пермь</v>
          </cell>
          <cell r="D7615" t="str">
            <v>г. Пермь, ул. Связистов, д. 26</v>
          </cell>
          <cell r="E7615" t="b">
            <v>1</v>
          </cell>
          <cell r="F7615">
            <v>1963</v>
          </cell>
          <cell r="H7615" t="str">
            <v>Кирпич</v>
          </cell>
          <cell r="L7615">
            <v>5</v>
          </cell>
          <cell r="M7615">
            <v>4</v>
          </cell>
          <cell r="Q7615">
            <v>2786</v>
          </cell>
          <cell r="R7615">
            <v>2053.8000000000002</v>
          </cell>
          <cell r="S7615">
            <v>2053.8000000000002</v>
          </cell>
          <cell r="T7615">
            <v>145</v>
          </cell>
        </row>
        <row r="7616">
          <cell r="C7616" t="str">
            <v>город Пермь</v>
          </cell>
          <cell r="D7616" t="str">
            <v>г. Пермь, ул. Седова, д. 6</v>
          </cell>
          <cell r="E7616" t="b">
            <v>1</v>
          </cell>
          <cell r="F7616">
            <v>1962</v>
          </cell>
          <cell r="H7616" t="str">
            <v>Кирпич</v>
          </cell>
          <cell r="L7616">
            <v>3</v>
          </cell>
          <cell r="M7616">
            <v>2</v>
          </cell>
          <cell r="Q7616">
            <v>1052.0999999999999</v>
          </cell>
          <cell r="R7616">
            <v>948.5</v>
          </cell>
          <cell r="S7616">
            <v>875.6</v>
          </cell>
          <cell r="T7616">
            <v>26</v>
          </cell>
        </row>
        <row r="7617">
          <cell r="C7617" t="str">
            <v>город Пермь</v>
          </cell>
          <cell r="D7617" t="str">
            <v>г. Пермь, ул. Седова, д. 8</v>
          </cell>
          <cell r="E7617" t="b">
            <v>1</v>
          </cell>
          <cell r="F7617">
            <v>1940</v>
          </cell>
          <cell r="H7617" t="str">
            <v>Кирпич</v>
          </cell>
          <cell r="L7617">
            <v>2</v>
          </cell>
          <cell r="M7617">
            <v>2</v>
          </cell>
          <cell r="Q7617">
            <v>1073.2</v>
          </cell>
          <cell r="R7617">
            <v>653.70000000000005</v>
          </cell>
          <cell r="S7617">
            <v>653.70000000000005</v>
          </cell>
          <cell r="T7617">
            <v>25</v>
          </cell>
        </row>
        <row r="7618">
          <cell r="C7618" t="str">
            <v>город Пермь</v>
          </cell>
          <cell r="D7618" t="str">
            <v>г. Пермь, ул. Седова, д. 9</v>
          </cell>
          <cell r="E7618" t="b">
            <v>1</v>
          </cell>
          <cell r="F7618">
            <v>1939</v>
          </cell>
          <cell r="H7618" t="str">
            <v>Кирпич</v>
          </cell>
          <cell r="I7618" t="str">
            <v>скатная</v>
          </cell>
          <cell r="K7618" t="str">
            <v>есть</v>
          </cell>
          <cell r="L7618">
            <v>2</v>
          </cell>
          <cell r="M7618">
            <v>2</v>
          </cell>
          <cell r="Q7618">
            <v>700.5</v>
          </cell>
          <cell r="R7618">
            <v>700.5</v>
          </cell>
          <cell r="S7618">
            <v>451.6</v>
          </cell>
        </row>
        <row r="7619">
          <cell r="C7619" t="str">
            <v>город Пермь</v>
          </cell>
          <cell r="D7619" t="str">
            <v>г. Пермь, ул. Седова, д. 12</v>
          </cell>
          <cell r="E7619" t="b">
            <v>1</v>
          </cell>
          <cell r="F7619">
            <v>1983</v>
          </cell>
          <cell r="H7619" t="str">
            <v>Панели</v>
          </cell>
          <cell r="L7619">
            <v>9</v>
          </cell>
          <cell r="M7619">
            <v>2</v>
          </cell>
          <cell r="N7619">
            <v>2</v>
          </cell>
          <cell r="O7619">
            <v>2</v>
          </cell>
          <cell r="Q7619">
            <v>3892.9</v>
          </cell>
          <cell r="R7619">
            <v>3892.9</v>
          </cell>
          <cell r="S7619">
            <v>3892.9</v>
          </cell>
          <cell r="T7619">
            <v>196</v>
          </cell>
        </row>
        <row r="7620">
          <cell r="C7620" t="str">
            <v>город Пермь</v>
          </cell>
          <cell r="D7620" t="str">
            <v>г. Пермь, ул. Семченко, д. 6</v>
          </cell>
          <cell r="E7620" t="b">
            <v>1</v>
          </cell>
          <cell r="F7620">
            <v>2003</v>
          </cell>
          <cell r="L7620">
            <v>14</v>
          </cell>
          <cell r="M7620">
            <v>8</v>
          </cell>
          <cell r="N7620">
            <v>16</v>
          </cell>
          <cell r="O7620">
            <v>8</v>
          </cell>
          <cell r="P7620">
            <v>8</v>
          </cell>
          <cell r="Q7620">
            <v>21704.7</v>
          </cell>
          <cell r="R7620">
            <v>18510.5</v>
          </cell>
          <cell r="S7620">
            <v>17672.5</v>
          </cell>
          <cell r="T7620">
            <v>765</v>
          </cell>
        </row>
        <row r="7621">
          <cell r="C7621" t="str">
            <v>город Пермь</v>
          </cell>
          <cell r="D7621" t="str">
            <v>г. Пермь, ул. Семченко, д. 7</v>
          </cell>
          <cell r="E7621" t="b">
            <v>1</v>
          </cell>
          <cell r="F7621">
            <v>1959</v>
          </cell>
          <cell r="H7621" t="str">
            <v>Кирпич</v>
          </cell>
          <cell r="L7621">
            <v>3</v>
          </cell>
          <cell r="M7621">
            <v>3</v>
          </cell>
          <cell r="Q7621">
            <v>1590.8</v>
          </cell>
          <cell r="R7621">
            <v>1525.5</v>
          </cell>
          <cell r="S7621">
            <v>1493.31</v>
          </cell>
          <cell r="T7621">
            <v>80</v>
          </cell>
        </row>
        <row r="7622">
          <cell r="C7622" t="str">
            <v>город Пермь</v>
          </cell>
          <cell r="D7622" t="str">
            <v>г. Пермь, ул. Семченко, д. 9</v>
          </cell>
          <cell r="E7622" t="b">
            <v>1</v>
          </cell>
          <cell r="F7622">
            <v>1963</v>
          </cell>
          <cell r="H7622" t="str">
            <v>Кирпич</v>
          </cell>
          <cell r="L7622">
            <v>4</v>
          </cell>
          <cell r="M7622">
            <v>3</v>
          </cell>
          <cell r="Q7622">
            <v>2825.1</v>
          </cell>
          <cell r="R7622">
            <v>2426</v>
          </cell>
          <cell r="S7622">
            <v>2426</v>
          </cell>
          <cell r="T7622">
            <v>92</v>
          </cell>
        </row>
        <row r="7623">
          <cell r="C7623" t="str">
            <v>город Пермь</v>
          </cell>
          <cell r="D7623" t="str">
            <v>г. Пермь, ул. Семченко, д. 11</v>
          </cell>
          <cell r="E7623" t="b">
            <v>1</v>
          </cell>
          <cell r="F7623">
            <v>1961</v>
          </cell>
          <cell r="H7623" t="str">
            <v>Кирпич</v>
          </cell>
          <cell r="L7623">
            <v>4</v>
          </cell>
          <cell r="M7623">
            <v>3</v>
          </cell>
          <cell r="Q7623">
            <v>2016.7</v>
          </cell>
          <cell r="R7623">
            <v>1320.8</v>
          </cell>
          <cell r="S7623">
            <v>1320.8</v>
          </cell>
          <cell r="T7623">
            <v>125</v>
          </cell>
        </row>
        <row r="7624">
          <cell r="C7624" t="str">
            <v>город Пермь</v>
          </cell>
          <cell r="D7624" t="str">
            <v>г. Пермь, ул. Семченко, д. 15</v>
          </cell>
          <cell r="E7624" t="b">
            <v>1</v>
          </cell>
          <cell r="F7624">
            <v>1963</v>
          </cell>
          <cell r="H7624" t="str">
            <v>кирпич</v>
          </cell>
          <cell r="L7624">
            <v>5</v>
          </cell>
          <cell r="M7624">
            <v>4</v>
          </cell>
          <cell r="Q7624">
            <v>3168.8</v>
          </cell>
          <cell r="R7624">
            <v>2988.55</v>
          </cell>
          <cell r="S7624">
            <v>2988.55</v>
          </cell>
          <cell r="T7624">
            <v>147</v>
          </cell>
        </row>
        <row r="7625">
          <cell r="C7625" t="str">
            <v>город Пермь</v>
          </cell>
          <cell r="D7625" t="str">
            <v>г. Пермь, ул. Семченко, д. 17</v>
          </cell>
          <cell r="E7625" t="b">
            <v>1</v>
          </cell>
          <cell r="F7625">
            <v>1962</v>
          </cell>
          <cell r="H7625" t="str">
            <v>Кирпич</v>
          </cell>
          <cell r="L7625">
            <v>4</v>
          </cell>
          <cell r="M7625">
            <v>2</v>
          </cell>
          <cell r="Q7625">
            <v>1477.3</v>
          </cell>
          <cell r="R7625">
            <v>1304.4000000000001</v>
          </cell>
          <cell r="S7625">
            <v>1304.4000000000001</v>
          </cell>
          <cell r="T7625">
            <v>63</v>
          </cell>
        </row>
        <row r="7626">
          <cell r="C7626" t="str">
            <v>город Пермь</v>
          </cell>
          <cell r="D7626" t="str">
            <v>г. Пермь, ул. Семченко, д. 21</v>
          </cell>
          <cell r="E7626" t="b">
            <v>1</v>
          </cell>
          <cell r="F7626">
            <v>1963</v>
          </cell>
          <cell r="H7626" t="str">
            <v>кирпич</v>
          </cell>
          <cell r="L7626">
            <v>4</v>
          </cell>
          <cell r="M7626">
            <v>2</v>
          </cell>
          <cell r="Q7626">
            <v>1295.9000000000001</v>
          </cell>
          <cell r="R7626">
            <v>1163.4000000000001</v>
          </cell>
          <cell r="S7626">
            <v>1163.4000000000001</v>
          </cell>
          <cell r="T7626">
            <v>76</v>
          </cell>
        </row>
        <row r="7627">
          <cell r="C7627" t="str">
            <v>город Пермь</v>
          </cell>
          <cell r="D7627" t="str">
            <v>г. Пермь, ул. Семченко, д. 23</v>
          </cell>
          <cell r="E7627" t="b">
            <v>1</v>
          </cell>
          <cell r="F7627">
            <v>1962</v>
          </cell>
          <cell r="H7627" t="str">
            <v>кирпич</v>
          </cell>
          <cell r="L7627">
            <v>4</v>
          </cell>
          <cell r="M7627">
            <v>4</v>
          </cell>
          <cell r="Q7627">
            <v>3578.5</v>
          </cell>
          <cell r="R7627">
            <v>3243.8</v>
          </cell>
          <cell r="S7627">
            <v>3171.4</v>
          </cell>
          <cell r="T7627">
            <v>168</v>
          </cell>
        </row>
        <row r="7628">
          <cell r="C7628" t="str">
            <v>город Пермь</v>
          </cell>
          <cell r="D7628" t="str">
            <v>г. Пермь, ул. Серафимовича, д. 12</v>
          </cell>
          <cell r="E7628" t="b">
            <v>1</v>
          </cell>
          <cell r="F7628">
            <v>1962</v>
          </cell>
          <cell r="H7628" t="str">
            <v>Кирпич</v>
          </cell>
          <cell r="L7628">
            <v>5</v>
          </cell>
          <cell r="M7628">
            <v>3</v>
          </cell>
          <cell r="Q7628">
            <v>2722.7</v>
          </cell>
          <cell r="R7628">
            <v>2505.3000000000002</v>
          </cell>
          <cell r="S7628">
            <v>2505.3000000000002</v>
          </cell>
          <cell r="T7628">
            <v>144</v>
          </cell>
        </row>
        <row r="7629">
          <cell r="C7629" t="str">
            <v>город Пермь</v>
          </cell>
          <cell r="D7629" t="str">
            <v>г. Пермь, ул. Серафимовича, д. 14</v>
          </cell>
          <cell r="E7629" t="b">
            <v>1</v>
          </cell>
          <cell r="F7629">
            <v>1963</v>
          </cell>
          <cell r="H7629" t="str">
            <v>Кирпич</v>
          </cell>
          <cell r="L7629">
            <v>5</v>
          </cell>
          <cell r="M7629">
            <v>2</v>
          </cell>
          <cell r="Q7629">
            <v>1720</v>
          </cell>
          <cell r="R7629">
            <v>1590.4</v>
          </cell>
          <cell r="S7629">
            <v>1590.4</v>
          </cell>
          <cell r="T7629">
            <v>91</v>
          </cell>
        </row>
        <row r="7630">
          <cell r="C7630" t="str">
            <v>город Пермь</v>
          </cell>
          <cell r="D7630" t="str">
            <v>г. Пермь, ул. Сергея Есенина, д. 7</v>
          </cell>
          <cell r="E7630" t="b">
            <v>1</v>
          </cell>
          <cell r="F7630">
            <v>1987</v>
          </cell>
          <cell r="H7630" t="str">
            <v>Кирпич</v>
          </cell>
          <cell r="L7630">
            <v>5</v>
          </cell>
          <cell r="M7630">
            <v>6</v>
          </cell>
          <cell r="Q7630">
            <v>5949</v>
          </cell>
          <cell r="R7630">
            <v>4326</v>
          </cell>
          <cell r="S7630">
            <v>4326</v>
          </cell>
          <cell r="T7630">
            <v>243</v>
          </cell>
        </row>
        <row r="7631">
          <cell r="C7631" t="str">
            <v>город Пермь</v>
          </cell>
          <cell r="D7631" t="str">
            <v>г. Пермь, ул. Сергея Есенина, д. 9</v>
          </cell>
          <cell r="E7631" t="b">
            <v>1</v>
          </cell>
          <cell r="F7631">
            <v>1979</v>
          </cell>
          <cell r="H7631" t="str">
            <v>Кирпич</v>
          </cell>
          <cell r="L7631">
            <v>3</v>
          </cell>
          <cell r="M7631">
            <v>3</v>
          </cell>
          <cell r="Q7631">
            <v>2437</v>
          </cell>
          <cell r="R7631">
            <v>1866</v>
          </cell>
          <cell r="S7631">
            <v>1866</v>
          </cell>
          <cell r="T7631">
            <v>91</v>
          </cell>
        </row>
        <row r="7632">
          <cell r="C7632" t="str">
            <v>город Пермь</v>
          </cell>
          <cell r="D7632" t="str">
            <v>г. Пермь, ул. Сергея Есенина, д. 11</v>
          </cell>
          <cell r="E7632" t="b">
            <v>1</v>
          </cell>
          <cell r="F7632">
            <v>1978</v>
          </cell>
          <cell r="H7632" t="str">
            <v>Кирпич</v>
          </cell>
          <cell r="L7632">
            <v>3</v>
          </cell>
          <cell r="M7632">
            <v>3</v>
          </cell>
          <cell r="Q7632">
            <v>2896</v>
          </cell>
          <cell r="R7632">
            <v>1857.7</v>
          </cell>
          <cell r="S7632">
            <v>1881</v>
          </cell>
          <cell r="T7632">
            <v>83</v>
          </cell>
        </row>
        <row r="7633">
          <cell r="C7633" t="str">
            <v>город Пермь</v>
          </cell>
          <cell r="D7633" t="str">
            <v>г. Пермь, ул. Сергея Есенина, д. 13</v>
          </cell>
          <cell r="E7633" t="b">
            <v>1</v>
          </cell>
          <cell r="F7633">
            <v>1977</v>
          </cell>
          <cell r="H7633" t="str">
            <v>Кирпич</v>
          </cell>
          <cell r="L7633">
            <v>3</v>
          </cell>
          <cell r="M7633">
            <v>3</v>
          </cell>
          <cell r="Q7633">
            <v>2874</v>
          </cell>
          <cell r="R7633">
            <v>1859</v>
          </cell>
          <cell r="S7633">
            <v>1859</v>
          </cell>
          <cell r="T7633">
            <v>102</v>
          </cell>
        </row>
        <row r="7634">
          <cell r="C7634" t="str">
            <v>город Пермь</v>
          </cell>
          <cell r="D7634" t="str">
            <v>г. Пермь, ул. Сергея Есенина, д. 3/4</v>
          </cell>
          <cell r="E7634" t="b">
            <v>1</v>
          </cell>
          <cell r="F7634">
            <v>1993</v>
          </cell>
          <cell r="H7634" t="str">
            <v>Кирпич</v>
          </cell>
          <cell r="L7634">
            <v>5</v>
          </cell>
          <cell r="M7634">
            <v>2</v>
          </cell>
          <cell r="Q7634">
            <v>1535.1</v>
          </cell>
          <cell r="R7634">
            <v>830</v>
          </cell>
          <cell r="S7634">
            <v>830</v>
          </cell>
          <cell r="T7634">
            <v>68</v>
          </cell>
        </row>
        <row r="7635">
          <cell r="C7635" t="str">
            <v>город Пермь</v>
          </cell>
          <cell r="D7635" t="str">
            <v>г. Пермь, ул. Сергея Есенина, д. 5/2</v>
          </cell>
          <cell r="E7635" t="b">
            <v>1</v>
          </cell>
          <cell r="F7635">
            <v>1993</v>
          </cell>
          <cell r="H7635" t="str">
            <v>Панель</v>
          </cell>
          <cell r="L7635">
            <v>10</v>
          </cell>
          <cell r="M7635">
            <v>4</v>
          </cell>
          <cell r="N7635">
            <v>4</v>
          </cell>
          <cell r="O7635">
            <v>4</v>
          </cell>
          <cell r="Q7635">
            <v>11491</v>
          </cell>
          <cell r="R7635">
            <v>8986.1</v>
          </cell>
          <cell r="S7635">
            <v>8986.1</v>
          </cell>
          <cell r="T7635">
            <v>430</v>
          </cell>
        </row>
        <row r="7636">
          <cell r="C7636" t="str">
            <v>город Пермь</v>
          </cell>
          <cell r="D7636" t="str">
            <v>г. Пермь, ул. Сергинская, д. 7</v>
          </cell>
          <cell r="E7636" t="b">
            <v>1</v>
          </cell>
          <cell r="F7636" t="str">
            <v>1970-1971</v>
          </cell>
          <cell r="H7636" t="str">
            <v>Кирпич</v>
          </cell>
          <cell r="L7636">
            <v>5</v>
          </cell>
          <cell r="M7636">
            <v>1</v>
          </cell>
          <cell r="Q7636">
            <v>7487.1</v>
          </cell>
          <cell r="R7636">
            <v>4721.2</v>
          </cell>
          <cell r="S7636">
            <v>4591.8</v>
          </cell>
          <cell r="T7636">
            <v>462</v>
          </cell>
        </row>
        <row r="7637">
          <cell r="C7637" t="str">
            <v>город Пермь</v>
          </cell>
          <cell r="D7637" t="str">
            <v>г. Пермь, ул. Сергинская, д. 20</v>
          </cell>
          <cell r="E7637" t="b">
            <v>1</v>
          </cell>
          <cell r="F7637">
            <v>1960</v>
          </cell>
          <cell r="H7637" t="str">
            <v>Кирпич</v>
          </cell>
          <cell r="L7637">
            <v>2</v>
          </cell>
          <cell r="M7637">
            <v>10</v>
          </cell>
          <cell r="Q7637">
            <v>644</v>
          </cell>
          <cell r="R7637">
            <v>360.3</v>
          </cell>
          <cell r="S7637">
            <v>360.3</v>
          </cell>
          <cell r="T7637">
            <v>29</v>
          </cell>
        </row>
        <row r="7638">
          <cell r="C7638" t="str">
            <v>город Пермь</v>
          </cell>
          <cell r="D7638" t="str">
            <v>г. Пермь, ул. Сергинская, д. 26</v>
          </cell>
          <cell r="E7638" t="b">
            <v>1</v>
          </cell>
          <cell r="F7638">
            <v>1957</v>
          </cell>
          <cell r="H7638" t="str">
            <v>Шлакоблок</v>
          </cell>
          <cell r="L7638">
            <v>2</v>
          </cell>
          <cell r="M7638">
            <v>8</v>
          </cell>
          <cell r="Q7638">
            <v>682.3</v>
          </cell>
          <cell r="R7638">
            <v>604.29999999999995</v>
          </cell>
          <cell r="S7638">
            <v>604.29999999999995</v>
          </cell>
          <cell r="T7638">
            <v>24</v>
          </cell>
        </row>
        <row r="7639">
          <cell r="C7639" t="str">
            <v>город Пермь</v>
          </cell>
          <cell r="D7639" t="str">
            <v>г. Пермь, ул. Сергинская, д. 27</v>
          </cell>
          <cell r="E7639" t="b">
            <v>1</v>
          </cell>
          <cell r="F7639">
            <v>1959</v>
          </cell>
          <cell r="H7639" t="str">
            <v>Кирпич</v>
          </cell>
          <cell r="L7639">
            <v>2</v>
          </cell>
          <cell r="M7639">
            <v>5</v>
          </cell>
          <cell r="Q7639">
            <v>655</v>
          </cell>
          <cell r="R7639">
            <v>373</v>
          </cell>
          <cell r="S7639">
            <v>373</v>
          </cell>
          <cell r="T7639">
            <v>32</v>
          </cell>
        </row>
        <row r="7640">
          <cell r="C7640" t="str">
            <v>город Пермь</v>
          </cell>
          <cell r="D7640" t="str">
            <v>г. Пермь, ул. Сергинская, д. 28</v>
          </cell>
          <cell r="E7640" t="b">
            <v>1</v>
          </cell>
          <cell r="F7640">
            <v>1958</v>
          </cell>
          <cell r="H7640" t="str">
            <v>Шлакоблок</v>
          </cell>
          <cell r="L7640">
            <v>2</v>
          </cell>
          <cell r="M7640">
            <v>8</v>
          </cell>
          <cell r="Q7640">
            <v>667.8</v>
          </cell>
          <cell r="R7640">
            <v>596.5</v>
          </cell>
          <cell r="S7640">
            <v>552.36</v>
          </cell>
          <cell r="T7640">
            <v>35</v>
          </cell>
        </row>
        <row r="7641">
          <cell r="C7641" t="str">
            <v>город Пермь</v>
          </cell>
          <cell r="D7641" t="str">
            <v>г. Пермь, ул. Сергинская, д. 29</v>
          </cell>
          <cell r="E7641" t="b">
            <v>1</v>
          </cell>
          <cell r="F7641">
            <v>1959</v>
          </cell>
          <cell r="H7641" t="str">
            <v>Кирпич</v>
          </cell>
          <cell r="L7641">
            <v>2</v>
          </cell>
          <cell r="M7641">
            <v>5</v>
          </cell>
          <cell r="Q7641">
            <v>656.5</v>
          </cell>
          <cell r="R7641">
            <v>371.6</v>
          </cell>
          <cell r="S7641">
            <v>371.6</v>
          </cell>
          <cell r="T7641">
            <v>30</v>
          </cell>
        </row>
        <row r="7642">
          <cell r="C7642" t="str">
            <v>город Пермь</v>
          </cell>
          <cell r="D7642" t="str">
            <v>г. Пермь, ул. Сергинская, д. 30</v>
          </cell>
          <cell r="E7642" t="b">
            <v>1</v>
          </cell>
          <cell r="F7642">
            <v>1957</v>
          </cell>
          <cell r="H7642" t="str">
            <v>Панель</v>
          </cell>
          <cell r="L7642">
            <v>2</v>
          </cell>
          <cell r="M7642">
            <v>8</v>
          </cell>
          <cell r="Q7642">
            <v>608.9</v>
          </cell>
          <cell r="R7642">
            <v>385.3</v>
          </cell>
          <cell r="S7642">
            <v>385.3</v>
          </cell>
          <cell r="T7642">
            <v>43</v>
          </cell>
        </row>
        <row r="7643">
          <cell r="C7643" t="str">
            <v>город Пермь</v>
          </cell>
          <cell r="D7643" t="str">
            <v>г. Пермь, ул. Сергинская, д. 32</v>
          </cell>
          <cell r="E7643" t="b">
            <v>1</v>
          </cell>
          <cell r="F7643">
            <v>1957</v>
          </cell>
          <cell r="H7643" t="str">
            <v>Панель</v>
          </cell>
          <cell r="L7643">
            <v>2</v>
          </cell>
          <cell r="M7643">
            <v>8</v>
          </cell>
          <cell r="Q7643">
            <v>614.6</v>
          </cell>
          <cell r="R7643">
            <v>384.1</v>
          </cell>
          <cell r="S7643">
            <v>384.1</v>
          </cell>
          <cell r="T7643">
            <v>35</v>
          </cell>
        </row>
        <row r="7644">
          <cell r="C7644" t="str">
            <v>город Пермь</v>
          </cell>
          <cell r="D7644" t="str">
            <v>г. Пермь, ул. Сергинская, д. 33</v>
          </cell>
          <cell r="E7644" t="b">
            <v>1</v>
          </cell>
          <cell r="F7644">
            <v>1957</v>
          </cell>
          <cell r="H7644" t="str">
            <v>Кирпич</v>
          </cell>
          <cell r="L7644">
            <v>2</v>
          </cell>
          <cell r="M7644">
            <v>8</v>
          </cell>
          <cell r="Q7644">
            <v>677.7</v>
          </cell>
          <cell r="R7644">
            <v>606.79999999999995</v>
          </cell>
          <cell r="S7644">
            <v>606.79999999999995</v>
          </cell>
          <cell r="T7644">
            <v>36</v>
          </cell>
        </row>
        <row r="7645">
          <cell r="C7645" t="str">
            <v>город Пермь</v>
          </cell>
          <cell r="D7645" t="str">
            <v>г. Пермь, ул. Сергинская, д. 34</v>
          </cell>
          <cell r="E7645" t="b">
            <v>1</v>
          </cell>
          <cell r="F7645">
            <v>1957</v>
          </cell>
          <cell r="H7645" t="str">
            <v>Кирпич</v>
          </cell>
          <cell r="L7645">
            <v>2</v>
          </cell>
          <cell r="M7645">
            <v>8</v>
          </cell>
          <cell r="Q7645">
            <v>606.1</v>
          </cell>
          <cell r="R7645">
            <v>380.9</v>
          </cell>
          <cell r="S7645">
            <v>380.9</v>
          </cell>
          <cell r="T7645">
            <v>36</v>
          </cell>
        </row>
        <row r="7646">
          <cell r="C7646" t="str">
            <v>город Пермь</v>
          </cell>
          <cell r="D7646" t="str">
            <v>г. Пермь, ул. Сергинская, д. 35</v>
          </cell>
          <cell r="E7646" t="b">
            <v>1</v>
          </cell>
          <cell r="F7646">
            <v>1957</v>
          </cell>
          <cell r="H7646" t="str">
            <v>Кирпич</v>
          </cell>
          <cell r="L7646">
            <v>2</v>
          </cell>
          <cell r="M7646">
            <v>8</v>
          </cell>
          <cell r="Q7646">
            <v>599.20000000000005</v>
          </cell>
          <cell r="R7646">
            <v>380.5</v>
          </cell>
          <cell r="S7646">
            <v>380.5</v>
          </cell>
          <cell r="T7646">
            <v>42</v>
          </cell>
        </row>
        <row r="7647">
          <cell r="C7647" t="str">
            <v>город Пермь</v>
          </cell>
          <cell r="D7647" t="str">
            <v>г. Пермь, ул. Сергинская, д. 36</v>
          </cell>
          <cell r="E7647" t="b">
            <v>1</v>
          </cell>
          <cell r="F7647">
            <v>1958</v>
          </cell>
          <cell r="H7647" t="str">
            <v>Кирпич</v>
          </cell>
          <cell r="L7647">
            <v>2</v>
          </cell>
          <cell r="M7647">
            <v>8</v>
          </cell>
          <cell r="Q7647">
            <v>603.9</v>
          </cell>
          <cell r="R7647">
            <v>376.7</v>
          </cell>
          <cell r="S7647">
            <v>376.7</v>
          </cell>
          <cell r="T7647">
            <v>31</v>
          </cell>
        </row>
        <row r="7648">
          <cell r="C7648" t="str">
            <v>город Пермь</v>
          </cell>
          <cell r="D7648" t="str">
            <v>г. Пермь, ул. Сергинская, д. 37</v>
          </cell>
          <cell r="E7648" t="b">
            <v>1</v>
          </cell>
          <cell r="F7648">
            <v>1957</v>
          </cell>
          <cell r="H7648" t="str">
            <v>Кирпич</v>
          </cell>
          <cell r="L7648">
            <v>2</v>
          </cell>
          <cell r="M7648">
            <v>8</v>
          </cell>
          <cell r="Q7648">
            <v>599.9</v>
          </cell>
          <cell r="R7648">
            <v>370.4</v>
          </cell>
          <cell r="S7648">
            <v>370.4</v>
          </cell>
          <cell r="T7648">
            <v>47</v>
          </cell>
        </row>
        <row r="7649">
          <cell r="C7649" t="str">
            <v>город Пермь</v>
          </cell>
          <cell r="D7649" t="str">
            <v>г. Пермь, ул. Сергинская, д. 38</v>
          </cell>
          <cell r="E7649" t="b">
            <v>1</v>
          </cell>
          <cell r="F7649">
            <v>1984</v>
          </cell>
          <cell r="H7649" t="str">
            <v>кирпич</v>
          </cell>
          <cell r="I7649" t="str">
            <v>Плоская</v>
          </cell>
          <cell r="K7649" t="str">
            <v>не имеется</v>
          </cell>
          <cell r="L7649">
            <v>5</v>
          </cell>
          <cell r="M7649">
            <v>1</v>
          </cell>
          <cell r="Q7649">
            <v>2486.1</v>
          </cell>
          <cell r="R7649">
            <v>1364.5</v>
          </cell>
          <cell r="S7649">
            <v>1121.5999999999999</v>
          </cell>
          <cell r="T7649">
            <v>154</v>
          </cell>
        </row>
        <row r="7650">
          <cell r="C7650" t="str">
            <v>город Пермь</v>
          </cell>
          <cell r="D7650" t="str">
            <v>г. Пермь, ул. Сергинская, д. 39</v>
          </cell>
          <cell r="E7650" t="b">
            <v>1</v>
          </cell>
          <cell r="F7650">
            <v>1957</v>
          </cell>
          <cell r="H7650" t="str">
            <v>Кирпич</v>
          </cell>
          <cell r="L7650">
            <v>2</v>
          </cell>
          <cell r="M7650">
            <v>8</v>
          </cell>
          <cell r="Q7650">
            <v>593.20000000000005</v>
          </cell>
          <cell r="R7650">
            <v>373</v>
          </cell>
          <cell r="S7650">
            <v>373</v>
          </cell>
          <cell r="T7650">
            <v>34</v>
          </cell>
        </row>
        <row r="7651">
          <cell r="C7651" t="str">
            <v>город Пермь</v>
          </cell>
          <cell r="D7651" t="str">
            <v>г. Пермь, ул. Сергинская, д. 41</v>
          </cell>
          <cell r="E7651" t="b">
            <v>1</v>
          </cell>
          <cell r="F7651">
            <v>1959</v>
          </cell>
          <cell r="H7651" t="str">
            <v>Дерево</v>
          </cell>
          <cell r="L7651">
            <v>2</v>
          </cell>
          <cell r="M7651">
            <v>8</v>
          </cell>
          <cell r="Q7651">
            <v>606.5</v>
          </cell>
          <cell r="R7651">
            <v>377.4</v>
          </cell>
          <cell r="S7651">
            <v>377.4</v>
          </cell>
          <cell r="T7651">
            <v>35</v>
          </cell>
        </row>
        <row r="7652">
          <cell r="C7652" t="str">
            <v>город Пермь</v>
          </cell>
          <cell r="D7652" t="str">
            <v>г. Пермь, ул. Сергинская, д. 43</v>
          </cell>
          <cell r="E7652" t="b">
            <v>1</v>
          </cell>
          <cell r="F7652">
            <v>1958</v>
          </cell>
          <cell r="H7652" t="str">
            <v>Панель</v>
          </cell>
          <cell r="L7652">
            <v>2</v>
          </cell>
          <cell r="M7652">
            <v>8</v>
          </cell>
          <cell r="Q7652">
            <v>580.9</v>
          </cell>
          <cell r="R7652">
            <v>377.3</v>
          </cell>
          <cell r="S7652">
            <v>377.3</v>
          </cell>
          <cell r="T7652">
            <v>41</v>
          </cell>
        </row>
        <row r="7653">
          <cell r="C7653" t="str">
            <v>город Пермь</v>
          </cell>
          <cell r="D7653" t="str">
            <v>г. Пермь, ул. Сергинская, д. 45</v>
          </cell>
          <cell r="E7653" t="b">
            <v>1</v>
          </cell>
          <cell r="F7653">
            <v>1958</v>
          </cell>
          <cell r="H7653" t="str">
            <v>Кирпич</v>
          </cell>
          <cell r="L7653">
            <v>2</v>
          </cell>
          <cell r="M7653">
            <v>8</v>
          </cell>
          <cell r="Q7653">
            <v>608.1</v>
          </cell>
          <cell r="R7653">
            <v>384</v>
          </cell>
          <cell r="S7653">
            <v>384</v>
          </cell>
          <cell r="T7653">
            <v>29</v>
          </cell>
        </row>
        <row r="7654">
          <cell r="C7654" t="str">
            <v>город Пермь</v>
          </cell>
          <cell r="D7654" t="str">
            <v>г. Пермь, ул. Сергинская, д. 37А</v>
          </cell>
          <cell r="E7654" t="b">
            <v>1</v>
          </cell>
          <cell r="F7654">
            <v>1958</v>
          </cell>
          <cell r="H7654" t="str">
            <v>Кирпич</v>
          </cell>
          <cell r="L7654">
            <v>2</v>
          </cell>
          <cell r="M7654">
            <v>4</v>
          </cell>
          <cell r="Q7654">
            <v>603.29999999999995</v>
          </cell>
          <cell r="R7654">
            <v>369.8</v>
          </cell>
          <cell r="S7654">
            <v>369.8</v>
          </cell>
          <cell r="T7654">
            <v>28</v>
          </cell>
        </row>
        <row r="7655">
          <cell r="C7655" t="str">
            <v>город Пермь</v>
          </cell>
          <cell r="D7655" t="str">
            <v>г. Пермь, ул. Сергинская, д. 38А</v>
          </cell>
          <cell r="E7655" t="b">
            <v>1</v>
          </cell>
          <cell r="F7655">
            <v>1988</v>
          </cell>
          <cell r="H7655" t="str">
            <v>Кирпич</v>
          </cell>
          <cell r="L7655">
            <v>9</v>
          </cell>
          <cell r="M7655">
            <v>1</v>
          </cell>
          <cell r="N7655">
            <v>1</v>
          </cell>
          <cell r="O7655">
            <v>1</v>
          </cell>
          <cell r="Q7655">
            <v>5030.7</v>
          </cell>
          <cell r="R7655">
            <v>2479.4</v>
          </cell>
          <cell r="S7655">
            <v>2443.5</v>
          </cell>
          <cell r="T7655">
            <v>305</v>
          </cell>
        </row>
        <row r="7656">
          <cell r="C7656" t="str">
            <v>город Пермь</v>
          </cell>
          <cell r="D7656" t="str">
            <v>г. Пермь, ул. Серединная, д. 2</v>
          </cell>
          <cell r="E7656" t="b">
            <v>1</v>
          </cell>
          <cell r="F7656">
            <v>1983</v>
          </cell>
          <cell r="H7656" t="str">
            <v>Кирпич</v>
          </cell>
          <cell r="L7656">
            <v>9</v>
          </cell>
          <cell r="M7656">
            <v>1</v>
          </cell>
          <cell r="N7656">
            <v>1</v>
          </cell>
          <cell r="O7656">
            <v>1</v>
          </cell>
          <cell r="Q7656">
            <v>4935.1000000000004</v>
          </cell>
          <cell r="R7656">
            <v>4935.1000000000004</v>
          </cell>
          <cell r="S7656">
            <v>4935.1000000000004</v>
          </cell>
          <cell r="T7656">
            <v>209</v>
          </cell>
        </row>
        <row r="7657">
          <cell r="C7657" t="str">
            <v>город Пермь</v>
          </cell>
          <cell r="D7657" t="str">
            <v>г. Пермь, ул. Серединная, д. 3</v>
          </cell>
          <cell r="E7657" t="b">
            <v>1</v>
          </cell>
          <cell r="F7657">
            <v>1975</v>
          </cell>
          <cell r="H7657" t="str">
            <v>Кирпич</v>
          </cell>
          <cell r="L7657">
            <v>5</v>
          </cell>
          <cell r="M7657">
            <v>2</v>
          </cell>
          <cell r="Q7657">
            <v>4372.2</v>
          </cell>
          <cell r="R7657">
            <v>4094.1000000000004</v>
          </cell>
          <cell r="S7657">
            <v>2998.4</v>
          </cell>
          <cell r="T7657">
            <v>76</v>
          </cell>
        </row>
        <row r="7658">
          <cell r="C7658" t="str">
            <v>город Пермь</v>
          </cell>
          <cell r="D7658" t="str">
            <v>г. Пермь, ул. Серединная, д. 19А</v>
          </cell>
          <cell r="E7658" t="b">
            <v>1</v>
          </cell>
          <cell r="F7658">
            <v>1956</v>
          </cell>
          <cell r="H7658" t="str">
            <v>Кирпич</v>
          </cell>
          <cell r="L7658">
            <v>2</v>
          </cell>
          <cell r="M7658">
            <v>2</v>
          </cell>
          <cell r="Q7658">
            <v>624.67999999999995</v>
          </cell>
          <cell r="R7658">
            <v>586.4</v>
          </cell>
          <cell r="S7658">
            <v>392.89</v>
          </cell>
          <cell r="T7658">
            <v>42</v>
          </cell>
        </row>
        <row r="7659">
          <cell r="C7659" t="str">
            <v>город Пермь</v>
          </cell>
          <cell r="D7659" t="str">
            <v>г. Пермь, ул. Серпуховская, д. 5</v>
          </cell>
          <cell r="E7659" t="b">
            <v>1</v>
          </cell>
          <cell r="F7659">
            <v>1964</v>
          </cell>
          <cell r="H7659" t="str">
            <v>Кирпич</v>
          </cell>
          <cell r="L7659">
            <v>5</v>
          </cell>
          <cell r="M7659">
            <v>3</v>
          </cell>
          <cell r="Q7659">
            <v>3003.6</v>
          </cell>
          <cell r="R7659">
            <v>2823.35</v>
          </cell>
          <cell r="S7659">
            <v>2823.35</v>
          </cell>
          <cell r="T7659">
            <v>216</v>
          </cell>
        </row>
        <row r="7660">
          <cell r="C7660" t="str">
            <v>город Пермь</v>
          </cell>
          <cell r="D7660" t="str">
            <v>г. Пермь, ул. Серпуховская, д. 7</v>
          </cell>
          <cell r="E7660" t="b">
            <v>1</v>
          </cell>
          <cell r="F7660">
            <v>1980</v>
          </cell>
          <cell r="H7660" t="str">
            <v>Кирпич</v>
          </cell>
          <cell r="L7660">
            <v>5</v>
          </cell>
          <cell r="M7660">
            <v>10</v>
          </cell>
          <cell r="Q7660">
            <v>7071.4</v>
          </cell>
          <cell r="R7660">
            <v>7071.4</v>
          </cell>
          <cell r="S7660">
            <v>4198.8999999999996</v>
          </cell>
          <cell r="T7660">
            <v>375</v>
          </cell>
        </row>
        <row r="7661">
          <cell r="C7661" t="str">
            <v>город Пермь</v>
          </cell>
          <cell r="D7661" t="str">
            <v>г. Пермь, ул. Серпуховская, д. 8</v>
          </cell>
          <cell r="E7661" t="b">
            <v>1</v>
          </cell>
          <cell r="F7661">
            <v>1968</v>
          </cell>
          <cell r="H7661" t="str">
            <v>Кирпич</v>
          </cell>
          <cell r="L7661">
            <v>5</v>
          </cell>
          <cell r="M7661">
            <v>2</v>
          </cell>
          <cell r="Q7661">
            <v>4172.6000000000004</v>
          </cell>
          <cell r="R7661">
            <v>3516.6</v>
          </cell>
          <cell r="S7661">
            <v>3160.2</v>
          </cell>
          <cell r="T7661">
            <v>364</v>
          </cell>
        </row>
        <row r="7662">
          <cell r="C7662" t="str">
            <v>город Пермь</v>
          </cell>
          <cell r="D7662" t="str">
            <v>г. Пермь, ул. Серпуховская, д. 17</v>
          </cell>
          <cell r="E7662" t="b">
            <v>1</v>
          </cell>
          <cell r="F7662">
            <v>2010</v>
          </cell>
          <cell r="I7662" t="str">
            <v>плоская</v>
          </cell>
          <cell r="K7662" t="str">
            <v>имеется</v>
          </cell>
          <cell r="L7662">
            <v>10</v>
          </cell>
          <cell r="M7662">
            <v>2</v>
          </cell>
          <cell r="N7662">
            <v>2</v>
          </cell>
          <cell r="Q7662">
            <v>6061.3</v>
          </cell>
          <cell r="R7662">
            <v>4097.1000000000004</v>
          </cell>
          <cell r="S7662">
            <v>1594.1</v>
          </cell>
          <cell r="T7662">
            <v>208</v>
          </cell>
        </row>
        <row r="7663">
          <cell r="C7663" t="str">
            <v>город Пермь</v>
          </cell>
          <cell r="D7663" t="str">
            <v>г. Пермь, ул. Сестрорецкая, д. 15</v>
          </cell>
          <cell r="E7663" t="b">
            <v>1</v>
          </cell>
          <cell r="F7663">
            <v>1962</v>
          </cell>
          <cell r="H7663" t="str">
            <v>Кирпич</v>
          </cell>
          <cell r="L7663">
            <v>4</v>
          </cell>
          <cell r="M7663">
            <v>3</v>
          </cell>
          <cell r="Q7663">
            <v>2569.6999999999998</v>
          </cell>
          <cell r="R7663">
            <v>2419.8000000000002</v>
          </cell>
          <cell r="S7663">
            <v>2419.8000000000002</v>
          </cell>
          <cell r="T7663">
            <v>192</v>
          </cell>
        </row>
        <row r="7664">
          <cell r="C7664" t="str">
            <v>город Пермь</v>
          </cell>
          <cell r="D7664" t="str">
            <v>г. Пермь, ул. Сестрорецкая, д. 19</v>
          </cell>
          <cell r="E7664" t="b">
            <v>1</v>
          </cell>
          <cell r="F7664">
            <v>1966</v>
          </cell>
          <cell r="H7664" t="str">
            <v>Кирпич</v>
          </cell>
          <cell r="L7664">
            <v>5</v>
          </cell>
          <cell r="M7664">
            <v>3</v>
          </cell>
          <cell r="Q7664">
            <v>3489</v>
          </cell>
          <cell r="R7664">
            <v>2582.1999999999998</v>
          </cell>
          <cell r="S7664">
            <v>2001.2</v>
          </cell>
          <cell r="T7664">
            <v>178</v>
          </cell>
        </row>
        <row r="7665">
          <cell r="C7665" t="str">
            <v>город Пермь</v>
          </cell>
          <cell r="D7665" t="str">
            <v>г. Пермь, ул. Сестрорецкая, д. 24</v>
          </cell>
          <cell r="E7665" t="b">
            <v>1</v>
          </cell>
          <cell r="F7665">
            <v>1967</v>
          </cell>
          <cell r="I7665" t="str">
            <v>скатная</v>
          </cell>
          <cell r="K7665" t="str">
            <v>имеется</v>
          </cell>
          <cell r="L7665">
            <v>5</v>
          </cell>
          <cell r="M7665">
            <v>4</v>
          </cell>
          <cell r="Q7665">
            <v>3666</v>
          </cell>
          <cell r="R7665">
            <v>3218.5</v>
          </cell>
          <cell r="S7665">
            <v>2580.3000000000002</v>
          </cell>
          <cell r="T7665">
            <v>122</v>
          </cell>
        </row>
        <row r="7666">
          <cell r="C7666" t="str">
            <v>город Пермь</v>
          </cell>
          <cell r="D7666" t="str">
            <v>г. Пермь, ул. Сестрорецкая, д. 26</v>
          </cell>
          <cell r="E7666" t="b">
            <v>1</v>
          </cell>
          <cell r="F7666">
            <v>1963</v>
          </cell>
          <cell r="H7666" t="str">
            <v>Кирпич</v>
          </cell>
          <cell r="L7666">
            <v>5</v>
          </cell>
          <cell r="M7666">
            <v>3</v>
          </cell>
          <cell r="Q7666">
            <v>3228.8999999999996</v>
          </cell>
          <cell r="R7666">
            <v>3009.2</v>
          </cell>
          <cell r="S7666">
            <v>2916.7</v>
          </cell>
          <cell r="T7666">
            <v>227</v>
          </cell>
        </row>
        <row r="7667">
          <cell r="C7667" t="str">
            <v>город Пермь</v>
          </cell>
          <cell r="D7667" t="str">
            <v>г. Пермь, ул. Сестрорецкая, д. 19А</v>
          </cell>
          <cell r="E7667" t="b">
            <v>1</v>
          </cell>
          <cell r="F7667">
            <v>1967</v>
          </cell>
          <cell r="H7667" t="str">
            <v>Кирпич</v>
          </cell>
          <cell r="L7667">
            <v>5</v>
          </cell>
          <cell r="M7667">
            <v>3</v>
          </cell>
          <cell r="Q7667">
            <v>2988.9</v>
          </cell>
          <cell r="R7667">
            <v>2075.3900000000003</v>
          </cell>
          <cell r="S7667">
            <v>2075.39</v>
          </cell>
          <cell r="T7667">
            <v>239</v>
          </cell>
        </row>
        <row r="7668">
          <cell r="C7668" t="str">
            <v>город Пермь</v>
          </cell>
          <cell r="D7668" t="str">
            <v>г. Пермь, ул. Сеченова, д. 1</v>
          </cell>
          <cell r="E7668" t="b">
            <v>1</v>
          </cell>
          <cell r="F7668">
            <v>1958</v>
          </cell>
          <cell r="H7668" t="str">
            <v>Кирпич</v>
          </cell>
          <cell r="L7668">
            <v>2</v>
          </cell>
          <cell r="M7668">
            <v>2</v>
          </cell>
          <cell r="Q7668">
            <v>734.1</v>
          </cell>
          <cell r="R7668">
            <v>651</v>
          </cell>
          <cell r="S7668">
            <v>651</v>
          </cell>
          <cell r="T7668">
            <v>32</v>
          </cell>
        </row>
        <row r="7669">
          <cell r="C7669" t="str">
            <v>город Пермь</v>
          </cell>
          <cell r="D7669" t="str">
            <v>г. Пермь, ул. Сеченова, д. 3</v>
          </cell>
          <cell r="E7669" t="b">
            <v>1</v>
          </cell>
          <cell r="F7669">
            <v>1958</v>
          </cell>
          <cell r="H7669" t="str">
            <v>Кирпич</v>
          </cell>
          <cell r="L7669">
            <v>2</v>
          </cell>
          <cell r="M7669">
            <v>2</v>
          </cell>
          <cell r="Q7669">
            <v>609.29999999999995</v>
          </cell>
          <cell r="R7669">
            <v>560.9</v>
          </cell>
          <cell r="S7669">
            <v>437.5</v>
          </cell>
          <cell r="T7669">
            <v>38</v>
          </cell>
        </row>
        <row r="7670">
          <cell r="C7670" t="str">
            <v>город Пермь</v>
          </cell>
          <cell r="D7670" t="str">
            <v>г. Пермь, ул. Сеченова, д. 7</v>
          </cell>
          <cell r="E7670" t="b">
            <v>1</v>
          </cell>
          <cell r="F7670">
            <v>1965</v>
          </cell>
          <cell r="H7670" t="str">
            <v>Кирпич</v>
          </cell>
          <cell r="L7670">
            <v>5</v>
          </cell>
          <cell r="M7670">
            <v>4</v>
          </cell>
          <cell r="Q7670">
            <v>3480.2</v>
          </cell>
          <cell r="R7670">
            <v>3191.4</v>
          </cell>
          <cell r="S7670">
            <v>3191.4</v>
          </cell>
          <cell r="T7670">
            <v>163</v>
          </cell>
        </row>
        <row r="7671">
          <cell r="C7671" t="str">
            <v>город Пермь</v>
          </cell>
          <cell r="D7671" t="str">
            <v>г. Пермь, ул. Сеченова, д. 9</v>
          </cell>
          <cell r="E7671" t="b">
            <v>1</v>
          </cell>
          <cell r="F7671">
            <v>1971</v>
          </cell>
          <cell r="H7671" t="str">
            <v>Кирпич</v>
          </cell>
          <cell r="L7671">
            <v>5</v>
          </cell>
          <cell r="M7671">
            <v>6</v>
          </cell>
          <cell r="Q7671">
            <v>5258.8</v>
          </cell>
          <cell r="R7671">
            <v>4799.2</v>
          </cell>
          <cell r="S7671">
            <v>4799.2</v>
          </cell>
          <cell r="T7671">
            <v>203</v>
          </cell>
        </row>
        <row r="7672">
          <cell r="C7672" t="str">
            <v>город Пермь</v>
          </cell>
          <cell r="D7672" t="str">
            <v>г. Пермь, ул. Сеченова, д. 14</v>
          </cell>
          <cell r="E7672" t="b">
            <v>1</v>
          </cell>
          <cell r="F7672">
            <v>1962</v>
          </cell>
          <cell r="H7672" t="str">
            <v>Кирпич</v>
          </cell>
          <cell r="L7672">
            <v>4</v>
          </cell>
          <cell r="M7672">
            <v>1</v>
          </cell>
          <cell r="Q7672">
            <v>1863.1</v>
          </cell>
          <cell r="R7672">
            <v>1734.6</v>
          </cell>
          <cell r="S7672">
            <v>1734.6</v>
          </cell>
          <cell r="T7672">
            <v>134</v>
          </cell>
        </row>
        <row r="7673">
          <cell r="C7673" t="str">
            <v>город Пермь</v>
          </cell>
          <cell r="D7673" t="str">
            <v>г. Пермь, ул. Сеченова, д. 3А</v>
          </cell>
          <cell r="E7673" t="b">
            <v>1</v>
          </cell>
          <cell r="F7673">
            <v>1959</v>
          </cell>
          <cell r="H7673" t="str">
            <v>Кирпич</v>
          </cell>
          <cell r="L7673">
            <v>2</v>
          </cell>
          <cell r="M7673">
            <v>2</v>
          </cell>
          <cell r="Q7673">
            <v>685.9</v>
          </cell>
          <cell r="R7673">
            <v>638.9</v>
          </cell>
          <cell r="S7673">
            <v>523.9</v>
          </cell>
          <cell r="T7673">
            <v>47</v>
          </cell>
        </row>
        <row r="7674">
          <cell r="C7674" t="str">
            <v>город Пермь</v>
          </cell>
          <cell r="D7674" t="str">
            <v>г. Пермь, ул. Сибирская, д. 1</v>
          </cell>
          <cell r="E7674" t="b">
            <v>1</v>
          </cell>
          <cell r="F7674">
            <v>1954</v>
          </cell>
          <cell r="H7674" t="str">
            <v>Кирпич</v>
          </cell>
          <cell r="L7674">
            <v>5</v>
          </cell>
          <cell r="M7674">
            <v>6</v>
          </cell>
          <cell r="Q7674">
            <v>5244.9</v>
          </cell>
          <cell r="R7674">
            <v>3459.1</v>
          </cell>
          <cell r="S7674">
            <v>3184.1</v>
          </cell>
          <cell r="T7674">
            <v>151</v>
          </cell>
        </row>
        <row r="7675">
          <cell r="C7675" t="str">
            <v>город Пермь</v>
          </cell>
          <cell r="D7675" t="str">
            <v>г. Пермь, ул. Сибирская, д. 30</v>
          </cell>
          <cell r="E7675" t="b">
            <v>1</v>
          </cell>
          <cell r="F7675">
            <v>1927</v>
          </cell>
          <cell r="H7675" t="str">
            <v>Кирпич</v>
          </cell>
          <cell r="L7675">
            <v>7</v>
          </cell>
          <cell r="M7675">
            <v>9</v>
          </cell>
          <cell r="N7675">
            <v>9</v>
          </cell>
          <cell r="O7675">
            <v>9</v>
          </cell>
          <cell r="Q7675">
            <v>7900.5</v>
          </cell>
          <cell r="R7675">
            <v>7600.5</v>
          </cell>
          <cell r="S7675">
            <v>6248.1</v>
          </cell>
          <cell r="T7675">
            <v>196</v>
          </cell>
        </row>
        <row r="7676">
          <cell r="C7676" t="str">
            <v>город Пермь</v>
          </cell>
          <cell r="D7676" t="str">
            <v>г. Пермь, ул. Сибирская, д. 32</v>
          </cell>
          <cell r="E7676" t="b">
            <v>1</v>
          </cell>
          <cell r="F7676">
            <v>1939</v>
          </cell>
          <cell r="H7676" t="str">
            <v>Кирпич</v>
          </cell>
          <cell r="L7676">
            <v>4</v>
          </cell>
          <cell r="M7676">
            <v>8</v>
          </cell>
          <cell r="Q7676">
            <v>3598.4</v>
          </cell>
          <cell r="R7676">
            <v>3060</v>
          </cell>
          <cell r="S7676">
            <v>3060</v>
          </cell>
          <cell r="T7676">
            <v>64</v>
          </cell>
        </row>
        <row r="7677">
          <cell r="C7677" t="str">
            <v>город Пермь</v>
          </cell>
          <cell r="D7677" t="str">
            <v>г. Пермь, ул. Сибирская, д. 46</v>
          </cell>
          <cell r="E7677" t="b">
            <v>1</v>
          </cell>
          <cell r="F7677">
            <v>2007</v>
          </cell>
          <cell r="H7677" t="str">
            <v>кирпич</v>
          </cell>
          <cell r="I7677" t="str">
            <v>Плоская</v>
          </cell>
          <cell r="J7677" t="str">
            <v>ГАЗ</v>
          </cell>
          <cell r="K7677" t="str">
            <v>не имеется</v>
          </cell>
          <cell r="L7677">
            <v>16</v>
          </cell>
          <cell r="M7677">
            <v>4</v>
          </cell>
          <cell r="N7677">
            <v>8</v>
          </cell>
          <cell r="O7677">
            <v>4</v>
          </cell>
          <cell r="P7677">
            <v>4</v>
          </cell>
          <cell r="Q7677">
            <v>22856</v>
          </cell>
          <cell r="R7677">
            <v>18804</v>
          </cell>
          <cell r="S7677">
            <v>4052</v>
          </cell>
          <cell r="T7677">
            <v>394</v>
          </cell>
        </row>
        <row r="7678">
          <cell r="C7678" t="str">
            <v>город Пермь</v>
          </cell>
          <cell r="D7678" t="str">
            <v>г. Пермь, ул. Сибирская, д. 50</v>
          </cell>
          <cell r="E7678" t="b">
            <v>1</v>
          </cell>
          <cell r="F7678">
            <v>1982</v>
          </cell>
          <cell r="H7678" t="str">
            <v>Кирпич</v>
          </cell>
          <cell r="L7678">
            <v>9</v>
          </cell>
          <cell r="M7678">
            <v>1</v>
          </cell>
          <cell r="N7678">
            <v>1</v>
          </cell>
          <cell r="O7678">
            <v>1</v>
          </cell>
          <cell r="Q7678">
            <v>4484.8</v>
          </cell>
          <cell r="R7678">
            <v>4158.6000000000004</v>
          </cell>
          <cell r="S7678">
            <v>2134.9</v>
          </cell>
          <cell r="T7678">
            <v>89</v>
          </cell>
        </row>
        <row r="7679">
          <cell r="C7679" t="str">
            <v>город Пермь</v>
          </cell>
          <cell r="D7679" t="str">
            <v>г. Пермь, ул. Сибирская, д. 52</v>
          </cell>
          <cell r="E7679" t="b">
            <v>1</v>
          </cell>
          <cell r="F7679">
            <v>1996</v>
          </cell>
          <cell r="G7679">
            <v>2010</v>
          </cell>
          <cell r="H7679" t="str">
            <v>Кирпич</v>
          </cell>
          <cell r="L7679">
            <v>11</v>
          </cell>
          <cell r="M7679">
            <v>3</v>
          </cell>
          <cell r="N7679">
            <v>3</v>
          </cell>
          <cell r="O7679">
            <v>3</v>
          </cell>
          <cell r="Q7679">
            <v>7481.6</v>
          </cell>
          <cell r="R7679">
            <v>5395.3</v>
          </cell>
          <cell r="S7679">
            <v>5395.3</v>
          </cell>
          <cell r="T7679">
            <v>170</v>
          </cell>
        </row>
        <row r="7680">
          <cell r="C7680" t="str">
            <v>город Пермь</v>
          </cell>
          <cell r="D7680" t="str">
            <v>г. Пермь, ул. Сибирская, д. 53</v>
          </cell>
          <cell r="E7680" t="b">
            <v>1</v>
          </cell>
          <cell r="F7680">
            <v>1967</v>
          </cell>
          <cell r="I7680" t="str">
            <v>плоская</v>
          </cell>
          <cell r="K7680" t="str">
            <v>имеется</v>
          </cell>
          <cell r="L7680">
            <v>5</v>
          </cell>
          <cell r="M7680">
            <v>6</v>
          </cell>
          <cell r="Q7680">
            <v>5893.8</v>
          </cell>
          <cell r="R7680">
            <v>3804.4</v>
          </cell>
          <cell r="S7680">
            <v>3423.96</v>
          </cell>
          <cell r="T7680">
            <v>134</v>
          </cell>
        </row>
        <row r="7681">
          <cell r="C7681" t="str">
            <v>город Пермь</v>
          </cell>
          <cell r="D7681" t="str">
            <v>г. Пермь, ул. Сибирская, д. 57</v>
          </cell>
          <cell r="E7681" t="b">
            <v>1</v>
          </cell>
          <cell r="F7681">
            <v>1961</v>
          </cell>
          <cell r="H7681" t="str">
            <v>Кирпич</v>
          </cell>
          <cell r="L7681">
            <v>5</v>
          </cell>
          <cell r="M7681">
            <v>4</v>
          </cell>
          <cell r="Q7681">
            <v>3547.1</v>
          </cell>
          <cell r="R7681">
            <v>3178.9</v>
          </cell>
          <cell r="S7681">
            <v>3178.9</v>
          </cell>
          <cell r="T7681">
            <v>89</v>
          </cell>
        </row>
        <row r="7682">
          <cell r="C7682" t="str">
            <v>город Пермь</v>
          </cell>
          <cell r="D7682" t="str">
            <v>г. Пермь, ул. Сибирская, д. 61</v>
          </cell>
          <cell r="E7682" t="b">
            <v>1</v>
          </cell>
          <cell r="F7682">
            <v>1958</v>
          </cell>
          <cell r="H7682" t="str">
            <v>Кирпич</v>
          </cell>
          <cell r="L7682">
            <v>4</v>
          </cell>
          <cell r="M7682">
            <v>6</v>
          </cell>
          <cell r="Q7682">
            <v>4449.3999999999996</v>
          </cell>
          <cell r="R7682">
            <v>3424.8</v>
          </cell>
          <cell r="S7682">
            <v>3424.8</v>
          </cell>
          <cell r="T7682">
            <v>98</v>
          </cell>
        </row>
        <row r="7683">
          <cell r="C7683" t="str">
            <v>город Пермь</v>
          </cell>
          <cell r="D7683" t="str">
            <v>г. Пермь, ул. Сибирская, д. 63</v>
          </cell>
          <cell r="E7683" t="b">
            <v>1</v>
          </cell>
          <cell r="F7683">
            <v>1937</v>
          </cell>
          <cell r="H7683" t="str">
            <v>Кирпич</v>
          </cell>
          <cell r="L7683">
            <v>4</v>
          </cell>
          <cell r="M7683">
            <v>4</v>
          </cell>
          <cell r="Q7683">
            <v>3234.9</v>
          </cell>
          <cell r="R7683">
            <v>2665.3</v>
          </cell>
          <cell r="S7683">
            <v>2665.3</v>
          </cell>
          <cell r="T7683">
            <v>74</v>
          </cell>
        </row>
        <row r="7684">
          <cell r="C7684" t="str">
            <v>город Пермь</v>
          </cell>
          <cell r="D7684" t="str">
            <v>г. Пермь, ул. Сибирская, д. 71</v>
          </cell>
          <cell r="E7684" t="b">
            <v>1</v>
          </cell>
          <cell r="F7684">
            <v>1966</v>
          </cell>
          <cell r="H7684" t="str">
            <v>Кирпич</v>
          </cell>
          <cell r="L7684">
            <v>5</v>
          </cell>
          <cell r="M7684">
            <v>6</v>
          </cell>
          <cell r="Q7684">
            <v>4814</v>
          </cell>
          <cell r="R7684">
            <v>4633.75</v>
          </cell>
          <cell r="S7684">
            <v>4446.75</v>
          </cell>
          <cell r="T7684">
            <v>118</v>
          </cell>
        </row>
        <row r="7685">
          <cell r="C7685" t="str">
            <v>город Пермь</v>
          </cell>
          <cell r="D7685" t="str">
            <v>г. Пермь, ул. Сибирская, д. 73</v>
          </cell>
          <cell r="E7685" t="b">
            <v>1</v>
          </cell>
          <cell r="F7685">
            <v>1966</v>
          </cell>
          <cell r="H7685" t="str">
            <v>Кирпич</v>
          </cell>
          <cell r="L7685">
            <v>5</v>
          </cell>
          <cell r="M7685">
            <v>6</v>
          </cell>
          <cell r="Q7685">
            <v>2643.6</v>
          </cell>
          <cell r="R7685">
            <v>2634.6</v>
          </cell>
          <cell r="S7685">
            <v>2634.6</v>
          </cell>
          <cell r="T7685">
            <v>105</v>
          </cell>
        </row>
        <row r="7686">
          <cell r="C7686" t="str">
            <v>город Пермь</v>
          </cell>
          <cell r="D7686" t="str">
            <v>г. Пермь, ул. Сибирская, д. 75</v>
          </cell>
          <cell r="E7686" t="b">
            <v>1</v>
          </cell>
          <cell r="F7686">
            <v>1966</v>
          </cell>
          <cell r="H7686" t="str">
            <v>Кирпич</v>
          </cell>
          <cell r="L7686">
            <v>5</v>
          </cell>
          <cell r="M7686">
            <v>6</v>
          </cell>
          <cell r="Q7686">
            <v>4967.3999999999996</v>
          </cell>
          <cell r="R7686">
            <v>4220.6000000000004</v>
          </cell>
          <cell r="S7686">
            <v>4220.6000000000004</v>
          </cell>
          <cell r="T7686">
            <v>250</v>
          </cell>
        </row>
        <row r="7687">
          <cell r="C7687" t="str">
            <v>город Пермь</v>
          </cell>
          <cell r="D7687" t="str">
            <v>г. Пермь, ул. Сибирская, д. 48/2</v>
          </cell>
          <cell r="E7687" t="b">
            <v>1</v>
          </cell>
          <cell r="F7687">
            <v>2004</v>
          </cell>
          <cell r="H7687" t="str">
            <v>кирпич</v>
          </cell>
          <cell r="I7687" t="str">
            <v>плоская</v>
          </cell>
          <cell r="J7687" t="str">
            <v>ГАЗ</v>
          </cell>
          <cell r="K7687" t="str">
            <v>имеется</v>
          </cell>
          <cell r="L7687">
            <v>12</v>
          </cell>
          <cell r="M7687">
            <v>2</v>
          </cell>
          <cell r="N7687">
            <v>2</v>
          </cell>
          <cell r="O7687">
            <v>2</v>
          </cell>
          <cell r="Q7687">
            <v>8667.5</v>
          </cell>
          <cell r="R7687">
            <v>7846.5</v>
          </cell>
          <cell r="S7687">
            <v>5895.6</v>
          </cell>
          <cell r="T7687">
            <v>112</v>
          </cell>
        </row>
        <row r="7688">
          <cell r="C7688" t="str">
            <v>город Пермь</v>
          </cell>
          <cell r="D7688" t="str">
            <v>г. Пермь, ул. Сибирская, д. 4А</v>
          </cell>
          <cell r="E7688" t="b">
            <v>1</v>
          </cell>
          <cell r="F7688">
            <v>1948</v>
          </cell>
          <cell r="H7688" t="str">
            <v>Кирпич</v>
          </cell>
          <cell r="L7688">
            <v>4</v>
          </cell>
          <cell r="M7688">
            <v>2</v>
          </cell>
          <cell r="Q7688">
            <v>2201.6999999999998</v>
          </cell>
          <cell r="R7688">
            <v>1540.8</v>
          </cell>
          <cell r="S7688">
            <v>1540.8</v>
          </cell>
          <cell r="T7688">
            <v>59</v>
          </cell>
        </row>
        <row r="7689">
          <cell r="C7689" t="str">
            <v>город Пермь</v>
          </cell>
          <cell r="D7689" t="str">
            <v>г. Пермь, ул. Сибирская, д. 65А</v>
          </cell>
          <cell r="E7689" t="b">
            <v>1</v>
          </cell>
          <cell r="F7689">
            <v>2002</v>
          </cell>
          <cell r="H7689" t="str">
            <v>Кирпич</v>
          </cell>
          <cell r="L7689">
            <v>8</v>
          </cell>
          <cell r="M7689">
            <v>2</v>
          </cell>
          <cell r="N7689">
            <v>2</v>
          </cell>
          <cell r="O7689">
            <v>2</v>
          </cell>
          <cell r="Q7689">
            <v>4555.8</v>
          </cell>
          <cell r="R7689">
            <v>3880.4</v>
          </cell>
          <cell r="S7689">
            <v>3754</v>
          </cell>
          <cell r="T7689">
            <v>64</v>
          </cell>
        </row>
        <row r="7690">
          <cell r="C7690" t="str">
            <v>город Пермь</v>
          </cell>
          <cell r="D7690" t="str">
            <v>г. Пермь, ул. Сибирская, д. 7А</v>
          </cell>
          <cell r="E7690" t="b">
            <v>1</v>
          </cell>
          <cell r="F7690">
            <v>1960</v>
          </cell>
          <cell r="H7690" t="str">
            <v>Кирпич</v>
          </cell>
          <cell r="L7690">
            <v>4</v>
          </cell>
          <cell r="M7690">
            <v>1</v>
          </cell>
          <cell r="Q7690">
            <v>1160.7</v>
          </cell>
          <cell r="R7690">
            <v>1059.8</v>
          </cell>
          <cell r="S7690">
            <v>791.5</v>
          </cell>
          <cell r="T7690">
            <v>30</v>
          </cell>
        </row>
        <row r="7691">
          <cell r="C7691" t="str">
            <v>город Пермь</v>
          </cell>
          <cell r="D7691" t="str">
            <v>г. Пермь, ул. Сивкова, д. 1</v>
          </cell>
          <cell r="E7691" t="b">
            <v>1</v>
          </cell>
          <cell r="F7691">
            <v>1972</v>
          </cell>
          <cell r="H7691" t="str">
            <v>панели</v>
          </cell>
          <cell r="L7691">
            <v>5</v>
          </cell>
          <cell r="M7691">
            <v>4</v>
          </cell>
          <cell r="Q7691">
            <v>3418.3</v>
          </cell>
          <cell r="R7691">
            <v>2720.1</v>
          </cell>
          <cell r="S7691">
            <v>2720.1</v>
          </cell>
          <cell r="T7691">
            <v>120</v>
          </cell>
        </row>
        <row r="7692">
          <cell r="C7692" t="str">
            <v>город Пермь</v>
          </cell>
          <cell r="D7692" t="str">
            <v>г. Пермь, ул. Сивкова, д. 2</v>
          </cell>
          <cell r="E7692" t="b">
            <v>1</v>
          </cell>
          <cell r="F7692">
            <v>2005</v>
          </cell>
          <cell r="H7692" t="str">
            <v>панели</v>
          </cell>
          <cell r="L7692">
            <v>11</v>
          </cell>
          <cell r="M7692">
            <v>4</v>
          </cell>
          <cell r="N7692">
            <v>4</v>
          </cell>
          <cell r="O7692">
            <v>4</v>
          </cell>
          <cell r="Q7692">
            <v>10276.6</v>
          </cell>
          <cell r="R7692">
            <v>8513.1999999999989</v>
          </cell>
          <cell r="S7692">
            <v>8504.9</v>
          </cell>
          <cell r="T7692">
            <v>370</v>
          </cell>
        </row>
        <row r="7693">
          <cell r="C7693" t="str">
            <v>город Пермь</v>
          </cell>
          <cell r="D7693" t="str">
            <v>г. Пермь, ул. Сивкова, д. 3</v>
          </cell>
          <cell r="E7693" t="b">
            <v>1</v>
          </cell>
          <cell r="F7693">
            <v>1973</v>
          </cell>
          <cell r="H7693" t="str">
            <v>панели</v>
          </cell>
          <cell r="L7693">
            <v>5</v>
          </cell>
          <cell r="M7693">
            <v>6</v>
          </cell>
          <cell r="Q7693">
            <v>4406.6000000000004</v>
          </cell>
          <cell r="R7693">
            <v>3025.4</v>
          </cell>
          <cell r="S7693">
            <v>3025.4</v>
          </cell>
          <cell r="T7693">
            <v>198</v>
          </cell>
        </row>
        <row r="7694">
          <cell r="C7694" t="str">
            <v>город Пермь</v>
          </cell>
          <cell r="D7694" t="str">
            <v>г. Пермь, ул. Сивкова, д. 5</v>
          </cell>
          <cell r="E7694" t="b">
            <v>1</v>
          </cell>
          <cell r="F7694">
            <v>1972</v>
          </cell>
          <cell r="H7694" t="str">
            <v>Панель</v>
          </cell>
          <cell r="L7694">
            <v>5</v>
          </cell>
          <cell r="M7694">
            <v>8</v>
          </cell>
          <cell r="Q7694">
            <v>6440.8</v>
          </cell>
          <cell r="R7694">
            <v>5782.6</v>
          </cell>
          <cell r="S7694">
            <v>5782.6</v>
          </cell>
          <cell r="T7694">
            <v>272</v>
          </cell>
        </row>
        <row r="7695">
          <cell r="C7695" t="str">
            <v>город Пермь</v>
          </cell>
          <cell r="D7695" t="str">
            <v>г. Пермь, ул. Сивкова, д. 16</v>
          </cell>
          <cell r="E7695" t="b">
            <v>1</v>
          </cell>
          <cell r="F7695">
            <v>1963</v>
          </cell>
          <cell r="H7695" t="str">
            <v>кирпич</v>
          </cell>
          <cell r="L7695">
            <v>4</v>
          </cell>
          <cell r="M7695">
            <v>2</v>
          </cell>
          <cell r="Q7695">
            <v>1422.3</v>
          </cell>
          <cell r="R7695">
            <v>1272.2</v>
          </cell>
          <cell r="S7695">
            <v>1227.9000000000001</v>
          </cell>
          <cell r="T7695">
            <v>61</v>
          </cell>
        </row>
        <row r="7696">
          <cell r="C7696" t="str">
            <v>город Пермь</v>
          </cell>
          <cell r="D7696" t="str">
            <v>г. Пермь, ул. Сивкова, д. 23</v>
          </cell>
          <cell r="E7696" t="b">
            <v>1</v>
          </cell>
          <cell r="F7696">
            <v>1958</v>
          </cell>
          <cell r="H7696" t="str">
            <v>Кирпич</v>
          </cell>
          <cell r="L7696">
            <v>3</v>
          </cell>
          <cell r="M7696">
            <v>2</v>
          </cell>
          <cell r="Q7696">
            <v>1267.7</v>
          </cell>
          <cell r="R7696">
            <v>877.87</v>
          </cell>
          <cell r="S7696">
            <v>859.26</v>
          </cell>
          <cell r="T7696">
            <v>39</v>
          </cell>
        </row>
        <row r="7697">
          <cell r="C7697" t="str">
            <v>город Пермь</v>
          </cell>
          <cell r="D7697" t="str">
            <v>г. Пермь, ул. Сивкова, д. 25</v>
          </cell>
          <cell r="E7697" t="b">
            <v>1</v>
          </cell>
          <cell r="F7697">
            <v>1950</v>
          </cell>
          <cell r="H7697" t="str">
            <v>Кирпич</v>
          </cell>
          <cell r="L7697">
            <v>3</v>
          </cell>
          <cell r="M7697">
            <v>3</v>
          </cell>
          <cell r="Q7697">
            <v>2185.3000000000002</v>
          </cell>
          <cell r="R7697">
            <v>1651.4</v>
          </cell>
          <cell r="S7697">
            <v>1651.4</v>
          </cell>
          <cell r="T7697">
            <v>86</v>
          </cell>
        </row>
        <row r="7698">
          <cell r="C7698" t="str">
            <v>город Пермь</v>
          </cell>
          <cell r="D7698" t="str">
            <v>г. Пермь, ул. Сивкова, д. 1А</v>
          </cell>
          <cell r="E7698" t="b">
            <v>1</v>
          </cell>
          <cell r="F7698">
            <v>2000</v>
          </cell>
          <cell r="I7698" t="str">
            <v>плоская</v>
          </cell>
          <cell r="K7698" t="str">
            <v>не имеется</v>
          </cell>
          <cell r="L7698">
            <v>5</v>
          </cell>
          <cell r="M7698">
            <v>3</v>
          </cell>
          <cell r="Q7698">
            <v>3930.7</v>
          </cell>
          <cell r="R7698">
            <v>3233.3</v>
          </cell>
          <cell r="S7698">
            <v>697.4</v>
          </cell>
          <cell r="T7698">
            <v>120</v>
          </cell>
        </row>
        <row r="7699">
          <cell r="C7699" t="str">
            <v>город Пермь</v>
          </cell>
          <cell r="D7699" t="str">
            <v>г. Пермь, ул. Сивкова, д. 3А</v>
          </cell>
          <cell r="E7699" t="b">
            <v>1</v>
          </cell>
          <cell r="F7699">
            <v>1972</v>
          </cell>
          <cell r="H7699" t="str">
            <v>Панель</v>
          </cell>
          <cell r="L7699">
            <v>5</v>
          </cell>
          <cell r="M7699">
            <v>8</v>
          </cell>
          <cell r="Q7699">
            <v>5688</v>
          </cell>
          <cell r="R7699">
            <v>5357.2</v>
          </cell>
          <cell r="S7699">
            <v>5357.2</v>
          </cell>
          <cell r="T7699">
            <v>270</v>
          </cell>
        </row>
        <row r="7700">
          <cell r="C7700" t="str">
            <v>город Пермь</v>
          </cell>
          <cell r="D7700" t="str">
            <v>г. Пермь, ул. Сигаева, д. 2</v>
          </cell>
          <cell r="E7700" t="b">
            <v>1</v>
          </cell>
          <cell r="F7700">
            <v>1982</v>
          </cell>
          <cell r="H7700" t="str">
            <v>Панели</v>
          </cell>
          <cell r="L7700">
            <v>9</v>
          </cell>
          <cell r="M7700">
            <v>6</v>
          </cell>
          <cell r="N7700">
            <v>6</v>
          </cell>
          <cell r="O7700">
            <v>6</v>
          </cell>
          <cell r="Q7700">
            <v>11272.4</v>
          </cell>
          <cell r="R7700">
            <v>8778.4</v>
          </cell>
          <cell r="S7700">
            <v>8778.4</v>
          </cell>
          <cell r="T7700">
            <v>580</v>
          </cell>
        </row>
        <row r="7701">
          <cell r="C7701" t="str">
            <v>город Пермь</v>
          </cell>
          <cell r="D7701" t="str">
            <v>г. Пермь, ул. Сигаева, д. 4</v>
          </cell>
          <cell r="E7701" t="b">
            <v>1</v>
          </cell>
          <cell r="F7701">
            <v>1983</v>
          </cell>
          <cell r="H7701" t="str">
            <v>Кирпич</v>
          </cell>
          <cell r="L7701">
            <v>9</v>
          </cell>
          <cell r="M7701">
            <v>4</v>
          </cell>
          <cell r="N7701">
            <v>4</v>
          </cell>
          <cell r="O7701">
            <v>4</v>
          </cell>
          <cell r="Q7701">
            <v>7380</v>
          </cell>
          <cell r="R7701">
            <v>6959.9000000000005</v>
          </cell>
          <cell r="S7701">
            <v>6263.6</v>
          </cell>
          <cell r="T7701">
            <v>330</v>
          </cell>
        </row>
        <row r="7702">
          <cell r="C7702" t="str">
            <v>город Пермь</v>
          </cell>
          <cell r="D7702" t="str">
            <v>г. Пермь, ул. Сигаева, д. 6</v>
          </cell>
          <cell r="E7702" t="b">
            <v>1</v>
          </cell>
          <cell r="F7702">
            <v>1984</v>
          </cell>
          <cell r="H7702" t="str">
            <v>Панели</v>
          </cell>
          <cell r="L7702">
            <v>9</v>
          </cell>
          <cell r="M7702">
            <v>8</v>
          </cell>
          <cell r="N7702">
            <v>8</v>
          </cell>
          <cell r="O7702">
            <v>8</v>
          </cell>
          <cell r="Q7702">
            <v>7694.9</v>
          </cell>
          <cell r="R7702">
            <v>7694.9</v>
          </cell>
          <cell r="S7702">
            <v>7694.9</v>
          </cell>
          <cell r="T7702">
            <v>742</v>
          </cell>
        </row>
        <row r="7703">
          <cell r="C7703" t="str">
            <v>город Пермь</v>
          </cell>
          <cell r="D7703" t="str">
            <v>г. Пермь, ул. Сигаева, д. 8</v>
          </cell>
          <cell r="E7703" t="b">
            <v>1</v>
          </cell>
          <cell r="F7703">
            <v>1985</v>
          </cell>
          <cell r="H7703" t="str">
            <v>Панели</v>
          </cell>
          <cell r="L7703">
            <v>9</v>
          </cell>
          <cell r="M7703">
            <v>3</v>
          </cell>
          <cell r="N7703">
            <v>3</v>
          </cell>
          <cell r="O7703">
            <v>3</v>
          </cell>
          <cell r="Q7703">
            <v>5940.7</v>
          </cell>
          <cell r="R7703">
            <v>5940.7</v>
          </cell>
          <cell r="S7703">
            <v>5940.7</v>
          </cell>
          <cell r="T7703">
            <v>205</v>
          </cell>
        </row>
        <row r="7704">
          <cell r="C7704" t="str">
            <v>город Пермь</v>
          </cell>
          <cell r="D7704" t="str">
            <v>г. Пермь, ул. Сигаева, д. 10</v>
          </cell>
          <cell r="E7704" t="b">
            <v>1</v>
          </cell>
          <cell r="F7704">
            <v>2022</v>
          </cell>
          <cell r="H7704" t="str">
            <v>смешанные</v>
          </cell>
          <cell r="I7704" t="str">
            <v>плоская</v>
          </cell>
          <cell r="J7704" t="str">
            <v>ГАЗ</v>
          </cell>
          <cell r="K7704" t="str">
            <v>имеется</v>
          </cell>
          <cell r="L7704">
            <v>20</v>
          </cell>
          <cell r="M7704">
            <v>1</v>
          </cell>
          <cell r="N7704">
            <v>2</v>
          </cell>
          <cell r="O7704">
            <v>1</v>
          </cell>
          <cell r="P7704">
            <v>1</v>
          </cell>
          <cell r="Q7704">
            <v>10334.5</v>
          </cell>
          <cell r="R7704">
            <v>7516.3</v>
          </cell>
          <cell r="S7704">
            <v>7516.3</v>
          </cell>
        </row>
        <row r="7705">
          <cell r="C7705" t="str">
            <v>город Пермь</v>
          </cell>
          <cell r="D7705" t="str">
            <v>г. Пермь, ул. Сигаева, д. 12</v>
          </cell>
          <cell r="E7705" t="b">
            <v>1</v>
          </cell>
          <cell r="F7705">
            <v>2000</v>
          </cell>
          <cell r="G7705" t="str">
            <v>2020 - РК</v>
          </cell>
          <cell r="H7705" t="str">
            <v>панель</v>
          </cell>
          <cell r="I7705" t="str">
            <v>плоская</v>
          </cell>
          <cell r="K7705" t="str">
            <v>имеется</v>
          </cell>
          <cell r="L7705">
            <v>10</v>
          </cell>
          <cell r="M7705">
            <v>6</v>
          </cell>
          <cell r="N7705">
            <v>6</v>
          </cell>
          <cell r="O7705">
            <v>6</v>
          </cell>
          <cell r="Q7705">
            <v>14951.7</v>
          </cell>
          <cell r="R7705">
            <v>12948.4</v>
          </cell>
          <cell r="S7705">
            <v>12948.4</v>
          </cell>
          <cell r="T7705">
            <v>580</v>
          </cell>
        </row>
        <row r="7706">
          <cell r="C7706" t="str">
            <v>город Пермь</v>
          </cell>
          <cell r="D7706" t="str">
            <v>г. Пермь, ул. Сигаева, д. 10Б</v>
          </cell>
          <cell r="E7706" t="b">
            <v>1</v>
          </cell>
          <cell r="F7706">
            <v>2021</v>
          </cell>
          <cell r="J7706" t="str">
            <v>ГАЗ</v>
          </cell>
          <cell r="K7706" t="str">
            <v>имеется</v>
          </cell>
          <cell r="L7706">
            <v>22</v>
          </cell>
          <cell r="M7706">
            <v>1</v>
          </cell>
          <cell r="N7706">
            <v>1</v>
          </cell>
          <cell r="O7706">
            <v>1</v>
          </cell>
          <cell r="Q7706">
            <v>15050</v>
          </cell>
          <cell r="R7706">
            <v>8478.7000000000007</v>
          </cell>
          <cell r="S7706">
            <v>8478.7000000000007</v>
          </cell>
        </row>
        <row r="7707">
          <cell r="C7707" t="str">
            <v>город Пермь</v>
          </cell>
          <cell r="D7707" t="str">
            <v>г. Пермь, ул. Сигаева, д. 2А</v>
          </cell>
          <cell r="E7707" t="b">
            <v>1</v>
          </cell>
          <cell r="F7707">
            <v>2014</v>
          </cell>
          <cell r="I7707" t="str">
            <v>плоская</v>
          </cell>
          <cell r="J7707" t="str">
            <v>ГАЗ</v>
          </cell>
          <cell r="K7707" t="str">
            <v>имеется</v>
          </cell>
          <cell r="L7707">
            <v>10</v>
          </cell>
          <cell r="M7707">
            <v>5</v>
          </cell>
          <cell r="N7707">
            <v>5</v>
          </cell>
          <cell r="O7707">
            <v>5</v>
          </cell>
          <cell r="Q7707">
            <v>15649.4</v>
          </cell>
          <cell r="R7707">
            <v>10546.2</v>
          </cell>
          <cell r="S7707">
            <v>10478.4</v>
          </cell>
          <cell r="T7707">
            <v>625</v>
          </cell>
        </row>
        <row r="7708">
          <cell r="C7708" t="str">
            <v>город Пермь</v>
          </cell>
          <cell r="D7708" t="str">
            <v>г. Пермь, ул. Сигаева, д. 4А</v>
          </cell>
          <cell r="E7708" t="b">
            <v>1</v>
          </cell>
          <cell r="F7708">
            <v>2012</v>
          </cell>
          <cell r="H7708" t="str">
            <v>Панель</v>
          </cell>
          <cell r="L7708">
            <v>10</v>
          </cell>
          <cell r="M7708">
            <v>2</v>
          </cell>
          <cell r="N7708">
            <v>2</v>
          </cell>
          <cell r="O7708">
            <v>2</v>
          </cell>
          <cell r="Q7708">
            <v>7195.3</v>
          </cell>
          <cell r="R7708">
            <v>5228</v>
          </cell>
          <cell r="S7708">
            <v>5228</v>
          </cell>
        </row>
        <row r="7709">
          <cell r="C7709" t="str">
            <v>город Пермь</v>
          </cell>
          <cell r="D7709" t="str">
            <v>г. Пермь, ул. Сигаева, д. 4Б</v>
          </cell>
          <cell r="E7709" t="b">
            <v>1</v>
          </cell>
          <cell r="F7709">
            <v>2013</v>
          </cell>
          <cell r="H7709" t="str">
            <v>Панель</v>
          </cell>
          <cell r="L7709">
            <v>7</v>
          </cell>
          <cell r="M7709">
            <v>3</v>
          </cell>
          <cell r="N7709">
            <v>3</v>
          </cell>
          <cell r="O7709">
            <v>3</v>
          </cell>
          <cell r="Q7709">
            <v>7520</v>
          </cell>
          <cell r="R7709">
            <v>7520</v>
          </cell>
          <cell r="S7709">
            <v>6768</v>
          </cell>
        </row>
        <row r="7710">
          <cell r="C7710" t="str">
            <v>город Пермь</v>
          </cell>
          <cell r="D7710" t="str">
            <v>г. Пермь, ул. Снайперов, д. 1</v>
          </cell>
          <cell r="E7710" t="b">
            <v>1</v>
          </cell>
          <cell r="F7710">
            <v>2006</v>
          </cell>
          <cell r="I7710" t="str">
            <v>плоская</v>
          </cell>
          <cell r="K7710" t="str">
            <v>не имеется</v>
          </cell>
          <cell r="L7710">
            <v>17</v>
          </cell>
          <cell r="M7710">
            <v>1</v>
          </cell>
          <cell r="N7710">
            <v>1</v>
          </cell>
          <cell r="O7710">
            <v>1</v>
          </cell>
          <cell r="Q7710">
            <v>8380.1</v>
          </cell>
          <cell r="R7710">
            <v>6305.1</v>
          </cell>
          <cell r="S7710">
            <v>1422.3</v>
          </cell>
          <cell r="T7710">
            <v>220</v>
          </cell>
        </row>
        <row r="7711">
          <cell r="C7711" t="str">
            <v>город Пермь</v>
          </cell>
          <cell r="D7711" t="str">
            <v>г. Пермь, ул. Снайперов, д. 3</v>
          </cell>
          <cell r="E7711" t="b">
            <v>1</v>
          </cell>
          <cell r="F7711">
            <v>2006</v>
          </cell>
          <cell r="I7711" t="str">
            <v>плоская</v>
          </cell>
          <cell r="K7711" t="str">
            <v>не имеется</v>
          </cell>
          <cell r="L7711">
            <v>17</v>
          </cell>
          <cell r="M7711">
            <v>1</v>
          </cell>
          <cell r="N7711">
            <v>1</v>
          </cell>
          <cell r="O7711">
            <v>1</v>
          </cell>
          <cell r="Q7711">
            <v>7820.2</v>
          </cell>
          <cell r="R7711">
            <v>5856</v>
          </cell>
          <cell r="S7711">
            <v>1964</v>
          </cell>
          <cell r="T7711">
            <v>182</v>
          </cell>
        </row>
        <row r="7712">
          <cell r="C7712" t="str">
            <v>город Пермь</v>
          </cell>
          <cell r="D7712" t="str">
            <v>г. Пермь, ул. Снайперов, д. 8</v>
          </cell>
          <cell r="E7712" t="b">
            <v>1</v>
          </cell>
          <cell r="F7712">
            <v>1958</v>
          </cell>
          <cell r="H7712" t="str">
            <v>Кирпич</v>
          </cell>
          <cell r="L7712">
            <v>5</v>
          </cell>
          <cell r="M7712">
            <v>4</v>
          </cell>
          <cell r="Q7712">
            <v>3149.7</v>
          </cell>
          <cell r="R7712">
            <v>2424.6999999999998</v>
          </cell>
          <cell r="S7712">
            <v>2122.6999999999998</v>
          </cell>
          <cell r="T7712">
            <v>164</v>
          </cell>
        </row>
        <row r="7713">
          <cell r="C7713" t="str">
            <v>город Пермь</v>
          </cell>
          <cell r="D7713" t="str">
            <v>г. Пермь, ул. Снайперов, д. 9</v>
          </cell>
          <cell r="E7713" t="b">
            <v>1</v>
          </cell>
          <cell r="F7713">
            <v>1964</v>
          </cell>
          <cell r="H7713" t="str">
            <v>Кирпич</v>
          </cell>
          <cell r="L7713">
            <v>5</v>
          </cell>
          <cell r="M7713">
            <v>4</v>
          </cell>
          <cell r="Q7713">
            <v>3222</v>
          </cell>
          <cell r="R7713">
            <v>2911.2000000000003</v>
          </cell>
          <cell r="S7713">
            <v>2842.3</v>
          </cell>
          <cell r="T7713">
            <v>149</v>
          </cell>
        </row>
        <row r="7714">
          <cell r="C7714" t="str">
            <v>город Пермь</v>
          </cell>
          <cell r="D7714" t="str">
            <v>г. Пермь, ул. Снайперов, д. 11</v>
          </cell>
          <cell r="E7714" t="b">
            <v>1</v>
          </cell>
          <cell r="F7714">
            <v>1965</v>
          </cell>
          <cell r="H7714" t="str">
            <v>Кирпич</v>
          </cell>
          <cell r="L7714">
            <v>5</v>
          </cell>
          <cell r="M7714">
            <v>4</v>
          </cell>
          <cell r="Q7714">
            <v>3184</v>
          </cell>
          <cell r="R7714">
            <v>3170.8999999999996</v>
          </cell>
          <cell r="S7714">
            <v>3027.7</v>
          </cell>
          <cell r="T7714">
            <v>144</v>
          </cell>
        </row>
        <row r="7715">
          <cell r="C7715" t="str">
            <v>город Пермь</v>
          </cell>
          <cell r="D7715" t="str">
            <v>г. Пермь, ул. Снайперов, д. 13</v>
          </cell>
          <cell r="E7715" t="b">
            <v>1</v>
          </cell>
          <cell r="F7715">
            <v>1967</v>
          </cell>
          <cell r="I7715" t="str">
            <v>скатная</v>
          </cell>
          <cell r="K7715" t="str">
            <v>не имеется</v>
          </cell>
          <cell r="L7715">
            <v>5</v>
          </cell>
          <cell r="M7715">
            <v>4</v>
          </cell>
          <cell r="Q7715">
            <v>3721.7</v>
          </cell>
          <cell r="R7715">
            <v>3405.9</v>
          </cell>
          <cell r="S7715">
            <v>316</v>
          </cell>
          <cell r="T7715">
            <v>156</v>
          </cell>
        </row>
        <row r="7716">
          <cell r="C7716" t="str">
            <v>город Пермь</v>
          </cell>
          <cell r="D7716" t="str">
            <v>г. Пермь, ул. Снайперов, д. 14</v>
          </cell>
          <cell r="E7716" t="b">
            <v>1</v>
          </cell>
          <cell r="F7716">
            <v>1971</v>
          </cell>
          <cell r="H7716" t="str">
            <v>Панель</v>
          </cell>
          <cell r="L7716">
            <v>5</v>
          </cell>
          <cell r="M7716">
            <v>6</v>
          </cell>
          <cell r="Q7716">
            <v>4054.2</v>
          </cell>
          <cell r="R7716">
            <v>3525.7000000000003</v>
          </cell>
          <cell r="S7716">
            <v>3464.4</v>
          </cell>
          <cell r="T7716">
            <v>188</v>
          </cell>
        </row>
        <row r="7717">
          <cell r="C7717" t="str">
            <v>город Пермь</v>
          </cell>
          <cell r="D7717" t="str">
            <v>г. Пермь, ул. Снайперов, д. 15</v>
          </cell>
          <cell r="E7717" t="b">
            <v>1</v>
          </cell>
          <cell r="F7717">
            <v>1966</v>
          </cell>
          <cell r="H7717" t="str">
            <v>Кирпич</v>
          </cell>
          <cell r="L7717">
            <v>5</v>
          </cell>
          <cell r="M7717">
            <v>4</v>
          </cell>
          <cell r="Q7717">
            <v>3594.7</v>
          </cell>
          <cell r="R7717">
            <v>3289</v>
          </cell>
          <cell r="S7717">
            <v>3210.4</v>
          </cell>
          <cell r="T7717">
            <v>140</v>
          </cell>
        </row>
        <row r="7718">
          <cell r="C7718" t="str">
            <v>город Пермь</v>
          </cell>
          <cell r="D7718" t="str">
            <v>г. Пермь, ул. Снайперов, д. 16</v>
          </cell>
          <cell r="E7718" t="b">
            <v>1</v>
          </cell>
          <cell r="F7718">
            <v>1972</v>
          </cell>
          <cell r="H7718" t="str">
            <v>Панель</v>
          </cell>
          <cell r="L7718">
            <v>5</v>
          </cell>
          <cell r="M7718">
            <v>6</v>
          </cell>
          <cell r="Q7718">
            <v>4552.1000000000004</v>
          </cell>
          <cell r="R7718">
            <v>4095.6</v>
          </cell>
          <cell r="S7718">
            <v>4095.6</v>
          </cell>
          <cell r="T7718">
            <v>212</v>
          </cell>
        </row>
        <row r="7719">
          <cell r="C7719" t="str">
            <v>город Пермь</v>
          </cell>
          <cell r="D7719" t="str">
            <v>г. Пермь, ул. Снайперов, д. 18</v>
          </cell>
          <cell r="E7719" t="b">
            <v>1</v>
          </cell>
          <cell r="F7719">
            <v>1970</v>
          </cell>
          <cell r="H7719" t="str">
            <v>Панель</v>
          </cell>
          <cell r="L7719">
            <v>5</v>
          </cell>
          <cell r="M7719">
            <v>6</v>
          </cell>
          <cell r="Q7719">
            <v>4375.6000000000004</v>
          </cell>
          <cell r="R7719">
            <v>3877</v>
          </cell>
          <cell r="S7719">
            <v>3877</v>
          </cell>
          <cell r="T7719">
            <v>209</v>
          </cell>
        </row>
        <row r="7720">
          <cell r="C7720" t="str">
            <v>город Пермь</v>
          </cell>
          <cell r="D7720" t="str">
            <v>г. Пермь, ул. Снайперов, д. 1А</v>
          </cell>
          <cell r="E7720" t="b">
            <v>1</v>
          </cell>
          <cell r="F7720">
            <v>2009</v>
          </cell>
          <cell r="H7720" t="str">
            <v>кирпич</v>
          </cell>
          <cell r="L7720">
            <v>9</v>
          </cell>
          <cell r="M7720">
            <v>2</v>
          </cell>
          <cell r="N7720">
            <v>2</v>
          </cell>
          <cell r="O7720">
            <v>2</v>
          </cell>
          <cell r="Q7720">
            <v>5646.7</v>
          </cell>
          <cell r="R7720">
            <v>2188.6</v>
          </cell>
          <cell r="S7720">
            <v>2188.6</v>
          </cell>
          <cell r="T7720">
            <v>144</v>
          </cell>
        </row>
        <row r="7721">
          <cell r="C7721" t="str">
            <v>город Пермь</v>
          </cell>
          <cell r="D7721" t="str">
            <v>г. Пермь, ул. Советская, д. 1</v>
          </cell>
          <cell r="E7721" t="b">
            <v>1</v>
          </cell>
          <cell r="F7721">
            <v>1941</v>
          </cell>
          <cell r="H7721" t="str">
            <v>Кирпич</v>
          </cell>
          <cell r="L7721">
            <v>3</v>
          </cell>
          <cell r="M7721">
            <v>2</v>
          </cell>
          <cell r="Q7721">
            <v>910.1</v>
          </cell>
          <cell r="R7721">
            <v>770.6</v>
          </cell>
          <cell r="S7721">
            <v>566.78</v>
          </cell>
          <cell r="T7721">
            <v>31</v>
          </cell>
        </row>
        <row r="7722">
          <cell r="C7722" t="str">
            <v>город Пермь</v>
          </cell>
          <cell r="D7722" t="str">
            <v>г. Пермь, ул. Советская, д. 3</v>
          </cell>
          <cell r="E7722" t="b">
            <v>1</v>
          </cell>
          <cell r="F7722">
            <v>2007</v>
          </cell>
          <cell r="H7722" t="str">
            <v>Панели</v>
          </cell>
          <cell r="L7722">
            <v>9</v>
          </cell>
          <cell r="M7722">
            <v>7</v>
          </cell>
          <cell r="N7722">
            <v>7</v>
          </cell>
          <cell r="O7722">
            <v>7</v>
          </cell>
          <cell r="Q7722">
            <v>15137</v>
          </cell>
          <cell r="R7722">
            <v>15137</v>
          </cell>
          <cell r="S7722">
            <v>12170.9</v>
          </cell>
          <cell r="T7722">
            <v>210</v>
          </cell>
        </row>
        <row r="7723">
          <cell r="C7723" t="str">
            <v>город Пермь</v>
          </cell>
          <cell r="D7723" t="str">
            <v>г. Пермь, ул. Советская, д. 20</v>
          </cell>
          <cell r="E7723" t="b">
            <v>1</v>
          </cell>
          <cell r="F7723">
            <v>2006</v>
          </cell>
          <cell r="H7723" t="str">
            <v>Кирпич</v>
          </cell>
          <cell r="L7723">
            <v>5</v>
          </cell>
          <cell r="M7723">
            <v>1</v>
          </cell>
          <cell r="Q7723">
            <v>2088.1</v>
          </cell>
          <cell r="R7723">
            <v>1443</v>
          </cell>
          <cell r="S7723">
            <v>1245.5999999999999</v>
          </cell>
          <cell r="T7723">
            <v>50</v>
          </cell>
        </row>
        <row r="7724">
          <cell r="C7724" t="str">
            <v>город Пермь</v>
          </cell>
          <cell r="D7724" t="str">
            <v>г. Пермь, ул. Советская, д. 21</v>
          </cell>
          <cell r="E7724" t="b">
            <v>1</v>
          </cell>
          <cell r="F7724">
            <v>1933</v>
          </cell>
          <cell r="H7724" t="str">
            <v>Кирпич</v>
          </cell>
          <cell r="L7724">
            <v>4</v>
          </cell>
          <cell r="M7724">
            <v>3</v>
          </cell>
          <cell r="Q7724">
            <v>1630.7</v>
          </cell>
          <cell r="R7724">
            <v>1337.4</v>
          </cell>
          <cell r="S7724">
            <v>1232.01</v>
          </cell>
          <cell r="T7724">
            <v>86</v>
          </cell>
        </row>
        <row r="7725">
          <cell r="C7725" t="str">
            <v>город Пермь</v>
          </cell>
          <cell r="D7725" t="str">
            <v>г. Пермь, ул. Советская, д. 22</v>
          </cell>
          <cell r="E7725" t="b">
            <v>1</v>
          </cell>
          <cell r="F7725">
            <v>1956</v>
          </cell>
          <cell r="H7725" t="str">
            <v>Кирпич</v>
          </cell>
          <cell r="L7725">
            <v>3</v>
          </cell>
          <cell r="M7725">
            <v>3</v>
          </cell>
          <cell r="Q7725">
            <v>2156.5</v>
          </cell>
          <cell r="R7725">
            <v>1940.3999999999999</v>
          </cell>
          <cell r="S7725">
            <v>1060.5999999999999</v>
          </cell>
          <cell r="T7725">
            <v>34</v>
          </cell>
        </row>
        <row r="7726">
          <cell r="C7726" t="str">
            <v>город Пермь</v>
          </cell>
          <cell r="D7726" t="str">
            <v>г. Пермь, ул. Советская, д. 25</v>
          </cell>
          <cell r="E7726" t="b">
            <v>1</v>
          </cell>
          <cell r="F7726">
            <v>1969</v>
          </cell>
          <cell r="H7726" t="str">
            <v>Кирпич</v>
          </cell>
          <cell r="L7726">
            <v>5</v>
          </cell>
          <cell r="M7726">
            <v>2</v>
          </cell>
          <cell r="Q7726">
            <v>2460.9</v>
          </cell>
          <cell r="R7726">
            <v>1915.6</v>
          </cell>
          <cell r="S7726">
            <v>1915.6</v>
          </cell>
          <cell r="T7726">
            <v>72</v>
          </cell>
        </row>
        <row r="7727">
          <cell r="C7727" t="str">
            <v>город Пермь</v>
          </cell>
          <cell r="D7727" t="str">
            <v>г. Пермь, ул. Советская, д. 28</v>
          </cell>
          <cell r="E7727" t="b">
            <v>1</v>
          </cell>
          <cell r="F7727">
            <v>1963</v>
          </cell>
          <cell r="H7727" t="str">
            <v>Кирпич</v>
          </cell>
          <cell r="L7727">
            <v>4</v>
          </cell>
          <cell r="M7727">
            <v>2</v>
          </cell>
          <cell r="Q7727">
            <v>1618.4</v>
          </cell>
          <cell r="R7727">
            <v>1610.3</v>
          </cell>
          <cell r="S7727">
            <v>1610.3</v>
          </cell>
          <cell r="T7727">
            <v>45</v>
          </cell>
        </row>
        <row r="7728">
          <cell r="C7728" t="str">
            <v>город Пермь</v>
          </cell>
          <cell r="D7728" t="str">
            <v>г. Пермь, ул. Советская, д. 30</v>
          </cell>
          <cell r="E7728" t="b">
            <v>1</v>
          </cell>
          <cell r="F7728">
            <v>2014</v>
          </cell>
          <cell r="H7728" t="str">
            <v>кирпич</v>
          </cell>
          <cell r="I7728" t="str">
            <v>скатная</v>
          </cell>
          <cell r="J7728">
            <v>0</v>
          </cell>
          <cell r="K7728" t="str">
            <v>имеется</v>
          </cell>
          <cell r="L7728">
            <v>9</v>
          </cell>
          <cell r="M7728">
            <v>2</v>
          </cell>
          <cell r="N7728">
            <v>4</v>
          </cell>
          <cell r="O7728">
            <v>4</v>
          </cell>
          <cell r="Q7728">
            <v>8656.5</v>
          </cell>
          <cell r="R7728">
            <v>4405</v>
          </cell>
          <cell r="S7728">
            <v>1046.7</v>
          </cell>
          <cell r="T7728">
            <v>60</v>
          </cell>
        </row>
        <row r="7729">
          <cell r="C7729" t="str">
            <v>город Пермь</v>
          </cell>
          <cell r="D7729" t="str">
            <v>г. Пермь, ул. Советская, д. 36</v>
          </cell>
          <cell r="E7729" t="b">
            <v>1</v>
          </cell>
          <cell r="F7729">
            <v>1999</v>
          </cell>
          <cell r="H7729" t="str">
            <v>Кирпич</v>
          </cell>
          <cell r="L7729">
            <v>9</v>
          </cell>
          <cell r="M7729">
            <v>3</v>
          </cell>
          <cell r="N7729">
            <v>3</v>
          </cell>
          <cell r="O7729">
            <v>3</v>
          </cell>
          <cell r="Q7729">
            <v>12403.5</v>
          </cell>
          <cell r="R7729">
            <v>11025.3</v>
          </cell>
          <cell r="S7729">
            <v>5218.5</v>
          </cell>
          <cell r="T7729">
            <v>195</v>
          </cell>
        </row>
        <row r="7730">
          <cell r="C7730" t="str">
            <v>город Пермь</v>
          </cell>
          <cell r="D7730" t="str">
            <v>г. Пермь, ул. Советская, д. 39</v>
          </cell>
          <cell r="E7730" t="b">
            <v>1</v>
          </cell>
          <cell r="F7730">
            <v>1999</v>
          </cell>
          <cell r="H7730" t="str">
            <v>Кирпич</v>
          </cell>
          <cell r="L7730">
            <v>7</v>
          </cell>
          <cell r="M7730">
            <v>7</v>
          </cell>
          <cell r="N7730">
            <v>7</v>
          </cell>
          <cell r="O7730">
            <v>7</v>
          </cell>
          <cell r="Q7730">
            <v>15223.5</v>
          </cell>
          <cell r="R7730">
            <v>14270.61</v>
          </cell>
          <cell r="S7730">
            <v>11844.91</v>
          </cell>
          <cell r="T7730">
            <v>198</v>
          </cell>
        </row>
        <row r="7731">
          <cell r="C7731" t="str">
            <v>город Пермь</v>
          </cell>
          <cell r="D7731" t="str">
            <v>г. Пермь, ул. Советская, д. 40</v>
          </cell>
          <cell r="E7731" t="b">
            <v>1</v>
          </cell>
          <cell r="F7731">
            <v>1987</v>
          </cell>
          <cell r="H7731" t="str">
            <v>Кирпич</v>
          </cell>
          <cell r="L7731">
            <v>9</v>
          </cell>
          <cell r="M7731">
            <v>3</v>
          </cell>
          <cell r="N7731">
            <v>3</v>
          </cell>
          <cell r="O7731">
            <v>3</v>
          </cell>
          <cell r="Q7731">
            <v>11175.5</v>
          </cell>
          <cell r="R7731">
            <v>9736.7000000000007</v>
          </cell>
          <cell r="S7731">
            <v>7072.6</v>
          </cell>
          <cell r="T7731">
            <v>132</v>
          </cell>
        </row>
        <row r="7732">
          <cell r="C7732" t="str">
            <v>город Пермь</v>
          </cell>
          <cell r="D7732" t="str">
            <v>г. Пермь, ул. Советская, д. 68</v>
          </cell>
          <cell r="E7732" t="b">
            <v>1</v>
          </cell>
          <cell r="F7732">
            <v>1998</v>
          </cell>
          <cell r="H7732" t="str">
            <v>Кирпич</v>
          </cell>
          <cell r="L7732">
            <v>5</v>
          </cell>
          <cell r="M7732">
            <v>2</v>
          </cell>
          <cell r="Q7732">
            <v>2792.6</v>
          </cell>
          <cell r="R7732">
            <v>2576.6</v>
          </cell>
          <cell r="S7732">
            <v>960.4</v>
          </cell>
          <cell r="T7732">
            <v>212</v>
          </cell>
        </row>
        <row r="7733">
          <cell r="C7733" t="str">
            <v>город Пермь</v>
          </cell>
          <cell r="D7733" t="str">
            <v>г. Пермь, ул. Советская, д. 94</v>
          </cell>
          <cell r="E7733" t="b">
            <v>1</v>
          </cell>
          <cell r="F7733">
            <v>1998</v>
          </cell>
          <cell r="H7733" t="str">
            <v>Кирпич</v>
          </cell>
          <cell r="L7733">
            <v>10</v>
          </cell>
          <cell r="M7733">
            <v>2</v>
          </cell>
          <cell r="N7733">
            <v>2</v>
          </cell>
          <cell r="O7733">
            <v>2</v>
          </cell>
          <cell r="Q7733">
            <v>10412.200000000001</v>
          </cell>
          <cell r="R7733">
            <v>9289.1</v>
          </cell>
          <cell r="S7733">
            <v>9289.1</v>
          </cell>
          <cell r="T7733">
            <v>246</v>
          </cell>
        </row>
        <row r="7734">
          <cell r="C7734" t="str">
            <v>город Пермь</v>
          </cell>
          <cell r="D7734" t="str">
            <v>г. Пермь, ул. Советская, д. 24А</v>
          </cell>
          <cell r="E7734" t="b">
            <v>1</v>
          </cell>
          <cell r="F7734">
            <v>1976</v>
          </cell>
          <cell r="H7734" t="str">
            <v>Кирпич</v>
          </cell>
          <cell r="L7734">
            <v>5</v>
          </cell>
          <cell r="M7734">
            <v>2</v>
          </cell>
          <cell r="Q7734">
            <v>1366.9</v>
          </cell>
          <cell r="R7734">
            <v>1366.9</v>
          </cell>
          <cell r="S7734">
            <v>1366.9</v>
          </cell>
          <cell r="T7734">
            <v>22</v>
          </cell>
        </row>
        <row r="7735">
          <cell r="C7735" t="str">
            <v>город Пермь</v>
          </cell>
          <cell r="D7735" t="str">
            <v>г. Пермь, ул. Советская, д. 26А</v>
          </cell>
          <cell r="E7735" t="b">
            <v>1</v>
          </cell>
          <cell r="F7735">
            <v>2016</v>
          </cell>
          <cell r="H7735" t="str">
            <v>монолит</v>
          </cell>
          <cell r="I7735" t="str">
            <v>плоская</v>
          </cell>
          <cell r="J7735" t="str">
            <v>ГАЗ</v>
          </cell>
          <cell r="K7735" t="str">
            <v>имеется</v>
          </cell>
          <cell r="L7735">
            <v>6</v>
          </cell>
          <cell r="M7735">
            <v>1</v>
          </cell>
          <cell r="Q7735">
            <v>3200</v>
          </cell>
          <cell r="R7735">
            <v>2263.6</v>
          </cell>
          <cell r="S7735">
            <v>421</v>
          </cell>
          <cell r="T7735">
            <v>54</v>
          </cell>
        </row>
        <row r="7736">
          <cell r="C7736" t="str">
            <v>город Пермь</v>
          </cell>
          <cell r="D7736" t="str">
            <v>г. Пермь, ул. Советская, д. 39А</v>
          </cell>
          <cell r="E7736" t="b">
            <v>1</v>
          </cell>
          <cell r="F7736">
            <v>1995</v>
          </cell>
          <cell r="H7736" t="str">
            <v>Кирпич</v>
          </cell>
          <cell r="L7736">
            <v>7</v>
          </cell>
          <cell r="M7736">
            <v>7</v>
          </cell>
          <cell r="N7736">
            <v>7</v>
          </cell>
          <cell r="O7736">
            <v>7</v>
          </cell>
          <cell r="Q7736">
            <v>15223.5</v>
          </cell>
          <cell r="R7736">
            <v>14270.599999999999</v>
          </cell>
          <cell r="S7736">
            <v>11844.9</v>
          </cell>
          <cell r="T7736">
            <v>198</v>
          </cell>
        </row>
        <row r="7737">
          <cell r="C7737" t="str">
            <v>город Пермь</v>
          </cell>
          <cell r="D7737" t="str">
            <v>г. Пермь, ул. Советской Армии, д. 3</v>
          </cell>
          <cell r="E7737" t="b">
            <v>1</v>
          </cell>
          <cell r="F7737">
            <v>1962</v>
          </cell>
          <cell r="H7737" t="str">
            <v>Кирпич</v>
          </cell>
          <cell r="L7737">
            <v>5</v>
          </cell>
          <cell r="M7737">
            <v>4</v>
          </cell>
          <cell r="Q7737">
            <v>4240.7</v>
          </cell>
          <cell r="R7737">
            <v>3925.3999999999996</v>
          </cell>
          <cell r="S7737">
            <v>2636.6</v>
          </cell>
          <cell r="T7737">
            <v>128</v>
          </cell>
        </row>
        <row r="7738">
          <cell r="C7738" t="str">
            <v>город Пермь</v>
          </cell>
          <cell r="D7738" t="str">
            <v>г. Пермь, ул. Советской Армии, д. 5</v>
          </cell>
          <cell r="E7738" t="b">
            <v>1</v>
          </cell>
          <cell r="F7738">
            <v>1962</v>
          </cell>
          <cell r="H7738" t="str">
            <v>Кирпич</v>
          </cell>
          <cell r="L7738">
            <v>5</v>
          </cell>
          <cell r="M7738">
            <v>2</v>
          </cell>
          <cell r="Q7738">
            <v>1627</v>
          </cell>
          <cell r="R7738">
            <v>1450.6</v>
          </cell>
          <cell r="S7738">
            <v>1450.6</v>
          </cell>
          <cell r="T7738">
            <v>71</v>
          </cell>
        </row>
        <row r="7739">
          <cell r="C7739" t="str">
            <v>город Пермь</v>
          </cell>
          <cell r="D7739" t="str">
            <v>г. Пермь, ул. Советской Армии, д. 6</v>
          </cell>
          <cell r="E7739" t="b">
            <v>1</v>
          </cell>
          <cell r="F7739">
            <v>2004</v>
          </cell>
          <cell r="I7739" t="str">
            <v>плоская</v>
          </cell>
          <cell r="K7739" t="str">
            <v>не имеется</v>
          </cell>
          <cell r="L7739">
            <v>16</v>
          </cell>
          <cell r="M7739">
            <v>3</v>
          </cell>
          <cell r="N7739">
            <v>6</v>
          </cell>
          <cell r="O7739">
            <v>3</v>
          </cell>
          <cell r="P7739">
            <v>3</v>
          </cell>
          <cell r="Q7739">
            <v>20383.900000000001</v>
          </cell>
          <cell r="R7739">
            <v>15525.4</v>
          </cell>
          <cell r="S7739">
            <v>1252</v>
          </cell>
          <cell r="T7739">
            <v>489</v>
          </cell>
        </row>
        <row r="7740">
          <cell r="C7740" t="str">
            <v>город Пермь</v>
          </cell>
          <cell r="D7740" t="str">
            <v>г. Пермь, ул. Советской Армии, д. 7</v>
          </cell>
          <cell r="E7740" t="b">
            <v>1</v>
          </cell>
          <cell r="F7740">
            <v>1961</v>
          </cell>
          <cell r="H7740" t="str">
            <v>Кирпич</v>
          </cell>
          <cell r="L7740">
            <v>5</v>
          </cell>
          <cell r="M7740">
            <v>4</v>
          </cell>
          <cell r="Q7740">
            <v>3227.9</v>
          </cell>
          <cell r="R7740">
            <v>2822.7999999999997</v>
          </cell>
          <cell r="S7740">
            <v>2457.6999999999998</v>
          </cell>
          <cell r="T7740">
            <v>133</v>
          </cell>
        </row>
        <row r="7741">
          <cell r="C7741" t="str">
            <v>город Пермь</v>
          </cell>
          <cell r="D7741" t="str">
            <v>г. Пермь, ул. Советской Армии, д. 9</v>
          </cell>
          <cell r="E7741" t="b">
            <v>1</v>
          </cell>
          <cell r="F7741">
            <v>1962</v>
          </cell>
          <cell r="H7741" t="str">
            <v>Кирпич</v>
          </cell>
          <cell r="L7741">
            <v>5</v>
          </cell>
          <cell r="M7741">
            <v>2</v>
          </cell>
          <cell r="Q7741">
            <v>1627</v>
          </cell>
          <cell r="R7741">
            <v>1450.6</v>
          </cell>
          <cell r="S7741">
            <v>1450.6</v>
          </cell>
          <cell r="T7741">
            <v>71</v>
          </cell>
        </row>
        <row r="7742">
          <cell r="C7742" t="str">
            <v>город Пермь</v>
          </cell>
          <cell r="D7742" t="str">
            <v>г. Пермь, ул. Советской Армии, д. 11</v>
          </cell>
          <cell r="E7742" t="b">
            <v>1</v>
          </cell>
          <cell r="F7742">
            <v>1962</v>
          </cell>
          <cell r="H7742" t="str">
            <v>кирпич</v>
          </cell>
          <cell r="L7742">
            <v>5</v>
          </cell>
          <cell r="M7742">
            <v>4</v>
          </cell>
          <cell r="Q7742">
            <v>3473.1</v>
          </cell>
          <cell r="R7742">
            <v>2582.1999999999998</v>
          </cell>
          <cell r="S7742">
            <v>2582.1999999999998</v>
          </cell>
          <cell r="T7742">
            <v>127</v>
          </cell>
        </row>
        <row r="7743">
          <cell r="C7743" t="str">
            <v>город Пермь</v>
          </cell>
          <cell r="D7743" t="str">
            <v>г. Пермь, ул. Советской Армии, д. 17</v>
          </cell>
          <cell r="E7743" t="b">
            <v>1</v>
          </cell>
          <cell r="F7743">
            <v>1965</v>
          </cell>
          <cell r="H7743" t="str">
            <v>Кирпич</v>
          </cell>
          <cell r="L7743">
            <v>5</v>
          </cell>
          <cell r="M7743">
            <v>4</v>
          </cell>
          <cell r="Q7743">
            <v>3838.9</v>
          </cell>
          <cell r="R7743">
            <v>3583.7</v>
          </cell>
          <cell r="S7743">
            <v>2588.5</v>
          </cell>
          <cell r="T7743">
            <v>119</v>
          </cell>
        </row>
        <row r="7744">
          <cell r="C7744" t="str">
            <v>город Пермь</v>
          </cell>
          <cell r="D7744" t="str">
            <v>г. Пермь, ул. Советской Армии, д. 19</v>
          </cell>
          <cell r="E7744" t="b">
            <v>1</v>
          </cell>
          <cell r="F7744">
            <v>1965</v>
          </cell>
          <cell r="H7744" t="str">
            <v>Кирпич</v>
          </cell>
          <cell r="L7744">
            <v>5</v>
          </cell>
          <cell r="M7744">
            <v>4</v>
          </cell>
          <cell r="Q7744">
            <v>3896.2</v>
          </cell>
          <cell r="R7744">
            <v>3280</v>
          </cell>
          <cell r="S7744">
            <v>2558.9</v>
          </cell>
          <cell r="T7744">
            <v>140</v>
          </cell>
        </row>
        <row r="7745">
          <cell r="C7745" t="str">
            <v>город Пермь</v>
          </cell>
          <cell r="D7745" t="str">
            <v>г. Пермь, ул. Советской Армии, д. 21</v>
          </cell>
          <cell r="E7745" t="b">
            <v>1</v>
          </cell>
          <cell r="F7745">
            <v>1965</v>
          </cell>
          <cell r="H7745" t="str">
            <v>Кирпич</v>
          </cell>
          <cell r="L7745">
            <v>5</v>
          </cell>
          <cell r="M7745">
            <v>4</v>
          </cell>
          <cell r="Q7745">
            <v>3625.5</v>
          </cell>
          <cell r="R7745">
            <v>3200.5</v>
          </cell>
          <cell r="S7745">
            <v>3200.5</v>
          </cell>
          <cell r="T7745">
            <v>165</v>
          </cell>
        </row>
        <row r="7746">
          <cell r="C7746" t="str">
            <v>город Пермь</v>
          </cell>
          <cell r="D7746" t="str">
            <v>г. Пермь, ул. Советской Армии, д. 23</v>
          </cell>
          <cell r="E7746" t="b">
            <v>1</v>
          </cell>
          <cell r="F7746">
            <v>1986</v>
          </cell>
          <cell r="H7746" t="str">
            <v>Кирпич</v>
          </cell>
          <cell r="L7746">
            <v>9</v>
          </cell>
          <cell r="M7746">
            <v>2</v>
          </cell>
          <cell r="N7746">
            <v>2</v>
          </cell>
          <cell r="O7746">
            <v>2</v>
          </cell>
          <cell r="Q7746">
            <v>4959.8</v>
          </cell>
          <cell r="R7746">
            <v>3517</v>
          </cell>
          <cell r="S7746">
            <v>3517</v>
          </cell>
          <cell r="T7746">
            <v>196</v>
          </cell>
        </row>
        <row r="7747">
          <cell r="C7747" t="str">
            <v>город Пермь</v>
          </cell>
          <cell r="D7747" t="str">
            <v>г. Пермь, ул. Советской Армии, д. 25</v>
          </cell>
          <cell r="E7747" t="b">
            <v>1</v>
          </cell>
          <cell r="F7747">
            <v>1966</v>
          </cell>
          <cell r="H7747" t="str">
            <v>Кирпич</v>
          </cell>
          <cell r="L7747">
            <v>5</v>
          </cell>
          <cell r="M7747">
            <v>4</v>
          </cell>
          <cell r="Q7747">
            <v>3215.8</v>
          </cell>
          <cell r="R7747">
            <v>3183.1</v>
          </cell>
          <cell r="S7747">
            <v>3183.1</v>
          </cell>
          <cell r="T7747">
            <v>158</v>
          </cell>
        </row>
        <row r="7748">
          <cell r="C7748" t="str">
            <v>город Пермь</v>
          </cell>
          <cell r="D7748" t="str">
            <v>г. Пермь, ул. Советской Армии, д. 27</v>
          </cell>
          <cell r="E7748" t="b">
            <v>1</v>
          </cell>
          <cell r="F7748">
            <v>1964</v>
          </cell>
          <cell r="H7748" t="str">
            <v>Кирпич</v>
          </cell>
          <cell r="L7748">
            <v>5</v>
          </cell>
          <cell r="M7748">
            <v>3</v>
          </cell>
          <cell r="Q7748">
            <v>2523</v>
          </cell>
          <cell r="R7748">
            <v>2361.6999999999998</v>
          </cell>
          <cell r="S7748">
            <v>2361.6999999999998</v>
          </cell>
          <cell r="T7748">
            <v>102</v>
          </cell>
        </row>
        <row r="7749">
          <cell r="C7749" t="str">
            <v>город Пермь</v>
          </cell>
          <cell r="D7749" t="str">
            <v>г. Пермь, ул. Советской Армии, д. 30</v>
          </cell>
          <cell r="E7749" t="b">
            <v>1</v>
          </cell>
          <cell r="F7749">
            <v>1997</v>
          </cell>
          <cell r="I7749" t="str">
            <v>плоская</v>
          </cell>
          <cell r="K7749" t="str">
            <v>не имеется</v>
          </cell>
          <cell r="L7749">
            <v>10</v>
          </cell>
          <cell r="M7749">
            <v>2</v>
          </cell>
          <cell r="N7749">
            <v>2</v>
          </cell>
          <cell r="O7749">
            <v>2</v>
          </cell>
          <cell r="Q7749">
            <v>8024.8</v>
          </cell>
          <cell r="R7749">
            <v>5861.7</v>
          </cell>
          <cell r="S7749">
            <v>2163.1</v>
          </cell>
          <cell r="T7749">
            <v>234</v>
          </cell>
        </row>
        <row r="7750">
          <cell r="C7750" t="str">
            <v>город Пермь</v>
          </cell>
          <cell r="D7750" t="str">
            <v>г. Пермь, ул. Советской Армии, д. 31</v>
          </cell>
          <cell r="E7750" t="b">
            <v>1</v>
          </cell>
          <cell r="F7750">
            <v>1962</v>
          </cell>
          <cell r="H7750" t="str">
            <v>Кирпич</v>
          </cell>
          <cell r="L7750">
            <v>5</v>
          </cell>
          <cell r="M7750">
            <v>2</v>
          </cell>
          <cell r="Q7750">
            <v>1812.8</v>
          </cell>
          <cell r="R7750">
            <v>1629.7</v>
          </cell>
          <cell r="S7750">
            <v>1314.9</v>
          </cell>
          <cell r="T7750">
            <v>60</v>
          </cell>
        </row>
        <row r="7751">
          <cell r="C7751" t="str">
            <v>город Пермь</v>
          </cell>
          <cell r="D7751" t="str">
            <v>г. Пермь, ул. Советской Армии, д. 33</v>
          </cell>
          <cell r="E7751" t="b">
            <v>1</v>
          </cell>
          <cell r="F7751">
            <v>1994</v>
          </cell>
          <cell r="H7751" t="str">
            <v>Панель</v>
          </cell>
          <cell r="L7751">
            <v>16</v>
          </cell>
          <cell r="M7751">
            <v>1</v>
          </cell>
          <cell r="N7751">
            <v>2</v>
          </cell>
          <cell r="O7751">
            <v>1</v>
          </cell>
          <cell r="P7751">
            <v>1</v>
          </cell>
          <cell r="Q7751">
            <v>7083.9</v>
          </cell>
          <cell r="R7751">
            <v>5879.6</v>
          </cell>
          <cell r="S7751">
            <v>5772.5</v>
          </cell>
          <cell r="T7751">
            <v>204</v>
          </cell>
        </row>
        <row r="7752">
          <cell r="C7752" t="str">
            <v>город Пермь</v>
          </cell>
          <cell r="D7752" t="str">
            <v>г. Пермь, ул. Советской Армии, д. 36</v>
          </cell>
          <cell r="E7752" t="b">
            <v>1</v>
          </cell>
          <cell r="F7752">
            <v>1963</v>
          </cell>
          <cell r="H7752" t="str">
            <v>Кирпич</v>
          </cell>
          <cell r="L7752">
            <v>5</v>
          </cell>
          <cell r="M7752">
            <v>4</v>
          </cell>
          <cell r="Q7752">
            <v>3788.8</v>
          </cell>
          <cell r="R7752">
            <v>3183.3</v>
          </cell>
          <cell r="S7752">
            <v>3110.3</v>
          </cell>
          <cell r="T7752">
            <v>156</v>
          </cell>
        </row>
        <row r="7753">
          <cell r="C7753" t="str">
            <v>город Пермь</v>
          </cell>
          <cell r="D7753" t="str">
            <v>г. Пермь, ул. Советской Армии, д. 37</v>
          </cell>
          <cell r="E7753" t="b">
            <v>1</v>
          </cell>
          <cell r="F7753">
            <v>2001</v>
          </cell>
          <cell r="I7753" t="str">
            <v>плоская</v>
          </cell>
          <cell r="K7753" t="str">
            <v>не имеется</v>
          </cell>
          <cell r="L7753">
            <v>12</v>
          </cell>
          <cell r="M7753">
            <v>7</v>
          </cell>
          <cell r="N7753">
            <v>7</v>
          </cell>
          <cell r="O7753">
            <v>7</v>
          </cell>
          <cell r="Q7753">
            <v>15050.4</v>
          </cell>
          <cell r="R7753">
            <v>13307.9</v>
          </cell>
          <cell r="S7753">
            <v>1532.9</v>
          </cell>
          <cell r="T7753">
            <v>544</v>
          </cell>
        </row>
        <row r="7754">
          <cell r="C7754" t="str">
            <v>город Пермь</v>
          </cell>
          <cell r="D7754" t="str">
            <v>г. Пермь, ул. Советской Армии, д. 44</v>
          </cell>
          <cell r="E7754" t="b">
            <v>1</v>
          </cell>
          <cell r="F7754">
            <v>2015</v>
          </cell>
          <cell r="H7754" t="str">
            <v>кирпич</v>
          </cell>
          <cell r="I7754" t="str">
            <v>скатная</v>
          </cell>
          <cell r="K7754" t="str">
            <v>имеется</v>
          </cell>
          <cell r="L7754">
            <v>4</v>
          </cell>
          <cell r="M7754">
            <v>1</v>
          </cell>
          <cell r="Q7754">
            <v>1476.1</v>
          </cell>
          <cell r="R7754">
            <v>1476.1</v>
          </cell>
          <cell r="S7754">
            <v>1328.49</v>
          </cell>
        </row>
        <row r="7755">
          <cell r="C7755" t="str">
            <v>город Пермь</v>
          </cell>
          <cell r="D7755" t="str">
            <v>г. Пермь, ул. Советской Армии, д. 45</v>
          </cell>
          <cell r="E7755" t="b">
            <v>1</v>
          </cell>
          <cell r="F7755">
            <v>1989</v>
          </cell>
          <cell r="H7755" t="str">
            <v>Кирпич</v>
          </cell>
          <cell r="L7755">
            <v>12</v>
          </cell>
          <cell r="M7755">
            <v>1</v>
          </cell>
          <cell r="N7755">
            <v>1</v>
          </cell>
          <cell r="O7755">
            <v>1</v>
          </cell>
          <cell r="Q7755">
            <v>5912.7</v>
          </cell>
          <cell r="R7755">
            <v>5067.7</v>
          </cell>
          <cell r="S7755">
            <v>4686.5</v>
          </cell>
          <cell r="T7755">
            <v>199</v>
          </cell>
        </row>
        <row r="7756">
          <cell r="C7756" t="str">
            <v>город Пермь</v>
          </cell>
          <cell r="D7756" t="str">
            <v>г. Пермь, ул. Советской Армии, д. 46</v>
          </cell>
          <cell r="E7756" t="b">
            <v>1</v>
          </cell>
          <cell r="F7756">
            <v>1997</v>
          </cell>
          <cell r="I7756" t="str">
            <v>плоская</v>
          </cell>
          <cell r="K7756" t="str">
            <v>не имеется</v>
          </cell>
          <cell r="L7756">
            <v>10</v>
          </cell>
          <cell r="M7756">
            <v>4</v>
          </cell>
          <cell r="N7756">
            <v>4</v>
          </cell>
          <cell r="O7756">
            <v>4</v>
          </cell>
          <cell r="Q7756">
            <v>7812.6</v>
          </cell>
          <cell r="R7756">
            <v>7291.8</v>
          </cell>
          <cell r="S7756">
            <v>520.79999999999995</v>
          </cell>
          <cell r="T7756">
            <v>272</v>
          </cell>
        </row>
        <row r="7757">
          <cell r="C7757" t="str">
            <v>город Пермь</v>
          </cell>
          <cell r="D7757" t="str">
            <v>г. Пермь, ул. Советской Армии, д. 47</v>
          </cell>
          <cell r="E7757" t="b">
            <v>1</v>
          </cell>
          <cell r="F7757">
            <v>1988</v>
          </cell>
          <cell r="H7757" t="str">
            <v>кирпич</v>
          </cell>
          <cell r="L7757">
            <v>9</v>
          </cell>
          <cell r="M7757">
            <v>4</v>
          </cell>
          <cell r="N7757">
            <v>4</v>
          </cell>
          <cell r="O7757">
            <v>4</v>
          </cell>
          <cell r="Q7757">
            <v>10281.700000000001</v>
          </cell>
          <cell r="R7757">
            <v>7069.3</v>
          </cell>
          <cell r="S7757">
            <v>7063.3</v>
          </cell>
          <cell r="T7757">
            <v>367</v>
          </cell>
        </row>
        <row r="7758">
          <cell r="C7758" t="str">
            <v>город Пермь</v>
          </cell>
          <cell r="D7758" t="str">
            <v>г. Пермь, ул. Советской Армии, д. 48</v>
          </cell>
          <cell r="E7758" t="b">
            <v>1</v>
          </cell>
          <cell r="F7758">
            <v>1999</v>
          </cell>
          <cell r="H7758" t="str">
            <v>кирпич</v>
          </cell>
          <cell r="I7758" t="str">
            <v>Плоская</v>
          </cell>
          <cell r="K7758" t="str">
            <v>не имеется</v>
          </cell>
          <cell r="L7758">
            <v>3</v>
          </cell>
          <cell r="M7758">
            <v>1</v>
          </cell>
          <cell r="Q7758">
            <v>1606.87</v>
          </cell>
          <cell r="R7758">
            <v>1382.97</v>
          </cell>
          <cell r="S7758">
            <v>1382.97</v>
          </cell>
        </row>
        <row r="7759">
          <cell r="C7759" t="str">
            <v>город Пермь</v>
          </cell>
          <cell r="D7759" t="str">
            <v>г. Пермь, ул. Советской Армии, д. 49</v>
          </cell>
          <cell r="E7759" t="b">
            <v>1</v>
          </cell>
          <cell r="F7759">
            <v>1992</v>
          </cell>
          <cell r="H7759" t="str">
            <v>Кирпич</v>
          </cell>
          <cell r="L7759">
            <v>10</v>
          </cell>
          <cell r="M7759">
            <v>5</v>
          </cell>
          <cell r="N7759">
            <v>5</v>
          </cell>
          <cell r="O7759">
            <v>5</v>
          </cell>
          <cell r="Q7759">
            <v>13455.1</v>
          </cell>
          <cell r="R7759">
            <v>11690.1</v>
          </cell>
          <cell r="S7759">
            <v>10216.200000000001</v>
          </cell>
          <cell r="T7759">
            <v>461</v>
          </cell>
        </row>
        <row r="7760">
          <cell r="C7760" t="str">
            <v>город Пермь</v>
          </cell>
          <cell r="D7760" t="str">
            <v>г. Пермь, ул. Советской Армии, д. 51</v>
          </cell>
          <cell r="E7760" t="b">
            <v>1</v>
          </cell>
          <cell r="F7760">
            <v>2004</v>
          </cell>
          <cell r="I7760" t="str">
            <v>плоская</v>
          </cell>
          <cell r="K7760" t="str">
            <v>не имеется</v>
          </cell>
          <cell r="L7760">
            <v>10</v>
          </cell>
          <cell r="M7760">
            <v>2</v>
          </cell>
          <cell r="N7760">
            <v>2</v>
          </cell>
          <cell r="O7760">
            <v>2</v>
          </cell>
          <cell r="Q7760">
            <v>5840.6</v>
          </cell>
          <cell r="R7760">
            <v>2896.1</v>
          </cell>
          <cell r="S7760">
            <v>383.7</v>
          </cell>
          <cell r="T7760">
            <v>200</v>
          </cell>
        </row>
        <row r="7761">
          <cell r="C7761" t="str">
            <v>город Пермь</v>
          </cell>
          <cell r="D7761" t="str">
            <v>г. Пермь, ул. Советской Армии, д. 52</v>
          </cell>
          <cell r="E7761" t="b">
            <v>1</v>
          </cell>
          <cell r="F7761">
            <v>2015</v>
          </cell>
          <cell r="K7761" t="str">
            <v>не имеется</v>
          </cell>
          <cell r="L7761">
            <v>12</v>
          </cell>
          <cell r="M7761">
            <v>1</v>
          </cell>
          <cell r="N7761">
            <v>1</v>
          </cell>
          <cell r="O7761">
            <v>1</v>
          </cell>
          <cell r="Q7761">
            <v>2487</v>
          </cell>
          <cell r="R7761">
            <v>2487</v>
          </cell>
          <cell r="S7761">
            <v>2238.3000000000002</v>
          </cell>
        </row>
        <row r="7762">
          <cell r="C7762" t="str">
            <v>город Пермь</v>
          </cell>
          <cell r="D7762" t="str">
            <v>г. Пермь, ул. Советской Армии, д. 60</v>
          </cell>
          <cell r="E7762" t="b">
            <v>1</v>
          </cell>
          <cell r="F7762">
            <v>2018</v>
          </cell>
          <cell r="I7762" t="str">
            <v>плоская</v>
          </cell>
          <cell r="K7762" t="str">
            <v>не имеется</v>
          </cell>
          <cell r="L7762">
            <v>25</v>
          </cell>
          <cell r="M7762">
            <v>2</v>
          </cell>
          <cell r="Q7762">
            <v>26300.9</v>
          </cell>
          <cell r="R7762">
            <v>15902.9</v>
          </cell>
          <cell r="S7762">
            <v>4322.2</v>
          </cell>
          <cell r="T7762">
            <v>350</v>
          </cell>
        </row>
        <row r="7763">
          <cell r="C7763" t="str">
            <v>город Пермь</v>
          </cell>
          <cell r="D7763" t="str">
            <v>г. Пермь, ул. Советской Армии, д. 64</v>
          </cell>
          <cell r="E7763" t="b">
            <v>1</v>
          </cell>
          <cell r="F7763">
            <v>2022</v>
          </cell>
          <cell r="H7763" t="str">
            <v>Кирпич</v>
          </cell>
          <cell r="I7763" t="str">
            <v>Плоская</v>
          </cell>
          <cell r="J7763" t="str">
            <v>ГАЗ</v>
          </cell>
          <cell r="K7763" t="str">
            <v>подвал</v>
          </cell>
          <cell r="L7763">
            <v>10</v>
          </cell>
          <cell r="M7763">
            <v>1</v>
          </cell>
          <cell r="N7763">
            <v>1</v>
          </cell>
          <cell r="O7763">
            <v>1</v>
          </cell>
          <cell r="Q7763">
            <v>5590.3</v>
          </cell>
          <cell r="R7763">
            <v>3144.8</v>
          </cell>
          <cell r="S7763">
            <v>3144.8</v>
          </cell>
        </row>
        <row r="7764">
          <cell r="C7764" t="str">
            <v>город Пермь</v>
          </cell>
          <cell r="D7764" t="str">
            <v>г. Пермь, ул. Советской Армии, д. 72</v>
          </cell>
          <cell r="E7764" t="b">
            <v>1</v>
          </cell>
          <cell r="F7764">
            <v>2009</v>
          </cell>
          <cell r="I7764" t="str">
            <v>плоская</v>
          </cell>
          <cell r="K7764" t="str">
            <v>не имеется</v>
          </cell>
          <cell r="L7764">
            <v>16</v>
          </cell>
          <cell r="M7764">
            <v>2</v>
          </cell>
          <cell r="N7764">
            <v>4</v>
          </cell>
          <cell r="O7764">
            <v>2</v>
          </cell>
          <cell r="P7764">
            <v>2</v>
          </cell>
          <cell r="Q7764">
            <v>10609.14</v>
          </cell>
          <cell r="R7764">
            <v>7205.1</v>
          </cell>
          <cell r="S7764">
            <v>954.8</v>
          </cell>
          <cell r="T7764">
            <v>320</v>
          </cell>
        </row>
        <row r="7765">
          <cell r="C7765" t="str">
            <v>город Пермь</v>
          </cell>
          <cell r="D7765" t="str">
            <v>г. Пермь, ул. Советской Армии, д. 93</v>
          </cell>
          <cell r="E7765" t="b">
            <v>1</v>
          </cell>
          <cell r="F7765">
            <v>1962</v>
          </cell>
          <cell r="H7765" t="str">
            <v>кирпич</v>
          </cell>
          <cell r="L7765">
            <v>3</v>
          </cell>
          <cell r="M7765">
            <v>2</v>
          </cell>
          <cell r="Q7765">
            <v>1068.7</v>
          </cell>
          <cell r="R7765">
            <v>871.3</v>
          </cell>
          <cell r="S7765">
            <v>871.3</v>
          </cell>
          <cell r="T7765">
            <v>63</v>
          </cell>
        </row>
        <row r="7766">
          <cell r="C7766" t="str">
            <v>город Пермь</v>
          </cell>
          <cell r="D7766" t="str">
            <v>г. Пермь, ул. Советской Армии, д. 21А</v>
          </cell>
          <cell r="E7766" t="b">
            <v>1</v>
          </cell>
          <cell r="F7766">
            <v>1965</v>
          </cell>
          <cell r="H7766" t="str">
            <v>Кирпич</v>
          </cell>
          <cell r="L7766">
            <v>5</v>
          </cell>
          <cell r="M7766">
            <v>4</v>
          </cell>
          <cell r="Q7766">
            <v>3190.1</v>
          </cell>
          <cell r="R7766">
            <v>2881.1</v>
          </cell>
          <cell r="S7766">
            <v>2881.1</v>
          </cell>
          <cell r="T7766">
            <v>153</v>
          </cell>
        </row>
        <row r="7767">
          <cell r="C7767" t="str">
            <v>город Пермь</v>
          </cell>
          <cell r="D7767" t="str">
            <v>г. Пермь, ул. Советской Армии, д. 21Б</v>
          </cell>
          <cell r="E7767" t="b">
            <v>1</v>
          </cell>
          <cell r="F7767">
            <v>1976</v>
          </cell>
          <cell r="H7767" t="str">
            <v>Кирпич</v>
          </cell>
          <cell r="L7767">
            <v>5</v>
          </cell>
          <cell r="M7767">
            <v>4</v>
          </cell>
          <cell r="Q7767">
            <v>2712.8</v>
          </cell>
          <cell r="R7767">
            <v>2367.3000000000002</v>
          </cell>
          <cell r="S7767">
            <v>2367.3000000000002</v>
          </cell>
          <cell r="T7767">
            <v>138</v>
          </cell>
        </row>
        <row r="7768">
          <cell r="C7768" t="str">
            <v>город Пермь</v>
          </cell>
          <cell r="D7768" t="str">
            <v>г. Пермь, ул. Советской Армии, д. 27Б</v>
          </cell>
          <cell r="E7768" t="b">
            <v>1</v>
          </cell>
          <cell r="F7768">
            <v>1964</v>
          </cell>
          <cell r="H7768" t="str">
            <v>кирпич</v>
          </cell>
          <cell r="L7768">
            <v>5</v>
          </cell>
          <cell r="M7768">
            <v>4</v>
          </cell>
          <cell r="Q7768">
            <v>3511.4</v>
          </cell>
          <cell r="R7768">
            <v>3214.3</v>
          </cell>
          <cell r="S7768">
            <v>3214.3</v>
          </cell>
          <cell r="T7768">
            <v>175</v>
          </cell>
        </row>
        <row r="7769">
          <cell r="C7769" t="str">
            <v>город Пермь</v>
          </cell>
          <cell r="D7769" t="str">
            <v>г. Пермь, ул. Советской Армии, д. 27В</v>
          </cell>
          <cell r="E7769" t="b">
            <v>1</v>
          </cell>
          <cell r="F7769">
            <v>1965</v>
          </cell>
          <cell r="H7769" t="str">
            <v>кирпич</v>
          </cell>
          <cell r="L7769">
            <v>5</v>
          </cell>
          <cell r="M7769">
            <v>4</v>
          </cell>
          <cell r="Q7769">
            <v>3591.8</v>
          </cell>
          <cell r="R7769">
            <v>3234</v>
          </cell>
          <cell r="S7769">
            <v>3234</v>
          </cell>
          <cell r="T7769">
            <v>178</v>
          </cell>
        </row>
        <row r="7770">
          <cell r="C7770" t="str">
            <v>город Пермь</v>
          </cell>
          <cell r="D7770" t="str">
            <v>г. Пермь, ул. Советской Армии, д. 27Г</v>
          </cell>
          <cell r="E7770" t="b">
            <v>1</v>
          </cell>
          <cell r="F7770">
            <v>1963</v>
          </cell>
          <cell r="H7770" t="str">
            <v>Кирпич</v>
          </cell>
          <cell r="L7770">
            <v>5</v>
          </cell>
          <cell r="M7770">
            <v>2</v>
          </cell>
          <cell r="Q7770">
            <v>1803.8</v>
          </cell>
          <cell r="R7770">
            <v>1635.8</v>
          </cell>
          <cell r="S7770">
            <v>1635.8</v>
          </cell>
          <cell r="T7770">
            <v>78</v>
          </cell>
        </row>
        <row r="7771">
          <cell r="C7771" t="str">
            <v>город Пермь</v>
          </cell>
          <cell r="D7771" t="str">
            <v>г. Пермь, ул. Советской Армии, д. 33/1</v>
          </cell>
          <cell r="E7771" t="b">
            <v>1</v>
          </cell>
          <cell r="F7771">
            <v>1995</v>
          </cell>
          <cell r="H7771" t="str">
            <v>Панель</v>
          </cell>
          <cell r="L7771">
            <v>16</v>
          </cell>
          <cell r="M7771">
            <v>1</v>
          </cell>
          <cell r="N7771">
            <v>2</v>
          </cell>
          <cell r="O7771">
            <v>1</v>
          </cell>
          <cell r="P7771">
            <v>1</v>
          </cell>
          <cell r="Q7771">
            <v>7378.1</v>
          </cell>
          <cell r="R7771">
            <v>5780.9</v>
          </cell>
          <cell r="S7771">
            <v>5202.8100000000004</v>
          </cell>
        </row>
        <row r="7772">
          <cell r="C7772" t="str">
            <v>город Пермь</v>
          </cell>
          <cell r="D7772" t="str">
            <v>г. Пермь, ул. Советской Армии, д. 33/2</v>
          </cell>
          <cell r="E7772" t="b">
            <v>1</v>
          </cell>
          <cell r="F7772">
            <v>1996</v>
          </cell>
          <cell r="I7772" t="str">
            <v>плоская</v>
          </cell>
          <cell r="K7772" t="str">
            <v>не имеется</v>
          </cell>
          <cell r="L7772">
            <v>16</v>
          </cell>
          <cell r="M7772">
            <v>1</v>
          </cell>
          <cell r="N7772">
            <v>2</v>
          </cell>
          <cell r="O7772">
            <v>1</v>
          </cell>
          <cell r="P7772">
            <v>1</v>
          </cell>
          <cell r="Q7772">
            <v>6858.7</v>
          </cell>
          <cell r="R7772">
            <v>5868.7</v>
          </cell>
          <cell r="S7772">
            <v>989.8</v>
          </cell>
          <cell r="T7772">
            <v>140</v>
          </cell>
        </row>
        <row r="7773">
          <cell r="C7773" t="str">
            <v>город Пермь</v>
          </cell>
          <cell r="D7773" t="str">
            <v>г. Пермь, ул. Советской Армии, д. 72/1</v>
          </cell>
          <cell r="E7773" t="b">
            <v>1</v>
          </cell>
          <cell r="F7773">
            <v>2008</v>
          </cell>
          <cell r="I7773" t="str">
            <v>плоская</v>
          </cell>
          <cell r="K7773" t="str">
            <v>не имеется</v>
          </cell>
          <cell r="L7773">
            <v>11</v>
          </cell>
          <cell r="M7773">
            <v>1</v>
          </cell>
          <cell r="N7773">
            <v>1</v>
          </cell>
          <cell r="O7773">
            <v>1</v>
          </cell>
          <cell r="Q7773">
            <v>8502.5</v>
          </cell>
          <cell r="R7773">
            <v>6218.3</v>
          </cell>
          <cell r="S7773">
            <v>1379.5</v>
          </cell>
          <cell r="T7773">
            <v>195</v>
          </cell>
        </row>
        <row r="7774">
          <cell r="C7774" t="str">
            <v>город Пермь</v>
          </cell>
          <cell r="D7774" t="str">
            <v>г. Пермь, ул. Советской Армии, д. 72/2</v>
          </cell>
          <cell r="E7774" t="b">
            <v>1</v>
          </cell>
          <cell r="F7774">
            <v>2010</v>
          </cell>
          <cell r="I7774" t="str">
            <v>плоская</v>
          </cell>
          <cell r="K7774" t="str">
            <v>не имеется</v>
          </cell>
          <cell r="L7774">
            <v>16</v>
          </cell>
          <cell r="M7774">
            <v>1</v>
          </cell>
          <cell r="N7774">
            <v>2</v>
          </cell>
          <cell r="O7774">
            <v>1</v>
          </cell>
          <cell r="P7774">
            <v>1</v>
          </cell>
          <cell r="Q7774">
            <v>8873.9</v>
          </cell>
          <cell r="R7774">
            <v>6874.1</v>
          </cell>
          <cell r="S7774">
            <v>805.1</v>
          </cell>
          <cell r="T7774">
            <v>270</v>
          </cell>
        </row>
        <row r="7775">
          <cell r="C7775" t="str">
            <v>город Пермь</v>
          </cell>
          <cell r="D7775" t="str">
            <v>г. Пермь, ул. Советской Армии, д. 72/3</v>
          </cell>
          <cell r="E7775" t="b">
            <v>1</v>
          </cell>
          <cell r="F7775">
            <v>2011</v>
          </cell>
          <cell r="I7775" t="str">
            <v>плоская</v>
          </cell>
          <cell r="K7775" t="str">
            <v>не имеется</v>
          </cell>
          <cell r="L7775">
            <v>16</v>
          </cell>
          <cell r="M7775">
            <v>1</v>
          </cell>
          <cell r="N7775">
            <v>2</v>
          </cell>
          <cell r="O7775">
            <v>1</v>
          </cell>
          <cell r="P7775">
            <v>1</v>
          </cell>
          <cell r="Q7775">
            <v>10187.700000000001</v>
          </cell>
          <cell r="R7775">
            <v>8057.6</v>
          </cell>
          <cell r="S7775">
            <v>1317.7</v>
          </cell>
          <cell r="T7775">
            <v>370</v>
          </cell>
        </row>
        <row r="7776">
          <cell r="C7776" t="str">
            <v>город Пермь</v>
          </cell>
          <cell r="D7776" t="str">
            <v>г. Пермь, ул. Советской Армии, д. 72/4</v>
          </cell>
          <cell r="E7776" t="b">
            <v>1</v>
          </cell>
          <cell r="F7776">
            <v>2013</v>
          </cell>
          <cell r="I7776" t="str">
            <v>плоская</v>
          </cell>
          <cell r="K7776" t="str">
            <v>не имеется</v>
          </cell>
          <cell r="L7776">
            <v>16</v>
          </cell>
          <cell r="M7776">
            <v>1</v>
          </cell>
          <cell r="N7776">
            <v>2</v>
          </cell>
          <cell r="O7776">
            <v>1</v>
          </cell>
          <cell r="P7776">
            <v>1</v>
          </cell>
          <cell r="Q7776">
            <v>7105.2</v>
          </cell>
          <cell r="R7776">
            <v>6399.6</v>
          </cell>
          <cell r="S7776">
            <v>881.6</v>
          </cell>
          <cell r="T7776">
            <v>262</v>
          </cell>
        </row>
        <row r="7777">
          <cell r="C7777" t="str">
            <v>город Пермь</v>
          </cell>
          <cell r="D7777" t="str">
            <v>г. Пермь, ул. Сокольская, д. 5</v>
          </cell>
          <cell r="E7777" t="b">
            <v>1</v>
          </cell>
          <cell r="F7777">
            <v>1977</v>
          </cell>
          <cell r="H7777" t="str">
            <v>Панель</v>
          </cell>
          <cell r="L7777">
            <v>5</v>
          </cell>
          <cell r="M7777">
            <v>6</v>
          </cell>
          <cell r="Q7777">
            <v>4313.5</v>
          </cell>
          <cell r="R7777">
            <v>4313.5</v>
          </cell>
          <cell r="S7777">
            <v>4313.5</v>
          </cell>
          <cell r="T7777">
            <v>243</v>
          </cell>
        </row>
        <row r="7778">
          <cell r="C7778" t="str">
            <v>город Пермь</v>
          </cell>
          <cell r="D7778" t="str">
            <v>г. Пермь, ул. Сокольская, д. 9</v>
          </cell>
          <cell r="E7778" t="b">
            <v>1</v>
          </cell>
          <cell r="F7778">
            <v>1950</v>
          </cell>
          <cell r="H7778" t="str">
            <v>Кирпич</v>
          </cell>
          <cell r="L7778">
            <v>9</v>
          </cell>
          <cell r="M7778">
            <v>2</v>
          </cell>
          <cell r="N7778">
            <v>2</v>
          </cell>
          <cell r="O7778">
            <v>2</v>
          </cell>
          <cell r="Q7778">
            <v>4449.3500000000004</v>
          </cell>
          <cell r="R7778">
            <v>3869</v>
          </cell>
          <cell r="S7778">
            <v>1995.3</v>
          </cell>
          <cell r="T7778">
            <v>72</v>
          </cell>
        </row>
        <row r="7779">
          <cell r="C7779" t="str">
            <v>город Пермь</v>
          </cell>
          <cell r="D7779" t="str">
            <v>г. Пермь, ул. Сокольская, д. 10</v>
          </cell>
          <cell r="E7779" t="b">
            <v>1</v>
          </cell>
          <cell r="F7779">
            <v>1990</v>
          </cell>
          <cell r="I7779" t="str">
            <v>плоская</v>
          </cell>
          <cell r="K7779" t="str">
            <v>не имеется</v>
          </cell>
          <cell r="L7779">
            <v>10</v>
          </cell>
          <cell r="M7779">
            <v>4</v>
          </cell>
          <cell r="N7779">
            <v>4</v>
          </cell>
          <cell r="O7779">
            <v>4</v>
          </cell>
          <cell r="Q7779">
            <v>10575</v>
          </cell>
          <cell r="R7779">
            <v>9048.1</v>
          </cell>
          <cell r="S7779">
            <v>10387.200000000001</v>
          </cell>
        </row>
        <row r="7780">
          <cell r="C7780" t="str">
            <v>город Пермь</v>
          </cell>
          <cell r="D7780" t="str">
            <v>г. Пермь, ул. Сокольская, д. 12</v>
          </cell>
          <cell r="E7780" t="b">
            <v>1</v>
          </cell>
          <cell r="F7780">
            <v>2014</v>
          </cell>
          <cell r="I7780" t="str">
            <v>плоская</v>
          </cell>
          <cell r="J7780" t="str">
            <v>ГАЗ ГВС</v>
          </cell>
          <cell r="K7780" t="str">
            <v>имеется</v>
          </cell>
          <cell r="L7780">
            <v>6</v>
          </cell>
          <cell r="M7780">
            <v>7</v>
          </cell>
          <cell r="N7780">
            <v>7</v>
          </cell>
          <cell r="O7780">
            <v>7</v>
          </cell>
          <cell r="Q7780">
            <v>13214.6</v>
          </cell>
          <cell r="R7780">
            <v>11316.7</v>
          </cell>
          <cell r="S7780">
            <v>11170.2</v>
          </cell>
        </row>
        <row r="7781">
          <cell r="C7781" t="str">
            <v>город Пермь</v>
          </cell>
          <cell r="D7781" t="str">
            <v>г. Пермь, ул. Сокольская, д. 18</v>
          </cell>
          <cell r="E7781" t="b">
            <v>1</v>
          </cell>
          <cell r="F7781">
            <v>2006</v>
          </cell>
          <cell r="I7781" t="str">
            <v>плоская</v>
          </cell>
          <cell r="K7781" t="str">
            <v>не имеется</v>
          </cell>
          <cell r="L7781">
            <v>10</v>
          </cell>
          <cell r="M7781">
            <v>1</v>
          </cell>
          <cell r="N7781">
            <v>1</v>
          </cell>
          <cell r="O7781">
            <v>1</v>
          </cell>
          <cell r="Q7781">
            <v>2798.8</v>
          </cell>
          <cell r="R7781">
            <v>2181.3000000000002</v>
          </cell>
          <cell r="S7781">
            <v>2798.8</v>
          </cell>
        </row>
        <row r="7782">
          <cell r="C7782" t="str">
            <v>город Пермь</v>
          </cell>
          <cell r="D7782" t="str">
            <v>г. Пермь, ул. Сокольская, д. 25</v>
          </cell>
          <cell r="E7782" t="b">
            <v>1</v>
          </cell>
          <cell r="F7782">
            <v>1973</v>
          </cell>
          <cell r="H7782" t="str">
            <v>Кирпич</v>
          </cell>
          <cell r="L7782">
            <v>5</v>
          </cell>
          <cell r="M7782">
            <v>6</v>
          </cell>
          <cell r="Q7782">
            <v>4449.7</v>
          </cell>
          <cell r="R7782">
            <v>4449.7</v>
          </cell>
          <cell r="S7782">
            <v>4409.3</v>
          </cell>
          <cell r="T7782">
            <v>244</v>
          </cell>
        </row>
        <row r="7783">
          <cell r="C7783" t="str">
            <v>город Пермь</v>
          </cell>
          <cell r="D7783" t="str">
            <v>г. Пермь, ул. Сокольская, д. 27</v>
          </cell>
          <cell r="E7783" t="b">
            <v>1</v>
          </cell>
          <cell r="F7783">
            <v>1983</v>
          </cell>
          <cell r="H7783" t="str">
            <v>Кирпич</v>
          </cell>
          <cell r="L7783">
            <v>5</v>
          </cell>
          <cell r="M7783">
            <v>6</v>
          </cell>
          <cell r="Q7783">
            <v>3933.4</v>
          </cell>
          <cell r="R7783">
            <v>3933.4</v>
          </cell>
          <cell r="S7783">
            <v>3933.4</v>
          </cell>
          <cell r="T7783">
            <v>217</v>
          </cell>
        </row>
        <row r="7784">
          <cell r="C7784" t="str">
            <v>город Пермь</v>
          </cell>
          <cell r="D7784" t="str">
            <v>г. Пермь, ул. Сокольская, д. 33</v>
          </cell>
          <cell r="E7784" t="b">
            <v>1</v>
          </cell>
          <cell r="F7784">
            <v>1966</v>
          </cell>
          <cell r="H7784" t="str">
            <v>Кирпич</v>
          </cell>
          <cell r="L7784">
            <v>5</v>
          </cell>
          <cell r="M7784">
            <v>4</v>
          </cell>
          <cell r="Q7784">
            <v>3779.3</v>
          </cell>
          <cell r="R7784">
            <v>3524.8</v>
          </cell>
          <cell r="S7784">
            <v>2524.9</v>
          </cell>
          <cell r="T7784">
            <v>161</v>
          </cell>
        </row>
        <row r="7785">
          <cell r="C7785" t="str">
            <v>город Пермь</v>
          </cell>
          <cell r="D7785" t="str">
            <v>г. Пермь, ул. Сокольская, д. 35</v>
          </cell>
          <cell r="E7785" t="b">
            <v>1</v>
          </cell>
          <cell r="F7785">
            <v>1968</v>
          </cell>
          <cell r="I7785" t="str">
            <v>скатная</v>
          </cell>
          <cell r="J7785" t="str">
            <v>ГВС</v>
          </cell>
          <cell r="K7785" t="str">
            <v>имеется</v>
          </cell>
          <cell r="L7785">
            <v>5</v>
          </cell>
          <cell r="M7785">
            <v>4</v>
          </cell>
          <cell r="Q7785">
            <v>4163.1000000000004</v>
          </cell>
          <cell r="R7785">
            <v>3209.5</v>
          </cell>
          <cell r="S7785">
            <v>4046.2</v>
          </cell>
        </row>
        <row r="7786">
          <cell r="C7786" t="str">
            <v>город Пермь</v>
          </cell>
          <cell r="D7786" t="str">
            <v>г. Пермь, ул. Сокольская, д. 123</v>
          </cell>
          <cell r="E7786" t="b">
            <v>1</v>
          </cell>
          <cell r="F7786">
            <v>2018</v>
          </cell>
          <cell r="I7786" t="str">
            <v>плоская</v>
          </cell>
          <cell r="J7786" t="str">
            <v>ГАЗ</v>
          </cell>
          <cell r="K7786" t="str">
            <v>не имеется</v>
          </cell>
          <cell r="L7786">
            <v>17</v>
          </cell>
          <cell r="M7786">
            <v>1</v>
          </cell>
          <cell r="N7786">
            <v>2</v>
          </cell>
          <cell r="O7786">
            <v>1</v>
          </cell>
          <cell r="P7786">
            <v>1</v>
          </cell>
          <cell r="Q7786">
            <v>8458</v>
          </cell>
          <cell r="R7786">
            <v>6295</v>
          </cell>
          <cell r="S7786">
            <v>6295</v>
          </cell>
        </row>
        <row r="7787">
          <cell r="C7787" t="str">
            <v>город Пермь</v>
          </cell>
          <cell r="D7787" t="str">
            <v>г. Пермь, ул. Солдатова, д. 1</v>
          </cell>
          <cell r="E7787" t="b">
            <v>1</v>
          </cell>
          <cell r="F7787">
            <v>1971</v>
          </cell>
          <cell r="H7787" t="str">
            <v>Панель</v>
          </cell>
          <cell r="L7787">
            <v>5</v>
          </cell>
          <cell r="M7787">
            <v>6</v>
          </cell>
          <cell r="Q7787">
            <v>5455.8</v>
          </cell>
          <cell r="R7787">
            <v>5047.2</v>
          </cell>
          <cell r="S7787">
            <v>4680.7</v>
          </cell>
          <cell r="T7787">
            <v>224</v>
          </cell>
        </row>
        <row r="7788">
          <cell r="C7788" t="str">
            <v>город Пермь</v>
          </cell>
          <cell r="D7788" t="str">
            <v>г. Пермь, ул. Солдатова, д. 2</v>
          </cell>
          <cell r="E7788" t="b">
            <v>1</v>
          </cell>
          <cell r="F7788">
            <v>1972</v>
          </cell>
          <cell r="H7788" t="str">
            <v>Панель</v>
          </cell>
          <cell r="L7788">
            <v>5</v>
          </cell>
          <cell r="M7788">
            <v>6</v>
          </cell>
          <cell r="Q7788">
            <v>4393</v>
          </cell>
          <cell r="R7788">
            <v>4392.3</v>
          </cell>
          <cell r="S7788">
            <v>4285.2</v>
          </cell>
          <cell r="T7788">
            <v>216</v>
          </cell>
        </row>
        <row r="7789">
          <cell r="C7789" t="str">
            <v>город Пермь</v>
          </cell>
          <cell r="D7789" t="str">
            <v>г. Пермь, ул. Солдатова, д. 3</v>
          </cell>
          <cell r="E7789" t="b">
            <v>1</v>
          </cell>
          <cell r="F7789">
            <v>1970</v>
          </cell>
          <cell r="H7789" t="str">
            <v>Панель</v>
          </cell>
          <cell r="L7789">
            <v>5</v>
          </cell>
          <cell r="M7789">
            <v>8</v>
          </cell>
          <cell r="Q7789">
            <v>6401.5</v>
          </cell>
          <cell r="R7789">
            <v>5815.8</v>
          </cell>
          <cell r="S7789">
            <v>5650</v>
          </cell>
          <cell r="T7789">
            <v>253</v>
          </cell>
        </row>
        <row r="7790">
          <cell r="C7790" t="str">
            <v>город Пермь</v>
          </cell>
          <cell r="D7790" t="str">
            <v>г. Пермь, ул. Солдатова, д. 4</v>
          </cell>
          <cell r="E7790" t="b">
            <v>1</v>
          </cell>
          <cell r="F7790">
            <v>1974</v>
          </cell>
          <cell r="H7790" t="str">
            <v>Панель</v>
          </cell>
          <cell r="L7790">
            <v>5</v>
          </cell>
          <cell r="M7790">
            <v>4</v>
          </cell>
          <cell r="Q7790">
            <v>2710.8</v>
          </cell>
          <cell r="R7790">
            <v>2710.8</v>
          </cell>
          <cell r="S7790">
            <v>2710.8</v>
          </cell>
          <cell r="T7790">
            <v>128</v>
          </cell>
        </row>
        <row r="7791">
          <cell r="C7791" t="str">
            <v>город Пермь</v>
          </cell>
          <cell r="D7791" t="str">
            <v>г. Пермь, ул. Солдатова, д. 5</v>
          </cell>
          <cell r="E7791" t="b">
            <v>1</v>
          </cell>
          <cell r="F7791">
            <v>1981</v>
          </cell>
          <cell r="H7791" t="str">
            <v>Панель</v>
          </cell>
          <cell r="L7791">
            <v>9</v>
          </cell>
          <cell r="M7791">
            <v>2</v>
          </cell>
          <cell r="N7791">
            <v>2</v>
          </cell>
          <cell r="O7791">
            <v>2</v>
          </cell>
          <cell r="Q7791">
            <v>3880.6</v>
          </cell>
          <cell r="R7791">
            <v>3880.6</v>
          </cell>
          <cell r="S7791">
            <v>3880.6</v>
          </cell>
          <cell r="T7791">
            <v>188</v>
          </cell>
        </row>
        <row r="7792">
          <cell r="C7792" t="str">
            <v>город Пермь</v>
          </cell>
          <cell r="D7792" t="str">
            <v>г. Пермь, ул. Солдатова, д. 6</v>
          </cell>
          <cell r="E7792" t="b">
            <v>1</v>
          </cell>
          <cell r="F7792">
            <v>1974</v>
          </cell>
          <cell r="H7792" t="str">
            <v>Крупные панели</v>
          </cell>
          <cell r="L7792">
            <v>5</v>
          </cell>
          <cell r="M7792">
            <v>4</v>
          </cell>
          <cell r="Q7792">
            <v>3018.4</v>
          </cell>
          <cell r="R7792">
            <v>2691</v>
          </cell>
          <cell r="S7792">
            <v>2393.4</v>
          </cell>
          <cell r="T7792">
            <v>149</v>
          </cell>
        </row>
        <row r="7793">
          <cell r="C7793" t="str">
            <v>город Пермь</v>
          </cell>
          <cell r="D7793" t="str">
            <v>г. Пермь, ул. Солдатова, д. 7</v>
          </cell>
          <cell r="E7793" t="b">
            <v>1</v>
          </cell>
          <cell r="F7793">
            <v>1976</v>
          </cell>
          <cell r="H7793" t="str">
            <v>Кирпич</v>
          </cell>
          <cell r="L7793">
            <v>9</v>
          </cell>
          <cell r="M7793">
            <v>2</v>
          </cell>
          <cell r="N7793">
            <v>2</v>
          </cell>
          <cell r="O7793">
            <v>2</v>
          </cell>
          <cell r="Q7793">
            <v>3669.5</v>
          </cell>
          <cell r="R7793">
            <v>3669.5</v>
          </cell>
          <cell r="S7793">
            <v>3669.5</v>
          </cell>
          <cell r="T7793">
            <v>164</v>
          </cell>
        </row>
        <row r="7794">
          <cell r="C7794" t="str">
            <v>город Пермь</v>
          </cell>
          <cell r="D7794" t="str">
            <v>г. Пермь, ул. Солдатова, д. 8</v>
          </cell>
          <cell r="E7794" t="b">
            <v>1</v>
          </cell>
          <cell r="F7794">
            <v>1975</v>
          </cell>
          <cell r="H7794" t="str">
            <v>Панель</v>
          </cell>
          <cell r="L7794">
            <v>12</v>
          </cell>
          <cell r="M7794">
            <v>2</v>
          </cell>
          <cell r="N7794">
            <v>2</v>
          </cell>
          <cell r="O7794">
            <v>2</v>
          </cell>
          <cell r="Q7794">
            <v>4774.8</v>
          </cell>
          <cell r="R7794">
            <v>4774.8</v>
          </cell>
          <cell r="S7794">
            <v>4774.8</v>
          </cell>
          <cell r="T7794">
            <v>212</v>
          </cell>
        </row>
        <row r="7795">
          <cell r="C7795" t="str">
            <v>город Пермь</v>
          </cell>
          <cell r="D7795" t="str">
            <v>г. Пермь, ул. Солдатова, д. 9</v>
          </cell>
          <cell r="E7795" t="b">
            <v>1</v>
          </cell>
          <cell r="F7795">
            <v>1973</v>
          </cell>
          <cell r="H7795" t="str">
            <v>Панель</v>
          </cell>
          <cell r="L7795">
            <v>5</v>
          </cell>
          <cell r="M7795">
            <v>6</v>
          </cell>
          <cell r="Q7795">
            <v>5439.2</v>
          </cell>
          <cell r="R7795">
            <v>4207.6000000000004</v>
          </cell>
          <cell r="S7795">
            <v>4207.6000000000004</v>
          </cell>
          <cell r="T7795">
            <v>202</v>
          </cell>
        </row>
        <row r="7796">
          <cell r="C7796" t="str">
            <v>город Пермь</v>
          </cell>
          <cell r="D7796" t="str">
            <v>г. Пермь, ул. Солдатова, д. 10</v>
          </cell>
          <cell r="E7796" t="b">
            <v>1</v>
          </cell>
          <cell r="F7796">
            <v>1977</v>
          </cell>
          <cell r="H7796" t="str">
            <v>Панель</v>
          </cell>
          <cell r="L7796">
            <v>12</v>
          </cell>
          <cell r="M7796">
            <v>2</v>
          </cell>
          <cell r="N7796">
            <v>4</v>
          </cell>
          <cell r="O7796">
            <v>2</v>
          </cell>
          <cell r="P7796">
            <v>2</v>
          </cell>
          <cell r="Q7796">
            <v>6038.1</v>
          </cell>
          <cell r="R7796">
            <v>5090.3999999999996</v>
          </cell>
          <cell r="S7796">
            <v>5012.5</v>
          </cell>
          <cell r="T7796">
            <v>211</v>
          </cell>
        </row>
        <row r="7797">
          <cell r="C7797" t="str">
            <v>город Пермь</v>
          </cell>
          <cell r="D7797" t="str">
            <v>г. Пермь, ул. Солдатова, д. 11</v>
          </cell>
          <cell r="E7797" t="b">
            <v>1</v>
          </cell>
          <cell r="F7797">
            <v>1971</v>
          </cell>
          <cell r="H7797" t="str">
            <v>Панель</v>
          </cell>
          <cell r="L7797">
            <v>5</v>
          </cell>
          <cell r="M7797">
            <v>8</v>
          </cell>
          <cell r="Q7797">
            <v>5723.3</v>
          </cell>
          <cell r="R7797">
            <v>5723.3</v>
          </cell>
          <cell r="S7797">
            <v>5723.3</v>
          </cell>
          <cell r="T7797">
            <v>259</v>
          </cell>
        </row>
        <row r="7798">
          <cell r="C7798" t="str">
            <v>город Пермь</v>
          </cell>
          <cell r="D7798" t="str">
            <v>г. Пермь, ул. Солдатова, д. 12</v>
          </cell>
          <cell r="E7798" t="b">
            <v>1</v>
          </cell>
          <cell r="F7798">
            <v>1980</v>
          </cell>
          <cell r="H7798" t="str">
            <v>Панель</v>
          </cell>
          <cell r="I7798" t="str">
            <v>плоская</v>
          </cell>
          <cell r="K7798" t="str">
            <v>имеется</v>
          </cell>
          <cell r="L7798">
            <v>12</v>
          </cell>
          <cell r="M7798">
            <v>2</v>
          </cell>
          <cell r="N7798">
            <v>4</v>
          </cell>
          <cell r="O7798">
            <v>2</v>
          </cell>
          <cell r="P7798">
            <v>2</v>
          </cell>
          <cell r="Q7798">
            <v>6079</v>
          </cell>
          <cell r="R7798">
            <v>4786.3999999999996</v>
          </cell>
          <cell r="S7798">
            <v>981.4</v>
          </cell>
          <cell r="T7798">
            <v>203</v>
          </cell>
        </row>
        <row r="7799">
          <cell r="C7799" t="str">
            <v>город Пермь</v>
          </cell>
          <cell r="D7799" t="str">
            <v>г. Пермь, ул. Солдатова, д. 17</v>
          </cell>
          <cell r="E7799" t="b">
            <v>1</v>
          </cell>
          <cell r="F7799">
            <v>1962</v>
          </cell>
          <cell r="H7799" t="str">
            <v>Кирпич</v>
          </cell>
          <cell r="L7799">
            <v>5</v>
          </cell>
          <cell r="M7799">
            <v>4</v>
          </cell>
          <cell r="Q7799">
            <v>3204.3</v>
          </cell>
          <cell r="R7799">
            <v>2194.3000000000002</v>
          </cell>
          <cell r="S7799">
            <v>1919</v>
          </cell>
          <cell r="T7799">
            <v>139</v>
          </cell>
        </row>
        <row r="7800">
          <cell r="C7800" t="str">
            <v>город Пермь</v>
          </cell>
          <cell r="D7800" t="str">
            <v>г. Пермь, ул. Солдатова, д. 24</v>
          </cell>
          <cell r="E7800" t="b">
            <v>1</v>
          </cell>
          <cell r="F7800">
            <v>1992</v>
          </cell>
          <cell r="H7800" t="str">
            <v>Кирпич</v>
          </cell>
          <cell r="L7800">
            <v>9</v>
          </cell>
          <cell r="M7800">
            <v>4</v>
          </cell>
          <cell r="N7800">
            <v>4</v>
          </cell>
          <cell r="O7800">
            <v>4</v>
          </cell>
          <cell r="Q7800">
            <v>7781.6</v>
          </cell>
          <cell r="R7800">
            <v>7781.6</v>
          </cell>
          <cell r="S7800">
            <v>7781.6</v>
          </cell>
          <cell r="T7800">
            <v>152</v>
          </cell>
        </row>
        <row r="7801">
          <cell r="C7801" t="str">
            <v>город Пермь</v>
          </cell>
          <cell r="D7801" t="str">
            <v>г. Пермь, ул. Солдатова, д. 26</v>
          </cell>
          <cell r="E7801" t="b">
            <v>1</v>
          </cell>
          <cell r="F7801">
            <v>1976</v>
          </cell>
          <cell r="H7801" t="str">
            <v>Кирпич</v>
          </cell>
          <cell r="L7801">
            <v>9</v>
          </cell>
          <cell r="M7801">
            <v>3</v>
          </cell>
          <cell r="N7801">
            <v>3</v>
          </cell>
          <cell r="O7801">
            <v>3</v>
          </cell>
          <cell r="Q7801">
            <v>8250</v>
          </cell>
          <cell r="R7801">
            <v>6216.9</v>
          </cell>
          <cell r="S7801">
            <v>4042</v>
          </cell>
          <cell r="T7801">
            <v>329</v>
          </cell>
        </row>
        <row r="7802">
          <cell r="C7802" t="str">
            <v>город Пермь</v>
          </cell>
          <cell r="D7802" t="str">
            <v>г. Пермь, ул. Солдатова, д. 28</v>
          </cell>
          <cell r="E7802" t="b">
            <v>1</v>
          </cell>
          <cell r="F7802">
            <v>1969</v>
          </cell>
          <cell r="I7802" t="str">
            <v>плоская</v>
          </cell>
          <cell r="K7802" t="str">
            <v>имеется</v>
          </cell>
          <cell r="L7802">
            <v>5</v>
          </cell>
          <cell r="M7802">
            <v>8</v>
          </cell>
          <cell r="Q7802">
            <v>8520</v>
          </cell>
          <cell r="R7802">
            <v>3885</v>
          </cell>
          <cell r="S7802">
            <v>1106.9000000000001</v>
          </cell>
          <cell r="T7802">
            <v>285</v>
          </cell>
        </row>
        <row r="7803">
          <cell r="C7803" t="str">
            <v>город Пермь</v>
          </cell>
          <cell r="D7803" t="str">
            <v>г. Пермь, ул. Солдатова, д. 29</v>
          </cell>
          <cell r="E7803" t="b">
            <v>1</v>
          </cell>
          <cell r="F7803">
            <v>1993</v>
          </cell>
          <cell r="I7803" t="str">
            <v>плоская</v>
          </cell>
          <cell r="K7803" t="str">
            <v>имеется</v>
          </cell>
          <cell r="L7803">
            <v>10</v>
          </cell>
          <cell r="M7803">
            <v>3</v>
          </cell>
          <cell r="N7803">
            <v>3</v>
          </cell>
          <cell r="O7803">
            <v>3</v>
          </cell>
          <cell r="Q7803">
            <v>6914.7</v>
          </cell>
          <cell r="R7803">
            <v>4224.6000000000004</v>
          </cell>
          <cell r="S7803">
            <v>348</v>
          </cell>
          <cell r="T7803">
            <v>960</v>
          </cell>
        </row>
        <row r="7804">
          <cell r="C7804" t="str">
            <v>город Пермь</v>
          </cell>
          <cell r="D7804" t="str">
            <v>г. Пермь, ул. Солдатова, д. 30</v>
          </cell>
          <cell r="E7804" t="b">
            <v>1</v>
          </cell>
          <cell r="F7804">
            <v>1975</v>
          </cell>
          <cell r="I7804" t="str">
            <v>плоская</v>
          </cell>
          <cell r="K7804" t="str">
            <v>имеется</v>
          </cell>
          <cell r="L7804">
            <v>14</v>
          </cell>
          <cell r="M7804">
            <v>1</v>
          </cell>
          <cell r="N7804">
            <v>2</v>
          </cell>
          <cell r="Q7804">
            <v>5444.6</v>
          </cell>
          <cell r="R7804">
            <v>2128</v>
          </cell>
          <cell r="S7804">
            <v>3316.6</v>
          </cell>
          <cell r="T7804">
            <v>251</v>
          </cell>
        </row>
        <row r="7805">
          <cell r="C7805" t="str">
            <v>город Пермь</v>
          </cell>
          <cell r="D7805" t="str">
            <v>г. Пермь, ул. Солдатова, д. 33</v>
          </cell>
          <cell r="E7805" t="b">
            <v>1</v>
          </cell>
          <cell r="F7805">
            <v>2023</v>
          </cell>
          <cell r="H7805" t="str">
            <v>Смешанные</v>
          </cell>
          <cell r="I7805" t="str">
            <v>плоская</v>
          </cell>
          <cell r="J7805" t="str">
            <v>ГАЗ</v>
          </cell>
          <cell r="K7805" t="str">
            <v>имеется</v>
          </cell>
          <cell r="L7805">
            <v>26</v>
          </cell>
          <cell r="M7805">
            <v>1</v>
          </cell>
          <cell r="N7805">
            <v>4</v>
          </cell>
          <cell r="P7805">
            <v>4</v>
          </cell>
          <cell r="Q7805">
            <v>25044.400000000001</v>
          </cell>
          <cell r="R7805">
            <v>17018.599999999999</v>
          </cell>
          <cell r="S7805">
            <v>16486.7</v>
          </cell>
        </row>
        <row r="7806">
          <cell r="C7806" t="str">
            <v>город Пермь</v>
          </cell>
          <cell r="D7806" t="str">
            <v>г. Пермь, ул. Солдатова, д. 34</v>
          </cell>
          <cell r="E7806" t="b">
            <v>1</v>
          </cell>
          <cell r="F7806">
            <v>1972</v>
          </cell>
          <cell r="H7806" t="str">
            <v>Кирпич</v>
          </cell>
          <cell r="L7806">
            <v>9</v>
          </cell>
          <cell r="M7806">
            <v>3</v>
          </cell>
          <cell r="N7806">
            <v>3</v>
          </cell>
          <cell r="O7806">
            <v>3</v>
          </cell>
          <cell r="Q7806">
            <v>10091.299999999999</v>
          </cell>
          <cell r="R7806">
            <v>9173.9</v>
          </cell>
          <cell r="S7806">
            <v>6231.6</v>
          </cell>
          <cell r="T7806">
            <v>321</v>
          </cell>
        </row>
        <row r="7807">
          <cell r="C7807" t="str">
            <v>город Пермь</v>
          </cell>
          <cell r="D7807" t="str">
            <v>г. Пермь, ул. Солдатова, д. 35</v>
          </cell>
          <cell r="E7807" t="b">
            <v>1</v>
          </cell>
          <cell r="F7807">
            <v>1979</v>
          </cell>
          <cell r="H7807" t="str">
            <v>Кирпич</v>
          </cell>
          <cell r="L7807">
            <v>9</v>
          </cell>
          <cell r="M7807">
            <v>1</v>
          </cell>
          <cell r="N7807">
            <v>1</v>
          </cell>
          <cell r="O7807">
            <v>1</v>
          </cell>
          <cell r="Q7807">
            <v>4216.8999999999996</v>
          </cell>
          <cell r="R7807">
            <v>4216.8999999999996</v>
          </cell>
          <cell r="S7807">
            <v>4216.8999999999996</v>
          </cell>
          <cell r="T7807">
            <v>272</v>
          </cell>
        </row>
        <row r="7808">
          <cell r="C7808" t="str">
            <v>город Пермь</v>
          </cell>
          <cell r="D7808" t="str">
            <v>г. Пермь, ул. Солдатова, д. 36</v>
          </cell>
          <cell r="E7808" t="b">
            <v>1</v>
          </cell>
          <cell r="F7808">
            <v>1972</v>
          </cell>
          <cell r="I7808" t="str">
            <v>плоская</v>
          </cell>
          <cell r="K7808" t="str">
            <v>имеется</v>
          </cell>
          <cell r="L7808">
            <v>5</v>
          </cell>
          <cell r="M7808">
            <v>8</v>
          </cell>
          <cell r="Q7808">
            <v>6090.5</v>
          </cell>
          <cell r="R7808">
            <v>3859.8</v>
          </cell>
          <cell r="S7808">
            <v>2230.6999999999998</v>
          </cell>
          <cell r="T7808">
            <v>302</v>
          </cell>
        </row>
        <row r="7809">
          <cell r="C7809" t="str">
            <v>город Пермь</v>
          </cell>
          <cell r="D7809" t="str">
            <v>г. Пермь, ул. Солдатова, д. 38</v>
          </cell>
          <cell r="E7809" t="b">
            <v>1</v>
          </cell>
          <cell r="F7809">
            <v>1976</v>
          </cell>
          <cell r="I7809" t="str">
            <v>плоская</v>
          </cell>
          <cell r="K7809" t="str">
            <v>имеется</v>
          </cell>
          <cell r="L7809">
            <v>14</v>
          </cell>
          <cell r="M7809">
            <v>1</v>
          </cell>
          <cell r="N7809">
            <v>2</v>
          </cell>
          <cell r="Q7809">
            <v>5566</v>
          </cell>
          <cell r="R7809">
            <v>3233.2</v>
          </cell>
          <cell r="S7809">
            <v>2332.8000000000002</v>
          </cell>
          <cell r="T7809">
            <v>261</v>
          </cell>
        </row>
        <row r="7810">
          <cell r="C7810" t="str">
            <v>город Пермь</v>
          </cell>
          <cell r="D7810" t="str">
            <v>г. Пермь, ул. Солдатова, д. 39</v>
          </cell>
          <cell r="E7810" t="b">
            <v>1</v>
          </cell>
          <cell r="F7810">
            <v>1974</v>
          </cell>
          <cell r="H7810" t="str">
            <v>Кирпич</v>
          </cell>
          <cell r="L7810">
            <v>9</v>
          </cell>
          <cell r="M7810">
            <v>2</v>
          </cell>
          <cell r="N7810">
            <v>2</v>
          </cell>
          <cell r="O7810">
            <v>2</v>
          </cell>
          <cell r="Q7810">
            <v>6128.3</v>
          </cell>
          <cell r="R7810">
            <v>5277.1</v>
          </cell>
          <cell r="S7810">
            <v>3300</v>
          </cell>
          <cell r="T7810">
            <v>333</v>
          </cell>
        </row>
        <row r="7811">
          <cell r="C7811" t="str">
            <v>город Пермь</v>
          </cell>
          <cell r="D7811" t="str">
            <v>г. Пермь, ул. Солдатова, д. 41</v>
          </cell>
          <cell r="E7811" t="b">
            <v>1</v>
          </cell>
          <cell r="F7811">
            <v>1975</v>
          </cell>
          <cell r="H7811" t="str">
            <v>Кирпич</v>
          </cell>
          <cell r="L7811">
            <v>9</v>
          </cell>
          <cell r="M7811">
            <v>1</v>
          </cell>
          <cell r="N7811">
            <v>1</v>
          </cell>
          <cell r="O7811">
            <v>1</v>
          </cell>
          <cell r="Q7811">
            <v>4225</v>
          </cell>
          <cell r="R7811">
            <v>2462</v>
          </cell>
          <cell r="S7811">
            <v>2462</v>
          </cell>
          <cell r="T7811">
            <v>237</v>
          </cell>
        </row>
        <row r="7812">
          <cell r="C7812" t="str">
            <v>город Пермь</v>
          </cell>
          <cell r="D7812" t="str">
            <v>г. Пермь, ул. Солдатова, д. 43</v>
          </cell>
          <cell r="E7812" t="b">
            <v>1</v>
          </cell>
          <cell r="F7812">
            <v>1977</v>
          </cell>
          <cell r="H7812" t="str">
            <v>Кирпич</v>
          </cell>
          <cell r="L7812">
            <v>9</v>
          </cell>
          <cell r="M7812">
            <v>1</v>
          </cell>
          <cell r="N7812">
            <v>1</v>
          </cell>
          <cell r="O7812">
            <v>1</v>
          </cell>
          <cell r="Q7812">
            <v>5489</v>
          </cell>
          <cell r="R7812">
            <v>4542.8</v>
          </cell>
          <cell r="S7812">
            <v>4542.8</v>
          </cell>
          <cell r="T7812">
            <v>363</v>
          </cell>
        </row>
        <row r="7813">
          <cell r="C7813" t="str">
            <v>город Пермь</v>
          </cell>
          <cell r="D7813" t="str">
            <v>г. Пермь, ул. Солдатова, д. 45</v>
          </cell>
          <cell r="E7813" t="b">
            <v>1</v>
          </cell>
          <cell r="F7813">
            <v>1977</v>
          </cell>
          <cell r="I7813" t="str">
            <v>плоская</v>
          </cell>
          <cell r="K7813" t="str">
            <v>имеется</v>
          </cell>
          <cell r="L7813">
            <v>9</v>
          </cell>
          <cell r="M7813">
            <v>1</v>
          </cell>
          <cell r="N7813">
            <v>1</v>
          </cell>
          <cell r="Q7813">
            <v>4236.8999999999996</v>
          </cell>
          <cell r="R7813">
            <v>2440.5</v>
          </cell>
          <cell r="S7813">
            <v>1796.4</v>
          </cell>
          <cell r="T7813">
            <v>219</v>
          </cell>
        </row>
        <row r="7814">
          <cell r="C7814" t="str">
            <v>город Пермь</v>
          </cell>
          <cell r="D7814" t="str">
            <v>г. Пермь, ул. Солдатова, д. 29В</v>
          </cell>
          <cell r="E7814" t="b">
            <v>1</v>
          </cell>
          <cell r="F7814">
            <v>2018</v>
          </cell>
          <cell r="I7814" t="str">
            <v>плоская</v>
          </cell>
          <cell r="K7814" t="str">
            <v>имеется</v>
          </cell>
          <cell r="L7814">
            <v>25</v>
          </cell>
          <cell r="M7814">
            <v>1</v>
          </cell>
          <cell r="Q7814">
            <v>23781.9</v>
          </cell>
          <cell r="S7814">
            <v>9432.6</v>
          </cell>
        </row>
        <row r="7815">
          <cell r="C7815" t="str">
            <v>город Пермь</v>
          </cell>
          <cell r="D7815" t="str">
            <v>г. Пермь, ул. Солдатова, д. 30А</v>
          </cell>
          <cell r="E7815" t="b">
            <v>1</v>
          </cell>
          <cell r="F7815">
            <v>1979</v>
          </cell>
          <cell r="H7815" t="str">
            <v>Панель</v>
          </cell>
          <cell r="L7815">
            <v>9</v>
          </cell>
          <cell r="M7815">
            <v>2</v>
          </cell>
          <cell r="N7815">
            <v>2</v>
          </cell>
          <cell r="O7815">
            <v>2</v>
          </cell>
          <cell r="Q7815">
            <v>3912.2</v>
          </cell>
          <cell r="R7815">
            <v>3865.1</v>
          </cell>
          <cell r="S7815">
            <v>3865.1</v>
          </cell>
          <cell r="T7815">
            <v>209</v>
          </cell>
        </row>
        <row r="7816">
          <cell r="C7816" t="str">
            <v>город Пермь</v>
          </cell>
          <cell r="D7816" t="str">
            <v>г. Пермь, ул. Солдатова, д. 30Б</v>
          </cell>
          <cell r="E7816" t="b">
            <v>1</v>
          </cell>
          <cell r="F7816">
            <v>2023</v>
          </cell>
          <cell r="H7816" t="str">
            <v>Из прочих материалов</v>
          </cell>
          <cell r="I7816" t="str">
            <v>плоская</v>
          </cell>
          <cell r="J7816" t="str">
            <v>ГАЗ</v>
          </cell>
          <cell r="K7816" t="str">
            <v>имеется</v>
          </cell>
          <cell r="L7816">
            <v>26</v>
          </cell>
          <cell r="M7816">
            <v>2</v>
          </cell>
          <cell r="N7816">
            <v>6</v>
          </cell>
          <cell r="P7816">
            <v>6</v>
          </cell>
          <cell r="Q7816">
            <v>28019.1</v>
          </cell>
        </row>
        <row r="7817">
          <cell r="C7817" t="str">
            <v>город Пермь</v>
          </cell>
          <cell r="D7817" t="str">
            <v>г. Пермь, ул. Солдатова, д. 24/2</v>
          </cell>
          <cell r="E7817" t="b">
            <v>1</v>
          </cell>
          <cell r="H7817" t="str">
            <v>кирпич</v>
          </cell>
          <cell r="I7817" t="str">
            <v>Плоская</v>
          </cell>
          <cell r="K7817" t="str">
            <v>не имеется</v>
          </cell>
          <cell r="L7817">
            <v>9</v>
          </cell>
          <cell r="M7817">
            <v>4</v>
          </cell>
          <cell r="N7817">
            <v>4</v>
          </cell>
          <cell r="O7817">
            <v>4</v>
          </cell>
          <cell r="Q7817">
            <v>8470.2000000000007</v>
          </cell>
          <cell r="R7817">
            <v>7781.6</v>
          </cell>
          <cell r="S7817">
            <v>732.6</v>
          </cell>
          <cell r="T7817">
            <v>365</v>
          </cell>
        </row>
        <row r="7818">
          <cell r="C7818" t="str">
            <v>город Пермь</v>
          </cell>
          <cell r="D7818" t="str">
            <v>г. Пермь, ул. Солдатова, д. 42/1</v>
          </cell>
          <cell r="E7818" t="b">
            <v>1</v>
          </cell>
          <cell r="F7818">
            <v>1988</v>
          </cell>
          <cell r="I7818" t="str">
            <v>плоская</v>
          </cell>
          <cell r="K7818" t="str">
            <v>имеется</v>
          </cell>
          <cell r="L7818">
            <v>9</v>
          </cell>
          <cell r="M7818">
            <v>2</v>
          </cell>
          <cell r="N7818">
            <v>2</v>
          </cell>
          <cell r="Q7818">
            <v>5300.2</v>
          </cell>
          <cell r="R7818">
            <v>3969.5</v>
          </cell>
          <cell r="S7818">
            <v>1330.7</v>
          </cell>
          <cell r="T7818">
            <v>153</v>
          </cell>
        </row>
        <row r="7819">
          <cell r="C7819" t="str">
            <v>город Пермь</v>
          </cell>
          <cell r="D7819" t="str">
            <v>г. Пермь, ул. Солдатова, д. 42/2</v>
          </cell>
          <cell r="E7819" t="b">
            <v>1</v>
          </cell>
          <cell r="F7819">
            <v>1993</v>
          </cell>
          <cell r="H7819" t="str">
            <v>Кирпич</v>
          </cell>
          <cell r="L7819">
            <v>16</v>
          </cell>
          <cell r="M7819">
            <v>1</v>
          </cell>
          <cell r="N7819">
            <v>2</v>
          </cell>
          <cell r="O7819">
            <v>1</v>
          </cell>
          <cell r="P7819">
            <v>1</v>
          </cell>
          <cell r="Q7819">
            <v>5388.3</v>
          </cell>
          <cell r="R7819">
            <v>5388.3</v>
          </cell>
          <cell r="S7819">
            <v>5388.3</v>
          </cell>
          <cell r="T7819">
            <v>237</v>
          </cell>
        </row>
        <row r="7820">
          <cell r="C7820" t="str">
            <v>город Пермь</v>
          </cell>
          <cell r="D7820" t="str">
            <v>г. Пермь, ул. Солдатова, д. 42/3</v>
          </cell>
          <cell r="E7820" t="b">
            <v>1</v>
          </cell>
          <cell r="F7820">
            <v>1996</v>
          </cell>
          <cell r="I7820" t="str">
            <v>плоская</v>
          </cell>
          <cell r="K7820" t="str">
            <v>имеется</v>
          </cell>
          <cell r="L7820">
            <v>16</v>
          </cell>
          <cell r="M7820">
            <v>1</v>
          </cell>
          <cell r="N7820">
            <v>2</v>
          </cell>
          <cell r="O7820">
            <v>1</v>
          </cell>
          <cell r="P7820">
            <v>1</v>
          </cell>
          <cell r="Q7820">
            <v>5830.4</v>
          </cell>
          <cell r="R7820">
            <v>5512.9</v>
          </cell>
          <cell r="S7820">
            <v>5512.9</v>
          </cell>
          <cell r="T7820">
            <v>223</v>
          </cell>
        </row>
        <row r="7821">
          <cell r="C7821" t="str">
            <v>город Пермь</v>
          </cell>
          <cell r="D7821" t="str">
            <v>г. Пермь, ул. Солдатова, д. 42/4</v>
          </cell>
          <cell r="E7821" t="b">
            <v>1</v>
          </cell>
          <cell r="F7821">
            <v>1998</v>
          </cell>
          <cell r="I7821" t="str">
            <v>плоская</v>
          </cell>
          <cell r="K7821" t="str">
            <v>имеется</v>
          </cell>
          <cell r="L7821">
            <v>16</v>
          </cell>
          <cell r="M7821">
            <v>1</v>
          </cell>
          <cell r="N7821">
            <v>2</v>
          </cell>
          <cell r="O7821">
            <v>1</v>
          </cell>
          <cell r="P7821">
            <v>1</v>
          </cell>
          <cell r="Q7821">
            <v>5345.8</v>
          </cell>
          <cell r="R7821">
            <v>2916.7</v>
          </cell>
          <cell r="S7821">
            <v>2429.1</v>
          </cell>
          <cell r="T7821">
            <v>200</v>
          </cell>
        </row>
        <row r="7822">
          <cell r="C7822" t="str">
            <v>город Пермь</v>
          </cell>
          <cell r="D7822" t="str">
            <v>г. Пермь, ул. Соловьева, д. 3</v>
          </cell>
          <cell r="E7822" t="b">
            <v>1</v>
          </cell>
          <cell r="F7822">
            <v>1954</v>
          </cell>
          <cell r="H7822" t="str">
            <v>Кирпич</v>
          </cell>
          <cell r="L7822">
            <v>5</v>
          </cell>
          <cell r="M7822">
            <v>4</v>
          </cell>
          <cell r="Q7822">
            <v>5579.6</v>
          </cell>
          <cell r="R7822">
            <v>5046</v>
          </cell>
          <cell r="S7822">
            <v>3760.3</v>
          </cell>
          <cell r="T7822">
            <v>142</v>
          </cell>
        </row>
        <row r="7823">
          <cell r="C7823" t="str">
            <v>город Пермь</v>
          </cell>
          <cell r="D7823" t="str">
            <v>г. Пермь, ул. Соловьева, д. 6</v>
          </cell>
          <cell r="E7823" t="b">
            <v>1</v>
          </cell>
          <cell r="F7823">
            <v>1954</v>
          </cell>
          <cell r="H7823" t="str">
            <v>Кирпич</v>
          </cell>
          <cell r="L7823">
            <v>5</v>
          </cell>
          <cell r="M7823">
            <v>4</v>
          </cell>
          <cell r="Q7823">
            <v>5061.6000000000004</v>
          </cell>
          <cell r="R7823">
            <v>3572.5</v>
          </cell>
          <cell r="S7823">
            <v>3572.5</v>
          </cell>
          <cell r="T7823">
            <v>129</v>
          </cell>
        </row>
        <row r="7824">
          <cell r="C7824" t="str">
            <v>город Пермь</v>
          </cell>
          <cell r="D7824" t="str">
            <v>г. Пермь, ул. Соловьева, д. 9</v>
          </cell>
          <cell r="E7824" t="b">
            <v>1</v>
          </cell>
          <cell r="F7824">
            <v>1949</v>
          </cell>
          <cell r="H7824" t="str">
            <v>Кирпич</v>
          </cell>
          <cell r="L7824">
            <v>5</v>
          </cell>
          <cell r="M7824">
            <v>3</v>
          </cell>
          <cell r="Q7824">
            <v>3880.8</v>
          </cell>
          <cell r="R7824">
            <v>3880.8</v>
          </cell>
          <cell r="S7824">
            <v>3880.8</v>
          </cell>
          <cell r="T7824">
            <v>78</v>
          </cell>
        </row>
        <row r="7825">
          <cell r="C7825" t="str">
            <v>город Пермь</v>
          </cell>
          <cell r="D7825" t="str">
            <v>г. Пермь, ул. Соловьева, д. 11</v>
          </cell>
          <cell r="E7825" t="b">
            <v>1</v>
          </cell>
          <cell r="F7825">
            <v>1950</v>
          </cell>
          <cell r="H7825" t="str">
            <v>Кирпич</v>
          </cell>
          <cell r="L7825">
            <v>4</v>
          </cell>
          <cell r="M7825">
            <v>2</v>
          </cell>
          <cell r="Q7825">
            <v>2516.9</v>
          </cell>
          <cell r="R7825">
            <v>1995.3</v>
          </cell>
          <cell r="S7825">
            <v>1995.3</v>
          </cell>
          <cell r="T7825">
            <v>72</v>
          </cell>
        </row>
        <row r="7826">
          <cell r="C7826" t="str">
            <v>город Пермь</v>
          </cell>
          <cell r="D7826" t="str">
            <v>г. Пермь, ул. Соловьева, д. 12</v>
          </cell>
          <cell r="E7826" t="b">
            <v>1</v>
          </cell>
          <cell r="F7826">
            <v>1950</v>
          </cell>
          <cell r="H7826" t="str">
            <v>Кирпич</v>
          </cell>
          <cell r="L7826">
            <v>5</v>
          </cell>
          <cell r="M7826">
            <v>3</v>
          </cell>
          <cell r="Q7826">
            <v>2935.4</v>
          </cell>
          <cell r="R7826">
            <v>2324.5</v>
          </cell>
          <cell r="S7826">
            <v>2324.5</v>
          </cell>
          <cell r="T7826">
            <v>79</v>
          </cell>
        </row>
        <row r="7827">
          <cell r="C7827" t="str">
            <v>город Пермь</v>
          </cell>
          <cell r="D7827" t="str">
            <v>г. Пермь, ул. Соловьева, д. 14</v>
          </cell>
          <cell r="E7827" t="b">
            <v>1</v>
          </cell>
          <cell r="F7827">
            <v>1951</v>
          </cell>
          <cell r="H7827" t="str">
            <v>Кирпич</v>
          </cell>
          <cell r="L7827">
            <v>4</v>
          </cell>
          <cell r="M7827">
            <v>4</v>
          </cell>
          <cell r="Q7827">
            <v>3854</v>
          </cell>
          <cell r="R7827">
            <v>3044.9</v>
          </cell>
          <cell r="S7827">
            <v>3044.9</v>
          </cell>
          <cell r="T7827">
            <v>87</v>
          </cell>
        </row>
        <row r="7828">
          <cell r="C7828" t="str">
            <v>город Пермь</v>
          </cell>
          <cell r="D7828" t="str">
            <v>г. Пермь, ул. Соловьева, д. 15</v>
          </cell>
          <cell r="E7828" t="b">
            <v>1</v>
          </cell>
          <cell r="F7828">
            <v>1943</v>
          </cell>
          <cell r="H7828" t="str">
            <v>Шлакоблок</v>
          </cell>
          <cell r="L7828">
            <v>3</v>
          </cell>
          <cell r="M7828">
            <v>2</v>
          </cell>
          <cell r="Q7828">
            <v>1354.6</v>
          </cell>
          <cell r="R7828">
            <v>1017.8</v>
          </cell>
          <cell r="S7828">
            <v>1017.8</v>
          </cell>
          <cell r="T7828">
            <v>59</v>
          </cell>
        </row>
        <row r="7829">
          <cell r="C7829" t="str">
            <v>город Пермь</v>
          </cell>
          <cell r="D7829" t="str">
            <v>г. Пермь, ул. Сортировочная, д. 13</v>
          </cell>
          <cell r="E7829" t="b">
            <v>1</v>
          </cell>
          <cell r="F7829">
            <v>1959</v>
          </cell>
          <cell r="H7829" t="str">
            <v>Шлакоблок</v>
          </cell>
          <cell r="L7829">
            <v>2</v>
          </cell>
          <cell r="M7829">
            <v>2</v>
          </cell>
          <cell r="Q7829">
            <v>690.2</v>
          </cell>
          <cell r="R7829">
            <v>432.1</v>
          </cell>
          <cell r="S7829">
            <v>358.64</v>
          </cell>
          <cell r="T7829">
            <v>39</v>
          </cell>
        </row>
        <row r="7830">
          <cell r="C7830" t="str">
            <v>город Пермь</v>
          </cell>
          <cell r="D7830" t="str">
            <v>г. Пермь, ул. Сортировочная, д. 15</v>
          </cell>
          <cell r="E7830" t="b">
            <v>1</v>
          </cell>
          <cell r="F7830">
            <v>1959</v>
          </cell>
          <cell r="H7830" t="str">
            <v>Шлакоблок</v>
          </cell>
          <cell r="L7830">
            <v>2</v>
          </cell>
          <cell r="M7830">
            <v>2</v>
          </cell>
          <cell r="Q7830">
            <v>688.6</v>
          </cell>
          <cell r="R7830">
            <v>423.3</v>
          </cell>
          <cell r="S7830">
            <v>397.9</v>
          </cell>
          <cell r="T7830">
            <v>34</v>
          </cell>
        </row>
        <row r="7831">
          <cell r="C7831" t="str">
            <v>город Пермь</v>
          </cell>
          <cell r="D7831" t="str">
            <v>г. Пермь, ул. Социалистическая, д. 4</v>
          </cell>
          <cell r="E7831" t="b">
            <v>1</v>
          </cell>
          <cell r="F7831">
            <v>1967</v>
          </cell>
          <cell r="H7831" t="str">
            <v>Кирпич</v>
          </cell>
          <cell r="L7831">
            <v>5</v>
          </cell>
          <cell r="M7831">
            <v>4</v>
          </cell>
          <cell r="Q7831">
            <v>4367.3</v>
          </cell>
          <cell r="R7831">
            <v>4085.2</v>
          </cell>
          <cell r="S7831">
            <v>3394.3</v>
          </cell>
          <cell r="T7831">
            <v>163</v>
          </cell>
        </row>
        <row r="7832">
          <cell r="C7832" t="str">
            <v>город Пермь</v>
          </cell>
          <cell r="D7832" t="str">
            <v>г. Пермь, ул. Социалистическая, д. 6</v>
          </cell>
          <cell r="E7832" t="b">
            <v>1</v>
          </cell>
          <cell r="F7832">
            <v>1971</v>
          </cell>
          <cell r="H7832" t="str">
            <v>Кирпич</v>
          </cell>
          <cell r="L7832">
            <v>5</v>
          </cell>
          <cell r="M7832">
            <v>4</v>
          </cell>
          <cell r="Q7832">
            <v>3643.5</v>
          </cell>
          <cell r="R7832">
            <v>3356.5</v>
          </cell>
          <cell r="S7832">
            <v>3356.5</v>
          </cell>
          <cell r="T7832">
            <v>168</v>
          </cell>
        </row>
        <row r="7833">
          <cell r="C7833" t="str">
            <v>город Пермь</v>
          </cell>
          <cell r="D7833" t="str">
            <v>г. Пермь, ул. Социалистическая, д. 7</v>
          </cell>
          <cell r="E7833" t="b">
            <v>1</v>
          </cell>
          <cell r="F7833">
            <v>1965</v>
          </cell>
          <cell r="H7833" t="str">
            <v>Кирпич</v>
          </cell>
          <cell r="L7833">
            <v>4</v>
          </cell>
          <cell r="M7833">
            <v>3</v>
          </cell>
          <cell r="Q7833">
            <v>2652.9</v>
          </cell>
          <cell r="R7833">
            <v>1799.8</v>
          </cell>
          <cell r="S7833">
            <v>1727.2</v>
          </cell>
          <cell r="T7833">
            <v>86</v>
          </cell>
        </row>
        <row r="7834">
          <cell r="C7834" t="str">
            <v>город Пермь</v>
          </cell>
          <cell r="D7834" t="str">
            <v>г. Пермь, ул. Социалистическая, д. 8</v>
          </cell>
          <cell r="E7834" t="b">
            <v>1</v>
          </cell>
          <cell r="F7834">
            <v>1973</v>
          </cell>
          <cell r="H7834" t="str">
            <v>Кирпич</v>
          </cell>
          <cell r="L7834">
            <v>5</v>
          </cell>
          <cell r="M7834">
            <v>2</v>
          </cell>
          <cell r="Q7834">
            <v>4311.5</v>
          </cell>
          <cell r="R7834">
            <v>3840.7</v>
          </cell>
          <cell r="S7834">
            <v>3840.7</v>
          </cell>
          <cell r="T7834">
            <v>218</v>
          </cell>
        </row>
        <row r="7835">
          <cell r="C7835" t="str">
            <v>город Пермь</v>
          </cell>
          <cell r="D7835" t="str">
            <v>г. Пермь, ул. Социалистическая, д. 9</v>
          </cell>
          <cell r="E7835" t="b">
            <v>1</v>
          </cell>
          <cell r="F7835">
            <v>1962</v>
          </cell>
          <cell r="H7835" t="str">
            <v>Панель</v>
          </cell>
          <cell r="L7835">
            <v>3</v>
          </cell>
          <cell r="M7835">
            <v>3</v>
          </cell>
          <cell r="Q7835">
            <v>1673.1</v>
          </cell>
          <cell r="R7835">
            <v>1539.6</v>
          </cell>
          <cell r="S7835">
            <v>1539.6</v>
          </cell>
          <cell r="T7835">
            <v>85</v>
          </cell>
        </row>
        <row r="7836">
          <cell r="C7836" t="str">
            <v>город Пермь</v>
          </cell>
          <cell r="D7836" t="str">
            <v>г. Пермь, ул. Социалистическая, д. 12</v>
          </cell>
          <cell r="E7836" t="b">
            <v>1</v>
          </cell>
          <cell r="F7836">
            <v>1971</v>
          </cell>
          <cell r="I7836" t="str">
            <v>плоская</v>
          </cell>
          <cell r="L7836">
            <v>5</v>
          </cell>
          <cell r="M7836">
            <v>4</v>
          </cell>
          <cell r="Q7836">
            <v>2633.8</v>
          </cell>
          <cell r="R7836">
            <v>1690.3</v>
          </cell>
          <cell r="S7836">
            <v>1648.2</v>
          </cell>
        </row>
        <row r="7837">
          <cell r="C7837" t="str">
            <v>город Пермь</v>
          </cell>
          <cell r="D7837" t="str">
            <v>г. Пермь, ул. Социалистическая, д. 14</v>
          </cell>
          <cell r="E7837" t="b">
            <v>1</v>
          </cell>
          <cell r="F7837">
            <v>1996</v>
          </cell>
          <cell r="I7837" t="str">
            <v>плоская</v>
          </cell>
          <cell r="K7837" t="str">
            <v>имеется</v>
          </cell>
          <cell r="L7837">
            <v>6</v>
          </cell>
          <cell r="M7837">
            <v>7</v>
          </cell>
          <cell r="Q7837">
            <v>6216.6</v>
          </cell>
          <cell r="R7837">
            <v>5631.3</v>
          </cell>
          <cell r="S7837">
            <v>5631.3</v>
          </cell>
          <cell r="T7837">
            <v>416</v>
          </cell>
        </row>
        <row r="7838">
          <cell r="C7838" t="str">
            <v>город Пермь</v>
          </cell>
          <cell r="D7838" t="str">
            <v>г. Пермь, ул. Социалистическая, д. 24</v>
          </cell>
          <cell r="E7838" t="b">
            <v>1</v>
          </cell>
          <cell r="F7838">
            <v>2005</v>
          </cell>
          <cell r="I7838" t="str">
            <v>плоская</v>
          </cell>
          <cell r="L7838">
            <v>10</v>
          </cell>
          <cell r="M7838">
            <v>3</v>
          </cell>
          <cell r="N7838">
            <v>3</v>
          </cell>
          <cell r="Q7838">
            <v>6793</v>
          </cell>
          <cell r="R7838">
            <v>3419</v>
          </cell>
          <cell r="S7838">
            <v>3419</v>
          </cell>
        </row>
        <row r="7839">
          <cell r="C7839" t="str">
            <v>город Пермь</v>
          </cell>
          <cell r="D7839" t="str">
            <v>г. Пермь, ул. Социалистическая, д. 26</v>
          </cell>
          <cell r="E7839" t="b">
            <v>1</v>
          </cell>
          <cell r="F7839">
            <v>1988</v>
          </cell>
          <cell r="I7839" t="str">
            <v>плоская</v>
          </cell>
          <cell r="J7839" t="str">
            <v>ГАЗ</v>
          </cell>
          <cell r="K7839" t="str">
            <v>имеется</v>
          </cell>
          <cell r="L7839">
            <v>5</v>
          </cell>
          <cell r="M7839">
            <v>1</v>
          </cell>
          <cell r="Q7839">
            <v>2995.3</v>
          </cell>
          <cell r="R7839">
            <v>2743.5</v>
          </cell>
          <cell r="S7839">
            <v>2424.1999999999998</v>
          </cell>
          <cell r="T7839">
            <v>180</v>
          </cell>
        </row>
        <row r="7840">
          <cell r="C7840" t="str">
            <v>город Пермь</v>
          </cell>
          <cell r="D7840" t="str">
            <v>г. Пермь, ул. Социалистическая, д. 28</v>
          </cell>
          <cell r="E7840" t="b">
            <v>1</v>
          </cell>
          <cell r="F7840">
            <v>1991</v>
          </cell>
          <cell r="I7840" t="str">
            <v>плоская</v>
          </cell>
          <cell r="L7840">
            <v>10</v>
          </cell>
          <cell r="M7840">
            <v>4</v>
          </cell>
          <cell r="N7840">
            <v>4</v>
          </cell>
          <cell r="Q7840">
            <v>8983.2999999999993</v>
          </cell>
          <cell r="R7840">
            <v>7968.7</v>
          </cell>
          <cell r="S7840">
            <v>7968.7</v>
          </cell>
        </row>
        <row r="7841">
          <cell r="C7841" t="str">
            <v>город Пермь</v>
          </cell>
          <cell r="D7841" t="str">
            <v>г. Пермь, ул. Социалистическая, д. 10А</v>
          </cell>
          <cell r="E7841" t="b">
            <v>1</v>
          </cell>
          <cell r="F7841">
            <v>1978</v>
          </cell>
          <cell r="I7841" t="str">
            <v>плоская</v>
          </cell>
          <cell r="K7841" t="str">
            <v>имеется</v>
          </cell>
          <cell r="L7841">
            <v>5</v>
          </cell>
          <cell r="M7841">
            <v>4</v>
          </cell>
          <cell r="Q7841">
            <v>4461.2</v>
          </cell>
          <cell r="R7841">
            <v>2694.7</v>
          </cell>
          <cell r="S7841">
            <v>2474.4</v>
          </cell>
          <cell r="T7841">
            <v>133</v>
          </cell>
        </row>
        <row r="7842">
          <cell r="C7842" t="str">
            <v>город Пермь</v>
          </cell>
          <cell r="D7842" t="str">
            <v>г. Пермь, ул. Социалистическая, д. 24А</v>
          </cell>
          <cell r="E7842" t="b">
            <v>1</v>
          </cell>
          <cell r="F7842">
            <v>2004</v>
          </cell>
          <cell r="I7842" t="str">
            <v>плоская</v>
          </cell>
          <cell r="L7842">
            <v>10</v>
          </cell>
          <cell r="M7842">
            <v>4</v>
          </cell>
          <cell r="N7842">
            <v>4</v>
          </cell>
          <cell r="Q7842">
            <v>13838.8</v>
          </cell>
          <cell r="R7842">
            <v>10204.1</v>
          </cell>
          <cell r="S7842">
            <v>10204.1</v>
          </cell>
        </row>
        <row r="7843">
          <cell r="C7843" t="str">
            <v>город Пермь</v>
          </cell>
          <cell r="D7843" t="str">
            <v>г. Пермь, ул. Сочинская, д. 2</v>
          </cell>
          <cell r="E7843" t="b">
            <v>1</v>
          </cell>
          <cell r="F7843">
            <v>2009</v>
          </cell>
          <cell r="H7843" t="str">
            <v>панели</v>
          </cell>
          <cell r="I7843" t="str">
            <v>плоская</v>
          </cell>
          <cell r="K7843" t="str">
            <v>не имеется</v>
          </cell>
          <cell r="L7843">
            <v>10</v>
          </cell>
          <cell r="M7843">
            <v>2</v>
          </cell>
          <cell r="N7843">
            <v>2</v>
          </cell>
          <cell r="O7843">
            <v>2</v>
          </cell>
          <cell r="Q7843">
            <v>5576.4</v>
          </cell>
          <cell r="R7843">
            <v>866.3</v>
          </cell>
          <cell r="S7843">
            <v>2236.3000000000002</v>
          </cell>
          <cell r="T7843">
            <v>103</v>
          </cell>
        </row>
        <row r="7844">
          <cell r="C7844" t="str">
            <v>город Пермь</v>
          </cell>
          <cell r="D7844" t="str">
            <v>г. Пермь, ул. Сочинская, д. 4</v>
          </cell>
          <cell r="E7844" t="b">
            <v>1</v>
          </cell>
          <cell r="F7844">
            <v>1978</v>
          </cell>
          <cell r="H7844" t="str">
            <v>Кирпич</v>
          </cell>
          <cell r="L7844">
            <v>5</v>
          </cell>
          <cell r="M7844">
            <v>8</v>
          </cell>
          <cell r="Q7844">
            <v>6350.1</v>
          </cell>
          <cell r="R7844">
            <v>5742.4</v>
          </cell>
          <cell r="S7844">
            <v>5742.4</v>
          </cell>
          <cell r="T7844">
            <v>278</v>
          </cell>
        </row>
        <row r="7845">
          <cell r="C7845" t="str">
            <v>город Пермь</v>
          </cell>
          <cell r="D7845" t="str">
            <v>г. Пермь, ул. Сочинская, д. 6</v>
          </cell>
          <cell r="E7845" t="b">
            <v>1</v>
          </cell>
          <cell r="F7845">
            <v>1968</v>
          </cell>
          <cell r="H7845" t="str">
            <v>Кирпич</v>
          </cell>
          <cell r="L7845">
            <v>5</v>
          </cell>
          <cell r="M7845">
            <v>6</v>
          </cell>
          <cell r="Q7845">
            <v>5168.8999999999996</v>
          </cell>
          <cell r="R7845">
            <v>4730.8</v>
          </cell>
          <cell r="S7845">
            <v>4730.8</v>
          </cell>
          <cell r="T7845">
            <v>266</v>
          </cell>
        </row>
        <row r="7846">
          <cell r="C7846" t="str">
            <v>город Пермь</v>
          </cell>
          <cell r="D7846" t="str">
            <v>г. Пермь, ул. Сочинская, д. 8</v>
          </cell>
          <cell r="E7846" t="b">
            <v>1</v>
          </cell>
          <cell r="F7846">
            <v>1972</v>
          </cell>
          <cell r="H7846" t="str">
            <v>Кирпич</v>
          </cell>
          <cell r="L7846">
            <v>5</v>
          </cell>
          <cell r="M7846">
            <v>8</v>
          </cell>
          <cell r="Q7846">
            <v>6712.5</v>
          </cell>
          <cell r="R7846">
            <v>6071.2</v>
          </cell>
          <cell r="S7846">
            <v>6071.2</v>
          </cell>
          <cell r="T7846">
            <v>307</v>
          </cell>
        </row>
        <row r="7847">
          <cell r="C7847" t="str">
            <v>город Пермь</v>
          </cell>
          <cell r="D7847" t="str">
            <v>г. Пермь, ул. Спартаковская, д. 1</v>
          </cell>
          <cell r="E7847" t="b">
            <v>1</v>
          </cell>
          <cell r="F7847">
            <v>2023</v>
          </cell>
          <cell r="H7847" t="str">
            <v>Смешанные</v>
          </cell>
          <cell r="I7847" t="str">
            <v>Плоская</v>
          </cell>
          <cell r="J7847" t="str">
            <v>ГАЗ</v>
          </cell>
          <cell r="K7847" t="str">
            <v>имеется</v>
          </cell>
          <cell r="L7847">
            <v>11</v>
          </cell>
          <cell r="M7847">
            <v>2</v>
          </cell>
          <cell r="N7847">
            <v>2</v>
          </cell>
          <cell r="P7847">
            <v>2</v>
          </cell>
          <cell r="Q7847">
            <v>7562</v>
          </cell>
        </row>
        <row r="7848">
          <cell r="C7848" t="str">
            <v>город Пермь</v>
          </cell>
          <cell r="D7848" t="str">
            <v>г. Пермь, ул. Спартаковская, д. 4</v>
          </cell>
          <cell r="E7848" t="b">
            <v>1</v>
          </cell>
          <cell r="F7848">
            <v>2020</v>
          </cell>
          <cell r="H7848" t="str">
            <v>блоки</v>
          </cell>
          <cell r="I7848" t="str">
            <v>плоская</v>
          </cell>
          <cell r="L7848">
            <v>15</v>
          </cell>
          <cell r="M7848">
            <v>1</v>
          </cell>
          <cell r="N7848">
            <v>2</v>
          </cell>
          <cell r="O7848">
            <v>1</v>
          </cell>
          <cell r="P7848">
            <v>1</v>
          </cell>
          <cell r="Q7848">
            <v>6307.1</v>
          </cell>
          <cell r="R7848">
            <v>6307.1</v>
          </cell>
          <cell r="S7848">
            <v>4325.8999999999996</v>
          </cell>
        </row>
        <row r="7849">
          <cell r="C7849" t="str">
            <v>город Пермь</v>
          </cell>
          <cell r="D7849" t="str">
            <v>г. Пермь, ул. Спартаковская, д. 7</v>
          </cell>
          <cell r="E7849" t="b">
            <v>1</v>
          </cell>
          <cell r="F7849">
            <v>2013</v>
          </cell>
          <cell r="H7849" t="str">
            <v>Панель</v>
          </cell>
          <cell r="L7849">
            <v>9</v>
          </cell>
          <cell r="M7849">
            <v>2</v>
          </cell>
          <cell r="N7849">
            <v>2</v>
          </cell>
          <cell r="O7849">
            <v>2</v>
          </cell>
          <cell r="Q7849">
            <v>7419.6</v>
          </cell>
          <cell r="R7849">
            <v>6666.3</v>
          </cell>
          <cell r="S7849">
            <v>6584.6</v>
          </cell>
          <cell r="T7849">
            <v>140</v>
          </cell>
        </row>
        <row r="7850">
          <cell r="C7850" t="str">
            <v>город Пермь</v>
          </cell>
          <cell r="D7850" t="str">
            <v>г. Пермь, ул. Спартаковская, д. 14</v>
          </cell>
          <cell r="E7850" t="b">
            <v>1</v>
          </cell>
          <cell r="F7850">
            <v>2022</v>
          </cell>
          <cell r="H7850" t="str">
            <v>Из мелких бетонных блоков</v>
          </cell>
          <cell r="I7850" t="str">
            <v>плоская</v>
          </cell>
          <cell r="J7850" t="str">
            <v>ГАЗ</v>
          </cell>
          <cell r="K7850" t="str">
            <v>имеется</v>
          </cell>
          <cell r="L7850">
            <v>20</v>
          </cell>
          <cell r="M7850">
            <v>1</v>
          </cell>
          <cell r="N7850">
            <v>2</v>
          </cell>
          <cell r="O7850">
            <v>1</v>
          </cell>
          <cell r="P7850">
            <v>1</v>
          </cell>
          <cell r="Q7850">
            <v>4197.1000000000004</v>
          </cell>
          <cell r="R7850">
            <v>3009.4</v>
          </cell>
          <cell r="S7850">
            <v>3009.4</v>
          </cell>
        </row>
        <row r="7851">
          <cell r="C7851" t="str">
            <v>город Пермь</v>
          </cell>
          <cell r="D7851" t="str">
            <v>г. Пермь, ул. Старцева, д. 1</v>
          </cell>
          <cell r="E7851" t="b">
            <v>1</v>
          </cell>
          <cell r="F7851">
            <v>1987</v>
          </cell>
          <cell r="H7851" t="str">
            <v>Панель</v>
          </cell>
          <cell r="L7851">
            <v>9</v>
          </cell>
          <cell r="M7851">
            <v>6</v>
          </cell>
          <cell r="N7851">
            <v>6</v>
          </cell>
          <cell r="O7851">
            <v>6</v>
          </cell>
          <cell r="Q7851">
            <v>7790.8</v>
          </cell>
          <cell r="R7851">
            <v>6509.1</v>
          </cell>
          <cell r="S7851">
            <v>6509.1</v>
          </cell>
          <cell r="T7851">
            <v>434</v>
          </cell>
        </row>
        <row r="7852">
          <cell r="C7852" t="str">
            <v>город Пермь</v>
          </cell>
          <cell r="D7852" t="str">
            <v>г. Пермь, ул. Старцева, д. 3</v>
          </cell>
          <cell r="E7852" t="b">
            <v>1</v>
          </cell>
          <cell r="F7852">
            <v>1987</v>
          </cell>
          <cell r="H7852" t="str">
            <v>панель</v>
          </cell>
          <cell r="I7852" t="str">
            <v>плоская</v>
          </cell>
          <cell r="L7852">
            <v>9</v>
          </cell>
          <cell r="M7852">
            <v>4</v>
          </cell>
          <cell r="N7852">
            <v>4</v>
          </cell>
          <cell r="O7852">
            <v>4</v>
          </cell>
          <cell r="Q7852">
            <v>7924</v>
          </cell>
          <cell r="R7852">
            <v>7924</v>
          </cell>
          <cell r="S7852">
            <v>4920</v>
          </cell>
          <cell r="T7852">
            <v>186</v>
          </cell>
        </row>
        <row r="7853">
          <cell r="C7853" t="str">
            <v>город Пермь</v>
          </cell>
          <cell r="D7853" t="str">
            <v>г. Пермь, ул. Старцева, д. 5</v>
          </cell>
          <cell r="E7853" t="b">
            <v>1</v>
          </cell>
          <cell r="F7853">
            <v>1986</v>
          </cell>
          <cell r="H7853" t="str">
            <v>Панель</v>
          </cell>
          <cell r="L7853">
            <v>9</v>
          </cell>
          <cell r="M7853">
            <v>6</v>
          </cell>
          <cell r="N7853">
            <v>6</v>
          </cell>
          <cell r="O7853">
            <v>6</v>
          </cell>
          <cell r="Q7853">
            <v>18060.3</v>
          </cell>
          <cell r="R7853">
            <v>15084.47</v>
          </cell>
          <cell r="S7853">
            <v>15084.47</v>
          </cell>
          <cell r="T7853">
            <v>628</v>
          </cell>
        </row>
        <row r="7854">
          <cell r="C7854" t="str">
            <v>город Пермь</v>
          </cell>
          <cell r="D7854" t="str">
            <v>г. Пермь, ул. Старцева, д. 7</v>
          </cell>
          <cell r="E7854" t="b">
            <v>1</v>
          </cell>
          <cell r="F7854">
            <v>1986</v>
          </cell>
          <cell r="H7854" t="str">
            <v>Панель</v>
          </cell>
          <cell r="L7854">
            <v>9</v>
          </cell>
          <cell r="M7854">
            <v>9</v>
          </cell>
          <cell r="N7854">
            <v>9</v>
          </cell>
          <cell r="O7854">
            <v>9</v>
          </cell>
          <cell r="Q7854">
            <v>21526.2</v>
          </cell>
          <cell r="R7854">
            <v>18576.3</v>
          </cell>
          <cell r="S7854">
            <v>18563</v>
          </cell>
          <cell r="T7854">
            <v>776</v>
          </cell>
        </row>
        <row r="7855">
          <cell r="C7855" t="str">
            <v>город Пермь</v>
          </cell>
          <cell r="D7855" t="str">
            <v>г. Пермь, ул. Старцева, д. 11</v>
          </cell>
          <cell r="E7855" t="b">
            <v>1</v>
          </cell>
          <cell r="F7855">
            <v>1984</v>
          </cell>
          <cell r="H7855" t="str">
            <v>Панель</v>
          </cell>
          <cell r="L7855">
            <v>9</v>
          </cell>
          <cell r="M7855">
            <v>2</v>
          </cell>
          <cell r="N7855">
            <v>2</v>
          </cell>
          <cell r="O7855">
            <v>2</v>
          </cell>
          <cell r="Q7855">
            <v>4636.1000000000004</v>
          </cell>
          <cell r="R7855">
            <v>3899.8</v>
          </cell>
          <cell r="S7855">
            <v>3899.8</v>
          </cell>
          <cell r="T7855">
            <v>169</v>
          </cell>
        </row>
        <row r="7856">
          <cell r="C7856" t="str">
            <v>город Пермь</v>
          </cell>
          <cell r="D7856" t="str">
            <v>г. Пермь, ул. Старцева, д. 13</v>
          </cell>
          <cell r="E7856" t="b">
            <v>1</v>
          </cell>
          <cell r="F7856">
            <v>1986</v>
          </cell>
          <cell r="H7856" t="str">
            <v>Кирпич</v>
          </cell>
          <cell r="L7856">
            <v>9</v>
          </cell>
          <cell r="M7856">
            <v>1</v>
          </cell>
          <cell r="N7856">
            <v>1</v>
          </cell>
          <cell r="O7856">
            <v>1</v>
          </cell>
          <cell r="Q7856">
            <v>2409.1</v>
          </cell>
          <cell r="R7856">
            <v>2151.4</v>
          </cell>
          <cell r="S7856">
            <v>1933.9</v>
          </cell>
          <cell r="T7856">
            <v>100</v>
          </cell>
        </row>
        <row r="7857">
          <cell r="C7857" t="str">
            <v>город Пермь</v>
          </cell>
          <cell r="D7857" t="str">
            <v>г. Пермь, ул. Старцева, д. 17</v>
          </cell>
          <cell r="E7857" t="b">
            <v>1</v>
          </cell>
          <cell r="F7857">
            <v>1987</v>
          </cell>
          <cell r="G7857">
            <v>2006</v>
          </cell>
          <cell r="H7857" t="str">
            <v>Панели</v>
          </cell>
          <cell r="L7857">
            <v>9</v>
          </cell>
          <cell r="M7857">
            <v>1</v>
          </cell>
          <cell r="N7857">
            <v>1</v>
          </cell>
          <cell r="O7857">
            <v>1</v>
          </cell>
          <cell r="Q7857">
            <v>2007.3</v>
          </cell>
          <cell r="R7857">
            <v>1214.8</v>
          </cell>
          <cell r="S7857">
            <v>1214.8</v>
          </cell>
          <cell r="T7857">
            <v>75</v>
          </cell>
        </row>
        <row r="7858">
          <cell r="C7858" t="str">
            <v>город Пермь</v>
          </cell>
          <cell r="D7858" t="str">
            <v>г. Пермь, ул. Старцева, д. 19</v>
          </cell>
          <cell r="E7858" t="b">
            <v>1</v>
          </cell>
          <cell r="F7858">
            <v>1986</v>
          </cell>
          <cell r="H7858" t="str">
            <v>Панель</v>
          </cell>
          <cell r="L7858">
            <v>9</v>
          </cell>
          <cell r="M7858">
            <v>2</v>
          </cell>
          <cell r="N7858">
            <v>2</v>
          </cell>
          <cell r="O7858">
            <v>2</v>
          </cell>
          <cell r="Q7858">
            <v>4680.7</v>
          </cell>
          <cell r="R7858">
            <v>4006.5</v>
          </cell>
          <cell r="S7858">
            <v>4006.5</v>
          </cell>
          <cell r="T7858">
            <v>171</v>
          </cell>
        </row>
        <row r="7859">
          <cell r="C7859" t="str">
            <v>город Пермь</v>
          </cell>
          <cell r="D7859" t="str">
            <v>г. Пермь, ул. Старцева, д. 21</v>
          </cell>
          <cell r="E7859" t="b">
            <v>1</v>
          </cell>
          <cell r="F7859">
            <v>1986</v>
          </cell>
          <cell r="H7859" t="str">
            <v>Панели</v>
          </cell>
          <cell r="L7859">
            <v>9</v>
          </cell>
          <cell r="M7859">
            <v>5</v>
          </cell>
          <cell r="N7859">
            <v>5</v>
          </cell>
          <cell r="O7859">
            <v>5</v>
          </cell>
          <cell r="Q7859">
            <v>11689</v>
          </cell>
          <cell r="R7859">
            <v>9754.5499999999993</v>
          </cell>
          <cell r="S7859">
            <v>9754.5499999999993</v>
          </cell>
          <cell r="T7859">
            <v>427</v>
          </cell>
        </row>
        <row r="7860">
          <cell r="C7860" t="str">
            <v>город Пермь</v>
          </cell>
          <cell r="D7860" t="str">
            <v>г. Пермь, ул. Старцева, д. 35</v>
          </cell>
          <cell r="E7860" t="b">
            <v>1</v>
          </cell>
          <cell r="F7860">
            <v>1966</v>
          </cell>
          <cell r="H7860" t="str">
            <v>Панель</v>
          </cell>
          <cell r="I7860" t="str">
            <v>плоская</v>
          </cell>
          <cell r="K7860" t="str">
            <v>имеется</v>
          </cell>
          <cell r="L7860">
            <v>5</v>
          </cell>
          <cell r="M7860">
            <v>6</v>
          </cell>
          <cell r="Q7860">
            <v>4398.3900000000003</v>
          </cell>
          <cell r="R7860">
            <v>4300</v>
          </cell>
          <cell r="S7860">
            <v>4387.1000000000004</v>
          </cell>
          <cell r="T7860">
            <v>293</v>
          </cell>
        </row>
        <row r="7861">
          <cell r="C7861" t="str">
            <v>город Пермь</v>
          </cell>
          <cell r="D7861" t="str">
            <v>г. Пермь, ул. Старцева, д. 37</v>
          </cell>
          <cell r="E7861" t="b">
            <v>1</v>
          </cell>
          <cell r="F7861">
            <v>1966</v>
          </cell>
          <cell r="H7861" t="str">
            <v>Панель</v>
          </cell>
          <cell r="I7861" t="str">
            <v>скатная</v>
          </cell>
          <cell r="K7861" t="str">
            <v>имеется</v>
          </cell>
          <cell r="L7861">
            <v>5</v>
          </cell>
          <cell r="M7861">
            <v>6</v>
          </cell>
          <cell r="Q7861">
            <v>4479.42</v>
          </cell>
          <cell r="R7861">
            <v>4400</v>
          </cell>
          <cell r="S7861">
            <v>4475.7</v>
          </cell>
          <cell r="T7861">
            <v>82</v>
          </cell>
        </row>
        <row r="7862">
          <cell r="C7862" t="str">
            <v>город Пермь</v>
          </cell>
          <cell r="D7862" t="str">
            <v>г. Пермь, ул. Старцева, д. 39</v>
          </cell>
          <cell r="E7862" t="b">
            <v>1</v>
          </cell>
          <cell r="F7862">
            <v>1965</v>
          </cell>
          <cell r="H7862" t="str">
            <v>Панель</v>
          </cell>
          <cell r="I7862" t="str">
            <v>скатная</v>
          </cell>
          <cell r="K7862" t="str">
            <v>имеется</v>
          </cell>
          <cell r="L7862">
            <v>5</v>
          </cell>
          <cell r="M7862">
            <v>4</v>
          </cell>
          <cell r="Q7862">
            <v>3483.79</v>
          </cell>
          <cell r="R7862">
            <v>3400</v>
          </cell>
          <cell r="S7862">
            <v>7472.02</v>
          </cell>
          <cell r="T7862">
            <v>159</v>
          </cell>
        </row>
        <row r="7863">
          <cell r="C7863" t="str">
            <v>город Пермь</v>
          </cell>
          <cell r="D7863" t="str">
            <v>г. Пермь, ул. Старцева, д. 41</v>
          </cell>
          <cell r="E7863" t="b">
            <v>1</v>
          </cell>
          <cell r="F7863">
            <v>1965</v>
          </cell>
          <cell r="H7863" t="str">
            <v>Панели</v>
          </cell>
          <cell r="L7863">
            <v>5</v>
          </cell>
          <cell r="M7863">
            <v>4</v>
          </cell>
          <cell r="Q7863">
            <v>3593.45</v>
          </cell>
          <cell r="R7863">
            <v>3500</v>
          </cell>
          <cell r="S7863">
            <v>3500</v>
          </cell>
          <cell r="T7863">
            <v>156</v>
          </cell>
        </row>
        <row r="7864">
          <cell r="C7864" t="str">
            <v>город Пермь</v>
          </cell>
          <cell r="D7864" t="str">
            <v>г. Пермь, ул. Старцева, д. 43</v>
          </cell>
          <cell r="E7864" t="b">
            <v>1</v>
          </cell>
          <cell r="F7864">
            <v>1965</v>
          </cell>
          <cell r="H7864" t="str">
            <v>Панели</v>
          </cell>
          <cell r="L7864">
            <v>5</v>
          </cell>
          <cell r="M7864">
            <v>4</v>
          </cell>
          <cell r="Q7864">
            <v>3574.8</v>
          </cell>
          <cell r="R7864">
            <v>3500</v>
          </cell>
          <cell r="S7864">
            <v>3500</v>
          </cell>
          <cell r="T7864">
            <v>161</v>
          </cell>
        </row>
        <row r="7865">
          <cell r="C7865" t="str">
            <v>город Пермь</v>
          </cell>
          <cell r="D7865" t="str">
            <v>г. Пермь, ул. Старцева, д. 45</v>
          </cell>
          <cell r="E7865" t="b">
            <v>1</v>
          </cell>
          <cell r="F7865">
            <v>1965</v>
          </cell>
          <cell r="H7865" t="str">
            <v>Панели</v>
          </cell>
          <cell r="L7865">
            <v>5</v>
          </cell>
          <cell r="M7865">
            <v>4</v>
          </cell>
          <cell r="Q7865">
            <v>3590.3</v>
          </cell>
          <cell r="R7865">
            <v>3500</v>
          </cell>
          <cell r="S7865">
            <v>3500</v>
          </cell>
          <cell r="T7865">
            <v>157</v>
          </cell>
        </row>
        <row r="7866">
          <cell r="C7866" t="str">
            <v>город Пермь</v>
          </cell>
          <cell r="D7866" t="str">
            <v>г. Пермь, ул. Старцева, д. 47</v>
          </cell>
          <cell r="E7866" t="b">
            <v>1</v>
          </cell>
          <cell r="F7866">
            <v>1965</v>
          </cell>
          <cell r="H7866" t="str">
            <v>Панели</v>
          </cell>
          <cell r="L7866">
            <v>5</v>
          </cell>
          <cell r="M7866">
            <v>4</v>
          </cell>
          <cell r="Q7866">
            <v>3581.8</v>
          </cell>
          <cell r="R7866">
            <v>3500</v>
          </cell>
          <cell r="S7866">
            <v>3500</v>
          </cell>
          <cell r="T7866">
            <v>175</v>
          </cell>
        </row>
        <row r="7867">
          <cell r="C7867" t="str">
            <v>город Пермь</v>
          </cell>
          <cell r="D7867" t="str">
            <v>г. Пермь, ул. Старцева, д. 55</v>
          </cell>
          <cell r="E7867" t="b">
            <v>1</v>
          </cell>
          <cell r="F7867">
            <v>1967</v>
          </cell>
          <cell r="I7867" t="str">
            <v>скатная</v>
          </cell>
          <cell r="K7867" t="str">
            <v>имеется</v>
          </cell>
          <cell r="L7867">
            <v>5</v>
          </cell>
          <cell r="M7867">
            <v>4</v>
          </cell>
          <cell r="Q7867">
            <v>3078.2</v>
          </cell>
          <cell r="R7867">
            <v>2669</v>
          </cell>
          <cell r="S7867">
            <v>2669</v>
          </cell>
          <cell r="T7867">
            <v>125</v>
          </cell>
        </row>
        <row r="7868">
          <cell r="C7868" t="str">
            <v>город Пермь</v>
          </cell>
          <cell r="D7868" t="str">
            <v>г. Пермь, ул. Старцева, д. 15/1</v>
          </cell>
          <cell r="E7868" t="b">
            <v>0</v>
          </cell>
          <cell r="F7868">
            <v>1986</v>
          </cell>
          <cell r="H7868" t="str">
            <v>Кирпич</v>
          </cell>
          <cell r="L7868">
            <v>9</v>
          </cell>
          <cell r="M7868">
            <v>1</v>
          </cell>
          <cell r="N7868">
            <v>1</v>
          </cell>
          <cell r="O7868">
            <v>1</v>
          </cell>
          <cell r="Q7868">
            <v>1966.8</v>
          </cell>
          <cell r="R7868">
            <v>2134.6999999999998</v>
          </cell>
          <cell r="S7868">
            <v>1900</v>
          </cell>
          <cell r="T7868">
            <v>81</v>
          </cell>
        </row>
        <row r="7869">
          <cell r="C7869" t="str">
            <v>город Пермь</v>
          </cell>
          <cell r="D7869" t="str">
            <v>г. Пермь, ул. Старцева, д. 15/2</v>
          </cell>
          <cell r="E7869" t="b">
            <v>1</v>
          </cell>
          <cell r="F7869">
            <v>1985</v>
          </cell>
          <cell r="H7869" t="str">
            <v>Панель</v>
          </cell>
          <cell r="L7869">
            <v>9</v>
          </cell>
          <cell r="M7869">
            <v>2</v>
          </cell>
          <cell r="N7869">
            <v>2</v>
          </cell>
          <cell r="O7869">
            <v>2</v>
          </cell>
          <cell r="Q7869">
            <v>4563.7</v>
          </cell>
          <cell r="R7869">
            <v>3777.1</v>
          </cell>
          <cell r="S7869">
            <v>3777.1</v>
          </cell>
          <cell r="T7869">
            <v>214</v>
          </cell>
        </row>
        <row r="7870">
          <cell r="C7870" t="str">
            <v>город Пермь</v>
          </cell>
          <cell r="D7870" t="str">
            <v>г. Пермь, ул. Старцева, д. 15/3</v>
          </cell>
          <cell r="E7870" t="b">
            <v>1</v>
          </cell>
          <cell r="F7870">
            <v>1985</v>
          </cell>
          <cell r="H7870" t="str">
            <v>Панель</v>
          </cell>
          <cell r="L7870">
            <v>9</v>
          </cell>
          <cell r="M7870">
            <v>2</v>
          </cell>
          <cell r="N7870">
            <v>2</v>
          </cell>
          <cell r="O7870">
            <v>2</v>
          </cell>
          <cell r="Q7870">
            <v>4660.1000000000004</v>
          </cell>
          <cell r="R7870">
            <v>3838.16</v>
          </cell>
          <cell r="S7870">
            <v>3838.16</v>
          </cell>
          <cell r="T7870">
            <v>188</v>
          </cell>
        </row>
        <row r="7871">
          <cell r="C7871" t="str">
            <v>город Пермь</v>
          </cell>
          <cell r="D7871" t="str">
            <v>г. Пермь, ул. Старцева, д. 15/4</v>
          </cell>
          <cell r="E7871" t="b">
            <v>1</v>
          </cell>
          <cell r="F7871">
            <v>1985</v>
          </cell>
          <cell r="H7871" t="str">
            <v>Панель</v>
          </cell>
          <cell r="L7871">
            <v>9</v>
          </cell>
          <cell r="M7871">
            <v>2</v>
          </cell>
          <cell r="N7871">
            <v>2</v>
          </cell>
          <cell r="O7871">
            <v>2</v>
          </cell>
          <cell r="Q7871">
            <v>4656.5</v>
          </cell>
          <cell r="R7871">
            <v>3856.9</v>
          </cell>
          <cell r="S7871">
            <v>3856.9</v>
          </cell>
          <cell r="T7871">
            <v>203</v>
          </cell>
        </row>
        <row r="7872">
          <cell r="C7872" t="str">
            <v>город Пермь</v>
          </cell>
          <cell r="D7872" t="str">
            <v>г. Пермь, ул. Старцева, д. 17А</v>
          </cell>
          <cell r="E7872" t="b">
            <v>1</v>
          </cell>
          <cell r="F7872">
            <v>2008</v>
          </cell>
          <cell r="I7872" t="str">
            <v>плоская</v>
          </cell>
          <cell r="J7872" t="str">
            <v>ГАЗ</v>
          </cell>
          <cell r="K7872" t="str">
            <v>имеется</v>
          </cell>
          <cell r="L7872">
            <v>10</v>
          </cell>
          <cell r="M7872">
            <v>1</v>
          </cell>
          <cell r="N7872">
            <v>1</v>
          </cell>
          <cell r="O7872">
            <v>1</v>
          </cell>
          <cell r="Q7872">
            <v>2674</v>
          </cell>
          <cell r="R7872">
            <v>2202.5</v>
          </cell>
          <cell r="S7872">
            <v>2670.4</v>
          </cell>
          <cell r="T7872">
            <v>118</v>
          </cell>
        </row>
        <row r="7873">
          <cell r="C7873" t="str">
            <v>город Пермь</v>
          </cell>
          <cell r="D7873" t="str">
            <v>г. Пермь, ул. Старцева, д. 35/2</v>
          </cell>
          <cell r="E7873" t="b">
            <v>1</v>
          </cell>
          <cell r="F7873">
            <v>1967</v>
          </cell>
          <cell r="I7873" t="str">
            <v>плоская</v>
          </cell>
          <cell r="K7873" t="str">
            <v>имеется</v>
          </cell>
          <cell r="L7873">
            <v>5</v>
          </cell>
          <cell r="M7873">
            <v>4</v>
          </cell>
          <cell r="Q7873">
            <v>2751.4</v>
          </cell>
          <cell r="R7873">
            <v>2650.2</v>
          </cell>
          <cell r="S7873">
            <v>2650.2</v>
          </cell>
          <cell r="T7873">
            <v>141</v>
          </cell>
        </row>
        <row r="7874">
          <cell r="C7874" t="str">
            <v>город Пермь</v>
          </cell>
          <cell r="D7874" t="str">
            <v>г. Пермь, ул. Старцева, д. 35/3</v>
          </cell>
          <cell r="E7874" t="b">
            <v>1</v>
          </cell>
          <cell r="F7874">
            <v>1967</v>
          </cell>
          <cell r="H7874" t="str">
            <v>Кирпич</v>
          </cell>
          <cell r="L7874">
            <v>5</v>
          </cell>
          <cell r="M7874">
            <v>4</v>
          </cell>
          <cell r="Q7874">
            <v>2801.2</v>
          </cell>
          <cell r="R7874">
            <v>1658.7</v>
          </cell>
          <cell r="S7874">
            <v>1658.7</v>
          </cell>
          <cell r="T7874">
            <v>136</v>
          </cell>
        </row>
        <row r="7875">
          <cell r="C7875" t="str">
            <v>город Пермь</v>
          </cell>
          <cell r="D7875" t="str">
            <v>г. Пермь, ул. Старцева, д. 37/2</v>
          </cell>
          <cell r="E7875" t="b">
            <v>1</v>
          </cell>
          <cell r="F7875">
            <v>1967</v>
          </cell>
          <cell r="H7875" t="str">
            <v>Кирпич</v>
          </cell>
          <cell r="L7875">
            <v>5</v>
          </cell>
          <cell r="M7875">
            <v>4</v>
          </cell>
          <cell r="Q7875">
            <v>2769.9</v>
          </cell>
          <cell r="R7875">
            <v>2668.5</v>
          </cell>
          <cell r="S7875">
            <v>2668.5</v>
          </cell>
        </row>
        <row r="7876">
          <cell r="C7876" t="str">
            <v>город Пермь</v>
          </cell>
          <cell r="D7876" t="str">
            <v>г. Пермь, ул. Старцева, д. 37/3</v>
          </cell>
          <cell r="E7876" t="b">
            <v>1</v>
          </cell>
          <cell r="F7876">
            <v>1968</v>
          </cell>
          <cell r="H7876" t="str">
            <v>кирпич</v>
          </cell>
          <cell r="I7876" t="str">
            <v>плоская</v>
          </cell>
          <cell r="K7876" t="str">
            <v>имеется</v>
          </cell>
          <cell r="L7876">
            <v>5</v>
          </cell>
          <cell r="M7876">
            <v>4</v>
          </cell>
          <cell r="Q7876">
            <v>3150.4</v>
          </cell>
          <cell r="R7876">
            <v>2830.8</v>
          </cell>
          <cell r="S7876">
            <v>2681.3</v>
          </cell>
          <cell r="T7876">
            <v>126</v>
          </cell>
        </row>
        <row r="7877">
          <cell r="C7877" t="str">
            <v>город Пермь</v>
          </cell>
          <cell r="D7877" t="str">
            <v>г. Пермь, ул. Старцева, д. 9/1</v>
          </cell>
          <cell r="E7877" t="b">
            <v>1</v>
          </cell>
          <cell r="F7877">
            <v>1984</v>
          </cell>
          <cell r="H7877" t="str">
            <v>Панель</v>
          </cell>
          <cell r="L7877">
            <v>9</v>
          </cell>
          <cell r="M7877">
            <v>1</v>
          </cell>
          <cell r="N7877">
            <v>1</v>
          </cell>
          <cell r="O7877">
            <v>1</v>
          </cell>
          <cell r="Q7877">
            <v>2571.8000000000002</v>
          </cell>
          <cell r="R7877">
            <v>2230.8599999999997</v>
          </cell>
          <cell r="S7877">
            <v>2096.16</v>
          </cell>
          <cell r="T7877">
            <v>92</v>
          </cell>
        </row>
        <row r="7878">
          <cell r="C7878" t="str">
            <v>город Пермь</v>
          </cell>
          <cell r="D7878" t="str">
            <v>г. Пермь, ул. Старцева, д. 9/2</v>
          </cell>
          <cell r="E7878" t="b">
            <v>1</v>
          </cell>
          <cell r="F7878">
            <v>1984</v>
          </cell>
          <cell r="H7878" t="str">
            <v>Панель</v>
          </cell>
          <cell r="L7878">
            <v>9</v>
          </cell>
          <cell r="M7878">
            <v>2</v>
          </cell>
          <cell r="N7878">
            <v>2</v>
          </cell>
          <cell r="O7878">
            <v>2</v>
          </cell>
          <cell r="Q7878">
            <v>4553.3</v>
          </cell>
          <cell r="R7878">
            <v>3675.1</v>
          </cell>
          <cell r="S7878">
            <v>3675.1</v>
          </cell>
          <cell r="T7878">
            <v>176</v>
          </cell>
        </row>
        <row r="7879">
          <cell r="C7879" t="str">
            <v>город Пермь</v>
          </cell>
          <cell r="D7879" t="str">
            <v>г. Пермь, ул. Старцева, д. 9/3</v>
          </cell>
          <cell r="E7879" t="b">
            <v>1</v>
          </cell>
          <cell r="F7879">
            <v>1984</v>
          </cell>
          <cell r="H7879" t="str">
            <v>Панель</v>
          </cell>
          <cell r="L7879">
            <v>9</v>
          </cell>
          <cell r="M7879">
            <v>2</v>
          </cell>
          <cell r="N7879">
            <v>2</v>
          </cell>
          <cell r="O7879">
            <v>2</v>
          </cell>
          <cell r="Q7879">
            <v>4690</v>
          </cell>
          <cell r="R7879">
            <v>3858.8</v>
          </cell>
          <cell r="S7879">
            <v>3858.8</v>
          </cell>
          <cell r="T7879">
            <v>218</v>
          </cell>
        </row>
        <row r="7880">
          <cell r="C7880" t="str">
            <v>город Пермь</v>
          </cell>
          <cell r="D7880" t="str">
            <v>г. Пермь, ул. Старцева, д. 9/4</v>
          </cell>
          <cell r="E7880" t="b">
            <v>1</v>
          </cell>
          <cell r="F7880">
            <v>1984</v>
          </cell>
          <cell r="H7880" t="str">
            <v>Панель</v>
          </cell>
          <cell r="L7880">
            <v>9</v>
          </cell>
          <cell r="M7880">
            <v>2</v>
          </cell>
          <cell r="N7880">
            <v>2</v>
          </cell>
          <cell r="O7880">
            <v>2</v>
          </cell>
          <cell r="Q7880">
            <v>4697.3999999999996</v>
          </cell>
          <cell r="R7880">
            <v>3882.14</v>
          </cell>
          <cell r="S7880">
            <v>3882.14</v>
          </cell>
          <cell r="T7880">
            <v>196</v>
          </cell>
        </row>
        <row r="7881">
          <cell r="C7881" t="str">
            <v>город Пермь</v>
          </cell>
          <cell r="D7881" t="str">
            <v>г. Пермь, ул. Стахановская, д. 1</v>
          </cell>
          <cell r="E7881" t="b">
            <v>1</v>
          </cell>
          <cell r="F7881">
            <v>1975</v>
          </cell>
          <cell r="H7881" t="str">
            <v>Крупные блоки</v>
          </cell>
          <cell r="L7881">
            <v>9</v>
          </cell>
          <cell r="M7881">
            <v>2</v>
          </cell>
          <cell r="N7881">
            <v>2</v>
          </cell>
          <cell r="O7881">
            <v>2</v>
          </cell>
          <cell r="Q7881">
            <v>5636.8</v>
          </cell>
          <cell r="R7881">
            <v>5014.1000000000004</v>
          </cell>
          <cell r="S7881">
            <v>4963.96</v>
          </cell>
          <cell r="T7881">
            <v>223</v>
          </cell>
        </row>
        <row r="7882">
          <cell r="C7882" t="str">
            <v>город Пермь</v>
          </cell>
          <cell r="D7882" t="str">
            <v>г. Пермь, ул. Стахановская, д. 2</v>
          </cell>
          <cell r="E7882" t="b">
            <v>1</v>
          </cell>
          <cell r="F7882">
            <v>1975</v>
          </cell>
          <cell r="H7882" t="str">
            <v>Кирпич</v>
          </cell>
          <cell r="L7882">
            <v>9</v>
          </cell>
          <cell r="M7882">
            <v>2</v>
          </cell>
          <cell r="N7882">
            <v>2</v>
          </cell>
          <cell r="O7882">
            <v>2</v>
          </cell>
          <cell r="Q7882">
            <v>5839.26</v>
          </cell>
          <cell r="R7882">
            <v>4769.26</v>
          </cell>
          <cell r="S7882">
            <v>4656.2299999999996</v>
          </cell>
          <cell r="T7882">
            <v>220</v>
          </cell>
        </row>
        <row r="7883">
          <cell r="C7883" t="str">
            <v>город Пермь</v>
          </cell>
          <cell r="D7883" t="str">
            <v>г. Пермь, ул. Стахановская, д. 3</v>
          </cell>
          <cell r="E7883" t="b">
            <v>1</v>
          </cell>
          <cell r="F7883">
            <v>1971</v>
          </cell>
          <cell r="H7883" t="str">
            <v>Панель</v>
          </cell>
          <cell r="L7883">
            <v>5</v>
          </cell>
          <cell r="M7883">
            <v>4</v>
          </cell>
          <cell r="Q7883">
            <v>2712.5</v>
          </cell>
          <cell r="R7883">
            <v>2455.1</v>
          </cell>
          <cell r="S7883">
            <v>2455.1</v>
          </cell>
          <cell r="T7883">
            <v>142</v>
          </cell>
        </row>
        <row r="7884">
          <cell r="C7884" t="str">
            <v>город Пермь</v>
          </cell>
          <cell r="D7884" t="str">
            <v>г. Пермь, ул. Стахановская, д. 4</v>
          </cell>
          <cell r="E7884" t="b">
            <v>1</v>
          </cell>
          <cell r="F7884">
            <v>1981</v>
          </cell>
          <cell r="H7884" t="str">
            <v>Кирпич</v>
          </cell>
          <cell r="L7884">
            <v>5</v>
          </cell>
          <cell r="M7884">
            <v>6</v>
          </cell>
          <cell r="Q7884">
            <v>5579.9</v>
          </cell>
          <cell r="R7884">
            <v>4932.6000000000004</v>
          </cell>
          <cell r="S7884">
            <v>4932.6000000000004</v>
          </cell>
          <cell r="T7884">
            <v>197</v>
          </cell>
        </row>
        <row r="7885">
          <cell r="C7885" t="str">
            <v>город Пермь</v>
          </cell>
          <cell r="D7885" t="str">
            <v>г. Пермь, ул. Стахановская, д. 5</v>
          </cell>
          <cell r="E7885" t="b">
            <v>1</v>
          </cell>
          <cell r="F7885">
            <v>1971</v>
          </cell>
          <cell r="H7885" t="str">
            <v>Панель</v>
          </cell>
          <cell r="L7885">
            <v>5</v>
          </cell>
          <cell r="M7885">
            <v>6</v>
          </cell>
          <cell r="Q7885">
            <v>4893.1000000000004</v>
          </cell>
          <cell r="R7885">
            <v>4405</v>
          </cell>
          <cell r="S7885">
            <v>4054.3</v>
          </cell>
          <cell r="T7885">
            <v>237</v>
          </cell>
        </row>
        <row r="7886">
          <cell r="C7886" t="str">
            <v>город Пермь</v>
          </cell>
          <cell r="D7886" t="str">
            <v>г. Пермь, ул. Стахановская, д. 6</v>
          </cell>
          <cell r="E7886" t="b">
            <v>1</v>
          </cell>
          <cell r="F7886">
            <v>1989</v>
          </cell>
          <cell r="I7886" t="str">
            <v>плоская</v>
          </cell>
          <cell r="K7886" t="str">
            <v>не имеется</v>
          </cell>
          <cell r="L7886">
            <v>9</v>
          </cell>
          <cell r="M7886">
            <v>1</v>
          </cell>
          <cell r="N7886">
            <v>1</v>
          </cell>
          <cell r="O7886">
            <v>1</v>
          </cell>
          <cell r="Q7886">
            <v>2095.5</v>
          </cell>
          <cell r="R7886">
            <v>1225.2</v>
          </cell>
          <cell r="S7886">
            <v>223.1</v>
          </cell>
          <cell r="T7886">
            <v>96</v>
          </cell>
        </row>
        <row r="7887">
          <cell r="C7887" t="str">
            <v>город Пермь</v>
          </cell>
          <cell r="D7887" t="str">
            <v>г. Пермь, ул. Стахановская, д. 7</v>
          </cell>
          <cell r="E7887" t="b">
            <v>1</v>
          </cell>
          <cell r="F7887">
            <v>1971</v>
          </cell>
          <cell r="I7887" t="str">
            <v>скатная</v>
          </cell>
          <cell r="K7887" t="str">
            <v>не имеется</v>
          </cell>
          <cell r="L7887">
            <v>5</v>
          </cell>
          <cell r="M7887">
            <v>8</v>
          </cell>
          <cell r="Q7887">
            <v>5270.9</v>
          </cell>
          <cell r="R7887">
            <v>4804.7</v>
          </cell>
          <cell r="S7887">
            <v>555.5</v>
          </cell>
          <cell r="T7887">
            <v>286</v>
          </cell>
        </row>
        <row r="7888">
          <cell r="C7888" t="str">
            <v>город Пермь</v>
          </cell>
          <cell r="D7888" t="str">
            <v>г. Пермь, ул. Стахановская, д. 10</v>
          </cell>
          <cell r="E7888" t="b">
            <v>1</v>
          </cell>
          <cell r="F7888">
            <v>1984</v>
          </cell>
          <cell r="H7888" t="str">
            <v>Кирпич</v>
          </cell>
          <cell r="L7888">
            <v>5</v>
          </cell>
          <cell r="M7888">
            <v>6</v>
          </cell>
          <cell r="Q7888">
            <v>5456.7</v>
          </cell>
          <cell r="R7888">
            <v>5177</v>
          </cell>
          <cell r="S7888">
            <v>4578.3999999999996</v>
          </cell>
          <cell r="T7888">
            <v>175</v>
          </cell>
        </row>
        <row r="7889">
          <cell r="C7889" t="str">
            <v>город Пермь</v>
          </cell>
          <cell r="D7889" t="str">
            <v>г. Пермь, ул. Стахановская, д. 11</v>
          </cell>
          <cell r="E7889" t="b">
            <v>1</v>
          </cell>
          <cell r="F7889">
            <v>1972</v>
          </cell>
          <cell r="I7889" t="str">
            <v>плоская</v>
          </cell>
          <cell r="K7889" t="str">
            <v>не имеется</v>
          </cell>
          <cell r="L7889">
            <v>5</v>
          </cell>
          <cell r="M7889">
            <v>8</v>
          </cell>
          <cell r="Q7889">
            <v>6577</v>
          </cell>
          <cell r="R7889">
            <v>5625.3</v>
          </cell>
          <cell r="S7889">
            <v>952.3</v>
          </cell>
          <cell r="T7889">
            <v>270</v>
          </cell>
        </row>
        <row r="7890">
          <cell r="C7890" t="str">
            <v>город Пермь</v>
          </cell>
          <cell r="D7890" t="str">
            <v>г. Пермь, ул. Стахановская, д. 13</v>
          </cell>
          <cell r="E7890" t="b">
            <v>1</v>
          </cell>
          <cell r="F7890">
            <v>1973</v>
          </cell>
          <cell r="H7890" t="str">
            <v>Панель</v>
          </cell>
          <cell r="L7890">
            <v>5</v>
          </cell>
          <cell r="M7890">
            <v>6</v>
          </cell>
          <cell r="Q7890">
            <v>4418.3</v>
          </cell>
          <cell r="R7890">
            <v>4098.3999999999996</v>
          </cell>
          <cell r="S7890">
            <v>4098.3999999999996</v>
          </cell>
          <cell r="T7890">
            <v>223</v>
          </cell>
        </row>
        <row r="7891">
          <cell r="C7891" t="str">
            <v>город Пермь</v>
          </cell>
          <cell r="D7891" t="str">
            <v>г. Пермь, ул. Стахановская, д. 15</v>
          </cell>
          <cell r="E7891" t="b">
            <v>1</v>
          </cell>
          <cell r="F7891">
            <v>1976</v>
          </cell>
          <cell r="H7891" t="str">
            <v>Панель</v>
          </cell>
          <cell r="L7891">
            <v>5</v>
          </cell>
          <cell r="M7891">
            <v>8</v>
          </cell>
          <cell r="Q7891">
            <v>5725</v>
          </cell>
          <cell r="R7891">
            <v>5462.3</v>
          </cell>
          <cell r="S7891">
            <v>5358.3</v>
          </cell>
          <cell r="T7891">
            <v>275</v>
          </cell>
        </row>
        <row r="7892">
          <cell r="C7892" t="str">
            <v>город Пермь</v>
          </cell>
          <cell r="D7892" t="str">
            <v>г. Пермь, ул. Стахановская, д. 18</v>
          </cell>
          <cell r="E7892" t="b">
            <v>1</v>
          </cell>
          <cell r="F7892">
            <v>1972</v>
          </cell>
          <cell r="H7892" t="str">
            <v>Кирпич</v>
          </cell>
          <cell r="L7892">
            <v>5</v>
          </cell>
          <cell r="M7892">
            <v>6</v>
          </cell>
          <cell r="Q7892">
            <v>6908.7</v>
          </cell>
          <cell r="R7892">
            <v>6788.8</v>
          </cell>
          <cell r="S7892">
            <v>6788.8</v>
          </cell>
          <cell r="T7892">
            <v>193</v>
          </cell>
        </row>
        <row r="7893">
          <cell r="C7893" t="str">
            <v>город Пермь</v>
          </cell>
          <cell r="D7893" t="str">
            <v>г. Пермь, ул. Стахановская, д. 21</v>
          </cell>
          <cell r="E7893" t="b">
            <v>1</v>
          </cell>
          <cell r="F7893">
            <v>1972</v>
          </cell>
          <cell r="H7893" t="str">
            <v>Кирпич</v>
          </cell>
          <cell r="L7893">
            <v>5</v>
          </cell>
          <cell r="M7893">
            <v>4</v>
          </cell>
          <cell r="Q7893">
            <v>4182.1000000000004</v>
          </cell>
          <cell r="R7893">
            <v>3879</v>
          </cell>
          <cell r="S7893">
            <v>3582.9</v>
          </cell>
          <cell r="T7893">
            <v>172</v>
          </cell>
        </row>
        <row r="7894">
          <cell r="C7894" t="str">
            <v>город Пермь</v>
          </cell>
          <cell r="D7894" t="str">
            <v>г. Пермь, ул. Стахановская, д. 23</v>
          </cell>
          <cell r="E7894" t="b">
            <v>1</v>
          </cell>
          <cell r="F7894">
            <v>1968</v>
          </cell>
          <cell r="H7894" t="str">
            <v>Кирпич</v>
          </cell>
          <cell r="L7894">
            <v>5</v>
          </cell>
          <cell r="M7894">
            <v>4</v>
          </cell>
          <cell r="Q7894">
            <v>3335.7</v>
          </cell>
          <cell r="R7894">
            <v>3285.8</v>
          </cell>
          <cell r="S7894">
            <v>3285.8</v>
          </cell>
          <cell r="T7894">
            <v>153</v>
          </cell>
        </row>
        <row r="7895">
          <cell r="C7895" t="str">
            <v>город Пермь</v>
          </cell>
          <cell r="D7895" t="str">
            <v>г. Пермь, ул. Стахановская, д. 29</v>
          </cell>
          <cell r="E7895" t="b">
            <v>1</v>
          </cell>
          <cell r="F7895">
            <v>1982</v>
          </cell>
          <cell r="H7895" t="str">
            <v>Кирпич</v>
          </cell>
          <cell r="L7895">
            <v>14</v>
          </cell>
          <cell r="M7895">
            <v>2</v>
          </cell>
          <cell r="N7895">
            <v>4</v>
          </cell>
          <cell r="O7895">
            <v>2</v>
          </cell>
          <cell r="P7895">
            <v>2</v>
          </cell>
          <cell r="Q7895">
            <v>13517</v>
          </cell>
          <cell r="R7895">
            <v>12510.5</v>
          </cell>
          <cell r="S7895">
            <v>12510.5</v>
          </cell>
          <cell r="T7895">
            <v>486</v>
          </cell>
        </row>
        <row r="7896">
          <cell r="C7896" t="str">
            <v>город Пермь</v>
          </cell>
          <cell r="D7896" t="str">
            <v>г. Пермь, ул. Стахановская, д. 31</v>
          </cell>
          <cell r="E7896" t="b">
            <v>1</v>
          </cell>
          <cell r="F7896">
            <v>1998</v>
          </cell>
          <cell r="I7896" t="str">
            <v>плоская</v>
          </cell>
          <cell r="K7896" t="str">
            <v>не имеется</v>
          </cell>
          <cell r="L7896">
            <v>10</v>
          </cell>
          <cell r="M7896">
            <v>3</v>
          </cell>
          <cell r="N7896">
            <v>3</v>
          </cell>
          <cell r="O7896">
            <v>3</v>
          </cell>
          <cell r="Q7896">
            <v>6537.1</v>
          </cell>
          <cell r="R7896">
            <v>5573</v>
          </cell>
          <cell r="S7896">
            <v>964.1</v>
          </cell>
          <cell r="T7896">
            <v>197</v>
          </cell>
        </row>
        <row r="7897">
          <cell r="C7897" t="str">
            <v>город Пермь</v>
          </cell>
          <cell r="D7897" t="str">
            <v>г. Пермь, ул. Стахановская, д. 40</v>
          </cell>
          <cell r="E7897" t="b">
            <v>1</v>
          </cell>
          <cell r="F7897">
            <v>1967</v>
          </cell>
          <cell r="I7897" t="str">
            <v>скатная</v>
          </cell>
          <cell r="K7897" t="str">
            <v>не имеется</v>
          </cell>
          <cell r="L7897">
            <v>5</v>
          </cell>
          <cell r="M7897">
            <v>4</v>
          </cell>
          <cell r="Q7897">
            <v>3521.2</v>
          </cell>
          <cell r="R7897">
            <v>3213.2</v>
          </cell>
          <cell r="S7897">
            <v>308</v>
          </cell>
          <cell r="T7897">
            <v>152</v>
          </cell>
        </row>
        <row r="7898">
          <cell r="C7898" t="str">
            <v>город Пермь</v>
          </cell>
          <cell r="D7898" t="str">
            <v>г. Пермь, ул. Стахановская, д. 42</v>
          </cell>
          <cell r="E7898" t="b">
            <v>1</v>
          </cell>
          <cell r="F7898">
            <v>1968</v>
          </cell>
          <cell r="H7898" t="str">
            <v>Кирпич</v>
          </cell>
          <cell r="L7898">
            <v>5</v>
          </cell>
          <cell r="M7898">
            <v>4</v>
          </cell>
          <cell r="Q7898">
            <v>3704.7</v>
          </cell>
          <cell r="R7898">
            <v>3373.4</v>
          </cell>
          <cell r="S7898">
            <v>3373.4</v>
          </cell>
          <cell r="T7898">
            <v>163</v>
          </cell>
        </row>
        <row r="7899">
          <cell r="C7899" t="str">
            <v>город Пермь</v>
          </cell>
          <cell r="D7899" t="str">
            <v>г. Пермь, ул. Стахановская, д. 44</v>
          </cell>
          <cell r="E7899" t="b">
            <v>1</v>
          </cell>
          <cell r="F7899">
            <v>1972</v>
          </cell>
          <cell r="H7899" t="str">
            <v>Кирпич</v>
          </cell>
          <cell r="L7899">
            <v>5</v>
          </cell>
          <cell r="M7899">
            <v>4</v>
          </cell>
          <cell r="Q7899">
            <v>4204</v>
          </cell>
          <cell r="R7899">
            <v>3912.8</v>
          </cell>
          <cell r="S7899">
            <v>3912.8</v>
          </cell>
          <cell r="T7899">
            <v>137</v>
          </cell>
        </row>
        <row r="7900">
          <cell r="C7900" t="str">
            <v>город Пермь</v>
          </cell>
          <cell r="D7900" t="str">
            <v>г. Пермь, ул. Стахановская, д. 49</v>
          </cell>
          <cell r="E7900" t="b">
            <v>1</v>
          </cell>
          <cell r="F7900">
            <v>1976</v>
          </cell>
          <cell r="H7900" t="str">
            <v>Кирпич</v>
          </cell>
          <cell r="L7900">
            <v>5</v>
          </cell>
          <cell r="M7900">
            <v>1</v>
          </cell>
          <cell r="Q7900">
            <v>2568</v>
          </cell>
          <cell r="R7900">
            <v>2352.5</v>
          </cell>
          <cell r="S7900">
            <v>2352.5</v>
          </cell>
          <cell r="T7900">
            <v>130</v>
          </cell>
        </row>
        <row r="7901">
          <cell r="C7901" t="str">
            <v>город Пермь</v>
          </cell>
          <cell r="D7901" t="str">
            <v>г. Пермь, ул. Стахановская, д. 53</v>
          </cell>
          <cell r="E7901" t="b">
            <v>1</v>
          </cell>
          <cell r="F7901">
            <v>1966</v>
          </cell>
          <cell r="I7901" t="str">
            <v>скатная</v>
          </cell>
          <cell r="K7901" t="str">
            <v>не имеется</v>
          </cell>
          <cell r="L7901">
            <v>5</v>
          </cell>
          <cell r="M7901">
            <v>4</v>
          </cell>
          <cell r="Q7901">
            <v>3023.8</v>
          </cell>
          <cell r="R7901">
            <v>1647.6</v>
          </cell>
          <cell r="S7901">
            <v>327.5</v>
          </cell>
          <cell r="T7901">
            <v>130</v>
          </cell>
        </row>
        <row r="7902">
          <cell r="C7902" t="str">
            <v>город Пермь</v>
          </cell>
          <cell r="D7902" t="str">
            <v>г. Пермь, ул. Стахановская, д. 55</v>
          </cell>
          <cell r="E7902" t="b">
            <v>1</v>
          </cell>
          <cell r="F7902">
            <v>1966</v>
          </cell>
          <cell r="I7902" t="str">
            <v>скатная</v>
          </cell>
          <cell r="K7902" t="str">
            <v>не имеется</v>
          </cell>
          <cell r="L7902">
            <v>5</v>
          </cell>
          <cell r="M7902">
            <v>4</v>
          </cell>
          <cell r="Q7902">
            <v>2678.3</v>
          </cell>
          <cell r="R7902">
            <v>1676.9</v>
          </cell>
          <cell r="S7902">
            <v>1676.9</v>
          </cell>
          <cell r="T7902">
            <v>133</v>
          </cell>
        </row>
        <row r="7903">
          <cell r="C7903" t="str">
            <v>город Пермь</v>
          </cell>
          <cell r="D7903" t="str">
            <v>г. Пермь, ул. Стахановская, д. 57</v>
          </cell>
          <cell r="E7903" t="b">
            <v>1</v>
          </cell>
          <cell r="F7903">
            <v>1967</v>
          </cell>
          <cell r="H7903" t="str">
            <v>кирпич</v>
          </cell>
          <cell r="L7903">
            <v>5</v>
          </cell>
          <cell r="M7903">
            <v>4</v>
          </cell>
          <cell r="Q7903">
            <v>3079.1</v>
          </cell>
          <cell r="R7903">
            <v>2753.6</v>
          </cell>
          <cell r="S7903">
            <v>2652.2</v>
          </cell>
          <cell r="T7903">
            <v>145</v>
          </cell>
        </row>
        <row r="7904">
          <cell r="C7904" t="str">
            <v>город Пермь</v>
          </cell>
          <cell r="D7904" t="str">
            <v>г. Пермь, ул. Стахановская, д. 59</v>
          </cell>
          <cell r="E7904" t="b">
            <v>1</v>
          </cell>
          <cell r="F7904" t="str">
            <v>1965-1966</v>
          </cell>
          <cell r="H7904" t="str">
            <v>Кирпич</v>
          </cell>
          <cell r="L7904">
            <v>5</v>
          </cell>
          <cell r="M7904">
            <v>4</v>
          </cell>
          <cell r="Q7904">
            <v>2830.8</v>
          </cell>
          <cell r="R7904">
            <v>1750</v>
          </cell>
          <cell r="S7904">
            <v>1648</v>
          </cell>
          <cell r="T7904">
            <v>132</v>
          </cell>
        </row>
        <row r="7905">
          <cell r="C7905" t="str">
            <v>город Пермь</v>
          </cell>
          <cell r="D7905" t="str">
            <v>г. Пермь, ул. Стахановская, д. 1А</v>
          </cell>
          <cell r="E7905" t="b">
            <v>1</v>
          </cell>
          <cell r="F7905">
            <v>2020</v>
          </cell>
          <cell r="H7905" t="str">
            <v>Панели</v>
          </cell>
          <cell r="I7905" t="str">
            <v>плоская</v>
          </cell>
          <cell r="J7905" t="str">
            <v>ГАЗ</v>
          </cell>
          <cell r="K7905" t="str">
            <v>имеется</v>
          </cell>
          <cell r="L7905">
            <v>17</v>
          </cell>
          <cell r="M7905">
            <v>2</v>
          </cell>
          <cell r="N7905">
            <v>4</v>
          </cell>
          <cell r="O7905">
            <v>2</v>
          </cell>
          <cell r="P7905">
            <v>2</v>
          </cell>
          <cell r="Q7905">
            <v>14539.1</v>
          </cell>
          <cell r="R7905">
            <v>12226.3</v>
          </cell>
          <cell r="S7905">
            <v>8498.2000000000007</v>
          </cell>
        </row>
        <row r="7906">
          <cell r="C7906" t="str">
            <v>город Пермь</v>
          </cell>
          <cell r="D7906" t="str">
            <v>г. Пермь, ул. Стахановская, д. 10А</v>
          </cell>
          <cell r="E7906" t="b">
            <v>1</v>
          </cell>
          <cell r="F7906">
            <v>1996</v>
          </cell>
          <cell r="I7906" t="str">
            <v>плоская</v>
          </cell>
          <cell r="K7906" t="str">
            <v>не имеется</v>
          </cell>
          <cell r="L7906">
            <v>10</v>
          </cell>
          <cell r="M7906">
            <v>4</v>
          </cell>
          <cell r="N7906">
            <v>4</v>
          </cell>
          <cell r="O7906">
            <v>4</v>
          </cell>
          <cell r="Q7906">
            <v>13594.8</v>
          </cell>
          <cell r="R7906">
            <v>10182.4</v>
          </cell>
          <cell r="S7906">
            <v>1768.7</v>
          </cell>
          <cell r="T7906">
            <v>306</v>
          </cell>
        </row>
        <row r="7907">
          <cell r="C7907" t="str">
            <v>город Пермь</v>
          </cell>
          <cell r="D7907" t="str">
            <v>г. Пермь, ул. Стахановская, д. 45Б</v>
          </cell>
          <cell r="E7907" t="b">
            <v>1</v>
          </cell>
          <cell r="F7907">
            <v>2007</v>
          </cell>
          <cell r="I7907" t="str">
            <v>плоская</v>
          </cell>
          <cell r="K7907" t="str">
            <v>не имеется</v>
          </cell>
          <cell r="L7907">
            <v>19</v>
          </cell>
          <cell r="M7907">
            <v>1</v>
          </cell>
          <cell r="N7907">
            <v>2</v>
          </cell>
          <cell r="O7907">
            <v>1</v>
          </cell>
          <cell r="P7907">
            <v>1</v>
          </cell>
          <cell r="Q7907">
            <v>9736</v>
          </cell>
          <cell r="R7907">
            <v>3807.05</v>
          </cell>
          <cell r="S7907">
            <v>1953.9</v>
          </cell>
          <cell r="T7907">
            <v>192</v>
          </cell>
        </row>
        <row r="7908">
          <cell r="C7908" t="str">
            <v>город Пермь</v>
          </cell>
          <cell r="D7908" t="str">
            <v>г. Пермь, ул. Стахановская, д. 49А</v>
          </cell>
          <cell r="E7908" t="b">
            <v>1</v>
          </cell>
          <cell r="F7908">
            <v>1969</v>
          </cell>
          <cell r="H7908" t="str">
            <v>Кирпич</v>
          </cell>
          <cell r="L7908">
            <v>5</v>
          </cell>
          <cell r="M7908">
            <v>1</v>
          </cell>
          <cell r="Q7908">
            <v>2106.3000000000002</v>
          </cell>
          <cell r="R7908">
            <v>1877.9</v>
          </cell>
          <cell r="S7908">
            <v>1877.9</v>
          </cell>
          <cell r="T7908">
            <v>144</v>
          </cell>
        </row>
        <row r="7909">
          <cell r="C7909" t="str">
            <v>город Пермь</v>
          </cell>
          <cell r="D7909" t="str">
            <v>г. Пермь, ул. Стахановская, д. 52А</v>
          </cell>
          <cell r="E7909" t="b">
            <v>0</v>
          </cell>
          <cell r="F7909">
            <v>2022</v>
          </cell>
          <cell r="H7909" t="str">
            <v>из прочих материалов</v>
          </cell>
          <cell r="I7909" t="str">
            <v>плоская</v>
          </cell>
          <cell r="J7909" t="str">
            <v>ТЕП</v>
          </cell>
          <cell r="K7909" t="str">
            <v>подвал</v>
          </cell>
          <cell r="L7909">
            <v>26</v>
          </cell>
          <cell r="M7909">
            <v>3</v>
          </cell>
          <cell r="N7909">
            <v>6</v>
          </cell>
          <cell r="P7909">
            <v>6</v>
          </cell>
          <cell r="Q7909">
            <v>32983.4</v>
          </cell>
          <cell r="R7909" t="str">
            <v>нет данных</v>
          </cell>
          <cell r="S7909" t="str">
            <v>нет данных</v>
          </cell>
          <cell r="T7909" t="str">
            <v>нет данных</v>
          </cell>
        </row>
        <row r="7910">
          <cell r="C7910" t="str">
            <v>город Пермь</v>
          </cell>
          <cell r="D7910" t="str">
            <v>г. Пермь, ул. Стахановская, д. 57А</v>
          </cell>
          <cell r="E7910" t="b">
            <v>1</v>
          </cell>
          <cell r="F7910">
            <v>1965</v>
          </cell>
          <cell r="I7910" t="str">
            <v>скатная</v>
          </cell>
          <cell r="K7910" t="str">
            <v>не имеется</v>
          </cell>
          <cell r="L7910">
            <v>5</v>
          </cell>
          <cell r="M7910">
            <v>4</v>
          </cell>
          <cell r="Q7910">
            <v>3244.7</v>
          </cell>
          <cell r="R7910">
            <v>2729</v>
          </cell>
          <cell r="S7910">
            <v>515.70000000000005</v>
          </cell>
          <cell r="T7910">
            <v>160</v>
          </cell>
        </row>
        <row r="7911">
          <cell r="C7911" t="str">
            <v>город Пермь</v>
          </cell>
          <cell r="D7911" t="str">
            <v>г. Пермь, ул. Стахановская, д. 59А</v>
          </cell>
          <cell r="E7911" t="b">
            <v>1</v>
          </cell>
          <cell r="F7911">
            <v>1964</v>
          </cell>
          <cell r="H7911" t="str">
            <v>Кирпич</v>
          </cell>
          <cell r="L7911">
            <v>5</v>
          </cell>
          <cell r="M7911">
            <v>4</v>
          </cell>
          <cell r="Q7911">
            <v>3200.1</v>
          </cell>
          <cell r="R7911">
            <v>2887.4</v>
          </cell>
          <cell r="S7911">
            <v>2887.4</v>
          </cell>
          <cell r="T7911">
            <v>169</v>
          </cell>
        </row>
        <row r="7912">
          <cell r="C7912" t="str">
            <v>город Пермь</v>
          </cell>
          <cell r="D7912" t="str">
            <v>г. Пермь, ул. Стахановская, д. 59Б</v>
          </cell>
          <cell r="E7912" t="b">
            <v>1</v>
          </cell>
          <cell r="F7912">
            <v>1963</v>
          </cell>
          <cell r="H7912" t="str">
            <v>Кирпич</v>
          </cell>
          <cell r="L7912">
            <v>5</v>
          </cell>
          <cell r="M7912">
            <v>3</v>
          </cell>
          <cell r="Q7912">
            <v>3004.09</v>
          </cell>
          <cell r="R7912">
            <v>2992.5</v>
          </cell>
          <cell r="S7912">
            <v>2992.5</v>
          </cell>
          <cell r="T7912">
            <v>206</v>
          </cell>
        </row>
        <row r="7913">
          <cell r="C7913" t="str">
            <v>город Пермь</v>
          </cell>
          <cell r="D7913" t="str">
            <v>г. Пермь, ул. Стахановская, д. 7А</v>
          </cell>
          <cell r="E7913" t="b">
            <v>1</v>
          </cell>
          <cell r="F7913">
            <v>1971</v>
          </cell>
          <cell r="H7913" t="str">
            <v>Панель</v>
          </cell>
          <cell r="L7913">
            <v>5</v>
          </cell>
          <cell r="M7913">
            <v>4</v>
          </cell>
          <cell r="Q7913">
            <v>2672.4</v>
          </cell>
          <cell r="R7913">
            <v>2255.3000000000002</v>
          </cell>
          <cell r="S7913">
            <v>2255.3000000000002</v>
          </cell>
          <cell r="T7913">
            <v>136</v>
          </cell>
        </row>
        <row r="7914">
          <cell r="C7914" t="str">
            <v>город Пермь</v>
          </cell>
          <cell r="D7914" t="str">
            <v>г. Пермь, ул. Степана Разина, д. 34</v>
          </cell>
          <cell r="E7914" t="b">
            <v>1</v>
          </cell>
          <cell r="F7914">
            <v>1969</v>
          </cell>
          <cell r="H7914" t="str">
            <v>кирпич</v>
          </cell>
          <cell r="I7914" t="str">
            <v>плоская</v>
          </cell>
          <cell r="K7914" t="str">
            <v>имеется</v>
          </cell>
          <cell r="L7914">
            <v>5</v>
          </cell>
          <cell r="M7914">
            <v>4</v>
          </cell>
          <cell r="Q7914">
            <v>3052.97</v>
          </cell>
          <cell r="R7914">
            <v>2579.6999999999998</v>
          </cell>
          <cell r="S7914">
            <v>2521.9</v>
          </cell>
        </row>
        <row r="7915">
          <cell r="C7915" t="str">
            <v>город Пермь</v>
          </cell>
          <cell r="D7915" t="str">
            <v>г. Пермь, ул. Степана Разина, д. 36</v>
          </cell>
          <cell r="E7915" t="b">
            <v>1</v>
          </cell>
          <cell r="F7915">
            <v>2004</v>
          </cell>
          <cell r="H7915" t="str">
            <v>блоки</v>
          </cell>
          <cell r="I7915" t="str">
            <v>Скатная</v>
          </cell>
          <cell r="J7915" t="str">
            <v>ГАЗ</v>
          </cell>
          <cell r="K7915" t="str">
            <v>имеется</v>
          </cell>
          <cell r="L7915">
            <v>10</v>
          </cell>
          <cell r="M7915">
            <v>2</v>
          </cell>
          <cell r="N7915">
            <v>2</v>
          </cell>
          <cell r="O7915">
            <v>2</v>
          </cell>
          <cell r="Q7915">
            <v>5717.7</v>
          </cell>
          <cell r="R7915">
            <v>4825.3999999999996</v>
          </cell>
          <cell r="S7915">
            <v>4825.3999999999996</v>
          </cell>
        </row>
        <row r="7916">
          <cell r="C7916" t="str">
            <v>город Пермь</v>
          </cell>
          <cell r="D7916" t="str">
            <v>г. Пермь, ул. Степана Разина, д. 38</v>
          </cell>
          <cell r="E7916" t="b">
            <v>1</v>
          </cell>
          <cell r="F7916">
            <v>2004</v>
          </cell>
          <cell r="H7916" t="str">
            <v>панели</v>
          </cell>
          <cell r="I7916" t="str">
            <v>плоская</v>
          </cell>
          <cell r="J7916" t="str">
            <v>ГАЗ</v>
          </cell>
          <cell r="K7916" t="str">
            <v>имеется</v>
          </cell>
          <cell r="L7916">
            <v>10</v>
          </cell>
          <cell r="M7916">
            <v>3</v>
          </cell>
          <cell r="N7916">
            <v>3</v>
          </cell>
          <cell r="O7916">
            <v>3</v>
          </cell>
          <cell r="Q7916">
            <v>8069.9</v>
          </cell>
          <cell r="R7916">
            <v>6300</v>
          </cell>
          <cell r="S7916">
            <v>6300</v>
          </cell>
        </row>
        <row r="7917">
          <cell r="C7917" t="str">
            <v>город Пермь</v>
          </cell>
          <cell r="D7917" t="str">
            <v>г. Пермь, ул. Степана Разина, д. 75</v>
          </cell>
          <cell r="E7917" t="b">
            <v>1</v>
          </cell>
          <cell r="F7917">
            <v>1959</v>
          </cell>
          <cell r="H7917" t="str">
            <v>Кирпич</v>
          </cell>
          <cell r="L7917">
            <v>5</v>
          </cell>
          <cell r="M7917">
            <v>2</v>
          </cell>
          <cell r="Q7917">
            <v>1689.68</v>
          </cell>
          <cell r="R7917">
            <v>1610.3</v>
          </cell>
          <cell r="S7917">
            <v>1515.29</v>
          </cell>
          <cell r="T7917">
            <v>70</v>
          </cell>
        </row>
        <row r="7918">
          <cell r="C7918" t="str">
            <v>город Пермь</v>
          </cell>
          <cell r="D7918" t="str">
            <v>г. Пермь, ул. Степана Разина, д. 79</v>
          </cell>
          <cell r="E7918" t="b">
            <v>1</v>
          </cell>
          <cell r="F7918">
            <v>1959</v>
          </cell>
          <cell r="H7918" t="str">
            <v>Кирпич</v>
          </cell>
          <cell r="L7918">
            <v>5</v>
          </cell>
          <cell r="M7918">
            <v>4</v>
          </cell>
          <cell r="Q7918">
            <v>1722.1</v>
          </cell>
          <cell r="R7918">
            <v>1586.8</v>
          </cell>
          <cell r="S7918">
            <v>1586.8</v>
          </cell>
          <cell r="T7918">
            <v>65</v>
          </cell>
        </row>
        <row r="7919">
          <cell r="C7919" t="str">
            <v>город Пермь</v>
          </cell>
          <cell r="D7919" t="str">
            <v>г. Пермь, ул. Степана Разина, д. 34/2</v>
          </cell>
          <cell r="E7919" t="b">
            <v>1</v>
          </cell>
          <cell r="F7919">
            <v>1970</v>
          </cell>
          <cell r="H7919" t="str">
            <v>Панель</v>
          </cell>
          <cell r="L7919">
            <v>5</v>
          </cell>
          <cell r="M7919">
            <v>6</v>
          </cell>
          <cell r="Q7919">
            <v>4584.18</v>
          </cell>
          <cell r="R7919">
            <v>4329.3</v>
          </cell>
          <cell r="S7919">
            <v>4329.3</v>
          </cell>
          <cell r="T7919">
            <v>252</v>
          </cell>
        </row>
        <row r="7920">
          <cell r="C7920" t="str">
            <v>город Пермь</v>
          </cell>
          <cell r="D7920" t="str">
            <v>г. Пермь, ул. Степана Разина, д. 34/3</v>
          </cell>
          <cell r="E7920" t="b">
            <v>1</v>
          </cell>
          <cell r="F7920">
            <v>1968</v>
          </cell>
          <cell r="H7920" t="str">
            <v>панели</v>
          </cell>
          <cell r="I7920" t="str">
            <v>плоская</v>
          </cell>
          <cell r="K7920" t="str">
            <v>имеется</v>
          </cell>
          <cell r="L7920">
            <v>5</v>
          </cell>
          <cell r="M7920">
            <v>4</v>
          </cell>
          <cell r="Q7920">
            <v>2971.9</v>
          </cell>
          <cell r="R7920">
            <v>2749.3</v>
          </cell>
          <cell r="S7920">
            <v>2653.7</v>
          </cell>
          <cell r="T7920">
            <v>126</v>
          </cell>
        </row>
        <row r="7921">
          <cell r="C7921" t="str">
            <v>город Пермь</v>
          </cell>
          <cell r="D7921" t="str">
            <v>г. Пермь, ул. Степана Разина, д. 34/4</v>
          </cell>
          <cell r="E7921" t="b">
            <v>1</v>
          </cell>
          <cell r="F7921">
            <v>1971</v>
          </cell>
          <cell r="H7921" t="str">
            <v>Панель</v>
          </cell>
          <cell r="L7921">
            <v>5</v>
          </cell>
          <cell r="M7921">
            <v>4</v>
          </cell>
          <cell r="Q7921">
            <v>2686.5</v>
          </cell>
          <cell r="R7921">
            <v>2686.5</v>
          </cell>
          <cell r="S7921">
            <v>2686.5</v>
          </cell>
          <cell r="T7921">
            <v>141</v>
          </cell>
        </row>
        <row r="7922">
          <cell r="C7922" t="str">
            <v>город Пермь</v>
          </cell>
          <cell r="D7922" t="str">
            <v>г. Пермь, ул. Строителей, д. 8</v>
          </cell>
          <cell r="E7922" t="b">
            <v>1</v>
          </cell>
          <cell r="F7922">
            <v>1988</v>
          </cell>
          <cell r="H7922" t="str">
            <v>Панели</v>
          </cell>
          <cell r="L7922">
            <v>10</v>
          </cell>
          <cell r="M7922">
            <v>7</v>
          </cell>
          <cell r="N7922">
            <v>7</v>
          </cell>
          <cell r="O7922">
            <v>7</v>
          </cell>
          <cell r="Q7922">
            <v>15578</v>
          </cell>
          <cell r="R7922">
            <v>9599.6</v>
          </cell>
          <cell r="S7922">
            <v>9599.6</v>
          </cell>
          <cell r="T7922">
            <v>650</v>
          </cell>
        </row>
        <row r="7923">
          <cell r="C7923" t="str">
            <v>город Пермь</v>
          </cell>
          <cell r="D7923" t="str">
            <v>г. Пермь, ул. Строителей, д. 10</v>
          </cell>
          <cell r="E7923" t="b">
            <v>1</v>
          </cell>
          <cell r="F7923">
            <v>2008</v>
          </cell>
          <cell r="H7923" t="str">
            <v>панели</v>
          </cell>
          <cell r="I7923" t="str">
            <v>плоская</v>
          </cell>
          <cell r="J7923">
            <v>0</v>
          </cell>
          <cell r="K7923" t="str">
            <v>имеется</v>
          </cell>
          <cell r="L7923">
            <v>10</v>
          </cell>
          <cell r="M7923">
            <v>3</v>
          </cell>
          <cell r="N7923">
            <v>3</v>
          </cell>
          <cell r="O7923">
            <v>3</v>
          </cell>
          <cell r="Q7923">
            <v>8131.2</v>
          </cell>
          <cell r="R7923">
            <v>6585.4</v>
          </cell>
          <cell r="S7923">
            <v>3018.7</v>
          </cell>
          <cell r="T7923">
            <v>205</v>
          </cell>
        </row>
        <row r="7924">
          <cell r="C7924" t="str">
            <v>город Пермь</v>
          </cell>
          <cell r="D7924" t="str">
            <v>г. Пермь, ул. Строителей, д. 12</v>
          </cell>
          <cell r="E7924" t="b">
            <v>1</v>
          </cell>
          <cell r="F7924">
            <v>1985</v>
          </cell>
          <cell r="H7924" t="str">
            <v>Панели</v>
          </cell>
          <cell r="L7924">
            <v>9</v>
          </cell>
          <cell r="M7924">
            <v>9</v>
          </cell>
          <cell r="N7924">
            <v>9</v>
          </cell>
          <cell r="O7924">
            <v>9</v>
          </cell>
          <cell r="Q7924">
            <v>17502.900000000001</v>
          </cell>
          <cell r="R7924">
            <v>11636</v>
          </cell>
          <cell r="S7924">
            <v>11636</v>
          </cell>
          <cell r="T7924">
            <v>912</v>
          </cell>
        </row>
        <row r="7925">
          <cell r="C7925" t="str">
            <v>город Пермь</v>
          </cell>
          <cell r="D7925" t="str">
            <v>г. Пермь, ул. Строителей, д. 16</v>
          </cell>
          <cell r="E7925" t="b">
            <v>1</v>
          </cell>
          <cell r="F7925">
            <v>1985</v>
          </cell>
          <cell r="H7925" t="str">
            <v>Панели</v>
          </cell>
          <cell r="L7925">
            <v>9</v>
          </cell>
          <cell r="M7925">
            <v>5</v>
          </cell>
          <cell r="N7925">
            <v>5</v>
          </cell>
          <cell r="O7925">
            <v>5</v>
          </cell>
          <cell r="Q7925">
            <v>11327.9</v>
          </cell>
          <cell r="R7925">
            <v>9671.9</v>
          </cell>
          <cell r="S7925">
            <v>9671.9</v>
          </cell>
          <cell r="T7925">
            <v>408</v>
          </cell>
        </row>
        <row r="7926">
          <cell r="C7926" t="str">
            <v>город Пермь</v>
          </cell>
          <cell r="D7926" t="str">
            <v>г. Пермь, ул. Строителей, д. 18</v>
          </cell>
          <cell r="E7926" t="b">
            <v>1</v>
          </cell>
          <cell r="F7926">
            <v>2000</v>
          </cell>
          <cell r="H7926" t="str">
            <v>кирпич</v>
          </cell>
          <cell r="I7926" t="str">
            <v>плоская</v>
          </cell>
          <cell r="J7926">
            <v>0</v>
          </cell>
          <cell r="K7926" t="str">
            <v>не имеется</v>
          </cell>
          <cell r="L7926">
            <v>9</v>
          </cell>
          <cell r="M7926">
            <v>1</v>
          </cell>
          <cell r="N7926">
            <v>1</v>
          </cell>
          <cell r="O7926">
            <v>1</v>
          </cell>
          <cell r="Q7926">
            <v>5501.26</v>
          </cell>
          <cell r="R7926">
            <v>596</v>
          </cell>
          <cell r="S7926">
            <v>4303.8</v>
          </cell>
          <cell r="T7926">
            <v>150</v>
          </cell>
        </row>
        <row r="7927">
          <cell r="C7927" t="str">
            <v>город Пермь</v>
          </cell>
          <cell r="D7927" t="str">
            <v>г. Пермь, ул. Строителей, д. 26</v>
          </cell>
          <cell r="E7927" t="b">
            <v>1</v>
          </cell>
          <cell r="F7927">
            <v>2010</v>
          </cell>
          <cell r="I7927" t="str">
            <v>плоская</v>
          </cell>
          <cell r="J7927" t="str">
            <v>ГАЗ</v>
          </cell>
          <cell r="K7927" t="str">
            <v>имеется</v>
          </cell>
          <cell r="L7927">
            <v>18</v>
          </cell>
          <cell r="M7927">
            <v>1</v>
          </cell>
          <cell r="N7927">
            <v>2</v>
          </cell>
          <cell r="O7927">
            <v>1</v>
          </cell>
          <cell r="P7927">
            <v>1</v>
          </cell>
          <cell r="Q7927">
            <v>10596.5</v>
          </cell>
          <cell r="R7927">
            <v>8050</v>
          </cell>
          <cell r="S7927">
            <v>7315.1</v>
          </cell>
          <cell r="T7927">
            <v>153</v>
          </cell>
        </row>
        <row r="7928">
          <cell r="C7928" t="str">
            <v>город Пермь</v>
          </cell>
          <cell r="D7928" t="str">
            <v>г. Пермь, ул. Строителей, д. 28</v>
          </cell>
          <cell r="E7928" t="b">
            <v>1</v>
          </cell>
          <cell r="F7928">
            <v>2019</v>
          </cell>
          <cell r="H7928" t="str">
            <v>монолит</v>
          </cell>
          <cell r="I7928" t="str">
            <v>плоская</v>
          </cell>
          <cell r="J7928" t="str">
            <v>ГАЗ</v>
          </cell>
          <cell r="K7928" t="str">
            <v>имеется</v>
          </cell>
          <cell r="L7928">
            <v>25</v>
          </cell>
          <cell r="M7928">
            <v>2</v>
          </cell>
          <cell r="N7928">
            <v>3</v>
          </cell>
          <cell r="O7928">
            <v>3</v>
          </cell>
          <cell r="Q7928">
            <v>30138.3</v>
          </cell>
          <cell r="R7928">
            <v>21933.9</v>
          </cell>
          <cell r="S7928">
            <v>21933.9</v>
          </cell>
        </row>
        <row r="7929">
          <cell r="C7929" t="str">
            <v>город Пермь</v>
          </cell>
          <cell r="D7929" t="str">
            <v>г. Пермь, ул. Строителей, д. 34</v>
          </cell>
          <cell r="E7929" t="b">
            <v>1</v>
          </cell>
          <cell r="F7929">
            <v>1981</v>
          </cell>
          <cell r="H7929" t="str">
            <v>Крупные панели</v>
          </cell>
          <cell r="L7929">
            <v>9</v>
          </cell>
          <cell r="M7929">
            <v>6</v>
          </cell>
          <cell r="N7929">
            <v>6</v>
          </cell>
          <cell r="O7929">
            <v>6</v>
          </cell>
          <cell r="Q7929">
            <v>11423.5</v>
          </cell>
          <cell r="R7929">
            <v>9399.9</v>
          </cell>
          <cell r="S7929">
            <v>9399.9</v>
          </cell>
          <cell r="T7929">
            <v>548</v>
          </cell>
        </row>
        <row r="7930">
          <cell r="C7930" t="str">
            <v>город Пермь</v>
          </cell>
          <cell r="D7930" t="str">
            <v>г. Пермь, ул. Строителей, д. 36</v>
          </cell>
          <cell r="E7930" t="b">
            <v>1</v>
          </cell>
          <cell r="F7930">
            <v>1990</v>
          </cell>
          <cell r="I7930" t="str">
            <v>плоская</v>
          </cell>
          <cell r="J7930" t="str">
            <v>ГАЗ</v>
          </cell>
          <cell r="K7930" t="str">
            <v>имеется</v>
          </cell>
          <cell r="L7930">
            <v>16</v>
          </cell>
          <cell r="M7930">
            <v>1</v>
          </cell>
          <cell r="N7930">
            <v>2</v>
          </cell>
          <cell r="O7930">
            <v>1</v>
          </cell>
          <cell r="P7930">
            <v>1</v>
          </cell>
          <cell r="Q7930">
            <v>7500</v>
          </cell>
          <cell r="R7930">
            <v>6300</v>
          </cell>
          <cell r="S7930">
            <v>5344.7</v>
          </cell>
          <cell r="T7930">
            <v>120</v>
          </cell>
        </row>
        <row r="7931">
          <cell r="C7931" t="str">
            <v>город Пермь</v>
          </cell>
          <cell r="D7931" t="str">
            <v>г. Пермь, ул. Строителей, д. 37</v>
          </cell>
          <cell r="E7931" t="b">
            <v>1</v>
          </cell>
          <cell r="F7931">
            <v>2018</v>
          </cell>
          <cell r="I7931" t="str">
            <v>плоская</v>
          </cell>
          <cell r="J7931" t="str">
            <v>ГАЗ</v>
          </cell>
          <cell r="K7931" t="str">
            <v>имеется</v>
          </cell>
          <cell r="L7931">
            <v>21</v>
          </cell>
          <cell r="M7931">
            <v>1</v>
          </cell>
          <cell r="N7931">
            <v>2</v>
          </cell>
          <cell r="P7931">
            <v>2</v>
          </cell>
          <cell r="Q7931">
            <v>8329.7000000000007</v>
          </cell>
          <cell r="R7931">
            <v>6358.2</v>
          </cell>
          <cell r="S7931">
            <v>6358.2</v>
          </cell>
        </row>
        <row r="7932">
          <cell r="C7932" t="str">
            <v>город Пермь</v>
          </cell>
          <cell r="D7932" t="str">
            <v>г. Пермь, ул. Строителей, д. 46</v>
          </cell>
          <cell r="E7932" t="b">
            <v>1</v>
          </cell>
          <cell r="F7932">
            <v>1989</v>
          </cell>
          <cell r="H7932" t="str">
            <v>бетон</v>
          </cell>
          <cell r="I7932" t="str">
            <v>плоская</v>
          </cell>
          <cell r="J7932" t="str">
            <v>ГАЗ</v>
          </cell>
          <cell r="K7932" t="str">
            <v>не имеется</v>
          </cell>
          <cell r="L7932">
            <v>16</v>
          </cell>
          <cell r="M7932">
            <v>1</v>
          </cell>
          <cell r="N7932">
            <v>2</v>
          </cell>
          <cell r="O7932">
            <v>2</v>
          </cell>
          <cell r="Q7932">
            <v>6386</v>
          </cell>
          <cell r="R7932">
            <v>336</v>
          </cell>
          <cell r="S7932">
            <v>5338.3</v>
          </cell>
          <cell r="T7932">
            <v>231</v>
          </cell>
        </row>
        <row r="7933">
          <cell r="C7933" t="str">
            <v>город Пермь</v>
          </cell>
          <cell r="D7933" t="str">
            <v>г. Пермь, ул. Строителей, д. 48</v>
          </cell>
          <cell r="E7933" t="b">
            <v>1</v>
          </cell>
          <cell r="F7933">
            <v>2007</v>
          </cell>
          <cell r="I7933" t="str">
            <v>плоская</v>
          </cell>
          <cell r="K7933" t="str">
            <v>имеется</v>
          </cell>
          <cell r="L7933">
            <v>17</v>
          </cell>
          <cell r="M7933">
            <v>1</v>
          </cell>
          <cell r="N7933">
            <v>2</v>
          </cell>
          <cell r="O7933">
            <v>1</v>
          </cell>
          <cell r="P7933">
            <v>1</v>
          </cell>
          <cell r="Q7933">
            <v>7782.1</v>
          </cell>
          <cell r="R7933">
            <v>6272.8</v>
          </cell>
          <cell r="S7933">
            <v>6126.2</v>
          </cell>
        </row>
        <row r="7934">
          <cell r="C7934" t="str">
            <v>город Пермь</v>
          </cell>
          <cell r="D7934" t="str">
            <v>г. Пермь, ул. Строителей, д. 16А</v>
          </cell>
          <cell r="E7934" t="b">
            <v>1</v>
          </cell>
          <cell r="F7934">
            <v>2000</v>
          </cell>
          <cell r="I7934" t="str">
            <v>плоская</v>
          </cell>
          <cell r="K7934" t="str">
            <v>имеется</v>
          </cell>
          <cell r="L7934">
            <v>10</v>
          </cell>
          <cell r="M7934">
            <v>3</v>
          </cell>
          <cell r="N7934">
            <v>3</v>
          </cell>
          <cell r="O7934">
            <v>3</v>
          </cell>
          <cell r="Q7934">
            <v>6225</v>
          </cell>
          <cell r="R7934">
            <v>5636</v>
          </cell>
          <cell r="S7934">
            <v>5636</v>
          </cell>
          <cell r="T7934">
            <v>192</v>
          </cell>
        </row>
        <row r="7935">
          <cell r="C7935" t="str">
            <v>город Пермь</v>
          </cell>
          <cell r="D7935" t="str">
            <v>г. Пермь, ул. Строителей, д. 18А</v>
          </cell>
          <cell r="E7935" t="b">
            <v>1</v>
          </cell>
          <cell r="F7935">
            <v>2021</v>
          </cell>
          <cell r="H7935" t="str">
            <v>бетонные, из прочих материалов</v>
          </cell>
          <cell r="I7935" t="str">
            <v>плоская</v>
          </cell>
          <cell r="K7935" t="str">
            <v>имеется</v>
          </cell>
          <cell r="L7935">
            <v>26</v>
          </cell>
          <cell r="M7935">
            <v>1</v>
          </cell>
          <cell r="N7935">
            <v>4</v>
          </cell>
          <cell r="O7935">
            <v>2</v>
          </cell>
          <cell r="P7935">
            <v>2</v>
          </cell>
          <cell r="Q7935">
            <v>23046.799999999999</v>
          </cell>
          <cell r="R7935">
            <v>15880.9</v>
          </cell>
          <cell r="S7935">
            <v>15372.2</v>
          </cell>
        </row>
        <row r="7936">
          <cell r="C7936" t="str">
            <v>город Пермь</v>
          </cell>
          <cell r="D7936" t="str">
            <v>г. Пермь, ул. Строителей, д. 24А</v>
          </cell>
          <cell r="E7936" t="b">
            <v>1</v>
          </cell>
          <cell r="F7936">
            <v>1980</v>
          </cell>
          <cell r="H7936" t="str">
            <v>Панель</v>
          </cell>
          <cell r="L7936">
            <v>9</v>
          </cell>
          <cell r="M7936">
            <v>2</v>
          </cell>
          <cell r="N7936">
            <v>2</v>
          </cell>
          <cell r="O7936">
            <v>2</v>
          </cell>
          <cell r="Q7936">
            <v>5184</v>
          </cell>
          <cell r="R7936">
            <v>4001</v>
          </cell>
          <cell r="S7936">
            <v>3920.98</v>
          </cell>
          <cell r="T7936">
            <v>192</v>
          </cell>
        </row>
        <row r="7937">
          <cell r="C7937" t="str">
            <v>город Пермь</v>
          </cell>
          <cell r="D7937" t="str">
            <v>г. Пермь, ул. Строителей, д. 24Б</v>
          </cell>
          <cell r="E7937" t="b">
            <v>1</v>
          </cell>
          <cell r="F7937">
            <v>1983</v>
          </cell>
          <cell r="H7937" t="str">
            <v>Кирпич</v>
          </cell>
          <cell r="L7937">
            <v>9</v>
          </cell>
          <cell r="M7937">
            <v>1</v>
          </cell>
          <cell r="N7937">
            <v>1</v>
          </cell>
          <cell r="O7937">
            <v>1</v>
          </cell>
          <cell r="Q7937">
            <v>2716</v>
          </cell>
          <cell r="R7937">
            <v>2068</v>
          </cell>
          <cell r="S7937">
            <v>2068</v>
          </cell>
          <cell r="T7937">
            <v>89</v>
          </cell>
        </row>
        <row r="7938">
          <cell r="C7938" t="str">
            <v>город Пермь</v>
          </cell>
          <cell r="D7938" t="str">
            <v>г. Пермь, ул. Строителей, д. 24В</v>
          </cell>
          <cell r="E7938" t="b">
            <v>1</v>
          </cell>
          <cell r="F7938">
            <v>1980</v>
          </cell>
          <cell r="H7938" t="str">
            <v>Панель</v>
          </cell>
          <cell r="L7938">
            <v>9</v>
          </cell>
          <cell r="M7938">
            <v>4</v>
          </cell>
          <cell r="N7938">
            <v>4</v>
          </cell>
          <cell r="O7938">
            <v>4</v>
          </cell>
          <cell r="Q7938">
            <v>10232</v>
          </cell>
          <cell r="R7938">
            <v>7855</v>
          </cell>
          <cell r="S7938">
            <v>7855</v>
          </cell>
          <cell r="T7938">
            <v>398</v>
          </cell>
        </row>
        <row r="7939">
          <cell r="C7939" t="str">
            <v>город Пермь</v>
          </cell>
          <cell r="D7939" t="str">
            <v>г. Пермь, ул. Строителей, д. 24Г</v>
          </cell>
          <cell r="E7939" t="b">
            <v>1</v>
          </cell>
          <cell r="F7939">
            <v>1968</v>
          </cell>
          <cell r="H7939" t="str">
            <v>Кирпич</v>
          </cell>
          <cell r="L7939">
            <v>5</v>
          </cell>
          <cell r="M7939">
            <v>4</v>
          </cell>
          <cell r="Q7939">
            <v>3903.1</v>
          </cell>
          <cell r="R7939">
            <v>2912.6</v>
          </cell>
          <cell r="S7939">
            <v>2912.6</v>
          </cell>
          <cell r="T7939">
            <v>133</v>
          </cell>
        </row>
        <row r="7940">
          <cell r="C7940" t="str">
            <v>город Пермь</v>
          </cell>
          <cell r="D7940" t="str">
            <v>г. Пермь, ул. Строителей, д. 34А</v>
          </cell>
          <cell r="E7940" t="b">
            <v>1</v>
          </cell>
          <cell r="F7940">
            <v>2008</v>
          </cell>
          <cell r="H7940" t="str">
            <v>Панель</v>
          </cell>
          <cell r="L7940">
            <v>18</v>
          </cell>
          <cell r="M7940">
            <v>1</v>
          </cell>
          <cell r="N7940">
            <v>2</v>
          </cell>
          <cell r="O7940">
            <v>1</v>
          </cell>
          <cell r="P7940">
            <v>1</v>
          </cell>
          <cell r="Q7940">
            <v>4293.8</v>
          </cell>
          <cell r="R7940">
            <v>3689.6</v>
          </cell>
          <cell r="S7940">
            <v>3689.6</v>
          </cell>
        </row>
        <row r="7941">
          <cell r="C7941" t="str">
            <v>город Пермь</v>
          </cell>
          <cell r="D7941" t="str">
            <v>г. Пермь, ул. Строителей, д. 36/1</v>
          </cell>
          <cell r="E7941" t="b">
            <v>1</v>
          </cell>
          <cell r="F7941">
            <v>1990</v>
          </cell>
          <cell r="H7941" t="str">
            <v>панель</v>
          </cell>
          <cell r="I7941" t="str">
            <v>плоская</v>
          </cell>
          <cell r="J7941" t="str">
            <v>ГАЗ</v>
          </cell>
          <cell r="K7941" t="str">
            <v>имеется</v>
          </cell>
          <cell r="L7941">
            <v>16</v>
          </cell>
          <cell r="M7941">
            <v>1</v>
          </cell>
          <cell r="N7941">
            <v>2</v>
          </cell>
          <cell r="O7941">
            <v>1</v>
          </cell>
          <cell r="P7941">
            <v>1</v>
          </cell>
          <cell r="Q7941">
            <v>5352</v>
          </cell>
          <cell r="R7941">
            <v>3246.3</v>
          </cell>
          <cell r="S7941">
            <v>3246.3</v>
          </cell>
          <cell r="T7941">
            <v>205</v>
          </cell>
        </row>
        <row r="7942">
          <cell r="C7942" t="str">
            <v>город Пермь</v>
          </cell>
          <cell r="D7942" t="str">
            <v>г. Пермь, ул. Строителей, д. 37А</v>
          </cell>
          <cell r="E7942" t="b">
            <v>1</v>
          </cell>
          <cell r="F7942">
            <v>2022</v>
          </cell>
          <cell r="H7942" t="str">
            <v>монолитно-каркасный</v>
          </cell>
          <cell r="I7942" t="str">
            <v>плоская</v>
          </cell>
          <cell r="J7942" t="str">
            <v>ГАЗ</v>
          </cell>
          <cell r="L7942">
            <v>26</v>
          </cell>
          <cell r="M7942">
            <v>1</v>
          </cell>
          <cell r="N7942">
            <v>3</v>
          </cell>
          <cell r="O7942">
            <v>3</v>
          </cell>
          <cell r="Q7942">
            <v>16593.3</v>
          </cell>
          <cell r="R7942">
            <v>16593.3</v>
          </cell>
          <cell r="S7942">
            <v>12993.8</v>
          </cell>
        </row>
        <row r="7943">
          <cell r="C7943" t="str">
            <v>город Пермь</v>
          </cell>
          <cell r="D7943" t="str">
            <v>г. Пермь, ул. Студенческая, д. 1</v>
          </cell>
          <cell r="E7943" t="b">
            <v>1</v>
          </cell>
          <cell r="F7943">
            <v>1962</v>
          </cell>
          <cell r="H7943" t="str">
            <v>Панели</v>
          </cell>
          <cell r="L7943">
            <v>4</v>
          </cell>
          <cell r="M7943">
            <v>4</v>
          </cell>
          <cell r="Q7943">
            <v>2852</v>
          </cell>
          <cell r="R7943">
            <v>2800</v>
          </cell>
          <cell r="S7943">
            <v>2800</v>
          </cell>
          <cell r="T7943">
            <v>138</v>
          </cell>
        </row>
        <row r="7944">
          <cell r="C7944" t="str">
            <v>город Пермь</v>
          </cell>
          <cell r="D7944" t="str">
            <v>г. Пермь, ул. Студенческая, д. 3</v>
          </cell>
          <cell r="E7944" t="b">
            <v>1</v>
          </cell>
          <cell r="F7944">
            <v>1962</v>
          </cell>
          <cell r="H7944" t="str">
            <v>Панели</v>
          </cell>
          <cell r="L7944">
            <v>5</v>
          </cell>
          <cell r="M7944">
            <v>4</v>
          </cell>
          <cell r="Q7944">
            <v>3551.5</v>
          </cell>
          <cell r="R7944">
            <v>3500</v>
          </cell>
          <cell r="S7944">
            <v>3500</v>
          </cell>
          <cell r="T7944">
            <v>149</v>
          </cell>
        </row>
        <row r="7945">
          <cell r="C7945" t="str">
            <v>город Пермь</v>
          </cell>
          <cell r="D7945" t="str">
            <v>г. Пермь, ул. Студенческая, д. 5</v>
          </cell>
          <cell r="E7945" t="b">
            <v>1</v>
          </cell>
          <cell r="F7945">
            <v>1962</v>
          </cell>
          <cell r="H7945" t="str">
            <v>Панели</v>
          </cell>
          <cell r="L7945">
            <v>5</v>
          </cell>
          <cell r="M7945">
            <v>4</v>
          </cell>
          <cell r="Q7945">
            <v>3589.9</v>
          </cell>
          <cell r="R7945">
            <v>3500</v>
          </cell>
          <cell r="S7945">
            <v>3500</v>
          </cell>
          <cell r="T7945">
            <v>200</v>
          </cell>
        </row>
        <row r="7946">
          <cell r="C7946" t="str">
            <v>город Пермь</v>
          </cell>
          <cell r="D7946" t="str">
            <v>г. Пермь, ул. Студенческая, д. 9</v>
          </cell>
          <cell r="E7946" t="b">
            <v>1</v>
          </cell>
          <cell r="F7946">
            <v>1962</v>
          </cell>
          <cell r="H7946" t="str">
            <v>Панели</v>
          </cell>
          <cell r="L7946">
            <v>5</v>
          </cell>
          <cell r="M7946">
            <v>4</v>
          </cell>
          <cell r="Q7946">
            <v>3583</v>
          </cell>
          <cell r="R7946">
            <v>3520</v>
          </cell>
          <cell r="S7946">
            <v>3520</v>
          </cell>
          <cell r="T7946">
            <v>162</v>
          </cell>
        </row>
        <row r="7947">
          <cell r="C7947" t="str">
            <v>город Пермь</v>
          </cell>
          <cell r="D7947" t="str">
            <v>г. Пермь, ул. Студенческая, д. 11</v>
          </cell>
          <cell r="E7947" t="b">
            <v>1</v>
          </cell>
          <cell r="F7947">
            <v>1962</v>
          </cell>
          <cell r="H7947" t="str">
            <v>Панели</v>
          </cell>
          <cell r="L7947">
            <v>5</v>
          </cell>
          <cell r="M7947">
            <v>4</v>
          </cell>
          <cell r="Q7947">
            <v>3554.8</v>
          </cell>
          <cell r="R7947">
            <v>3400</v>
          </cell>
          <cell r="S7947">
            <v>3400</v>
          </cell>
          <cell r="T7947">
            <v>178</v>
          </cell>
        </row>
        <row r="7948">
          <cell r="C7948" t="str">
            <v>город Пермь</v>
          </cell>
          <cell r="D7948" t="str">
            <v>г. Пермь, ул. Студенческая, д. 13</v>
          </cell>
          <cell r="E7948" t="b">
            <v>1</v>
          </cell>
          <cell r="F7948">
            <v>1962</v>
          </cell>
          <cell r="H7948" t="str">
            <v>Панель</v>
          </cell>
          <cell r="L7948">
            <v>5</v>
          </cell>
          <cell r="M7948">
            <v>4</v>
          </cell>
          <cell r="Q7948">
            <v>3602.1</v>
          </cell>
          <cell r="R7948">
            <v>3575.94</v>
          </cell>
          <cell r="S7948">
            <v>3575.94</v>
          </cell>
          <cell r="T7948">
            <v>165</v>
          </cell>
        </row>
        <row r="7949">
          <cell r="C7949" t="str">
            <v>город Пермь</v>
          </cell>
          <cell r="D7949" t="str">
            <v>г. Пермь, ул. Студенческая, д. 15</v>
          </cell>
          <cell r="E7949" t="b">
            <v>1</v>
          </cell>
          <cell r="F7949">
            <v>1962</v>
          </cell>
          <cell r="H7949" t="str">
            <v>Панели</v>
          </cell>
          <cell r="L7949">
            <v>4</v>
          </cell>
          <cell r="M7949">
            <v>4</v>
          </cell>
          <cell r="Q7949">
            <v>2843.6</v>
          </cell>
          <cell r="R7949">
            <v>2700</v>
          </cell>
          <cell r="S7949">
            <v>2700</v>
          </cell>
          <cell r="T7949">
            <v>133</v>
          </cell>
        </row>
        <row r="7950">
          <cell r="C7950" t="str">
            <v>город Пермь</v>
          </cell>
          <cell r="D7950" t="str">
            <v>г. Пермь, ул. Студенческая, д. 18</v>
          </cell>
          <cell r="E7950" t="b">
            <v>1</v>
          </cell>
          <cell r="F7950">
            <v>1962</v>
          </cell>
          <cell r="H7950" t="str">
            <v>Кирпич</v>
          </cell>
          <cell r="L7950">
            <v>5</v>
          </cell>
          <cell r="M7950">
            <v>3</v>
          </cell>
          <cell r="Q7950">
            <v>2405.98</v>
          </cell>
          <cell r="R7950">
            <v>2395.08</v>
          </cell>
          <cell r="S7950">
            <v>2395.08</v>
          </cell>
          <cell r="T7950">
            <v>124</v>
          </cell>
        </row>
        <row r="7951">
          <cell r="C7951" t="str">
            <v>город Пермь</v>
          </cell>
          <cell r="D7951" t="str">
            <v>г. Пермь, ул. Студенческая, д. 20</v>
          </cell>
          <cell r="E7951" t="b">
            <v>1</v>
          </cell>
          <cell r="F7951">
            <v>1962</v>
          </cell>
          <cell r="H7951" t="str">
            <v>Кирпич</v>
          </cell>
          <cell r="L7951">
            <v>5</v>
          </cell>
          <cell r="M7951">
            <v>2</v>
          </cell>
          <cell r="Q7951">
            <v>1817.4</v>
          </cell>
          <cell r="R7951">
            <v>1640.1</v>
          </cell>
          <cell r="S7951">
            <v>1640.1</v>
          </cell>
          <cell r="T7951">
            <v>75</v>
          </cell>
        </row>
        <row r="7952">
          <cell r="C7952" t="str">
            <v>город Пермь</v>
          </cell>
          <cell r="D7952" t="str">
            <v>г. Пермь, ул. Студенческая, д. 22</v>
          </cell>
          <cell r="E7952" t="b">
            <v>1</v>
          </cell>
          <cell r="F7952">
            <v>1962</v>
          </cell>
          <cell r="H7952" t="str">
            <v>Панель</v>
          </cell>
          <cell r="L7952">
            <v>5</v>
          </cell>
          <cell r="M7952">
            <v>4</v>
          </cell>
          <cell r="Q7952">
            <v>3053.8</v>
          </cell>
          <cell r="R7952">
            <v>3007</v>
          </cell>
          <cell r="S7952">
            <v>3007</v>
          </cell>
          <cell r="T7952">
            <v>124</v>
          </cell>
        </row>
        <row r="7953">
          <cell r="C7953" t="str">
            <v>город Пермь</v>
          </cell>
          <cell r="D7953" t="str">
            <v>г. Пермь, ул. Студенческая, д. 24</v>
          </cell>
          <cell r="E7953" t="b">
            <v>1</v>
          </cell>
          <cell r="F7953">
            <v>1963</v>
          </cell>
          <cell r="H7953" t="str">
            <v>Панель</v>
          </cell>
          <cell r="L7953">
            <v>5</v>
          </cell>
          <cell r="M7953">
            <v>2</v>
          </cell>
          <cell r="Q7953">
            <v>1669.1</v>
          </cell>
          <cell r="R7953">
            <v>1667.5</v>
          </cell>
          <cell r="S7953">
            <v>1467.1</v>
          </cell>
          <cell r="T7953">
            <v>58</v>
          </cell>
        </row>
        <row r="7954">
          <cell r="C7954" t="str">
            <v>город Пермь</v>
          </cell>
          <cell r="D7954" t="str">
            <v>г. Пермь, ул. Студенческая, д. 25</v>
          </cell>
          <cell r="E7954" t="b">
            <v>1</v>
          </cell>
          <cell r="F7954">
            <v>1962</v>
          </cell>
          <cell r="H7954" t="str">
            <v>Кирпич</v>
          </cell>
          <cell r="L7954">
            <v>5</v>
          </cell>
          <cell r="M7954">
            <v>2</v>
          </cell>
          <cell r="Q7954">
            <v>1456.2</v>
          </cell>
          <cell r="R7954">
            <v>1377.7</v>
          </cell>
          <cell r="S7954">
            <v>1377.7</v>
          </cell>
          <cell r="T7954">
            <v>66</v>
          </cell>
        </row>
        <row r="7955">
          <cell r="C7955" t="str">
            <v>город Пермь</v>
          </cell>
          <cell r="D7955" t="str">
            <v>г. Пермь, ул. Студенческая, д. 26</v>
          </cell>
          <cell r="E7955" t="b">
            <v>1</v>
          </cell>
          <cell r="F7955">
            <v>1962</v>
          </cell>
          <cell r="H7955" t="str">
            <v>Панель</v>
          </cell>
          <cell r="L7955">
            <v>5</v>
          </cell>
          <cell r="M7955">
            <v>3</v>
          </cell>
          <cell r="Q7955">
            <v>2844.43</v>
          </cell>
          <cell r="R7955">
            <v>2756.8</v>
          </cell>
          <cell r="S7955">
            <v>2756.8</v>
          </cell>
          <cell r="T7955">
            <v>173</v>
          </cell>
        </row>
        <row r="7956">
          <cell r="C7956" t="str">
            <v>город Пермь</v>
          </cell>
          <cell r="D7956" t="str">
            <v>г. Пермь, ул. Студенческая, д. 28</v>
          </cell>
          <cell r="E7956" t="b">
            <v>1</v>
          </cell>
          <cell r="F7956">
            <v>1961</v>
          </cell>
          <cell r="H7956" t="str">
            <v>Кирпич</v>
          </cell>
          <cell r="L7956">
            <v>5</v>
          </cell>
          <cell r="M7956">
            <v>2</v>
          </cell>
          <cell r="Q7956">
            <v>1579.3</v>
          </cell>
          <cell r="R7956">
            <v>1500</v>
          </cell>
          <cell r="S7956">
            <v>1500</v>
          </cell>
          <cell r="T7956">
            <v>66</v>
          </cell>
        </row>
        <row r="7957">
          <cell r="C7957" t="str">
            <v>город Пермь</v>
          </cell>
          <cell r="D7957" t="str">
            <v>г. Пермь, ул. Студенческая, д. 30</v>
          </cell>
          <cell r="E7957" t="b">
            <v>1</v>
          </cell>
          <cell r="F7957">
            <v>1962</v>
          </cell>
          <cell r="H7957" t="str">
            <v>Кирпич</v>
          </cell>
          <cell r="L7957">
            <v>5</v>
          </cell>
          <cell r="M7957">
            <v>4</v>
          </cell>
          <cell r="Q7957">
            <v>3192.8</v>
          </cell>
          <cell r="R7957">
            <v>3148.8</v>
          </cell>
          <cell r="S7957">
            <v>3148.8</v>
          </cell>
          <cell r="T7957">
            <v>135</v>
          </cell>
        </row>
        <row r="7958">
          <cell r="C7958" t="str">
            <v>город Пермь</v>
          </cell>
          <cell r="D7958" t="str">
            <v>г. Пермь, ул. Студенческая, д. 23Б</v>
          </cell>
          <cell r="E7958" t="b">
            <v>1</v>
          </cell>
          <cell r="F7958">
            <v>1993</v>
          </cell>
          <cell r="H7958" t="str">
            <v>Панель</v>
          </cell>
          <cell r="L7958">
            <v>10</v>
          </cell>
          <cell r="M7958">
            <v>2</v>
          </cell>
          <cell r="N7958">
            <v>2</v>
          </cell>
          <cell r="O7958">
            <v>2</v>
          </cell>
          <cell r="Q7958">
            <v>4323</v>
          </cell>
          <cell r="R7958">
            <v>4220</v>
          </cell>
          <cell r="S7958">
            <v>4220</v>
          </cell>
          <cell r="T7958">
            <v>177</v>
          </cell>
        </row>
        <row r="7959">
          <cell r="C7959" t="str">
            <v>город Пермь</v>
          </cell>
          <cell r="D7959" t="str">
            <v>г. Пермь, ул. Студенческая, д. 25А</v>
          </cell>
          <cell r="E7959" t="b">
            <v>1</v>
          </cell>
          <cell r="F7959">
            <v>1991</v>
          </cell>
          <cell r="H7959" t="str">
            <v>Панель</v>
          </cell>
          <cell r="L7959">
            <v>10</v>
          </cell>
          <cell r="M7959">
            <v>1</v>
          </cell>
          <cell r="N7959">
            <v>1</v>
          </cell>
          <cell r="O7959">
            <v>1</v>
          </cell>
          <cell r="Q7959">
            <v>6066.9</v>
          </cell>
          <cell r="R7959">
            <v>3012</v>
          </cell>
          <cell r="S7959">
            <v>2929.9</v>
          </cell>
          <cell r="T7959">
            <v>125</v>
          </cell>
        </row>
        <row r="7960">
          <cell r="C7960" t="str">
            <v>город Пермь</v>
          </cell>
          <cell r="D7960" t="str">
            <v>г. Пермь, ул. Судозаводская, д. 8</v>
          </cell>
          <cell r="E7960" t="b">
            <v>1</v>
          </cell>
          <cell r="F7960">
            <v>1974</v>
          </cell>
          <cell r="H7960" t="str">
            <v>Кирпич</v>
          </cell>
          <cell r="L7960">
            <v>5</v>
          </cell>
          <cell r="M7960">
            <v>4</v>
          </cell>
          <cell r="Q7960">
            <v>3334.7</v>
          </cell>
          <cell r="R7960">
            <v>3334.4</v>
          </cell>
          <cell r="S7960">
            <v>3215</v>
          </cell>
          <cell r="T7960">
            <v>204</v>
          </cell>
        </row>
        <row r="7961">
          <cell r="C7961" t="str">
            <v>город Пермь</v>
          </cell>
          <cell r="D7961" t="str">
            <v>г. Пермь, ул. Судозаводская, д. 10</v>
          </cell>
          <cell r="E7961" t="b">
            <v>1</v>
          </cell>
          <cell r="F7961">
            <v>1975</v>
          </cell>
          <cell r="H7961" t="str">
            <v>Панели</v>
          </cell>
          <cell r="L7961">
            <v>5</v>
          </cell>
          <cell r="M7961">
            <v>4</v>
          </cell>
          <cell r="Q7961">
            <v>1000</v>
          </cell>
          <cell r="R7961">
            <v>900</v>
          </cell>
          <cell r="S7961">
            <v>900</v>
          </cell>
          <cell r="T7961">
            <v>168</v>
          </cell>
        </row>
        <row r="7962">
          <cell r="C7962" t="str">
            <v>город Пермь</v>
          </cell>
          <cell r="D7962" t="str">
            <v>г. Пермь, ул. Судозаводская, д. 14</v>
          </cell>
          <cell r="E7962" t="b">
            <v>1</v>
          </cell>
          <cell r="F7962">
            <v>1960</v>
          </cell>
          <cell r="H7962" t="str">
            <v>Кирпич</v>
          </cell>
          <cell r="L7962">
            <v>3</v>
          </cell>
          <cell r="M7962">
            <v>2</v>
          </cell>
          <cell r="Q7962">
            <v>1033.3</v>
          </cell>
          <cell r="R7962">
            <v>933.3</v>
          </cell>
          <cell r="S7962">
            <v>933.3</v>
          </cell>
          <cell r="T7962">
            <v>53</v>
          </cell>
        </row>
        <row r="7963">
          <cell r="C7963" t="str">
            <v>город Пермь</v>
          </cell>
          <cell r="D7963" t="str">
            <v>г. Пермь, ул. Судозаводская, д. 15</v>
          </cell>
          <cell r="E7963" t="b">
            <v>1</v>
          </cell>
          <cell r="F7963">
            <v>2017</v>
          </cell>
          <cell r="I7963" t="str">
            <v>плоская</v>
          </cell>
          <cell r="J7963" t="str">
            <v>ГАЗ ГВС</v>
          </cell>
          <cell r="K7963" t="str">
            <v>не имеется</v>
          </cell>
          <cell r="L7963">
            <v>10</v>
          </cell>
          <cell r="M7963">
            <v>3</v>
          </cell>
          <cell r="N7963">
            <v>3</v>
          </cell>
          <cell r="O7963">
            <v>3</v>
          </cell>
          <cell r="Q7963">
            <v>8588.2999999999993</v>
          </cell>
          <cell r="R7963">
            <v>7582.8</v>
          </cell>
          <cell r="S7963">
            <v>8588.2999999999993</v>
          </cell>
        </row>
        <row r="7964">
          <cell r="C7964" t="str">
            <v>город Пермь</v>
          </cell>
          <cell r="D7964" t="str">
            <v>г. Пермь, ул. Судозаводская, д. 16</v>
          </cell>
          <cell r="E7964" t="b">
            <v>1</v>
          </cell>
          <cell r="F7964">
            <v>1958</v>
          </cell>
          <cell r="H7964" t="str">
            <v>Шлакоблок</v>
          </cell>
          <cell r="L7964">
            <v>2</v>
          </cell>
          <cell r="M7964">
            <v>2</v>
          </cell>
          <cell r="Q7964">
            <v>640.20000000000005</v>
          </cell>
          <cell r="R7964">
            <v>590</v>
          </cell>
          <cell r="S7964">
            <v>548.11</v>
          </cell>
          <cell r="T7964">
            <v>36</v>
          </cell>
        </row>
        <row r="7965">
          <cell r="C7965" t="str">
            <v>город Пермь</v>
          </cell>
          <cell r="D7965" t="str">
            <v>г. Пермь, ул. Судозаводская, д. 17</v>
          </cell>
          <cell r="E7965" t="b">
            <v>1</v>
          </cell>
          <cell r="F7965">
            <v>2018</v>
          </cell>
          <cell r="I7965" t="str">
            <v>плоская</v>
          </cell>
          <cell r="J7965" t="str">
            <v>ГАЗ</v>
          </cell>
          <cell r="K7965" t="str">
            <v>не имеется</v>
          </cell>
          <cell r="L7965">
            <v>10</v>
          </cell>
          <cell r="M7965">
            <v>2</v>
          </cell>
          <cell r="N7965">
            <v>2</v>
          </cell>
          <cell r="O7965">
            <v>2</v>
          </cell>
          <cell r="Q7965">
            <v>5715.2</v>
          </cell>
          <cell r="R7965">
            <v>4461.8999999999996</v>
          </cell>
          <cell r="S7965">
            <v>4461.8999999999996</v>
          </cell>
        </row>
        <row r="7966">
          <cell r="C7966" t="str">
            <v>город Пермь</v>
          </cell>
          <cell r="D7966" t="str">
            <v>г. Пермь, ул. Судозаводская, д. 18</v>
          </cell>
          <cell r="E7966" t="b">
            <v>1</v>
          </cell>
          <cell r="F7966">
            <v>1958</v>
          </cell>
          <cell r="H7966" t="str">
            <v>Шлакоблок</v>
          </cell>
          <cell r="L7966">
            <v>3</v>
          </cell>
          <cell r="M7966">
            <v>2</v>
          </cell>
          <cell r="Q7966">
            <v>1274.7</v>
          </cell>
          <cell r="R7966">
            <v>1100.7</v>
          </cell>
          <cell r="S7966">
            <v>1100.7</v>
          </cell>
          <cell r="T7966">
            <v>51</v>
          </cell>
        </row>
        <row r="7967">
          <cell r="C7967" t="str">
            <v>город Пермь</v>
          </cell>
          <cell r="D7967" t="str">
            <v>г. Пермь, ул. Судозаводская, д. 24</v>
          </cell>
          <cell r="E7967" t="b">
            <v>1</v>
          </cell>
          <cell r="F7967">
            <v>1959</v>
          </cell>
          <cell r="H7967" t="str">
            <v>Кирпич</v>
          </cell>
          <cell r="L7967">
            <v>3</v>
          </cell>
          <cell r="M7967">
            <v>2</v>
          </cell>
          <cell r="Q7967">
            <v>1300.0999999999999</v>
          </cell>
          <cell r="R7967">
            <v>1009.1</v>
          </cell>
          <cell r="S7967">
            <v>1009.1</v>
          </cell>
          <cell r="T7967">
            <v>53</v>
          </cell>
        </row>
        <row r="7968">
          <cell r="C7968" t="str">
            <v>город Пермь</v>
          </cell>
          <cell r="D7968" t="str">
            <v>г. Пермь, ул. Судозаводская, д. 28</v>
          </cell>
          <cell r="E7968" t="b">
            <v>1</v>
          </cell>
          <cell r="F7968">
            <v>2019</v>
          </cell>
          <cell r="H7968" t="str">
            <v>кирпич</v>
          </cell>
          <cell r="I7968" t="str">
            <v>плоская</v>
          </cell>
          <cell r="K7968" t="str">
            <v>не имеется</v>
          </cell>
          <cell r="L7968">
            <v>6</v>
          </cell>
          <cell r="M7968">
            <v>2</v>
          </cell>
          <cell r="N7968">
            <v>2</v>
          </cell>
          <cell r="O7968">
            <v>2</v>
          </cell>
          <cell r="Q7968">
            <v>6427</v>
          </cell>
          <cell r="R7968">
            <v>4447</v>
          </cell>
          <cell r="S7968">
            <v>6427</v>
          </cell>
        </row>
        <row r="7969">
          <cell r="C7969" t="str">
            <v>город Пермь</v>
          </cell>
          <cell r="D7969" t="str">
            <v>г. Пермь, ул. Судозаводская, д. 31</v>
          </cell>
          <cell r="E7969" t="b">
            <v>1</v>
          </cell>
          <cell r="F7969">
            <v>1970</v>
          </cell>
          <cell r="H7969" t="str">
            <v>Кирпич</v>
          </cell>
          <cell r="L7969">
            <v>5</v>
          </cell>
          <cell r="M7969">
            <v>4</v>
          </cell>
          <cell r="Q7969">
            <v>3674.2</v>
          </cell>
          <cell r="R7969">
            <v>3335.8</v>
          </cell>
          <cell r="S7969">
            <v>3335.8</v>
          </cell>
          <cell r="T7969">
            <v>179</v>
          </cell>
        </row>
        <row r="7970">
          <cell r="C7970" t="str">
            <v>город Пермь</v>
          </cell>
          <cell r="D7970" t="str">
            <v>г. Пермь, ул. Судозаводская, д. 15А</v>
          </cell>
          <cell r="E7970" t="b">
            <v>1</v>
          </cell>
          <cell r="F7970">
            <v>2018</v>
          </cell>
          <cell r="I7970" t="str">
            <v>плоская</v>
          </cell>
          <cell r="J7970" t="str">
            <v>ГАЗ</v>
          </cell>
          <cell r="K7970" t="str">
            <v>не имеется</v>
          </cell>
          <cell r="L7970">
            <v>10</v>
          </cell>
          <cell r="M7970">
            <v>5</v>
          </cell>
          <cell r="N7970">
            <v>5</v>
          </cell>
          <cell r="O7970">
            <v>5</v>
          </cell>
          <cell r="Q7970">
            <v>15877.9</v>
          </cell>
          <cell r="R7970">
            <v>12630.4</v>
          </cell>
          <cell r="S7970">
            <v>15877.9</v>
          </cell>
        </row>
        <row r="7971">
          <cell r="C7971" t="str">
            <v>город Пермь</v>
          </cell>
          <cell r="D7971" t="str">
            <v>г. Пермь, ул. Суздальская, д. 3</v>
          </cell>
          <cell r="E7971" t="b">
            <v>1</v>
          </cell>
          <cell r="F7971">
            <v>1975</v>
          </cell>
          <cell r="H7971" t="str">
            <v>Кирпич</v>
          </cell>
          <cell r="L7971">
            <v>9</v>
          </cell>
          <cell r="M7971">
            <v>1</v>
          </cell>
          <cell r="N7971">
            <v>1</v>
          </cell>
          <cell r="O7971">
            <v>1</v>
          </cell>
          <cell r="Q7971">
            <v>2526</v>
          </cell>
          <cell r="R7971">
            <v>2377</v>
          </cell>
          <cell r="S7971">
            <v>2232.8000000000002</v>
          </cell>
          <cell r="T7971">
            <v>115</v>
          </cell>
        </row>
        <row r="7972">
          <cell r="C7972" t="str">
            <v>город Пермь</v>
          </cell>
          <cell r="D7972" t="str">
            <v>г. Пермь, ул. Сусанина, д. 9</v>
          </cell>
          <cell r="E7972" t="b">
            <v>1</v>
          </cell>
          <cell r="F7972">
            <v>1939</v>
          </cell>
          <cell r="H7972" t="str">
            <v>Кирпич</v>
          </cell>
          <cell r="L7972">
            <v>4</v>
          </cell>
          <cell r="M7972">
            <v>3</v>
          </cell>
          <cell r="Q7972">
            <v>2768.6</v>
          </cell>
          <cell r="R7972">
            <v>2380.46</v>
          </cell>
          <cell r="S7972">
            <v>2306.67</v>
          </cell>
          <cell r="T7972">
            <v>137</v>
          </cell>
        </row>
        <row r="7973">
          <cell r="C7973" t="str">
            <v>город Пермь</v>
          </cell>
          <cell r="D7973" t="str">
            <v>г. Пермь, ул. Сухумская, д. 10</v>
          </cell>
          <cell r="E7973" t="b">
            <v>1</v>
          </cell>
          <cell r="F7973">
            <v>1959</v>
          </cell>
          <cell r="H7973" t="str">
            <v>Шлакоблок</v>
          </cell>
          <cell r="L7973">
            <v>2</v>
          </cell>
          <cell r="M7973">
            <v>3</v>
          </cell>
          <cell r="Q7973">
            <v>1015.4</v>
          </cell>
          <cell r="R7973">
            <v>893.7</v>
          </cell>
          <cell r="S7973">
            <v>893.7</v>
          </cell>
          <cell r="T7973">
            <v>45</v>
          </cell>
        </row>
        <row r="7974">
          <cell r="C7974" t="str">
            <v>город Пермь</v>
          </cell>
          <cell r="D7974" t="str">
            <v>г. Пермь, ул. Сухумская, д. 19</v>
          </cell>
          <cell r="E7974" t="b">
            <v>1</v>
          </cell>
          <cell r="F7974">
            <v>1962</v>
          </cell>
          <cell r="H7974" t="str">
            <v>Шлакоблоки</v>
          </cell>
          <cell r="L7974">
            <v>2</v>
          </cell>
          <cell r="M7974">
            <v>1</v>
          </cell>
          <cell r="Q7974">
            <v>438</v>
          </cell>
          <cell r="R7974">
            <v>396</v>
          </cell>
          <cell r="S7974">
            <v>396</v>
          </cell>
          <cell r="T7974">
            <v>16</v>
          </cell>
        </row>
        <row r="7975">
          <cell r="C7975" t="str">
            <v>город Пермь</v>
          </cell>
          <cell r="D7975" t="str">
            <v>г. Пермь, ул. Сухумская, д. 4А</v>
          </cell>
          <cell r="E7975" t="b">
            <v>1</v>
          </cell>
          <cell r="F7975">
            <v>1961</v>
          </cell>
          <cell r="H7975" t="str">
            <v>Кирпич</v>
          </cell>
          <cell r="L7975">
            <v>3</v>
          </cell>
          <cell r="M7975">
            <v>2</v>
          </cell>
          <cell r="Q7975">
            <v>1386.3</v>
          </cell>
          <cell r="R7975">
            <v>951</v>
          </cell>
          <cell r="S7975">
            <v>951</v>
          </cell>
          <cell r="T7975">
            <v>43</v>
          </cell>
        </row>
        <row r="7976">
          <cell r="C7976" t="str">
            <v>город Пермь</v>
          </cell>
          <cell r="D7976" t="str">
            <v>г. Пермь, ул. Сухумская, д. 6А</v>
          </cell>
          <cell r="E7976" t="b">
            <v>1</v>
          </cell>
          <cell r="F7976">
            <v>1961</v>
          </cell>
          <cell r="I7976" t="str">
            <v>скатная</v>
          </cell>
          <cell r="K7976" t="str">
            <v>имеется</v>
          </cell>
          <cell r="L7976">
            <v>3</v>
          </cell>
          <cell r="M7976">
            <v>2</v>
          </cell>
          <cell r="Q7976">
            <v>1385</v>
          </cell>
          <cell r="R7976">
            <v>951.5</v>
          </cell>
          <cell r="S7976">
            <v>951.5</v>
          </cell>
          <cell r="T7976">
            <v>58</v>
          </cell>
        </row>
        <row r="7977">
          <cell r="C7977" t="str">
            <v>город Пермь</v>
          </cell>
          <cell r="D7977" t="str">
            <v>г. Пермь, ул. Сысольская, д. 1</v>
          </cell>
          <cell r="E7977" t="b">
            <v>1</v>
          </cell>
          <cell r="F7977">
            <v>1962</v>
          </cell>
          <cell r="H7977" t="str">
            <v>Кирпич</v>
          </cell>
          <cell r="L7977">
            <v>5</v>
          </cell>
          <cell r="M7977">
            <v>3</v>
          </cell>
          <cell r="Q7977">
            <v>3011.1</v>
          </cell>
          <cell r="R7977">
            <v>2529.3000000000002</v>
          </cell>
          <cell r="S7977">
            <v>2030.3</v>
          </cell>
          <cell r="T7977">
            <v>153</v>
          </cell>
        </row>
        <row r="7978">
          <cell r="C7978" t="str">
            <v>город Пермь</v>
          </cell>
          <cell r="D7978" t="str">
            <v>г. Пермь, ул. Сысольская, д. 2</v>
          </cell>
          <cell r="E7978" t="b">
            <v>1</v>
          </cell>
          <cell r="F7978">
            <v>1978</v>
          </cell>
          <cell r="H7978" t="str">
            <v>Кирпич</v>
          </cell>
          <cell r="L7978">
            <v>9</v>
          </cell>
          <cell r="M7978">
            <v>1</v>
          </cell>
          <cell r="N7978">
            <v>1</v>
          </cell>
          <cell r="O7978">
            <v>1</v>
          </cell>
          <cell r="Q7978">
            <v>5336.7</v>
          </cell>
          <cell r="R7978">
            <v>3582</v>
          </cell>
          <cell r="S7978">
            <v>2806.14</v>
          </cell>
          <cell r="T7978">
            <v>384</v>
          </cell>
        </row>
        <row r="7979">
          <cell r="C7979" t="str">
            <v>город Пермь</v>
          </cell>
          <cell r="D7979" t="str">
            <v>г. Пермь, ул. Сысольская, д. 3</v>
          </cell>
          <cell r="E7979" t="b">
            <v>1</v>
          </cell>
          <cell r="F7979">
            <v>1965</v>
          </cell>
          <cell r="H7979" t="str">
            <v>Кирпич</v>
          </cell>
          <cell r="L7979">
            <v>5</v>
          </cell>
          <cell r="M7979">
            <v>4</v>
          </cell>
          <cell r="Q7979">
            <v>3452.8</v>
          </cell>
          <cell r="R7979">
            <v>2637.7</v>
          </cell>
          <cell r="S7979">
            <v>2637.7</v>
          </cell>
          <cell r="T7979">
            <v>201</v>
          </cell>
        </row>
        <row r="7980">
          <cell r="C7980" t="str">
            <v>город Пермь</v>
          </cell>
          <cell r="D7980" t="str">
            <v>г. Пермь, ул. Сысольская, д. 5</v>
          </cell>
          <cell r="E7980" t="b">
            <v>1</v>
          </cell>
          <cell r="F7980">
            <v>1963</v>
          </cell>
          <cell r="H7980" t="str">
            <v>Шлакоблок</v>
          </cell>
          <cell r="L7980">
            <v>5</v>
          </cell>
          <cell r="M7980">
            <v>3</v>
          </cell>
          <cell r="Q7980">
            <v>2862.6</v>
          </cell>
          <cell r="R7980">
            <v>2631.5</v>
          </cell>
          <cell r="S7980">
            <v>2631.5</v>
          </cell>
          <cell r="T7980">
            <v>190</v>
          </cell>
        </row>
        <row r="7981">
          <cell r="C7981" t="str">
            <v>город Пермь</v>
          </cell>
          <cell r="D7981" t="str">
            <v>г. Пермь, ул. Сысольская, д. 6</v>
          </cell>
          <cell r="E7981" t="b">
            <v>1</v>
          </cell>
          <cell r="F7981">
            <v>1988</v>
          </cell>
          <cell r="H7981" t="str">
            <v>Кирпич</v>
          </cell>
          <cell r="L7981">
            <v>9</v>
          </cell>
          <cell r="M7981">
            <v>1</v>
          </cell>
          <cell r="N7981">
            <v>1</v>
          </cell>
          <cell r="O7981">
            <v>1</v>
          </cell>
          <cell r="Q7981">
            <v>7197.2</v>
          </cell>
          <cell r="R7981">
            <v>6380.7000000000007</v>
          </cell>
          <cell r="S7981">
            <v>4420.97</v>
          </cell>
          <cell r="T7981">
            <v>353</v>
          </cell>
        </row>
        <row r="7982">
          <cell r="C7982" t="str">
            <v>город Пермь</v>
          </cell>
          <cell r="D7982" t="str">
            <v>г. Пермь, ул. Сысольская, д. 7</v>
          </cell>
          <cell r="E7982" t="b">
            <v>1</v>
          </cell>
          <cell r="F7982">
            <v>1963</v>
          </cell>
          <cell r="H7982" t="str">
            <v>Шлакоблок</v>
          </cell>
          <cell r="L7982">
            <v>5</v>
          </cell>
          <cell r="M7982">
            <v>4</v>
          </cell>
          <cell r="Q7982">
            <v>3620.5</v>
          </cell>
          <cell r="R7982">
            <v>3299.5</v>
          </cell>
          <cell r="S7982">
            <v>3299.5</v>
          </cell>
          <cell r="T7982">
            <v>213</v>
          </cell>
        </row>
        <row r="7983">
          <cell r="C7983" t="str">
            <v>город Пермь</v>
          </cell>
          <cell r="D7983" t="str">
            <v>г. Пермь, ул. Сысольская, д. 8</v>
          </cell>
          <cell r="E7983" t="b">
            <v>1</v>
          </cell>
          <cell r="F7983">
            <v>1993</v>
          </cell>
          <cell r="H7983" t="str">
            <v>Кирпич</v>
          </cell>
          <cell r="L7983">
            <v>5</v>
          </cell>
          <cell r="M7983">
            <v>1</v>
          </cell>
          <cell r="Q7983">
            <v>1366.3</v>
          </cell>
          <cell r="R7983">
            <v>1366.3</v>
          </cell>
          <cell r="S7983">
            <v>1366.3</v>
          </cell>
          <cell r="T7983">
            <v>167</v>
          </cell>
        </row>
        <row r="7984">
          <cell r="C7984" t="str">
            <v>город Пермь</v>
          </cell>
          <cell r="D7984" t="str">
            <v>г. Пермь, ул. Сысольская, д. 9</v>
          </cell>
          <cell r="E7984" t="b">
            <v>1</v>
          </cell>
          <cell r="F7984">
            <v>1964</v>
          </cell>
          <cell r="H7984" t="str">
            <v>Кирпич</v>
          </cell>
          <cell r="L7984">
            <v>5</v>
          </cell>
          <cell r="M7984">
            <v>3</v>
          </cell>
          <cell r="Q7984">
            <v>2779.3</v>
          </cell>
          <cell r="R7984">
            <v>2504.6999999999998</v>
          </cell>
          <cell r="S7984">
            <v>2504.6999999999998</v>
          </cell>
          <cell r="T7984">
            <v>128</v>
          </cell>
        </row>
        <row r="7985">
          <cell r="C7985" t="str">
            <v>город Пермь</v>
          </cell>
          <cell r="D7985" t="str">
            <v>г. Пермь, ул. Сысольская, д. 10</v>
          </cell>
          <cell r="E7985" t="b">
            <v>1</v>
          </cell>
          <cell r="F7985">
            <v>1989</v>
          </cell>
          <cell r="H7985" t="str">
            <v>Панели</v>
          </cell>
          <cell r="L7985">
            <v>5</v>
          </cell>
          <cell r="Q7985">
            <v>4621.6000000000004</v>
          </cell>
          <cell r="R7985">
            <v>4441.3500000000004</v>
          </cell>
          <cell r="S7985">
            <v>4441.3500000000004</v>
          </cell>
          <cell r="T7985">
            <v>203</v>
          </cell>
        </row>
        <row r="7986">
          <cell r="C7986" t="str">
            <v>город Пермь</v>
          </cell>
          <cell r="D7986" t="str">
            <v>г. Пермь, ул. Сысольская, д. 11</v>
          </cell>
          <cell r="E7986" t="b">
            <v>1</v>
          </cell>
          <cell r="F7986">
            <v>1964</v>
          </cell>
          <cell r="H7986" t="str">
            <v>Панели</v>
          </cell>
          <cell r="L7986">
            <v>5</v>
          </cell>
          <cell r="M7986">
            <v>4</v>
          </cell>
          <cell r="Q7986">
            <v>3592.3</v>
          </cell>
          <cell r="R7986">
            <v>3230.6</v>
          </cell>
          <cell r="S7986">
            <v>3230.6</v>
          </cell>
          <cell r="T7986">
            <v>204</v>
          </cell>
        </row>
        <row r="7987">
          <cell r="C7987" t="str">
            <v>город Пермь</v>
          </cell>
          <cell r="D7987" t="str">
            <v>г. Пермь, ул. Сысольская, д. 13</v>
          </cell>
          <cell r="E7987" t="b">
            <v>1</v>
          </cell>
          <cell r="F7987">
            <v>1954</v>
          </cell>
          <cell r="H7987" t="str">
            <v>Кирпич</v>
          </cell>
          <cell r="L7987">
            <v>5</v>
          </cell>
          <cell r="M7987">
            <v>3</v>
          </cell>
          <cell r="Q7987">
            <v>2814.6</v>
          </cell>
          <cell r="R7987">
            <v>2499.0000000000005</v>
          </cell>
          <cell r="S7987">
            <v>2456.52</v>
          </cell>
          <cell r="T7987">
            <v>141</v>
          </cell>
        </row>
        <row r="7988">
          <cell r="C7988" t="str">
            <v>город Пермь</v>
          </cell>
          <cell r="D7988" t="str">
            <v>г. Пермь, ул. Сысольская, д. 17</v>
          </cell>
          <cell r="E7988" t="b">
            <v>1</v>
          </cell>
          <cell r="F7988">
            <v>1965</v>
          </cell>
          <cell r="H7988" t="str">
            <v>Кирпич</v>
          </cell>
          <cell r="L7988">
            <v>5</v>
          </cell>
          <cell r="Q7988">
            <v>2511.1</v>
          </cell>
          <cell r="R7988">
            <v>1549.4</v>
          </cell>
          <cell r="S7988">
            <v>1549.4</v>
          </cell>
          <cell r="T7988">
            <v>100</v>
          </cell>
        </row>
        <row r="7989">
          <cell r="C7989" t="str">
            <v>город Пермь</v>
          </cell>
          <cell r="D7989" t="str">
            <v>г. Пермь, ул. Сысольская, д. 10/3</v>
          </cell>
          <cell r="E7989" t="b">
            <v>1</v>
          </cell>
          <cell r="F7989">
            <v>1995</v>
          </cell>
          <cell r="H7989" t="str">
            <v>панель</v>
          </cell>
          <cell r="I7989" t="str">
            <v>плоская</v>
          </cell>
          <cell r="L7989">
            <v>10</v>
          </cell>
          <cell r="M7989">
            <v>3</v>
          </cell>
          <cell r="N7989">
            <v>3</v>
          </cell>
          <cell r="O7989">
            <v>3</v>
          </cell>
          <cell r="Q7989">
            <v>7267.1</v>
          </cell>
          <cell r="R7989">
            <v>4536.1000000000004</v>
          </cell>
          <cell r="S7989">
            <v>4177.3</v>
          </cell>
          <cell r="T7989">
            <v>344</v>
          </cell>
        </row>
        <row r="7990">
          <cell r="C7990" t="str">
            <v>город Пермь</v>
          </cell>
          <cell r="D7990" t="str">
            <v>г. Пермь, ул. Сысольская, д. 10/4</v>
          </cell>
          <cell r="E7990" t="b">
            <v>1</v>
          </cell>
          <cell r="F7990">
            <v>1996</v>
          </cell>
          <cell r="I7990" t="str">
            <v>плоская</v>
          </cell>
          <cell r="J7990" t="str">
            <v>ГАЗ</v>
          </cell>
          <cell r="K7990" t="str">
            <v>не имеется</v>
          </cell>
          <cell r="L7990">
            <v>10</v>
          </cell>
          <cell r="M7990">
            <v>6</v>
          </cell>
          <cell r="N7990">
            <v>6</v>
          </cell>
          <cell r="O7990">
            <v>6</v>
          </cell>
          <cell r="Q7990">
            <v>18999.400000000001</v>
          </cell>
          <cell r="R7990">
            <v>16734.599999999999</v>
          </cell>
          <cell r="S7990">
            <v>18999.400000000001</v>
          </cell>
        </row>
        <row r="7991">
          <cell r="C7991" t="str">
            <v>город Пермь</v>
          </cell>
          <cell r="D7991" t="str">
            <v>г. Пермь, ул. Сысольская, д. 11А</v>
          </cell>
          <cell r="E7991" t="b">
            <v>1</v>
          </cell>
          <cell r="F7991">
            <v>1987</v>
          </cell>
          <cell r="H7991" t="str">
            <v>Панель</v>
          </cell>
          <cell r="L7991">
            <v>9</v>
          </cell>
          <cell r="M7991">
            <v>2</v>
          </cell>
          <cell r="N7991">
            <v>2</v>
          </cell>
          <cell r="O7991">
            <v>2</v>
          </cell>
          <cell r="Q7991">
            <v>3974.2</v>
          </cell>
          <cell r="R7991">
            <v>2429.9</v>
          </cell>
          <cell r="S7991">
            <v>2429.9</v>
          </cell>
          <cell r="T7991">
            <v>162</v>
          </cell>
        </row>
        <row r="7992">
          <cell r="C7992" t="str">
            <v>город Пермь</v>
          </cell>
          <cell r="D7992" t="str">
            <v>г. Пермь, ул. Сысольская, д. 15/1</v>
          </cell>
          <cell r="E7992" t="b">
            <v>1</v>
          </cell>
          <cell r="F7992">
            <v>1968</v>
          </cell>
          <cell r="H7992" t="str">
            <v>Кирпич</v>
          </cell>
          <cell r="L7992">
            <v>5</v>
          </cell>
          <cell r="M7992">
            <v>4</v>
          </cell>
          <cell r="Q7992">
            <v>3556.8</v>
          </cell>
          <cell r="R7992">
            <v>3172.2</v>
          </cell>
          <cell r="S7992">
            <v>3172.2</v>
          </cell>
          <cell r="T7992">
            <v>175</v>
          </cell>
        </row>
        <row r="7993">
          <cell r="C7993" t="str">
            <v>город Пермь</v>
          </cell>
          <cell r="D7993" t="str">
            <v>г. Пермь, ул. Сысольская, д. 15/2</v>
          </cell>
          <cell r="E7993" t="b">
            <v>1</v>
          </cell>
          <cell r="F7993">
            <v>1967</v>
          </cell>
          <cell r="H7993" t="str">
            <v>кирпич</v>
          </cell>
          <cell r="I7993" t="str">
            <v>скатная</v>
          </cell>
          <cell r="K7993" t="str">
            <v>имеется</v>
          </cell>
          <cell r="L7993">
            <v>5</v>
          </cell>
          <cell r="M7993">
            <v>4</v>
          </cell>
          <cell r="Q7993">
            <v>3652.3</v>
          </cell>
          <cell r="R7993">
            <v>3223.2</v>
          </cell>
          <cell r="S7993">
            <v>3613.3</v>
          </cell>
        </row>
        <row r="7994">
          <cell r="C7994" t="str">
            <v>город Пермь</v>
          </cell>
          <cell r="D7994" t="str">
            <v>г. Пермь, ул. Сысольская, д. 15/3</v>
          </cell>
          <cell r="E7994" t="b">
            <v>1</v>
          </cell>
          <cell r="F7994">
            <v>1967</v>
          </cell>
          <cell r="H7994" t="str">
            <v>Кирпич</v>
          </cell>
          <cell r="L7994">
            <v>5</v>
          </cell>
          <cell r="Q7994">
            <v>3173.6</v>
          </cell>
          <cell r="R7994">
            <v>3173.6</v>
          </cell>
          <cell r="S7994">
            <v>3173.6</v>
          </cell>
          <cell r="T7994">
            <v>147</v>
          </cell>
        </row>
        <row r="7995">
          <cell r="C7995" t="str">
            <v>город Пермь</v>
          </cell>
          <cell r="D7995" t="str">
            <v>г. Пермь, ул. Сысольская, д. 4А</v>
          </cell>
          <cell r="E7995" t="b">
            <v>1</v>
          </cell>
          <cell r="F7995">
            <v>2001</v>
          </cell>
          <cell r="H7995" t="str">
            <v>кирпич</v>
          </cell>
          <cell r="I7995" t="str">
            <v>плоская</v>
          </cell>
          <cell r="K7995" t="str">
            <v>не имеется</v>
          </cell>
          <cell r="L7995">
            <v>7</v>
          </cell>
          <cell r="M7995">
            <v>1</v>
          </cell>
          <cell r="N7995">
            <v>1</v>
          </cell>
          <cell r="O7995">
            <v>1</v>
          </cell>
          <cell r="Q7995">
            <v>2734</v>
          </cell>
          <cell r="R7995">
            <v>2378</v>
          </cell>
          <cell r="S7995">
            <v>2734</v>
          </cell>
        </row>
        <row r="7996">
          <cell r="C7996" t="str">
            <v>город Пермь</v>
          </cell>
          <cell r="D7996" t="str">
            <v>г. Пермь, ул. Сысольская, д. 5А</v>
          </cell>
          <cell r="E7996" t="b">
            <v>1</v>
          </cell>
          <cell r="F7996">
            <v>1984</v>
          </cell>
          <cell r="I7996" t="str">
            <v>плоская</v>
          </cell>
          <cell r="K7996" t="str">
            <v>не имеется</v>
          </cell>
          <cell r="L7996">
            <v>5</v>
          </cell>
          <cell r="M7996">
            <v>4</v>
          </cell>
          <cell r="Q7996">
            <v>2670</v>
          </cell>
          <cell r="R7996">
            <v>2603.6</v>
          </cell>
          <cell r="S7996">
            <v>2603.6</v>
          </cell>
        </row>
        <row r="7997">
          <cell r="C7997" t="str">
            <v>город Пермь</v>
          </cell>
          <cell r="D7997" t="str">
            <v>г. Пермь, ул. Сысольская, д. 8А</v>
          </cell>
          <cell r="E7997" t="b">
            <v>1</v>
          </cell>
          <cell r="F7997">
            <v>1989</v>
          </cell>
          <cell r="I7997" t="str">
            <v>плоская</v>
          </cell>
          <cell r="K7997" t="str">
            <v>имеется</v>
          </cell>
          <cell r="L7997">
            <v>9</v>
          </cell>
          <cell r="M7997">
            <v>4</v>
          </cell>
          <cell r="N7997">
            <v>4</v>
          </cell>
          <cell r="O7997">
            <v>4</v>
          </cell>
          <cell r="Q7997">
            <v>8100</v>
          </cell>
          <cell r="R7997">
            <v>7995.6</v>
          </cell>
          <cell r="S7997">
            <v>7196.04</v>
          </cell>
        </row>
        <row r="7998">
          <cell r="C7998" t="str">
            <v>город Пермь</v>
          </cell>
          <cell r="D7998" t="str">
            <v>г. Пермь, ул. Таборская, д. 12</v>
          </cell>
          <cell r="E7998" t="b">
            <v>1</v>
          </cell>
          <cell r="F7998">
            <v>1971</v>
          </cell>
          <cell r="H7998" t="str">
            <v>Кирпич</v>
          </cell>
          <cell r="L7998">
            <v>5</v>
          </cell>
          <cell r="M7998">
            <v>4</v>
          </cell>
          <cell r="Q7998">
            <v>3156.6</v>
          </cell>
          <cell r="R7998">
            <v>3156.6000000000004</v>
          </cell>
          <cell r="S7998">
            <v>3033.8</v>
          </cell>
          <cell r="T7998">
            <v>153</v>
          </cell>
        </row>
        <row r="7999">
          <cell r="C7999" t="str">
            <v>город Пермь</v>
          </cell>
          <cell r="D7999" t="str">
            <v>г. Пермь, ул. Таборская, д. 14</v>
          </cell>
          <cell r="E7999" t="b">
            <v>1</v>
          </cell>
          <cell r="F7999">
            <v>1971</v>
          </cell>
          <cell r="H7999" t="str">
            <v>Кирпич</v>
          </cell>
          <cell r="L7999">
            <v>5</v>
          </cell>
          <cell r="M7999">
            <v>6</v>
          </cell>
          <cell r="Q7999">
            <v>4488.1000000000004</v>
          </cell>
          <cell r="R7999">
            <v>4307.8500000000004</v>
          </cell>
          <cell r="S7999">
            <v>4307.8500000000004</v>
          </cell>
          <cell r="T7999">
            <v>205</v>
          </cell>
        </row>
        <row r="8000">
          <cell r="C8000" t="str">
            <v>город Пермь</v>
          </cell>
          <cell r="D8000" t="str">
            <v>г. Пермь, ул. Таборская, д. 20</v>
          </cell>
          <cell r="E8000" t="b">
            <v>1</v>
          </cell>
          <cell r="F8000">
            <v>1973</v>
          </cell>
          <cell r="H8000" t="str">
            <v>Панель</v>
          </cell>
          <cell r="L8000">
            <v>5</v>
          </cell>
          <cell r="M8000">
            <v>3</v>
          </cell>
          <cell r="Q8000">
            <v>4275.3999999999996</v>
          </cell>
          <cell r="R8000">
            <v>3947.4</v>
          </cell>
          <cell r="S8000">
            <v>3583.9</v>
          </cell>
          <cell r="T8000">
            <v>560</v>
          </cell>
        </row>
        <row r="8001">
          <cell r="C8001" t="str">
            <v>город Пермь</v>
          </cell>
          <cell r="D8001" t="str">
            <v>г. Пермь, ул. Таборская, д. 22</v>
          </cell>
          <cell r="E8001" t="b">
            <v>1</v>
          </cell>
          <cell r="F8001">
            <v>1968</v>
          </cell>
          <cell r="H8001" t="str">
            <v>Панель</v>
          </cell>
          <cell r="L8001">
            <v>5</v>
          </cell>
          <cell r="M8001">
            <v>8</v>
          </cell>
          <cell r="Q8001">
            <v>5785.6</v>
          </cell>
          <cell r="R8001">
            <v>5785.6</v>
          </cell>
          <cell r="S8001">
            <v>5785.6</v>
          </cell>
          <cell r="T8001">
            <v>275</v>
          </cell>
        </row>
        <row r="8002">
          <cell r="C8002" t="str">
            <v>город Пермь</v>
          </cell>
          <cell r="D8002" t="str">
            <v>г. Пермь, ул. Таганрогская, д. 7</v>
          </cell>
          <cell r="E8002" t="b">
            <v>1</v>
          </cell>
          <cell r="F8002">
            <v>1970</v>
          </cell>
          <cell r="G8002">
            <v>2017</v>
          </cell>
          <cell r="H8002" t="str">
            <v>Кирпич</v>
          </cell>
          <cell r="L8002">
            <v>5</v>
          </cell>
          <cell r="M8002">
            <v>3</v>
          </cell>
          <cell r="Q8002">
            <v>3167.1</v>
          </cell>
          <cell r="R8002">
            <v>2960.2</v>
          </cell>
          <cell r="S8002">
            <v>2323.6999999999998</v>
          </cell>
          <cell r="T8002">
            <v>133</v>
          </cell>
        </row>
        <row r="8003">
          <cell r="C8003" t="str">
            <v>город Пермь</v>
          </cell>
          <cell r="D8003" t="str">
            <v>г. Пермь, ул. Таганрогская, д. 15</v>
          </cell>
          <cell r="E8003" t="b">
            <v>1</v>
          </cell>
          <cell r="F8003">
            <v>1959</v>
          </cell>
          <cell r="H8003" t="str">
            <v>Кирпич</v>
          </cell>
          <cell r="L8003">
            <v>3</v>
          </cell>
          <cell r="M8003">
            <v>4</v>
          </cell>
          <cell r="Q8003">
            <v>1671.6</v>
          </cell>
          <cell r="R8003">
            <v>133.59999999999991</v>
          </cell>
          <cell r="S8003">
            <v>133.6</v>
          </cell>
          <cell r="T8003">
            <v>86</v>
          </cell>
        </row>
        <row r="8004">
          <cell r="C8004" t="str">
            <v>город Пермь</v>
          </cell>
          <cell r="D8004" t="str">
            <v>г. Пермь, ул. Таганрогская, д. 17</v>
          </cell>
          <cell r="E8004" t="b">
            <v>1</v>
          </cell>
          <cell r="F8004">
            <v>1973</v>
          </cell>
          <cell r="H8004" t="str">
            <v>Кирпич</v>
          </cell>
          <cell r="L8004">
            <v>5</v>
          </cell>
          <cell r="M8004">
            <v>6</v>
          </cell>
          <cell r="Q8004">
            <v>5886.4</v>
          </cell>
          <cell r="R8004">
            <v>5488</v>
          </cell>
          <cell r="S8004">
            <v>4506.1000000000004</v>
          </cell>
          <cell r="T8004">
            <v>266</v>
          </cell>
        </row>
        <row r="8005">
          <cell r="C8005" t="str">
            <v>город Пермь</v>
          </cell>
          <cell r="D8005" t="str">
            <v>г. Пермь, ул. Танкистов, д. 6</v>
          </cell>
          <cell r="E8005" t="b">
            <v>1</v>
          </cell>
          <cell r="F8005">
            <v>1981</v>
          </cell>
          <cell r="H8005" t="str">
            <v>Кирпич</v>
          </cell>
          <cell r="L8005">
            <v>14</v>
          </cell>
          <cell r="M8005">
            <v>1</v>
          </cell>
          <cell r="N8005">
            <v>2</v>
          </cell>
          <cell r="O8005">
            <v>1</v>
          </cell>
          <cell r="P8005">
            <v>1</v>
          </cell>
          <cell r="Q8005">
            <v>6477.9</v>
          </cell>
          <cell r="R8005">
            <v>5594.6</v>
          </cell>
          <cell r="S8005">
            <v>5594.6</v>
          </cell>
          <cell r="T8005">
            <v>243</v>
          </cell>
        </row>
        <row r="8006">
          <cell r="C8006" t="str">
            <v>город Пермь</v>
          </cell>
          <cell r="D8006" t="str">
            <v>г. Пермь, ул. Танкистов, д. 8</v>
          </cell>
          <cell r="E8006" t="b">
            <v>1</v>
          </cell>
          <cell r="F8006">
            <v>1985</v>
          </cell>
          <cell r="H8006" t="str">
            <v>Кирпич</v>
          </cell>
          <cell r="L8006">
            <v>5</v>
          </cell>
          <cell r="M8006">
            <v>6</v>
          </cell>
          <cell r="Q8006">
            <v>4943.2</v>
          </cell>
          <cell r="R8006">
            <v>4385.1000000000004</v>
          </cell>
          <cell r="S8006">
            <v>4385.1000000000004</v>
          </cell>
          <cell r="T8006">
            <v>181</v>
          </cell>
        </row>
        <row r="8007">
          <cell r="C8007" t="str">
            <v>город Пермь</v>
          </cell>
          <cell r="D8007" t="str">
            <v>г. Пермь, ул. Танкистов, д. 9</v>
          </cell>
          <cell r="E8007" t="b">
            <v>1</v>
          </cell>
          <cell r="F8007">
            <v>2010</v>
          </cell>
          <cell r="I8007" t="str">
            <v>плоская</v>
          </cell>
          <cell r="K8007" t="str">
            <v>не имеется</v>
          </cell>
          <cell r="L8007">
            <v>17</v>
          </cell>
          <cell r="M8007">
            <v>1</v>
          </cell>
          <cell r="N8007">
            <v>2</v>
          </cell>
          <cell r="O8007">
            <v>1</v>
          </cell>
          <cell r="P8007">
            <v>1</v>
          </cell>
          <cell r="Q8007">
            <v>10599</v>
          </cell>
          <cell r="R8007">
            <v>7328</v>
          </cell>
          <cell r="S8007">
            <v>1751.9</v>
          </cell>
          <cell r="T8007">
            <v>192</v>
          </cell>
        </row>
        <row r="8008">
          <cell r="C8008" t="str">
            <v>город Пермь</v>
          </cell>
          <cell r="D8008" t="str">
            <v>г. Пермь, ул. Танкистов, д. 10</v>
          </cell>
          <cell r="E8008" t="b">
            <v>1</v>
          </cell>
          <cell r="F8008">
            <v>1986</v>
          </cell>
          <cell r="H8008" t="str">
            <v>Кирпич</v>
          </cell>
          <cell r="L8008">
            <v>5</v>
          </cell>
          <cell r="M8008">
            <v>4</v>
          </cell>
          <cell r="Q8008">
            <v>3532.5</v>
          </cell>
          <cell r="R8008">
            <v>3166</v>
          </cell>
          <cell r="S8008">
            <v>3166</v>
          </cell>
          <cell r="T8008">
            <v>139</v>
          </cell>
        </row>
        <row r="8009">
          <cell r="C8009" t="str">
            <v>город Пермь</v>
          </cell>
          <cell r="D8009" t="str">
            <v>г. Пермь, ул. Танкистов, д. 12</v>
          </cell>
          <cell r="E8009" t="b">
            <v>1</v>
          </cell>
          <cell r="F8009">
            <v>1988</v>
          </cell>
          <cell r="H8009" t="str">
            <v>кирпич</v>
          </cell>
          <cell r="L8009">
            <v>5</v>
          </cell>
          <cell r="M8009">
            <v>4</v>
          </cell>
          <cell r="Q8009">
            <v>3512.5</v>
          </cell>
          <cell r="R8009">
            <v>3222.9</v>
          </cell>
          <cell r="S8009">
            <v>3001</v>
          </cell>
          <cell r="T8009">
            <v>157</v>
          </cell>
        </row>
        <row r="8010">
          <cell r="C8010" t="str">
            <v>город Пермь</v>
          </cell>
          <cell r="D8010" t="str">
            <v>г. Пермь, ул. Танкистов, д. 17</v>
          </cell>
          <cell r="E8010" t="b">
            <v>1</v>
          </cell>
          <cell r="F8010">
            <v>1967</v>
          </cell>
          <cell r="H8010" t="str">
            <v>Кирпич</v>
          </cell>
          <cell r="L8010">
            <v>5</v>
          </cell>
          <cell r="M8010">
            <v>2</v>
          </cell>
          <cell r="Q8010">
            <v>1750.5</v>
          </cell>
          <cell r="R8010">
            <v>1398.8</v>
          </cell>
          <cell r="S8010">
            <v>1398.8</v>
          </cell>
          <cell r="T8010">
            <v>151</v>
          </cell>
        </row>
        <row r="8011">
          <cell r="C8011" t="str">
            <v>город Пермь</v>
          </cell>
          <cell r="D8011" t="str">
            <v>г. Пермь, ул. Танкистов, д. 19</v>
          </cell>
          <cell r="E8011" t="b">
            <v>1</v>
          </cell>
          <cell r="F8011">
            <v>1967</v>
          </cell>
          <cell r="H8011" t="str">
            <v>Кирпич</v>
          </cell>
          <cell r="L8011">
            <v>5</v>
          </cell>
          <cell r="M8011">
            <v>6</v>
          </cell>
          <cell r="Q8011">
            <v>5681.9</v>
          </cell>
          <cell r="R8011">
            <v>5487.7</v>
          </cell>
          <cell r="S8011">
            <v>5142.3999999999996</v>
          </cell>
          <cell r="T8011">
            <v>254</v>
          </cell>
        </row>
        <row r="8012">
          <cell r="C8012" t="str">
            <v>город Пермь</v>
          </cell>
          <cell r="D8012" t="str">
            <v>г. Пермь, ул. Танкистов, д. 29</v>
          </cell>
          <cell r="E8012" t="b">
            <v>1</v>
          </cell>
          <cell r="F8012">
            <v>1960</v>
          </cell>
          <cell r="H8012" t="str">
            <v>Кирпич</v>
          </cell>
          <cell r="L8012">
            <v>3</v>
          </cell>
          <cell r="M8012">
            <v>2</v>
          </cell>
          <cell r="Q8012">
            <v>1083.8</v>
          </cell>
          <cell r="R8012">
            <v>969.9</v>
          </cell>
          <cell r="S8012">
            <v>969.9</v>
          </cell>
          <cell r="T8012">
            <v>40</v>
          </cell>
        </row>
        <row r="8013">
          <cell r="C8013" t="str">
            <v>город Пермь</v>
          </cell>
          <cell r="D8013" t="str">
            <v>г. Пермь, ул. Танкистов, д. 34</v>
          </cell>
          <cell r="E8013" t="b">
            <v>1</v>
          </cell>
          <cell r="F8013">
            <v>1962</v>
          </cell>
          <cell r="H8013" t="str">
            <v>Кирпич</v>
          </cell>
          <cell r="L8013">
            <v>5</v>
          </cell>
          <cell r="M8013">
            <v>2</v>
          </cell>
          <cell r="Q8013">
            <v>1543.5</v>
          </cell>
          <cell r="R8013">
            <v>1469.3</v>
          </cell>
          <cell r="S8013">
            <v>1469.3</v>
          </cell>
          <cell r="T8013">
            <v>63</v>
          </cell>
        </row>
        <row r="8014">
          <cell r="C8014" t="str">
            <v>город Пермь</v>
          </cell>
          <cell r="D8014" t="str">
            <v>г. Пермь, ул. Танкистов, д. 35</v>
          </cell>
          <cell r="E8014" t="b">
            <v>1</v>
          </cell>
          <cell r="F8014">
            <v>1972</v>
          </cell>
          <cell r="H8014" t="str">
            <v>панели</v>
          </cell>
          <cell r="L8014">
            <v>5</v>
          </cell>
          <cell r="M8014">
            <v>8</v>
          </cell>
          <cell r="Q8014">
            <v>5748.4</v>
          </cell>
          <cell r="R8014">
            <v>5748.2</v>
          </cell>
          <cell r="S8014">
            <v>5530.2</v>
          </cell>
          <cell r="T8014">
            <v>292</v>
          </cell>
        </row>
        <row r="8015">
          <cell r="C8015" t="str">
            <v>город Пермь</v>
          </cell>
          <cell r="D8015" t="str">
            <v>г. Пермь, ул. Танкистов, д. 36</v>
          </cell>
          <cell r="E8015" t="b">
            <v>1</v>
          </cell>
          <cell r="F8015">
            <v>1961</v>
          </cell>
          <cell r="H8015" t="str">
            <v>Кирпич</v>
          </cell>
          <cell r="L8015">
            <v>3</v>
          </cell>
          <cell r="M8015">
            <v>2</v>
          </cell>
          <cell r="Q8015">
            <v>1224.8</v>
          </cell>
          <cell r="R8015">
            <v>969.4</v>
          </cell>
          <cell r="S8015">
            <v>969.4</v>
          </cell>
          <cell r="T8015">
            <v>43</v>
          </cell>
        </row>
        <row r="8016">
          <cell r="C8016" t="str">
            <v>город Пермь</v>
          </cell>
          <cell r="D8016" t="str">
            <v>г. Пермь, ул. Танкистов, д. 38</v>
          </cell>
          <cell r="E8016" t="b">
            <v>1</v>
          </cell>
          <cell r="F8016">
            <v>1961</v>
          </cell>
          <cell r="H8016" t="str">
            <v>кирпич</v>
          </cell>
          <cell r="L8016">
            <v>3</v>
          </cell>
          <cell r="M8016">
            <v>2</v>
          </cell>
          <cell r="Q8016">
            <v>1221.5</v>
          </cell>
          <cell r="R8016">
            <v>960.4</v>
          </cell>
          <cell r="S8016">
            <v>960.4</v>
          </cell>
          <cell r="T8016">
            <v>49</v>
          </cell>
        </row>
        <row r="8017">
          <cell r="C8017" t="str">
            <v>город Пермь</v>
          </cell>
          <cell r="D8017" t="str">
            <v>г. Пермь, ул. Танкистов, д. 39</v>
          </cell>
          <cell r="E8017" t="b">
            <v>1</v>
          </cell>
          <cell r="F8017">
            <v>1975</v>
          </cell>
          <cell r="H8017" t="str">
            <v>Панель</v>
          </cell>
          <cell r="L8017">
            <v>5</v>
          </cell>
          <cell r="M8017">
            <v>12</v>
          </cell>
          <cell r="Q8017">
            <v>9188.23</v>
          </cell>
          <cell r="R8017">
            <v>8287.4</v>
          </cell>
          <cell r="S8017">
            <v>8287.4</v>
          </cell>
          <cell r="T8017">
            <v>400</v>
          </cell>
        </row>
        <row r="8018">
          <cell r="C8018" t="str">
            <v>город Пермь</v>
          </cell>
          <cell r="D8018" t="str">
            <v>г. Пермь, ул. Танкистов, д. 42</v>
          </cell>
          <cell r="E8018" t="b">
            <v>1</v>
          </cell>
          <cell r="F8018">
            <v>1957</v>
          </cell>
          <cell r="H8018" t="str">
            <v>Кирпич</v>
          </cell>
          <cell r="L8018">
            <v>2</v>
          </cell>
          <cell r="M8018">
            <v>3</v>
          </cell>
          <cell r="Q8018">
            <v>1420.2</v>
          </cell>
          <cell r="R8018">
            <v>1016.65</v>
          </cell>
          <cell r="S8018">
            <v>1016.65</v>
          </cell>
          <cell r="T8018">
            <v>52</v>
          </cell>
        </row>
        <row r="8019">
          <cell r="C8019" t="str">
            <v>город Пермь</v>
          </cell>
          <cell r="D8019" t="str">
            <v>г. Пермь, ул. Танкистов, д. 44</v>
          </cell>
          <cell r="E8019" t="b">
            <v>1</v>
          </cell>
          <cell r="F8019">
            <v>1957</v>
          </cell>
          <cell r="H8019" t="str">
            <v>Кирпич</v>
          </cell>
          <cell r="L8019">
            <v>2</v>
          </cell>
          <cell r="M8019">
            <v>2</v>
          </cell>
          <cell r="Q8019">
            <v>782.7</v>
          </cell>
          <cell r="R8019">
            <v>719.6</v>
          </cell>
          <cell r="S8019">
            <v>677.29</v>
          </cell>
          <cell r="T8019">
            <v>88</v>
          </cell>
        </row>
        <row r="8020">
          <cell r="C8020" t="str">
            <v>город Пермь</v>
          </cell>
          <cell r="D8020" t="str">
            <v>г. Пермь, ул. Танкистов, д. 48</v>
          </cell>
          <cell r="E8020" t="b">
            <v>1</v>
          </cell>
          <cell r="F8020">
            <v>1960</v>
          </cell>
          <cell r="H8020" t="str">
            <v>Кирпич</v>
          </cell>
          <cell r="L8020">
            <v>2</v>
          </cell>
          <cell r="M8020">
            <v>3</v>
          </cell>
          <cell r="Q8020">
            <v>1383.1</v>
          </cell>
          <cell r="R8020">
            <v>949.4</v>
          </cell>
          <cell r="S8020">
            <v>949.4</v>
          </cell>
          <cell r="T8020">
            <v>51</v>
          </cell>
        </row>
        <row r="8021">
          <cell r="C8021" t="str">
            <v>город Пермь</v>
          </cell>
          <cell r="D8021" t="str">
            <v>г. Пермь, ул. Танкистов, д. 58</v>
          </cell>
          <cell r="E8021" t="b">
            <v>1</v>
          </cell>
          <cell r="F8021">
            <v>1959</v>
          </cell>
          <cell r="H8021" t="str">
            <v>Кирпич</v>
          </cell>
          <cell r="L8021">
            <v>3</v>
          </cell>
          <cell r="M8021">
            <v>3</v>
          </cell>
          <cell r="Q8021">
            <v>1564</v>
          </cell>
          <cell r="R8021">
            <v>1507</v>
          </cell>
          <cell r="S8021">
            <v>1507</v>
          </cell>
          <cell r="T8021">
            <v>88</v>
          </cell>
        </row>
        <row r="8022">
          <cell r="C8022" t="str">
            <v>город Пермь</v>
          </cell>
          <cell r="D8022" t="str">
            <v>г. Пермь, ул. Танкистов, д. 60</v>
          </cell>
          <cell r="E8022" t="b">
            <v>1</v>
          </cell>
          <cell r="F8022">
            <v>1960</v>
          </cell>
          <cell r="H8022" t="str">
            <v>Кирпич</v>
          </cell>
          <cell r="L8022">
            <v>3</v>
          </cell>
          <cell r="M8022">
            <v>2</v>
          </cell>
          <cell r="Q8022">
            <v>1378.4</v>
          </cell>
          <cell r="R8022">
            <v>1070.5</v>
          </cell>
          <cell r="S8022">
            <v>1036.78</v>
          </cell>
          <cell r="T8022">
            <v>82</v>
          </cell>
        </row>
        <row r="8023">
          <cell r="C8023" t="str">
            <v>город Пермь</v>
          </cell>
          <cell r="D8023" t="str">
            <v>г. Пермь, ул. Танкистов, д. 62</v>
          </cell>
          <cell r="E8023" t="b">
            <v>1</v>
          </cell>
          <cell r="F8023">
            <v>1960</v>
          </cell>
          <cell r="H8023" t="str">
            <v>Кирпич</v>
          </cell>
          <cell r="L8023">
            <v>3</v>
          </cell>
          <cell r="M8023">
            <v>2</v>
          </cell>
          <cell r="Q8023">
            <v>971.7</v>
          </cell>
          <cell r="R8023">
            <v>638.4</v>
          </cell>
          <cell r="S8023">
            <v>638.4</v>
          </cell>
          <cell r="T8023">
            <v>56</v>
          </cell>
        </row>
        <row r="8024">
          <cell r="C8024" t="str">
            <v>город Пермь</v>
          </cell>
          <cell r="D8024" t="str">
            <v>г. Пермь, ул. Танкистов, д. 68</v>
          </cell>
          <cell r="E8024" t="b">
            <v>1</v>
          </cell>
          <cell r="F8024">
            <v>1963</v>
          </cell>
          <cell r="H8024" t="str">
            <v>Кирпич</v>
          </cell>
          <cell r="L8024">
            <v>5</v>
          </cell>
          <cell r="M8024">
            <v>4</v>
          </cell>
          <cell r="Q8024">
            <v>3670.4</v>
          </cell>
          <cell r="R8024">
            <v>3190.4</v>
          </cell>
          <cell r="S8024">
            <v>3190.4</v>
          </cell>
          <cell r="T8024">
            <v>138</v>
          </cell>
        </row>
        <row r="8025">
          <cell r="C8025" t="str">
            <v>город Пермь</v>
          </cell>
          <cell r="D8025" t="str">
            <v>г. Пермь, ул. Танкистов, д. 70</v>
          </cell>
          <cell r="E8025" t="b">
            <v>1</v>
          </cell>
          <cell r="F8025">
            <v>1963</v>
          </cell>
          <cell r="H8025" t="str">
            <v>Кирпич</v>
          </cell>
          <cell r="L8025">
            <v>5</v>
          </cell>
          <cell r="M8025">
            <v>4</v>
          </cell>
          <cell r="Q8025">
            <v>6296</v>
          </cell>
          <cell r="R8025">
            <v>3148</v>
          </cell>
          <cell r="S8025">
            <v>3148</v>
          </cell>
          <cell r="T8025">
            <v>156</v>
          </cell>
        </row>
        <row r="8026">
          <cell r="C8026" t="str">
            <v>город Пермь</v>
          </cell>
          <cell r="D8026" t="str">
            <v>г. Пермь, ул. Танкистов, д. 74</v>
          </cell>
          <cell r="E8026" t="b">
            <v>1</v>
          </cell>
          <cell r="F8026">
            <v>1963</v>
          </cell>
          <cell r="H8026" t="str">
            <v>кирпич</v>
          </cell>
          <cell r="L8026">
            <v>5</v>
          </cell>
          <cell r="M8026">
            <v>4</v>
          </cell>
          <cell r="Q8026">
            <v>3196.1</v>
          </cell>
          <cell r="R8026">
            <v>2187.6999999999998</v>
          </cell>
          <cell r="S8026">
            <v>2187.6999999999998</v>
          </cell>
          <cell r="T8026">
            <v>141</v>
          </cell>
        </row>
        <row r="8027">
          <cell r="C8027" t="str">
            <v>город Пермь</v>
          </cell>
          <cell r="D8027" t="str">
            <v>г. Пермь, ул. Танкистов, д. 76</v>
          </cell>
          <cell r="E8027" t="b">
            <v>1</v>
          </cell>
          <cell r="F8027">
            <v>1963</v>
          </cell>
          <cell r="H8027" t="str">
            <v>кирпич</v>
          </cell>
          <cell r="L8027">
            <v>4</v>
          </cell>
          <cell r="M8027">
            <v>3</v>
          </cell>
          <cell r="Q8027">
            <v>2242.4</v>
          </cell>
          <cell r="R8027">
            <v>2049.8000000000002</v>
          </cell>
          <cell r="S8027">
            <v>2049.8000000000002</v>
          </cell>
          <cell r="T8027">
            <v>95</v>
          </cell>
        </row>
        <row r="8028">
          <cell r="C8028" t="str">
            <v>город Пермь</v>
          </cell>
          <cell r="D8028" t="str">
            <v>г. Пермь, ул. Танкистов, д. 78</v>
          </cell>
          <cell r="E8028" t="b">
            <v>1</v>
          </cell>
          <cell r="F8028">
            <v>1964</v>
          </cell>
          <cell r="H8028" t="str">
            <v>кирпич</v>
          </cell>
          <cell r="L8028">
            <v>5</v>
          </cell>
          <cell r="M8028">
            <v>4</v>
          </cell>
          <cell r="Q8028">
            <v>3842.8</v>
          </cell>
          <cell r="R8028">
            <v>3094</v>
          </cell>
          <cell r="S8028">
            <v>3094</v>
          </cell>
          <cell r="T8028">
            <v>120</v>
          </cell>
        </row>
        <row r="8029">
          <cell r="C8029" t="str">
            <v>город Пермь</v>
          </cell>
          <cell r="D8029" t="str">
            <v>г. Пермь, ул. Танцорова, д. 11</v>
          </cell>
          <cell r="E8029" t="b">
            <v>1</v>
          </cell>
          <cell r="F8029">
            <v>2013</v>
          </cell>
          <cell r="H8029" t="str">
            <v>Бетон, газобетон</v>
          </cell>
          <cell r="L8029">
            <v>6</v>
          </cell>
          <cell r="M8029">
            <v>2</v>
          </cell>
          <cell r="Q8029">
            <v>3176.6</v>
          </cell>
          <cell r="R8029">
            <v>2691.5</v>
          </cell>
          <cell r="S8029">
            <v>2172.4</v>
          </cell>
          <cell r="T8029">
            <v>92</v>
          </cell>
        </row>
        <row r="8030">
          <cell r="C8030" t="str">
            <v>город Пермь</v>
          </cell>
          <cell r="D8030" t="str">
            <v>г. Пермь, ул. Танцорова, д. 25</v>
          </cell>
          <cell r="E8030" t="b">
            <v>1</v>
          </cell>
          <cell r="F8030">
            <v>2005</v>
          </cell>
          <cell r="H8030" t="str">
            <v>Панель</v>
          </cell>
          <cell r="L8030">
            <v>10</v>
          </cell>
          <cell r="M8030">
            <v>4</v>
          </cell>
          <cell r="N8030">
            <v>4</v>
          </cell>
          <cell r="O8030">
            <v>4</v>
          </cell>
          <cell r="Q8030">
            <v>11138.7</v>
          </cell>
          <cell r="R8030">
            <v>8671.9</v>
          </cell>
          <cell r="S8030">
            <v>8671.9</v>
          </cell>
          <cell r="T8030">
            <v>477</v>
          </cell>
        </row>
        <row r="8031">
          <cell r="C8031" t="str">
            <v>город Пермь</v>
          </cell>
          <cell r="D8031" t="str">
            <v>г. Пермь, ул. Танцорова, д. 27</v>
          </cell>
          <cell r="E8031" t="b">
            <v>1</v>
          </cell>
          <cell r="F8031">
            <v>1976</v>
          </cell>
          <cell r="H8031" t="str">
            <v>Кирпич</v>
          </cell>
          <cell r="L8031">
            <v>5</v>
          </cell>
          <cell r="M8031">
            <v>1</v>
          </cell>
          <cell r="Q8031">
            <v>3804</v>
          </cell>
          <cell r="R8031">
            <v>2622.2</v>
          </cell>
          <cell r="S8031">
            <v>2404.6</v>
          </cell>
          <cell r="T8031">
            <v>316</v>
          </cell>
        </row>
        <row r="8032">
          <cell r="C8032" t="str">
            <v>город Пермь</v>
          </cell>
          <cell r="D8032" t="str">
            <v>г. Пермь, ул. Танцорова, д. 29</v>
          </cell>
          <cell r="E8032" t="b">
            <v>1</v>
          </cell>
          <cell r="F8032">
            <v>2010</v>
          </cell>
          <cell r="I8032" t="str">
            <v>плоская</v>
          </cell>
          <cell r="J8032" t="str">
            <v>ГАЗ</v>
          </cell>
          <cell r="K8032" t="str">
            <v>не имеется</v>
          </cell>
          <cell r="L8032">
            <v>16</v>
          </cell>
          <cell r="M8032">
            <v>1</v>
          </cell>
          <cell r="N8032">
            <v>2</v>
          </cell>
          <cell r="O8032">
            <v>1</v>
          </cell>
          <cell r="P8032">
            <v>1</v>
          </cell>
          <cell r="Q8032">
            <v>6252</v>
          </cell>
          <cell r="R8032">
            <v>4864.6000000000004</v>
          </cell>
          <cell r="S8032">
            <v>6108.6</v>
          </cell>
          <cell r="T8032">
            <v>130</v>
          </cell>
        </row>
        <row r="8033">
          <cell r="C8033" t="str">
            <v>город Пермь</v>
          </cell>
          <cell r="D8033" t="str">
            <v>г. Пермь, ул. Танцорова, д. 31</v>
          </cell>
          <cell r="E8033" t="b">
            <v>1</v>
          </cell>
          <cell r="F8033">
            <v>1989</v>
          </cell>
          <cell r="I8033" t="str">
            <v>плоская</v>
          </cell>
          <cell r="K8033" t="str">
            <v>не имеется</v>
          </cell>
          <cell r="L8033">
            <v>9</v>
          </cell>
          <cell r="M8033">
            <v>5</v>
          </cell>
          <cell r="N8033">
            <v>5</v>
          </cell>
          <cell r="O8033">
            <v>5</v>
          </cell>
          <cell r="Q8033">
            <v>12077.7</v>
          </cell>
          <cell r="R8033">
            <v>10389.299999999999</v>
          </cell>
          <cell r="S8033">
            <v>11587.3</v>
          </cell>
          <cell r="T8033">
            <v>461</v>
          </cell>
        </row>
        <row r="8034">
          <cell r="C8034" t="str">
            <v>город Пермь</v>
          </cell>
          <cell r="D8034" t="str">
            <v>г. Пермь, ул. Танцорова, д. 33</v>
          </cell>
          <cell r="E8034" t="b">
            <v>1</v>
          </cell>
          <cell r="F8034">
            <v>1989</v>
          </cell>
          <cell r="I8034" t="str">
            <v>плоская</v>
          </cell>
          <cell r="K8034" t="str">
            <v>не имеется</v>
          </cell>
          <cell r="L8034">
            <v>9</v>
          </cell>
          <cell r="M8034">
            <v>4</v>
          </cell>
          <cell r="N8034">
            <v>4</v>
          </cell>
          <cell r="O8034">
            <v>4</v>
          </cell>
          <cell r="Q8034">
            <v>9257.5</v>
          </cell>
          <cell r="R8034">
            <v>8021.9</v>
          </cell>
          <cell r="S8034">
            <v>8935.7000000000007</v>
          </cell>
          <cell r="T8034">
            <v>395</v>
          </cell>
        </row>
        <row r="8035">
          <cell r="C8035" t="str">
            <v>город Пермь</v>
          </cell>
          <cell r="D8035" t="str">
            <v>г. Пермь, ул. Танцорова, д. 35</v>
          </cell>
          <cell r="E8035" t="b">
            <v>1</v>
          </cell>
          <cell r="F8035">
            <v>1994</v>
          </cell>
          <cell r="I8035" t="str">
            <v>плоская</v>
          </cell>
          <cell r="K8035" t="str">
            <v>не имеется</v>
          </cell>
          <cell r="L8035">
            <v>10</v>
          </cell>
          <cell r="M8035">
            <v>3</v>
          </cell>
          <cell r="N8035">
            <v>3</v>
          </cell>
          <cell r="O8035">
            <v>3</v>
          </cell>
          <cell r="Q8035">
            <v>9450.2000000000007</v>
          </cell>
          <cell r="R8035">
            <v>8400.2000000000007</v>
          </cell>
          <cell r="S8035">
            <v>9450.2000000000007</v>
          </cell>
          <cell r="T8035">
            <v>351</v>
          </cell>
        </row>
        <row r="8036">
          <cell r="C8036" t="str">
            <v>город Пермь</v>
          </cell>
          <cell r="D8036" t="str">
            <v>г. Пермь, ул. Танцорова, д. 37</v>
          </cell>
          <cell r="E8036" t="b">
            <v>1</v>
          </cell>
          <cell r="F8036">
            <v>2013</v>
          </cell>
          <cell r="I8036" t="str">
            <v>плоская</v>
          </cell>
          <cell r="K8036" t="str">
            <v>имеется</v>
          </cell>
          <cell r="L8036">
            <v>10</v>
          </cell>
          <cell r="M8036">
            <v>5</v>
          </cell>
          <cell r="N8036">
            <v>5</v>
          </cell>
          <cell r="O8036">
            <v>5</v>
          </cell>
          <cell r="Q8036">
            <v>12027</v>
          </cell>
          <cell r="R8036">
            <v>9394</v>
          </cell>
          <cell r="S8036">
            <v>12027</v>
          </cell>
          <cell r="T8036">
            <v>210</v>
          </cell>
        </row>
        <row r="8037">
          <cell r="C8037" t="str">
            <v>город Пермь</v>
          </cell>
          <cell r="D8037" t="str">
            <v>г. Пермь, ул. Танцорова, д. 45</v>
          </cell>
          <cell r="E8037" t="b">
            <v>1</v>
          </cell>
          <cell r="F8037">
            <v>1988</v>
          </cell>
          <cell r="H8037" t="str">
            <v>Панели</v>
          </cell>
          <cell r="L8037">
            <v>5</v>
          </cell>
          <cell r="M8037">
            <v>4</v>
          </cell>
          <cell r="Q8037">
            <v>2621.8</v>
          </cell>
          <cell r="R8037">
            <v>2240.9</v>
          </cell>
          <cell r="S8037">
            <v>2240.9</v>
          </cell>
          <cell r="T8037">
            <v>150</v>
          </cell>
        </row>
        <row r="8038">
          <cell r="C8038" t="str">
            <v>город Пермь</v>
          </cell>
          <cell r="D8038" t="str">
            <v>г. Пермь, ул. Танцорова, д. 73</v>
          </cell>
          <cell r="E8038" t="b">
            <v>1</v>
          </cell>
          <cell r="F8038">
            <v>1975</v>
          </cell>
          <cell r="H8038" t="str">
            <v>Панели</v>
          </cell>
          <cell r="L8038">
            <v>5</v>
          </cell>
          <cell r="M8038">
            <v>6</v>
          </cell>
          <cell r="Q8038">
            <v>2625</v>
          </cell>
          <cell r="R8038">
            <v>2050</v>
          </cell>
          <cell r="S8038">
            <v>1350</v>
          </cell>
          <cell r="T8038">
            <v>274</v>
          </cell>
        </row>
        <row r="8039">
          <cell r="C8039" t="str">
            <v>город Пермь</v>
          </cell>
          <cell r="D8039" t="str">
            <v>г. Пермь, ул. Танцорова, д. 26А</v>
          </cell>
          <cell r="E8039" t="b">
            <v>1</v>
          </cell>
          <cell r="F8039">
            <v>2016</v>
          </cell>
          <cell r="I8039" t="str">
            <v>скатная</v>
          </cell>
          <cell r="J8039" t="str">
            <v>ГАЗ</v>
          </cell>
          <cell r="K8039" t="str">
            <v>имеется</v>
          </cell>
          <cell r="L8039">
            <v>3</v>
          </cell>
          <cell r="M8039">
            <v>2</v>
          </cell>
          <cell r="Q8039">
            <v>1213.7</v>
          </cell>
          <cell r="R8039">
            <v>1016.1</v>
          </cell>
          <cell r="S8039">
            <v>1213.7</v>
          </cell>
        </row>
        <row r="8040">
          <cell r="C8040" t="str">
            <v>город Пермь</v>
          </cell>
          <cell r="D8040" t="str">
            <v>г. Пермь, ул. Танцорова, д. 32А</v>
          </cell>
          <cell r="E8040" t="b">
            <v>1</v>
          </cell>
          <cell r="F8040">
            <v>2012</v>
          </cell>
          <cell r="H8040" t="str">
            <v>Кирпич</v>
          </cell>
          <cell r="L8040">
            <v>3</v>
          </cell>
          <cell r="Q8040">
            <v>4768.5200000000004</v>
          </cell>
          <cell r="R8040">
            <v>2517.75</v>
          </cell>
          <cell r="S8040">
            <v>2517.75</v>
          </cell>
        </row>
        <row r="8041">
          <cell r="C8041" t="str">
            <v>город Пермь</v>
          </cell>
          <cell r="D8041" t="str">
            <v>г. Пермь, ул. Татьяны Барамзиной, д. 32</v>
          </cell>
          <cell r="E8041" t="b">
            <v>1</v>
          </cell>
          <cell r="F8041">
            <v>2023</v>
          </cell>
          <cell r="H8041" t="str">
            <v>Из прочих материалов</v>
          </cell>
          <cell r="I8041" t="str">
            <v>плоская</v>
          </cell>
          <cell r="J8041" t="str">
            <v>ГАЗ</v>
          </cell>
          <cell r="K8041" t="str">
            <v>имеется</v>
          </cell>
          <cell r="L8041">
            <v>18</v>
          </cell>
          <cell r="M8041">
            <v>5</v>
          </cell>
          <cell r="N8041">
            <v>9</v>
          </cell>
          <cell r="P8041">
            <v>9</v>
          </cell>
          <cell r="Q8041">
            <v>42473.1</v>
          </cell>
        </row>
        <row r="8042">
          <cell r="C8042" t="str">
            <v>город Пермь</v>
          </cell>
          <cell r="D8042" t="str">
            <v>г. Пермь, ул. Татьяны Барамзиной, д. 38</v>
          </cell>
          <cell r="E8042" t="b">
            <v>1</v>
          </cell>
          <cell r="F8042">
            <v>2022</v>
          </cell>
          <cell r="H8042" t="str">
            <v>Кирпич</v>
          </cell>
          <cell r="I8042" t="str">
            <v>плоская</v>
          </cell>
          <cell r="J8042" t="str">
            <v>ТЕП</v>
          </cell>
          <cell r="K8042" t="str">
            <v>имеется</v>
          </cell>
          <cell r="L8042">
            <v>26</v>
          </cell>
          <cell r="M8042">
            <v>2</v>
          </cell>
          <cell r="N8042">
            <v>6</v>
          </cell>
          <cell r="O8042">
            <v>6</v>
          </cell>
          <cell r="Q8042">
            <v>29488.799999999999</v>
          </cell>
        </row>
        <row r="8043">
          <cell r="C8043" t="str">
            <v>город Пермь</v>
          </cell>
          <cell r="D8043" t="str">
            <v>г. Пермь, ул. Татьяны Барамзиной, д. 41</v>
          </cell>
          <cell r="E8043" t="b">
            <v>1</v>
          </cell>
          <cell r="F8043">
            <v>1979</v>
          </cell>
          <cell r="H8043" t="str">
            <v>Кирпич</v>
          </cell>
          <cell r="L8043">
            <v>5</v>
          </cell>
          <cell r="M8043">
            <v>1</v>
          </cell>
          <cell r="Q8043">
            <v>1948.8</v>
          </cell>
          <cell r="R8043">
            <v>1107.3</v>
          </cell>
          <cell r="S8043">
            <v>1107.3</v>
          </cell>
          <cell r="T8043">
            <v>77</v>
          </cell>
        </row>
        <row r="8044">
          <cell r="C8044" t="str">
            <v>город Пермь</v>
          </cell>
          <cell r="D8044" t="str">
            <v>г. Пермь, ул. Татьяны Барамзиной, д. 42</v>
          </cell>
          <cell r="E8044" t="b">
            <v>1</v>
          </cell>
          <cell r="F8044">
            <v>2003</v>
          </cell>
          <cell r="H8044" t="str">
            <v>кирпич</v>
          </cell>
          <cell r="I8044" t="str">
            <v>плоская</v>
          </cell>
          <cell r="J8044" t="str">
            <v>ГАЗ</v>
          </cell>
          <cell r="K8044" t="str">
            <v>имеется</v>
          </cell>
          <cell r="L8044">
            <v>10</v>
          </cell>
          <cell r="M8044">
            <v>4</v>
          </cell>
          <cell r="N8044">
            <v>4</v>
          </cell>
          <cell r="O8044">
            <v>4</v>
          </cell>
          <cell r="Q8044">
            <v>11210</v>
          </cell>
          <cell r="R8044">
            <v>2292.5</v>
          </cell>
          <cell r="S8044">
            <v>10732.6</v>
          </cell>
        </row>
        <row r="8045">
          <cell r="C8045" t="str">
            <v>город Пермь</v>
          </cell>
          <cell r="D8045" t="str">
            <v>г. Пермь, ул. Татьяны Барамзиной, д. 43</v>
          </cell>
          <cell r="E8045" t="b">
            <v>1</v>
          </cell>
          <cell r="F8045">
            <v>1963</v>
          </cell>
          <cell r="H8045" t="str">
            <v>Кирпич</v>
          </cell>
          <cell r="L8045">
            <v>5</v>
          </cell>
          <cell r="M8045">
            <v>2</v>
          </cell>
          <cell r="Q8045">
            <v>1870</v>
          </cell>
          <cell r="R8045">
            <v>1642.5</v>
          </cell>
          <cell r="S8045">
            <v>1642.5</v>
          </cell>
          <cell r="T8045">
            <v>80</v>
          </cell>
        </row>
        <row r="8046">
          <cell r="C8046" t="str">
            <v>город Пермь</v>
          </cell>
          <cell r="D8046" t="str">
            <v>г. Пермь, ул. Татьяны Барамзиной, д. 45</v>
          </cell>
          <cell r="E8046" t="b">
            <v>1</v>
          </cell>
          <cell r="F8046">
            <v>1962</v>
          </cell>
          <cell r="H8046" t="str">
            <v>Кирпич</v>
          </cell>
          <cell r="L8046">
            <v>5</v>
          </cell>
          <cell r="M8046">
            <v>3</v>
          </cell>
          <cell r="Q8046">
            <v>2649</v>
          </cell>
          <cell r="R8046">
            <v>1790.3</v>
          </cell>
          <cell r="S8046">
            <v>1790.3</v>
          </cell>
          <cell r="T8046">
            <v>142</v>
          </cell>
        </row>
        <row r="8047">
          <cell r="C8047" t="str">
            <v>город Пермь</v>
          </cell>
          <cell r="D8047" t="str">
            <v>г. Пермь, ул. Татьяны Барамзиной, д. 48</v>
          </cell>
          <cell r="E8047" t="b">
            <v>1</v>
          </cell>
          <cell r="F8047">
            <v>1967</v>
          </cell>
          <cell r="H8047" t="str">
            <v>Кирпич</v>
          </cell>
          <cell r="L8047">
            <v>5</v>
          </cell>
          <cell r="M8047">
            <v>3</v>
          </cell>
          <cell r="Q8047">
            <v>2397</v>
          </cell>
          <cell r="R8047">
            <v>2361</v>
          </cell>
          <cell r="S8047">
            <v>2361</v>
          </cell>
          <cell r="T8047">
            <v>110</v>
          </cell>
        </row>
        <row r="8048">
          <cell r="C8048" t="str">
            <v>город Пермь</v>
          </cell>
          <cell r="D8048" t="str">
            <v>г. Пермь, ул. Татьяны Барамзиной, д. 54</v>
          </cell>
          <cell r="E8048" t="b">
            <v>1</v>
          </cell>
          <cell r="F8048">
            <v>2012</v>
          </cell>
          <cell r="H8048" t="str">
            <v xml:space="preserve"> кирпичный, монолитно-каркасный</v>
          </cell>
          <cell r="L8048">
            <v>23</v>
          </cell>
          <cell r="M8048">
            <v>4</v>
          </cell>
          <cell r="Q8048">
            <v>30146</v>
          </cell>
          <cell r="R8048">
            <v>25255.4</v>
          </cell>
          <cell r="S8048">
            <v>25255.4</v>
          </cell>
        </row>
        <row r="8049">
          <cell r="C8049" t="str">
            <v>город Пермь</v>
          </cell>
          <cell r="D8049" t="str">
            <v>г. Пермь, ул. Татьяны Барамзиной, д. 70</v>
          </cell>
          <cell r="E8049" t="b">
            <v>1</v>
          </cell>
          <cell r="F8049">
            <v>1958</v>
          </cell>
          <cell r="H8049" t="str">
            <v>Шлакоблок</v>
          </cell>
          <cell r="L8049">
            <v>3</v>
          </cell>
          <cell r="M8049">
            <v>3</v>
          </cell>
          <cell r="Q8049">
            <v>1999.1</v>
          </cell>
          <cell r="R8049">
            <v>1263.5</v>
          </cell>
          <cell r="S8049">
            <v>1263.5</v>
          </cell>
          <cell r="T8049">
            <v>48</v>
          </cell>
        </row>
        <row r="8050">
          <cell r="C8050" t="str">
            <v>город Пермь</v>
          </cell>
          <cell r="D8050" t="str">
            <v>г. Пермь, ул. Татьяны Барамзиной, д. 72</v>
          </cell>
          <cell r="E8050" t="b">
            <v>1</v>
          </cell>
          <cell r="F8050">
            <v>1958</v>
          </cell>
          <cell r="H8050" t="str">
            <v>Шлакоблок</v>
          </cell>
          <cell r="L8050">
            <v>3</v>
          </cell>
          <cell r="M8050">
            <v>3</v>
          </cell>
          <cell r="Q8050">
            <v>2234.6999999999998</v>
          </cell>
          <cell r="R8050">
            <v>1643.6</v>
          </cell>
          <cell r="S8050">
            <v>1643.6</v>
          </cell>
          <cell r="T8050">
            <v>73</v>
          </cell>
        </row>
        <row r="8051">
          <cell r="C8051" t="str">
            <v>город Пермь</v>
          </cell>
          <cell r="D8051" t="str">
            <v>г. Пермь, ул. Татьяны Барамзиной, д. 42/1</v>
          </cell>
          <cell r="E8051" t="b">
            <v>1</v>
          </cell>
          <cell r="F8051">
            <v>2004</v>
          </cell>
          <cell r="H8051" t="str">
            <v>кирпич</v>
          </cell>
          <cell r="I8051" t="str">
            <v>плоская</v>
          </cell>
          <cell r="J8051" t="str">
            <v>ГАЗ</v>
          </cell>
          <cell r="K8051" t="str">
            <v>не имеется</v>
          </cell>
          <cell r="L8051">
            <v>10</v>
          </cell>
          <cell r="M8051">
            <v>1</v>
          </cell>
          <cell r="N8051">
            <v>1</v>
          </cell>
          <cell r="O8051">
            <v>1</v>
          </cell>
          <cell r="Q8051">
            <v>11303.3</v>
          </cell>
          <cell r="R8051">
            <v>10500</v>
          </cell>
          <cell r="S8051">
            <v>10500</v>
          </cell>
        </row>
        <row r="8052">
          <cell r="C8052" t="str">
            <v>город Пермь</v>
          </cell>
          <cell r="D8052" t="str">
            <v>г. Пермь, ул. Татьяны Барамзиной, д. 42/2</v>
          </cell>
          <cell r="E8052" t="b">
            <v>1</v>
          </cell>
          <cell r="F8052">
            <v>2005</v>
          </cell>
          <cell r="H8052" t="str">
            <v>кирпич</v>
          </cell>
          <cell r="I8052" t="str">
            <v>плоская</v>
          </cell>
          <cell r="J8052" t="str">
            <v>ГАЗ</v>
          </cell>
          <cell r="K8052" t="str">
            <v>имеется</v>
          </cell>
          <cell r="L8052">
            <v>16</v>
          </cell>
          <cell r="M8052">
            <v>1</v>
          </cell>
          <cell r="N8052">
            <v>2</v>
          </cell>
          <cell r="O8052">
            <v>1</v>
          </cell>
          <cell r="P8052">
            <v>1</v>
          </cell>
          <cell r="Q8052">
            <v>8506.6</v>
          </cell>
          <cell r="R8052">
            <v>3019.8</v>
          </cell>
          <cell r="S8052">
            <v>3449.9</v>
          </cell>
        </row>
        <row r="8053">
          <cell r="C8053" t="str">
            <v>город Пермь</v>
          </cell>
          <cell r="D8053" t="str">
            <v>г. Пермь, ул. Татьяны Барамзиной, д. 42/3</v>
          </cell>
          <cell r="E8053" t="b">
            <v>1</v>
          </cell>
          <cell r="F8053">
            <v>2003</v>
          </cell>
          <cell r="H8053" t="str">
            <v>кирпич</v>
          </cell>
          <cell r="I8053" t="str">
            <v>плоская</v>
          </cell>
          <cell r="J8053" t="str">
            <v>ГАЗ</v>
          </cell>
          <cell r="K8053" t="str">
            <v>имеется</v>
          </cell>
          <cell r="L8053">
            <v>9</v>
          </cell>
          <cell r="M8053">
            <v>2</v>
          </cell>
          <cell r="N8053">
            <v>2</v>
          </cell>
          <cell r="O8053">
            <v>2</v>
          </cell>
          <cell r="Q8053">
            <v>5739.7</v>
          </cell>
          <cell r="R8053">
            <v>2488.6</v>
          </cell>
          <cell r="S8053">
            <v>2488.6</v>
          </cell>
        </row>
        <row r="8054">
          <cell r="C8054" t="str">
            <v>город Пермь</v>
          </cell>
          <cell r="D8054" t="str">
            <v>г. Пермь, ул. Тбилисская, д. 1</v>
          </cell>
          <cell r="E8054" t="b">
            <v>1</v>
          </cell>
          <cell r="F8054">
            <v>1969</v>
          </cell>
          <cell r="H8054" t="str">
            <v>Панель</v>
          </cell>
          <cell r="L8054">
            <v>5</v>
          </cell>
          <cell r="M8054">
            <v>4</v>
          </cell>
          <cell r="Q8054">
            <v>2686.9</v>
          </cell>
          <cell r="R8054">
            <v>2686.9</v>
          </cell>
          <cell r="S8054">
            <v>2686.9</v>
          </cell>
          <cell r="T8054">
            <v>125</v>
          </cell>
        </row>
        <row r="8055">
          <cell r="C8055" t="str">
            <v>город Пермь</v>
          </cell>
          <cell r="D8055" t="str">
            <v>г. Пермь, ул. Тбилисская, д. 3</v>
          </cell>
          <cell r="E8055" t="b">
            <v>1</v>
          </cell>
          <cell r="F8055">
            <v>1969</v>
          </cell>
          <cell r="H8055" t="str">
            <v>Панель</v>
          </cell>
          <cell r="L8055">
            <v>5</v>
          </cell>
          <cell r="M8055">
            <v>4</v>
          </cell>
          <cell r="Q8055">
            <v>2713.4</v>
          </cell>
          <cell r="R8055">
            <v>2713.4</v>
          </cell>
          <cell r="S8055">
            <v>2713.4</v>
          </cell>
          <cell r="T8055">
            <v>134</v>
          </cell>
        </row>
        <row r="8056">
          <cell r="C8056" t="str">
            <v>город Пермь</v>
          </cell>
          <cell r="D8056" t="str">
            <v>г. Пермь, ул. Тбилисская, д. 5</v>
          </cell>
          <cell r="E8056" t="b">
            <v>1</v>
          </cell>
          <cell r="F8056">
            <v>1969</v>
          </cell>
          <cell r="H8056" t="str">
            <v>панель</v>
          </cell>
          <cell r="I8056" t="str">
            <v>плоская</v>
          </cell>
          <cell r="K8056" t="str">
            <v>имеется</v>
          </cell>
          <cell r="L8056">
            <v>5</v>
          </cell>
          <cell r="M8056">
            <v>4</v>
          </cell>
          <cell r="Q8056">
            <v>2699.8</v>
          </cell>
          <cell r="R8056">
            <v>2699.8</v>
          </cell>
          <cell r="S8056">
            <v>1818.2</v>
          </cell>
          <cell r="T8056">
            <v>125</v>
          </cell>
        </row>
        <row r="8057">
          <cell r="C8057" t="str">
            <v>город Пермь</v>
          </cell>
          <cell r="D8057" t="str">
            <v>г. Пермь, ул. Тбилисская, д. 7</v>
          </cell>
          <cell r="E8057" t="b">
            <v>1</v>
          </cell>
          <cell r="F8057">
            <v>1969</v>
          </cell>
          <cell r="H8057" t="str">
            <v>Панель</v>
          </cell>
          <cell r="L8057">
            <v>5</v>
          </cell>
          <cell r="M8057">
            <v>4</v>
          </cell>
          <cell r="Q8057">
            <v>2687.5</v>
          </cell>
          <cell r="R8057">
            <v>2687.5</v>
          </cell>
          <cell r="S8057">
            <v>2687.5</v>
          </cell>
          <cell r="T8057">
            <v>129</v>
          </cell>
        </row>
        <row r="8058">
          <cell r="C8058" t="str">
            <v>город Пермь</v>
          </cell>
          <cell r="D8058" t="str">
            <v>г. Пермь, ул. Тбилисская, д. 9</v>
          </cell>
          <cell r="E8058" t="b">
            <v>1</v>
          </cell>
          <cell r="F8058">
            <v>1969</v>
          </cell>
          <cell r="H8058" t="str">
            <v>Панель</v>
          </cell>
          <cell r="L8058">
            <v>5</v>
          </cell>
          <cell r="M8058">
            <v>4</v>
          </cell>
          <cell r="Q8058">
            <v>2686.5</v>
          </cell>
          <cell r="R8058">
            <v>2686.5</v>
          </cell>
          <cell r="S8058">
            <v>2686.5</v>
          </cell>
          <cell r="T8058">
            <v>125</v>
          </cell>
        </row>
        <row r="8059">
          <cell r="C8059" t="str">
            <v>город Пермь</v>
          </cell>
          <cell r="D8059" t="str">
            <v>г. Пермь, ул. Тбилисская, д. 11</v>
          </cell>
          <cell r="E8059" t="b">
            <v>1</v>
          </cell>
          <cell r="F8059">
            <v>1969</v>
          </cell>
          <cell r="H8059" t="str">
            <v>Панель</v>
          </cell>
          <cell r="L8059">
            <v>5</v>
          </cell>
          <cell r="M8059">
            <v>4</v>
          </cell>
          <cell r="Q8059">
            <v>2714.7</v>
          </cell>
          <cell r="R8059">
            <v>2714.7</v>
          </cell>
          <cell r="S8059">
            <v>2714.7</v>
          </cell>
          <cell r="T8059">
            <v>118</v>
          </cell>
        </row>
        <row r="8060">
          <cell r="C8060" t="str">
            <v>город Пермь</v>
          </cell>
          <cell r="D8060" t="str">
            <v>г. Пермь, ул. Тбилисская, д. 13</v>
          </cell>
          <cell r="E8060" t="b">
            <v>1</v>
          </cell>
          <cell r="F8060">
            <v>1969</v>
          </cell>
          <cell r="H8060" t="str">
            <v>Панель</v>
          </cell>
          <cell r="L8060">
            <v>5</v>
          </cell>
          <cell r="M8060">
            <v>4</v>
          </cell>
          <cell r="Q8060">
            <v>2693.2</v>
          </cell>
          <cell r="R8060">
            <v>2693.2</v>
          </cell>
          <cell r="S8060">
            <v>2693.2</v>
          </cell>
          <cell r="T8060">
            <v>120</v>
          </cell>
        </row>
        <row r="8061">
          <cell r="C8061" t="str">
            <v>город Пермь</v>
          </cell>
          <cell r="D8061" t="str">
            <v>г. Пермь, ул. Тбилисская, д. 17</v>
          </cell>
          <cell r="E8061" t="b">
            <v>1</v>
          </cell>
          <cell r="F8061">
            <v>1985</v>
          </cell>
          <cell r="H8061" t="str">
            <v>Панели</v>
          </cell>
          <cell r="L8061">
            <v>14</v>
          </cell>
          <cell r="M8061">
            <v>1</v>
          </cell>
          <cell r="N8061">
            <v>2</v>
          </cell>
          <cell r="O8061">
            <v>1</v>
          </cell>
          <cell r="P8061">
            <v>1</v>
          </cell>
          <cell r="Q8061">
            <v>5667</v>
          </cell>
          <cell r="R8061">
            <v>3315</v>
          </cell>
          <cell r="S8061">
            <v>3315</v>
          </cell>
          <cell r="T8061">
            <v>250</v>
          </cell>
        </row>
        <row r="8062">
          <cell r="C8062" t="str">
            <v>город Пермь</v>
          </cell>
          <cell r="D8062" t="str">
            <v>г. Пермь, ул. Тбилисская, д. 19</v>
          </cell>
          <cell r="E8062" t="b">
            <v>1</v>
          </cell>
          <cell r="F8062">
            <v>1987</v>
          </cell>
          <cell r="H8062" t="str">
            <v>Панели</v>
          </cell>
          <cell r="L8062">
            <v>14</v>
          </cell>
          <cell r="M8062">
            <v>1</v>
          </cell>
          <cell r="N8062">
            <v>2</v>
          </cell>
          <cell r="O8062">
            <v>1</v>
          </cell>
          <cell r="P8062">
            <v>1</v>
          </cell>
          <cell r="Q8062">
            <v>5667</v>
          </cell>
          <cell r="R8062">
            <v>3315</v>
          </cell>
          <cell r="S8062">
            <v>3315</v>
          </cell>
          <cell r="T8062">
            <v>300</v>
          </cell>
        </row>
        <row r="8063">
          <cell r="C8063" t="str">
            <v>город Пермь</v>
          </cell>
          <cell r="D8063" t="str">
            <v>г. Пермь, ул. Тбилисская, д. 21</v>
          </cell>
          <cell r="E8063" t="b">
            <v>1</v>
          </cell>
          <cell r="F8063">
            <v>1978</v>
          </cell>
          <cell r="H8063" t="str">
            <v>Панель</v>
          </cell>
          <cell r="L8063">
            <v>5</v>
          </cell>
          <cell r="M8063">
            <v>2</v>
          </cell>
          <cell r="Q8063">
            <v>3841.2</v>
          </cell>
          <cell r="R8063">
            <v>3841.2</v>
          </cell>
          <cell r="S8063">
            <v>3841.2</v>
          </cell>
          <cell r="T8063">
            <v>186</v>
          </cell>
        </row>
        <row r="8064">
          <cell r="C8064" t="str">
            <v>город Пермь</v>
          </cell>
          <cell r="D8064" t="str">
            <v>г. Пермь, ул. Тбилисская, д. 23</v>
          </cell>
          <cell r="E8064" t="b">
            <v>1</v>
          </cell>
          <cell r="F8064">
            <v>1978</v>
          </cell>
          <cell r="H8064" t="str">
            <v>Панель</v>
          </cell>
          <cell r="L8064">
            <v>9</v>
          </cell>
          <cell r="M8064">
            <v>2</v>
          </cell>
          <cell r="N8064">
            <v>2</v>
          </cell>
          <cell r="O8064">
            <v>2</v>
          </cell>
          <cell r="Q8064">
            <v>3839.5</v>
          </cell>
          <cell r="R8064">
            <v>3839.5</v>
          </cell>
          <cell r="S8064">
            <v>3839.5</v>
          </cell>
          <cell r="T8064">
            <v>175</v>
          </cell>
        </row>
        <row r="8065">
          <cell r="C8065" t="str">
            <v>город Пермь</v>
          </cell>
          <cell r="D8065" t="str">
            <v>г. Пермь, ул. Тбилисская, д. 25</v>
          </cell>
          <cell r="E8065" t="b">
            <v>1</v>
          </cell>
          <cell r="F8065">
            <v>1979</v>
          </cell>
          <cell r="H8065" t="str">
            <v>Панель</v>
          </cell>
          <cell r="L8065">
            <v>9</v>
          </cell>
          <cell r="M8065">
            <v>4</v>
          </cell>
          <cell r="N8065">
            <v>4</v>
          </cell>
          <cell r="O8065">
            <v>4</v>
          </cell>
          <cell r="Q8065">
            <v>7640.8</v>
          </cell>
          <cell r="R8065">
            <v>5249.1</v>
          </cell>
          <cell r="S8065">
            <v>5249.1</v>
          </cell>
          <cell r="T8065">
            <v>350</v>
          </cell>
        </row>
        <row r="8066">
          <cell r="C8066" t="str">
            <v>город Пермь</v>
          </cell>
          <cell r="D8066" t="str">
            <v>г. Пермь, ул. Тбилисская, д. 27</v>
          </cell>
          <cell r="E8066" t="b">
            <v>1</v>
          </cell>
          <cell r="F8066">
            <v>1979</v>
          </cell>
          <cell r="H8066" t="str">
            <v>Панель</v>
          </cell>
          <cell r="L8066">
            <v>9</v>
          </cell>
          <cell r="M8066">
            <v>2</v>
          </cell>
          <cell r="N8066">
            <v>2</v>
          </cell>
          <cell r="O8066">
            <v>2</v>
          </cell>
          <cell r="Q8066">
            <v>3861.8</v>
          </cell>
          <cell r="R8066">
            <v>3861.8</v>
          </cell>
          <cell r="S8066">
            <v>3861.8</v>
          </cell>
          <cell r="T8066">
            <v>178</v>
          </cell>
        </row>
        <row r="8067">
          <cell r="C8067" t="str">
            <v>город Пермь</v>
          </cell>
          <cell r="D8067" t="str">
            <v>г. Пермь, ул. Тбилисская, д. 29</v>
          </cell>
          <cell r="E8067" t="b">
            <v>1</v>
          </cell>
          <cell r="F8067">
            <v>1979</v>
          </cell>
          <cell r="H8067" t="str">
            <v>Панель</v>
          </cell>
          <cell r="L8067">
            <v>9</v>
          </cell>
          <cell r="M8067">
            <v>2</v>
          </cell>
          <cell r="N8067">
            <v>2</v>
          </cell>
          <cell r="O8067">
            <v>2</v>
          </cell>
          <cell r="Q8067">
            <v>3869.5</v>
          </cell>
          <cell r="R8067">
            <v>3869.5</v>
          </cell>
          <cell r="S8067">
            <v>3869.5</v>
          </cell>
          <cell r="T8067">
            <v>185</v>
          </cell>
        </row>
        <row r="8068">
          <cell r="C8068" t="str">
            <v>город Пермь</v>
          </cell>
          <cell r="D8068" t="str">
            <v>г. Пермь, ул. Тбилисская, д. 31</v>
          </cell>
          <cell r="E8068" t="b">
            <v>1</v>
          </cell>
          <cell r="F8068">
            <v>1981</v>
          </cell>
          <cell r="H8068" t="str">
            <v>Панель</v>
          </cell>
          <cell r="L8068">
            <v>9</v>
          </cell>
          <cell r="M8068">
            <v>2</v>
          </cell>
          <cell r="N8068">
            <v>2</v>
          </cell>
          <cell r="O8068">
            <v>2</v>
          </cell>
          <cell r="Q8068">
            <v>4804.8</v>
          </cell>
          <cell r="R8068">
            <v>3834.8</v>
          </cell>
          <cell r="S8068">
            <v>3604.71</v>
          </cell>
          <cell r="T8068">
            <v>189</v>
          </cell>
        </row>
        <row r="8069">
          <cell r="C8069" t="str">
            <v>город Пермь</v>
          </cell>
          <cell r="D8069" t="str">
            <v>г. Пермь, ул. Тбилисская, д. 33</v>
          </cell>
          <cell r="E8069" t="b">
            <v>1</v>
          </cell>
          <cell r="F8069">
            <v>1981</v>
          </cell>
          <cell r="H8069" t="str">
            <v>Панель</v>
          </cell>
          <cell r="L8069">
            <v>9</v>
          </cell>
          <cell r="M8069">
            <v>2</v>
          </cell>
          <cell r="N8069">
            <v>2</v>
          </cell>
          <cell r="O8069">
            <v>2</v>
          </cell>
          <cell r="Q8069">
            <v>3875.1</v>
          </cell>
          <cell r="R8069">
            <v>3875.1</v>
          </cell>
          <cell r="S8069">
            <v>3875.1</v>
          </cell>
          <cell r="T8069">
            <v>200</v>
          </cell>
        </row>
        <row r="8070">
          <cell r="C8070" t="str">
            <v>город Пермь</v>
          </cell>
          <cell r="D8070" t="str">
            <v>г. Пермь, ул. Тбилисская, д. 35</v>
          </cell>
          <cell r="E8070" t="b">
            <v>1</v>
          </cell>
          <cell r="F8070">
            <v>1982</v>
          </cell>
          <cell r="H8070" t="str">
            <v>Панель</v>
          </cell>
          <cell r="L8070">
            <v>9</v>
          </cell>
          <cell r="M8070">
            <v>2</v>
          </cell>
          <cell r="N8070">
            <v>2</v>
          </cell>
          <cell r="O8070">
            <v>2</v>
          </cell>
          <cell r="Q8070">
            <v>3836.3</v>
          </cell>
          <cell r="R8070">
            <v>3836.3</v>
          </cell>
          <cell r="S8070">
            <v>3836.3</v>
          </cell>
          <cell r="T8070">
            <v>177</v>
          </cell>
        </row>
        <row r="8071">
          <cell r="C8071" t="str">
            <v>город Пермь</v>
          </cell>
          <cell r="D8071" t="str">
            <v>г. Пермь, ул. Тбилисская, д. 1А</v>
          </cell>
          <cell r="E8071" t="b">
            <v>1</v>
          </cell>
          <cell r="F8071">
            <v>1976</v>
          </cell>
          <cell r="H8071" t="str">
            <v>Кирпич</v>
          </cell>
          <cell r="L8071">
            <v>9</v>
          </cell>
          <cell r="M8071">
            <v>1</v>
          </cell>
          <cell r="N8071">
            <v>1</v>
          </cell>
          <cell r="O8071">
            <v>1</v>
          </cell>
          <cell r="Q8071">
            <v>4213.7</v>
          </cell>
          <cell r="R8071">
            <v>3908.9</v>
          </cell>
          <cell r="S8071">
            <v>1554.2</v>
          </cell>
          <cell r="T8071">
            <v>236</v>
          </cell>
        </row>
        <row r="8072">
          <cell r="C8072" t="str">
            <v>город Пермь</v>
          </cell>
          <cell r="D8072" t="str">
            <v>г. Пермь, ул. Тбилисская, д. 1Б</v>
          </cell>
          <cell r="E8072" t="b">
            <v>1</v>
          </cell>
          <cell r="F8072">
            <v>1987</v>
          </cell>
          <cell r="H8072" t="str">
            <v>Панели</v>
          </cell>
          <cell r="L8072">
            <v>10</v>
          </cell>
          <cell r="M8072">
            <v>1</v>
          </cell>
          <cell r="N8072">
            <v>1</v>
          </cell>
          <cell r="O8072">
            <v>1</v>
          </cell>
          <cell r="Q8072">
            <v>2688</v>
          </cell>
          <cell r="R8072">
            <v>1826.28</v>
          </cell>
          <cell r="S8072">
            <v>1826.28</v>
          </cell>
          <cell r="T8072">
            <v>105</v>
          </cell>
        </row>
        <row r="8073">
          <cell r="C8073" t="str">
            <v>город Пермь</v>
          </cell>
          <cell r="D8073" t="str">
            <v>г. Пермь, ул. Тбилисская, д. 9А</v>
          </cell>
          <cell r="E8073" t="b">
            <v>1</v>
          </cell>
          <cell r="F8073">
            <v>1977</v>
          </cell>
          <cell r="H8073" t="str">
            <v>Кирпич</v>
          </cell>
          <cell r="L8073">
            <v>5</v>
          </cell>
          <cell r="M8073">
            <v>11</v>
          </cell>
          <cell r="Q8073">
            <v>9310.6</v>
          </cell>
          <cell r="R8073">
            <v>8056.6</v>
          </cell>
          <cell r="S8073">
            <v>8056.6</v>
          </cell>
          <cell r="T8073">
            <v>403</v>
          </cell>
        </row>
        <row r="8074">
          <cell r="C8074" t="str">
            <v>город Пермь</v>
          </cell>
          <cell r="D8074" t="str">
            <v>г. Пермь, ул. Тбилисская, д. 9Б</v>
          </cell>
          <cell r="E8074" t="b">
            <v>1</v>
          </cell>
          <cell r="F8074">
            <v>1981</v>
          </cell>
          <cell r="H8074" t="str">
            <v>Кирпич</v>
          </cell>
          <cell r="L8074">
            <v>5</v>
          </cell>
          <cell r="M8074">
            <v>3</v>
          </cell>
          <cell r="Q8074">
            <v>2096.6999999999998</v>
          </cell>
          <cell r="R8074">
            <v>2096.6999999999998</v>
          </cell>
          <cell r="S8074">
            <v>2096.6999999999998</v>
          </cell>
          <cell r="T8074">
            <v>95</v>
          </cell>
        </row>
        <row r="8075">
          <cell r="C8075" t="str">
            <v>город Пермь</v>
          </cell>
          <cell r="D8075" t="str">
            <v>г. Пермь, ул. Теплогорская, д. 22</v>
          </cell>
          <cell r="E8075" t="b">
            <v>1</v>
          </cell>
          <cell r="F8075">
            <v>2022</v>
          </cell>
          <cell r="H8075" t="str">
            <v>кирпич</v>
          </cell>
          <cell r="I8075" t="str">
            <v>плоская</v>
          </cell>
          <cell r="L8075">
            <v>4</v>
          </cell>
          <cell r="M8075">
            <v>4</v>
          </cell>
          <cell r="Q8075">
            <v>7558</v>
          </cell>
          <cell r="R8075">
            <v>7558</v>
          </cell>
          <cell r="S8075">
            <v>3377</v>
          </cell>
        </row>
        <row r="8076">
          <cell r="C8076" t="str">
            <v>город Пермь</v>
          </cell>
          <cell r="D8076" t="str">
            <v>г. Пермь, ул. Теплогорская, д. 24</v>
          </cell>
          <cell r="E8076" t="b">
            <v>1</v>
          </cell>
          <cell r="F8076">
            <v>2021</v>
          </cell>
          <cell r="H8076" t="str">
            <v>кирпич</v>
          </cell>
          <cell r="I8076" t="str">
            <v>плоская</v>
          </cell>
          <cell r="L8076">
            <v>24</v>
          </cell>
          <cell r="M8076">
            <v>5</v>
          </cell>
          <cell r="N8076">
            <v>10</v>
          </cell>
          <cell r="O8076">
            <v>5</v>
          </cell>
          <cell r="P8076">
            <v>5</v>
          </cell>
          <cell r="Q8076">
            <v>15837.1</v>
          </cell>
          <cell r="R8076">
            <v>12789.8</v>
          </cell>
          <cell r="S8076">
            <v>11553.3</v>
          </cell>
        </row>
        <row r="8077">
          <cell r="C8077" t="str">
            <v>город Пермь</v>
          </cell>
          <cell r="D8077" t="str">
            <v>г. Пермь, ул. Техническая, д. 1</v>
          </cell>
          <cell r="E8077" t="b">
            <v>1</v>
          </cell>
          <cell r="F8077">
            <v>1963</v>
          </cell>
          <cell r="H8077" t="str">
            <v>Кирпич</v>
          </cell>
          <cell r="L8077">
            <v>5</v>
          </cell>
          <cell r="M8077">
            <v>4</v>
          </cell>
          <cell r="Q8077">
            <v>3017.7</v>
          </cell>
          <cell r="R8077">
            <v>2904.8999999999996</v>
          </cell>
          <cell r="S8077">
            <v>2817.2</v>
          </cell>
          <cell r="T8077">
            <v>126</v>
          </cell>
        </row>
        <row r="8078">
          <cell r="C8078" t="str">
            <v>город Пермь</v>
          </cell>
          <cell r="D8078" t="str">
            <v>г. Пермь, ул. Техническая, д. 6</v>
          </cell>
          <cell r="E8078" t="b">
            <v>1</v>
          </cell>
          <cell r="F8078">
            <v>1961</v>
          </cell>
          <cell r="H8078" t="str">
            <v>Кирпич</v>
          </cell>
          <cell r="L8078">
            <v>5</v>
          </cell>
          <cell r="M8078">
            <v>2</v>
          </cell>
          <cell r="Q8078">
            <v>1579.6</v>
          </cell>
          <cell r="R8078">
            <v>1400</v>
          </cell>
          <cell r="S8078">
            <v>1400</v>
          </cell>
          <cell r="T8078">
            <v>84</v>
          </cell>
        </row>
        <row r="8079">
          <cell r="C8079" t="str">
            <v>город Пермь</v>
          </cell>
          <cell r="D8079" t="str">
            <v>г. Пермь, ул. Техническая, д. 8</v>
          </cell>
          <cell r="E8079" t="b">
            <v>1</v>
          </cell>
          <cell r="F8079">
            <v>1962</v>
          </cell>
          <cell r="H8079" t="str">
            <v>Кирпич</v>
          </cell>
          <cell r="L8079">
            <v>5</v>
          </cell>
          <cell r="M8079">
            <v>3</v>
          </cell>
          <cell r="Q8079">
            <v>2987.53</v>
          </cell>
          <cell r="R8079">
            <v>2985.43</v>
          </cell>
          <cell r="S8079">
            <v>2985.43</v>
          </cell>
          <cell r="T8079">
            <v>250</v>
          </cell>
        </row>
        <row r="8080">
          <cell r="C8080" t="str">
            <v>город Пермь</v>
          </cell>
          <cell r="D8080" t="str">
            <v>г. Пермь, ул. Техническая, д. 12</v>
          </cell>
          <cell r="E8080" t="b">
            <v>1</v>
          </cell>
          <cell r="F8080">
            <v>1962</v>
          </cell>
          <cell r="H8080" t="str">
            <v>кирпич</v>
          </cell>
          <cell r="I8080" t="str">
            <v>скатная</v>
          </cell>
          <cell r="K8080" t="str">
            <v>имеется</v>
          </cell>
          <cell r="L8080">
            <v>5</v>
          </cell>
          <cell r="M8080">
            <v>2</v>
          </cell>
          <cell r="Q8080">
            <v>3305.8</v>
          </cell>
          <cell r="R8080">
            <v>2806.5</v>
          </cell>
          <cell r="S8080">
            <v>2580</v>
          </cell>
          <cell r="T8080">
            <v>134</v>
          </cell>
        </row>
        <row r="8081">
          <cell r="C8081" t="str">
            <v>город Пермь</v>
          </cell>
          <cell r="D8081" t="str">
            <v>г. Пермь, ул. Техническая, д. 14</v>
          </cell>
          <cell r="E8081" t="b">
            <v>1</v>
          </cell>
          <cell r="F8081">
            <v>1962</v>
          </cell>
          <cell r="H8081" t="str">
            <v>Кирпич</v>
          </cell>
          <cell r="L8081">
            <v>5</v>
          </cell>
          <cell r="M8081">
            <v>2</v>
          </cell>
          <cell r="Q8081">
            <v>1591.3</v>
          </cell>
          <cell r="R8081">
            <v>1500</v>
          </cell>
          <cell r="S8081">
            <v>1500</v>
          </cell>
          <cell r="T8081">
            <v>75</v>
          </cell>
        </row>
        <row r="8082">
          <cell r="C8082" t="str">
            <v>город Пермь</v>
          </cell>
          <cell r="D8082" t="str">
            <v>г. Пермь, ул. Техническая, д. 5/1</v>
          </cell>
          <cell r="E8082" t="b">
            <v>1</v>
          </cell>
          <cell r="F8082">
            <v>1964</v>
          </cell>
          <cell r="H8082" t="str">
            <v>Кирпич</v>
          </cell>
          <cell r="L8082">
            <v>5</v>
          </cell>
          <cell r="M8082">
            <v>4</v>
          </cell>
          <cell r="Q8082">
            <v>3483.7</v>
          </cell>
          <cell r="R8082">
            <v>3158.9</v>
          </cell>
          <cell r="S8082">
            <v>3158.9</v>
          </cell>
          <cell r="T8082">
            <v>147</v>
          </cell>
        </row>
        <row r="8083">
          <cell r="C8083" t="str">
            <v>город Пермь</v>
          </cell>
          <cell r="D8083" t="str">
            <v>г. Пермь, ул. Техническая, д. 5/2</v>
          </cell>
          <cell r="E8083" t="b">
            <v>1</v>
          </cell>
          <cell r="F8083">
            <v>1964</v>
          </cell>
          <cell r="H8083" t="str">
            <v>кирпич</v>
          </cell>
          <cell r="I8083" t="str">
            <v>плоская</v>
          </cell>
          <cell r="L8083">
            <v>5</v>
          </cell>
          <cell r="M8083">
            <v>4</v>
          </cell>
          <cell r="Q8083">
            <v>3314</v>
          </cell>
          <cell r="R8083">
            <v>3314</v>
          </cell>
          <cell r="S8083">
            <v>2124</v>
          </cell>
          <cell r="T8083">
            <v>145</v>
          </cell>
        </row>
        <row r="8084">
          <cell r="C8084" t="str">
            <v>город Пермь</v>
          </cell>
          <cell r="D8084" t="str">
            <v>г. Пермь, ул. Тимирязева, д. 11</v>
          </cell>
          <cell r="E8084" t="b">
            <v>1</v>
          </cell>
          <cell r="F8084">
            <v>1965</v>
          </cell>
          <cell r="H8084" t="str">
            <v>Кирпич</v>
          </cell>
          <cell r="L8084">
            <v>5</v>
          </cell>
          <cell r="M8084">
            <v>4</v>
          </cell>
          <cell r="Q8084">
            <v>3222</v>
          </cell>
          <cell r="R8084">
            <v>3041.75</v>
          </cell>
          <cell r="S8084">
            <v>2972.45</v>
          </cell>
          <cell r="T8084">
            <v>145</v>
          </cell>
        </row>
        <row r="8085">
          <cell r="C8085" t="str">
            <v>город Пермь</v>
          </cell>
          <cell r="D8085" t="str">
            <v>г. Пермь, ул. Тимирязева, д. 15</v>
          </cell>
          <cell r="E8085" t="b">
            <v>1</v>
          </cell>
          <cell r="F8085">
            <v>1966</v>
          </cell>
          <cell r="I8085" t="str">
            <v>скатная</v>
          </cell>
          <cell r="K8085" t="str">
            <v>имеется</v>
          </cell>
          <cell r="L8085">
            <v>5</v>
          </cell>
          <cell r="M8085">
            <v>4</v>
          </cell>
          <cell r="Q8085">
            <v>3406.3</v>
          </cell>
          <cell r="R8085">
            <v>3155.2</v>
          </cell>
          <cell r="S8085">
            <v>251.1</v>
          </cell>
          <cell r="T8085">
            <v>137</v>
          </cell>
        </row>
        <row r="8086">
          <cell r="C8086" t="str">
            <v>город Пермь</v>
          </cell>
          <cell r="D8086" t="str">
            <v>г. Пермь, ул. Тимирязева, д. 23</v>
          </cell>
          <cell r="E8086" t="b">
            <v>1</v>
          </cell>
          <cell r="F8086">
            <v>1996</v>
          </cell>
          <cell r="I8086" t="str">
            <v>плоская</v>
          </cell>
          <cell r="K8086" t="str">
            <v>имеется</v>
          </cell>
          <cell r="L8086">
            <v>9</v>
          </cell>
          <cell r="M8086">
            <v>3</v>
          </cell>
          <cell r="N8086">
            <v>3</v>
          </cell>
          <cell r="O8086">
            <v>3</v>
          </cell>
          <cell r="Q8086">
            <v>4280</v>
          </cell>
          <cell r="R8086">
            <v>2912</v>
          </cell>
          <cell r="S8086">
            <v>923</v>
          </cell>
          <cell r="T8086">
            <v>170</v>
          </cell>
        </row>
        <row r="8087">
          <cell r="C8087" t="str">
            <v>город Пермь</v>
          </cell>
          <cell r="D8087" t="str">
            <v>г. Пермь, ул. Тимирязева, д. 24</v>
          </cell>
          <cell r="E8087" t="b">
            <v>1</v>
          </cell>
          <cell r="F8087">
            <v>2003</v>
          </cell>
          <cell r="H8087" t="str">
            <v>кирпич</v>
          </cell>
          <cell r="I8087" t="str">
            <v>плоская</v>
          </cell>
          <cell r="J8087" t="str">
            <v>ГАЗ</v>
          </cell>
          <cell r="K8087" t="str">
            <v>имеется</v>
          </cell>
          <cell r="L8087">
            <v>14</v>
          </cell>
          <cell r="M8087">
            <v>1</v>
          </cell>
          <cell r="N8087">
            <v>2</v>
          </cell>
          <cell r="O8087">
            <v>1</v>
          </cell>
          <cell r="P8087">
            <v>1</v>
          </cell>
          <cell r="Q8087">
            <v>7117.6</v>
          </cell>
          <cell r="R8087">
            <v>5323.6</v>
          </cell>
          <cell r="S8087">
            <v>4941.6000000000004</v>
          </cell>
          <cell r="T8087">
            <v>146</v>
          </cell>
        </row>
        <row r="8088">
          <cell r="C8088" t="str">
            <v>город Пермь</v>
          </cell>
          <cell r="D8088" t="str">
            <v>г. Пермь, ул. Тимирязева, д. 25</v>
          </cell>
          <cell r="E8088" t="b">
            <v>1</v>
          </cell>
          <cell r="F8088">
            <v>1961</v>
          </cell>
          <cell r="H8088" t="str">
            <v>Кирпич</v>
          </cell>
          <cell r="L8088">
            <v>5</v>
          </cell>
          <cell r="M8088">
            <v>2</v>
          </cell>
          <cell r="Q8088">
            <v>1357.2</v>
          </cell>
          <cell r="R8088">
            <v>1265</v>
          </cell>
          <cell r="S8088">
            <v>1179.0999999999999</v>
          </cell>
          <cell r="T8088">
            <v>43</v>
          </cell>
        </row>
        <row r="8089">
          <cell r="C8089" t="str">
            <v>город Пермь</v>
          </cell>
          <cell r="D8089" t="str">
            <v>г. Пермь, ул. Тимирязева, д. 26</v>
          </cell>
          <cell r="E8089" t="b">
            <v>1</v>
          </cell>
          <cell r="F8089">
            <v>2005</v>
          </cell>
          <cell r="H8089" t="str">
            <v>кирпич</v>
          </cell>
          <cell r="I8089" t="str">
            <v>плоская</v>
          </cell>
          <cell r="J8089" t="str">
            <v>ГАЗ</v>
          </cell>
          <cell r="K8089" t="str">
            <v>имеется</v>
          </cell>
          <cell r="L8089">
            <v>10</v>
          </cell>
          <cell r="M8089">
            <v>3</v>
          </cell>
          <cell r="N8089">
            <v>3</v>
          </cell>
          <cell r="O8089">
            <v>3</v>
          </cell>
          <cell r="Q8089">
            <v>8469.7999999999993</v>
          </cell>
          <cell r="R8089">
            <v>7157.8</v>
          </cell>
          <cell r="S8089">
            <v>5624.3</v>
          </cell>
          <cell r="T8089">
            <v>276</v>
          </cell>
        </row>
        <row r="8090">
          <cell r="C8090" t="str">
            <v>город Пермь</v>
          </cell>
          <cell r="D8090" t="str">
            <v>г. Пермь, ул. Тимирязева, д. 50</v>
          </cell>
          <cell r="E8090" t="b">
            <v>1</v>
          </cell>
          <cell r="F8090">
            <v>1964</v>
          </cell>
          <cell r="H8090" t="str">
            <v>Панель</v>
          </cell>
          <cell r="L8090">
            <v>5</v>
          </cell>
          <cell r="M8090">
            <v>3</v>
          </cell>
          <cell r="Q8090">
            <v>2593.1999999999998</v>
          </cell>
          <cell r="R8090">
            <v>2417.1</v>
          </cell>
          <cell r="S8090">
            <v>2417.1</v>
          </cell>
          <cell r="T8090">
            <v>104</v>
          </cell>
        </row>
        <row r="8091">
          <cell r="C8091" t="str">
            <v>город Пермь</v>
          </cell>
          <cell r="D8091" t="str">
            <v>г. Пермь, ул. Тимирязева, д. 52</v>
          </cell>
          <cell r="E8091" t="b">
            <v>1</v>
          </cell>
          <cell r="F8091">
            <v>1964</v>
          </cell>
          <cell r="H8091" t="str">
            <v>Панель</v>
          </cell>
          <cell r="L8091">
            <v>5</v>
          </cell>
          <cell r="M8091">
            <v>3</v>
          </cell>
          <cell r="Q8091">
            <v>2584.4</v>
          </cell>
          <cell r="R8091">
            <v>2342.4</v>
          </cell>
          <cell r="S8091">
            <v>2342.4</v>
          </cell>
          <cell r="T8091">
            <v>72</v>
          </cell>
        </row>
        <row r="8092">
          <cell r="C8092" t="str">
            <v>город Пермь</v>
          </cell>
          <cell r="D8092" t="str">
            <v>г. Пермь, ул. Тимирязева, д. 54</v>
          </cell>
          <cell r="E8092" t="b">
            <v>1</v>
          </cell>
          <cell r="F8092">
            <v>1964</v>
          </cell>
          <cell r="H8092" t="str">
            <v>Панели</v>
          </cell>
          <cell r="L8092">
            <v>5</v>
          </cell>
          <cell r="M8092">
            <v>3</v>
          </cell>
          <cell r="Q8092">
            <v>2592.4</v>
          </cell>
          <cell r="R8092">
            <v>2546.5</v>
          </cell>
          <cell r="S8092">
            <v>2264.8000000000002</v>
          </cell>
          <cell r="T8092">
            <v>105</v>
          </cell>
        </row>
        <row r="8093">
          <cell r="C8093" t="str">
            <v>город Пермь</v>
          </cell>
          <cell r="D8093" t="str">
            <v>г. Пермь, ул. Тимирязева, д. 59</v>
          </cell>
          <cell r="E8093" t="b">
            <v>1</v>
          </cell>
          <cell r="F8093">
            <v>1974</v>
          </cell>
          <cell r="I8093" t="str">
            <v>скатная</v>
          </cell>
          <cell r="K8093" t="str">
            <v>имеется</v>
          </cell>
          <cell r="L8093">
            <v>5</v>
          </cell>
          <cell r="M8093">
            <v>3</v>
          </cell>
          <cell r="Q8093">
            <v>2867.6</v>
          </cell>
          <cell r="R8093">
            <v>2751.7</v>
          </cell>
          <cell r="S8093">
            <v>2751.7</v>
          </cell>
          <cell r="T8093">
            <v>83</v>
          </cell>
        </row>
        <row r="8094">
          <cell r="C8094" t="str">
            <v>город Пермь</v>
          </cell>
          <cell r="D8094" t="str">
            <v>г. Пермь, ул. Толмачева, д. 13</v>
          </cell>
          <cell r="E8094" t="b">
            <v>1</v>
          </cell>
          <cell r="F8094">
            <v>1992</v>
          </cell>
          <cell r="H8094" t="str">
            <v>кирпич</v>
          </cell>
          <cell r="I8094" t="str">
            <v>плоская</v>
          </cell>
          <cell r="J8094" t="str">
            <v>ГАЗ</v>
          </cell>
          <cell r="K8094" t="str">
            <v>не имеется</v>
          </cell>
          <cell r="L8094">
            <v>16</v>
          </cell>
          <cell r="M8094">
            <v>1</v>
          </cell>
          <cell r="N8094">
            <v>1</v>
          </cell>
          <cell r="O8094">
            <v>1</v>
          </cell>
          <cell r="Q8094">
            <v>7170.5</v>
          </cell>
          <cell r="R8094">
            <v>255.5</v>
          </cell>
          <cell r="S8094">
            <v>3053.8</v>
          </cell>
        </row>
        <row r="8095">
          <cell r="C8095" t="str">
            <v>город Пермь</v>
          </cell>
          <cell r="D8095" t="str">
            <v>г. Пермь, ул. Толмачева, д. 15</v>
          </cell>
          <cell r="E8095" t="b">
            <v>1</v>
          </cell>
          <cell r="F8095">
            <v>2022</v>
          </cell>
          <cell r="H8095" t="str">
            <v>Бетонные</v>
          </cell>
          <cell r="I8095" t="str">
            <v>плоская</v>
          </cell>
          <cell r="J8095" t="str">
            <v>ГАЗ</v>
          </cell>
          <cell r="K8095" t="str">
            <v>не имеется</v>
          </cell>
          <cell r="L8095">
            <v>22</v>
          </cell>
          <cell r="M8095">
            <v>1</v>
          </cell>
          <cell r="N8095">
            <v>1</v>
          </cell>
          <cell r="P8095">
            <v>1</v>
          </cell>
          <cell r="Q8095">
            <v>18122.400000000001</v>
          </cell>
        </row>
        <row r="8096">
          <cell r="C8096" t="str">
            <v>город Пермь</v>
          </cell>
          <cell r="D8096" t="str">
            <v>г. Пермь, ул. Толмачева, д. 17</v>
          </cell>
          <cell r="E8096" t="b">
            <v>1</v>
          </cell>
          <cell r="F8096">
            <v>2001</v>
          </cell>
          <cell r="I8096" t="str">
            <v>плоская</v>
          </cell>
          <cell r="J8096" t="str">
            <v>ГАЗ</v>
          </cell>
          <cell r="K8096" t="str">
            <v>имеется</v>
          </cell>
          <cell r="L8096">
            <v>17</v>
          </cell>
          <cell r="M8096">
            <v>1</v>
          </cell>
          <cell r="N8096">
            <v>2</v>
          </cell>
          <cell r="O8096">
            <v>2</v>
          </cell>
          <cell r="Q8096">
            <v>6011.2</v>
          </cell>
          <cell r="R8096">
            <v>555.9</v>
          </cell>
          <cell r="S8096">
            <v>5501.9</v>
          </cell>
        </row>
        <row r="8097">
          <cell r="C8097" t="str">
            <v>город Пермь</v>
          </cell>
          <cell r="D8097" t="str">
            <v>г. Пермь, ул. Толмачева, д. 32</v>
          </cell>
          <cell r="E8097" t="b">
            <v>1</v>
          </cell>
          <cell r="F8097">
            <v>1963</v>
          </cell>
          <cell r="H8097" t="str">
            <v>Кирпич</v>
          </cell>
          <cell r="L8097">
            <v>5</v>
          </cell>
          <cell r="M8097">
            <v>3</v>
          </cell>
          <cell r="Q8097">
            <v>2557.6999999999998</v>
          </cell>
          <cell r="R8097">
            <v>1405.5</v>
          </cell>
          <cell r="S8097">
            <v>1405.5</v>
          </cell>
          <cell r="T8097">
            <v>96</v>
          </cell>
        </row>
        <row r="8098">
          <cell r="C8098" t="str">
            <v>город Пермь</v>
          </cell>
          <cell r="D8098" t="str">
            <v>г. Пермь, ул. Томская, д. 28</v>
          </cell>
          <cell r="E8098" t="b">
            <v>1</v>
          </cell>
          <cell r="F8098">
            <v>2017</v>
          </cell>
          <cell r="H8098" t="str">
            <v>бетонные блоки - монолит</v>
          </cell>
          <cell r="I8098" t="str">
            <v>плоская</v>
          </cell>
          <cell r="J8098">
            <v>0</v>
          </cell>
          <cell r="K8098" t="str">
            <v>имеется</v>
          </cell>
          <cell r="L8098">
            <v>7</v>
          </cell>
          <cell r="M8098">
            <v>2</v>
          </cell>
          <cell r="N8098">
            <v>2</v>
          </cell>
          <cell r="O8098">
            <v>2</v>
          </cell>
          <cell r="Q8098">
            <v>8045.9</v>
          </cell>
          <cell r="R8098">
            <v>6337.6</v>
          </cell>
          <cell r="S8098">
            <v>6108.5</v>
          </cell>
        </row>
        <row r="8099">
          <cell r="C8099" t="str">
            <v>город Пермь</v>
          </cell>
          <cell r="D8099" t="str">
            <v>г. Пермь, ул. Томская, д. 32</v>
          </cell>
          <cell r="E8099" t="b">
            <v>1</v>
          </cell>
          <cell r="F8099">
            <v>1968</v>
          </cell>
          <cell r="H8099" t="str">
            <v>Кирпич</v>
          </cell>
          <cell r="L8099">
            <v>5</v>
          </cell>
          <cell r="M8099">
            <v>4</v>
          </cell>
          <cell r="Q8099">
            <v>4235.6000000000004</v>
          </cell>
          <cell r="R8099">
            <v>3983.3</v>
          </cell>
          <cell r="S8099">
            <v>3235.6</v>
          </cell>
          <cell r="T8099">
            <v>195</v>
          </cell>
        </row>
        <row r="8100">
          <cell r="C8100" t="str">
            <v>город Пермь</v>
          </cell>
          <cell r="D8100" t="str">
            <v>г. Пермь, ул. Томская, д. 34</v>
          </cell>
          <cell r="E8100" t="b">
            <v>1</v>
          </cell>
          <cell r="F8100">
            <v>1964</v>
          </cell>
          <cell r="H8100" t="str">
            <v>Кирпич</v>
          </cell>
          <cell r="L8100">
            <v>5</v>
          </cell>
          <cell r="M8100">
            <v>4</v>
          </cell>
          <cell r="Q8100">
            <v>4102.3999999999996</v>
          </cell>
          <cell r="R8100">
            <v>3032.7999999999997</v>
          </cell>
          <cell r="S8100">
            <v>3032.8</v>
          </cell>
          <cell r="T8100">
            <v>179</v>
          </cell>
        </row>
        <row r="8101">
          <cell r="C8101" t="str">
            <v>город Пермь</v>
          </cell>
          <cell r="D8101" t="str">
            <v>г. Пермь, ул. Томская, д. 36</v>
          </cell>
          <cell r="E8101" t="b">
            <v>1</v>
          </cell>
          <cell r="F8101">
            <v>1963</v>
          </cell>
          <cell r="H8101" t="str">
            <v>Кирпич</v>
          </cell>
          <cell r="L8101">
            <v>4</v>
          </cell>
          <cell r="M8101">
            <v>3</v>
          </cell>
          <cell r="Q8101">
            <v>2138.1</v>
          </cell>
          <cell r="R8101">
            <v>1966</v>
          </cell>
          <cell r="S8101">
            <v>1868.1</v>
          </cell>
          <cell r="T8101">
            <v>99</v>
          </cell>
        </row>
        <row r="8102">
          <cell r="C8102" t="str">
            <v>город Пермь</v>
          </cell>
          <cell r="D8102" t="str">
            <v>г. Пермь, ул. Томская, д. 38</v>
          </cell>
          <cell r="E8102" t="b">
            <v>1</v>
          </cell>
          <cell r="F8102">
            <v>1964</v>
          </cell>
          <cell r="H8102" t="str">
            <v>Кирпич</v>
          </cell>
          <cell r="L8102">
            <v>4</v>
          </cell>
          <cell r="M8102">
            <v>3</v>
          </cell>
          <cell r="Q8102">
            <v>2198.6</v>
          </cell>
          <cell r="R8102">
            <v>2026.5</v>
          </cell>
          <cell r="S8102">
            <v>2026.5</v>
          </cell>
          <cell r="T8102">
            <v>166</v>
          </cell>
        </row>
        <row r="8103">
          <cell r="C8103" t="str">
            <v>город Пермь</v>
          </cell>
          <cell r="D8103" t="str">
            <v>г. Пермь, ул. Томская, д. 40</v>
          </cell>
          <cell r="E8103" t="b">
            <v>1</v>
          </cell>
          <cell r="F8103">
            <v>1966</v>
          </cell>
          <cell r="H8103" t="str">
            <v>Панель</v>
          </cell>
          <cell r="L8103">
            <v>5</v>
          </cell>
          <cell r="M8103">
            <v>4</v>
          </cell>
          <cell r="Q8103">
            <v>3803.1</v>
          </cell>
          <cell r="R8103">
            <v>3700</v>
          </cell>
          <cell r="S8103">
            <v>3700</v>
          </cell>
          <cell r="T8103">
            <v>179</v>
          </cell>
        </row>
        <row r="8104">
          <cell r="C8104" t="str">
            <v>город Пермь</v>
          </cell>
          <cell r="D8104" t="str">
            <v>г. Пермь, ул. Томская, д. 41</v>
          </cell>
          <cell r="E8104" t="b">
            <v>1</v>
          </cell>
          <cell r="F8104">
            <v>1962</v>
          </cell>
          <cell r="H8104" t="str">
            <v>Кирпич</v>
          </cell>
          <cell r="L8104">
            <v>4</v>
          </cell>
          <cell r="M8104">
            <v>2</v>
          </cell>
          <cell r="Q8104">
            <v>1425.2</v>
          </cell>
          <cell r="R8104">
            <v>1308.6000000000001</v>
          </cell>
          <cell r="S8104">
            <v>1308.5999999999999</v>
          </cell>
          <cell r="T8104">
            <v>56</v>
          </cell>
        </row>
        <row r="8105">
          <cell r="C8105" t="str">
            <v>город Пермь</v>
          </cell>
          <cell r="D8105" t="str">
            <v>г. Пермь, ул. Томская, д. 42</v>
          </cell>
          <cell r="E8105" t="b">
            <v>1</v>
          </cell>
          <cell r="F8105">
            <v>1965</v>
          </cell>
          <cell r="H8105" t="str">
            <v>Панель</v>
          </cell>
          <cell r="L8105">
            <v>5</v>
          </cell>
          <cell r="M8105">
            <v>3</v>
          </cell>
          <cell r="Q8105">
            <v>2906.3</v>
          </cell>
          <cell r="R8105">
            <v>2612.1000000000004</v>
          </cell>
          <cell r="S8105">
            <v>2317.9</v>
          </cell>
          <cell r="T8105">
            <v>103</v>
          </cell>
        </row>
        <row r="8106">
          <cell r="C8106" t="str">
            <v>город Пермь</v>
          </cell>
          <cell r="D8106" t="str">
            <v>г. Пермь, ул. Томская, д. 44</v>
          </cell>
          <cell r="E8106" t="b">
            <v>1</v>
          </cell>
          <cell r="F8106">
            <v>1969</v>
          </cell>
          <cell r="H8106" t="str">
            <v>Кирпич</v>
          </cell>
          <cell r="L8106">
            <v>5</v>
          </cell>
          <cell r="M8106">
            <v>5</v>
          </cell>
          <cell r="Q8106">
            <v>2545.6</v>
          </cell>
          <cell r="R8106">
            <v>1921.8</v>
          </cell>
          <cell r="S8106">
            <v>1921.8</v>
          </cell>
          <cell r="T8106">
            <v>157</v>
          </cell>
        </row>
        <row r="8107">
          <cell r="C8107" t="str">
            <v>город Пермь</v>
          </cell>
          <cell r="D8107" t="str">
            <v>г. Пермь, ул. Торговая, д. 8</v>
          </cell>
          <cell r="E8107" t="b">
            <v>1</v>
          </cell>
          <cell r="F8107">
            <v>1967</v>
          </cell>
          <cell r="H8107" t="str">
            <v>Кирпич</v>
          </cell>
          <cell r="L8107">
            <v>5</v>
          </cell>
          <cell r="M8107">
            <v>3</v>
          </cell>
          <cell r="Q8107">
            <v>4304.6000000000004</v>
          </cell>
          <cell r="R8107">
            <v>2978.5</v>
          </cell>
          <cell r="S8107">
            <v>2935</v>
          </cell>
          <cell r="T8107">
            <v>262</v>
          </cell>
        </row>
        <row r="8108">
          <cell r="C8108" t="str">
            <v>город Пермь</v>
          </cell>
          <cell r="D8108" t="str">
            <v>г. Пермь, ул. Торговая, д. 10</v>
          </cell>
          <cell r="E8108" t="b">
            <v>1</v>
          </cell>
          <cell r="F8108">
            <v>1968</v>
          </cell>
          <cell r="H8108" t="str">
            <v>Кирпич</v>
          </cell>
          <cell r="L8108">
            <v>5</v>
          </cell>
          <cell r="M8108">
            <v>4</v>
          </cell>
          <cell r="Q8108">
            <v>3748.3</v>
          </cell>
          <cell r="R8108">
            <v>3366.6</v>
          </cell>
          <cell r="S8108">
            <v>3366.6</v>
          </cell>
          <cell r="T8108">
            <v>158</v>
          </cell>
        </row>
        <row r="8109">
          <cell r="C8109" t="str">
            <v>город Пермь</v>
          </cell>
          <cell r="D8109" t="str">
            <v>г. Пермь, ул. Торговая, д. 12</v>
          </cell>
          <cell r="E8109" t="b">
            <v>1</v>
          </cell>
          <cell r="F8109">
            <v>1967</v>
          </cell>
          <cell r="H8109" t="str">
            <v>кирпич</v>
          </cell>
          <cell r="I8109" t="str">
            <v>плоская</v>
          </cell>
          <cell r="K8109" t="str">
            <v>имеется</v>
          </cell>
          <cell r="L8109">
            <v>5</v>
          </cell>
          <cell r="M8109">
            <v>4</v>
          </cell>
          <cell r="Q8109">
            <v>4453.3999999999996</v>
          </cell>
          <cell r="R8109">
            <v>3431.7</v>
          </cell>
          <cell r="S8109">
            <v>4393.1000000000004</v>
          </cell>
        </row>
        <row r="8110">
          <cell r="C8110" t="str">
            <v>город Пермь</v>
          </cell>
          <cell r="D8110" t="str">
            <v>г. Пермь, ул. Торговая, д. 20</v>
          </cell>
          <cell r="E8110" t="b">
            <v>1</v>
          </cell>
          <cell r="F8110">
            <v>1972</v>
          </cell>
          <cell r="H8110" t="str">
            <v>Панель</v>
          </cell>
          <cell r="L8110">
            <v>5</v>
          </cell>
          <cell r="M8110">
            <v>8</v>
          </cell>
          <cell r="Q8110">
            <v>5973.5</v>
          </cell>
          <cell r="R8110">
            <v>5155.6000000000004</v>
          </cell>
          <cell r="S8110">
            <v>5155.6000000000004</v>
          </cell>
          <cell r="T8110">
            <v>284</v>
          </cell>
        </row>
        <row r="8111">
          <cell r="C8111" t="str">
            <v>город Пермь</v>
          </cell>
          <cell r="D8111" t="str">
            <v>г. Пермь, ул. Торговая, д. 8А</v>
          </cell>
          <cell r="E8111" t="b">
            <v>1</v>
          </cell>
          <cell r="F8111">
            <v>1967</v>
          </cell>
          <cell r="H8111" t="str">
            <v>Кирпич</v>
          </cell>
          <cell r="L8111">
            <v>5</v>
          </cell>
          <cell r="M8111">
            <v>3</v>
          </cell>
          <cell r="Q8111">
            <v>4360.7</v>
          </cell>
          <cell r="R8111">
            <v>2981.2</v>
          </cell>
          <cell r="S8111">
            <v>2981.2</v>
          </cell>
          <cell r="T8111">
            <v>269</v>
          </cell>
        </row>
        <row r="8112">
          <cell r="C8112" t="str">
            <v>город Пермь</v>
          </cell>
          <cell r="D8112" t="str">
            <v>г. Пермь, ул. Транспортная, д. 7</v>
          </cell>
          <cell r="E8112" t="b">
            <v>1</v>
          </cell>
          <cell r="F8112">
            <v>2014</v>
          </cell>
          <cell r="I8112" t="str">
            <v>плоская</v>
          </cell>
          <cell r="K8112" t="str">
            <v>имеется</v>
          </cell>
          <cell r="L8112">
            <v>7</v>
          </cell>
          <cell r="M8112">
            <v>2</v>
          </cell>
          <cell r="N8112">
            <v>2</v>
          </cell>
          <cell r="O8112">
            <v>2</v>
          </cell>
          <cell r="Q8112">
            <v>4177.5</v>
          </cell>
          <cell r="R8112">
            <v>3108.6</v>
          </cell>
          <cell r="S8112">
            <v>1604.3</v>
          </cell>
          <cell r="T8112">
            <v>73</v>
          </cell>
        </row>
        <row r="8113">
          <cell r="C8113" t="str">
            <v>город Пермь</v>
          </cell>
          <cell r="D8113" t="str">
            <v>г. Пермь, ул. Транспортная, д. 9</v>
          </cell>
          <cell r="E8113" t="b">
            <v>1</v>
          </cell>
          <cell r="F8113">
            <v>2013</v>
          </cell>
          <cell r="I8113" t="str">
            <v>плоская</v>
          </cell>
          <cell r="K8113" t="str">
            <v>имеется</v>
          </cell>
          <cell r="L8113">
            <v>10</v>
          </cell>
          <cell r="M8113">
            <v>3</v>
          </cell>
          <cell r="N8113">
            <v>3</v>
          </cell>
          <cell r="O8113">
            <v>3</v>
          </cell>
          <cell r="Q8113">
            <v>14296.2</v>
          </cell>
          <cell r="R8113">
            <v>14296.2</v>
          </cell>
          <cell r="S8113">
            <v>7994.5</v>
          </cell>
          <cell r="T8113">
            <v>322</v>
          </cell>
        </row>
        <row r="8114">
          <cell r="C8114" t="str">
            <v>город Пермь</v>
          </cell>
          <cell r="D8114" t="str">
            <v>г. Пермь, ул. Транспортная, д. 11</v>
          </cell>
          <cell r="E8114" t="b">
            <v>1</v>
          </cell>
          <cell r="F8114">
            <v>2007</v>
          </cell>
          <cell r="H8114" t="str">
            <v>Панели</v>
          </cell>
          <cell r="L8114">
            <v>7</v>
          </cell>
          <cell r="M8114">
            <v>3</v>
          </cell>
          <cell r="N8114">
            <v>3</v>
          </cell>
          <cell r="O8114">
            <v>3</v>
          </cell>
          <cell r="Q8114">
            <v>7459.7</v>
          </cell>
          <cell r="R8114">
            <v>2583.1</v>
          </cell>
          <cell r="S8114">
            <v>2583.1</v>
          </cell>
          <cell r="T8114">
            <v>210</v>
          </cell>
        </row>
        <row r="8115">
          <cell r="C8115" t="str">
            <v>город Пермь</v>
          </cell>
          <cell r="D8115" t="str">
            <v>г. Пермь, ул. Транспортная, д. 13</v>
          </cell>
          <cell r="E8115" t="b">
            <v>1</v>
          </cell>
          <cell r="F8115">
            <v>2006</v>
          </cell>
          <cell r="H8115" t="str">
            <v>Панели</v>
          </cell>
          <cell r="L8115">
            <v>10</v>
          </cell>
          <cell r="M8115">
            <v>4</v>
          </cell>
          <cell r="N8115">
            <v>4</v>
          </cell>
          <cell r="O8115">
            <v>4</v>
          </cell>
          <cell r="Q8115">
            <v>10241.299999999999</v>
          </cell>
          <cell r="R8115">
            <v>4598.6000000000004</v>
          </cell>
          <cell r="S8115">
            <v>4598.6000000000004</v>
          </cell>
          <cell r="T8115">
            <v>289</v>
          </cell>
        </row>
        <row r="8116">
          <cell r="C8116" t="str">
            <v>город Пермь</v>
          </cell>
          <cell r="D8116" t="str">
            <v>г. Пермь, ул. Транспортная, д. 15</v>
          </cell>
          <cell r="E8116" t="b">
            <v>1</v>
          </cell>
          <cell r="F8116">
            <v>2006</v>
          </cell>
          <cell r="H8116" t="str">
            <v>Панели</v>
          </cell>
          <cell r="L8116">
            <v>10</v>
          </cell>
          <cell r="M8116">
            <v>4</v>
          </cell>
          <cell r="N8116">
            <v>4</v>
          </cell>
          <cell r="O8116">
            <v>4</v>
          </cell>
          <cell r="Q8116">
            <v>10828.1</v>
          </cell>
          <cell r="R8116">
            <v>4779.7</v>
          </cell>
          <cell r="S8116">
            <v>4779.7</v>
          </cell>
          <cell r="T8116">
            <v>359</v>
          </cell>
        </row>
        <row r="8117">
          <cell r="C8117" t="str">
            <v>город Пермь</v>
          </cell>
          <cell r="D8117" t="str">
            <v>г. Пермь, ул. Транспортная, д. 17</v>
          </cell>
          <cell r="E8117" t="b">
            <v>1</v>
          </cell>
          <cell r="F8117">
            <v>2006</v>
          </cell>
          <cell r="H8117" t="str">
            <v>Панели</v>
          </cell>
          <cell r="L8117">
            <v>10</v>
          </cell>
          <cell r="M8117">
            <v>4</v>
          </cell>
          <cell r="N8117">
            <v>4</v>
          </cell>
          <cell r="O8117">
            <v>4</v>
          </cell>
          <cell r="Q8117">
            <v>10195.299999999999</v>
          </cell>
          <cell r="R8117">
            <v>4288.3999999999996</v>
          </cell>
          <cell r="S8117">
            <v>4288.3999999999996</v>
          </cell>
          <cell r="T8117">
            <v>268</v>
          </cell>
        </row>
        <row r="8118">
          <cell r="C8118" t="str">
            <v>город Пермь</v>
          </cell>
          <cell r="D8118" t="str">
            <v>г. Пермь, ул. Транспортная, д. 19</v>
          </cell>
          <cell r="E8118" t="b">
            <v>1</v>
          </cell>
          <cell r="F8118">
            <v>1991</v>
          </cell>
          <cell r="L8118">
            <v>9</v>
          </cell>
          <cell r="M8118">
            <v>2</v>
          </cell>
          <cell r="N8118">
            <v>2</v>
          </cell>
          <cell r="O8118">
            <v>2</v>
          </cell>
          <cell r="Q8118">
            <v>11669.6</v>
          </cell>
          <cell r="R8118">
            <v>6000</v>
          </cell>
          <cell r="S8118">
            <v>6000</v>
          </cell>
          <cell r="T8118">
            <v>115</v>
          </cell>
        </row>
        <row r="8119">
          <cell r="C8119" t="str">
            <v>город Пермь</v>
          </cell>
          <cell r="D8119" t="str">
            <v>г. Пермь, ул. Транспортная, д. 27</v>
          </cell>
          <cell r="E8119" t="b">
            <v>1</v>
          </cell>
          <cell r="F8119">
            <v>1962</v>
          </cell>
          <cell r="H8119" t="str">
            <v>Кирпич</v>
          </cell>
          <cell r="L8119">
            <v>5</v>
          </cell>
          <cell r="M8119">
            <v>3</v>
          </cell>
          <cell r="Q8119">
            <v>2159.6999999999998</v>
          </cell>
          <cell r="R8119">
            <v>1970.5</v>
          </cell>
          <cell r="S8119">
            <v>1970.5</v>
          </cell>
          <cell r="T8119">
            <v>84</v>
          </cell>
        </row>
        <row r="8120">
          <cell r="C8120" t="str">
            <v>город Пермь</v>
          </cell>
          <cell r="D8120" t="str">
            <v>г. Пермь, ул. Транспортная, д. 29</v>
          </cell>
          <cell r="E8120" t="b">
            <v>1</v>
          </cell>
          <cell r="F8120">
            <v>1959</v>
          </cell>
          <cell r="H8120" t="str">
            <v>Кирпич</v>
          </cell>
          <cell r="L8120">
            <v>5</v>
          </cell>
          <cell r="M8120">
            <v>4</v>
          </cell>
          <cell r="Q8120">
            <v>2050.6</v>
          </cell>
          <cell r="R8120">
            <v>1803.2</v>
          </cell>
          <cell r="S8120">
            <v>1496.66</v>
          </cell>
          <cell r="T8120">
            <v>103</v>
          </cell>
        </row>
        <row r="8121">
          <cell r="C8121" t="str">
            <v>город Пермь</v>
          </cell>
          <cell r="D8121" t="str">
            <v>г. Пермь, ул. Транспортная, д. 11А</v>
          </cell>
          <cell r="E8121" t="b">
            <v>1</v>
          </cell>
          <cell r="F8121">
            <v>2008</v>
          </cell>
          <cell r="H8121" t="str">
            <v>Панели</v>
          </cell>
          <cell r="L8121">
            <v>10</v>
          </cell>
          <cell r="M8121">
            <v>4</v>
          </cell>
          <cell r="N8121">
            <v>4</v>
          </cell>
          <cell r="O8121">
            <v>4</v>
          </cell>
          <cell r="Q8121">
            <v>11350.5</v>
          </cell>
          <cell r="R8121">
            <v>5141.5</v>
          </cell>
          <cell r="S8121">
            <v>5141.5</v>
          </cell>
          <cell r="T8121">
            <v>360</v>
          </cell>
        </row>
        <row r="8122">
          <cell r="C8122" t="str">
            <v>город Пермь</v>
          </cell>
          <cell r="D8122" t="str">
            <v>г. Пермь, ул. Трясолобова, д. 67</v>
          </cell>
          <cell r="E8122" t="b">
            <v>1</v>
          </cell>
          <cell r="F8122">
            <v>1985</v>
          </cell>
          <cell r="H8122" t="str">
            <v>Кирпич</v>
          </cell>
          <cell r="L8122">
            <v>5</v>
          </cell>
          <cell r="M8122">
            <v>8</v>
          </cell>
          <cell r="Q8122">
            <v>5551.2</v>
          </cell>
          <cell r="R8122">
            <v>3297.6</v>
          </cell>
          <cell r="S8122">
            <v>3297.6</v>
          </cell>
          <cell r="T8122">
            <v>301</v>
          </cell>
        </row>
        <row r="8123">
          <cell r="C8123" t="str">
            <v>город Пермь</v>
          </cell>
          <cell r="D8123" t="str">
            <v>г. Пермь, ул. Трясолобова, д. 69</v>
          </cell>
          <cell r="E8123" t="b">
            <v>1</v>
          </cell>
          <cell r="F8123">
            <v>1983</v>
          </cell>
          <cell r="I8123" t="str">
            <v>плоская</v>
          </cell>
          <cell r="K8123" t="str">
            <v>имеется</v>
          </cell>
          <cell r="L8123">
            <v>5</v>
          </cell>
          <cell r="M8123">
            <v>6</v>
          </cell>
          <cell r="Q8123">
            <v>3979.2</v>
          </cell>
          <cell r="R8123">
            <v>2646.7</v>
          </cell>
          <cell r="S8123">
            <v>3979.2</v>
          </cell>
          <cell r="T8123">
            <v>176</v>
          </cell>
        </row>
        <row r="8124">
          <cell r="C8124" t="str">
            <v>город Пермь</v>
          </cell>
          <cell r="D8124" t="str">
            <v>г. Пермь, ул. Трясолобова, д. 71</v>
          </cell>
          <cell r="E8124" t="b">
            <v>1</v>
          </cell>
          <cell r="F8124">
            <v>1971</v>
          </cell>
          <cell r="H8124" t="str">
            <v>Кирпич</v>
          </cell>
          <cell r="L8124">
            <v>5</v>
          </cell>
          <cell r="M8124">
            <v>8</v>
          </cell>
          <cell r="Q8124">
            <v>6576.3</v>
          </cell>
          <cell r="R8124">
            <v>5173.5</v>
          </cell>
          <cell r="S8124">
            <v>5173.5</v>
          </cell>
          <cell r="T8124">
            <v>274</v>
          </cell>
        </row>
        <row r="8125">
          <cell r="C8125" t="str">
            <v>город Пермь</v>
          </cell>
          <cell r="D8125" t="str">
            <v>г. Пермь, ул. Трясолобова, д. 73</v>
          </cell>
          <cell r="E8125" t="b">
            <v>1</v>
          </cell>
          <cell r="F8125">
            <v>1968</v>
          </cell>
          <cell r="H8125" t="str">
            <v>Кирпич</v>
          </cell>
          <cell r="L8125">
            <v>5</v>
          </cell>
          <cell r="M8125">
            <v>6</v>
          </cell>
          <cell r="Q8125">
            <v>3868.1</v>
          </cell>
          <cell r="R8125">
            <v>3069.9</v>
          </cell>
          <cell r="S8125">
            <v>449</v>
          </cell>
          <cell r="T8125">
            <v>199</v>
          </cell>
        </row>
        <row r="8126">
          <cell r="C8126" t="str">
            <v>город Пермь</v>
          </cell>
          <cell r="D8126" t="str">
            <v>г. Пермь, ул. Трясолобова, д. 75</v>
          </cell>
          <cell r="E8126" t="b">
            <v>1</v>
          </cell>
          <cell r="F8126">
            <v>1974</v>
          </cell>
          <cell r="H8126" t="str">
            <v>Кирпич</v>
          </cell>
          <cell r="L8126">
            <v>5</v>
          </cell>
          <cell r="M8126">
            <v>6</v>
          </cell>
          <cell r="Q8126">
            <v>4509.1000000000004</v>
          </cell>
          <cell r="R8126">
            <v>4020.0000000000005</v>
          </cell>
          <cell r="S8126">
            <v>4020</v>
          </cell>
          <cell r="T8126">
            <v>249</v>
          </cell>
        </row>
        <row r="8127">
          <cell r="C8127" t="str">
            <v>город Пермь</v>
          </cell>
          <cell r="D8127" t="str">
            <v>г. Пермь, ул. Трясолобова, д. 94</v>
          </cell>
          <cell r="E8127" t="b">
            <v>1</v>
          </cell>
          <cell r="F8127">
            <v>1988</v>
          </cell>
          <cell r="I8127" t="str">
            <v>плоская</v>
          </cell>
          <cell r="K8127" t="str">
            <v>имеется</v>
          </cell>
          <cell r="L8127">
            <v>5</v>
          </cell>
          <cell r="M8127">
            <v>8</v>
          </cell>
          <cell r="Q8127">
            <v>6207.5</v>
          </cell>
          <cell r="R8127">
            <v>5207.1000000000004</v>
          </cell>
          <cell r="S8127">
            <v>3522.5</v>
          </cell>
          <cell r="T8127">
            <v>225</v>
          </cell>
        </row>
        <row r="8128">
          <cell r="C8128" t="str">
            <v>город Пермь</v>
          </cell>
          <cell r="D8128" t="str">
            <v>г. Пермь, ул. Трясолобова, д. 98</v>
          </cell>
          <cell r="E8128" t="b">
            <v>1</v>
          </cell>
          <cell r="F8128">
            <v>1960</v>
          </cell>
          <cell r="H8128" t="str">
            <v>Кирпич</v>
          </cell>
          <cell r="L8128">
            <v>3</v>
          </cell>
          <cell r="M8128">
            <v>3</v>
          </cell>
          <cell r="Q8128">
            <v>1769.2</v>
          </cell>
          <cell r="R8128">
            <v>1622.4</v>
          </cell>
          <cell r="S8128">
            <v>1622.4</v>
          </cell>
          <cell r="T8128">
            <v>95</v>
          </cell>
        </row>
        <row r="8129">
          <cell r="C8129" t="str">
            <v>город Пермь</v>
          </cell>
          <cell r="D8129" t="str">
            <v>г. Пермь, ул. Трясолобова, д. 100</v>
          </cell>
          <cell r="E8129" t="b">
            <v>1</v>
          </cell>
          <cell r="F8129">
            <v>1959</v>
          </cell>
          <cell r="H8129" t="str">
            <v>Кирпич</v>
          </cell>
          <cell r="L8129">
            <v>2</v>
          </cell>
          <cell r="M8129">
            <v>2</v>
          </cell>
          <cell r="Q8129">
            <v>626.20000000000005</v>
          </cell>
          <cell r="R8129">
            <v>407.4</v>
          </cell>
          <cell r="S8129">
            <v>407.4</v>
          </cell>
          <cell r="T8129">
            <v>43</v>
          </cell>
        </row>
        <row r="8130">
          <cell r="C8130" t="str">
            <v>город Пермь</v>
          </cell>
          <cell r="D8130" t="str">
            <v>г. Пермь, ул. Трясолобова, д. 102</v>
          </cell>
          <cell r="E8130" t="b">
            <v>1</v>
          </cell>
          <cell r="F8130">
            <v>1962</v>
          </cell>
          <cell r="H8130" t="str">
            <v>Кирпич</v>
          </cell>
          <cell r="L8130">
            <v>4</v>
          </cell>
          <cell r="M8130">
            <v>3</v>
          </cell>
          <cell r="Q8130">
            <v>2776.1</v>
          </cell>
          <cell r="R8130">
            <v>2569.3000000000002</v>
          </cell>
          <cell r="S8130">
            <v>2297.5</v>
          </cell>
          <cell r="T8130">
            <v>101</v>
          </cell>
        </row>
        <row r="8131">
          <cell r="C8131" t="str">
            <v>город Пермь</v>
          </cell>
          <cell r="D8131" t="str">
            <v>г. Пермь, ул. Трясолобова, д. 104</v>
          </cell>
          <cell r="E8131" t="b">
            <v>1</v>
          </cell>
          <cell r="F8131">
            <v>1965</v>
          </cell>
          <cell r="H8131" t="str">
            <v>Кирпич</v>
          </cell>
          <cell r="L8131">
            <v>5</v>
          </cell>
          <cell r="M8131">
            <v>2</v>
          </cell>
          <cell r="Q8131">
            <v>1706.5</v>
          </cell>
          <cell r="R8131">
            <v>1059.8</v>
          </cell>
          <cell r="S8131">
            <v>1059.8</v>
          </cell>
          <cell r="T8131">
            <v>80</v>
          </cell>
        </row>
        <row r="8132">
          <cell r="C8132" t="str">
            <v>город Пермь</v>
          </cell>
          <cell r="D8132" t="str">
            <v>г. Пермь, ул. Трясолобова, д. 106</v>
          </cell>
          <cell r="E8132" t="b">
            <v>1</v>
          </cell>
          <cell r="F8132">
            <v>1966</v>
          </cell>
          <cell r="H8132" t="str">
            <v>Кирпич</v>
          </cell>
          <cell r="L8132">
            <v>5</v>
          </cell>
          <cell r="M8132">
            <v>4</v>
          </cell>
          <cell r="Q8132">
            <v>3106.1</v>
          </cell>
          <cell r="R8132">
            <v>2811.7</v>
          </cell>
          <cell r="S8132">
            <v>2662.2</v>
          </cell>
          <cell r="T8132">
            <v>157</v>
          </cell>
        </row>
        <row r="8133">
          <cell r="C8133" t="str">
            <v>город Пермь</v>
          </cell>
          <cell r="D8133" t="str">
            <v>г. Пермь, ул. Трясолобова, д. 118</v>
          </cell>
          <cell r="E8133" t="b">
            <v>1</v>
          </cell>
          <cell r="F8133">
            <v>1990</v>
          </cell>
          <cell r="H8133" t="str">
            <v>Кирпич</v>
          </cell>
          <cell r="L8133">
            <v>3</v>
          </cell>
          <cell r="M8133">
            <v>3</v>
          </cell>
          <cell r="Q8133">
            <v>1494.5</v>
          </cell>
          <cell r="R8133">
            <v>855.1</v>
          </cell>
          <cell r="S8133">
            <v>855.1</v>
          </cell>
          <cell r="T8133">
            <v>78</v>
          </cell>
        </row>
        <row r="8134">
          <cell r="C8134" t="str">
            <v>город Пермь</v>
          </cell>
          <cell r="D8134" t="str">
            <v>г. Пермь, ул. Туапсинская, д. 20</v>
          </cell>
          <cell r="E8134" t="b">
            <v>1</v>
          </cell>
          <cell r="F8134">
            <v>1967</v>
          </cell>
          <cell r="I8134" t="str">
            <v>плоская</v>
          </cell>
          <cell r="J8134" t="str">
            <v>ГВС</v>
          </cell>
          <cell r="K8134" t="str">
            <v>имеется</v>
          </cell>
          <cell r="L8134">
            <v>5</v>
          </cell>
          <cell r="M8134">
            <v>3</v>
          </cell>
          <cell r="Q8134">
            <v>3156.6</v>
          </cell>
          <cell r="R8134">
            <v>2507.8000000000002</v>
          </cell>
          <cell r="S8134">
            <v>3156.6</v>
          </cell>
          <cell r="T8134">
            <v>129</v>
          </cell>
        </row>
        <row r="8135">
          <cell r="C8135" t="str">
            <v>город Пермь</v>
          </cell>
          <cell r="D8135" t="str">
            <v>г. Пермь, ул. Тургенева, д. 6</v>
          </cell>
          <cell r="E8135" t="b">
            <v>1</v>
          </cell>
          <cell r="F8135">
            <v>1956</v>
          </cell>
          <cell r="H8135" t="str">
            <v>Кирпич</v>
          </cell>
          <cell r="L8135">
            <v>3</v>
          </cell>
          <cell r="M8135">
            <v>3</v>
          </cell>
          <cell r="Q8135">
            <v>1631.82</v>
          </cell>
          <cell r="R8135">
            <v>1259.81</v>
          </cell>
          <cell r="S8135">
            <v>768.48</v>
          </cell>
          <cell r="T8135">
            <v>56</v>
          </cell>
        </row>
        <row r="8136">
          <cell r="C8136" t="str">
            <v>город Пермь</v>
          </cell>
          <cell r="D8136" t="str">
            <v>г. Пермь, ул. Тургенева, д. 8</v>
          </cell>
          <cell r="E8136" t="b">
            <v>1</v>
          </cell>
          <cell r="F8136">
            <v>1956</v>
          </cell>
          <cell r="H8136" t="str">
            <v>Кирпич</v>
          </cell>
          <cell r="L8136">
            <v>3</v>
          </cell>
          <cell r="M8136">
            <v>3</v>
          </cell>
          <cell r="Q8136">
            <v>1958.62</v>
          </cell>
          <cell r="R8136">
            <v>1681.95</v>
          </cell>
          <cell r="S8136">
            <v>1681.95</v>
          </cell>
          <cell r="T8136">
            <v>79</v>
          </cell>
        </row>
        <row r="8137">
          <cell r="C8137" t="str">
            <v>город Пермь</v>
          </cell>
          <cell r="D8137" t="str">
            <v>г. Пермь, ул. Тургенева, д. 10</v>
          </cell>
          <cell r="E8137" t="b">
            <v>1</v>
          </cell>
          <cell r="F8137">
            <v>1957</v>
          </cell>
          <cell r="H8137" t="str">
            <v>Кирпич</v>
          </cell>
          <cell r="L8137">
            <v>3</v>
          </cell>
          <cell r="M8137">
            <v>3</v>
          </cell>
          <cell r="Q8137">
            <v>2076.7600000000002</v>
          </cell>
          <cell r="R8137">
            <v>1522.62</v>
          </cell>
          <cell r="S8137">
            <v>1522.62</v>
          </cell>
          <cell r="T8137">
            <v>79</v>
          </cell>
        </row>
        <row r="8138">
          <cell r="C8138" t="str">
            <v>город Пермь</v>
          </cell>
          <cell r="D8138" t="str">
            <v>г. Пермь, ул. Тургенева, д. 12</v>
          </cell>
          <cell r="E8138" t="b">
            <v>1</v>
          </cell>
          <cell r="F8138">
            <v>1962</v>
          </cell>
          <cell r="H8138" t="str">
            <v>Кирпич</v>
          </cell>
          <cell r="L8138">
            <v>5</v>
          </cell>
          <cell r="M8138">
            <v>4</v>
          </cell>
          <cell r="Q8138">
            <v>3283.32</v>
          </cell>
          <cell r="R8138">
            <v>3173.2</v>
          </cell>
          <cell r="S8138">
            <v>2847.7</v>
          </cell>
          <cell r="T8138">
            <v>150</v>
          </cell>
        </row>
        <row r="8139">
          <cell r="C8139" t="str">
            <v>город Пермь</v>
          </cell>
          <cell r="D8139" t="str">
            <v>г. Пермь, ул. Тургенева, д. 14</v>
          </cell>
          <cell r="E8139" t="b">
            <v>1</v>
          </cell>
          <cell r="F8139">
            <v>1962</v>
          </cell>
          <cell r="H8139" t="str">
            <v>Кирпич</v>
          </cell>
          <cell r="L8139">
            <v>5</v>
          </cell>
          <cell r="M8139">
            <v>4</v>
          </cell>
          <cell r="Q8139">
            <v>2721.22</v>
          </cell>
          <cell r="R8139">
            <v>2531.4</v>
          </cell>
          <cell r="S8139">
            <v>2531.4</v>
          </cell>
          <cell r="T8139">
            <v>144</v>
          </cell>
        </row>
        <row r="8140">
          <cell r="C8140" t="str">
            <v>город Пермь</v>
          </cell>
          <cell r="D8140" t="str">
            <v>г. Пермь, ул. Тургенева, д. 16</v>
          </cell>
          <cell r="E8140" t="b">
            <v>1</v>
          </cell>
          <cell r="F8140" t="str">
            <v>1985-1989</v>
          </cell>
          <cell r="H8140" t="str">
            <v>Кирпич</v>
          </cell>
          <cell r="L8140">
            <v>9</v>
          </cell>
          <cell r="M8140">
            <v>5</v>
          </cell>
          <cell r="N8140">
            <v>5</v>
          </cell>
          <cell r="O8140">
            <v>5</v>
          </cell>
          <cell r="Q8140">
            <v>10708.3</v>
          </cell>
          <cell r="R8140">
            <v>10552.2</v>
          </cell>
          <cell r="S8140">
            <v>10552.2</v>
          </cell>
          <cell r="T8140">
            <v>512</v>
          </cell>
        </row>
        <row r="8141">
          <cell r="C8141" t="str">
            <v>город Пермь</v>
          </cell>
          <cell r="D8141" t="str">
            <v>г. Пермь, ул. Тургенева, д. 17</v>
          </cell>
          <cell r="E8141" t="b">
            <v>1</v>
          </cell>
          <cell r="F8141">
            <v>1966</v>
          </cell>
          <cell r="H8141" t="str">
            <v>Кирпич</v>
          </cell>
          <cell r="L8141">
            <v>5</v>
          </cell>
          <cell r="M8141">
            <v>4</v>
          </cell>
          <cell r="Q8141">
            <v>2594</v>
          </cell>
          <cell r="R8141">
            <v>2137.8000000000002</v>
          </cell>
          <cell r="S8141">
            <v>2137.8000000000002</v>
          </cell>
          <cell r="T8141">
            <v>123</v>
          </cell>
        </row>
        <row r="8142">
          <cell r="C8142" t="str">
            <v>город Пермь</v>
          </cell>
          <cell r="D8142" t="str">
            <v>г. Пермь, ул. Тургенева, д. 19</v>
          </cell>
          <cell r="E8142" t="b">
            <v>1</v>
          </cell>
          <cell r="F8142">
            <v>1966</v>
          </cell>
          <cell r="I8142" t="str">
            <v>скатная</v>
          </cell>
          <cell r="K8142" t="str">
            <v>имеется</v>
          </cell>
          <cell r="L8142">
            <v>5</v>
          </cell>
          <cell r="M8142">
            <v>4</v>
          </cell>
          <cell r="Q8142">
            <v>3214.3</v>
          </cell>
          <cell r="R8142">
            <v>3214.3</v>
          </cell>
          <cell r="S8142">
            <v>3214.3</v>
          </cell>
          <cell r="T8142">
            <v>177</v>
          </cell>
        </row>
        <row r="8143">
          <cell r="C8143" t="str">
            <v>город Пермь</v>
          </cell>
          <cell r="D8143" t="str">
            <v>г. Пермь, ул. Тургенева, д. 20</v>
          </cell>
          <cell r="E8143" t="b">
            <v>1</v>
          </cell>
          <cell r="F8143">
            <v>1965</v>
          </cell>
          <cell r="H8143" t="str">
            <v>Кирпич</v>
          </cell>
          <cell r="L8143">
            <v>5</v>
          </cell>
          <cell r="M8143">
            <v>4</v>
          </cell>
          <cell r="Q8143">
            <v>3166.7</v>
          </cell>
          <cell r="R8143">
            <v>3100</v>
          </cell>
          <cell r="S8143">
            <v>3100</v>
          </cell>
          <cell r="T8143">
            <v>142</v>
          </cell>
        </row>
        <row r="8144">
          <cell r="C8144" t="str">
            <v>город Пермь</v>
          </cell>
          <cell r="D8144" t="str">
            <v>г. Пермь, ул. Тургенева, д. 23</v>
          </cell>
          <cell r="E8144" t="b">
            <v>1</v>
          </cell>
          <cell r="F8144">
            <v>2004</v>
          </cell>
          <cell r="H8144" t="str">
            <v>Кирпич</v>
          </cell>
          <cell r="I8144" t="str">
            <v>плоская</v>
          </cell>
          <cell r="J8144" t="str">
            <v>ГАЗ</v>
          </cell>
          <cell r="K8144" t="str">
            <v>имеется</v>
          </cell>
          <cell r="L8144">
            <v>8</v>
          </cell>
          <cell r="M8144">
            <v>2</v>
          </cell>
          <cell r="N8144">
            <v>1</v>
          </cell>
          <cell r="O8144">
            <v>1</v>
          </cell>
          <cell r="Q8144">
            <v>4012.6</v>
          </cell>
          <cell r="R8144">
            <v>2556.9</v>
          </cell>
          <cell r="S8144">
            <v>2556.9</v>
          </cell>
          <cell r="T8144">
            <v>77</v>
          </cell>
        </row>
        <row r="8145">
          <cell r="C8145" t="str">
            <v>город Пермь</v>
          </cell>
          <cell r="D8145" t="str">
            <v>г. Пермь, ул. Тургенева, д. 25</v>
          </cell>
          <cell r="E8145" t="b">
            <v>1</v>
          </cell>
          <cell r="F8145">
            <v>1999</v>
          </cell>
          <cell r="I8145" t="str">
            <v>плоская</v>
          </cell>
          <cell r="J8145" t="str">
            <v>ГАЗ</v>
          </cell>
          <cell r="K8145" t="str">
            <v>имеется</v>
          </cell>
          <cell r="L8145">
            <v>11</v>
          </cell>
          <cell r="M8145">
            <v>4</v>
          </cell>
          <cell r="N8145">
            <v>4</v>
          </cell>
          <cell r="O8145">
            <v>4</v>
          </cell>
          <cell r="Q8145">
            <v>8858.6</v>
          </cell>
          <cell r="R8145">
            <v>8223.9</v>
          </cell>
          <cell r="S8145">
            <v>8223.9</v>
          </cell>
          <cell r="T8145">
            <v>298</v>
          </cell>
        </row>
        <row r="8146">
          <cell r="C8146" t="str">
            <v>город Пермь</v>
          </cell>
          <cell r="D8146" t="str">
            <v>г. Пермь, ул. Тургенева, д. 27</v>
          </cell>
          <cell r="E8146" t="b">
            <v>1</v>
          </cell>
          <cell r="F8146">
            <v>1970</v>
          </cell>
          <cell r="H8146" t="str">
            <v>Кирпич</v>
          </cell>
          <cell r="L8146">
            <v>5</v>
          </cell>
          <cell r="M8146">
            <v>4</v>
          </cell>
          <cell r="Q8146">
            <v>2552.6999999999998</v>
          </cell>
          <cell r="R8146">
            <v>2500</v>
          </cell>
          <cell r="S8146">
            <v>2500</v>
          </cell>
          <cell r="T8146">
            <v>108</v>
          </cell>
        </row>
        <row r="8147">
          <cell r="C8147" t="str">
            <v>город Пермь</v>
          </cell>
          <cell r="D8147" t="str">
            <v>г. Пермь, ул. Тургенева, д. 29</v>
          </cell>
          <cell r="E8147" t="b">
            <v>1</v>
          </cell>
          <cell r="F8147">
            <v>1969</v>
          </cell>
          <cell r="H8147" t="str">
            <v>Кирпич</v>
          </cell>
          <cell r="L8147">
            <v>5</v>
          </cell>
          <cell r="M8147">
            <v>4</v>
          </cell>
          <cell r="Q8147">
            <v>3565.58</v>
          </cell>
          <cell r="R8147">
            <v>3384.69</v>
          </cell>
          <cell r="S8147">
            <v>3323.39</v>
          </cell>
          <cell r="T8147">
            <v>175</v>
          </cell>
        </row>
        <row r="8148">
          <cell r="C8148" t="str">
            <v>город Пермь</v>
          </cell>
          <cell r="D8148" t="str">
            <v>г. Пермь, ул. Тургенева, д. 31</v>
          </cell>
          <cell r="E8148" t="b">
            <v>1</v>
          </cell>
          <cell r="F8148">
            <v>1968</v>
          </cell>
          <cell r="H8148" t="str">
            <v>Кирпич</v>
          </cell>
          <cell r="L8148">
            <v>5</v>
          </cell>
          <cell r="M8148">
            <v>4</v>
          </cell>
          <cell r="Q8148">
            <v>3430.4</v>
          </cell>
          <cell r="R8148">
            <v>2977.8</v>
          </cell>
          <cell r="S8148">
            <v>2926.5</v>
          </cell>
          <cell r="T8148">
            <v>156</v>
          </cell>
        </row>
        <row r="8149">
          <cell r="C8149" t="str">
            <v>город Пермь</v>
          </cell>
          <cell r="D8149" t="str">
            <v>г. Пермь, ул. Тургенева, д. 33</v>
          </cell>
          <cell r="E8149" t="b">
            <v>1</v>
          </cell>
          <cell r="F8149">
            <v>1967</v>
          </cell>
          <cell r="I8149" t="str">
            <v>плоская</v>
          </cell>
          <cell r="K8149" t="str">
            <v>имеется</v>
          </cell>
          <cell r="L8149">
            <v>5</v>
          </cell>
          <cell r="M8149">
            <v>4</v>
          </cell>
          <cell r="Q8149">
            <v>3296.89</v>
          </cell>
          <cell r="R8149">
            <v>2537.6</v>
          </cell>
          <cell r="S8149">
            <v>3293.5</v>
          </cell>
          <cell r="T8149">
            <v>132</v>
          </cell>
        </row>
        <row r="8150">
          <cell r="C8150" t="str">
            <v>город Пермь</v>
          </cell>
          <cell r="D8150" t="str">
            <v>г. Пермь, ул. Тургенева, д. 35</v>
          </cell>
          <cell r="E8150" t="b">
            <v>1</v>
          </cell>
          <cell r="F8150">
            <v>1974</v>
          </cell>
          <cell r="H8150" t="str">
            <v>Панель</v>
          </cell>
          <cell r="L8150">
            <v>9</v>
          </cell>
          <cell r="M8150">
            <v>4</v>
          </cell>
          <cell r="N8150">
            <v>4</v>
          </cell>
          <cell r="O8150">
            <v>4</v>
          </cell>
          <cell r="Q8150">
            <v>11514.9</v>
          </cell>
          <cell r="R8150">
            <v>8621.7000000000007</v>
          </cell>
          <cell r="S8150">
            <v>8621.7000000000007</v>
          </cell>
          <cell r="T8150">
            <v>280</v>
          </cell>
        </row>
        <row r="8151">
          <cell r="C8151" t="str">
            <v>город Пермь</v>
          </cell>
          <cell r="D8151" t="str">
            <v>г. Пермь, ул. Тургенева, д. 39</v>
          </cell>
          <cell r="E8151" t="b">
            <v>1</v>
          </cell>
          <cell r="F8151">
            <v>1970</v>
          </cell>
          <cell r="I8151" t="str">
            <v>плоская</v>
          </cell>
          <cell r="K8151" t="str">
            <v>имеется</v>
          </cell>
          <cell r="L8151">
            <v>9</v>
          </cell>
          <cell r="M8151">
            <v>6</v>
          </cell>
          <cell r="N8151">
            <v>6</v>
          </cell>
          <cell r="O8151">
            <v>6</v>
          </cell>
          <cell r="Q8151">
            <v>15507</v>
          </cell>
          <cell r="R8151">
            <v>12912</v>
          </cell>
          <cell r="S8151">
            <v>12504.2</v>
          </cell>
          <cell r="T8151">
            <v>643</v>
          </cell>
        </row>
        <row r="8152">
          <cell r="C8152" t="str">
            <v>город Пермь</v>
          </cell>
          <cell r="D8152" t="str">
            <v>г. Пермь, ул. Тургенева, д. 18/1</v>
          </cell>
          <cell r="E8152" t="b">
            <v>1</v>
          </cell>
          <cell r="F8152">
            <v>1965</v>
          </cell>
          <cell r="H8152" t="str">
            <v>Кирпич</v>
          </cell>
          <cell r="L8152">
            <v>5</v>
          </cell>
          <cell r="M8152">
            <v>6</v>
          </cell>
          <cell r="Q8152">
            <v>6115.1</v>
          </cell>
          <cell r="R8152">
            <v>4832.9000000000005</v>
          </cell>
          <cell r="S8152">
            <v>4586.8</v>
          </cell>
          <cell r="T8152">
            <v>232</v>
          </cell>
        </row>
        <row r="8153">
          <cell r="C8153" t="str">
            <v>город Пермь</v>
          </cell>
          <cell r="D8153" t="str">
            <v>г. Пермь, ул. Тургенева, д. 18/2</v>
          </cell>
          <cell r="E8153" t="b">
            <v>1</v>
          </cell>
          <cell r="F8153">
            <v>1964</v>
          </cell>
          <cell r="H8153" t="str">
            <v>Кирпич</v>
          </cell>
          <cell r="L8153">
            <v>5</v>
          </cell>
          <cell r="M8153">
            <v>4</v>
          </cell>
          <cell r="Q8153">
            <v>3161.9</v>
          </cell>
          <cell r="R8153">
            <v>2981.65</v>
          </cell>
          <cell r="S8153">
            <v>2981.65</v>
          </cell>
          <cell r="T8153">
            <v>154</v>
          </cell>
        </row>
        <row r="8154">
          <cell r="C8154" t="str">
            <v>город Пермь</v>
          </cell>
          <cell r="D8154" t="str">
            <v>г. Пермь, ул. Тургенева, д. 18/3</v>
          </cell>
          <cell r="E8154" t="b">
            <v>1</v>
          </cell>
          <cell r="F8154">
            <v>1964</v>
          </cell>
          <cell r="H8154" t="str">
            <v>Кирпич</v>
          </cell>
          <cell r="I8154" t="str">
            <v>плоская</v>
          </cell>
          <cell r="J8154" t="str">
            <v>ГАЗ</v>
          </cell>
          <cell r="K8154" t="str">
            <v>имеется</v>
          </cell>
          <cell r="L8154">
            <v>5</v>
          </cell>
          <cell r="M8154">
            <v>4</v>
          </cell>
          <cell r="Q8154">
            <v>3202</v>
          </cell>
          <cell r="R8154">
            <v>3100</v>
          </cell>
          <cell r="S8154">
            <v>3081.9</v>
          </cell>
          <cell r="T8154">
            <v>152</v>
          </cell>
        </row>
        <row r="8155">
          <cell r="C8155" t="str">
            <v>город Пермь</v>
          </cell>
          <cell r="D8155" t="str">
            <v>г. Пермь, ул. Тургенева, д. 33Д</v>
          </cell>
          <cell r="E8155" t="b">
            <v>1</v>
          </cell>
          <cell r="F8155">
            <v>2020</v>
          </cell>
          <cell r="J8155" t="str">
            <v>ГАЗ</v>
          </cell>
          <cell r="K8155" t="str">
            <v>имеется</v>
          </cell>
          <cell r="L8155">
            <v>25</v>
          </cell>
          <cell r="M8155">
            <v>2</v>
          </cell>
          <cell r="N8155">
            <v>2</v>
          </cell>
          <cell r="O8155">
            <v>2</v>
          </cell>
          <cell r="Q8155">
            <v>30814.2</v>
          </cell>
          <cell r="R8155">
            <v>23001.7</v>
          </cell>
          <cell r="S8155">
            <v>23001.7</v>
          </cell>
        </row>
        <row r="8156">
          <cell r="C8156" t="str">
            <v>город Пермь</v>
          </cell>
          <cell r="D8156" t="str">
            <v>г. Пермь, ул. Тургенева, д. 35А</v>
          </cell>
          <cell r="E8156" t="b">
            <v>1</v>
          </cell>
          <cell r="F8156">
            <v>2005</v>
          </cell>
          <cell r="I8156" t="str">
            <v>плоская</v>
          </cell>
          <cell r="J8156" t="str">
            <v>ГАЗ</v>
          </cell>
          <cell r="K8156" t="str">
            <v>имеется</v>
          </cell>
          <cell r="L8156">
            <v>11</v>
          </cell>
          <cell r="M8156">
            <v>4</v>
          </cell>
          <cell r="N8156">
            <v>4</v>
          </cell>
          <cell r="O8156">
            <v>4</v>
          </cell>
          <cell r="Q8156">
            <v>7478.1</v>
          </cell>
          <cell r="R8156">
            <v>7478.1</v>
          </cell>
          <cell r="S8156">
            <v>7478.1</v>
          </cell>
          <cell r="T8156">
            <v>243</v>
          </cell>
        </row>
        <row r="8157">
          <cell r="C8157" t="str">
            <v>город Пермь</v>
          </cell>
          <cell r="D8157" t="str">
            <v>г. Пермь, ул. Тургенева, д. 35Б</v>
          </cell>
          <cell r="E8157" t="b">
            <v>1</v>
          </cell>
          <cell r="F8157">
            <v>2005</v>
          </cell>
          <cell r="H8157" t="str">
            <v>панель</v>
          </cell>
          <cell r="I8157" t="str">
            <v>плоская</v>
          </cell>
          <cell r="L8157">
            <v>11</v>
          </cell>
          <cell r="M8157">
            <v>2</v>
          </cell>
          <cell r="N8157">
            <v>2</v>
          </cell>
          <cell r="O8157">
            <v>2</v>
          </cell>
          <cell r="Q8157">
            <v>4855.6000000000004</v>
          </cell>
          <cell r="R8157">
            <v>4855.6000000000004</v>
          </cell>
          <cell r="S8157">
            <v>4238.2</v>
          </cell>
        </row>
        <row r="8158">
          <cell r="C8158" t="str">
            <v>город Пермь</v>
          </cell>
          <cell r="D8158" t="str">
            <v>г. Пермь, ул. Углеуральская, д. 22</v>
          </cell>
          <cell r="E8158" t="b">
            <v>1</v>
          </cell>
          <cell r="F8158">
            <v>1968</v>
          </cell>
          <cell r="H8158" t="str">
            <v>Кирпич</v>
          </cell>
          <cell r="L8158">
            <v>5</v>
          </cell>
          <cell r="M8158">
            <v>6</v>
          </cell>
          <cell r="Q8158">
            <v>4523.7700000000004</v>
          </cell>
          <cell r="R8158">
            <v>3052</v>
          </cell>
          <cell r="S8158">
            <v>3052</v>
          </cell>
          <cell r="T8158">
            <v>244</v>
          </cell>
        </row>
        <row r="8159">
          <cell r="C8159" t="str">
            <v>город Пермь</v>
          </cell>
          <cell r="D8159" t="str">
            <v>г. Пермь, ул. Уинская, д. 1</v>
          </cell>
          <cell r="E8159" t="b">
            <v>0</v>
          </cell>
          <cell r="F8159">
            <v>1995</v>
          </cell>
          <cell r="I8159" t="str">
            <v>плоская</v>
          </cell>
          <cell r="J8159" t="str">
            <v>ГАЗ</v>
          </cell>
          <cell r="K8159" t="str">
            <v>имеется</v>
          </cell>
          <cell r="L8159">
            <v>10</v>
          </cell>
          <cell r="M8159">
            <v>2</v>
          </cell>
          <cell r="N8159">
            <v>2</v>
          </cell>
          <cell r="O8159">
            <v>2</v>
          </cell>
          <cell r="Q8159">
            <v>4176.54</v>
          </cell>
          <cell r="R8159">
            <v>4179.1000000000004</v>
          </cell>
          <cell r="S8159">
            <v>4179.1000000000004</v>
          </cell>
          <cell r="T8159">
            <v>179</v>
          </cell>
        </row>
        <row r="8160">
          <cell r="C8160" t="str">
            <v>город Пермь</v>
          </cell>
          <cell r="D8160" t="str">
            <v>г. Пермь, ул. Уинская, д. 3</v>
          </cell>
          <cell r="E8160" t="b">
            <v>1</v>
          </cell>
          <cell r="F8160">
            <v>1990</v>
          </cell>
          <cell r="I8160" t="str">
            <v>плоская</v>
          </cell>
          <cell r="J8160" t="str">
            <v>ГАЗ</v>
          </cell>
          <cell r="K8160" t="str">
            <v>имеется</v>
          </cell>
          <cell r="L8160">
            <v>10</v>
          </cell>
          <cell r="M8160">
            <v>4</v>
          </cell>
          <cell r="N8160">
            <v>4</v>
          </cell>
          <cell r="O8160">
            <v>4</v>
          </cell>
          <cell r="Q8160">
            <v>9612.7000000000007</v>
          </cell>
          <cell r="R8160">
            <v>9612.7000000000007</v>
          </cell>
          <cell r="S8160">
            <v>9513.7999999999993</v>
          </cell>
        </row>
        <row r="8161">
          <cell r="C8161" t="str">
            <v>город Пермь</v>
          </cell>
          <cell r="D8161" t="str">
            <v>г. Пермь, ул. Уинская, д. 4</v>
          </cell>
          <cell r="E8161" t="b">
            <v>1</v>
          </cell>
          <cell r="F8161">
            <v>1993</v>
          </cell>
          <cell r="H8161" t="str">
            <v>Панель</v>
          </cell>
          <cell r="L8161">
            <v>16</v>
          </cell>
          <cell r="M8161">
            <v>10</v>
          </cell>
          <cell r="N8161">
            <v>20</v>
          </cell>
          <cell r="O8161">
            <v>10</v>
          </cell>
          <cell r="P8161">
            <v>10</v>
          </cell>
          <cell r="Q8161">
            <v>30880.6</v>
          </cell>
          <cell r="R8161">
            <v>25701.200000000001</v>
          </cell>
          <cell r="S8161">
            <v>25597.9</v>
          </cell>
          <cell r="T8161">
            <v>1713</v>
          </cell>
        </row>
        <row r="8162">
          <cell r="C8162" t="str">
            <v>город Пермь</v>
          </cell>
          <cell r="D8162" t="str">
            <v>г. Пермь, ул. Уинская, д. 5</v>
          </cell>
          <cell r="E8162" t="b">
            <v>1</v>
          </cell>
          <cell r="F8162">
            <v>2003</v>
          </cell>
          <cell r="H8162" t="str">
            <v>Кирпич</v>
          </cell>
          <cell r="L8162">
            <v>12</v>
          </cell>
          <cell r="M8162">
            <v>4</v>
          </cell>
          <cell r="N8162">
            <v>4</v>
          </cell>
          <cell r="O8162">
            <v>4</v>
          </cell>
          <cell r="Q8162">
            <v>17591.099999999999</v>
          </cell>
          <cell r="R8162">
            <v>16070.8</v>
          </cell>
          <cell r="S8162">
            <v>14007.9</v>
          </cell>
          <cell r="T8162">
            <v>364</v>
          </cell>
        </row>
        <row r="8163">
          <cell r="C8163" t="str">
            <v>город Пермь</v>
          </cell>
          <cell r="D8163" t="str">
            <v>г. Пермь, ул. Уинская, д. 6</v>
          </cell>
          <cell r="E8163" t="b">
            <v>1</v>
          </cell>
          <cell r="F8163">
            <v>1993</v>
          </cell>
          <cell r="H8163" t="str">
            <v>Панели</v>
          </cell>
          <cell r="L8163">
            <v>16</v>
          </cell>
          <cell r="M8163">
            <v>5</v>
          </cell>
          <cell r="N8163">
            <v>10</v>
          </cell>
          <cell r="O8163">
            <v>5</v>
          </cell>
          <cell r="P8163">
            <v>5</v>
          </cell>
          <cell r="Q8163">
            <v>17843.3</v>
          </cell>
          <cell r="R8163">
            <v>17843.3</v>
          </cell>
          <cell r="S8163">
            <v>14607.6</v>
          </cell>
          <cell r="T8163">
            <v>507</v>
          </cell>
        </row>
        <row r="8164">
          <cell r="C8164" t="str">
            <v>город Пермь</v>
          </cell>
          <cell r="D8164" t="str">
            <v>г. Пермь, ул. Уинская, д. 7</v>
          </cell>
          <cell r="E8164" t="b">
            <v>1</v>
          </cell>
          <cell r="F8164">
            <v>1990</v>
          </cell>
          <cell r="H8164" t="str">
            <v>Панель</v>
          </cell>
          <cell r="L8164">
            <v>9</v>
          </cell>
          <cell r="M8164">
            <v>5</v>
          </cell>
          <cell r="N8164">
            <v>5</v>
          </cell>
          <cell r="O8164">
            <v>5</v>
          </cell>
          <cell r="Q8164">
            <v>10515.4</v>
          </cell>
          <cell r="R8164">
            <v>10187.299999999999</v>
          </cell>
          <cell r="S8164">
            <v>9700</v>
          </cell>
          <cell r="T8164">
            <v>500</v>
          </cell>
        </row>
        <row r="8165">
          <cell r="C8165" t="str">
            <v>город Пермь</v>
          </cell>
          <cell r="D8165" t="str">
            <v>г. Пермь, ул. Уинская, д. 8</v>
          </cell>
          <cell r="E8165" t="b">
            <v>1</v>
          </cell>
          <cell r="F8165">
            <v>1991</v>
          </cell>
          <cell r="G8165">
            <v>2007</v>
          </cell>
          <cell r="H8165" t="str">
            <v>Панели</v>
          </cell>
          <cell r="L8165">
            <v>10</v>
          </cell>
          <cell r="M8165">
            <v>16</v>
          </cell>
          <cell r="N8165">
            <v>16</v>
          </cell>
          <cell r="O8165">
            <v>16</v>
          </cell>
          <cell r="Q8165">
            <v>12048.4</v>
          </cell>
          <cell r="R8165">
            <v>9852.2999999999993</v>
          </cell>
          <cell r="S8165">
            <v>9775.2999999999993</v>
          </cell>
          <cell r="T8165">
            <v>438</v>
          </cell>
        </row>
        <row r="8166">
          <cell r="C8166" t="str">
            <v>город Пермь</v>
          </cell>
          <cell r="D8166" t="str">
            <v>г. Пермь, ул. Уинская, д. 9</v>
          </cell>
          <cell r="E8166" t="b">
            <v>1</v>
          </cell>
          <cell r="F8166">
            <v>2003</v>
          </cell>
          <cell r="H8166" t="str">
            <v>Кирпич</v>
          </cell>
          <cell r="L8166">
            <v>11</v>
          </cell>
          <cell r="M8166">
            <v>5</v>
          </cell>
          <cell r="N8166">
            <v>5</v>
          </cell>
          <cell r="O8166">
            <v>5</v>
          </cell>
          <cell r="Q8166">
            <v>18433</v>
          </cell>
          <cell r="R8166">
            <v>17769</v>
          </cell>
          <cell r="S8166">
            <v>13918</v>
          </cell>
          <cell r="T8166">
            <v>345</v>
          </cell>
        </row>
        <row r="8167">
          <cell r="C8167" t="str">
            <v>город Пермь</v>
          </cell>
          <cell r="D8167" t="str">
            <v>г. Пермь, ул. Уинская, д. 11</v>
          </cell>
          <cell r="E8167" t="b">
            <v>1</v>
          </cell>
          <cell r="F8167">
            <v>1989</v>
          </cell>
          <cell r="H8167" t="str">
            <v>Панель</v>
          </cell>
          <cell r="L8167">
            <v>9</v>
          </cell>
          <cell r="M8167">
            <v>3</v>
          </cell>
          <cell r="N8167">
            <v>3</v>
          </cell>
          <cell r="O8167">
            <v>3</v>
          </cell>
          <cell r="Q8167">
            <v>6244.09</v>
          </cell>
          <cell r="R8167">
            <v>5881.7</v>
          </cell>
          <cell r="S8167">
            <v>5881.7</v>
          </cell>
          <cell r="T8167">
            <v>392</v>
          </cell>
        </row>
        <row r="8168">
          <cell r="C8168" t="str">
            <v>город Пермь</v>
          </cell>
          <cell r="D8168" t="str">
            <v>г. Пермь, ул. Уинская, д. 13</v>
          </cell>
          <cell r="E8168" t="b">
            <v>1</v>
          </cell>
          <cell r="F8168">
            <v>1999</v>
          </cell>
          <cell r="I8168" t="str">
            <v>плоская</v>
          </cell>
          <cell r="J8168" t="str">
            <v>ГАЗ</v>
          </cell>
          <cell r="K8168" t="str">
            <v>имеется</v>
          </cell>
          <cell r="L8168">
            <v>11</v>
          </cell>
          <cell r="M8168">
            <v>5</v>
          </cell>
          <cell r="N8168">
            <v>5</v>
          </cell>
          <cell r="O8168">
            <v>5</v>
          </cell>
          <cell r="Q8168">
            <v>9828.1</v>
          </cell>
          <cell r="R8168">
            <v>9626.1</v>
          </cell>
          <cell r="S8168">
            <v>9626.1</v>
          </cell>
          <cell r="T8168">
            <v>324</v>
          </cell>
        </row>
        <row r="8169">
          <cell r="C8169" t="str">
            <v>город Пермь</v>
          </cell>
          <cell r="D8169" t="str">
            <v>г. Пермь, ул. Уинская, д. 17</v>
          </cell>
          <cell r="E8169" t="b">
            <v>1</v>
          </cell>
          <cell r="F8169">
            <v>2013</v>
          </cell>
          <cell r="H8169" t="str">
            <v>монолит</v>
          </cell>
          <cell r="L8169">
            <v>17</v>
          </cell>
          <cell r="M8169">
            <v>2</v>
          </cell>
          <cell r="N8169">
            <v>2</v>
          </cell>
          <cell r="O8169">
            <v>2</v>
          </cell>
          <cell r="Q8169">
            <v>18218.8</v>
          </cell>
          <cell r="R8169">
            <v>14584.7</v>
          </cell>
          <cell r="S8169">
            <v>12008.2</v>
          </cell>
        </row>
        <row r="8170">
          <cell r="C8170" t="str">
            <v>город Пермь</v>
          </cell>
          <cell r="D8170" t="str">
            <v>г. Пермь, ул. Уинская, д. 18</v>
          </cell>
          <cell r="E8170" t="b">
            <v>1</v>
          </cell>
          <cell r="F8170">
            <v>1988</v>
          </cell>
          <cell r="H8170" t="str">
            <v>Панель</v>
          </cell>
          <cell r="L8170">
            <v>9</v>
          </cell>
          <cell r="M8170">
            <v>5</v>
          </cell>
          <cell r="N8170">
            <v>5</v>
          </cell>
          <cell r="O8170">
            <v>5</v>
          </cell>
          <cell r="Q8170">
            <v>10635.33</v>
          </cell>
          <cell r="R8170">
            <v>10549.83</v>
          </cell>
          <cell r="S8170">
            <v>10044.629999999999</v>
          </cell>
          <cell r="T8170">
            <v>703</v>
          </cell>
        </row>
        <row r="8171">
          <cell r="C8171" t="str">
            <v>город Пермь</v>
          </cell>
          <cell r="D8171" t="str">
            <v>г. Пермь, ул. Уинская, д. 29</v>
          </cell>
          <cell r="E8171" t="b">
            <v>1</v>
          </cell>
          <cell r="F8171">
            <v>2014</v>
          </cell>
          <cell r="I8171" t="str">
            <v>плоская</v>
          </cell>
          <cell r="J8171" t="str">
            <v>ГАЗ</v>
          </cell>
          <cell r="K8171" t="str">
            <v>имеется</v>
          </cell>
          <cell r="L8171">
            <v>25</v>
          </cell>
          <cell r="M8171">
            <v>1</v>
          </cell>
          <cell r="N8171">
            <v>1</v>
          </cell>
          <cell r="O8171">
            <v>1</v>
          </cell>
          <cell r="Q8171">
            <v>17828.7</v>
          </cell>
          <cell r="R8171">
            <v>11676.2</v>
          </cell>
          <cell r="S8171">
            <v>11676.2</v>
          </cell>
        </row>
        <row r="8172">
          <cell r="C8172" t="str">
            <v>город Пермь</v>
          </cell>
          <cell r="D8172" t="str">
            <v>г. Пермь, ул. Уинская, д. 31</v>
          </cell>
          <cell r="E8172" t="b">
            <v>1</v>
          </cell>
          <cell r="F8172">
            <v>2013</v>
          </cell>
          <cell r="H8172" t="str">
            <v>Панель</v>
          </cell>
          <cell r="L8172">
            <v>25</v>
          </cell>
          <cell r="M8172">
            <v>1</v>
          </cell>
          <cell r="Q8172">
            <v>15048.5</v>
          </cell>
          <cell r="R8172">
            <v>11676.5</v>
          </cell>
          <cell r="S8172">
            <v>11676.5</v>
          </cell>
        </row>
        <row r="8173">
          <cell r="C8173" t="str">
            <v>город Пермь</v>
          </cell>
          <cell r="D8173" t="str">
            <v>г. Пермь, ул. Уинская, д. 33</v>
          </cell>
          <cell r="E8173" t="b">
            <v>1</v>
          </cell>
          <cell r="F8173">
            <v>2012</v>
          </cell>
          <cell r="H8173" t="str">
            <v>Газобетон</v>
          </cell>
          <cell r="L8173">
            <v>25</v>
          </cell>
          <cell r="M8173">
            <v>1</v>
          </cell>
          <cell r="Q8173">
            <v>12490.4</v>
          </cell>
          <cell r="R8173">
            <v>11652.7</v>
          </cell>
          <cell r="S8173">
            <v>11652.7</v>
          </cell>
          <cell r="T8173">
            <v>576</v>
          </cell>
        </row>
        <row r="8174">
          <cell r="C8174" t="str">
            <v>город Пермь</v>
          </cell>
          <cell r="D8174" t="str">
            <v>г. Пермь, ул. Уинская, д. 35</v>
          </cell>
          <cell r="E8174" t="b">
            <v>1</v>
          </cell>
          <cell r="F8174">
            <v>2012</v>
          </cell>
          <cell r="H8174" t="str">
            <v>Панель</v>
          </cell>
          <cell r="L8174">
            <v>25</v>
          </cell>
          <cell r="M8174">
            <v>1</v>
          </cell>
          <cell r="Q8174">
            <v>12512.7</v>
          </cell>
          <cell r="R8174">
            <v>11677.4</v>
          </cell>
          <cell r="S8174">
            <v>11677.4</v>
          </cell>
        </row>
        <row r="8175">
          <cell r="C8175" t="str">
            <v>город Пермь</v>
          </cell>
          <cell r="D8175" t="str">
            <v>г. Пермь, ул. Уинская, д. 36</v>
          </cell>
          <cell r="E8175" t="b">
            <v>1</v>
          </cell>
          <cell r="F8175">
            <v>1973</v>
          </cell>
          <cell r="I8175" t="str">
            <v>плоская</v>
          </cell>
          <cell r="K8175" t="str">
            <v>имеется</v>
          </cell>
          <cell r="L8175">
            <v>5</v>
          </cell>
          <cell r="M8175">
            <v>4</v>
          </cell>
          <cell r="Q8175">
            <v>4275</v>
          </cell>
          <cell r="R8175">
            <v>3387.8</v>
          </cell>
          <cell r="S8175">
            <v>3301.6</v>
          </cell>
          <cell r="T8175">
            <v>154</v>
          </cell>
        </row>
        <row r="8176">
          <cell r="C8176" t="str">
            <v>город Пермь</v>
          </cell>
          <cell r="D8176" t="str">
            <v>г. Пермь, ул. Уинская, д. 37</v>
          </cell>
          <cell r="E8176" t="b">
            <v>1</v>
          </cell>
          <cell r="F8176">
            <v>2014</v>
          </cell>
          <cell r="I8176" t="str">
            <v>плоская</v>
          </cell>
          <cell r="J8176" t="str">
            <v>ГАЗ</v>
          </cell>
          <cell r="K8176" t="str">
            <v>имеется</v>
          </cell>
          <cell r="L8176">
            <v>25</v>
          </cell>
          <cell r="M8176">
            <v>1</v>
          </cell>
          <cell r="N8176">
            <v>1</v>
          </cell>
          <cell r="O8176">
            <v>1</v>
          </cell>
          <cell r="Q8176">
            <v>16953</v>
          </cell>
          <cell r="R8176">
            <v>11664.2</v>
          </cell>
          <cell r="S8176">
            <v>11664.2</v>
          </cell>
        </row>
        <row r="8177">
          <cell r="C8177" t="str">
            <v>город Пермь</v>
          </cell>
          <cell r="D8177" t="str">
            <v>г. Пермь, ул. Уинская, д. 38</v>
          </cell>
          <cell r="E8177" t="b">
            <v>1</v>
          </cell>
          <cell r="F8177">
            <v>1974</v>
          </cell>
          <cell r="I8177" t="str">
            <v>плоская</v>
          </cell>
          <cell r="K8177" t="str">
            <v>имеется</v>
          </cell>
          <cell r="L8177">
            <v>5</v>
          </cell>
          <cell r="M8177">
            <v>4</v>
          </cell>
          <cell r="Q8177">
            <v>3735.4</v>
          </cell>
          <cell r="R8177">
            <v>3412.7</v>
          </cell>
          <cell r="S8177">
            <v>3337.1</v>
          </cell>
          <cell r="T8177">
            <v>163</v>
          </cell>
        </row>
        <row r="8178">
          <cell r="C8178" t="str">
            <v>город Пермь</v>
          </cell>
          <cell r="D8178" t="str">
            <v>г. Пермь, ул. Уинская, д. 40</v>
          </cell>
          <cell r="E8178" t="b">
            <v>1</v>
          </cell>
          <cell r="F8178">
            <v>1975</v>
          </cell>
          <cell r="H8178" t="str">
            <v>кирпич</v>
          </cell>
          <cell r="L8178">
            <v>5</v>
          </cell>
          <cell r="M8178">
            <v>4</v>
          </cell>
          <cell r="Q8178">
            <v>4542.6000000000004</v>
          </cell>
          <cell r="R8178">
            <v>4533.1000000000004</v>
          </cell>
          <cell r="S8178">
            <v>4533.1000000000004</v>
          </cell>
        </row>
        <row r="8179">
          <cell r="C8179" t="str">
            <v>город Пермь</v>
          </cell>
          <cell r="D8179" t="str">
            <v>г. Пермь, ул. Уинская, д. 41</v>
          </cell>
          <cell r="E8179" t="b">
            <v>1</v>
          </cell>
          <cell r="F8179">
            <v>2015</v>
          </cell>
          <cell r="I8179" t="str">
            <v>плоская</v>
          </cell>
          <cell r="J8179" t="str">
            <v>ГАЗ</v>
          </cell>
          <cell r="K8179" t="str">
            <v>имеется</v>
          </cell>
          <cell r="L8179">
            <v>25</v>
          </cell>
          <cell r="M8179">
            <v>1</v>
          </cell>
          <cell r="N8179">
            <v>1</v>
          </cell>
          <cell r="O8179">
            <v>1</v>
          </cell>
          <cell r="Q8179">
            <v>14937.1</v>
          </cell>
          <cell r="R8179">
            <v>11689.5</v>
          </cell>
          <cell r="S8179">
            <v>11689.5</v>
          </cell>
        </row>
        <row r="8180">
          <cell r="C8180" t="str">
            <v>город Пермь</v>
          </cell>
          <cell r="D8180" t="str">
            <v>г. Пермь, ул. Уинская, д. 42</v>
          </cell>
          <cell r="E8180" t="b">
            <v>1</v>
          </cell>
          <cell r="F8180">
            <v>1978</v>
          </cell>
          <cell r="H8180" t="str">
            <v>Кирпич</v>
          </cell>
          <cell r="L8180">
            <v>5</v>
          </cell>
          <cell r="M8180">
            <v>6</v>
          </cell>
          <cell r="Q8180">
            <v>4826.1000000000004</v>
          </cell>
          <cell r="R8180">
            <v>4187.3600000000006</v>
          </cell>
          <cell r="S8180">
            <v>4109.5600000000004</v>
          </cell>
          <cell r="T8180">
            <v>188</v>
          </cell>
        </row>
        <row r="8181">
          <cell r="C8181" t="str">
            <v>город Пермь</v>
          </cell>
          <cell r="D8181" t="str">
            <v>г. Пермь, ул. Уинская, д. 44</v>
          </cell>
          <cell r="E8181" t="b">
            <v>1</v>
          </cell>
          <cell r="F8181">
            <v>1999</v>
          </cell>
          <cell r="H8181" t="str">
            <v>Панели</v>
          </cell>
          <cell r="L8181">
            <v>16</v>
          </cell>
          <cell r="M8181">
            <v>5</v>
          </cell>
          <cell r="N8181">
            <v>10</v>
          </cell>
          <cell r="O8181">
            <v>5</v>
          </cell>
          <cell r="P8181">
            <v>5</v>
          </cell>
          <cell r="Q8181">
            <v>16578.5</v>
          </cell>
          <cell r="R8181">
            <v>10187.5</v>
          </cell>
          <cell r="S8181">
            <v>10187.5</v>
          </cell>
          <cell r="T8181">
            <v>650</v>
          </cell>
        </row>
        <row r="8182">
          <cell r="C8182" t="str">
            <v>город Пермь</v>
          </cell>
          <cell r="D8182" t="str">
            <v>г. Пермь, ул. Уинская, д. 66</v>
          </cell>
          <cell r="E8182" t="b">
            <v>1</v>
          </cell>
          <cell r="F8182">
            <v>2019</v>
          </cell>
          <cell r="I8182" t="str">
            <v>плоская</v>
          </cell>
          <cell r="J8182" t="str">
            <v>ГАЗ</v>
          </cell>
          <cell r="K8182" t="str">
            <v>имеется</v>
          </cell>
          <cell r="L8182">
            <v>9</v>
          </cell>
          <cell r="M8182">
            <v>5</v>
          </cell>
          <cell r="N8182">
            <v>5</v>
          </cell>
          <cell r="O8182">
            <v>5</v>
          </cell>
          <cell r="Q8182">
            <v>11074.7</v>
          </cell>
          <cell r="R8182">
            <v>10741.2</v>
          </cell>
          <cell r="S8182">
            <v>10741.2</v>
          </cell>
          <cell r="T8182">
            <v>401</v>
          </cell>
        </row>
        <row r="8183">
          <cell r="C8183" t="str">
            <v>город Пермь</v>
          </cell>
          <cell r="D8183" t="str">
            <v>г. Пермь, ул. Уинская, д. 68</v>
          </cell>
          <cell r="E8183" t="b">
            <v>1</v>
          </cell>
          <cell r="F8183">
            <v>2019</v>
          </cell>
          <cell r="I8183" t="str">
            <v>плоская</v>
          </cell>
          <cell r="J8183" t="str">
            <v>ГАЗ</v>
          </cell>
          <cell r="K8183" t="str">
            <v>имеется</v>
          </cell>
          <cell r="L8183">
            <v>10</v>
          </cell>
          <cell r="M8183">
            <v>5</v>
          </cell>
          <cell r="N8183">
            <v>5</v>
          </cell>
          <cell r="O8183">
            <v>5</v>
          </cell>
          <cell r="Q8183">
            <v>13207.4</v>
          </cell>
          <cell r="R8183">
            <v>12806.1</v>
          </cell>
          <cell r="S8183">
            <v>12806.1</v>
          </cell>
          <cell r="T8183">
            <v>489</v>
          </cell>
        </row>
        <row r="8184">
          <cell r="C8184" t="str">
            <v>город Пермь</v>
          </cell>
          <cell r="D8184" t="str">
            <v>г. Пермь, ул. Уинская, д. 15А</v>
          </cell>
          <cell r="E8184" t="b">
            <v>1</v>
          </cell>
          <cell r="F8184">
            <v>2016</v>
          </cell>
          <cell r="I8184" t="str">
            <v>плоская</v>
          </cell>
          <cell r="J8184" t="str">
            <v>ГАЗ</v>
          </cell>
          <cell r="K8184" t="str">
            <v>имеется</v>
          </cell>
          <cell r="L8184">
            <v>25</v>
          </cell>
          <cell r="M8184">
            <v>2</v>
          </cell>
          <cell r="N8184">
            <v>2</v>
          </cell>
          <cell r="O8184">
            <v>2</v>
          </cell>
          <cell r="Q8184">
            <v>33128.6</v>
          </cell>
          <cell r="R8184">
            <v>14544.2</v>
          </cell>
          <cell r="S8184">
            <v>14544.2</v>
          </cell>
        </row>
        <row r="8185">
          <cell r="C8185" t="str">
            <v>город Пермь</v>
          </cell>
          <cell r="D8185" t="str">
            <v>г. Пермь, ул. Уинская, д. 1А</v>
          </cell>
          <cell r="E8185" t="b">
            <v>1</v>
          </cell>
          <cell r="F8185">
            <v>1995</v>
          </cell>
          <cell r="I8185" t="str">
            <v>плоская</v>
          </cell>
          <cell r="J8185" t="str">
            <v>ГАЗ</v>
          </cell>
          <cell r="K8185" t="str">
            <v>имеется</v>
          </cell>
          <cell r="L8185">
            <v>12</v>
          </cell>
          <cell r="M8185">
            <v>1</v>
          </cell>
          <cell r="N8185">
            <v>1</v>
          </cell>
          <cell r="O8185">
            <v>1</v>
          </cell>
          <cell r="Q8185">
            <v>8169.72</v>
          </cell>
          <cell r="R8185">
            <v>8169.72</v>
          </cell>
          <cell r="S8185">
            <v>8036.12</v>
          </cell>
        </row>
        <row r="8186">
          <cell r="C8186" t="str">
            <v>город Пермь</v>
          </cell>
          <cell r="D8186" t="str">
            <v>г. Пермь, ул. Уинская, д. 1Б</v>
          </cell>
          <cell r="E8186" t="b">
            <v>1</v>
          </cell>
          <cell r="F8186">
            <v>2001</v>
          </cell>
          <cell r="I8186" t="str">
            <v>плоская</v>
          </cell>
          <cell r="J8186" t="str">
            <v>ГАЗ</v>
          </cell>
          <cell r="K8186" t="str">
            <v>имеется</v>
          </cell>
          <cell r="L8186">
            <v>16</v>
          </cell>
          <cell r="M8186">
            <v>1</v>
          </cell>
          <cell r="N8186">
            <v>2</v>
          </cell>
          <cell r="O8186">
            <v>1</v>
          </cell>
          <cell r="P8186">
            <v>1</v>
          </cell>
          <cell r="Q8186">
            <v>7120.1</v>
          </cell>
          <cell r="R8186">
            <v>5459</v>
          </cell>
          <cell r="S8186">
            <v>5459</v>
          </cell>
          <cell r="T8186">
            <v>260</v>
          </cell>
        </row>
        <row r="8187">
          <cell r="C8187" t="str">
            <v>город Пермь</v>
          </cell>
          <cell r="D8187" t="str">
            <v>г. Пермь, ул. Уинская, д. 1В</v>
          </cell>
          <cell r="E8187" t="b">
            <v>1</v>
          </cell>
          <cell r="F8187">
            <v>2013</v>
          </cell>
          <cell r="I8187" t="str">
            <v>плоская</v>
          </cell>
          <cell r="J8187" t="str">
            <v>ГАЗ</v>
          </cell>
          <cell r="K8187" t="str">
            <v>имеется</v>
          </cell>
          <cell r="L8187">
            <v>11</v>
          </cell>
          <cell r="M8187">
            <v>1</v>
          </cell>
          <cell r="N8187">
            <v>1</v>
          </cell>
          <cell r="O8187">
            <v>1</v>
          </cell>
          <cell r="Q8187">
            <v>3700.4</v>
          </cell>
          <cell r="R8187">
            <v>2506</v>
          </cell>
          <cell r="S8187">
            <v>2506</v>
          </cell>
          <cell r="T8187">
            <v>70</v>
          </cell>
        </row>
        <row r="8188">
          <cell r="C8188" t="str">
            <v>город Пермь</v>
          </cell>
          <cell r="D8188" t="str">
            <v>г. Пермь, ул. Уинская, д. 2Б</v>
          </cell>
          <cell r="E8188" t="b">
            <v>1</v>
          </cell>
          <cell r="F8188">
            <v>2022</v>
          </cell>
          <cell r="H8188" t="str">
            <v>смешанные</v>
          </cell>
          <cell r="I8188" t="str">
            <v>плоская</v>
          </cell>
          <cell r="J8188" t="str">
            <v>газ</v>
          </cell>
          <cell r="L8188">
            <v>16</v>
          </cell>
          <cell r="M8188">
            <v>3</v>
          </cell>
          <cell r="N8188">
            <v>3</v>
          </cell>
          <cell r="O8188">
            <v>3</v>
          </cell>
          <cell r="Q8188">
            <v>11482.2</v>
          </cell>
          <cell r="R8188">
            <v>11482.2</v>
          </cell>
          <cell r="S8188">
            <v>5540.3</v>
          </cell>
        </row>
        <row r="8189">
          <cell r="C8189" t="str">
            <v>город Пермь</v>
          </cell>
          <cell r="D8189" t="str">
            <v>г. Пермь, ул. Уинская, д. 3А</v>
          </cell>
          <cell r="E8189" t="b">
            <v>1</v>
          </cell>
          <cell r="F8189">
            <v>2007</v>
          </cell>
          <cell r="H8189" t="str">
            <v>кирпич</v>
          </cell>
          <cell r="I8189" t="str">
            <v>плоская</v>
          </cell>
          <cell r="L8189">
            <v>15</v>
          </cell>
          <cell r="M8189">
            <v>2</v>
          </cell>
          <cell r="N8189">
            <v>2</v>
          </cell>
          <cell r="O8189">
            <v>2</v>
          </cell>
          <cell r="Q8189">
            <v>17229.099999999999</v>
          </cell>
          <cell r="R8189">
            <v>17229.099999999999</v>
          </cell>
          <cell r="S8189">
            <v>11436.2</v>
          </cell>
        </row>
        <row r="8190">
          <cell r="C8190" t="str">
            <v>город Пермь</v>
          </cell>
          <cell r="D8190" t="str">
            <v>г. Пермь, ул. Уинская, д. 42А</v>
          </cell>
          <cell r="E8190" t="b">
            <v>1</v>
          </cell>
          <cell r="F8190">
            <v>1978</v>
          </cell>
          <cell r="H8190" t="str">
            <v>Кирпич</v>
          </cell>
          <cell r="L8190">
            <v>5</v>
          </cell>
          <cell r="M8190">
            <v>4</v>
          </cell>
          <cell r="Q8190">
            <v>3427.5</v>
          </cell>
          <cell r="R8190">
            <v>3011.41</v>
          </cell>
          <cell r="S8190">
            <v>2811.31</v>
          </cell>
          <cell r="T8190">
            <v>133</v>
          </cell>
        </row>
        <row r="8191">
          <cell r="C8191" t="str">
            <v>город Пермь</v>
          </cell>
          <cell r="D8191" t="str">
            <v>г. Пермь, ул. Уинская, д. 4А</v>
          </cell>
          <cell r="E8191" t="b">
            <v>1</v>
          </cell>
          <cell r="F8191">
            <v>1995</v>
          </cell>
          <cell r="H8191" t="str">
            <v>Панель</v>
          </cell>
          <cell r="L8191">
            <v>10</v>
          </cell>
          <cell r="M8191">
            <v>3</v>
          </cell>
          <cell r="N8191">
            <v>3</v>
          </cell>
          <cell r="O8191">
            <v>3</v>
          </cell>
          <cell r="Q8191">
            <v>8045.7</v>
          </cell>
          <cell r="R8191">
            <v>6878.7</v>
          </cell>
          <cell r="S8191">
            <v>6878.7</v>
          </cell>
          <cell r="T8191">
            <v>250</v>
          </cell>
        </row>
        <row r="8192">
          <cell r="C8192" t="str">
            <v>город Пермь</v>
          </cell>
          <cell r="D8192" t="str">
            <v>г. Пермь, ул. Уральская, д. 45</v>
          </cell>
          <cell r="E8192" t="b">
            <v>1</v>
          </cell>
          <cell r="F8192">
            <v>1989</v>
          </cell>
          <cell r="H8192" t="str">
            <v>Панель</v>
          </cell>
          <cell r="L8192">
            <v>16</v>
          </cell>
          <cell r="M8192">
            <v>1</v>
          </cell>
          <cell r="N8192">
            <v>2</v>
          </cell>
          <cell r="O8192">
            <v>1</v>
          </cell>
          <cell r="P8192">
            <v>1</v>
          </cell>
          <cell r="Q8192">
            <v>5958.2</v>
          </cell>
          <cell r="R8192">
            <v>5298.2</v>
          </cell>
          <cell r="S8192">
            <v>5298.2</v>
          </cell>
          <cell r="T8192">
            <v>244</v>
          </cell>
        </row>
        <row r="8193">
          <cell r="C8193" t="str">
            <v>город Пермь</v>
          </cell>
          <cell r="D8193" t="str">
            <v>г. Пермь, ул. Уральская, д. 47</v>
          </cell>
          <cell r="E8193" t="b">
            <v>1</v>
          </cell>
          <cell r="F8193">
            <v>1988</v>
          </cell>
          <cell r="H8193" t="str">
            <v>Панель</v>
          </cell>
          <cell r="L8193">
            <v>9</v>
          </cell>
          <cell r="M8193">
            <v>2</v>
          </cell>
          <cell r="N8193">
            <v>2</v>
          </cell>
          <cell r="O8193">
            <v>2</v>
          </cell>
          <cell r="Q8193">
            <v>5138.7</v>
          </cell>
          <cell r="R8193">
            <v>4238.7</v>
          </cell>
          <cell r="S8193">
            <v>4238.7</v>
          </cell>
          <cell r="T8193">
            <v>215</v>
          </cell>
        </row>
        <row r="8194">
          <cell r="C8194" t="str">
            <v>город Пермь</v>
          </cell>
          <cell r="D8194" t="str">
            <v>г. Пермь, ул. Уральская, д. 49</v>
          </cell>
          <cell r="E8194" t="b">
            <v>1</v>
          </cell>
          <cell r="F8194">
            <v>1985</v>
          </cell>
          <cell r="H8194" t="str">
            <v>Панели</v>
          </cell>
          <cell r="L8194">
            <v>9</v>
          </cell>
          <cell r="M8194">
            <v>2</v>
          </cell>
          <cell r="N8194">
            <v>2</v>
          </cell>
          <cell r="O8194">
            <v>2</v>
          </cell>
          <cell r="Q8194">
            <v>5139.7</v>
          </cell>
          <cell r="R8194">
            <v>4008.2</v>
          </cell>
          <cell r="S8194">
            <v>4008.2</v>
          </cell>
          <cell r="T8194">
            <v>208</v>
          </cell>
        </row>
        <row r="8195">
          <cell r="C8195" t="str">
            <v>город Пермь</v>
          </cell>
          <cell r="D8195" t="str">
            <v>г. Пермь, ул. Уральская, д. 51</v>
          </cell>
          <cell r="E8195" t="b">
            <v>1</v>
          </cell>
          <cell r="F8195">
            <v>1984</v>
          </cell>
          <cell r="H8195" t="str">
            <v>Панели</v>
          </cell>
          <cell r="L8195">
            <v>9</v>
          </cell>
          <cell r="M8195">
            <v>2</v>
          </cell>
          <cell r="N8195">
            <v>2</v>
          </cell>
          <cell r="O8195">
            <v>2</v>
          </cell>
          <cell r="Q8195">
            <v>4241.7</v>
          </cell>
          <cell r="R8195">
            <v>3374.7</v>
          </cell>
          <cell r="S8195">
            <v>3374.7</v>
          </cell>
          <cell r="T8195">
            <v>171</v>
          </cell>
        </row>
        <row r="8196">
          <cell r="C8196" t="str">
            <v>город Пермь</v>
          </cell>
          <cell r="D8196" t="str">
            <v>г. Пермь, ул. Уральская, д. 53</v>
          </cell>
          <cell r="E8196" t="b">
            <v>1</v>
          </cell>
          <cell r="F8196">
            <v>1986</v>
          </cell>
          <cell r="H8196" t="str">
            <v>Кирпич</v>
          </cell>
          <cell r="L8196">
            <v>9</v>
          </cell>
          <cell r="M8196">
            <v>2</v>
          </cell>
          <cell r="N8196">
            <v>2</v>
          </cell>
          <cell r="O8196">
            <v>2</v>
          </cell>
          <cell r="Q8196">
            <v>4735.8</v>
          </cell>
          <cell r="R8196">
            <v>3991.9</v>
          </cell>
          <cell r="S8196">
            <v>3991.9</v>
          </cell>
          <cell r="T8196">
            <v>212</v>
          </cell>
        </row>
        <row r="8197">
          <cell r="C8197" t="str">
            <v>город Пермь</v>
          </cell>
          <cell r="D8197" t="str">
            <v>г. Пермь, ул. Уральская, д. 55</v>
          </cell>
          <cell r="E8197" t="b">
            <v>1</v>
          </cell>
          <cell r="F8197">
            <v>1985</v>
          </cell>
          <cell r="H8197" t="str">
            <v>панель</v>
          </cell>
          <cell r="I8197" t="str">
            <v>плоская</v>
          </cell>
          <cell r="L8197">
            <v>9</v>
          </cell>
          <cell r="M8197">
            <v>2</v>
          </cell>
          <cell r="N8197">
            <v>2</v>
          </cell>
          <cell r="O8197">
            <v>2</v>
          </cell>
          <cell r="Q8197">
            <v>5399.9</v>
          </cell>
          <cell r="R8197">
            <v>5399.9</v>
          </cell>
          <cell r="S8197">
            <v>4999.8</v>
          </cell>
          <cell r="T8197">
            <v>243</v>
          </cell>
        </row>
        <row r="8198">
          <cell r="C8198" t="str">
            <v>город Пермь</v>
          </cell>
          <cell r="D8198" t="str">
            <v>г. Пермь, ул. Уральская, д. 57</v>
          </cell>
          <cell r="E8198" t="b">
            <v>1</v>
          </cell>
          <cell r="F8198">
            <v>1985</v>
          </cell>
          <cell r="H8198" t="str">
            <v>Панели</v>
          </cell>
          <cell r="L8198">
            <v>9</v>
          </cell>
          <cell r="M8198">
            <v>2</v>
          </cell>
          <cell r="N8198">
            <v>2</v>
          </cell>
          <cell r="O8198">
            <v>2</v>
          </cell>
          <cell r="Q8198">
            <v>4230.8</v>
          </cell>
          <cell r="R8198">
            <v>3365.9</v>
          </cell>
          <cell r="S8198">
            <v>3365.9</v>
          </cell>
          <cell r="T8198">
            <v>166</v>
          </cell>
        </row>
        <row r="8199">
          <cell r="C8199" t="str">
            <v>город Пермь</v>
          </cell>
          <cell r="D8199" t="str">
            <v>г. Пермь, ул. Уральская, д. 59</v>
          </cell>
          <cell r="E8199" t="b">
            <v>1</v>
          </cell>
          <cell r="F8199">
            <v>1986</v>
          </cell>
          <cell r="H8199" t="str">
            <v>Панели</v>
          </cell>
          <cell r="L8199">
            <v>9</v>
          </cell>
          <cell r="M8199">
            <v>1</v>
          </cell>
          <cell r="N8199">
            <v>1</v>
          </cell>
          <cell r="O8199">
            <v>1</v>
          </cell>
          <cell r="Q8199">
            <v>1881.3</v>
          </cell>
          <cell r="R8199">
            <v>1472.7</v>
          </cell>
          <cell r="S8199">
            <v>1472.7</v>
          </cell>
          <cell r="T8199">
            <v>80</v>
          </cell>
        </row>
        <row r="8200">
          <cell r="C8200" t="str">
            <v>город Пермь</v>
          </cell>
          <cell r="D8200" t="str">
            <v>г. Пермь, ул. Уральская, д. 61</v>
          </cell>
          <cell r="E8200" t="b">
            <v>1</v>
          </cell>
          <cell r="F8200">
            <v>1985</v>
          </cell>
          <cell r="L8200">
            <v>9</v>
          </cell>
          <cell r="M8200">
            <v>2</v>
          </cell>
          <cell r="N8200">
            <v>2</v>
          </cell>
          <cell r="O8200">
            <v>2</v>
          </cell>
          <cell r="Q8200">
            <v>4978.2</v>
          </cell>
          <cell r="R8200">
            <v>4291.3</v>
          </cell>
          <cell r="S8200">
            <v>4291.3</v>
          </cell>
          <cell r="T8200">
            <v>171</v>
          </cell>
        </row>
        <row r="8201">
          <cell r="C8201" t="str">
            <v>город Пермь</v>
          </cell>
          <cell r="D8201" t="str">
            <v>г. Пермь, ул. Уральская, д. 69</v>
          </cell>
          <cell r="E8201" t="b">
            <v>1</v>
          </cell>
          <cell r="F8201">
            <v>1993</v>
          </cell>
          <cell r="H8201" t="str">
            <v>Кирпич</v>
          </cell>
          <cell r="L8201">
            <v>16</v>
          </cell>
          <cell r="M8201">
            <v>1</v>
          </cell>
          <cell r="N8201">
            <v>2</v>
          </cell>
          <cell r="O8201">
            <v>1</v>
          </cell>
          <cell r="P8201">
            <v>1</v>
          </cell>
          <cell r="Q8201">
            <v>5048</v>
          </cell>
          <cell r="R8201">
            <v>5005</v>
          </cell>
          <cell r="S8201">
            <v>5005</v>
          </cell>
          <cell r="T8201">
            <v>240</v>
          </cell>
        </row>
        <row r="8202">
          <cell r="C8202" t="str">
            <v>город Пермь</v>
          </cell>
          <cell r="D8202" t="str">
            <v>г. Пермь, ул. Уральская, д. 75</v>
          </cell>
          <cell r="E8202" t="b">
            <v>1</v>
          </cell>
          <cell r="F8202">
            <v>1933</v>
          </cell>
          <cell r="H8202" t="str">
            <v>Кирпич</v>
          </cell>
          <cell r="L8202">
            <v>3</v>
          </cell>
          <cell r="M8202">
            <v>3</v>
          </cell>
          <cell r="Q8202">
            <v>1622.54</v>
          </cell>
          <cell r="R8202">
            <v>1398.23</v>
          </cell>
          <cell r="S8202">
            <v>1103.43</v>
          </cell>
          <cell r="T8202">
            <v>41</v>
          </cell>
        </row>
        <row r="8203">
          <cell r="C8203" t="str">
            <v>город Пермь</v>
          </cell>
          <cell r="D8203" t="str">
            <v>г. Пермь, ул. Уральская, д. 77</v>
          </cell>
          <cell r="E8203" t="b">
            <v>1</v>
          </cell>
          <cell r="F8203">
            <v>1932</v>
          </cell>
          <cell r="H8203" t="str">
            <v>Кирпич</v>
          </cell>
          <cell r="L8203">
            <v>3</v>
          </cell>
          <cell r="M8203">
            <v>3</v>
          </cell>
          <cell r="Q8203">
            <v>1317.16</v>
          </cell>
          <cell r="R8203">
            <v>1203.25</v>
          </cell>
          <cell r="S8203">
            <v>1153.1500000000001</v>
          </cell>
          <cell r="T8203">
            <v>63</v>
          </cell>
        </row>
        <row r="8204">
          <cell r="C8204" t="str">
            <v>город Пермь</v>
          </cell>
          <cell r="D8204" t="str">
            <v>г. Пермь, ул. Уральская, д. 79</v>
          </cell>
          <cell r="E8204" t="b">
            <v>1</v>
          </cell>
          <cell r="F8204">
            <v>1932</v>
          </cell>
          <cell r="H8204" t="str">
            <v>Кирпич</v>
          </cell>
          <cell r="L8204">
            <v>4</v>
          </cell>
          <cell r="M8204">
            <v>3</v>
          </cell>
          <cell r="Q8204">
            <v>1652.68</v>
          </cell>
          <cell r="R8204">
            <v>1545.9299999999998</v>
          </cell>
          <cell r="S8204">
            <v>1493.33</v>
          </cell>
          <cell r="T8204">
            <v>114</v>
          </cell>
        </row>
        <row r="8205">
          <cell r="C8205" t="str">
            <v>город Пермь</v>
          </cell>
          <cell r="D8205" t="str">
            <v>г. Пермь, ул. Уральская, д. 80</v>
          </cell>
          <cell r="E8205" t="b">
            <v>1</v>
          </cell>
          <cell r="F8205">
            <v>1928</v>
          </cell>
          <cell r="G8205">
            <v>2008</v>
          </cell>
          <cell r="H8205" t="str">
            <v>Кирпич</v>
          </cell>
          <cell r="L8205">
            <v>4</v>
          </cell>
          <cell r="M8205">
            <v>3</v>
          </cell>
          <cell r="Q8205">
            <v>1751.57</v>
          </cell>
          <cell r="R8205">
            <v>1445.2</v>
          </cell>
          <cell r="S8205">
            <v>1445.2</v>
          </cell>
          <cell r="T8205">
            <v>83</v>
          </cell>
        </row>
        <row r="8206">
          <cell r="C8206" t="str">
            <v>город Пермь</v>
          </cell>
          <cell r="D8206" t="str">
            <v>г. Пермь, ул. Уральская, д. 82</v>
          </cell>
          <cell r="E8206" t="b">
            <v>1</v>
          </cell>
          <cell r="F8206">
            <v>1928</v>
          </cell>
          <cell r="H8206" t="str">
            <v>Кирпич</v>
          </cell>
          <cell r="L8206">
            <v>3</v>
          </cell>
          <cell r="M8206">
            <v>3</v>
          </cell>
          <cell r="Q8206">
            <v>1280</v>
          </cell>
          <cell r="R8206">
            <v>1078.2</v>
          </cell>
          <cell r="S8206">
            <v>940</v>
          </cell>
          <cell r="T8206">
            <v>56</v>
          </cell>
        </row>
        <row r="8207">
          <cell r="C8207" t="str">
            <v>город Пермь</v>
          </cell>
          <cell r="D8207" t="str">
            <v>г. Пермь, ул. Уральская, д. 83</v>
          </cell>
          <cell r="E8207" t="b">
            <v>1</v>
          </cell>
          <cell r="F8207">
            <v>1932</v>
          </cell>
          <cell r="H8207" t="str">
            <v>Кирпич</v>
          </cell>
          <cell r="L8207">
            <v>4</v>
          </cell>
          <cell r="M8207">
            <v>3</v>
          </cell>
          <cell r="Q8207">
            <v>1745.79</v>
          </cell>
          <cell r="R8207">
            <v>1495.66</v>
          </cell>
          <cell r="S8207">
            <v>1253.3599999999999</v>
          </cell>
          <cell r="T8207">
            <v>102</v>
          </cell>
        </row>
        <row r="8208">
          <cell r="C8208" t="str">
            <v>город Пермь</v>
          </cell>
          <cell r="D8208" t="str">
            <v>г. Пермь, ул. Уральская, д. 84</v>
          </cell>
          <cell r="E8208" t="b">
            <v>1</v>
          </cell>
          <cell r="F8208">
            <v>1928</v>
          </cell>
          <cell r="I8208" t="str">
            <v>скатная</v>
          </cell>
          <cell r="K8208" t="str">
            <v>имеется</v>
          </cell>
          <cell r="L8208">
            <v>4</v>
          </cell>
          <cell r="M8208">
            <v>3</v>
          </cell>
          <cell r="Q8208">
            <v>1870.99</v>
          </cell>
          <cell r="R8208">
            <v>1590.45</v>
          </cell>
          <cell r="S8208">
            <v>1467.95</v>
          </cell>
          <cell r="T8208">
            <v>110</v>
          </cell>
        </row>
        <row r="8209">
          <cell r="C8209" t="str">
            <v>город Пермь</v>
          </cell>
          <cell r="D8209" t="str">
            <v>г. Пермь, ул. Уральская, д. 87</v>
          </cell>
          <cell r="E8209" t="b">
            <v>1</v>
          </cell>
          <cell r="F8209">
            <v>1936</v>
          </cell>
          <cell r="H8209" t="str">
            <v>Кирпич</v>
          </cell>
          <cell r="L8209">
            <v>5</v>
          </cell>
          <cell r="M8209">
            <v>6</v>
          </cell>
          <cell r="Q8209">
            <v>4738.87</v>
          </cell>
          <cell r="R8209">
            <v>4421.68</v>
          </cell>
          <cell r="S8209">
            <v>3940.58</v>
          </cell>
          <cell r="T8209">
            <v>194</v>
          </cell>
        </row>
        <row r="8210">
          <cell r="C8210" t="str">
            <v>город Пермь</v>
          </cell>
          <cell r="D8210" t="str">
            <v>г. Пермь, ул. Уральская, д. 88</v>
          </cell>
          <cell r="E8210" t="b">
            <v>1</v>
          </cell>
          <cell r="F8210">
            <v>1980</v>
          </cell>
          <cell r="H8210" t="str">
            <v>Кирпич</v>
          </cell>
          <cell r="L8210">
            <v>5</v>
          </cell>
          <cell r="M8210">
            <v>5</v>
          </cell>
          <cell r="Q8210">
            <v>4381.93</v>
          </cell>
          <cell r="R8210">
            <v>3386.62</v>
          </cell>
          <cell r="S8210">
            <v>3386.62</v>
          </cell>
          <cell r="T8210">
            <v>174</v>
          </cell>
        </row>
        <row r="8211">
          <cell r="C8211" t="str">
            <v>город Пермь</v>
          </cell>
          <cell r="D8211" t="str">
            <v>г. Пермь, ул. Уральская, д. 91</v>
          </cell>
          <cell r="E8211" t="b">
            <v>1</v>
          </cell>
          <cell r="F8211">
            <v>1959</v>
          </cell>
          <cell r="H8211" t="str">
            <v>Кирпич</v>
          </cell>
          <cell r="L8211">
            <v>5</v>
          </cell>
          <cell r="M8211">
            <v>4</v>
          </cell>
          <cell r="Q8211">
            <v>4229.1099999999997</v>
          </cell>
          <cell r="R8211">
            <v>3844.65</v>
          </cell>
          <cell r="S8211">
            <v>3844.5</v>
          </cell>
          <cell r="T8211">
            <v>162</v>
          </cell>
        </row>
        <row r="8212">
          <cell r="C8212" t="str">
            <v>город Пермь</v>
          </cell>
          <cell r="D8212" t="str">
            <v>г. Пермь, ул. Уральская, д. 95</v>
          </cell>
          <cell r="E8212" t="b">
            <v>1</v>
          </cell>
          <cell r="F8212">
            <v>2006</v>
          </cell>
          <cell r="I8212" t="str">
            <v>плоская</v>
          </cell>
          <cell r="J8212" t="str">
            <v>ГАЗ</v>
          </cell>
          <cell r="K8212" t="str">
            <v>имеется</v>
          </cell>
          <cell r="L8212">
            <v>17</v>
          </cell>
          <cell r="M8212">
            <v>8</v>
          </cell>
          <cell r="N8212">
            <v>8</v>
          </cell>
          <cell r="O8212">
            <v>4</v>
          </cell>
          <cell r="P8212">
            <v>4</v>
          </cell>
          <cell r="Q8212">
            <v>29345</v>
          </cell>
          <cell r="R8212">
            <v>26934.7</v>
          </cell>
          <cell r="S8212">
            <v>26934.7</v>
          </cell>
        </row>
        <row r="8213">
          <cell r="C8213" t="str">
            <v>город Пермь</v>
          </cell>
          <cell r="D8213" t="str">
            <v>г. Пермь, ул. Уральская, д. 103</v>
          </cell>
          <cell r="E8213" t="b">
            <v>1</v>
          </cell>
          <cell r="F8213">
            <v>1950</v>
          </cell>
          <cell r="H8213" t="str">
            <v>Кирпич</v>
          </cell>
          <cell r="L8213">
            <v>4</v>
          </cell>
          <cell r="M8213">
            <v>3</v>
          </cell>
          <cell r="Q8213">
            <v>2641.96</v>
          </cell>
          <cell r="R8213">
            <v>1998.27</v>
          </cell>
          <cell r="S8213">
            <v>1914.34</v>
          </cell>
          <cell r="T8213">
            <v>91</v>
          </cell>
        </row>
        <row r="8214">
          <cell r="C8214" t="str">
            <v>город Пермь</v>
          </cell>
          <cell r="D8214" t="str">
            <v>г. Пермь, ул. Уральская, д. 105</v>
          </cell>
          <cell r="E8214" t="b">
            <v>1</v>
          </cell>
          <cell r="F8214">
            <v>1950</v>
          </cell>
          <cell r="H8214" t="str">
            <v>Кирпич</v>
          </cell>
          <cell r="L8214">
            <v>4</v>
          </cell>
          <cell r="M8214">
            <v>3</v>
          </cell>
          <cell r="Q8214">
            <v>2635.92</v>
          </cell>
          <cell r="R8214">
            <v>2081.98</v>
          </cell>
          <cell r="S8214">
            <v>2050.75</v>
          </cell>
          <cell r="T8214">
            <v>79</v>
          </cell>
        </row>
        <row r="8215">
          <cell r="C8215" t="str">
            <v>город Пермь</v>
          </cell>
          <cell r="D8215" t="str">
            <v>г. Пермь, ул. Уральская, д. 109</v>
          </cell>
          <cell r="E8215" t="b">
            <v>1</v>
          </cell>
          <cell r="F8215">
            <v>1954</v>
          </cell>
          <cell r="H8215" t="str">
            <v>Кирпич</v>
          </cell>
          <cell r="L8215">
            <v>5</v>
          </cell>
          <cell r="M8215">
            <v>4</v>
          </cell>
          <cell r="Q8215">
            <v>4024.69</v>
          </cell>
          <cell r="R8215">
            <v>3276.51</v>
          </cell>
          <cell r="S8215">
            <v>3161.83</v>
          </cell>
          <cell r="T8215">
            <v>133</v>
          </cell>
        </row>
        <row r="8216">
          <cell r="C8216" t="str">
            <v>город Пермь</v>
          </cell>
          <cell r="D8216" t="str">
            <v>г. Пермь, ул. Уральская, д. 111</v>
          </cell>
          <cell r="E8216" t="b">
            <v>1</v>
          </cell>
          <cell r="F8216">
            <v>1955</v>
          </cell>
          <cell r="H8216" t="str">
            <v>кирпич</v>
          </cell>
          <cell r="I8216" t="str">
            <v>скатная</v>
          </cell>
          <cell r="L8216">
            <v>5</v>
          </cell>
          <cell r="M8216">
            <v>5</v>
          </cell>
          <cell r="Q8216">
            <v>5499.4</v>
          </cell>
          <cell r="R8216">
            <v>5499.4</v>
          </cell>
          <cell r="S8216">
            <v>3604</v>
          </cell>
          <cell r="T8216">
            <v>147</v>
          </cell>
        </row>
        <row r="8217">
          <cell r="C8217" t="str">
            <v>город Пермь</v>
          </cell>
          <cell r="D8217" t="str">
            <v>г. Пермь, ул. Уральская, д. 113</v>
          </cell>
          <cell r="E8217" t="b">
            <v>1</v>
          </cell>
          <cell r="F8217">
            <v>1959</v>
          </cell>
          <cell r="H8217" t="str">
            <v>Кирпич</v>
          </cell>
          <cell r="L8217">
            <v>5</v>
          </cell>
          <cell r="M8217">
            <v>14</v>
          </cell>
          <cell r="Q8217">
            <v>14264.69</v>
          </cell>
          <cell r="R8217">
            <v>13944.32</v>
          </cell>
          <cell r="S8217">
            <v>10959.74</v>
          </cell>
          <cell r="T8217">
            <v>401</v>
          </cell>
        </row>
        <row r="8218">
          <cell r="C8218" t="str">
            <v>город Пермь</v>
          </cell>
          <cell r="D8218" t="str">
            <v>г. Пермь, ул. Уральская, д. 114</v>
          </cell>
          <cell r="E8218" t="b">
            <v>1</v>
          </cell>
          <cell r="F8218">
            <v>1959</v>
          </cell>
          <cell r="H8218" t="str">
            <v>Кирпич</v>
          </cell>
          <cell r="L8218">
            <v>5</v>
          </cell>
          <cell r="M8218">
            <v>4</v>
          </cell>
          <cell r="Q8218">
            <v>3570.15</v>
          </cell>
          <cell r="R8218">
            <v>3288.7000000000003</v>
          </cell>
          <cell r="S8218">
            <v>3042.3</v>
          </cell>
          <cell r="T8218">
            <v>159</v>
          </cell>
        </row>
        <row r="8219">
          <cell r="C8219" t="str">
            <v>город Пермь</v>
          </cell>
          <cell r="D8219" t="str">
            <v>г. Пермь, ул. Уральская, д. 116</v>
          </cell>
          <cell r="E8219" t="b">
            <v>1</v>
          </cell>
          <cell r="F8219">
            <v>1959</v>
          </cell>
          <cell r="H8219" t="str">
            <v>Кирпич</v>
          </cell>
          <cell r="L8219">
            <v>5</v>
          </cell>
          <cell r="M8219">
            <v>4</v>
          </cell>
          <cell r="Q8219">
            <v>3303.93</v>
          </cell>
          <cell r="R8219">
            <v>2946</v>
          </cell>
          <cell r="S8219">
            <v>2875.3</v>
          </cell>
          <cell r="T8219">
            <v>127</v>
          </cell>
        </row>
        <row r="8220">
          <cell r="C8220" t="str">
            <v>город Пермь</v>
          </cell>
          <cell r="D8220" t="str">
            <v>г. Пермь, ул. Уральская, д. 117</v>
          </cell>
          <cell r="E8220" t="b">
            <v>1</v>
          </cell>
          <cell r="F8220">
            <v>1961</v>
          </cell>
          <cell r="I8220" t="str">
            <v>скатная</v>
          </cell>
          <cell r="K8220" t="str">
            <v>имеется</v>
          </cell>
          <cell r="L8220">
            <v>5</v>
          </cell>
          <cell r="M8220">
            <v>4</v>
          </cell>
          <cell r="Q8220">
            <v>3227.76</v>
          </cell>
          <cell r="R8220">
            <v>2914.4</v>
          </cell>
          <cell r="S8220">
            <v>1857.2</v>
          </cell>
          <cell r="T8220">
            <v>130</v>
          </cell>
        </row>
        <row r="8221">
          <cell r="C8221" t="str">
            <v>город Пермь</v>
          </cell>
          <cell r="D8221" t="str">
            <v>г. Пермь, ул. Уральская, д. 47А</v>
          </cell>
          <cell r="E8221" t="b">
            <v>1</v>
          </cell>
          <cell r="F8221">
            <v>1995</v>
          </cell>
          <cell r="H8221" t="str">
            <v>Панели</v>
          </cell>
          <cell r="L8221">
            <v>16</v>
          </cell>
          <cell r="M8221">
            <v>1</v>
          </cell>
          <cell r="N8221">
            <v>2</v>
          </cell>
          <cell r="O8221">
            <v>1</v>
          </cell>
          <cell r="P8221">
            <v>1</v>
          </cell>
          <cell r="Q8221">
            <v>4744.7</v>
          </cell>
          <cell r="R8221">
            <v>2908.1</v>
          </cell>
          <cell r="S8221">
            <v>2908.1</v>
          </cell>
          <cell r="T8221">
            <v>207</v>
          </cell>
        </row>
        <row r="8222">
          <cell r="C8222" t="str">
            <v>город Пермь</v>
          </cell>
          <cell r="D8222" t="str">
            <v>г. Пермь, ул. Уральская, д. 51А</v>
          </cell>
          <cell r="E8222" t="b">
            <v>1</v>
          </cell>
          <cell r="F8222">
            <v>1997</v>
          </cell>
          <cell r="H8222" t="str">
            <v>Панель</v>
          </cell>
          <cell r="L8222">
            <v>16</v>
          </cell>
          <cell r="M8222">
            <v>1</v>
          </cell>
          <cell r="N8222">
            <v>2</v>
          </cell>
          <cell r="O8222">
            <v>1</v>
          </cell>
          <cell r="P8222">
            <v>1</v>
          </cell>
          <cell r="Q8222">
            <v>5199.3999999999996</v>
          </cell>
          <cell r="R8222">
            <v>4981.8</v>
          </cell>
          <cell r="S8222">
            <v>4981.8</v>
          </cell>
          <cell r="T8222">
            <v>195</v>
          </cell>
        </row>
        <row r="8223">
          <cell r="C8223" t="str">
            <v>город Пермь</v>
          </cell>
          <cell r="D8223" t="str">
            <v>г. Пермь, ул. Уральская, д. 53А</v>
          </cell>
          <cell r="E8223" t="b">
            <v>1</v>
          </cell>
          <cell r="F8223">
            <v>1994</v>
          </cell>
          <cell r="H8223" t="str">
            <v>Панель</v>
          </cell>
          <cell r="L8223">
            <v>16</v>
          </cell>
          <cell r="M8223">
            <v>1</v>
          </cell>
          <cell r="N8223">
            <v>2</v>
          </cell>
          <cell r="O8223">
            <v>1</v>
          </cell>
          <cell r="P8223">
            <v>1</v>
          </cell>
          <cell r="Q8223">
            <v>5565</v>
          </cell>
          <cell r="R8223">
            <v>3312</v>
          </cell>
          <cell r="S8223">
            <v>3312</v>
          </cell>
          <cell r="T8223">
            <v>212</v>
          </cell>
        </row>
        <row r="8224">
          <cell r="C8224" t="str">
            <v>город Пермь</v>
          </cell>
          <cell r="D8224" t="str">
            <v>г. Пермь, ул. Уральская, д. 57А</v>
          </cell>
          <cell r="E8224" t="b">
            <v>1</v>
          </cell>
          <cell r="F8224">
            <v>1990</v>
          </cell>
          <cell r="H8224" t="str">
            <v>панель</v>
          </cell>
          <cell r="I8224" t="str">
            <v>плоская</v>
          </cell>
          <cell r="L8224">
            <v>16</v>
          </cell>
          <cell r="M8224">
            <v>1</v>
          </cell>
          <cell r="N8224">
            <v>2</v>
          </cell>
          <cell r="O8224">
            <v>1</v>
          </cell>
          <cell r="P8224">
            <v>1</v>
          </cell>
          <cell r="Q8224">
            <v>5319.2</v>
          </cell>
          <cell r="R8224">
            <v>5319.2</v>
          </cell>
          <cell r="S8224">
            <v>5201.1000000000004</v>
          </cell>
          <cell r="T8224">
            <v>249</v>
          </cell>
        </row>
        <row r="8225">
          <cell r="C8225" t="str">
            <v>город Пермь</v>
          </cell>
          <cell r="D8225" t="str">
            <v>г. Пермь, ул. Уральская, д. 59А</v>
          </cell>
          <cell r="E8225" t="b">
            <v>1</v>
          </cell>
          <cell r="F8225">
            <v>1986</v>
          </cell>
          <cell r="G8225">
            <v>2012</v>
          </cell>
          <cell r="H8225" t="str">
            <v>Панели</v>
          </cell>
          <cell r="L8225">
            <v>9</v>
          </cell>
          <cell r="M8225">
            <v>2</v>
          </cell>
          <cell r="N8225">
            <v>2</v>
          </cell>
          <cell r="O8225">
            <v>2</v>
          </cell>
          <cell r="Q8225">
            <v>3249.7</v>
          </cell>
          <cell r="R8225">
            <v>3249.7</v>
          </cell>
          <cell r="S8225">
            <v>3249.7</v>
          </cell>
          <cell r="T8225">
            <v>112</v>
          </cell>
        </row>
        <row r="8226">
          <cell r="C8226" t="str">
            <v>город Пермь</v>
          </cell>
          <cell r="D8226" t="str">
            <v>г. Пермь, ул. Уральская, д. 61А</v>
          </cell>
          <cell r="E8226" t="b">
            <v>1</v>
          </cell>
          <cell r="F8226">
            <v>1991</v>
          </cell>
          <cell r="H8226" t="str">
            <v>Панель</v>
          </cell>
          <cell r="L8226">
            <v>16</v>
          </cell>
          <cell r="M8226">
            <v>1</v>
          </cell>
          <cell r="N8226">
            <v>2</v>
          </cell>
          <cell r="O8226">
            <v>1</v>
          </cell>
          <cell r="P8226">
            <v>1</v>
          </cell>
          <cell r="Q8226">
            <v>5203.3</v>
          </cell>
          <cell r="R8226">
            <v>5203.2999999999993</v>
          </cell>
          <cell r="S8226">
            <v>3161.2</v>
          </cell>
          <cell r="T8226">
            <v>179</v>
          </cell>
        </row>
        <row r="8227">
          <cell r="C8227" t="str">
            <v>город Пермь</v>
          </cell>
          <cell r="D8227" t="str">
            <v>г. Пермь, ул. Уральская, д. 86А</v>
          </cell>
          <cell r="E8227" t="b">
            <v>1</v>
          </cell>
          <cell r="F8227">
            <v>1959</v>
          </cell>
          <cell r="H8227" t="str">
            <v>Кирпич</v>
          </cell>
          <cell r="L8227">
            <v>4</v>
          </cell>
          <cell r="M8227">
            <v>4</v>
          </cell>
          <cell r="Q8227">
            <v>2796.2</v>
          </cell>
          <cell r="R8227">
            <v>2454.65</v>
          </cell>
          <cell r="S8227">
            <v>2167.46</v>
          </cell>
          <cell r="T8227">
            <v>105</v>
          </cell>
        </row>
        <row r="8228">
          <cell r="C8228" t="str">
            <v>город Пермь</v>
          </cell>
          <cell r="D8228" t="str">
            <v>г. Пермь, ул. Усадебная, д. 2</v>
          </cell>
          <cell r="E8228" t="b">
            <v>1</v>
          </cell>
          <cell r="F8228">
            <v>1959</v>
          </cell>
          <cell r="H8228" t="str">
            <v>Кирпич</v>
          </cell>
          <cell r="L8228">
            <v>2</v>
          </cell>
          <cell r="M8228">
            <v>2</v>
          </cell>
          <cell r="Q8228">
            <v>720.5</v>
          </cell>
          <cell r="R8228">
            <v>649</v>
          </cell>
          <cell r="S8228">
            <v>592.53</v>
          </cell>
          <cell r="T8228">
            <v>25</v>
          </cell>
        </row>
        <row r="8229">
          <cell r="C8229" t="str">
            <v>город Пермь</v>
          </cell>
          <cell r="D8229" t="str">
            <v>г. Пермь, ул. Усадебная, д. 4</v>
          </cell>
          <cell r="E8229" t="b">
            <v>1</v>
          </cell>
          <cell r="F8229">
            <v>1959</v>
          </cell>
          <cell r="H8229" t="str">
            <v>Шлакоблок</v>
          </cell>
          <cell r="L8229">
            <v>2</v>
          </cell>
          <cell r="M8229">
            <v>2</v>
          </cell>
          <cell r="Q8229">
            <v>641.9</v>
          </cell>
          <cell r="R8229">
            <v>564.4</v>
          </cell>
          <cell r="S8229">
            <v>564.4</v>
          </cell>
          <cell r="T8229">
            <v>39</v>
          </cell>
        </row>
        <row r="8230">
          <cell r="C8230" t="str">
            <v>город Пермь</v>
          </cell>
          <cell r="D8230" t="str">
            <v>г. Пермь, ул. Уссурийская, д. 13</v>
          </cell>
          <cell r="E8230" t="b">
            <v>1</v>
          </cell>
          <cell r="F8230">
            <v>1981</v>
          </cell>
          <cell r="H8230" t="str">
            <v>Панели</v>
          </cell>
          <cell r="L8230">
            <v>5</v>
          </cell>
          <cell r="M8230">
            <v>8</v>
          </cell>
          <cell r="Q8230">
            <v>5723.2</v>
          </cell>
          <cell r="R8230">
            <v>5049.7999999999993</v>
          </cell>
          <cell r="S8230">
            <v>3862.2</v>
          </cell>
          <cell r="T8230">
            <v>312</v>
          </cell>
        </row>
        <row r="8231">
          <cell r="C8231" t="str">
            <v>город Пермь</v>
          </cell>
          <cell r="D8231" t="str">
            <v>г. Пермь, ул. Уссурийская, д. 15</v>
          </cell>
          <cell r="E8231" t="b">
            <v>1</v>
          </cell>
          <cell r="F8231">
            <v>1979</v>
          </cell>
          <cell r="H8231" t="str">
            <v>Панели</v>
          </cell>
          <cell r="L8231">
            <v>5</v>
          </cell>
          <cell r="M8231">
            <v>6</v>
          </cell>
          <cell r="Q8231">
            <v>4728.68</v>
          </cell>
          <cell r="R8231">
            <v>4368.2800000000007</v>
          </cell>
          <cell r="S8231">
            <v>4260.18</v>
          </cell>
          <cell r="T8231">
            <v>246</v>
          </cell>
        </row>
        <row r="8232">
          <cell r="C8232" t="str">
            <v>город Пермь</v>
          </cell>
          <cell r="D8232" t="str">
            <v>г. Пермь, ул. Уссурийская, д. 17</v>
          </cell>
          <cell r="E8232" t="b">
            <v>1</v>
          </cell>
          <cell r="F8232">
            <v>1979</v>
          </cell>
          <cell r="H8232" t="str">
            <v>Панель</v>
          </cell>
          <cell r="L8232">
            <v>9</v>
          </cell>
          <cell r="M8232">
            <v>2</v>
          </cell>
          <cell r="N8232">
            <v>2</v>
          </cell>
          <cell r="O8232">
            <v>2</v>
          </cell>
          <cell r="Q8232">
            <v>4642.8</v>
          </cell>
          <cell r="R8232">
            <v>4106.8</v>
          </cell>
          <cell r="S8232">
            <v>4106.8</v>
          </cell>
          <cell r="T8232">
            <v>213</v>
          </cell>
        </row>
        <row r="8233">
          <cell r="C8233" t="str">
            <v>город Пермь</v>
          </cell>
          <cell r="D8233" t="str">
            <v>г. Пермь, ул. Уссурийская, д. 19</v>
          </cell>
          <cell r="E8233" t="b">
            <v>1</v>
          </cell>
          <cell r="F8233">
            <v>1978</v>
          </cell>
          <cell r="H8233" t="str">
            <v>Панель</v>
          </cell>
          <cell r="L8233">
            <v>5</v>
          </cell>
          <cell r="M8233">
            <v>10</v>
          </cell>
          <cell r="Q8233">
            <v>7805.16</v>
          </cell>
          <cell r="R8233">
            <v>6982.16</v>
          </cell>
          <cell r="S8233">
            <v>6982.16</v>
          </cell>
          <cell r="T8233">
            <v>361</v>
          </cell>
        </row>
        <row r="8234">
          <cell r="C8234" t="str">
            <v>город Пермь</v>
          </cell>
          <cell r="D8234" t="str">
            <v>г. Пермь, ул. Уссурийская, д. 25</v>
          </cell>
          <cell r="E8234" t="b">
            <v>1</v>
          </cell>
          <cell r="F8234">
            <v>2013</v>
          </cell>
          <cell r="I8234" t="str">
            <v>плоская</v>
          </cell>
          <cell r="L8234">
            <v>16</v>
          </cell>
          <cell r="M8234">
            <v>2</v>
          </cell>
          <cell r="N8234">
            <v>2</v>
          </cell>
          <cell r="Q8234">
            <v>15821.4</v>
          </cell>
          <cell r="R8234">
            <v>11457.2</v>
          </cell>
          <cell r="S8234">
            <v>11457.2</v>
          </cell>
        </row>
        <row r="8235">
          <cell r="C8235" t="str">
            <v>город Пермь</v>
          </cell>
          <cell r="D8235" t="str">
            <v>г. Пермь, ул. Уссурийская, д. 27</v>
          </cell>
          <cell r="E8235" t="b">
            <v>1</v>
          </cell>
          <cell r="F8235">
            <v>2011</v>
          </cell>
          <cell r="H8235" t="str">
            <v>Панели</v>
          </cell>
          <cell r="L8235">
            <v>10</v>
          </cell>
          <cell r="M8235">
            <v>2</v>
          </cell>
          <cell r="N8235">
            <v>2</v>
          </cell>
          <cell r="O8235">
            <v>2</v>
          </cell>
          <cell r="Q8235">
            <v>7114.5</v>
          </cell>
          <cell r="R8235">
            <v>6955.5</v>
          </cell>
          <cell r="S8235">
            <v>5641.8</v>
          </cell>
          <cell r="T8235">
            <v>185</v>
          </cell>
        </row>
        <row r="8236">
          <cell r="C8236" t="str">
            <v>город Пермь</v>
          </cell>
          <cell r="D8236" t="str">
            <v>г. Пермь, ул. Уссурийская, д. 19А</v>
          </cell>
          <cell r="E8236" t="b">
            <v>1</v>
          </cell>
          <cell r="F8236">
            <v>1987</v>
          </cell>
          <cell r="H8236" t="str">
            <v>Панель</v>
          </cell>
          <cell r="L8236">
            <v>9</v>
          </cell>
          <cell r="M8236">
            <v>1</v>
          </cell>
          <cell r="N8236">
            <v>1</v>
          </cell>
          <cell r="O8236">
            <v>1</v>
          </cell>
          <cell r="Q8236">
            <v>3858.6</v>
          </cell>
          <cell r="R8236">
            <v>3610</v>
          </cell>
          <cell r="S8236">
            <v>3610</v>
          </cell>
          <cell r="T8236">
            <v>174</v>
          </cell>
        </row>
        <row r="8237">
          <cell r="C8237" t="str">
            <v>город Пермь</v>
          </cell>
          <cell r="D8237" t="str">
            <v>г. Пермь, ул. Уссурийская, д. 21А</v>
          </cell>
          <cell r="E8237" t="b">
            <v>1</v>
          </cell>
          <cell r="F8237">
            <v>1983</v>
          </cell>
          <cell r="H8237" t="str">
            <v>Панели</v>
          </cell>
          <cell r="L8237">
            <v>9</v>
          </cell>
          <cell r="M8237">
            <v>2</v>
          </cell>
          <cell r="N8237">
            <v>2</v>
          </cell>
          <cell r="O8237">
            <v>2</v>
          </cell>
          <cell r="Q8237">
            <v>3856</v>
          </cell>
          <cell r="R8237">
            <v>2647.5</v>
          </cell>
          <cell r="S8237">
            <v>2647.5</v>
          </cell>
          <cell r="T8237">
            <v>204</v>
          </cell>
        </row>
        <row r="8238">
          <cell r="C8238" t="str">
            <v>город Пермь</v>
          </cell>
          <cell r="D8238" t="str">
            <v>г. Пермь, ул. Уссурийская, д. 27А</v>
          </cell>
          <cell r="E8238" t="b">
            <v>1</v>
          </cell>
          <cell r="F8238">
            <v>2012</v>
          </cell>
          <cell r="H8238" t="str">
            <v>Панели</v>
          </cell>
          <cell r="L8238">
            <v>17</v>
          </cell>
          <cell r="M8238">
            <v>2</v>
          </cell>
          <cell r="N8238">
            <v>4</v>
          </cell>
          <cell r="O8238">
            <v>2</v>
          </cell>
          <cell r="P8238">
            <v>2</v>
          </cell>
          <cell r="Q8238">
            <v>9280.4</v>
          </cell>
          <cell r="R8238">
            <v>7666.4</v>
          </cell>
          <cell r="S8238">
            <v>7666.4</v>
          </cell>
          <cell r="T8238">
            <v>532</v>
          </cell>
        </row>
        <row r="8239">
          <cell r="C8239" t="str">
            <v>город Пермь</v>
          </cell>
          <cell r="D8239" t="str">
            <v>г. Пермь, ул. Уфимская, д. 2</v>
          </cell>
          <cell r="E8239" t="b">
            <v>1</v>
          </cell>
          <cell r="F8239">
            <v>1979</v>
          </cell>
          <cell r="H8239" t="str">
            <v>Панель</v>
          </cell>
          <cell r="L8239">
            <v>9</v>
          </cell>
          <cell r="M8239">
            <v>2</v>
          </cell>
          <cell r="N8239">
            <v>2</v>
          </cell>
          <cell r="O8239">
            <v>2</v>
          </cell>
          <cell r="Q8239">
            <v>4168.2</v>
          </cell>
          <cell r="R8239">
            <v>3868.2</v>
          </cell>
          <cell r="S8239">
            <v>3868.2</v>
          </cell>
          <cell r="T8239">
            <v>221</v>
          </cell>
        </row>
        <row r="8240">
          <cell r="C8240" t="str">
            <v>город Пермь</v>
          </cell>
          <cell r="D8240" t="str">
            <v>г. Пермь, ул. Уфимская, д. 4</v>
          </cell>
          <cell r="E8240" t="b">
            <v>1</v>
          </cell>
          <cell r="F8240">
            <v>1969</v>
          </cell>
          <cell r="H8240" t="str">
            <v>Кирпич</v>
          </cell>
          <cell r="L8240">
            <v>9</v>
          </cell>
          <cell r="M8240">
            <v>6</v>
          </cell>
          <cell r="N8240">
            <v>6</v>
          </cell>
          <cell r="O8240">
            <v>6</v>
          </cell>
          <cell r="Q8240">
            <v>15070.1</v>
          </cell>
          <cell r="R8240">
            <v>13179.3</v>
          </cell>
          <cell r="S8240">
            <v>13179.3</v>
          </cell>
          <cell r="T8240">
            <v>699</v>
          </cell>
        </row>
        <row r="8241">
          <cell r="C8241" t="str">
            <v>город Пермь</v>
          </cell>
          <cell r="D8241" t="str">
            <v>г. Пермь, ул. Уфимская, д. 10</v>
          </cell>
          <cell r="E8241" t="b">
            <v>1</v>
          </cell>
          <cell r="F8241">
            <v>1970</v>
          </cell>
          <cell r="H8241" t="str">
            <v>Панель</v>
          </cell>
          <cell r="L8241">
            <v>5</v>
          </cell>
          <cell r="M8241">
            <v>6</v>
          </cell>
          <cell r="Q8241">
            <v>4303.2</v>
          </cell>
          <cell r="R8241">
            <v>4303.2</v>
          </cell>
          <cell r="S8241">
            <v>4303.2</v>
          </cell>
          <cell r="T8241">
            <v>249</v>
          </cell>
        </row>
        <row r="8242">
          <cell r="C8242" t="str">
            <v>город Пермь</v>
          </cell>
          <cell r="D8242" t="str">
            <v>г. Пермь, ул. Уфимская, д. 12</v>
          </cell>
          <cell r="E8242" t="b">
            <v>1</v>
          </cell>
          <cell r="F8242">
            <v>1971</v>
          </cell>
          <cell r="H8242" t="str">
            <v>Панель</v>
          </cell>
          <cell r="L8242">
            <v>5</v>
          </cell>
          <cell r="M8242">
            <v>6</v>
          </cell>
          <cell r="Q8242">
            <v>4370.1000000000004</v>
          </cell>
          <cell r="R8242">
            <v>3038.4</v>
          </cell>
          <cell r="S8242">
            <v>3038.4</v>
          </cell>
          <cell r="T8242">
            <v>256</v>
          </cell>
        </row>
        <row r="8243">
          <cell r="C8243" t="str">
            <v>город Пермь</v>
          </cell>
          <cell r="D8243" t="str">
            <v>г. Пермь, ул. Уфимская, д. 14</v>
          </cell>
          <cell r="E8243" t="b">
            <v>1</v>
          </cell>
          <cell r="F8243">
            <v>1972</v>
          </cell>
          <cell r="H8243" t="str">
            <v>Панели</v>
          </cell>
          <cell r="L8243">
            <v>5</v>
          </cell>
          <cell r="M8243">
            <v>6</v>
          </cell>
          <cell r="Q8243">
            <v>4341.8999999999996</v>
          </cell>
          <cell r="R8243">
            <v>3121.7999999999997</v>
          </cell>
          <cell r="S8243">
            <v>3014.7</v>
          </cell>
          <cell r="T8243">
            <v>193</v>
          </cell>
        </row>
        <row r="8244">
          <cell r="C8244" t="str">
            <v>город Пермь</v>
          </cell>
          <cell r="D8244" t="str">
            <v>г. Пермь, ул. Уфимская, д. 16</v>
          </cell>
          <cell r="E8244" t="b">
            <v>1</v>
          </cell>
          <cell r="F8244">
            <v>1972</v>
          </cell>
          <cell r="H8244" t="str">
            <v>Кирпич</v>
          </cell>
          <cell r="L8244">
            <v>9</v>
          </cell>
          <cell r="M8244">
            <v>1</v>
          </cell>
          <cell r="N8244">
            <v>1</v>
          </cell>
          <cell r="O8244">
            <v>1</v>
          </cell>
          <cell r="Q8244">
            <v>2596.6999999999998</v>
          </cell>
          <cell r="R8244">
            <v>1778.3</v>
          </cell>
          <cell r="S8244">
            <v>1532.6</v>
          </cell>
          <cell r="T8244">
            <v>112</v>
          </cell>
        </row>
        <row r="8245">
          <cell r="C8245" t="str">
            <v>город Пермь</v>
          </cell>
          <cell r="D8245" t="str">
            <v>г. Пермь, ул. Уфимская, д. 18</v>
          </cell>
          <cell r="E8245" t="b">
            <v>1</v>
          </cell>
          <cell r="F8245">
            <v>1973</v>
          </cell>
          <cell r="H8245" t="str">
            <v>Кирпич</v>
          </cell>
          <cell r="L8245">
            <v>9</v>
          </cell>
          <cell r="M8245">
            <v>1</v>
          </cell>
          <cell r="N8245">
            <v>1</v>
          </cell>
          <cell r="O8245">
            <v>1</v>
          </cell>
          <cell r="Q8245">
            <v>2337.1999999999998</v>
          </cell>
          <cell r="R8245">
            <v>1884.5</v>
          </cell>
          <cell r="S8245">
            <v>1524</v>
          </cell>
          <cell r="T8245">
            <v>126</v>
          </cell>
        </row>
        <row r="8246">
          <cell r="C8246" t="str">
            <v>город Пермь</v>
          </cell>
          <cell r="D8246" t="str">
            <v>г. Пермь, ул. Уфимская, д. 20</v>
          </cell>
          <cell r="E8246" t="b">
            <v>1</v>
          </cell>
          <cell r="F8246">
            <v>1973</v>
          </cell>
          <cell r="G8246">
            <v>2009</v>
          </cell>
          <cell r="H8246" t="str">
            <v>Кирпич</v>
          </cell>
          <cell r="L8246">
            <v>9</v>
          </cell>
          <cell r="M8246">
            <v>1</v>
          </cell>
          <cell r="N8246">
            <v>1</v>
          </cell>
          <cell r="O8246">
            <v>1</v>
          </cell>
          <cell r="Q8246">
            <v>2365.5</v>
          </cell>
          <cell r="R8246">
            <v>1541.7</v>
          </cell>
          <cell r="S8246">
            <v>1541.7</v>
          </cell>
          <cell r="T8246">
            <v>112</v>
          </cell>
        </row>
        <row r="8247">
          <cell r="C8247" t="str">
            <v>город Пермь</v>
          </cell>
          <cell r="D8247" t="str">
            <v>г. Пермь, ул. Уфимская, д. 22</v>
          </cell>
          <cell r="E8247" t="b">
            <v>1</v>
          </cell>
          <cell r="F8247">
            <v>1970</v>
          </cell>
          <cell r="I8247" t="str">
            <v>плоская</v>
          </cell>
          <cell r="K8247" t="str">
            <v>имеется</v>
          </cell>
          <cell r="L8247">
            <v>5</v>
          </cell>
          <cell r="M8247">
            <v>6</v>
          </cell>
          <cell r="Q8247">
            <v>4352.6000000000004</v>
          </cell>
          <cell r="R8247">
            <v>3031.1</v>
          </cell>
          <cell r="S8247">
            <v>1321.5</v>
          </cell>
          <cell r="T8247">
            <v>251</v>
          </cell>
        </row>
        <row r="8248">
          <cell r="C8248" t="str">
            <v>город Пермь</v>
          </cell>
          <cell r="D8248" t="str">
            <v>г. Пермь, ул. Уфимская, д. 24</v>
          </cell>
          <cell r="E8248" t="b">
            <v>1</v>
          </cell>
          <cell r="F8248">
            <v>1971</v>
          </cell>
          <cell r="H8248" t="str">
            <v>Панель</v>
          </cell>
          <cell r="L8248">
            <v>5</v>
          </cell>
          <cell r="M8248">
            <v>6</v>
          </cell>
          <cell r="Q8248">
            <v>4352.6000000000004</v>
          </cell>
          <cell r="R8248">
            <v>3031.1</v>
          </cell>
          <cell r="S8248">
            <v>3031.1</v>
          </cell>
          <cell r="T8248">
            <v>250</v>
          </cell>
        </row>
        <row r="8249">
          <cell r="C8249" t="str">
            <v>город Пермь</v>
          </cell>
          <cell r="D8249" t="str">
            <v>г. Пермь, ул. Уфимская, д. 26</v>
          </cell>
          <cell r="E8249" t="b">
            <v>1</v>
          </cell>
          <cell r="F8249">
            <v>1978</v>
          </cell>
          <cell r="H8249" t="str">
            <v>Кирпич</v>
          </cell>
          <cell r="L8249">
            <v>14</v>
          </cell>
          <cell r="M8249">
            <v>1</v>
          </cell>
          <cell r="N8249">
            <v>2</v>
          </cell>
          <cell r="O8249">
            <v>1</v>
          </cell>
          <cell r="P8249">
            <v>1</v>
          </cell>
          <cell r="Q8249">
            <v>5614.5</v>
          </cell>
          <cell r="R8249">
            <v>5614.5</v>
          </cell>
          <cell r="S8249">
            <v>5614.5</v>
          </cell>
          <cell r="T8249">
            <v>270</v>
          </cell>
        </row>
        <row r="8250">
          <cell r="C8250" t="str">
            <v>город Пермь</v>
          </cell>
          <cell r="D8250" t="str">
            <v>г. Пермь, ул. Уфимская, д. 6А</v>
          </cell>
          <cell r="E8250" t="b">
            <v>1</v>
          </cell>
          <cell r="F8250">
            <v>2021</v>
          </cell>
          <cell r="H8250" t="str">
            <v>Смешанные</v>
          </cell>
          <cell r="I8250" t="str">
            <v>плоская</v>
          </cell>
          <cell r="L8250">
            <v>9</v>
          </cell>
          <cell r="M8250">
            <v>1</v>
          </cell>
          <cell r="N8250">
            <v>1</v>
          </cell>
          <cell r="O8250">
            <v>1</v>
          </cell>
          <cell r="Q8250">
            <v>4079.5</v>
          </cell>
          <cell r="R8250">
            <v>4079.5</v>
          </cell>
          <cell r="S8250">
            <v>2980.8</v>
          </cell>
        </row>
        <row r="8251">
          <cell r="C8251" t="str">
            <v>город Пермь</v>
          </cell>
          <cell r="D8251" t="str">
            <v>г. Пермь, ул. Уфимская, д. 10А</v>
          </cell>
          <cell r="E8251" t="b">
            <v>1</v>
          </cell>
          <cell r="F8251">
            <v>2016</v>
          </cell>
          <cell r="I8251" t="str">
            <v>плоская</v>
          </cell>
          <cell r="K8251" t="str">
            <v>имеется</v>
          </cell>
          <cell r="L8251">
            <v>19</v>
          </cell>
          <cell r="M8251">
            <v>1</v>
          </cell>
          <cell r="N8251">
            <v>2</v>
          </cell>
          <cell r="O8251">
            <v>1</v>
          </cell>
          <cell r="P8251">
            <v>1</v>
          </cell>
          <cell r="Q8251">
            <v>9502.9</v>
          </cell>
          <cell r="R8251">
            <v>7202.8</v>
          </cell>
          <cell r="S8251">
            <v>1306.8</v>
          </cell>
          <cell r="T8251">
            <v>186</v>
          </cell>
        </row>
        <row r="8252">
          <cell r="C8252" t="str">
            <v>город Пермь</v>
          </cell>
          <cell r="D8252" t="str">
            <v>г. Пермь, ул. Ушинского, д. 1</v>
          </cell>
          <cell r="E8252" t="b">
            <v>1</v>
          </cell>
          <cell r="F8252">
            <v>1967</v>
          </cell>
          <cell r="H8252" t="str">
            <v>Кирпич</v>
          </cell>
          <cell r="L8252">
            <v>5</v>
          </cell>
          <cell r="M8252">
            <v>3</v>
          </cell>
          <cell r="Q8252">
            <v>2552.6999999999998</v>
          </cell>
          <cell r="R8252">
            <v>2181.3000000000002</v>
          </cell>
          <cell r="S8252">
            <v>2181.3000000000002</v>
          </cell>
          <cell r="T8252">
            <v>111</v>
          </cell>
        </row>
        <row r="8253">
          <cell r="C8253" t="str">
            <v>город Пермь</v>
          </cell>
          <cell r="D8253" t="str">
            <v>г. Пермь, ул. Ушинского, д. 2</v>
          </cell>
          <cell r="E8253" t="b">
            <v>1</v>
          </cell>
          <cell r="F8253">
            <v>1963</v>
          </cell>
          <cell r="H8253" t="str">
            <v>кирпич</v>
          </cell>
          <cell r="I8253" t="str">
            <v>скатная</v>
          </cell>
          <cell r="K8253" t="str">
            <v>имеется</v>
          </cell>
          <cell r="L8253">
            <v>5</v>
          </cell>
          <cell r="M8253">
            <v>2</v>
          </cell>
          <cell r="Q8253">
            <v>1525.4</v>
          </cell>
          <cell r="R8253">
            <v>1280.5999999999999</v>
          </cell>
          <cell r="S8253">
            <v>1280.5999999999999</v>
          </cell>
        </row>
        <row r="8254">
          <cell r="C8254" t="str">
            <v>город Пермь</v>
          </cell>
          <cell r="D8254" t="str">
            <v>г. Пермь, ул. Ушинского, д. 3</v>
          </cell>
          <cell r="E8254" t="b">
            <v>0</v>
          </cell>
          <cell r="F8254">
            <v>1964</v>
          </cell>
          <cell r="H8254" t="str">
            <v>кирпич</v>
          </cell>
          <cell r="I8254" t="str">
            <v>скатная</v>
          </cell>
          <cell r="L8254">
            <v>5</v>
          </cell>
          <cell r="M8254">
            <v>4</v>
          </cell>
          <cell r="Q8254">
            <v>3213.6</v>
          </cell>
          <cell r="R8254">
            <v>3213.7</v>
          </cell>
          <cell r="S8254">
            <v>2047.6</v>
          </cell>
          <cell r="T8254">
            <v>153</v>
          </cell>
        </row>
        <row r="8255">
          <cell r="C8255" t="str">
            <v>город Пермь</v>
          </cell>
          <cell r="D8255" t="str">
            <v>г. Пермь, ул. Ушинского, д. 4</v>
          </cell>
          <cell r="E8255" t="b">
            <v>1</v>
          </cell>
          <cell r="F8255">
            <v>1965</v>
          </cell>
          <cell r="H8255" t="str">
            <v>Кирпич</v>
          </cell>
          <cell r="L8255">
            <v>5</v>
          </cell>
          <cell r="M8255">
            <v>3</v>
          </cell>
          <cell r="Q8255">
            <v>2698</v>
          </cell>
          <cell r="R8255">
            <v>2506</v>
          </cell>
          <cell r="S8255">
            <v>2506</v>
          </cell>
          <cell r="T8255">
            <v>122</v>
          </cell>
        </row>
        <row r="8256">
          <cell r="C8256" t="str">
            <v>город Пермь</v>
          </cell>
          <cell r="D8256" t="str">
            <v>г. Пермь, ул. Ушинского, д. 6</v>
          </cell>
          <cell r="E8256" t="b">
            <v>1</v>
          </cell>
          <cell r="F8256">
            <v>1989</v>
          </cell>
          <cell r="H8256" t="str">
            <v>Кирпич</v>
          </cell>
          <cell r="L8256">
            <v>9</v>
          </cell>
          <cell r="M8256">
            <v>1</v>
          </cell>
          <cell r="N8256">
            <v>1</v>
          </cell>
          <cell r="O8256">
            <v>1</v>
          </cell>
          <cell r="Q8256">
            <v>3334.2</v>
          </cell>
          <cell r="R8256">
            <v>2789.6</v>
          </cell>
          <cell r="S8256">
            <v>2480.1</v>
          </cell>
          <cell r="T8256">
            <v>114</v>
          </cell>
        </row>
        <row r="8257">
          <cell r="C8257" t="str">
            <v>город Пермь</v>
          </cell>
          <cell r="D8257" t="str">
            <v>г. Пермь, ул. Ушинского, д. 7</v>
          </cell>
          <cell r="E8257" t="b">
            <v>1</v>
          </cell>
          <cell r="F8257">
            <v>1965</v>
          </cell>
          <cell r="H8257" t="str">
            <v>Кирпич</v>
          </cell>
          <cell r="L8257">
            <v>5</v>
          </cell>
          <cell r="M8257">
            <v>4</v>
          </cell>
          <cell r="Q8257">
            <v>3196.2</v>
          </cell>
          <cell r="R8257">
            <v>2034.3</v>
          </cell>
          <cell r="S8257">
            <v>2034.3</v>
          </cell>
          <cell r="T8257">
            <v>165</v>
          </cell>
        </row>
        <row r="8258">
          <cell r="C8258" t="str">
            <v>город Пермь</v>
          </cell>
          <cell r="D8258" t="str">
            <v>г. Пермь, ул. Ушинского, д. 8</v>
          </cell>
          <cell r="E8258" t="b">
            <v>0</v>
          </cell>
          <cell r="F8258">
            <v>1967</v>
          </cell>
          <cell r="I8258" t="str">
            <v>скатная</v>
          </cell>
          <cell r="K8258" t="str">
            <v>имеется</v>
          </cell>
          <cell r="L8258">
            <v>5</v>
          </cell>
          <cell r="M8258">
            <v>4</v>
          </cell>
          <cell r="Q8258">
            <v>2612.5</v>
          </cell>
          <cell r="R8258">
            <v>3220.4</v>
          </cell>
          <cell r="S8258">
            <v>3220.4</v>
          </cell>
          <cell r="T8258">
            <v>157</v>
          </cell>
        </row>
        <row r="8259">
          <cell r="C8259" t="str">
            <v>город Пермь</v>
          </cell>
          <cell r="D8259" t="str">
            <v>г. Пермь, ул. Ушинского, д. 9</v>
          </cell>
          <cell r="E8259" t="b">
            <v>1</v>
          </cell>
          <cell r="F8259">
            <v>1966</v>
          </cell>
          <cell r="I8259" t="str">
            <v>скатная</v>
          </cell>
          <cell r="K8259" t="str">
            <v>имеется</v>
          </cell>
          <cell r="L8259">
            <v>5</v>
          </cell>
          <cell r="M8259">
            <v>4</v>
          </cell>
          <cell r="Q8259">
            <v>3612.5</v>
          </cell>
          <cell r="R8259">
            <v>2858</v>
          </cell>
          <cell r="S8259">
            <v>3600.44</v>
          </cell>
          <cell r="T8259">
            <v>163</v>
          </cell>
        </row>
        <row r="8260">
          <cell r="C8260" t="str">
            <v>город Пермь</v>
          </cell>
          <cell r="D8260" t="str">
            <v>г. Пермь, ул. Ушинского, д. 10</v>
          </cell>
          <cell r="E8260" t="b">
            <v>1</v>
          </cell>
          <cell r="F8260">
            <v>1964</v>
          </cell>
          <cell r="H8260" t="str">
            <v>Кирпич</v>
          </cell>
          <cell r="L8260">
            <v>5</v>
          </cell>
          <cell r="M8260">
            <v>3</v>
          </cell>
          <cell r="Q8260">
            <v>3044.4</v>
          </cell>
          <cell r="R8260">
            <v>2654.8</v>
          </cell>
          <cell r="S8260">
            <v>1999</v>
          </cell>
          <cell r="T8260">
            <v>77</v>
          </cell>
        </row>
        <row r="8261">
          <cell r="C8261" t="str">
            <v>город Пермь</v>
          </cell>
          <cell r="D8261" t="str">
            <v>г. Пермь, ул. Ушинского, д. 4А</v>
          </cell>
          <cell r="E8261" t="b">
            <v>1</v>
          </cell>
          <cell r="F8261">
            <v>1989</v>
          </cell>
          <cell r="H8261" t="str">
            <v>Кирпич</v>
          </cell>
          <cell r="L8261">
            <v>9</v>
          </cell>
          <cell r="M8261">
            <v>1</v>
          </cell>
          <cell r="N8261">
            <v>1</v>
          </cell>
          <cell r="O8261">
            <v>1</v>
          </cell>
          <cell r="Q8261">
            <v>3334.2</v>
          </cell>
          <cell r="R8261">
            <v>2789.6</v>
          </cell>
          <cell r="S8261">
            <v>2480.1</v>
          </cell>
          <cell r="T8261">
            <v>128</v>
          </cell>
        </row>
        <row r="8262">
          <cell r="C8262" t="str">
            <v>город Пермь</v>
          </cell>
          <cell r="D8262" t="str">
            <v>г. Пермь, ул. Фадеева, д. 6</v>
          </cell>
          <cell r="E8262" t="b">
            <v>1</v>
          </cell>
          <cell r="F8262">
            <v>1962</v>
          </cell>
          <cell r="H8262" t="str">
            <v>Кирпич</v>
          </cell>
          <cell r="L8262">
            <v>4</v>
          </cell>
          <cell r="M8262">
            <v>2</v>
          </cell>
          <cell r="Q8262">
            <v>1399.1</v>
          </cell>
          <cell r="R8262">
            <v>1277.2</v>
          </cell>
          <cell r="S8262">
            <v>1277.2</v>
          </cell>
          <cell r="T8262">
            <v>71</v>
          </cell>
        </row>
        <row r="8263">
          <cell r="C8263" t="str">
            <v>город Пермь</v>
          </cell>
          <cell r="D8263" t="str">
            <v>г. Пермь, ул. Фадеева, д. 8</v>
          </cell>
          <cell r="E8263" t="b">
            <v>1</v>
          </cell>
          <cell r="F8263">
            <v>1961</v>
          </cell>
          <cell r="H8263" t="str">
            <v>Кирпич</v>
          </cell>
          <cell r="L8263">
            <v>3</v>
          </cell>
          <cell r="M8263">
            <v>2</v>
          </cell>
          <cell r="Q8263">
            <v>1035</v>
          </cell>
          <cell r="R8263">
            <v>918</v>
          </cell>
          <cell r="S8263">
            <v>755.9</v>
          </cell>
          <cell r="T8263">
            <v>61</v>
          </cell>
        </row>
        <row r="8264">
          <cell r="C8264" t="str">
            <v>город Пермь</v>
          </cell>
          <cell r="D8264" t="str">
            <v>г. Пермь, ул. Фадеева, д. 10</v>
          </cell>
          <cell r="E8264" t="b">
            <v>1</v>
          </cell>
          <cell r="F8264">
            <v>1961</v>
          </cell>
          <cell r="H8264" t="str">
            <v>Кирпич</v>
          </cell>
          <cell r="L8264">
            <v>3</v>
          </cell>
          <cell r="M8264">
            <v>2</v>
          </cell>
          <cell r="Q8264">
            <v>1071</v>
          </cell>
          <cell r="R8264">
            <v>960.2</v>
          </cell>
          <cell r="S8264">
            <v>887.7</v>
          </cell>
          <cell r="T8264">
            <v>57</v>
          </cell>
        </row>
        <row r="8265">
          <cell r="C8265" t="str">
            <v>город Пермь</v>
          </cell>
          <cell r="D8265" t="str">
            <v>г. Пермь, ул. Фадеева, д. 14</v>
          </cell>
          <cell r="E8265" t="b">
            <v>1</v>
          </cell>
          <cell r="F8265">
            <v>1982</v>
          </cell>
          <cell r="I8265" t="str">
            <v>плоская</v>
          </cell>
          <cell r="K8265" t="str">
            <v>имеется</v>
          </cell>
          <cell r="L8265">
            <v>5</v>
          </cell>
          <cell r="M8265">
            <v>6</v>
          </cell>
          <cell r="Q8265">
            <v>3949.5</v>
          </cell>
          <cell r="R8265">
            <v>3914.8</v>
          </cell>
          <cell r="S8265">
            <v>3949.5</v>
          </cell>
          <cell r="T8265">
            <v>130</v>
          </cell>
        </row>
        <row r="8266">
          <cell r="C8266" t="str">
            <v>город Пермь</v>
          </cell>
          <cell r="D8266" t="str">
            <v>г. Пермь, ул. Федосеева, д. 7</v>
          </cell>
          <cell r="E8266" t="b">
            <v>1</v>
          </cell>
          <cell r="F8266">
            <v>1957</v>
          </cell>
          <cell r="H8266" t="str">
            <v>Шлакоблок</v>
          </cell>
          <cell r="L8266">
            <v>3</v>
          </cell>
          <cell r="M8266">
            <v>4</v>
          </cell>
          <cell r="Q8266">
            <v>1700.4</v>
          </cell>
          <cell r="R8266">
            <v>1699.4</v>
          </cell>
          <cell r="S8266">
            <v>1399.4</v>
          </cell>
          <cell r="T8266">
            <v>68</v>
          </cell>
        </row>
        <row r="8267">
          <cell r="C8267" t="str">
            <v>город Пермь</v>
          </cell>
          <cell r="D8267" t="str">
            <v>г. Пермь, ул. Федосеева, д. 9</v>
          </cell>
          <cell r="E8267" t="b">
            <v>1</v>
          </cell>
          <cell r="F8267">
            <v>1957</v>
          </cell>
          <cell r="H8267" t="str">
            <v>Шлакоблок</v>
          </cell>
          <cell r="L8267">
            <v>3</v>
          </cell>
          <cell r="M8267">
            <v>2</v>
          </cell>
          <cell r="Q8267">
            <v>1377.6</v>
          </cell>
          <cell r="R8267">
            <v>1140.5999999999999</v>
          </cell>
          <cell r="S8267">
            <v>1140.5999999999999</v>
          </cell>
          <cell r="T8267">
            <v>68</v>
          </cell>
        </row>
        <row r="8268">
          <cell r="C8268" t="str">
            <v>город Пермь</v>
          </cell>
          <cell r="D8268" t="str">
            <v>г. Пермь, ул. Федосеева, д. 10</v>
          </cell>
          <cell r="E8268" t="b">
            <v>1</v>
          </cell>
          <cell r="F8268">
            <v>1955</v>
          </cell>
          <cell r="H8268" t="str">
            <v>Блоки</v>
          </cell>
          <cell r="L8268">
            <v>3</v>
          </cell>
          <cell r="M8268">
            <v>4</v>
          </cell>
          <cell r="Q8268">
            <v>2331.3000000000002</v>
          </cell>
          <cell r="R8268">
            <v>1579.4</v>
          </cell>
          <cell r="S8268">
            <v>1497.27</v>
          </cell>
          <cell r="T8268">
            <v>84</v>
          </cell>
        </row>
        <row r="8269">
          <cell r="C8269" t="str">
            <v>город Пермь</v>
          </cell>
          <cell r="D8269" t="str">
            <v>г. Пермь, ул. Федосеева, д. 11</v>
          </cell>
          <cell r="E8269" t="b">
            <v>1</v>
          </cell>
          <cell r="F8269">
            <v>1957</v>
          </cell>
          <cell r="H8269" t="str">
            <v>Кирпич</v>
          </cell>
          <cell r="L8269">
            <v>3</v>
          </cell>
          <cell r="M8269">
            <v>3</v>
          </cell>
          <cell r="Q8269">
            <v>1479.1</v>
          </cell>
          <cell r="R8269">
            <v>1083.4000000000001</v>
          </cell>
          <cell r="S8269">
            <v>1083.4000000000001</v>
          </cell>
          <cell r="T8269">
            <v>78</v>
          </cell>
        </row>
        <row r="8270">
          <cell r="C8270" t="str">
            <v>город Пермь</v>
          </cell>
          <cell r="D8270" t="str">
            <v>г. Пермь, ул. Федосеева, д. 12</v>
          </cell>
          <cell r="E8270" t="b">
            <v>1</v>
          </cell>
          <cell r="F8270">
            <v>1954</v>
          </cell>
          <cell r="H8270" t="str">
            <v>Блоки</v>
          </cell>
          <cell r="L8270">
            <v>3</v>
          </cell>
          <cell r="M8270">
            <v>2</v>
          </cell>
          <cell r="Q8270">
            <v>1438.2</v>
          </cell>
          <cell r="R8270">
            <v>844.3</v>
          </cell>
          <cell r="S8270">
            <v>701.61</v>
          </cell>
          <cell r="T8270">
            <v>105</v>
          </cell>
        </row>
        <row r="8271">
          <cell r="C8271" t="str">
            <v>город Пермь</v>
          </cell>
          <cell r="D8271" t="str">
            <v>г. Пермь, ул. Федосеева, д. 13</v>
          </cell>
          <cell r="E8271" t="b">
            <v>1</v>
          </cell>
          <cell r="F8271">
            <v>1952</v>
          </cell>
          <cell r="H8271" t="str">
            <v>Шлакоблок</v>
          </cell>
          <cell r="L8271">
            <v>3</v>
          </cell>
          <cell r="M8271">
            <v>2</v>
          </cell>
          <cell r="Q8271">
            <v>1291.5</v>
          </cell>
          <cell r="R8271">
            <v>1291.5</v>
          </cell>
          <cell r="S8271">
            <v>1130.5</v>
          </cell>
          <cell r="T8271">
            <v>39</v>
          </cell>
        </row>
        <row r="8272">
          <cell r="C8272" t="str">
            <v>город Пермь</v>
          </cell>
          <cell r="D8272" t="str">
            <v>г. Пермь, ул. Федосеева, д. 15</v>
          </cell>
          <cell r="E8272" t="b">
            <v>1</v>
          </cell>
          <cell r="F8272">
            <v>1952</v>
          </cell>
          <cell r="H8272" t="str">
            <v>Шлакоблок</v>
          </cell>
          <cell r="L8272">
            <v>3</v>
          </cell>
          <cell r="M8272">
            <v>2</v>
          </cell>
          <cell r="Q8272">
            <v>1346.7</v>
          </cell>
          <cell r="R8272">
            <v>1346.7</v>
          </cell>
          <cell r="S8272">
            <v>897.2</v>
          </cell>
          <cell r="T8272">
            <v>29</v>
          </cell>
        </row>
        <row r="8273">
          <cell r="C8273" t="str">
            <v>город Пермь</v>
          </cell>
          <cell r="D8273" t="str">
            <v>г. Пермь, ул. Федосеева, д. 19</v>
          </cell>
          <cell r="E8273" t="b">
            <v>1</v>
          </cell>
          <cell r="F8273">
            <v>1975</v>
          </cell>
          <cell r="H8273" t="str">
            <v>Кирпич</v>
          </cell>
          <cell r="L8273">
            <v>5</v>
          </cell>
          <cell r="M8273">
            <v>4</v>
          </cell>
          <cell r="Q8273">
            <v>3710.5</v>
          </cell>
          <cell r="R8273">
            <v>3354.4</v>
          </cell>
          <cell r="S8273">
            <v>3341.9</v>
          </cell>
          <cell r="T8273">
            <v>192</v>
          </cell>
        </row>
        <row r="8274">
          <cell r="C8274" t="str">
            <v>город Пермь</v>
          </cell>
          <cell r="D8274" t="str">
            <v>г. Пермь, ул. Федосеева, д. 23</v>
          </cell>
          <cell r="E8274" t="b">
            <v>1</v>
          </cell>
          <cell r="F8274">
            <v>1961</v>
          </cell>
          <cell r="H8274" t="str">
            <v>Блоки</v>
          </cell>
          <cell r="L8274">
            <v>4</v>
          </cell>
          <cell r="M8274">
            <v>4</v>
          </cell>
          <cell r="Q8274">
            <v>1745.7</v>
          </cell>
          <cell r="R8274">
            <v>1546.7</v>
          </cell>
          <cell r="S8274">
            <v>1546.7</v>
          </cell>
          <cell r="T8274">
            <v>80</v>
          </cell>
        </row>
        <row r="8275">
          <cell r="C8275" t="str">
            <v>город Пермь</v>
          </cell>
          <cell r="D8275" t="str">
            <v>г. Пермь, ул. Фонтанная, д. 1</v>
          </cell>
          <cell r="E8275" t="b">
            <v>1</v>
          </cell>
          <cell r="F8275">
            <v>1970</v>
          </cell>
          <cell r="G8275">
            <v>2010</v>
          </cell>
          <cell r="H8275" t="str">
            <v>Панели</v>
          </cell>
          <cell r="L8275">
            <v>5</v>
          </cell>
          <cell r="M8275">
            <v>8</v>
          </cell>
          <cell r="Q8275">
            <v>5276.2</v>
          </cell>
          <cell r="R8275">
            <v>3260.9</v>
          </cell>
          <cell r="S8275">
            <v>3260.9</v>
          </cell>
          <cell r="T8275">
            <v>280</v>
          </cell>
        </row>
        <row r="8276">
          <cell r="C8276" t="str">
            <v>город Пермь</v>
          </cell>
          <cell r="D8276" t="str">
            <v>г. Пермь, ул. Фонтанная, д. 2</v>
          </cell>
          <cell r="E8276" t="b">
            <v>1</v>
          </cell>
          <cell r="F8276">
            <v>1971</v>
          </cell>
          <cell r="H8276" t="str">
            <v>кирпич</v>
          </cell>
          <cell r="I8276" t="str">
            <v>плоская</v>
          </cell>
          <cell r="L8276">
            <v>5</v>
          </cell>
          <cell r="M8276">
            <v>8</v>
          </cell>
          <cell r="Q8276">
            <v>6015.7</v>
          </cell>
          <cell r="R8276">
            <v>6015.7</v>
          </cell>
          <cell r="S8276">
            <v>5318.3</v>
          </cell>
        </row>
        <row r="8277">
          <cell r="C8277" t="str">
            <v>город Пермь</v>
          </cell>
          <cell r="D8277" t="str">
            <v>г. Пермь, ул. Фонтанная, д. 3</v>
          </cell>
          <cell r="E8277" t="b">
            <v>1</v>
          </cell>
          <cell r="F8277">
            <v>1970</v>
          </cell>
          <cell r="I8277" t="str">
            <v>плоская</v>
          </cell>
          <cell r="K8277" t="str">
            <v>имеется</v>
          </cell>
          <cell r="L8277">
            <v>5</v>
          </cell>
          <cell r="M8277">
            <v>8</v>
          </cell>
          <cell r="Q8277">
            <v>6177</v>
          </cell>
          <cell r="R8277">
            <v>3263</v>
          </cell>
          <cell r="S8277">
            <v>641.20000000000005</v>
          </cell>
          <cell r="T8277">
            <v>280</v>
          </cell>
        </row>
        <row r="8278">
          <cell r="C8278" t="str">
            <v>город Пермь</v>
          </cell>
          <cell r="D8278" t="str">
            <v>г. Пермь, ул. Фонтанная, д. 4</v>
          </cell>
          <cell r="E8278" t="b">
            <v>1</v>
          </cell>
          <cell r="F8278">
            <v>1971</v>
          </cell>
          <cell r="I8278" t="str">
            <v>плоская</v>
          </cell>
          <cell r="K8278" t="str">
            <v>имеется</v>
          </cell>
          <cell r="L8278">
            <v>5</v>
          </cell>
          <cell r="M8278">
            <v>8</v>
          </cell>
          <cell r="Q8278">
            <v>6009.3</v>
          </cell>
          <cell r="R8278">
            <v>3180.3</v>
          </cell>
          <cell r="S8278">
            <v>2829</v>
          </cell>
          <cell r="T8278">
            <v>278</v>
          </cell>
        </row>
        <row r="8279">
          <cell r="C8279" t="str">
            <v>город Пермь</v>
          </cell>
          <cell r="D8279" t="str">
            <v>г. Пермь, ул. Фонтанная, д. 5</v>
          </cell>
          <cell r="E8279" t="b">
            <v>1</v>
          </cell>
          <cell r="F8279">
            <v>1970</v>
          </cell>
          <cell r="I8279" t="str">
            <v>плоская</v>
          </cell>
          <cell r="K8279" t="str">
            <v>имеется</v>
          </cell>
          <cell r="L8279">
            <v>5</v>
          </cell>
          <cell r="M8279">
            <v>8</v>
          </cell>
          <cell r="Q8279">
            <v>5194</v>
          </cell>
          <cell r="R8279">
            <v>3276</v>
          </cell>
          <cell r="S8279">
            <v>664</v>
          </cell>
          <cell r="T8279">
            <v>280</v>
          </cell>
        </row>
        <row r="8280">
          <cell r="C8280" t="str">
            <v>город Пермь</v>
          </cell>
          <cell r="D8280" t="str">
            <v>г. Пермь, ул. Фонтанная, д. 6</v>
          </cell>
          <cell r="E8280" t="b">
            <v>1</v>
          </cell>
          <cell r="F8280">
            <v>1971</v>
          </cell>
          <cell r="I8280" t="str">
            <v>плоская</v>
          </cell>
          <cell r="K8280" t="str">
            <v>имеется</v>
          </cell>
          <cell r="L8280">
            <v>5</v>
          </cell>
          <cell r="M8280">
            <v>8</v>
          </cell>
          <cell r="Q8280">
            <v>5204.6000000000004</v>
          </cell>
          <cell r="R8280">
            <v>3270</v>
          </cell>
          <cell r="S8280">
            <v>670</v>
          </cell>
          <cell r="T8280">
            <v>235</v>
          </cell>
        </row>
        <row r="8281">
          <cell r="C8281" t="str">
            <v>город Пермь</v>
          </cell>
          <cell r="D8281" t="str">
            <v>г. Пермь, ул. Фонтанная, д. 7</v>
          </cell>
          <cell r="E8281" t="b">
            <v>1</v>
          </cell>
          <cell r="F8281">
            <v>1971</v>
          </cell>
          <cell r="I8281" t="str">
            <v>плоская</v>
          </cell>
          <cell r="K8281" t="str">
            <v>имеется</v>
          </cell>
          <cell r="L8281">
            <v>5</v>
          </cell>
          <cell r="M8281">
            <v>8</v>
          </cell>
          <cell r="Q8281">
            <v>5143.8</v>
          </cell>
          <cell r="R8281">
            <v>3220.8</v>
          </cell>
          <cell r="S8281">
            <v>670</v>
          </cell>
          <cell r="T8281">
            <v>260</v>
          </cell>
        </row>
        <row r="8282">
          <cell r="C8282" t="str">
            <v>город Пермь</v>
          </cell>
          <cell r="D8282" t="str">
            <v>г. Пермь, ул. Фонтанная, д. 8</v>
          </cell>
          <cell r="E8282" t="b">
            <v>1</v>
          </cell>
          <cell r="F8282">
            <v>1971</v>
          </cell>
          <cell r="I8282" t="str">
            <v>плоская</v>
          </cell>
          <cell r="K8282" t="str">
            <v>имеется</v>
          </cell>
          <cell r="L8282">
            <v>5</v>
          </cell>
          <cell r="M8282">
            <v>8</v>
          </cell>
          <cell r="Q8282">
            <v>5742.3</v>
          </cell>
          <cell r="R8282">
            <v>3220.8</v>
          </cell>
          <cell r="S8282">
            <v>640</v>
          </cell>
          <cell r="T8282">
            <v>320</v>
          </cell>
        </row>
        <row r="8283">
          <cell r="C8283" t="str">
            <v>город Пермь</v>
          </cell>
          <cell r="D8283" t="str">
            <v>г. Пермь, ул. Фонтанная, д. 9</v>
          </cell>
          <cell r="E8283" t="b">
            <v>1</v>
          </cell>
          <cell r="F8283">
            <v>1972</v>
          </cell>
          <cell r="H8283" t="str">
            <v>Панель</v>
          </cell>
          <cell r="L8283">
            <v>9</v>
          </cell>
          <cell r="M8283">
            <v>6</v>
          </cell>
          <cell r="N8283">
            <v>6</v>
          </cell>
          <cell r="O8283">
            <v>6</v>
          </cell>
          <cell r="Q8283">
            <v>13315.05</v>
          </cell>
          <cell r="R8283">
            <v>11247.95</v>
          </cell>
          <cell r="S8283">
            <v>10573.07</v>
          </cell>
          <cell r="T8283">
            <v>544</v>
          </cell>
        </row>
        <row r="8284">
          <cell r="C8284" t="str">
            <v>город Пермь</v>
          </cell>
          <cell r="D8284" t="str">
            <v>г. Пермь, ул. Фонтанная, д. 10</v>
          </cell>
          <cell r="E8284" t="b">
            <v>1</v>
          </cell>
          <cell r="F8284">
            <v>1974</v>
          </cell>
          <cell r="H8284" t="str">
            <v>Панель</v>
          </cell>
          <cell r="L8284">
            <v>5</v>
          </cell>
          <cell r="M8284">
            <v>6</v>
          </cell>
          <cell r="Q8284">
            <v>5727.9</v>
          </cell>
          <cell r="R8284">
            <v>5727.9</v>
          </cell>
          <cell r="S8284">
            <v>5727.9</v>
          </cell>
          <cell r="T8284">
            <v>280</v>
          </cell>
        </row>
        <row r="8285">
          <cell r="C8285" t="str">
            <v>город Пермь</v>
          </cell>
          <cell r="D8285" t="str">
            <v>г. Пермь, ул. Фонтанная, д. 14</v>
          </cell>
          <cell r="E8285" t="b">
            <v>1</v>
          </cell>
          <cell r="F8285">
            <v>1972</v>
          </cell>
          <cell r="H8285" t="str">
            <v>Панель</v>
          </cell>
          <cell r="L8285">
            <v>9</v>
          </cell>
          <cell r="M8285">
            <v>6</v>
          </cell>
          <cell r="N8285">
            <v>6</v>
          </cell>
          <cell r="O8285">
            <v>6</v>
          </cell>
          <cell r="Q8285">
            <v>13692.9</v>
          </cell>
          <cell r="R8285">
            <v>11586.5</v>
          </cell>
          <cell r="S8285">
            <v>10686.08</v>
          </cell>
          <cell r="T8285">
            <v>514</v>
          </cell>
        </row>
        <row r="8286">
          <cell r="C8286" t="str">
            <v>город Пермь</v>
          </cell>
          <cell r="D8286" t="str">
            <v>г. Пермь, ул. Фонтанная, д. 1А/1</v>
          </cell>
          <cell r="E8286" t="b">
            <v>1</v>
          </cell>
          <cell r="F8286">
            <v>1986</v>
          </cell>
          <cell r="G8286">
            <v>2010</v>
          </cell>
          <cell r="H8286" t="str">
            <v>Кирпич</v>
          </cell>
          <cell r="L8286">
            <v>9</v>
          </cell>
          <cell r="M8286">
            <v>1</v>
          </cell>
          <cell r="N8286">
            <v>1</v>
          </cell>
          <cell r="O8286">
            <v>1</v>
          </cell>
          <cell r="Q8286">
            <v>4361.6000000000004</v>
          </cell>
          <cell r="R8286">
            <v>4048.4</v>
          </cell>
          <cell r="S8286">
            <v>3695.4</v>
          </cell>
          <cell r="T8286">
            <v>224</v>
          </cell>
        </row>
        <row r="8287">
          <cell r="C8287" t="str">
            <v>город Пермь</v>
          </cell>
          <cell r="D8287" t="str">
            <v>г. Пермь, ул. Фонтанная, д. 1А/2</v>
          </cell>
          <cell r="E8287" t="b">
            <v>1</v>
          </cell>
          <cell r="F8287">
            <v>1989</v>
          </cell>
          <cell r="H8287" t="str">
            <v>Кирпич</v>
          </cell>
          <cell r="L8287">
            <v>9</v>
          </cell>
          <cell r="M8287">
            <v>1</v>
          </cell>
          <cell r="N8287">
            <v>1</v>
          </cell>
          <cell r="O8287">
            <v>1</v>
          </cell>
          <cell r="Q8287">
            <v>4762.7</v>
          </cell>
          <cell r="R8287">
            <v>4762.5999999999995</v>
          </cell>
          <cell r="S8287">
            <v>3849.2</v>
          </cell>
          <cell r="T8287">
            <v>269</v>
          </cell>
        </row>
        <row r="8288">
          <cell r="C8288" t="str">
            <v>город Пермь</v>
          </cell>
          <cell r="D8288" t="str">
            <v>г. Пермь, ул. Фонтанная, д. 2А</v>
          </cell>
          <cell r="E8288" t="b">
            <v>1</v>
          </cell>
          <cell r="F8288">
            <v>1989</v>
          </cell>
          <cell r="H8288" t="str">
            <v>Кирпич</v>
          </cell>
          <cell r="L8288">
            <v>10</v>
          </cell>
          <cell r="M8288">
            <v>3</v>
          </cell>
          <cell r="N8288">
            <v>3</v>
          </cell>
          <cell r="O8288">
            <v>3</v>
          </cell>
          <cell r="Q8288">
            <v>7592.5</v>
          </cell>
          <cell r="R8288">
            <v>6842.8</v>
          </cell>
          <cell r="S8288">
            <v>6842.8</v>
          </cell>
          <cell r="T8288">
            <v>311</v>
          </cell>
        </row>
        <row r="8289">
          <cell r="C8289" t="str">
            <v>город Пермь</v>
          </cell>
          <cell r="D8289" t="str">
            <v>г. Пермь, ул. Формовщиков, д. 3</v>
          </cell>
          <cell r="E8289" t="b">
            <v>1</v>
          </cell>
          <cell r="F8289">
            <v>1984</v>
          </cell>
          <cell r="H8289" t="str">
            <v>кирпич</v>
          </cell>
          <cell r="I8289" t="str">
            <v>плоская</v>
          </cell>
          <cell r="K8289" t="str">
            <v>имеется</v>
          </cell>
          <cell r="L8289">
            <v>5</v>
          </cell>
          <cell r="M8289">
            <v>2</v>
          </cell>
          <cell r="Q8289">
            <v>1389.7</v>
          </cell>
          <cell r="R8289">
            <v>1214.2</v>
          </cell>
          <cell r="S8289">
            <v>1092.78</v>
          </cell>
        </row>
        <row r="8290">
          <cell r="C8290" t="str">
            <v>город Пермь</v>
          </cell>
          <cell r="D8290" t="str">
            <v>г. Пермь, ул. Формовщиков, д. 7</v>
          </cell>
          <cell r="E8290" t="b">
            <v>1</v>
          </cell>
          <cell r="F8290">
            <v>1984</v>
          </cell>
          <cell r="H8290" t="str">
            <v>кирпич</v>
          </cell>
          <cell r="I8290" t="str">
            <v>плоская</v>
          </cell>
          <cell r="K8290" t="str">
            <v>имеется</v>
          </cell>
          <cell r="L8290">
            <v>5</v>
          </cell>
          <cell r="M8290">
            <v>3</v>
          </cell>
          <cell r="Q8290">
            <v>2027.9</v>
          </cell>
          <cell r="R8290">
            <v>1882.3</v>
          </cell>
          <cell r="S8290">
            <v>1694.07</v>
          </cell>
        </row>
        <row r="8291">
          <cell r="C8291" t="str">
            <v>город Пермь</v>
          </cell>
          <cell r="D8291" t="str">
            <v>г. Пермь, ул. Формовщиков, д. 38</v>
          </cell>
          <cell r="E8291" t="b">
            <v>1</v>
          </cell>
          <cell r="F8291">
            <v>1960</v>
          </cell>
          <cell r="H8291" t="str">
            <v>Кирпич</v>
          </cell>
          <cell r="L8291">
            <v>3</v>
          </cell>
          <cell r="M8291">
            <v>2</v>
          </cell>
          <cell r="Q8291">
            <v>1248.5999999999999</v>
          </cell>
          <cell r="R8291">
            <v>1140.3</v>
          </cell>
          <cell r="S8291">
            <v>1140.3</v>
          </cell>
          <cell r="T8291">
            <v>50</v>
          </cell>
        </row>
        <row r="8292">
          <cell r="C8292" t="str">
            <v>город Пермь</v>
          </cell>
          <cell r="D8292" t="str">
            <v>г. Пермь, ул. Фрезеровщиков, д. 59</v>
          </cell>
          <cell r="E8292" t="b">
            <v>1</v>
          </cell>
          <cell r="F8292">
            <v>2023</v>
          </cell>
          <cell r="H8292" t="str">
            <v>монолит</v>
          </cell>
          <cell r="I8292" t="str">
            <v>плоская</v>
          </cell>
          <cell r="J8292" t="str">
            <v>ГАЗ</v>
          </cell>
          <cell r="K8292" t="str">
            <v>имеется</v>
          </cell>
          <cell r="L8292">
            <v>5</v>
          </cell>
          <cell r="M8292">
            <v>1</v>
          </cell>
          <cell r="Q8292">
            <v>2005.8</v>
          </cell>
        </row>
        <row r="8293">
          <cell r="C8293" t="str">
            <v>город Пермь</v>
          </cell>
          <cell r="D8293" t="str">
            <v>г. Пермь, ул. Фрезеровщиков, д. 86</v>
          </cell>
          <cell r="E8293" t="b">
            <v>1</v>
          </cell>
          <cell r="F8293">
            <v>2015</v>
          </cell>
          <cell r="I8293" t="str">
            <v>плоская</v>
          </cell>
          <cell r="J8293" t="str">
            <v>ГАЗ</v>
          </cell>
          <cell r="K8293" t="str">
            <v>имеется</v>
          </cell>
          <cell r="L8293">
            <v>25</v>
          </cell>
          <cell r="M8293">
            <v>4</v>
          </cell>
          <cell r="N8293">
            <v>4</v>
          </cell>
          <cell r="O8293">
            <v>4</v>
          </cell>
          <cell r="Q8293">
            <v>41486.1</v>
          </cell>
          <cell r="R8293">
            <v>24081.8</v>
          </cell>
          <cell r="S8293">
            <v>24081.8</v>
          </cell>
          <cell r="T8293">
            <v>743</v>
          </cell>
        </row>
        <row r="8294">
          <cell r="C8294" t="str">
            <v>город Пермь</v>
          </cell>
          <cell r="D8294" t="str">
            <v>г. Пермь, ул. Фрезеровщиков, д. 94</v>
          </cell>
          <cell r="E8294" t="b">
            <v>1</v>
          </cell>
          <cell r="F8294">
            <v>2015</v>
          </cell>
          <cell r="I8294" t="str">
            <v>плоская</v>
          </cell>
          <cell r="J8294" t="str">
            <v>ГАЗ</v>
          </cell>
          <cell r="K8294" t="str">
            <v>имеется</v>
          </cell>
          <cell r="L8294">
            <v>24</v>
          </cell>
          <cell r="M8294">
            <v>1</v>
          </cell>
          <cell r="N8294">
            <v>1</v>
          </cell>
          <cell r="O8294">
            <v>1</v>
          </cell>
          <cell r="Q8294">
            <v>11367</v>
          </cell>
          <cell r="R8294">
            <v>8813.1</v>
          </cell>
          <cell r="S8294">
            <v>11367</v>
          </cell>
          <cell r="T8294">
            <v>135</v>
          </cell>
        </row>
        <row r="8295">
          <cell r="C8295" t="str">
            <v>город Пермь</v>
          </cell>
          <cell r="D8295" t="str">
            <v>г. Пермь, ул. Хабаровская, д. 40</v>
          </cell>
          <cell r="E8295" t="b">
            <v>1</v>
          </cell>
          <cell r="F8295">
            <v>1977</v>
          </cell>
          <cell r="H8295" t="str">
            <v>Кирпич</v>
          </cell>
          <cell r="L8295">
            <v>5</v>
          </cell>
          <cell r="M8295">
            <v>3</v>
          </cell>
          <cell r="Q8295">
            <v>4221.3999999999996</v>
          </cell>
          <cell r="R8295">
            <v>4167</v>
          </cell>
          <cell r="S8295">
            <v>4167</v>
          </cell>
        </row>
        <row r="8296">
          <cell r="C8296" t="str">
            <v>город Пермь</v>
          </cell>
          <cell r="D8296" t="str">
            <v>г. Пермь, ул. Хабаровская, д. 44</v>
          </cell>
          <cell r="E8296" t="b">
            <v>1</v>
          </cell>
          <cell r="F8296">
            <v>1977</v>
          </cell>
          <cell r="H8296" t="str">
            <v>Кирпич</v>
          </cell>
          <cell r="L8296">
            <v>5</v>
          </cell>
          <cell r="M8296">
            <v>2</v>
          </cell>
          <cell r="Q8296">
            <v>2347.1999999999998</v>
          </cell>
          <cell r="R8296">
            <v>1355.5</v>
          </cell>
          <cell r="S8296">
            <v>1355.5</v>
          </cell>
        </row>
        <row r="8297">
          <cell r="C8297" t="str">
            <v>город Пермь</v>
          </cell>
          <cell r="D8297" t="str">
            <v>г. Пермь, ул. Хабаровская, д. 54</v>
          </cell>
          <cell r="E8297" t="b">
            <v>1</v>
          </cell>
          <cell r="F8297">
            <v>1958</v>
          </cell>
          <cell r="H8297" t="str">
            <v>Кирпич</v>
          </cell>
          <cell r="L8297">
            <v>5</v>
          </cell>
          <cell r="M8297">
            <v>4</v>
          </cell>
          <cell r="Q8297">
            <v>6924.9</v>
          </cell>
          <cell r="R8297">
            <v>6089.02</v>
          </cell>
          <cell r="S8297">
            <v>6089.02</v>
          </cell>
          <cell r="T8297">
            <v>181</v>
          </cell>
        </row>
        <row r="8298">
          <cell r="C8298" t="str">
            <v>город Пермь</v>
          </cell>
          <cell r="D8298" t="str">
            <v>г. Пермь, ул. Хабаровская, д. 56</v>
          </cell>
          <cell r="E8298" t="b">
            <v>1</v>
          </cell>
          <cell r="F8298">
            <v>2009</v>
          </cell>
          <cell r="L8298">
            <v>16</v>
          </cell>
          <cell r="M8298">
            <v>6</v>
          </cell>
          <cell r="N8298">
            <v>12</v>
          </cell>
          <cell r="O8298">
            <v>6</v>
          </cell>
          <cell r="P8298">
            <v>6</v>
          </cell>
          <cell r="Q8298">
            <v>14658.1</v>
          </cell>
          <cell r="R8298">
            <v>11907.6</v>
          </cell>
          <cell r="S8298">
            <v>10795.7</v>
          </cell>
          <cell r="T8298">
            <v>1124</v>
          </cell>
        </row>
        <row r="8299">
          <cell r="C8299" t="str">
            <v>город Пермь</v>
          </cell>
          <cell r="D8299" t="str">
            <v>г. Пермь, ул. Хабаровская, д. 60</v>
          </cell>
          <cell r="E8299" t="b">
            <v>1</v>
          </cell>
          <cell r="F8299">
            <v>2011</v>
          </cell>
          <cell r="H8299" t="str">
            <v>Панели</v>
          </cell>
          <cell r="I8299" t="str">
            <v>плоская</v>
          </cell>
          <cell r="J8299" t="str">
            <v>ГАЗ</v>
          </cell>
          <cell r="K8299" t="str">
            <v>имеется</v>
          </cell>
          <cell r="L8299">
            <v>12</v>
          </cell>
          <cell r="M8299">
            <v>2</v>
          </cell>
          <cell r="N8299">
            <v>2</v>
          </cell>
          <cell r="O8299">
            <v>2</v>
          </cell>
          <cell r="Q8299">
            <v>9371.2999999999993</v>
          </cell>
          <cell r="R8299">
            <v>2407.1</v>
          </cell>
          <cell r="S8299">
            <v>3317.6</v>
          </cell>
          <cell r="T8299">
            <v>186</v>
          </cell>
        </row>
        <row r="8300">
          <cell r="C8300" t="str">
            <v>город Пермь</v>
          </cell>
          <cell r="D8300" t="str">
            <v>г. Пермь, ул. Хабаровская, д. 62</v>
          </cell>
          <cell r="E8300" t="b">
            <v>1</v>
          </cell>
          <cell r="F8300">
            <v>2010</v>
          </cell>
          <cell r="H8300" t="str">
            <v>кирпич</v>
          </cell>
          <cell r="I8300" t="str">
            <v>плоская</v>
          </cell>
          <cell r="J8300" t="str">
            <v>ГАЗ</v>
          </cell>
          <cell r="K8300" t="str">
            <v>имеется</v>
          </cell>
          <cell r="L8300">
            <v>16</v>
          </cell>
          <cell r="M8300">
            <v>1</v>
          </cell>
          <cell r="N8300">
            <v>1</v>
          </cell>
          <cell r="O8300">
            <v>1</v>
          </cell>
          <cell r="Q8300">
            <v>7361.1</v>
          </cell>
          <cell r="R8300">
            <v>3109.1</v>
          </cell>
          <cell r="S8300">
            <v>3109.1</v>
          </cell>
          <cell r="T8300">
            <v>185</v>
          </cell>
        </row>
        <row r="8301">
          <cell r="C8301" t="str">
            <v>город Пермь</v>
          </cell>
          <cell r="D8301" t="str">
            <v>г. Пермь, ул. Хабаровская, д. 64</v>
          </cell>
          <cell r="E8301" t="b">
            <v>1</v>
          </cell>
          <cell r="F8301">
            <v>2009</v>
          </cell>
          <cell r="H8301" t="str">
            <v>каркас</v>
          </cell>
          <cell r="I8301" t="str">
            <v>плоская</v>
          </cell>
          <cell r="J8301" t="str">
            <v>ГАЗ</v>
          </cell>
          <cell r="K8301" t="str">
            <v>имеется</v>
          </cell>
          <cell r="L8301">
            <v>16</v>
          </cell>
          <cell r="M8301">
            <v>3</v>
          </cell>
          <cell r="N8301">
            <v>3</v>
          </cell>
          <cell r="O8301">
            <v>3</v>
          </cell>
          <cell r="Q8301">
            <v>25112.2</v>
          </cell>
          <cell r="R8301">
            <v>2407.1</v>
          </cell>
          <cell r="S8301">
            <v>8101.4</v>
          </cell>
          <cell r="T8301">
            <v>660</v>
          </cell>
        </row>
        <row r="8302">
          <cell r="C8302" t="str">
            <v>город Пермь</v>
          </cell>
          <cell r="D8302" t="str">
            <v>г. Пермь, ул. Хабаровская, д. 66</v>
          </cell>
          <cell r="E8302" t="b">
            <v>1</v>
          </cell>
          <cell r="F8302">
            <v>2013</v>
          </cell>
          <cell r="H8302" t="str">
            <v>кирпич</v>
          </cell>
          <cell r="I8302" t="str">
            <v>плоская</v>
          </cell>
          <cell r="J8302" t="str">
            <v>ГАЗ</v>
          </cell>
          <cell r="K8302" t="str">
            <v>имеется</v>
          </cell>
          <cell r="L8302">
            <v>16</v>
          </cell>
          <cell r="M8302">
            <v>2</v>
          </cell>
          <cell r="N8302">
            <v>2</v>
          </cell>
          <cell r="O8302">
            <v>2</v>
          </cell>
          <cell r="Q8302">
            <v>9035.7000000000007</v>
          </cell>
          <cell r="R8302">
            <v>2614.3000000000002</v>
          </cell>
          <cell r="S8302">
            <v>8432.7000000000007</v>
          </cell>
          <cell r="T8302">
            <v>223</v>
          </cell>
        </row>
        <row r="8303">
          <cell r="C8303" t="str">
            <v>город Пермь</v>
          </cell>
          <cell r="D8303" t="str">
            <v>г. Пермь, ул. Хабаровская, д. 133</v>
          </cell>
          <cell r="E8303" t="b">
            <v>1</v>
          </cell>
          <cell r="F8303">
            <v>1994</v>
          </cell>
          <cell r="H8303" t="str">
            <v>панели</v>
          </cell>
          <cell r="I8303" t="str">
            <v>плоская</v>
          </cell>
          <cell r="J8303">
            <v>0</v>
          </cell>
          <cell r="K8303" t="str">
            <v>имеется</v>
          </cell>
          <cell r="L8303">
            <v>9</v>
          </cell>
          <cell r="M8303">
            <v>4</v>
          </cell>
          <cell r="N8303">
            <v>4</v>
          </cell>
          <cell r="O8303">
            <v>4</v>
          </cell>
          <cell r="Q8303">
            <v>10578</v>
          </cell>
          <cell r="R8303">
            <v>10149.5</v>
          </cell>
          <cell r="S8303">
            <v>10149.5</v>
          </cell>
          <cell r="T8303">
            <v>424</v>
          </cell>
        </row>
        <row r="8304">
          <cell r="C8304" t="str">
            <v>город Пермь</v>
          </cell>
          <cell r="D8304" t="str">
            <v>г. Пермь, ул. Хабаровская, д. 135</v>
          </cell>
          <cell r="E8304" t="b">
            <v>1</v>
          </cell>
          <cell r="F8304">
            <v>1990</v>
          </cell>
          <cell r="H8304" t="str">
            <v>кирпич</v>
          </cell>
          <cell r="I8304" t="str">
            <v>плоская</v>
          </cell>
          <cell r="K8304" t="str">
            <v>имеется</v>
          </cell>
          <cell r="L8304">
            <v>10</v>
          </cell>
          <cell r="M8304">
            <v>3</v>
          </cell>
          <cell r="N8304">
            <v>3</v>
          </cell>
          <cell r="Q8304">
            <v>7662.8</v>
          </cell>
          <cell r="R8304">
            <v>6598.8</v>
          </cell>
          <cell r="S8304">
            <v>5807.2</v>
          </cell>
          <cell r="T8304">
            <v>306</v>
          </cell>
        </row>
        <row r="8305">
          <cell r="C8305" t="str">
            <v>город Пермь</v>
          </cell>
          <cell r="D8305" t="str">
            <v>г. Пермь, ул. Хабаровская, д. 137</v>
          </cell>
          <cell r="E8305" t="b">
            <v>1</v>
          </cell>
          <cell r="F8305">
            <v>1993</v>
          </cell>
          <cell r="H8305" t="str">
            <v>кирпич</v>
          </cell>
          <cell r="I8305" t="str">
            <v>плоская</v>
          </cell>
          <cell r="K8305" t="str">
            <v>имеется</v>
          </cell>
          <cell r="L8305">
            <v>10</v>
          </cell>
          <cell r="M8305">
            <v>2</v>
          </cell>
          <cell r="N8305">
            <v>2</v>
          </cell>
          <cell r="O8305">
            <v>2</v>
          </cell>
          <cell r="Q8305">
            <v>5976.7</v>
          </cell>
          <cell r="R8305">
            <v>4929</v>
          </cell>
          <cell r="S8305">
            <v>1047.4000000000001</v>
          </cell>
          <cell r="T8305">
            <v>251</v>
          </cell>
        </row>
        <row r="8306">
          <cell r="C8306" t="str">
            <v>город Пермь</v>
          </cell>
          <cell r="D8306" t="str">
            <v>г. Пермь, ул. Хабаровская, д. 143</v>
          </cell>
          <cell r="E8306" t="b">
            <v>1</v>
          </cell>
          <cell r="F8306">
            <v>2008</v>
          </cell>
          <cell r="H8306" t="str">
            <v>Кирпич</v>
          </cell>
          <cell r="L8306">
            <v>10</v>
          </cell>
          <cell r="M8306">
            <v>2</v>
          </cell>
          <cell r="N8306">
            <v>2</v>
          </cell>
          <cell r="O8306">
            <v>2</v>
          </cell>
          <cell r="Q8306">
            <v>5976.7</v>
          </cell>
          <cell r="R8306">
            <v>4929</v>
          </cell>
          <cell r="S8306">
            <v>4929</v>
          </cell>
          <cell r="T8306">
            <v>251</v>
          </cell>
        </row>
        <row r="8307">
          <cell r="C8307" t="str">
            <v>город Пермь</v>
          </cell>
          <cell r="D8307" t="str">
            <v>г. Пермь, ул. Хабаровская, д. 145</v>
          </cell>
          <cell r="E8307" t="b">
            <v>1</v>
          </cell>
          <cell r="F8307">
            <v>1967</v>
          </cell>
          <cell r="H8307" t="str">
            <v>Кирпич</v>
          </cell>
          <cell r="L8307">
            <v>5</v>
          </cell>
          <cell r="M8307">
            <v>4</v>
          </cell>
          <cell r="Q8307">
            <v>3666.2</v>
          </cell>
          <cell r="R8307">
            <v>3344</v>
          </cell>
          <cell r="S8307">
            <v>3344</v>
          </cell>
          <cell r="T8307">
            <v>166</v>
          </cell>
        </row>
        <row r="8308">
          <cell r="C8308" t="str">
            <v>город Пермь</v>
          </cell>
          <cell r="D8308" t="str">
            <v>г. Пермь, ул. Хабаровская, д. 149</v>
          </cell>
          <cell r="E8308" t="b">
            <v>1</v>
          </cell>
          <cell r="F8308">
            <v>1966</v>
          </cell>
          <cell r="H8308" t="str">
            <v>Кирпич</v>
          </cell>
          <cell r="L8308">
            <v>5</v>
          </cell>
          <cell r="M8308">
            <v>4</v>
          </cell>
          <cell r="Q8308">
            <v>3477.7</v>
          </cell>
          <cell r="R8308">
            <v>3187.2999999999997</v>
          </cell>
          <cell r="S8308">
            <v>3187.3</v>
          </cell>
          <cell r="T8308">
            <v>150</v>
          </cell>
        </row>
        <row r="8309">
          <cell r="C8309" t="str">
            <v>город Пермь</v>
          </cell>
          <cell r="D8309" t="str">
            <v>г. Пермь, ул. Хабаровская, д. 151</v>
          </cell>
          <cell r="E8309" t="b">
            <v>1</v>
          </cell>
          <cell r="F8309">
            <v>1968</v>
          </cell>
          <cell r="H8309" t="str">
            <v>Кирпич</v>
          </cell>
          <cell r="L8309">
            <v>5</v>
          </cell>
          <cell r="M8309">
            <v>6</v>
          </cell>
          <cell r="Q8309">
            <v>4968.6000000000004</v>
          </cell>
          <cell r="R8309">
            <v>4503.8</v>
          </cell>
          <cell r="S8309">
            <v>4503.8</v>
          </cell>
          <cell r="T8309">
            <v>209</v>
          </cell>
        </row>
        <row r="8310">
          <cell r="C8310" t="str">
            <v>город Пермь</v>
          </cell>
          <cell r="D8310" t="str">
            <v>г. Пермь, ул. Хабаровская, д. 153</v>
          </cell>
          <cell r="E8310" t="b">
            <v>1</v>
          </cell>
          <cell r="F8310">
            <v>1967</v>
          </cell>
          <cell r="H8310" t="str">
            <v>Кирпич</v>
          </cell>
          <cell r="L8310">
            <v>5</v>
          </cell>
          <cell r="M8310">
            <v>6</v>
          </cell>
          <cell r="Q8310">
            <v>4914.2</v>
          </cell>
          <cell r="R8310">
            <v>4445.3999999999996</v>
          </cell>
          <cell r="S8310">
            <v>4445.3999999999996</v>
          </cell>
          <cell r="T8310">
            <v>225</v>
          </cell>
        </row>
        <row r="8311">
          <cell r="C8311" t="str">
            <v>город Пермь</v>
          </cell>
          <cell r="D8311" t="str">
            <v>г. Пермь, ул. Хабаровская, д. 155</v>
          </cell>
          <cell r="E8311" t="b">
            <v>1</v>
          </cell>
          <cell r="F8311">
            <v>1968</v>
          </cell>
          <cell r="H8311" t="str">
            <v>Кирпич</v>
          </cell>
          <cell r="L8311">
            <v>5</v>
          </cell>
          <cell r="M8311">
            <v>6</v>
          </cell>
          <cell r="Q8311">
            <v>4487.3999999999996</v>
          </cell>
          <cell r="R8311">
            <v>3029.1</v>
          </cell>
          <cell r="S8311">
            <v>3029.1</v>
          </cell>
          <cell r="T8311">
            <v>228</v>
          </cell>
        </row>
        <row r="8312">
          <cell r="C8312" t="str">
            <v>город Пермь</v>
          </cell>
          <cell r="D8312" t="str">
            <v>г. Пермь, ул. Хабаровская, д. 157</v>
          </cell>
          <cell r="E8312" t="b">
            <v>1</v>
          </cell>
          <cell r="F8312">
            <v>1964</v>
          </cell>
          <cell r="H8312" t="str">
            <v>Кирпич</v>
          </cell>
          <cell r="L8312">
            <v>5</v>
          </cell>
          <cell r="M8312">
            <v>2</v>
          </cell>
          <cell r="Q8312">
            <v>1736.2</v>
          </cell>
          <cell r="R8312">
            <v>1591.7</v>
          </cell>
          <cell r="S8312">
            <v>1591.7</v>
          </cell>
          <cell r="T8312">
            <v>68</v>
          </cell>
        </row>
        <row r="8313">
          <cell r="C8313" t="str">
            <v>город Пермь</v>
          </cell>
          <cell r="D8313" t="str">
            <v>г. Пермь, ул. Хабаровская, д. 159</v>
          </cell>
          <cell r="E8313" t="b">
            <v>1</v>
          </cell>
          <cell r="F8313">
            <v>1964</v>
          </cell>
          <cell r="H8313" t="str">
            <v>Кирпич</v>
          </cell>
          <cell r="L8313">
            <v>5</v>
          </cell>
          <cell r="M8313">
            <v>2</v>
          </cell>
          <cell r="Q8313">
            <v>1742.8</v>
          </cell>
          <cell r="R8313">
            <v>1597.7</v>
          </cell>
          <cell r="S8313">
            <v>1597.7</v>
          </cell>
          <cell r="T8313">
            <v>62</v>
          </cell>
        </row>
        <row r="8314">
          <cell r="C8314" t="str">
            <v>город Пермь</v>
          </cell>
          <cell r="D8314" t="str">
            <v>г. Пермь, ул. Хабаровская, д. 161</v>
          </cell>
          <cell r="E8314" t="b">
            <v>1</v>
          </cell>
          <cell r="F8314">
            <v>1963</v>
          </cell>
          <cell r="H8314" t="str">
            <v>Панель</v>
          </cell>
          <cell r="L8314">
            <v>5</v>
          </cell>
          <cell r="M8314">
            <v>4</v>
          </cell>
          <cell r="Q8314">
            <v>3843.9</v>
          </cell>
          <cell r="R8314">
            <v>3488</v>
          </cell>
          <cell r="S8314">
            <v>3488</v>
          </cell>
          <cell r="T8314">
            <v>190</v>
          </cell>
        </row>
        <row r="8315">
          <cell r="C8315" t="str">
            <v>город Пермь</v>
          </cell>
          <cell r="D8315" t="str">
            <v>г. Пермь, ул. Хабаровская, д. 163</v>
          </cell>
          <cell r="E8315" t="b">
            <v>1</v>
          </cell>
          <cell r="F8315">
            <v>1963</v>
          </cell>
          <cell r="H8315" t="str">
            <v>Кирпич</v>
          </cell>
          <cell r="L8315">
            <v>5</v>
          </cell>
          <cell r="M8315">
            <v>2</v>
          </cell>
          <cell r="Q8315">
            <v>1723.4</v>
          </cell>
          <cell r="R8315">
            <v>1579</v>
          </cell>
          <cell r="S8315">
            <v>1579</v>
          </cell>
          <cell r="T8315">
            <v>65</v>
          </cell>
        </row>
        <row r="8316">
          <cell r="C8316" t="str">
            <v>город Пермь</v>
          </cell>
          <cell r="D8316" t="str">
            <v>г. Пермь, ул. Хабаровская, д. 165</v>
          </cell>
          <cell r="E8316" t="b">
            <v>1</v>
          </cell>
          <cell r="F8316">
            <v>1962</v>
          </cell>
          <cell r="H8316" t="str">
            <v>Панель</v>
          </cell>
          <cell r="L8316">
            <v>5</v>
          </cell>
          <cell r="M8316">
            <v>2</v>
          </cell>
          <cell r="Q8316">
            <v>2106.8000000000002</v>
          </cell>
          <cell r="R8316">
            <v>1612.3</v>
          </cell>
          <cell r="S8316">
            <v>1483.8</v>
          </cell>
          <cell r="T8316">
            <v>60</v>
          </cell>
        </row>
        <row r="8317">
          <cell r="C8317" t="str">
            <v>город Пермь</v>
          </cell>
          <cell r="D8317" t="str">
            <v>г. Пермь, ул. Хабаровская, д. 171</v>
          </cell>
          <cell r="E8317" t="b">
            <v>1</v>
          </cell>
          <cell r="F8317">
            <v>1983</v>
          </cell>
          <cell r="G8317">
            <v>2020</v>
          </cell>
          <cell r="H8317" t="str">
            <v>кирпич</v>
          </cell>
          <cell r="I8317" t="str">
            <v>плоская</v>
          </cell>
          <cell r="K8317" t="str">
            <v>имеется</v>
          </cell>
          <cell r="L8317">
            <v>5</v>
          </cell>
          <cell r="M8317">
            <v>10</v>
          </cell>
          <cell r="Q8317">
            <v>8648</v>
          </cell>
          <cell r="R8317">
            <v>7776.5</v>
          </cell>
          <cell r="S8317">
            <v>3593.5</v>
          </cell>
          <cell r="T8317">
            <v>342</v>
          </cell>
        </row>
        <row r="8318">
          <cell r="C8318" t="str">
            <v>город Пермь</v>
          </cell>
          <cell r="D8318" t="str">
            <v>г. Пермь, ул. Хабаровская, д. 173</v>
          </cell>
          <cell r="E8318" t="b">
            <v>1</v>
          </cell>
          <cell r="F8318">
            <v>1983</v>
          </cell>
          <cell r="H8318" t="str">
            <v>Кирпич</v>
          </cell>
          <cell r="L8318">
            <v>5</v>
          </cell>
          <cell r="M8318">
            <v>10</v>
          </cell>
          <cell r="Q8318">
            <v>8648</v>
          </cell>
          <cell r="R8318">
            <v>7776.5</v>
          </cell>
          <cell r="S8318">
            <v>7776.5</v>
          </cell>
          <cell r="T8318">
            <v>329</v>
          </cell>
        </row>
        <row r="8319">
          <cell r="C8319" t="str">
            <v>город Пермь</v>
          </cell>
          <cell r="D8319" t="str">
            <v>г. Пермь, ул. Хабаровская, д. 54А</v>
          </cell>
          <cell r="E8319" t="b">
            <v>1</v>
          </cell>
          <cell r="F8319">
            <v>2017</v>
          </cell>
          <cell r="H8319" t="str">
            <v>Кирпич</v>
          </cell>
          <cell r="I8319" t="str">
            <v>Плоская</v>
          </cell>
          <cell r="J8319" t="str">
            <v>ГАЗ</v>
          </cell>
          <cell r="K8319" t="str">
            <v>не имеется</v>
          </cell>
          <cell r="L8319">
            <v>9</v>
          </cell>
          <cell r="M8319">
            <v>2</v>
          </cell>
          <cell r="N8319">
            <v>2</v>
          </cell>
          <cell r="P8319">
            <v>2</v>
          </cell>
          <cell r="Q8319">
            <v>6361.04</v>
          </cell>
          <cell r="R8319">
            <v>6361.04</v>
          </cell>
          <cell r="S8319">
            <v>5337.76</v>
          </cell>
        </row>
        <row r="8320">
          <cell r="C8320" t="str">
            <v>город Пермь</v>
          </cell>
          <cell r="D8320" t="str">
            <v>г. Пермь, ул. Хабаровская, д. 56А</v>
          </cell>
          <cell r="E8320" t="b">
            <v>1</v>
          </cell>
          <cell r="F8320">
            <v>2011</v>
          </cell>
          <cell r="H8320" t="str">
            <v>кирпич</v>
          </cell>
          <cell r="I8320" t="str">
            <v>плоская</v>
          </cell>
          <cell r="J8320" t="str">
            <v>ГАЗ</v>
          </cell>
          <cell r="K8320" t="str">
            <v>имеется</v>
          </cell>
          <cell r="L8320">
            <v>16</v>
          </cell>
          <cell r="M8320">
            <v>3</v>
          </cell>
          <cell r="N8320">
            <v>6</v>
          </cell>
          <cell r="O8320">
            <v>3</v>
          </cell>
          <cell r="P8320">
            <v>3</v>
          </cell>
          <cell r="Q8320">
            <v>12815.3</v>
          </cell>
          <cell r="R8320">
            <v>12310.1</v>
          </cell>
          <cell r="S8320">
            <v>12266.1</v>
          </cell>
          <cell r="T8320">
            <v>437</v>
          </cell>
        </row>
        <row r="8321">
          <cell r="C8321" t="str">
            <v>город Пермь</v>
          </cell>
          <cell r="D8321" t="str">
            <v>г. Пермь, ул. Халтурина, д. 2</v>
          </cell>
          <cell r="E8321" t="b">
            <v>1</v>
          </cell>
          <cell r="F8321">
            <v>1966</v>
          </cell>
          <cell r="H8321" t="str">
            <v>Кирпич</v>
          </cell>
          <cell r="L8321">
            <v>5</v>
          </cell>
          <cell r="M8321">
            <v>6</v>
          </cell>
          <cell r="Q8321">
            <v>5040.3900000000003</v>
          </cell>
          <cell r="R8321">
            <v>4865.5</v>
          </cell>
          <cell r="S8321">
            <v>4257.5</v>
          </cell>
          <cell r="T8321">
            <v>229</v>
          </cell>
        </row>
        <row r="8322">
          <cell r="C8322" t="str">
            <v>город Пермь</v>
          </cell>
          <cell r="D8322" t="str">
            <v>г. Пермь, ул. Халтурина, д. 4</v>
          </cell>
          <cell r="E8322" t="b">
            <v>1</v>
          </cell>
          <cell r="F8322">
            <v>1966</v>
          </cell>
          <cell r="H8322" t="str">
            <v>Кирпич</v>
          </cell>
          <cell r="L8322">
            <v>5</v>
          </cell>
          <cell r="M8322">
            <v>4</v>
          </cell>
          <cell r="Q8322">
            <v>3380.96</v>
          </cell>
          <cell r="R8322">
            <v>3226.2</v>
          </cell>
          <cell r="S8322">
            <v>3226.2</v>
          </cell>
          <cell r="T8322">
            <v>156</v>
          </cell>
        </row>
        <row r="8323">
          <cell r="C8323" t="str">
            <v>город Пермь</v>
          </cell>
          <cell r="D8323" t="str">
            <v>г. Пермь, ул. Халтурина, д. 6</v>
          </cell>
          <cell r="E8323" t="b">
            <v>1</v>
          </cell>
          <cell r="F8323">
            <v>1967</v>
          </cell>
          <cell r="I8323" t="str">
            <v>скатная</v>
          </cell>
          <cell r="J8323" t="str">
            <v>ГВС</v>
          </cell>
          <cell r="K8323" t="str">
            <v>имеется</v>
          </cell>
          <cell r="L8323">
            <v>5</v>
          </cell>
          <cell r="M8323">
            <v>4</v>
          </cell>
          <cell r="Q8323">
            <v>3220.4</v>
          </cell>
          <cell r="R8323">
            <v>2061.9</v>
          </cell>
          <cell r="S8323">
            <v>3220.4</v>
          </cell>
          <cell r="T8323">
            <v>170</v>
          </cell>
        </row>
        <row r="8324">
          <cell r="C8324" t="str">
            <v>город Пермь</v>
          </cell>
          <cell r="D8324" t="str">
            <v>г. Пермь, ул. Халтурина, д. 8</v>
          </cell>
          <cell r="E8324" t="b">
            <v>1</v>
          </cell>
          <cell r="F8324">
            <v>1966</v>
          </cell>
          <cell r="H8324" t="str">
            <v>Кирпич</v>
          </cell>
          <cell r="L8324">
            <v>5</v>
          </cell>
          <cell r="M8324">
            <v>4</v>
          </cell>
          <cell r="Q8324">
            <v>3534.2</v>
          </cell>
          <cell r="R8324">
            <v>3204.8</v>
          </cell>
          <cell r="S8324">
            <v>3204.8</v>
          </cell>
          <cell r="T8324">
            <v>138</v>
          </cell>
        </row>
        <row r="8325">
          <cell r="C8325" t="str">
            <v>город Пермь</v>
          </cell>
          <cell r="D8325" t="str">
            <v>г. Пермь, ул. Халтурина, д. 10</v>
          </cell>
          <cell r="E8325" t="b">
            <v>1</v>
          </cell>
          <cell r="F8325">
            <v>1966</v>
          </cell>
          <cell r="H8325" t="str">
            <v>Кирпич</v>
          </cell>
          <cell r="L8325">
            <v>5</v>
          </cell>
          <cell r="M8325">
            <v>4</v>
          </cell>
          <cell r="Q8325">
            <v>3230.8</v>
          </cell>
          <cell r="R8325">
            <v>3100</v>
          </cell>
          <cell r="S8325">
            <v>3100</v>
          </cell>
          <cell r="T8325">
            <v>160</v>
          </cell>
        </row>
        <row r="8326">
          <cell r="C8326" t="str">
            <v>город Пермь</v>
          </cell>
          <cell r="D8326" t="str">
            <v>г. Пермь, ул. Халтурина, д. 12</v>
          </cell>
          <cell r="E8326" t="b">
            <v>1</v>
          </cell>
          <cell r="F8326">
            <v>1967</v>
          </cell>
          <cell r="H8326" t="str">
            <v>Кирпич</v>
          </cell>
          <cell r="L8326">
            <v>5</v>
          </cell>
          <cell r="M8326">
            <v>4</v>
          </cell>
          <cell r="Q8326">
            <v>3204.1</v>
          </cell>
          <cell r="R8326">
            <v>3090</v>
          </cell>
          <cell r="S8326">
            <v>3090</v>
          </cell>
          <cell r="T8326">
            <v>187</v>
          </cell>
        </row>
        <row r="8327">
          <cell r="C8327" t="str">
            <v>город Пермь</v>
          </cell>
          <cell r="D8327" t="str">
            <v>г. Пермь, ул. Халтурина, д. 14</v>
          </cell>
          <cell r="E8327" t="b">
            <v>1</v>
          </cell>
          <cell r="F8327">
            <v>1967</v>
          </cell>
          <cell r="I8327" t="str">
            <v>скатная</v>
          </cell>
          <cell r="K8327" t="str">
            <v>имеется</v>
          </cell>
          <cell r="L8327">
            <v>5</v>
          </cell>
          <cell r="M8327">
            <v>4</v>
          </cell>
          <cell r="Q8327">
            <v>3670.8</v>
          </cell>
          <cell r="R8327">
            <v>3431.2</v>
          </cell>
          <cell r="S8327">
            <v>3662</v>
          </cell>
          <cell r="T8327">
            <v>156</v>
          </cell>
        </row>
        <row r="8328">
          <cell r="C8328" t="str">
            <v>город Пермь</v>
          </cell>
          <cell r="D8328" t="str">
            <v>г. Пермь, ул. Химградская, д. 1</v>
          </cell>
          <cell r="E8328" t="b">
            <v>1</v>
          </cell>
          <cell r="F8328">
            <v>1967</v>
          </cell>
          <cell r="I8328" t="str">
            <v>скатная</v>
          </cell>
          <cell r="K8328" t="str">
            <v>не имеется</v>
          </cell>
          <cell r="L8328">
            <v>5</v>
          </cell>
          <cell r="M8328">
            <v>4</v>
          </cell>
          <cell r="Q8328">
            <v>3446.4</v>
          </cell>
          <cell r="R8328">
            <v>3202.2</v>
          </cell>
          <cell r="S8328">
            <v>3343</v>
          </cell>
          <cell r="T8328">
            <v>187</v>
          </cell>
        </row>
        <row r="8329">
          <cell r="C8329" t="str">
            <v>город Пермь</v>
          </cell>
          <cell r="D8329" t="str">
            <v>г. Пермь, ул. Химградская, д. 3</v>
          </cell>
          <cell r="E8329" t="b">
            <v>1</v>
          </cell>
          <cell r="F8329">
            <v>1965</v>
          </cell>
          <cell r="H8329" t="str">
            <v>Кирпич</v>
          </cell>
          <cell r="L8329">
            <v>5</v>
          </cell>
          <cell r="M8329">
            <v>4</v>
          </cell>
          <cell r="Q8329">
            <v>3499.9</v>
          </cell>
          <cell r="R8329">
            <v>3197.1</v>
          </cell>
          <cell r="S8329">
            <v>3042.1</v>
          </cell>
          <cell r="T8329">
            <v>166</v>
          </cell>
        </row>
        <row r="8330">
          <cell r="C8330" t="str">
            <v>город Пермь</v>
          </cell>
          <cell r="D8330" t="str">
            <v>г. Пермь, ул. Химградская, д. 5</v>
          </cell>
          <cell r="E8330" t="b">
            <v>1</v>
          </cell>
          <cell r="F8330">
            <v>1958</v>
          </cell>
          <cell r="H8330" t="str">
            <v>Шлакоблок</v>
          </cell>
          <cell r="L8330">
            <v>2</v>
          </cell>
          <cell r="M8330">
            <v>2</v>
          </cell>
          <cell r="Q8330">
            <v>929.6</v>
          </cell>
          <cell r="R8330">
            <v>677.3</v>
          </cell>
          <cell r="S8330">
            <v>640.04999999999995</v>
          </cell>
          <cell r="T8330">
            <v>36</v>
          </cell>
        </row>
        <row r="8331">
          <cell r="C8331" t="str">
            <v>город Пермь</v>
          </cell>
          <cell r="D8331" t="str">
            <v>г. Пермь, ул. Химградская, д. 11</v>
          </cell>
          <cell r="E8331" t="b">
            <v>1</v>
          </cell>
          <cell r="F8331">
            <v>1964</v>
          </cell>
          <cell r="H8331" t="str">
            <v>Кирпич</v>
          </cell>
          <cell r="L8331">
            <v>5</v>
          </cell>
          <cell r="M8331">
            <v>2</v>
          </cell>
          <cell r="Q8331">
            <v>1687.8</v>
          </cell>
          <cell r="R8331">
            <v>1543.9</v>
          </cell>
          <cell r="S8331">
            <v>1386.7</v>
          </cell>
          <cell r="T8331">
            <v>65</v>
          </cell>
        </row>
        <row r="8332">
          <cell r="C8332" t="str">
            <v>город Пермь</v>
          </cell>
          <cell r="D8332" t="str">
            <v>г. Пермь, ул. Химградская, д. 21</v>
          </cell>
          <cell r="E8332" t="b">
            <v>1</v>
          </cell>
          <cell r="F8332">
            <v>1972</v>
          </cell>
          <cell r="I8332" t="str">
            <v>плоская</v>
          </cell>
          <cell r="K8332" t="str">
            <v>имеется</v>
          </cell>
          <cell r="L8332">
            <v>5</v>
          </cell>
          <cell r="M8332">
            <v>6</v>
          </cell>
          <cell r="Q8332">
            <v>4518.2</v>
          </cell>
          <cell r="R8332">
            <v>3921.7</v>
          </cell>
          <cell r="S8332">
            <v>4435.1000000000004</v>
          </cell>
          <cell r="T8332">
            <v>190</v>
          </cell>
        </row>
        <row r="8333">
          <cell r="C8333" t="str">
            <v>город Пермь</v>
          </cell>
          <cell r="D8333" t="str">
            <v>г. Пермь, ул. Химградская, д. 37</v>
          </cell>
          <cell r="E8333" t="b">
            <v>1</v>
          </cell>
          <cell r="F8333">
            <v>1965</v>
          </cell>
          <cell r="H8333" t="str">
            <v>Кирпич</v>
          </cell>
          <cell r="L8333">
            <v>5</v>
          </cell>
          <cell r="M8333">
            <v>4</v>
          </cell>
          <cell r="Q8333">
            <v>3908.5</v>
          </cell>
          <cell r="R8333">
            <v>2833.5</v>
          </cell>
          <cell r="S8333">
            <v>2544.1</v>
          </cell>
          <cell r="T8333">
            <v>147</v>
          </cell>
        </row>
        <row r="8334">
          <cell r="C8334" t="str">
            <v>город Пермь</v>
          </cell>
          <cell r="D8334" t="str">
            <v>г. Пермь, ул. Химградская, д. 39</v>
          </cell>
          <cell r="E8334" t="b">
            <v>1</v>
          </cell>
          <cell r="F8334">
            <v>1970</v>
          </cell>
          <cell r="H8334" t="str">
            <v>панель</v>
          </cell>
          <cell r="L8334">
            <v>5</v>
          </cell>
          <cell r="M8334">
            <v>4</v>
          </cell>
          <cell r="Q8334">
            <v>2593.5</v>
          </cell>
          <cell r="R8334">
            <v>2114</v>
          </cell>
          <cell r="S8334">
            <v>1750.4</v>
          </cell>
          <cell r="T8334">
            <v>139</v>
          </cell>
        </row>
        <row r="8335">
          <cell r="C8335" t="str">
            <v>город Пермь</v>
          </cell>
          <cell r="D8335" t="str">
            <v>г. Пермь, ул. Химградская, д. 41</v>
          </cell>
          <cell r="E8335" t="b">
            <v>1</v>
          </cell>
          <cell r="F8335">
            <v>1970</v>
          </cell>
          <cell r="H8335" t="str">
            <v>железобетон</v>
          </cell>
          <cell r="L8335">
            <v>5</v>
          </cell>
          <cell r="M8335">
            <v>6</v>
          </cell>
          <cell r="Q8335">
            <v>3868.5</v>
          </cell>
          <cell r="R8335">
            <v>3868.5</v>
          </cell>
          <cell r="S8335">
            <v>3868.5</v>
          </cell>
          <cell r="T8335">
            <v>201</v>
          </cell>
        </row>
        <row r="8336">
          <cell r="C8336" t="str">
            <v>город Пермь</v>
          </cell>
          <cell r="D8336" t="str">
            <v>г. Пермь, ул. Химградская, д. 43</v>
          </cell>
          <cell r="E8336" t="b">
            <v>1</v>
          </cell>
          <cell r="F8336">
            <v>1971</v>
          </cell>
          <cell r="H8336" t="str">
            <v>панель</v>
          </cell>
          <cell r="L8336">
            <v>5</v>
          </cell>
          <cell r="M8336">
            <v>4</v>
          </cell>
          <cell r="Q8336">
            <v>2601.1</v>
          </cell>
          <cell r="R8336">
            <v>2145.5</v>
          </cell>
          <cell r="S8336">
            <v>1756.5</v>
          </cell>
          <cell r="T8336">
            <v>151</v>
          </cell>
        </row>
        <row r="8337">
          <cell r="C8337" t="str">
            <v>город Пермь</v>
          </cell>
          <cell r="D8337" t="str">
            <v>г. Пермь, ул. Химградская, д. 45</v>
          </cell>
          <cell r="E8337" t="b">
            <v>1</v>
          </cell>
          <cell r="F8337">
            <v>1984</v>
          </cell>
          <cell r="I8337" t="str">
            <v>плоская</v>
          </cell>
          <cell r="K8337" t="str">
            <v>имеется</v>
          </cell>
          <cell r="L8337">
            <v>5</v>
          </cell>
          <cell r="M8337">
            <v>4</v>
          </cell>
          <cell r="Q8337">
            <v>2589.1</v>
          </cell>
          <cell r="R8337">
            <v>1759.6</v>
          </cell>
          <cell r="S8337">
            <v>2555.6999999999998</v>
          </cell>
          <cell r="T8337">
            <v>141</v>
          </cell>
        </row>
        <row r="8338">
          <cell r="C8338" t="str">
            <v>город Пермь</v>
          </cell>
          <cell r="D8338" t="str">
            <v>г. Пермь, ул. Химградская, д. 47</v>
          </cell>
          <cell r="E8338" t="b">
            <v>1</v>
          </cell>
          <cell r="F8338">
            <v>1984</v>
          </cell>
          <cell r="H8338" t="str">
            <v>Панель</v>
          </cell>
          <cell r="L8338">
            <v>5</v>
          </cell>
          <cell r="M8338">
            <v>4</v>
          </cell>
          <cell r="Q8338">
            <v>3033.9</v>
          </cell>
          <cell r="R8338">
            <v>2606.6999999999998</v>
          </cell>
          <cell r="S8338">
            <v>2606.6999999999998</v>
          </cell>
          <cell r="T8338">
            <v>157</v>
          </cell>
        </row>
        <row r="8339">
          <cell r="C8339" t="str">
            <v>город Пермь</v>
          </cell>
          <cell r="D8339" t="str">
            <v>г. Пермь, ул. Химградская, д. 49</v>
          </cell>
          <cell r="E8339" t="b">
            <v>1</v>
          </cell>
          <cell r="F8339">
            <v>1970</v>
          </cell>
          <cell r="H8339" t="str">
            <v>Панель</v>
          </cell>
          <cell r="L8339">
            <v>5</v>
          </cell>
          <cell r="M8339">
            <v>6</v>
          </cell>
          <cell r="Q8339">
            <v>3868.5</v>
          </cell>
          <cell r="R8339">
            <v>2617</v>
          </cell>
          <cell r="S8339">
            <v>2617</v>
          </cell>
          <cell r="T8339">
            <v>219</v>
          </cell>
        </row>
        <row r="8340">
          <cell r="C8340" t="str">
            <v>город Пермь</v>
          </cell>
          <cell r="D8340" t="str">
            <v>г. Пермь, ул. Химградская, д. 51</v>
          </cell>
          <cell r="E8340" t="b">
            <v>1</v>
          </cell>
          <cell r="F8340">
            <v>1979</v>
          </cell>
          <cell r="I8340" t="str">
            <v>плоская</v>
          </cell>
          <cell r="K8340" t="str">
            <v>имеется</v>
          </cell>
          <cell r="L8340">
            <v>5</v>
          </cell>
          <cell r="M8340">
            <v>4</v>
          </cell>
          <cell r="Q8340">
            <v>2602.3000000000002</v>
          </cell>
          <cell r="R8340">
            <v>1755.5</v>
          </cell>
          <cell r="S8340">
            <v>2376.4</v>
          </cell>
          <cell r="T8340">
            <v>150</v>
          </cell>
        </row>
        <row r="8341">
          <cell r="C8341" t="str">
            <v>город Пермь</v>
          </cell>
          <cell r="D8341" t="str">
            <v>г. Пермь, ул. Химградская, д. 45А</v>
          </cell>
          <cell r="E8341" t="b">
            <v>1</v>
          </cell>
          <cell r="F8341">
            <v>1984</v>
          </cell>
          <cell r="I8341" t="str">
            <v>плоская</v>
          </cell>
          <cell r="K8341" t="str">
            <v>имеется</v>
          </cell>
          <cell r="L8341">
            <v>5</v>
          </cell>
          <cell r="M8341">
            <v>4</v>
          </cell>
          <cell r="Q8341">
            <v>2607.5</v>
          </cell>
          <cell r="R8341">
            <v>1760.4</v>
          </cell>
          <cell r="S8341">
            <v>2471.42</v>
          </cell>
          <cell r="T8341">
            <v>148</v>
          </cell>
        </row>
        <row r="8342">
          <cell r="C8342" t="str">
            <v>город Пермь</v>
          </cell>
          <cell r="D8342" t="str">
            <v>г. Пермь, ул. Химградская, д. 47А</v>
          </cell>
          <cell r="E8342" t="b">
            <v>1</v>
          </cell>
          <cell r="F8342">
            <v>1984</v>
          </cell>
          <cell r="G8342" t="str">
            <v>2021-РВИС (ЭС)</v>
          </cell>
          <cell r="H8342" t="str">
            <v>панель</v>
          </cell>
          <cell r="I8342" t="str">
            <v>плоская</v>
          </cell>
          <cell r="K8342" t="str">
            <v>имеется</v>
          </cell>
          <cell r="L8342">
            <v>5</v>
          </cell>
          <cell r="M8342">
            <v>4</v>
          </cell>
          <cell r="Q8342">
            <v>3087.1</v>
          </cell>
          <cell r="R8342">
            <v>2630</v>
          </cell>
          <cell r="S8342">
            <v>2630</v>
          </cell>
          <cell r="T8342">
            <v>120</v>
          </cell>
        </row>
        <row r="8343">
          <cell r="C8343" t="str">
            <v>город Пермь</v>
          </cell>
          <cell r="D8343" t="str">
            <v>г. Пермь, ул. Химградская, д. 49А</v>
          </cell>
          <cell r="E8343" t="b">
            <v>1</v>
          </cell>
          <cell r="F8343">
            <v>1984</v>
          </cell>
          <cell r="H8343" t="str">
            <v>панель</v>
          </cell>
          <cell r="I8343" t="str">
            <v>плоская</v>
          </cell>
          <cell r="L8343">
            <v>5</v>
          </cell>
          <cell r="M8343">
            <v>4</v>
          </cell>
          <cell r="Q8343">
            <v>3053.7</v>
          </cell>
          <cell r="R8343">
            <v>3053.7</v>
          </cell>
          <cell r="S8343">
            <v>2643.6</v>
          </cell>
        </row>
        <row r="8344">
          <cell r="C8344" t="str">
            <v>город Пермь</v>
          </cell>
          <cell r="D8344" t="str">
            <v>г. Пермь, ул. Холмогорская, д. 2</v>
          </cell>
          <cell r="E8344" t="b">
            <v>1</v>
          </cell>
          <cell r="F8344">
            <v>1975</v>
          </cell>
          <cell r="H8344" t="str">
            <v>Кирпич</v>
          </cell>
          <cell r="L8344">
            <v>14</v>
          </cell>
          <cell r="M8344">
            <v>1</v>
          </cell>
          <cell r="N8344">
            <v>2</v>
          </cell>
          <cell r="O8344">
            <v>1</v>
          </cell>
          <cell r="P8344">
            <v>1</v>
          </cell>
          <cell r="Q8344">
            <v>6608</v>
          </cell>
          <cell r="R8344">
            <v>5582.7</v>
          </cell>
          <cell r="S8344">
            <v>5582.7</v>
          </cell>
          <cell r="T8344">
            <v>197</v>
          </cell>
        </row>
        <row r="8345">
          <cell r="C8345" t="str">
            <v>город Пермь</v>
          </cell>
          <cell r="D8345" t="str">
            <v>г. Пермь, ул. Холмогорская, д. 3</v>
          </cell>
          <cell r="E8345" t="b">
            <v>1</v>
          </cell>
          <cell r="F8345">
            <v>1976</v>
          </cell>
          <cell r="I8345" t="str">
            <v>плоская</v>
          </cell>
          <cell r="K8345" t="str">
            <v>имеется</v>
          </cell>
          <cell r="L8345">
            <v>14</v>
          </cell>
          <cell r="M8345">
            <v>1</v>
          </cell>
          <cell r="N8345">
            <v>2</v>
          </cell>
          <cell r="O8345">
            <v>1</v>
          </cell>
          <cell r="P8345">
            <v>1</v>
          </cell>
          <cell r="Q8345">
            <v>6695.9</v>
          </cell>
          <cell r="R8345">
            <v>5326.1</v>
          </cell>
          <cell r="S8345">
            <v>878</v>
          </cell>
          <cell r="T8345">
            <v>227</v>
          </cell>
        </row>
        <row r="8346">
          <cell r="C8346" t="str">
            <v>город Пермь</v>
          </cell>
          <cell r="D8346" t="str">
            <v>г. Пермь, ул. Холмогорская, д. 5</v>
          </cell>
          <cell r="E8346" t="b">
            <v>1</v>
          </cell>
          <cell r="F8346">
            <v>1971</v>
          </cell>
          <cell r="I8346" t="str">
            <v>плоская</v>
          </cell>
          <cell r="K8346" t="str">
            <v>имеется</v>
          </cell>
          <cell r="L8346">
            <v>5</v>
          </cell>
          <cell r="M8346">
            <v>8</v>
          </cell>
          <cell r="Q8346">
            <v>6926.7</v>
          </cell>
          <cell r="R8346">
            <v>5140.8999999999996</v>
          </cell>
          <cell r="S8346">
            <v>705.8</v>
          </cell>
          <cell r="T8346">
            <v>260</v>
          </cell>
        </row>
        <row r="8347">
          <cell r="C8347" t="str">
            <v>город Пермь</v>
          </cell>
          <cell r="D8347" t="str">
            <v>г. Пермь, ул. Холмогорская, д. 6</v>
          </cell>
          <cell r="E8347" t="b">
            <v>1</v>
          </cell>
          <cell r="F8347">
            <v>1974</v>
          </cell>
          <cell r="H8347" t="str">
            <v>Кирпич</v>
          </cell>
          <cell r="L8347">
            <v>5</v>
          </cell>
          <cell r="M8347">
            <v>6</v>
          </cell>
          <cell r="Q8347">
            <v>5406</v>
          </cell>
          <cell r="R8347">
            <v>4499.3999999999996</v>
          </cell>
          <cell r="S8347">
            <v>4499.3999999999996</v>
          </cell>
          <cell r="T8347">
            <v>242</v>
          </cell>
        </row>
        <row r="8348">
          <cell r="C8348" t="str">
            <v>город Пермь</v>
          </cell>
          <cell r="D8348" t="str">
            <v>г. Пермь, ул. Холмогорская, д. 7</v>
          </cell>
          <cell r="E8348" t="b">
            <v>1</v>
          </cell>
          <cell r="F8348">
            <v>1970</v>
          </cell>
          <cell r="H8348" t="str">
            <v>Кирпич</v>
          </cell>
          <cell r="L8348">
            <v>5</v>
          </cell>
          <cell r="M8348">
            <v>4</v>
          </cell>
          <cell r="Q8348">
            <v>3739.9</v>
          </cell>
          <cell r="R8348">
            <v>3390.15</v>
          </cell>
          <cell r="S8348">
            <v>3051.14</v>
          </cell>
        </row>
        <row r="8349">
          <cell r="C8349" t="str">
            <v>город Пермь</v>
          </cell>
          <cell r="D8349" t="str">
            <v>г. Пермь, ул. Холмогорская, д. 9</v>
          </cell>
          <cell r="E8349" t="b">
            <v>1</v>
          </cell>
          <cell r="F8349">
            <v>1969</v>
          </cell>
          <cell r="I8349" t="str">
            <v>плоская</v>
          </cell>
          <cell r="K8349" t="str">
            <v>имеется</v>
          </cell>
          <cell r="L8349">
            <v>5</v>
          </cell>
          <cell r="M8349">
            <v>4</v>
          </cell>
          <cell r="Q8349">
            <v>2759</v>
          </cell>
          <cell r="R8349">
            <v>2617.1</v>
          </cell>
          <cell r="S8349">
            <v>2355.39</v>
          </cell>
          <cell r="T8349">
            <v>150</v>
          </cell>
        </row>
        <row r="8350">
          <cell r="C8350" t="str">
            <v>город Пермь</v>
          </cell>
          <cell r="D8350" t="str">
            <v>г. Пермь, ул. Холмогорская, д. 11</v>
          </cell>
          <cell r="E8350" t="b">
            <v>1</v>
          </cell>
          <cell r="F8350">
            <v>1969</v>
          </cell>
          <cell r="I8350" t="str">
            <v>скатная</v>
          </cell>
          <cell r="K8350" t="str">
            <v>имеется</v>
          </cell>
          <cell r="L8350">
            <v>5</v>
          </cell>
          <cell r="M8350">
            <v>4</v>
          </cell>
          <cell r="Q8350">
            <v>2768</v>
          </cell>
          <cell r="R8350">
            <v>2666.9</v>
          </cell>
          <cell r="S8350">
            <v>2666.9</v>
          </cell>
          <cell r="T8350">
            <v>165</v>
          </cell>
        </row>
        <row r="8351">
          <cell r="C8351" t="str">
            <v>город Пермь</v>
          </cell>
          <cell r="D8351" t="str">
            <v>г. Пермь, ул. Холмогорская, д. 13</v>
          </cell>
          <cell r="E8351" t="b">
            <v>1</v>
          </cell>
          <cell r="F8351">
            <v>1969</v>
          </cell>
          <cell r="I8351" t="str">
            <v>скатная</v>
          </cell>
          <cell r="K8351" t="str">
            <v>имеется</v>
          </cell>
          <cell r="L8351">
            <v>5</v>
          </cell>
          <cell r="M8351">
            <v>4</v>
          </cell>
          <cell r="Q8351">
            <v>2984.7</v>
          </cell>
          <cell r="R8351">
            <v>2888.1</v>
          </cell>
          <cell r="S8351">
            <v>2888.1</v>
          </cell>
          <cell r="T8351">
            <v>160</v>
          </cell>
        </row>
        <row r="8352">
          <cell r="C8352" t="str">
            <v>город Пермь</v>
          </cell>
          <cell r="D8352" t="str">
            <v>г. Пермь, ул. Холмогорская, д. 15</v>
          </cell>
          <cell r="E8352" t="b">
            <v>1</v>
          </cell>
          <cell r="F8352">
            <v>1968</v>
          </cell>
          <cell r="I8352" t="str">
            <v>плоская</v>
          </cell>
          <cell r="K8352" t="str">
            <v>имеется</v>
          </cell>
          <cell r="L8352">
            <v>5</v>
          </cell>
          <cell r="M8352">
            <v>4</v>
          </cell>
          <cell r="Q8352">
            <v>2715.4</v>
          </cell>
          <cell r="R8352">
            <v>1651.8</v>
          </cell>
          <cell r="S8352">
            <v>373.8</v>
          </cell>
          <cell r="T8352">
            <v>170</v>
          </cell>
        </row>
        <row r="8353">
          <cell r="C8353" t="str">
            <v>город Пермь</v>
          </cell>
          <cell r="D8353" t="str">
            <v>г. Пермь, ул. Холмогорская, д. 19</v>
          </cell>
          <cell r="E8353" t="b">
            <v>1</v>
          </cell>
          <cell r="F8353">
            <v>1969</v>
          </cell>
          <cell r="I8353" t="str">
            <v>скатная</v>
          </cell>
          <cell r="K8353" t="str">
            <v>имеется</v>
          </cell>
          <cell r="L8353">
            <v>5</v>
          </cell>
          <cell r="M8353">
            <v>4</v>
          </cell>
          <cell r="Q8353">
            <v>2902.2</v>
          </cell>
          <cell r="R8353">
            <v>1807</v>
          </cell>
          <cell r="S8353">
            <v>347</v>
          </cell>
          <cell r="T8353">
            <v>160</v>
          </cell>
        </row>
        <row r="8354">
          <cell r="C8354" t="str">
            <v>город Пермь</v>
          </cell>
          <cell r="D8354" t="str">
            <v>г. Пермь, ул. Холмогорская, д. 21</v>
          </cell>
          <cell r="E8354" t="b">
            <v>1</v>
          </cell>
          <cell r="F8354">
            <v>1969</v>
          </cell>
          <cell r="H8354" t="str">
            <v>кирпич</v>
          </cell>
          <cell r="L8354">
            <v>5</v>
          </cell>
          <cell r="M8354">
            <v>4</v>
          </cell>
          <cell r="Q8354">
            <v>3265.2</v>
          </cell>
          <cell r="R8354">
            <v>2859</v>
          </cell>
          <cell r="S8354">
            <v>2660.6</v>
          </cell>
          <cell r="T8354">
            <v>170</v>
          </cell>
        </row>
        <row r="8355">
          <cell r="C8355" t="str">
            <v>город Пермь</v>
          </cell>
          <cell r="D8355" t="str">
            <v>г. Пермь, ул. Холмогорская, д. 23</v>
          </cell>
          <cell r="E8355" t="b">
            <v>1</v>
          </cell>
          <cell r="F8355">
            <v>1968</v>
          </cell>
          <cell r="I8355" t="str">
            <v>скатная</v>
          </cell>
          <cell r="K8355" t="str">
            <v>имеется</v>
          </cell>
          <cell r="L8355">
            <v>5</v>
          </cell>
          <cell r="M8355">
            <v>4</v>
          </cell>
          <cell r="Q8355">
            <v>2993.9</v>
          </cell>
          <cell r="R8355">
            <v>1838.5</v>
          </cell>
          <cell r="S8355">
            <v>1838.5</v>
          </cell>
          <cell r="T8355">
            <v>155</v>
          </cell>
        </row>
        <row r="8356">
          <cell r="C8356" t="str">
            <v>город Пермь</v>
          </cell>
          <cell r="D8356" t="str">
            <v>г. Пермь, ул. Холмогорская, д. 25</v>
          </cell>
          <cell r="E8356" t="b">
            <v>1</v>
          </cell>
          <cell r="F8356">
            <v>1969</v>
          </cell>
          <cell r="H8356" t="str">
            <v>кирпич</v>
          </cell>
          <cell r="I8356" t="str">
            <v>скатная</v>
          </cell>
          <cell r="K8356" t="str">
            <v>имеется</v>
          </cell>
          <cell r="L8356">
            <v>5</v>
          </cell>
          <cell r="M8356">
            <v>4</v>
          </cell>
          <cell r="Q8356">
            <v>3096.2</v>
          </cell>
          <cell r="R8356">
            <v>2778.2</v>
          </cell>
          <cell r="S8356">
            <v>2604</v>
          </cell>
          <cell r="T8356">
            <v>160</v>
          </cell>
        </row>
        <row r="8357">
          <cell r="C8357" t="str">
            <v>город Пермь</v>
          </cell>
          <cell r="D8357" t="str">
            <v>г. Пермь, ул. Холмогорская, д. 2А</v>
          </cell>
          <cell r="E8357" t="b">
            <v>1</v>
          </cell>
          <cell r="F8357">
            <v>1975</v>
          </cell>
          <cell r="H8357" t="str">
            <v>Панель</v>
          </cell>
          <cell r="L8357">
            <v>9</v>
          </cell>
          <cell r="M8357">
            <v>4</v>
          </cell>
          <cell r="N8357">
            <v>4</v>
          </cell>
          <cell r="O8357">
            <v>4</v>
          </cell>
          <cell r="Q8357">
            <v>7647</v>
          </cell>
          <cell r="R8357">
            <v>5231.6000000000004</v>
          </cell>
          <cell r="S8357">
            <v>5231.6000000000004</v>
          </cell>
          <cell r="T8357">
            <v>380</v>
          </cell>
        </row>
        <row r="8358">
          <cell r="C8358" t="str">
            <v>город Пермь</v>
          </cell>
          <cell r="D8358" t="str">
            <v>г. Пермь, ул. Холмогорская, д. 2В</v>
          </cell>
          <cell r="E8358" t="b">
            <v>1</v>
          </cell>
          <cell r="F8358">
            <v>2012</v>
          </cell>
          <cell r="I8358" t="str">
            <v>плоская</v>
          </cell>
          <cell r="K8358" t="str">
            <v>имеется</v>
          </cell>
          <cell r="L8358">
            <v>17</v>
          </cell>
          <cell r="M8358">
            <v>1</v>
          </cell>
          <cell r="N8358">
            <v>2</v>
          </cell>
          <cell r="O8358">
            <v>1</v>
          </cell>
          <cell r="P8358">
            <v>1</v>
          </cell>
          <cell r="Q8358">
            <v>8824.9</v>
          </cell>
          <cell r="R8358">
            <v>3227.2</v>
          </cell>
          <cell r="S8358">
            <v>5597.7</v>
          </cell>
          <cell r="T8358">
            <v>360</v>
          </cell>
        </row>
        <row r="8359">
          <cell r="C8359" t="str">
            <v>город Пермь</v>
          </cell>
          <cell r="D8359" t="str">
            <v>г. Пермь, ул. Холмогорская, д. 2Г</v>
          </cell>
          <cell r="E8359" t="b">
            <v>1</v>
          </cell>
          <cell r="F8359">
            <v>2011</v>
          </cell>
          <cell r="I8359" t="str">
            <v>плоская</v>
          </cell>
          <cell r="K8359" t="str">
            <v>имеется</v>
          </cell>
          <cell r="L8359">
            <v>16</v>
          </cell>
          <cell r="M8359">
            <v>1</v>
          </cell>
          <cell r="N8359">
            <v>2</v>
          </cell>
          <cell r="O8359">
            <v>1</v>
          </cell>
          <cell r="P8359">
            <v>1</v>
          </cell>
          <cell r="Q8359">
            <v>9257.7999999999993</v>
          </cell>
          <cell r="R8359">
            <v>3586.7</v>
          </cell>
          <cell r="S8359">
            <v>2043.9</v>
          </cell>
          <cell r="T8359">
            <v>417</v>
          </cell>
        </row>
        <row r="8360">
          <cell r="C8360" t="str">
            <v>город Пермь</v>
          </cell>
          <cell r="D8360" t="str">
            <v>г. Пермь, ул. Холмогорская, д. 2Д</v>
          </cell>
          <cell r="E8360" t="b">
            <v>1</v>
          </cell>
          <cell r="F8360">
            <v>2011</v>
          </cell>
          <cell r="I8360" t="str">
            <v>плоская</v>
          </cell>
          <cell r="K8360" t="str">
            <v>имеется</v>
          </cell>
          <cell r="L8360">
            <v>17</v>
          </cell>
          <cell r="M8360">
            <v>1</v>
          </cell>
          <cell r="Q8360">
            <v>8982.9</v>
          </cell>
          <cell r="R8360">
            <v>7119.4</v>
          </cell>
          <cell r="S8360">
            <v>1863.5</v>
          </cell>
          <cell r="T8360">
            <v>293</v>
          </cell>
        </row>
        <row r="8361">
          <cell r="C8361" t="str">
            <v>город Пермь</v>
          </cell>
          <cell r="D8361" t="str">
            <v>г. Пермь, ул. Холмогорская, д. 2Е</v>
          </cell>
          <cell r="E8361" t="b">
            <v>1</v>
          </cell>
          <cell r="F8361">
            <v>2011</v>
          </cell>
          <cell r="I8361" t="str">
            <v>плоская</v>
          </cell>
          <cell r="K8361" t="str">
            <v>имеется</v>
          </cell>
          <cell r="L8361">
            <v>17</v>
          </cell>
          <cell r="M8361">
            <v>1</v>
          </cell>
          <cell r="Q8361">
            <v>7144.1</v>
          </cell>
          <cell r="R8361">
            <v>2721.8</v>
          </cell>
          <cell r="S8361">
            <v>1152.9000000000001</v>
          </cell>
          <cell r="T8361">
            <v>333</v>
          </cell>
        </row>
        <row r="8362">
          <cell r="C8362" t="str">
            <v>город Пермь</v>
          </cell>
          <cell r="D8362" t="str">
            <v>г. Пермь, ул. Холмогорская, д. 4/1</v>
          </cell>
          <cell r="E8362" t="b">
            <v>1</v>
          </cell>
          <cell r="F8362">
            <v>1975</v>
          </cell>
          <cell r="H8362" t="str">
            <v>Кирпич</v>
          </cell>
          <cell r="L8362">
            <v>9</v>
          </cell>
          <cell r="M8362">
            <v>1</v>
          </cell>
          <cell r="N8362">
            <v>1</v>
          </cell>
          <cell r="O8362">
            <v>1</v>
          </cell>
          <cell r="Q8362">
            <v>1963.8</v>
          </cell>
          <cell r="R8362">
            <v>1808</v>
          </cell>
          <cell r="S8362">
            <v>1808</v>
          </cell>
          <cell r="T8362">
            <v>172</v>
          </cell>
        </row>
        <row r="8363">
          <cell r="C8363" t="str">
            <v>город Пермь</v>
          </cell>
          <cell r="D8363" t="str">
            <v>г. Пермь, ул. Холмогорская, д. 4/2</v>
          </cell>
          <cell r="E8363" t="b">
            <v>1</v>
          </cell>
          <cell r="F8363">
            <v>1975</v>
          </cell>
          <cell r="I8363" t="str">
            <v>плоская</v>
          </cell>
          <cell r="K8363" t="str">
            <v>имеется</v>
          </cell>
          <cell r="L8363">
            <v>9</v>
          </cell>
          <cell r="M8363">
            <v>4</v>
          </cell>
          <cell r="N8363">
            <v>4</v>
          </cell>
          <cell r="O8363">
            <v>4</v>
          </cell>
          <cell r="Q8363">
            <v>7640.5</v>
          </cell>
          <cell r="R8363">
            <v>5245.6</v>
          </cell>
          <cell r="S8363">
            <v>2394.9</v>
          </cell>
          <cell r="T8363">
            <v>393</v>
          </cell>
        </row>
        <row r="8364">
          <cell r="C8364" t="str">
            <v>город Пермь</v>
          </cell>
          <cell r="D8364" t="str">
            <v>г. Пермь, ул. Холмогорская, д. 4/3</v>
          </cell>
          <cell r="E8364" t="b">
            <v>1</v>
          </cell>
          <cell r="F8364">
            <v>1976</v>
          </cell>
          <cell r="H8364" t="str">
            <v>кирпич</v>
          </cell>
          <cell r="I8364" t="str">
            <v>плоская</v>
          </cell>
          <cell r="L8364">
            <v>9</v>
          </cell>
          <cell r="M8364">
            <v>1</v>
          </cell>
          <cell r="N8364">
            <v>1</v>
          </cell>
          <cell r="O8364">
            <v>1</v>
          </cell>
          <cell r="Q8364">
            <v>1799.7</v>
          </cell>
          <cell r="R8364">
            <v>1694.8</v>
          </cell>
          <cell r="S8364">
            <v>1694.8</v>
          </cell>
          <cell r="T8364">
            <v>172</v>
          </cell>
        </row>
        <row r="8365">
          <cell r="C8365" t="str">
            <v>город Пермь</v>
          </cell>
          <cell r="D8365" t="str">
            <v>г. Пермь, ул. Холмогорская, д. 4Б</v>
          </cell>
          <cell r="E8365" t="b">
            <v>1</v>
          </cell>
          <cell r="F8365">
            <v>2008</v>
          </cell>
          <cell r="I8365" t="str">
            <v>плоская</v>
          </cell>
          <cell r="K8365" t="str">
            <v>имеется</v>
          </cell>
          <cell r="L8365">
            <v>17</v>
          </cell>
          <cell r="M8365">
            <v>1</v>
          </cell>
          <cell r="N8365">
            <v>2</v>
          </cell>
          <cell r="Q8365">
            <v>8614.4</v>
          </cell>
          <cell r="R8365">
            <v>2903.6</v>
          </cell>
          <cell r="S8365">
            <v>1848.4</v>
          </cell>
          <cell r="T8365">
            <v>112</v>
          </cell>
        </row>
        <row r="8366">
          <cell r="C8366" t="str">
            <v>город Пермь</v>
          </cell>
          <cell r="D8366" t="str">
            <v>г. Пермь, ул. Холмогорская, д. 4В</v>
          </cell>
          <cell r="E8366" t="b">
            <v>1</v>
          </cell>
          <cell r="F8366">
            <v>2013</v>
          </cell>
          <cell r="H8366" t="str">
            <v>кирпич</v>
          </cell>
          <cell r="I8366" t="str">
            <v>плоская</v>
          </cell>
          <cell r="L8366">
            <v>17</v>
          </cell>
          <cell r="M8366">
            <v>6</v>
          </cell>
          <cell r="N8366">
            <v>12</v>
          </cell>
          <cell r="O8366">
            <v>6</v>
          </cell>
          <cell r="P8366">
            <v>6</v>
          </cell>
          <cell r="Q8366">
            <v>43611.27</v>
          </cell>
          <cell r="R8366">
            <v>43611.27</v>
          </cell>
          <cell r="S8366">
            <v>32571.37</v>
          </cell>
        </row>
        <row r="8367">
          <cell r="C8367" t="str">
            <v>город Пермь</v>
          </cell>
          <cell r="D8367" t="str">
            <v>г. Пермь, ул. Холмогорская, д. 4Г</v>
          </cell>
          <cell r="E8367" t="b">
            <v>1</v>
          </cell>
          <cell r="F8367">
            <v>2015</v>
          </cell>
          <cell r="I8367" t="str">
            <v>плоская</v>
          </cell>
          <cell r="K8367" t="str">
            <v>имеется</v>
          </cell>
          <cell r="L8367">
            <v>19</v>
          </cell>
          <cell r="M8367">
            <v>2</v>
          </cell>
          <cell r="N8367">
            <v>8</v>
          </cell>
          <cell r="O8367">
            <v>4</v>
          </cell>
          <cell r="P8367">
            <v>4</v>
          </cell>
          <cell r="Q8367">
            <v>12131.6</v>
          </cell>
          <cell r="R8367">
            <v>12068.3</v>
          </cell>
          <cell r="S8367">
            <v>3131.9</v>
          </cell>
          <cell r="T8367">
            <v>176</v>
          </cell>
        </row>
        <row r="8368">
          <cell r="C8368" t="str">
            <v>город Пермь</v>
          </cell>
          <cell r="D8368" t="str">
            <v>г. Пермь, ул. Холмогорская, д. 7А</v>
          </cell>
          <cell r="E8368" t="b">
            <v>1</v>
          </cell>
          <cell r="F8368">
            <v>1987</v>
          </cell>
          <cell r="H8368" t="str">
            <v>Кирпич</v>
          </cell>
          <cell r="L8368">
            <v>14</v>
          </cell>
          <cell r="M8368">
            <v>1</v>
          </cell>
          <cell r="N8368">
            <v>2</v>
          </cell>
          <cell r="O8368">
            <v>1</v>
          </cell>
          <cell r="P8368">
            <v>1</v>
          </cell>
          <cell r="Q8368">
            <v>5568.3</v>
          </cell>
          <cell r="R8368">
            <v>3984.1</v>
          </cell>
          <cell r="S8368">
            <v>3290.6</v>
          </cell>
          <cell r="T8368">
            <v>262</v>
          </cell>
        </row>
        <row r="8369">
          <cell r="C8369" t="str">
            <v>город Пермь</v>
          </cell>
          <cell r="D8369" t="str">
            <v>г. Пермь, ул. Хохрякова, д. 25</v>
          </cell>
          <cell r="E8369" t="b">
            <v>1</v>
          </cell>
          <cell r="F8369">
            <v>1960</v>
          </cell>
          <cell r="H8369" t="str">
            <v>Кирпич</v>
          </cell>
          <cell r="L8369">
            <v>5</v>
          </cell>
          <cell r="M8369">
            <v>4</v>
          </cell>
          <cell r="Q8369">
            <v>3648</v>
          </cell>
          <cell r="R8369">
            <v>2731.4</v>
          </cell>
          <cell r="S8369">
            <v>2185.12</v>
          </cell>
          <cell r="T8369">
            <v>137</v>
          </cell>
        </row>
        <row r="8370">
          <cell r="C8370" t="str">
            <v>город Пермь</v>
          </cell>
          <cell r="D8370" t="str">
            <v>г. Пермь, ул. Хохрякова, д. 6А</v>
          </cell>
          <cell r="E8370" t="b">
            <v>1</v>
          </cell>
          <cell r="F8370">
            <v>1960</v>
          </cell>
          <cell r="H8370" t="str">
            <v>Кирпич</v>
          </cell>
          <cell r="L8370">
            <v>5</v>
          </cell>
          <cell r="M8370">
            <v>4</v>
          </cell>
          <cell r="Q8370">
            <v>3648</v>
          </cell>
          <cell r="R8370">
            <v>2731.4</v>
          </cell>
          <cell r="S8370">
            <v>2731.4</v>
          </cell>
          <cell r="T8370">
            <v>137</v>
          </cell>
        </row>
        <row r="8371">
          <cell r="C8371" t="str">
            <v>город Пермь</v>
          </cell>
          <cell r="D8371" t="str">
            <v>г. Пермь, ул. Хрустальная, д. 5</v>
          </cell>
          <cell r="E8371" t="b">
            <v>1</v>
          </cell>
          <cell r="F8371">
            <v>2003</v>
          </cell>
          <cell r="H8371" t="str">
            <v>панели</v>
          </cell>
          <cell r="I8371" t="str">
            <v>плоская</v>
          </cell>
          <cell r="J8371" t="str">
            <v>ГАЗ</v>
          </cell>
          <cell r="K8371" t="str">
            <v>имеется</v>
          </cell>
          <cell r="L8371">
            <v>10</v>
          </cell>
          <cell r="M8371">
            <v>4</v>
          </cell>
          <cell r="N8371">
            <v>4</v>
          </cell>
          <cell r="O8371">
            <v>4</v>
          </cell>
          <cell r="Q8371">
            <v>13376.8</v>
          </cell>
          <cell r="R8371">
            <v>13376.8</v>
          </cell>
          <cell r="S8371">
            <v>11098.6</v>
          </cell>
        </row>
        <row r="8372">
          <cell r="C8372" t="str">
            <v>город Пермь</v>
          </cell>
          <cell r="D8372" t="str">
            <v>г. Пермь, ул. Хрустальная, д. 6</v>
          </cell>
          <cell r="E8372" t="b">
            <v>1</v>
          </cell>
          <cell r="F8372">
            <v>1984</v>
          </cell>
          <cell r="H8372" t="str">
            <v>Панели</v>
          </cell>
          <cell r="L8372">
            <v>9</v>
          </cell>
          <cell r="M8372">
            <v>3</v>
          </cell>
          <cell r="N8372">
            <v>3</v>
          </cell>
          <cell r="O8372">
            <v>3</v>
          </cell>
          <cell r="Q8372">
            <v>6967.9</v>
          </cell>
          <cell r="R8372">
            <v>5729.4</v>
          </cell>
          <cell r="S8372">
            <v>5729.4</v>
          </cell>
          <cell r="T8372">
            <v>316</v>
          </cell>
        </row>
        <row r="8373">
          <cell r="C8373" t="str">
            <v>город Пермь</v>
          </cell>
          <cell r="D8373" t="str">
            <v>г. Пермь, ул. Хрустальная, д. 8</v>
          </cell>
          <cell r="E8373" t="b">
            <v>1</v>
          </cell>
          <cell r="F8373">
            <v>1984</v>
          </cell>
          <cell r="H8373" t="str">
            <v>Панель</v>
          </cell>
          <cell r="L8373">
            <v>9</v>
          </cell>
          <cell r="M8373">
            <v>3</v>
          </cell>
          <cell r="N8373">
            <v>3</v>
          </cell>
          <cell r="O8373">
            <v>3</v>
          </cell>
          <cell r="Q8373">
            <v>11772.8</v>
          </cell>
          <cell r="R8373">
            <v>5745.4</v>
          </cell>
          <cell r="S8373">
            <v>5745.4</v>
          </cell>
          <cell r="T8373">
            <v>282</v>
          </cell>
        </row>
        <row r="8374">
          <cell r="C8374" t="str">
            <v>город Пермь</v>
          </cell>
          <cell r="D8374" t="str">
            <v>г. Пермь, ул. Хрустальная, д. 10</v>
          </cell>
          <cell r="E8374" t="b">
            <v>1</v>
          </cell>
          <cell r="F8374">
            <v>1983</v>
          </cell>
          <cell r="H8374" t="str">
            <v>Панель</v>
          </cell>
          <cell r="L8374">
            <v>9</v>
          </cell>
          <cell r="M8374">
            <v>3</v>
          </cell>
          <cell r="N8374">
            <v>3</v>
          </cell>
          <cell r="O8374">
            <v>3</v>
          </cell>
          <cell r="Q8374">
            <v>11886.8</v>
          </cell>
          <cell r="R8374">
            <v>5799.9</v>
          </cell>
          <cell r="S8374">
            <v>5799.9</v>
          </cell>
          <cell r="T8374">
            <v>287</v>
          </cell>
        </row>
        <row r="8375">
          <cell r="C8375" t="str">
            <v>город Пермь</v>
          </cell>
          <cell r="D8375" t="str">
            <v>г. Пермь, ул. Хрустальная, д. 11</v>
          </cell>
          <cell r="E8375" t="b">
            <v>1</v>
          </cell>
          <cell r="F8375">
            <v>2010</v>
          </cell>
          <cell r="I8375" t="str">
            <v>плоская</v>
          </cell>
          <cell r="J8375" t="str">
            <v>ГАЗ</v>
          </cell>
          <cell r="K8375" t="str">
            <v>имеется</v>
          </cell>
          <cell r="L8375">
            <v>17</v>
          </cell>
          <cell r="M8375">
            <v>1</v>
          </cell>
          <cell r="N8375">
            <v>1</v>
          </cell>
          <cell r="O8375">
            <v>1</v>
          </cell>
          <cell r="Q8375">
            <v>6020.5</v>
          </cell>
          <cell r="R8375">
            <v>6020.5</v>
          </cell>
          <cell r="S8375">
            <v>6020.5</v>
          </cell>
          <cell r="T8375">
            <v>350</v>
          </cell>
        </row>
        <row r="8376">
          <cell r="C8376" t="str">
            <v>город Пермь</v>
          </cell>
          <cell r="D8376" t="str">
            <v>г. Пермь, ул. Хрустальная, д. 12</v>
          </cell>
          <cell r="E8376" t="b">
            <v>1</v>
          </cell>
          <cell r="F8376">
            <v>1983</v>
          </cell>
          <cell r="H8376" t="str">
            <v>Панели</v>
          </cell>
          <cell r="L8376">
            <v>9</v>
          </cell>
          <cell r="M8376">
            <v>3</v>
          </cell>
          <cell r="N8376">
            <v>3</v>
          </cell>
          <cell r="O8376">
            <v>3</v>
          </cell>
          <cell r="Q8376">
            <v>6954.6</v>
          </cell>
          <cell r="R8376">
            <v>5791</v>
          </cell>
          <cell r="S8376">
            <v>5672.1</v>
          </cell>
          <cell r="T8376">
            <v>200</v>
          </cell>
        </row>
        <row r="8377">
          <cell r="C8377" t="str">
            <v>город Пермь</v>
          </cell>
          <cell r="D8377" t="str">
            <v>г. Пермь, ул. Хрустальная, д. 13</v>
          </cell>
          <cell r="E8377" t="b">
            <v>1</v>
          </cell>
          <cell r="F8377">
            <v>1979</v>
          </cell>
          <cell r="H8377" t="str">
            <v>Панель</v>
          </cell>
          <cell r="L8377">
            <v>9</v>
          </cell>
          <cell r="M8377">
            <v>2</v>
          </cell>
          <cell r="N8377">
            <v>2</v>
          </cell>
          <cell r="O8377">
            <v>2</v>
          </cell>
          <cell r="Q8377">
            <v>3945.2</v>
          </cell>
          <cell r="R8377">
            <v>3862</v>
          </cell>
          <cell r="S8377">
            <v>3862</v>
          </cell>
          <cell r="T8377">
            <v>210</v>
          </cell>
        </row>
        <row r="8378">
          <cell r="C8378" t="str">
            <v>город Пермь</v>
          </cell>
          <cell r="D8378" t="str">
            <v>г. Пермь, ул. Хрустальная, д. 15</v>
          </cell>
          <cell r="E8378" t="b">
            <v>1</v>
          </cell>
          <cell r="F8378">
            <v>1978</v>
          </cell>
          <cell r="H8378" t="str">
            <v>Железобетон</v>
          </cell>
          <cell r="L8378">
            <v>9</v>
          </cell>
          <cell r="M8378">
            <v>2</v>
          </cell>
          <cell r="N8378">
            <v>2</v>
          </cell>
          <cell r="O8378">
            <v>2</v>
          </cell>
          <cell r="Q8378">
            <v>3856.3</v>
          </cell>
          <cell r="R8378">
            <v>3000.2</v>
          </cell>
          <cell r="S8378">
            <v>3000.2</v>
          </cell>
          <cell r="T8378">
            <v>220</v>
          </cell>
        </row>
        <row r="8379">
          <cell r="C8379" t="str">
            <v>город Пермь</v>
          </cell>
          <cell r="D8379" t="str">
            <v>г. Пермь, ул. Хрустальная, д. 17</v>
          </cell>
          <cell r="E8379" t="b">
            <v>1</v>
          </cell>
          <cell r="F8379">
            <v>1979</v>
          </cell>
          <cell r="I8379" t="str">
            <v>плоская</v>
          </cell>
          <cell r="J8379" t="str">
            <v>ГАЗ</v>
          </cell>
          <cell r="K8379" t="str">
            <v>имеется</v>
          </cell>
          <cell r="L8379">
            <v>9</v>
          </cell>
          <cell r="M8379">
            <v>2</v>
          </cell>
          <cell r="N8379">
            <v>2</v>
          </cell>
          <cell r="O8379">
            <v>2</v>
          </cell>
          <cell r="Q8379">
            <v>3863.6</v>
          </cell>
          <cell r="R8379">
            <v>3005.6</v>
          </cell>
          <cell r="S8379">
            <v>2900.4</v>
          </cell>
          <cell r="T8379">
            <v>198</v>
          </cell>
        </row>
        <row r="8380">
          <cell r="C8380" t="str">
            <v>город Пермь</v>
          </cell>
          <cell r="D8380" t="str">
            <v>г. Пермь, ул. Хрустальная, д. 28</v>
          </cell>
          <cell r="E8380" t="b">
            <v>1</v>
          </cell>
          <cell r="F8380">
            <v>1981</v>
          </cell>
          <cell r="H8380" t="str">
            <v>Кирпич</v>
          </cell>
          <cell r="L8380">
            <v>14</v>
          </cell>
          <cell r="M8380">
            <v>1</v>
          </cell>
          <cell r="N8380">
            <v>2</v>
          </cell>
          <cell r="O8380">
            <v>1</v>
          </cell>
          <cell r="P8380">
            <v>1</v>
          </cell>
          <cell r="Q8380">
            <v>5459.6</v>
          </cell>
          <cell r="R8380">
            <v>5065.5</v>
          </cell>
          <cell r="S8380">
            <v>4985.8</v>
          </cell>
          <cell r="T8380">
            <v>240</v>
          </cell>
        </row>
        <row r="8381">
          <cell r="C8381" t="str">
            <v>город Пермь</v>
          </cell>
          <cell r="D8381" t="str">
            <v>г. Пермь, ул. Хрустальная, д. 30</v>
          </cell>
          <cell r="E8381" t="b">
            <v>1</v>
          </cell>
          <cell r="F8381">
            <v>1982</v>
          </cell>
          <cell r="H8381" t="str">
            <v>Кирпич</v>
          </cell>
          <cell r="L8381">
            <v>14</v>
          </cell>
          <cell r="M8381">
            <v>1</v>
          </cell>
          <cell r="N8381">
            <v>2</v>
          </cell>
          <cell r="O8381">
            <v>1</v>
          </cell>
          <cell r="P8381">
            <v>1</v>
          </cell>
          <cell r="Q8381">
            <v>5457.33</v>
          </cell>
          <cell r="R8381">
            <v>4720.1000000000004</v>
          </cell>
          <cell r="S8381">
            <v>4720.1000000000004</v>
          </cell>
          <cell r="T8381">
            <v>246</v>
          </cell>
        </row>
        <row r="8382">
          <cell r="C8382" t="str">
            <v>город Пермь</v>
          </cell>
          <cell r="D8382" t="str">
            <v>г. Пермь, ул. Хрустальная, д. 32</v>
          </cell>
          <cell r="E8382" t="b">
            <v>1</v>
          </cell>
          <cell r="F8382">
            <v>1983</v>
          </cell>
          <cell r="H8382" t="str">
            <v>Кирпич</v>
          </cell>
          <cell r="L8382">
            <v>14</v>
          </cell>
          <cell r="M8382">
            <v>1</v>
          </cell>
          <cell r="N8382">
            <v>2</v>
          </cell>
          <cell r="O8382">
            <v>1</v>
          </cell>
          <cell r="P8382">
            <v>1</v>
          </cell>
          <cell r="Q8382">
            <v>5238.8</v>
          </cell>
          <cell r="R8382">
            <v>5181.8999999999996</v>
          </cell>
          <cell r="S8382">
            <v>4838.7</v>
          </cell>
          <cell r="T8382">
            <v>258</v>
          </cell>
        </row>
        <row r="8383">
          <cell r="C8383" t="str">
            <v>город Пермь</v>
          </cell>
          <cell r="D8383" t="str">
            <v>г. Пермь, ул. Хрустальная, д. 34</v>
          </cell>
          <cell r="E8383" t="b">
            <v>1</v>
          </cell>
          <cell r="F8383">
            <v>1983</v>
          </cell>
          <cell r="I8383" t="str">
            <v>плоская</v>
          </cell>
          <cell r="J8383" t="str">
            <v>ГАЗ</v>
          </cell>
          <cell r="K8383" t="str">
            <v>имеется</v>
          </cell>
          <cell r="L8383">
            <v>14</v>
          </cell>
          <cell r="M8383">
            <v>1</v>
          </cell>
          <cell r="N8383">
            <v>1</v>
          </cell>
          <cell r="O8383">
            <v>1</v>
          </cell>
          <cell r="Q8383">
            <v>6922.2</v>
          </cell>
          <cell r="R8383">
            <v>6922.2</v>
          </cell>
          <cell r="S8383">
            <v>6839.8</v>
          </cell>
          <cell r="T8383">
            <v>300</v>
          </cell>
        </row>
        <row r="8384">
          <cell r="C8384" t="str">
            <v>город Пермь</v>
          </cell>
          <cell r="D8384" t="str">
            <v>г. Пермь, ул. Хрустальная, д. 10А</v>
          </cell>
          <cell r="E8384" t="b">
            <v>1</v>
          </cell>
          <cell r="F8384">
            <v>1991</v>
          </cell>
          <cell r="H8384" t="str">
            <v>кирпич</v>
          </cell>
          <cell r="I8384" t="str">
            <v>плоская</v>
          </cell>
          <cell r="L8384">
            <v>10</v>
          </cell>
          <cell r="M8384">
            <v>1</v>
          </cell>
          <cell r="N8384">
            <v>1</v>
          </cell>
          <cell r="O8384">
            <v>1</v>
          </cell>
          <cell r="Q8384">
            <v>3416.5</v>
          </cell>
          <cell r="R8384">
            <v>3416.5</v>
          </cell>
          <cell r="S8384">
            <v>2551.1999999999998</v>
          </cell>
        </row>
        <row r="8385">
          <cell r="C8385" t="str">
            <v>город Пермь</v>
          </cell>
          <cell r="D8385" t="str">
            <v>г. Пермь, ул. Хрустальная, д. 12А</v>
          </cell>
          <cell r="E8385" t="b">
            <v>1</v>
          </cell>
          <cell r="F8385">
            <v>2007</v>
          </cell>
          <cell r="I8385" t="str">
            <v>плоская</v>
          </cell>
          <cell r="J8385" t="str">
            <v>ГАЗ</v>
          </cell>
          <cell r="K8385" t="str">
            <v>имеется</v>
          </cell>
          <cell r="L8385">
            <v>10</v>
          </cell>
          <cell r="M8385">
            <v>1</v>
          </cell>
          <cell r="N8385">
            <v>1</v>
          </cell>
          <cell r="O8385">
            <v>1</v>
          </cell>
          <cell r="Q8385">
            <v>3943.8</v>
          </cell>
          <cell r="R8385">
            <v>2896</v>
          </cell>
          <cell r="S8385">
            <v>2896</v>
          </cell>
          <cell r="T8385">
            <v>195</v>
          </cell>
        </row>
        <row r="8386">
          <cell r="C8386" t="str">
            <v>город Пермь</v>
          </cell>
          <cell r="D8386" t="str">
            <v>г. Пермь, ул. Хрустальная, д. 6А</v>
          </cell>
          <cell r="E8386" t="b">
            <v>1</v>
          </cell>
          <cell r="F8386">
            <v>2010</v>
          </cell>
          <cell r="L8386">
            <v>10</v>
          </cell>
          <cell r="M8386">
            <v>1</v>
          </cell>
          <cell r="N8386">
            <v>1</v>
          </cell>
          <cell r="O8386">
            <v>1</v>
          </cell>
          <cell r="Q8386">
            <v>3247.5</v>
          </cell>
          <cell r="R8386">
            <v>3247.1</v>
          </cell>
          <cell r="S8386">
            <v>2930.1</v>
          </cell>
          <cell r="T8386">
            <v>176</v>
          </cell>
        </row>
        <row r="8387">
          <cell r="C8387" t="str">
            <v>город Пермь</v>
          </cell>
          <cell r="D8387" t="str">
            <v>г. Пермь, ул. Хрустальная, д. 8А</v>
          </cell>
          <cell r="E8387" t="b">
            <v>1</v>
          </cell>
          <cell r="F8387">
            <v>2010</v>
          </cell>
          <cell r="I8387" t="str">
            <v>плоская</v>
          </cell>
          <cell r="J8387" t="str">
            <v>ГАЗ</v>
          </cell>
          <cell r="K8387" t="str">
            <v>имеется</v>
          </cell>
          <cell r="L8387">
            <v>10</v>
          </cell>
          <cell r="M8387">
            <v>1</v>
          </cell>
          <cell r="N8387">
            <v>1</v>
          </cell>
          <cell r="O8387">
            <v>1</v>
          </cell>
          <cell r="Q8387">
            <v>4194.3</v>
          </cell>
          <cell r="R8387">
            <v>2617.6</v>
          </cell>
          <cell r="S8387">
            <v>2617.6</v>
          </cell>
        </row>
        <row r="8388">
          <cell r="C8388" t="str">
            <v>город Пермь</v>
          </cell>
          <cell r="D8388" t="str">
            <v>г. Пермь, ул. Худанина, д. 8</v>
          </cell>
          <cell r="E8388" t="b">
            <v>1</v>
          </cell>
          <cell r="F8388">
            <v>1955</v>
          </cell>
          <cell r="H8388" t="str">
            <v>блочный</v>
          </cell>
          <cell r="L8388">
            <v>3</v>
          </cell>
          <cell r="M8388">
            <v>2</v>
          </cell>
          <cell r="Q8388">
            <v>2277.3000000000002</v>
          </cell>
          <cell r="R8388">
            <v>1593.79</v>
          </cell>
          <cell r="S8388">
            <v>1593.79</v>
          </cell>
        </row>
        <row r="8389">
          <cell r="C8389" t="str">
            <v>город Пермь</v>
          </cell>
          <cell r="D8389" t="str">
            <v>г. Пермь, ул. Худанина, д. 10</v>
          </cell>
          <cell r="E8389" t="b">
            <v>1</v>
          </cell>
          <cell r="F8389">
            <v>1954</v>
          </cell>
          <cell r="H8389" t="str">
            <v>Шлакоблок</v>
          </cell>
          <cell r="L8389">
            <v>3</v>
          </cell>
          <cell r="M8389">
            <v>2</v>
          </cell>
          <cell r="Q8389">
            <v>1643.1</v>
          </cell>
          <cell r="R8389">
            <v>1401.1</v>
          </cell>
          <cell r="S8389">
            <v>1154.51</v>
          </cell>
          <cell r="T8389">
            <v>81</v>
          </cell>
        </row>
        <row r="8390">
          <cell r="C8390" t="str">
            <v>город Пермь</v>
          </cell>
          <cell r="D8390" t="str">
            <v>г. Пермь, ул. Худанина, д. 11</v>
          </cell>
          <cell r="E8390" t="b">
            <v>1</v>
          </cell>
          <cell r="F8390">
            <v>1994</v>
          </cell>
          <cell r="L8390">
            <v>5</v>
          </cell>
          <cell r="M8390">
            <v>1</v>
          </cell>
          <cell r="Q8390">
            <v>776</v>
          </cell>
          <cell r="R8390">
            <v>634</v>
          </cell>
          <cell r="S8390">
            <v>570.6</v>
          </cell>
          <cell r="T8390">
            <v>35</v>
          </cell>
        </row>
        <row r="8391">
          <cell r="C8391" t="str">
            <v>город Пермь</v>
          </cell>
          <cell r="D8391" t="str">
            <v>г. Пермь, ул. Худанина, д. 15</v>
          </cell>
          <cell r="E8391" t="b">
            <v>1</v>
          </cell>
          <cell r="F8391">
            <v>1990</v>
          </cell>
          <cell r="H8391" t="str">
            <v>Панель</v>
          </cell>
          <cell r="L8391">
            <v>5</v>
          </cell>
          <cell r="M8391">
            <v>6</v>
          </cell>
          <cell r="Q8391">
            <v>4574.3</v>
          </cell>
          <cell r="R8391">
            <v>4038.6000000000004</v>
          </cell>
          <cell r="S8391">
            <v>3896.3</v>
          </cell>
          <cell r="T8391">
            <v>202</v>
          </cell>
        </row>
        <row r="8392">
          <cell r="C8392" t="str">
            <v>город Пермь</v>
          </cell>
          <cell r="D8392" t="str">
            <v>г. Пермь, ул. Худанина, д. 22</v>
          </cell>
          <cell r="E8392" t="b">
            <v>1</v>
          </cell>
          <cell r="F8392">
            <v>1974</v>
          </cell>
          <cell r="H8392" t="str">
            <v>Панель</v>
          </cell>
          <cell r="L8392">
            <v>5</v>
          </cell>
          <cell r="M8392">
            <v>8</v>
          </cell>
          <cell r="Q8392">
            <v>5945.8</v>
          </cell>
          <cell r="R8392">
            <v>5153.3999999999996</v>
          </cell>
          <cell r="S8392">
            <v>5153.3999999999996</v>
          </cell>
          <cell r="T8392">
            <v>274</v>
          </cell>
        </row>
        <row r="8393">
          <cell r="C8393" t="str">
            <v>город Пермь</v>
          </cell>
          <cell r="D8393" t="str">
            <v>г. Пермь, ул. Целинная, д. 11</v>
          </cell>
          <cell r="E8393" t="b">
            <v>1</v>
          </cell>
          <cell r="F8393">
            <v>1985</v>
          </cell>
          <cell r="H8393" t="str">
            <v>Кирпич</v>
          </cell>
          <cell r="L8393">
            <v>9</v>
          </cell>
          <cell r="M8393">
            <v>3</v>
          </cell>
          <cell r="N8393">
            <v>3</v>
          </cell>
          <cell r="O8393">
            <v>3</v>
          </cell>
          <cell r="Q8393">
            <v>5890.4</v>
          </cell>
          <cell r="R8393">
            <v>4613.2</v>
          </cell>
          <cell r="S8393">
            <v>4613.2</v>
          </cell>
          <cell r="T8393">
            <v>268</v>
          </cell>
        </row>
        <row r="8394">
          <cell r="C8394" t="str">
            <v>город Пермь</v>
          </cell>
          <cell r="D8394" t="str">
            <v>г. Пермь, ул. Целинная, д. 13</v>
          </cell>
          <cell r="E8394" t="b">
            <v>1</v>
          </cell>
          <cell r="F8394">
            <v>1980</v>
          </cell>
          <cell r="I8394" t="str">
            <v>плоская</v>
          </cell>
          <cell r="J8394" t="str">
            <v>ГАЗ</v>
          </cell>
          <cell r="K8394" t="str">
            <v>имеется</v>
          </cell>
          <cell r="L8394">
            <v>5</v>
          </cell>
          <cell r="M8394">
            <v>1</v>
          </cell>
          <cell r="Q8394">
            <v>2296.9</v>
          </cell>
          <cell r="R8394">
            <v>2100</v>
          </cell>
          <cell r="S8394">
            <v>2056.6999999999998</v>
          </cell>
          <cell r="T8394">
            <v>126</v>
          </cell>
        </row>
        <row r="8395">
          <cell r="C8395" t="str">
            <v>город Пермь</v>
          </cell>
          <cell r="D8395" t="str">
            <v>г. Пермь, ул. Целинная, д. 17</v>
          </cell>
          <cell r="E8395" t="b">
            <v>1</v>
          </cell>
          <cell r="F8395" t="str">
            <v>1976-1977</v>
          </cell>
          <cell r="H8395" t="str">
            <v>Панель</v>
          </cell>
          <cell r="L8395">
            <v>9</v>
          </cell>
          <cell r="M8395">
            <v>8</v>
          </cell>
          <cell r="N8395">
            <v>8</v>
          </cell>
          <cell r="O8395">
            <v>8</v>
          </cell>
          <cell r="Q8395">
            <v>15150.72</v>
          </cell>
          <cell r="R8395">
            <v>11797.5</v>
          </cell>
          <cell r="S8395">
            <v>11797.5</v>
          </cell>
          <cell r="T8395">
            <v>723</v>
          </cell>
        </row>
        <row r="8396">
          <cell r="C8396" t="str">
            <v>город Пермь</v>
          </cell>
          <cell r="D8396" t="str">
            <v>г. Пермь, ул. Целинная, д. 19</v>
          </cell>
          <cell r="E8396" t="b">
            <v>1</v>
          </cell>
          <cell r="F8396">
            <v>1975</v>
          </cell>
          <cell r="I8396" t="str">
            <v>скатная</v>
          </cell>
          <cell r="K8396" t="str">
            <v>имеется</v>
          </cell>
          <cell r="L8396">
            <v>5</v>
          </cell>
          <cell r="M8396">
            <v>8</v>
          </cell>
          <cell r="Q8396">
            <v>5778.07</v>
          </cell>
          <cell r="R8396">
            <v>5600</v>
          </cell>
          <cell r="S8396">
            <v>5403.9</v>
          </cell>
          <cell r="T8396">
            <v>307</v>
          </cell>
        </row>
        <row r="8397">
          <cell r="C8397" t="str">
            <v>город Пермь</v>
          </cell>
          <cell r="D8397" t="str">
            <v>г. Пермь, ул. Целинная, д. 21</v>
          </cell>
          <cell r="E8397" t="b">
            <v>1</v>
          </cell>
          <cell r="F8397">
            <v>1975</v>
          </cell>
          <cell r="H8397" t="str">
            <v>Кирпич</v>
          </cell>
          <cell r="I8397" t="str">
            <v>скатная</v>
          </cell>
          <cell r="K8397" t="str">
            <v>имеется</v>
          </cell>
          <cell r="L8397">
            <v>5</v>
          </cell>
          <cell r="M8397">
            <v>8</v>
          </cell>
          <cell r="Q8397">
            <v>5802.24</v>
          </cell>
          <cell r="R8397">
            <v>5800.14</v>
          </cell>
          <cell r="S8397">
            <v>5329.94</v>
          </cell>
          <cell r="T8397">
            <v>319</v>
          </cell>
        </row>
        <row r="8398">
          <cell r="C8398" t="str">
            <v>город Пермь</v>
          </cell>
          <cell r="D8398" t="str">
            <v>г. Пермь, ул. Целинная, д. 23</v>
          </cell>
          <cell r="E8398" t="b">
            <v>1</v>
          </cell>
          <cell r="F8398">
            <v>1986</v>
          </cell>
          <cell r="H8398" t="str">
            <v>Кирпич</v>
          </cell>
          <cell r="L8398">
            <v>9</v>
          </cell>
          <cell r="M8398">
            <v>1</v>
          </cell>
          <cell r="N8398">
            <v>1</v>
          </cell>
          <cell r="O8398">
            <v>1</v>
          </cell>
          <cell r="Q8398">
            <v>10209.299999999999</v>
          </cell>
          <cell r="R8398">
            <v>9584.7999999999993</v>
          </cell>
          <cell r="S8398">
            <v>9500</v>
          </cell>
          <cell r="T8398">
            <v>449</v>
          </cell>
        </row>
        <row r="8399">
          <cell r="C8399" t="str">
            <v>город Пермь</v>
          </cell>
          <cell r="D8399" t="str">
            <v>г. Пермь, ул. Целинная, д. 29</v>
          </cell>
          <cell r="E8399" t="b">
            <v>1</v>
          </cell>
          <cell r="F8399">
            <v>1986</v>
          </cell>
          <cell r="H8399" t="str">
            <v>Панели</v>
          </cell>
          <cell r="L8399">
            <v>9</v>
          </cell>
          <cell r="M8399">
            <v>9</v>
          </cell>
          <cell r="N8399">
            <v>9</v>
          </cell>
          <cell r="O8399">
            <v>9</v>
          </cell>
          <cell r="Q8399">
            <v>3899.5</v>
          </cell>
          <cell r="R8399">
            <v>3899.5</v>
          </cell>
          <cell r="S8399">
            <v>3899.5</v>
          </cell>
        </row>
        <row r="8400">
          <cell r="C8400" t="str">
            <v>город Пермь</v>
          </cell>
          <cell r="D8400" t="str">
            <v>г. Пермь, ул. Целинная, д. 33</v>
          </cell>
          <cell r="E8400" t="b">
            <v>1</v>
          </cell>
          <cell r="F8400">
            <v>1989</v>
          </cell>
          <cell r="I8400" t="str">
            <v>плоская</v>
          </cell>
          <cell r="J8400" t="str">
            <v>ГАЗ</v>
          </cell>
          <cell r="K8400" t="str">
            <v>имеется</v>
          </cell>
          <cell r="L8400">
            <v>10</v>
          </cell>
          <cell r="M8400">
            <v>4</v>
          </cell>
          <cell r="N8400">
            <v>4</v>
          </cell>
          <cell r="O8400">
            <v>4</v>
          </cell>
          <cell r="Q8400">
            <v>10487.2</v>
          </cell>
          <cell r="R8400">
            <v>10487.2</v>
          </cell>
          <cell r="S8400">
            <v>10439.1</v>
          </cell>
          <cell r="T8400">
            <v>182</v>
          </cell>
        </row>
        <row r="8401">
          <cell r="C8401" t="str">
            <v>город Пермь</v>
          </cell>
          <cell r="D8401" t="str">
            <v>г. Пермь, ул. Целинная, д. 39</v>
          </cell>
          <cell r="E8401" t="b">
            <v>1</v>
          </cell>
          <cell r="F8401">
            <v>2015</v>
          </cell>
          <cell r="I8401" t="str">
            <v>плоская</v>
          </cell>
          <cell r="J8401" t="str">
            <v>ГАЗ</v>
          </cell>
          <cell r="K8401" t="str">
            <v>имеется</v>
          </cell>
          <cell r="L8401">
            <v>17</v>
          </cell>
          <cell r="M8401">
            <v>1</v>
          </cell>
          <cell r="N8401">
            <v>1</v>
          </cell>
          <cell r="O8401">
            <v>1</v>
          </cell>
          <cell r="Q8401">
            <v>8942.2999999999993</v>
          </cell>
          <cell r="R8401">
            <v>5697.3</v>
          </cell>
          <cell r="S8401">
            <v>5697.3</v>
          </cell>
          <cell r="T8401">
            <v>188</v>
          </cell>
        </row>
        <row r="8402">
          <cell r="C8402" t="str">
            <v>город Пермь</v>
          </cell>
          <cell r="D8402" t="str">
            <v>г. Пермь, ул. Целинная, д. 41</v>
          </cell>
          <cell r="E8402" t="b">
            <v>1</v>
          </cell>
          <cell r="F8402">
            <v>2014</v>
          </cell>
          <cell r="I8402" t="str">
            <v>плоская</v>
          </cell>
          <cell r="J8402" t="str">
            <v>ГАЗ</v>
          </cell>
          <cell r="K8402" t="str">
            <v>имеется</v>
          </cell>
          <cell r="L8402">
            <v>17</v>
          </cell>
          <cell r="M8402">
            <v>1</v>
          </cell>
          <cell r="N8402">
            <v>1</v>
          </cell>
          <cell r="O8402">
            <v>1</v>
          </cell>
          <cell r="Q8402">
            <v>7600.7</v>
          </cell>
          <cell r="R8402">
            <v>5707</v>
          </cell>
          <cell r="S8402">
            <v>5707</v>
          </cell>
        </row>
        <row r="8403">
          <cell r="C8403" t="str">
            <v>город Пермь</v>
          </cell>
          <cell r="D8403" t="str">
            <v>г. Пермь, ул. Целинная, д. 43</v>
          </cell>
          <cell r="E8403" t="b">
            <v>1</v>
          </cell>
          <cell r="F8403">
            <v>2014</v>
          </cell>
          <cell r="I8403" t="str">
            <v>плоская</v>
          </cell>
          <cell r="J8403" t="str">
            <v>ГАЗ</v>
          </cell>
          <cell r="K8403" t="str">
            <v>имеется</v>
          </cell>
          <cell r="L8403">
            <v>18</v>
          </cell>
          <cell r="M8403">
            <v>1</v>
          </cell>
          <cell r="N8403">
            <v>1</v>
          </cell>
          <cell r="O8403">
            <v>1</v>
          </cell>
          <cell r="Q8403">
            <v>10303.5</v>
          </cell>
          <cell r="R8403">
            <v>5876.3</v>
          </cell>
          <cell r="S8403">
            <v>5876.3</v>
          </cell>
          <cell r="T8403">
            <v>129</v>
          </cell>
        </row>
        <row r="8404">
          <cell r="C8404" t="str">
            <v>город Пермь</v>
          </cell>
          <cell r="D8404" t="str">
            <v>г. Пермь, ул. Целинная, д. 45</v>
          </cell>
          <cell r="E8404" t="b">
            <v>1</v>
          </cell>
          <cell r="F8404">
            <v>2015</v>
          </cell>
          <cell r="I8404" t="str">
            <v>плоская</v>
          </cell>
          <cell r="J8404" t="str">
            <v>ГАЗ</v>
          </cell>
          <cell r="K8404" t="str">
            <v>имеется</v>
          </cell>
          <cell r="L8404">
            <v>10</v>
          </cell>
          <cell r="M8404">
            <v>6</v>
          </cell>
          <cell r="N8404">
            <v>6</v>
          </cell>
          <cell r="O8404">
            <v>6</v>
          </cell>
          <cell r="Q8404">
            <v>19233.8</v>
          </cell>
          <cell r="R8404">
            <v>14056.7</v>
          </cell>
          <cell r="S8404">
            <v>14056.7</v>
          </cell>
          <cell r="T8404">
            <v>307</v>
          </cell>
        </row>
        <row r="8405">
          <cell r="C8405" t="str">
            <v>город Пермь</v>
          </cell>
          <cell r="D8405" t="str">
            <v>г. Пермь, ул. Целинная, д. 47</v>
          </cell>
          <cell r="E8405" t="b">
            <v>1</v>
          </cell>
          <cell r="F8405">
            <v>2015</v>
          </cell>
          <cell r="I8405" t="str">
            <v>плоская</v>
          </cell>
          <cell r="J8405" t="str">
            <v>ГАЗ</v>
          </cell>
          <cell r="K8405" t="str">
            <v>имеется</v>
          </cell>
          <cell r="L8405">
            <v>18</v>
          </cell>
          <cell r="M8405">
            <v>1</v>
          </cell>
          <cell r="N8405">
            <v>1</v>
          </cell>
          <cell r="O8405">
            <v>1</v>
          </cell>
          <cell r="Q8405">
            <v>8377.7999999999993</v>
          </cell>
          <cell r="R8405">
            <v>5676</v>
          </cell>
          <cell r="S8405">
            <v>5676</v>
          </cell>
        </row>
        <row r="8406">
          <cell r="C8406" t="str">
            <v>город Пермь</v>
          </cell>
          <cell r="D8406" t="str">
            <v>г. Пермь, ул. Целинная, д. 49</v>
          </cell>
          <cell r="E8406" t="b">
            <v>1</v>
          </cell>
          <cell r="F8406">
            <v>2016</v>
          </cell>
          <cell r="I8406" t="str">
            <v>плоская</v>
          </cell>
          <cell r="J8406" t="str">
            <v>ГАЗ</v>
          </cell>
          <cell r="K8406" t="str">
            <v>имеется</v>
          </cell>
          <cell r="L8406">
            <v>16</v>
          </cell>
          <cell r="M8406">
            <v>3</v>
          </cell>
          <cell r="N8406">
            <v>3</v>
          </cell>
          <cell r="O8406">
            <v>2</v>
          </cell>
          <cell r="P8406">
            <v>1</v>
          </cell>
          <cell r="Q8406">
            <v>12761.5</v>
          </cell>
          <cell r="R8406">
            <v>10833.9</v>
          </cell>
          <cell r="S8406">
            <v>10824.8</v>
          </cell>
        </row>
        <row r="8407">
          <cell r="C8407" t="str">
            <v>город Пермь</v>
          </cell>
          <cell r="D8407" t="str">
            <v>г. Пермь, ул. Целинная, д. 53</v>
          </cell>
          <cell r="E8407" t="b">
            <v>1</v>
          </cell>
          <cell r="F8407">
            <v>2020</v>
          </cell>
          <cell r="I8407" t="str">
            <v>плоская</v>
          </cell>
          <cell r="J8407" t="str">
            <v>ГАЗ</v>
          </cell>
          <cell r="K8407" t="str">
            <v>имеется</v>
          </cell>
          <cell r="L8407">
            <v>10</v>
          </cell>
          <cell r="M8407">
            <v>7</v>
          </cell>
          <cell r="N8407">
            <v>7</v>
          </cell>
          <cell r="O8407">
            <v>7</v>
          </cell>
          <cell r="Q8407">
            <v>21510</v>
          </cell>
          <cell r="R8407">
            <v>18071.099999999999</v>
          </cell>
          <cell r="S8407">
            <v>18071.099999999999</v>
          </cell>
        </row>
        <row r="8408">
          <cell r="C8408" t="str">
            <v>город Пермь</v>
          </cell>
          <cell r="D8408" t="str">
            <v>г. Пермь, ул. Целинная, д. 55</v>
          </cell>
          <cell r="E8408" t="b">
            <v>1</v>
          </cell>
          <cell r="F8408">
            <v>2015</v>
          </cell>
          <cell r="I8408" t="str">
            <v>плоская</v>
          </cell>
          <cell r="J8408" t="str">
            <v>ГАЗ</v>
          </cell>
          <cell r="K8408" t="str">
            <v>имеется</v>
          </cell>
          <cell r="L8408">
            <v>10</v>
          </cell>
          <cell r="M8408">
            <v>8</v>
          </cell>
          <cell r="N8408">
            <v>8</v>
          </cell>
          <cell r="O8408">
            <v>8</v>
          </cell>
          <cell r="Q8408">
            <v>27874</v>
          </cell>
          <cell r="R8408">
            <v>18849.3</v>
          </cell>
          <cell r="S8408">
            <v>18580.400000000001</v>
          </cell>
        </row>
        <row r="8409">
          <cell r="C8409" t="str">
            <v>город Пермь</v>
          </cell>
          <cell r="D8409" t="str">
            <v>г. Пермь, ул. Целинная, д. 57</v>
          </cell>
          <cell r="E8409" t="b">
            <v>1</v>
          </cell>
          <cell r="F8409">
            <v>2015</v>
          </cell>
          <cell r="I8409" t="str">
            <v>плоская</v>
          </cell>
          <cell r="J8409" t="str">
            <v>ГАЗ</v>
          </cell>
          <cell r="K8409" t="str">
            <v>имеется</v>
          </cell>
          <cell r="L8409">
            <v>10</v>
          </cell>
          <cell r="M8409">
            <v>9</v>
          </cell>
          <cell r="N8409">
            <v>9</v>
          </cell>
          <cell r="O8409">
            <v>9</v>
          </cell>
          <cell r="Q8409">
            <v>23401.599999999999</v>
          </cell>
          <cell r="R8409">
            <v>18884.5</v>
          </cell>
          <cell r="S8409">
            <v>18192.099999999999</v>
          </cell>
        </row>
        <row r="8410">
          <cell r="C8410" t="str">
            <v>город Пермь</v>
          </cell>
          <cell r="D8410" t="str">
            <v>г. Пермь, ул. Целинная, д. 31/1</v>
          </cell>
          <cell r="E8410" t="b">
            <v>1</v>
          </cell>
          <cell r="F8410">
            <v>1987</v>
          </cell>
          <cell r="H8410" t="str">
            <v>Панель</v>
          </cell>
          <cell r="L8410">
            <v>9</v>
          </cell>
          <cell r="M8410">
            <v>3</v>
          </cell>
          <cell r="N8410">
            <v>3</v>
          </cell>
          <cell r="O8410">
            <v>3</v>
          </cell>
          <cell r="Q8410">
            <v>5871</v>
          </cell>
          <cell r="R8410">
            <v>4611.8</v>
          </cell>
          <cell r="S8410">
            <v>4592.8</v>
          </cell>
          <cell r="T8410">
            <v>263</v>
          </cell>
        </row>
        <row r="8411">
          <cell r="C8411" t="str">
            <v>город Пермь</v>
          </cell>
          <cell r="D8411" t="str">
            <v>г. Пермь, ул. Целинная, д. 31/2</v>
          </cell>
          <cell r="E8411" t="b">
            <v>1</v>
          </cell>
          <cell r="F8411">
            <v>1988</v>
          </cell>
          <cell r="H8411" t="str">
            <v>Панель</v>
          </cell>
          <cell r="I8411" t="str">
            <v>плоская</v>
          </cell>
          <cell r="L8411">
            <v>9</v>
          </cell>
          <cell r="M8411">
            <v>3</v>
          </cell>
          <cell r="N8411">
            <v>3</v>
          </cell>
          <cell r="O8411">
            <v>2</v>
          </cell>
          <cell r="P8411">
            <v>1</v>
          </cell>
          <cell r="Q8411">
            <v>5889.3</v>
          </cell>
          <cell r="R8411">
            <v>5889.3</v>
          </cell>
          <cell r="S8411">
            <v>5870.3</v>
          </cell>
          <cell r="T8411">
            <v>225</v>
          </cell>
        </row>
        <row r="8412">
          <cell r="C8412" t="str">
            <v>город Пермь</v>
          </cell>
          <cell r="D8412" t="str">
            <v>г. Пермь, ул. Целинная, д. 31/3</v>
          </cell>
          <cell r="E8412" t="b">
            <v>1</v>
          </cell>
          <cell r="F8412">
            <v>1988</v>
          </cell>
          <cell r="H8412" t="str">
            <v>Панель</v>
          </cell>
          <cell r="L8412">
            <v>9</v>
          </cell>
          <cell r="M8412">
            <v>2</v>
          </cell>
          <cell r="N8412">
            <v>2</v>
          </cell>
          <cell r="O8412">
            <v>2</v>
          </cell>
          <cell r="Q8412">
            <v>3943.2</v>
          </cell>
          <cell r="R8412">
            <v>3097.6</v>
          </cell>
          <cell r="S8412">
            <v>3081.4</v>
          </cell>
          <cell r="T8412">
            <v>166</v>
          </cell>
        </row>
        <row r="8413">
          <cell r="C8413" t="str">
            <v>город Пермь</v>
          </cell>
          <cell r="D8413" t="str">
            <v>г. Пермь, ул. Целинная, д. 43/1</v>
          </cell>
          <cell r="E8413" t="b">
            <v>1</v>
          </cell>
          <cell r="F8413">
            <v>2014</v>
          </cell>
          <cell r="I8413" t="str">
            <v>плоская</v>
          </cell>
          <cell r="J8413" t="str">
            <v>ГАЗ</v>
          </cell>
          <cell r="K8413" t="str">
            <v>имеется</v>
          </cell>
          <cell r="L8413">
            <v>10</v>
          </cell>
          <cell r="M8413">
            <v>1</v>
          </cell>
          <cell r="N8413">
            <v>1</v>
          </cell>
          <cell r="O8413">
            <v>1</v>
          </cell>
          <cell r="Q8413">
            <v>3166.9</v>
          </cell>
          <cell r="R8413">
            <v>1903.3</v>
          </cell>
          <cell r="S8413">
            <v>1903.3</v>
          </cell>
          <cell r="T8413">
            <v>38</v>
          </cell>
        </row>
        <row r="8414">
          <cell r="C8414" t="str">
            <v>город Пермь</v>
          </cell>
          <cell r="D8414" t="str">
            <v>г. Пермь, ул. Целинная, д. 47А</v>
          </cell>
          <cell r="E8414" t="b">
            <v>1</v>
          </cell>
          <cell r="F8414">
            <v>2016</v>
          </cell>
          <cell r="I8414" t="str">
            <v>плоская</v>
          </cell>
          <cell r="J8414" t="str">
            <v>ГАЗ</v>
          </cell>
          <cell r="K8414" t="str">
            <v>имеется</v>
          </cell>
          <cell r="L8414">
            <v>9</v>
          </cell>
          <cell r="M8414">
            <v>3</v>
          </cell>
          <cell r="N8414">
            <v>3</v>
          </cell>
          <cell r="O8414">
            <v>3</v>
          </cell>
          <cell r="Q8414">
            <v>9502.2999999999993</v>
          </cell>
          <cell r="R8414">
            <v>6550.6</v>
          </cell>
          <cell r="S8414">
            <v>6471.4</v>
          </cell>
          <cell r="T8414">
            <v>225</v>
          </cell>
        </row>
        <row r="8415">
          <cell r="C8415" t="str">
            <v>город Пермь</v>
          </cell>
          <cell r="D8415" t="str">
            <v>г. Пермь, ул. Целинная, д. 47Б</v>
          </cell>
          <cell r="E8415" t="b">
            <v>1</v>
          </cell>
          <cell r="F8415">
            <v>2023</v>
          </cell>
          <cell r="H8415" t="str">
            <v>Крупнопанельные</v>
          </cell>
          <cell r="I8415" t="str">
            <v>плоская</v>
          </cell>
          <cell r="J8415" t="str">
            <v>ГАЗ</v>
          </cell>
          <cell r="K8415" t="str">
            <v>подвал</v>
          </cell>
          <cell r="L8415">
            <v>8</v>
          </cell>
          <cell r="M8415">
            <v>2</v>
          </cell>
          <cell r="N8415">
            <v>2</v>
          </cell>
          <cell r="P8415">
            <v>2</v>
          </cell>
          <cell r="Q8415">
            <v>4665.3999999999996</v>
          </cell>
        </row>
        <row r="8416">
          <cell r="C8416" t="str">
            <v>город Пермь</v>
          </cell>
          <cell r="D8416" t="str">
            <v>г. Пермь, ул. Целинная, д. 49А</v>
          </cell>
          <cell r="E8416" t="b">
            <v>1</v>
          </cell>
          <cell r="F8416">
            <v>2015</v>
          </cell>
          <cell r="H8416" t="str">
            <v>Панель</v>
          </cell>
          <cell r="I8416" t="str">
            <v>плоская</v>
          </cell>
          <cell r="J8416" t="str">
            <v>ГАЗ</v>
          </cell>
          <cell r="L8416">
            <v>11</v>
          </cell>
          <cell r="M8416">
            <v>1</v>
          </cell>
          <cell r="N8416">
            <v>2</v>
          </cell>
          <cell r="O8416">
            <v>2</v>
          </cell>
          <cell r="Q8416">
            <v>4784.2</v>
          </cell>
          <cell r="R8416">
            <v>4784.2</v>
          </cell>
          <cell r="S8416">
            <v>3582.9</v>
          </cell>
        </row>
        <row r="8417">
          <cell r="C8417" t="str">
            <v>город Пермь</v>
          </cell>
          <cell r="D8417" t="str">
            <v>г. Пермь, ул. Целинная, д. 49Б</v>
          </cell>
          <cell r="E8417" t="b">
            <v>1</v>
          </cell>
          <cell r="F8417">
            <v>2015</v>
          </cell>
          <cell r="I8417" t="str">
            <v>плоская</v>
          </cell>
          <cell r="J8417" t="str">
            <v>ГАЗ</v>
          </cell>
          <cell r="K8417" t="str">
            <v>имеется</v>
          </cell>
          <cell r="L8417">
            <v>10</v>
          </cell>
          <cell r="M8417">
            <v>2</v>
          </cell>
          <cell r="N8417">
            <v>2</v>
          </cell>
          <cell r="O8417">
            <v>2</v>
          </cell>
          <cell r="Q8417">
            <v>5854.5</v>
          </cell>
          <cell r="R8417">
            <v>4759.6000000000004</v>
          </cell>
          <cell r="S8417">
            <v>4734.8999999999996</v>
          </cell>
          <cell r="T8417">
            <v>10</v>
          </cell>
        </row>
        <row r="8418">
          <cell r="C8418" t="str">
            <v>город Пермь</v>
          </cell>
          <cell r="D8418" t="str">
            <v>г. Пермь, ул. Центральная ферма, д. 1</v>
          </cell>
          <cell r="E8418" t="b">
            <v>1</v>
          </cell>
          <cell r="F8418">
            <v>1917</v>
          </cell>
          <cell r="H8418" t="str">
            <v>Кирпич</v>
          </cell>
          <cell r="L8418">
            <v>4</v>
          </cell>
          <cell r="M8418">
            <v>3</v>
          </cell>
          <cell r="Q8418">
            <v>3423.8</v>
          </cell>
          <cell r="R8418">
            <v>2788.5</v>
          </cell>
          <cell r="S8418">
            <v>2788.5</v>
          </cell>
          <cell r="T8418">
            <v>3</v>
          </cell>
        </row>
        <row r="8419">
          <cell r="C8419" t="str">
            <v>город Пермь</v>
          </cell>
          <cell r="D8419" t="str">
            <v>г. Пермь, ул. Цимлянская, д. 1</v>
          </cell>
          <cell r="E8419" t="b">
            <v>1</v>
          </cell>
          <cell r="F8419">
            <v>1971</v>
          </cell>
          <cell r="H8419" t="str">
            <v>Панель</v>
          </cell>
          <cell r="L8419">
            <v>5</v>
          </cell>
          <cell r="M8419">
            <v>4</v>
          </cell>
          <cell r="Q8419">
            <v>2854.2</v>
          </cell>
          <cell r="R8419">
            <v>2570.6</v>
          </cell>
          <cell r="S8419">
            <v>2570.6</v>
          </cell>
          <cell r="T8419">
            <v>142</v>
          </cell>
        </row>
        <row r="8420">
          <cell r="C8420" t="str">
            <v>город Пермь</v>
          </cell>
          <cell r="D8420" t="str">
            <v>г. Пермь, ул. Цимлянская, д. 5</v>
          </cell>
          <cell r="E8420" t="b">
            <v>1</v>
          </cell>
          <cell r="F8420">
            <v>1957</v>
          </cell>
          <cell r="H8420" t="str">
            <v>Кирпич</v>
          </cell>
          <cell r="L8420">
            <v>3</v>
          </cell>
          <cell r="M8420">
            <v>2</v>
          </cell>
          <cell r="Q8420">
            <v>1048</v>
          </cell>
          <cell r="R8420">
            <v>954.9</v>
          </cell>
          <cell r="S8420">
            <v>950.03</v>
          </cell>
          <cell r="T8420">
            <v>50</v>
          </cell>
        </row>
        <row r="8421">
          <cell r="C8421" t="str">
            <v>город Пермь</v>
          </cell>
          <cell r="D8421" t="str">
            <v>г. Пермь, ул. Цимлянская, д. 7</v>
          </cell>
          <cell r="E8421" t="b">
            <v>1</v>
          </cell>
          <cell r="F8421">
            <v>1958</v>
          </cell>
          <cell r="H8421" t="str">
            <v>Кирпич</v>
          </cell>
          <cell r="L8421">
            <v>3</v>
          </cell>
          <cell r="M8421">
            <v>2</v>
          </cell>
          <cell r="Q8421">
            <v>1025.5999999999999</v>
          </cell>
          <cell r="R8421">
            <v>903.6</v>
          </cell>
          <cell r="S8421">
            <v>896.62</v>
          </cell>
          <cell r="T8421">
            <v>45</v>
          </cell>
        </row>
        <row r="8422">
          <cell r="C8422" t="str">
            <v>город Пермь</v>
          </cell>
          <cell r="D8422" t="str">
            <v>г. Пермь, ул. Цимлянская, д. 9</v>
          </cell>
          <cell r="E8422" t="b">
            <v>1</v>
          </cell>
          <cell r="F8422">
            <v>1960</v>
          </cell>
          <cell r="H8422" t="str">
            <v>Кирпич</v>
          </cell>
          <cell r="L8422">
            <v>3</v>
          </cell>
          <cell r="M8422">
            <v>2</v>
          </cell>
          <cell r="Q8422">
            <v>988.8</v>
          </cell>
          <cell r="R8422">
            <v>839.3</v>
          </cell>
          <cell r="S8422">
            <v>834.52</v>
          </cell>
          <cell r="T8422">
            <v>40</v>
          </cell>
        </row>
        <row r="8423">
          <cell r="C8423" t="str">
            <v>город Пермь</v>
          </cell>
          <cell r="D8423" t="str">
            <v>г. Пермь, ул. Цимлянская, д. 11</v>
          </cell>
          <cell r="E8423" t="b">
            <v>1</v>
          </cell>
          <cell r="F8423">
            <v>1983</v>
          </cell>
          <cell r="H8423" t="str">
            <v>Кирпич</v>
          </cell>
          <cell r="L8423">
            <v>5</v>
          </cell>
          <cell r="M8423">
            <v>8</v>
          </cell>
          <cell r="Q8423">
            <v>6563.8</v>
          </cell>
          <cell r="R8423">
            <v>3700</v>
          </cell>
          <cell r="S8423">
            <v>3700</v>
          </cell>
          <cell r="T8423">
            <v>282</v>
          </cell>
        </row>
        <row r="8424">
          <cell r="C8424" t="str">
            <v>город Пермь</v>
          </cell>
          <cell r="D8424" t="str">
            <v>г. Пермь, ул. Цимлянская, д. 17</v>
          </cell>
          <cell r="E8424" t="b">
            <v>1</v>
          </cell>
          <cell r="F8424" t="str">
            <v>2012-2013</v>
          </cell>
          <cell r="H8424" t="str">
            <v>Панель</v>
          </cell>
          <cell r="L8424">
            <v>17</v>
          </cell>
          <cell r="M8424">
            <v>8</v>
          </cell>
          <cell r="Q8424">
            <v>25501.9</v>
          </cell>
          <cell r="R8424">
            <v>22170</v>
          </cell>
          <cell r="S8424">
            <v>22170</v>
          </cell>
          <cell r="T8424">
            <v>1953</v>
          </cell>
        </row>
        <row r="8425">
          <cell r="C8425" t="str">
            <v>город Пермь</v>
          </cell>
          <cell r="D8425" t="str">
            <v>г. Пермь, ул. Цимлянская, д. 23</v>
          </cell>
          <cell r="E8425" t="b">
            <v>1</v>
          </cell>
          <cell r="F8425">
            <v>2010</v>
          </cell>
          <cell r="H8425" t="str">
            <v>Панель</v>
          </cell>
          <cell r="L8425">
            <v>17</v>
          </cell>
          <cell r="M8425">
            <v>3</v>
          </cell>
          <cell r="Q8425">
            <v>26049.3</v>
          </cell>
          <cell r="R8425">
            <v>20390.39</v>
          </cell>
          <cell r="S8425">
            <v>19087.990000000002</v>
          </cell>
          <cell r="T8425">
            <v>938</v>
          </cell>
        </row>
        <row r="8426">
          <cell r="C8426" t="str">
            <v>город Пермь</v>
          </cell>
          <cell r="D8426" t="str">
            <v>г. Пермь, ул. Цимлянская, д. 19Б</v>
          </cell>
          <cell r="E8426" t="b">
            <v>1</v>
          </cell>
          <cell r="F8426">
            <v>2014</v>
          </cell>
          <cell r="I8426" t="str">
            <v>плоская</v>
          </cell>
          <cell r="J8426" t="str">
            <v>ГАЗ</v>
          </cell>
          <cell r="K8426" t="str">
            <v>имеется</v>
          </cell>
          <cell r="L8426">
            <v>16</v>
          </cell>
          <cell r="M8426">
            <v>1</v>
          </cell>
          <cell r="N8426">
            <v>4</v>
          </cell>
          <cell r="O8426">
            <v>2</v>
          </cell>
          <cell r="P8426">
            <v>2</v>
          </cell>
          <cell r="Q8426">
            <v>8721.1</v>
          </cell>
          <cell r="R8426">
            <v>2473</v>
          </cell>
          <cell r="S8426">
            <v>6248.1</v>
          </cell>
        </row>
        <row r="8427">
          <cell r="C8427" t="str">
            <v>город Пермь</v>
          </cell>
          <cell r="D8427" t="str">
            <v>г. Пермь, ул. Цимлянская, д. 21А</v>
          </cell>
          <cell r="E8427" t="b">
            <v>1</v>
          </cell>
          <cell r="F8427">
            <v>2015</v>
          </cell>
          <cell r="I8427" t="str">
            <v>плоская</v>
          </cell>
          <cell r="J8427" t="str">
            <v>ГАЗ</v>
          </cell>
          <cell r="K8427" t="str">
            <v>имеется</v>
          </cell>
          <cell r="L8427">
            <v>11</v>
          </cell>
          <cell r="M8427">
            <v>4</v>
          </cell>
          <cell r="N8427">
            <v>2</v>
          </cell>
          <cell r="O8427">
            <v>2</v>
          </cell>
          <cell r="Q8427">
            <v>8465.4</v>
          </cell>
          <cell r="R8427">
            <v>2399.4</v>
          </cell>
          <cell r="S8427">
            <v>6066</v>
          </cell>
        </row>
        <row r="8428">
          <cell r="C8428" t="str">
            <v>город Пермь</v>
          </cell>
          <cell r="D8428" t="str">
            <v>г. Пермь, ул. Циолковского, д. 9</v>
          </cell>
          <cell r="E8428" t="b">
            <v>1</v>
          </cell>
          <cell r="F8428">
            <v>1939</v>
          </cell>
          <cell r="I8428" t="str">
            <v>скатная</v>
          </cell>
          <cell r="K8428" t="str">
            <v>имеется</v>
          </cell>
          <cell r="L8428">
            <v>3</v>
          </cell>
          <cell r="M8428">
            <v>3</v>
          </cell>
          <cell r="Q8428">
            <v>1286.0999999999999</v>
          </cell>
          <cell r="R8428">
            <v>1185.2</v>
          </cell>
          <cell r="S8428">
            <v>1185.2</v>
          </cell>
          <cell r="T8428">
            <v>77</v>
          </cell>
        </row>
        <row r="8429">
          <cell r="C8429" t="str">
            <v>город Пермь</v>
          </cell>
          <cell r="D8429" t="str">
            <v>г. Пермь, ул. Циолковского, д. 11</v>
          </cell>
          <cell r="E8429" t="b">
            <v>1</v>
          </cell>
          <cell r="F8429">
            <v>1930</v>
          </cell>
          <cell r="H8429" t="str">
            <v>Кирпич</v>
          </cell>
          <cell r="L8429">
            <v>3</v>
          </cell>
          <cell r="M8429">
            <v>3</v>
          </cell>
          <cell r="Q8429">
            <v>1179.5999999999999</v>
          </cell>
          <cell r="R8429">
            <v>932.6</v>
          </cell>
          <cell r="S8429">
            <v>932.6</v>
          </cell>
          <cell r="T8429">
            <v>63</v>
          </cell>
        </row>
        <row r="8430">
          <cell r="C8430" t="str">
            <v>город Пермь</v>
          </cell>
          <cell r="D8430" t="str">
            <v>г. Пермь, ул. Циолковского, д. 19</v>
          </cell>
          <cell r="E8430" t="b">
            <v>1</v>
          </cell>
          <cell r="F8430">
            <v>2019</v>
          </cell>
          <cell r="I8430" t="str">
            <v>плоская</v>
          </cell>
          <cell r="J8430" t="str">
            <v>ГАЗ</v>
          </cell>
          <cell r="K8430" t="str">
            <v>имеется</v>
          </cell>
          <cell r="L8430">
            <v>6</v>
          </cell>
          <cell r="M8430">
            <v>3</v>
          </cell>
          <cell r="N8430">
            <v>3</v>
          </cell>
          <cell r="O8430">
            <v>3</v>
          </cell>
          <cell r="Q8430">
            <v>11454.5</v>
          </cell>
          <cell r="R8430">
            <v>7321.1</v>
          </cell>
          <cell r="S8430">
            <v>7321.1</v>
          </cell>
          <cell r="T8430">
            <v>287</v>
          </cell>
        </row>
        <row r="8431">
          <cell r="C8431" t="str">
            <v>город Пермь</v>
          </cell>
          <cell r="D8431" t="str">
            <v>г. Пермь, ул. Чайковского, д. 9</v>
          </cell>
          <cell r="E8431" t="b">
            <v>1</v>
          </cell>
          <cell r="F8431">
            <v>1954</v>
          </cell>
          <cell r="H8431" t="str">
            <v>Шлакоблок</v>
          </cell>
          <cell r="L8431">
            <v>3</v>
          </cell>
          <cell r="M8431">
            <v>4</v>
          </cell>
          <cell r="Q8431">
            <v>2617.6999999999998</v>
          </cell>
          <cell r="R8431">
            <v>1754.5</v>
          </cell>
          <cell r="S8431">
            <v>1736.96</v>
          </cell>
          <cell r="T8431">
            <v>83</v>
          </cell>
        </row>
        <row r="8432">
          <cell r="C8432" t="str">
            <v>город Пермь</v>
          </cell>
          <cell r="D8432" t="str">
            <v>г. Пермь, ул. Чайковского, д. 10</v>
          </cell>
          <cell r="E8432" t="b">
            <v>1</v>
          </cell>
          <cell r="F8432">
            <v>1974</v>
          </cell>
          <cell r="H8432" t="str">
            <v>Панель</v>
          </cell>
          <cell r="L8432">
            <v>5</v>
          </cell>
          <cell r="M8432">
            <v>8</v>
          </cell>
          <cell r="Q8432">
            <v>5777.8</v>
          </cell>
          <cell r="R8432">
            <v>5105.7</v>
          </cell>
          <cell r="S8432">
            <v>5105.7</v>
          </cell>
          <cell r="T8432">
            <v>299</v>
          </cell>
        </row>
        <row r="8433">
          <cell r="C8433" t="str">
            <v>город Пермь</v>
          </cell>
          <cell r="D8433" t="str">
            <v>г. Пермь, ул. Чайковского, д. 17</v>
          </cell>
          <cell r="E8433" t="b">
            <v>1</v>
          </cell>
          <cell r="F8433">
            <v>2004</v>
          </cell>
          <cell r="I8433" t="str">
            <v>скатная</v>
          </cell>
          <cell r="K8433" t="str">
            <v>не имеется</v>
          </cell>
          <cell r="L8433">
            <v>5</v>
          </cell>
          <cell r="M8433">
            <v>2</v>
          </cell>
          <cell r="Q8433">
            <v>3467.6</v>
          </cell>
          <cell r="R8433">
            <v>2079.3000000000002</v>
          </cell>
          <cell r="S8433">
            <v>1871.37</v>
          </cell>
          <cell r="T8433">
            <v>135</v>
          </cell>
        </row>
        <row r="8434">
          <cell r="C8434" t="str">
            <v>город Пермь</v>
          </cell>
          <cell r="D8434" t="str">
            <v>г. Пермь, ул. Чайковского, д. 19</v>
          </cell>
          <cell r="E8434" t="b">
            <v>1</v>
          </cell>
          <cell r="F8434">
            <v>1955</v>
          </cell>
          <cell r="H8434" t="str">
            <v>Шлакоблок</v>
          </cell>
          <cell r="L8434">
            <v>3</v>
          </cell>
          <cell r="M8434">
            <v>4</v>
          </cell>
          <cell r="Q8434">
            <v>2606.5</v>
          </cell>
          <cell r="R8434">
            <v>2494.6</v>
          </cell>
          <cell r="S8434">
            <v>2106.1999999999998</v>
          </cell>
          <cell r="T8434">
            <v>130</v>
          </cell>
        </row>
        <row r="8435">
          <cell r="C8435" t="str">
            <v>город Пермь</v>
          </cell>
          <cell r="D8435" t="str">
            <v>г. Пермь, ул. Чайковского, д. 20</v>
          </cell>
          <cell r="E8435" t="b">
            <v>1</v>
          </cell>
          <cell r="F8435">
            <v>1987</v>
          </cell>
          <cell r="H8435" t="str">
            <v>Панель</v>
          </cell>
          <cell r="L8435">
            <v>5</v>
          </cell>
          <cell r="M8435">
            <v>4</v>
          </cell>
          <cell r="Q8435">
            <v>4560</v>
          </cell>
          <cell r="R8435">
            <v>4140</v>
          </cell>
          <cell r="S8435">
            <v>4140</v>
          </cell>
          <cell r="T8435">
            <v>304</v>
          </cell>
        </row>
        <row r="8436">
          <cell r="C8436" t="str">
            <v>город Пермь</v>
          </cell>
          <cell r="D8436" t="str">
            <v>г. Пермь, ул. Чайковского, д. 27</v>
          </cell>
          <cell r="E8436" t="b">
            <v>1</v>
          </cell>
          <cell r="F8436">
            <v>1963</v>
          </cell>
          <cell r="H8436" t="str">
            <v>Кирпич</v>
          </cell>
          <cell r="L8436">
            <v>5</v>
          </cell>
          <cell r="M8436">
            <v>4</v>
          </cell>
          <cell r="Q8436">
            <v>6446.6</v>
          </cell>
          <cell r="R8436">
            <v>3223.3</v>
          </cell>
          <cell r="S8436">
            <v>3223.3</v>
          </cell>
          <cell r="T8436">
            <v>162</v>
          </cell>
        </row>
        <row r="8437">
          <cell r="C8437" t="str">
            <v>город Пермь</v>
          </cell>
          <cell r="D8437" t="str">
            <v>г. Пермь, ул. Чайковского, д. 35</v>
          </cell>
          <cell r="E8437" t="b">
            <v>1</v>
          </cell>
          <cell r="F8437">
            <v>2023</v>
          </cell>
          <cell r="H8437" t="str">
            <v>Из прочих материалов</v>
          </cell>
          <cell r="I8437" t="str">
            <v>Плоская</v>
          </cell>
          <cell r="J8437" t="str">
            <v>ГАЗ</v>
          </cell>
          <cell r="K8437" t="str">
            <v>имеется</v>
          </cell>
          <cell r="L8437">
            <v>7</v>
          </cell>
          <cell r="M8437">
            <v>2</v>
          </cell>
          <cell r="N8437">
            <v>2</v>
          </cell>
          <cell r="O8437">
            <v>2</v>
          </cell>
          <cell r="Q8437">
            <v>7590.7</v>
          </cell>
        </row>
        <row r="8438">
          <cell r="C8438" t="str">
            <v>город Пермь</v>
          </cell>
          <cell r="D8438" t="str">
            <v>г. Пермь, ул. Чайковского, д. 8А</v>
          </cell>
          <cell r="E8438" t="b">
            <v>1</v>
          </cell>
          <cell r="F8438">
            <v>1961</v>
          </cell>
          <cell r="H8438" t="str">
            <v>Кирпич</v>
          </cell>
          <cell r="L8438">
            <v>5</v>
          </cell>
          <cell r="M8438">
            <v>3</v>
          </cell>
          <cell r="Q8438">
            <v>2109.9</v>
          </cell>
          <cell r="R8438">
            <v>1855.4</v>
          </cell>
          <cell r="S8438">
            <v>1517.2</v>
          </cell>
          <cell r="T8438">
            <v>115</v>
          </cell>
        </row>
        <row r="8439">
          <cell r="C8439" t="str">
            <v>город Пермь</v>
          </cell>
          <cell r="D8439" t="str">
            <v>г. Пермь, ул. Чебоксарская, д. 1</v>
          </cell>
          <cell r="E8439" t="b">
            <v>1</v>
          </cell>
          <cell r="F8439">
            <v>1966</v>
          </cell>
          <cell r="H8439" t="str">
            <v>Кирпич</v>
          </cell>
          <cell r="L8439">
            <v>5</v>
          </cell>
          <cell r="M8439">
            <v>4</v>
          </cell>
          <cell r="Q8439">
            <v>3495.7</v>
          </cell>
          <cell r="R8439">
            <v>3191.5</v>
          </cell>
          <cell r="S8439">
            <v>3191.5</v>
          </cell>
          <cell r="T8439">
            <v>204</v>
          </cell>
        </row>
        <row r="8440">
          <cell r="C8440" t="str">
            <v>город Пермь</v>
          </cell>
          <cell r="D8440" t="str">
            <v>г. Пермь, ул. Чебоксарская, д. 3</v>
          </cell>
          <cell r="E8440" t="b">
            <v>1</v>
          </cell>
          <cell r="F8440">
            <v>1965</v>
          </cell>
          <cell r="H8440" t="str">
            <v>Кирпич</v>
          </cell>
          <cell r="L8440">
            <v>5</v>
          </cell>
          <cell r="M8440">
            <v>1</v>
          </cell>
          <cell r="Q8440">
            <v>4010.3</v>
          </cell>
          <cell r="R8440">
            <v>2505.6999999999998</v>
          </cell>
          <cell r="S8440">
            <v>2446.6</v>
          </cell>
          <cell r="T8440">
            <v>240</v>
          </cell>
        </row>
        <row r="8441">
          <cell r="C8441" t="str">
            <v>город Пермь</v>
          </cell>
          <cell r="D8441" t="str">
            <v>г. Пермь, ул. Чебоксарская, д. 10</v>
          </cell>
          <cell r="E8441" t="b">
            <v>1</v>
          </cell>
          <cell r="F8441">
            <v>1960</v>
          </cell>
          <cell r="H8441" t="str">
            <v>Кирпич</v>
          </cell>
          <cell r="L8441">
            <v>2</v>
          </cell>
          <cell r="M8441">
            <v>2</v>
          </cell>
          <cell r="Q8441">
            <v>713.1</v>
          </cell>
          <cell r="R8441">
            <v>623.70000000000005</v>
          </cell>
          <cell r="S8441">
            <v>623.70000000000005</v>
          </cell>
          <cell r="T8441">
            <v>31</v>
          </cell>
        </row>
        <row r="8442">
          <cell r="C8442" t="str">
            <v>город Пермь</v>
          </cell>
          <cell r="D8442" t="str">
            <v>г. Пермь, ул. Чебоксарская, д. 12</v>
          </cell>
          <cell r="E8442" t="b">
            <v>1</v>
          </cell>
          <cell r="F8442">
            <v>1960</v>
          </cell>
          <cell r="H8442" t="str">
            <v>Кирпич</v>
          </cell>
          <cell r="L8442">
            <v>2</v>
          </cell>
          <cell r="M8442">
            <v>2</v>
          </cell>
          <cell r="Q8442">
            <v>711.6</v>
          </cell>
          <cell r="R8442">
            <v>626.79999999999995</v>
          </cell>
          <cell r="S8442">
            <v>554.09</v>
          </cell>
          <cell r="T8442">
            <v>35</v>
          </cell>
        </row>
        <row r="8443">
          <cell r="C8443" t="str">
            <v>город Пермь</v>
          </cell>
          <cell r="D8443" t="str">
            <v>г. Пермь, ул. Чебоксарская, д. 27</v>
          </cell>
          <cell r="E8443" t="b">
            <v>1</v>
          </cell>
          <cell r="F8443">
            <v>1962</v>
          </cell>
          <cell r="H8443" t="str">
            <v>Кирпич</v>
          </cell>
          <cell r="L8443">
            <v>3</v>
          </cell>
          <cell r="M8443">
            <v>2</v>
          </cell>
          <cell r="Q8443">
            <v>1073.8</v>
          </cell>
          <cell r="R8443">
            <v>718.6</v>
          </cell>
          <cell r="S8443">
            <v>637.70000000000005</v>
          </cell>
          <cell r="T8443">
            <v>39</v>
          </cell>
        </row>
        <row r="8444">
          <cell r="C8444" t="str">
            <v>город Пермь</v>
          </cell>
          <cell r="D8444" t="str">
            <v>г. Пермь, ул. Чебоксарская, д. 31</v>
          </cell>
          <cell r="E8444" t="b">
            <v>1</v>
          </cell>
          <cell r="F8444">
            <v>1961</v>
          </cell>
          <cell r="H8444" t="str">
            <v>Кирпич</v>
          </cell>
          <cell r="L8444">
            <v>3</v>
          </cell>
          <cell r="M8444">
            <v>2</v>
          </cell>
          <cell r="Q8444">
            <v>1077.7</v>
          </cell>
          <cell r="R8444">
            <v>961.9</v>
          </cell>
          <cell r="S8444">
            <v>961.9</v>
          </cell>
          <cell r="T8444">
            <v>80</v>
          </cell>
        </row>
        <row r="8445">
          <cell r="C8445" t="str">
            <v>город Пермь</v>
          </cell>
          <cell r="D8445" t="str">
            <v>г. Пермь, ул. Челюскинцев, д. 7</v>
          </cell>
          <cell r="E8445" t="b">
            <v>1</v>
          </cell>
          <cell r="F8445">
            <v>2014</v>
          </cell>
          <cell r="L8445">
            <v>19</v>
          </cell>
          <cell r="M8445">
            <v>2</v>
          </cell>
          <cell r="Q8445">
            <v>12121.8</v>
          </cell>
          <cell r="R8445">
            <v>12121.8</v>
          </cell>
          <cell r="S8445">
            <v>12121.8</v>
          </cell>
        </row>
        <row r="8446">
          <cell r="C8446" t="str">
            <v>город Пермь</v>
          </cell>
          <cell r="D8446" t="str">
            <v>г. Пермь, ул. Челюскинцев, д. 13</v>
          </cell>
          <cell r="E8446" t="b">
            <v>1</v>
          </cell>
          <cell r="F8446">
            <v>1937</v>
          </cell>
          <cell r="H8446" t="str">
            <v>Брус</v>
          </cell>
          <cell r="L8446">
            <v>2</v>
          </cell>
          <cell r="M8446">
            <v>2</v>
          </cell>
          <cell r="Q8446">
            <v>546.79999999999995</v>
          </cell>
          <cell r="R8446">
            <v>490.6</v>
          </cell>
          <cell r="S8446">
            <v>490.6</v>
          </cell>
          <cell r="T8446">
            <v>41</v>
          </cell>
        </row>
        <row r="8447">
          <cell r="C8447" t="str">
            <v>город Пермь</v>
          </cell>
          <cell r="D8447" t="str">
            <v>г. Пермь, ул. Челюскинцев, д. 15</v>
          </cell>
          <cell r="E8447" t="b">
            <v>1</v>
          </cell>
          <cell r="F8447">
            <v>1974</v>
          </cell>
          <cell r="H8447" t="str">
            <v>Кирпич</v>
          </cell>
          <cell r="L8447">
            <v>9</v>
          </cell>
          <cell r="M8447">
            <v>5</v>
          </cell>
          <cell r="N8447">
            <v>5</v>
          </cell>
          <cell r="O8447">
            <v>5</v>
          </cell>
          <cell r="Q8447">
            <v>14441.6</v>
          </cell>
          <cell r="R8447">
            <v>13659.5</v>
          </cell>
          <cell r="S8447">
            <v>11795.19</v>
          </cell>
          <cell r="T8447">
            <v>572</v>
          </cell>
        </row>
        <row r="8448">
          <cell r="C8448" t="str">
            <v>город Пермь</v>
          </cell>
          <cell r="D8448" t="str">
            <v>г. Пермь, ул. Челюскинцев, д. 17</v>
          </cell>
          <cell r="E8448" t="b">
            <v>1</v>
          </cell>
          <cell r="F8448">
            <v>1973</v>
          </cell>
          <cell r="H8448" t="str">
            <v>Кирпич</v>
          </cell>
          <cell r="L8448">
            <v>9</v>
          </cell>
          <cell r="M8448">
            <v>5</v>
          </cell>
          <cell r="N8448">
            <v>5</v>
          </cell>
          <cell r="O8448">
            <v>5</v>
          </cell>
          <cell r="Q8448">
            <v>13481</v>
          </cell>
          <cell r="R8448">
            <v>9894.7999999999993</v>
          </cell>
          <cell r="S8448">
            <v>9894.7999999999993</v>
          </cell>
          <cell r="T8448">
            <v>567</v>
          </cell>
        </row>
        <row r="8449">
          <cell r="C8449" t="str">
            <v>город Пермь</v>
          </cell>
          <cell r="D8449" t="str">
            <v>г. Пермь, ул. Челюскинцев, д. 19</v>
          </cell>
          <cell r="E8449" t="b">
            <v>1</v>
          </cell>
          <cell r="F8449">
            <v>1973</v>
          </cell>
          <cell r="H8449" t="str">
            <v>Кирпич</v>
          </cell>
          <cell r="L8449">
            <v>9</v>
          </cell>
          <cell r="M8449">
            <v>5</v>
          </cell>
          <cell r="N8449">
            <v>5</v>
          </cell>
          <cell r="O8449">
            <v>5</v>
          </cell>
          <cell r="Q8449">
            <v>13481</v>
          </cell>
          <cell r="R8449">
            <v>9894.7999999999993</v>
          </cell>
          <cell r="S8449">
            <v>9894.7999999999993</v>
          </cell>
          <cell r="T8449">
            <v>567</v>
          </cell>
        </row>
        <row r="8450">
          <cell r="C8450" t="str">
            <v>город Пермь</v>
          </cell>
          <cell r="D8450" t="str">
            <v>г. Пермь, ул. Челюскинцев, д. 21</v>
          </cell>
          <cell r="E8450" t="b">
            <v>1</v>
          </cell>
          <cell r="F8450">
            <v>1975</v>
          </cell>
          <cell r="H8450" t="str">
            <v>Кирпич</v>
          </cell>
          <cell r="L8450">
            <v>14</v>
          </cell>
          <cell r="M8450">
            <v>1</v>
          </cell>
          <cell r="N8450">
            <v>2</v>
          </cell>
          <cell r="O8450">
            <v>1</v>
          </cell>
          <cell r="P8450">
            <v>1</v>
          </cell>
          <cell r="Q8450">
            <v>6809</v>
          </cell>
          <cell r="R8450">
            <v>5934.3</v>
          </cell>
          <cell r="S8450">
            <v>5314.25</v>
          </cell>
          <cell r="T8450">
            <v>181</v>
          </cell>
        </row>
        <row r="8451">
          <cell r="C8451" t="str">
            <v>город Пермь</v>
          </cell>
          <cell r="D8451" t="str">
            <v>г. Пермь, ул. Челюскинцев, д. 23</v>
          </cell>
          <cell r="E8451" t="b">
            <v>1</v>
          </cell>
          <cell r="F8451">
            <v>1969</v>
          </cell>
          <cell r="H8451" t="str">
            <v>Кирпич</v>
          </cell>
          <cell r="L8451">
            <v>5</v>
          </cell>
          <cell r="M8451">
            <v>5</v>
          </cell>
          <cell r="Q8451">
            <v>2643.4</v>
          </cell>
          <cell r="R8451">
            <v>2282.6999999999998</v>
          </cell>
          <cell r="S8451">
            <v>2282.6999999999998</v>
          </cell>
          <cell r="T8451">
            <v>126</v>
          </cell>
        </row>
        <row r="8452">
          <cell r="C8452" t="str">
            <v>город Пермь</v>
          </cell>
          <cell r="D8452" t="str">
            <v>г. Пермь, ул. Челюскинцев, д. 2А</v>
          </cell>
          <cell r="E8452" t="b">
            <v>1</v>
          </cell>
          <cell r="F8452">
            <v>2016</v>
          </cell>
          <cell r="H8452" t="str">
            <v>Газобетонные панели</v>
          </cell>
          <cell r="I8452" t="str">
            <v>плоская</v>
          </cell>
          <cell r="J8452" t="str">
            <v>ГАЗ</v>
          </cell>
          <cell r="K8452" t="str">
            <v>имеется</v>
          </cell>
          <cell r="L8452">
            <v>18</v>
          </cell>
          <cell r="M8452">
            <v>2</v>
          </cell>
          <cell r="N8452">
            <v>4</v>
          </cell>
          <cell r="O8452">
            <v>2</v>
          </cell>
          <cell r="P8452">
            <v>2</v>
          </cell>
          <cell r="Q8452">
            <v>16023.1</v>
          </cell>
          <cell r="R8452">
            <v>13556.8</v>
          </cell>
          <cell r="S8452">
            <v>10726.5</v>
          </cell>
        </row>
        <row r="8453">
          <cell r="C8453" t="str">
            <v>город Пермь</v>
          </cell>
          <cell r="D8453" t="str">
            <v>г. Пермь, ул. Челюскинцев, д. 2Б</v>
          </cell>
          <cell r="E8453" t="b">
            <v>1</v>
          </cell>
          <cell r="F8453">
            <v>2015</v>
          </cell>
          <cell r="I8453" t="str">
            <v>плоская</v>
          </cell>
          <cell r="J8453" t="str">
            <v>ГАЗ</v>
          </cell>
          <cell r="K8453" t="str">
            <v>имеется</v>
          </cell>
          <cell r="L8453">
            <v>10</v>
          </cell>
          <cell r="M8453">
            <v>4</v>
          </cell>
          <cell r="N8453">
            <v>4</v>
          </cell>
          <cell r="O8453">
            <v>4</v>
          </cell>
          <cell r="Q8453">
            <v>12514</v>
          </cell>
          <cell r="R8453">
            <v>9450.2000000000007</v>
          </cell>
          <cell r="S8453">
            <v>5082</v>
          </cell>
          <cell r="T8453">
            <v>195</v>
          </cell>
        </row>
        <row r="8454">
          <cell r="C8454" t="str">
            <v>город Пермь</v>
          </cell>
          <cell r="D8454" t="str">
            <v>г. Пермь, ул. Чердынская, д. 6</v>
          </cell>
          <cell r="E8454" t="b">
            <v>1</v>
          </cell>
          <cell r="F8454">
            <v>1969</v>
          </cell>
          <cell r="H8454" t="str">
            <v>Панель</v>
          </cell>
          <cell r="L8454">
            <v>5</v>
          </cell>
          <cell r="M8454">
            <v>4</v>
          </cell>
          <cell r="Q8454">
            <v>3014.1</v>
          </cell>
          <cell r="R8454">
            <v>2697.7</v>
          </cell>
          <cell r="S8454">
            <v>2610.5</v>
          </cell>
          <cell r="T8454">
            <v>140</v>
          </cell>
        </row>
        <row r="8455">
          <cell r="C8455" t="str">
            <v>город Пермь</v>
          </cell>
          <cell r="D8455" t="str">
            <v>г. Пермь, ул. Чердынская, д. 8</v>
          </cell>
          <cell r="E8455" t="b">
            <v>1</v>
          </cell>
          <cell r="F8455">
            <v>1971</v>
          </cell>
          <cell r="H8455" t="str">
            <v>Панель</v>
          </cell>
          <cell r="L8455">
            <v>5</v>
          </cell>
          <cell r="M8455">
            <v>4</v>
          </cell>
          <cell r="Q8455">
            <v>2961.4</v>
          </cell>
          <cell r="R8455">
            <v>2482.6</v>
          </cell>
          <cell r="S8455">
            <v>2482.6</v>
          </cell>
          <cell r="T8455">
            <v>134</v>
          </cell>
        </row>
        <row r="8456">
          <cell r="C8456" t="str">
            <v>город Пермь</v>
          </cell>
          <cell r="D8456" t="str">
            <v>г. Пермь, ул. Чердынская, д. 10</v>
          </cell>
          <cell r="E8456" t="b">
            <v>1</v>
          </cell>
          <cell r="F8456">
            <v>1973</v>
          </cell>
          <cell r="H8456" t="str">
            <v>Панель</v>
          </cell>
          <cell r="L8456">
            <v>5</v>
          </cell>
          <cell r="M8456">
            <v>6</v>
          </cell>
          <cell r="Q8456">
            <v>4895.2</v>
          </cell>
          <cell r="R8456">
            <v>4028.7</v>
          </cell>
          <cell r="S8456">
            <v>4028.7</v>
          </cell>
          <cell r="T8456">
            <v>221</v>
          </cell>
        </row>
        <row r="8457">
          <cell r="C8457" t="str">
            <v>город Пермь</v>
          </cell>
          <cell r="D8457" t="str">
            <v>г. Пермь, ул. Чердынская, д. 12</v>
          </cell>
          <cell r="E8457" t="b">
            <v>1</v>
          </cell>
          <cell r="F8457">
            <v>1977</v>
          </cell>
          <cell r="H8457" t="str">
            <v>Панель</v>
          </cell>
          <cell r="L8457">
            <v>5</v>
          </cell>
          <cell r="M8457">
            <v>6</v>
          </cell>
          <cell r="Q8457">
            <v>4882.1000000000004</v>
          </cell>
          <cell r="R8457">
            <v>4162.6000000000004</v>
          </cell>
          <cell r="S8457">
            <v>4162.6000000000004</v>
          </cell>
          <cell r="T8457">
            <v>238</v>
          </cell>
        </row>
        <row r="8458">
          <cell r="C8458" t="str">
            <v>город Пермь</v>
          </cell>
          <cell r="D8458" t="str">
            <v>г. Пермь, ул. Чердынская, д. 13</v>
          </cell>
          <cell r="E8458" t="b">
            <v>1</v>
          </cell>
          <cell r="F8458">
            <v>1988</v>
          </cell>
          <cell r="H8458" t="str">
            <v>Панель</v>
          </cell>
          <cell r="L8458">
            <v>9</v>
          </cell>
          <cell r="M8458">
            <v>6</v>
          </cell>
          <cell r="N8458">
            <v>6</v>
          </cell>
          <cell r="O8458">
            <v>6</v>
          </cell>
          <cell r="Q8458">
            <v>14095.5</v>
          </cell>
          <cell r="R8458">
            <v>11720.5</v>
          </cell>
          <cell r="S8458">
            <v>11164.7</v>
          </cell>
          <cell r="T8458">
            <v>546</v>
          </cell>
        </row>
        <row r="8459">
          <cell r="C8459" t="str">
            <v>город Пермь</v>
          </cell>
          <cell r="D8459" t="str">
            <v>г. Пермь, ул. Чердынская, д. 14</v>
          </cell>
          <cell r="E8459" t="b">
            <v>1</v>
          </cell>
          <cell r="F8459">
            <v>1979</v>
          </cell>
          <cell r="I8459" t="str">
            <v>скатная</v>
          </cell>
          <cell r="K8459" t="str">
            <v>не имеется</v>
          </cell>
          <cell r="L8459">
            <v>5</v>
          </cell>
          <cell r="M8459">
            <v>6</v>
          </cell>
          <cell r="Q8459">
            <v>4867.8</v>
          </cell>
          <cell r="R8459">
            <v>4244.6000000000004</v>
          </cell>
          <cell r="S8459">
            <v>1577.2</v>
          </cell>
          <cell r="T8459">
            <v>236</v>
          </cell>
        </row>
        <row r="8460">
          <cell r="C8460" t="str">
            <v>город Пермь</v>
          </cell>
          <cell r="D8460" t="str">
            <v>г. Пермь, ул. Чердынская, д. 15</v>
          </cell>
          <cell r="E8460" t="b">
            <v>1</v>
          </cell>
          <cell r="F8460">
            <v>2000</v>
          </cell>
          <cell r="I8460" t="str">
            <v>плоская</v>
          </cell>
          <cell r="K8460" t="str">
            <v>не имеется</v>
          </cell>
          <cell r="L8460">
            <v>10</v>
          </cell>
          <cell r="M8460">
            <v>3</v>
          </cell>
          <cell r="N8460">
            <v>3</v>
          </cell>
          <cell r="O8460">
            <v>3</v>
          </cell>
          <cell r="Q8460">
            <v>7720.5</v>
          </cell>
          <cell r="R8460">
            <v>7173.2</v>
          </cell>
          <cell r="S8460">
            <v>547.29999999999995</v>
          </cell>
          <cell r="T8460">
            <v>348</v>
          </cell>
        </row>
        <row r="8461">
          <cell r="C8461" t="str">
            <v>город Пермь</v>
          </cell>
          <cell r="D8461" t="str">
            <v>г. Пермь, ул. Чердынская, д. 16</v>
          </cell>
          <cell r="E8461" t="b">
            <v>1</v>
          </cell>
          <cell r="F8461">
            <v>1981</v>
          </cell>
          <cell r="H8461" t="str">
            <v>Панель</v>
          </cell>
          <cell r="L8461">
            <v>5</v>
          </cell>
          <cell r="M8461">
            <v>6</v>
          </cell>
          <cell r="Q8461">
            <v>4402.1000000000004</v>
          </cell>
          <cell r="R8461">
            <v>4244.6000000000004</v>
          </cell>
          <cell r="S8461">
            <v>4244.6000000000004</v>
          </cell>
          <cell r="T8461">
            <v>190</v>
          </cell>
        </row>
        <row r="8462">
          <cell r="C8462" t="str">
            <v>город Пермь</v>
          </cell>
          <cell r="D8462" t="str">
            <v>г. Пермь, ул. Чердынская, д. 17</v>
          </cell>
          <cell r="E8462" t="b">
            <v>1</v>
          </cell>
          <cell r="F8462">
            <v>1971</v>
          </cell>
          <cell r="H8462" t="str">
            <v>Панель</v>
          </cell>
          <cell r="L8462">
            <v>5</v>
          </cell>
          <cell r="M8462">
            <v>6</v>
          </cell>
          <cell r="Q8462">
            <v>3882.6</v>
          </cell>
          <cell r="R8462">
            <v>3808.2</v>
          </cell>
          <cell r="S8462">
            <v>3808.2</v>
          </cell>
          <cell r="T8462">
            <v>209</v>
          </cell>
        </row>
        <row r="8463">
          <cell r="C8463" t="str">
            <v>город Пермь</v>
          </cell>
          <cell r="D8463" t="str">
            <v>г. Пермь, ул. Чердынская, д. 18</v>
          </cell>
          <cell r="E8463" t="b">
            <v>1</v>
          </cell>
          <cell r="F8463">
            <v>1974</v>
          </cell>
          <cell r="H8463" t="str">
            <v>Панель</v>
          </cell>
          <cell r="L8463">
            <v>9</v>
          </cell>
          <cell r="M8463">
            <v>4</v>
          </cell>
          <cell r="N8463">
            <v>4</v>
          </cell>
          <cell r="O8463">
            <v>4</v>
          </cell>
          <cell r="Q8463">
            <v>8687.2000000000007</v>
          </cell>
          <cell r="R8463">
            <v>7563.8</v>
          </cell>
          <cell r="S8463">
            <v>7563.8</v>
          </cell>
          <cell r="T8463">
            <v>427</v>
          </cell>
        </row>
        <row r="8464">
          <cell r="C8464" t="str">
            <v>город Пермь</v>
          </cell>
          <cell r="D8464" t="str">
            <v>г. Пермь, ул. Чердынская, д. 19</v>
          </cell>
          <cell r="E8464" t="b">
            <v>1</v>
          </cell>
          <cell r="F8464">
            <v>1973</v>
          </cell>
          <cell r="H8464" t="str">
            <v>Крупные панели</v>
          </cell>
          <cell r="L8464">
            <v>9</v>
          </cell>
          <cell r="M8464">
            <v>4</v>
          </cell>
          <cell r="N8464">
            <v>4</v>
          </cell>
          <cell r="O8464">
            <v>4</v>
          </cell>
          <cell r="Q8464">
            <v>8902.2000000000007</v>
          </cell>
          <cell r="R8464">
            <v>7549.2</v>
          </cell>
          <cell r="S8464">
            <v>4922.1000000000004</v>
          </cell>
          <cell r="T8464">
            <v>432</v>
          </cell>
        </row>
        <row r="8465">
          <cell r="C8465" t="str">
            <v>город Пермь</v>
          </cell>
          <cell r="D8465" t="str">
            <v>г. Пермь, ул. Чердынская, д. 20</v>
          </cell>
          <cell r="E8465" t="b">
            <v>1</v>
          </cell>
          <cell r="F8465">
            <v>1973</v>
          </cell>
          <cell r="I8465" t="str">
            <v>скатная</v>
          </cell>
          <cell r="K8465" t="str">
            <v>не имеется</v>
          </cell>
          <cell r="L8465">
            <v>5</v>
          </cell>
          <cell r="M8465">
            <v>4</v>
          </cell>
          <cell r="Q8465">
            <v>4560</v>
          </cell>
          <cell r="R8465">
            <v>4140</v>
          </cell>
          <cell r="S8465">
            <v>420</v>
          </cell>
          <cell r="T8465">
            <v>304</v>
          </cell>
        </row>
        <row r="8466">
          <cell r="C8466" t="str">
            <v>город Пермь</v>
          </cell>
          <cell r="D8466" t="str">
            <v>г. Пермь, ул. Чердынская, д. 21</v>
          </cell>
          <cell r="E8466" t="b">
            <v>1</v>
          </cell>
          <cell r="F8466">
            <v>1971</v>
          </cell>
          <cell r="I8466" t="str">
            <v>плоская</v>
          </cell>
          <cell r="K8466" t="str">
            <v>не имеется</v>
          </cell>
          <cell r="L8466">
            <v>5</v>
          </cell>
          <cell r="M8466">
            <v>6</v>
          </cell>
          <cell r="Q8466">
            <v>4368.2</v>
          </cell>
          <cell r="R8466">
            <v>3034.9</v>
          </cell>
          <cell r="S8466">
            <v>1333.8</v>
          </cell>
          <cell r="T8466">
            <v>230</v>
          </cell>
        </row>
        <row r="8467">
          <cell r="C8467" t="str">
            <v>город Пермь</v>
          </cell>
          <cell r="D8467" t="str">
            <v>г. Пермь, ул. Чердынская, д. 22</v>
          </cell>
          <cell r="E8467" t="b">
            <v>1</v>
          </cell>
          <cell r="F8467">
            <v>1974</v>
          </cell>
          <cell r="H8467" t="str">
            <v>Панель</v>
          </cell>
          <cell r="L8467">
            <v>9</v>
          </cell>
          <cell r="M8467">
            <v>6</v>
          </cell>
          <cell r="N8467">
            <v>6</v>
          </cell>
          <cell r="O8467">
            <v>6</v>
          </cell>
          <cell r="Q8467">
            <v>11341.4</v>
          </cell>
          <cell r="R8467">
            <v>11254.6</v>
          </cell>
          <cell r="S8467">
            <v>10115.9</v>
          </cell>
          <cell r="T8467">
            <v>347</v>
          </cell>
        </row>
        <row r="8468">
          <cell r="C8468" t="str">
            <v>город Пермь</v>
          </cell>
          <cell r="D8468" t="str">
            <v>г. Пермь, ул. Чердынская, д. 23</v>
          </cell>
          <cell r="E8468" t="b">
            <v>1</v>
          </cell>
          <cell r="F8468">
            <v>1971</v>
          </cell>
          <cell r="I8468" t="str">
            <v>плоская</v>
          </cell>
          <cell r="K8468" t="str">
            <v>не имеется</v>
          </cell>
          <cell r="L8468">
            <v>5</v>
          </cell>
          <cell r="M8468">
            <v>6</v>
          </cell>
          <cell r="Q8468">
            <v>4396</v>
          </cell>
          <cell r="R8468">
            <v>3900.4</v>
          </cell>
          <cell r="S8468">
            <v>495.6</v>
          </cell>
          <cell r="T8468">
            <v>230</v>
          </cell>
        </row>
        <row r="8469">
          <cell r="C8469" t="str">
            <v>город Пермь</v>
          </cell>
          <cell r="D8469" t="str">
            <v>г. Пермь, ул. Чердынская, д. 24</v>
          </cell>
          <cell r="E8469" t="b">
            <v>1</v>
          </cell>
          <cell r="F8469">
            <v>1973</v>
          </cell>
          <cell r="I8469" t="str">
            <v>скатная</v>
          </cell>
          <cell r="K8469" t="str">
            <v>не имеется</v>
          </cell>
          <cell r="L8469">
            <v>5</v>
          </cell>
          <cell r="M8469">
            <v>4</v>
          </cell>
          <cell r="Q8469">
            <v>3044.6</v>
          </cell>
          <cell r="R8469">
            <v>2716.9</v>
          </cell>
          <cell r="S8469">
            <v>327.7</v>
          </cell>
          <cell r="T8469">
            <v>150</v>
          </cell>
        </row>
        <row r="8470">
          <cell r="C8470" t="str">
            <v>город Пермь</v>
          </cell>
          <cell r="D8470" t="str">
            <v>г. Пермь, ул. Чердынская, д. 25</v>
          </cell>
          <cell r="E8470" t="b">
            <v>1</v>
          </cell>
          <cell r="F8470">
            <v>1973</v>
          </cell>
          <cell r="H8470" t="str">
            <v>Крупные панели</v>
          </cell>
          <cell r="L8470">
            <v>9</v>
          </cell>
          <cell r="M8470">
            <v>4</v>
          </cell>
          <cell r="N8470">
            <v>4</v>
          </cell>
          <cell r="O8470">
            <v>4</v>
          </cell>
          <cell r="Q8470">
            <v>8691.2999999999993</v>
          </cell>
          <cell r="R8470">
            <v>7612.9</v>
          </cell>
          <cell r="S8470">
            <v>7366.2</v>
          </cell>
          <cell r="T8470">
            <v>353</v>
          </cell>
        </row>
        <row r="8471">
          <cell r="C8471" t="str">
            <v>город Пермь</v>
          </cell>
          <cell r="D8471" t="str">
            <v>г. Пермь, ул. Чердынская, д. 26</v>
          </cell>
          <cell r="E8471" t="b">
            <v>1</v>
          </cell>
          <cell r="F8471">
            <v>1973</v>
          </cell>
          <cell r="H8471" t="str">
            <v>Панели</v>
          </cell>
          <cell r="L8471">
            <v>5</v>
          </cell>
          <cell r="M8471">
            <v>4</v>
          </cell>
          <cell r="Q8471">
            <v>3024.4</v>
          </cell>
          <cell r="R8471">
            <v>2739</v>
          </cell>
          <cell r="S8471">
            <v>2680.6</v>
          </cell>
          <cell r="T8471">
            <v>134</v>
          </cell>
        </row>
        <row r="8472">
          <cell r="C8472" t="str">
            <v>город Пермь</v>
          </cell>
          <cell r="D8472" t="str">
            <v>г. Пермь, ул. Чердынская, д. 27</v>
          </cell>
          <cell r="E8472" t="b">
            <v>1</v>
          </cell>
          <cell r="F8472">
            <v>1971</v>
          </cell>
          <cell r="H8472" t="str">
            <v>панели</v>
          </cell>
          <cell r="I8472" t="str">
            <v>плоская</v>
          </cell>
          <cell r="K8472" t="str">
            <v>не имеется</v>
          </cell>
          <cell r="L8472">
            <v>5</v>
          </cell>
          <cell r="M8472">
            <v>6</v>
          </cell>
          <cell r="Q8472">
            <v>4365.2</v>
          </cell>
          <cell r="R8472">
            <v>4365.2</v>
          </cell>
          <cell r="S8472">
            <v>3928.68</v>
          </cell>
          <cell r="T8472">
            <v>241</v>
          </cell>
        </row>
        <row r="8473">
          <cell r="C8473" t="str">
            <v>город Пермь</v>
          </cell>
          <cell r="D8473" t="str">
            <v>г. Пермь, ул. Чердынская, д. 29</v>
          </cell>
          <cell r="E8473" t="b">
            <v>1</v>
          </cell>
          <cell r="F8473">
            <v>1970</v>
          </cell>
          <cell r="H8473" t="str">
            <v>Панель</v>
          </cell>
          <cell r="L8473">
            <v>5</v>
          </cell>
          <cell r="M8473">
            <v>8</v>
          </cell>
          <cell r="Q8473">
            <v>5674.2</v>
          </cell>
          <cell r="R8473">
            <v>5468.7</v>
          </cell>
          <cell r="S8473">
            <v>5314.3</v>
          </cell>
          <cell r="T8473">
            <v>288</v>
          </cell>
        </row>
        <row r="8474">
          <cell r="C8474" t="str">
            <v>город Пермь</v>
          </cell>
          <cell r="D8474" t="str">
            <v>г. Пермь, ул. Чердынская, д. 30</v>
          </cell>
          <cell r="E8474" t="b">
            <v>1</v>
          </cell>
          <cell r="F8474">
            <v>1974</v>
          </cell>
          <cell r="I8474" t="str">
            <v>плоская</v>
          </cell>
          <cell r="K8474" t="str">
            <v>не имеется</v>
          </cell>
          <cell r="L8474">
            <v>9</v>
          </cell>
          <cell r="M8474">
            <v>6</v>
          </cell>
          <cell r="N8474">
            <v>6</v>
          </cell>
          <cell r="O8474">
            <v>6</v>
          </cell>
          <cell r="Q8474">
            <v>12736.3</v>
          </cell>
          <cell r="R8474">
            <v>11244.2</v>
          </cell>
          <cell r="S8474">
            <v>1492.1</v>
          </cell>
          <cell r="T8474">
            <v>579</v>
          </cell>
        </row>
        <row r="8475">
          <cell r="C8475" t="str">
            <v>город Пермь</v>
          </cell>
          <cell r="D8475" t="str">
            <v>г. Пермь, ул. Чердынская, д. 32</v>
          </cell>
          <cell r="E8475" t="b">
            <v>1</v>
          </cell>
          <cell r="F8475">
            <v>1973</v>
          </cell>
          <cell r="I8475" t="str">
            <v>плоская</v>
          </cell>
          <cell r="K8475" t="str">
            <v>не имеется</v>
          </cell>
          <cell r="L8475">
            <v>5</v>
          </cell>
          <cell r="M8475">
            <v>4</v>
          </cell>
          <cell r="Q8475">
            <v>3089.9</v>
          </cell>
          <cell r="R8475">
            <v>2706.3</v>
          </cell>
          <cell r="S8475">
            <v>383.6</v>
          </cell>
          <cell r="T8475">
            <v>144</v>
          </cell>
        </row>
        <row r="8476">
          <cell r="C8476" t="str">
            <v>город Пермь</v>
          </cell>
          <cell r="D8476" t="str">
            <v>г. Пермь, ул. Чердынская, д. 34</v>
          </cell>
          <cell r="E8476" t="b">
            <v>1</v>
          </cell>
          <cell r="F8476">
            <v>1973</v>
          </cell>
          <cell r="I8476" t="str">
            <v>плоская</v>
          </cell>
          <cell r="K8476" t="str">
            <v>не имеется</v>
          </cell>
          <cell r="L8476">
            <v>5</v>
          </cell>
          <cell r="M8476">
            <v>5</v>
          </cell>
          <cell r="Q8476">
            <v>3305.1</v>
          </cell>
          <cell r="R8476">
            <v>2675.8</v>
          </cell>
          <cell r="S8476">
            <v>329.3</v>
          </cell>
          <cell r="T8476">
            <v>168</v>
          </cell>
        </row>
        <row r="8477">
          <cell r="C8477" t="str">
            <v>город Пермь</v>
          </cell>
          <cell r="D8477" t="str">
            <v>г. Пермь, ул. Чердынская, д. 36</v>
          </cell>
          <cell r="E8477" t="b">
            <v>1</v>
          </cell>
          <cell r="F8477">
            <v>1994</v>
          </cell>
          <cell r="H8477" t="str">
            <v>Кирпич</v>
          </cell>
          <cell r="L8477">
            <v>10</v>
          </cell>
          <cell r="M8477">
            <v>2</v>
          </cell>
          <cell r="N8477">
            <v>2</v>
          </cell>
          <cell r="O8477">
            <v>2</v>
          </cell>
          <cell r="Q8477">
            <v>5082.3099999999995</v>
          </cell>
          <cell r="R8477">
            <v>4419.3999999999996</v>
          </cell>
          <cell r="S8477">
            <v>2722</v>
          </cell>
          <cell r="T8477">
            <v>295</v>
          </cell>
        </row>
        <row r="8478">
          <cell r="C8478" t="str">
            <v>город Пермь</v>
          </cell>
          <cell r="D8478" t="str">
            <v>г. Пермь, ул. Чердынская, д. 38</v>
          </cell>
          <cell r="E8478" t="b">
            <v>1</v>
          </cell>
          <cell r="F8478">
            <v>1973</v>
          </cell>
          <cell r="H8478" t="str">
            <v>Панель</v>
          </cell>
          <cell r="L8478">
            <v>9</v>
          </cell>
          <cell r="M8478">
            <v>6</v>
          </cell>
          <cell r="N8478">
            <v>6</v>
          </cell>
          <cell r="O8478">
            <v>6</v>
          </cell>
          <cell r="Q8478">
            <v>13243.7</v>
          </cell>
          <cell r="R8478">
            <v>11260.6</v>
          </cell>
          <cell r="S8478">
            <v>11260.6</v>
          </cell>
          <cell r="T8478">
            <v>601</v>
          </cell>
        </row>
        <row r="8479">
          <cell r="C8479" t="str">
            <v>город Пермь</v>
          </cell>
          <cell r="D8479" t="str">
            <v>г. Пермь, ул. Чердынская, д. 40</v>
          </cell>
          <cell r="E8479" t="b">
            <v>1</v>
          </cell>
          <cell r="F8479">
            <v>1980</v>
          </cell>
          <cell r="I8479" t="str">
            <v>плоская</v>
          </cell>
          <cell r="K8479" t="str">
            <v>не имеется</v>
          </cell>
          <cell r="L8479">
            <v>9</v>
          </cell>
          <cell r="M8479">
            <v>4</v>
          </cell>
          <cell r="N8479">
            <v>4</v>
          </cell>
          <cell r="O8479">
            <v>4</v>
          </cell>
          <cell r="Q8479">
            <v>8819.9</v>
          </cell>
          <cell r="R8479">
            <v>7555.4</v>
          </cell>
          <cell r="S8479">
            <v>2187.6999999999998</v>
          </cell>
          <cell r="T8479">
            <v>399</v>
          </cell>
        </row>
        <row r="8480">
          <cell r="C8480" t="str">
            <v>город Пермь</v>
          </cell>
          <cell r="D8480" t="str">
            <v>г. Пермь, ул. Чердынская, д. 42</v>
          </cell>
          <cell r="E8480" t="b">
            <v>1</v>
          </cell>
          <cell r="F8480">
            <v>1989</v>
          </cell>
          <cell r="I8480" t="str">
            <v>плоская</v>
          </cell>
          <cell r="K8480" t="str">
            <v>не имеется</v>
          </cell>
          <cell r="L8480">
            <v>9</v>
          </cell>
          <cell r="M8480">
            <v>1</v>
          </cell>
          <cell r="N8480">
            <v>1</v>
          </cell>
          <cell r="O8480">
            <v>1</v>
          </cell>
          <cell r="Q8480">
            <v>3477.8</v>
          </cell>
          <cell r="R8480">
            <v>3249.5</v>
          </cell>
          <cell r="S8480">
            <v>228.3</v>
          </cell>
          <cell r="T8480">
            <v>181</v>
          </cell>
        </row>
        <row r="8481">
          <cell r="C8481" t="str">
            <v>город Пермь</v>
          </cell>
          <cell r="D8481" t="str">
            <v>г. Пермь, ул. Чердынская, д. 44</v>
          </cell>
          <cell r="E8481" t="b">
            <v>1</v>
          </cell>
          <cell r="F8481">
            <v>1989</v>
          </cell>
          <cell r="I8481" t="str">
            <v>плоская</v>
          </cell>
          <cell r="K8481" t="str">
            <v>не имеется</v>
          </cell>
          <cell r="L8481">
            <v>9</v>
          </cell>
          <cell r="M8481">
            <v>1</v>
          </cell>
          <cell r="N8481">
            <v>1</v>
          </cell>
          <cell r="O8481">
            <v>1</v>
          </cell>
          <cell r="Q8481">
            <v>3477.8</v>
          </cell>
          <cell r="R8481">
            <v>3249.5</v>
          </cell>
          <cell r="S8481">
            <v>228.3</v>
          </cell>
          <cell r="T8481">
            <v>181</v>
          </cell>
        </row>
        <row r="8482">
          <cell r="C8482" t="str">
            <v>город Пермь</v>
          </cell>
          <cell r="D8482" t="str">
            <v>г. Пермь, ул. Чердынская, д. 22А</v>
          </cell>
          <cell r="E8482" t="b">
            <v>1</v>
          </cell>
          <cell r="F8482">
            <v>1980</v>
          </cell>
          <cell r="H8482" t="str">
            <v>Панель</v>
          </cell>
          <cell r="L8482">
            <v>9</v>
          </cell>
          <cell r="M8482">
            <v>2</v>
          </cell>
          <cell r="N8482">
            <v>2</v>
          </cell>
          <cell r="O8482">
            <v>2</v>
          </cell>
          <cell r="Q8482">
            <v>3826.6</v>
          </cell>
          <cell r="R8482">
            <v>2628.4</v>
          </cell>
          <cell r="S8482">
            <v>2628.4</v>
          </cell>
          <cell r="T8482">
            <v>193</v>
          </cell>
        </row>
        <row r="8483">
          <cell r="C8483" t="str">
            <v>город Пермь</v>
          </cell>
          <cell r="D8483" t="str">
            <v>г. Пермь, ул. Чердынская, д. 38А</v>
          </cell>
          <cell r="E8483" t="b">
            <v>1</v>
          </cell>
          <cell r="F8483">
            <v>1989</v>
          </cell>
          <cell r="I8483" t="str">
            <v>плоская</v>
          </cell>
          <cell r="K8483" t="str">
            <v>не имеется</v>
          </cell>
          <cell r="L8483">
            <v>9</v>
          </cell>
          <cell r="M8483">
            <v>8</v>
          </cell>
          <cell r="N8483">
            <v>8</v>
          </cell>
          <cell r="O8483">
            <v>8</v>
          </cell>
          <cell r="Q8483">
            <v>18253.900000000001</v>
          </cell>
          <cell r="R8483">
            <v>16869.3</v>
          </cell>
          <cell r="S8483">
            <v>1384.6</v>
          </cell>
          <cell r="T8483">
            <v>712</v>
          </cell>
        </row>
        <row r="8484">
          <cell r="C8484" t="str">
            <v>город Пермь</v>
          </cell>
          <cell r="D8484" t="str">
            <v>г. Пермь, ул. Черниговская, д. 5</v>
          </cell>
          <cell r="E8484" t="b">
            <v>1</v>
          </cell>
          <cell r="F8484">
            <v>2020</v>
          </cell>
          <cell r="H8484" t="str">
            <v>панель</v>
          </cell>
          <cell r="I8484" t="str">
            <v>плоская</v>
          </cell>
          <cell r="L8484">
            <v>13</v>
          </cell>
          <cell r="M8484">
            <v>1</v>
          </cell>
          <cell r="N8484">
            <v>2</v>
          </cell>
          <cell r="P8484">
            <v>2</v>
          </cell>
          <cell r="Q8484">
            <v>4041.1</v>
          </cell>
          <cell r="R8484">
            <v>4041.1</v>
          </cell>
          <cell r="S8484">
            <v>3690.6</v>
          </cell>
        </row>
        <row r="8485">
          <cell r="C8485" t="str">
            <v>город Пермь</v>
          </cell>
          <cell r="D8485" t="str">
            <v>г. Пермь, ул. Черниговская, д. 9</v>
          </cell>
          <cell r="E8485" t="b">
            <v>1</v>
          </cell>
          <cell r="F8485">
            <v>2021</v>
          </cell>
          <cell r="H8485" t="str">
            <v>панель</v>
          </cell>
          <cell r="I8485" t="str">
            <v>плоская</v>
          </cell>
          <cell r="J8485" t="str">
            <v>ГАЗ</v>
          </cell>
          <cell r="L8485">
            <v>15</v>
          </cell>
          <cell r="M8485">
            <v>1</v>
          </cell>
          <cell r="N8485">
            <v>2</v>
          </cell>
          <cell r="O8485">
            <v>1</v>
          </cell>
          <cell r="P8485">
            <v>1</v>
          </cell>
          <cell r="Q8485">
            <v>8954</v>
          </cell>
          <cell r="R8485">
            <v>8954</v>
          </cell>
          <cell r="S8485">
            <v>5589</v>
          </cell>
        </row>
        <row r="8486">
          <cell r="C8486" t="str">
            <v>город Пермь</v>
          </cell>
          <cell r="D8486" t="str">
            <v>г. Пермь, ул. Чернышевского, д. 1</v>
          </cell>
          <cell r="E8486" t="b">
            <v>1</v>
          </cell>
          <cell r="F8486">
            <v>1974</v>
          </cell>
          <cell r="H8486" t="str">
            <v>Кирпич</v>
          </cell>
          <cell r="L8486">
            <v>5</v>
          </cell>
          <cell r="M8486">
            <v>6</v>
          </cell>
          <cell r="Q8486">
            <v>5455.1</v>
          </cell>
          <cell r="R8486">
            <v>4560.5</v>
          </cell>
          <cell r="S8486">
            <v>4560.5</v>
          </cell>
          <cell r="T8486">
            <v>210</v>
          </cell>
        </row>
        <row r="8487">
          <cell r="C8487" t="str">
            <v>город Пермь</v>
          </cell>
          <cell r="D8487" t="str">
            <v>г. Пермь, ул. Чернышевского, д. 2</v>
          </cell>
          <cell r="E8487" t="b">
            <v>1</v>
          </cell>
          <cell r="F8487">
            <v>1972</v>
          </cell>
          <cell r="H8487" t="str">
            <v>Кирпич</v>
          </cell>
          <cell r="L8487">
            <v>5</v>
          </cell>
          <cell r="M8487">
            <v>2</v>
          </cell>
          <cell r="Q8487">
            <v>2148.5</v>
          </cell>
          <cell r="R8487">
            <v>1815.9</v>
          </cell>
          <cell r="S8487">
            <v>1815.9</v>
          </cell>
          <cell r="T8487">
            <v>116</v>
          </cell>
        </row>
        <row r="8488">
          <cell r="C8488" t="str">
            <v>город Пермь</v>
          </cell>
          <cell r="D8488" t="str">
            <v>г. Пермь, ул. Чернышевского, д. 3</v>
          </cell>
          <cell r="E8488" t="b">
            <v>1</v>
          </cell>
          <cell r="F8488">
            <v>1977</v>
          </cell>
          <cell r="I8488" t="str">
            <v>плоская</v>
          </cell>
          <cell r="K8488" t="str">
            <v>имеется</v>
          </cell>
          <cell r="L8488">
            <v>5</v>
          </cell>
          <cell r="M8488">
            <v>6</v>
          </cell>
          <cell r="Q8488">
            <v>5016.8999999999996</v>
          </cell>
          <cell r="R8488">
            <v>4187.2</v>
          </cell>
          <cell r="S8488">
            <v>829.7</v>
          </cell>
          <cell r="T8488">
            <v>167</v>
          </cell>
        </row>
        <row r="8489">
          <cell r="C8489" t="str">
            <v>город Пермь</v>
          </cell>
          <cell r="D8489" t="str">
            <v>г. Пермь, ул. Чернышевского, д. 4</v>
          </cell>
          <cell r="E8489" t="b">
            <v>1</v>
          </cell>
          <cell r="F8489" t="str">
            <v>1971-1972</v>
          </cell>
          <cell r="H8489" t="str">
            <v>Кирпич</v>
          </cell>
          <cell r="L8489">
            <v>5</v>
          </cell>
          <cell r="M8489">
            <v>3</v>
          </cell>
          <cell r="Q8489">
            <v>1860.6</v>
          </cell>
          <cell r="R8489">
            <v>1860.6</v>
          </cell>
          <cell r="S8489">
            <v>1860.6</v>
          </cell>
          <cell r="T8489">
            <v>143</v>
          </cell>
        </row>
        <row r="8490">
          <cell r="C8490" t="str">
            <v>город Пермь</v>
          </cell>
          <cell r="D8490" t="str">
            <v>г. Пермь, ул. Чернышевского, д. 5</v>
          </cell>
          <cell r="E8490" t="b">
            <v>1</v>
          </cell>
          <cell r="F8490">
            <v>1979</v>
          </cell>
          <cell r="H8490" t="str">
            <v>Кирпич</v>
          </cell>
          <cell r="L8490">
            <v>5</v>
          </cell>
          <cell r="M8490">
            <v>10</v>
          </cell>
          <cell r="Q8490">
            <v>10541.6</v>
          </cell>
          <cell r="R8490">
            <v>9246</v>
          </cell>
          <cell r="S8490">
            <v>7214.1</v>
          </cell>
          <cell r="T8490">
            <v>320</v>
          </cell>
        </row>
        <row r="8491">
          <cell r="C8491" t="str">
            <v>город Пермь</v>
          </cell>
          <cell r="D8491" t="str">
            <v>г. Пермь, ул. Чернышевского, д. 6</v>
          </cell>
          <cell r="E8491" t="b">
            <v>1</v>
          </cell>
          <cell r="F8491">
            <v>1957</v>
          </cell>
          <cell r="H8491" t="str">
            <v>кирпич</v>
          </cell>
          <cell r="I8491" t="str">
            <v>Скатная</v>
          </cell>
          <cell r="K8491" t="str">
            <v>не имеется</v>
          </cell>
          <cell r="L8491">
            <v>2</v>
          </cell>
          <cell r="M8491">
            <v>1</v>
          </cell>
          <cell r="Q8491">
            <v>449</v>
          </cell>
          <cell r="R8491">
            <v>449</v>
          </cell>
          <cell r="S8491">
            <v>404.1</v>
          </cell>
          <cell r="T8491">
            <v>23</v>
          </cell>
        </row>
        <row r="8492">
          <cell r="C8492" t="str">
            <v>город Пермь</v>
          </cell>
          <cell r="D8492" t="str">
            <v>г. Пермь, ул. Чернышевского, д. 8</v>
          </cell>
          <cell r="E8492" t="b">
            <v>1</v>
          </cell>
          <cell r="F8492">
            <v>1972</v>
          </cell>
          <cell r="I8492" t="str">
            <v>плоская</v>
          </cell>
          <cell r="K8492" t="str">
            <v>имеется</v>
          </cell>
          <cell r="L8492">
            <v>5</v>
          </cell>
          <cell r="M8492">
            <v>4</v>
          </cell>
          <cell r="Q8492">
            <v>3745.8</v>
          </cell>
          <cell r="R8492">
            <v>3136.4</v>
          </cell>
          <cell r="S8492">
            <v>609.4</v>
          </cell>
          <cell r="T8492">
            <v>129</v>
          </cell>
        </row>
        <row r="8493">
          <cell r="C8493" t="str">
            <v>город Пермь</v>
          </cell>
          <cell r="D8493" t="str">
            <v>г. Пермь, ул. Чернышевского, д. 10</v>
          </cell>
          <cell r="E8493" t="b">
            <v>1</v>
          </cell>
          <cell r="F8493">
            <v>1970</v>
          </cell>
          <cell r="H8493" t="str">
            <v>кирпич</v>
          </cell>
          <cell r="I8493" t="str">
            <v>скатная</v>
          </cell>
          <cell r="L8493">
            <v>5</v>
          </cell>
          <cell r="M8493">
            <v>4</v>
          </cell>
          <cell r="Q8493">
            <v>3496.1</v>
          </cell>
          <cell r="R8493">
            <v>3496.1</v>
          </cell>
          <cell r="S8493">
            <v>2846.6</v>
          </cell>
        </row>
        <row r="8494">
          <cell r="C8494" t="str">
            <v>город Пермь</v>
          </cell>
          <cell r="D8494" t="str">
            <v>г. Пермь, ул. Чернышевского, д. 13</v>
          </cell>
          <cell r="E8494" t="b">
            <v>1</v>
          </cell>
          <cell r="F8494">
            <v>1977</v>
          </cell>
          <cell r="H8494" t="str">
            <v>Панель</v>
          </cell>
          <cell r="L8494">
            <v>9</v>
          </cell>
          <cell r="M8494">
            <v>3</v>
          </cell>
          <cell r="N8494">
            <v>3</v>
          </cell>
          <cell r="O8494">
            <v>3</v>
          </cell>
          <cell r="Q8494">
            <v>6838.2</v>
          </cell>
          <cell r="R8494">
            <v>5843.7</v>
          </cell>
          <cell r="S8494">
            <v>5528.14</v>
          </cell>
          <cell r="T8494">
            <v>248</v>
          </cell>
        </row>
        <row r="8495">
          <cell r="C8495" t="str">
            <v>город Пермь</v>
          </cell>
          <cell r="D8495" t="str">
            <v>г. Пермь, ул. Чернышевского, д. 15</v>
          </cell>
          <cell r="E8495" t="b">
            <v>1</v>
          </cell>
          <cell r="F8495">
            <v>1967</v>
          </cell>
          <cell r="H8495" t="str">
            <v>Панель</v>
          </cell>
          <cell r="L8495">
            <v>5</v>
          </cell>
          <cell r="M8495">
            <v>4</v>
          </cell>
          <cell r="Q8495">
            <v>3267</v>
          </cell>
          <cell r="R8495">
            <v>2681.4</v>
          </cell>
          <cell r="S8495">
            <v>2333.1</v>
          </cell>
          <cell r="T8495">
            <v>87</v>
          </cell>
        </row>
        <row r="8496">
          <cell r="C8496" t="str">
            <v>город Пермь</v>
          </cell>
          <cell r="D8496" t="str">
            <v>г. Пермь, ул. Чернышевского, д. 17</v>
          </cell>
          <cell r="E8496" t="b">
            <v>1</v>
          </cell>
          <cell r="F8496">
            <v>1972</v>
          </cell>
          <cell r="H8496" t="str">
            <v>Панель</v>
          </cell>
          <cell r="L8496">
            <v>5</v>
          </cell>
          <cell r="M8496">
            <v>4</v>
          </cell>
          <cell r="Q8496">
            <v>3330.1</v>
          </cell>
          <cell r="R8496">
            <v>2937.5</v>
          </cell>
          <cell r="S8496">
            <v>2466.9</v>
          </cell>
          <cell r="T8496">
            <v>101</v>
          </cell>
        </row>
        <row r="8497">
          <cell r="C8497" t="str">
            <v>город Пермь</v>
          </cell>
          <cell r="D8497" t="str">
            <v>г. Пермь, ул. Чернышевского, д. 19</v>
          </cell>
          <cell r="E8497" t="b">
            <v>1</v>
          </cell>
          <cell r="F8497">
            <v>1971</v>
          </cell>
          <cell r="H8497" t="str">
            <v>Крупные панели</v>
          </cell>
          <cell r="L8497">
            <v>9</v>
          </cell>
          <cell r="M8497">
            <v>6</v>
          </cell>
          <cell r="N8497">
            <v>6</v>
          </cell>
          <cell r="O8497">
            <v>6</v>
          </cell>
          <cell r="Q8497">
            <v>4910.3</v>
          </cell>
          <cell r="R8497">
            <v>4412.1000000000004</v>
          </cell>
          <cell r="S8497">
            <v>3981.6</v>
          </cell>
          <cell r="T8497">
            <v>206</v>
          </cell>
        </row>
        <row r="8498">
          <cell r="C8498" t="str">
            <v>город Пермь</v>
          </cell>
          <cell r="D8498" t="str">
            <v>г. Пермь, ул. Чернышевского, д. 23</v>
          </cell>
          <cell r="E8498" t="b">
            <v>1</v>
          </cell>
          <cell r="F8498" t="str">
            <v>1964-1970</v>
          </cell>
          <cell r="H8498" t="str">
            <v>Кирпич</v>
          </cell>
          <cell r="L8498">
            <v>5</v>
          </cell>
          <cell r="M8498">
            <v>8</v>
          </cell>
          <cell r="Q8498">
            <v>9066.2000000000007</v>
          </cell>
          <cell r="R8498">
            <v>8067.7</v>
          </cell>
          <cell r="S8498">
            <v>5555.9</v>
          </cell>
          <cell r="T8498">
            <v>216</v>
          </cell>
        </row>
        <row r="8499">
          <cell r="C8499" t="str">
            <v>город Пермь</v>
          </cell>
          <cell r="D8499" t="str">
            <v>г. Пермь, ул. Чернышевского, д. 25</v>
          </cell>
          <cell r="E8499" t="b">
            <v>1</v>
          </cell>
          <cell r="F8499">
            <v>1969</v>
          </cell>
          <cell r="H8499" t="str">
            <v>Кирпич</v>
          </cell>
          <cell r="L8499">
            <v>5</v>
          </cell>
          <cell r="M8499">
            <v>4</v>
          </cell>
          <cell r="Q8499">
            <v>3718.6</v>
          </cell>
          <cell r="R8499">
            <v>3359.7999999999997</v>
          </cell>
          <cell r="S8499">
            <v>3308.6</v>
          </cell>
          <cell r="T8499">
            <v>151</v>
          </cell>
        </row>
        <row r="8500">
          <cell r="C8500" t="str">
            <v>город Пермь</v>
          </cell>
          <cell r="D8500" t="str">
            <v>г. Пермь, ул. Чернышевского, д. 27</v>
          </cell>
          <cell r="E8500" t="b">
            <v>1</v>
          </cell>
          <cell r="F8500">
            <v>1957</v>
          </cell>
          <cell r="H8500" t="str">
            <v>Кирпич</v>
          </cell>
          <cell r="L8500">
            <v>2</v>
          </cell>
          <cell r="M8500">
            <v>1</v>
          </cell>
          <cell r="Q8500">
            <v>541.5</v>
          </cell>
          <cell r="R8500">
            <v>398.3</v>
          </cell>
          <cell r="S8500">
            <v>398.3</v>
          </cell>
          <cell r="T8500">
            <v>12</v>
          </cell>
        </row>
        <row r="8501">
          <cell r="C8501" t="str">
            <v>город Пермь</v>
          </cell>
          <cell r="D8501" t="str">
            <v>г. Пермь, ул. Чернышевского, д. 29</v>
          </cell>
          <cell r="E8501" t="b">
            <v>1</v>
          </cell>
          <cell r="F8501">
            <v>1955</v>
          </cell>
          <cell r="H8501" t="str">
            <v>Кирпич</v>
          </cell>
          <cell r="L8501">
            <v>2</v>
          </cell>
          <cell r="M8501">
            <v>2</v>
          </cell>
          <cell r="Q8501">
            <v>997.7</v>
          </cell>
          <cell r="R8501">
            <v>897.7</v>
          </cell>
          <cell r="S8501">
            <v>601.46</v>
          </cell>
          <cell r="T8501">
            <v>41</v>
          </cell>
        </row>
        <row r="8502">
          <cell r="C8502" t="str">
            <v>город Пермь</v>
          </cell>
          <cell r="D8502" t="str">
            <v>г. Пермь, ул. Чернышевского, д. 31</v>
          </cell>
          <cell r="E8502" t="b">
            <v>1</v>
          </cell>
          <cell r="F8502">
            <v>1957</v>
          </cell>
          <cell r="H8502" t="str">
            <v>Кирпич</v>
          </cell>
          <cell r="L8502">
            <v>2</v>
          </cell>
          <cell r="M8502">
            <v>1</v>
          </cell>
          <cell r="Q8502">
            <v>575.79999999999995</v>
          </cell>
          <cell r="R8502">
            <v>533</v>
          </cell>
          <cell r="S8502">
            <v>330.46</v>
          </cell>
          <cell r="T8502">
            <v>27</v>
          </cell>
        </row>
        <row r="8503">
          <cell r="C8503" t="str">
            <v>город Пермь</v>
          </cell>
          <cell r="D8503" t="str">
            <v>г. Пермь, ул. Чернышевского, д. 35</v>
          </cell>
          <cell r="E8503" t="b">
            <v>1</v>
          </cell>
          <cell r="F8503">
            <v>1961</v>
          </cell>
          <cell r="H8503" t="str">
            <v>Кирпич</v>
          </cell>
          <cell r="L8503">
            <v>2</v>
          </cell>
          <cell r="M8503">
            <v>2</v>
          </cell>
          <cell r="Q8503">
            <v>686.5</v>
          </cell>
          <cell r="R8503">
            <v>632.1</v>
          </cell>
          <cell r="S8503">
            <v>632.1</v>
          </cell>
          <cell r="T8503">
            <v>31</v>
          </cell>
        </row>
        <row r="8504">
          <cell r="C8504" t="str">
            <v>город Пермь</v>
          </cell>
          <cell r="D8504" t="str">
            <v>г. Пермь, ул. Чернышевского, д. 37</v>
          </cell>
          <cell r="E8504" t="b">
            <v>1</v>
          </cell>
          <cell r="F8504">
            <v>1958</v>
          </cell>
          <cell r="H8504" t="str">
            <v>Кирпич</v>
          </cell>
          <cell r="L8504">
            <v>2</v>
          </cell>
          <cell r="M8504">
            <v>2</v>
          </cell>
          <cell r="Q8504">
            <v>702.6</v>
          </cell>
          <cell r="R8504">
            <v>611.4</v>
          </cell>
          <cell r="S8504">
            <v>583.89</v>
          </cell>
          <cell r="T8504">
            <v>29</v>
          </cell>
        </row>
        <row r="8505">
          <cell r="C8505" t="str">
            <v>город Пермь</v>
          </cell>
          <cell r="D8505" t="str">
            <v>г. Пермь, ул. Чернышевского, д. 39</v>
          </cell>
          <cell r="E8505" t="b">
            <v>1</v>
          </cell>
          <cell r="F8505">
            <v>2019</v>
          </cell>
          <cell r="I8505" t="str">
            <v>плоская</v>
          </cell>
          <cell r="K8505" t="str">
            <v>имеется</v>
          </cell>
          <cell r="L8505">
            <v>25</v>
          </cell>
          <cell r="M8505">
            <v>1</v>
          </cell>
          <cell r="Q8505">
            <v>17146</v>
          </cell>
          <cell r="R8505">
            <v>12145.2</v>
          </cell>
          <cell r="S8505">
            <v>1807.2</v>
          </cell>
          <cell r="T8505">
            <v>473</v>
          </cell>
        </row>
        <row r="8506">
          <cell r="C8506" t="str">
            <v>город Пермь</v>
          </cell>
          <cell r="D8506" t="str">
            <v>г. Пермь, ул. Чернышевского, д. 15А</v>
          </cell>
          <cell r="E8506" t="b">
            <v>1</v>
          </cell>
          <cell r="F8506">
            <v>2010</v>
          </cell>
          <cell r="I8506" t="str">
            <v>плоская</v>
          </cell>
          <cell r="K8506" t="str">
            <v>имеется</v>
          </cell>
          <cell r="L8506">
            <v>25</v>
          </cell>
          <cell r="M8506">
            <v>1</v>
          </cell>
          <cell r="N8506">
            <v>8</v>
          </cell>
          <cell r="Q8506">
            <v>44742.400000000001</v>
          </cell>
          <cell r="R8506">
            <v>29193.7</v>
          </cell>
          <cell r="S8506">
            <v>15548.7</v>
          </cell>
          <cell r="T8506">
            <v>390</v>
          </cell>
        </row>
        <row r="8507">
          <cell r="C8507" t="str">
            <v>город Пермь</v>
          </cell>
          <cell r="D8507" t="str">
            <v>г. Пермь, ул. Чернышевского, д. 15Б</v>
          </cell>
          <cell r="E8507" t="b">
            <v>1</v>
          </cell>
          <cell r="F8507">
            <v>2013</v>
          </cell>
          <cell r="H8507" t="str">
            <v>Панель</v>
          </cell>
          <cell r="L8507">
            <v>27</v>
          </cell>
          <cell r="M8507">
            <v>3</v>
          </cell>
          <cell r="Q8507">
            <v>53634</v>
          </cell>
          <cell r="R8507">
            <v>42150.1</v>
          </cell>
          <cell r="S8507">
            <v>30641.5</v>
          </cell>
        </row>
        <row r="8508">
          <cell r="C8508" t="str">
            <v>город Пермь</v>
          </cell>
          <cell r="D8508" t="str">
            <v>г. Пермь, ул. Чернышевского, д. 15В</v>
          </cell>
          <cell r="E8508" t="b">
            <v>1</v>
          </cell>
          <cell r="F8508">
            <v>2012</v>
          </cell>
          <cell r="I8508" t="str">
            <v>плоская</v>
          </cell>
          <cell r="K8508" t="str">
            <v>имеется</v>
          </cell>
          <cell r="L8508">
            <v>25</v>
          </cell>
          <cell r="M8508">
            <v>3</v>
          </cell>
          <cell r="N8508">
            <v>8</v>
          </cell>
          <cell r="Q8508">
            <v>53795.5</v>
          </cell>
          <cell r="R8508">
            <v>30051.1</v>
          </cell>
          <cell r="S8508">
            <v>10676.4</v>
          </cell>
          <cell r="T8508">
            <v>383</v>
          </cell>
        </row>
        <row r="8509">
          <cell r="C8509" t="str">
            <v>город Пермь</v>
          </cell>
          <cell r="D8509" t="str">
            <v>г. Пермь, ул. Чернышевского, д. 15Г</v>
          </cell>
          <cell r="E8509" t="b">
            <v>1</v>
          </cell>
          <cell r="F8509">
            <v>2013</v>
          </cell>
          <cell r="H8509" t="str">
            <v>Панель</v>
          </cell>
          <cell r="L8509">
            <v>21</v>
          </cell>
          <cell r="M8509">
            <v>2</v>
          </cell>
          <cell r="Q8509">
            <v>21256.3</v>
          </cell>
          <cell r="R8509">
            <v>21256.3</v>
          </cell>
          <cell r="S8509">
            <v>16018.6</v>
          </cell>
        </row>
        <row r="8510">
          <cell r="C8510" t="str">
            <v>город Пермь</v>
          </cell>
          <cell r="D8510" t="str">
            <v>г. Пермь, ул. Чернышевского, д. 17А</v>
          </cell>
          <cell r="E8510" t="b">
            <v>1</v>
          </cell>
          <cell r="F8510">
            <v>2014</v>
          </cell>
          <cell r="I8510" t="str">
            <v>плоская</v>
          </cell>
          <cell r="K8510" t="str">
            <v>имеется</v>
          </cell>
          <cell r="L8510">
            <v>21</v>
          </cell>
          <cell r="M8510">
            <v>2</v>
          </cell>
          <cell r="N8510">
            <v>4</v>
          </cell>
          <cell r="Q8510">
            <v>21397</v>
          </cell>
          <cell r="R8510">
            <v>16408.900000000001</v>
          </cell>
          <cell r="S8510">
            <v>4988.1000000000004</v>
          </cell>
          <cell r="T8510">
            <v>340</v>
          </cell>
        </row>
        <row r="8511">
          <cell r="C8511" t="str">
            <v>город Пермь</v>
          </cell>
          <cell r="D8511" t="str">
            <v>г. Пермь, ул. Чернышевского, д. 17Г</v>
          </cell>
          <cell r="E8511" t="b">
            <v>1</v>
          </cell>
          <cell r="F8511">
            <v>2014</v>
          </cell>
          <cell r="I8511" t="str">
            <v>плоская</v>
          </cell>
          <cell r="K8511" t="str">
            <v>имеется</v>
          </cell>
          <cell r="L8511">
            <v>21</v>
          </cell>
          <cell r="M8511">
            <v>1</v>
          </cell>
          <cell r="N8511">
            <v>2</v>
          </cell>
          <cell r="Q8511">
            <v>10571.3</v>
          </cell>
          <cell r="R8511">
            <v>8205.1</v>
          </cell>
          <cell r="S8511">
            <v>2366.1999999999998</v>
          </cell>
          <cell r="T8511">
            <v>170</v>
          </cell>
        </row>
        <row r="8512">
          <cell r="C8512" t="str">
            <v>город Пермь</v>
          </cell>
          <cell r="D8512" t="str">
            <v>г. Пермь, ул. Чернышевского, д. 17Д</v>
          </cell>
          <cell r="E8512" t="b">
            <v>1</v>
          </cell>
          <cell r="F8512">
            <v>2015</v>
          </cell>
          <cell r="I8512" t="str">
            <v>плоская</v>
          </cell>
          <cell r="K8512" t="str">
            <v>имеется</v>
          </cell>
          <cell r="L8512">
            <v>21</v>
          </cell>
          <cell r="M8512">
            <v>1</v>
          </cell>
          <cell r="N8512">
            <v>2</v>
          </cell>
          <cell r="Q8512">
            <v>10570.2</v>
          </cell>
          <cell r="R8512">
            <v>8221.7000000000007</v>
          </cell>
          <cell r="S8512">
            <v>2348.5</v>
          </cell>
          <cell r="T8512">
            <v>170</v>
          </cell>
        </row>
        <row r="8513">
          <cell r="C8513" t="str">
            <v>город Пермь</v>
          </cell>
          <cell r="D8513" t="str">
            <v>г. Пермь, ул. Чернышевского, д. 19А</v>
          </cell>
          <cell r="E8513" t="b">
            <v>1</v>
          </cell>
          <cell r="F8513">
            <v>2007</v>
          </cell>
          <cell r="H8513" t="str">
            <v>Панель</v>
          </cell>
          <cell r="L8513">
            <v>10</v>
          </cell>
          <cell r="M8513">
            <v>4</v>
          </cell>
          <cell r="N8513">
            <v>4</v>
          </cell>
          <cell r="O8513">
            <v>4</v>
          </cell>
          <cell r="Q8513">
            <v>14349.4</v>
          </cell>
          <cell r="R8513">
            <v>11980.9</v>
          </cell>
          <cell r="S8513">
            <v>11724.5</v>
          </cell>
          <cell r="T8513">
            <v>309</v>
          </cell>
        </row>
        <row r="8514">
          <cell r="C8514" t="str">
            <v>город Пермь</v>
          </cell>
          <cell r="D8514" t="str">
            <v>г. Пермь, ул. Чернышевского, д. 21А</v>
          </cell>
          <cell r="E8514" t="b">
            <v>1</v>
          </cell>
          <cell r="F8514">
            <v>1989</v>
          </cell>
          <cell r="H8514" t="str">
            <v>Панель</v>
          </cell>
          <cell r="L8514">
            <v>5</v>
          </cell>
          <cell r="M8514">
            <v>6</v>
          </cell>
          <cell r="Q8514">
            <v>4405.1000000000004</v>
          </cell>
          <cell r="R8514">
            <v>3898</v>
          </cell>
          <cell r="S8514">
            <v>3898</v>
          </cell>
          <cell r="T8514">
            <v>254</v>
          </cell>
        </row>
        <row r="8515">
          <cell r="C8515" t="str">
            <v>город Пермь</v>
          </cell>
          <cell r="D8515" t="str">
            <v>г. Пермь, ул. Чернышевского, д. 4А</v>
          </cell>
          <cell r="E8515" t="b">
            <v>1</v>
          </cell>
          <cell r="F8515">
            <v>2017</v>
          </cell>
          <cell r="I8515" t="str">
            <v>плоская</v>
          </cell>
          <cell r="K8515" t="str">
            <v>имеется</v>
          </cell>
          <cell r="L8515">
            <v>5</v>
          </cell>
          <cell r="M8515">
            <v>1</v>
          </cell>
          <cell r="Q8515">
            <v>1054.5</v>
          </cell>
          <cell r="R8515">
            <v>917.5</v>
          </cell>
          <cell r="S8515">
            <v>917.5</v>
          </cell>
          <cell r="T8515">
            <v>34</v>
          </cell>
        </row>
        <row r="8516">
          <cell r="C8516" t="str">
            <v>город Пермь</v>
          </cell>
          <cell r="D8516" t="str">
            <v>г. Пермь, ул. Чернышевского, д. 9А</v>
          </cell>
          <cell r="E8516" t="b">
            <v>1</v>
          </cell>
          <cell r="F8516">
            <v>1970</v>
          </cell>
          <cell r="H8516" t="str">
            <v>Кирпич</v>
          </cell>
          <cell r="L8516">
            <v>5</v>
          </cell>
          <cell r="M8516">
            <v>4</v>
          </cell>
          <cell r="Q8516">
            <v>4066</v>
          </cell>
          <cell r="R8516">
            <v>3244.5</v>
          </cell>
          <cell r="S8516">
            <v>3244.5</v>
          </cell>
          <cell r="T8516">
            <v>147</v>
          </cell>
        </row>
        <row r="8517">
          <cell r="C8517" t="str">
            <v>город Пермь</v>
          </cell>
          <cell r="D8517" t="str">
            <v>г. Пермь, ул. Чехова, д. 2</v>
          </cell>
          <cell r="E8517" t="b">
            <v>1</v>
          </cell>
          <cell r="F8517">
            <v>1975</v>
          </cell>
          <cell r="I8517" t="str">
            <v>плоская</v>
          </cell>
          <cell r="K8517" t="str">
            <v>имеется</v>
          </cell>
          <cell r="L8517">
            <v>5</v>
          </cell>
          <cell r="M8517">
            <v>4</v>
          </cell>
          <cell r="Q8517">
            <v>3174</v>
          </cell>
          <cell r="R8517">
            <v>3165.4</v>
          </cell>
          <cell r="S8517">
            <v>3136.3</v>
          </cell>
          <cell r="T8517">
            <v>185</v>
          </cell>
        </row>
        <row r="8518">
          <cell r="C8518" t="str">
            <v>город Пермь</v>
          </cell>
          <cell r="D8518" t="str">
            <v>г. Пермь, ул. Чехова, д. 4</v>
          </cell>
          <cell r="E8518" t="b">
            <v>1</v>
          </cell>
          <cell r="F8518">
            <v>1975</v>
          </cell>
          <cell r="I8518" t="str">
            <v>плоская</v>
          </cell>
          <cell r="K8518" t="str">
            <v>имеется</v>
          </cell>
          <cell r="L8518">
            <v>5</v>
          </cell>
          <cell r="M8518">
            <v>4</v>
          </cell>
          <cell r="Q8518">
            <v>3161.7</v>
          </cell>
          <cell r="R8518">
            <v>3155</v>
          </cell>
          <cell r="S8518">
            <v>3022.5</v>
          </cell>
          <cell r="T8518">
            <v>156</v>
          </cell>
        </row>
        <row r="8519">
          <cell r="C8519" t="str">
            <v>город Пермь</v>
          </cell>
          <cell r="D8519" t="str">
            <v>г. Пермь, ул. Чехова, д. 6</v>
          </cell>
          <cell r="E8519" t="b">
            <v>1</v>
          </cell>
          <cell r="F8519">
            <v>1976</v>
          </cell>
          <cell r="I8519" t="str">
            <v>плоская</v>
          </cell>
          <cell r="K8519" t="str">
            <v>имеется</v>
          </cell>
          <cell r="L8519">
            <v>5</v>
          </cell>
          <cell r="M8519">
            <v>4</v>
          </cell>
          <cell r="Q8519">
            <v>3068.04</v>
          </cell>
          <cell r="R8519">
            <v>3000.2</v>
          </cell>
          <cell r="S8519">
            <v>2874.3</v>
          </cell>
          <cell r="T8519">
            <v>120</v>
          </cell>
        </row>
        <row r="8520">
          <cell r="C8520" t="str">
            <v>город Пермь</v>
          </cell>
          <cell r="D8520" t="str">
            <v>г. Пермь, ул. Чехова, д. 8</v>
          </cell>
          <cell r="E8520" t="b">
            <v>1</v>
          </cell>
          <cell r="F8520">
            <v>1976</v>
          </cell>
          <cell r="H8520" t="str">
            <v>Панель</v>
          </cell>
          <cell r="L8520">
            <v>5</v>
          </cell>
          <cell r="M8520">
            <v>4</v>
          </cell>
          <cell r="Q8520">
            <v>3046.76</v>
          </cell>
          <cell r="R8520">
            <v>3046.76</v>
          </cell>
          <cell r="S8520">
            <v>3046.76</v>
          </cell>
          <cell r="T8520">
            <v>154</v>
          </cell>
        </row>
        <row r="8521">
          <cell r="C8521" t="str">
            <v>город Пермь</v>
          </cell>
          <cell r="D8521" t="str">
            <v>г. Пермь, ул. Чехова, д. 14</v>
          </cell>
          <cell r="E8521" t="b">
            <v>1</v>
          </cell>
          <cell r="F8521">
            <v>1982</v>
          </cell>
          <cell r="H8521" t="str">
            <v>Панель</v>
          </cell>
          <cell r="L8521">
            <v>9</v>
          </cell>
          <cell r="M8521">
            <v>3</v>
          </cell>
          <cell r="N8521">
            <v>3</v>
          </cell>
          <cell r="O8521">
            <v>3</v>
          </cell>
          <cell r="Q8521">
            <v>6189.92</v>
          </cell>
          <cell r="R8521">
            <v>5781.4</v>
          </cell>
          <cell r="S8521">
            <v>5781.4</v>
          </cell>
          <cell r="T8521">
            <v>336</v>
          </cell>
        </row>
        <row r="8522">
          <cell r="C8522" t="str">
            <v>город Пермь</v>
          </cell>
          <cell r="D8522" t="str">
            <v>г. Пермь, ул. Чехова, д. 20</v>
          </cell>
          <cell r="E8522" t="b">
            <v>1</v>
          </cell>
          <cell r="F8522">
            <v>1981</v>
          </cell>
          <cell r="H8522" t="str">
            <v>Кирпич</v>
          </cell>
          <cell r="L8522">
            <v>9</v>
          </cell>
          <cell r="M8522">
            <v>3</v>
          </cell>
          <cell r="N8522">
            <v>3</v>
          </cell>
          <cell r="O8522">
            <v>3</v>
          </cell>
          <cell r="Q8522">
            <v>11720.2</v>
          </cell>
          <cell r="R8522">
            <v>5702.6</v>
          </cell>
          <cell r="S8522">
            <v>5702.6</v>
          </cell>
          <cell r="T8522">
            <v>315</v>
          </cell>
        </row>
        <row r="8523">
          <cell r="C8523" t="str">
            <v>город Пермь</v>
          </cell>
          <cell r="D8523" t="str">
            <v>г. Пермь, ул. Чехова, д. 22</v>
          </cell>
          <cell r="E8523" t="b">
            <v>1</v>
          </cell>
          <cell r="F8523">
            <v>1981</v>
          </cell>
          <cell r="H8523" t="str">
            <v>Панель</v>
          </cell>
          <cell r="L8523">
            <v>9</v>
          </cell>
          <cell r="M8523">
            <v>2</v>
          </cell>
          <cell r="N8523">
            <v>2</v>
          </cell>
          <cell r="O8523">
            <v>2</v>
          </cell>
          <cell r="Q8523">
            <v>4519.7</v>
          </cell>
          <cell r="R8523">
            <v>3830.6</v>
          </cell>
          <cell r="S8523">
            <v>3830.6</v>
          </cell>
          <cell r="T8523">
            <v>221</v>
          </cell>
        </row>
        <row r="8524">
          <cell r="C8524" t="str">
            <v>город Пермь</v>
          </cell>
          <cell r="D8524" t="str">
            <v>г. Пермь, ул. Чехова, д. 24</v>
          </cell>
          <cell r="E8524" t="b">
            <v>1</v>
          </cell>
          <cell r="F8524">
            <v>1980</v>
          </cell>
          <cell r="H8524" t="str">
            <v>Панель</v>
          </cell>
          <cell r="L8524">
            <v>9</v>
          </cell>
          <cell r="M8524">
            <v>2</v>
          </cell>
          <cell r="N8524">
            <v>2</v>
          </cell>
          <cell r="O8524">
            <v>2</v>
          </cell>
          <cell r="Q8524">
            <v>7969.6</v>
          </cell>
          <cell r="R8524">
            <v>3876.3</v>
          </cell>
          <cell r="S8524">
            <v>3876.3</v>
          </cell>
          <cell r="T8524">
            <v>217</v>
          </cell>
        </row>
        <row r="8525">
          <cell r="C8525" t="str">
            <v>город Пермь</v>
          </cell>
          <cell r="D8525" t="str">
            <v>г. Пермь, ул. Чехова, д. 26</v>
          </cell>
          <cell r="E8525" t="b">
            <v>1</v>
          </cell>
          <cell r="F8525">
            <v>1980</v>
          </cell>
          <cell r="H8525" t="str">
            <v>Панель</v>
          </cell>
          <cell r="L8525">
            <v>9</v>
          </cell>
          <cell r="M8525">
            <v>2</v>
          </cell>
          <cell r="N8525">
            <v>2</v>
          </cell>
          <cell r="O8525">
            <v>2</v>
          </cell>
          <cell r="Q8525">
            <v>7941</v>
          </cell>
          <cell r="R8525">
            <v>3848.5</v>
          </cell>
          <cell r="S8525">
            <v>3848.5</v>
          </cell>
          <cell r="T8525">
            <v>244</v>
          </cell>
        </row>
        <row r="8526">
          <cell r="C8526" t="str">
            <v>город Пермь</v>
          </cell>
          <cell r="D8526" t="str">
            <v>г. Пермь, ул. Чистопольская, д. 5</v>
          </cell>
          <cell r="E8526" t="b">
            <v>1</v>
          </cell>
          <cell r="F8526">
            <v>1962</v>
          </cell>
          <cell r="I8526" t="str">
            <v>скатная</v>
          </cell>
          <cell r="J8526" t="str">
            <v>ГВС</v>
          </cell>
          <cell r="K8526" t="str">
            <v>имеется</v>
          </cell>
          <cell r="L8526">
            <v>5</v>
          </cell>
          <cell r="M8526">
            <v>4</v>
          </cell>
          <cell r="Q8526">
            <v>4052.6</v>
          </cell>
          <cell r="R8526">
            <v>3195.5</v>
          </cell>
          <cell r="S8526">
            <v>3884.4</v>
          </cell>
          <cell r="T8526">
            <v>174</v>
          </cell>
        </row>
        <row r="8527">
          <cell r="C8527" t="str">
            <v>город Пермь</v>
          </cell>
          <cell r="D8527" t="str">
            <v>г. Пермь, ул. Чистопольская, д. 7</v>
          </cell>
          <cell r="E8527" t="b">
            <v>1</v>
          </cell>
          <cell r="F8527">
            <v>1962</v>
          </cell>
          <cell r="H8527" t="str">
            <v>Кирпич</v>
          </cell>
          <cell r="L8527">
            <v>5</v>
          </cell>
          <cell r="M8527">
            <v>4</v>
          </cell>
          <cell r="Q8527">
            <v>3463.4</v>
          </cell>
          <cell r="R8527">
            <v>3167.32</v>
          </cell>
          <cell r="S8527">
            <v>3167.32</v>
          </cell>
          <cell r="T8527">
            <v>154</v>
          </cell>
        </row>
        <row r="8528">
          <cell r="C8528" t="str">
            <v>город Пермь</v>
          </cell>
          <cell r="D8528" t="str">
            <v>г. Пермь, ул. Чистопольская, д. 9</v>
          </cell>
          <cell r="E8528" t="b">
            <v>1</v>
          </cell>
          <cell r="F8528">
            <v>1961</v>
          </cell>
          <cell r="H8528" t="str">
            <v>Кирпич</v>
          </cell>
          <cell r="L8528">
            <v>5</v>
          </cell>
          <cell r="M8528">
            <v>4</v>
          </cell>
          <cell r="Q8528">
            <v>3445.9</v>
          </cell>
          <cell r="R8528">
            <v>3154.9</v>
          </cell>
          <cell r="S8528">
            <v>3154.9</v>
          </cell>
          <cell r="T8528">
            <v>185</v>
          </cell>
        </row>
        <row r="8529">
          <cell r="C8529" t="str">
            <v>город Пермь</v>
          </cell>
          <cell r="D8529" t="str">
            <v>г. Пермь, ул. Чистопольская, д. 13</v>
          </cell>
          <cell r="E8529" t="b">
            <v>1</v>
          </cell>
          <cell r="F8529">
            <v>1962</v>
          </cell>
          <cell r="H8529" t="str">
            <v>панель</v>
          </cell>
          <cell r="L8529">
            <v>5</v>
          </cell>
          <cell r="M8529">
            <v>4</v>
          </cell>
          <cell r="Q8529">
            <v>3783.6</v>
          </cell>
          <cell r="R8529">
            <v>3433.3</v>
          </cell>
          <cell r="S8529">
            <v>3271.4</v>
          </cell>
          <cell r="T8529">
            <v>162</v>
          </cell>
        </row>
        <row r="8530">
          <cell r="C8530" t="str">
            <v>город Пермь</v>
          </cell>
          <cell r="D8530" t="str">
            <v>г. Пермь, ул. Чистопольская, д. 15</v>
          </cell>
          <cell r="E8530" t="b">
            <v>1</v>
          </cell>
          <cell r="F8530">
            <v>1962</v>
          </cell>
          <cell r="H8530" t="str">
            <v>Панель</v>
          </cell>
          <cell r="L8530">
            <v>5</v>
          </cell>
          <cell r="M8530">
            <v>4</v>
          </cell>
          <cell r="Q8530">
            <v>3941.7</v>
          </cell>
          <cell r="R8530">
            <v>3848.4000000000005</v>
          </cell>
          <cell r="S8530">
            <v>2590.9</v>
          </cell>
          <cell r="T8530">
            <v>143</v>
          </cell>
        </row>
        <row r="8531">
          <cell r="C8531" t="str">
            <v>город Пермь</v>
          </cell>
          <cell r="D8531" t="str">
            <v>г. Пермь, ул. Чистопольская, д. 16</v>
          </cell>
          <cell r="E8531" t="b">
            <v>1</v>
          </cell>
          <cell r="F8531">
            <v>1963</v>
          </cell>
          <cell r="H8531" t="str">
            <v>Кирпич</v>
          </cell>
          <cell r="L8531">
            <v>5</v>
          </cell>
          <cell r="M8531">
            <v>3</v>
          </cell>
          <cell r="Q8531">
            <v>3457.9</v>
          </cell>
          <cell r="R8531">
            <v>2714.1</v>
          </cell>
          <cell r="S8531">
            <v>2403.1999999999998</v>
          </cell>
          <cell r="T8531">
            <v>197</v>
          </cell>
        </row>
        <row r="8532">
          <cell r="C8532" t="str">
            <v>город Пермь</v>
          </cell>
          <cell r="D8532" t="str">
            <v>г. Пермь, ул. Чистопольская, д. 17</v>
          </cell>
          <cell r="E8532" t="b">
            <v>1</v>
          </cell>
          <cell r="F8532">
            <v>1962</v>
          </cell>
          <cell r="H8532" t="str">
            <v>Панель</v>
          </cell>
          <cell r="L8532">
            <v>5</v>
          </cell>
          <cell r="M8532">
            <v>4</v>
          </cell>
          <cell r="Q8532">
            <v>3593.7</v>
          </cell>
          <cell r="R8532">
            <v>3276.1</v>
          </cell>
          <cell r="S8532">
            <v>3145.6</v>
          </cell>
          <cell r="T8532">
            <v>158</v>
          </cell>
        </row>
        <row r="8533">
          <cell r="C8533" t="str">
            <v>город Пермь</v>
          </cell>
          <cell r="D8533" t="str">
            <v>г. Пермь, ул. Чистопольская, д. 18</v>
          </cell>
          <cell r="E8533" t="b">
            <v>1</v>
          </cell>
          <cell r="F8533">
            <v>1977</v>
          </cell>
          <cell r="I8533" t="str">
            <v>плоская</v>
          </cell>
          <cell r="K8533" t="str">
            <v>имеется</v>
          </cell>
          <cell r="L8533">
            <v>5</v>
          </cell>
          <cell r="M8533">
            <v>4</v>
          </cell>
          <cell r="Q8533">
            <v>3218.8</v>
          </cell>
          <cell r="R8533">
            <v>2919</v>
          </cell>
          <cell r="S8533">
            <v>3186.7</v>
          </cell>
          <cell r="T8533">
            <v>157</v>
          </cell>
        </row>
        <row r="8534">
          <cell r="C8534" t="str">
            <v>город Пермь</v>
          </cell>
          <cell r="D8534" t="str">
            <v>г. Пермь, ул. Чистопольская, д. 21</v>
          </cell>
          <cell r="E8534" t="b">
            <v>1</v>
          </cell>
          <cell r="F8534">
            <v>1964</v>
          </cell>
          <cell r="H8534" t="str">
            <v>Блоки</v>
          </cell>
          <cell r="L8534">
            <v>5</v>
          </cell>
          <cell r="M8534">
            <v>6</v>
          </cell>
          <cell r="Q8534">
            <v>5302.4</v>
          </cell>
          <cell r="R8534">
            <v>4936.2</v>
          </cell>
          <cell r="S8534">
            <v>4775.7</v>
          </cell>
          <cell r="T8534">
            <v>250</v>
          </cell>
        </row>
        <row r="8535">
          <cell r="C8535" t="str">
            <v>город Пермь</v>
          </cell>
          <cell r="D8535" t="str">
            <v>г. Пермь, ул. Чистопольская, д. 23</v>
          </cell>
          <cell r="E8535" t="b">
            <v>1</v>
          </cell>
          <cell r="F8535">
            <v>1965</v>
          </cell>
          <cell r="H8535" t="str">
            <v>Кирпич</v>
          </cell>
          <cell r="L8535">
            <v>5</v>
          </cell>
          <cell r="M8535">
            <v>4</v>
          </cell>
          <cell r="Q8535">
            <v>3504.7</v>
          </cell>
          <cell r="R8535">
            <v>3198</v>
          </cell>
          <cell r="S8535">
            <v>3198</v>
          </cell>
          <cell r="T8535">
            <v>190</v>
          </cell>
        </row>
        <row r="8536">
          <cell r="C8536" t="str">
            <v>город Пермь</v>
          </cell>
          <cell r="D8536" t="str">
            <v>г. Пермь, ул. Чистопольская, д. 25</v>
          </cell>
          <cell r="E8536" t="b">
            <v>1</v>
          </cell>
          <cell r="F8536">
            <v>1973</v>
          </cell>
          <cell r="H8536" t="str">
            <v>Панель</v>
          </cell>
          <cell r="L8536">
            <v>5</v>
          </cell>
          <cell r="M8536">
            <v>6</v>
          </cell>
          <cell r="Q8536">
            <v>4386.3</v>
          </cell>
          <cell r="R8536">
            <v>3821.66</v>
          </cell>
          <cell r="S8536">
            <v>3750.46</v>
          </cell>
          <cell r="T8536">
            <v>203</v>
          </cell>
        </row>
        <row r="8537">
          <cell r="C8537" t="str">
            <v>город Пермь</v>
          </cell>
          <cell r="D8537" t="str">
            <v>г. Пермь, ул. Чистопольская, д. 27</v>
          </cell>
          <cell r="E8537" t="b">
            <v>1</v>
          </cell>
          <cell r="F8537">
            <v>1973</v>
          </cell>
          <cell r="H8537" t="str">
            <v>Панель</v>
          </cell>
          <cell r="L8537">
            <v>5</v>
          </cell>
          <cell r="M8537">
            <v>4</v>
          </cell>
          <cell r="Q8537">
            <v>2982.4</v>
          </cell>
          <cell r="R8537">
            <v>2573.6</v>
          </cell>
          <cell r="S8537">
            <v>2573.6</v>
          </cell>
          <cell r="T8537">
            <v>133</v>
          </cell>
        </row>
        <row r="8538">
          <cell r="C8538" t="str">
            <v>город Пермь</v>
          </cell>
          <cell r="D8538" t="str">
            <v>г. Пермь, ул. Чистопольская, д. 29</v>
          </cell>
          <cell r="E8538" t="b">
            <v>1</v>
          </cell>
          <cell r="F8538">
            <v>1973</v>
          </cell>
          <cell r="H8538" t="str">
            <v>Панель</v>
          </cell>
          <cell r="L8538">
            <v>5</v>
          </cell>
          <cell r="M8538">
            <v>6</v>
          </cell>
          <cell r="Q8538">
            <v>4652.5</v>
          </cell>
          <cell r="R8538">
            <v>4072.2999999999997</v>
          </cell>
          <cell r="S8538">
            <v>3778.7</v>
          </cell>
          <cell r="T8538">
            <v>234</v>
          </cell>
        </row>
        <row r="8539">
          <cell r="C8539" t="str">
            <v>город Пермь</v>
          </cell>
          <cell r="D8539" t="str">
            <v>г. Пермь, ул. Чистопольская, д. 18А</v>
          </cell>
          <cell r="E8539" t="b">
            <v>1</v>
          </cell>
          <cell r="F8539">
            <v>1978</v>
          </cell>
          <cell r="H8539" t="str">
            <v>Кирпич</v>
          </cell>
          <cell r="L8539">
            <v>5</v>
          </cell>
          <cell r="M8539">
            <v>4</v>
          </cell>
          <cell r="Q8539">
            <v>3219.4</v>
          </cell>
          <cell r="R8539">
            <v>2800.5</v>
          </cell>
          <cell r="S8539">
            <v>2800.5</v>
          </cell>
          <cell r="T8539">
            <v>156</v>
          </cell>
        </row>
        <row r="8540">
          <cell r="C8540" t="str">
            <v>город Пермь</v>
          </cell>
          <cell r="D8540" t="str">
            <v>г. Пермь, ул. Чистопольская, д. 21А</v>
          </cell>
          <cell r="E8540" t="b">
            <v>1</v>
          </cell>
          <cell r="F8540">
            <v>1966</v>
          </cell>
          <cell r="H8540" t="str">
            <v>Кирпич</v>
          </cell>
          <cell r="L8540">
            <v>5</v>
          </cell>
          <cell r="M8540">
            <v>2</v>
          </cell>
          <cell r="Q8540">
            <v>1764.4</v>
          </cell>
          <cell r="R8540">
            <v>1609.8</v>
          </cell>
          <cell r="S8540">
            <v>1530</v>
          </cell>
          <cell r="T8540">
            <v>76</v>
          </cell>
        </row>
        <row r="8541">
          <cell r="C8541" t="str">
            <v>город Пермь</v>
          </cell>
          <cell r="D8541" t="str">
            <v>г. Пермь, ул. Чистопольская, д. 23А</v>
          </cell>
          <cell r="E8541" t="b">
            <v>1</v>
          </cell>
          <cell r="F8541">
            <v>1966</v>
          </cell>
          <cell r="H8541" t="str">
            <v>Кирпич</v>
          </cell>
          <cell r="L8541">
            <v>5</v>
          </cell>
          <cell r="M8541">
            <v>2</v>
          </cell>
          <cell r="Q8541">
            <v>1816.8</v>
          </cell>
          <cell r="R8541">
            <v>1659.7</v>
          </cell>
          <cell r="S8541">
            <v>1586</v>
          </cell>
          <cell r="T8541">
            <v>82</v>
          </cell>
        </row>
        <row r="8542">
          <cell r="C8542" t="str">
            <v>город Пермь</v>
          </cell>
          <cell r="D8542" t="str">
            <v>г. Пермь, ул. Чкалова, д. 2</v>
          </cell>
          <cell r="E8542" t="b">
            <v>1</v>
          </cell>
          <cell r="F8542">
            <v>1967</v>
          </cell>
          <cell r="H8542" t="str">
            <v>Кирпич</v>
          </cell>
          <cell r="L8542">
            <v>9</v>
          </cell>
          <cell r="M8542">
            <v>1</v>
          </cell>
          <cell r="N8542">
            <v>1</v>
          </cell>
          <cell r="O8542">
            <v>1</v>
          </cell>
          <cell r="Q8542">
            <v>2416.6</v>
          </cell>
          <cell r="R8542">
            <v>2212.1999999999998</v>
          </cell>
          <cell r="S8542">
            <v>2201</v>
          </cell>
          <cell r="T8542">
            <v>109</v>
          </cell>
        </row>
        <row r="8543">
          <cell r="C8543" t="str">
            <v>город Пермь</v>
          </cell>
          <cell r="D8543" t="str">
            <v>г. Пермь, ул. Чкалова, д. 4</v>
          </cell>
          <cell r="E8543" t="b">
            <v>1</v>
          </cell>
          <cell r="F8543">
            <v>1967</v>
          </cell>
          <cell r="H8543" t="str">
            <v>Кирпич</v>
          </cell>
          <cell r="L8543">
            <v>9</v>
          </cell>
          <cell r="M8543">
            <v>1</v>
          </cell>
          <cell r="N8543">
            <v>1</v>
          </cell>
          <cell r="O8543">
            <v>1</v>
          </cell>
          <cell r="Q8543">
            <v>2268.1999999999998</v>
          </cell>
          <cell r="R8543">
            <v>2224.6999999999998</v>
          </cell>
          <cell r="S8543">
            <v>2224.6999999999998</v>
          </cell>
          <cell r="T8543">
            <v>93</v>
          </cell>
        </row>
        <row r="8544">
          <cell r="C8544" t="str">
            <v>город Пермь</v>
          </cell>
          <cell r="D8544" t="str">
            <v>г. Пермь, ул. Чкалова, д. 6</v>
          </cell>
          <cell r="E8544" t="b">
            <v>1</v>
          </cell>
          <cell r="F8544">
            <v>1967</v>
          </cell>
          <cell r="H8544" t="str">
            <v>Кирпич</v>
          </cell>
          <cell r="L8544">
            <v>9</v>
          </cell>
          <cell r="M8544">
            <v>1</v>
          </cell>
          <cell r="N8544">
            <v>1</v>
          </cell>
          <cell r="O8544">
            <v>1</v>
          </cell>
          <cell r="Q8544">
            <v>2254.5</v>
          </cell>
          <cell r="R8544">
            <v>2254.5</v>
          </cell>
          <cell r="S8544">
            <v>2254.5</v>
          </cell>
          <cell r="T8544">
            <v>109</v>
          </cell>
        </row>
        <row r="8545">
          <cell r="C8545" t="str">
            <v>город Пермь</v>
          </cell>
          <cell r="D8545" t="str">
            <v>г. Пермь, ул. Чкалова, д. 8</v>
          </cell>
          <cell r="E8545" t="b">
            <v>1</v>
          </cell>
          <cell r="F8545">
            <v>1967</v>
          </cell>
          <cell r="H8545" t="str">
            <v>Кирпич</v>
          </cell>
          <cell r="L8545">
            <v>9</v>
          </cell>
          <cell r="M8545">
            <v>1</v>
          </cell>
          <cell r="N8545">
            <v>1</v>
          </cell>
          <cell r="O8545">
            <v>1</v>
          </cell>
          <cell r="Q8545">
            <v>2269.6999999999998</v>
          </cell>
          <cell r="R8545">
            <v>2269.5</v>
          </cell>
          <cell r="S8545">
            <v>2215.1</v>
          </cell>
          <cell r="T8545">
            <v>84</v>
          </cell>
        </row>
        <row r="8546">
          <cell r="C8546" t="str">
            <v>город Пермь</v>
          </cell>
          <cell r="D8546" t="str">
            <v>г. Пермь, ул. Чкалова, д. 10</v>
          </cell>
          <cell r="E8546" t="b">
            <v>1</v>
          </cell>
          <cell r="F8546">
            <v>1973</v>
          </cell>
          <cell r="H8546" t="str">
            <v>Кирпич</v>
          </cell>
          <cell r="L8546">
            <v>9</v>
          </cell>
          <cell r="M8546">
            <v>4</v>
          </cell>
          <cell r="N8546">
            <v>4</v>
          </cell>
          <cell r="O8546">
            <v>4</v>
          </cell>
          <cell r="Q8546">
            <v>12278.8</v>
          </cell>
          <cell r="R8546">
            <v>9293.1</v>
          </cell>
          <cell r="S8546">
            <v>8828.4500000000007</v>
          </cell>
          <cell r="T8546">
            <v>455</v>
          </cell>
        </row>
        <row r="8547">
          <cell r="C8547" t="str">
            <v>город Пермь</v>
          </cell>
          <cell r="D8547" t="str">
            <v>г. Пермь, ул. Чкалова, д. 12</v>
          </cell>
          <cell r="E8547" t="b">
            <v>1</v>
          </cell>
          <cell r="F8547">
            <v>1967</v>
          </cell>
          <cell r="H8547" t="str">
            <v>Кирпич</v>
          </cell>
          <cell r="L8547">
            <v>5</v>
          </cell>
          <cell r="M8547">
            <v>4</v>
          </cell>
          <cell r="Q8547">
            <v>3152.4</v>
          </cell>
          <cell r="R8547">
            <v>3152.4</v>
          </cell>
          <cell r="S8547">
            <v>3152.4</v>
          </cell>
          <cell r="T8547">
            <v>154</v>
          </cell>
        </row>
        <row r="8548">
          <cell r="C8548" t="str">
            <v>город Пермь</v>
          </cell>
          <cell r="D8548" t="str">
            <v>г. Пермь, ул. Чкалова, д. 14</v>
          </cell>
          <cell r="E8548" t="b">
            <v>1</v>
          </cell>
          <cell r="F8548">
            <v>1959</v>
          </cell>
          <cell r="H8548" t="str">
            <v>Кирпич</v>
          </cell>
          <cell r="L8548">
            <v>4</v>
          </cell>
          <cell r="M8548">
            <v>4</v>
          </cell>
          <cell r="Q8548">
            <v>3027.5</v>
          </cell>
          <cell r="R8548">
            <v>2527.5</v>
          </cell>
          <cell r="S8548">
            <v>2451.6799999999998</v>
          </cell>
          <cell r="T8548">
            <v>134</v>
          </cell>
        </row>
        <row r="8549">
          <cell r="C8549" t="str">
            <v>город Пермь</v>
          </cell>
          <cell r="D8549" t="str">
            <v>г. Пермь, ул. Чкалова, д. 16</v>
          </cell>
          <cell r="E8549" t="b">
            <v>1</v>
          </cell>
          <cell r="F8549">
            <v>1959</v>
          </cell>
          <cell r="H8549" t="str">
            <v>Кирпич</v>
          </cell>
          <cell r="L8549">
            <v>4</v>
          </cell>
          <cell r="M8549">
            <v>4</v>
          </cell>
          <cell r="Q8549">
            <v>3101.3</v>
          </cell>
          <cell r="R8549">
            <v>2586.3000000000002</v>
          </cell>
          <cell r="S8549">
            <v>2456.9899999999998</v>
          </cell>
          <cell r="T8549">
            <v>110</v>
          </cell>
        </row>
        <row r="8550">
          <cell r="C8550" t="str">
            <v>город Пермь</v>
          </cell>
          <cell r="D8550" t="str">
            <v>г. Пермь, ул. Чкалова, д. 18</v>
          </cell>
          <cell r="E8550" t="b">
            <v>1</v>
          </cell>
          <cell r="F8550">
            <v>1959</v>
          </cell>
          <cell r="H8550" t="str">
            <v>Кирпич</v>
          </cell>
          <cell r="L8550">
            <v>4</v>
          </cell>
          <cell r="M8550">
            <v>4</v>
          </cell>
          <cell r="Q8550">
            <v>3247.7</v>
          </cell>
          <cell r="R8550">
            <v>2547.6999999999998</v>
          </cell>
          <cell r="S8550">
            <v>2471.27</v>
          </cell>
          <cell r="T8550">
            <v>121</v>
          </cell>
        </row>
        <row r="8551">
          <cell r="C8551" t="str">
            <v>город Пермь</v>
          </cell>
          <cell r="D8551" t="str">
            <v>г. Пермь, ул. Чкалова, д. 20</v>
          </cell>
          <cell r="E8551" t="b">
            <v>1</v>
          </cell>
          <cell r="F8551">
            <v>1959</v>
          </cell>
          <cell r="H8551" t="str">
            <v>Кирпич</v>
          </cell>
          <cell r="L8551">
            <v>4</v>
          </cell>
          <cell r="M8551">
            <v>4</v>
          </cell>
          <cell r="Q8551">
            <v>2569.3000000000002</v>
          </cell>
          <cell r="R8551">
            <v>2569.3000000000002</v>
          </cell>
          <cell r="S8551">
            <v>2406</v>
          </cell>
          <cell r="T8551">
            <v>121</v>
          </cell>
        </row>
        <row r="8552">
          <cell r="C8552" t="str">
            <v>город Пермь</v>
          </cell>
          <cell r="D8552" t="str">
            <v>г. Пермь, ул. Чкалова, д. 22</v>
          </cell>
          <cell r="E8552" t="b">
            <v>1</v>
          </cell>
          <cell r="F8552">
            <v>1961</v>
          </cell>
          <cell r="H8552" t="str">
            <v>Кирпич</v>
          </cell>
          <cell r="L8552">
            <v>5</v>
          </cell>
          <cell r="M8552">
            <v>2</v>
          </cell>
          <cell r="Q8552">
            <v>1833.8</v>
          </cell>
          <cell r="R8552">
            <v>1444.4</v>
          </cell>
          <cell r="S8552">
            <v>1444.4</v>
          </cell>
          <cell r="T8552">
            <v>53</v>
          </cell>
        </row>
        <row r="8553">
          <cell r="C8553" t="str">
            <v>город Пермь</v>
          </cell>
          <cell r="D8553" t="str">
            <v>г. Пермь, ул. Чкалова, д. 24</v>
          </cell>
          <cell r="E8553" t="b">
            <v>1</v>
          </cell>
          <cell r="F8553">
            <v>1961</v>
          </cell>
          <cell r="H8553" t="str">
            <v>Кирпич</v>
          </cell>
          <cell r="L8553">
            <v>5</v>
          </cell>
          <cell r="M8553">
            <v>4</v>
          </cell>
          <cell r="Q8553">
            <v>3174.8</v>
          </cell>
          <cell r="R8553">
            <v>3174.8</v>
          </cell>
          <cell r="S8553">
            <v>3103.8</v>
          </cell>
          <cell r="T8553">
            <v>154</v>
          </cell>
        </row>
        <row r="8554">
          <cell r="C8554" t="str">
            <v>город Пермь</v>
          </cell>
          <cell r="D8554" t="str">
            <v>г. Пермь, ул. Чкалова, д. 32</v>
          </cell>
          <cell r="E8554" t="b">
            <v>1</v>
          </cell>
          <cell r="F8554">
            <v>1934</v>
          </cell>
          <cell r="H8554" t="str">
            <v>Дерево</v>
          </cell>
          <cell r="L8554">
            <v>4</v>
          </cell>
          <cell r="M8554">
            <v>6</v>
          </cell>
          <cell r="Q8554">
            <v>3615.3</v>
          </cell>
          <cell r="R8554">
            <v>3577.5</v>
          </cell>
          <cell r="S8554">
            <v>3577.5</v>
          </cell>
          <cell r="T8554">
            <v>197</v>
          </cell>
        </row>
        <row r="8555">
          <cell r="C8555" t="str">
            <v>город Пермь</v>
          </cell>
          <cell r="D8555" t="str">
            <v>г. Пермь, ул. Чкалова, д. 38</v>
          </cell>
          <cell r="E8555" t="b">
            <v>1</v>
          </cell>
          <cell r="F8555">
            <v>1929</v>
          </cell>
          <cell r="H8555" t="str">
            <v>Шлакоблок</v>
          </cell>
          <cell r="L8555">
            <v>4</v>
          </cell>
          <cell r="M8555">
            <v>6</v>
          </cell>
          <cell r="Q8555">
            <v>3656.3</v>
          </cell>
          <cell r="R8555">
            <v>3470.1</v>
          </cell>
          <cell r="S8555">
            <v>3088.39</v>
          </cell>
          <cell r="T8555">
            <v>223</v>
          </cell>
        </row>
        <row r="8556">
          <cell r="C8556" t="str">
            <v>город Пермь</v>
          </cell>
          <cell r="D8556" t="str">
            <v>г. Пермь, ул. Чкалова, д. 44</v>
          </cell>
          <cell r="E8556" t="b">
            <v>1</v>
          </cell>
          <cell r="F8556">
            <v>1957</v>
          </cell>
          <cell r="H8556" t="str">
            <v>Кирпич</v>
          </cell>
          <cell r="L8556">
            <v>5</v>
          </cell>
          <cell r="M8556">
            <v>3</v>
          </cell>
          <cell r="Q8556">
            <v>4206.5</v>
          </cell>
          <cell r="R8556">
            <v>3477.4</v>
          </cell>
          <cell r="S8556">
            <v>3477.4</v>
          </cell>
          <cell r="T8556">
            <v>126</v>
          </cell>
        </row>
        <row r="8557">
          <cell r="C8557" t="str">
            <v>город Пермь</v>
          </cell>
          <cell r="D8557" t="str">
            <v>г. Пермь, ул. Чкалова, д. 46</v>
          </cell>
          <cell r="E8557" t="b">
            <v>1</v>
          </cell>
          <cell r="F8557">
            <v>1957</v>
          </cell>
          <cell r="H8557" t="str">
            <v>Кирпич</v>
          </cell>
          <cell r="L8557">
            <v>5</v>
          </cell>
          <cell r="M8557">
            <v>3</v>
          </cell>
          <cell r="Q8557">
            <v>3957.8</v>
          </cell>
          <cell r="R8557">
            <v>3558.9</v>
          </cell>
          <cell r="S8557">
            <v>3558.9</v>
          </cell>
          <cell r="T8557">
            <v>128</v>
          </cell>
        </row>
        <row r="8558">
          <cell r="C8558" t="str">
            <v>город Пермь</v>
          </cell>
          <cell r="D8558" t="str">
            <v>г. Пермь, ул. Чкалова, д. 48</v>
          </cell>
          <cell r="E8558" t="b">
            <v>1</v>
          </cell>
          <cell r="F8558">
            <v>1957</v>
          </cell>
          <cell r="H8558" t="str">
            <v>Кирпич</v>
          </cell>
          <cell r="L8558">
            <v>5</v>
          </cell>
          <cell r="M8558">
            <v>5</v>
          </cell>
          <cell r="Q8558">
            <v>6793.6</v>
          </cell>
          <cell r="R8558">
            <v>5612.6</v>
          </cell>
          <cell r="S8558">
            <v>5612.6</v>
          </cell>
          <cell r="T8558">
            <v>192</v>
          </cell>
        </row>
        <row r="8559">
          <cell r="C8559" t="str">
            <v>город Пермь</v>
          </cell>
          <cell r="D8559" t="str">
            <v>г. Пермь, ул. Чкалова, д. 50</v>
          </cell>
          <cell r="E8559" t="b">
            <v>1</v>
          </cell>
          <cell r="F8559">
            <v>1964</v>
          </cell>
          <cell r="H8559" t="str">
            <v>Кирпич</v>
          </cell>
          <cell r="L8559">
            <v>5</v>
          </cell>
          <cell r="M8559">
            <v>3</v>
          </cell>
          <cell r="Q8559">
            <v>3198</v>
          </cell>
          <cell r="R8559">
            <v>3198</v>
          </cell>
          <cell r="S8559">
            <v>3035.6</v>
          </cell>
          <cell r="T8559">
            <v>153</v>
          </cell>
        </row>
        <row r="8560">
          <cell r="C8560" t="str">
            <v>город Пермь</v>
          </cell>
          <cell r="D8560" t="str">
            <v>г. Пермь, ул. Чкалова, д. 52</v>
          </cell>
          <cell r="E8560" t="b">
            <v>1</v>
          </cell>
          <cell r="F8560">
            <v>1964</v>
          </cell>
          <cell r="H8560" t="str">
            <v>Кирпич</v>
          </cell>
          <cell r="L8560">
            <v>5</v>
          </cell>
          <cell r="M8560">
            <v>5</v>
          </cell>
          <cell r="Q8560">
            <v>3165.4</v>
          </cell>
          <cell r="R8560">
            <v>2552.1</v>
          </cell>
          <cell r="S8560">
            <v>2552.1</v>
          </cell>
          <cell r="T8560">
            <v>133</v>
          </cell>
        </row>
        <row r="8561">
          <cell r="C8561" t="str">
            <v>город Пермь</v>
          </cell>
          <cell r="D8561" t="str">
            <v>г. Пермь, ул. Чкалова, д. 54</v>
          </cell>
          <cell r="E8561" t="b">
            <v>1</v>
          </cell>
          <cell r="F8561">
            <v>1964</v>
          </cell>
          <cell r="H8561" t="str">
            <v>Кирпич</v>
          </cell>
          <cell r="L8561">
            <v>5</v>
          </cell>
          <cell r="M8561">
            <v>3</v>
          </cell>
          <cell r="Q8561">
            <v>2529.4</v>
          </cell>
          <cell r="R8561">
            <v>2155</v>
          </cell>
          <cell r="S8561">
            <v>2155</v>
          </cell>
          <cell r="T8561">
            <v>133</v>
          </cell>
        </row>
        <row r="8562">
          <cell r="C8562" t="str">
            <v>город Пермь</v>
          </cell>
          <cell r="D8562" t="str">
            <v>г. Пермь, ул. Чкалова, д. 56</v>
          </cell>
          <cell r="E8562" t="b">
            <v>1</v>
          </cell>
          <cell r="F8562">
            <v>1964</v>
          </cell>
          <cell r="H8562" t="str">
            <v>Кирпич</v>
          </cell>
          <cell r="L8562">
            <v>5</v>
          </cell>
          <cell r="M8562">
            <v>3</v>
          </cell>
          <cell r="Q8562">
            <v>2950.7</v>
          </cell>
          <cell r="R8562">
            <v>2770.4500000000003</v>
          </cell>
          <cell r="S8562">
            <v>2701.65</v>
          </cell>
          <cell r="T8562">
            <v>134</v>
          </cell>
        </row>
        <row r="8563">
          <cell r="C8563" t="str">
            <v>город Пермь</v>
          </cell>
          <cell r="D8563" t="str">
            <v>г. Пермь, ул. Чкалова, д. 58</v>
          </cell>
          <cell r="E8563" t="b">
            <v>1</v>
          </cell>
          <cell r="F8563">
            <v>1962</v>
          </cell>
          <cell r="H8563" t="str">
            <v>Кирпич</v>
          </cell>
          <cell r="L8563">
            <v>5</v>
          </cell>
          <cell r="M8563">
            <v>2</v>
          </cell>
          <cell r="Q8563">
            <v>1907.4</v>
          </cell>
          <cell r="R8563">
            <v>1907.4</v>
          </cell>
          <cell r="S8563">
            <v>1628.3</v>
          </cell>
          <cell r="T8563">
            <v>81</v>
          </cell>
        </row>
        <row r="8564">
          <cell r="C8564" t="str">
            <v>город Пермь</v>
          </cell>
          <cell r="D8564" t="str">
            <v>г. Пермь, ул. Чкалова, д. 10А</v>
          </cell>
          <cell r="E8564" t="b">
            <v>1</v>
          </cell>
          <cell r="F8564">
            <v>2007</v>
          </cell>
          <cell r="H8564" t="str">
            <v>Панель</v>
          </cell>
          <cell r="L8564">
            <v>11</v>
          </cell>
          <cell r="M8564">
            <v>2</v>
          </cell>
          <cell r="N8564">
            <v>2</v>
          </cell>
          <cell r="O8564">
            <v>2</v>
          </cell>
          <cell r="Q8564">
            <v>6856</v>
          </cell>
          <cell r="R8564">
            <v>6132</v>
          </cell>
          <cell r="S8564">
            <v>5518.8</v>
          </cell>
        </row>
        <row r="8565">
          <cell r="C8565" t="str">
            <v>город Пермь</v>
          </cell>
          <cell r="D8565" t="str">
            <v>г. Пермь, ул. Чкалова, д. 38А</v>
          </cell>
          <cell r="E8565" t="b">
            <v>1</v>
          </cell>
          <cell r="F8565">
            <v>2004</v>
          </cell>
          <cell r="I8565" t="str">
            <v>плоская</v>
          </cell>
          <cell r="K8565" t="str">
            <v>имеется</v>
          </cell>
          <cell r="L8565">
            <v>8</v>
          </cell>
          <cell r="M8565">
            <v>5</v>
          </cell>
          <cell r="N8565">
            <v>2</v>
          </cell>
          <cell r="Q8565">
            <v>7777.3</v>
          </cell>
          <cell r="R8565">
            <v>3293.1</v>
          </cell>
          <cell r="S8565">
            <v>331.5</v>
          </cell>
          <cell r="T8565">
            <v>93</v>
          </cell>
        </row>
        <row r="8566">
          <cell r="C8566" t="str">
            <v>город Пермь</v>
          </cell>
          <cell r="D8566" t="str">
            <v>г. Пермь, ул. Шарташская, д. 2</v>
          </cell>
          <cell r="E8566" t="b">
            <v>1</v>
          </cell>
          <cell r="F8566">
            <v>1958</v>
          </cell>
          <cell r="H8566" t="str">
            <v>Кирпич</v>
          </cell>
          <cell r="L8566">
            <v>2</v>
          </cell>
          <cell r="M8566">
            <v>2</v>
          </cell>
          <cell r="Q8566">
            <v>673.1</v>
          </cell>
          <cell r="R8566">
            <v>598.29999999999995</v>
          </cell>
          <cell r="S8566">
            <v>598.29999999999995</v>
          </cell>
          <cell r="T8566">
            <v>33</v>
          </cell>
        </row>
        <row r="8567">
          <cell r="C8567" t="str">
            <v>город Пермь</v>
          </cell>
          <cell r="D8567" t="str">
            <v>г. Пермь, ул. Шарташская, д. 4</v>
          </cell>
          <cell r="E8567" t="b">
            <v>1</v>
          </cell>
          <cell r="F8567">
            <v>1960</v>
          </cell>
          <cell r="H8567" t="str">
            <v>Кирпич</v>
          </cell>
          <cell r="L8567">
            <v>4</v>
          </cell>
          <cell r="M8567">
            <v>2</v>
          </cell>
          <cell r="Q8567">
            <v>1287.3</v>
          </cell>
          <cell r="R8567">
            <v>1287.3</v>
          </cell>
          <cell r="S8567">
            <v>1287.3</v>
          </cell>
          <cell r="T8567">
            <v>59</v>
          </cell>
        </row>
        <row r="8568">
          <cell r="C8568" t="str">
            <v>город Пермь</v>
          </cell>
          <cell r="D8568" t="str">
            <v>г. Пермь, ул. Шахтерская, д. 26</v>
          </cell>
          <cell r="E8568" t="b">
            <v>1</v>
          </cell>
          <cell r="F8568">
            <v>2016</v>
          </cell>
          <cell r="H8568" t="str">
            <v>кирпич</v>
          </cell>
          <cell r="I8568" t="str">
            <v>плоская</v>
          </cell>
          <cell r="J8568" t="str">
            <v>ГАЗ</v>
          </cell>
          <cell r="K8568" t="str">
            <v>имеется</v>
          </cell>
          <cell r="L8568">
            <v>5</v>
          </cell>
          <cell r="M8568">
            <v>1</v>
          </cell>
          <cell r="Q8568">
            <v>2495.6999999999998</v>
          </cell>
          <cell r="R8568">
            <v>1734.5</v>
          </cell>
          <cell r="S8568">
            <v>295.89999999999998</v>
          </cell>
        </row>
        <row r="8569">
          <cell r="C8569" t="str">
            <v>город Пермь</v>
          </cell>
          <cell r="D8569" t="str">
            <v>г. Пермь, ул. Швецова, д. 32</v>
          </cell>
          <cell r="E8569" t="b">
            <v>1</v>
          </cell>
          <cell r="F8569">
            <v>1967</v>
          </cell>
          <cell r="H8569" t="str">
            <v>Кирпич</v>
          </cell>
          <cell r="L8569">
            <v>5</v>
          </cell>
          <cell r="M8569">
            <v>4</v>
          </cell>
          <cell r="Q8569">
            <v>3379</v>
          </cell>
          <cell r="R8569">
            <v>3347.5</v>
          </cell>
          <cell r="S8569">
            <v>3347.5</v>
          </cell>
          <cell r="T8569">
            <v>138</v>
          </cell>
        </row>
        <row r="8570">
          <cell r="C8570" t="str">
            <v>город Пермь</v>
          </cell>
          <cell r="D8570" t="str">
            <v>г. Пермь, ул. Швецова, д. 37</v>
          </cell>
          <cell r="E8570" t="b">
            <v>1</v>
          </cell>
          <cell r="F8570">
            <v>1999</v>
          </cell>
          <cell r="I8570" t="str">
            <v>плоская</v>
          </cell>
          <cell r="K8570" t="str">
            <v>имеется</v>
          </cell>
          <cell r="L8570">
            <v>7</v>
          </cell>
          <cell r="M8570">
            <v>1</v>
          </cell>
          <cell r="N8570">
            <v>2</v>
          </cell>
          <cell r="O8570">
            <v>2</v>
          </cell>
          <cell r="Q8570">
            <v>2026.1</v>
          </cell>
          <cell r="R8570">
            <v>1450.9</v>
          </cell>
          <cell r="S8570">
            <v>575.20000000000005</v>
          </cell>
          <cell r="T8570">
            <v>33</v>
          </cell>
        </row>
        <row r="8571">
          <cell r="C8571" t="str">
            <v>город Пермь</v>
          </cell>
          <cell r="D8571" t="str">
            <v>г. Пермь, ул. Швецова, д. 41</v>
          </cell>
          <cell r="E8571" t="b">
            <v>1</v>
          </cell>
          <cell r="F8571">
            <v>1971</v>
          </cell>
          <cell r="I8571" t="str">
            <v>плоская</v>
          </cell>
          <cell r="K8571" t="str">
            <v>имеется</v>
          </cell>
          <cell r="L8571">
            <v>5</v>
          </cell>
          <cell r="M8571">
            <v>4</v>
          </cell>
          <cell r="Q8571">
            <v>3993.4</v>
          </cell>
          <cell r="R8571">
            <v>2928.6</v>
          </cell>
          <cell r="S8571">
            <v>1064.8</v>
          </cell>
          <cell r="T8571">
            <v>105</v>
          </cell>
        </row>
        <row r="8572">
          <cell r="C8572" t="str">
            <v>город Пермь</v>
          </cell>
          <cell r="D8572" t="str">
            <v>г. Пермь, ул. Швецова, д. 46</v>
          </cell>
          <cell r="E8572" t="b">
            <v>1</v>
          </cell>
          <cell r="F8572">
            <v>1979</v>
          </cell>
          <cell r="H8572" t="str">
            <v>кирпич</v>
          </cell>
          <cell r="I8572" t="str">
            <v>плоская</v>
          </cell>
          <cell r="K8572" t="str">
            <v>имеется</v>
          </cell>
          <cell r="L8572">
            <v>9</v>
          </cell>
          <cell r="M8572">
            <v>2</v>
          </cell>
          <cell r="N8572">
            <v>4</v>
          </cell>
          <cell r="O8572">
            <v>4</v>
          </cell>
          <cell r="Q8572">
            <v>5154</v>
          </cell>
          <cell r="R8572">
            <v>3245.8</v>
          </cell>
          <cell r="S8572">
            <v>2802</v>
          </cell>
          <cell r="T8572">
            <v>100</v>
          </cell>
        </row>
        <row r="8573">
          <cell r="C8573" t="str">
            <v>город Пермь</v>
          </cell>
          <cell r="D8573" t="str">
            <v>г. Пермь, ул. Швецова, д. 48</v>
          </cell>
          <cell r="E8573" t="b">
            <v>1</v>
          </cell>
          <cell r="F8573">
            <v>1970</v>
          </cell>
          <cell r="H8573" t="str">
            <v>кирпич</v>
          </cell>
          <cell r="I8573" t="str">
            <v>скатная</v>
          </cell>
          <cell r="J8573" t="str">
            <v>ГАЗ</v>
          </cell>
          <cell r="K8573" t="str">
            <v>имеется</v>
          </cell>
          <cell r="L8573">
            <v>5</v>
          </cell>
          <cell r="M8573">
            <v>3</v>
          </cell>
          <cell r="Q8573">
            <v>2786.6</v>
          </cell>
          <cell r="R8573">
            <v>1706.6</v>
          </cell>
          <cell r="S8573">
            <v>1706.6</v>
          </cell>
          <cell r="T8573">
            <v>95</v>
          </cell>
        </row>
        <row r="8574">
          <cell r="C8574" t="str">
            <v>город Пермь</v>
          </cell>
          <cell r="D8574" t="str">
            <v>г. Пермь, ул. Шишкина, д. 4</v>
          </cell>
          <cell r="E8574" t="b">
            <v>1</v>
          </cell>
          <cell r="F8574">
            <v>1959</v>
          </cell>
          <cell r="H8574" t="str">
            <v>Панель</v>
          </cell>
          <cell r="L8574">
            <v>4</v>
          </cell>
          <cell r="M8574">
            <v>4</v>
          </cell>
          <cell r="Q8574">
            <v>3089.2</v>
          </cell>
          <cell r="R8574">
            <v>2717.9</v>
          </cell>
          <cell r="S8574">
            <v>2717.9</v>
          </cell>
          <cell r="T8574">
            <v>109</v>
          </cell>
        </row>
        <row r="8575">
          <cell r="C8575" t="str">
            <v>город Пермь</v>
          </cell>
          <cell r="D8575" t="str">
            <v>г. Пермь, ул. Шишкина, д. 6</v>
          </cell>
          <cell r="E8575" t="b">
            <v>1</v>
          </cell>
          <cell r="F8575">
            <v>1958</v>
          </cell>
          <cell r="H8575" t="str">
            <v>Панель</v>
          </cell>
          <cell r="L8575">
            <v>4</v>
          </cell>
          <cell r="M8575">
            <v>4</v>
          </cell>
          <cell r="Q8575">
            <v>3121.5</v>
          </cell>
          <cell r="R8575">
            <v>2709.099999999999</v>
          </cell>
          <cell r="S8575">
            <v>2603.44</v>
          </cell>
          <cell r="T8575">
            <v>108</v>
          </cell>
        </row>
        <row r="8576">
          <cell r="C8576" t="str">
            <v>город Пермь</v>
          </cell>
          <cell r="D8576" t="str">
            <v>г. Пермь, ул. Шишкина, д. 10</v>
          </cell>
          <cell r="E8576" t="b">
            <v>1</v>
          </cell>
          <cell r="F8576">
            <v>1959</v>
          </cell>
          <cell r="H8576" t="str">
            <v>Кирпич</v>
          </cell>
          <cell r="L8576">
            <v>5</v>
          </cell>
          <cell r="M8576">
            <v>4</v>
          </cell>
          <cell r="Q8576">
            <v>3584.8</v>
          </cell>
          <cell r="R8576">
            <v>3166.1000000000008</v>
          </cell>
          <cell r="S8576">
            <v>2912.81</v>
          </cell>
          <cell r="T8576">
            <v>150</v>
          </cell>
        </row>
        <row r="8577">
          <cell r="C8577" t="str">
            <v>город Пермь</v>
          </cell>
          <cell r="D8577" t="str">
            <v>г. Пермь, ул. Шишкина, д. 12</v>
          </cell>
          <cell r="E8577" t="b">
            <v>1</v>
          </cell>
          <cell r="F8577">
            <v>1959</v>
          </cell>
          <cell r="H8577" t="str">
            <v>Кирпич</v>
          </cell>
          <cell r="L8577">
            <v>5</v>
          </cell>
          <cell r="M8577">
            <v>4</v>
          </cell>
          <cell r="Q8577">
            <v>3500.5</v>
          </cell>
          <cell r="R8577">
            <v>3162.5</v>
          </cell>
          <cell r="S8577">
            <v>2991.73</v>
          </cell>
          <cell r="T8577">
            <v>171</v>
          </cell>
        </row>
        <row r="8578">
          <cell r="C8578" t="str">
            <v>город Пермь</v>
          </cell>
          <cell r="D8578" t="str">
            <v>г. Пермь, ул. Шишкина, д. 17</v>
          </cell>
          <cell r="E8578" t="b">
            <v>1</v>
          </cell>
          <cell r="F8578">
            <v>1971</v>
          </cell>
          <cell r="H8578" t="str">
            <v>Кирпич</v>
          </cell>
          <cell r="L8578">
            <v>5</v>
          </cell>
          <cell r="M8578">
            <v>6</v>
          </cell>
          <cell r="Q8578">
            <v>4504.8</v>
          </cell>
          <cell r="R8578">
            <v>4454.5</v>
          </cell>
          <cell r="S8578">
            <v>4454.5</v>
          </cell>
          <cell r="T8578">
            <v>220</v>
          </cell>
        </row>
        <row r="8579">
          <cell r="C8579" t="str">
            <v>город Пермь</v>
          </cell>
          <cell r="D8579" t="str">
            <v>г. Пермь, ул. Шишкина, д. 19</v>
          </cell>
          <cell r="E8579" t="b">
            <v>1</v>
          </cell>
          <cell r="F8579">
            <v>1968</v>
          </cell>
          <cell r="H8579" t="str">
            <v>Кирпич</v>
          </cell>
          <cell r="L8579">
            <v>5</v>
          </cell>
          <cell r="M8579">
            <v>6</v>
          </cell>
          <cell r="Q8579">
            <v>5976.2</v>
          </cell>
          <cell r="R8579">
            <v>4503.4000000000005</v>
          </cell>
          <cell r="S8579">
            <v>4503.3999999999996</v>
          </cell>
          <cell r="T8579">
            <v>250</v>
          </cell>
        </row>
        <row r="8580">
          <cell r="C8580" t="str">
            <v>город Пермь</v>
          </cell>
          <cell r="D8580" t="str">
            <v>г. Пермь, ул. Шишкина, д. 21</v>
          </cell>
          <cell r="E8580" t="b">
            <v>1</v>
          </cell>
          <cell r="F8580">
            <v>1968</v>
          </cell>
          <cell r="H8580" t="str">
            <v>Кирпич</v>
          </cell>
          <cell r="L8580">
            <v>5</v>
          </cell>
          <cell r="M8580">
            <v>6</v>
          </cell>
          <cell r="Q8580">
            <v>5966.3</v>
          </cell>
          <cell r="R8580">
            <v>4492.0999999999985</v>
          </cell>
          <cell r="S8580">
            <v>4492.1000000000004</v>
          </cell>
          <cell r="T8580">
            <v>243</v>
          </cell>
        </row>
        <row r="8581">
          <cell r="C8581" t="str">
            <v>город Пермь</v>
          </cell>
          <cell r="D8581" t="str">
            <v>г. Пермь, ул. Шишкина, д. 23</v>
          </cell>
          <cell r="E8581" t="b">
            <v>1</v>
          </cell>
          <cell r="F8581">
            <v>1967</v>
          </cell>
          <cell r="H8581" t="str">
            <v>Кирпич</v>
          </cell>
          <cell r="L8581">
            <v>5</v>
          </cell>
          <cell r="M8581">
            <v>6</v>
          </cell>
          <cell r="Q8581">
            <v>4528.8</v>
          </cell>
          <cell r="R8581">
            <v>4528.0000000000018</v>
          </cell>
          <cell r="S8581">
            <v>4308.8999999999996</v>
          </cell>
          <cell r="T8581">
            <v>234</v>
          </cell>
        </row>
        <row r="8582">
          <cell r="C8582" t="str">
            <v>город Пермь</v>
          </cell>
          <cell r="D8582" t="str">
            <v>г. Пермь, ул. Шишкина, д. 29</v>
          </cell>
          <cell r="E8582" t="b">
            <v>1</v>
          </cell>
          <cell r="F8582">
            <v>1970</v>
          </cell>
          <cell r="I8582" t="str">
            <v>плоская</v>
          </cell>
          <cell r="K8582" t="str">
            <v>не имеется</v>
          </cell>
          <cell r="L8582">
            <v>5</v>
          </cell>
          <cell r="M8582">
            <v>8</v>
          </cell>
          <cell r="Q8582">
            <v>5200.8</v>
          </cell>
          <cell r="R8582">
            <v>5133.8999999999996</v>
          </cell>
          <cell r="S8582">
            <v>5142.7</v>
          </cell>
          <cell r="T8582">
            <v>257</v>
          </cell>
        </row>
        <row r="8583">
          <cell r="C8583" t="str">
            <v>город Пермь</v>
          </cell>
          <cell r="D8583" t="str">
            <v>г. Пермь, ул. Шишкина, д. 31</v>
          </cell>
          <cell r="E8583" t="b">
            <v>1</v>
          </cell>
          <cell r="F8583">
            <v>1985</v>
          </cell>
          <cell r="H8583" t="str">
            <v>Кирпич</v>
          </cell>
          <cell r="L8583">
            <v>5</v>
          </cell>
          <cell r="M8583">
            <v>4</v>
          </cell>
          <cell r="Q8583">
            <v>3685.1</v>
          </cell>
          <cell r="R8583">
            <v>2692</v>
          </cell>
          <cell r="S8583">
            <v>2692</v>
          </cell>
          <cell r="T8583">
            <v>137</v>
          </cell>
        </row>
        <row r="8584">
          <cell r="C8584" t="str">
            <v>город Пермь</v>
          </cell>
          <cell r="D8584" t="str">
            <v>г. Пермь, ул. Шишкина, д. 14А</v>
          </cell>
          <cell r="E8584" t="b">
            <v>1</v>
          </cell>
          <cell r="F8584">
            <v>2003</v>
          </cell>
          <cell r="I8584" t="str">
            <v>плоская</v>
          </cell>
          <cell r="K8584" t="str">
            <v>имеется</v>
          </cell>
          <cell r="L8584">
            <v>4</v>
          </cell>
          <cell r="M8584">
            <v>3</v>
          </cell>
          <cell r="Q8584">
            <v>3701.9</v>
          </cell>
          <cell r="R8584">
            <v>3637.3</v>
          </cell>
          <cell r="S8584">
            <v>3701.9</v>
          </cell>
          <cell r="T8584">
            <v>86</v>
          </cell>
        </row>
        <row r="8585">
          <cell r="C8585" t="str">
            <v>город Пермь</v>
          </cell>
          <cell r="D8585" t="str">
            <v>г. Пермь, ул. Шмидта, д. 56</v>
          </cell>
          <cell r="E8585" t="b">
            <v>1</v>
          </cell>
          <cell r="F8585">
            <v>2020</v>
          </cell>
          <cell r="I8585" t="str">
            <v>плоская</v>
          </cell>
          <cell r="J8585" t="str">
            <v>ГАЗ</v>
          </cell>
          <cell r="K8585" t="str">
            <v>имеется</v>
          </cell>
          <cell r="L8585">
            <v>11</v>
          </cell>
          <cell r="M8585">
            <v>11</v>
          </cell>
          <cell r="N8585">
            <v>11</v>
          </cell>
          <cell r="O8585">
            <v>11</v>
          </cell>
          <cell r="Q8585">
            <v>14695.4</v>
          </cell>
          <cell r="R8585">
            <v>11292.7</v>
          </cell>
          <cell r="S8585">
            <v>11292.7</v>
          </cell>
          <cell r="T8585">
            <v>345</v>
          </cell>
        </row>
        <row r="8586">
          <cell r="C8586" t="str">
            <v>город Пермь</v>
          </cell>
          <cell r="D8586" t="str">
            <v>г. Пермь, ул. Щитовая, д. 5</v>
          </cell>
          <cell r="E8586" t="b">
            <v>1</v>
          </cell>
          <cell r="F8586">
            <v>1994</v>
          </cell>
          <cell r="I8586" t="str">
            <v>плоская</v>
          </cell>
          <cell r="K8586" t="str">
            <v>имеется</v>
          </cell>
          <cell r="L8586">
            <v>5</v>
          </cell>
          <cell r="M8586">
            <v>6</v>
          </cell>
          <cell r="Q8586">
            <v>4477.1000000000004</v>
          </cell>
          <cell r="R8586">
            <v>3965.88</v>
          </cell>
          <cell r="S8586">
            <v>3487.3</v>
          </cell>
          <cell r="T8586">
            <v>184</v>
          </cell>
        </row>
        <row r="8587">
          <cell r="C8587" t="str">
            <v>город Пермь</v>
          </cell>
          <cell r="D8587" t="str">
            <v>г. Пермь, ул. Щитовая, д. 7</v>
          </cell>
          <cell r="E8587" t="b">
            <v>1</v>
          </cell>
          <cell r="F8587">
            <v>1996</v>
          </cell>
          <cell r="I8587" t="str">
            <v>плоская</v>
          </cell>
          <cell r="K8587" t="str">
            <v>имеется</v>
          </cell>
          <cell r="L8587">
            <v>5</v>
          </cell>
          <cell r="M8587">
            <v>6</v>
          </cell>
          <cell r="Q8587">
            <v>4354.1000000000004</v>
          </cell>
          <cell r="R8587">
            <v>3917</v>
          </cell>
          <cell r="S8587">
            <v>3615.5</v>
          </cell>
          <cell r="T8587">
            <v>193</v>
          </cell>
        </row>
        <row r="8588">
          <cell r="C8588" t="str">
            <v>город Пермь</v>
          </cell>
          <cell r="D8588" t="str">
            <v>г. Пермь, ул. Щитовая, д. 9</v>
          </cell>
          <cell r="E8588" t="b">
            <v>1</v>
          </cell>
          <cell r="F8588">
            <v>1993</v>
          </cell>
          <cell r="I8588" t="str">
            <v>плоская</v>
          </cell>
          <cell r="K8588" t="str">
            <v>имеется</v>
          </cell>
          <cell r="L8588">
            <v>5</v>
          </cell>
          <cell r="M8588">
            <v>4</v>
          </cell>
          <cell r="Q8588">
            <v>3060.2</v>
          </cell>
          <cell r="R8588">
            <v>2642.8</v>
          </cell>
          <cell r="S8588">
            <v>2389</v>
          </cell>
          <cell r="T8588">
            <v>127</v>
          </cell>
        </row>
        <row r="8589">
          <cell r="C8589" t="str">
            <v>город Пермь</v>
          </cell>
          <cell r="D8589" t="str">
            <v>г. Пермь, ул. Щитовая, д. 11</v>
          </cell>
          <cell r="E8589" t="b">
            <v>1</v>
          </cell>
          <cell r="F8589">
            <v>1993</v>
          </cell>
          <cell r="I8589" t="str">
            <v>плоская</v>
          </cell>
          <cell r="K8589" t="str">
            <v>имеется</v>
          </cell>
          <cell r="L8589">
            <v>5</v>
          </cell>
          <cell r="M8589">
            <v>4</v>
          </cell>
          <cell r="Q8589">
            <v>2995.9</v>
          </cell>
          <cell r="R8589">
            <v>2645.7</v>
          </cell>
          <cell r="S8589">
            <v>2548</v>
          </cell>
          <cell r="T8589">
            <v>120</v>
          </cell>
        </row>
        <row r="8590">
          <cell r="C8590" t="str">
            <v>город Пермь</v>
          </cell>
          <cell r="D8590" t="str">
            <v>г. Пермь, ул. Экскаваторная, д. 49</v>
          </cell>
          <cell r="E8590" t="b">
            <v>1</v>
          </cell>
          <cell r="F8590">
            <v>1986</v>
          </cell>
          <cell r="H8590" t="str">
            <v>Кирпич</v>
          </cell>
          <cell r="L8590">
            <v>5</v>
          </cell>
          <cell r="M8590">
            <v>1</v>
          </cell>
          <cell r="Q8590">
            <v>2630.5</v>
          </cell>
          <cell r="R8590">
            <v>2259.2000000000003</v>
          </cell>
          <cell r="S8590">
            <v>2235.9</v>
          </cell>
          <cell r="T8590">
            <v>116</v>
          </cell>
        </row>
        <row r="8591">
          <cell r="C8591" t="str">
            <v>город Пермь</v>
          </cell>
          <cell r="D8591" t="str">
            <v>г. Пермь, ул. Экскаваторная, д. 51</v>
          </cell>
          <cell r="E8591" t="b">
            <v>1</v>
          </cell>
          <cell r="F8591">
            <v>1985</v>
          </cell>
          <cell r="H8591" t="str">
            <v>кирпич</v>
          </cell>
          <cell r="I8591" t="str">
            <v>плоская</v>
          </cell>
          <cell r="K8591" t="str">
            <v>имеется</v>
          </cell>
          <cell r="L8591">
            <v>5</v>
          </cell>
          <cell r="M8591">
            <v>4</v>
          </cell>
          <cell r="Q8591">
            <v>3294.5</v>
          </cell>
          <cell r="R8591">
            <v>2988.6</v>
          </cell>
          <cell r="S8591">
            <v>320.2</v>
          </cell>
        </row>
        <row r="8592">
          <cell r="C8592" t="str">
            <v>город Пермь</v>
          </cell>
          <cell r="D8592" t="str">
            <v>г. Пермь, ул. Экскаваторная, д. 53</v>
          </cell>
          <cell r="E8592" t="b">
            <v>1</v>
          </cell>
          <cell r="F8592">
            <v>1980</v>
          </cell>
          <cell r="H8592" t="str">
            <v>панели</v>
          </cell>
          <cell r="I8592" t="str">
            <v>плоская</v>
          </cell>
          <cell r="K8592" t="str">
            <v>имеется</v>
          </cell>
          <cell r="L8592">
            <v>5</v>
          </cell>
          <cell r="M8592">
            <v>4</v>
          </cell>
          <cell r="Q8592">
            <v>5145.6000000000004</v>
          </cell>
          <cell r="R8592">
            <v>4402.3</v>
          </cell>
          <cell r="S8592">
            <v>743.3</v>
          </cell>
        </row>
        <row r="8593">
          <cell r="C8593" t="str">
            <v>город Пермь</v>
          </cell>
          <cell r="D8593" t="str">
            <v>г. Пермь, ул. Экскаваторная, д. 55</v>
          </cell>
          <cell r="E8593" t="b">
            <v>1</v>
          </cell>
          <cell r="F8593">
            <v>1977</v>
          </cell>
          <cell r="H8593" t="str">
            <v>Панель</v>
          </cell>
          <cell r="L8593">
            <v>5</v>
          </cell>
          <cell r="M8593">
            <v>6</v>
          </cell>
          <cell r="Q8593">
            <v>4894.5</v>
          </cell>
          <cell r="R8593">
            <v>4460</v>
          </cell>
          <cell r="S8593">
            <v>4460</v>
          </cell>
          <cell r="T8593">
            <v>285</v>
          </cell>
        </row>
        <row r="8594">
          <cell r="C8594" t="str">
            <v>город Пермь</v>
          </cell>
          <cell r="D8594" t="str">
            <v>г. Пермь, ул. Экскаваторная, д. 57</v>
          </cell>
          <cell r="E8594" t="b">
            <v>1</v>
          </cell>
          <cell r="F8594">
            <v>1980</v>
          </cell>
          <cell r="H8594" t="str">
            <v>кирпич</v>
          </cell>
          <cell r="I8594" t="str">
            <v>плоская</v>
          </cell>
          <cell r="J8594" t="str">
            <v>ГАЗ</v>
          </cell>
          <cell r="K8594" t="str">
            <v>имеется</v>
          </cell>
          <cell r="L8594">
            <v>5</v>
          </cell>
          <cell r="M8594">
            <v>1</v>
          </cell>
          <cell r="Q8594">
            <v>2479.4</v>
          </cell>
          <cell r="R8594">
            <v>1994.9</v>
          </cell>
          <cell r="S8594">
            <v>369.8</v>
          </cell>
        </row>
        <row r="8595">
          <cell r="C8595" t="str">
            <v>город Пермь</v>
          </cell>
          <cell r="D8595" t="str">
            <v>г. Пермь, ул. Экскаваторная, д. 58</v>
          </cell>
          <cell r="E8595" t="b">
            <v>1</v>
          </cell>
          <cell r="F8595">
            <v>1979</v>
          </cell>
          <cell r="H8595" t="str">
            <v>Панель</v>
          </cell>
          <cell r="L8595">
            <v>5</v>
          </cell>
          <cell r="M8595">
            <v>4</v>
          </cell>
          <cell r="Q8595">
            <v>3514.1</v>
          </cell>
          <cell r="R8595">
            <v>3243.1000000000004</v>
          </cell>
          <cell r="S8595">
            <v>2719.4</v>
          </cell>
          <cell r="T8595">
            <v>147</v>
          </cell>
        </row>
        <row r="8596">
          <cell r="C8596" t="str">
            <v>город Пермь</v>
          </cell>
          <cell r="D8596" t="str">
            <v>г. Пермь, ул. Экскаваторная, д. 60</v>
          </cell>
          <cell r="E8596" t="b">
            <v>1</v>
          </cell>
          <cell r="F8596">
            <v>1976</v>
          </cell>
          <cell r="H8596" t="str">
            <v>Панель</v>
          </cell>
          <cell r="L8596">
            <v>5</v>
          </cell>
          <cell r="M8596">
            <v>4</v>
          </cell>
          <cell r="Q8596">
            <v>3024.4</v>
          </cell>
          <cell r="R8596">
            <v>2750.4</v>
          </cell>
          <cell r="S8596">
            <v>2750.4</v>
          </cell>
          <cell r="T8596">
            <v>157</v>
          </cell>
        </row>
        <row r="8597">
          <cell r="C8597" t="str">
            <v>город Пермь</v>
          </cell>
          <cell r="D8597" t="str">
            <v>г. Пермь, ул. Экскаваторная, д. 62</v>
          </cell>
          <cell r="E8597" t="b">
            <v>1</v>
          </cell>
          <cell r="F8597">
            <v>1976</v>
          </cell>
          <cell r="H8597" t="str">
            <v>Панель</v>
          </cell>
          <cell r="L8597">
            <v>5</v>
          </cell>
          <cell r="M8597">
            <v>4</v>
          </cell>
          <cell r="Q8597">
            <v>3013.1</v>
          </cell>
          <cell r="R8597">
            <v>2736.4</v>
          </cell>
          <cell r="S8597">
            <v>2736.4</v>
          </cell>
          <cell r="T8597">
            <v>162</v>
          </cell>
        </row>
        <row r="8598">
          <cell r="C8598" t="str">
            <v>город Пермь</v>
          </cell>
          <cell r="D8598" t="str">
            <v>г. Пермь, ул. Энгельса, д. 1</v>
          </cell>
          <cell r="E8598" t="b">
            <v>1</v>
          </cell>
          <cell r="F8598">
            <v>1992</v>
          </cell>
          <cell r="L8598">
            <v>9</v>
          </cell>
          <cell r="M8598">
            <v>2</v>
          </cell>
          <cell r="N8598">
            <v>2</v>
          </cell>
          <cell r="O8598">
            <v>2</v>
          </cell>
          <cell r="Q8598">
            <v>3791.8</v>
          </cell>
          <cell r="R8598">
            <v>3503.2</v>
          </cell>
          <cell r="S8598">
            <v>3503.2</v>
          </cell>
          <cell r="T8598">
            <v>178</v>
          </cell>
        </row>
        <row r="8599">
          <cell r="C8599" t="str">
            <v>город Пермь</v>
          </cell>
          <cell r="D8599" t="str">
            <v>г. Пермь, ул. Энгельса, д. 18</v>
          </cell>
          <cell r="E8599" t="b">
            <v>1</v>
          </cell>
          <cell r="F8599">
            <v>2020</v>
          </cell>
          <cell r="H8599" t="str">
            <v>монолитный</v>
          </cell>
          <cell r="I8599" t="str">
            <v>плоская</v>
          </cell>
          <cell r="J8599" t="str">
            <v>ГАЗ</v>
          </cell>
          <cell r="K8599" t="str">
            <v>не имеется</v>
          </cell>
          <cell r="L8599">
            <v>7</v>
          </cell>
          <cell r="M8599">
            <v>6</v>
          </cell>
          <cell r="N8599">
            <v>3</v>
          </cell>
          <cell r="O8599">
            <v>3</v>
          </cell>
          <cell r="Q8599">
            <v>11279.38</v>
          </cell>
          <cell r="R8599">
            <v>11279.38</v>
          </cell>
          <cell r="S8599">
            <v>9193</v>
          </cell>
          <cell r="T8599">
            <v>18</v>
          </cell>
        </row>
        <row r="8600">
          <cell r="C8600" t="str">
            <v>город Пермь</v>
          </cell>
          <cell r="D8600" t="str">
            <v>г. Пермь, ул. Энгельса, д. 27</v>
          </cell>
          <cell r="E8600" t="b">
            <v>1</v>
          </cell>
          <cell r="F8600">
            <v>2019</v>
          </cell>
          <cell r="I8600" t="str">
            <v>плоская</v>
          </cell>
          <cell r="J8600" t="str">
            <v>ГАЗ</v>
          </cell>
          <cell r="K8600" t="str">
            <v>имеется</v>
          </cell>
          <cell r="L8600">
            <v>19</v>
          </cell>
          <cell r="M8600">
            <v>3</v>
          </cell>
          <cell r="N8600">
            <v>10</v>
          </cell>
          <cell r="O8600">
            <v>5</v>
          </cell>
          <cell r="P8600">
            <v>5</v>
          </cell>
          <cell r="Q8600">
            <v>33754.800000000003</v>
          </cell>
        </row>
        <row r="8601">
          <cell r="C8601" t="str">
            <v>город Пермь</v>
          </cell>
          <cell r="D8601" t="str">
            <v>г. Пермь, ул. Юнг Прикамья, д. 10</v>
          </cell>
          <cell r="E8601" t="b">
            <v>1</v>
          </cell>
          <cell r="F8601">
            <v>2018</v>
          </cell>
          <cell r="I8601" t="str">
            <v>плоская</v>
          </cell>
          <cell r="J8601" t="str">
            <v>ГАЗ</v>
          </cell>
          <cell r="K8601" t="str">
            <v>не имеется</v>
          </cell>
          <cell r="L8601">
            <v>18</v>
          </cell>
          <cell r="M8601">
            <v>1</v>
          </cell>
          <cell r="N8601">
            <v>2</v>
          </cell>
          <cell r="O8601">
            <v>1</v>
          </cell>
          <cell r="P8601">
            <v>1</v>
          </cell>
          <cell r="Q8601">
            <v>8972.9</v>
          </cell>
          <cell r="R8601">
            <v>6356.5</v>
          </cell>
          <cell r="S8601">
            <v>8972.9</v>
          </cell>
          <cell r="T8601">
            <v>164</v>
          </cell>
        </row>
        <row r="8602">
          <cell r="C8602" t="str">
            <v>город Пермь</v>
          </cell>
          <cell r="D8602" t="str">
            <v>г. Пермь, ул. Юнг Прикамья, д. 11</v>
          </cell>
          <cell r="E8602" t="b">
            <v>1</v>
          </cell>
          <cell r="F8602">
            <v>2023</v>
          </cell>
          <cell r="H8602" t="str">
            <v>Монолит</v>
          </cell>
          <cell r="I8602" t="str">
            <v>плоская</v>
          </cell>
          <cell r="J8602" t="str">
            <v>ГАЗ</v>
          </cell>
          <cell r="K8602" t="str">
            <v>имеется</v>
          </cell>
          <cell r="L8602">
            <v>6</v>
          </cell>
          <cell r="M8602">
            <v>2</v>
          </cell>
          <cell r="N8602">
            <v>2</v>
          </cell>
          <cell r="P8602">
            <v>2</v>
          </cell>
          <cell r="Q8602">
            <v>9632</v>
          </cell>
        </row>
        <row r="8603">
          <cell r="C8603" t="str">
            <v>город Пермь</v>
          </cell>
          <cell r="D8603" t="str">
            <v>г. Пермь, ул. Юнг Прикамья, д. 35</v>
          </cell>
          <cell r="E8603" t="b">
            <v>1</v>
          </cell>
          <cell r="F8603">
            <v>1963</v>
          </cell>
          <cell r="H8603" t="str">
            <v>Кирпич</v>
          </cell>
          <cell r="L8603">
            <v>5</v>
          </cell>
          <cell r="M8603">
            <v>4</v>
          </cell>
          <cell r="Q8603">
            <v>3163.5</v>
          </cell>
          <cell r="R8603">
            <v>3163</v>
          </cell>
          <cell r="S8603">
            <v>3163</v>
          </cell>
          <cell r="T8603">
            <v>168</v>
          </cell>
        </row>
        <row r="8604">
          <cell r="C8604" t="str">
            <v>город Пермь</v>
          </cell>
          <cell r="D8604" t="str">
            <v>г. Пермь, ул. Юнг Прикамья, д. 37</v>
          </cell>
          <cell r="E8604" t="b">
            <v>1</v>
          </cell>
          <cell r="F8604">
            <v>1967</v>
          </cell>
          <cell r="I8604" t="str">
            <v>скатная</v>
          </cell>
          <cell r="J8604" t="str">
            <v>ГВС</v>
          </cell>
          <cell r="K8604" t="str">
            <v>имеется</v>
          </cell>
          <cell r="L8604">
            <v>5</v>
          </cell>
          <cell r="M8604">
            <v>4</v>
          </cell>
          <cell r="Q8604">
            <v>4083.1</v>
          </cell>
          <cell r="R8604">
            <v>3174.8</v>
          </cell>
          <cell r="S8604">
            <v>3970.2</v>
          </cell>
          <cell r="T8604">
            <v>159</v>
          </cell>
        </row>
        <row r="8605">
          <cell r="C8605" t="str">
            <v>город Пермь</v>
          </cell>
          <cell r="D8605" t="str">
            <v>г. Пермь, ул. Юнг Прикамья, д. 39</v>
          </cell>
          <cell r="E8605" t="b">
            <v>1</v>
          </cell>
          <cell r="F8605">
            <v>1971</v>
          </cell>
          <cell r="I8605" t="str">
            <v>плоская</v>
          </cell>
          <cell r="J8605" t="str">
            <v>ГВС</v>
          </cell>
          <cell r="K8605" t="str">
            <v>имеется</v>
          </cell>
          <cell r="L8605">
            <v>5</v>
          </cell>
          <cell r="M8605">
            <v>6</v>
          </cell>
          <cell r="Q8605">
            <v>4444.6000000000004</v>
          </cell>
          <cell r="R8605">
            <v>3921</v>
          </cell>
          <cell r="S8605">
            <v>3921</v>
          </cell>
          <cell r="T8605">
            <v>185</v>
          </cell>
        </row>
        <row r="8606">
          <cell r="C8606" t="str">
            <v>город Пермь</v>
          </cell>
          <cell r="D8606" t="str">
            <v>г. Пермь, ул. Юнг Прикамья, д. 41</v>
          </cell>
          <cell r="E8606" t="b">
            <v>1</v>
          </cell>
          <cell r="F8606">
            <v>1974</v>
          </cell>
          <cell r="H8606" t="str">
            <v>Панель</v>
          </cell>
          <cell r="L8606">
            <v>9</v>
          </cell>
          <cell r="M8606">
            <v>2</v>
          </cell>
          <cell r="N8606">
            <v>2</v>
          </cell>
          <cell r="O8606">
            <v>2</v>
          </cell>
          <cell r="Q8606">
            <v>3842.5</v>
          </cell>
          <cell r="R8606">
            <v>3842.5</v>
          </cell>
          <cell r="S8606">
            <v>3842.5</v>
          </cell>
          <cell r="T8606">
            <v>233</v>
          </cell>
        </row>
        <row r="8607">
          <cell r="C8607" t="str">
            <v>город Пермь</v>
          </cell>
          <cell r="D8607" t="str">
            <v>г. Пермь, ул. Юрия Смирнова, д. 3</v>
          </cell>
          <cell r="E8607" t="b">
            <v>1</v>
          </cell>
          <cell r="F8607">
            <v>1954</v>
          </cell>
          <cell r="H8607" t="str">
            <v>Кирпич</v>
          </cell>
          <cell r="L8607">
            <v>5</v>
          </cell>
          <cell r="M8607">
            <v>2</v>
          </cell>
          <cell r="Q8607">
            <v>2409.1</v>
          </cell>
          <cell r="R8607">
            <v>1948.2</v>
          </cell>
          <cell r="S8607">
            <v>1928.72</v>
          </cell>
          <cell r="T8607">
            <v>64</v>
          </cell>
        </row>
        <row r="8608">
          <cell r="C8608" t="str">
            <v>город Пермь</v>
          </cell>
          <cell r="D8608" t="str">
            <v>г. Пермь, ул. Юрша, д. 1</v>
          </cell>
          <cell r="E8608" t="b">
            <v>1</v>
          </cell>
          <cell r="F8608">
            <v>1989</v>
          </cell>
          <cell r="H8608" t="str">
            <v>Панель</v>
          </cell>
          <cell r="L8608">
            <v>9</v>
          </cell>
          <cell r="M8608">
            <v>7</v>
          </cell>
          <cell r="N8608">
            <v>7</v>
          </cell>
          <cell r="O8608">
            <v>7</v>
          </cell>
          <cell r="Q8608">
            <v>17465.900000000001</v>
          </cell>
          <cell r="R8608">
            <v>14769</v>
          </cell>
          <cell r="S8608">
            <v>14735</v>
          </cell>
          <cell r="T8608">
            <v>704</v>
          </cell>
        </row>
        <row r="8609">
          <cell r="C8609" t="str">
            <v>город Пермь</v>
          </cell>
          <cell r="D8609" t="str">
            <v>г. Пермь, ул. Юрша, д. 3</v>
          </cell>
          <cell r="E8609" t="b">
            <v>1</v>
          </cell>
          <cell r="F8609">
            <v>1997</v>
          </cell>
          <cell r="H8609" t="str">
            <v>Панель</v>
          </cell>
          <cell r="L8609">
            <v>10</v>
          </cell>
          <cell r="M8609">
            <v>2</v>
          </cell>
          <cell r="N8609">
            <v>2</v>
          </cell>
          <cell r="O8609">
            <v>2</v>
          </cell>
          <cell r="Q8609">
            <v>4420.7</v>
          </cell>
          <cell r="R8609">
            <v>2714</v>
          </cell>
          <cell r="S8609">
            <v>2714</v>
          </cell>
          <cell r="T8609">
            <v>210</v>
          </cell>
        </row>
        <row r="8610">
          <cell r="C8610" t="str">
            <v>город Пермь</v>
          </cell>
          <cell r="D8610" t="str">
            <v>г. Пермь, ул. Юрша, д. 5</v>
          </cell>
          <cell r="E8610" t="b">
            <v>1</v>
          </cell>
          <cell r="F8610">
            <v>1988</v>
          </cell>
          <cell r="H8610" t="str">
            <v>Панель</v>
          </cell>
          <cell r="L8610">
            <v>9</v>
          </cell>
          <cell r="M8610">
            <v>7</v>
          </cell>
          <cell r="N8610">
            <v>7</v>
          </cell>
          <cell r="O8610">
            <v>7</v>
          </cell>
          <cell r="Q8610">
            <v>19117.8</v>
          </cell>
          <cell r="R8610">
            <v>15840.73</v>
          </cell>
          <cell r="S8610">
            <v>15127.9</v>
          </cell>
          <cell r="T8610">
            <v>747</v>
          </cell>
        </row>
        <row r="8611">
          <cell r="C8611" t="str">
            <v>город Пермь</v>
          </cell>
          <cell r="D8611" t="str">
            <v>г. Пермь, ул. Юрша, д. 7</v>
          </cell>
          <cell r="E8611" t="b">
            <v>1</v>
          </cell>
          <cell r="F8611">
            <v>1991</v>
          </cell>
          <cell r="H8611" t="str">
            <v>панель</v>
          </cell>
          <cell r="I8611" t="str">
            <v>плоская</v>
          </cell>
          <cell r="K8611" t="str">
            <v>имеется</v>
          </cell>
          <cell r="L8611">
            <v>10</v>
          </cell>
          <cell r="M8611">
            <v>8</v>
          </cell>
          <cell r="N8611">
            <v>8</v>
          </cell>
          <cell r="O8611">
            <v>8</v>
          </cell>
          <cell r="Q8611">
            <v>19110.2</v>
          </cell>
          <cell r="R8611">
            <v>17227</v>
          </cell>
          <cell r="S8611">
            <v>17227</v>
          </cell>
          <cell r="T8611">
            <v>850</v>
          </cell>
        </row>
        <row r="8612">
          <cell r="C8612" t="str">
            <v>город Пермь</v>
          </cell>
          <cell r="D8612" t="str">
            <v>г. Пермь, ул. Юрша, д. 9</v>
          </cell>
          <cell r="E8612" t="b">
            <v>1</v>
          </cell>
          <cell r="F8612">
            <v>1990</v>
          </cell>
          <cell r="H8612" t="str">
            <v>Панели</v>
          </cell>
          <cell r="L8612">
            <v>10</v>
          </cell>
          <cell r="M8612">
            <v>14</v>
          </cell>
          <cell r="N8612">
            <v>14</v>
          </cell>
          <cell r="O8612">
            <v>14</v>
          </cell>
          <cell r="Q8612">
            <v>30125.599999999999</v>
          </cell>
          <cell r="R8612">
            <v>30125.599999999999</v>
          </cell>
          <cell r="S8612">
            <v>30125.599999999999</v>
          </cell>
          <cell r="T8612">
            <v>840</v>
          </cell>
        </row>
        <row r="8613">
          <cell r="C8613" t="str">
            <v>город Пермь</v>
          </cell>
          <cell r="D8613" t="str">
            <v>г. Пермь, ул. Юрша, д. 21</v>
          </cell>
          <cell r="E8613" t="b">
            <v>1</v>
          </cell>
          <cell r="F8613">
            <v>1991</v>
          </cell>
          <cell r="H8613" t="str">
            <v>Панель</v>
          </cell>
          <cell r="L8613">
            <v>10</v>
          </cell>
          <cell r="M8613">
            <v>9</v>
          </cell>
          <cell r="N8613">
            <v>9</v>
          </cell>
          <cell r="O8613">
            <v>9</v>
          </cell>
          <cell r="Q8613">
            <v>26022.6</v>
          </cell>
          <cell r="R8613">
            <v>21872.18</v>
          </cell>
          <cell r="S8613">
            <v>21798.080000000002</v>
          </cell>
          <cell r="T8613">
            <v>837</v>
          </cell>
        </row>
        <row r="8614">
          <cell r="C8614" t="str">
            <v>город Пермь</v>
          </cell>
          <cell r="D8614" t="str">
            <v>г. Пермь, ул. Юрша, д. 23</v>
          </cell>
          <cell r="E8614" t="b">
            <v>1</v>
          </cell>
          <cell r="F8614">
            <v>1993</v>
          </cell>
          <cell r="H8614" t="str">
            <v>Панель</v>
          </cell>
          <cell r="L8614">
            <v>10</v>
          </cell>
          <cell r="M8614">
            <v>5</v>
          </cell>
          <cell r="N8614">
            <v>5</v>
          </cell>
          <cell r="O8614">
            <v>5</v>
          </cell>
          <cell r="Q8614">
            <v>13163.4</v>
          </cell>
          <cell r="R8614">
            <v>11440.7</v>
          </cell>
          <cell r="S8614">
            <v>11393.7</v>
          </cell>
          <cell r="T8614">
            <v>762</v>
          </cell>
        </row>
        <row r="8615">
          <cell r="C8615" t="str">
            <v>город Пермь</v>
          </cell>
          <cell r="D8615" t="str">
            <v>г. Пермь, ул. Юрша, д. 25</v>
          </cell>
          <cell r="E8615" t="b">
            <v>1</v>
          </cell>
          <cell r="F8615">
            <v>1994</v>
          </cell>
          <cell r="H8615" t="str">
            <v>Панель</v>
          </cell>
          <cell r="L8615">
            <v>10</v>
          </cell>
          <cell r="M8615">
            <v>6</v>
          </cell>
          <cell r="N8615">
            <v>6</v>
          </cell>
          <cell r="O8615">
            <v>6</v>
          </cell>
          <cell r="Q8615">
            <v>16899.2</v>
          </cell>
          <cell r="R8615">
            <v>15293</v>
          </cell>
          <cell r="S8615">
            <v>14646.7</v>
          </cell>
          <cell r="T8615">
            <v>1019</v>
          </cell>
        </row>
        <row r="8616">
          <cell r="C8616" t="str">
            <v>город Пермь</v>
          </cell>
          <cell r="D8616" t="str">
            <v>г. Пермь, ул. Юрша, д. 54</v>
          </cell>
          <cell r="E8616" t="b">
            <v>1</v>
          </cell>
          <cell r="F8616">
            <v>2006</v>
          </cell>
          <cell r="I8616" t="str">
            <v>плоская</v>
          </cell>
          <cell r="J8616" t="str">
            <v>ГАЗ</v>
          </cell>
          <cell r="K8616" t="str">
            <v>имеется</v>
          </cell>
          <cell r="L8616">
            <v>16</v>
          </cell>
          <cell r="M8616">
            <v>4</v>
          </cell>
          <cell r="N8616">
            <v>4</v>
          </cell>
          <cell r="O8616">
            <v>4</v>
          </cell>
          <cell r="Q8616">
            <v>11514.5</v>
          </cell>
          <cell r="R8616">
            <v>3576.5</v>
          </cell>
          <cell r="S8616">
            <v>3576.5</v>
          </cell>
          <cell r="T8616">
            <v>410</v>
          </cell>
        </row>
        <row r="8617">
          <cell r="C8617" t="str">
            <v>город Пермь</v>
          </cell>
          <cell r="D8617" t="str">
            <v>г. Пермь, ул. Юрша, д. 56</v>
          </cell>
          <cell r="E8617" t="b">
            <v>1</v>
          </cell>
          <cell r="F8617">
            <v>1988</v>
          </cell>
          <cell r="I8617" t="str">
            <v>плоская</v>
          </cell>
          <cell r="J8617" t="str">
            <v>ГАЗ</v>
          </cell>
          <cell r="K8617" t="str">
            <v>имеется</v>
          </cell>
          <cell r="L8617">
            <v>16</v>
          </cell>
          <cell r="M8617">
            <v>12</v>
          </cell>
          <cell r="N8617">
            <v>12</v>
          </cell>
          <cell r="O8617">
            <v>6</v>
          </cell>
          <cell r="P8617">
            <v>6</v>
          </cell>
          <cell r="Q8617">
            <v>37831.9</v>
          </cell>
          <cell r="R8617">
            <v>33234.71</v>
          </cell>
          <cell r="S8617">
            <v>32665.91</v>
          </cell>
          <cell r="T8617">
            <v>575</v>
          </cell>
        </row>
        <row r="8618">
          <cell r="C8618" t="str">
            <v>город Пермь</v>
          </cell>
          <cell r="D8618" t="str">
            <v>г. Пермь, ул. Юрша, д. 60</v>
          </cell>
          <cell r="E8618" t="b">
            <v>1</v>
          </cell>
          <cell r="F8618">
            <v>1987</v>
          </cell>
          <cell r="G8618" t="str">
            <v>2007</v>
          </cell>
          <cell r="H8618" t="str">
            <v>Панели</v>
          </cell>
          <cell r="L8618">
            <v>16</v>
          </cell>
          <cell r="M8618">
            <v>9</v>
          </cell>
          <cell r="N8618">
            <v>18</v>
          </cell>
          <cell r="O8618">
            <v>9</v>
          </cell>
          <cell r="P8618">
            <v>9</v>
          </cell>
          <cell r="Q8618">
            <v>27738.47</v>
          </cell>
          <cell r="R8618">
            <v>26372.400000000001</v>
          </cell>
          <cell r="S8618">
            <v>26172.5</v>
          </cell>
          <cell r="T8618">
            <v>1300</v>
          </cell>
        </row>
        <row r="8619">
          <cell r="C8619" t="str">
            <v>город Пермь</v>
          </cell>
          <cell r="D8619" t="str">
            <v>г. Пермь, ул. Юрша, д. 64</v>
          </cell>
          <cell r="E8619" t="b">
            <v>1</v>
          </cell>
          <cell r="F8619">
            <v>1987</v>
          </cell>
          <cell r="H8619" t="str">
            <v>Панели</v>
          </cell>
          <cell r="L8619">
            <v>16</v>
          </cell>
          <cell r="M8619">
            <v>10</v>
          </cell>
          <cell r="N8619">
            <v>20</v>
          </cell>
          <cell r="O8619">
            <v>10</v>
          </cell>
          <cell r="P8619">
            <v>10</v>
          </cell>
          <cell r="Q8619">
            <v>30953.3</v>
          </cell>
          <cell r="R8619">
            <v>26256.98</v>
          </cell>
          <cell r="S8619">
            <v>26002.18</v>
          </cell>
          <cell r="T8619">
            <v>1121</v>
          </cell>
        </row>
        <row r="8620">
          <cell r="C8620" t="str">
            <v>город Пермь</v>
          </cell>
          <cell r="D8620" t="str">
            <v>г. Пермь, ул. Юрша, д. 72</v>
          </cell>
          <cell r="E8620" t="b">
            <v>1</v>
          </cell>
          <cell r="F8620">
            <v>2003</v>
          </cell>
          <cell r="I8620" t="str">
            <v>плоская</v>
          </cell>
          <cell r="J8620" t="str">
            <v>ГАЗ</v>
          </cell>
          <cell r="K8620" t="str">
            <v>имеется</v>
          </cell>
          <cell r="L8620">
            <v>16</v>
          </cell>
          <cell r="M8620">
            <v>1</v>
          </cell>
          <cell r="N8620">
            <v>2</v>
          </cell>
          <cell r="O8620">
            <v>1</v>
          </cell>
          <cell r="P8620">
            <v>1</v>
          </cell>
          <cell r="Q8620">
            <v>6821.7</v>
          </cell>
          <cell r="R8620">
            <v>5546.2</v>
          </cell>
          <cell r="S8620">
            <v>5546.2</v>
          </cell>
          <cell r="T8620">
            <v>220</v>
          </cell>
        </row>
        <row r="8621">
          <cell r="C8621" t="str">
            <v>город Пермь</v>
          </cell>
          <cell r="D8621" t="str">
            <v>г. Пермь, ул. Юрша, д. 74</v>
          </cell>
          <cell r="E8621" t="b">
            <v>1</v>
          </cell>
          <cell r="F8621">
            <v>2003</v>
          </cell>
          <cell r="I8621" t="str">
            <v>плоская</v>
          </cell>
          <cell r="J8621" t="str">
            <v>ГАЗ</v>
          </cell>
          <cell r="K8621" t="str">
            <v>имеется</v>
          </cell>
          <cell r="L8621">
            <v>10</v>
          </cell>
          <cell r="M8621">
            <v>3</v>
          </cell>
          <cell r="N8621">
            <v>3</v>
          </cell>
          <cell r="O8621">
            <v>3</v>
          </cell>
          <cell r="Q8621">
            <v>7687.1</v>
          </cell>
          <cell r="R8621">
            <v>6226.9</v>
          </cell>
          <cell r="S8621">
            <v>6226.9</v>
          </cell>
          <cell r="T8621">
            <v>250</v>
          </cell>
        </row>
        <row r="8622">
          <cell r="C8622" t="str">
            <v>город Пермь</v>
          </cell>
          <cell r="D8622" t="str">
            <v>г. Пермь, ул. Юрша, д. 80</v>
          </cell>
          <cell r="E8622" t="b">
            <v>1</v>
          </cell>
          <cell r="F8622">
            <v>2012</v>
          </cell>
          <cell r="I8622" t="str">
            <v>плоская</v>
          </cell>
          <cell r="J8622" t="str">
            <v>ГАЗ</v>
          </cell>
          <cell r="K8622" t="str">
            <v>имеется</v>
          </cell>
          <cell r="L8622">
            <v>20</v>
          </cell>
          <cell r="M8622">
            <v>1</v>
          </cell>
          <cell r="N8622">
            <v>1</v>
          </cell>
          <cell r="O8622">
            <v>1</v>
          </cell>
          <cell r="Q8622">
            <v>9316.9</v>
          </cell>
          <cell r="R8622">
            <v>9316</v>
          </cell>
          <cell r="S8622">
            <v>9316</v>
          </cell>
          <cell r="T8622">
            <v>196</v>
          </cell>
        </row>
        <row r="8623">
          <cell r="C8623" t="str">
            <v>город Пермь</v>
          </cell>
          <cell r="D8623" t="str">
            <v>г. Пермь, ул. Юрша, д. 82</v>
          </cell>
          <cell r="E8623" t="b">
            <v>1</v>
          </cell>
          <cell r="F8623">
            <v>2011</v>
          </cell>
          <cell r="I8623" t="str">
            <v>плоская</v>
          </cell>
          <cell r="J8623" t="str">
            <v>ГАЗ</v>
          </cell>
          <cell r="K8623" t="str">
            <v>имеется</v>
          </cell>
          <cell r="L8623">
            <v>20</v>
          </cell>
          <cell r="M8623">
            <v>1</v>
          </cell>
          <cell r="N8623">
            <v>1</v>
          </cell>
          <cell r="O8623">
            <v>1</v>
          </cell>
          <cell r="Q8623">
            <v>15389.1</v>
          </cell>
          <cell r="R8623">
            <v>9297.6</v>
          </cell>
          <cell r="S8623">
            <v>9297.6</v>
          </cell>
          <cell r="T8623">
            <v>184</v>
          </cell>
        </row>
        <row r="8624">
          <cell r="C8624" t="str">
            <v>город Пермь</v>
          </cell>
          <cell r="D8624" t="str">
            <v>г. Пермь, ул. Юрша, д. 84</v>
          </cell>
          <cell r="E8624" t="b">
            <v>1</v>
          </cell>
          <cell r="F8624">
            <v>2011</v>
          </cell>
          <cell r="I8624" t="str">
            <v>плоская</v>
          </cell>
          <cell r="J8624" t="str">
            <v>ГАЗ</v>
          </cell>
          <cell r="K8624" t="str">
            <v>имеется</v>
          </cell>
          <cell r="L8624">
            <v>20</v>
          </cell>
          <cell r="M8624">
            <v>1</v>
          </cell>
          <cell r="N8624">
            <v>1</v>
          </cell>
          <cell r="O8624">
            <v>1</v>
          </cell>
          <cell r="Q8624">
            <v>9352</v>
          </cell>
          <cell r="R8624">
            <v>9352</v>
          </cell>
          <cell r="S8624">
            <v>9352</v>
          </cell>
          <cell r="T8624">
            <v>203</v>
          </cell>
        </row>
        <row r="8625">
          <cell r="C8625" t="str">
            <v>город Пермь</v>
          </cell>
          <cell r="D8625" t="str">
            <v>г. Пермь, ул. Юрша, д. 86</v>
          </cell>
          <cell r="E8625" t="b">
            <v>0</v>
          </cell>
          <cell r="F8625" t="str">
            <v>03.2014</v>
          </cell>
          <cell r="H8625" t="str">
            <v>монолит</v>
          </cell>
          <cell r="I8625" t="str">
            <v>плоская</v>
          </cell>
          <cell r="J8625" t="str">
            <v>ГАЗ</v>
          </cell>
          <cell r="L8625">
            <v>24</v>
          </cell>
          <cell r="M8625">
            <v>1</v>
          </cell>
          <cell r="N8625">
            <v>3</v>
          </cell>
          <cell r="O8625">
            <v>3</v>
          </cell>
          <cell r="Q8625">
            <v>13249.5</v>
          </cell>
          <cell r="R8625">
            <v>13249.51</v>
          </cell>
          <cell r="S8625">
            <v>11058.8</v>
          </cell>
        </row>
        <row r="8626">
          <cell r="C8626" t="str">
            <v>город Пермь</v>
          </cell>
          <cell r="D8626" t="str">
            <v>г. Пермь, ул. Юрша, д. 92</v>
          </cell>
          <cell r="E8626" t="b">
            <v>1</v>
          </cell>
          <cell r="F8626">
            <v>1972</v>
          </cell>
          <cell r="H8626" t="str">
            <v>Железобетон</v>
          </cell>
          <cell r="L8626">
            <v>5</v>
          </cell>
          <cell r="M8626">
            <v>2</v>
          </cell>
          <cell r="Q8626">
            <v>2172.6</v>
          </cell>
          <cell r="R8626">
            <v>1592.3</v>
          </cell>
          <cell r="S8626">
            <v>1592.3</v>
          </cell>
          <cell r="T8626">
            <v>106</v>
          </cell>
        </row>
        <row r="8627">
          <cell r="C8627" t="str">
            <v>город Пермь</v>
          </cell>
          <cell r="D8627" t="str">
            <v>г. Пермь, ул. Юрша, д. 96</v>
          </cell>
          <cell r="E8627" t="b">
            <v>1</v>
          </cell>
          <cell r="F8627">
            <v>1962</v>
          </cell>
          <cell r="H8627" t="str">
            <v>Кирпич</v>
          </cell>
          <cell r="L8627">
            <v>3</v>
          </cell>
          <cell r="M8627">
            <v>2</v>
          </cell>
          <cell r="Q8627">
            <v>977</v>
          </cell>
          <cell r="R8627">
            <v>977</v>
          </cell>
          <cell r="S8627">
            <v>904</v>
          </cell>
          <cell r="T8627">
            <v>47</v>
          </cell>
        </row>
        <row r="8628">
          <cell r="C8628" t="str">
            <v>город Пермь</v>
          </cell>
          <cell r="D8628" t="str">
            <v>г. Пермь, ул. Юрша, д. 100</v>
          </cell>
          <cell r="E8628" t="b">
            <v>1</v>
          </cell>
          <cell r="F8628">
            <v>2001</v>
          </cell>
          <cell r="I8628" t="str">
            <v>плоская</v>
          </cell>
          <cell r="J8628" t="str">
            <v>ГАЗ</v>
          </cell>
          <cell r="K8628" t="str">
            <v>имеется</v>
          </cell>
          <cell r="L8628">
            <v>10</v>
          </cell>
          <cell r="M8628">
            <v>6</v>
          </cell>
          <cell r="N8628">
            <v>6</v>
          </cell>
          <cell r="O8628">
            <v>6</v>
          </cell>
          <cell r="Q8628">
            <v>13446.41</v>
          </cell>
          <cell r="R8628">
            <v>7188.2</v>
          </cell>
          <cell r="S8628">
            <v>7188.2</v>
          </cell>
          <cell r="T8628">
            <v>486</v>
          </cell>
        </row>
        <row r="8629">
          <cell r="C8629" t="str">
            <v>город Пермь</v>
          </cell>
          <cell r="D8629" t="str">
            <v>г. Пермь, ул. Юрша, д. 25/1</v>
          </cell>
          <cell r="E8629" t="b">
            <v>1</v>
          </cell>
          <cell r="F8629">
            <v>2005</v>
          </cell>
          <cell r="I8629" t="str">
            <v>плоская</v>
          </cell>
          <cell r="J8629" t="str">
            <v>ГАЗ</v>
          </cell>
          <cell r="K8629" t="str">
            <v>имеется</v>
          </cell>
          <cell r="L8629">
            <v>12</v>
          </cell>
          <cell r="M8629">
            <v>2</v>
          </cell>
          <cell r="N8629">
            <v>2</v>
          </cell>
          <cell r="O8629">
            <v>2</v>
          </cell>
          <cell r="Q8629">
            <v>7962.8</v>
          </cell>
          <cell r="R8629">
            <v>5937.8</v>
          </cell>
          <cell r="S8629">
            <v>5937.8</v>
          </cell>
          <cell r="T8629">
            <v>211</v>
          </cell>
        </row>
        <row r="8630">
          <cell r="C8630" t="str">
            <v>город Пермь</v>
          </cell>
          <cell r="D8630" t="str">
            <v>г. Пермь, ул. Юрша, д. 3А</v>
          </cell>
          <cell r="E8630" t="b">
            <v>1</v>
          </cell>
          <cell r="F8630">
            <v>1989</v>
          </cell>
          <cell r="H8630" t="str">
            <v>Панель</v>
          </cell>
          <cell r="L8630">
            <v>9</v>
          </cell>
          <cell r="M8630">
            <v>7</v>
          </cell>
          <cell r="N8630">
            <v>7</v>
          </cell>
          <cell r="O8630">
            <v>7</v>
          </cell>
          <cell r="Q8630">
            <v>14754.35</v>
          </cell>
          <cell r="R8630">
            <v>14749.97</v>
          </cell>
          <cell r="S8630">
            <v>13928.4</v>
          </cell>
          <cell r="T8630">
            <v>685</v>
          </cell>
        </row>
        <row r="8631">
          <cell r="C8631" t="str">
            <v>город Пермь</v>
          </cell>
          <cell r="D8631" t="str">
            <v>г. Пермь, ул. Юрша, д. 5А</v>
          </cell>
          <cell r="E8631" t="b">
            <v>1</v>
          </cell>
          <cell r="F8631">
            <v>1989</v>
          </cell>
          <cell r="H8631" t="str">
            <v>Панель</v>
          </cell>
          <cell r="L8631">
            <v>10</v>
          </cell>
          <cell r="M8631">
            <v>2</v>
          </cell>
          <cell r="N8631">
            <v>2</v>
          </cell>
          <cell r="O8631">
            <v>2</v>
          </cell>
          <cell r="Q8631">
            <v>5318.2</v>
          </cell>
          <cell r="R8631">
            <v>4481.7</v>
          </cell>
          <cell r="S8631">
            <v>4466.8999999999996</v>
          </cell>
          <cell r="T8631">
            <v>299</v>
          </cell>
        </row>
        <row r="8632">
          <cell r="C8632" t="str">
            <v>город Пермь</v>
          </cell>
          <cell r="D8632" t="str">
            <v>г. Пермь, ул. Юрша, д. 9А</v>
          </cell>
          <cell r="E8632" t="b">
            <v>1</v>
          </cell>
          <cell r="F8632">
            <v>1989</v>
          </cell>
          <cell r="H8632" t="str">
            <v>Панель</v>
          </cell>
          <cell r="L8632">
            <v>10</v>
          </cell>
          <cell r="M8632">
            <v>2</v>
          </cell>
          <cell r="N8632">
            <v>2</v>
          </cell>
          <cell r="O8632">
            <v>2</v>
          </cell>
          <cell r="Q8632">
            <v>5139.5</v>
          </cell>
          <cell r="R8632">
            <v>4390.3999999999996</v>
          </cell>
          <cell r="S8632">
            <v>4390.3999999999996</v>
          </cell>
          <cell r="T8632">
            <v>293</v>
          </cell>
        </row>
        <row r="8633">
          <cell r="C8633" t="str">
            <v>город Пермь</v>
          </cell>
          <cell r="D8633" t="str">
            <v>г. Пермь, ул. Яблочкова, д. 3</v>
          </cell>
          <cell r="E8633" t="b">
            <v>1</v>
          </cell>
          <cell r="F8633">
            <v>2023</v>
          </cell>
          <cell r="H8633" t="str">
            <v>Крупнопанельные</v>
          </cell>
          <cell r="I8633" t="str">
            <v>плоская</v>
          </cell>
          <cell r="J8633" t="str">
            <v>ГАЗ</v>
          </cell>
          <cell r="K8633" t="str">
            <v>не имеется</v>
          </cell>
          <cell r="L8633">
            <v>17</v>
          </cell>
          <cell r="M8633">
            <v>2</v>
          </cell>
          <cell r="N8633">
            <v>4</v>
          </cell>
          <cell r="P8633">
            <v>4</v>
          </cell>
          <cell r="Q8633">
            <v>15272.3</v>
          </cell>
        </row>
        <row r="8634">
          <cell r="C8634" t="str">
            <v>город Пермь</v>
          </cell>
          <cell r="D8634" t="str">
            <v>г. Пермь, ул. Яблочкова, д. 17</v>
          </cell>
          <cell r="E8634" t="b">
            <v>1</v>
          </cell>
          <cell r="F8634">
            <v>1991</v>
          </cell>
          <cell r="G8634" t="str">
            <v>2009</v>
          </cell>
          <cell r="H8634" t="str">
            <v>Кирпич</v>
          </cell>
          <cell r="L8634">
            <v>12</v>
          </cell>
          <cell r="M8634">
            <v>1</v>
          </cell>
          <cell r="N8634">
            <v>1</v>
          </cell>
          <cell r="O8634">
            <v>1</v>
          </cell>
          <cell r="Q8634">
            <v>5013.8</v>
          </cell>
          <cell r="R8634">
            <v>4201.3</v>
          </cell>
          <cell r="S8634">
            <v>4067.7</v>
          </cell>
          <cell r="T8634">
            <v>162</v>
          </cell>
        </row>
        <row r="8635">
          <cell r="C8635" t="str">
            <v>город Пермь</v>
          </cell>
          <cell r="D8635" t="str">
            <v>г. Пермь, ул. Яблочкова, д. 21</v>
          </cell>
          <cell r="E8635" t="b">
            <v>0</v>
          </cell>
          <cell r="F8635">
            <v>1986</v>
          </cell>
          <cell r="G8635" t="str">
            <v>2008</v>
          </cell>
          <cell r="H8635" t="str">
            <v>Кирпич</v>
          </cell>
          <cell r="L8635">
            <v>12</v>
          </cell>
          <cell r="M8635">
            <v>1</v>
          </cell>
          <cell r="N8635">
            <v>1</v>
          </cell>
          <cell r="O8635">
            <v>1</v>
          </cell>
          <cell r="Q8635">
            <v>4029.1</v>
          </cell>
          <cell r="R8635">
            <v>5412.9</v>
          </cell>
          <cell r="S8635">
            <v>4014</v>
          </cell>
          <cell r="T8635">
            <v>163</v>
          </cell>
        </row>
        <row r="8636">
          <cell r="C8636" t="str">
            <v>город Пермь</v>
          </cell>
          <cell r="D8636" t="str">
            <v>г. Пермь, ул. Яблочкова, д. 23</v>
          </cell>
          <cell r="E8636" t="b">
            <v>1</v>
          </cell>
          <cell r="F8636">
            <v>2007</v>
          </cell>
          <cell r="H8636" t="str">
            <v>панель</v>
          </cell>
          <cell r="L8636">
            <v>17</v>
          </cell>
          <cell r="M8636">
            <v>2</v>
          </cell>
          <cell r="Q8636">
            <v>11274.8</v>
          </cell>
          <cell r="R8636">
            <v>10075.1</v>
          </cell>
          <cell r="S8636">
            <v>9401.5</v>
          </cell>
          <cell r="T8636">
            <v>255</v>
          </cell>
        </row>
        <row r="8637">
          <cell r="C8637" t="str">
            <v>город Пермь</v>
          </cell>
          <cell r="D8637" t="str">
            <v>г. Пермь, ул. Яблочкова, д. 25</v>
          </cell>
          <cell r="E8637" t="b">
            <v>1</v>
          </cell>
          <cell r="F8637">
            <v>1998</v>
          </cell>
          <cell r="H8637" t="str">
            <v>кирпич</v>
          </cell>
          <cell r="I8637" t="str">
            <v>плоская</v>
          </cell>
          <cell r="L8637">
            <v>12</v>
          </cell>
          <cell r="M8637">
            <v>2</v>
          </cell>
          <cell r="N8637">
            <v>4</v>
          </cell>
          <cell r="O8637">
            <v>2</v>
          </cell>
          <cell r="P8637">
            <v>2</v>
          </cell>
          <cell r="Q8637">
            <v>4106.8</v>
          </cell>
          <cell r="R8637">
            <v>4106.8</v>
          </cell>
          <cell r="S8637">
            <v>4006.8</v>
          </cell>
        </row>
        <row r="8638">
          <cell r="C8638" t="str">
            <v>город Пермь</v>
          </cell>
          <cell r="D8638" t="str">
            <v>г. Пермь, ул. Яблочкова, д. 29</v>
          </cell>
          <cell r="E8638" t="b">
            <v>1</v>
          </cell>
          <cell r="F8638">
            <v>2007</v>
          </cell>
          <cell r="H8638" t="str">
            <v>Кирпич</v>
          </cell>
          <cell r="L8638">
            <v>16</v>
          </cell>
          <cell r="M8638">
            <v>2</v>
          </cell>
          <cell r="N8638">
            <v>4</v>
          </cell>
          <cell r="O8638">
            <v>2</v>
          </cell>
          <cell r="P8638">
            <v>2</v>
          </cell>
          <cell r="Q8638">
            <v>11678.2</v>
          </cell>
          <cell r="R8638">
            <v>10842.4</v>
          </cell>
          <cell r="S8638">
            <v>10842.4</v>
          </cell>
        </row>
        <row r="8639">
          <cell r="C8639" t="str">
            <v>город Пермь</v>
          </cell>
          <cell r="D8639" t="str">
            <v>г. Пермь, ул. Яблочкова, д. 31</v>
          </cell>
          <cell r="E8639" t="b">
            <v>1</v>
          </cell>
          <cell r="F8639">
            <v>1975</v>
          </cell>
          <cell r="H8639" t="str">
            <v>Крупные блоки</v>
          </cell>
          <cell r="L8639">
            <v>9</v>
          </cell>
          <cell r="M8639">
            <v>6</v>
          </cell>
          <cell r="N8639">
            <v>6</v>
          </cell>
          <cell r="O8639">
            <v>6</v>
          </cell>
          <cell r="Q8639">
            <v>13789.4</v>
          </cell>
          <cell r="R8639">
            <v>11953.6</v>
          </cell>
          <cell r="S8639">
            <v>11116.85</v>
          </cell>
          <cell r="T8639">
            <v>182</v>
          </cell>
        </row>
        <row r="8640">
          <cell r="C8640" t="str">
            <v>город Пермь</v>
          </cell>
          <cell r="D8640" t="str">
            <v>г. Пермь, ул. Яблочкова, д. 33</v>
          </cell>
          <cell r="E8640" t="b">
            <v>1</v>
          </cell>
          <cell r="F8640">
            <v>1977</v>
          </cell>
          <cell r="H8640" t="str">
            <v>Панель</v>
          </cell>
          <cell r="L8640">
            <v>9</v>
          </cell>
          <cell r="M8640">
            <v>2</v>
          </cell>
          <cell r="N8640">
            <v>2</v>
          </cell>
          <cell r="O8640">
            <v>2</v>
          </cell>
          <cell r="Q8640">
            <v>3875.4</v>
          </cell>
          <cell r="R8640">
            <v>3875.4</v>
          </cell>
          <cell r="S8640">
            <v>3875.4</v>
          </cell>
          <cell r="T8640">
            <v>185</v>
          </cell>
        </row>
        <row r="8641">
          <cell r="C8641" t="str">
            <v>город Пермь</v>
          </cell>
          <cell r="D8641" t="str">
            <v>г. Пермь, ул. Яблочкова, д. 35</v>
          </cell>
          <cell r="E8641" t="b">
            <v>1</v>
          </cell>
          <cell r="F8641">
            <v>1975</v>
          </cell>
          <cell r="I8641" t="str">
            <v>плоская</v>
          </cell>
          <cell r="K8641" t="str">
            <v>имеется</v>
          </cell>
          <cell r="L8641">
            <v>5</v>
          </cell>
          <cell r="M8641">
            <v>6</v>
          </cell>
          <cell r="Q8641">
            <v>4512.8999999999996</v>
          </cell>
          <cell r="R8641">
            <v>4512.8999999999996</v>
          </cell>
          <cell r="S8641">
            <v>473.3</v>
          </cell>
          <cell r="T8641">
            <v>242</v>
          </cell>
        </row>
        <row r="8642">
          <cell r="C8642" t="str">
            <v>город Пермь</v>
          </cell>
          <cell r="D8642" t="str">
            <v>г. Пермь, ул. Яблочкова, д. 37</v>
          </cell>
          <cell r="E8642" t="b">
            <v>1</v>
          </cell>
          <cell r="F8642">
            <v>1976</v>
          </cell>
          <cell r="H8642" t="str">
            <v>Кирпич</v>
          </cell>
          <cell r="L8642">
            <v>6</v>
          </cell>
          <cell r="M8642">
            <v>6</v>
          </cell>
          <cell r="Q8642">
            <v>5966.1</v>
          </cell>
          <cell r="R8642">
            <v>5406.8</v>
          </cell>
          <cell r="S8642">
            <v>5141.3</v>
          </cell>
          <cell r="T8642">
            <v>206</v>
          </cell>
        </row>
        <row r="8643">
          <cell r="C8643" t="str">
            <v>город Пермь</v>
          </cell>
          <cell r="D8643" t="str">
            <v>г. Пермь, ул. Яблочкова, д. 38</v>
          </cell>
          <cell r="E8643" t="b">
            <v>1</v>
          </cell>
          <cell r="F8643">
            <v>2019</v>
          </cell>
          <cell r="I8643" t="str">
            <v>плоская</v>
          </cell>
          <cell r="K8643" t="str">
            <v>имеется</v>
          </cell>
          <cell r="L8643">
            <v>17</v>
          </cell>
          <cell r="M8643">
            <v>1</v>
          </cell>
          <cell r="Q8643">
            <v>13378.5</v>
          </cell>
          <cell r="R8643">
            <v>7685.8</v>
          </cell>
          <cell r="S8643">
            <v>6917.22</v>
          </cell>
        </row>
        <row r="8644">
          <cell r="C8644" t="str">
            <v>город Пермь</v>
          </cell>
          <cell r="D8644" t="str">
            <v>г. Пермь, ул. Яблочкова, д. 38Б</v>
          </cell>
          <cell r="E8644" t="b">
            <v>1</v>
          </cell>
          <cell r="F8644">
            <v>2022</v>
          </cell>
          <cell r="H8644" t="str">
            <v>Монолит-кирпич</v>
          </cell>
          <cell r="I8644" t="str">
            <v>плоская</v>
          </cell>
          <cell r="L8644">
            <v>19</v>
          </cell>
          <cell r="M8644">
            <v>1</v>
          </cell>
          <cell r="N8644">
            <v>2</v>
          </cell>
          <cell r="O8644">
            <v>1</v>
          </cell>
          <cell r="P8644">
            <v>1</v>
          </cell>
          <cell r="Q8644">
            <v>13313</v>
          </cell>
          <cell r="R8644">
            <v>13313</v>
          </cell>
          <cell r="S8644">
            <v>7268.4</v>
          </cell>
        </row>
        <row r="8645">
          <cell r="C8645" t="str">
            <v>город Пермь</v>
          </cell>
          <cell r="D8645" t="str">
            <v>г. Пермь, ул. Яблочкова, д. 48</v>
          </cell>
          <cell r="E8645" t="b">
            <v>1</v>
          </cell>
          <cell r="F8645">
            <v>1988</v>
          </cell>
          <cell r="H8645" t="str">
            <v>Панели</v>
          </cell>
          <cell r="L8645">
            <v>10</v>
          </cell>
          <cell r="M8645">
            <v>3</v>
          </cell>
          <cell r="N8645">
            <v>3</v>
          </cell>
          <cell r="O8645">
            <v>3</v>
          </cell>
          <cell r="Q8645">
            <v>6832.9</v>
          </cell>
          <cell r="R8645">
            <v>4859.4000000000005</v>
          </cell>
          <cell r="S8645">
            <v>4230.6000000000004</v>
          </cell>
          <cell r="T8645">
            <v>260</v>
          </cell>
        </row>
        <row r="8646">
          <cell r="C8646" t="str">
            <v>город Пермь</v>
          </cell>
          <cell r="D8646" t="str">
            <v>г. Пермь, ул. Яблочкова, д. 23А</v>
          </cell>
          <cell r="E8646" t="b">
            <v>1</v>
          </cell>
          <cell r="F8646">
            <v>1979</v>
          </cell>
          <cell r="H8646" t="str">
            <v>Панель</v>
          </cell>
          <cell r="L8646">
            <v>9</v>
          </cell>
          <cell r="M8646">
            <v>2</v>
          </cell>
          <cell r="N8646">
            <v>2</v>
          </cell>
          <cell r="O8646">
            <v>2</v>
          </cell>
          <cell r="Q8646">
            <v>3825.9</v>
          </cell>
          <cell r="R8646">
            <v>3825.9</v>
          </cell>
          <cell r="S8646">
            <v>3825.9</v>
          </cell>
          <cell r="T8646">
            <v>170</v>
          </cell>
        </row>
        <row r="8647">
          <cell r="C8647" t="str">
            <v>город Пермь</v>
          </cell>
          <cell r="D8647" t="str">
            <v>г. Пермь, ул. Яблочкова, д. 23Б</v>
          </cell>
          <cell r="E8647" t="b">
            <v>1</v>
          </cell>
          <cell r="F8647">
            <v>1979</v>
          </cell>
          <cell r="H8647" t="str">
            <v>Панель</v>
          </cell>
          <cell r="L8647">
            <v>9</v>
          </cell>
          <cell r="M8647">
            <v>2</v>
          </cell>
          <cell r="N8647">
            <v>2</v>
          </cell>
          <cell r="O8647">
            <v>2</v>
          </cell>
          <cell r="Q8647">
            <v>3831.6</v>
          </cell>
          <cell r="R8647">
            <v>3831.6</v>
          </cell>
          <cell r="S8647">
            <v>3831.6</v>
          </cell>
          <cell r="T8647">
            <v>181</v>
          </cell>
        </row>
        <row r="8648">
          <cell r="C8648" t="str">
            <v>город Пермь</v>
          </cell>
          <cell r="D8648" t="str">
            <v>г. Пермь, ул. Яблочкова, д. 48/2</v>
          </cell>
          <cell r="E8648" t="b">
            <v>1</v>
          </cell>
          <cell r="F8648">
            <v>1991</v>
          </cell>
          <cell r="I8648" t="str">
            <v>плоская</v>
          </cell>
          <cell r="K8648" t="str">
            <v>имеется</v>
          </cell>
          <cell r="L8648">
            <v>13</v>
          </cell>
          <cell r="M8648">
            <v>3</v>
          </cell>
          <cell r="N8648">
            <v>8</v>
          </cell>
          <cell r="Q8648">
            <v>6887.4</v>
          </cell>
          <cell r="R8648">
            <v>6326.6</v>
          </cell>
          <cell r="S8648">
            <v>560.79999999999995</v>
          </cell>
          <cell r="T8648">
            <v>256</v>
          </cell>
        </row>
        <row r="8649">
          <cell r="C8649" t="str">
            <v>город Пермь</v>
          </cell>
          <cell r="D8649" t="str">
            <v>г. Пермь, ул. Ялтинская, д. 7</v>
          </cell>
          <cell r="E8649" t="b">
            <v>1</v>
          </cell>
          <cell r="F8649">
            <v>1964</v>
          </cell>
          <cell r="H8649" t="str">
            <v>Панель</v>
          </cell>
          <cell r="L8649">
            <v>5</v>
          </cell>
          <cell r="M8649">
            <v>3</v>
          </cell>
          <cell r="Q8649">
            <v>2785.4</v>
          </cell>
          <cell r="R8649">
            <v>2547.9</v>
          </cell>
          <cell r="S8649">
            <v>2172.08</v>
          </cell>
          <cell r="T8649">
            <v>158</v>
          </cell>
        </row>
        <row r="8650">
          <cell r="C8650" t="str">
            <v>город Пермь</v>
          </cell>
          <cell r="D8650" t="str">
            <v>г. Пермь, ул. Ялтинская, д. 9</v>
          </cell>
          <cell r="E8650" t="b">
            <v>1</v>
          </cell>
          <cell r="F8650">
            <v>1963</v>
          </cell>
          <cell r="H8650" t="str">
            <v>Кирпич</v>
          </cell>
          <cell r="L8650">
            <v>4</v>
          </cell>
          <cell r="M8650">
            <v>3</v>
          </cell>
          <cell r="Q8650">
            <v>1984.3</v>
          </cell>
          <cell r="R8650">
            <v>1700</v>
          </cell>
          <cell r="S8650">
            <v>1630.64</v>
          </cell>
          <cell r="T8650">
            <v>101</v>
          </cell>
        </row>
        <row r="8651">
          <cell r="C8651" t="str">
            <v>город Пермь</v>
          </cell>
          <cell r="D8651" t="str">
            <v>г. Пермь, ул. Ялтинская, д. 10</v>
          </cell>
          <cell r="E8651" t="b">
            <v>1</v>
          </cell>
          <cell r="F8651">
            <v>1968</v>
          </cell>
          <cell r="H8651" t="str">
            <v>Кирпич</v>
          </cell>
          <cell r="L8651">
            <v>5</v>
          </cell>
          <cell r="M8651">
            <v>6</v>
          </cell>
          <cell r="Q8651">
            <v>4541.3999999999996</v>
          </cell>
          <cell r="R8651">
            <v>4066.3</v>
          </cell>
          <cell r="S8651">
            <v>4066.3</v>
          </cell>
          <cell r="T8651">
            <v>297</v>
          </cell>
        </row>
        <row r="8652">
          <cell r="C8652" t="str">
            <v>город Пермь</v>
          </cell>
          <cell r="D8652" t="str">
            <v>г. Пермь, ул. Ялтинская, д. 11</v>
          </cell>
          <cell r="E8652" t="b">
            <v>1</v>
          </cell>
          <cell r="F8652">
            <v>1964</v>
          </cell>
          <cell r="H8652" t="str">
            <v>Кирпич</v>
          </cell>
          <cell r="L8652">
            <v>5</v>
          </cell>
          <cell r="M8652">
            <v>2</v>
          </cell>
          <cell r="Q8652">
            <v>1573.4</v>
          </cell>
          <cell r="R8652">
            <v>1500</v>
          </cell>
          <cell r="S8652">
            <v>1350</v>
          </cell>
          <cell r="T8652">
            <v>85</v>
          </cell>
        </row>
        <row r="8653">
          <cell r="C8653" t="str">
            <v>город Пермь</v>
          </cell>
          <cell r="D8653" t="str">
            <v>г. Пермь, ул. Ялтинская, д. 12</v>
          </cell>
          <cell r="E8653" t="b">
            <v>1</v>
          </cell>
          <cell r="F8653">
            <v>1965</v>
          </cell>
          <cell r="H8653" t="str">
            <v>Кирпич</v>
          </cell>
          <cell r="L8653">
            <v>5</v>
          </cell>
          <cell r="M8653">
            <v>3</v>
          </cell>
          <cell r="Q8653">
            <v>2549.5</v>
          </cell>
          <cell r="R8653">
            <v>2101</v>
          </cell>
          <cell r="S8653">
            <v>1848.88</v>
          </cell>
          <cell r="T8653">
            <v>97</v>
          </cell>
        </row>
        <row r="8654">
          <cell r="C8654" t="str">
            <v>город Пермь</v>
          </cell>
          <cell r="D8654" t="str">
            <v>г. Пермь, ул. Ялтинская, д. 17</v>
          </cell>
          <cell r="E8654" t="b">
            <v>1</v>
          </cell>
          <cell r="F8654">
            <v>1981</v>
          </cell>
          <cell r="H8654" t="str">
            <v>Панели</v>
          </cell>
          <cell r="L8654">
            <v>5</v>
          </cell>
          <cell r="M8654">
            <v>6</v>
          </cell>
          <cell r="Q8654">
            <v>4483.8</v>
          </cell>
          <cell r="R8654">
            <v>3742.35</v>
          </cell>
          <cell r="S8654">
            <v>3742.35</v>
          </cell>
          <cell r="T8654">
            <v>224</v>
          </cell>
        </row>
        <row r="8655">
          <cell r="C8655" t="str">
            <v>город Пермь</v>
          </cell>
          <cell r="D8655" t="str">
            <v>г. Пермь, ул. Ямпольская, д. 5</v>
          </cell>
          <cell r="E8655" t="b">
            <v>1</v>
          </cell>
          <cell r="F8655">
            <v>1979</v>
          </cell>
          <cell r="H8655" t="str">
            <v>Панель</v>
          </cell>
          <cell r="L8655">
            <v>5</v>
          </cell>
          <cell r="M8655">
            <v>4</v>
          </cell>
          <cell r="Q8655">
            <v>2950.9</v>
          </cell>
          <cell r="R8655">
            <v>2589.8000000000002</v>
          </cell>
          <cell r="S8655">
            <v>2589.8000000000002</v>
          </cell>
          <cell r="T8655">
            <v>156</v>
          </cell>
        </row>
        <row r="8656">
          <cell r="C8656" t="str">
            <v>город Пермь</v>
          </cell>
          <cell r="D8656" t="str">
            <v>г. Пермь, ул. Ямпольская, д. 7</v>
          </cell>
          <cell r="E8656" t="b">
            <v>1</v>
          </cell>
          <cell r="F8656">
            <v>1981</v>
          </cell>
          <cell r="I8656" t="str">
            <v>плоская</v>
          </cell>
          <cell r="K8656" t="str">
            <v>не имеется</v>
          </cell>
          <cell r="L8656">
            <v>5</v>
          </cell>
          <cell r="M8656">
            <v>4</v>
          </cell>
          <cell r="Q8656">
            <v>3166.6</v>
          </cell>
          <cell r="R8656">
            <v>2865.7</v>
          </cell>
          <cell r="S8656">
            <v>2865.7</v>
          </cell>
          <cell r="T8656">
            <v>126</v>
          </cell>
        </row>
        <row r="8657">
          <cell r="C8657" t="str">
            <v>город Пермь</v>
          </cell>
          <cell r="D8657" t="str">
            <v>г. Пермь, ул. Ямпольская, д. 8</v>
          </cell>
          <cell r="E8657" t="b">
            <v>1</v>
          </cell>
          <cell r="F8657">
            <v>1964</v>
          </cell>
          <cell r="H8657" t="str">
            <v>Кирпич</v>
          </cell>
          <cell r="L8657">
            <v>5</v>
          </cell>
          <cell r="M8657">
            <v>3</v>
          </cell>
          <cell r="Q8657">
            <v>3866</v>
          </cell>
          <cell r="R8657">
            <v>3685.75</v>
          </cell>
          <cell r="S8657">
            <v>3685.75</v>
          </cell>
          <cell r="T8657">
            <v>280</v>
          </cell>
        </row>
        <row r="8658">
          <cell r="C8658" t="str">
            <v>город Пермь</v>
          </cell>
          <cell r="D8658" t="str">
            <v>г. Пермь, ул. Ямпольская, д. 9</v>
          </cell>
          <cell r="E8658" t="b">
            <v>1</v>
          </cell>
          <cell r="F8658">
            <v>1978</v>
          </cell>
          <cell r="H8658" t="str">
            <v>Панель</v>
          </cell>
          <cell r="L8658">
            <v>12</v>
          </cell>
          <cell r="M8658">
            <v>2</v>
          </cell>
          <cell r="N8658">
            <v>2</v>
          </cell>
          <cell r="O8658">
            <v>2</v>
          </cell>
          <cell r="Q8658">
            <v>6019.7</v>
          </cell>
          <cell r="R8658">
            <v>5067.199999999998</v>
          </cell>
          <cell r="S8658">
            <v>4764</v>
          </cell>
          <cell r="T8658">
            <v>400</v>
          </cell>
        </row>
        <row r="8659">
          <cell r="C8659" t="str">
            <v>город Пермь</v>
          </cell>
          <cell r="D8659" t="str">
            <v>г. Пермь, ул. Ямпольская, д. 10</v>
          </cell>
          <cell r="E8659" t="b">
            <v>1</v>
          </cell>
          <cell r="F8659">
            <v>1964</v>
          </cell>
          <cell r="H8659" t="str">
            <v>Кирпич</v>
          </cell>
          <cell r="L8659">
            <v>5</v>
          </cell>
          <cell r="M8659">
            <v>4</v>
          </cell>
          <cell r="Q8659">
            <v>3260.6</v>
          </cell>
          <cell r="R8659">
            <v>3260.6</v>
          </cell>
          <cell r="S8659">
            <v>3260.6</v>
          </cell>
          <cell r="T8659">
            <v>170</v>
          </cell>
        </row>
        <row r="8660">
          <cell r="C8660" t="str">
            <v>город Пермь</v>
          </cell>
          <cell r="D8660" t="str">
            <v>г. Пермь, ул. Ямпольская, д. 11</v>
          </cell>
          <cell r="E8660" t="b">
            <v>1</v>
          </cell>
          <cell r="F8660">
            <v>1979</v>
          </cell>
          <cell r="H8660" t="str">
            <v>Панель</v>
          </cell>
          <cell r="L8660">
            <v>12</v>
          </cell>
          <cell r="M8660">
            <v>2</v>
          </cell>
          <cell r="N8660">
            <v>2</v>
          </cell>
          <cell r="O8660">
            <v>2</v>
          </cell>
          <cell r="Q8660">
            <v>5980.4</v>
          </cell>
          <cell r="R8660">
            <v>5161.7</v>
          </cell>
          <cell r="S8660">
            <v>4893.29</v>
          </cell>
          <cell r="T8660">
            <v>222</v>
          </cell>
        </row>
        <row r="8661">
          <cell r="C8661" t="str">
            <v>город Пермь</v>
          </cell>
          <cell r="D8661" t="str">
            <v>г. Пермь, ул. Ямпольская, д. 12</v>
          </cell>
          <cell r="E8661" t="b">
            <v>1</v>
          </cell>
          <cell r="F8661">
            <v>1963</v>
          </cell>
          <cell r="H8661" t="str">
            <v>Панель</v>
          </cell>
          <cell r="L8661">
            <v>5</v>
          </cell>
          <cell r="M8661">
            <v>4</v>
          </cell>
          <cell r="Q8661">
            <v>3583.3</v>
          </cell>
          <cell r="R8661">
            <v>3269</v>
          </cell>
          <cell r="S8661">
            <v>3269</v>
          </cell>
          <cell r="T8661">
            <v>167</v>
          </cell>
        </row>
        <row r="8662">
          <cell r="C8662" t="str">
            <v>город Пермь</v>
          </cell>
          <cell r="D8662" t="str">
            <v>г. Пермь, ул. Ямпольская, д. 13</v>
          </cell>
          <cell r="E8662" t="b">
            <v>1</v>
          </cell>
          <cell r="F8662">
            <v>1982</v>
          </cell>
          <cell r="H8662" t="str">
            <v>Панели</v>
          </cell>
          <cell r="L8662">
            <v>12</v>
          </cell>
          <cell r="M8662">
            <v>2</v>
          </cell>
          <cell r="N8662">
            <v>2</v>
          </cell>
          <cell r="O8662">
            <v>2</v>
          </cell>
          <cell r="Q8662">
            <v>6029.1</v>
          </cell>
          <cell r="R8662">
            <v>4755.199999999998</v>
          </cell>
          <cell r="S8662">
            <v>4751.2</v>
          </cell>
          <cell r="T8662">
            <v>192</v>
          </cell>
        </row>
        <row r="8663">
          <cell r="C8663" t="str">
            <v>город Пермь</v>
          </cell>
          <cell r="D8663" t="str">
            <v>г. Пермь, ул. Ямпольская, д. 14</v>
          </cell>
          <cell r="E8663" t="b">
            <v>1</v>
          </cell>
          <cell r="H8663" t="str">
            <v>кирпич</v>
          </cell>
          <cell r="I8663" t="str">
            <v>скатная</v>
          </cell>
          <cell r="K8663" t="str">
            <v>имеется</v>
          </cell>
          <cell r="L8663">
            <v>5</v>
          </cell>
          <cell r="M8663">
            <v>3</v>
          </cell>
          <cell r="Q8663">
            <v>2958.9</v>
          </cell>
          <cell r="R8663">
            <v>2958.8</v>
          </cell>
          <cell r="S8663">
            <v>2958.8</v>
          </cell>
          <cell r="T8663">
            <v>208</v>
          </cell>
        </row>
        <row r="8664">
          <cell r="C8664" t="str">
            <v>город Пермь</v>
          </cell>
          <cell r="D8664" t="str">
            <v>г. Пермь, ул. Ямпольская, д. 15</v>
          </cell>
          <cell r="E8664" t="b">
            <v>1</v>
          </cell>
          <cell r="F8664">
            <v>1979</v>
          </cell>
          <cell r="H8664" t="str">
            <v>Панель</v>
          </cell>
          <cell r="L8664">
            <v>5</v>
          </cell>
          <cell r="M8664">
            <v>6</v>
          </cell>
          <cell r="Q8664">
            <v>4445.6000000000004</v>
          </cell>
          <cell r="R8664">
            <v>3883.4</v>
          </cell>
          <cell r="S8664">
            <v>3883.4</v>
          </cell>
          <cell r="T8664">
            <v>214</v>
          </cell>
        </row>
        <row r="8665">
          <cell r="C8665" t="str">
            <v>город Пермь</v>
          </cell>
          <cell r="D8665" t="str">
            <v>г. Пермь, ул. Ямпольская, д. 12А</v>
          </cell>
          <cell r="E8665" t="b">
            <v>1</v>
          </cell>
          <cell r="F8665">
            <v>1963</v>
          </cell>
          <cell r="H8665" t="str">
            <v>Панель</v>
          </cell>
          <cell r="L8665">
            <v>5</v>
          </cell>
          <cell r="M8665">
            <v>4</v>
          </cell>
          <cell r="Q8665">
            <v>3539.6</v>
          </cell>
          <cell r="R8665">
            <v>3230.1</v>
          </cell>
          <cell r="S8665">
            <v>3230.1</v>
          </cell>
          <cell r="T8665">
            <v>159</v>
          </cell>
        </row>
        <row r="8666">
          <cell r="C8666" t="str">
            <v>город Пермь</v>
          </cell>
          <cell r="D8666" t="str">
            <v>г. Пермь, ул. Ямпольская, д. 12Б</v>
          </cell>
          <cell r="E8666" t="b">
            <v>1</v>
          </cell>
          <cell r="F8666">
            <v>1964</v>
          </cell>
          <cell r="H8666" t="str">
            <v>Кирпич</v>
          </cell>
          <cell r="L8666">
            <v>5</v>
          </cell>
          <cell r="M8666">
            <v>4</v>
          </cell>
          <cell r="Q8666">
            <v>3170.7</v>
          </cell>
          <cell r="R8666">
            <v>3169.9</v>
          </cell>
          <cell r="S8666">
            <v>3169.9</v>
          </cell>
          <cell r="T8666">
            <v>171</v>
          </cell>
        </row>
        <row r="8667">
          <cell r="C8667" t="str">
            <v>город Пермь</v>
          </cell>
          <cell r="D8667" t="str">
            <v>г. Пермь, ул. Ямпольская, д. 14А</v>
          </cell>
          <cell r="E8667" t="b">
            <v>1</v>
          </cell>
          <cell r="F8667">
            <v>1963</v>
          </cell>
          <cell r="H8667" t="str">
            <v>Кирпич</v>
          </cell>
          <cell r="L8667">
            <v>5</v>
          </cell>
          <cell r="M8667">
            <v>4</v>
          </cell>
          <cell r="Q8667">
            <v>3571.5</v>
          </cell>
          <cell r="R8667">
            <v>3259.9</v>
          </cell>
          <cell r="S8667">
            <v>3259.9</v>
          </cell>
          <cell r="T8667">
            <v>188</v>
          </cell>
        </row>
        <row r="8668">
          <cell r="C8668" t="str">
            <v>город Пермь</v>
          </cell>
          <cell r="D8668" t="str">
            <v>г. Пермь, ул. Ямпольская, д. 14Б</v>
          </cell>
          <cell r="E8668" t="b">
            <v>1</v>
          </cell>
          <cell r="F8668">
            <v>1964</v>
          </cell>
          <cell r="H8668" t="str">
            <v>Кирпич</v>
          </cell>
          <cell r="L8668">
            <v>5</v>
          </cell>
          <cell r="M8668">
            <v>4</v>
          </cell>
          <cell r="Q8668">
            <v>3544.5</v>
          </cell>
          <cell r="R8668">
            <v>3238.5</v>
          </cell>
          <cell r="S8668">
            <v>3238.5</v>
          </cell>
          <cell r="T8668">
            <v>177</v>
          </cell>
        </row>
        <row r="8669">
          <cell r="C8669" t="str">
            <v>город Пермь</v>
          </cell>
          <cell r="D8669" t="str">
            <v>г. Пермь, ул. Янаульская, д. 6</v>
          </cell>
          <cell r="E8669" t="b">
            <v>1</v>
          </cell>
          <cell r="F8669">
            <v>1990</v>
          </cell>
          <cell r="H8669" t="str">
            <v>Панель</v>
          </cell>
          <cell r="L8669">
            <v>9</v>
          </cell>
          <cell r="M8669">
            <v>1</v>
          </cell>
          <cell r="N8669">
            <v>1</v>
          </cell>
          <cell r="O8669">
            <v>1</v>
          </cell>
          <cell r="Q8669">
            <v>3528.3</v>
          </cell>
          <cell r="R8669">
            <v>3274.1000000000004</v>
          </cell>
          <cell r="S8669">
            <v>3274.1</v>
          </cell>
          <cell r="T8669">
            <v>139</v>
          </cell>
        </row>
        <row r="8670">
          <cell r="C8670" t="str">
            <v>город Пермь</v>
          </cell>
          <cell r="D8670" t="str">
            <v>г. Пермь, ул. Янаульская, д. 8</v>
          </cell>
          <cell r="E8670" t="b">
            <v>1</v>
          </cell>
          <cell r="F8670">
            <v>1987</v>
          </cell>
          <cell r="H8670" t="str">
            <v>Панель</v>
          </cell>
          <cell r="L8670">
            <v>9</v>
          </cell>
          <cell r="M8670">
            <v>1</v>
          </cell>
          <cell r="N8670">
            <v>1</v>
          </cell>
          <cell r="O8670">
            <v>1</v>
          </cell>
          <cell r="Q8670">
            <v>3948.6</v>
          </cell>
          <cell r="R8670">
            <v>3700.3</v>
          </cell>
          <cell r="S8670">
            <v>3274.9</v>
          </cell>
          <cell r="T8670">
            <v>150</v>
          </cell>
        </row>
        <row r="8671">
          <cell r="C8671" t="str">
            <v>город Пермь</v>
          </cell>
          <cell r="D8671" t="str">
            <v>г. Пермь, ул. Янаульская, д. 10</v>
          </cell>
          <cell r="E8671" t="b">
            <v>1</v>
          </cell>
          <cell r="F8671">
            <v>1973</v>
          </cell>
          <cell r="H8671" t="str">
            <v>Кирпич</v>
          </cell>
          <cell r="L8671">
            <v>5</v>
          </cell>
          <cell r="M8671">
            <v>8</v>
          </cell>
          <cell r="Q8671">
            <v>6923.6</v>
          </cell>
          <cell r="R8671">
            <v>6293.4000000000005</v>
          </cell>
          <cell r="S8671">
            <v>6293.4</v>
          </cell>
          <cell r="T8671">
            <v>316</v>
          </cell>
        </row>
        <row r="8672">
          <cell r="C8672" t="str">
            <v>город Пермь</v>
          </cell>
          <cell r="D8672" t="str">
            <v>г. Пермь, ул. Янаульская, д. 11</v>
          </cell>
          <cell r="E8672" t="b">
            <v>1</v>
          </cell>
          <cell r="F8672">
            <v>1958</v>
          </cell>
          <cell r="H8672" t="str">
            <v>Кирпич</v>
          </cell>
          <cell r="L8672">
            <v>2</v>
          </cell>
          <cell r="M8672">
            <v>2</v>
          </cell>
          <cell r="Q8672">
            <v>443.03</v>
          </cell>
          <cell r="R8672">
            <v>378.93</v>
          </cell>
          <cell r="S8672">
            <v>304.13</v>
          </cell>
          <cell r="T8672">
            <v>31</v>
          </cell>
        </row>
        <row r="8673">
          <cell r="C8673" t="str">
            <v>город Пермь</v>
          </cell>
          <cell r="D8673" t="str">
            <v>г. Пермь, ул. Янаульская, д. 12</v>
          </cell>
          <cell r="E8673" t="b">
            <v>1</v>
          </cell>
          <cell r="F8673">
            <v>1989</v>
          </cell>
          <cell r="H8673" t="str">
            <v>Кирпич</v>
          </cell>
          <cell r="L8673">
            <v>5</v>
          </cell>
          <cell r="M8673">
            <v>4</v>
          </cell>
          <cell r="Q8673">
            <v>2484.3000000000002</v>
          </cell>
          <cell r="R8673">
            <v>2125.6000000000004</v>
          </cell>
          <cell r="S8673">
            <v>2125.6</v>
          </cell>
          <cell r="T8673">
            <v>141</v>
          </cell>
        </row>
        <row r="8674">
          <cell r="C8674" t="str">
            <v>город Пермь</v>
          </cell>
          <cell r="D8674" t="str">
            <v>г. Пермь, ул. Янаульская, д. 14</v>
          </cell>
          <cell r="E8674" t="b">
            <v>1</v>
          </cell>
          <cell r="F8674">
            <v>2010</v>
          </cell>
          <cell r="I8674" t="str">
            <v>плоская</v>
          </cell>
          <cell r="L8674">
            <v>10</v>
          </cell>
          <cell r="M8674">
            <v>4</v>
          </cell>
          <cell r="N8674">
            <v>4</v>
          </cell>
          <cell r="O8674">
            <v>4</v>
          </cell>
          <cell r="Q8674">
            <v>10732.7</v>
          </cell>
          <cell r="R8674">
            <v>8749.7999999999993</v>
          </cell>
          <cell r="S8674">
            <v>8749.7999999999993</v>
          </cell>
        </row>
        <row r="8675">
          <cell r="C8675" t="str">
            <v>город Пермь</v>
          </cell>
          <cell r="D8675" t="str">
            <v>г. Пермь, ул. Янаульская, д. 18</v>
          </cell>
          <cell r="E8675" t="b">
            <v>1</v>
          </cell>
          <cell r="F8675">
            <v>2014</v>
          </cell>
          <cell r="I8675" t="str">
            <v>плоская</v>
          </cell>
          <cell r="J8675" t="str">
            <v>ГАЗ</v>
          </cell>
          <cell r="K8675" t="str">
            <v>имеется</v>
          </cell>
          <cell r="L8675">
            <v>16</v>
          </cell>
          <cell r="M8675">
            <v>3</v>
          </cell>
          <cell r="N8675">
            <v>6</v>
          </cell>
          <cell r="O8675">
            <v>3</v>
          </cell>
          <cell r="P8675">
            <v>3</v>
          </cell>
          <cell r="Q8675">
            <v>26510.9</v>
          </cell>
          <cell r="R8675">
            <v>21681</v>
          </cell>
          <cell r="S8675">
            <v>17877.599999999999</v>
          </cell>
          <cell r="T8675">
            <v>900</v>
          </cell>
        </row>
        <row r="8676">
          <cell r="C8676" t="str">
            <v>город Пермь</v>
          </cell>
          <cell r="D8676" t="str">
            <v>г. Пермь, ул. Янаульская, д. 19</v>
          </cell>
          <cell r="E8676" t="b">
            <v>1</v>
          </cell>
          <cell r="F8676">
            <v>1958</v>
          </cell>
          <cell r="H8676" t="str">
            <v>Кирпич</v>
          </cell>
          <cell r="L8676">
            <v>2</v>
          </cell>
          <cell r="M8676">
            <v>2</v>
          </cell>
          <cell r="Q8676">
            <v>687.9</v>
          </cell>
          <cell r="R8676">
            <v>583.6</v>
          </cell>
          <cell r="S8676">
            <v>437.7</v>
          </cell>
          <cell r="T8676">
            <v>21</v>
          </cell>
        </row>
        <row r="8677">
          <cell r="C8677" t="str">
            <v>город Пермь</v>
          </cell>
          <cell r="D8677" t="str">
            <v>г. Пермь, ул. Янаульская, д. 22</v>
          </cell>
          <cell r="E8677" t="b">
            <v>1</v>
          </cell>
          <cell r="F8677">
            <v>1993</v>
          </cell>
          <cell r="H8677" t="str">
            <v>Кирпич</v>
          </cell>
          <cell r="L8677">
            <v>5</v>
          </cell>
          <cell r="M8677">
            <v>4</v>
          </cell>
          <cell r="Q8677">
            <v>2574.84</v>
          </cell>
          <cell r="R8677">
            <v>1749</v>
          </cell>
          <cell r="S8677">
            <v>1749</v>
          </cell>
          <cell r="T8677">
            <v>138</v>
          </cell>
        </row>
        <row r="8678">
          <cell r="C8678" t="str">
            <v>город Пермь</v>
          </cell>
          <cell r="D8678" t="str">
            <v>г. Пермь, ул. Янаульская, д. 24</v>
          </cell>
          <cell r="E8678" t="b">
            <v>1</v>
          </cell>
          <cell r="F8678">
            <v>1993</v>
          </cell>
          <cell r="H8678" t="str">
            <v>Кирпич</v>
          </cell>
          <cell r="I8678" t="str">
            <v>плоская</v>
          </cell>
          <cell r="K8678" t="str">
            <v>имеется</v>
          </cell>
          <cell r="L8678">
            <v>5</v>
          </cell>
          <cell r="M8678">
            <v>4</v>
          </cell>
          <cell r="Q8678">
            <v>2797.4</v>
          </cell>
          <cell r="R8678">
            <v>2395.6999999999998</v>
          </cell>
          <cell r="S8678">
            <v>2395.6999999999998</v>
          </cell>
          <cell r="T8678">
            <v>118</v>
          </cell>
        </row>
        <row r="8679">
          <cell r="C8679" t="str">
            <v>город Пермь</v>
          </cell>
          <cell r="D8679" t="str">
            <v>г. Пермь, ул. Янаульская, д. 25</v>
          </cell>
          <cell r="E8679" t="b">
            <v>1</v>
          </cell>
          <cell r="F8679">
            <v>1957</v>
          </cell>
          <cell r="H8679" t="str">
            <v>Шлакоблок</v>
          </cell>
          <cell r="L8679">
            <v>2</v>
          </cell>
          <cell r="M8679">
            <v>1</v>
          </cell>
          <cell r="Q8679">
            <v>440.7</v>
          </cell>
          <cell r="R8679">
            <v>384.1</v>
          </cell>
          <cell r="S8679">
            <v>382.49</v>
          </cell>
          <cell r="T8679">
            <v>23</v>
          </cell>
        </row>
        <row r="8680">
          <cell r="C8680" t="str">
            <v>город Пермь</v>
          </cell>
          <cell r="D8680" t="str">
            <v>г. Пермь, ул. Янаульская, д. 26</v>
          </cell>
          <cell r="E8680" t="b">
            <v>1</v>
          </cell>
          <cell r="F8680">
            <v>1993</v>
          </cell>
          <cell r="H8680" t="str">
            <v>Кирпич</v>
          </cell>
          <cell r="L8680">
            <v>5</v>
          </cell>
          <cell r="M8680">
            <v>4</v>
          </cell>
          <cell r="Q8680">
            <v>3098.6</v>
          </cell>
          <cell r="R8680">
            <v>2890.02</v>
          </cell>
          <cell r="S8680">
            <v>2890.02</v>
          </cell>
          <cell r="T8680">
            <v>160</v>
          </cell>
        </row>
        <row r="8681">
          <cell r="C8681" t="str">
            <v>город Пермь</v>
          </cell>
          <cell r="D8681" t="str">
            <v>г. Пермь, ул. Янаульская, д. 27</v>
          </cell>
          <cell r="E8681" t="b">
            <v>1</v>
          </cell>
          <cell r="F8681">
            <v>1962</v>
          </cell>
          <cell r="H8681" t="str">
            <v>Кирпич</v>
          </cell>
          <cell r="L8681">
            <v>2</v>
          </cell>
          <cell r="M8681">
            <v>2</v>
          </cell>
          <cell r="Q8681">
            <v>592.20000000000005</v>
          </cell>
          <cell r="R8681">
            <v>530</v>
          </cell>
          <cell r="S8681">
            <v>465.6</v>
          </cell>
          <cell r="T8681">
            <v>29</v>
          </cell>
        </row>
        <row r="8682">
          <cell r="C8682" t="str">
            <v>город Пермь</v>
          </cell>
          <cell r="D8682" t="str">
            <v>г. Пермь, ул. Янаульская, д. 28</v>
          </cell>
          <cell r="E8682" t="b">
            <v>1</v>
          </cell>
          <cell r="F8682">
            <v>1995</v>
          </cell>
          <cell r="H8682" t="str">
            <v>Кирпич</v>
          </cell>
          <cell r="L8682">
            <v>10</v>
          </cell>
          <cell r="M8682">
            <v>8</v>
          </cell>
          <cell r="N8682">
            <v>8</v>
          </cell>
          <cell r="O8682">
            <v>8</v>
          </cell>
          <cell r="Q8682">
            <v>18866.7</v>
          </cell>
          <cell r="R8682">
            <v>17839.2</v>
          </cell>
          <cell r="S8682">
            <v>17839.2</v>
          </cell>
          <cell r="T8682">
            <v>750</v>
          </cell>
        </row>
        <row r="8683">
          <cell r="C8683" t="str">
            <v>город Пермь</v>
          </cell>
          <cell r="D8683" t="str">
            <v>г. Пермь, ул. Янаульская, д. 30</v>
          </cell>
          <cell r="E8683" t="b">
            <v>1</v>
          </cell>
          <cell r="F8683">
            <v>2001</v>
          </cell>
          <cell r="I8683" t="str">
            <v>плоская</v>
          </cell>
          <cell r="L8683">
            <v>10</v>
          </cell>
          <cell r="M8683">
            <v>6</v>
          </cell>
          <cell r="N8683">
            <v>6</v>
          </cell>
          <cell r="Q8683">
            <v>18794.5</v>
          </cell>
          <cell r="R8683">
            <v>16400</v>
          </cell>
          <cell r="S8683">
            <v>16400</v>
          </cell>
        </row>
        <row r="8684">
          <cell r="C8684" t="str">
            <v>город Пермь</v>
          </cell>
          <cell r="D8684" t="str">
            <v>г. Пермь, ул. Янаульская, д. 34</v>
          </cell>
          <cell r="E8684" t="b">
            <v>1</v>
          </cell>
          <cell r="F8684">
            <v>2008</v>
          </cell>
          <cell r="I8684" t="str">
            <v>плоская</v>
          </cell>
          <cell r="J8684" t="str">
            <v>ГАЗ</v>
          </cell>
          <cell r="K8684" t="str">
            <v>имеется</v>
          </cell>
          <cell r="L8684">
            <v>17</v>
          </cell>
          <cell r="M8684">
            <v>1</v>
          </cell>
          <cell r="N8684">
            <v>2</v>
          </cell>
          <cell r="Q8684">
            <v>8383.2999999999993</v>
          </cell>
          <cell r="R8684">
            <v>5819.5</v>
          </cell>
          <cell r="S8684">
            <v>5819.5</v>
          </cell>
        </row>
        <row r="8685">
          <cell r="C8685" t="str">
            <v>город Пермь</v>
          </cell>
          <cell r="D8685" t="str">
            <v>г. Пермь, ул. Янаульская, д. 36</v>
          </cell>
          <cell r="E8685" t="b">
            <v>1</v>
          </cell>
          <cell r="F8685">
            <v>2008</v>
          </cell>
          <cell r="H8685" t="str">
            <v>Кирпич</v>
          </cell>
          <cell r="L8685">
            <v>17</v>
          </cell>
          <cell r="M8685">
            <v>1</v>
          </cell>
          <cell r="Q8685">
            <v>8383.2999999999993</v>
          </cell>
          <cell r="R8685">
            <v>8383.2999999999993</v>
          </cell>
          <cell r="S8685">
            <v>8383.2999999999993</v>
          </cell>
          <cell r="T8685">
            <v>231</v>
          </cell>
        </row>
        <row r="8686">
          <cell r="C8686" t="str">
            <v>город Пермь</v>
          </cell>
          <cell r="D8686" t="str">
            <v>г. Пермь, ул. Янаульская, д. 38</v>
          </cell>
          <cell r="E8686" t="b">
            <v>1</v>
          </cell>
          <cell r="F8686">
            <v>2010</v>
          </cell>
          <cell r="I8686" t="str">
            <v>плоская</v>
          </cell>
          <cell r="J8686" t="str">
            <v>ГАЗ</v>
          </cell>
          <cell r="K8686" t="str">
            <v>имеется</v>
          </cell>
          <cell r="L8686">
            <v>17</v>
          </cell>
          <cell r="M8686">
            <v>1</v>
          </cell>
          <cell r="N8686">
            <v>2</v>
          </cell>
          <cell r="Q8686">
            <v>8164.7</v>
          </cell>
          <cell r="R8686">
            <v>5749.7</v>
          </cell>
          <cell r="S8686">
            <v>5749.7</v>
          </cell>
        </row>
        <row r="8687">
          <cell r="C8687" t="str">
            <v>город Пермь</v>
          </cell>
          <cell r="D8687" t="str">
            <v>г. Пермь, ул. Янаульская, д. 24А</v>
          </cell>
          <cell r="E8687" t="b">
            <v>1</v>
          </cell>
          <cell r="F8687">
            <v>2001</v>
          </cell>
          <cell r="I8687" t="str">
            <v>плоская</v>
          </cell>
          <cell r="L8687">
            <v>10</v>
          </cell>
          <cell r="M8687">
            <v>3</v>
          </cell>
          <cell r="N8687">
            <v>3</v>
          </cell>
          <cell r="Q8687">
            <v>10381.9</v>
          </cell>
          <cell r="R8687">
            <v>9229.2999999999993</v>
          </cell>
          <cell r="S8687">
            <v>9229.2999999999993</v>
          </cell>
        </row>
        <row r="8688">
          <cell r="C8688" t="str">
            <v>город Пермь</v>
          </cell>
          <cell r="D8688" t="str">
            <v>г. Пермь, ул. Яранская, д. 2</v>
          </cell>
          <cell r="E8688" t="b">
            <v>1</v>
          </cell>
          <cell r="F8688">
            <v>1958</v>
          </cell>
          <cell r="H8688" t="str">
            <v>Кирпич</v>
          </cell>
          <cell r="L8688">
            <v>2</v>
          </cell>
          <cell r="M8688">
            <v>2</v>
          </cell>
          <cell r="Q8688">
            <v>716.6</v>
          </cell>
          <cell r="R8688">
            <v>649.79999999999995</v>
          </cell>
          <cell r="S8688">
            <v>649.79999999999995</v>
          </cell>
          <cell r="T8688">
            <v>31</v>
          </cell>
        </row>
        <row r="8689">
          <cell r="C8689" t="str">
            <v>город Пермь</v>
          </cell>
          <cell r="D8689" t="str">
            <v>г. Пермь, ул. Яранская, д. 4</v>
          </cell>
          <cell r="E8689" t="b">
            <v>1</v>
          </cell>
          <cell r="F8689">
            <v>1957</v>
          </cell>
          <cell r="H8689" t="str">
            <v>Кирпич</v>
          </cell>
          <cell r="L8689">
            <v>2</v>
          </cell>
          <cell r="M8689">
            <v>4</v>
          </cell>
          <cell r="Q8689">
            <v>1429.3</v>
          </cell>
          <cell r="R8689">
            <v>1292.7</v>
          </cell>
          <cell r="S8689">
            <v>1292.7</v>
          </cell>
          <cell r="T8689">
            <v>65</v>
          </cell>
        </row>
        <row r="8690">
          <cell r="C8690" t="str">
            <v>город Пермь</v>
          </cell>
          <cell r="D8690" t="str">
            <v>г. Пермь, ул. Яранская, д. 6</v>
          </cell>
          <cell r="E8690" t="b">
            <v>1</v>
          </cell>
          <cell r="F8690">
            <v>1957</v>
          </cell>
          <cell r="H8690" t="str">
            <v>Кирпич</v>
          </cell>
          <cell r="L8690">
            <v>2</v>
          </cell>
          <cell r="M8690">
            <v>2</v>
          </cell>
          <cell r="Q8690">
            <v>663.7</v>
          </cell>
          <cell r="R8690">
            <v>603</v>
          </cell>
          <cell r="S8690">
            <v>534.26</v>
          </cell>
          <cell r="T8690">
            <v>29</v>
          </cell>
        </row>
        <row r="8691">
          <cell r="C8691" t="str">
            <v>город Пермь</v>
          </cell>
          <cell r="D8691" t="str">
            <v>г. Пермь, ул. Яранская, д. 8</v>
          </cell>
          <cell r="E8691" t="b">
            <v>1</v>
          </cell>
          <cell r="F8691">
            <v>1958</v>
          </cell>
          <cell r="H8691" t="str">
            <v>Кирпич</v>
          </cell>
          <cell r="L8691">
            <v>2</v>
          </cell>
          <cell r="M8691">
            <v>2</v>
          </cell>
          <cell r="Q8691">
            <v>736.4</v>
          </cell>
          <cell r="R8691">
            <v>669.4</v>
          </cell>
          <cell r="S8691">
            <v>435.78</v>
          </cell>
          <cell r="T8691">
            <v>36</v>
          </cell>
        </row>
        <row r="8692">
          <cell r="C8692" t="str">
            <v>город Пермь</v>
          </cell>
          <cell r="D8692" t="str">
            <v>г. Пермь, ул. Яранская, д. 10</v>
          </cell>
          <cell r="E8692" t="b">
            <v>1</v>
          </cell>
          <cell r="F8692">
            <v>1959</v>
          </cell>
          <cell r="H8692" t="str">
            <v>Кирпич</v>
          </cell>
          <cell r="L8692">
            <v>2</v>
          </cell>
          <cell r="M8692">
            <v>2</v>
          </cell>
          <cell r="Q8692">
            <v>1200.3</v>
          </cell>
          <cell r="R8692">
            <v>662.3</v>
          </cell>
          <cell r="S8692">
            <v>459.64</v>
          </cell>
          <cell r="T8692">
            <v>31</v>
          </cell>
        </row>
        <row r="8693">
          <cell r="C8693" t="str">
            <v>город Пермь</v>
          </cell>
          <cell r="D8693" t="str">
            <v>г. Пермь, ш. Космонавтов, д. 49</v>
          </cell>
          <cell r="E8693" t="b">
            <v>1</v>
          </cell>
          <cell r="F8693">
            <v>1967</v>
          </cell>
          <cell r="H8693" t="str">
            <v>Кирпич</v>
          </cell>
          <cell r="L8693">
            <v>5</v>
          </cell>
          <cell r="M8693">
            <v>4</v>
          </cell>
          <cell r="Q8693">
            <v>2587.8000000000002</v>
          </cell>
          <cell r="R8693">
            <v>1819.3</v>
          </cell>
          <cell r="S8693">
            <v>1819.3</v>
          </cell>
          <cell r="T8693">
            <v>117</v>
          </cell>
        </row>
        <row r="8694">
          <cell r="C8694" t="str">
            <v>город Пермь</v>
          </cell>
          <cell r="D8694" t="str">
            <v>г. Пермь, ш. Космонавтов, д. 51</v>
          </cell>
          <cell r="E8694" t="b">
            <v>1</v>
          </cell>
          <cell r="F8694">
            <v>1966</v>
          </cell>
          <cell r="H8694" t="str">
            <v>Кирпич</v>
          </cell>
          <cell r="L8694">
            <v>5</v>
          </cell>
          <cell r="M8694">
            <v>4</v>
          </cell>
          <cell r="Q8694">
            <v>3033.4</v>
          </cell>
          <cell r="R8694">
            <v>2160.8000000000002</v>
          </cell>
          <cell r="S8694">
            <v>2160.8000000000002</v>
          </cell>
          <cell r="T8694">
            <v>141</v>
          </cell>
        </row>
        <row r="8695">
          <cell r="C8695" t="str">
            <v>город Пермь</v>
          </cell>
          <cell r="D8695" t="str">
            <v>г. Пермь, ш. Космонавтов, д. 53</v>
          </cell>
          <cell r="E8695" t="b">
            <v>1</v>
          </cell>
          <cell r="F8695">
            <v>1968</v>
          </cell>
          <cell r="H8695" t="str">
            <v>Кирпич</v>
          </cell>
          <cell r="L8695">
            <v>5</v>
          </cell>
          <cell r="M8695">
            <v>4</v>
          </cell>
          <cell r="Q8695">
            <v>2518.6</v>
          </cell>
          <cell r="R8695">
            <v>2292</v>
          </cell>
          <cell r="S8695">
            <v>2292</v>
          </cell>
          <cell r="T8695">
            <v>133</v>
          </cell>
        </row>
        <row r="8696">
          <cell r="C8696" t="str">
            <v>город Пермь</v>
          </cell>
          <cell r="D8696" t="str">
            <v>г. Пермь, ш. Космонавтов, д. 55</v>
          </cell>
          <cell r="E8696" t="b">
            <v>1</v>
          </cell>
          <cell r="F8696">
            <v>1970</v>
          </cell>
          <cell r="H8696" t="str">
            <v>Кирпич</v>
          </cell>
          <cell r="I8696" t="str">
            <v>плоская</v>
          </cell>
          <cell r="K8696" t="str">
            <v>имеется</v>
          </cell>
          <cell r="L8696">
            <v>5</v>
          </cell>
          <cell r="M8696">
            <v>4</v>
          </cell>
          <cell r="Q8696">
            <v>4232.3</v>
          </cell>
          <cell r="R8696">
            <v>3877.2</v>
          </cell>
          <cell r="S8696">
            <v>2786</v>
          </cell>
          <cell r="T8696">
            <v>211</v>
          </cell>
        </row>
        <row r="8697">
          <cell r="C8697" t="str">
            <v>город Пермь</v>
          </cell>
          <cell r="D8697" t="str">
            <v>г. Пермь, ш. Космонавтов, д. 57</v>
          </cell>
          <cell r="E8697" t="b">
            <v>1</v>
          </cell>
          <cell r="F8697">
            <v>1976</v>
          </cell>
          <cell r="H8697" t="str">
            <v>Кирпич</v>
          </cell>
          <cell r="L8697">
            <v>14</v>
          </cell>
          <cell r="M8697">
            <v>1</v>
          </cell>
          <cell r="N8697">
            <v>2</v>
          </cell>
          <cell r="O8697">
            <v>1</v>
          </cell>
          <cell r="P8697">
            <v>1</v>
          </cell>
          <cell r="Q8697">
            <v>5009</v>
          </cell>
          <cell r="R8697">
            <v>4909.6000000000004</v>
          </cell>
          <cell r="S8697">
            <v>4909.6000000000004</v>
          </cell>
          <cell r="T8697">
            <v>223</v>
          </cell>
        </row>
        <row r="8698">
          <cell r="C8698" t="str">
            <v>город Пермь</v>
          </cell>
          <cell r="D8698" t="str">
            <v>г. Пермь, ш. Космонавтов, д. 72</v>
          </cell>
          <cell r="E8698" t="b">
            <v>1</v>
          </cell>
          <cell r="F8698">
            <v>1971</v>
          </cell>
          <cell r="H8698" t="str">
            <v>Кирпич</v>
          </cell>
          <cell r="L8698">
            <v>9</v>
          </cell>
          <cell r="M8698">
            <v>1</v>
          </cell>
          <cell r="N8698">
            <v>1</v>
          </cell>
          <cell r="O8698">
            <v>1</v>
          </cell>
          <cell r="Q8698">
            <v>2615.1999999999998</v>
          </cell>
          <cell r="R8698">
            <v>2284</v>
          </cell>
          <cell r="S8698">
            <v>2215.48</v>
          </cell>
          <cell r="T8698">
            <v>97</v>
          </cell>
        </row>
        <row r="8699">
          <cell r="C8699" t="str">
            <v>город Пермь</v>
          </cell>
          <cell r="D8699" t="str">
            <v>г. Пермь, ш. Космонавтов, д. 74</v>
          </cell>
          <cell r="E8699" t="b">
            <v>1</v>
          </cell>
          <cell r="F8699">
            <v>1997</v>
          </cell>
          <cell r="H8699" t="str">
            <v>Панель</v>
          </cell>
          <cell r="L8699">
            <v>9</v>
          </cell>
          <cell r="M8699">
            <v>3</v>
          </cell>
          <cell r="N8699">
            <v>3</v>
          </cell>
          <cell r="O8699">
            <v>3</v>
          </cell>
          <cell r="Q8699">
            <v>5807.8</v>
          </cell>
          <cell r="R8699">
            <v>5807.7999999999993</v>
          </cell>
          <cell r="S8699">
            <v>5807.8</v>
          </cell>
          <cell r="T8699">
            <v>211</v>
          </cell>
        </row>
        <row r="8700">
          <cell r="C8700" t="str">
            <v>город Пермь</v>
          </cell>
          <cell r="D8700" t="str">
            <v>г. Пермь, ш. Космонавтов, д. 76</v>
          </cell>
          <cell r="E8700" t="b">
            <v>1</v>
          </cell>
          <cell r="F8700">
            <v>1972</v>
          </cell>
          <cell r="H8700" t="str">
            <v>Кирпич</v>
          </cell>
          <cell r="L8700">
            <v>9</v>
          </cell>
          <cell r="M8700">
            <v>1</v>
          </cell>
          <cell r="N8700">
            <v>1</v>
          </cell>
          <cell r="O8700">
            <v>1</v>
          </cell>
          <cell r="Q8700">
            <v>2889.8</v>
          </cell>
          <cell r="R8700">
            <v>2484.6999999999998</v>
          </cell>
          <cell r="S8700">
            <v>2360.4699999999998</v>
          </cell>
          <cell r="T8700">
            <v>112</v>
          </cell>
        </row>
        <row r="8701">
          <cell r="C8701" t="str">
            <v>город Пермь</v>
          </cell>
          <cell r="D8701" t="str">
            <v>г. Пермь, ш. Космонавтов, д. 80</v>
          </cell>
          <cell r="E8701" t="b">
            <v>1</v>
          </cell>
          <cell r="F8701">
            <v>1967</v>
          </cell>
          <cell r="I8701" t="str">
            <v>плоская</v>
          </cell>
          <cell r="K8701" t="str">
            <v>имеется</v>
          </cell>
          <cell r="L8701">
            <v>5</v>
          </cell>
          <cell r="M8701">
            <v>4</v>
          </cell>
          <cell r="Q8701">
            <v>3098.8</v>
          </cell>
          <cell r="R8701">
            <v>2711.8</v>
          </cell>
          <cell r="S8701">
            <v>2711.8</v>
          </cell>
          <cell r="T8701">
            <v>239</v>
          </cell>
        </row>
        <row r="8702">
          <cell r="C8702" t="str">
            <v>город Пермь</v>
          </cell>
          <cell r="D8702" t="str">
            <v>г. Пермь, ш. Космонавтов, д. 82</v>
          </cell>
          <cell r="E8702" t="b">
            <v>1</v>
          </cell>
          <cell r="F8702">
            <v>1970</v>
          </cell>
          <cell r="I8702" t="str">
            <v>плоская</v>
          </cell>
          <cell r="K8702" t="str">
            <v>имеется</v>
          </cell>
          <cell r="L8702">
            <v>5</v>
          </cell>
          <cell r="M8702">
            <v>8</v>
          </cell>
          <cell r="Q8702">
            <v>6476.2</v>
          </cell>
          <cell r="R8702">
            <v>5748.3</v>
          </cell>
          <cell r="S8702">
            <v>5687.5</v>
          </cell>
          <cell r="T8702">
            <v>333</v>
          </cell>
        </row>
        <row r="8703">
          <cell r="C8703" t="str">
            <v>город Пермь</v>
          </cell>
          <cell r="D8703" t="str">
            <v>г. Пермь, ш. Космонавтов, д. 84</v>
          </cell>
          <cell r="E8703" t="b">
            <v>1</v>
          </cell>
          <cell r="F8703">
            <v>1974</v>
          </cell>
          <cell r="H8703" t="str">
            <v>Кирпич</v>
          </cell>
          <cell r="L8703">
            <v>9</v>
          </cell>
          <cell r="M8703">
            <v>1</v>
          </cell>
          <cell r="N8703">
            <v>1</v>
          </cell>
          <cell r="O8703">
            <v>1</v>
          </cell>
          <cell r="Q8703">
            <v>4830.5</v>
          </cell>
          <cell r="R8703">
            <v>3303.6</v>
          </cell>
          <cell r="S8703">
            <v>3303.6</v>
          </cell>
          <cell r="T8703">
            <v>433</v>
          </cell>
        </row>
        <row r="8704">
          <cell r="C8704" t="str">
            <v>город Пермь</v>
          </cell>
          <cell r="D8704" t="str">
            <v>г. Пермь, ш. Космонавтов, д. 86</v>
          </cell>
          <cell r="E8704" t="b">
            <v>1</v>
          </cell>
          <cell r="F8704">
            <v>1969</v>
          </cell>
          <cell r="H8704" t="str">
            <v>кирпич</v>
          </cell>
          <cell r="I8704" t="str">
            <v>Скатная</v>
          </cell>
          <cell r="J8704">
            <v>0</v>
          </cell>
          <cell r="K8704" t="str">
            <v>имеется</v>
          </cell>
          <cell r="L8704">
            <v>5</v>
          </cell>
          <cell r="M8704">
            <v>6</v>
          </cell>
          <cell r="N8704">
            <v>6</v>
          </cell>
          <cell r="O8704">
            <v>6</v>
          </cell>
          <cell r="Q8704">
            <v>6341.4</v>
          </cell>
          <cell r="R8704">
            <v>2491.4</v>
          </cell>
          <cell r="S8704">
            <v>3850</v>
          </cell>
          <cell r="T8704">
            <v>153</v>
          </cell>
        </row>
        <row r="8705">
          <cell r="C8705" t="str">
            <v>город Пермь</v>
          </cell>
          <cell r="D8705" t="str">
            <v>г. Пермь, ш. Космонавтов, д. 88</v>
          </cell>
          <cell r="E8705" t="b">
            <v>1</v>
          </cell>
          <cell r="F8705">
            <v>1967</v>
          </cell>
          <cell r="H8705" t="str">
            <v>панель</v>
          </cell>
          <cell r="I8705" t="str">
            <v>плоская</v>
          </cell>
          <cell r="K8705" t="str">
            <v>имеется</v>
          </cell>
          <cell r="L8705">
            <v>5</v>
          </cell>
          <cell r="M8705">
            <v>6</v>
          </cell>
          <cell r="Q8705">
            <v>4931.2</v>
          </cell>
          <cell r="R8705">
            <v>4394.1000000000004</v>
          </cell>
          <cell r="S8705">
            <v>4394.1000000000004</v>
          </cell>
          <cell r="T8705">
            <v>210</v>
          </cell>
        </row>
        <row r="8706">
          <cell r="C8706" t="str">
            <v>город Пермь</v>
          </cell>
          <cell r="D8706" t="str">
            <v>г. Пермь, ш. Космонавтов, д. 90</v>
          </cell>
          <cell r="E8706" t="b">
            <v>1</v>
          </cell>
          <cell r="F8706">
            <v>1967</v>
          </cell>
          <cell r="H8706" t="str">
            <v>Панель</v>
          </cell>
          <cell r="L8706">
            <v>5</v>
          </cell>
          <cell r="M8706">
            <v>6</v>
          </cell>
          <cell r="Q8706">
            <v>4957.25</v>
          </cell>
          <cell r="R8706">
            <v>4366.79</v>
          </cell>
          <cell r="S8706">
            <v>4366.79</v>
          </cell>
          <cell r="T8706">
            <v>261</v>
          </cell>
        </row>
        <row r="8707">
          <cell r="C8707" t="str">
            <v>город Пермь</v>
          </cell>
          <cell r="D8707" t="str">
            <v>г. Пермь, ш. Космонавтов, д. 92</v>
          </cell>
          <cell r="E8707" t="b">
            <v>1</v>
          </cell>
          <cell r="F8707">
            <v>1967</v>
          </cell>
          <cell r="I8707" t="str">
            <v>плоская</v>
          </cell>
          <cell r="K8707" t="str">
            <v>имеется</v>
          </cell>
          <cell r="L8707">
            <v>5</v>
          </cell>
          <cell r="M8707">
            <v>6</v>
          </cell>
          <cell r="Q8707">
            <v>4906.7</v>
          </cell>
          <cell r="R8707">
            <v>509</v>
          </cell>
          <cell r="S8707">
            <v>4397.7</v>
          </cell>
          <cell r="T8707">
            <v>169</v>
          </cell>
        </row>
        <row r="8708">
          <cell r="C8708" t="str">
            <v>город Пермь</v>
          </cell>
          <cell r="D8708" t="str">
            <v>г. Пермь, ш. Космонавтов, д. 94</v>
          </cell>
          <cell r="E8708" t="b">
            <v>1</v>
          </cell>
          <cell r="F8708">
            <v>1967</v>
          </cell>
          <cell r="H8708" t="str">
            <v>Панель</v>
          </cell>
          <cell r="L8708">
            <v>5</v>
          </cell>
          <cell r="M8708">
            <v>4</v>
          </cell>
          <cell r="Q8708">
            <v>3139.9</v>
          </cell>
          <cell r="R8708">
            <v>2733</v>
          </cell>
          <cell r="S8708">
            <v>2733</v>
          </cell>
          <cell r="T8708">
            <v>134</v>
          </cell>
        </row>
        <row r="8709">
          <cell r="C8709" t="str">
            <v>город Пермь</v>
          </cell>
          <cell r="D8709" t="str">
            <v>г. Пермь, ш. Космонавтов, д. 96</v>
          </cell>
          <cell r="E8709" t="b">
            <v>1</v>
          </cell>
          <cell r="F8709">
            <v>1967</v>
          </cell>
          <cell r="I8709" t="str">
            <v>плоская</v>
          </cell>
          <cell r="K8709" t="str">
            <v>имеется</v>
          </cell>
          <cell r="L8709">
            <v>5</v>
          </cell>
          <cell r="M8709">
            <v>6</v>
          </cell>
          <cell r="Q8709">
            <v>4887.04</v>
          </cell>
          <cell r="R8709">
            <v>500.2</v>
          </cell>
          <cell r="S8709">
            <v>4396.1099999999997</v>
          </cell>
          <cell r="T8709">
            <v>179</v>
          </cell>
        </row>
        <row r="8710">
          <cell r="C8710" t="str">
            <v>город Пермь</v>
          </cell>
          <cell r="D8710" t="str">
            <v>г. Пермь, ш. Космонавтов, д. 98</v>
          </cell>
          <cell r="E8710" t="b">
            <v>1</v>
          </cell>
          <cell r="F8710">
            <v>1967</v>
          </cell>
          <cell r="I8710" t="str">
            <v>плоская</v>
          </cell>
          <cell r="K8710" t="str">
            <v>имеется</v>
          </cell>
          <cell r="L8710">
            <v>5</v>
          </cell>
          <cell r="M8710">
            <v>4</v>
          </cell>
          <cell r="Q8710">
            <v>3067.59</v>
          </cell>
          <cell r="R8710">
            <v>335.4</v>
          </cell>
          <cell r="S8710">
            <v>2732.19</v>
          </cell>
          <cell r="T8710">
            <v>112</v>
          </cell>
        </row>
        <row r="8711">
          <cell r="C8711" t="str">
            <v>город Пермь</v>
          </cell>
          <cell r="D8711" t="str">
            <v>г. Пермь, ш. Космонавтов, д. 100</v>
          </cell>
          <cell r="E8711" t="b">
            <v>1</v>
          </cell>
          <cell r="F8711">
            <v>1965</v>
          </cell>
          <cell r="H8711" t="str">
            <v>Панели</v>
          </cell>
          <cell r="L8711">
            <v>5</v>
          </cell>
          <cell r="M8711">
            <v>6</v>
          </cell>
          <cell r="Q8711">
            <v>4930.32</v>
          </cell>
          <cell r="R8711">
            <v>4395.72</v>
          </cell>
          <cell r="S8711">
            <v>4335.62</v>
          </cell>
          <cell r="T8711">
            <v>131</v>
          </cell>
        </row>
        <row r="8712">
          <cell r="C8712" t="str">
            <v>город Пермь</v>
          </cell>
          <cell r="D8712" t="str">
            <v>г. Пермь, ш. Космонавтов, д. 102</v>
          </cell>
          <cell r="E8712" t="b">
            <v>1</v>
          </cell>
          <cell r="F8712">
            <v>1967</v>
          </cell>
          <cell r="H8712" t="str">
            <v>Панель</v>
          </cell>
          <cell r="L8712">
            <v>5</v>
          </cell>
          <cell r="M8712">
            <v>4</v>
          </cell>
          <cell r="Q8712">
            <v>3111.24</v>
          </cell>
          <cell r="R8712">
            <v>2748.04</v>
          </cell>
          <cell r="S8712">
            <v>2748.04</v>
          </cell>
          <cell r="T8712">
            <v>80</v>
          </cell>
        </row>
        <row r="8713">
          <cell r="C8713" t="str">
            <v>город Пермь</v>
          </cell>
          <cell r="D8713" t="str">
            <v>г. Пермь, ш. Космонавтов, д. 104</v>
          </cell>
          <cell r="E8713" t="b">
            <v>1</v>
          </cell>
          <cell r="F8713">
            <v>1984</v>
          </cell>
          <cell r="I8713" t="str">
            <v>плоская</v>
          </cell>
          <cell r="J8713" t="str">
            <v>ГАЗ</v>
          </cell>
          <cell r="K8713" t="str">
            <v>имеется</v>
          </cell>
          <cell r="L8713">
            <v>14</v>
          </cell>
          <cell r="M8713">
            <v>1</v>
          </cell>
          <cell r="N8713">
            <v>2</v>
          </cell>
          <cell r="O8713">
            <v>1</v>
          </cell>
          <cell r="P8713">
            <v>1</v>
          </cell>
          <cell r="Q8713">
            <v>7609.5</v>
          </cell>
          <cell r="T8713">
            <v>211</v>
          </cell>
        </row>
        <row r="8714">
          <cell r="C8714" t="str">
            <v>город Пермь</v>
          </cell>
          <cell r="D8714" t="str">
            <v>г. Пермь, ш. Космонавтов, д. 108</v>
          </cell>
          <cell r="E8714" t="b">
            <v>1</v>
          </cell>
          <cell r="F8714">
            <v>1975</v>
          </cell>
          <cell r="H8714" t="str">
            <v>Кирпич</v>
          </cell>
          <cell r="L8714">
            <v>5</v>
          </cell>
          <cell r="M8714">
            <v>12</v>
          </cell>
          <cell r="Q8714">
            <v>10857.9</v>
          </cell>
          <cell r="R8714">
            <v>9721.6</v>
          </cell>
          <cell r="S8714">
            <v>7227.1</v>
          </cell>
          <cell r="T8714">
            <v>334</v>
          </cell>
        </row>
        <row r="8715">
          <cell r="C8715" t="str">
            <v>город Пермь</v>
          </cell>
          <cell r="D8715" t="str">
            <v>г. Пермь, ш. Космонавтов, д. 110</v>
          </cell>
          <cell r="E8715" t="b">
            <v>1</v>
          </cell>
          <cell r="F8715">
            <v>1976</v>
          </cell>
          <cell r="H8715" t="str">
            <v>кирпич</v>
          </cell>
          <cell r="I8715" t="str">
            <v>плоская</v>
          </cell>
          <cell r="L8715">
            <v>14</v>
          </cell>
          <cell r="M8715">
            <v>1</v>
          </cell>
          <cell r="N8715">
            <v>2</v>
          </cell>
          <cell r="O8715">
            <v>1</v>
          </cell>
          <cell r="P8715">
            <v>1</v>
          </cell>
          <cell r="Q8715">
            <v>6399</v>
          </cell>
          <cell r="R8715">
            <v>6399</v>
          </cell>
          <cell r="S8715">
            <v>6267</v>
          </cell>
        </row>
        <row r="8716">
          <cell r="C8716" t="str">
            <v>город Пермь</v>
          </cell>
          <cell r="D8716" t="str">
            <v>г. Пермь, ш. Космонавтов, д. 112</v>
          </cell>
          <cell r="E8716" t="b">
            <v>1</v>
          </cell>
          <cell r="F8716">
            <v>1978</v>
          </cell>
          <cell r="H8716" t="str">
            <v>кирпич</v>
          </cell>
          <cell r="I8716" t="str">
            <v>плоская</v>
          </cell>
          <cell r="L8716">
            <v>14</v>
          </cell>
          <cell r="M8716">
            <v>1</v>
          </cell>
          <cell r="N8716">
            <v>2</v>
          </cell>
          <cell r="O8716">
            <v>1</v>
          </cell>
          <cell r="P8716">
            <v>1</v>
          </cell>
          <cell r="Q8716">
            <v>6323.4</v>
          </cell>
          <cell r="R8716">
            <v>6115.3</v>
          </cell>
          <cell r="S8716">
            <v>6115.3</v>
          </cell>
        </row>
        <row r="8717">
          <cell r="C8717" t="str">
            <v>город Пермь</v>
          </cell>
          <cell r="D8717" t="str">
            <v>г. Пермь, ш. Космонавтов, д. 114</v>
          </cell>
          <cell r="E8717" t="b">
            <v>1</v>
          </cell>
          <cell r="F8717">
            <v>1986</v>
          </cell>
          <cell r="H8717" t="str">
            <v>Кирпич</v>
          </cell>
          <cell r="L8717">
            <v>14</v>
          </cell>
          <cell r="M8717">
            <v>1</v>
          </cell>
          <cell r="N8717">
            <v>2</v>
          </cell>
          <cell r="O8717">
            <v>1</v>
          </cell>
          <cell r="P8717">
            <v>1</v>
          </cell>
          <cell r="Q8717">
            <v>8504.7999999999993</v>
          </cell>
          <cell r="R8717">
            <v>8388.2999999999993</v>
          </cell>
          <cell r="S8717">
            <v>5323.2</v>
          </cell>
          <cell r="T8717">
            <v>260</v>
          </cell>
        </row>
        <row r="8718">
          <cell r="C8718" t="str">
            <v>город Пермь</v>
          </cell>
          <cell r="D8718" t="str">
            <v>г. Пермь, ш. Космонавтов, д. 116</v>
          </cell>
          <cell r="E8718" t="b">
            <v>1</v>
          </cell>
          <cell r="F8718">
            <v>2014</v>
          </cell>
          <cell r="I8718" t="str">
            <v>плоская</v>
          </cell>
          <cell r="K8718" t="str">
            <v>имеется</v>
          </cell>
          <cell r="L8718">
            <v>21</v>
          </cell>
          <cell r="M8718">
            <v>1</v>
          </cell>
          <cell r="Q8718">
            <v>12634.9</v>
          </cell>
          <cell r="R8718">
            <v>535.9</v>
          </cell>
          <cell r="S8718">
            <v>9823.2000000000007</v>
          </cell>
        </row>
        <row r="8719">
          <cell r="C8719" t="str">
            <v>город Пермь</v>
          </cell>
          <cell r="D8719" t="str">
            <v>г. Пермь, ш. Космонавтов, д. 117</v>
          </cell>
          <cell r="E8719" t="b">
            <v>1</v>
          </cell>
          <cell r="F8719">
            <v>1964</v>
          </cell>
          <cell r="H8719" t="str">
            <v>Кирпич</v>
          </cell>
          <cell r="L8719">
            <v>5</v>
          </cell>
          <cell r="M8719">
            <v>4</v>
          </cell>
          <cell r="Q8719">
            <v>3379.1</v>
          </cell>
          <cell r="R8719">
            <v>3075</v>
          </cell>
          <cell r="S8719">
            <v>3075</v>
          </cell>
          <cell r="T8719">
            <v>136</v>
          </cell>
        </row>
        <row r="8720">
          <cell r="C8720" t="str">
            <v>город Пермь</v>
          </cell>
          <cell r="D8720" t="str">
            <v>г. Пермь, ш. Космонавтов, д. 118</v>
          </cell>
          <cell r="E8720" t="b">
            <v>1</v>
          </cell>
          <cell r="F8720">
            <v>2014</v>
          </cell>
          <cell r="I8720" t="str">
            <v>плоская</v>
          </cell>
          <cell r="K8720" t="str">
            <v>имеется</v>
          </cell>
          <cell r="L8720">
            <v>21</v>
          </cell>
          <cell r="M8720">
            <v>1</v>
          </cell>
          <cell r="Q8720">
            <v>12648.4</v>
          </cell>
          <cell r="R8720">
            <v>537.6</v>
          </cell>
          <cell r="S8720">
            <v>9840.7999999999993</v>
          </cell>
        </row>
        <row r="8721">
          <cell r="C8721" t="str">
            <v>город Пермь</v>
          </cell>
          <cell r="D8721" t="str">
            <v>г. Пермь, ш. Космонавтов, д. 120</v>
          </cell>
          <cell r="E8721" t="b">
            <v>1</v>
          </cell>
          <cell r="F8721">
            <v>2014</v>
          </cell>
          <cell r="I8721" t="str">
            <v>плоская</v>
          </cell>
          <cell r="K8721" t="str">
            <v>имеется</v>
          </cell>
          <cell r="L8721">
            <v>21</v>
          </cell>
          <cell r="M8721">
            <v>1</v>
          </cell>
          <cell r="Q8721">
            <v>12562.8</v>
          </cell>
          <cell r="R8721">
            <v>520.6</v>
          </cell>
          <cell r="S8721">
            <v>9836.2999999999993</v>
          </cell>
        </row>
        <row r="8722">
          <cell r="C8722" t="str">
            <v>город Пермь</v>
          </cell>
          <cell r="D8722" t="str">
            <v>г. Пермь, ш. Космонавтов, д. 121</v>
          </cell>
          <cell r="E8722" t="b">
            <v>1</v>
          </cell>
          <cell r="F8722">
            <v>1964</v>
          </cell>
          <cell r="H8722" t="str">
            <v>Кирпич</v>
          </cell>
          <cell r="L8722">
            <v>5</v>
          </cell>
          <cell r="M8722">
            <v>4</v>
          </cell>
          <cell r="Q8722">
            <v>3277.2</v>
          </cell>
          <cell r="R8722">
            <v>2973.1</v>
          </cell>
          <cell r="S8722">
            <v>2866.5</v>
          </cell>
          <cell r="T8722">
            <v>141</v>
          </cell>
        </row>
        <row r="8723">
          <cell r="C8723" t="str">
            <v>город Пермь</v>
          </cell>
          <cell r="D8723" t="str">
            <v>г. Пермь, ш. Космонавтов, д. 127</v>
          </cell>
          <cell r="E8723" t="b">
            <v>1</v>
          </cell>
          <cell r="F8723">
            <v>1971</v>
          </cell>
          <cell r="H8723" t="str">
            <v>Кирпич</v>
          </cell>
          <cell r="L8723">
            <v>12</v>
          </cell>
          <cell r="M8723">
            <v>1</v>
          </cell>
          <cell r="N8723">
            <v>1</v>
          </cell>
          <cell r="O8723">
            <v>1</v>
          </cell>
          <cell r="Q8723">
            <v>2918.5</v>
          </cell>
          <cell r="R8723">
            <v>2721.1</v>
          </cell>
          <cell r="S8723">
            <v>2672.12</v>
          </cell>
          <cell r="T8723">
            <v>128</v>
          </cell>
        </row>
        <row r="8724">
          <cell r="C8724" t="str">
            <v>город Пермь</v>
          </cell>
          <cell r="D8724" t="str">
            <v>г. Пермь, ш. Космонавтов, д. 129</v>
          </cell>
          <cell r="E8724" t="b">
            <v>1</v>
          </cell>
          <cell r="F8724">
            <v>1970</v>
          </cell>
          <cell r="H8724" t="str">
            <v>Кирпич</v>
          </cell>
          <cell r="L8724">
            <v>12</v>
          </cell>
          <cell r="M8724">
            <v>1</v>
          </cell>
          <cell r="N8724">
            <v>1</v>
          </cell>
          <cell r="O8724">
            <v>1</v>
          </cell>
          <cell r="Q8724">
            <v>2882.5</v>
          </cell>
          <cell r="R8724">
            <v>2779.9</v>
          </cell>
          <cell r="S8724">
            <v>2779.9</v>
          </cell>
          <cell r="T8724">
            <v>205</v>
          </cell>
        </row>
        <row r="8725">
          <cell r="C8725" t="str">
            <v>город Пермь</v>
          </cell>
          <cell r="D8725" t="str">
            <v>г. Пермь, ш. Космонавтов, д. 131</v>
          </cell>
          <cell r="E8725" t="b">
            <v>1</v>
          </cell>
          <cell r="F8725">
            <v>1973</v>
          </cell>
          <cell r="H8725" t="str">
            <v>Кирпич</v>
          </cell>
          <cell r="L8725">
            <v>12</v>
          </cell>
          <cell r="M8725">
            <v>1</v>
          </cell>
          <cell r="N8725">
            <v>1</v>
          </cell>
          <cell r="O8725">
            <v>1</v>
          </cell>
          <cell r="Q8725">
            <v>2938</v>
          </cell>
          <cell r="R8725">
            <v>2724.6</v>
          </cell>
          <cell r="S8725">
            <v>2724.6</v>
          </cell>
          <cell r="T8725">
            <v>121</v>
          </cell>
        </row>
        <row r="8726">
          <cell r="C8726" t="str">
            <v>город Пермь</v>
          </cell>
          <cell r="D8726" t="str">
            <v>г. Пермь, ш. Космонавтов, д. 137</v>
          </cell>
          <cell r="E8726" t="b">
            <v>1</v>
          </cell>
          <cell r="F8726">
            <v>1999</v>
          </cell>
          <cell r="H8726" t="str">
            <v>кирпич</v>
          </cell>
          <cell r="I8726" t="str">
            <v>плоская</v>
          </cell>
          <cell r="J8726" t="str">
            <v>ГАЗ</v>
          </cell>
          <cell r="K8726" t="str">
            <v>имеется</v>
          </cell>
          <cell r="L8726">
            <v>14</v>
          </cell>
          <cell r="M8726">
            <v>3</v>
          </cell>
          <cell r="N8726">
            <v>3</v>
          </cell>
          <cell r="O8726">
            <v>3</v>
          </cell>
          <cell r="Q8726">
            <v>13192.7</v>
          </cell>
          <cell r="R8726">
            <v>11049.9</v>
          </cell>
          <cell r="S8726">
            <v>1715.3</v>
          </cell>
        </row>
        <row r="8727">
          <cell r="C8727" t="str">
            <v>город Пермь</v>
          </cell>
          <cell r="D8727" t="str">
            <v>г. Пермь, ш. Космонавтов, д. 141</v>
          </cell>
          <cell r="E8727" t="b">
            <v>1</v>
          </cell>
          <cell r="F8727">
            <v>2007</v>
          </cell>
          <cell r="H8727" t="str">
            <v>кирпич</v>
          </cell>
          <cell r="I8727" t="str">
            <v>плоская</v>
          </cell>
          <cell r="J8727" t="str">
            <v>ГАЗ</v>
          </cell>
          <cell r="K8727" t="str">
            <v>имеется</v>
          </cell>
          <cell r="L8727">
            <v>16</v>
          </cell>
          <cell r="M8727">
            <v>5</v>
          </cell>
          <cell r="N8727">
            <v>5</v>
          </cell>
          <cell r="O8727">
            <v>5</v>
          </cell>
          <cell r="Q8727">
            <v>21055.8</v>
          </cell>
          <cell r="R8727">
            <v>19622.2</v>
          </cell>
          <cell r="S8727">
            <v>1201.8</v>
          </cell>
        </row>
        <row r="8728">
          <cell r="C8728" t="str">
            <v>город Пермь</v>
          </cell>
          <cell r="D8728" t="str">
            <v>г. Пермь, ш. Космонавтов, д. 166</v>
          </cell>
          <cell r="E8728" t="b">
            <v>1</v>
          </cell>
          <cell r="F8728">
            <v>2006</v>
          </cell>
          <cell r="H8728" t="str">
            <v>Панель</v>
          </cell>
          <cell r="L8728">
            <v>11</v>
          </cell>
          <cell r="M8728">
            <v>7</v>
          </cell>
          <cell r="N8728">
            <v>7</v>
          </cell>
          <cell r="O8728">
            <v>7</v>
          </cell>
          <cell r="Q8728">
            <v>22342.2</v>
          </cell>
          <cell r="R8728">
            <v>19717.099999999999</v>
          </cell>
          <cell r="S8728">
            <v>18462.099999999999</v>
          </cell>
          <cell r="T8728">
            <v>1050</v>
          </cell>
        </row>
        <row r="8729">
          <cell r="C8729" t="str">
            <v>город Пермь</v>
          </cell>
          <cell r="D8729" t="str">
            <v>г. Пермь, ш. Космонавтов, д. 169</v>
          </cell>
          <cell r="E8729" t="b">
            <v>1</v>
          </cell>
          <cell r="F8729">
            <v>1963</v>
          </cell>
          <cell r="H8729" t="str">
            <v>Кирпич</v>
          </cell>
          <cell r="L8729">
            <v>5</v>
          </cell>
          <cell r="M8729">
            <v>2</v>
          </cell>
          <cell r="Q8729">
            <v>3236.6</v>
          </cell>
          <cell r="R8729">
            <v>1618.3</v>
          </cell>
          <cell r="S8729">
            <v>1618.3</v>
          </cell>
          <cell r="T8729">
            <v>75</v>
          </cell>
        </row>
        <row r="8730">
          <cell r="C8730" t="str">
            <v>город Пермь</v>
          </cell>
          <cell r="D8730" t="str">
            <v>г. Пермь, ш. Космонавтов, д. 171</v>
          </cell>
          <cell r="E8730" t="b">
            <v>1</v>
          </cell>
          <cell r="F8730">
            <v>1963</v>
          </cell>
          <cell r="H8730" t="str">
            <v>Кирпич</v>
          </cell>
          <cell r="L8730">
            <v>5</v>
          </cell>
          <cell r="M8730">
            <v>4</v>
          </cell>
          <cell r="Q8730">
            <v>6367</v>
          </cell>
          <cell r="R8730">
            <v>3183.5</v>
          </cell>
          <cell r="S8730">
            <v>3183.5</v>
          </cell>
          <cell r="T8730">
            <v>168</v>
          </cell>
        </row>
        <row r="8731">
          <cell r="C8731" t="str">
            <v>город Пермь</v>
          </cell>
          <cell r="D8731" t="str">
            <v>г. Пермь, ш. Космонавтов, д. 173</v>
          </cell>
          <cell r="E8731" t="b">
            <v>1</v>
          </cell>
          <cell r="F8731">
            <v>1963</v>
          </cell>
          <cell r="H8731" t="str">
            <v>Кирпич</v>
          </cell>
          <cell r="L8731">
            <v>5</v>
          </cell>
          <cell r="M8731">
            <v>4</v>
          </cell>
          <cell r="Q8731">
            <v>7042.5599999999995</v>
          </cell>
          <cell r="R8731">
            <v>3521.2799999999997</v>
          </cell>
          <cell r="S8731">
            <v>3257.5</v>
          </cell>
          <cell r="T8731">
            <v>127</v>
          </cell>
        </row>
        <row r="8732">
          <cell r="C8732" t="str">
            <v>город Пермь</v>
          </cell>
          <cell r="D8732" t="str">
            <v>г. Пермь, ш. Космонавтов, д. 177</v>
          </cell>
          <cell r="E8732" t="b">
            <v>1</v>
          </cell>
          <cell r="F8732">
            <v>1960</v>
          </cell>
          <cell r="H8732" t="str">
            <v>Кирпич</v>
          </cell>
          <cell r="L8732">
            <v>5</v>
          </cell>
          <cell r="M8732">
            <v>4</v>
          </cell>
          <cell r="Q8732">
            <v>2502.1</v>
          </cell>
          <cell r="R8732">
            <v>2502.1</v>
          </cell>
          <cell r="S8732">
            <v>2502.1</v>
          </cell>
          <cell r="T8732">
            <v>111</v>
          </cell>
        </row>
        <row r="8733">
          <cell r="C8733" t="str">
            <v>город Пермь</v>
          </cell>
          <cell r="D8733" t="str">
            <v>г. Пермь, ш. Космонавтов, д. 183</v>
          </cell>
          <cell r="E8733" t="b">
            <v>1</v>
          </cell>
          <cell r="F8733">
            <v>1959</v>
          </cell>
          <cell r="H8733" t="str">
            <v>Кирпич</v>
          </cell>
          <cell r="L8733">
            <v>5</v>
          </cell>
          <cell r="M8733">
            <v>4</v>
          </cell>
          <cell r="Q8733">
            <v>3177.5</v>
          </cell>
          <cell r="R8733">
            <v>2123.4</v>
          </cell>
          <cell r="S8733">
            <v>2123.4</v>
          </cell>
          <cell r="T8733">
            <v>154</v>
          </cell>
        </row>
        <row r="8734">
          <cell r="C8734" t="str">
            <v>город Пермь</v>
          </cell>
          <cell r="D8734" t="str">
            <v>г. Пермь, ш. Космонавтов, д. 191</v>
          </cell>
          <cell r="E8734" t="b">
            <v>1</v>
          </cell>
          <cell r="F8734">
            <v>1967</v>
          </cell>
          <cell r="H8734" t="str">
            <v>Кирпич</v>
          </cell>
          <cell r="L8734">
            <v>5</v>
          </cell>
          <cell r="M8734">
            <v>4</v>
          </cell>
          <cell r="Q8734">
            <v>4414.5</v>
          </cell>
          <cell r="R8734">
            <v>3218.9</v>
          </cell>
          <cell r="S8734">
            <v>3218.9</v>
          </cell>
          <cell r="T8734">
            <v>156</v>
          </cell>
        </row>
        <row r="8735">
          <cell r="C8735" t="str">
            <v>город Пермь</v>
          </cell>
          <cell r="D8735" t="str">
            <v>г. Пермь, ш. Космонавтов, д. 193</v>
          </cell>
          <cell r="E8735" t="b">
            <v>1</v>
          </cell>
          <cell r="F8735">
            <v>1968</v>
          </cell>
          <cell r="H8735" t="str">
            <v>Кирпич</v>
          </cell>
          <cell r="L8735">
            <v>5</v>
          </cell>
          <cell r="M8735">
            <v>4</v>
          </cell>
          <cell r="Q8735">
            <v>3922</v>
          </cell>
          <cell r="R8735">
            <v>3554.3999999999996</v>
          </cell>
          <cell r="S8735">
            <v>2549.1</v>
          </cell>
          <cell r="T8735">
            <v>129</v>
          </cell>
        </row>
        <row r="8736">
          <cell r="C8736" t="str">
            <v>город Пермь</v>
          </cell>
          <cell r="D8736" t="str">
            <v>г. Пермь, ш. Космонавтов, д. 197</v>
          </cell>
          <cell r="E8736" t="b">
            <v>1</v>
          </cell>
          <cell r="F8736">
            <v>1963</v>
          </cell>
          <cell r="H8736" t="str">
            <v>Кирпич</v>
          </cell>
          <cell r="L8736">
            <v>5</v>
          </cell>
          <cell r="M8736">
            <v>2</v>
          </cell>
          <cell r="Q8736">
            <v>2316.8000000000002</v>
          </cell>
          <cell r="R8736">
            <v>1626.1</v>
          </cell>
          <cell r="S8736">
            <v>1626.1</v>
          </cell>
          <cell r="T8736">
            <v>73</v>
          </cell>
        </row>
        <row r="8737">
          <cell r="C8737" t="str">
            <v>город Пермь</v>
          </cell>
          <cell r="D8737" t="str">
            <v>г. Пермь, ш. Космонавтов, д. 199</v>
          </cell>
          <cell r="E8737" t="b">
            <v>1</v>
          </cell>
          <cell r="F8737">
            <v>1965</v>
          </cell>
          <cell r="H8737" t="str">
            <v>Кирпич</v>
          </cell>
          <cell r="L8737">
            <v>5</v>
          </cell>
          <cell r="M8737">
            <v>4</v>
          </cell>
          <cell r="Q8737">
            <v>5207</v>
          </cell>
          <cell r="R8737">
            <v>3192.5</v>
          </cell>
          <cell r="S8737">
            <v>3192.5</v>
          </cell>
          <cell r="T8737">
            <v>183</v>
          </cell>
        </row>
        <row r="8738">
          <cell r="C8738" t="str">
            <v>город Пермь</v>
          </cell>
          <cell r="D8738" t="str">
            <v>г. Пермь, ш. Космонавтов, д. 201</v>
          </cell>
          <cell r="E8738" t="b">
            <v>1</v>
          </cell>
          <cell r="F8738">
            <v>1965</v>
          </cell>
          <cell r="H8738" t="str">
            <v>кирпич</v>
          </cell>
          <cell r="L8738">
            <v>5</v>
          </cell>
          <cell r="M8738">
            <v>4</v>
          </cell>
          <cell r="Q8738">
            <v>5278.9</v>
          </cell>
          <cell r="R8738">
            <v>3202.3</v>
          </cell>
          <cell r="S8738">
            <v>3202.3</v>
          </cell>
          <cell r="T8738">
            <v>152</v>
          </cell>
        </row>
        <row r="8739">
          <cell r="C8739" t="str">
            <v>город Пермь</v>
          </cell>
          <cell r="D8739" t="str">
            <v>г. Пермь, ш. Космонавтов, д. 203</v>
          </cell>
          <cell r="E8739" t="b">
            <v>1</v>
          </cell>
          <cell r="F8739">
            <v>1965</v>
          </cell>
          <cell r="H8739" t="str">
            <v>Кирпич</v>
          </cell>
          <cell r="L8739">
            <v>5</v>
          </cell>
          <cell r="M8739">
            <v>4</v>
          </cell>
          <cell r="Q8739">
            <v>5299.5</v>
          </cell>
          <cell r="R8739">
            <v>3273.2</v>
          </cell>
          <cell r="S8739">
            <v>3199.7</v>
          </cell>
          <cell r="T8739">
            <v>169</v>
          </cell>
        </row>
        <row r="8740">
          <cell r="C8740" t="str">
            <v>город Пермь</v>
          </cell>
          <cell r="D8740" t="str">
            <v>г. Пермь, ш. Космонавтов, д. 205</v>
          </cell>
          <cell r="E8740" t="b">
            <v>1</v>
          </cell>
          <cell r="F8740">
            <v>1964</v>
          </cell>
          <cell r="H8740" t="str">
            <v>Кирпич</v>
          </cell>
          <cell r="L8740">
            <v>5</v>
          </cell>
          <cell r="M8740">
            <v>4</v>
          </cell>
          <cell r="Q8740">
            <v>5244.9</v>
          </cell>
          <cell r="R8740">
            <v>3185.2</v>
          </cell>
          <cell r="S8740">
            <v>3185.2</v>
          </cell>
          <cell r="T8740">
            <v>149</v>
          </cell>
        </row>
        <row r="8741">
          <cell r="C8741" t="str">
            <v>город Пермь</v>
          </cell>
          <cell r="D8741" t="str">
            <v>г. Пермь, ш. Космонавтов, д. 207</v>
          </cell>
          <cell r="E8741" t="b">
            <v>1</v>
          </cell>
          <cell r="F8741">
            <v>1965</v>
          </cell>
          <cell r="H8741" t="str">
            <v>кирпич</v>
          </cell>
          <cell r="I8741" t="str">
            <v>плоская</v>
          </cell>
          <cell r="K8741" t="str">
            <v>имеется</v>
          </cell>
          <cell r="L8741">
            <v>5</v>
          </cell>
          <cell r="M8741">
            <v>4</v>
          </cell>
          <cell r="Q8741">
            <v>5285.5</v>
          </cell>
          <cell r="R8741">
            <v>3199.4</v>
          </cell>
          <cell r="S8741">
            <v>2086.1</v>
          </cell>
        </row>
        <row r="8742">
          <cell r="C8742" t="str">
            <v>город Пермь</v>
          </cell>
          <cell r="D8742" t="str">
            <v>г. Пермь, ш. Космонавтов, д. 209</v>
          </cell>
          <cell r="E8742" t="b">
            <v>1</v>
          </cell>
          <cell r="F8742">
            <v>1964</v>
          </cell>
          <cell r="H8742" t="str">
            <v>Кирпич</v>
          </cell>
          <cell r="L8742">
            <v>5</v>
          </cell>
          <cell r="M8742">
            <v>3</v>
          </cell>
          <cell r="Q8742">
            <v>4084.8</v>
          </cell>
          <cell r="R8742">
            <v>2759.8</v>
          </cell>
          <cell r="S8742">
            <v>2513.4</v>
          </cell>
          <cell r="T8742">
            <v>116</v>
          </cell>
        </row>
        <row r="8743">
          <cell r="C8743" t="str">
            <v>город Пермь</v>
          </cell>
          <cell r="D8743" t="str">
            <v>г. Пермь, ш. Космонавтов, д. 213</v>
          </cell>
          <cell r="E8743" t="b">
            <v>1</v>
          </cell>
          <cell r="F8743">
            <v>2009</v>
          </cell>
          <cell r="H8743" t="str">
            <v>Газобетон</v>
          </cell>
          <cell r="L8743">
            <v>25</v>
          </cell>
          <cell r="M8743">
            <v>1</v>
          </cell>
          <cell r="Q8743">
            <v>17490.400000000001</v>
          </cell>
          <cell r="R8743">
            <v>14794.3</v>
          </cell>
          <cell r="S8743">
            <v>14794.3</v>
          </cell>
          <cell r="T8743">
            <v>538</v>
          </cell>
        </row>
        <row r="8744">
          <cell r="C8744" t="str">
            <v>город Пермь</v>
          </cell>
          <cell r="D8744" t="str">
            <v>г. Пермь, ш. Космонавтов, д. 215</v>
          </cell>
          <cell r="E8744" t="b">
            <v>1</v>
          </cell>
          <cell r="F8744">
            <v>2010</v>
          </cell>
          <cell r="H8744" t="str">
            <v>Газобетон</v>
          </cell>
          <cell r="L8744">
            <v>25</v>
          </cell>
          <cell r="M8744">
            <v>1</v>
          </cell>
          <cell r="Q8744">
            <v>15664.1</v>
          </cell>
          <cell r="R8744">
            <v>15597.8</v>
          </cell>
          <cell r="S8744">
            <v>13397.1</v>
          </cell>
          <cell r="T8744">
            <v>519</v>
          </cell>
        </row>
        <row r="8745">
          <cell r="C8745" t="str">
            <v>город Пермь</v>
          </cell>
          <cell r="D8745" t="str">
            <v>г. Пермь, ш. Космонавтов, д. 217</v>
          </cell>
          <cell r="E8745" t="b">
            <v>1</v>
          </cell>
          <cell r="F8745">
            <v>2008</v>
          </cell>
          <cell r="H8745" t="str">
            <v>Газобетон</v>
          </cell>
          <cell r="L8745">
            <v>25</v>
          </cell>
          <cell r="M8745">
            <v>1</v>
          </cell>
          <cell r="Q8745">
            <v>15070.8</v>
          </cell>
          <cell r="R8745">
            <v>13833.1</v>
          </cell>
          <cell r="S8745">
            <v>12519.7</v>
          </cell>
          <cell r="T8745">
            <v>537</v>
          </cell>
        </row>
        <row r="8746">
          <cell r="C8746" t="str">
            <v>город Пермь</v>
          </cell>
          <cell r="D8746" t="str">
            <v>г. Пермь, ш. Космонавтов, д. 322</v>
          </cell>
          <cell r="E8746" t="b">
            <v>1</v>
          </cell>
          <cell r="F8746">
            <v>1988</v>
          </cell>
          <cell r="H8746" t="str">
            <v>Панель</v>
          </cell>
          <cell r="L8746">
            <v>5</v>
          </cell>
          <cell r="M8746">
            <v>4</v>
          </cell>
          <cell r="Q8746">
            <v>3018.5</v>
          </cell>
          <cell r="R8746">
            <v>2647</v>
          </cell>
          <cell r="S8746">
            <v>2647</v>
          </cell>
          <cell r="T8746">
            <v>185</v>
          </cell>
        </row>
        <row r="8747">
          <cell r="C8747" t="str">
            <v>город Пермь</v>
          </cell>
          <cell r="D8747" t="str">
            <v>г. Пермь, ш. Космонавтов, д. 324</v>
          </cell>
          <cell r="E8747" t="b">
            <v>1</v>
          </cell>
          <cell r="F8747">
            <v>1987</v>
          </cell>
          <cell r="H8747" t="str">
            <v>Панель</v>
          </cell>
          <cell r="L8747">
            <v>5</v>
          </cell>
          <cell r="M8747">
            <v>4</v>
          </cell>
          <cell r="Q8747">
            <v>3018.5</v>
          </cell>
          <cell r="R8747">
            <v>2628.5</v>
          </cell>
          <cell r="S8747">
            <v>2628.5</v>
          </cell>
          <cell r="T8747">
            <v>160</v>
          </cell>
        </row>
        <row r="8748">
          <cell r="C8748" t="str">
            <v>город Пермь</v>
          </cell>
          <cell r="D8748" t="str">
            <v>г. Пермь, ш. Космонавтов, д. 326</v>
          </cell>
          <cell r="E8748" t="b">
            <v>1</v>
          </cell>
          <cell r="F8748">
            <v>1987</v>
          </cell>
          <cell r="H8748" t="str">
            <v>Панель</v>
          </cell>
          <cell r="L8748">
            <v>5</v>
          </cell>
          <cell r="M8748">
            <v>4</v>
          </cell>
          <cell r="Q8748">
            <v>3005.2</v>
          </cell>
          <cell r="R8748">
            <v>2535</v>
          </cell>
          <cell r="S8748">
            <v>2535</v>
          </cell>
          <cell r="T8748">
            <v>168</v>
          </cell>
        </row>
        <row r="8749">
          <cell r="C8749" t="str">
            <v>город Пермь</v>
          </cell>
          <cell r="D8749" t="str">
            <v>г. Пермь, ш. Космонавтов, д. 330</v>
          </cell>
          <cell r="E8749" t="b">
            <v>1</v>
          </cell>
          <cell r="F8749">
            <v>1964</v>
          </cell>
          <cell r="H8749" t="str">
            <v>Кирпич</v>
          </cell>
          <cell r="L8749">
            <v>3</v>
          </cell>
          <cell r="M8749">
            <v>1</v>
          </cell>
          <cell r="Q8749">
            <v>1265.5</v>
          </cell>
          <cell r="R8749">
            <v>1135.5</v>
          </cell>
          <cell r="S8749">
            <v>1135.5</v>
          </cell>
          <cell r="T8749">
            <v>145</v>
          </cell>
        </row>
        <row r="8750">
          <cell r="C8750" t="str">
            <v>город Пермь</v>
          </cell>
          <cell r="D8750" t="str">
            <v>г. Пермь, ш. Космонавтов, д. 113А</v>
          </cell>
          <cell r="E8750" t="b">
            <v>1</v>
          </cell>
          <cell r="F8750">
            <v>1988</v>
          </cell>
          <cell r="H8750" t="str">
            <v>кирпич</v>
          </cell>
          <cell r="L8750">
            <v>9</v>
          </cell>
          <cell r="M8750">
            <v>2</v>
          </cell>
          <cell r="N8750">
            <v>2</v>
          </cell>
          <cell r="O8750">
            <v>2</v>
          </cell>
          <cell r="Q8750">
            <v>16037.1</v>
          </cell>
          <cell r="R8750">
            <v>15358.9</v>
          </cell>
          <cell r="S8750">
            <v>13133.4</v>
          </cell>
          <cell r="T8750">
            <v>577</v>
          </cell>
        </row>
        <row r="8751">
          <cell r="C8751" t="str">
            <v>город Пермь</v>
          </cell>
          <cell r="D8751" t="str">
            <v>г. Пермь, ш. Космонавтов, д. 166А</v>
          </cell>
          <cell r="E8751" t="b">
            <v>1</v>
          </cell>
          <cell r="F8751">
            <v>2006</v>
          </cell>
          <cell r="H8751" t="str">
            <v>панели</v>
          </cell>
          <cell r="I8751" t="str">
            <v>плоская</v>
          </cell>
          <cell r="J8751" t="str">
            <v>ГАЗ</v>
          </cell>
          <cell r="K8751" t="str">
            <v>имеется</v>
          </cell>
          <cell r="L8751">
            <v>10</v>
          </cell>
          <cell r="M8751">
            <v>5</v>
          </cell>
          <cell r="N8751">
            <v>5</v>
          </cell>
          <cell r="O8751">
            <v>5</v>
          </cell>
          <cell r="Q8751">
            <v>13837.2</v>
          </cell>
          <cell r="R8751">
            <v>10913.2</v>
          </cell>
          <cell r="S8751">
            <v>1018.8</v>
          </cell>
        </row>
        <row r="8752">
          <cell r="C8752" t="str">
            <v>город Пермь</v>
          </cell>
          <cell r="D8752" t="str">
            <v>г. Пермь, ш. Космонавтов, д. 166Б</v>
          </cell>
          <cell r="E8752" t="b">
            <v>1</v>
          </cell>
          <cell r="F8752">
            <v>2007</v>
          </cell>
          <cell r="H8752" t="str">
            <v>Панель</v>
          </cell>
          <cell r="L8752">
            <v>10</v>
          </cell>
          <cell r="M8752">
            <v>2</v>
          </cell>
          <cell r="N8752">
            <v>2</v>
          </cell>
          <cell r="O8752">
            <v>2</v>
          </cell>
          <cell r="Q8752">
            <v>5538</v>
          </cell>
          <cell r="R8752">
            <v>4364.8999999999996</v>
          </cell>
          <cell r="S8752">
            <v>4364.8999999999996</v>
          </cell>
          <cell r="T8752">
            <v>290</v>
          </cell>
        </row>
        <row r="8753">
          <cell r="C8753" t="str">
            <v>город Пермь</v>
          </cell>
          <cell r="D8753" t="str">
            <v>г. Пермь, ш. Космонавтов, д. 166В</v>
          </cell>
          <cell r="E8753" t="b">
            <v>1</v>
          </cell>
          <cell r="F8753">
            <v>2007</v>
          </cell>
          <cell r="H8753" t="str">
            <v>Панель</v>
          </cell>
          <cell r="L8753">
            <v>10</v>
          </cell>
          <cell r="M8753">
            <v>2</v>
          </cell>
          <cell r="N8753">
            <v>2</v>
          </cell>
          <cell r="O8753">
            <v>2</v>
          </cell>
          <cell r="Q8753">
            <v>5552.2</v>
          </cell>
          <cell r="R8753">
            <v>4364.8</v>
          </cell>
          <cell r="S8753">
            <v>4364.8</v>
          </cell>
          <cell r="T8753">
            <v>290</v>
          </cell>
        </row>
        <row r="8754">
          <cell r="C8754" t="str">
            <v>город Пермь</v>
          </cell>
          <cell r="D8754" t="str">
            <v>г. Пермь, ш. Космонавтов, д. 166Г</v>
          </cell>
          <cell r="E8754" t="b">
            <v>1</v>
          </cell>
          <cell r="F8754">
            <v>2007</v>
          </cell>
          <cell r="H8754" t="str">
            <v>панели</v>
          </cell>
          <cell r="I8754" t="str">
            <v>плоская</v>
          </cell>
          <cell r="J8754" t="str">
            <v>ГАЗ</v>
          </cell>
          <cell r="K8754" t="str">
            <v>имеется</v>
          </cell>
          <cell r="L8754">
            <v>10</v>
          </cell>
          <cell r="M8754">
            <v>4</v>
          </cell>
          <cell r="N8754">
            <v>4</v>
          </cell>
          <cell r="O8754">
            <v>4</v>
          </cell>
          <cell r="Q8754">
            <v>11108.3</v>
          </cell>
          <cell r="R8754">
            <v>8723.6</v>
          </cell>
          <cell r="S8754">
            <v>520</v>
          </cell>
        </row>
        <row r="8755">
          <cell r="C8755" t="str">
            <v>город Пермь</v>
          </cell>
          <cell r="D8755" t="str">
            <v>г. Пермь, ш. Космонавтов, д. 169А</v>
          </cell>
          <cell r="E8755" t="b">
            <v>1</v>
          </cell>
          <cell r="F8755">
            <v>1967</v>
          </cell>
          <cell r="H8755" t="str">
            <v>Кирпич</v>
          </cell>
          <cell r="L8755">
            <v>9</v>
          </cell>
          <cell r="M8755">
            <v>1</v>
          </cell>
          <cell r="N8755">
            <v>1</v>
          </cell>
          <cell r="O8755">
            <v>1</v>
          </cell>
          <cell r="Q8755">
            <v>4606.6000000000004</v>
          </cell>
          <cell r="R8755">
            <v>2303.3000000000002</v>
          </cell>
          <cell r="S8755">
            <v>2303.3000000000002</v>
          </cell>
          <cell r="T8755">
            <v>98</v>
          </cell>
        </row>
        <row r="8756">
          <cell r="C8756" t="str">
            <v>город Пермь</v>
          </cell>
          <cell r="D8756" t="str">
            <v>г. Пермь, ш. Космонавтов, д. 171А</v>
          </cell>
          <cell r="E8756" t="b">
            <v>1</v>
          </cell>
          <cell r="F8756">
            <v>1967</v>
          </cell>
          <cell r="H8756" t="str">
            <v>кирпич</v>
          </cell>
          <cell r="I8756" t="str">
            <v>плоская</v>
          </cell>
          <cell r="K8756" t="str">
            <v>имеется</v>
          </cell>
          <cell r="L8756">
            <v>9</v>
          </cell>
          <cell r="M8756">
            <v>1</v>
          </cell>
          <cell r="N8756">
            <v>1</v>
          </cell>
          <cell r="O8756">
            <v>1</v>
          </cell>
          <cell r="Q8756">
            <v>2464.1</v>
          </cell>
          <cell r="R8756">
            <v>2215.1</v>
          </cell>
          <cell r="S8756">
            <v>1993.59</v>
          </cell>
        </row>
        <row r="8757">
          <cell r="C8757" t="str">
            <v>город Пермь</v>
          </cell>
          <cell r="D8757" t="str">
            <v>г. Пермь, ш. Космонавтов, д. 173А</v>
          </cell>
          <cell r="E8757" t="b">
            <v>1</v>
          </cell>
          <cell r="F8757">
            <v>2002</v>
          </cell>
          <cell r="H8757" t="str">
            <v>кирпич</v>
          </cell>
          <cell r="I8757" t="str">
            <v>плоская</v>
          </cell>
          <cell r="J8757" t="str">
            <v>ГАЗ</v>
          </cell>
          <cell r="K8757" t="str">
            <v>имеется</v>
          </cell>
          <cell r="L8757">
            <v>17</v>
          </cell>
          <cell r="M8757">
            <v>2</v>
          </cell>
          <cell r="N8757">
            <v>1</v>
          </cell>
          <cell r="O8757">
            <v>2</v>
          </cell>
          <cell r="Q8757">
            <v>9993.85</v>
          </cell>
          <cell r="R8757">
            <v>8645.65</v>
          </cell>
          <cell r="S8757">
            <v>388.3</v>
          </cell>
        </row>
        <row r="8758">
          <cell r="C8758" t="str">
            <v>город Пермь</v>
          </cell>
          <cell r="D8758" t="str">
            <v>г. Пермь, ш. Космонавтов, д. 173Б</v>
          </cell>
          <cell r="E8758" t="b">
            <v>1</v>
          </cell>
          <cell r="F8758">
            <v>2001</v>
          </cell>
          <cell r="H8758" t="str">
            <v>кирпич</v>
          </cell>
          <cell r="I8758" t="str">
            <v>плоская</v>
          </cell>
          <cell r="J8758" t="str">
            <v>ГАЗ</v>
          </cell>
          <cell r="K8758" t="str">
            <v>имеется</v>
          </cell>
          <cell r="L8758">
            <v>17</v>
          </cell>
          <cell r="M8758">
            <v>2</v>
          </cell>
          <cell r="N8758">
            <v>1</v>
          </cell>
          <cell r="O8758">
            <v>2</v>
          </cell>
          <cell r="Q8758">
            <v>11461.6</v>
          </cell>
          <cell r="R8758">
            <v>8980.9</v>
          </cell>
          <cell r="S8758">
            <v>2480.6999999999998</v>
          </cell>
        </row>
        <row r="8759">
          <cell r="C8759" t="str">
            <v>город Пермь</v>
          </cell>
          <cell r="D8759" t="str">
            <v>г. Пермь, ш. Космонавтов, д. 175А</v>
          </cell>
          <cell r="E8759" t="b">
            <v>1</v>
          </cell>
          <cell r="F8759">
            <v>1968</v>
          </cell>
          <cell r="H8759" t="str">
            <v>Кирпич</v>
          </cell>
          <cell r="L8759">
            <v>9</v>
          </cell>
          <cell r="M8759">
            <v>1</v>
          </cell>
          <cell r="N8759">
            <v>1</v>
          </cell>
          <cell r="O8759">
            <v>1</v>
          </cell>
          <cell r="Q8759">
            <v>2290.5</v>
          </cell>
          <cell r="R8759">
            <v>1336.1</v>
          </cell>
          <cell r="S8759">
            <v>1336.1</v>
          </cell>
          <cell r="T8759">
            <v>118</v>
          </cell>
        </row>
        <row r="8760">
          <cell r="C8760" t="str">
            <v>город Пермь</v>
          </cell>
          <cell r="D8760" t="str">
            <v>г. Пермь, ш. Космонавтов, д. 179А</v>
          </cell>
          <cell r="E8760" t="b">
            <v>1</v>
          </cell>
          <cell r="F8760">
            <v>1968</v>
          </cell>
          <cell r="H8760" t="str">
            <v>Кирпич</v>
          </cell>
          <cell r="L8760">
            <v>9</v>
          </cell>
          <cell r="M8760">
            <v>1</v>
          </cell>
          <cell r="N8760">
            <v>1</v>
          </cell>
          <cell r="O8760">
            <v>1</v>
          </cell>
          <cell r="Q8760">
            <v>2251.6999999999998</v>
          </cell>
          <cell r="R8760">
            <v>1323</v>
          </cell>
          <cell r="S8760">
            <v>1323</v>
          </cell>
          <cell r="T8760">
            <v>100</v>
          </cell>
        </row>
        <row r="8761">
          <cell r="C8761" t="str">
            <v>город Пермь</v>
          </cell>
          <cell r="D8761" t="str">
            <v>г. Пермь, ш. Космонавтов, д. 181А</v>
          </cell>
          <cell r="E8761" t="b">
            <v>1</v>
          </cell>
          <cell r="F8761">
            <v>1995</v>
          </cell>
          <cell r="H8761" t="str">
            <v>кирпич</v>
          </cell>
          <cell r="I8761" t="str">
            <v>плоская</v>
          </cell>
          <cell r="J8761" t="str">
            <v>ГАЗ</v>
          </cell>
          <cell r="K8761" t="str">
            <v>имеется</v>
          </cell>
          <cell r="L8761">
            <v>16</v>
          </cell>
          <cell r="M8761">
            <v>1</v>
          </cell>
          <cell r="N8761">
            <v>1</v>
          </cell>
          <cell r="O8761">
            <v>1</v>
          </cell>
          <cell r="Q8761">
            <v>3653.4</v>
          </cell>
          <cell r="R8761">
            <v>2243.8000000000002</v>
          </cell>
          <cell r="S8761">
            <v>1409.6</v>
          </cell>
        </row>
        <row r="8762">
          <cell r="C8762" t="str">
            <v>город Пермь</v>
          </cell>
          <cell r="D8762" t="str">
            <v>г. Пермь, ш. Космонавтов, д. 197А</v>
          </cell>
          <cell r="E8762" t="b">
            <v>1</v>
          </cell>
          <cell r="F8762">
            <v>1964</v>
          </cell>
          <cell r="H8762" t="str">
            <v>Кирпич</v>
          </cell>
          <cell r="L8762">
            <v>5</v>
          </cell>
          <cell r="M8762">
            <v>3</v>
          </cell>
          <cell r="Q8762">
            <v>3524.8</v>
          </cell>
          <cell r="R8762">
            <v>3186.79</v>
          </cell>
          <cell r="S8762">
            <v>3027.39</v>
          </cell>
          <cell r="T8762">
            <v>139</v>
          </cell>
        </row>
        <row r="8763">
          <cell r="C8763" t="str">
            <v>город Пермь</v>
          </cell>
          <cell r="D8763" t="str">
            <v>г. Пермь, ш. Космонавтов, д. 199А</v>
          </cell>
          <cell r="E8763" t="b">
            <v>1</v>
          </cell>
          <cell r="F8763">
            <v>1963</v>
          </cell>
          <cell r="H8763" t="str">
            <v>Кирпич</v>
          </cell>
          <cell r="L8763">
            <v>5</v>
          </cell>
          <cell r="M8763">
            <v>3</v>
          </cell>
          <cell r="Q8763">
            <v>3782</v>
          </cell>
          <cell r="R8763">
            <v>3092.7999999999997</v>
          </cell>
          <cell r="S8763">
            <v>2972.6</v>
          </cell>
          <cell r="T8763">
            <v>186</v>
          </cell>
        </row>
        <row r="8764">
          <cell r="C8764" t="str">
            <v>город Пермь</v>
          </cell>
          <cell r="D8764" t="str">
            <v>г. Пермь, ш. Космонавтов, д. 203А</v>
          </cell>
          <cell r="E8764" t="b">
            <v>1</v>
          </cell>
          <cell r="F8764">
            <v>1964</v>
          </cell>
          <cell r="H8764" t="str">
            <v>кирпич</v>
          </cell>
          <cell r="L8764">
            <v>5</v>
          </cell>
          <cell r="M8764">
            <v>3</v>
          </cell>
          <cell r="Q8764">
            <v>2764.6</v>
          </cell>
          <cell r="R8764">
            <v>2323.9</v>
          </cell>
          <cell r="S8764">
            <v>2323.9</v>
          </cell>
          <cell r="T8764">
            <v>154</v>
          </cell>
        </row>
        <row r="8765">
          <cell r="C8765" t="str">
            <v>город Пермь</v>
          </cell>
          <cell r="D8765" t="str">
            <v>г. Пермь, ш. Космонавтов, д. 82А</v>
          </cell>
          <cell r="E8765" t="b">
            <v>1</v>
          </cell>
          <cell r="F8765">
            <v>1960</v>
          </cell>
          <cell r="H8765" t="str">
            <v>Кирпич</v>
          </cell>
          <cell r="L8765">
            <v>2</v>
          </cell>
          <cell r="M8765">
            <v>2</v>
          </cell>
          <cell r="Q8765">
            <v>689.4</v>
          </cell>
          <cell r="R8765">
            <v>412.2</v>
          </cell>
          <cell r="S8765">
            <v>366.86</v>
          </cell>
          <cell r="T8765">
            <v>5</v>
          </cell>
        </row>
        <row r="8766">
          <cell r="C8766" t="str">
            <v>город Пермь</v>
          </cell>
          <cell r="D8766" t="str">
            <v>г. Пермь, ш. Космонавтов, д. 84А</v>
          </cell>
          <cell r="E8766" t="b">
            <v>1</v>
          </cell>
          <cell r="F8766">
            <v>1975</v>
          </cell>
          <cell r="H8766" t="str">
            <v>Кирпич</v>
          </cell>
          <cell r="L8766">
            <v>9</v>
          </cell>
          <cell r="M8766">
            <v>1</v>
          </cell>
          <cell r="N8766">
            <v>1</v>
          </cell>
          <cell r="O8766">
            <v>1</v>
          </cell>
          <cell r="Q8766">
            <v>4514.6000000000004</v>
          </cell>
          <cell r="R8766">
            <v>4494.6000000000004</v>
          </cell>
          <cell r="S8766">
            <v>4494.6000000000004</v>
          </cell>
          <cell r="T8766">
            <v>357</v>
          </cell>
        </row>
        <row r="8767">
          <cell r="C8767" t="str">
            <v>город Пермь</v>
          </cell>
          <cell r="D8767" t="str">
            <v>г. Пермь, ш. Космонавтов, д. 86А</v>
          </cell>
          <cell r="E8767" t="b">
            <v>1</v>
          </cell>
          <cell r="F8767">
            <v>2017</v>
          </cell>
          <cell r="L8767">
            <v>12</v>
          </cell>
          <cell r="M8767">
            <v>1</v>
          </cell>
          <cell r="N8767">
            <v>1</v>
          </cell>
          <cell r="O8767">
            <v>1</v>
          </cell>
          <cell r="Q8767">
            <v>8240.6</v>
          </cell>
          <cell r="R8767">
            <v>6581.6</v>
          </cell>
          <cell r="S8767">
            <v>6581.6</v>
          </cell>
        </row>
        <row r="8768">
          <cell r="C8768" t="str">
            <v>город Пермь</v>
          </cell>
          <cell r="D8768" t="str">
            <v>г. Пермь, п. Новые Ляды, ул. 40-летия Победы, д. 10</v>
          </cell>
          <cell r="E8768" t="b">
            <v>1</v>
          </cell>
          <cell r="F8768">
            <v>1996</v>
          </cell>
          <cell r="I8768" t="str">
            <v>плоская</v>
          </cell>
          <cell r="K8768" t="str">
            <v>имеется</v>
          </cell>
          <cell r="L8768">
            <v>10</v>
          </cell>
          <cell r="M8768">
            <v>3</v>
          </cell>
          <cell r="N8768">
            <v>3</v>
          </cell>
          <cell r="O8768">
            <v>3</v>
          </cell>
          <cell r="Q8768">
            <v>8208.7999999999993</v>
          </cell>
          <cell r="R8768">
            <v>7102.4</v>
          </cell>
          <cell r="S8768">
            <v>6590.7</v>
          </cell>
          <cell r="T8768">
            <v>242</v>
          </cell>
        </row>
        <row r="8769">
          <cell r="C8769" t="str">
            <v>город Пермь</v>
          </cell>
          <cell r="D8769" t="str">
            <v>г. Пермь, п. Новые Ляды, ул. 40-летия Победы, д. 12</v>
          </cell>
          <cell r="E8769" t="b">
            <v>1</v>
          </cell>
          <cell r="F8769">
            <v>1988</v>
          </cell>
          <cell r="H8769" t="str">
            <v>Панель</v>
          </cell>
          <cell r="L8769">
            <v>5</v>
          </cell>
          <cell r="M8769">
            <v>8</v>
          </cell>
          <cell r="Q8769">
            <v>5768</v>
          </cell>
          <cell r="R8769">
            <v>5084.5</v>
          </cell>
          <cell r="S8769">
            <v>5084.5</v>
          </cell>
          <cell r="T8769">
            <v>315</v>
          </cell>
        </row>
        <row r="8770">
          <cell r="C8770" t="str">
            <v>город Пермь</v>
          </cell>
          <cell r="D8770" t="str">
            <v>г. Пермь, п. Новые Ляды, ул. 40-летия Победы, д. 16</v>
          </cell>
          <cell r="E8770" t="b">
            <v>1</v>
          </cell>
          <cell r="F8770">
            <v>1990</v>
          </cell>
          <cell r="G8770">
            <v>2020</v>
          </cell>
          <cell r="H8770" t="str">
            <v>кирпич</v>
          </cell>
          <cell r="I8770" t="str">
            <v>плоская</v>
          </cell>
          <cell r="K8770" t="str">
            <v>имеется</v>
          </cell>
          <cell r="L8770">
            <v>9</v>
          </cell>
          <cell r="M8770">
            <v>5</v>
          </cell>
          <cell r="N8770">
            <v>5</v>
          </cell>
          <cell r="O8770">
            <v>5</v>
          </cell>
          <cell r="Q8770">
            <v>12552.1</v>
          </cell>
          <cell r="R8770">
            <v>10840.4</v>
          </cell>
          <cell r="S8770">
            <v>9667.6</v>
          </cell>
          <cell r="T8770">
            <v>521</v>
          </cell>
        </row>
        <row r="8771">
          <cell r="C8771" t="str">
            <v>город Пермь</v>
          </cell>
          <cell r="D8771" t="str">
            <v>г. Пермь, п. Новые Ляды, ул. 40-летия Победы, д. 20</v>
          </cell>
          <cell r="E8771" t="b">
            <v>1</v>
          </cell>
          <cell r="F8771">
            <v>1987</v>
          </cell>
          <cell r="G8771" t="str">
            <v>нет информации</v>
          </cell>
          <cell r="H8771" t="str">
            <v>панель</v>
          </cell>
          <cell r="I8771" t="str">
            <v>плоская</v>
          </cell>
          <cell r="K8771" t="str">
            <v>имеется</v>
          </cell>
          <cell r="L8771">
            <v>5</v>
          </cell>
          <cell r="M8771">
            <v>8</v>
          </cell>
          <cell r="Q8771">
            <v>6499.8</v>
          </cell>
          <cell r="R8771">
            <v>5890.1</v>
          </cell>
          <cell r="S8771">
            <v>5890.1</v>
          </cell>
          <cell r="T8771">
            <v>340</v>
          </cell>
        </row>
        <row r="8772">
          <cell r="C8772" t="str">
            <v>город Пермь</v>
          </cell>
          <cell r="D8772" t="str">
            <v>г. Пермь, п. Новые Ляды, ул. 40-летия Победы, д. 10А</v>
          </cell>
          <cell r="E8772" t="b">
            <v>1</v>
          </cell>
          <cell r="F8772">
            <v>2015</v>
          </cell>
          <cell r="I8772" t="str">
            <v>плоская</v>
          </cell>
          <cell r="J8772" t="str">
            <v>ГАЗ</v>
          </cell>
          <cell r="K8772" t="str">
            <v>имеется</v>
          </cell>
          <cell r="L8772">
            <v>13</v>
          </cell>
          <cell r="M8772">
            <v>2</v>
          </cell>
          <cell r="N8772">
            <v>4</v>
          </cell>
          <cell r="O8772">
            <v>2</v>
          </cell>
          <cell r="P8772">
            <v>2</v>
          </cell>
          <cell r="Q8772">
            <v>8591.7999999999993</v>
          </cell>
          <cell r="R8772">
            <v>5258.2</v>
          </cell>
          <cell r="S8772">
            <v>4313</v>
          </cell>
          <cell r="T8772">
            <v>127</v>
          </cell>
        </row>
        <row r="8773">
          <cell r="C8773" t="str">
            <v>город Пермь</v>
          </cell>
          <cell r="D8773" t="str">
            <v>г. Пермь, п. Новые Ляды, ул. Веселая, д. 2</v>
          </cell>
          <cell r="E8773" t="b">
            <v>1</v>
          </cell>
          <cell r="F8773">
            <v>1986</v>
          </cell>
          <cell r="H8773" t="str">
            <v>панель</v>
          </cell>
          <cell r="I8773" t="str">
            <v>плоская</v>
          </cell>
          <cell r="K8773" t="str">
            <v>имеется</v>
          </cell>
          <cell r="L8773">
            <v>5</v>
          </cell>
          <cell r="M8773">
            <v>6</v>
          </cell>
          <cell r="Q8773">
            <v>4368.8</v>
          </cell>
          <cell r="R8773">
            <v>3862.8</v>
          </cell>
          <cell r="S8773">
            <v>3862.8</v>
          </cell>
          <cell r="T8773">
            <v>244</v>
          </cell>
        </row>
        <row r="8774">
          <cell r="C8774" t="str">
            <v>город Пермь</v>
          </cell>
          <cell r="D8774" t="str">
            <v>г. Пермь, п. Новые Ляды, ул. Веселая, д. 5</v>
          </cell>
          <cell r="E8774" t="b">
            <v>1</v>
          </cell>
          <cell r="F8774">
            <v>1974</v>
          </cell>
          <cell r="H8774" t="str">
            <v>Кирпич</v>
          </cell>
          <cell r="L8774">
            <v>3</v>
          </cell>
          <cell r="M8774">
            <v>2</v>
          </cell>
          <cell r="Q8774">
            <v>1196.0999999999999</v>
          </cell>
          <cell r="R8774">
            <v>1085.3</v>
          </cell>
          <cell r="S8774">
            <v>1085.3</v>
          </cell>
          <cell r="T8774">
            <v>58</v>
          </cell>
        </row>
        <row r="8775">
          <cell r="C8775" t="str">
            <v>город Пермь</v>
          </cell>
          <cell r="D8775" t="str">
            <v>г. Пермь, п. Новые Ляды, ул. Крылова, д. 55</v>
          </cell>
          <cell r="E8775" t="b">
            <v>1</v>
          </cell>
          <cell r="F8775">
            <v>2018</v>
          </cell>
          <cell r="I8775" t="str">
            <v>плоская</v>
          </cell>
          <cell r="K8775" t="str">
            <v>имеется</v>
          </cell>
          <cell r="L8775">
            <v>3</v>
          </cell>
          <cell r="M8775">
            <v>3</v>
          </cell>
          <cell r="Q8775">
            <v>2109.23</v>
          </cell>
          <cell r="R8775">
            <v>2049.1</v>
          </cell>
          <cell r="S8775">
            <v>240</v>
          </cell>
          <cell r="T8775">
            <v>28</v>
          </cell>
        </row>
        <row r="8776">
          <cell r="C8776" t="str">
            <v>город Пермь</v>
          </cell>
          <cell r="D8776" t="str">
            <v>г. Пермь, п. Новые Ляды, ул. Мира, д. 2</v>
          </cell>
          <cell r="E8776" t="b">
            <v>1</v>
          </cell>
          <cell r="F8776">
            <v>1962</v>
          </cell>
          <cell r="H8776" t="str">
            <v>Кирпич</v>
          </cell>
          <cell r="L8776">
            <v>3</v>
          </cell>
          <cell r="M8776">
            <v>2</v>
          </cell>
          <cell r="Q8776">
            <v>949.1</v>
          </cell>
          <cell r="R8776">
            <v>859.8</v>
          </cell>
          <cell r="S8776">
            <v>859.8</v>
          </cell>
          <cell r="T8776">
            <v>47</v>
          </cell>
        </row>
        <row r="8777">
          <cell r="C8777" t="str">
            <v>город Пермь</v>
          </cell>
          <cell r="D8777" t="str">
            <v>г. Пермь, п. Новые Ляды, ул. Мира, д. 4</v>
          </cell>
          <cell r="E8777" t="b">
            <v>1</v>
          </cell>
          <cell r="F8777">
            <v>1962</v>
          </cell>
          <cell r="H8777" t="str">
            <v>Кирпич</v>
          </cell>
          <cell r="L8777">
            <v>3</v>
          </cell>
          <cell r="M8777">
            <v>3</v>
          </cell>
          <cell r="Q8777">
            <v>1598.4</v>
          </cell>
          <cell r="R8777">
            <v>1532.7</v>
          </cell>
          <cell r="S8777">
            <v>1532.7</v>
          </cell>
          <cell r="T8777">
            <v>83</v>
          </cell>
        </row>
        <row r="8778">
          <cell r="C8778" t="str">
            <v>город Пермь</v>
          </cell>
          <cell r="D8778" t="str">
            <v>г. Пермь, п. Новые Ляды, ул. Мира, д. 6</v>
          </cell>
          <cell r="E8778" t="b">
            <v>1</v>
          </cell>
          <cell r="F8778">
            <v>1963</v>
          </cell>
          <cell r="H8778" t="str">
            <v>Кирпич</v>
          </cell>
          <cell r="L8778">
            <v>3</v>
          </cell>
          <cell r="M8778">
            <v>3</v>
          </cell>
          <cell r="Q8778">
            <v>1596.1</v>
          </cell>
          <cell r="R8778">
            <v>1544.7</v>
          </cell>
          <cell r="S8778">
            <v>1473.7</v>
          </cell>
          <cell r="T8778">
            <v>89</v>
          </cell>
        </row>
        <row r="8779">
          <cell r="C8779" t="str">
            <v>город Пермь</v>
          </cell>
          <cell r="D8779" t="str">
            <v>г. Пермь, п. Новые Ляды, ул. Мира, д. 8</v>
          </cell>
          <cell r="E8779" t="b">
            <v>1</v>
          </cell>
          <cell r="F8779">
            <v>1966</v>
          </cell>
          <cell r="H8779" t="str">
            <v>Кирпич</v>
          </cell>
          <cell r="L8779">
            <v>5</v>
          </cell>
          <cell r="M8779">
            <v>3</v>
          </cell>
          <cell r="Q8779">
            <v>2635.1</v>
          </cell>
          <cell r="R8779">
            <v>2051.1</v>
          </cell>
          <cell r="S8779">
            <v>2051.1</v>
          </cell>
          <cell r="T8779">
            <v>103</v>
          </cell>
        </row>
        <row r="8780">
          <cell r="C8780" t="str">
            <v>город Пермь</v>
          </cell>
          <cell r="D8780" t="str">
            <v>г. Пермь, п. Новые Ляды, ул. Мира, д. 10</v>
          </cell>
          <cell r="E8780" t="b">
            <v>1</v>
          </cell>
          <cell r="F8780">
            <v>1968</v>
          </cell>
          <cell r="H8780" t="str">
            <v>Кирпич</v>
          </cell>
          <cell r="L8780">
            <v>5</v>
          </cell>
          <cell r="M8780">
            <v>8</v>
          </cell>
          <cell r="Q8780">
            <v>6575</v>
          </cell>
          <cell r="R8780">
            <v>6125</v>
          </cell>
          <cell r="S8780">
            <v>5952.2</v>
          </cell>
          <cell r="T8780">
            <v>318</v>
          </cell>
        </row>
        <row r="8781">
          <cell r="C8781" t="str">
            <v>город Пермь</v>
          </cell>
          <cell r="D8781" t="str">
            <v>г. Пермь, п. Новые Ляды, ул. Мира, д. 12</v>
          </cell>
          <cell r="E8781" t="b">
            <v>1</v>
          </cell>
          <cell r="F8781">
            <v>1978</v>
          </cell>
          <cell r="I8781" t="str">
            <v>плоская</v>
          </cell>
          <cell r="K8781" t="str">
            <v>имеется</v>
          </cell>
          <cell r="L8781">
            <v>5</v>
          </cell>
          <cell r="M8781">
            <v>6</v>
          </cell>
          <cell r="Q8781">
            <v>4841.2</v>
          </cell>
          <cell r="R8781">
            <v>4394.5</v>
          </cell>
          <cell r="S8781">
            <v>4394.5</v>
          </cell>
          <cell r="T8781">
            <v>216</v>
          </cell>
        </row>
        <row r="8782">
          <cell r="C8782" t="str">
            <v>город Пермь</v>
          </cell>
          <cell r="D8782" t="str">
            <v>г. Пермь, п. Новые Ляды, ул. Мира, д. 13</v>
          </cell>
          <cell r="E8782" t="b">
            <v>1</v>
          </cell>
          <cell r="F8782">
            <v>1981</v>
          </cell>
          <cell r="I8782" t="str">
            <v>плоская</v>
          </cell>
          <cell r="K8782" t="str">
            <v>имеется</v>
          </cell>
          <cell r="L8782">
            <v>5</v>
          </cell>
          <cell r="M8782">
            <v>8</v>
          </cell>
          <cell r="Q8782">
            <v>6801.8</v>
          </cell>
          <cell r="R8782">
            <v>5762.5</v>
          </cell>
          <cell r="S8782">
            <v>5720.5</v>
          </cell>
          <cell r="T8782">
            <v>238</v>
          </cell>
        </row>
        <row r="8783">
          <cell r="C8783" t="str">
            <v>город Пермь</v>
          </cell>
          <cell r="D8783" t="str">
            <v>г. Пермь, п. Новые Ляды, ул. Мира, д. 14</v>
          </cell>
          <cell r="E8783" t="b">
            <v>1</v>
          </cell>
          <cell r="F8783">
            <v>1975</v>
          </cell>
          <cell r="G8783" t="str">
            <v>РК-2018</v>
          </cell>
          <cell r="H8783" t="str">
            <v>панель</v>
          </cell>
          <cell r="I8783" t="str">
            <v>плоская</v>
          </cell>
          <cell r="K8783" t="str">
            <v>имеется</v>
          </cell>
          <cell r="L8783">
            <v>5</v>
          </cell>
          <cell r="M8783">
            <v>8</v>
          </cell>
          <cell r="Q8783">
            <v>6392.5</v>
          </cell>
          <cell r="R8783">
            <v>5753.2</v>
          </cell>
          <cell r="S8783">
            <v>5753.2</v>
          </cell>
          <cell r="T8783">
            <v>300</v>
          </cell>
        </row>
        <row r="8784">
          <cell r="C8784" t="str">
            <v>город Пермь</v>
          </cell>
          <cell r="D8784" t="str">
            <v>г. Пермь, п. Новые Ляды, ул. Мира, д. 15</v>
          </cell>
          <cell r="E8784" t="b">
            <v>1</v>
          </cell>
          <cell r="F8784">
            <v>1982</v>
          </cell>
          <cell r="L8784">
            <v>5</v>
          </cell>
          <cell r="M8784">
            <v>6</v>
          </cell>
          <cell r="Q8784">
            <v>4750.6000000000004</v>
          </cell>
          <cell r="R8784">
            <v>4565.3</v>
          </cell>
          <cell r="S8784">
            <v>4435.1000000000004</v>
          </cell>
          <cell r="T8784">
            <v>258</v>
          </cell>
        </row>
        <row r="8785">
          <cell r="C8785" t="str">
            <v>город Пермь</v>
          </cell>
          <cell r="D8785" t="str">
            <v>г. Пермь, п. Новые Ляды, ул. Мира, д. 17</v>
          </cell>
          <cell r="E8785" t="b">
            <v>1</v>
          </cell>
          <cell r="F8785">
            <v>1983</v>
          </cell>
          <cell r="H8785" t="str">
            <v>Панель</v>
          </cell>
          <cell r="I8785" t="str">
            <v>плоская</v>
          </cell>
          <cell r="K8785" t="str">
            <v>имеется</v>
          </cell>
          <cell r="L8785">
            <v>5</v>
          </cell>
          <cell r="M8785">
            <v>8</v>
          </cell>
          <cell r="Q8785">
            <v>6376.6</v>
          </cell>
          <cell r="R8785">
            <v>5726.6</v>
          </cell>
          <cell r="S8785">
            <v>5726.6</v>
          </cell>
          <cell r="T8785">
            <v>322</v>
          </cell>
        </row>
        <row r="8786">
          <cell r="C8786" t="str">
            <v>город Пермь</v>
          </cell>
          <cell r="D8786" t="str">
            <v>г. Пермь, п. Новые Ляды, ул. Мира, д. 18</v>
          </cell>
          <cell r="E8786" t="b">
            <v>1</v>
          </cell>
          <cell r="F8786">
            <v>1976</v>
          </cell>
          <cell r="I8786" t="str">
            <v>плоская</v>
          </cell>
          <cell r="K8786" t="str">
            <v>имеется</v>
          </cell>
          <cell r="L8786">
            <v>5</v>
          </cell>
          <cell r="M8786">
            <v>6</v>
          </cell>
          <cell r="Q8786">
            <v>4840.2</v>
          </cell>
          <cell r="R8786">
            <v>4394.5</v>
          </cell>
          <cell r="S8786">
            <v>4394.5</v>
          </cell>
          <cell r="T8786">
            <v>216</v>
          </cell>
        </row>
        <row r="8787">
          <cell r="C8787" t="str">
            <v>город Пермь</v>
          </cell>
          <cell r="D8787" t="str">
            <v>г. Пермь, п. Новые Ляды, ул. Мира, д. 20</v>
          </cell>
          <cell r="E8787" t="b">
            <v>1</v>
          </cell>
          <cell r="F8787">
            <v>1977</v>
          </cell>
          <cell r="H8787" t="str">
            <v>Панель</v>
          </cell>
          <cell r="L8787">
            <v>5</v>
          </cell>
          <cell r="M8787">
            <v>8</v>
          </cell>
          <cell r="Q8787">
            <v>6192.3</v>
          </cell>
          <cell r="R8787">
            <v>5840.3</v>
          </cell>
          <cell r="S8787">
            <v>5840.3</v>
          </cell>
          <cell r="T8787">
            <v>335</v>
          </cell>
        </row>
        <row r="8788">
          <cell r="C8788" t="str">
            <v>город Пермь</v>
          </cell>
          <cell r="D8788" t="str">
            <v>г. Пермь, п. Новые Ляды, ул. Мира, д. 22</v>
          </cell>
          <cell r="E8788" t="b">
            <v>1</v>
          </cell>
          <cell r="F8788">
            <v>1978</v>
          </cell>
          <cell r="I8788" t="str">
            <v>плоская</v>
          </cell>
          <cell r="K8788" t="str">
            <v>имеется</v>
          </cell>
          <cell r="L8788">
            <v>5</v>
          </cell>
          <cell r="M8788">
            <v>8</v>
          </cell>
          <cell r="Q8788">
            <v>6812.8</v>
          </cell>
          <cell r="R8788">
            <v>5756.5</v>
          </cell>
          <cell r="S8788">
            <v>5720.5</v>
          </cell>
          <cell r="T8788">
            <v>238</v>
          </cell>
        </row>
        <row r="8789">
          <cell r="C8789" t="str">
            <v>город Пермь</v>
          </cell>
          <cell r="D8789" t="str">
            <v>г. Пермь, п. Новые Ляды, ул. Мира, д. 24</v>
          </cell>
          <cell r="E8789" t="b">
            <v>1</v>
          </cell>
          <cell r="F8789">
            <v>1979</v>
          </cell>
          <cell r="H8789" t="str">
            <v>панель</v>
          </cell>
          <cell r="I8789" t="str">
            <v>плоская</v>
          </cell>
          <cell r="K8789" t="str">
            <v>имеется</v>
          </cell>
          <cell r="L8789">
            <v>5</v>
          </cell>
          <cell r="M8789">
            <v>8</v>
          </cell>
          <cell r="Q8789">
            <v>6387.9</v>
          </cell>
          <cell r="R8789">
            <v>5740.8</v>
          </cell>
          <cell r="S8789">
            <v>5740.8</v>
          </cell>
          <cell r="T8789">
            <v>307</v>
          </cell>
        </row>
        <row r="8790">
          <cell r="C8790" t="str">
            <v>город Пермь</v>
          </cell>
          <cell r="D8790" t="str">
            <v>г. Пермь, п. Новые Ляды, ул. Мира, д. 26</v>
          </cell>
          <cell r="E8790" t="b">
            <v>1</v>
          </cell>
          <cell r="F8790">
            <v>1980</v>
          </cell>
          <cell r="H8790" t="str">
            <v>Панель</v>
          </cell>
          <cell r="I8790" t="str">
            <v>плоская</v>
          </cell>
          <cell r="K8790" t="str">
            <v>имеется</v>
          </cell>
          <cell r="L8790">
            <v>5</v>
          </cell>
          <cell r="M8790">
            <v>8</v>
          </cell>
          <cell r="Q8790">
            <v>6801.8</v>
          </cell>
          <cell r="R8790">
            <v>5760.5</v>
          </cell>
          <cell r="S8790">
            <v>5720.5</v>
          </cell>
          <cell r="T8790">
            <v>238</v>
          </cell>
        </row>
        <row r="8791">
          <cell r="C8791" t="str">
            <v>город Пермь</v>
          </cell>
          <cell r="D8791" t="str">
            <v>г. Пермь, п. Новые Ляды, ул. Мира, д. 28</v>
          </cell>
          <cell r="E8791" t="b">
            <v>1</v>
          </cell>
          <cell r="F8791">
            <v>1985</v>
          </cell>
          <cell r="H8791" t="str">
            <v>Панель</v>
          </cell>
          <cell r="L8791">
            <v>5</v>
          </cell>
          <cell r="M8791">
            <v>8</v>
          </cell>
          <cell r="Q8791">
            <v>6148.8</v>
          </cell>
          <cell r="R8791">
            <v>5814.7</v>
          </cell>
          <cell r="S8791">
            <v>5814.7</v>
          </cell>
          <cell r="T8791">
            <v>226</v>
          </cell>
        </row>
        <row r="8792">
          <cell r="C8792" t="str">
            <v>город Пермь</v>
          </cell>
          <cell r="D8792" t="str">
            <v>г. Пермь, п. Новые Ляды, ул. Мира, д. 17А</v>
          </cell>
          <cell r="E8792" t="b">
            <v>1</v>
          </cell>
          <cell r="F8792">
            <v>1984</v>
          </cell>
          <cell r="H8792" t="str">
            <v>Панель</v>
          </cell>
          <cell r="L8792">
            <v>5</v>
          </cell>
          <cell r="M8792">
            <v>6</v>
          </cell>
          <cell r="Q8792">
            <v>5769.3</v>
          </cell>
          <cell r="R8792">
            <v>5274.6</v>
          </cell>
          <cell r="S8792">
            <v>4266.1000000000004</v>
          </cell>
          <cell r="T8792">
            <v>258</v>
          </cell>
        </row>
        <row r="8793">
          <cell r="C8793" t="str">
            <v>город Пермь</v>
          </cell>
          <cell r="D8793" t="str">
            <v>г. Пермь, п. Новые Ляды, ул. Молодежная, д. 6</v>
          </cell>
          <cell r="E8793" t="b">
            <v>1</v>
          </cell>
          <cell r="F8793">
            <v>1962</v>
          </cell>
          <cell r="G8793">
            <v>2006</v>
          </cell>
          <cell r="H8793" t="str">
            <v>Кирпич</v>
          </cell>
          <cell r="L8793">
            <v>3</v>
          </cell>
          <cell r="M8793">
            <v>3</v>
          </cell>
          <cell r="Q8793">
            <v>1594.8</v>
          </cell>
          <cell r="R8793">
            <v>1519.5</v>
          </cell>
          <cell r="S8793">
            <v>1519.5</v>
          </cell>
          <cell r="T8793">
            <v>78</v>
          </cell>
        </row>
        <row r="8794">
          <cell r="C8794" t="str">
            <v>город Пермь</v>
          </cell>
          <cell r="D8794" t="str">
            <v>г. Пермь, п. Новые Ляды, ул. Молодежная, д. 7</v>
          </cell>
          <cell r="E8794" t="b">
            <v>1</v>
          </cell>
          <cell r="F8794">
            <v>1963</v>
          </cell>
          <cell r="I8794" t="str">
            <v>скатная</v>
          </cell>
          <cell r="K8794" t="str">
            <v>имеется</v>
          </cell>
          <cell r="L8794">
            <v>4</v>
          </cell>
          <cell r="M8794">
            <v>1</v>
          </cell>
          <cell r="Q8794">
            <v>2048.1999999999998</v>
          </cell>
          <cell r="R8794">
            <v>1607.5</v>
          </cell>
          <cell r="S8794">
            <v>1751.9</v>
          </cell>
          <cell r="T8794">
            <v>42</v>
          </cell>
        </row>
        <row r="8795">
          <cell r="C8795" t="str">
            <v>город Пермь</v>
          </cell>
          <cell r="D8795" t="str">
            <v>г. Пермь, п. Новые Ляды, ул. Молодежная, д. 8</v>
          </cell>
          <cell r="E8795" t="b">
            <v>1</v>
          </cell>
          <cell r="F8795">
            <v>1961</v>
          </cell>
          <cell r="H8795" t="str">
            <v>Кирпич</v>
          </cell>
          <cell r="L8795">
            <v>3</v>
          </cell>
          <cell r="M8795">
            <v>3</v>
          </cell>
          <cell r="Q8795">
            <v>1591.5</v>
          </cell>
          <cell r="R8795">
            <v>1526.1</v>
          </cell>
          <cell r="S8795">
            <v>1526.1</v>
          </cell>
          <cell r="T8795">
            <v>80</v>
          </cell>
        </row>
        <row r="8796">
          <cell r="C8796" t="str">
            <v>город Пермь</v>
          </cell>
          <cell r="D8796" t="str">
            <v>г. Пермь, п. Новые Ляды, ул. Островского, д. 79</v>
          </cell>
          <cell r="E8796" t="b">
            <v>1</v>
          </cell>
          <cell r="F8796">
            <v>1961</v>
          </cell>
          <cell r="H8796" t="str">
            <v>Кирпич</v>
          </cell>
          <cell r="L8796">
            <v>3</v>
          </cell>
          <cell r="M8796">
            <v>2</v>
          </cell>
          <cell r="Q8796">
            <v>818.7</v>
          </cell>
          <cell r="R8796">
            <v>804.9</v>
          </cell>
          <cell r="S8796">
            <v>804.9</v>
          </cell>
          <cell r="T8796">
            <v>33</v>
          </cell>
        </row>
        <row r="8797">
          <cell r="C8797" t="str">
            <v>город Пермь</v>
          </cell>
          <cell r="D8797" t="str">
            <v>г. Пермь, п. Новые Ляды, ул. Островского, д. 81</v>
          </cell>
          <cell r="E8797" t="b">
            <v>1</v>
          </cell>
          <cell r="F8797">
            <v>1960</v>
          </cell>
          <cell r="H8797" t="str">
            <v>Кирпич</v>
          </cell>
          <cell r="L8797">
            <v>3</v>
          </cell>
          <cell r="M8797">
            <v>3</v>
          </cell>
          <cell r="Q8797">
            <v>1607.8</v>
          </cell>
          <cell r="R8797">
            <v>1451</v>
          </cell>
          <cell r="S8797">
            <v>1349.43</v>
          </cell>
          <cell r="T8797">
            <v>65</v>
          </cell>
        </row>
        <row r="8798">
          <cell r="C8798" t="str">
            <v>город Пермь</v>
          </cell>
          <cell r="D8798" t="str">
            <v>г. Пермь, п. Новые Ляды, ул. Островского, д. 83</v>
          </cell>
          <cell r="E8798" t="b">
            <v>1</v>
          </cell>
          <cell r="F8798">
            <v>1960</v>
          </cell>
          <cell r="H8798" t="str">
            <v>Кирпич</v>
          </cell>
          <cell r="L8798">
            <v>3</v>
          </cell>
          <cell r="M8798">
            <v>3</v>
          </cell>
          <cell r="Q8798">
            <v>1525.2</v>
          </cell>
          <cell r="R8798">
            <v>1461.5</v>
          </cell>
          <cell r="S8798">
            <v>1461.5</v>
          </cell>
          <cell r="T8798">
            <v>68</v>
          </cell>
        </row>
        <row r="8799">
          <cell r="C8799" t="str">
            <v>город Пермь</v>
          </cell>
          <cell r="D8799" t="str">
            <v>г. Пермь, п. Новые Ляды, ул. Островского, д. 85</v>
          </cell>
          <cell r="E8799" t="b">
            <v>1</v>
          </cell>
          <cell r="F8799">
            <v>1965</v>
          </cell>
          <cell r="H8799" t="str">
            <v>Кирпич</v>
          </cell>
          <cell r="L8799">
            <v>5</v>
          </cell>
          <cell r="M8799">
            <v>3</v>
          </cell>
          <cell r="Q8799">
            <v>3334.4</v>
          </cell>
          <cell r="R8799">
            <v>2530.1</v>
          </cell>
          <cell r="S8799">
            <v>2530.1</v>
          </cell>
          <cell r="T8799">
            <v>133</v>
          </cell>
        </row>
        <row r="8800">
          <cell r="C8800" t="str">
            <v>город Пермь</v>
          </cell>
          <cell r="D8800" t="str">
            <v>г. Пермь, п. Новые Ляды, ул. Островского, д. 81А</v>
          </cell>
          <cell r="E8800" t="b">
            <v>1</v>
          </cell>
          <cell r="F8800">
            <v>1963</v>
          </cell>
          <cell r="H8800" t="str">
            <v>Кирпич</v>
          </cell>
          <cell r="L8800">
            <v>3</v>
          </cell>
          <cell r="M8800">
            <v>3</v>
          </cell>
          <cell r="Q8800">
            <v>1639.8</v>
          </cell>
          <cell r="R8800">
            <v>1510.1</v>
          </cell>
          <cell r="S8800">
            <v>1510.1</v>
          </cell>
          <cell r="T8800">
            <v>83</v>
          </cell>
        </row>
        <row r="8801">
          <cell r="C8801" t="str">
            <v>город Пермь</v>
          </cell>
          <cell r="D8801" t="str">
            <v>г. Пермь, п. Новые Ляды, ул. Островского, д. 83А</v>
          </cell>
          <cell r="E8801" t="b">
            <v>1</v>
          </cell>
          <cell r="F8801">
            <v>1964</v>
          </cell>
          <cell r="H8801" t="str">
            <v>Кирпич</v>
          </cell>
          <cell r="L8801">
            <v>4</v>
          </cell>
          <cell r="M8801">
            <v>3</v>
          </cell>
          <cell r="Q8801">
            <v>2192.6999999999998</v>
          </cell>
          <cell r="R8801">
            <v>2024.4</v>
          </cell>
          <cell r="S8801">
            <v>2024.4</v>
          </cell>
          <cell r="T8801">
            <v>104</v>
          </cell>
        </row>
        <row r="8802">
          <cell r="C8802" t="str">
            <v>город Пермь</v>
          </cell>
          <cell r="D8802" t="str">
            <v>г. Пермь, п. Новые Ляды, ул. Островского, д. 85А</v>
          </cell>
          <cell r="E8802" t="b">
            <v>1</v>
          </cell>
          <cell r="F8802">
            <v>1964</v>
          </cell>
          <cell r="H8802" t="str">
            <v>Кирпич</v>
          </cell>
          <cell r="L8802">
            <v>5</v>
          </cell>
          <cell r="M8802">
            <v>4</v>
          </cell>
          <cell r="Q8802">
            <v>3330.8</v>
          </cell>
          <cell r="R8802">
            <v>3186</v>
          </cell>
          <cell r="S8802">
            <v>3186</v>
          </cell>
          <cell r="T8802">
            <v>133</v>
          </cell>
        </row>
        <row r="8803">
          <cell r="C8803" t="str">
            <v>город Пермь</v>
          </cell>
          <cell r="D8803" t="str">
            <v>г. Пермь, п. Новые Ляды, ул. Чусовская, д. 20А</v>
          </cell>
          <cell r="E8803" t="b">
            <v>1</v>
          </cell>
          <cell r="F8803">
            <v>1980</v>
          </cell>
          <cell r="H8803" t="str">
            <v>Панель</v>
          </cell>
          <cell r="L8803">
            <v>2</v>
          </cell>
          <cell r="M8803">
            <v>3</v>
          </cell>
          <cell r="Q8803">
            <v>871.9</v>
          </cell>
          <cell r="R8803">
            <v>789.9</v>
          </cell>
          <cell r="S8803">
            <v>789.9</v>
          </cell>
          <cell r="T8803">
            <v>50</v>
          </cell>
        </row>
        <row r="8804">
          <cell r="C8804" t="str">
            <v>город Пермь</v>
          </cell>
          <cell r="D8804" t="str">
            <v>г. Пермь, п. Новые Ляды, ул. Чусовская, д. 22А</v>
          </cell>
          <cell r="E8804" t="b">
            <v>1</v>
          </cell>
          <cell r="F8804">
            <v>1980</v>
          </cell>
          <cell r="I8804" t="str">
            <v>плоская</v>
          </cell>
          <cell r="K8804" t="str">
            <v>имеется</v>
          </cell>
          <cell r="L8804">
            <v>2</v>
          </cell>
          <cell r="M8804">
            <v>3</v>
          </cell>
          <cell r="Q8804">
            <v>776</v>
          </cell>
          <cell r="R8804">
            <v>776</v>
          </cell>
          <cell r="S8804">
            <v>529.9</v>
          </cell>
          <cell r="T8804">
            <v>41</v>
          </cell>
        </row>
        <row r="8805">
          <cell r="C8805" t="str">
            <v>город Пермь</v>
          </cell>
          <cell r="D8805" t="str">
            <v>г. Пермь, п. Новые Ляды, ул. Чусовская, д. 24А</v>
          </cell>
          <cell r="E8805" t="b">
            <v>1</v>
          </cell>
          <cell r="F8805">
            <v>1980</v>
          </cell>
          <cell r="I8805" t="str">
            <v>плоская</v>
          </cell>
          <cell r="K8805" t="str">
            <v>имеется</v>
          </cell>
          <cell r="L8805">
            <v>2</v>
          </cell>
          <cell r="M8805">
            <v>3</v>
          </cell>
          <cell r="Q8805">
            <v>863.2</v>
          </cell>
          <cell r="R8805">
            <v>777.4</v>
          </cell>
          <cell r="S8805">
            <v>777.4</v>
          </cell>
          <cell r="T8805">
            <v>41</v>
          </cell>
        </row>
        <row r="8806">
          <cell r="C8806" t="str">
            <v>Соликамский городской округ Пермского края</v>
          </cell>
          <cell r="D8806" t="str">
            <v>г. Соликамск, б-р Красный, д. 6</v>
          </cell>
          <cell r="E8806" t="b">
            <v>1</v>
          </cell>
          <cell r="F8806">
            <v>1986</v>
          </cell>
          <cell r="L8806">
            <v>5</v>
          </cell>
          <cell r="M8806">
            <v>14</v>
          </cell>
          <cell r="Q8806">
            <v>11947.4</v>
          </cell>
          <cell r="R8806">
            <v>10450.099999999999</v>
          </cell>
          <cell r="S8806">
            <v>10272.299999999999</v>
          </cell>
        </row>
        <row r="8807">
          <cell r="C8807" t="str">
            <v>Соликамский городской округ Пермского края</v>
          </cell>
          <cell r="D8807" t="str">
            <v>г. Соликамск, б-р Красный, д. 10</v>
          </cell>
          <cell r="E8807" t="b">
            <v>1</v>
          </cell>
          <cell r="F8807">
            <v>1985</v>
          </cell>
          <cell r="L8807">
            <v>9</v>
          </cell>
          <cell r="M8807">
            <v>1</v>
          </cell>
          <cell r="N8807">
            <v>1</v>
          </cell>
          <cell r="O8807">
            <v>1</v>
          </cell>
          <cell r="Q8807">
            <v>3326.5</v>
          </cell>
          <cell r="R8807">
            <v>2458.3000000000002</v>
          </cell>
          <cell r="S8807">
            <v>2133.4</v>
          </cell>
        </row>
        <row r="8808">
          <cell r="C8808" t="str">
            <v>Соликамский городской округ Пермского края</v>
          </cell>
          <cell r="D8808" t="str">
            <v>г. Соликамск, б-р Красный, д. 14</v>
          </cell>
          <cell r="E8808" t="b">
            <v>1</v>
          </cell>
          <cell r="F8808">
            <v>1985</v>
          </cell>
          <cell r="H8808" t="str">
            <v>Кирпич</v>
          </cell>
          <cell r="L8808">
            <v>9</v>
          </cell>
          <cell r="M8808">
            <v>1</v>
          </cell>
          <cell r="N8808">
            <v>1</v>
          </cell>
          <cell r="O8808">
            <v>1</v>
          </cell>
          <cell r="Q8808">
            <v>4945</v>
          </cell>
          <cell r="R8808">
            <v>3524.9</v>
          </cell>
          <cell r="S8808">
            <v>3334.8</v>
          </cell>
        </row>
        <row r="8809">
          <cell r="C8809" t="str">
            <v>Соликамский городской округ Пермского края</v>
          </cell>
          <cell r="D8809" t="str">
            <v>г. Соликамск, б-р Красный, д. 22</v>
          </cell>
          <cell r="E8809" t="b">
            <v>1</v>
          </cell>
          <cell r="F8809">
            <v>1988</v>
          </cell>
          <cell r="H8809" t="str">
            <v>Железобетон</v>
          </cell>
          <cell r="L8809">
            <v>9</v>
          </cell>
          <cell r="M8809">
            <v>2</v>
          </cell>
          <cell r="N8809">
            <v>2</v>
          </cell>
          <cell r="O8809">
            <v>2</v>
          </cell>
          <cell r="Q8809">
            <v>4191.8999999999996</v>
          </cell>
          <cell r="R8809">
            <v>3605.9</v>
          </cell>
          <cell r="S8809">
            <v>3554.9</v>
          </cell>
        </row>
        <row r="8810">
          <cell r="C8810" t="str">
            <v>Соликамский городской округ Пермского края</v>
          </cell>
          <cell r="D8810" t="str">
            <v>г. Соликамск, б-р Красный, д. 24</v>
          </cell>
          <cell r="E8810" t="b">
            <v>1</v>
          </cell>
          <cell r="F8810">
            <v>1990</v>
          </cell>
          <cell r="H8810" t="str">
            <v>Железобетон</v>
          </cell>
          <cell r="L8810">
            <v>11</v>
          </cell>
          <cell r="M8810">
            <v>4</v>
          </cell>
          <cell r="N8810">
            <v>4</v>
          </cell>
          <cell r="O8810">
            <v>4</v>
          </cell>
          <cell r="Q8810">
            <v>4084.4</v>
          </cell>
          <cell r="R8810">
            <v>3604.2000000000003</v>
          </cell>
          <cell r="S8810">
            <v>3569.3</v>
          </cell>
        </row>
        <row r="8811">
          <cell r="C8811" t="str">
            <v>Соликамский городской округ Пермского края</v>
          </cell>
          <cell r="D8811" t="str">
            <v>г. Соликамск, б-р Красный, д. 28</v>
          </cell>
          <cell r="E8811" t="b">
            <v>1</v>
          </cell>
          <cell r="F8811">
            <v>1989</v>
          </cell>
          <cell r="H8811" t="str">
            <v>Железобетон</v>
          </cell>
          <cell r="L8811">
            <v>9</v>
          </cell>
          <cell r="M8811">
            <v>2</v>
          </cell>
          <cell r="N8811">
            <v>2</v>
          </cell>
          <cell r="O8811">
            <v>2</v>
          </cell>
          <cell r="Q8811">
            <v>4121.3999999999996</v>
          </cell>
          <cell r="R8811">
            <v>3631.4</v>
          </cell>
          <cell r="S8811">
            <v>3631.4</v>
          </cell>
        </row>
        <row r="8812">
          <cell r="C8812" t="str">
            <v>Соликамский городской округ Пермского края</v>
          </cell>
          <cell r="D8812" t="str">
            <v>г. Соликамск, б-р Красный, д. 30</v>
          </cell>
          <cell r="E8812" t="b">
            <v>1</v>
          </cell>
          <cell r="F8812">
            <v>1989</v>
          </cell>
          <cell r="L8812">
            <v>5</v>
          </cell>
          <cell r="M8812">
            <v>12</v>
          </cell>
          <cell r="Q8812">
            <v>9560.9</v>
          </cell>
          <cell r="R8812">
            <v>8881.9</v>
          </cell>
          <cell r="S8812">
            <v>8881.9</v>
          </cell>
        </row>
        <row r="8813">
          <cell r="C8813" t="str">
            <v>Соликамский городской округ Пермского края</v>
          </cell>
          <cell r="D8813" t="str">
            <v>г. Соликамск, б-р Красный, д. 32</v>
          </cell>
          <cell r="E8813" t="b">
            <v>1</v>
          </cell>
          <cell r="F8813">
            <v>1988</v>
          </cell>
          <cell r="H8813" t="str">
            <v>Железобетон</v>
          </cell>
          <cell r="L8813">
            <v>9</v>
          </cell>
          <cell r="M8813">
            <v>2</v>
          </cell>
          <cell r="N8813">
            <v>2</v>
          </cell>
          <cell r="O8813">
            <v>2</v>
          </cell>
          <cell r="Q8813">
            <v>4255.1000000000004</v>
          </cell>
          <cell r="R8813">
            <v>3729.6</v>
          </cell>
          <cell r="S8813">
            <v>3729.6</v>
          </cell>
        </row>
        <row r="8814">
          <cell r="C8814" t="str">
            <v>Соликамский городской округ Пермского края</v>
          </cell>
          <cell r="D8814" t="str">
            <v>г. Соликамск, б-р Красный, д. 36</v>
          </cell>
          <cell r="E8814" t="b">
            <v>1</v>
          </cell>
          <cell r="F8814">
            <v>1988</v>
          </cell>
          <cell r="H8814" t="str">
            <v>Железобетон</v>
          </cell>
          <cell r="L8814">
            <v>9</v>
          </cell>
          <cell r="M8814">
            <v>2</v>
          </cell>
          <cell r="N8814">
            <v>2</v>
          </cell>
          <cell r="O8814">
            <v>2</v>
          </cell>
          <cell r="Q8814">
            <v>4154.7</v>
          </cell>
          <cell r="R8814">
            <v>3664.8</v>
          </cell>
          <cell r="S8814">
            <v>3664.8</v>
          </cell>
        </row>
        <row r="8815">
          <cell r="C8815" t="str">
            <v>Соликамский городской округ Пермского края</v>
          </cell>
          <cell r="D8815" t="str">
            <v>г. Соликамск, б-р Красный, д. 40</v>
          </cell>
          <cell r="E8815" t="b">
            <v>1</v>
          </cell>
          <cell r="F8815">
            <v>1989</v>
          </cell>
          <cell r="H8815" t="str">
            <v>Железобетон</v>
          </cell>
          <cell r="L8815">
            <v>9</v>
          </cell>
          <cell r="M8815">
            <v>2</v>
          </cell>
          <cell r="N8815">
            <v>2</v>
          </cell>
          <cell r="O8815">
            <v>2</v>
          </cell>
          <cell r="Q8815">
            <v>4469</v>
          </cell>
          <cell r="R8815">
            <v>3705.9</v>
          </cell>
          <cell r="S8815">
            <v>3705.9</v>
          </cell>
        </row>
        <row r="8816">
          <cell r="C8816" t="str">
            <v>Соликамский городской округ Пермского края</v>
          </cell>
          <cell r="D8816" t="str">
            <v>г. Соликамск, пр-т Ленина, д. 17</v>
          </cell>
          <cell r="E8816" t="b">
            <v>1</v>
          </cell>
          <cell r="F8816">
            <v>1986</v>
          </cell>
          <cell r="H8816" t="str">
            <v>Железобетон</v>
          </cell>
          <cell r="L8816">
            <v>9</v>
          </cell>
          <cell r="M8816">
            <v>10</v>
          </cell>
          <cell r="N8816">
            <v>10</v>
          </cell>
          <cell r="O8816">
            <v>10</v>
          </cell>
          <cell r="Q8816">
            <v>21737.5</v>
          </cell>
          <cell r="R8816">
            <v>19735</v>
          </cell>
          <cell r="S8816">
            <v>19456.599999999999</v>
          </cell>
        </row>
        <row r="8817">
          <cell r="C8817" t="str">
            <v>Соликамский городской округ Пермского края</v>
          </cell>
          <cell r="D8817" t="str">
            <v>г. Соликамск, пр-т Ленина, д. 20</v>
          </cell>
          <cell r="E8817" t="b">
            <v>1</v>
          </cell>
          <cell r="F8817">
            <v>2021</v>
          </cell>
          <cell r="H8817" t="str">
            <v>Монолитный железобетонный каркас, многослойные наружные стены (кирпич пустотелый, минераловатные плиты, декоративный штукатурный слой)</v>
          </cell>
          <cell r="I8817" t="str">
            <v>плоская</v>
          </cell>
          <cell r="J8817" t="str">
            <v>ГАЗ</v>
          </cell>
          <cell r="K8817" t="str">
            <v>имеется</v>
          </cell>
          <cell r="L8817">
            <v>9</v>
          </cell>
          <cell r="M8817">
            <v>3</v>
          </cell>
          <cell r="N8817">
            <v>3</v>
          </cell>
          <cell r="O8817">
            <v>3</v>
          </cell>
          <cell r="Q8817">
            <v>9046</v>
          </cell>
          <cell r="R8817">
            <v>6788.9</v>
          </cell>
          <cell r="S8817">
            <v>6788.9</v>
          </cell>
        </row>
        <row r="8818">
          <cell r="C8818" t="str">
            <v>Соликамский городской округ Пермского края</v>
          </cell>
          <cell r="D8818" t="str">
            <v>г. Соликамск, пр-т Ленина, д. 21</v>
          </cell>
          <cell r="E8818" t="b">
            <v>1</v>
          </cell>
          <cell r="F8818">
            <v>1986</v>
          </cell>
          <cell r="L8818">
            <v>5</v>
          </cell>
          <cell r="M8818">
            <v>6</v>
          </cell>
          <cell r="Q8818">
            <v>4416.3</v>
          </cell>
          <cell r="R8818">
            <v>3895.4</v>
          </cell>
          <cell r="S8818">
            <v>3895.4</v>
          </cell>
        </row>
        <row r="8819">
          <cell r="C8819" t="str">
            <v>Соликамский городской округ Пермского края</v>
          </cell>
          <cell r="D8819" t="str">
            <v>г. Соликамск, пр-т Ленина, д. 23</v>
          </cell>
          <cell r="E8819" t="b">
            <v>1</v>
          </cell>
          <cell r="F8819">
            <v>1985</v>
          </cell>
          <cell r="L8819">
            <v>5</v>
          </cell>
          <cell r="M8819">
            <v>6</v>
          </cell>
          <cell r="Q8819">
            <v>4304.7</v>
          </cell>
          <cell r="R8819">
            <v>3850</v>
          </cell>
          <cell r="S8819">
            <v>3850</v>
          </cell>
        </row>
        <row r="8820">
          <cell r="C8820" t="str">
            <v>Соликамский городской округ Пермского края</v>
          </cell>
          <cell r="D8820" t="str">
            <v>г. Соликамск, пр-т Ленина, д. 24</v>
          </cell>
          <cell r="E8820" t="b">
            <v>1</v>
          </cell>
          <cell r="F8820">
            <v>2010</v>
          </cell>
          <cell r="H8820" t="str">
            <v>ж/бетон</v>
          </cell>
          <cell r="I8820" t="str">
            <v>плоская</v>
          </cell>
          <cell r="K8820" t="str">
            <v>имеется</v>
          </cell>
          <cell r="L8820">
            <v>9</v>
          </cell>
          <cell r="M8820">
            <v>7</v>
          </cell>
          <cell r="N8820">
            <v>7</v>
          </cell>
          <cell r="Q8820">
            <v>17502.599999999999</v>
          </cell>
          <cell r="R8820">
            <v>17502.599999999999</v>
          </cell>
          <cell r="S8820">
            <v>17502.599999999999</v>
          </cell>
          <cell r="T8820">
            <v>712</v>
          </cell>
        </row>
        <row r="8821">
          <cell r="C8821" t="str">
            <v>Соликамский городской округ Пермского края</v>
          </cell>
          <cell r="D8821" t="str">
            <v>г. Соликамск, пр-т Ленина, д. 25</v>
          </cell>
          <cell r="E8821" t="b">
            <v>1</v>
          </cell>
          <cell r="F8821">
            <v>1985</v>
          </cell>
          <cell r="H8821" t="str">
            <v>Железобетон</v>
          </cell>
          <cell r="L8821">
            <v>9</v>
          </cell>
          <cell r="M8821">
            <v>6</v>
          </cell>
          <cell r="N8821">
            <v>6</v>
          </cell>
          <cell r="O8821">
            <v>6</v>
          </cell>
          <cell r="Q8821">
            <v>13873.7</v>
          </cell>
          <cell r="R8821">
            <v>11612</v>
          </cell>
          <cell r="S8821">
            <v>11374.3</v>
          </cell>
        </row>
        <row r="8822">
          <cell r="C8822" t="str">
            <v>Соликамский городской округ Пермского края</v>
          </cell>
          <cell r="D8822" t="str">
            <v>г. Соликамск, пр-т Ленина, д. 26</v>
          </cell>
          <cell r="E8822" t="b">
            <v>1</v>
          </cell>
          <cell r="F8822">
            <v>2007</v>
          </cell>
          <cell r="H8822" t="str">
            <v>ж/бетон</v>
          </cell>
          <cell r="I8822" t="str">
            <v>плоская</v>
          </cell>
          <cell r="K8822" t="str">
            <v>имеется</v>
          </cell>
          <cell r="L8822">
            <v>9</v>
          </cell>
          <cell r="M8822">
            <v>2</v>
          </cell>
          <cell r="N8822">
            <v>2</v>
          </cell>
          <cell r="Q8822">
            <v>4549.7</v>
          </cell>
          <cell r="R8822">
            <v>3721.4</v>
          </cell>
          <cell r="S8822">
            <v>3721.4</v>
          </cell>
          <cell r="T8822">
            <v>148</v>
          </cell>
        </row>
        <row r="8823">
          <cell r="C8823" t="str">
            <v>Соликамский городской округ Пермского края</v>
          </cell>
          <cell r="D8823" t="str">
            <v>г. Соликамск, пр-т Ленина, д. 27</v>
          </cell>
          <cell r="E8823" t="b">
            <v>1</v>
          </cell>
          <cell r="F8823">
            <v>1985</v>
          </cell>
          <cell r="H8823" t="str">
            <v>панель</v>
          </cell>
          <cell r="I8823" t="str">
            <v>плоская</v>
          </cell>
          <cell r="K8823" t="str">
            <v>имеется</v>
          </cell>
          <cell r="L8823">
            <v>9</v>
          </cell>
          <cell r="M8823">
            <v>3</v>
          </cell>
          <cell r="N8823">
            <v>3</v>
          </cell>
          <cell r="O8823">
            <v>3</v>
          </cell>
          <cell r="Q8823">
            <v>7432.23</v>
          </cell>
          <cell r="R8823">
            <v>5717.8</v>
          </cell>
          <cell r="S8823">
            <v>5717.8</v>
          </cell>
          <cell r="T8823">
            <v>285</v>
          </cell>
        </row>
        <row r="8824">
          <cell r="C8824" t="str">
            <v>Соликамский городской округ Пермского края</v>
          </cell>
          <cell r="D8824" t="str">
            <v>г. Соликамск, пр-т Ленина, д. 28</v>
          </cell>
          <cell r="E8824" t="b">
            <v>1</v>
          </cell>
          <cell r="F8824">
            <v>1994</v>
          </cell>
          <cell r="H8824" t="str">
            <v>Железобетон</v>
          </cell>
          <cell r="L8824">
            <v>9</v>
          </cell>
          <cell r="M8824">
            <v>11</v>
          </cell>
          <cell r="N8824">
            <v>11</v>
          </cell>
          <cell r="O8824">
            <v>11</v>
          </cell>
          <cell r="Q8824">
            <v>24606.6</v>
          </cell>
          <cell r="R8824">
            <v>22048.6</v>
          </cell>
          <cell r="S8824">
            <v>21648.3</v>
          </cell>
        </row>
        <row r="8825">
          <cell r="C8825" t="str">
            <v>Соликамский городской округ Пермского края</v>
          </cell>
          <cell r="D8825" t="str">
            <v>г. Соликамск, пр-т Ленина, д. 29</v>
          </cell>
          <cell r="E8825" t="b">
            <v>1</v>
          </cell>
          <cell r="F8825">
            <v>1985</v>
          </cell>
          <cell r="L8825">
            <v>9</v>
          </cell>
          <cell r="M8825">
            <v>4</v>
          </cell>
          <cell r="N8825">
            <v>4</v>
          </cell>
          <cell r="O8825">
            <v>4</v>
          </cell>
          <cell r="Q8825">
            <v>9210.4</v>
          </cell>
          <cell r="R8825">
            <v>7794.8</v>
          </cell>
          <cell r="S8825">
            <v>7707.8</v>
          </cell>
        </row>
        <row r="8826">
          <cell r="C8826" t="str">
            <v>Соликамский городской округ Пермского края</v>
          </cell>
          <cell r="D8826" t="str">
            <v>г. Соликамск, пр-т Ленина, д. 30</v>
          </cell>
          <cell r="E8826" t="b">
            <v>1</v>
          </cell>
          <cell r="F8826">
            <v>1995</v>
          </cell>
          <cell r="H8826" t="str">
            <v>Железобетон</v>
          </cell>
          <cell r="L8826">
            <v>9</v>
          </cell>
          <cell r="M8826">
            <v>3</v>
          </cell>
          <cell r="N8826">
            <v>3</v>
          </cell>
          <cell r="O8826">
            <v>3</v>
          </cell>
          <cell r="Q8826">
            <v>7451.7</v>
          </cell>
          <cell r="R8826">
            <v>6330.1</v>
          </cell>
          <cell r="S8826">
            <v>6277.8</v>
          </cell>
        </row>
        <row r="8827">
          <cell r="C8827" t="str">
            <v>Соликамский городской округ Пермского края</v>
          </cell>
          <cell r="D8827" t="str">
            <v>г. Соликамск, пр-т Ленина, д. 31</v>
          </cell>
          <cell r="E8827" t="b">
            <v>1</v>
          </cell>
          <cell r="F8827">
            <v>1984</v>
          </cell>
          <cell r="L8827">
            <v>9</v>
          </cell>
          <cell r="M8827">
            <v>2</v>
          </cell>
          <cell r="N8827">
            <v>2</v>
          </cell>
          <cell r="O8827">
            <v>2</v>
          </cell>
          <cell r="Q8827">
            <v>4339.8999999999996</v>
          </cell>
          <cell r="R8827">
            <v>3626.6</v>
          </cell>
          <cell r="S8827">
            <v>3626.6</v>
          </cell>
        </row>
        <row r="8828">
          <cell r="C8828" t="str">
            <v>Соликамский городской округ Пермского края</v>
          </cell>
          <cell r="D8828" t="str">
            <v>г. Соликамск, пр-т Ленина, д. 32</v>
          </cell>
          <cell r="E8828" t="b">
            <v>1</v>
          </cell>
          <cell r="F8828">
            <v>1991</v>
          </cell>
          <cell r="L8828">
            <v>5</v>
          </cell>
          <cell r="M8828">
            <v>5</v>
          </cell>
          <cell r="Q8828">
            <v>3957.2</v>
          </cell>
          <cell r="R8828">
            <v>3440.1000000000004</v>
          </cell>
          <cell r="S8828">
            <v>2917.8</v>
          </cell>
        </row>
        <row r="8829">
          <cell r="C8829" t="str">
            <v>Соликамский городской округ Пермского края</v>
          </cell>
          <cell r="D8829" t="str">
            <v>г. Соликамск, пр-т Ленина, д. 33</v>
          </cell>
          <cell r="E8829" t="b">
            <v>1</v>
          </cell>
          <cell r="F8829">
            <v>1986</v>
          </cell>
          <cell r="H8829" t="str">
            <v>Панель</v>
          </cell>
          <cell r="L8829">
            <v>9</v>
          </cell>
          <cell r="M8829">
            <v>1</v>
          </cell>
          <cell r="N8829">
            <v>1</v>
          </cell>
          <cell r="O8829">
            <v>1</v>
          </cell>
          <cell r="Q8829">
            <v>5966.9</v>
          </cell>
          <cell r="R8829">
            <v>5006.5</v>
          </cell>
          <cell r="S8829">
            <v>4807.2</v>
          </cell>
          <cell r="T8829">
            <v>217</v>
          </cell>
        </row>
        <row r="8830">
          <cell r="C8830" t="str">
            <v>Соликамский городской округ Пермского края</v>
          </cell>
          <cell r="D8830" t="str">
            <v>г. Соликамск, пр-т Ленина, д. 34</v>
          </cell>
          <cell r="E8830" t="b">
            <v>1</v>
          </cell>
          <cell r="F8830">
            <v>1992</v>
          </cell>
          <cell r="H8830" t="str">
            <v>Железобетон</v>
          </cell>
          <cell r="L8830">
            <v>9</v>
          </cell>
          <cell r="M8830">
            <v>4</v>
          </cell>
          <cell r="N8830">
            <v>4</v>
          </cell>
          <cell r="O8830">
            <v>4</v>
          </cell>
          <cell r="Q8830">
            <v>8831.5</v>
          </cell>
          <cell r="R8830">
            <v>7831.0999999999995</v>
          </cell>
          <cell r="S8830">
            <v>7765.9</v>
          </cell>
        </row>
        <row r="8831">
          <cell r="C8831" t="str">
            <v>Соликамский городской округ Пермского края</v>
          </cell>
          <cell r="D8831" t="str">
            <v>г. Соликамск, пр-т Ленина, д. 35</v>
          </cell>
          <cell r="E8831" t="b">
            <v>1</v>
          </cell>
          <cell r="F8831">
            <v>1986</v>
          </cell>
          <cell r="H8831" t="str">
            <v>Панель</v>
          </cell>
          <cell r="L8831">
            <v>9</v>
          </cell>
          <cell r="M8831">
            <v>1</v>
          </cell>
          <cell r="N8831">
            <v>1</v>
          </cell>
          <cell r="O8831">
            <v>1</v>
          </cell>
          <cell r="Q8831">
            <v>6598</v>
          </cell>
          <cell r="R8831">
            <v>4987</v>
          </cell>
          <cell r="S8831">
            <v>4790.2</v>
          </cell>
          <cell r="T8831">
            <v>226</v>
          </cell>
        </row>
        <row r="8832">
          <cell r="C8832" t="str">
            <v>Соликамский городской округ Пермского края</v>
          </cell>
          <cell r="D8832" t="str">
            <v>г. Соликамск, пр-т Ленина, д. 26А</v>
          </cell>
          <cell r="E8832" t="b">
            <v>1</v>
          </cell>
          <cell r="F8832">
            <v>2011</v>
          </cell>
          <cell r="H8832" t="str">
            <v>кирпич</v>
          </cell>
          <cell r="I8832" t="str">
            <v>плоская</v>
          </cell>
          <cell r="K8832" t="str">
            <v>имеется</v>
          </cell>
          <cell r="L8832">
            <v>10</v>
          </cell>
          <cell r="M8832">
            <v>2</v>
          </cell>
          <cell r="N8832">
            <v>2</v>
          </cell>
          <cell r="O8832">
            <v>2</v>
          </cell>
          <cell r="Q8832">
            <v>8284.4</v>
          </cell>
          <cell r="R8832">
            <v>5474.8</v>
          </cell>
          <cell r="S8832">
            <v>5474.8</v>
          </cell>
        </row>
        <row r="8833">
          <cell r="C8833" t="str">
            <v>Соликамский городской округ Пермского края</v>
          </cell>
          <cell r="D8833" t="str">
            <v>г. Соликамск, пр-т Строителей, д. 4</v>
          </cell>
          <cell r="E8833" t="b">
            <v>1</v>
          </cell>
          <cell r="F8833">
            <v>1979</v>
          </cell>
          <cell r="H8833" t="str">
            <v>Кирпич</v>
          </cell>
          <cell r="L8833">
            <v>5</v>
          </cell>
          <cell r="M8833">
            <v>3</v>
          </cell>
          <cell r="Q8833">
            <v>4502.3</v>
          </cell>
          <cell r="R8833">
            <v>3673.2</v>
          </cell>
          <cell r="S8833">
            <v>3673.2</v>
          </cell>
        </row>
        <row r="8834">
          <cell r="C8834" t="str">
            <v>Соликамский городской округ Пермского края</v>
          </cell>
          <cell r="D8834" t="str">
            <v>г. Соликамск, пр-т Строителей, д. 10</v>
          </cell>
          <cell r="E8834" t="b">
            <v>1</v>
          </cell>
          <cell r="F8834">
            <v>2003</v>
          </cell>
          <cell r="H8834" t="str">
            <v>кирпич</v>
          </cell>
          <cell r="I8834" t="str">
            <v>скатная</v>
          </cell>
          <cell r="K8834" t="str">
            <v>имеется</v>
          </cell>
          <cell r="L8834">
            <v>6</v>
          </cell>
          <cell r="M8834">
            <v>5</v>
          </cell>
          <cell r="N8834">
            <v>1</v>
          </cell>
          <cell r="Q8834">
            <v>6221.6</v>
          </cell>
          <cell r="R8834">
            <v>5422.9</v>
          </cell>
          <cell r="S8834">
            <v>5422.9</v>
          </cell>
          <cell r="T8834">
            <v>164</v>
          </cell>
        </row>
        <row r="8835">
          <cell r="C8835" t="str">
            <v>Соликамский городской округ Пермского края</v>
          </cell>
          <cell r="D8835" t="str">
            <v>г. Соликамск, пр-т Строителей, д. 11</v>
          </cell>
          <cell r="E8835" t="b">
            <v>1</v>
          </cell>
          <cell r="F8835">
            <v>1981</v>
          </cell>
          <cell r="H8835" t="str">
            <v>Панель</v>
          </cell>
          <cell r="L8835">
            <v>5</v>
          </cell>
          <cell r="M8835">
            <v>14</v>
          </cell>
          <cell r="Q8835">
            <v>10615.2</v>
          </cell>
          <cell r="R8835">
            <v>9815.4</v>
          </cell>
          <cell r="S8835">
            <v>9779.7999999999993</v>
          </cell>
        </row>
        <row r="8836">
          <cell r="C8836" t="str">
            <v>Соликамский городской округ Пермского края</v>
          </cell>
          <cell r="D8836" t="str">
            <v>г. Соликамск, пр-т Строителей, д. 16</v>
          </cell>
          <cell r="E8836" t="b">
            <v>1</v>
          </cell>
          <cell r="F8836">
            <v>1985</v>
          </cell>
          <cell r="H8836" t="str">
            <v>Панель</v>
          </cell>
          <cell r="L8836">
            <v>5</v>
          </cell>
          <cell r="M8836">
            <v>14</v>
          </cell>
          <cell r="Q8836">
            <v>10676.4</v>
          </cell>
          <cell r="R8836">
            <v>9683.9</v>
          </cell>
          <cell r="S8836">
            <v>9683.9</v>
          </cell>
        </row>
        <row r="8837">
          <cell r="C8837" t="str">
            <v>Соликамский городской округ Пермского края</v>
          </cell>
          <cell r="D8837" t="str">
            <v>г. Соликамск, пр-т Юбилейный, д. 3</v>
          </cell>
          <cell r="E8837" t="b">
            <v>1</v>
          </cell>
          <cell r="F8837">
            <v>1980</v>
          </cell>
          <cell r="H8837" t="str">
            <v>Панель</v>
          </cell>
          <cell r="L8837">
            <v>5</v>
          </cell>
          <cell r="M8837">
            <v>6</v>
          </cell>
          <cell r="Q8837">
            <v>4076.1</v>
          </cell>
          <cell r="R8837">
            <v>3814.2</v>
          </cell>
          <cell r="S8837">
            <v>3814.2</v>
          </cell>
        </row>
        <row r="8838">
          <cell r="C8838" t="str">
            <v>Соликамский городской округ Пермского края</v>
          </cell>
          <cell r="D8838" t="str">
            <v>г. Соликамск, пр-т Юбилейный, д. 5</v>
          </cell>
          <cell r="E8838" t="b">
            <v>1</v>
          </cell>
          <cell r="F8838">
            <v>1978</v>
          </cell>
          <cell r="H8838" t="str">
            <v>Панель</v>
          </cell>
          <cell r="L8838">
            <v>5</v>
          </cell>
          <cell r="M8838">
            <v>6</v>
          </cell>
          <cell r="Q8838">
            <v>4111.3999999999996</v>
          </cell>
          <cell r="R8838">
            <v>3925.1</v>
          </cell>
          <cell r="S8838">
            <v>3925.1</v>
          </cell>
        </row>
        <row r="8839">
          <cell r="C8839" t="str">
            <v>Соликамский городской округ Пермского края</v>
          </cell>
          <cell r="D8839" t="str">
            <v>г. Соликамск, пр-т Юбилейный, д. 9</v>
          </cell>
          <cell r="E8839" t="b">
            <v>1</v>
          </cell>
          <cell r="F8839">
            <v>1977</v>
          </cell>
          <cell r="H8839" t="str">
            <v>Панель</v>
          </cell>
          <cell r="L8839">
            <v>5</v>
          </cell>
          <cell r="M8839">
            <v>6</v>
          </cell>
          <cell r="Q8839">
            <v>4126.7</v>
          </cell>
          <cell r="R8839">
            <v>3936.1</v>
          </cell>
          <cell r="S8839">
            <v>3936.1</v>
          </cell>
        </row>
        <row r="8840">
          <cell r="C8840" t="str">
            <v>Соликамский городской округ Пермского края</v>
          </cell>
          <cell r="D8840" t="str">
            <v>г. Соликамск, пр-т Юбилейный, д. 11</v>
          </cell>
          <cell r="E8840" t="b">
            <v>1</v>
          </cell>
          <cell r="F8840">
            <v>1979</v>
          </cell>
          <cell r="H8840" t="str">
            <v>Панель</v>
          </cell>
          <cell r="L8840">
            <v>5</v>
          </cell>
          <cell r="M8840">
            <v>6</v>
          </cell>
          <cell r="Q8840">
            <v>4707.5</v>
          </cell>
          <cell r="R8840">
            <v>3756.8</v>
          </cell>
          <cell r="S8840">
            <v>3756.8</v>
          </cell>
        </row>
        <row r="8841">
          <cell r="C8841" t="str">
            <v>Соликамский городской округ Пермского края</v>
          </cell>
          <cell r="D8841" t="str">
            <v>г. Соликамск, пр-т Юбилейный, д. 13</v>
          </cell>
          <cell r="E8841" t="b">
            <v>1</v>
          </cell>
          <cell r="F8841">
            <v>1994</v>
          </cell>
          <cell r="H8841" t="str">
            <v>Панель</v>
          </cell>
          <cell r="L8841">
            <v>6</v>
          </cell>
          <cell r="M8841">
            <v>7</v>
          </cell>
          <cell r="Q8841">
            <v>5921.9</v>
          </cell>
          <cell r="R8841">
            <v>5289.5</v>
          </cell>
          <cell r="S8841">
            <v>5289.5</v>
          </cell>
        </row>
        <row r="8842">
          <cell r="C8842" t="str">
            <v>Соликамский городской округ Пермского края</v>
          </cell>
          <cell r="D8842" t="str">
            <v>г. Соликамск, пр-т Юбилейный, д. 17</v>
          </cell>
          <cell r="E8842" t="b">
            <v>1</v>
          </cell>
          <cell r="F8842">
            <v>1978</v>
          </cell>
          <cell r="H8842" t="str">
            <v>Панель</v>
          </cell>
          <cell r="L8842">
            <v>5</v>
          </cell>
          <cell r="M8842">
            <v>8</v>
          </cell>
          <cell r="Q8842">
            <v>5539.9</v>
          </cell>
          <cell r="R8842">
            <v>5228.3999999999996</v>
          </cell>
          <cell r="S8842">
            <v>5228.3999999999996</v>
          </cell>
        </row>
        <row r="8843">
          <cell r="C8843" t="str">
            <v>Соликамский городской округ Пермского края</v>
          </cell>
          <cell r="D8843" t="str">
            <v>г. Соликамск, пр-т Юбилейный, д. 19</v>
          </cell>
          <cell r="E8843" t="b">
            <v>1</v>
          </cell>
          <cell r="F8843">
            <v>1980</v>
          </cell>
          <cell r="H8843" t="str">
            <v>Панель</v>
          </cell>
          <cell r="L8843">
            <v>5</v>
          </cell>
          <cell r="M8843">
            <v>8</v>
          </cell>
          <cell r="Q8843">
            <v>5450.5</v>
          </cell>
          <cell r="R8843">
            <v>5214.5</v>
          </cell>
          <cell r="S8843">
            <v>5214.5</v>
          </cell>
        </row>
        <row r="8844">
          <cell r="C8844" t="str">
            <v>Соликамский городской округ Пермского края</v>
          </cell>
          <cell r="D8844" t="str">
            <v>г. Соликамск, пр-т Юбилейный, д. 23</v>
          </cell>
          <cell r="E8844" t="b">
            <v>1</v>
          </cell>
          <cell r="F8844">
            <v>2009</v>
          </cell>
          <cell r="H8844" t="str">
            <v>ж/бетон</v>
          </cell>
          <cell r="I8844" t="str">
            <v>скатная</v>
          </cell>
          <cell r="K8844" t="str">
            <v>имеется</v>
          </cell>
          <cell r="L8844">
            <v>6</v>
          </cell>
          <cell r="M8844">
            <v>4</v>
          </cell>
          <cell r="N8844">
            <v>4</v>
          </cell>
          <cell r="Q8844">
            <v>7478.9</v>
          </cell>
          <cell r="R8844">
            <v>5473.7</v>
          </cell>
          <cell r="S8844">
            <v>5473.7</v>
          </cell>
          <cell r="T8844">
            <v>171</v>
          </cell>
        </row>
        <row r="8845">
          <cell r="C8845" t="str">
            <v>Соликамский городской округ Пермского края</v>
          </cell>
          <cell r="D8845" t="str">
            <v>г. Соликамск, пр-т Юбилейный, д. 27</v>
          </cell>
          <cell r="E8845" t="b">
            <v>1</v>
          </cell>
          <cell r="F8845">
            <v>1981</v>
          </cell>
          <cell r="H8845" t="str">
            <v>Панель</v>
          </cell>
          <cell r="L8845">
            <v>5</v>
          </cell>
          <cell r="M8845">
            <v>8</v>
          </cell>
          <cell r="Q8845">
            <v>7158.8</v>
          </cell>
          <cell r="R8845">
            <v>5196.8999999999996</v>
          </cell>
          <cell r="S8845">
            <v>5196.8999999999996</v>
          </cell>
        </row>
        <row r="8846">
          <cell r="C8846" t="str">
            <v>Соликамский городской округ Пермского края</v>
          </cell>
          <cell r="D8846" t="str">
            <v>г. Соликамск, пр-т Юбилейный, д. 39</v>
          </cell>
          <cell r="E8846" t="b">
            <v>1</v>
          </cell>
          <cell r="F8846">
            <v>1995</v>
          </cell>
          <cell r="H8846" t="str">
            <v>Панель</v>
          </cell>
          <cell r="L8846">
            <v>5</v>
          </cell>
          <cell r="M8846">
            <v>6</v>
          </cell>
          <cell r="Q8846">
            <v>6043.1</v>
          </cell>
          <cell r="R8846">
            <v>4451.3999999999996</v>
          </cell>
          <cell r="S8846">
            <v>4451.3999999999996</v>
          </cell>
          <cell r="T8846">
            <v>209</v>
          </cell>
        </row>
        <row r="8847">
          <cell r="C8847" t="str">
            <v>Соликамский городской округ Пермского края</v>
          </cell>
          <cell r="D8847" t="str">
            <v>г. Соликамск, пр-т Юбилейный, д. 45</v>
          </cell>
          <cell r="E8847" t="b">
            <v>1</v>
          </cell>
          <cell r="F8847">
            <v>1990</v>
          </cell>
          <cell r="H8847" t="str">
            <v>Панель</v>
          </cell>
          <cell r="L8847">
            <v>5</v>
          </cell>
          <cell r="M8847">
            <v>6</v>
          </cell>
          <cell r="Q8847">
            <v>4266.3999999999996</v>
          </cell>
          <cell r="R8847">
            <v>4265.7</v>
          </cell>
          <cell r="S8847">
            <v>4265.7</v>
          </cell>
          <cell r="T8847">
            <v>187</v>
          </cell>
        </row>
        <row r="8848">
          <cell r="C8848" t="str">
            <v>Соликамский городской округ Пермского края</v>
          </cell>
          <cell r="D8848" t="str">
            <v>г. Соликамск, пр-т Юбилейный, д. 49</v>
          </cell>
          <cell r="E8848" t="b">
            <v>1</v>
          </cell>
          <cell r="F8848">
            <v>1986</v>
          </cell>
          <cell r="H8848" t="str">
            <v>Панель</v>
          </cell>
          <cell r="L8848">
            <v>5</v>
          </cell>
          <cell r="M8848">
            <v>4</v>
          </cell>
          <cell r="Q8848">
            <v>3230.4</v>
          </cell>
          <cell r="R8848">
            <v>2868.45</v>
          </cell>
          <cell r="S8848">
            <v>2868.45</v>
          </cell>
        </row>
        <row r="8849">
          <cell r="C8849" t="str">
            <v>Соликамский городской округ Пермского края</v>
          </cell>
          <cell r="D8849" t="str">
            <v>г. Соликамск, пр-т Юбилейный, д. 51</v>
          </cell>
          <cell r="E8849" t="b">
            <v>1</v>
          </cell>
          <cell r="F8849">
            <v>1987</v>
          </cell>
          <cell r="H8849" t="str">
            <v>Панель</v>
          </cell>
          <cell r="L8849">
            <v>5</v>
          </cell>
          <cell r="M8849">
            <v>6</v>
          </cell>
          <cell r="Q8849">
            <v>4314</v>
          </cell>
          <cell r="R8849">
            <v>4301.21</v>
          </cell>
          <cell r="S8849">
            <v>4301.21</v>
          </cell>
          <cell r="T8849">
            <v>213</v>
          </cell>
        </row>
        <row r="8850">
          <cell r="C8850" t="str">
            <v>Соликамский городской округ Пермского края</v>
          </cell>
          <cell r="D8850" t="str">
            <v>г. Соликамск, пр-т Юбилейный, д. 57</v>
          </cell>
          <cell r="E8850" t="b">
            <v>1</v>
          </cell>
          <cell r="F8850">
            <v>1992</v>
          </cell>
          <cell r="H8850" t="str">
            <v>Кирпич</v>
          </cell>
          <cell r="L8850">
            <v>6</v>
          </cell>
          <cell r="M8850">
            <v>6</v>
          </cell>
          <cell r="Q8850">
            <v>5051.1000000000004</v>
          </cell>
          <cell r="R8850">
            <v>4922.18</v>
          </cell>
          <cell r="S8850">
            <v>4837.38</v>
          </cell>
        </row>
        <row r="8851">
          <cell r="C8851" t="str">
            <v>Соликамский городской округ Пермского края</v>
          </cell>
          <cell r="D8851" t="str">
            <v>г. Соликамск, пр-т Юбилейный, д. 59</v>
          </cell>
          <cell r="E8851" t="b">
            <v>1</v>
          </cell>
          <cell r="F8851">
            <v>1989</v>
          </cell>
          <cell r="H8851" t="str">
            <v>Кирпич</v>
          </cell>
          <cell r="L8851">
            <v>5</v>
          </cell>
          <cell r="M8851">
            <v>6</v>
          </cell>
          <cell r="Q8851">
            <v>6208.3</v>
          </cell>
          <cell r="R8851">
            <v>4587.3999999999996</v>
          </cell>
          <cell r="S8851">
            <v>4587.3999999999996</v>
          </cell>
          <cell r="T8851">
            <v>203</v>
          </cell>
        </row>
        <row r="8852">
          <cell r="C8852" t="str">
            <v>Соликамский городской округ Пермского края</v>
          </cell>
          <cell r="D8852" t="str">
            <v>г. Соликамск, пр-т Юбилейный, д. 61</v>
          </cell>
          <cell r="E8852" t="b">
            <v>1</v>
          </cell>
          <cell r="F8852">
            <v>1996</v>
          </cell>
          <cell r="H8852" t="str">
            <v>Кирпич</v>
          </cell>
          <cell r="L8852">
            <v>5</v>
          </cell>
          <cell r="M8852">
            <v>4</v>
          </cell>
          <cell r="Q8852">
            <v>3269.1</v>
          </cell>
          <cell r="R8852">
            <v>2718.7</v>
          </cell>
          <cell r="S8852">
            <v>2718.7</v>
          </cell>
        </row>
        <row r="8853">
          <cell r="C8853" t="str">
            <v>Соликамский городской округ Пермского края</v>
          </cell>
          <cell r="D8853" t="str">
            <v>г. Соликамск, пр-т Юбилейный, д. 23А</v>
          </cell>
          <cell r="E8853" t="b">
            <v>1</v>
          </cell>
          <cell r="F8853">
            <v>2013</v>
          </cell>
          <cell r="H8853" t="str">
            <v>кирпич</v>
          </cell>
          <cell r="I8853" t="str">
            <v>скатная</v>
          </cell>
          <cell r="K8853" t="str">
            <v>имеется</v>
          </cell>
          <cell r="L8853">
            <v>5</v>
          </cell>
          <cell r="M8853">
            <v>6</v>
          </cell>
          <cell r="Q8853">
            <v>6457.2</v>
          </cell>
          <cell r="R8853">
            <v>4830.7</v>
          </cell>
          <cell r="S8853">
            <v>4692.3</v>
          </cell>
          <cell r="T8853">
            <v>200</v>
          </cell>
        </row>
        <row r="8854">
          <cell r="C8854" t="str">
            <v>Соликамский городской округ Пермского края</v>
          </cell>
          <cell r="D8854" t="str">
            <v>г. Соликамск, пр-т Юбилейный, д. 57А</v>
          </cell>
          <cell r="E8854" t="b">
            <v>1</v>
          </cell>
          <cell r="F8854">
            <v>2015</v>
          </cell>
          <cell r="H8854" t="str">
            <v>кирпич</v>
          </cell>
          <cell r="I8854" t="str">
            <v>плоская</v>
          </cell>
          <cell r="K8854" t="str">
            <v>имеется</v>
          </cell>
          <cell r="L8854">
            <v>5</v>
          </cell>
          <cell r="M8854">
            <v>8</v>
          </cell>
          <cell r="Q8854">
            <v>11155.4</v>
          </cell>
          <cell r="R8854">
            <v>8022.5</v>
          </cell>
          <cell r="S8854">
            <v>8022.5</v>
          </cell>
          <cell r="T8854">
            <v>252</v>
          </cell>
        </row>
        <row r="8855">
          <cell r="C8855" t="str">
            <v>Соликамский городской округ Пермского края</v>
          </cell>
          <cell r="D8855" t="str">
            <v>г. Соликамск, пр-т Юбилейный, д. 57Б</v>
          </cell>
          <cell r="E8855" t="b">
            <v>1</v>
          </cell>
          <cell r="F8855">
            <v>2017</v>
          </cell>
          <cell r="H8855" t="str">
            <v>кирпич</v>
          </cell>
          <cell r="I8855" t="str">
            <v>плоская</v>
          </cell>
          <cell r="K8855" t="str">
            <v>имеется</v>
          </cell>
          <cell r="L8855">
            <v>5</v>
          </cell>
          <cell r="M8855">
            <v>8</v>
          </cell>
          <cell r="Q8855">
            <v>11223.6</v>
          </cell>
          <cell r="R8855">
            <v>8152.3</v>
          </cell>
          <cell r="S8855">
            <v>7026.6</v>
          </cell>
          <cell r="T8855">
            <v>201</v>
          </cell>
        </row>
        <row r="8856">
          <cell r="C8856" t="str">
            <v>Соликамский городской округ Пермского края</v>
          </cell>
          <cell r="D8856" t="str">
            <v>г. Соликамск, ул. 1 Мая, д. 54</v>
          </cell>
          <cell r="E8856" t="b">
            <v>1</v>
          </cell>
          <cell r="F8856">
            <v>1958</v>
          </cell>
          <cell r="H8856" t="str">
            <v>Кирпич</v>
          </cell>
          <cell r="L8856">
            <v>4</v>
          </cell>
          <cell r="M8856">
            <v>3</v>
          </cell>
          <cell r="Q8856">
            <v>2260.5</v>
          </cell>
          <cell r="R8856">
            <v>1623.3</v>
          </cell>
          <cell r="S8856">
            <v>1546.9</v>
          </cell>
          <cell r="T8856">
            <v>56</v>
          </cell>
        </row>
        <row r="8857">
          <cell r="C8857" t="str">
            <v>Соликамский городской округ Пермского края</v>
          </cell>
          <cell r="D8857" t="str">
            <v>г. Соликамск, ул. 20-летия Победы, д. 55</v>
          </cell>
          <cell r="E8857" t="b">
            <v>1</v>
          </cell>
          <cell r="F8857">
            <v>1984</v>
          </cell>
          <cell r="L8857">
            <v>5</v>
          </cell>
          <cell r="M8857">
            <v>6</v>
          </cell>
          <cell r="Q8857">
            <v>4934.2</v>
          </cell>
          <cell r="R8857">
            <v>4259</v>
          </cell>
          <cell r="S8857">
            <v>4259</v>
          </cell>
        </row>
        <row r="8858">
          <cell r="C8858" t="str">
            <v>Соликамский городской округ Пермского края</v>
          </cell>
          <cell r="D8858" t="str">
            <v>г. Соликамск, ул. 20-летия Победы, д. 57</v>
          </cell>
          <cell r="E8858" t="b">
            <v>1</v>
          </cell>
          <cell r="F8858">
            <v>1982</v>
          </cell>
          <cell r="L8858">
            <v>5</v>
          </cell>
          <cell r="M8858">
            <v>6</v>
          </cell>
          <cell r="Q8858">
            <v>4935.1000000000004</v>
          </cell>
          <cell r="R8858">
            <v>4293.8</v>
          </cell>
          <cell r="S8858">
            <v>4293.8</v>
          </cell>
        </row>
        <row r="8859">
          <cell r="C8859" t="str">
            <v>Соликамский городской округ Пермского края</v>
          </cell>
          <cell r="D8859" t="str">
            <v>г. Соликамск, ул. 20-летия Победы, д. 59</v>
          </cell>
          <cell r="E8859" t="b">
            <v>1</v>
          </cell>
          <cell r="F8859">
            <v>1982</v>
          </cell>
          <cell r="L8859">
            <v>5</v>
          </cell>
          <cell r="M8859">
            <v>9</v>
          </cell>
          <cell r="Q8859">
            <v>7736.3</v>
          </cell>
          <cell r="R8859">
            <v>6808.2</v>
          </cell>
          <cell r="S8859">
            <v>6808.2</v>
          </cell>
        </row>
        <row r="8860">
          <cell r="C8860" t="str">
            <v>Соликамский городской округ Пермского края</v>
          </cell>
          <cell r="D8860" t="str">
            <v>г. Соликамск, ул. 20-летия Победы, д. 61</v>
          </cell>
          <cell r="E8860" t="b">
            <v>1</v>
          </cell>
          <cell r="F8860">
            <v>1981</v>
          </cell>
          <cell r="L8860">
            <v>5</v>
          </cell>
          <cell r="M8860">
            <v>4</v>
          </cell>
          <cell r="Q8860">
            <v>3279.5</v>
          </cell>
          <cell r="R8860">
            <v>2854.8</v>
          </cell>
          <cell r="S8860">
            <v>2854.8</v>
          </cell>
        </row>
        <row r="8861">
          <cell r="C8861" t="str">
            <v>Соликамский городской округ Пермского края</v>
          </cell>
          <cell r="D8861" t="str">
            <v>г. Соликамск, ул. 20-летия Победы, д. 65</v>
          </cell>
          <cell r="E8861" t="b">
            <v>1</v>
          </cell>
          <cell r="F8861">
            <v>1983</v>
          </cell>
          <cell r="L8861">
            <v>5</v>
          </cell>
          <cell r="M8861">
            <v>10</v>
          </cell>
          <cell r="Q8861">
            <v>9502.4</v>
          </cell>
          <cell r="R8861">
            <v>8411.7000000000007</v>
          </cell>
          <cell r="S8861">
            <v>8411.7000000000007</v>
          </cell>
        </row>
        <row r="8862">
          <cell r="C8862" t="str">
            <v>Соликамский городской округ Пермского края</v>
          </cell>
          <cell r="D8862" t="str">
            <v>г. Соликамск, ул. 20-летия Победы, д. 67</v>
          </cell>
          <cell r="E8862" t="b">
            <v>1</v>
          </cell>
          <cell r="F8862">
            <v>1981</v>
          </cell>
          <cell r="L8862">
            <v>5</v>
          </cell>
          <cell r="M8862">
            <v>4</v>
          </cell>
          <cell r="Q8862">
            <v>3384.2</v>
          </cell>
          <cell r="R8862">
            <v>2857.1</v>
          </cell>
          <cell r="S8862">
            <v>2857.1</v>
          </cell>
        </row>
        <row r="8863">
          <cell r="C8863" t="str">
            <v>Соликамский городской округ Пермского края</v>
          </cell>
          <cell r="D8863" t="str">
            <v>г. Соликамск, ул. 20-летия Победы, д. 69</v>
          </cell>
          <cell r="E8863" t="b">
            <v>1</v>
          </cell>
          <cell r="F8863">
            <v>1981</v>
          </cell>
          <cell r="L8863">
            <v>5</v>
          </cell>
          <cell r="M8863">
            <v>4</v>
          </cell>
          <cell r="Q8863">
            <v>3259</v>
          </cell>
          <cell r="R8863">
            <v>2847</v>
          </cell>
          <cell r="S8863">
            <v>2847</v>
          </cell>
        </row>
        <row r="8864">
          <cell r="C8864" t="str">
            <v>Соликамский городской округ Пермского края</v>
          </cell>
          <cell r="D8864" t="str">
            <v>г. Соликамск, ул. 20-летия Победы, д. 73</v>
          </cell>
          <cell r="E8864" t="b">
            <v>1</v>
          </cell>
          <cell r="F8864">
            <v>1981</v>
          </cell>
          <cell r="L8864">
            <v>5</v>
          </cell>
          <cell r="M8864">
            <v>4</v>
          </cell>
          <cell r="Q8864">
            <v>3306.5</v>
          </cell>
          <cell r="R8864">
            <v>2830.6</v>
          </cell>
          <cell r="S8864">
            <v>2830.6</v>
          </cell>
        </row>
        <row r="8865">
          <cell r="C8865" t="str">
            <v>Соликамский городской округ Пермского края</v>
          </cell>
          <cell r="D8865" t="str">
            <v>г. Соликамск, ул. 20-летия Победы, д. 75</v>
          </cell>
          <cell r="E8865" t="b">
            <v>1</v>
          </cell>
          <cell r="F8865">
            <v>1978</v>
          </cell>
          <cell r="H8865" t="str">
            <v>Крупнопанельные</v>
          </cell>
          <cell r="L8865">
            <v>5</v>
          </cell>
          <cell r="M8865">
            <v>6</v>
          </cell>
          <cell r="Q8865">
            <v>4530.2</v>
          </cell>
          <cell r="R8865">
            <v>3949.3</v>
          </cell>
          <cell r="S8865">
            <v>3949.3</v>
          </cell>
        </row>
        <row r="8866">
          <cell r="C8866" t="str">
            <v>Соликамский городской округ Пермского края</v>
          </cell>
          <cell r="D8866" t="str">
            <v>г. Соликамск, ул. 20-летия Победы, д. 77</v>
          </cell>
          <cell r="E8866" t="b">
            <v>1</v>
          </cell>
          <cell r="F8866">
            <v>1978</v>
          </cell>
          <cell r="H8866" t="str">
            <v>Крупнопанельные</v>
          </cell>
          <cell r="L8866">
            <v>5</v>
          </cell>
          <cell r="M8866">
            <v>6</v>
          </cell>
          <cell r="Q8866">
            <v>4438.6000000000004</v>
          </cell>
          <cell r="R8866">
            <v>3925.1</v>
          </cell>
          <cell r="S8866">
            <v>3925.1</v>
          </cell>
        </row>
        <row r="8867">
          <cell r="C8867" t="str">
            <v>Соликамский городской округ Пермского края</v>
          </cell>
          <cell r="D8867" t="str">
            <v>г. Соликамск, ул. 20-летия Победы, д. 79</v>
          </cell>
          <cell r="E8867" t="b">
            <v>1</v>
          </cell>
          <cell r="F8867">
            <v>1982</v>
          </cell>
          <cell r="H8867" t="str">
            <v>Кирпич</v>
          </cell>
          <cell r="L8867">
            <v>5</v>
          </cell>
          <cell r="M8867">
            <v>12</v>
          </cell>
          <cell r="Q8867">
            <v>12736.7</v>
          </cell>
          <cell r="R8867">
            <v>11603.7</v>
          </cell>
          <cell r="S8867">
            <v>11346.9</v>
          </cell>
          <cell r="T8867">
            <v>358</v>
          </cell>
        </row>
        <row r="8868">
          <cell r="C8868" t="str">
            <v>Соликамский городской округ Пермского края</v>
          </cell>
          <cell r="D8868" t="str">
            <v>г. Соликамск, ул. 20-летия Победы, д. 85</v>
          </cell>
          <cell r="E8868" t="b">
            <v>1</v>
          </cell>
          <cell r="F8868">
            <v>1974</v>
          </cell>
          <cell r="H8868" t="str">
            <v>Камень</v>
          </cell>
          <cell r="L8868">
            <v>5</v>
          </cell>
          <cell r="M8868">
            <v>6</v>
          </cell>
          <cell r="Q8868">
            <v>6125.3</v>
          </cell>
          <cell r="R8868">
            <v>5596.5</v>
          </cell>
          <cell r="S8868">
            <v>5479.8</v>
          </cell>
          <cell r="T8868">
            <v>203</v>
          </cell>
        </row>
        <row r="8869">
          <cell r="C8869" t="str">
            <v>Соликамский городской округ Пермского края</v>
          </cell>
          <cell r="D8869" t="str">
            <v>г. Соликамск, ул. 20-летия Победы, д. 116</v>
          </cell>
          <cell r="E8869" t="b">
            <v>1</v>
          </cell>
          <cell r="F8869">
            <v>1955</v>
          </cell>
          <cell r="H8869" t="str">
            <v>Кирпич</v>
          </cell>
          <cell r="L8869">
            <v>3</v>
          </cell>
          <cell r="M8869">
            <v>2</v>
          </cell>
          <cell r="Q8869">
            <v>1655.6</v>
          </cell>
          <cell r="R8869">
            <v>1509.2</v>
          </cell>
          <cell r="S8869">
            <v>1509.2</v>
          </cell>
          <cell r="T8869">
            <v>22</v>
          </cell>
        </row>
        <row r="8870">
          <cell r="C8870" t="str">
            <v>Соликамский городской округ Пермского края</v>
          </cell>
          <cell r="D8870" t="str">
            <v>г. Соликамск, ул. 20-летия Победы, д. 118</v>
          </cell>
          <cell r="E8870" t="b">
            <v>1</v>
          </cell>
          <cell r="F8870">
            <v>1955</v>
          </cell>
          <cell r="H8870" t="str">
            <v>Камень</v>
          </cell>
          <cell r="L8870">
            <v>4</v>
          </cell>
          <cell r="M8870">
            <v>2</v>
          </cell>
          <cell r="Q8870">
            <v>2477.5</v>
          </cell>
          <cell r="R8870">
            <v>1824.2</v>
          </cell>
          <cell r="S8870">
            <v>1824.2</v>
          </cell>
          <cell r="T8870">
            <v>70</v>
          </cell>
        </row>
        <row r="8871">
          <cell r="C8871" t="str">
            <v>Соликамский городской округ Пермского края</v>
          </cell>
          <cell r="D8871" t="str">
            <v>г. Соликамск, ул. 20-летия Победы, д. 120</v>
          </cell>
          <cell r="E8871" t="b">
            <v>1</v>
          </cell>
          <cell r="F8871">
            <v>1956</v>
          </cell>
          <cell r="H8871" t="str">
            <v>Кирпич</v>
          </cell>
          <cell r="L8871">
            <v>3</v>
          </cell>
          <cell r="M8871">
            <v>2</v>
          </cell>
          <cell r="Q8871">
            <v>1663.1</v>
          </cell>
          <cell r="R8871">
            <v>1475.2</v>
          </cell>
          <cell r="S8871">
            <v>1278.3</v>
          </cell>
          <cell r="T8871">
            <v>30</v>
          </cell>
        </row>
        <row r="8872">
          <cell r="C8872" t="str">
            <v>Соликамский городской округ Пермского края</v>
          </cell>
          <cell r="D8872" t="str">
            <v>г. Соликамск, ул. 20-летия Победы, д. 124</v>
          </cell>
          <cell r="E8872" t="b">
            <v>1</v>
          </cell>
          <cell r="F8872">
            <v>1989</v>
          </cell>
          <cell r="H8872" t="str">
            <v>Камень</v>
          </cell>
          <cell r="L8872">
            <v>5</v>
          </cell>
          <cell r="M8872">
            <v>5</v>
          </cell>
          <cell r="Q8872">
            <v>2819.5</v>
          </cell>
          <cell r="R8872">
            <v>2440.1</v>
          </cell>
          <cell r="S8872">
            <v>2276.42</v>
          </cell>
          <cell r="T8872">
            <v>76</v>
          </cell>
        </row>
        <row r="8873">
          <cell r="C8873" t="str">
            <v>Соликамский городской округ Пермского края</v>
          </cell>
          <cell r="D8873" t="str">
            <v>г. Соликамск, ул. 20-летия Победы, д. 146</v>
          </cell>
          <cell r="E8873" t="b">
            <v>1</v>
          </cell>
          <cell r="F8873">
            <v>1961</v>
          </cell>
          <cell r="H8873" t="str">
            <v>Камень</v>
          </cell>
          <cell r="L8873">
            <v>4</v>
          </cell>
          <cell r="M8873">
            <v>4</v>
          </cell>
          <cell r="Q8873">
            <v>3096</v>
          </cell>
          <cell r="R8873">
            <v>2877.1</v>
          </cell>
          <cell r="S8873">
            <v>2877.1</v>
          </cell>
          <cell r="T8873">
            <v>102</v>
          </cell>
        </row>
        <row r="8874">
          <cell r="C8874" t="str">
            <v>Соликамский городской округ Пермского края</v>
          </cell>
          <cell r="D8874" t="str">
            <v>г. Соликамск, ул. 20-летия Победы, д. 148</v>
          </cell>
          <cell r="E8874" t="b">
            <v>1</v>
          </cell>
          <cell r="F8874">
            <v>1960</v>
          </cell>
          <cell r="H8874" t="str">
            <v>Камень</v>
          </cell>
          <cell r="L8874">
            <v>4</v>
          </cell>
          <cell r="M8874">
            <v>4</v>
          </cell>
          <cell r="Q8874">
            <v>2709.1</v>
          </cell>
          <cell r="R8874">
            <v>2480.1</v>
          </cell>
          <cell r="S8874">
            <v>2313.4</v>
          </cell>
          <cell r="T8874">
            <v>111</v>
          </cell>
        </row>
        <row r="8875">
          <cell r="C8875" t="str">
            <v>Соликамский городской округ Пермского края</v>
          </cell>
          <cell r="D8875" t="str">
            <v>г. Соликамск, ул. 20-летия Победы, д. 150</v>
          </cell>
          <cell r="E8875" t="b">
            <v>1</v>
          </cell>
          <cell r="F8875">
            <v>1961</v>
          </cell>
          <cell r="H8875" t="str">
            <v>Камень</v>
          </cell>
          <cell r="L8875">
            <v>4</v>
          </cell>
          <cell r="M8875">
            <v>4</v>
          </cell>
          <cell r="Q8875">
            <v>2771.8</v>
          </cell>
          <cell r="R8875">
            <v>2543.1999999999998</v>
          </cell>
          <cell r="S8875">
            <v>2348</v>
          </cell>
          <cell r="T8875">
            <v>91</v>
          </cell>
        </row>
        <row r="8876">
          <cell r="C8876" t="str">
            <v>Соликамский городской округ Пермского края</v>
          </cell>
          <cell r="D8876" t="str">
            <v>г. Соликамск, ул. 20-летия Победы, д. 152</v>
          </cell>
          <cell r="E8876" t="b">
            <v>1</v>
          </cell>
          <cell r="F8876">
            <v>1962</v>
          </cell>
          <cell r="H8876" t="str">
            <v>Кирпич</v>
          </cell>
          <cell r="L8876">
            <v>4</v>
          </cell>
          <cell r="M8876">
            <v>4</v>
          </cell>
          <cell r="Q8876">
            <v>4508.6000000000004</v>
          </cell>
          <cell r="R8876">
            <v>3139.2</v>
          </cell>
          <cell r="S8876">
            <v>3094.8</v>
          </cell>
          <cell r="T8876">
            <v>112</v>
          </cell>
        </row>
        <row r="8877">
          <cell r="C8877" t="str">
            <v>Соликамский городской округ Пермского края</v>
          </cell>
          <cell r="D8877" t="str">
            <v>г. Соликамск, ул. 20-летия Победы, д. 154</v>
          </cell>
          <cell r="E8877" t="b">
            <v>1</v>
          </cell>
          <cell r="F8877">
            <v>1962</v>
          </cell>
          <cell r="H8877" t="str">
            <v>Кирпич</v>
          </cell>
          <cell r="L8877">
            <v>4</v>
          </cell>
          <cell r="M8877">
            <v>2</v>
          </cell>
          <cell r="Q8877">
            <v>1486.8</v>
          </cell>
          <cell r="R8877">
            <v>1357.8</v>
          </cell>
          <cell r="S8877">
            <v>1288.3</v>
          </cell>
          <cell r="T8877">
            <v>70</v>
          </cell>
        </row>
        <row r="8878">
          <cell r="C8878" t="str">
            <v>Соликамский городской округ Пермского края</v>
          </cell>
          <cell r="D8878" t="str">
            <v>г. Соликамск, ул. 20-летия Победы, д. 157</v>
          </cell>
          <cell r="E8878" t="b">
            <v>1</v>
          </cell>
          <cell r="F8878">
            <v>1963</v>
          </cell>
          <cell r="H8878" t="str">
            <v>Кирпич</v>
          </cell>
          <cell r="L8878">
            <v>4</v>
          </cell>
          <cell r="M8878">
            <v>4</v>
          </cell>
          <cell r="Q8878">
            <v>4273.7</v>
          </cell>
          <cell r="R8878">
            <v>2541.3000000000002</v>
          </cell>
          <cell r="S8878">
            <v>2541.3000000000002</v>
          </cell>
          <cell r="T8878">
            <v>95</v>
          </cell>
        </row>
        <row r="8879">
          <cell r="C8879" t="str">
            <v>Соликамский городской округ Пермского края</v>
          </cell>
          <cell r="D8879" t="str">
            <v>г. Соликамск, ул. 20-летия Победы, д. 159</v>
          </cell>
          <cell r="E8879" t="b">
            <v>1</v>
          </cell>
          <cell r="F8879">
            <v>1984</v>
          </cell>
          <cell r="L8879">
            <v>5</v>
          </cell>
          <cell r="M8879">
            <v>7</v>
          </cell>
          <cell r="Q8879">
            <v>5978</v>
          </cell>
          <cell r="R8879">
            <v>5471</v>
          </cell>
          <cell r="S8879">
            <v>4841</v>
          </cell>
        </row>
        <row r="8880">
          <cell r="C8880" t="str">
            <v>Соликамский городской округ Пермского края</v>
          </cell>
          <cell r="D8880" t="str">
            <v>г. Соликамск, ул. 20-летия Победы, д. 161</v>
          </cell>
          <cell r="E8880" t="b">
            <v>1</v>
          </cell>
          <cell r="F8880">
            <v>1959</v>
          </cell>
          <cell r="H8880" t="str">
            <v>Кирпич</v>
          </cell>
          <cell r="L8880">
            <v>4</v>
          </cell>
          <cell r="M8880">
            <v>2</v>
          </cell>
          <cell r="Q8880">
            <v>1780.4</v>
          </cell>
          <cell r="R8880">
            <v>1780.4</v>
          </cell>
          <cell r="S8880">
            <v>1407.7</v>
          </cell>
        </row>
        <row r="8881">
          <cell r="C8881" t="str">
            <v>Соликамский городской округ Пермского края</v>
          </cell>
          <cell r="D8881" t="str">
            <v>г. Соликамск, ул. 20-летия Победы, д. 163</v>
          </cell>
          <cell r="E8881" t="b">
            <v>1</v>
          </cell>
          <cell r="F8881">
            <v>1960</v>
          </cell>
          <cell r="H8881" t="str">
            <v>Кирпич</v>
          </cell>
          <cell r="L8881">
            <v>3</v>
          </cell>
          <cell r="M8881">
            <v>2</v>
          </cell>
          <cell r="Q8881">
            <v>1331.8</v>
          </cell>
          <cell r="R8881">
            <v>1212.9000000000001</v>
          </cell>
          <cell r="S8881">
            <v>1111.5</v>
          </cell>
        </row>
        <row r="8882">
          <cell r="C8882" t="str">
            <v>Соликамский городской округ Пермского края</v>
          </cell>
          <cell r="D8882" t="str">
            <v>г. Соликамск, ул. 20-летия Победы, д. 165</v>
          </cell>
          <cell r="E8882" t="b">
            <v>1</v>
          </cell>
          <cell r="F8882">
            <v>1958</v>
          </cell>
          <cell r="H8882" t="str">
            <v>Кирпич</v>
          </cell>
          <cell r="L8882">
            <v>4</v>
          </cell>
          <cell r="M8882">
            <v>2</v>
          </cell>
          <cell r="Q8882">
            <v>2798.1</v>
          </cell>
          <cell r="R8882">
            <v>1463.3</v>
          </cell>
          <cell r="S8882">
            <v>1316.97</v>
          </cell>
        </row>
        <row r="8883">
          <cell r="C8883" t="str">
            <v>Соликамский городской округ Пермского края</v>
          </cell>
          <cell r="D8883" t="str">
            <v>г. Соликамск, ул. 20-летия Победы, д. 169</v>
          </cell>
          <cell r="E8883" t="b">
            <v>1</v>
          </cell>
          <cell r="F8883">
            <v>1958</v>
          </cell>
          <cell r="H8883" t="str">
            <v>Кирпич</v>
          </cell>
          <cell r="L8883">
            <v>4</v>
          </cell>
          <cell r="M8883">
            <v>3</v>
          </cell>
          <cell r="Q8883">
            <v>2114.6</v>
          </cell>
          <cell r="R8883">
            <v>1834.6999999999998</v>
          </cell>
          <cell r="S8883">
            <v>1377.1</v>
          </cell>
        </row>
        <row r="8884">
          <cell r="C8884" t="str">
            <v>Соликамский городской округ Пермского края</v>
          </cell>
          <cell r="D8884" t="str">
            <v>г. Соликамск, ул. 20-летия Победы, д. 171</v>
          </cell>
          <cell r="E8884" t="b">
            <v>1</v>
          </cell>
          <cell r="F8884">
            <v>1963</v>
          </cell>
          <cell r="L8884">
            <v>4</v>
          </cell>
          <cell r="M8884">
            <v>2</v>
          </cell>
          <cell r="Q8884">
            <v>1376.9</v>
          </cell>
          <cell r="R8884">
            <v>1261.7</v>
          </cell>
          <cell r="S8884">
            <v>1261.7</v>
          </cell>
        </row>
        <row r="8885">
          <cell r="C8885" t="str">
            <v>Соликамский городской округ Пермского края</v>
          </cell>
          <cell r="D8885" t="str">
            <v>г. Соликамск, ул. 20-летия Победы, д. 173</v>
          </cell>
          <cell r="E8885" t="b">
            <v>1</v>
          </cell>
          <cell r="F8885">
            <v>1959</v>
          </cell>
          <cell r="H8885" t="str">
            <v>Кирпич</v>
          </cell>
          <cell r="L8885">
            <v>4</v>
          </cell>
          <cell r="M8885">
            <v>2</v>
          </cell>
          <cell r="Q8885">
            <v>1979.4</v>
          </cell>
          <cell r="R8885">
            <v>1797.6</v>
          </cell>
          <cell r="S8885">
            <v>1328.3</v>
          </cell>
        </row>
        <row r="8886">
          <cell r="C8886" t="str">
            <v>Соликамский городской округ Пермского края</v>
          </cell>
          <cell r="D8886" t="str">
            <v>г. Соликамск, ул. 20-летия Победы, д. 177</v>
          </cell>
          <cell r="E8886" t="b">
            <v>1</v>
          </cell>
          <cell r="F8886">
            <v>1997</v>
          </cell>
          <cell r="L8886">
            <v>3</v>
          </cell>
          <cell r="M8886">
            <v>3</v>
          </cell>
          <cell r="Q8886">
            <v>1878.6</v>
          </cell>
          <cell r="R8886">
            <v>1724</v>
          </cell>
          <cell r="S8886">
            <v>1724</v>
          </cell>
        </row>
        <row r="8887">
          <cell r="C8887" t="str">
            <v>Соликамский городской округ Пермского края</v>
          </cell>
          <cell r="D8887" t="str">
            <v>г. Соликамск, ул. 20-летия Победы, д. 180</v>
          </cell>
          <cell r="E8887" t="b">
            <v>1</v>
          </cell>
          <cell r="F8887">
            <v>1972</v>
          </cell>
          <cell r="L8887">
            <v>5</v>
          </cell>
          <cell r="M8887">
            <v>6</v>
          </cell>
          <cell r="Q8887">
            <v>4913.3999999999996</v>
          </cell>
          <cell r="R8887">
            <v>4447.5</v>
          </cell>
          <cell r="S8887">
            <v>4109.7</v>
          </cell>
        </row>
        <row r="8888">
          <cell r="C8888" t="str">
            <v>Соликамский городской округ Пермского края</v>
          </cell>
          <cell r="D8888" t="str">
            <v>г. Соликамск, ул. 20-летия Победы, д. 182</v>
          </cell>
          <cell r="E8888" t="b">
            <v>1</v>
          </cell>
          <cell r="F8888">
            <v>1970</v>
          </cell>
          <cell r="L8888">
            <v>5</v>
          </cell>
          <cell r="M8888">
            <v>6</v>
          </cell>
          <cell r="Q8888">
            <v>4928.8</v>
          </cell>
          <cell r="R8888">
            <v>4461.8</v>
          </cell>
          <cell r="S8888">
            <v>4461.8</v>
          </cell>
        </row>
        <row r="8889">
          <cell r="C8889" t="str">
            <v>Соликамский городской округ Пермского края</v>
          </cell>
          <cell r="D8889" t="str">
            <v>г. Соликамск, ул. 20-летия Победы, д. 184</v>
          </cell>
          <cell r="E8889" t="b">
            <v>1</v>
          </cell>
          <cell r="F8889">
            <v>1971</v>
          </cell>
          <cell r="L8889">
            <v>5</v>
          </cell>
          <cell r="M8889">
            <v>6</v>
          </cell>
          <cell r="Q8889">
            <v>4937.6000000000004</v>
          </cell>
          <cell r="R8889">
            <v>4484.6000000000004</v>
          </cell>
          <cell r="S8889">
            <v>4364.1000000000004</v>
          </cell>
        </row>
        <row r="8890">
          <cell r="C8890" t="str">
            <v>Соликамский городской округ Пермского края</v>
          </cell>
          <cell r="D8890" t="str">
            <v>г. Соликамск, ул. 20-летия Победы, д. 185</v>
          </cell>
          <cell r="E8890" t="b">
            <v>1</v>
          </cell>
          <cell r="F8890">
            <v>1992</v>
          </cell>
          <cell r="L8890">
            <v>5</v>
          </cell>
          <cell r="M8890">
            <v>7</v>
          </cell>
          <cell r="Q8890">
            <v>8207.5</v>
          </cell>
          <cell r="R8890">
            <v>7634.9</v>
          </cell>
          <cell r="S8890">
            <v>5006.3</v>
          </cell>
        </row>
        <row r="8891">
          <cell r="C8891" t="str">
            <v>Соликамский городской округ Пермского края</v>
          </cell>
          <cell r="D8891" t="str">
            <v>г. Соликамск, ул. 20-летия Победы, д. 186</v>
          </cell>
          <cell r="E8891" t="b">
            <v>1</v>
          </cell>
          <cell r="F8891">
            <v>1981</v>
          </cell>
          <cell r="H8891" t="str">
            <v>Кирпич</v>
          </cell>
          <cell r="L8891">
            <v>5</v>
          </cell>
          <cell r="M8891">
            <v>2</v>
          </cell>
          <cell r="Q8891">
            <v>3411.8</v>
          </cell>
          <cell r="R8891">
            <v>2914.1</v>
          </cell>
          <cell r="S8891">
            <v>2760.5</v>
          </cell>
        </row>
        <row r="8892">
          <cell r="C8892" t="str">
            <v>Соликамский городской округ Пермского края</v>
          </cell>
          <cell r="D8892" t="str">
            <v>г. Соликамск, ул. 20-летия Победы, д. 187</v>
          </cell>
          <cell r="E8892" t="b">
            <v>1</v>
          </cell>
          <cell r="F8892">
            <v>1977</v>
          </cell>
          <cell r="L8892">
            <v>5</v>
          </cell>
          <cell r="M8892">
            <v>6</v>
          </cell>
          <cell r="Q8892">
            <v>4335.8</v>
          </cell>
          <cell r="R8892">
            <v>3872.4</v>
          </cell>
          <cell r="S8892">
            <v>3872.4</v>
          </cell>
        </row>
        <row r="8893">
          <cell r="C8893" t="str">
            <v>Соликамский городской округ Пермского края</v>
          </cell>
          <cell r="D8893" t="str">
            <v>г. Соликамск, ул. 20-летия Победы, д. 188</v>
          </cell>
          <cell r="E8893" t="b">
            <v>1</v>
          </cell>
          <cell r="F8893">
            <v>1973</v>
          </cell>
          <cell r="L8893">
            <v>5</v>
          </cell>
          <cell r="M8893">
            <v>4</v>
          </cell>
          <cell r="Q8893">
            <v>4090.7</v>
          </cell>
          <cell r="R8893">
            <v>3780.7</v>
          </cell>
          <cell r="S8893">
            <v>2678</v>
          </cell>
        </row>
        <row r="8894">
          <cell r="C8894" t="str">
            <v>Соликамский городской округ Пермского края</v>
          </cell>
          <cell r="D8894" t="str">
            <v>г. Соликамск, ул. 20-летия Победы, д. 189</v>
          </cell>
          <cell r="E8894" t="b">
            <v>1</v>
          </cell>
          <cell r="F8894">
            <v>1980</v>
          </cell>
          <cell r="L8894">
            <v>5</v>
          </cell>
          <cell r="M8894">
            <v>4</v>
          </cell>
          <cell r="Q8894">
            <v>4174.2</v>
          </cell>
          <cell r="R8894">
            <v>3908.3</v>
          </cell>
          <cell r="S8894">
            <v>2675.4</v>
          </cell>
        </row>
        <row r="8895">
          <cell r="C8895" t="str">
            <v>Соликамский городской округ Пермского края</v>
          </cell>
          <cell r="D8895" t="str">
            <v>г. Соликамск, ул. 20-летия Победы, д. 191</v>
          </cell>
          <cell r="E8895" t="b">
            <v>1</v>
          </cell>
          <cell r="F8895">
            <v>1979</v>
          </cell>
          <cell r="L8895">
            <v>5</v>
          </cell>
          <cell r="M8895">
            <v>8</v>
          </cell>
          <cell r="Q8895">
            <v>6666.5</v>
          </cell>
          <cell r="R8895">
            <v>5748.9</v>
          </cell>
          <cell r="S8895">
            <v>5748.9</v>
          </cell>
        </row>
        <row r="8896">
          <cell r="C8896" t="str">
            <v>Соликамский городской округ Пермского края</v>
          </cell>
          <cell r="D8896" t="str">
            <v>г. Соликамск, ул. 20-летия Победы, д. 192</v>
          </cell>
          <cell r="E8896" t="b">
            <v>1</v>
          </cell>
          <cell r="F8896">
            <v>1975</v>
          </cell>
          <cell r="L8896">
            <v>5</v>
          </cell>
          <cell r="M8896">
            <v>8</v>
          </cell>
          <cell r="Q8896">
            <v>5856.1</v>
          </cell>
          <cell r="R8896">
            <v>5153</v>
          </cell>
          <cell r="S8896">
            <v>5153</v>
          </cell>
        </row>
        <row r="8897">
          <cell r="C8897" t="str">
            <v>Соликамский городской округ Пермского края</v>
          </cell>
          <cell r="D8897" t="str">
            <v>г. Соликамск, ул. 20-летия Победы, д. 194</v>
          </cell>
          <cell r="E8897" t="b">
            <v>1</v>
          </cell>
          <cell r="F8897">
            <v>1971</v>
          </cell>
          <cell r="L8897">
            <v>5</v>
          </cell>
          <cell r="M8897">
            <v>8</v>
          </cell>
          <cell r="Q8897">
            <v>6545.9</v>
          </cell>
          <cell r="R8897">
            <v>5942.6</v>
          </cell>
          <cell r="S8897">
            <v>5884.6</v>
          </cell>
        </row>
        <row r="8898">
          <cell r="C8898" t="str">
            <v>Соликамский городской округ Пермского края</v>
          </cell>
          <cell r="D8898" t="str">
            <v>г. Соликамск, ул. 20-летия Победы, д. 198</v>
          </cell>
          <cell r="E8898" t="b">
            <v>1</v>
          </cell>
          <cell r="F8898">
            <v>1974</v>
          </cell>
          <cell r="L8898">
            <v>5</v>
          </cell>
          <cell r="M8898">
            <v>4</v>
          </cell>
          <cell r="Q8898">
            <v>4510</v>
          </cell>
          <cell r="R8898">
            <v>4209.5</v>
          </cell>
          <cell r="S8898">
            <v>2707.4</v>
          </cell>
        </row>
        <row r="8899">
          <cell r="C8899" t="str">
            <v>Соликамский городской округ Пермского края</v>
          </cell>
          <cell r="D8899" t="str">
            <v>г. Соликамск, ул. 20-летия Победы, д. 200</v>
          </cell>
          <cell r="E8899" t="b">
            <v>1</v>
          </cell>
          <cell r="F8899">
            <v>1972</v>
          </cell>
          <cell r="L8899">
            <v>5</v>
          </cell>
          <cell r="M8899">
            <v>4</v>
          </cell>
          <cell r="Q8899">
            <v>3730.8</v>
          </cell>
          <cell r="R8899">
            <v>3428.8</v>
          </cell>
          <cell r="S8899">
            <v>2707</v>
          </cell>
        </row>
        <row r="8900">
          <cell r="C8900" t="str">
            <v>Соликамский городской округ Пермского края</v>
          </cell>
          <cell r="D8900" t="str">
            <v>г. Соликамск, ул. 20-летия Победы, д. 202</v>
          </cell>
          <cell r="E8900" t="b">
            <v>1</v>
          </cell>
          <cell r="F8900">
            <v>1989</v>
          </cell>
          <cell r="L8900">
            <v>5</v>
          </cell>
          <cell r="M8900">
            <v>4</v>
          </cell>
          <cell r="Q8900">
            <v>3459.4</v>
          </cell>
          <cell r="R8900">
            <v>2919.6</v>
          </cell>
          <cell r="S8900">
            <v>2919.6</v>
          </cell>
        </row>
        <row r="8901">
          <cell r="C8901" t="str">
            <v>Соликамский городской округ Пермского края</v>
          </cell>
          <cell r="D8901" t="str">
            <v>г. Соликамск, ул. 20-летия Победы, д. 208</v>
          </cell>
          <cell r="E8901" t="b">
            <v>1</v>
          </cell>
          <cell r="F8901">
            <v>2009</v>
          </cell>
          <cell r="L8901">
            <v>4</v>
          </cell>
          <cell r="M8901">
            <v>3</v>
          </cell>
          <cell r="Q8901">
            <v>2610.3000000000002</v>
          </cell>
          <cell r="R8901">
            <v>2313.6</v>
          </cell>
          <cell r="S8901">
            <v>2313.6</v>
          </cell>
        </row>
        <row r="8902">
          <cell r="C8902" t="str">
            <v>Соликамский городской округ Пермского края</v>
          </cell>
          <cell r="D8902" t="str">
            <v>г. Соликамск, ул. 20-летия Победы, д. 9Б</v>
          </cell>
          <cell r="E8902" t="b">
            <v>1</v>
          </cell>
          <cell r="F8902">
            <v>2007</v>
          </cell>
          <cell r="H8902" t="str">
            <v>Панель</v>
          </cell>
          <cell r="L8902">
            <v>3</v>
          </cell>
          <cell r="M8902">
            <v>2</v>
          </cell>
          <cell r="Q8902">
            <v>1351.8</v>
          </cell>
          <cell r="R8902">
            <v>1168.7</v>
          </cell>
          <cell r="S8902">
            <v>1168.7</v>
          </cell>
          <cell r="T8902">
            <v>18</v>
          </cell>
        </row>
        <row r="8903">
          <cell r="C8903" t="str">
            <v>Соликамский городской округ Пермского края</v>
          </cell>
          <cell r="D8903" t="str">
            <v>г. Соликамск, ул. 20-летия Победы, д. 9В</v>
          </cell>
          <cell r="E8903" t="b">
            <v>1</v>
          </cell>
          <cell r="F8903">
            <v>2007</v>
          </cell>
          <cell r="H8903" t="str">
            <v>Панель</v>
          </cell>
          <cell r="L8903">
            <v>3</v>
          </cell>
          <cell r="M8903">
            <v>2</v>
          </cell>
          <cell r="Q8903">
            <v>1337.3</v>
          </cell>
          <cell r="R8903">
            <v>1167.8</v>
          </cell>
          <cell r="S8903">
            <v>1167.8</v>
          </cell>
          <cell r="T8903">
            <v>18</v>
          </cell>
        </row>
        <row r="8904">
          <cell r="C8904" t="str">
            <v>Соликамский городской округ Пермского края</v>
          </cell>
          <cell r="D8904" t="str">
            <v>г. Соликамск, ул. 20-летия Победы, д. 9Г</v>
          </cell>
          <cell r="E8904" t="b">
            <v>1</v>
          </cell>
          <cell r="F8904">
            <v>2010</v>
          </cell>
          <cell r="H8904" t="str">
            <v>панели "сендвич"</v>
          </cell>
          <cell r="I8904" t="str">
            <v>скатная</v>
          </cell>
          <cell r="K8904" t="str">
            <v>не имеется</v>
          </cell>
          <cell r="L8904">
            <v>3</v>
          </cell>
          <cell r="M8904">
            <v>2</v>
          </cell>
          <cell r="Q8904">
            <v>1307</v>
          </cell>
          <cell r="R8904">
            <v>1032.3</v>
          </cell>
          <cell r="S8904">
            <v>1032.3</v>
          </cell>
          <cell r="T8904">
            <v>37</v>
          </cell>
        </row>
        <row r="8905">
          <cell r="C8905" t="str">
            <v>Соликамский городской округ Пермского края</v>
          </cell>
          <cell r="D8905" t="str">
            <v>г. Соликамск, ул. 3-й Пятилетки, д. 15</v>
          </cell>
          <cell r="E8905" t="b">
            <v>1</v>
          </cell>
          <cell r="F8905">
            <v>1952</v>
          </cell>
          <cell r="H8905" t="str">
            <v>Дерево</v>
          </cell>
          <cell r="L8905">
            <v>2</v>
          </cell>
          <cell r="M8905">
            <v>2</v>
          </cell>
          <cell r="Q8905">
            <v>809.1</v>
          </cell>
          <cell r="R8905">
            <v>809.1</v>
          </cell>
          <cell r="S8905">
            <v>809.1</v>
          </cell>
        </row>
        <row r="8906">
          <cell r="C8906" t="str">
            <v>Соликамский городской округ Пермского края</v>
          </cell>
          <cell r="D8906" t="str">
            <v>г. Соликамск, ул. 3-й Пятилетки, д. 17</v>
          </cell>
          <cell r="E8906" t="b">
            <v>1</v>
          </cell>
          <cell r="F8906">
            <v>1952</v>
          </cell>
          <cell r="H8906" t="str">
            <v>Крупные блоки</v>
          </cell>
          <cell r="L8906">
            <v>2</v>
          </cell>
          <cell r="M8906">
            <v>2</v>
          </cell>
          <cell r="Q8906">
            <v>712.5</v>
          </cell>
          <cell r="R8906">
            <v>652.6</v>
          </cell>
          <cell r="S8906">
            <v>652.6</v>
          </cell>
          <cell r="T8906">
            <v>29</v>
          </cell>
        </row>
        <row r="8907">
          <cell r="C8907" t="str">
            <v>Соликамский городской округ Пермского края</v>
          </cell>
          <cell r="D8907" t="str">
            <v>г. Соликамск, ул. 3-й Пятилетки, д. 26</v>
          </cell>
          <cell r="E8907" t="b">
            <v>1</v>
          </cell>
          <cell r="F8907">
            <v>1952</v>
          </cell>
          <cell r="H8907" t="str">
            <v>Дерево</v>
          </cell>
          <cell r="L8907">
            <v>2</v>
          </cell>
          <cell r="M8907">
            <v>2</v>
          </cell>
          <cell r="Q8907">
            <v>811.4</v>
          </cell>
          <cell r="R8907">
            <v>730.5</v>
          </cell>
          <cell r="S8907">
            <v>730.5</v>
          </cell>
        </row>
        <row r="8908">
          <cell r="C8908" t="str">
            <v>Соликамский городской округ Пермского края</v>
          </cell>
          <cell r="D8908" t="str">
            <v>г. Соликамск, ул. 3-й Пятилетки, д. 30</v>
          </cell>
          <cell r="E8908" t="b">
            <v>1</v>
          </cell>
          <cell r="F8908">
            <v>1952</v>
          </cell>
          <cell r="H8908" t="str">
            <v>Дерево</v>
          </cell>
          <cell r="L8908">
            <v>2</v>
          </cell>
          <cell r="M8908">
            <v>1</v>
          </cell>
          <cell r="Q8908">
            <v>366.9</v>
          </cell>
          <cell r="R8908">
            <v>342.2</v>
          </cell>
          <cell r="S8908">
            <v>342.2</v>
          </cell>
        </row>
        <row r="8909">
          <cell r="C8909" t="str">
            <v>Соликамский городской округ Пермского края</v>
          </cell>
          <cell r="D8909" t="str">
            <v>г. Соликамск, ул. 3-й Пятилетки, д. 32</v>
          </cell>
          <cell r="E8909" t="b">
            <v>1</v>
          </cell>
          <cell r="F8909">
            <v>1952</v>
          </cell>
          <cell r="H8909" t="str">
            <v>Дерево</v>
          </cell>
          <cell r="L8909">
            <v>2</v>
          </cell>
          <cell r="M8909">
            <v>2</v>
          </cell>
          <cell r="Q8909">
            <v>373.8</v>
          </cell>
          <cell r="R8909">
            <v>341.1</v>
          </cell>
          <cell r="S8909">
            <v>341.1</v>
          </cell>
        </row>
        <row r="8910">
          <cell r="C8910" t="str">
            <v>Соликамский городской округ Пермского края</v>
          </cell>
          <cell r="D8910" t="str">
            <v>г. Соликамск, ул. А.И. Осокина, д. 40</v>
          </cell>
          <cell r="E8910" t="b">
            <v>1</v>
          </cell>
          <cell r="F8910">
            <v>1969</v>
          </cell>
          <cell r="H8910" t="str">
            <v>Кирпич</v>
          </cell>
          <cell r="L8910">
            <v>5</v>
          </cell>
          <cell r="M8910">
            <v>2</v>
          </cell>
          <cell r="Q8910">
            <v>3235.1</v>
          </cell>
          <cell r="R8910">
            <v>2739.1</v>
          </cell>
          <cell r="S8910">
            <v>2739.1</v>
          </cell>
        </row>
        <row r="8911">
          <cell r="C8911" t="str">
            <v>Соликамский городской округ Пермского края</v>
          </cell>
          <cell r="D8911" t="str">
            <v>г. Соликамск, ул. Академика Павлова, д. 11</v>
          </cell>
          <cell r="E8911" t="b">
            <v>1</v>
          </cell>
          <cell r="F8911">
            <v>1957</v>
          </cell>
          <cell r="H8911" t="str">
            <v>Блоки</v>
          </cell>
          <cell r="L8911">
            <v>2</v>
          </cell>
          <cell r="M8911">
            <v>2</v>
          </cell>
          <cell r="Q8911">
            <v>501.2</v>
          </cell>
          <cell r="R8911">
            <v>448.2</v>
          </cell>
          <cell r="S8911">
            <v>338.2</v>
          </cell>
          <cell r="T8911">
            <v>27</v>
          </cell>
        </row>
        <row r="8912">
          <cell r="C8912" t="str">
            <v>Соликамский городской округ Пермского края</v>
          </cell>
          <cell r="D8912" t="str">
            <v>г. Соликамск, ул. Бабушкина, д. 13</v>
          </cell>
          <cell r="E8912" t="b">
            <v>1</v>
          </cell>
          <cell r="F8912">
            <v>1982</v>
          </cell>
          <cell r="L8912">
            <v>5</v>
          </cell>
          <cell r="M8912">
            <v>4</v>
          </cell>
          <cell r="Q8912">
            <v>3265</v>
          </cell>
          <cell r="R8912">
            <v>2842.3</v>
          </cell>
          <cell r="S8912">
            <v>2842.3</v>
          </cell>
        </row>
        <row r="8913">
          <cell r="C8913" t="str">
            <v>Соликамский городской округ Пермского края</v>
          </cell>
          <cell r="D8913" t="str">
            <v>г. Соликамск, ул. Бабушкина, д. 15</v>
          </cell>
          <cell r="E8913" t="b">
            <v>1</v>
          </cell>
          <cell r="F8913">
            <v>1982</v>
          </cell>
          <cell r="L8913">
            <v>5</v>
          </cell>
          <cell r="M8913">
            <v>4</v>
          </cell>
          <cell r="Q8913">
            <v>3315.6</v>
          </cell>
          <cell r="R8913">
            <v>2867.6</v>
          </cell>
          <cell r="S8913">
            <v>2867.6</v>
          </cell>
        </row>
        <row r="8914">
          <cell r="C8914" t="str">
            <v>Соликамский городской округ Пермского края</v>
          </cell>
          <cell r="D8914" t="str">
            <v>г. Соликамск, ул. Белинского, д. 8</v>
          </cell>
          <cell r="E8914" t="b">
            <v>1</v>
          </cell>
          <cell r="F8914">
            <v>1953</v>
          </cell>
          <cell r="H8914" t="str">
            <v>Крупные блоки</v>
          </cell>
          <cell r="L8914">
            <v>2</v>
          </cell>
          <cell r="M8914">
            <v>2</v>
          </cell>
          <cell r="Q8914">
            <v>1428</v>
          </cell>
          <cell r="R8914">
            <v>1061.0999999999999</v>
          </cell>
          <cell r="S8914">
            <v>1061.0999999999999</v>
          </cell>
          <cell r="T8914">
            <v>32</v>
          </cell>
        </row>
        <row r="8915">
          <cell r="C8915" t="str">
            <v>Соликамский городской округ Пермского края</v>
          </cell>
          <cell r="D8915" t="str">
            <v>г. Соликамск, ул. Белинского, д. 11</v>
          </cell>
          <cell r="E8915" t="b">
            <v>1</v>
          </cell>
          <cell r="F8915">
            <v>1980</v>
          </cell>
          <cell r="H8915" t="str">
            <v>Кирпич</v>
          </cell>
          <cell r="L8915">
            <v>5</v>
          </cell>
          <cell r="M8915">
            <v>1</v>
          </cell>
          <cell r="Q8915">
            <v>4888.3999999999996</v>
          </cell>
          <cell r="R8915">
            <v>2822.9</v>
          </cell>
          <cell r="S8915">
            <v>2252.9</v>
          </cell>
        </row>
        <row r="8916">
          <cell r="C8916" t="str">
            <v>Соликамский городской округ Пермского края</v>
          </cell>
          <cell r="D8916" t="str">
            <v>г. Соликамск, ул. Белинского, д. 13</v>
          </cell>
          <cell r="E8916" t="b">
            <v>1</v>
          </cell>
          <cell r="F8916">
            <v>1985</v>
          </cell>
          <cell r="H8916" t="str">
            <v>Кирпич</v>
          </cell>
          <cell r="L8916">
            <v>5</v>
          </cell>
          <cell r="M8916">
            <v>12</v>
          </cell>
          <cell r="Q8916">
            <v>8769.4</v>
          </cell>
          <cell r="R8916">
            <v>8436.6</v>
          </cell>
          <cell r="S8916">
            <v>8115.8</v>
          </cell>
        </row>
        <row r="8917">
          <cell r="C8917" t="str">
            <v>Соликамский городской округ Пермского края</v>
          </cell>
          <cell r="D8917" t="str">
            <v>г. Соликамск, ул. Белинского, д. 14</v>
          </cell>
          <cell r="E8917" t="b">
            <v>1</v>
          </cell>
          <cell r="F8917">
            <v>1955</v>
          </cell>
          <cell r="H8917" t="str">
            <v>Крупные блоки</v>
          </cell>
          <cell r="L8917">
            <v>2</v>
          </cell>
          <cell r="M8917">
            <v>1</v>
          </cell>
          <cell r="Q8917">
            <v>586</v>
          </cell>
          <cell r="R8917">
            <v>542.20000000000005</v>
          </cell>
          <cell r="S8917">
            <v>542.20000000000005</v>
          </cell>
          <cell r="T8917">
            <v>18</v>
          </cell>
        </row>
        <row r="8918">
          <cell r="C8918" t="str">
            <v>Соликамский городской округ Пермского края</v>
          </cell>
          <cell r="D8918" t="str">
            <v>г. Соликамск, ул. Белинского, д. 16</v>
          </cell>
          <cell r="E8918" t="b">
            <v>1</v>
          </cell>
          <cell r="F8918">
            <v>1964</v>
          </cell>
          <cell r="H8918" t="str">
            <v>Кирпич</v>
          </cell>
          <cell r="L8918">
            <v>4</v>
          </cell>
          <cell r="M8918">
            <v>3</v>
          </cell>
          <cell r="Q8918">
            <v>2613.6999999999998</v>
          </cell>
          <cell r="R8918">
            <v>1961.2</v>
          </cell>
          <cell r="S8918">
            <v>1961.2</v>
          </cell>
          <cell r="T8918">
            <v>77</v>
          </cell>
        </row>
        <row r="8919">
          <cell r="C8919" t="str">
            <v>Соликамский городской округ Пермского края</v>
          </cell>
          <cell r="D8919" t="str">
            <v>г. Соликамск, ул. Белинского, д. 18</v>
          </cell>
          <cell r="E8919" t="b">
            <v>1</v>
          </cell>
          <cell r="F8919">
            <v>1959</v>
          </cell>
          <cell r="H8919" t="str">
            <v>Кирпич</v>
          </cell>
          <cell r="L8919">
            <v>2</v>
          </cell>
          <cell r="M8919">
            <v>2</v>
          </cell>
          <cell r="Q8919">
            <v>426.4</v>
          </cell>
          <cell r="R8919">
            <v>382.4</v>
          </cell>
          <cell r="S8919">
            <v>382.4</v>
          </cell>
          <cell r="T8919">
            <v>18</v>
          </cell>
        </row>
        <row r="8920">
          <cell r="C8920" t="str">
            <v>Соликамский городской округ Пермского края</v>
          </cell>
          <cell r="D8920" t="str">
            <v>г. Соликамск, ул. Белинского, д. 15/4</v>
          </cell>
          <cell r="E8920" t="b">
            <v>1</v>
          </cell>
          <cell r="F8920">
            <v>1968</v>
          </cell>
          <cell r="H8920" t="str">
            <v>Кирпич</v>
          </cell>
          <cell r="L8920">
            <v>3</v>
          </cell>
          <cell r="M8920">
            <v>1</v>
          </cell>
          <cell r="Q8920">
            <v>2394.4</v>
          </cell>
          <cell r="R8920">
            <v>1893.1</v>
          </cell>
          <cell r="S8920">
            <v>1893.1</v>
          </cell>
          <cell r="T8920">
            <v>86</v>
          </cell>
        </row>
        <row r="8921">
          <cell r="C8921" t="str">
            <v>Соликамский городской округ Пермского края</v>
          </cell>
          <cell r="D8921" t="str">
            <v>г. Соликамск, ул. Большевистская, д. 31</v>
          </cell>
          <cell r="E8921" t="b">
            <v>1</v>
          </cell>
          <cell r="F8921">
            <v>1951</v>
          </cell>
          <cell r="H8921" t="str">
            <v>Блоки</v>
          </cell>
          <cell r="L8921">
            <v>2</v>
          </cell>
          <cell r="M8921">
            <v>1</v>
          </cell>
          <cell r="Q8921">
            <v>453.1</v>
          </cell>
          <cell r="R8921">
            <v>375.3</v>
          </cell>
          <cell r="S8921">
            <v>375.3</v>
          </cell>
          <cell r="T8921">
            <v>13</v>
          </cell>
        </row>
        <row r="8922">
          <cell r="C8922" t="str">
            <v>Соликамский городской округ Пермского края</v>
          </cell>
          <cell r="D8922" t="str">
            <v>г. Соликамск, ул. Большевистская, д. 30</v>
          </cell>
          <cell r="E8922" t="b">
            <v>1</v>
          </cell>
          <cell r="F8922">
            <v>2010</v>
          </cell>
          <cell r="H8922" t="str">
            <v>Кирпич</v>
          </cell>
          <cell r="L8922">
            <v>3</v>
          </cell>
          <cell r="M8922">
            <v>5</v>
          </cell>
          <cell r="Q8922">
            <v>3475.9</v>
          </cell>
          <cell r="R8922">
            <v>2344.9</v>
          </cell>
          <cell r="S8922">
            <v>2246.9</v>
          </cell>
          <cell r="T8922">
            <v>102</v>
          </cell>
        </row>
        <row r="8923">
          <cell r="C8923" t="str">
            <v>Соликамский городской округ Пермского края</v>
          </cell>
          <cell r="D8923" t="str">
            <v>г. Соликамск, ул. Большевистская, д. 39</v>
          </cell>
          <cell r="E8923" t="b">
            <v>1</v>
          </cell>
          <cell r="F8923">
            <v>1949</v>
          </cell>
          <cell r="H8923" t="str">
            <v>Дерево</v>
          </cell>
          <cell r="L8923">
            <v>2</v>
          </cell>
          <cell r="M8923">
            <v>1</v>
          </cell>
          <cell r="Q8923">
            <v>462.6</v>
          </cell>
          <cell r="R8923">
            <v>429.1</v>
          </cell>
          <cell r="S8923">
            <v>222.1</v>
          </cell>
          <cell r="T8923">
            <v>18</v>
          </cell>
        </row>
        <row r="8924">
          <cell r="C8924" t="str">
            <v>Соликамский городской округ Пермского края</v>
          </cell>
          <cell r="D8924" t="str">
            <v>г. Соликамск, ул. Большевистская, д. 41</v>
          </cell>
          <cell r="E8924" t="b">
            <v>1</v>
          </cell>
          <cell r="F8924">
            <v>1943</v>
          </cell>
          <cell r="H8924" t="str">
            <v>Дерево</v>
          </cell>
          <cell r="L8924">
            <v>2</v>
          </cell>
          <cell r="M8924">
            <v>1</v>
          </cell>
          <cell r="Q8924">
            <v>472.3</v>
          </cell>
          <cell r="R8924">
            <v>436.1</v>
          </cell>
          <cell r="S8924">
            <v>436.1</v>
          </cell>
          <cell r="T8924">
            <v>15</v>
          </cell>
        </row>
        <row r="8925">
          <cell r="C8925" t="str">
            <v>Соликамский городской округ Пермского края</v>
          </cell>
          <cell r="D8925" t="str">
            <v>г. Соликамск, ул. Большевистская, д. 42</v>
          </cell>
          <cell r="E8925" t="b">
            <v>1</v>
          </cell>
          <cell r="F8925">
            <v>1948</v>
          </cell>
          <cell r="H8925" t="str">
            <v>Дерево</v>
          </cell>
          <cell r="L8925">
            <v>2</v>
          </cell>
          <cell r="M8925">
            <v>1</v>
          </cell>
          <cell r="Q8925">
            <v>470.3</v>
          </cell>
          <cell r="R8925">
            <v>437.3</v>
          </cell>
          <cell r="S8925">
            <v>437.3</v>
          </cell>
        </row>
        <row r="8926">
          <cell r="C8926" t="str">
            <v>Соликамский городской округ Пермского края</v>
          </cell>
          <cell r="D8926" t="str">
            <v>г. Соликамск, ул. Большевистская, д. 47</v>
          </cell>
          <cell r="E8926" t="b">
            <v>1</v>
          </cell>
          <cell r="F8926">
            <v>1965</v>
          </cell>
          <cell r="H8926" t="str">
            <v>Кирпич</v>
          </cell>
          <cell r="L8926">
            <v>5</v>
          </cell>
          <cell r="M8926">
            <v>2</v>
          </cell>
          <cell r="Q8926">
            <v>1597.6</v>
          </cell>
          <cell r="R8926">
            <v>1589.4</v>
          </cell>
          <cell r="S8926">
            <v>1589.4</v>
          </cell>
          <cell r="T8926">
            <v>73</v>
          </cell>
        </row>
        <row r="8927">
          <cell r="C8927" t="str">
            <v>Соликамский городской округ Пермского края</v>
          </cell>
          <cell r="D8927" t="str">
            <v>г. Соликамск, ул. Большевистская, д. 49</v>
          </cell>
          <cell r="E8927" t="b">
            <v>1</v>
          </cell>
          <cell r="F8927">
            <v>1971</v>
          </cell>
          <cell r="H8927" t="str">
            <v>Кирпич</v>
          </cell>
          <cell r="L8927">
            <v>5</v>
          </cell>
          <cell r="M8927">
            <v>4</v>
          </cell>
          <cell r="Q8927">
            <v>3158.4</v>
          </cell>
          <cell r="R8927">
            <v>2563.5</v>
          </cell>
          <cell r="S8927">
            <v>2563.5</v>
          </cell>
          <cell r="T8927">
            <v>117</v>
          </cell>
        </row>
        <row r="8928">
          <cell r="C8928" t="str">
            <v>Соликамский городской округ Пермского края</v>
          </cell>
          <cell r="D8928" t="str">
            <v>г. Соликамск, ул. Большевистская, д. 50</v>
          </cell>
          <cell r="E8928" t="b">
            <v>1</v>
          </cell>
          <cell r="F8928">
            <v>1972</v>
          </cell>
          <cell r="H8928" t="str">
            <v>Кирпич</v>
          </cell>
          <cell r="L8928">
            <v>5</v>
          </cell>
          <cell r="M8928">
            <v>4</v>
          </cell>
          <cell r="Q8928">
            <v>3547.4</v>
          </cell>
          <cell r="R8928">
            <v>2682.5</v>
          </cell>
          <cell r="S8928">
            <v>2682.5</v>
          </cell>
          <cell r="T8928">
            <v>117</v>
          </cell>
        </row>
        <row r="8929">
          <cell r="C8929" t="str">
            <v>Соликамский городской округ Пермского края</v>
          </cell>
          <cell r="D8929" t="str">
            <v>г. Соликамск, ул. Большевистская, д. 52</v>
          </cell>
          <cell r="E8929" t="b">
            <v>1</v>
          </cell>
          <cell r="F8929">
            <v>1974</v>
          </cell>
          <cell r="H8929" t="str">
            <v>Панель</v>
          </cell>
          <cell r="L8929">
            <v>5</v>
          </cell>
          <cell r="M8929">
            <v>6</v>
          </cell>
          <cell r="Q8929">
            <v>5384.9</v>
          </cell>
          <cell r="R8929">
            <v>4395.8</v>
          </cell>
          <cell r="S8929">
            <v>4395.8</v>
          </cell>
        </row>
        <row r="8930">
          <cell r="C8930" t="str">
            <v>Соликамский городской округ Пермского края</v>
          </cell>
          <cell r="D8930" t="str">
            <v>г. Соликамск, ул. Большевистская, д. 53</v>
          </cell>
          <cell r="E8930" t="b">
            <v>1</v>
          </cell>
          <cell r="F8930">
            <v>1961</v>
          </cell>
          <cell r="L8930">
            <v>5</v>
          </cell>
          <cell r="M8930">
            <v>4</v>
          </cell>
          <cell r="Q8930">
            <v>2702.2</v>
          </cell>
          <cell r="R8930">
            <v>2589.4</v>
          </cell>
          <cell r="S8930">
            <v>2551.4</v>
          </cell>
          <cell r="T8930">
            <v>112</v>
          </cell>
        </row>
        <row r="8931">
          <cell r="C8931" t="str">
            <v>Соликамский городской округ Пермского края</v>
          </cell>
          <cell r="D8931" t="str">
            <v>г. Соликамск, ул. Большевистская /Матросова, 27, д. 54</v>
          </cell>
          <cell r="E8931" t="b">
            <v>1</v>
          </cell>
          <cell r="F8931">
            <v>1974</v>
          </cell>
          <cell r="H8931" t="str">
            <v>кирпич</v>
          </cell>
          <cell r="I8931" t="str">
            <v>плоская</v>
          </cell>
          <cell r="K8931" t="str">
            <v>имеется</v>
          </cell>
          <cell r="L8931">
            <v>5</v>
          </cell>
          <cell r="M8931">
            <v>6</v>
          </cell>
          <cell r="Q8931">
            <v>5059.2</v>
          </cell>
          <cell r="R8931">
            <v>4440</v>
          </cell>
          <cell r="S8931">
            <v>4208.6000000000004</v>
          </cell>
          <cell r="T8931">
            <v>195</v>
          </cell>
        </row>
        <row r="8932">
          <cell r="C8932" t="str">
            <v>Соликамский городской округ Пермского края</v>
          </cell>
          <cell r="D8932" t="str">
            <v>г. Соликамск, ул. Большевистская, д. 55</v>
          </cell>
          <cell r="E8932" t="b">
            <v>1</v>
          </cell>
          <cell r="F8932">
            <v>1962</v>
          </cell>
          <cell r="L8932">
            <v>5</v>
          </cell>
          <cell r="M8932">
            <v>8</v>
          </cell>
          <cell r="Q8932">
            <v>5681.1</v>
          </cell>
          <cell r="R8932">
            <v>5355.9</v>
          </cell>
          <cell r="S8932">
            <v>5355.9</v>
          </cell>
          <cell r="T8932">
            <v>256</v>
          </cell>
        </row>
        <row r="8933">
          <cell r="C8933" t="str">
            <v>Соликамский городской округ Пермского края</v>
          </cell>
          <cell r="D8933" t="str">
            <v>г. Соликамск, ул. Большевистская, д. 57</v>
          </cell>
          <cell r="E8933" t="b">
            <v>1</v>
          </cell>
          <cell r="F8933">
            <v>1975</v>
          </cell>
          <cell r="H8933" t="str">
            <v>Панель</v>
          </cell>
          <cell r="L8933">
            <v>5</v>
          </cell>
          <cell r="M8933">
            <v>8</v>
          </cell>
          <cell r="Q8933">
            <v>7568</v>
          </cell>
          <cell r="R8933">
            <v>5101.5999999999995</v>
          </cell>
          <cell r="S8933">
            <v>5005.7</v>
          </cell>
        </row>
        <row r="8934">
          <cell r="C8934" t="str">
            <v>Соликамский городской округ Пермского края</v>
          </cell>
          <cell r="D8934" t="str">
            <v>г. Соликамск, ул. Большевистская, д. 58</v>
          </cell>
          <cell r="E8934" t="b">
            <v>1</v>
          </cell>
          <cell r="F8934">
            <v>1992</v>
          </cell>
          <cell r="H8934" t="str">
            <v>Кирпич</v>
          </cell>
          <cell r="L8934">
            <v>5</v>
          </cell>
          <cell r="M8934">
            <v>6</v>
          </cell>
          <cell r="Q8934">
            <v>4701.8999999999996</v>
          </cell>
          <cell r="R8934">
            <v>4383.3999999999996</v>
          </cell>
          <cell r="S8934">
            <v>4383.3999999999996</v>
          </cell>
        </row>
        <row r="8935">
          <cell r="C8935" t="str">
            <v>Соликамский городской округ Пермского края</v>
          </cell>
          <cell r="D8935" t="str">
            <v>г. Соликамск, ул. Большевистская, д. 61</v>
          </cell>
          <cell r="E8935" t="b">
            <v>1</v>
          </cell>
          <cell r="F8935">
            <v>1977</v>
          </cell>
          <cell r="H8935" t="str">
            <v>Панель</v>
          </cell>
          <cell r="L8935">
            <v>5</v>
          </cell>
          <cell r="M8935">
            <v>8</v>
          </cell>
          <cell r="Q8935">
            <v>5437.9</v>
          </cell>
          <cell r="R8935">
            <v>5220.3</v>
          </cell>
          <cell r="S8935">
            <v>5091.1000000000004</v>
          </cell>
        </row>
        <row r="8936">
          <cell r="C8936" t="str">
            <v>Соликамский городской округ Пермского края</v>
          </cell>
          <cell r="D8936" t="str">
            <v>г. Соликамск, ул. Большевистская, д. 63</v>
          </cell>
          <cell r="E8936" t="b">
            <v>1</v>
          </cell>
          <cell r="F8936">
            <v>1981</v>
          </cell>
          <cell r="H8936" t="str">
            <v>Панель</v>
          </cell>
          <cell r="L8936">
            <v>5</v>
          </cell>
          <cell r="M8936">
            <v>8</v>
          </cell>
          <cell r="Q8936">
            <v>5451.8</v>
          </cell>
          <cell r="R8936">
            <v>5183.0200000000004</v>
          </cell>
          <cell r="S8936">
            <v>5183.0200000000004</v>
          </cell>
        </row>
        <row r="8937">
          <cell r="C8937" t="str">
            <v>Соликамский городской округ Пермского края</v>
          </cell>
          <cell r="D8937" t="str">
            <v>г. Соликамск, ул. Большевистская, д. 52А</v>
          </cell>
          <cell r="E8937" t="b">
            <v>1</v>
          </cell>
          <cell r="F8937">
            <v>1987</v>
          </cell>
          <cell r="H8937" t="str">
            <v>Панель</v>
          </cell>
          <cell r="L8937">
            <v>5</v>
          </cell>
          <cell r="M8937">
            <v>6</v>
          </cell>
          <cell r="Q8937">
            <v>5384.9</v>
          </cell>
          <cell r="R8937">
            <v>4294.8999999999996</v>
          </cell>
          <cell r="S8937">
            <v>4294.8999999999996</v>
          </cell>
        </row>
        <row r="8938">
          <cell r="C8938" t="str">
            <v>Соликамский городской округ Пермского края</v>
          </cell>
          <cell r="D8938" t="str">
            <v>г. Соликамск, ул. Большевистская, д. 61Б</v>
          </cell>
          <cell r="E8938" t="b">
            <v>1</v>
          </cell>
          <cell r="F8938">
            <v>1996</v>
          </cell>
          <cell r="H8938" t="str">
            <v>Кирпич</v>
          </cell>
          <cell r="L8938">
            <v>5</v>
          </cell>
          <cell r="M8938">
            <v>6</v>
          </cell>
          <cell r="Q8938">
            <v>5558.9</v>
          </cell>
          <cell r="R8938">
            <v>5219.8</v>
          </cell>
          <cell r="S8938">
            <v>5125.8</v>
          </cell>
        </row>
        <row r="8939">
          <cell r="C8939" t="str">
            <v>Соликамский городской округ Пермского края</v>
          </cell>
          <cell r="D8939" t="str">
            <v>г. Соликамск, ул. Матросова, д. 29</v>
          </cell>
          <cell r="E8939" t="b">
            <v>1</v>
          </cell>
          <cell r="F8939">
            <v>1962</v>
          </cell>
          <cell r="L8939">
            <v>5</v>
          </cell>
          <cell r="M8939">
            <v>8</v>
          </cell>
          <cell r="Q8939">
            <v>5069.8999999999996</v>
          </cell>
          <cell r="R8939">
            <v>4967</v>
          </cell>
          <cell r="S8939">
            <v>4967</v>
          </cell>
          <cell r="T8939">
            <v>243</v>
          </cell>
        </row>
        <row r="8940">
          <cell r="C8940" t="str">
            <v>Соликамский городской округ Пермского края</v>
          </cell>
          <cell r="D8940" t="str">
            <v>г. Соликамск, ул. Черняховского, д. 18</v>
          </cell>
          <cell r="E8940" t="b">
            <v>1</v>
          </cell>
          <cell r="F8940">
            <v>1960</v>
          </cell>
          <cell r="L8940">
            <v>4</v>
          </cell>
          <cell r="M8940">
            <v>4</v>
          </cell>
          <cell r="Q8940">
            <v>3326.1</v>
          </cell>
          <cell r="R8940">
            <v>2453.9</v>
          </cell>
          <cell r="S8940">
            <v>2453.9</v>
          </cell>
          <cell r="T8940">
            <v>118</v>
          </cell>
        </row>
        <row r="8941">
          <cell r="C8941" t="str">
            <v>Соликамский городской округ Пермского края</v>
          </cell>
          <cell r="D8941" t="str">
            <v>г. Соликамск, ул. Володарского /Большевистская, 45, д. 16</v>
          </cell>
          <cell r="E8941" t="b">
            <v>1</v>
          </cell>
          <cell r="F8941">
            <v>1959</v>
          </cell>
          <cell r="H8941" t="str">
            <v>кирпич</v>
          </cell>
          <cell r="I8941" t="str">
            <v>скатная</v>
          </cell>
          <cell r="K8941" t="str">
            <v>имеется</v>
          </cell>
          <cell r="L8941">
            <v>3</v>
          </cell>
          <cell r="M8941">
            <v>3</v>
          </cell>
          <cell r="Q8941">
            <v>1476.2</v>
          </cell>
          <cell r="R8941">
            <v>1476.2</v>
          </cell>
          <cell r="S8941">
            <v>1244.2</v>
          </cell>
          <cell r="T8941">
            <v>78</v>
          </cell>
        </row>
        <row r="8942">
          <cell r="C8942" t="str">
            <v>Соликамский городской округ Пермского края</v>
          </cell>
          <cell r="D8942" t="str">
            <v>г. Соликамск, ул. В.И. Кузнецова, д. 3</v>
          </cell>
          <cell r="E8942" t="b">
            <v>1</v>
          </cell>
          <cell r="F8942">
            <v>1977</v>
          </cell>
          <cell r="H8942" t="str">
            <v>Кирпич</v>
          </cell>
          <cell r="L8942">
            <v>5</v>
          </cell>
          <cell r="M8942">
            <v>4</v>
          </cell>
          <cell r="Q8942">
            <v>4337.5</v>
          </cell>
          <cell r="R8942">
            <v>3310.7</v>
          </cell>
          <cell r="S8942">
            <v>3310.7</v>
          </cell>
        </row>
        <row r="8943">
          <cell r="C8943" t="str">
            <v>Соликамский городской округ Пермского края</v>
          </cell>
          <cell r="D8943" t="str">
            <v>г. Соликамск, ул. В.И. Кузнецова, д. 4</v>
          </cell>
          <cell r="E8943" t="b">
            <v>1</v>
          </cell>
          <cell r="F8943">
            <v>1981</v>
          </cell>
          <cell r="L8943">
            <v>5</v>
          </cell>
          <cell r="M8943">
            <v>5</v>
          </cell>
          <cell r="Q8943">
            <v>5066.2</v>
          </cell>
          <cell r="R8943">
            <v>4369.5</v>
          </cell>
          <cell r="S8943">
            <v>4369.5</v>
          </cell>
        </row>
        <row r="8944">
          <cell r="C8944" t="str">
            <v>Соликамский городской округ Пермского края</v>
          </cell>
          <cell r="D8944" t="str">
            <v>г. Соликамск, ул. В.И. Кузнецова, д. 5</v>
          </cell>
          <cell r="E8944" t="b">
            <v>1</v>
          </cell>
          <cell r="F8944">
            <v>1981</v>
          </cell>
          <cell r="L8944">
            <v>5</v>
          </cell>
          <cell r="M8944">
            <v>9</v>
          </cell>
          <cell r="Q8944">
            <v>6959.8</v>
          </cell>
          <cell r="R8944">
            <v>5846.1</v>
          </cell>
          <cell r="S8944">
            <v>5846.1</v>
          </cell>
        </row>
        <row r="8945">
          <cell r="C8945" t="str">
            <v>Соликамский городской округ Пермского края</v>
          </cell>
          <cell r="D8945" t="str">
            <v>г. Соликамск, ул. В.И. Кузнецова, д. 6</v>
          </cell>
          <cell r="E8945" t="b">
            <v>1</v>
          </cell>
          <cell r="F8945">
            <v>1987</v>
          </cell>
          <cell r="L8945">
            <v>5</v>
          </cell>
          <cell r="M8945">
            <v>9</v>
          </cell>
          <cell r="Q8945">
            <v>7523.7</v>
          </cell>
          <cell r="R8945">
            <v>6191.4</v>
          </cell>
          <cell r="S8945">
            <v>6191.4</v>
          </cell>
        </row>
        <row r="8946">
          <cell r="C8946" t="str">
            <v>Соликамский городской округ Пермского края</v>
          </cell>
          <cell r="D8946" t="str">
            <v>г. Соликамск, ул. В.И. Кузнецова, д. 7</v>
          </cell>
          <cell r="E8946" t="b">
            <v>1</v>
          </cell>
          <cell r="F8946">
            <v>1975</v>
          </cell>
          <cell r="H8946" t="str">
            <v>Крупнопанельные</v>
          </cell>
          <cell r="L8946">
            <v>5</v>
          </cell>
          <cell r="M8946">
            <v>6</v>
          </cell>
          <cell r="Q8946">
            <v>4435.6000000000004</v>
          </cell>
          <cell r="R8946">
            <v>3917.7</v>
          </cell>
          <cell r="S8946">
            <v>3917.7</v>
          </cell>
        </row>
        <row r="8947">
          <cell r="C8947" t="str">
            <v>Соликамский городской округ Пермского края</v>
          </cell>
          <cell r="D8947" t="str">
            <v>г. Соликамск, ул. В.И. Кузнецова, д. 8</v>
          </cell>
          <cell r="E8947" t="b">
            <v>1</v>
          </cell>
          <cell r="F8947">
            <v>1990</v>
          </cell>
          <cell r="L8947">
            <v>5</v>
          </cell>
          <cell r="M8947">
            <v>9</v>
          </cell>
          <cell r="Q8947">
            <v>8231.1</v>
          </cell>
          <cell r="R8947">
            <v>6954.9</v>
          </cell>
          <cell r="S8947">
            <v>6954.9</v>
          </cell>
        </row>
        <row r="8948">
          <cell r="C8948" t="str">
            <v>Соликамский городской округ Пермского края</v>
          </cell>
          <cell r="D8948" t="str">
            <v>г. Соликамск, ул. В.И. Кузнецова, д. 9</v>
          </cell>
          <cell r="E8948" t="b">
            <v>1</v>
          </cell>
          <cell r="F8948">
            <v>1978</v>
          </cell>
          <cell r="H8948" t="str">
            <v>Крупнопанельные</v>
          </cell>
          <cell r="L8948">
            <v>5</v>
          </cell>
          <cell r="M8948">
            <v>4</v>
          </cell>
          <cell r="Q8948">
            <v>3013.9</v>
          </cell>
          <cell r="R8948">
            <v>2658.9</v>
          </cell>
          <cell r="S8948">
            <v>2658.9</v>
          </cell>
        </row>
        <row r="8949">
          <cell r="C8949" t="str">
            <v>Соликамский городской округ Пермского края</v>
          </cell>
          <cell r="D8949" t="str">
            <v>г. Соликамск, ул. В.И. Кузнецова, д. 11</v>
          </cell>
          <cell r="E8949" t="b">
            <v>1</v>
          </cell>
          <cell r="F8949">
            <v>1982</v>
          </cell>
          <cell r="L8949">
            <v>5</v>
          </cell>
          <cell r="M8949">
            <v>6</v>
          </cell>
          <cell r="Q8949">
            <v>4966.6000000000004</v>
          </cell>
          <cell r="R8949">
            <v>4210.3999999999996</v>
          </cell>
          <cell r="S8949">
            <v>4210.3999999999996</v>
          </cell>
        </row>
        <row r="8950">
          <cell r="C8950" t="str">
            <v>Соликамский городской округ Пермского края</v>
          </cell>
          <cell r="D8950" t="str">
            <v>г. Соликамск, ул. В.И. Кузнецова, д. 13</v>
          </cell>
          <cell r="E8950" t="b">
            <v>1</v>
          </cell>
          <cell r="F8950">
            <v>1992</v>
          </cell>
          <cell r="H8950" t="str">
            <v>Кирпич</v>
          </cell>
          <cell r="L8950">
            <v>5</v>
          </cell>
          <cell r="M8950">
            <v>6</v>
          </cell>
          <cell r="Q8950">
            <v>7493</v>
          </cell>
          <cell r="R8950">
            <v>4597.5</v>
          </cell>
          <cell r="S8950">
            <v>4369.8</v>
          </cell>
          <cell r="T8950">
            <v>90</v>
          </cell>
        </row>
        <row r="8951">
          <cell r="C8951" t="str">
            <v>Соликамский городской округ Пермского края</v>
          </cell>
          <cell r="D8951" t="str">
            <v>г. Соликамск, ул. В.И. Кузнецова, д. 15</v>
          </cell>
          <cell r="E8951" t="b">
            <v>1</v>
          </cell>
          <cell r="F8951">
            <v>1993</v>
          </cell>
          <cell r="L8951">
            <v>5</v>
          </cell>
          <cell r="M8951">
            <v>6</v>
          </cell>
          <cell r="Q8951">
            <v>5094.2</v>
          </cell>
          <cell r="R8951">
            <v>4482.6000000000004</v>
          </cell>
          <cell r="S8951">
            <v>4482.6000000000004</v>
          </cell>
        </row>
        <row r="8952">
          <cell r="C8952" t="str">
            <v>Соликамский городской округ Пермского края</v>
          </cell>
          <cell r="D8952" t="str">
            <v>г. Соликамск, ул. В.И. Кузнецова, д. 7А</v>
          </cell>
          <cell r="E8952" t="b">
            <v>1</v>
          </cell>
          <cell r="F8952">
            <v>1975</v>
          </cell>
          <cell r="H8952" t="str">
            <v>Панель</v>
          </cell>
          <cell r="L8952">
            <v>5</v>
          </cell>
          <cell r="M8952">
            <v>6</v>
          </cell>
          <cell r="Q8952">
            <v>4769.3999999999996</v>
          </cell>
          <cell r="R8952">
            <v>3829.6</v>
          </cell>
          <cell r="S8952">
            <v>3738.7</v>
          </cell>
          <cell r="T8952">
            <v>206</v>
          </cell>
        </row>
        <row r="8953">
          <cell r="C8953" t="str">
            <v>Соликамский городской округ Пермского края</v>
          </cell>
          <cell r="D8953" t="str">
            <v>г. Соликамск, ул. Ватутина, д. 141</v>
          </cell>
          <cell r="E8953" t="b">
            <v>1</v>
          </cell>
          <cell r="F8953">
            <v>1996</v>
          </cell>
          <cell r="L8953">
            <v>5</v>
          </cell>
          <cell r="M8953">
            <v>6</v>
          </cell>
          <cell r="Q8953">
            <v>5772.9</v>
          </cell>
          <cell r="R8953">
            <v>4424.2</v>
          </cell>
          <cell r="S8953">
            <v>4424.2</v>
          </cell>
        </row>
        <row r="8954">
          <cell r="C8954" t="str">
            <v>Соликамский городской округ Пермского края</v>
          </cell>
          <cell r="D8954" t="str">
            <v>г. Соликамск, ул. Володарского, д. 11</v>
          </cell>
          <cell r="E8954" t="b">
            <v>1</v>
          </cell>
          <cell r="F8954">
            <v>1987</v>
          </cell>
          <cell r="H8954" t="str">
            <v>Кирпич</v>
          </cell>
          <cell r="L8954">
            <v>5</v>
          </cell>
          <cell r="M8954">
            <v>6</v>
          </cell>
          <cell r="Q8954">
            <v>5258.6</v>
          </cell>
          <cell r="R8954">
            <v>3604</v>
          </cell>
          <cell r="S8954">
            <v>3604</v>
          </cell>
          <cell r="T8954">
            <v>177</v>
          </cell>
        </row>
        <row r="8955">
          <cell r="C8955" t="str">
            <v>Соликамский городской округ Пермского края</v>
          </cell>
          <cell r="D8955" t="str">
            <v>г. Соликамск, ул. Володарского, д. 12</v>
          </cell>
          <cell r="E8955" t="b">
            <v>1</v>
          </cell>
          <cell r="F8955">
            <v>1975</v>
          </cell>
          <cell r="H8955" t="str">
            <v>Кирпич</v>
          </cell>
          <cell r="L8955">
            <v>5</v>
          </cell>
          <cell r="M8955">
            <v>1</v>
          </cell>
          <cell r="Q8955">
            <v>1417.8</v>
          </cell>
          <cell r="R8955">
            <v>1074.2</v>
          </cell>
          <cell r="S8955">
            <v>1074.2</v>
          </cell>
        </row>
        <row r="8956">
          <cell r="C8956" t="str">
            <v>Соликамский городской округ Пермского края</v>
          </cell>
          <cell r="D8956" t="str">
            <v>г. Соликамск, ул. Володарского, д. 17</v>
          </cell>
          <cell r="E8956" t="b">
            <v>1</v>
          </cell>
          <cell r="F8956">
            <v>1948</v>
          </cell>
          <cell r="H8956" t="str">
            <v>Кирпич</v>
          </cell>
          <cell r="L8956">
            <v>2</v>
          </cell>
          <cell r="M8956">
            <v>2</v>
          </cell>
          <cell r="Q8956">
            <v>620</v>
          </cell>
          <cell r="R8956">
            <v>559.70000000000005</v>
          </cell>
          <cell r="S8956">
            <v>559.70000000000005</v>
          </cell>
          <cell r="T8956">
            <v>24</v>
          </cell>
        </row>
        <row r="8957">
          <cell r="C8957" t="str">
            <v>Соликамский городской округ Пермского края</v>
          </cell>
          <cell r="D8957" t="str">
            <v>г. Соликамск, ул. Володарского, д. 18</v>
          </cell>
          <cell r="E8957" t="b">
            <v>1</v>
          </cell>
          <cell r="F8957">
            <v>1957</v>
          </cell>
          <cell r="H8957" t="str">
            <v>Крупные блоки</v>
          </cell>
          <cell r="L8957">
            <v>2</v>
          </cell>
          <cell r="M8957">
            <v>2</v>
          </cell>
          <cell r="Q8957">
            <v>806.8</v>
          </cell>
          <cell r="R8957">
            <v>742.6</v>
          </cell>
          <cell r="S8957">
            <v>742.6</v>
          </cell>
        </row>
        <row r="8958">
          <cell r="C8958" t="str">
            <v>Соликамский городской округ Пермского края</v>
          </cell>
          <cell r="D8958" t="str">
            <v>г. Соликамск, ул. Володарского, д. 19</v>
          </cell>
          <cell r="E8958" t="b">
            <v>1</v>
          </cell>
          <cell r="F8958">
            <v>1947</v>
          </cell>
          <cell r="H8958" t="str">
            <v>Кирпич</v>
          </cell>
          <cell r="L8958">
            <v>2</v>
          </cell>
          <cell r="M8958">
            <v>2</v>
          </cell>
          <cell r="Q8958">
            <v>625</v>
          </cell>
          <cell r="R8958">
            <v>565.9</v>
          </cell>
          <cell r="S8958">
            <v>565.9</v>
          </cell>
          <cell r="T8958">
            <v>14</v>
          </cell>
        </row>
        <row r="8959">
          <cell r="C8959" t="str">
            <v>Соликамский городской округ Пермского края</v>
          </cell>
          <cell r="D8959" t="str">
            <v>г. Соликамск, ул. Володарского, д. 22</v>
          </cell>
          <cell r="E8959" t="b">
            <v>1</v>
          </cell>
          <cell r="F8959">
            <v>1956</v>
          </cell>
          <cell r="H8959" t="str">
            <v>Крупные блоки</v>
          </cell>
          <cell r="L8959">
            <v>2</v>
          </cell>
          <cell r="M8959">
            <v>2</v>
          </cell>
          <cell r="Q8959">
            <v>818</v>
          </cell>
          <cell r="R8959">
            <v>749.1</v>
          </cell>
          <cell r="S8959">
            <v>749.1</v>
          </cell>
          <cell r="T8959">
            <v>35</v>
          </cell>
        </row>
        <row r="8960">
          <cell r="C8960" t="str">
            <v>Соликамский городской округ Пермского края</v>
          </cell>
          <cell r="D8960" t="str">
            <v>г. Соликамск, ул. Володарского, д. 24</v>
          </cell>
          <cell r="E8960" t="b">
            <v>1</v>
          </cell>
          <cell r="F8960">
            <v>1958</v>
          </cell>
          <cell r="H8960" t="str">
            <v>Кирпич</v>
          </cell>
          <cell r="L8960">
            <v>3</v>
          </cell>
          <cell r="M8960">
            <v>3</v>
          </cell>
          <cell r="Q8960">
            <v>1966</v>
          </cell>
          <cell r="R8960">
            <v>1337.2</v>
          </cell>
          <cell r="S8960">
            <v>1282.2</v>
          </cell>
          <cell r="T8960">
            <v>55</v>
          </cell>
        </row>
        <row r="8961">
          <cell r="C8961" t="str">
            <v>Соликамский городской округ Пермского края</v>
          </cell>
          <cell r="D8961" t="str">
            <v>г. Соликамск, ул. Володарского, д. 26</v>
          </cell>
          <cell r="E8961" t="b">
            <v>1</v>
          </cell>
          <cell r="F8961">
            <v>1954</v>
          </cell>
          <cell r="H8961" t="str">
            <v>Крупные блоки</v>
          </cell>
          <cell r="L8961">
            <v>2</v>
          </cell>
          <cell r="M8961">
            <v>3</v>
          </cell>
          <cell r="Q8961">
            <v>1715</v>
          </cell>
          <cell r="R8961">
            <v>1366</v>
          </cell>
          <cell r="S8961">
            <v>1322.3</v>
          </cell>
          <cell r="T8961">
            <v>40</v>
          </cell>
        </row>
        <row r="8962">
          <cell r="C8962" t="str">
            <v>Соликамский городской округ Пермского края</v>
          </cell>
          <cell r="D8962" t="str">
            <v>г. Соликамск, ул. Володарского, д. 27</v>
          </cell>
          <cell r="E8962" t="b">
            <v>1</v>
          </cell>
          <cell r="F8962">
            <v>1954</v>
          </cell>
          <cell r="H8962" t="str">
            <v>Блоки</v>
          </cell>
          <cell r="L8962">
            <v>2</v>
          </cell>
          <cell r="M8962">
            <v>2</v>
          </cell>
          <cell r="Q8962">
            <v>1038.3</v>
          </cell>
          <cell r="R8962">
            <v>913</v>
          </cell>
          <cell r="S8962">
            <v>767</v>
          </cell>
          <cell r="T8962">
            <v>28</v>
          </cell>
        </row>
        <row r="8963">
          <cell r="C8963" t="str">
            <v>Соликамский городской округ Пермского края</v>
          </cell>
          <cell r="D8963" t="str">
            <v>г. Соликамск, ул. Володарского, д. 30</v>
          </cell>
          <cell r="E8963" t="b">
            <v>1</v>
          </cell>
          <cell r="F8963">
            <v>1955</v>
          </cell>
          <cell r="H8963" t="str">
            <v>Камень</v>
          </cell>
          <cell r="L8963">
            <v>2</v>
          </cell>
          <cell r="M8963">
            <v>2</v>
          </cell>
          <cell r="Q8963">
            <v>805.2</v>
          </cell>
          <cell r="R8963">
            <v>636.4</v>
          </cell>
          <cell r="S8963">
            <v>636.4</v>
          </cell>
          <cell r="T8963">
            <v>28</v>
          </cell>
        </row>
        <row r="8964">
          <cell r="C8964" t="str">
            <v>Соликамский городской округ Пермского края</v>
          </cell>
          <cell r="D8964" t="str">
            <v>г. Соликамск, ул. Володарского, д. 31</v>
          </cell>
          <cell r="E8964" t="b">
            <v>1</v>
          </cell>
          <cell r="F8964">
            <v>1953</v>
          </cell>
          <cell r="H8964" t="str">
            <v>Кирпич</v>
          </cell>
          <cell r="L8964">
            <v>2</v>
          </cell>
          <cell r="M8964">
            <v>3</v>
          </cell>
          <cell r="Q8964">
            <v>1753.2</v>
          </cell>
          <cell r="R8964">
            <v>1438.2</v>
          </cell>
          <cell r="S8964">
            <v>1304.3</v>
          </cell>
          <cell r="T8964">
            <v>20</v>
          </cell>
        </row>
        <row r="8965">
          <cell r="C8965" t="str">
            <v>Соликамский городской округ Пермского края</v>
          </cell>
          <cell r="D8965" t="str">
            <v>г. Соликамск, ул. Володарского, д. 32</v>
          </cell>
          <cell r="E8965" t="b">
            <v>1</v>
          </cell>
          <cell r="F8965">
            <v>1955</v>
          </cell>
          <cell r="H8965" t="str">
            <v>Крупные блоки</v>
          </cell>
          <cell r="L8965">
            <v>2</v>
          </cell>
          <cell r="M8965">
            <v>3</v>
          </cell>
          <cell r="Q8965">
            <v>1648.85</v>
          </cell>
          <cell r="R8965">
            <v>1277.4000000000001</v>
          </cell>
          <cell r="S8965">
            <v>1245.3</v>
          </cell>
          <cell r="T8965">
            <v>18</v>
          </cell>
        </row>
        <row r="8966">
          <cell r="C8966" t="str">
            <v>Соликамский городской округ Пермского края</v>
          </cell>
          <cell r="D8966" t="str">
            <v>г. Соликамск, ул. Володарского, д. 33</v>
          </cell>
          <cell r="E8966" t="b">
            <v>1</v>
          </cell>
          <cell r="F8966">
            <v>1977</v>
          </cell>
          <cell r="H8966" t="str">
            <v>Кирпич</v>
          </cell>
          <cell r="L8966">
            <v>5</v>
          </cell>
          <cell r="M8966">
            <v>1</v>
          </cell>
          <cell r="Q8966">
            <v>2776</v>
          </cell>
          <cell r="R8966">
            <v>2591.6999999999998</v>
          </cell>
          <cell r="S8966">
            <v>1860</v>
          </cell>
        </row>
        <row r="8967">
          <cell r="C8967" t="str">
            <v>Соликамский городской округ Пермского края</v>
          </cell>
          <cell r="D8967" t="str">
            <v>г. Соликамск, ул. Володарского, д. 30А</v>
          </cell>
          <cell r="E8967" t="b">
            <v>1</v>
          </cell>
          <cell r="F8967">
            <v>1956</v>
          </cell>
          <cell r="H8967" t="str">
            <v>Камень</v>
          </cell>
          <cell r="L8967">
            <v>2</v>
          </cell>
          <cell r="Q8967">
            <v>820.7</v>
          </cell>
          <cell r="R8967">
            <v>813.7</v>
          </cell>
          <cell r="S8967">
            <v>575.20000000000005</v>
          </cell>
          <cell r="T8967">
            <v>34</v>
          </cell>
        </row>
        <row r="8968">
          <cell r="C8968" t="str">
            <v>Соликамский городской округ Пермского края</v>
          </cell>
          <cell r="D8968" t="str">
            <v>г. Соликамск, ул. Володарского, д. 35</v>
          </cell>
          <cell r="E8968" t="b">
            <v>1</v>
          </cell>
          <cell r="F8968">
            <v>1975</v>
          </cell>
          <cell r="H8968" t="str">
            <v>кирпич</v>
          </cell>
          <cell r="I8968" t="str">
            <v>плоская</v>
          </cell>
          <cell r="K8968" t="str">
            <v>имеется</v>
          </cell>
          <cell r="L8968">
            <v>5</v>
          </cell>
          <cell r="M8968">
            <v>4</v>
          </cell>
          <cell r="Q8968">
            <v>3368.8</v>
          </cell>
          <cell r="R8968">
            <v>3029.4</v>
          </cell>
          <cell r="S8968">
            <v>2979.8</v>
          </cell>
          <cell r="T8968">
            <v>142</v>
          </cell>
        </row>
        <row r="8969">
          <cell r="C8969" t="str">
            <v>Соликамский городской округ Пермского края</v>
          </cell>
          <cell r="D8969" t="str">
            <v>г. Соликамск, ул. Всеобуча, д. 78</v>
          </cell>
          <cell r="E8969" t="b">
            <v>1</v>
          </cell>
          <cell r="F8969">
            <v>1987</v>
          </cell>
          <cell r="L8969">
            <v>5</v>
          </cell>
          <cell r="M8969">
            <v>6</v>
          </cell>
          <cell r="Q8969">
            <v>5715.6</v>
          </cell>
          <cell r="R8969">
            <v>5002.1000000000004</v>
          </cell>
          <cell r="S8969">
            <v>4639.1000000000004</v>
          </cell>
        </row>
        <row r="8970">
          <cell r="C8970" t="str">
            <v>Соликамский городской округ Пермского края</v>
          </cell>
          <cell r="D8970" t="str">
            <v>г. Соликамск, ул. Газеты Правды, д. 25А</v>
          </cell>
          <cell r="E8970" t="b">
            <v>1</v>
          </cell>
          <cell r="F8970">
            <v>1958</v>
          </cell>
          <cell r="H8970" t="str">
            <v>кирпич</v>
          </cell>
          <cell r="L8970">
            <v>2</v>
          </cell>
          <cell r="M8970">
            <v>2</v>
          </cell>
          <cell r="Q8970">
            <v>510</v>
          </cell>
          <cell r="R8970">
            <v>448.4</v>
          </cell>
          <cell r="S8970">
            <v>380.4</v>
          </cell>
          <cell r="T8970">
            <v>18</v>
          </cell>
        </row>
        <row r="8971">
          <cell r="C8971" t="str">
            <v>Соликамский городской округ Пермского края</v>
          </cell>
          <cell r="D8971" t="str">
            <v>г. Соликамск, ул. Гражданская, д. 58</v>
          </cell>
          <cell r="E8971" t="b">
            <v>1</v>
          </cell>
          <cell r="F8971">
            <v>1994</v>
          </cell>
          <cell r="L8971">
            <v>2</v>
          </cell>
          <cell r="M8971">
            <v>3</v>
          </cell>
          <cell r="Q8971">
            <v>1037.5999999999999</v>
          </cell>
          <cell r="R8971">
            <v>908.9</v>
          </cell>
          <cell r="S8971">
            <v>908.9</v>
          </cell>
        </row>
        <row r="8972">
          <cell r="C8972" t="str">
            <v>Соликамский городской округ Пермского края</v>
          </cell>
          <cell r="D8972" t="str">
            <v>г. Соликамск, ул. Гражданская, д. 58Б</v>
          </cell>
          <cell r="E8972" t="b">
            <v>1</v>
          </cell>
          <cell r="F8972">
            <v>2004</v>
          </cell>
          <cell r="L8972">
            <v>3</v>
          </cell>
          <cell r="M8972">
            <v>2</v>
          </cell>
          <cell r="Q8972">
            <v>1374.8</v>
          </cell>
          <cell r="R8972">
            <v>1189.2</v>
          </cell>
          <cell r="S8972">
            <v>1189.2</v>
          </cell>
        </row>
        <row r="8973">
          <cell r="C8973" t="str">
            <v>Соликамский городской округ Пермского края</v>
          </cell>
          <cell r="D8973" t="str">
            <v>г. Соликамск, ул. Демьяна Бедного, д. 3</v>
          </cell>
          <cell r="E8973" t="b">
            <v>1</v>
          </cell>
          <cell r="F8973">
            <v>1963</v>
          </cell>
          <cell r="H8973" t="str">
            <v>Кирпич</v>
          </cell>
          <cell r="L8973">
            <v>4</v>
          </cell>
          <cell r="M8973">
            <v>3</v>
          </cell>
          <cell r="Q8973">
            <v>3343.8</v>
          </cell>
          <cell r="R8973">
            <v>2015.1</v>
          </cell>
          <cell r="S8973">
            <v>1909.2</v>
          </cell>
          <cell r="T8973">
            <v>78</v>
          </cell>
        </row>
        <row r="8974">
          <cell r="C8974" t="str">
            <v>Соликамский городской округ Пермского края</v>
          </cell>
          <cell r="D8974" t="str">
            <v>г. Соликамск, ул. Демьяна Бедного, д. 5</v>
          </cell>
          <cell r="E8974" t="b">
            <v>1</v>
          </cell>
          <cell r="F8974">
            <v>1963</v>
          </cell>
          <cell r="H8974" t="str">
            <v>Кирпич</v>
          </cell>
          <cell r="L8974">
            <v>4</v>
          </cell>
          <cell r="M8974">
            <v>3</v>
          </cell>
          <cell r="Q8974">
            <v>3332.6</v>
          </cell>
          <cell r="R8974">
            <v>1990.1</v>
          </cell>
          <cell r="S8974">
            <v>1859.2</v>
          </cell>
          <cell r="T8974">
            <v>92</v>
          </cell>
        </row>
        <row r="8975">
          <cell r="C8975" t="str">
            <v>Соликамский городской округ Пермского края</v>
          </cell>
          <cell r="D8975" t="str">
            <v>г. Соликамск, ул. Демьяна Бедного, д. 7</v>
          </cell>
          <cell r="E8975" t="b">
            <v>1</v>
          </cell>
          <cell r="F8975">
            <v>1963</v>
          </cell>
          <cell r="H8975" t="str">
            <v>Кирпич</v>
          </cell>
          <cell r="L8975">
            <v>4</v>
          </cell>
          <cell r="M8975">
            <v>3</v>
          </cell>
          <cell r="Q8975">
            <v>3335.49</v>
          </cell>
          <cell r="R8975">
            <v>2014.69</v>
          </cell>
          <cell r="S8975">
            <v>2014.69</v>
          </cell>
          <cell r="T8975">
            <v>83</v>
          </cell>
        </row>
        <row r="8976">
          <cell r="C8976" t="str">
            <v>Соликамский городской округ Пермского края</v>
          </cell>
          <cell r="D8976" t="str">
            <v>г. Соликамск, ул. Демьяна Бедного, д. 13</v>
          </cell>
          <cell r="E8976" t="b">
            <v>1</v>
          </cell>
          <cell r="F8976">
            <v>1960</v>
          </cell>
          <cell r="H8976" t="str">
            <v>Камень</v>
          </cell>
          <cell r="L8976">
            <v>4</v>
          </cell>
          <cell r="M8976">
            <v>2</v>
          </cell>
          <cell r="Q8976">
            <v>1381.8</v>
          </cell>
          <cell r="R8976">
            <v>1260.9000000000001</v>
          </cell>
          <cell r="S8976">
            <v>1260.9000000000001</v>
          </cell>
          <cell r="T8976">
            <v>59</v>
          </cell>
        </row>
        <row r="8977">
          <cell r="C8977" t="str">
            <v>Соликамский городской округ Пермского края</v>
          </cell>
          <cell r="D8977" t="str">
            <v>г. Соликамск, ул. Демьяна Бедного, д. 15</v>
          </cell>
          <cell r="E8977" t="b">
            <v>1</v>
          </cell>
          <cell r="F8977">
            <v>1961</v>
          </cell>
          <cell r="H8977" t="str">
            <v>Камень</v>
          </cell>
          <cell r="L8977">
            <v>4</v>
          </cell>
          <cell r="M8977">
            <v>2</v>
          </cell>
          <cell r="Q8977">
            <v>1401.1</v>
          </cell>
          <cell r="R8977">
            <v>1271.0999999999999</v>
          </cell>
          <cell r="S8977">
            <v>1143.3</v>
          </cell>
          <cell r="T8977">
            <v>50</v>
          </cell>
        </row>
        <row r="8978">
          <cell r="C8978" t="str">
            <v>Соликамский городской округ Пермского края</v>
          </cell>
          <cell r="D8978" t="str">
            <v>г. Соликамск, ул. Добролюбова, д. 67</v>
          </cell>
          <cell r="E8978" t="b">
            <v>1</v>
          </cell>
          <cell r="F8978">
            <v>1966</v>
          </cell>
          <cell r="H8978" t="str">
            <v>Кирпич</v>
          </cell>
          <cell r="L8978">
            <v>3</v>
          </cell>
          <cell r="M8978">
            <v>2</v>
          </cell>
          <cell r="Q8978">
            <v>1356.8</v>
          </cell>
          <cell r="R8978">
            <v>937.8</v>
          </cell>
          <cell r="S8978">
            <v>905.4</v>
          </cell>
          <cell r="T8978">
            <v>129</v>
          </cell>
        </row>
        <row r="8979">
          <cell r="C8979" t="str">
            <v>Соликамский городской округ Пермского края</v>
          </cell>
          <cell r="D8979" t="str">
            <v>г. Соликамск, ул. Добролюбова, д. 13А</v>
          </cell>
          <cell r="E8979" t="b">
            <v>1</v>
          </cell>
          <cell r="F8979">
            <v>2016</v>
          </cell>
          <cell r="H8979" t="str">
            <v>ж/бетон</v>
          </cell>
          <cell r="I8979" t="str">
            <v>скатная</v>
          </cell>
          <cell r="K8979" t="str">
            <v>имеется</v>
          </cell>
          <cell r="L8979">
            <v>3</v>
          </cell>
          <cell r="M8979">
            <v>2</v>
          </cell>
          <cell r="Q8979">
            <v>1376.1</v>
          </cell>
          <cell r="R8979">
            <v>1224.7</v>
          </cell>
          <cell r="S8979">
            <v>305.8</v>
          </cell>
          <cell r="T8979">
            <v>32</v>
          </cell>
        </row>
        <row r="8980">
          <cell r="C8980" t="str">
            <v>Соликамский городской округ Пермского края</v>
          </cell>
          <cell r="D8980" t="str">
            <v>г. Соликамск, ул. Добролюбова, д. 9А</v>
          </cell>
          <cell r="E8980" t="b">
            <v>1</v>
          </cell>
          <cell r="F8980">
            <v>2015</v>
          </cell>
          <cell r="H8980" t="str">
            <v>ж/бетон</v>
          </cell>
          <cell r="I8980" t="str">
            <v>плоская</v>
          </cell>
          <cell r="K8980" t="str">
            <v>не имеется</v>
          </cell>
          <cell r="L8980">
            <v>3</v>
          </cell>
          <cell r="M8980">
            <v>2</v>
          </cell>
          <cell r="Q8980">
            <v>1487.2</v>
          </cell>
          <cell r="R8980">
            <v>1214.8</v>
          </cell>
          <cell r="S8980">
            <v>188.9</v>
          </cell>
          <cell r="T8980">
            <v>26</v>
          </cell>
        </row>
        <row r="8981">
          <cell r="C8981" t="str">
            <v>Соликамский городской округ Пермского края</v>
          </cell>
          <cell r="D8981" t="str">
            <v>г. Соликамск, ул. Дубравная, д. 51</v>
          </cell>
          <cell r="E8981" t="b">
            <v>1</v>
          </cell>
          <cell r="F8981">
            <v>1996</v>
          </cell>
          <cell r="H8981" t="str">
            <v>кирпич</v>
          </cell>
          <cell r="I8981" t="str">
            <v>плоская</v>
          </cell>
          <cell r="K8981" t="str">
            <v>имеется</v>
          </cell>
          <cell r="L8981">
            <v>5</v>
          </cell>
          <cell r="M8981">
            <v>7</v>
          </cell>
          <cell r="Q8981">
            <v>4776.3999999999996</v>
          </cell>
          <cell r="R8981">
            <v>4765.5</v>
          </cell>
          <cell r="S8981">
            <v>4765.5</v>
          </cell>
          <cell r="T8981">
            <v>221</v>
          </cell>
        </row>
        <row r="8982">
          <cell r="C8982" t="str">
            <v>Соликамский городской округ Пермского края</v>
          </cell>
          <cell r="D8982" t="str">
            <v>г. Соликамск, ул. Дубравная, д. 53</v>
          </cell>
          <cell r="E8982" t="b">
            <v>1</v>
          </cell>
          <cell r="F8982">
            <v>1990</v>
          </cell>
          <cell r="H8982" t="str">
            <v>Кирпич</v>
          </cell>
          <cell r="L8982">
            <v>5</v>
          </cell>
          <cell r="M8982">
            <v>8</v>
          </cell>
          <cell r="Q8982">
            <v>7529.6</v>
          </cell>
          <cell r="R8982">
            <v>5612.9</v>
          </cell>
          <cell r="S8982">
            <v>5612.9</v>
          </cell>
          <cell r="T8982">
            <v>260</v>
          </cell>
        </row>
        <row r="8983">
          <cell r="C8983" t="str">
            <v>Соликамский городской округ Пермского края</v>
          </cell>
          <cell r="D8983" t="str">
            <v>г. Соликамск, ул. Дубравная, д. 54</v>
          </cell>
          <cell r="E8983" t="b">
            <v>1</v>
          </cell>
          <cell r="F8983">
            <v>1971</v>
          </cell>
          <cell r="H8983" t="str">
            <v>Кирпич</v>
          </cell>
          <cell r="L8983">
            <v>5</v>
          </cell>
          <cell r="M8983">
            <v>6</v>
          </cell>
          <cell r="Q8983">
            <v>4652.8</v>
          </cell>
          <cell r="R8983">
            <v>4361.3</v>
          </cell>
          <cell r="S8983">
            <v>4361.3</v>
          </cell>
          <cell r="T8983">
            <v>179</v>
          </cell>
        </row>
        <row r="8984">
          <cell r="C8984" t="str">
            <v>Соликамский городской округ Пермского края</v>
          </cell>
          <cell r="D8984" t="str">
            <v>г. Соликамск, ул. Дубравная, д. 55</v>
          </cell>
          <cell r="E8984" t="b">
            <v>1</v>
          </cell>
          <cell r="F8984">
            <v>1968</v>
          </cell>
          <cell r="H8984" t="str">
            <v>Кирпич</v>
          </cell>
          <cell r="L8984">
            <v>5</v>
          </cell>
          <cell r="M8984">
            <v>4</v>
          </cell>
          <cell r="Q8984">
            <v>3453.4</v>
          </cell>
          <cell r="R8984">
            <v>3263.8</v>
          </cell>
          <cell r="S8984">
            <v>3263.8</v>
          </cell>
          <cell r="T8984">
            <v>131</v>
          </cell>
        </row>
        <row r="8985">
          <cell r="C8985" t="str">
            <v>Соликамский городской округ Пермского края</v>
          </cell>
          <cell r="D8985" t="str">
            <v>г. Соликамск, ул. Дубравная, д. 59</v>
          </cell>
          <cell r="E8985" t="b">
            <v>1</v>
          </cell>
          <cell r="F8985">
            <v>1965</v>
          </cell>
          <cell r="H8985" t="str">
            <v>Кирпич</v>
          </cell>
          <cell r="L8985">
            <v>4</v>
          </cell>
          <cell r="M8985">
            <v>2</v>
          </cell>
          <cell r="Q8985">
            <v>1324.9</v>
          </cell>
          <cell r="R8985">
            <v>1262.5</v>
          </cell>
          <cell r="S8985">
            <v>1262.5</v>
          </cell>
          <cell r="T8985">
            <v>48</v>
          </cell>
        </row>
        <row r="8986">
          <cell r="C8986" t="str">
            <v>Соликамский городской округ Пермского края</v>
          </cell>
          <cell r="D8986" t="str">
            <v>г. Соликамск, ул. Дубравная, д. 61</v>
          </cell>
          <cell r="E8986" t="b">
            <v>1</v>
          </cell>
          <cell r="F8986">
            <v>1966</v>
          </cell>
          <cell r="H8986" t="str">
            <v>Кирпич</v>
          </cell>
          <cell r="L8986">
            <v>4</v>
          </cell>
          <cell r="M8986">
            <v>2</v>
          </cell>
          <cell r="Q8986">
            <v>1282.0999999999999</v>
          </cell>
          <cell r="R8986">
            <v>1232.4000000000001</v>
          </cell>
          <cell r="S8986">
            <v>1232.4000000000001</v>
          </cell>
          <cell r="T8986">
            <v>66</v>
          </cell>
        </row>
        <row r="8987">
          <cell r="C8987" t="str">
            <v>Соликамский городской округ Пермского края</v>
          </cell>
          <cell r="D8987" t="str">
            <v>г. Соликамск, ул. Дубравная, д. 63</v>
          </cell>
          <cell r="E8987" t="b">
            <v>1</v>
          </cell>
          <cell r="F8987">
            <v>1966</v>
          </cell>
          <cell r="H8987" t="str">
            <v>Кирпич</v>
          </cell>
          <cell r="L8987">
            <v>4</v>
          </cell>
          <cell r="M8987">
            <v>2</v>
          </cell>
          <cell r="Q8987">
            <v>1261.5</v>
          </cell>
          <cell r="R8987">
            <v>1260.4000000000001</v>
          </cell>
          <cell r="S8987">
            <v>1260.4000000000001</v>
          </cell>
          <cell r="T8987">
            <v>51</v>
          </cell>
        </row>
        <row r="8988">
          <cell r="C8988" t="str">
            <v>Соликамский городской округ Пермского края</v>
          </cell>
          <cell r="D8988" t="str">
            <v>г. Соликамск, ул. Калийная, д. 134</v>
          </cell>
          <cell r="E8988" t="b">
            <v>1</v>
          </cell>
          <cell r="F8988">
            <v>1970</v>
          </cell>
          <cell r="H8988" t="str">
            <v>Кирпич</v>
          </cell>
          <cell r="L8988">
            <v>5</v>
          </cell>
          <cell r="M8988">
            <v>4</v>
          </cell>
          <cell r="Q8988">
            <v>4123.5</v>
          </cell>
          <cell r="R8988">
            <v>3270.1000000000004</v>
          </cell>
          <cell r="S8988">
            <v>2528.8000000000002</v>
          </cell>
        </row>
        <row r="8989">
          <cell r="C8989" t="str">
            <v>Соликамский городской округ Пермского края</v>
          </cell>
          <cell r="D8989" t="str">
            <v>г. Соликамск, ул. Калийная, д. 136</v>
          </cell>
          <cell r="E8989" t="b">
            <v>1</v>
          </cell>
          <cell r="F8989">
            <v>1970</v>
          </cell>
          <cell r="L8989">
            <v>5</v>
          </cell>
          <cell r="M8989">
            <v>4</v>
          </cell>
          <cell r="Q8989">
            <v>3667</v>
          </cell>
          <cell r="R8989">
            <v>3332.51</v>
          </cell>
          <cell r="S8989">
            <v>3066.9</v>
          </cell>
        </row>
        <row r="8990">
          <cell r="C8990" t="str">
            <v>Соликамский городской округ Пермского края</v>
          </cell>
          <cell r="D8990" t="str">
            <v>г. Соликамск, ул. Калийная, д. 138</v>
          </cell>
          <cell r="E8990" t="b">
            <v>1</v>
          </cell>
          <cell r="F8990">
            <v>1969</v>
          </cell>
          <cell r="H8990" t="str">
            <v>Камень</v>
          </cell>
          <cell r="L8990">
            <v>4</v>
          </cell>
          <cell r="M8990">
            <v>3</v>
          </cell>
          <cell r="Q8990">
            <v>2335.1</v>
          </cell>
          <cell r="R8990">
            <v>2145</v>
          </cell>
          <cell r="S8990">
            <v>1454.3</v>
          </cell>
        </row>
        <row r="8991">
          <cell r="C8991" t="str">
            <v>Соликамский городской округ Пермского края</v>
          </cell>
          <cell r="D8991" t="str">
            <v>г. Соликамск, ул. Калийная, д. 140</v>
          </cell>
          <cell r="E8991" t="b">
            <v>1</v>
          </cell>
          <cell r="F8991">
            <v>1967</v>
          </cell>
          <cell r="H8991" t="str">
            <v>Крупнопанельные</v>
          </cell>
          <cell r="L8991">
            <v>4</v>
          </cell>
          <cell r="M8991">
            <v>3</v>
          </cell>
          <cell r="Q8991">
            <v>2209.1999999999998</v>
          </cell>
          <cell r="R8991">
            <v>2041.9</v>
          </cell>
          <cell r="S8991">
            <v>1467.2</v>
          </cell>
        </row>
        <row r="8992">
          <cell r="C8992" t="str">
            <v>Соликамский городской округ Пермского края</v>
          </cell>
          <cell r="D8992" t="str">
            <v>г. Соликамск, ул. Калийная, д. 144</v>
          </cell>
          <cell r="E8992" t="b">
            <v>1</v>
          </cell>
          <cell r="F8992">
            <v>1967</v>
          </cell>
          <cell r="H8992" t="str">
            <v>Кирпич</v>
          </cell>
          <cell r="L8992">
            <v>4</v>
          </cell>
          <cell r="M8992">
            <v>3</v>
          </cell>
          <cell r="Q8992">
            <v>3789.1</v>
          </cell>
          <cell r="R8992">
            <v>2526.3000000000002</v>
          </cell>
          <cell r="S8992">
            <v>2496.5</v>
          </cell>
          <cell r="T8992">
            <v>59</v>
          </cell>
        </row>
        <row r="8993">
          <cell r="C8993" t="str">
            <v>Соликамский городской округ Пермского края</v>
          </cell>
          <cell r="D8993" t="str">
            <v>г. Соликамск, ул. Калийная, д. 148</v>
          </cell>
          <cell r="E8993" t="b">
            <v>1</v>
          </cell>
          <cell r="F8993">
            <v>1961</v>
          </cell>
          <cell r="H8993" t="str">
            <v>Камень</v>
          </cell>
          <cell r="L8993">
            <v>4</v>
          </cell>
          <cell r="M8993">
            <v>2</v>
          </cell>
          <cell r="Q8993">
            <v>2035.8</v>
          </cell>
          <cell r="R8993">
            <v>1267.3</v>
          </cell>
          <cell r="S8993">
            <v>1213.5</v>
          </cell>
          <cell r="T8993">
            <v>58</v>
          </cell>
        </row>
        <row r="8994">
          <cell r="C8994" t="str">
            <v>Соликамский городской округ Пермского края</v>
          </cell>
          <cell r="D8994" t="str">
            <v>г. Соликамск, ул. Калийная, д. 150</v>
          </cell>
          <cell r="E8994" t="b">
            <v>1</v>
          </cell>
          <cell r="F8994">
            <v>1961</v>
          </cell>
          <cell r="H8994" t="str">
            <v>Кирпич</v>
          </cell>
          <cell r="L8994">
            <v>3</v>
          </cell>
          <cell r="M8994">
            <v>2</v>
          </cell>
          <cell r="Q8994">
            <v>954</v>
          </cell>
          <cell r="R8994">
            <v>635.70000000000005</v>
          </cell>
          <cell r="S8994">
            <v>635.70000000000005</v>
          </cell>
        </row>
        <row r="8995">
          <cell r="C8995" t="str">
            <v>Соликамский городской округ Пермского края</v>
          </cell>
          <cell r="D8995" t="str">
            <v>г. Соликамск, ул. Калийная, д. 152</v>
          </cell>
          <cell r="E8995" t="b">
            <v>1</v>
          </cell>
          <cell r="F8995">
            <v>1961</v>
          </cell>
          <cell r="H8995" t="str">
            <v>Камень</v>
          </cell>
          <cell r="L8995">
            <v>3</v>
          </cell>
          <cell r="M8995">
            <v>3</v>
          </cell>
          <cell r="Q8995">
            <v>1619.7</v>
          </cell>
          <cell r="R8995">
            <v>1504.7</v>
          </cell>
          <cell r="S8995">
            <v>1504.7</v>
          </cell>
          <cell r="T8995">
            <v>58</v>
          </cell>
        </row>
        <row r="8996">
          <cell r="C8996" t="str">
            <v>Соликамский городской округ Пермского края</v>
          </cell>
          <cell r="D8996" t="str">
            <v>г. Соликамск, ул. Калийная, д. 153</v>
          </cell>
          <cell r="E8996" t="b">
            <v>1</v>
          </cell>
          <cell r="F8996">
            <v>1966</v>
          </cell>
          <cell r="H8996" t="str">
            <v>Кирпич</v>
          </cell>
          <cell r="L8996">
            <v>4</v>
          </cell>
          <cell r="M8996">
            <v>3</v>
          </cell>
          <cell r="Q8996">
            <v>2169.3000000000002</v>
          </cell>
          <cell r="R8996">
            <v>1995.1</v>
          </cell>
          <cell r="S8996">
            <v>1489.1</v>
          </cell>
        </row>
        <row r="8997">
          <cell r="C8997" t="str">
            <v>Соликамский городской округ Пермского края</v>
          </cell>
          <cell r="D8997" t="str">
            <v>г. Соликамск, ул. Калийная, д. 154</v>
          </cell>
          <cell r="E8997" t="b">
            <v>1</v>
          </cell>
          <cell r="F8997">
            <v>1962</v>
          </cell>
          <cell r="H8997" t="str">
            <v>Кирпич</v>
          </cell>
          <cell r="L8997">
            <v>3</v>
          </cell>
          <cell r="M8997">
            <v>3</v>
          </cell>
          <cell r="Q8997">
            <v>1754.5</v>
          </cell>
          <cell r="R8997">
            <v>938.3</v>
          </cell>
          <cell r="S8997">
            <v>896.9</v>
          </cell>
          <cell r="T8997">
            <v>56</v>
          </cell>
        </row>
        <row r="8998">
          <cell r="C8998" t="str">
            <v>Соликамский городской округ Пермского края</v>
          </cell>
          <cell r="D8998" t="str">
            <v>г. Соликамск, ул. Калийная, д. 156</v>
          </cell>
          <cell r="E8998" t="b">
            <v>1</v>
          </cell>
          <cell r="F8998">
            <v>1962</v>
          </cell>
          <cell r="H8998" t="str">
            <v>Кирпич</v>
          </cell>
          <cell r="L8998">
            <v>4</v>
          </cell>
          <cell r="M8998">
            <v>2</v>
          </cell>
          <cell r="Q8998">
            <v>2127.9</v>
          </cell>
          <cell r="R8998">
            <v>1277.2</v>
          </cell>
          <cell r="S8998">
            <v>1277.2</v>
          </cell>
          <cell r="T8998">
            <v>62</v>
          </cell>
        </row>
        <row r="8999">
          <cell r="C8999" t="str">
            <v>Соликамский городской округ Пермского края</v>
          </cell>
          <cell r="D8999" t="str">
            <v>г. Соликамск, ул. Калийная, д. 157</v>
          </cell>
          <cell r="E8999" t="b">
            <v>1</v>
          </cell>
          <cell r="F8999">
            <v>1967</v>
          </cell>
          <cell r="H8999" t="str">
            <v>Камень</v>
          </cell>
          <cell r="L8999">
            <v>5</v>
          </cell>
          <cell r="M8999">
            <v>2</v>
          </cell>
          <cell r="Q8999">
            <v>3212.5</v>
          </cell>
          <cell r="R8999">
            <v>2652.6</v>
          </cell>
          <cell r="S8999">
            <v>2652.6</v>
          </cell>
          <cell r="T8999">
            <v>168</v>
          </cell>
        </row>
        <row r="9000">
          <cell r="C9000" t="str">
            <v>Соликамский городской округ Пермского края</v>
          </cell>
          <cell r="D9000" t="str">
            <v>г. Соликамск, ул. Калийная, д. 159</v>
          </cell>
          <cell r="E9000" t="b">
            <v>1</v>
          </cell>
          <cell r="F9000">
            <v>1965</v>
          </cell>
          <cell r="H9000" t="str">
            <v>Кирпич</v>
          </cell>
          <cell r="L9000">
            <v>4</v>
          </cell>
          <cell r="M9000">
            <v>3</v>
          </cell>
          <cell r="Q9000">
            <v>3356.6</v>
          </cell>
          <cell r="R9000">
            <v>1986.3</v>
          </cell>
          <cell r="S9000">
            <v>1944.6</v>
          </cell>
          <cell r="T9000">
            <v>82</v>
          </cell>
        </row>
        <row r="9001">
          <cell r="C9001" t="str">
            <v>Соликамский городской округ Пермского края</v>
          </cell>
          <cell r="D9001" t="str">
            <v>г. Соликамск, ул. Калийная, д. 160</v>
          </cell>
          <cell r="E9001" t="b">
            <v>1</v>
          </cell>
          <cell r="F9001">
            <v>1984</v>
          </cell>
          <cell r="L9001">
            <v>5</v>
          </cell>
          <cell r="M9001">
            <v>6</v>
          </cell>
          <cell r="Q9001">
            <v>4459.2</v>
          </cell>
          <cell r="R9001">
            <v>4018.7999999999997</v>
          </cell>
          <cell r="S9001">
            <v>3250.7</v>
          </cell>
        </row>
        <row r="9002">
          <cell r="C9002" t="str">
            <v>Соликамский городской округ Пермского края</v>
          </cell>
          <cell r="D9002" t="str">
            <v>г. Соликамск, ул. Калийная, д. 172</v>
          </cell>
          <cell r="E9002" t="b">
            <v>1</v>
          </cell>
          <cell r="F9002">
            <v>1980</v>
          </cell>
          <cell r="H9002" t="str">
            <v>Крупнопанельные</v>
          </cell>
          <cell r="L9002">
            <v>5</v>
          </cell>
          <cell r="M9002">
            <v>8</v>
          </cell>
          <cell r="Q9002">
            <v>6030</v>
          </cell>
          <cell r="R9002">
            <v>5132.8</v>
          </cell>
          <cell r="S9002">
            <v>5132.8</v>
          </cell>
        </row>
        <row r="9003">
          <cell r="C9003" t="str">
            <v>Соликамский городской округ Пермского края</v>
          </cell>
          <cell r="D9003" t="str">
            <v>г. Соликамск, ул. Калийная, д. 174</v>
          </cell>
          <cell r="E9003" t="b">
            <v>1</v>
          </cell>
          <cell r="F9003">
            <v>1977</v>
          </cell>
          <cell r="L9003">
            <v>5</v>
          </cell>
          <cell r="M9003">
            <v>8</v>
          </cell>
          <cell r="Q9003">
            <v>5857</v>
          </cell>
          <cell r="R9003">
            <v>5178.1000000000004</v>
          </cell>
          <cell r="S9003">
            <v>5178.1000000000004</v>
          </cell>
        </row>
        <row r="9004">
          <cell r="C9004" t="str">
            <v>Соликамский городской округ Пермского края</v>
          </cell>
          <cell r="D9004" t="str">
            <v>г. Соликамск, ул. Калийная, д. 176</v>
          </cell>
          <cell r="E9004" t="b">
            <v>1</v>
          </cell>
          <cell r="F9004">
            <v>1978</v>
          </cell>
          <cell r="L9004">
            <v>5</v>
          </cell>
          <cell r="M9004">
            <v>6</v>
          </cell>
          <cell r="Q9004">
            <v>4448.5</v>
          </cell>
          <cell r="R9004">
            <v>3936</v>
          </cell>
          <cell r="S9004">
            <v>3936</v>
          </cell>
        </row>
        <row r="9005">
          <cell r="C9005" t="str">
            <v>Соликамский городской округ Пермского края</v>
          </cell>
          <cell r="D9005" t="str">
            <v>г. Соликамск, ул. Калийная, д. 178</v>
          </cell>
          <cell r="E9005" t="b">
            <v>1</v>
          </cell>
          <cell r="F9005">
            <v>1980</v>
          </cell>
          <cell r="L9005">
            <v>5</v>
          </cell>
          <cell r="M9005">
            <v>8</v>
          </cell>
          <cell r="Q9005">
            <v>5732</v>
          </cell>
          <cell r="R9005">
            <v>5159.3999999999996</v>
          </cell>
          <cell r="S9005">
            <v>5159.3999999999996</v>
          </cell>
        </row>
        <row r="9006">
          <cell r="C9006" t="str">
            <v>Соликамский городской округ Пермского края</v>
          </cell>
          <cell r="D9006" t="str">
            <v>г. Соликамск, ул. Калийная, д. 199</v>
          </cell>
          <cell r="E9006" t="b">
            <v>1</v>
          </cell>
          <cell r="F9006">
            <v>1983</v>
          </cell>
          <cell r="L9006">
            <v>5</v>
          </cell>
          <cell r="M9006">
            <v>6</v>
          </cell>
          <cell r="Q9006">
            <v>4287.8</v>
          </cell>
          <cell r="R9006">
            <v>3846.4</v>
          </cell>
          <cell r="S9006">
            <v>3846.4</v>
          </cell>
        </row>
        <row r="9007">
          <cell r="C9007" t="str">
            <v>Соликамский городской округ Пермского края</v>
          </cell>
          <cell r="D9007" t="str">
            <v>г. Соликамск, ул. Карналлитовая, д. 55</v>
          </cell>
          <cell r="E9007" t="b">
            <v>1</v>
          </cell>
          <cell r="F9007">
            <v>2001</v>
          </cell>
          <cell r="L9007">
            <v>3</v>
          </cell>
          <cell r="M9007">
            <v>2</v>
          </cell>
          <cell r="Q9007">
            <v>1771.7</v>
          </cell>
          <cell r="R9007">
            <v>1646.5</v>
          </cell>
          <cell r="S9007">
            <v>1646.5</v>
          </cell>
        </row>
        <row r="9008">
          <cell r="C9008" t="str">
            <v>Соликамский городской округ Пермского края</v>
          </cell>
          <cell r="D9008" t="str">
            <v>г. Соликамск, ул. Карналлитовая, д. 91</v>
          </cell>
          <cell r="E9008" t="b">
            <v>1</v>
          </cell>
          <cell r="F9008">
            <v>1969</v>
          </cell>
          <cell r="H9008" t="str">
            <v>Кирпич</v>
          </cell>
          <cell r="L9008">
            <v>2</v>
          </cell>
          <cell r="M9008">
            <v>1</v>
          </cell>
          <cell r="Q9008">
            <v>406.6</v>
          </cell>
          <cell r="R9008">
            <v>348.9</v>
          </cell>
          <cell r="S9008">
            <v>348.9</v>
          </cell>
        </row>
        <row r="9009">
          <cell r="C9009" t="str">
            <v>Соликамский городской округ Пермского края</v>
          </cell>
          <cell r="D9009" t="str">
            <v>г. Соликамск, ул. Карналлитовая, д. 55А</v>
          </cell>
          <cell r="E9009" t="b">
            <v>1</v>
          </cell>
          <cell r="F9009">
            <v>1994</v>
          </cell>
          <cell r="L9009">
            <v>3</v>
          </cell>
          <cell r="M9009">
            <v>2</v>
          </cell>
          <cell r="Q9009">
            <v>1043</v>
          </cell>
          <cell r="R9009">
            <v>915.5</v>
          </cell>
          <cell r="S9009">
            <v>915.5</v>
          </cell>
        </row>
        <row r="9010">
          <cell r="C9010" t="str">
            <v>Соликамский городской округ Пермского края</v>
          </cell>
          <cell r="D9010" t="str">
            <v>г. Соликамск, ул. Кирова, д. 5</v>
          </cell>
          <cell r="E9010" t="b">
            <v>1</v>
          </cell>
          <cell r="F9010">
            <v>2015</v>
          </cell>
          <cell r="H9010" t="str">
            <v>блочные</v>
          </cell>
          <cell r="I9010" t="str">
            <v>скатная</v>
          </cell>
          <cell r="K9010" t="str">
            <v>не имеется</v>
          </cell>
          <cell r="L9010">
            <v>3</v>
          </cell>
          <cell r="M9010">
            <v>2</v>
          </cell>
          <cell r="Q9010">
            <v>1382.4</v>
          </cell>
          <cell r="R9010">
            <v>1189.0999999999999</v>
          </cell>
          <cell r="S9010">
            <v>378.3</v>
          </cell>
          <cell r="T9010">
            <v>27</v>
          </cell>
        </row>
        <row r="9011">
          <cell r="C9011" t="str">
            <v>Соликамский городской округ Пермского края</v>
          </cell>
          <cell r="D9011" t="str">
            <v>г. Соликамск, ул. Кирова, д. 7</v>
          </cell>
          <cell r="E9011" t="b">
            <v>1</v>
          </cell>
          <cell r="F9011">
            <v>2015</v>
          </cell>
          <cell r="H9011" t="str">
            <v>блочные</v>
          </cell>
          <cell r="I9011" t="str">
            <v>скатная</v>
          </cell>
          <cell r="K9011" t="str">
            <v>не имеется</v>
          </cell>
          <cell r="L9011">
            <v>3</v>
          </cell>
          <cell r="M9011">
            <v>2</v>
          </cell>
          <cell r="Q9011">
            <v>1373.2</v>
          </cell>
          <cell r="R9011">
            <v>1188.9000000000001</v>
          </cell>
          <cell r="S9011">
            <v>608.29999999999995</v>
          </cell>
          <cell r="T9011">
            <v>23</v>
          </cell>
        </row>
        <row r="9012">
          <cell r="C9012" t="str">
            <v>Соликамский городской округ Пермского края</v>
          </cell>
          <cell r="D9012" t="str">
            <v>г. Соликамск, ул. Коминтерна, д. 2</v>
          </cell>
          <cell r="E9012" t="b">
            <v>1</v>
          </cell>
          <cell r="F9012">
            <v>1962</v>
          </cell>
          <cell r="H9012" t="str">
            <v>Кирпич</v>
          </cell>
          <cell r="L9012">
            <v>3</v>
          </cell>
          <cell r="M9012">
            <v>2</v>
          </cell>
          <cell r="Q9012">
            <v>1093.5999999999999</v>
          </cell>
          <cell r="R9012">
            <v>823</v>
          </cell>
          <cell r="S9012">
            <v>823</v>
          </cell>
        </row>
        <row r="9013">
          <cell r="C9013" t="str">
            <v>Соликамский городской округ Пермского края</v>
          </cell>
          <cell r="D9013" t="str">
            <v>г. Соликамск, ул. Коминтерна, д. 3</v>
          </cell>
          <cell r="E9013" t="b">
            <v>1</v>
          </cell>
          <cell r="F9013">
            <v>1954</v>
          </cell>
          <cell r="H9013" t="str">
            <v>Кирпич</v>
          </cell>
          <cell r="L9013">
            <v>2</v>
          </cell>
          <cell r="M9013">
            <v>2</v>
          </cell>
          <cell r="Q9013">
            <v>696.2</v>
          </cell>
          <cell r="R9013">
            <v>696.2</v>
          </cell>
          <cell r="S9013">
            <v>696.2</v>
          </cell>
        </row>
        <row r="9014">
          <cell r="C9014" t="str">
            <v>Соликамский городской округ Пермского края</v>
          </cell>
          <cell r="D9014" t="str">
            <v>г. Соликамск, ул. Коминтерна, д. 4</v>
          </cell>
          <cell r="E9014" t="b">
            <v>1</v>
          </cell>
          <cell r="F9014">
            <v>1954</v>
          </cell>
          <cell r="H9014" t="str">
            <v>Кирпич</v>
          </cell>
          <cell r="L9014">
            <v>2</v>
          </cell>
          <cell r="M9014">
            <v>2</v>
          </cell>
          <cell r="Q9014">
            <v>696.4</v>
          </cell>
          <cell r="R9014">
            <v>628.70000000000005</v>
          </cell>
          <cell r="S9014">
            <v>628.70000000000005</v>
          </cell>
        </row>
        <row r="9015">
          <cell r="C9015" t="str">
            <v>Соликамский городской округ Пермского края</v>
          </cell>
          <cell r="D9015" t="str">
            <v>г. Соликамск, ул. Коминтерна, д. 5</v>
          </cell>
          <cell r="E9015" t="b">
            <v>1</v>
          </cell>
          <cell r="F9015">
            <v>1950</v>
          </cell>
          <cell r="H9015" t="str">
            <v>Дерево</v>
          </cell>
          <cell r="L9015">
            <v>1</v>
          </cell>
          <cell r="Q9015">
            <v>837.2</v>
          </cell>
          <cell r="R9015">
            <v>770.1</v>
          </cell>
          <cell r="S9015">
            <v>610.9</v>
          </cell>
          <cell r="T9015">
            <v>40</v>
          </cell>
        </row>
        <row r="9016">
          <cell r="C9016" t="str">
            <v>Соликамский городской округ Пермского края</v>
          </cell>
          <cell r="D9016" t="str">
            <v>г. Соликамск, ул. Коминтерна, д. 6</v>
          </cell>
          <cell r="E9016" t="b">
            <v>1</v>
          </cell>
          <cell r="F9016">
            <v>1955</v>
          </cell>
          <cell r="H9016" t="str">
            <v>Кирпич</v>
          </cell>
          <cell r="L9016">
            <v>2</v>
          </cell>
          <cell r="M9016">
            <v>2</v>
          </cell>
          <cell r="Q9016">
            <v>856.5</v>
          </cell>
          <cell r="R9016">
            <v>621.6</v>
          </cell>
          <cell r="S9016">
            <v>621.6</v>
          </cell>
          <cell r="T9016">
            <v>27</v>
          </cell>
        </row>
        <row r="9017">
          <cell r="C9017" t="str">
            <v>Соликамский городской округ Пермского края</v>
          </cell>
          <cell r="D9017" t="str">
            <v>г. Соликамск, ул. Коминтерна, д. 7</v>
          </cell>
          <cell r="E9017" t="b">
            <v>1</v>
          </cell>
          <cell r="F9017">
            <v>1956</v>
          </cell>
          <cell r="H9017" t="str">
            <v>Дерево</v>
          </cell>
          <cell r="L9017">
            <v>2</v>
          </cell>
          <cell r="M9017">
            <v>1</v>
          </cell>
          <cell r="Q9017">
            <v>568.29999999999995</v>
          </cell>
          <cell r="R9017">
            <v>524.1</v>
          </cell>
          <cell r="S9017">
            <v>333.5</v>
          </cell>
          <cell r="T9017">
            <v>19</v>
          </cell>
        </row>
        <row r="9018">
          <cell r="C9018" t="str">
            <v>Соликамский городской округ Пермского края</v>
          </cell>
          <cell r="D9018" t="str">
            <v>г. Соликамск, ул. Коминтерна, д. 8</v>
          </cell>
          <cell r="E9018" t="b">
            <v>1</v>
          </cell>
          <cell r="F9018">
            <v>1954</v>
          </cell>
          <cell r="H9018" t="str">
            <v>Кирпич</v>
          </cell>
          <cell r="L9018">
            <v>2</v>
          </cell>
          <cell r="M9018">
            <v>2</v>
          </cell>
          <cell r="Q9018">
            <v>698.9</v>
          </cell>
          <cell r="R9018">
            <v>632.5</v>
          </cell>
          <cell r="S9018">
            <v>563.5</v>
          </cell>
          <cell r="T9018">
            <v>30</v>
          </cell>
        </row>
        <row r="9019">
          <cell r="C9019" t="str">
            <v>Соликамский городской округ Пермского края</v>
          </cell>
          <cell r="D9019" t="str">
            <v>г. Соликамск, ул. Коминтерна, д. 9</v>
          </cell>
          <cell r="E9019" t="b">
            <v>1</v>
          </cell>
          <cell r="F9019">
            <v>1953</v>
          </cell>
          <cell r="H9019" t="str">
            <v>Кирпич</v>
          </cell>
          <cell r="L9019">
            <v>2</v>
          </cell>
          <cell r="M9019">
            <v>2</v>
          </cell>
          <cell r="Q9019">
            <v>812.1</v>
          </cell>
          <cell r="R9019">
            <v>734.8</v>
          </cell>
          <cell r="S9019">
            <v>461.7</v>
          </cell>
          <cell r="T9019">
            <v>36</v>
          </cell>
        </row>
        <row r="9020">
          <cell r="C9020" t="str">
            <v>Соликамский городской округ Пермского края</v>
          </cell>
          <cell r="D9020" t="str">
            <v>г. Соликамск, ул. Коминтерна, д. 10</v>
          </cell>
          <cell r="E9020" t="b">
            <v>1</v>
          </cell>
          <cell r="F9020">
            <v>1952</v>
          </cell>
          <cell r="H9020" t="str">
            <v>Кирпич</v>
          </cell>
          <cell r="L9020">
            <v>1</v>
          </cell>
          <cell r="M9020">
            <v>2</v>
          </cell>
          <cell r="Q9020">
            <v>690</v>
          </cell>
          <cell r="R9020">
            <v>625.5</v>
          </cell>
          <cell r="S9020">
            <v>520</v>
          </cell>
          <cell r="T9020">
            <v>17</v>
          </cell>
        </row>
        <row r="9021">
          <cell r="C9021" t="str">
            <v>Соликамский городской округ Пермского края</v>
          </cell>
          <cell r="D9021" t="str">
            <v>г. Соликамск, ул. Коминтерна, д. 12</v>
          </cell>
          <cell r="E9021" t="b">
            <v>1</v>
          </cell>
          <cell r="F9021">
            <v>1957</v>
          </cell>
          <cell r="H9021" t="str">
            <v>Кирпич</v>
          </cell>
          <cell r="L9021">
            <v>3</v>
          </cell>
          <cell r="M9021">
            <v>3</v>
          </cell>
          <cell r="Q9021">
            <v>2087.9</v>
          </cell>
          <cell r="R9021">
            <v>1629.2</v>
          </cell>
          <cell r="S9021">
            <v>1577.9</v>
          </cell>
          <cell r="T9021">
            <v>60</v>
          </cell>
        </row>
        <row r="9022">
          <cell r="C9022" t="str">
            <v>Соликамский городской округ Пермского края</v>
          </cell>
          <cell r="D9022" t="str">
            <v>г. Соликамск, ул. Коминтерна, д. 13</v>
          </cell>
          <cell r="E9022" t="b">
            <v>1</v>
          </cell>
          <cell r="F9022">
            <v>1989</v>
          </cell>
          <cell r="L9022">
            <v>5</v>
          </cell>
          <cell r="M9022">
            <v>4</v>
          </cell>
          <cell r="Q9022">
            <v>3202.8</v>
          </cell>
          <cell r="R9022">
            <v>2852.1000000000004</v>
          </cell>
          <cell r="S9022">
            <v>2703.3</v>
          </cell>
        </row>
        <row r="9023">
          <cell r="C9023" t="str">
            <v>Соликамский городской округ Пермского края</v>
          </cell>
          <cell r="D9023" t="str">
            <v>г. Соликамск, ул. Коминтерна, д. 14</v>
          </cell>
          <cell r="E9023" t="b">
            <v>1</v>
          </cell>
          <cell r="F9023">
            <v>1957</v>
          </cell>
          <cell r="H9023" t="str">
            <v>Кирпич</v>
          </cell>
          <cell r="L9023">
            <v>3</v>
          </cell>
          <cell r="M9023">
            <v>2</v>
          </cell>
          <cell r="Q9023">
            <v>1848.4</v>
          </cell>
          <cell r="R9023">
            <v>1286.7</v>
          </cell>
          <cell r="S9023">
            <v>1187.2</v>
          </cell>
          <cell r="T9023">
            <v>54</v>
          </cell>
        </row>
        <row r="9024">
          <cell r="C9024" t="str">
            <v>Соликамский городской округ Пермского края</v>
          </cell>
          <cell r="D9024" t="str">
            <v>г. Соликамск, ул. Коминтерна, д. 15</v>
          </cell>
          <cell r="E9024" t="b">
            <v>1</v>
          </cell>
          <cell r="F9024">
            <v>1963</v>
          </cell>
          <cell r="H9024" t="str">
            <v>Кирпич</v>
          </cell>
          <cell r="L9024">
            <v>5</v>
          </cell>
          <cell r="M9024">
            <v>2</v>
          </cell>
          <cell r="Q9024">
            <v>2183.8000000000002</v>
          </cell>
          <cell r="R9024">
            <v>1770.5</v>
          </cell>
          <cell r="S9024">
            <v>1726.5</v>
          </cell>
          <cell r="T9024">
            <v>71</v>
          </cell>
        </row>
        <row r="9025">
          <cell r="C9025" t="str">
            <v>Соликамский городской округ Пермского края</v>
          </cell>
          <cell r="D9025" t="str">
            <v>г. Соликамск, ул. Коминтерна, д. 16</v>
          </cell>
          <cell r="E9025" t="b">
            <v>1</v>
          </cell>
          <cell r="F9025">
            <v>1957</v>
          </cell>
          <cell r="H9025" t="str">
            <v>кирпич</v>
          </cell>
          <cell r="I9025" t="str">
            <v>скатная</v>
          </cell>
          <cell r="K9025" t="str">
            <v>имеется</v>
          </cell>
          <cell r="L9025">
            <v>3</v>
          </cell>
          <cell r="M9025">
            <v>2</v>
          </cell>
          <cell r="Q9025">
            <v>1597.9</v>
          </cell>
          <cell r="R9025">
            <v>1282.5999999999999</v>
          </cell>
          <cell r="S9025">
            <v>1089.5999999999999</v>
          </cell>
          <cell r="T9025">
            <v>23</v>
          </cell>
        </row>
        <row r="9026">
          <cell r="C9026" t="str">
            <v>Соликамский городской округ Пермского края</v>
          </cell>
          <cell r="D9026" t="str">
            <v>г. Соликамск, ул. Коминтерна, д. 18</v>
          </cell>
          <cell r="E9026" t="b">
            <v>1</v>
          </cell>
          <cell r="F9026">
            <v>1994</v>
          </cell>
          <cell r="H9026" t="str">
            <v>кирпич</v>
          </cell>
          <cell r="I9026" t="str">
            <v>плоская</v>
          </cell>
          <cell r="K9026" t="str">
            <v>имеется</v>
          </cell>
          <cell r="L9026">
            <v>3</v>
          </cell>
          <cell r="M9026">
            <v>2</v>
          </cell>
          <cell r="Q9026">
            <v>2577.4</v>
          </cell>
          <cell r="R9026">
            <v>1607.1</v>
          </cell>
          <cell r="S9026">
            <v>1607.1</v>
          </cell>
          <cell r="T9026">
            <v>43</v>
          </cell>
        </row>
        <row r="9027">
          <cell r="C9027" t="str">
            <v>Соликамский городской округ Пермского края</v>
          </cell>
          <cell r="D9027" t="str">
            <v>г. Соликамск, ул. Коминтерна, д. 6А</v>
          </cell>
          <cell r="E9027" t="b">
            <v>1</v>
          </cell>
          <cell r="F9027">
            <v>1964</v>
          </cell>
          <cell r="H9027" t="str">
            <v>кирпич</v>
          </cell>
          <cell r="I9027" t="str">
            <v>скатная</v>
          </cell>
          <cell r="J9027" t="str">
            <v>ГАЗ</v>
          </cell>
          <cell r="K9027" t="str">
            <v>имеется</v>
          </cell>
          <cell r="L9027">
            <v>4</v>
          </cell>
          <cell r="M9027">
            <v>3</v>
          </cell>
          <cell r="Q9027">
            <v>2748.3</v>
          </cell>
          <cell r="R9027">
            <v>2010.4</v>
          </cell>
          <cell r="S9027">
            <v>2010.4</v>
          </cell>
          <cell r="T9027">
            <v>115</v>
          </cell>
        </row>
        <row r="9028">
          <cell r="C9028" t="str">
            <v>Соликамский городской округ Пермского края</v>
          </cell>
          <cell r="D9028" t="str">
            <v>г. Соликамск, ул. Коминтерна, д. 8А</v>
          </cell>
          <cell r="E9028" t="b">
            <v>1</v>
          </cell>
          <cell r="F9028">
            <v>1953</v>
          </cell>
          <cell r="H9028" t="str">
            <v>Камень</v>
          </cell>
          <cell r="L9028">
            <v>4</v>
          </cell>
          <cell r="M9028">
            <v>3</v>
          </cell>
          <cell r="Q9028">
            <v>2185.1999999999998</v>
          </cell>
          <cell r="R9028">
            <v>2008.4</v>
          </cell>
          <cell r="S9028">
            <v>1909.6</v>
          </cell>
          <cell r="T9028">
            <v>73</v>
          </cell>
        </row>
        <row r="9029">
          <cell r="C9029" t="str">
            <v>Соликамский городской округ Пермского края</v>
          </cell>
          <cell r="D9029" t="str">
            <v>г. Соликамск, ул. Коммунаров, д. 12</v>
          </cell>
          <cell r="E9029" t="b">
            <v>1</v>
          </cell>
          <cell r="F9029">
            <v>1975</v>
          </cell>
          <cell r="L9029">
            <v>5</v>
          </cell>
          <cell r="M9029">
            <v>8</v>
          </cell>
          <cell r="Q9029">
            <v>6929</v>
          </cell>
          <cell r="R9029">
            <v>5168.3</v>
          </cell>
          <cell r="S9029">
            <v>5168.3</v>
          </cell>
          <cell r="T9029">
            <v>257</v>
          </cell>
        </row>
        <row r="9030">
          <cell r="C9030" t="str">
            <v>Соликамский городской округ Пермского края</v>
          </cell>
          <cell r="D9030" t="str">
            <v>г. Соликамск, ул. Коммунаров, д. 22</v>
          </cell>
          <cell r="E9030" t="b">
            <v>1</v>
          </cell>
          <cell r="F9030">
            <v>1968</v>
          </cell>
          <cell r="H9030" t="str">
            <v>Шлакоблок</v>
          </cell>
          <cell r="L9030">
            <v>2</v>
          </cell>
          <cell r="M9030">
            <v>1</v>
          </cell>
          <cell r="Q9030">
            <v>412.2</v>
          </cell>
          <cell r="R9030">
            <v>412.2</v>
          </cell>
          <cell r="S9030">
            <v>412.2</v>
          </cell>
        </row>
        <row r="9031">
          <cell r="C9031" t="str">
            <v>Соликамский городской округ Пермского края</v>
          </cell>
          <cell r="D9031" t="str">
            <v>г. Соликамск, ул. Комсомольская, д. 6</v>
          </cell>
          <cell r="E9031" t="b">
            <v>1</v>
          </cell>
          <cell r="F9031">
            <v>1956</v>
          </cell>
          <cell r="H9031" t="str">
            <v>Дерево</v>
          </cell>
          <cell r="L9031">
            <v>2</v>
          </cell>
          <cell r="M9031">
            <v>1</v>
          </cell>
          <cell r="Q9031">
            <v>572.6</v>
          </cell>
          <cell r="R9031">
            <v>523.6</v>
          </cell>
          <cell r="S9031">
            <v>523.6</v>
          </cell>
          <cell r="T9031">
            <v>22</v>
          </cell>
        </row>
        <row r="9032">
          <cell r="C9032" t="str">
            <v>Соликамский городской округ Пермского края</v>
          </cell>
          <cell r="D9032" t="str">
            <v>г. Соликамск, ул. Котовского, д. 2А</v>
          </cell>
          <cell r="E9032" t="b">
            <v>1</v>
          </cell>
          <cell r="F9032">
            <v>1963</v>
          </cell>
          <cell r="H9032" t="str">
            <v>Кирпич</v>
          </cell>
          <cell r="L9032">
            <v>4</v>
          </cell>
          <cell r="M9032">
            <v>3</v>
          </cell>
          <cell r="Q9032">
            <v>2720.8</v>
          </cell>
          <cell r="R9032">
            <v>2016</v>
          </cell>
          <cell r="S9032">
            <v>1835</v>
          </cell>
          <cell r="T9032">
            <v>98</v>
          </cell>
        </row>
        <row r="9033">
          <cell r="C9033" t="str">
            <v>Соликамский городской округ Пермского края</v>
          </cell>
          <cell r="D9033" t="str">
            <v>г. Соликамск, ул. Котовского, д. 2Б</v>
          </cell>
          <cell r="E9033" t="b">
            <v>1</v>
          </cell>
          <cell r="F9033">
            <v>1963</v>
          </cell>
          <cell r="H9033" t="str">
            <v>кирпич</v>
          </cell>
          <cell r="I9033" t="str">
            <v>скатная</v>
          </cell>
          <cell r="K9033" t="str">
            <v>не имеется</v>
          </cell>
          <cell r="L9033">
            <v>4</v>
          </cell>
          <cell r="M9033">
            <v>3</v>
          </cell>
          <cell r="Q9033">
            <v>2086.4</v>
          </cell>
          <cell r="R9033">
            <v>2009.6</v>
          </cell>
          <cell r="S9033">
            <v>1850.3</v>
          </cell>
          <cell r="T9033">
            <v>84</v>
          </cell>
        </row>
        <row r="9034">
          <cell r="C9034" t="str">
            <v>Соликамский городской округ Пермского края</v>
          </cell>
          <cell r="D9034" t="str">
            <v>г. Соликамск, ул. Культуры, д. 13</v>
          </cell>
          <cell r="E9034" t="b">
            <v>1</v>
          </cell>
          <cell r="F9034">
            <v>1963</v>
          </cell>
          <cell r="H9034" t="str">
            <v>Кирпич</v>
          </cell>
          <cell r="L9034">
            <v>2</v>
          </cell>
          <cell r="M9034">
            <v>2</v>
          </cell>
          <cell r="Q9034">
            <v>687.5</v>
          </cell>
          <cell r="R9034">
            <v>632.29999999999995</v>
          </cell>
          <cell r="S9034">
            <v>632.29999999999995</v>
          </cell>
          <cell r="T9034">
            <v>30</v>
          </cell>
        </row>
        <row r="9035">
          <cell r="C9035" t="str">
            <v>Соликамский городской округ Пермского края</v>
          </cell>
          <cell r="D9035" t="str">
            <v>г. Соликамск, ул. Культуры, д. 15</v>
          </cell>
          <cell r="E9035" t="b">
            <v>1</v>
          </cell>
          <cell r="F9035">
            <v>1962</v>
          </cell>
          <cell r="H9035" t="str">
            <v>Кирпич</v>
          </cell>
          <cell r="L9035">
            <v>2</v>
          </cell>
          <cell r="M9035">
            <v>2</v>
          </cell>
          <cell r="Q9035">
            <v>1008.6</v>
          </cell>
          <cell r="R9035">
            <v>620.4</v>
          </cell>
          <cell r="S9035">
            <v>579.5</v>
          </cell>
          <cell r="T9035">
            <v>38</v>
          </cell>
        </row>
        <row r="9036">
          <cell r="C9036" t="str">
            <v>Соликамский городской округ Пермского края</v>
          </cell>
          <cell r="D9036" t="str">
            <v>г. Соликамск, ул. Культуры, д. 17</v>
          </cell>
          <cell r="E9036" t="b">
            <v>1</v>
          </cell>
          <cell r="F9036">
            <v>1962</v>
          </cell>
          <cell r="H9036" t="str">
            <v>Кирпич</v>
          </cell>
          <cell r="L9036">
            <v>2</v>
          </cell>
          <cell r="M9036">
            <v>2</v>
          </cell>
          <cell r="Q9036">
            <v>1012.8</v>
          </cell>
          <cell r="R9036">
            <v>635.6</v>
          </cell>
          <cell r="S9036">
            <v>594.9</v>
          </cell>
          <cell r="T9036">
            <v>29</v>
          </cell>
        </row>
        <row r="9037">
          <cell r="C9037" t="str">
            <v>Соликамский городской округ Пермского края</v>
          </cell>
          <cell r="D9037" t="str">
            <v>г. Соликамск, ул. Культуры, д. 18</v>
          </cell>
          <cell r="E9037" t="b">
            <v>1</v>
          </cell>
          <cell r="F9037">
            <v>1996</v>
          </cell>
          <cell r="H9037" t="str">
            <v>Крупные блоки</v>
          </cell>
          <cell r="L9037">
            <v>6</v>
          </cell>
          <cell r="M9037">
            <v>9</v>
          </cell>
          <cell r="Q9037">
            <v>8418.7999999999993</v>
          </cell>
          <cell r="R9037">
            <v>6454.3</v>
          </cell>
          <cell r="S9037">
            <v>5886.9</v>
          </cell>
          <cell r="T9037">
            <v>323</v>
          </cell>
        </row>
        <row r="9038">
          <cell r="C9038" t="str">
            <v>Соликамский городской округ Пермского края</v>
          </cell>
          <cell r="D9038" t="str">
            <v>г. Соликамск, ул. Культуры, д. 19</v>
          </cell>
          <cell r="E9038" t="b">
            <v>1</v>
          </cell>
          <cell r="F9038">
            <v>1962</v>
          </cell>
          <cell r="H9038" t="str">
            <v>Кирпич</v>
          </cell>
          <cell r="L9038">
            <v>3</v>
          </cell>
          <cell r="M9038">
            <v>3</v>
          </cell>
          <cell r="Q9038">
            <v>2067.9</v>
          </cell>
          <cell r="R9038">
            <v>1542.1</v>
          </cell>
          <cell r="S9038">
            <v>1542.1</v>
          </cell>
        </row>
        <row r="9039">
          <cell r="C9039" t="str">
            <v>Соликамский городской округ Пермского края</v>
          </cell>
          <cell r="D9039" t="str">
            <v>г. Соликамск, ул. Культуры, д. 20</v>
          </cell>
          <cell r="E9039" t="b">
            <v>1</v>
          </cell>
          <cell r="F9039">
            <v>1990</v>
          </cell>
          <cell r="H9039" t="str">
            <v>Кирпич</v>
          </cell>
          <cell r="L9039">
            <v>5</v>
          </cell>
          <cell r="M9039">
            <v>4</v>
          </cell>
          <cell r="Q9039">
            <v>3177.9</v>
          </cell>
          <cell r="R9039">
            <v>2793.4</v>
          </cell>
          <cell r="S9039">
            <v>2625.4</v>
          </cell>
          <cell r="T9039">
            <v>117</v>
          </cell>
        </row>
        <row r="9040">
          <cell r="C9040" t="str">
            <v>Соликамский городской округ Пермского края</v>
          </cell>
          <cell r="D9040" t="str">
            <v>г. Соликамск, ул. Культуры, д. 21</v>
          </cell>
          <cell r="E9040" t="b">
            <v>1</v>
          </cell>
          <cell r="F9040">
            <v>1961</v>
          </cell>
          <cell r="H9040" t="str">
            <v>Камень</v>
          </cell>
          <cell r="L9040">
            <v>2</v>
          </cell>
          <cell r="M9040">
            <v>2</v>
          </cell>
          <cell r="Q9040">
            <v>686.4</v>
          </cell>
          <cell r="R9040">
            <v>631</v>
          </cell>
          <cell r="S9040">
            <v>631</v>
          </cell>
          <cell r="T9040">
            <v>29</v>
          </cell>
        </row>
        <row r="9041">
          <cell r="C9041" t="str">
            <v>Соликамский городской округ Пермского края</v>
          </cell>
          <cell r="D9041" t="str">
            <v>г. Соликамск, ул. Культуры, д. 23</v>
          </cell>
          <cell r="E9041" t="b">
            <v>1</v>
          </cell>
          <cell r="F9041">
            <v>1983</v>
          </cell>
          <cell r="H9041" t="str">
            <v>Кирпич</v>
          </cell>
          <cell r="L9041">
            <v>3</v>
          </cell>
          <cell r="M9041">
            <v>1</v>
          </cell>
          <cell r="Q9041">
            <v>928.5</v>
          </cell>
          <cell r="R9041">
            <v>928.5</v>
          </cell>
          <cell r="S9041">
            <v>928.5</v>
          </cell>
        </row>
        <row r="9042">
          <cell r="C9042" t="str">
            <v>Соликамский городской округ Пермского края</v>
          </cell>
          <cell r="D9042" t="str">
            <v>г. Соликамск, ул. Культуры, д. 28</v>
          </cell>
          <cell r="E9042" t="b">
            <v>1</v>
          </cell>
          <cell r="F9042">
            <v>1954</v>
          </cell>
          <cell r="H9042" t="str">
            <v>Крупные блоки</v>
          </cell>
          <cell r="L9042">
            <v>2</v>
          </cell>
          <cell r="M9042">
            <v>2</v>
          </cell>
          <cell r="Q9042">
            <v>717</v>
          </cell>
          <cell r="R9042">
            <v>649.4</v>
          </cell>
          <cell r="S9042">
            <v>606</v>
          </cell>
          <cell r="T9042">
            <v>33</v>
          </cell>
        </row>
        <row r="9043">
          <cell r="C9043" t="str">
            <v>Соликамский городской округ Пермского края</v>
          </cell>
          <cell r="D9043" t="str">
            <v>г. Соликамск, ул. Культуры, д. 32</v>
          </cell>
          <cell r="E9043" t="b">
            <v>1</v>
          </cell>
          <cell r="F9043">
            <v>1954</v>
          </cell>
          <cell r="H9043" t="str">
            <v>Крупнопанельные</v>
          </cell>
          <cell r="L9043">
            <v>2</v>
          </cell>
          <cell r="M9043">
            <v>2</v>
          </cell>
          <cell r="Q9043">
            <v>724</v>
          </cell>
          <cell r="R9043">
            <v>654.70000000000005</v>
          </cell>
          <cell r="S9043">
            <v>654.70000000000005</v>
          </cell>
        </row>
        <row r="9044">
          <cell r="C9044" t="str">
            <v>Соликамский городской округ Пермского края</v>
          </cell>
          <cell r="D9044" t="str">
            <v>г. Соликамск, ул. Культуры, д. 34</v>
          </cell>
          <cell r="E9044" t="b">
            <v>1</v>
          </cell>
          <cell r="F9044">
            <v>1961</v>
          </cell>
          <cell r="H9044" t="str">
            <v>Кирпич</v>
          </cell>
          <cell r="L9044">
            <v>3</v>
          </cell>
          <cell r="M9044">
            <v>3</v>
          </cell>
          <cell r="Q9044">
            <v>1611.2</v>
          </cell>
          <cell r="R9044">
            <v>1441.7</v>
          </cell>
          <cell r="S9044">
            <v>1441.7</v>
          </cell>
          <cell r="T9044">
            <v>57</v>
          </cell>
        </row>
        <row r="9045">
          <cell r="C9045" t="str">
            <v>Соликамский городской округ Пермского края</v>
          </cell>
          <cell r="D9045" t="str">
            <v>г. Соликамск, ул. Культуры, д. 40</v>
          </cell>
          <cell r="E9045" t="b">
            <v>1</v>
          </cell>
          <cell r="F9045">
            <v>1960</v>
          </cell>
          <cell r="H9045" t="str">
            <v>Камень</v>
          </cell>
          <cell r="L9045">
            <v>3</v>
          </cell>
          <cell r="M9045">
            <v>3</v>
          </cell>
          <cell r="Q9045">
            <v>2057.9</v>
          </cell>
          <cell r="R9045">
            <v>1575.2</v>
          </cell>
          <cell r="S9045">
            <v>1489</v>
          </cell>
          <cell r="T9045">
            <v>77</v>
          </cell>
        </row>
        <row r="9046">
          <cell r="C9046" t="str">
            <v>Соликамский городской округ Пермского края</v>
          </cell>
          <cell r="D9046" t="str">
            <v>г. Соликамск, ул. Культуры, д. 17А</v>
          </cell>
          <cell r="E9046" t="b">
            <v>1</v>
          </cell>
          <cell r="F9046">
            <v>1989</v>
          </cell>
          <cell r="H9046" t="str">
            <v>Кирпич</v>
          </cell>
          <cell r="L9046">
            <v>3</v>
          </cell>
          <cell r="M9046">
            <v>3</v>
          </cell>
          <cell r="Q9046">
            <v>1469.2</v>
          </cell>
          <cell r="R9046">
            <v>1283.8</v>
          </cell>
          <cell r="S9046">
            <v>1283.8</v>
          </cell>
          <cell r="T9046">
            <v>57</v>
          </cell>
        </row>
        <row r="9047">
          <cell r="C9047" t="str">
            <v>Соликамский городской округ Пермского края</v>
          </cell>
          <cell r="D9047" t="str">
            <v>г. Соликамск, ул. Лесная, д. 3</v>
          </cell>
          <cell r="E9047" t="b">
            <v>1</v>
          </cell>
          <cell r="F9047">
            <v>1970</v>
          </cell>
          <cell r="H9047" t="str">
            <v>Кирпич</v>
          </cell>
          <cell r="L9047">
            <v>5</v>
          </cell>
          <cell r="M9047">
            <v>4</v>
          </cell>
          <cell r="Q9047">
            <v>3634.2</v>
          </cell>
          <cell r="R9047">
            <v>3310.1</v>
          </cell>
          <cell r="S9047">
            <v>3310.1</v>
          </cell>
          <cell r="T9047">
            <v>135</v>
          </cell>
        </row>
        <row r="9048">
          <cell r="C9048" t="str">
            <v>Соликамский городской округ Пермского края</v>
          </cell>
          <cell r="D9048" t="str">
            <v>г. Соликамск, ул. Лесная, д. 5</v>
          </cell>
          <cell r="E9048" t="b">
            <v>1</v>
          </cell>
          <cell r="F9048">
            <v>1990</v>
          </cell>
          <cell r="H9048" t="str">
            <v>Кирпич</v>
          </cell>
          <cell r="L9048">
            <v>5</v>
          </cell>
          <cell r="M9048">
            <v>6</v>
          </cell>
          <cell r="Q9048">
            <v>5408.4</v>
          </cell>
          <cell r="R9048">
            <v>3877.8</v>
          </cell>
          <cell r="S9048">
            <v>3877.8</v>
          </cell>
          <cell r="T9048">
            <v>188</v>
          </cell>
        </row>
        <row r="9049">
          <cell r="C9049" t="str">
            <v>Соликамский городской округ Пермского края</v>
          </cell>
          <cell r="D9049" t="str">
            <v>г. Соликамск, ул. Лесная, д. 36</v>
          </cell>
          <cell r="E9049" t="b">
            <v>1</v>
          </cell>
          <cell r="F9049">
            <v>1965</v>
          </cell>
          <cell r="H9049" t="str">
            <v>Кирпич</v>
          </cell>
          <cell r="L9049">
            <v>4</v>
          </cell>
          <cell r="M9049">
            <v>2</v>
          </cell>
          <cell r="Q9049">
            <v>1571.8</v>
          </cell>
          <cell r="R9049">
            <v>1217.0999999999999</v>
          </cell>
          <cell r="S9049">
            <v>1217.0999999999999</v>
          </cell>
          <cell r="T9049">
            <v>56</v>
          </cell>
        </row>
        <row r="9050">
          <cell r="C9050" t="str">
            <v>Соликамский городской округ Пермского края</v>
          </cell>
          <cell r="D9050" t="str">
            <v>г. Соликамск, ул. Лесная, д. 38</v>
          </cell>
          <cell r="E9050" t="b">
            <v>1</v>
          </cell>
          <cell r="F9050">
            <v>1964</v>
          </cell>
          <cell r="H9050" t="str">
            <v>Кирпич</v>
          </cell>
          <cell r="L9050">
            <v>4</v>
          </cell>
          <cell r="M9050">
            <v>2</v>
          </cell>
          <cell r="Q9050">
            <v>2963.7</v>
          </cell>
          <cell r="R9050">
            <v>1263.8</v>
          </cell>
          <cell r="S9050">
            <v>1177.5999999999999</v>
          </cell>
          <cell r="T9050">
            <v>57</v>
          </cell>
        </row>
        <row r="9051">
          <cell r="C9051" t="str">
            <v>Соликамский городской округ Пермского края</v>
          </cell>
          <cell r="D9051" t="str">
            <v>г. Соликамск, ул. Ломоносова, д. 36</v>
          </cell>
          <cell r="E9051" t="b">
            <v>1</v>
          </cell>
          <cell r="F9051">
            <v>1999</v>
          </cell>
          <cell r="L9051">
            <v>5</v>
          </cell>
          <cell r="M9051">
            <v>10</v>
          </cell>
          <cell r="Q9051">
            <v>7739.6</v>
          </cell>
          <cell r="R9051">
            <v>6916.9</v>
          </cell>
          <cell r="S9051">
            <v>6916.9</v>
          </cell>
        </row>
        <row r="9052">
          <cell r="C9052" t="str">
            <v>Соликамский городской округ Пермского края</v>
          </cell>
          <cell r="D9052" t="str">
            <v>г. Соликамск, ул. Марины Расковой, д. 6</v>
          </cell>
          <cell r="E9052" t="b">
            <v>1</v>
          </cell>
          <cell r="F9052">
            <v>1954</v>
          </cell>
          <cell r="H9052" t="str">
            <v>Кирпич</v>
          </cell>
          <cell r="L9052">
            <v>2</v>
          </cell>
          <cell r="M9052">
            <v>2</v>
          </cell>
          <cell r="Q9052">
            <v>703</v>
          </cell>
          <cell r="R9052">
            <v>632</v>
          </cell>
          <cell r="S9052">
            <v>632</v>
          </cell>
          <cell r="T9052">
            <v>28</v>
          </cell>
        </row>
        <row r="9053">
          <cell r="C9053" t="str">
            <v>Соликамский городской округ Пермского края</v>
          </cell>
          <cell r="D9053" t="str">
            <v>г. Соликамск, ул. Марины Расковой, д. 10</v>
          </cell>
          <cell r="E9053" t="b">
            <v>1</v>
          </cell>
          <cell r="F9053">
            <v>1953</v>
          </cell>
          <cell r="H9053" t="str">
            <v>Кирпич</v>
          </cell>
          <cell r="L9053">
            <v>2</v>
          </cell>
          <cell r="M9053">
            <v>2</v>
          </cell>
          <cell r="Q9053">
            <v>1038.5999999999999</v>
          </cell>
          <cell r="R9053">
            <v>629.29999999999995</v>
          </cell>
          <cell r="S9053">
            <v>495.1</v>
          </cell>
          <cell r="T9053">
            <v>21</v>
          </cell>
        </row>
        <row r="9054">
          <cell r="C9054" t="str">
            <v>Соликамский городской округ Пермского края</v>
          </cell>
          <cell r="D9054" t="str">
            <v>г. Соликамск, ул. Матросова, д. 4</v>
          </cell>
          <cell r="E9054" t="b">
            <v>1</v>
          </cell>
          <cell r="F9054">
            <v>1955</v>
          </cell>
          <cell r="H9054" t="str">
            <v>Кирпич</v>
          </cell>
          <cell r="L9054">
            <v>2</v>
          </cell>
          <cell r="M9054">
            <v>1</v>
          </cell>
          <cell r="Q9054">
            <v>500.4</v>
          </cell>
          <cell r="R9054">
            <v>417</v>
          </cell>
          <cell r="S9054">
            <v>417</v>
          </cell>
        </row>
        <row r="9055">
          <cell r="C9055" t="str">
            <v>Соликамский городской округ Пермского края</v>
          </cell>
          <cell r="D9055" t="str">
            <v>г. Соликамск, ул. Матросова, д. 6</v>
          </cell>
          <cell r="E9055" t="b">
            <v>1</v>
          </cell>
          <cell r="F9055">
            <v>1985</v>
          </cell>
          <cell r="H9055" t="str">
            <v>Кирпич</v>
          </cell>
          <cell r="L9055">
            <v>5</v>
          </cell>
          <cell r="M9055">
            <v>1</v>
          </cell>
          <cell r="Q9055">
            <v>3164.1</v>
          </cell>
          <cell r="R9055">
            <v>2433.9</v>
          </cell>
          <cell r="S9055">
            <v>2433.9</v>
          </cell>
          <cell r="T9055">
            <v>118</v>
          </cell>
        </row>
        <row r="9056">
          <cell r="C9056" t="str">
            <v>Соликамский городской округ Пермского края</v>
          </cell>
          <cell r="D9056" t="str">
            <v>г. Соликамск, ул. Матросова, д. 10</v>
          </cell>
          <cell r="E9056" t="b">
            <v>1</v>
          </cell>
          <cell r="F9056">
            <v>1973</v>
          </cell>
          <cell r="H9056" t="str">
            <v>Кирпич</v>
          </cell>
          <cell r="L9056">
            <v>5</v>
          </cell>
          <cell r="M9056">
            <v>4</v>
          </cell>
          <cell r="Q9056">
            <v>3557.7</v>
          </cell>
          <cell r="R9056">
            <v>3256.7</v>
          </cell>
          <cell r="S9056">
            <v>3256.7</v>
          </cell>
          <cell r="T9056">
            <v>146</v>
          </cell>
        </row>
        <row r="9057">
          <cell r="C9057" t="str">
            <v>Соликамский городской округ Пермского края</v>
          </cell>
          <cell r="D9057" t="str">
            <v>г. Соликамск, ул. Матросова, д. 12</v>
          </cell>
          <cell r="E9057" t="b">
            <v>1</v>
          </cell>
          <cell r="F9057">
            <v>1972</v>
          </cell>
          <cell r="H9057" t="str">
            <v>Кирпич</v>
          </cell>
          <cell r="L9057">
            <v>5</v>
          </cell>
          <cell r="M9057">
            <v>4</v>
          </cell>
          <cell r="Q9057">
            <v>3305.9</v>
          </cell>
          <cell r="R9057">
            <v>3242.3</v>
          </cell>
          <cell r="S9057">
            <v>3242.3</v>
          </cell>
          <cell r="T9057">
            <v>153</v>
          </cell>
        </row>
        <row r="9058">
          <cell r="C9058" t="str">
            <v>Соликамский городской округ Пермского края</v>
          </cell>
          <cell r="D9058" t="str">
            <v>г. Соликамск, ул. Матросова, д. 16</v>
          </cell>
          <cell r="E9058" t="b">
            <v>1</v>
          </cell>
          <cell r="F9058">
            <v>1974</v>
          </cell>
          <cell r="H9058" t="str">
            <v>Кирпич</v>
          </cell>
          <cell r="L9058">
            <v>5</v>
          </cell>
          <cell r="M9058">
            <v>8</v>
          </cell>
          <cell r="Q9058">
            <v>4997.3999999999996</v>
          </cell>
          <cell r="R9058">
            <v>4383.8</v>
          </cell>
          <cell r="S9058">
            <v>4383.8</v>
          </cell>
          <cell r="T9058">
            <v>226</v>
          </cell>
        </row>
        <row r="9059">
          <cell r="C9059" t="str">
            <v>Соликамский городской округ Пермского края</v>
          </cell>
          <cell r="D9059" t="str">
            <v>г. Соликамск, ул. Матросова, д. 20</v>
          </cell>
          <cell r="E9059" t="b">
            <v>1</v>
          </cell>
          <cell r="F9059">
            <v>1961</v>
          </cell>
          <cell r="H9059" t="str">
            <v>Камень</v>
          </cell>
          <cell r="L9059">
            <v>2</v>
          </cell>
          <cell r="M9059">
            <v>2</v>
          </cell>
          <cell r="Q9059">
            <v>778.8</v>
          </cell>
          <cell r="R9059">
            <v>652.79999999999995</v>
          </cell>
          <cell r="S9059">
            <v>610.79999999999995</v>
          </cell>
          <cell r="T9059">
            <v>25</v>
          </cell>
        </row>
        <row r="9060">
          <cell r="C9060" t="str">
            <v>Соликамский городской округ Пермского края</v>
          </cell>
          <cell r="D9060" t="str">
            <v>г. Соликамск, ул. Матросова, д. 21</v>
          </cell>
          <cell r="E9060" t="b">
            <v>1</v>
          </cell>
          <cell r="F9060">
            <v>1986</v>
          </cell>
          <cell r="H9060" t="str">
            <v>Кирпич</v>
          </cell>
          <cell r="L9060">
            <v>5</v>
          </cell>
          <cell r="M9060">
            <v>6</v>
          </cell>
          <cell r="Q9060">
            <v>4688.5</v>
          </cell>
          <cell r="R9060">
            <v>4117.25</v>
          </cell>
          <cell r="S9060">
            <v>4117.25</v>
          </cell>
          <cell r="T9060">
            <v>161</v>
          </cell>
        </row>
        <row r="9061">
          <cell r="C9061" t="str">
            <v>Соликамский городской округ Пермского края</v>
          </cell>
          <cell r="D9061" t="str">
            <v>г. Соликамск, ул. Матросова, д. 22</v>
          </cell>
          <cell r="E9061" t="b">
            <v>1</v>
          </cell>
          <cell r="F9061">
            <v>1968</v>
          </cell>
          <cell r="H9061" t="str">
            <v>Кирпич</v>
          </cell>
          <cell r="L9061">
            <v>5</v>
          </cell>
          <cell r="M9061">
            <v>4</v>
          </cell>
          <cell r="Q9061">
            <v>2780.1</v>
          </cell>
          <cell r="R9061">
            <v>2537.6</v>
          </cell>
          <cell r="S9061">
            <v>2537.6</v>
          </cell>
        </row>
        <row r="9062">
          <cell r="C9062" t="str">
            <v>Соликамский городской округ Пермского края</v>
          </cell>
          <cell r="D9062" t="str">
            <v>г. Соликамск, ул. Матросова, д. 28</v>
          </cell>
          <cell r="E9062" t="b">
            <v>1</v>
          </cell>
          <cell r="F9062">
            <v>1963</v>
          </cell>
          <cell r="H9062" t="str">
            <v>Кирпич</v>
          </cell>
          <cell r="L9062">
            <v>5</v>
          </cell>
          <cell r="M9062">
            <v>4</v>
          </cell>
          <cell r="Q9062">
            <v>4192.3</v>
          </cell>
          <cell r="R9062">
            <v>3419.6</v>
          </cell>
          <cell r="S9062">
            <v>3184.4</v>
          </cell>
          <cell r="T9062">
            <v>145</v>
          </cell>
        </row>
        <row r="9063">
          <cell r="C9063" t="str">
            <v>Соликамский городской округ Пермского края</v>
          </cell>
          <cell r="D9063" t="str">
            <v>г. Соликамск, ул. Матросова, д. 32</v>
          </cell>
          <cell r="E9063" t="b">
            <v>1</v>
          </cell>
          <cell r="F9063">
            <v>1964</v>
          </cell>
          <cell r="H9063" t="str">
            <v>Панель</v>
          </cell>
          <cell r="L9063">
            <v>4</v>
          </cell>
          <cell r="M9063">
            <v>4</v>
          </cell>
          <cell r="Q9063">
            <v>2630.1</v>
          </cell>
          <cell r="R9063">
            <v>2538.6</v>
          </cell>
          <cell r="S9063">
            <v>2538.6</v>
          </cell>
        </row>
        <row r="9064">
          <cell r="C9064" t="str">
            <v>Соликамский городской округ Пермского края</v>
          </cell>
          <cell r="D9064" t="str">
            <v>г. Соликамск, ул. Матросова, д. 34</v>
          </cell>
          <cell r="E9064" t="b">
            <v>1</v>
          </cell>
          <cell r="F9064">
            <v>1962</v>
          </cell>
          <cell r="H9064" t="str">
            <v>Панель</v>
          </cell>
          <cell r="L9064">
            <v>4</v>
          </cell>
          <cell r="M9064">
            <v>4</v>
          </cell>
          <cell r="Q9064">
            <v>3487.9</v>
          </cell>
          <cell r="R9064">
            <v>2871.2</v>
          </cell>
          <cell r="S9064">
            <v>2708.2</v>
          </cell>
          <cell r="T9064">
            <v>133</v>
          </cell>
        </row>
        <row r="9065">
          <cell r="C9065" t="str">
            <v>Соликамский городской округ Пермского края</v>
          </cell>
          <cell r="D9065" t="str">
            <v>г. Соликамск, ул. Матросова, д. 36</v>
          </cell>
          <cell r="E9065" t="b">
            <v>1</v>
          </cell>
          <cell r="F9065">
            <v>1964</v>
          </cell>
          <cell r="H9065" t="str">
            <v>Кирпич</v>
          </cell>
          <cell r="L9065">
            <v>5</v>
          </cell>
          <cell r="M9065">
            <v>4</v>
          </cell>
          <cell r="Q9065">
            <v>3706.6</v>
          </cell>
          <cell r="R9065">
            <v>2891.2</v>
          </cell>
          <cell r="S9065">
            <v>2690.2</v>
          </cell>
          <cell r="T9065">
            <v>128</v>
          </cell>
        </row>
        <row r="9066">
          <cell r="C9066" t="str">
            <v>Соликамский городской округ Пермского края</v>
          </cell>
          <cell r="D9066" t="str">
            <v>г. Соликамск, ул. Матросова, д. 37</v>
          </cell>
          <cell r="E9066" t="b">
            <v>1</v>
          </cell>
          <cell r="F9066">
            <v>1960</v>
          </cell>
          <cell r="H9066" t="str">
            <v>Камень</v>
          </cell>
          <cell r="L9066">
            <v>3</v>
          </cell>
          <cell r="M9066">
            <v>3</v>
          </cell>
          <cell r="Q9066">
            <v>1726.3</v>
          </cell>
          <cell r="R9066">
            <v>1496.7</v>
          </cell>
          <cell r="S9066">
            <v>1412.6</v>
          </cell>
          <cell r="T9066">
            <v>56</v>
          </cell>
        </row>
        <row r="9067">
          <cell r="C9067" t="str">
            <v>Соликамский городской округ Пермского края</v>
          </cell>
          <cell r="D9067" t="str">
            <v>г. Соликамск, ул. Матросова, д. 39</v>
          </cell>
          <cell r="E9067" t="b">
            <v>1</v>
          </cell>
          <cell r="F9067">
            <v>1962</v>
          </cell>
          <cell r="H9067" t="str">
            <v>Кирпич</v>
          </cell>
          <cell r="L9067">
            <v>4</v>
          </cell>
          <cell r="M9067">
            <v>3</v>
          </cell>
          <cell r="Q9067">
            <v>3165</v>
          </cell>
          <cell r="R9067">
            <v>1635.4</v>
          </cell>
          <cell r="S9067">
            <v>1323.4</v>
          </cell>
        </row>
        <row r="9068">
          <cell r="C9068" t="str">
            <v>Соликамский городской округ Пермского края</v>
          </cell>
          <cell r="D9068" t="str">
            <v>г. Соликамск, ул. Матросова, д. 41</v>
          </cell>
          <cell r="E9068" t="b">
            <v>1</v>
          </cell>
          <cell r="F9068">
            <v>1968</v>
          </cell>
          <cell r="H9068" t="str">
            <v>Кирпич</v>
          </cell>
          <cell r="L9068">
            <v>5</v>
          </cell>
          <cell r="M9068">
            <v>4</v>
          </cell>
          <cell r="Q9068">
            <v>3493.7</v>
          </cell>
          <cell r="R9068">
            <v>2500.7199999999998</v>
          </cell>
          <cell r="S9068">
            <v>2500.7199999999998</v>
          </cell>
          <cell r="T9068">
            <v>103</v>
          </cell>
        </row>
        <row r="9069">
          <cell r="C9069" t="str">
            <v>Соликамский городской округ Пермского края</v>
          </cell>
          <cell r="D9069" t="str">
            <v>г. Соликамск, ул. Матросова, д. 43</v>
          </cell>
          <cell r="E9069" t="b">
            <v>1</v>
          </cell>
          <cell r="F9069">
            <v>1966</v>
          </cell>
          <cell r="H9069" t="str">
            <v>Панель</v>
          </cell>
          <cell r="L9069">
            <v>5</v>
          </cell>
          <cell r="M9069">
            <v>4</v>
          </cell>
          <cell r="Q9069">
            <v>3426.5</v>
          </cell>
          <cell r="R9069">
            <v>3122.6</v>
          </cell>
          <cell r="S9069">
            <v>3122.6</v>
          </cell>
          <cell r="T9069">
            <v>164</v>
          </cell>
        </row>
        <row r="9070">
          <cell r="C9070" t="str">
            <v>Соликамский городской округ Пермского края</v>
          </cell>
          <cell r="D9070" t="str">
            <v>г. Соликамск, ул. Матросова, д. 45</v>
          </cell>
          <cell r="E9070" t="b">
            <v>1</v>
          </cell>
          <cell r="F9070">
            <v>1966</v>
          </cell>
          <cell r="H9070" t="str">
            <v>Панель</v>
          </cell>
          <cell r="L9070">
            <v>5</v>
          </cell>
          <cell r="M9070">
            <v>4</v>
          </cell>
          <cell r="Q9070">
            <v>3262</v>
          </cell>
          <cell r="R9070">
            <v>3152.4</v>
          </cell>
          <cell r="S9070">
            <v>3152.4</v>
          </cell>
        </row>
        <row r="9071">
          <cell r="C9071" t="str">
            <v>Соликамский городской округ Пермского края</v>
          </cell>
          <cell r="D9071" t="str">
            <v>г. Соликамск, ул. Матросова, д. 51</v>
          </cell>
          <cell r="E9071" t="b">
            <v>1</v>
          </cell>
          <cell r="F9071">
            <v>1966</v>
          </cell>
          <cell r="H9071" t="str">
            <v>Кирпич</v>
          </cell>
          <cell r="L9071">
            <v>5</v>
          </cell>
          <cell r="M9071">
            <v>4</v>
          </cell>
          <cell r="Q9071">
            <v>3779.6</v>
          </cell>
          <cell r="R9071">
            <v>3230.4</v>
          </cell>
          <cell r="S9071">
            <v>3154.6</v>
          </cell>
        </row>
        <row r="9072">
          <cell r="C9072" t="str">
            <v>Соликамский городской округ Пермского края</v>
          </cell>
          <cell r="D9072" t="str">
            <v>г. Соликамск, ул. Матросова, д. 53</v>
          </cell>
          <cell r="E9072" t="b">
            <v>1</v>
          </cell>
          <cell r="F9072">
            <v>1966</v>
          </cell>
          <cell r="H9072" t="str">
            <v>Панель</v>
          </cell>
          <cell r="L9072">
            <v>5</v>
          </cell>
          <cell r="M9072">
            <v>6</v>
          </cell>
          <cell r="Q9072">
            <v>5717.7</v>
          </cell>
          <cell r="R9072">
            <v>5575.5</v>
          </cell>
          <cell r="S9072">
            <v>5575.5</v>
          </cell>
          <cell r="T9072">
            <v>254</v>
          </cell>
        </row>
        <row r="9073">
          <cell r="C9073" t="str">
            <v>Соликамский городской округ Пермского края</v>
          </cell>
          <cell r="D9073" t="str">
            <v>г. Соликамск, ул. Матросова, д. 55</v>
          </cell>
          <cell r="E9073" t="b">
            <v>1</v>
          </cell>
          <cell r="F9073">
            <v>1969</v>
          </cell>
          <cell r="H9073" t="str">
            <v>Кирпич</v>
          </cell>
          <cell r="L9073">
            <v>5</v>
          </cell>
          <cell r="M9073">
            <v>6</v>
          </cell>
          <cell r="Q9073">
            <v>4787.6000000000004</v>
          </cell>
          <cell r="R9073">
            <v>4395.6000000000004</v>
          </cell>
          <cell r="S9073">
            <v>4395.6000000000004</v>
          </cell>
          <cell r="T9073">
            <v>197</v>
          </cell>
        </row>
        <row r="9074">
          <cell r="C9074" t="str">
            <v>Соликамский городской округ Пермского края</v>
          </cell>
          <cell r="D9074" t="str">
            <v>г. Соликамск, ул. Матросова, д. 59</v>
          </cell>
          <cell r="E9074" t="b">
            <v>1</v>
          </cell>
          <cell r="F9074">
            <v>1970</v>
          </cell>
          <cell r="H9074" t="str">
            <v>Кирпич</v>
          </cell>
          <cell r="L9074">
            <v>5</v>
          </cell>
          <cell r="M9074">
            <v>4</v>
          </cell>
          <cell r="Q9074">
            <v>2558.9</v>
          </cell>
          <cell r="R9074">
            <v>255.5</v>
          </cell>
          <cell r="S9074">
            <v>255.5</v>
          </cell>
          <cell r="T9074">
            <v>118</v>
          </cell>
        </row>
        <row r="9075">
          <cell r="C9075" t="str">
            <v>Соликамский городской округ Пермского края</v>
          </cell>
          <cell r="D9075" t="str">
            <v>г. Соликамск, ул. Матросова, д. 61</v>
          </cell>
          <cell r="E9075" t="b">
            <v>1</v>
          </cell>
          <cell r="F9075">
            <v>1967</v>
          </cell>
          <cell r="H9075" t="str">
            <v>Панель</v>
          </cell>
          <cell r="L9075">
            <v>5</v>
          </cell>
          <cell r="M9075">
            <v>6</v>
          </cell>
          <cell r="Q9075">
            <v>5636.4</v>
          </cell>
          <cell r="R9075">
            <v>5628.1</v>
          </cell>
          <cell r="S9075">
            <v>5628.1</v>
          </cell>
          <cell r="T9075">
            <v>279</v>
          </cell>
        </row>
        <row r="9076">
          <cell r="C9076" t="str">
            <v>Соликамский городской округ Пермского края</v>
          </cell>
          <cell r="D9076" t="str">
            <v>г. Соликамск, ул. Матросова, д. 63</v>
          </cell>
          <cell r="E9076" t="b">
            <v>1</v>
          </cell>
          <cell r="F9076">
            <v>1985</v>
          </cell>
          <cell r="H9076" t="str">
            <v>Кирпич</v>
          </cell>
          <cell r="L9076">
            <v>5</v>
          </cell>
          <cell r="M9076">
            <v>3</v>
          </cell>
          <cell r="Q9076">
            <v>2492.1999999999998</v>
          </cell>
          <cell r="R9076">
            <v>2105.4</v>
          </cell>
          <cell r="S9076">
            <v>1680.8</v>
          </cell>
        </row>
        <row r="9077">
          <cell r="C9077" t="str">
            <v>Соликамский городской округ Пермского края</v>
          </cell>
          <cell r="D9077" t="str">
            <v>г. Соликамск, ул. Матросова, д. 65</v>
          </cell>
          <cell r="E9077" t="b">
            <v>1</v>
          </cell>
          <cell r="F9077">
            <v>1972</v>
          </cell>
          <cell r="H9077" t="str">
            <v>Панель</v>
          </cell>
          <cell r="L9077">
            <v>5</v>
          </cell>
          <cell r="M9077">
            <v>6</v>
          </cell>
          <cell r="Q9077">
            <v>4105.7</v>
          </cell>
          <cell r="R9077">
            <v>3910</v>
          </cell>
          <cell r="S9077">
            <v>3875.3</v>
          </cell>
        </row>
        <row r="9078">
          <cell r="C9078" t="str">
            <v>Соликамский городской округ Пермского края</v>
          </cell>
          <cell r="D9078" t="str">
            <v>г. Соликамск, ул. Матросова, д. 67</v>
          </cell>
          <cell r="E9078" t="b">
            <v>1</v>
          </cell>
          <cell r="F9078">
            <v>1975</v>
          </cell>
          <cell r="H9078" t="str">
            <v>Панель</v>
          </cell>
          <cell r="L9078">
            <v>5</v>
          </cell>
          <cell r="M9078">
            <v>6</v>
          </cell>
          <cell r="Q9078">
            <v>4197.1000000000004</v>
          </cell>
          <cell r="R9078">
            <v>3927.7</v>
          </cell>
          <cell r="S9078">
            <v>3635.7</v>
          </cell>
          <cell r="T9078">
            <v>180</v>
          </cell>
        </row>
        <row r="9079">
          <cell r="C9079" t="str">
            <v>Соликамский городской округ Пермского края</v>
          </cell>
          <cell r="D9079" t="str">
            <v>г. Соликамск, ул. Матросова, д. 69</v>
          </cell>
          <cell r="E9079" t="b">
            <v>1</v>
          </cell>
          <cell r="F9079">
            <v>1970</v>
          </cell>
          <cell r="H9079" t="str">
            <v>Панель</v>
          </cell>
          <cell r="L9079">
            <v>5</v>
          </cell>
          <cell r="M9079">
            <v>8</v>
          </cell>
          <cell r="Q9079">
            <v>5681.1</v>
          </cell>
          <cell r="R9079">
            <v>5355.9000000000005</v>
          </cell>
          <cell r="S9079">
            <v>5295.1</v>
          </cell>
        </row>
        <row r="9080">
          <cell r="C9080" t="str">
            <v>Соликамский городской округ Пермского края</v>
          </cell>
          <cell r="D9080" t="str">
            <v>г. Соликамск, ул. Матросова, д. 2А</v>
          </cell>
          <cell r="E9080" t="b">
            <v>1</v>
          </cell>
          <cell r="F9080">
            <v>1957</v>
          </cell>
          <cell r="H9080" t="str">
            <v>Камень</v>
          </cell>
          <cell r="L9080">
            <v>2</v>
          </cell>
          <cell r="M9080">
            <v>2</v>
          </cell>
          <cell r="Q9080">
            <v>680.7</v>
          </cell>
          <cell r="R9080">
            <v>612.29999999999995</v>
          </cell>
          <cell r="S9080">
            <v>612.29999999999995</v>
          </cell>
        </row>
        <row r="9081">
          <cell r="C9081" t="str">
            <v>Соликамский городской округ Пермского края</v>
          </cell>
          <cell r="D9081" t="str">
            <v>г. Соликамск, ул. Матросова, д. 53А</v>
          </cell>
          <cell r="E9081" t="b">
            <v>1</v>
          </cell>
          <cell r="F9081">
            <v>1968</v>
          </cell>
          <cell r="H9081" t="str">
            <v>Кирпич</v>
          </cell>
          <cell r="L9081">
            <v>5</v>
          </cell>
          <cell r="M9081">
            <v>6</v>
          </cell>
          <cell r="Q9081">
            <v>4717.6000000000004</v>
          </cell>
          <cell r="R9081">
            <v>4681.5</v>
          </cell>
          <cell r="S9081">
            <v>4681.5</v>
          </cell>
          <cell r="T9081">
            <v>217</v>
          </cell>
        </row>
        <row r="9082">
          <cell r="C9082" t="str">
            <v>Соликамский городской округ Пермского края</v>
          </cell>
          <cell r="D9082" t="str">
            <v>г. Соликамск, ул. Матросова, д. 53Б</v>
          </cell>
          <cell r="E9082" t="b">
            <v>1</v>
          </cell>
          <cell r="F9082">
            <v>1974</v>
          </cell>
          <cell r="H9082" t="str">
            <v>Кирпич</v>
          </cell>
          <cell r="L9082">
            <v>5</v>
          </cell>
          <cell r="M9082">
            <v>4</v>
          </cell>
          <cell r="Q9082">
            <v>2710.5</v>
          </cell>
          <cell r="R9082">
            <v>2366.3000000000002</v>
          </cell>
          <cell r="S9082">
            <v>2366.3000000000002</v>
          </cell>
          <cell r="T9082">
            <v>96</v>
          </cell>
        </row>
        <row r="9083">
          <cell r="C9083" t="str">
            <v>Соликамский городской округ Пермского края</v>
          </cell>
          <cell r="D9083" t="str">
            <v>г. Соликамск, ул. Матросова, д. 57А</v>
          </cell>
          <cell r="E9083" t="b">
            <v>1</v>
          </cell>
          <cell r="F9083">
            <v>1966</v>
          </cell>
          <cell r="H9083" t="str">
            <v>Панель</v>
          </cell>
          <cell r="L9083">
            <v>5</v>
          </cell>
          <cell r="M9083">
            <v>4</v>
          </cell>
          <cell r="Q9083">
            <v>3250.9</v>
          </cell>
          <cell r="R9083">
            <v>3168.4</v>
          </cell>
          <cell r="S9083">
            <v>3168.4</v>
          </cell>
          <cell r="T9083">
            <v>142</v>
          </cell>
        </row>
        <row r="9084">
          <cell r="C9084" t="str">
            <v>Соликамский городской округ Пермского края</v>
          </cell>
          <cell r="D9084" t="str">
            <v>г. Соликамск, ул. Матросова, д. 59А</v>
          </cell>
          <cell r="E9084" t="b">
            <v>1</v>
          </cell>
          <cell r="F9084">
            <v>1968</v>
          </cell>
          <cell r="H9084" t="str">
            <v>Панель</v>
          </cell>
          <cell r="L9084">
            <v>5</v>
          </cell>
          <cell r="M9084">
            <v>4</v>
          </cell>
          <cell r="Q9084">
            <v>4146.7</v>
          </cell>
          <cell r="R9084">
            <v>3127.6</v>
          </cell>
          <cell r="S9084">
            <v>3127.6</v>
          </cell>
          <cell r="T9084">
            <v>146</v>
          </cell>
        </row>
        <row r="9085">
          <cell r="C9085" t="str">
            <v>Соликамский городской округ Пермского края</v>
          </cell>
          <cell r="D9085" t="str">
            <v>г. Соликамск, ул. Матросова, д. 59Б</v>
          </cell>
          <cell r="E9085" t="b">
            <v>1</v>
          </cell>
          <cell r="F9085">
            <v>1968</v>
          </cell>
          <cell r="H9085" t="str">
            <v>Панель</v>
          </cell>
          <cell r="L9085">
            <v>5</v>
          </cell>
          <cell r="M9085">
            <v>4</v>
          </cell>
          <cell r="Q9085">
            <v>3230.1</v>
          </cell>
          <cell r="R9085">
            <v>3150.4</v>
          </cell>
          <cell r="S9085">
            <v>3150.4</v>
          </cell>
          <cell r="T9085">
            <v>154</v>
          </cell>
        </row>
        <row r="9086">
          <cell r="C9086" t="str">
            <v>Соликамский городской округ Пермского края</v>
          </cell>
          <cell r="D9086" t="str">
            <v>г. Соликамск, ул. Матросова /Розы Люксембург, 23, д. 35</v>
          </cell>
          <cell r="E9086" t="b">
            <v>1</v>
          </cell>
          <cell r="F9086">
            <v>1961</v>
          </cell>
          <cell r="H9086" t="str">
            <v>кирпич</v>
          </cell>
          <cell r="I9086" t="str">
            <v>плоская</v>
          </cell>
          <cell r="K9086" t="str">
            <v>имеется</v>
          </cell>
          <cell r="L9086">
            <v>4</v>
          </cell>
          <cell r="M9086">
            <v>4</v>
          </cell>
          <cell r="Q9086">
            <v>2624.1</v>
          </cell>
          <cell r="R9086">
            <v>2461</v>
          </cell>
          <cell r="S9086">
            <v>2274.3000000000002</v>
          </cell>
          <cell r="T9086">
            <v>81</v>
          </cell>
        </row>
        <row r="9087">
          <cell r="C9087" t="str">
            <v>Соликамский городской округ Пермского края</v>
          </cell>
          <cell r="D9087" t="str">
            <v>г. Соликамск, ул. Металлургов, д. 53</v>
          </cell>
          <cell r="E9087" t="b">
            <v>1</v>
          </cell>
          <cell r="F9087">
            <v>1975</v>
          </cell>
          <cell r="H9087" t="str">
            <v>Крупнопанельные</v>
          </cell>
          <cell r="L9087">
            <v>5</v>
          </cell>
          <cell r="M9087">
            <v>8</v>
          </cell>
          <cell r="Q9087">
            <v>5708.7</v>
          </cell>
          <cell r="R9087">
            <v>5381.1</v>
          </cell>
          <cell r="S9087">
            <v>5381.1</v>
          </cell>
        </row>
        <row r="9088">
          <cell r="C9088" t="str">
            <v>Соликамский городской округ Пермского края</v>
          </cell>
          <cell r="D9088" t="str">
            <v>г. Соликамск, ул. Металлургов, д. 55</v>
          </cell>
          <cell r="E9088" t="b">
            <v>1</v>
          </cell>
          <cell r="F9088">
            <v>1977</v>
          </cell>
          <cell r="H9088" t="str">
            <v>Крупнопанельные</v>
          </cell>
          <cell r="L9088">
            <v>5</v>
          </cell>
          <cell r="M9088">
            <v>8</v>
          </cell>
          <cell r="Q9088">
            <v>5469</v>
          </cell>
          <cell r="R9088">
            <v>5123.8999999999996</v>
          </cell>
          <cell r="S9088">
            <v>5123.8999999999996</v>
          </cell>
        </row>
        <row r="9089">
          <cell r="C9089" t="str">
            <v>Соликамский городской округ Пермского края</v>
          </cell>
          <cell r="D9089" t="str">
            <v>г. Соликамск, ул. Металлургов, д. 57</v>
          </cell>
          <cell r="E9089" t="b">
            <v>1</v>
          </cell>
          <cell r="F9089">
            <v>1978</v>
          </cell>
          <cell r="H9089" t="str">
            <v>Крупнопанельные</v>
          </cell>
          <cell r="L9089">
            <v>5</v>
          </cell>
          <cell r="M9089">
            <v>8</v>
          </cell>
          <cell r="Q9089">
            <v>4879.1000000000004</v>
          </cell>
          <cell r="R9089">
            <v>4546.6000000000004</v>
          </cell>
          <cell r="S9089">
            <v>4546.6000000000004</v>
          </cell>
        </row>
        <row r="9090">
          <cell r="C9090" t="str">
            <v>Соликамский городской округ Пермского края</v>
          </cell>
          <cell r="D9090" t="str">
            <v>г. Соликамск, ул. Молодежная, д. 1</v>
          </cell>
          <cell r="E9090" t="b">
            <v>1</v>
          </cell>
          <cell r="F9090">
            <v>1966</v>
          </cell>
          <cell r="H9090" t="str">
            <v>Кирпич</v>
          </cell>
          <cell r="L9090">
            <v>5</v>
          </cell>
          <cell r="M9090">
            <v>4</v>
          </cell>
          <cell r="Q9090">
            <v>3477.1</v>
          </cell>
          <cell r="R9090">
            <v>3057.4</v>
          </cell>
          <cell r="S9090">
            <v>3057.4</v>
          </cell>
          <cell r="T9090">
            <v>149</v>
          </cell>
        </row>
        <row r="9091">
          <cell r="C9091" t="str">
            <v>Соликамский городской округ Пермского края</v>
          </cell>
          <cell r="D9091" t="str">
            <v>г. Соликамск, ул. Молодежная, д. 3</v>
          </cell>
          <cell r="E9091" t="b">
            <v>1</v>
          </cell>
          <cell r="F9091">
            <v>1968</v>
          </cell>
          <cell r="H9091" t="str">
            <v>Кирпич</v>
          </cell>
          <cell r="L9091">
            <v>5</v>
          </cell>
          <cell r="M9091">
            <v>4</v>
          </cell>
          <cell r="Q9091">
            <v>3301.9</v>
          </cell>
          <cell r="R9091">
            <v>2529.6</v>
          </cell>
          <cell r="S9091">
            <v>2529.6</v>
          </cell>
          <cell r="T9091">
            <v>119</v>
          </cell>
        </row>
        <row r="9092">
          <cell r="C9092" t="str">
            <v>Соликамский городской округ Пермского края</v>
          </cell>
          <cell r="D9092" t="str">
            <v>г. Соликамск, ул. Молодежная, д. 5</v>
          </cell>
          <cell r="E9092" t="b">
            <v>1</v>
          </cell>
          <cell r="F9092">
            <v>1965</v>
          </cell>
          <cell r="H9092" t="str">
            <v>Кирпич</v>
          </cell>
          <cell r="L9092">
            <v>5</v>
          </cell>
          <cell r="M9092">
            <v>4</v>
          </cell>
          <cell r="Q9092">
            <v>3162.9</v>
          </cell>
          <cell r="R9092">
            <v>3160.58</v>
          </cell>
          <cell r="S9092">
            <v>3160.58</v>
          </cell>
          <cell r="T9092">
            <v>149</v>
          </cell>
        </row>
        <row r="9093">
          <cell r="C9093" t="str">
            <v>Соликамский городской округ Пермского края</v>
          </cell>
          <cell r="D9093" t="str">
            <v>г. Соликамск, ул. Молодежная, д. 7</v>
          </cell>
          <cell r="E9093" t="b">
            <v>1</v>
          </cell>
          <cell r="F9093">
            <v>1966</v>
          </cell>
          <cell r="H9093" t="str">
            <v>Кирпич</v>
          </cell>
          <cell r="L9093">
            <v>5</v>
          </cell>
          <cell r="M9093">
            <v>4</v>
          </cell>
          <cell r="Q9093">
            <v>3354</v>
          </cell>
          <cell r="R9093">
            <v>2667.9</v>
          </cell>
          <cell r="S9093">
            <v>2667.9</v>
          </cell>
          <cell r="T9093">
            <v>111</v>
          </cell>
        </row>
        <row r="9094">
          <cell r="C9094" t="str">
            <v>Соликамский городской округ Пермского края</v>
          </cell>
          <cell r="D9094" t="str">
            <v>г. Соликамск, ул. Молодежная, д. 9</v>
          </cell>
          <cell r="E9094" t="b">
            <v>1</v>
          </cell>
          <cell r="F9094">
            <v>1966</v>
          </cell>
          <cell r="H9094" t="str">
            <v>Кирпич</v>
          </cell>
          <cell r="L9094">
            <v>5</v>
          </cell>
          <cell r="M9094">
            <v>4</v>
          </cell>
          <cell r="Q9094">
            <v>3486.1</v>
          </cell>
          <cell r="R9094">
            <v>3192.1</v>
          </cell>
          <cell r="S9094">
            <v>2940.9</v>
          </cell>
        </row>
        <row r="9095">
          <cell r="C9095" t="str">
            <v>Соликамский городской округ Пермского края</v>
          </cell>
          <cell r="D9095" t="str">
            <v>г. Соликамск, ул. Молодежная, д. 13</v>
          </cell>
          <cell r="E9095" t="b">
            <v>1</v>
          </cell>
          <cell r="F9095">
            <v>1965</v>
          </cell>
          <cell r="H9095" t="str">
            <v>Кирпич</v>
          </cell>
          <cell r="L9095">
            <v>5</v>
          </cell>
          <cell r="M9095">
            <v>1</v>
          </cell>
          <cell r="Q9095">
            <v>4029.6</v>
          </cell>
          <cell r="R9095">
            <v>3268.2</v>
          </cell>
          <cell r="S9095">
            <v>2108</v>
          </cell>
          <cell r="T9095">
            <v>203</v>
          </cell>
        </row>
        <row r="9096">
          <cell r="C9096" t="str">
            <v>Соликамский городской округ Пермского края</v>
          </cell>
          <cell r="D9096" t="str">
            <v>г. Соликамск, ул. Молодежная, д. 18</v>
          </cell>
          <cell r="E9096" t="b">
            <v>1</v>
          </cell>
          <cell r="F9096">
            <v>1993</v>
          </cell>
          <cell r="L9096">
            <v>5</v>
          </cell>
          <cell r="M9096">
            <v>10</v>
          </cell>
          <cell r="Q9096">
            <v>9748.6</v>
          </cell>
          <cell r="R9096">
            <v>9128.2000000000007</v>
          </cell>
          <cell r="S9096">
            <v>9128.2000000000007</v>
          </cell>
        </row>
        <row r="9097">
          <cell r="C9097" t="str">
            <v>Соликамский городской округ Пермского края</v>
          </cell>
          <cell r="D9097" t="str">
            <v>г. Соликамск, ул. Молодежная, д. 19</v>
          </cell>
          <cell r="E9097" t="b">
            <v>1</v>
          </cell>
          <cell r="F9097">
            <v>1972</v>
          </cell>
          <cell r="H9097" t="str">
            <v>Кирпич</v>
          </cell>
          <cell r="L9097">
            <v>5</v>
          </cell>
          <cell r="M9097">
            <v>1</v>
          </cell>
          <cell r="Q9097">
            <v>3567.8</v>
          </cell>
          <cell r="R9097">
            <v>3064.9</v>
          </cell>
          <cell r="S9097">
            <v>2929.3</v>
          </cell>
        </row>
        <row r="9098">
          <cell r="C9098" t="str">
            <v>Соликамский городской округ Пермского края</v>
          </cell>
          <cell r="D9098" t="str">
            <v>г. Соликамск, ул. Молодежная, д. 20</v>
          </cell>
          <cell r="E9098" t="b">
            <v>1</v>
          </cell>
          <cell r="F9098">
            <v>1992</v>
          </cell>
          <cell r="H9098" t="str">
            <v>Кирпич</v>
          </cell>
          <cell r="L9098">
            <v>5</v>
          </cell>
          <cell r="M9098">
            <v>1</v>
          </cell>
          <cell r="Q9098">
            <v>3148.7</v>
          </cell>
          <cell r="R9098">
            <v>2199</v>
          </cell>
          <cell r="S9098">
            <v>2199</v>
          </cell>
          <cell r="T9098">
            <v>99</v>
          </cell>
        </row>
        <row r="9099">
          <cell r="C9099" t="str">
            <v>Соликамский городской округ Пермского края</v>
          </cell>
          <cell r="D9099" t="str">
            <v>г. Соликамск, ул. Молодежная, д. 21</v>
          </cell>
          <cell r="E9099" t="b">
            <v>1</v>
          </cell>
          <cell r="F9099">
            <v>1967</v>
          </cell>
          <cell r="H9099" t="str">
            <v>Панель</v>
          </cell>
          <cell r="L9099">
            <v>5</v>
          </cell>
          <cell r="M9099">
            <v>6</v>
          </cell>
          <cell r="Q9099">
            <v>5639.2</v>
          </cell>
          <cell r="R9099">
            <v>5453.2</v>
          </cell>
          <cell r="S9099">
            <v>5453.2</v>
          </cell>
          <cell r="T9099">
            <v>247</v>
          </cell>
        </row>
        <row r="9100">
          <cell r="C9100" t="str">
            <v>Соликамский городской округ Пермского края</v>
          </cell>
          <cell r="D9100" t="str">
            <v>г. Соликамск, ул. Молодежная, д. 22</v>
          </cell>
          <cell r="E9100" t="b">
            <v>1</v>
          </cell>
          <cell r="F9100">
            <v>1990</v>
          </cell>
          <cell r="H9100" t="str">
            <v>Кирпич</v>
          </cell>
          <cell r="L9100">
            <v>5</v>
          </cell>
          <cell r="M9100">
            <v>1</v>
          </cell>
          <cell r="Q9100">
            <v>2335.8000000000002</v>
          </cell>
          <cell r="R9100">
            <v>2140.6999999999998</v>
          </cell>
          <cell r="S9100">
            <v>2140.6999999999998</v>
          </cell>
          <cell r="T9100">
            <v>94</v>
          </cell>
        </row>
        <row r="9101">
          <cell r="C9101" t="str">
            <v>Соликамский городской округ Пермского края</v>
          </cell>
          <cell r="D9101" t="str">
            <v>г. Соликамск, ул. Молодежная, д. 24</v>
          </cell>
          <cell r="E9101" t="b">
            <v>1</v>
          </cell>
          <cell r="F9101">
            <v>1993</v>
          </cell>
          <cell r="H9101" t="str">
            <v>Панель</v>
          </cell>
          <cell r="L9101">
            <v>5</v>
          </cell>
          <cell r="M9101">
            <v>7</v>
          </cell>
          <cell r="Q9101">
            <v>6720.3</v>
          </cell>
          <cell r="R9101">
            <v>6239</v>
          </cell>
          <cell r="S9101">
            <v>6239</v>
          </cell>
        </row>
        <row r="9102">
          <cell r="C9102" t="str">
            <v>Соликамский городской округ Пермского края</v>
          </cell>
          <cell r="D9102" t="str">
            <v>г. Соликамск, ул. Молодежная, д. 25</v>
          </cell>
          <cell r="E9102" t="b">
            <v>1</v>
          </cell>
          <cell r="F9102">
            <v>1970</v>
          </cell>
          <cell r="H9102" t="str">
            <v>Панель</v>
          </cell>
          <cell r="L9102">
            <v>5</v>
          </cell>
          <cell r="M9102">
            <v>6</v>
          </cell>
          <cell r="Q9102">
            <v>4729.8999999999996</v>
          </cell>
          <cell r="R9102">
            <v>3769.2</v>
          </cell>
          <cell r="S9102">
            <v>3769.2</v>
          </cell>
          <cell r="T9102">
            <v>174</v>
          </cell>
        </row>
        <row r="9103">
          <cell r="C9103" t="str">
            <v>Соликамский городской округ Пермского края</v>
          </cell>
          <cell r="D9103" t="str">
            <v>г. Соликамск, ул. Молодежная, д. 27</v>
          </cell>
          <cell r="E9103" t="b">
            <v>1</v>
          </cell>
          <cell r="F9103">
            <v>1972</v>
          </cell>
          <cell r="H9103" t="str">
            <v>Панель</v>
          </cell>
          <cell r="L9103">
            <v>5</v>
          </cell>
          <cell r="M9103">
            <v>9</v>
          </cell>
          <cell r="Q9103">
            <v>7647.3</v>
          </cell>
          <cell r="R9103">
            <v>5860.3</v>
          </cell>
          <cell r="S9103">
            <v>5069.3</v>
          </cell>
          <cell r="T9103">
            <v>221</v>
          </cell>
        </row>
        <row r="9104">
          <cell r="C9104" t="str">
            <v>Соликамский городской округ Пермского края</v>
          </cell>
          <cell r="D9104" t="str">
            <v>г. Соликамск, ул. Молодежная, д. 28</v>
          </cell>
          <cell r="E9104" t="b">
            <v>1</v>
          </cell>
          <cell r="F9104">
            <v>1991</v>
          </cell>
          <cell r="H9104" t="str">
            <v>Панель</v>
          </cell>
          <cell r="L9104">
            <v>5</v>
          </cell>
          <cell r="M9104">
            <v>4</v>
          </cell>
          <cell r="Q9104">
            <v>2742.9</v>
          </cell>
          <cell r="R9104">
            <v>2600.5</v>
          </cell>
          <cell r="S9104">
            <v>2600.5</v>
          </cell>
        </row>
        <row r="9105">
          <cell r="C9105" t="str">
            <v>Соликамский городской округ Пермского края</v>
          </cell>
          <cell r="D9105" t="str">
            <v>г. Соликамск, ул. Молодежная, д. 29</v>
          </cell>
          <cell r="E9105" t="b">
            <v>1</v>
          </cell>
          <cell r="F9105">
            <v>1972</v>
          </cell>
          <cell r="H9105" t="str">
            <v>Панель</v>
          </cell>
          <cell r="L9105">
            <v>5</v>
          </cell>
          <cell r="M9105">
            <v>8</v>
          </cell>
          <cell r="Q9105">
            <v>6643.9</v>
          </cell>
          <cell r="R9105">
            <v>5012.8999999999996</v>
          </cell>
          <cell r="S9105">
            <v>5012.8999999999996</v>
          </cell>
          <cell r="T9105">
            <v>255</v>
          </cell>
        </row>
        <row r="9106">
          <cell r="C9106" t="str">
            <v>Соликамский городской округ Пермского края</v>
          </cell>
          <cell r="D9106" t="str">
            <v>г. Соликамск, ул. Молодежная, д. 31</v>
          </cell>
          <cell r="E9106" t="b">
            <v>1</v>
          </cell>
          <cell r="F9106">
            <v>1970</v>
          </cell>
          <cell r="H9106" t="str">
            <v>Панель</v>
          </cell>
          <cell r="L9106">
            <v>5</v>
          </cell>
          <cell r="M9106">
            <v>8</v>
          </cell>
          <cell r="Q9106">
            <v>5069.8999999999996</v>
          </cell>
          <cell r="R9106">
            <v>4967</v>
          </cell>
          <cell r="S9106">
            <v>4967</v>
          </cell>
        </row>
        <row r="9107">
          <cell r="C9107" t="str">
            <v>Соликамский городской округ Пермского края</v>
          </cell>
          <cell r="D9107" t="str">
            <v>г. Соликамск, ул. Молодежная, д. 33</v>
          </cell>
          <cell r="E9107" t="b">
            <v>1</v>
          </cell>
          <cell r="F9107">
            <v>1971</v>
          </cell>
          <cell r="H9107" t="str">
            <v>Панель</v>
          </cell>
          <cell r="L9107">
            <v>5</v>
          </cell>
          <cell r="M9107">
            <v>8</v>
          </cell>
          <cell r="Q9107">
            <v>5310.3</v>
          </cell>
          <cell r="R9107">
            <v>5108</v>
          </cell>
          <cell r="S9107">
            <v>5108</v>
          </cell>
          <cell r="T9107">
            <v>242</v>
          </cell>
        </row>
        <row r="9108">
          <cell r="C9108" t="str">
            <v>Соликамский городской округ Пермского края</v>
          </cell>
          <cell r="D9108" t="str">
            <v>г. Соликамск, ул. Молодежная, д. 35</v>
          </cell>
          <cell r="E9108" t="b">
            <v>1</v>
          </cell>
          <cell r="F9108">
            <v>1971</v>
          </cell>
          <cell r="H9108" t="str">
            <v>Кирпич</v>
          </cell>
          <cell r="L9108">
            <v>5</v>
          </cell>
          <cell r="M9108">
            <v>6</v>
          </cell>
          <cell r="Q9108">
            <v>4705.5</v>
          </cell>
          <cell r="R9108">
            <v>4492.7</v>
          </cell>
          <cell r="S9108">
            <v>4492.7</v>
          </cell>
          <cell r="T9108">
            <v>189</v>
          </cell>
        </row>
        <row r="9109">
          <cell r="C9109" t="str">
            <v>Соликамский городской округ Пермского края</v>
          </cell>
          <cell r="D9109" t="str">
            <v>г. Соликамск, ул. Молодежная, д. 37</v>
          </cell>
          <cell r="E9109" t="b">
            <v>1</v>
          </cell>
          <cell r="F9109">
            <v>1974</v>
          </cell>
          <cell r="H9109" t="str">
            <v>Панель</v>
          </cell>
          <cell r="L9109">
            <v>5</v>
          </cell>
          <cell r="M9109">
            <v>6</v>
          </cell>
          <cell r="Q9109">
            <v>4232.1000000000004</v>
          </cell>
          <cell r="R9109">
            <v>3824.3</v>
          </cell>
          <cell r="S9109">
            <v>3824.3</v>
          </cell>
          <cell r="T9109">
            <v>169</v>
          </cell>
        </row>
        <row r="9110">
          <cell r="C9110" t="str">
            <v>Соликамский городской округ Пермского края</v>
          </cell>
          <cell r="D9110" t="str">
            <v>г. Соликамск, ул. Молодежная, д. 39</v>
          </cell>
          <cell r="E9110" t="b">
            <v>1</v>
          </cell>
          <cell r="F9110">
            <v>1974</v>
          </cell>
          <cell r="H9110" t="str">
            <v>Панель</v>
          </cell>
          <cell r="L9110">
            <v>5</v>
          </cell>
          <cell r="M9110">
            <v>4</v>
          </cell>
          <cell r="Q9110">
            <v>2561.6</v>
          </cell>
          <cell r="R9110">
            <v>2529.4</v>
          </cell>
          <cell r="S9110">
            <v>2529.4</v>
          </cell>
          <cell r="T9110">
            <v>134</v>
          </cell>
        </row>
        <row r="9111">
          <cell r="C9111" t="str">
            <v>Соликамский городской округ Пермского края</v>
          </cell>
          <cell r="D9111" t="str">
            <v>г. Соликамск, ул. Молодежная, д. 19А</v>
          </cell>
          <cell r="E9111" t="b">
            <v>1</v>
          </cell>
          <cell r="F9111">
            <v>1973</v>
          </cell>
          <cell r="H9111" t="str">
            <v>Кирпич</v>
          </cell>
          <cell r="L9111">
            <v>5</v>
          </cell>
          <cell r="M9111">
            <v>3</v>
          </cell>
          <cell r="Q9111">
            <v>3277.4</v>
          </cell>
          <cell r="R9111">
            <v>2869.1</v>
          </cell>
          <cell r="S9111">
            <v>2869.1</v>
          </cell>
        </row>
        <row r="9112">
          <cell r="C9112" t="str">
            <v>Соликамский городской округ Пермского края</v>
          </cell>
          <cell r="D9112" t="str">
            <v>г. Соликамск, ул. Молодежная, д. 1А</v>
          </cell>
          <cell r="E9112" t="b">
            <v>1</v>
          </cell>
          <cell r="F9112">
            <v>1968</v>
          </cell>
          <cell r="H9112" t="str">
            <v>Кирпич</v>
          </cell>
          <cell r="L9112">
            <v>5</v>
          </cell>
          <cell r="M9112">
            <v>4</v>
          </cell>
          <cell r="Q9112">
            <v>3716.9</v>
          </cell>
          <cell r="R9112">
            <v>3017.1</v>
          </cell>
          <cell r="S9112">
            <v>3017.1</v>
          </cell>
          <cell r="T9112">
            <v>152</v>
          </cell>
        </row>
        <row r="9113">
          <cell r="C9113" t="str">
            <v>Соликамский городской округ Пермского края</v>
          </cell>
          <cell r="D9113" t="str">
            <v>г. Соликамск, ул. Молодежная, д. 21А</v>
          </cell>
          <cell r="E9113" t="b">
            <v>1</v>
          </cell>
          <cell r="F9113">
            <v>1968</v>
          </cell>
          <cell r="H9113" t="str">
            <v>Панель</v>
          </cell>
          <cell r="L9113">
            <v>5</v>
          </cell>
          <cell r="M9113">
            <v>4</v>
          </cell>
          <cell r="Q9113">
            <v>3874</v>
          </cell>
          <cell r="R9113">
            <v>3169.1</v>
          </cell>
          <cell r="S9113">
            <v>3169.1</v>
          </cell>
          <cell r="T9113">
            <v>169</v>
          </cell>
        </row>
        <row r="9114">
          <cell r="C9114" t="str">
            <v>Соликамский городской округ Пермского края</v>
          </cell>
          <cell r="D9114" t="str">
            <v>г. Соликамск, ул. Молодежная, д. 21Б</v>
          </cell>
          <cell r="E9114" t="b">
            <v>1</v>
          </cell>
          <cell r="F9114">
            <v>1969</v>
          </cell>
          <cell r="H9114" t="str">
            <v>Кирпич</v>
          </cell>
          <cell r="L9114">
            <v>5</v>
          </cell>
          <cell r="M9114">
            <v>4</v>
          </cell>
          <cell r="Q9114">
            <v>3440.1</v>
          </cell>
          <cell r="R9114">
            <v>3167.4</v>
          </cell>
          <cell r="S9114">
            <v>2913.1</v>
          </cell>
        </row>
        <row r="9115">
          <cell r="C9115" t="str">
            <v>Соликамский городской округ Пермского края</v>
          </cell>
          <cell r="D9115" t="str">
            <v>г. Соликамск, ул. Молодежная, д. 3А</v>
          </cell>
          <cell r="E9115" t="b">
            <v>1</v>
          </cell>
          <cell r="F9115">
            <v>1983</v>
          </cell>
          <cell r="H9115" t="str">
            <v>Панель</v>
          </cell>
          <cell r="L9115">
            <v>5</v>
          </cell>
          <cell r="M9115">
            <v>4</v>
          </cell>
          <cell r="Q9115">
            <v>2771.6</v>
          </cell>
          <cell r="R9115">
            <v>2627.4</v>
          </cell>
          <cell r="S9115">
            <v>2627.4</v>
          </cell>
          <cell r="T9115">
            <v>128</v>
          </cell>
        </row>
        <row r="9116">
          <cell r="C9116" t="str">
            <v>Соликамский городской округ Пермского края</v>
          </cell>
          <cell r="D9116" t="str">
            <v>г. Соликамск, ул. Молодежная, д. 3Б</v>
          </cell>
          <cell r="E9116" t="b">
            <v>1</v>
          </cell>
          <cell r="F9116">
            <v>1985</v>
          </cell>
          <cell r="H9116" t="str">
            <v>Панель</v>
          </cell>
          <cell r="L9116">
            <v>5</v>
          </cell>
          <cell r="M9116">
            <v>4</v>
          </cell>
          <cell r="Q9116">
            <v>2721.9</v>
          </cell>
          <cell r="R9116">
            <v>2585.9</v>
          </cell>
          <cell r="S9116">
            <v>2585.9</v>
          </cell>
        </row>
        <row r="9117">
          <cell r="C9117" t="str">
            <v>Соликамский городской округ Пермского края</v>
          </cell>
          <cell r="D9117" t="str">
            <v>г. Соликамск, ул. Молодежная, д. 5А</v>
          </cell>
          <cell r="E9117" t="b">
            <v>1</v>
          </cell>
          <cell r="F9117">
            <v>1965</v>
          </cell>
          <cell r="H9117" t="str">
            <v>Панель</v>
          </cell>
          <cell r="L9117">
            <v>5</v>
          </cell>
          <cell r="M9117">
            <v>4</v>
          </cell>
          <cell r="Q9117">
            <v>3153.5</v>
          </cell>
          <cell r="R9117">
            <v>3152.1</v>
          </cell>
          <cell r="S9117">
            <v>3152.1</v>
          </cell>
          <cell r="T9117">
            <v>122</v>
          </cell>
        </row>
        <row r="9118">
          <cell r="C9118" t="str">
            <v>Соликамский городской округ Пермского края</v>
          </cell>
          <cell r="D9118" t="str">
            <v>г. Соликамск, ул. Молодежная, д. 7А</v>
          </cell>
          <cell r="E9118" t="b">
            <v>1</v>
          </cell>
          <cell r="F9118">
            <v>1965</v>
          </cell>
          <cell r="H9118" t="str">
            <v>Панель</v>
          </cell>
          <cell r="L9118">
            <v>5</v>
          </cell>
          <cell r="M9118">
            <v>4</v>
          </cell>
          <cell r="Q9118">
            <v>3139.1</v>
          </cell>
          <cell r="R9118">
            <v>3138.1</v>
          </cell>
          <cell r="S9118">
            <v>3138.1</v>
          </cell>
          <cell r="T9118">
            <v>147</v>
          </cell>
        </row>
        <row r="9119">
          <cell r="C9119" t="str">
            <v>Соликамский городской округ Пермского края</v>
          </cell>
          <cell r="D9119" t="str">
            <v>г. Соликамск, ул. Молодежная, д. 9А</v>
          </cell>
          <cell r="E9119" t="b">
            <v>1</v>
          </cell>
          <cell r="F9119">
            <v>1966</v>
          </cell>
          <cell r="H9119" t="str">
            <v>Панель</v>
          </cell>
          <cell r="L9119">
            <v>5</v>
          </cell>
          <cell r="M9119">
            <v>4</v>
          </cell>
          <cell r="Q9119">
            <v>4081.3</v>
          </cell>
          <cell r="R9119">
            <v>3153</v>
          </cell>
          <cell r="S9119">
            <v>3153</v>
          </cell>
          <cell r="T9119">
            <v>144</v>
          </cell>
        </row>
        <row r="9120">
          <cell r="C9120" t="str">
            <v>Соликамский городской округ Пермского края</v>
          </cell>
          <cell r="D9120" t="str">
            <v>г. Соликамск, ул. Молодежная, д. 9Б</v>
          </cell>
          <cell r="E9120" t="b">
            <v>1</v>
          </cell>
          <cell r="F9120">
            <v>1976</v>
          </cell>
          <cell r="H9120" t="str">
            <v>Панель</v>
          </cell>
          <cell r="L9120">
            <v>5</v>
          </cell>
          <cell r="M9120">
            <v>6</v>
          </cell>
          <cell r="Q9120">
            <v>4943.8</v>
          </cell>
          <cell r="R9120">
            <v>3638</v>
          </cell>
          <cell r="S9120">
            <v>3638</v>
          </cell>
          <cell r="T9120">
            <v>142</v>
          </cell>
        </row>
        <row r="9121">
          <cell r="C9121" t="str">
            <v>Соликамский городской округ Пермского края</v>
          </cell>
          <cell r="D9121" t="str">
            <v>г. Соликамск, ул. Молодежная, д. 9В</v>
          </cell>
          <cell r="E9121" t="b">
            <v>1</v>
          </cell>
          <cell r="F9121">
            <v>1976</v>
          </cell>
          <cell r="H9121" t="str">
            <v>Кирпич</v>
          </cell>
          <cell r="L9121">
            <v>5</v>
          </cell>
          <cell r="M9121">
            <v>4</v>
          </cell>
          <cell r="Q9121">
            <v>4371.6000000000004</v>
          </cell>
          <cell r="R9121">
            <v>3324.7999999999997</v>
          </cell>
          <cell r="S9121">
            <v>3131.2</v>
          </cell>
        </row>
        <row r="9122">
          <cell r="C9122" t="str">
            <v>Соликамский городской округ Пермского края</v>
          </cell>
          <cell r="D9122" t="str">
            <v>г. Соликамск, ул. Молодежная, д. 9Г</v>
          </cell>
          <cell r="E9122" t="b">
            <v>1</v>
          </cell>
          <cell r="F9122">
            <v>1988</v>
          </cell>
          <cell r="H9122" t="str">
            <v>Панель</v>
          </cell>
          <cell r="L9122">
            <v>5</v>
          </cell>
          <cell r="M9122">
            <v>6</v>
          </cell>
          <cell r="Q9122">
            <v>3939.4</v>
          </cell>
          <cell r="R9122">
            <v>3931.5</v>
          </cell>
          <cell r="S9122">
            <v>3931.5</v>
          </cell>
          <cell r="T9122">
            <v>196</v>
          </cell>
        </row>
        <row r="9123">
          <cell r="C9123" t="str">
            <v>Соликамский городской округ Пермского края</v>
          </cell>
          <cell r="D9123" t="str">
            <v>г. Соликамск, ул. Молодежная, д. 9Д</v>
          </cell>
          <cell r="E9123" t="b">
            <v>1</v>
          </cell>
          <cell r="F9123">
            <v>1991</v>
          </cell>
          <cell r="H9123" t="str">
            <v>Панель</v>
          </cell>
          <cell r="L9123">
            <v>5</v>
          </cell>
          <cell r="M9123">
            <v>4</v>
          </cell>
          <cell r="Q9123">
            <v>2614.1999999999998</v>
          </cell>
          <cell r="R9123">
            <v>2609.4</v>
          </cell>
          <cell r="S9123">
            <v>2609.4</v>
          </cell>
          <cell r="T9123">
            <v>117</v>
          </cell>
        </row>
        <row r="9124">
          <cell r="C9124" t="str">
            <v>Соликамский городской округ Пермского края</v>
          </cell>
          <cell r="D9124" t="str">
            <v>г. Соликамск, ул. Набережная, д. 93</v>
          </cell>
          <cell r="E9124" t="b">
            <v>1</v>
          </cell>
          <cell r="F9124">
            <v>1953</v>
          </cell>
          <cell r="H9124" t="str">
            <v>Крупные блоки</v>
          </cell>
          <cell r="L9124">
            <v>3</v>
          </cell>
          <cell r="M9124">
            <v>2</v>
          </cell>
          <cell r="Q9124">
            <v>1332</v>
          </cell>
          <cell r="R9124">
            <v>1152</v>
          </cell>
          <cell r="S9124">
            <v>1152</v>
          </cell>
          <cell r="T9124">
            <v>12</v>
          </cell>
        </row>
        <row r="9125">
          <cell r="C9125" t="str">
            <v>Соликамский городской округ Пермского края</v>
          </cell>
          <cell r="D9125" t="str">
            <v>г. Соликамск, ул. Набережная, д. 95</v>
          </cell>
          <cell r="E9125" t="b">
            <v>1</v>
          </cell>
          <cell r="F9125">
            <v>1954</v>
          </cell>
          <cell r="H9125" t="str">
            <v>Крупные блоки</v>
          </cell>
          <cell r="L9125">
            <v>3</v>
          </cell>
          <cell r="M9125">
            <v>2</v>
          </cell>
          <cell r="Q9125">
            <v>1722</v>
          </cell>
          <cell r="R9125">
            <v>1363.5</v>
          </cell>
          <cell r="S9125">
            <v>1363.5</v>
          </cell>
          <cell r="T9125">
            <v>40</v>
          </cell>
        </row>
        <row r="9126">
          <cell r="C9126" t="str">
            <v>Соликамский городской округ Пермского края</v>
          </cell>
          <cell r="D9126" t="str">
            <v>г. Соликамск, ул. Набережная, д. 109</v>
          </cell>
          <cell r="E9126" t="b">
            <v>1</v>
          </cell>
          <cell r="F9126">
            <v>1958</v>
          </cell>
          <cell r="H9126" t="str">
            <v>Кирпич</v>
          </cell>
          <cell r="L9126">
            <v>4</v>
          </cell>
          <cell r="M9126">
            <v>2</v>
          </cell>
          <cell r="Q9126">
            <v>2547.6999999999998</v>
          </cell>
          <cell r="R9126">
            <v>1869.2</v>
          </cell>
          <cell r="S9126">
            <v>1521</v>
          </cell>
          <cell r="T9126">
            <v>58</v>
          </cell>
        </row>
        <row r="9127">
          <cell r="C9127" t="str">
            <v>Соликамский городской округ Пермского края</v>
          </cell>
          <cell r="D9127" t="str">
            <v>г. Соликамск, ул. Набережная, д. 111</v>
          </cell>
          <cell r="E9127" t="b">
            <v>1</v>
          </cell>
          <cell r="F9127">
            <v>1957</v>
          </cell>
          <cell r="H9127" t="str">
            <v>Камень</v>
          </cell>
          <cell r="L9127">
            <v>4</v>
          </cell>
          <cell r="M9127">
            <v>2</v>
          </cell>
          <cell r="Q9127">
            <v>2505.3000000000002</v>
          </cell>
          <cell r="R9127">
            <v>1841.3</v>
          </cell>
          <cell r="S9127">
            <v>1792</v>
          </cell>
          <cell r="T9127">
            <v>57</v>
          </cell>
        </row>
        <row r="9128">
          <cell r="C9128" t="str">
            <v>Соликамский городской округ Пермского края</v>
          </cell>
          <cell r="D9128" t="str">
            <v>г. Соликамск, ул. Набережная, д. 113</v>
          </cell>
          <cell r="E9128" t="b">
            <v>1</v>
          </cell>
          <cell r="F9128">
            <v>1959</v>
          </cell>
          <cell r="H9128" t="str">
            <v>Кирпич</v>
          </cell>
          <cell r="L9128">
            <v>4</v>
          </cell>
          <cell r="M9128">
            <v>2</v>
          </cell>
          <cell r="Q9128">
            <v>2434.1999999999998</v>
          </cell>
          <cell r="R9128">
            <v>2048.6999999999998</v>
          </cell>
          <cell r="S9128">
            <v>2048.6999999999998</v>
          </cell>
          <cell r="T9128">
            <v>51</v>
          </cell>
        </row>
        <row r="9129">
          <cell r="C9129" t="str">
            <v>Соликамский городской округ Пермского края</v>
          </cell>
          <cell r="D9129" t="str">
            <v>г. Соликамск, ул. Набережная, д. 125</v>
          </cell>
          <cell r="E9129" t="b">
            <v>1</v>
          </cell>
          <cell r="F9129">
            <v>1978</v>
          </cell>
          <cell r="H9129" t="str">
            <v>Кирпич</v>
          </cell>
          <cell r="L9129">
            <v>5</v>
          </cell>
          <cell r="M9129">
            <v>4</v>
          </cell>
          <cell r="Q9129">
            <v>3631.2</v>
          </cell>
          <cell r="R9129">
            <v>3340.1</v>
          </cell>
          <cell r="S9129">
            <v>3091.7</v>
          </cell>
        </row>
        <row r="9130">
          <cell r="C9130" t="str">
            <v>Соликамский городской округ Пермского края</v>
          </cell>
          <cell r="D9130" t="str">
            <v>г. Соликамск, ул. Набережная, д. 129</v>
          </cell>
          <cell r="E9130" t="b">
            <v>1</v>
          </cell>
          <cell r="F9130">
            <v>1967</v>
          </cell>
          <cell r="H9130" t="str">
            <v>Кирпич</v>
          </cell>
          <cell r="L9130">
            <v>5</v>
          </cell>
          <cell r="M9130">
            <v>6</v>
          </cell>
          <cell r="Q9130">
            <v>5178</v>
          </cell>
          <cell r="R9130">
            <v>4715.5</v>
          </cell>
          <cell r="S9130">
            <v>4279.3999999999996</v>
          </cell>
          <cell r="T9130">
            <v>210</v>
          </cell>
        </row>
        <row r="9131">
          <cell r="C9131" t="str">
            <v>Соликамский городской округ Пермского края</v>
          </cell>
          <cell r="D9131" t="str">
            <v>г. Соликамск, ул. Набережная, д. 130</v>
          </cell>
          <cell r="E9131" t="b">
            <v>1</v>
          </cell>
          <cell r="F9131">
            <v>1983</v>
          </cell>
          <cell r="H9131" t="str">
            <v>Кирпич/панели</v>
          </cell>
          <cell r="L9131">
            <v>5</v>
          </cell>
          <cell r="M9131">
            <v>4</v>
          </cell>
          <cell r="Q9131">
            <v>3811.4</v>
          </cell>
          <cell r="R9131">
            <v>2860.4</v>
          </cell>
          <cell r="S9131">
            <v>2860.4</v>
          </cell>
        </row>
        <row r="9132">
          <cell r="C9132" t="str">
            <v>Соликамский городской округ Пермского края</v>
          </cell>
          <cell r="D9132" t="str">
            <v>г. Соликамск, ул. Набережная, д. 131</v>
          </cell>
          <cell r="E9132" t="b">
            <v>1</v>
          </cell>
          <cell r="F9132">
            <v>1969</v>
          </cell>
          <cell r="H9132" t="str">
            <v>Кирпич</v>
          </cell>
          <cell r="L9132">
            <v>5</v>
          </cell>
          <cell r="M9132">
            <v>4</v>
          </cell>
          <cell r="Q9132">
            <v>3720.5</v>
          </cell>
          <cell r="R9132">
            <v>3378.5</v>
          </cell>
          <cell r="S9132">
            <v>3378.5</v>
          </cell>
        </row>
        <row r="9133">
          <cell r="C9133" t="str">
            <v>Соликамский городской округ Пермского края</v>
          </cell>
          <cell r="D9133" t="str">
            <v>г. Соликамск, ул. Набережная, д. 133</v>
          </cell>
          <cell r="E9133" t="b">
            <v>1</v>
          </cell>
          <cell r="F9133">
            <v>1977</v>
          </cell>
          <cell r="H9133" t="str">
            <v>Кирпич</v>
          </cell>
          <cell r="L9133">
            <v>5</v>
          </cell>
          <cell r="M9133">
            <v>1</v>
          </cell>
          <cell r="Q9133">
            <v>3171.5</v>
          </cell>
          <cell r="R9133">
            <v>2349.1</v>
          </cell>
          <cell r="S9133">
            <v>2349.1</v>
          </cell>
        </row>
        <row r="9134">
          <cell r="C9134" t="str">
            <v>Соликамский городской округ Пермского края</v>
          </cell>
          <cell r="D9134" t="str">
            <v>г. Соликамск, ул. Набережная, д. 136</v>
          </cell>
          <cell r="E9134" t="b">
            <v>1</v>
          </cell>
          <cell r="F9134">
            <v>1973</v>
          </cell>
          <cell r="H9134" t="str">
            <v>Кирпич</v>
          </cell>
          <cell r="L9134">
            <v>5</v>
          </cell>
          <cell r="M9134">
            <v>6</v>
          </cell>
          <cell r="Q9134">
            <v>5057.2</v>
          </cell>
          <cell r="R9134">
            <v>4521.8</v>
          </cell>
          <cell r="S9134">
            <v>4521.8</v>
          </cell>
        </row>
        <row r="9135">
          <cell r="C9135" t="str">
            <v>Соликамский городской округ Пермского края</v>
          </cell>
          <cell r="D9135" t="str">
            <v>г. Соликамск, ул. Набережная, д. 137</v>
          </cell>
          <cell r="E9135" t="b">
            <v>1</v>
          </cell>
          <cell r="F9135">
            <v>1969</v>
          </cell>
          <cell r="H9135" t="str">
            <v>Кирпич</v>
          </cell>
          <cell r="L9135">
            <v>5</v>
          </cell>
          <cell r="M9135">
            <v>6</v>
          </cell>
          <cell r="Q9135">
            <v>4992</v>
          </cell>
          <cell r="R9135">
            <v>4528.6000000000004</v>
          </cell>
          <cell r="S9135">
            <v>4528.6000000000004</v>
          </cell>
        </row>
        <row r="9136">
          <cell r="C9136" t="str">
            <v>Соликамский городской округ Пермского края</v>
          </cell>
          <cell r="D9136" t="str">
            <v>г. Соликамск, ул. Набережная, д. 139</v>
          </cell>
          <cell r="E9136" t="b">
            <v>1</v>
          </cell>
          <cell r="F9136">
            <v>1965</v>
          </cell>
          <cell r="H9136" t="str">
            <v>Кирпич</v>
          </cell>
          <cell r="L9136">
            <v>5</v>
          </cell>
          <cell r="M9136">
            <v>4</v>
          </cell>
          <cell r="Q9136">
            <v>4922.3999999999996</v>
          </cell>
          <cell r="R9136">
            <v>3165.1</v>
          </cell>
          <cell r="S9136">
            <v>3093</v>
          </cell>
          <cell r="T9136">
            <v>142</v>
          </cell>
        </row>
        <row r="9137">
          <cell r="C9137" t="str">
            <v>Соликамский городской округ Пермского края</v>
          </cell>
          <cell r="D9137" t="str">
            <v>г. Соликамск, ул. Набережная, д. 141</v>
          </cell>
          <cell r="E9137" t="b">
            <v>1</v>
          </cell>
          <cell r="F9137">
            <v>1965</v>
          </cell>
          <cell r="H9137" t="str">
            <v>Панель</v>
          </cell>
          <cell r="L9137">
            <v>5</v>
          </cell>
          <cell r="M9137">
            <v>4</v>
          </cell>
          <cell r="Q9137">
            <v>4249.8999999999996</v>
          </cell>
          <cell r="R9137">
            <v>3814.8</v>
          </cell>
          <cell r="S9137">
            <v>3507.9</v>
          </cell>
          <cell r="T9137">
            <v>148</v>
          </cell>
        </row>
        <row r="9138">
          <cell r="C9138" t="str">
            <v>Соликамский городской округ Пермского края</v>
          </cell>
          <cell r="D9138" t="str">
            <v>г. Соликамск, ул. Набережная, д. 160</v>
          </cell>
          <cell r="E9138" t="b">
            <v>1</v>
          </cell>
          <cell r="F9138">
            <v>1970</v>
          </cell>
          <cell r="L9138">
            <v>5</v>
          </cell>
          <cell r="M9138">
            <v>6</v>
          </cell>
          <cell r="Q9138">
            <v>4857.8999999999996</v>
          </cell>
          <cell r="R9138">
            <v>4403.3999999999996</v>
          </cell>
          <cell r="S9138">
            <v>4403.3999999999996</v>
          </cell>
        </row>
        <row r="9139">
          <cell r="C9139" t="str">
            <v>Соликамский городской округ Пермского края</v>
          </cell>
          <cell r="D9139" t="str">
            <v>г. Соликамск, ул. Набережная, д. 167</v>
          </cell>
          <cell r="E9139" t="b">
            <v>1</v>
          </cell>
          <cell r="F9139">
            <v>1973</v>
          </cell>
          <cell r="L9139">
            <v>5</v>
          </cell>
          <cell r="M9139">
            <v>6</v>
          </cell>
          <cell r="Q9139">
            <v>4986.5</v>
          </cell>
          <cell r="R9139">
            <v>4531.5</v>
          </cell>
          <cell r="S9139">
            <v>4531.5</v>
          </cell>
        </row>
        <row r="9140">
          <cell r="C9140" t="str">
            <v>Соликамский городской округ Пермского края</v>
          </cell>
          <cell r="D9140" t="str">
            <v>г. Соликамск, ул. Набережная, д. 168</v>
          </cell>
          <cell r="E9140" t="b">
            <v>1</v>
          </cell>
          <cell r="F9140">
            <v>1974</v>
          </cell>
          <cell r="L9140">
            <v>5</v>
          </cell>
          <cell r="M9140">
            <v>6</v>
          </cell>
          <cell r="Q9140">
            <v>5119.3</v>
          </cell>
          <cell r="R9140">
            <v>4657.3</v>
          </cell>
          <cell r="S9140">
            <v>4292.8</v>
          </cell>
        </row>
        <row r="9141">
          <cell r="C9141" t="str">
            <v>Соликамский городской округ Пермского края</v>
          </cell>
          <cell r="D9141" t="str">
            <v>г. Соликамск, ул. Набережная, д. 181</v>
          </cell>
          <cell r="E9141" t="b">
            <v>1</v>
          </cell>
          <cell r="F9141">
            <v>1974</v>
          </cell>
          <cell r="L9141">
            <v>5</v>
          </cell>
          <cell r="M9141">
            <v>8</v>
          </cell>
          <cell r="Q9141">
            <v>5891.2</v>
          </cell>
          <cell r="R9141">
            <v>5165</v>
          </cell>
          <cell r="S9141">
            <v>5165</v>
          </cell>
        </row>
        <row r="9142">
          <cell r="C9142" t="str">
            <v>Соликамский городской округ Пермского края</v>
          </cell>
          <cell r="D9142" t="str">
            <v>г. Соликамск, ул. Набережная, д. 182</v>
          </cell>
          <cell r="E9142" t="b">
            <v>1</v>
          </cell>
          <cell r="F9142">
            <v>1973</v>
          </cell>
          <cell r="L9142">
            <v>5</v>
          </cell>
          <cell r="M9142">
            <v>8</v>
          </cell>
          <cell r="Q9142">
            <v>5836.6</v>
          </cell>
          <cell r="R9142">
            <v>5153.1000000000004</v>
          </cell>
          <cell r="S9142">
            <v>5153.1000000000004</v>
          </cell>
        </row>
        <row r="9143">
          <cell r="C9143" t="str">
            <v>Соликамский городской округ Пермского края</v>
          </cell>
          <cell r="D9143" t="str">
            <v>г. Соликамск, ул. Набережная, д. 183</v>
          </cell>
          <cell r="E9143" t="b">
            <v>1</v>
          </cell>
          <cell r="F9143">
            <v>1973</v>
          </cell>
          <cell r="L9143">
            <v>5</v>
          </cell>
          <cell r="M9143">
            <v>8</v>
          </cell>
          <cell r="Q9143">
            <v>5832.3</v>
          </cell>
          <cell r="R9143">
            <v>5139.8999999999996</v>
          </cell>
          <cell r="S9143">
            <v>5139.8999999999996</v>
          </cell>
        </row>
        <row r="9144">
          <cell r="C9144" t="str">
            <v>Соликамский городской округ Пермского края</v>
          </cell>
          <cell r="D9144" t="str">
            <v>г. Соликамск, ул. Набережная, д. 185</v>
          </cell>
          <cell r="E9144" t="b">
            <v>1</v>
          </cell>
          <cell r="F9144">
            <v>1974</v>
          </cell>
          <cell r="L9144">
            <v>5</v>
          </cell>
          <cell r="M9144">
            <v>4</v>
          </cell>
          <cell r="Q9144">
            <v>2963.9</v>
          </cell>
          <cell r="R9144">
            <v>2616.8000000000002</v>
          </cell>
          <cell r="S9144">
            <v>2616.8000000000002</v>
          </cell>
        </row>
        <row r="9145">
          <cell r="C9145" t="str">
            <v>Соликамский городской округ Пермского края</v>
          </cell>
          <cell r="D9145" t="str">
            <v>г. Соликамск, ул. Набережная, д. 187</v>
          </cell>
          <cell r="E9145" t="b">
            <v>1</v>
          </cell>
          <cell r="F9145">
            <v>1969</v>
          </cell>
          <cell r="L9145">
            <v>5</v>
          </cell>
          <cell r="M9145">
            <v>4</v>
          </cell>
          <cell r="Q9145">
            <v>3677</v>
          </cell>
          <cell r="R9145">
            <v>3362.3</v>
          </cell>
          <cell r="S9145">
            <v>3362.3</v>
          </cell>
        </row>
        <row r="9146">
          <cell r="C9146" t="str">
            <v>Соликамский городской округ Пермского края</v>
          </cell>
          <cell r="D9146" t="str">
            <v>г. Соликамск, ул. Набережная, д. 129А</v>
          </cell>
          <cell r="E9146" t="b">
            <v>1</v>
          </cell>
          <cell r="F9146">
            <v>1993</v>
          </cell>
          <cell r="L9146">
            <v>5</v>
          </cell>
          <cell r="M9146">
            <v>6</v>
          </cell>
          <cell r="Q9146">
            <v>4457.8999999999996</v>
          </cell>
          <cell r="R9146">
            <v>4457.8999999999996</v>
          </cell>
          <cell r="S9146">
            <v>4211</v>
          </cell>
        </row>
        <row r="9147">
          <cell r="C9147" t="str">
            <v>Соликамский городской округ Пермского края</v>
          </cell>
          <cell r="D9147" t="str">
            <v>г. Соликамск, ул. Набережная, д. 133А</v>
          </cell>
          <cell r="E9147" t="b">
            <v>1</v>
          </cell>
          <cell r="F9147">
            <v>1968</v>
          </cell>
          <cell r="H9147" t="str">
            <v>Кирпич</v>
          </cell>
          <cell r="L9147">
            <v>5</v>
          </cell>
          <cell r="M9147">
            <v>6</v>
          </cell>
          <cell r="Q9147">
            <v>4998.5</v>
          </cell>
          <cell r="R9147">
            <v>4519.1000000000004</v>
          </cell>
          <cell r="S9147">
            <v>4083.2</v>
          </cell>
          <cell r="T9147">
            <v>216</v>
          </cell>
        </row>
        <row r="9148">
          <cell r="C9148" t="str">
            <v>Соликамский городской округ Пермского края</v>
          </cell>
          <cell r="D9148" t="str">
            <v>г. Соликамск, ул. Парижской Коммуны, д. 2</v>
          </cell>
          <cell r="E9148" t="b">
            <v>1</v>
          </cell>
          <cell r="F9148">
            <v>1983</v>
          </cell>
          <cell r="L9148">
            <v>5</v>
          </cell>
          <cell r="M9148">
            <v>9</v>
          </cell>
          <cell r="Q9148">
            <v>7559.4</v>
          </cell>
          <cell r="R9148">
            <v>6619.6</v>
          </cell>
          <cell r="S9148">
            <v>6619.6</v>
          </cell>
        </row>
        <row r="9149">
          <cell r="C9149" t="str">
            <v>Соликамский городской округ Пермского края</v>
          </cell>
          <cell r="D9149" t="str">
            <v>г. Соликамск, ул. Парижской Коммуны, д. 4</v>
          </cell>
          <cell r="E9149" t="b">
            <v>1</v>
          </cell>
          <cell r="F9149">
            <v>1984</v>
          </cell>
          <cell r="L9149">
            <v>5</v>
          </cell>
          <cell r="M9149">
            <v>6</v>
          </cell>
          <cell r="Q9149">
            <v>4916.8999999999996</v>
          </cell>
          <cell r="R9149">
            <v>4248.8999999999996</v>
          </cell>
          <cell r="S9149">
            <v>4248.8999999999996</v>
          </cell>
        </row>
        <row r="9150">
          <cell r="C9150" t="str">
            <v>Соликамский городской округ Пермского края</v>
          </cell>
          <cell r="D9150" t="str">
            <v>г. Соликамск, ул. Парижской Коммуны, д. 6</v>
          </cell>
          <cell r="E9150" t="b">
            <v>1</v>
          </cell>
          <cell r="F9150">
            <v>1982</v>
          </cell>
          <cell r="L9150">
            <v>5</v>
          </cell>
          <cell r="M9150">
            <v>6</v>
          </cell>
          <cell r="Q9150">
            <v>4354.5</v>
          </cell>
          <cell r="R9150">
            <v>3933.7</v>
          </cell>
          <cell r="S9150">
            <v>3933.7</v>
          </cell>
        </row>
        <row r="9151">
          <cell r="C9151" t="str">
            <v>Соликамский городской округ Пермского края</v>
          </cell>
          <cell r="D9151" t="str">
            <v>г. Соликамск, ул. Парижской Коммуны, д. 8</v>
          </cell>
          <cell r="E9151" t="b">
            <v>1</v>
          </cell>
          <cell r="F9151">
            <v>1983</v>
          </cell>
          <cell r="L9151">
            <v>5</v>
          </cell>
          <cell r="M9151">
            <v>6</v>
          </cell>
          <cell r="Q9151">
            <v>4992.1000000000004</v>
          </cell>
          <cell r="R9151">
            <v>4209.2</v>
          </cell>
          <cell r="S9151">
            <v>4209.2</v>
          </cell>
        </row>
        <row r="9152">
          <cell r="C9152" t="str">
            <v>Соликамский городской округ Пермского края</v>
          </cell>
          <cell r="D9152" t="str">
            <v>г. Соликамск, ул. Парижской Коммуны, д. 12</v>
          </cell>
          <cell r="E9152" t="b">
            <v>1</v>
          </cell>
          <cell r="F9152">
            <v>1983</v>
          </cell>
          <cell r="L9152">
            <v>5</v>
          </cell>
          <cell r="M9152">
            <v>6</v>
          </cell>
          <cell r="Q9152">
            <v>5004.1000000000004</v>
          </cell>
          <cell r="R9152">
            <v>4290.6000000000004</v>
          </cell>
          <cell r="S9152">
            <v>4290.6000000000004</v>
          </cell>
        </row>
        <row r="9153">
          <cell r="C9153" t="str">
            <v>Соликамский городской округ Пермского края</v>
          </cell>
          <cell r="D9153" t="str">
            <v>г. Соликамск, ул. Парижской Коммуны, д. 14</v>
          </cell>
          <cell r="E9153" t="b">
            <v>1</v>
          </cell>
          <cell r="F9153">
            <v>1979</v>
          </cell>
          <cell r="H9153" t="str">
            <v>Крупнопанельные</v>
          </cell>
          <cell r="L9153">
            <v>5</v>
          </cell>
          <cell r="M9153">
            <v>4</v>
          </cell>
          <cell r="Q9153">
            <v>3378.1</v>
          </cell>
          <cell r="R9153">
            <v>2859.2</v>
          </cell>
          <cell r="S9153">
            <v>2859.2</v>
          </cell>
        </row>
        <row r="9154">
          <cell r="C9154" t="str">
            <v>Соликамский городской округ Пермского края</v>
          </cell>
          <cell r="D9154" t="str">
            <v>г. Соликамск, ул. Парижской Коммуны, д. 16</v>
          </cell>
          <cell r="E9154" t="b">
            <v>1</v>
          </cell>
          <cell r="F9154">
            <v>1981</v>
          </cell>
          <cell r="L9154">
            <v>5</v>
          </cell>
          <cell r="M9154">
            <v>8</v>
          </cell>
          <cell r="Q9154">
            <v>7322.4</v>
          </cell>
          <cell r="R9154">
            <v>6022.3</v>
          </cell>
          <cell r="S9154">
            <v>6022.3</v>
          </cell>
        </row>
        <row r="9155">
          <cell r="C9155" t="str">
            <v>Соликамский городской округ Пермского края</v>
          </cell>
          <cell r="D9155" t="str">
            <v>г. Соликамск, ул. Парижской Коммуны, д. 18</v>
          </cell>
          <cell r="E9155" t="b">
            <v>1</v>
          </cell>
          <cell r="F9155">
            <v>1979</v>
          </cell>
          <cell r="H9155" t="str">
            <v>Крупнопанельные</v>
          </cell>
          <cell r="L9155">
            <v>5</v>
          </cell>
          <cell r="M9155">
            <v>8</v>
          </cell>
          <cell r="Q9155">
            <v>5894.8</v>
          </cell>
          <cell r="R9155">
            <v>5177.3999999999996</v>
          </cell>
          <cell r="S9155">
            <v>5177.3999999999996</v>
          </cell>
        </row>
        <row r="9156">
          <cell r="C9156" t="str">
            <v>Соликамский городской округ Пермского края</v>
          </cell>
          <cell r="D9156" t="str">
            <v>г. Соликамск, ул. Парижской Коммуны, д. 20</v>
          </cell>
          <cell r="E9156" t="b">
            <v>1</v>
          </cell>
          <cell r="F9156">
            <v>1979</v>
          </cell>
          <cell r="H9156" t="str">
            <v>Крупнопанельные</v>
          </cell>
          <cell r="L9156">
            <v>5</v>
          </cell>
          <cell r="M9156">
            <v>6</v>
          </cell>
          <cell r="Q9156">
            <v>4414.1000000000004</v>
          </cell>
          <cell r="R9156">
            <v>3824.4</v>
          </cell>
          <cell r="S9156">
            <v>3824.4</v>
          </cell>
        </row>
        <row r="9157">
          <cell r="C9157" t="str">
            <v>Соликамский городской округ Пермского края</v>
          </cell>
          <cell r="D9157" t="str">
            <v>г. Соликамск, ул. Парижской Коммуны, д. 22</v>
          </cell>
          <cell r="E9157" t="b">
            <v>1</v>
          </cell>
          <cell r="F9157">
            <v>1981</v>
          </cell>
          <cell r="L9157">
            <v>5</v>
          </cell>
          <cell r="M9157">
            <v>6</v>
          </cell>
          <cell r="Q9157">
            <v>4458.5</v>
          </cell>
          <cell r="R9157">
            <v>3916.3</v>
          </cell>
          <cell r="S9157">
            <v>3916.3</v>
          </cell>
        </row>
        <row r="9158">
          <cell r="C9158" t="str">
            <v>Соликамский городской округ Пермского края</v>
          </cell>
          <cell r="D9158" t="str">
            <v>г. Соликамск, ул. Парижской Коммуны, д. 24</v>
          </cell>
          <cell r="E9158" t="b">
            <v>1</v>
          </cell>
          <cell r="F9158">
            <v>1980</v>
          </cell>
          <cell r="H9158" t="str">
            <v>Кирпич</v>
          </cell>
          <cell r="L9158">
            <v>5</v>
          </cell>
          <cell r="M9158">
            <v>7</v>
          </cell>
          <cell r="Q9158">
            <v>6152.7</v>
          </cell>
          <cell r="R9158">
            <v>5382.4</v>
          </cell>
          <cell r="S9158">
            <v>5210.3</v>
          </cell>
          <cell r="T9158">
            <v>230</v>
          </cell>
        </row>
        <row r="9159">
          <cell r="C9159" t="str">
            <v>Соликамский городской округ Пермского края</v>
          </cell>
          <cell r="D9159" t="str">
            <v>г. Соликамск, ул. Парижской Коммуны, д. 25</v>
          </cell>
          <cell r="E9159" t="b">
            <v>1</v>
          </cell>
          <cell r="F9159">
            <v>1992</v>
          </cell>
          <cell r="L9159">
            <v>5</v>
          </cell>
          <cell r="M9159">
            <v>11</v>
          </cell>
          <cell r="Q9159">
            <v>9750.7999999999993</v>
          </cell>
          <cell r="R9159">
            <v>8402.1</v>
          </cell>
          <cell r="S9159">
            <v>8402.1</v>
          </cell>
        </row>
        <row r="9160">
          <cell r="C9160" t="str">
            <v>Соликамский городской округ Пермского края</v>
          </cell>
          <cell r="D9160" t="str">
            <v>г. Соликамск, ул. Парижской Коммуны, д. 30</v>
          </cell>
          <cell r="E9160" t="b">
            <v>1</v>
          </cell>
          <cell r="F9160">
            <v>1976</v>
          </cell>
          <cell r="H9160" t="str">
            <v>Крупнопанельные</v>
          </cell>
          <cell r="L9160">
            <v>5</v>
          </cell>
          <cell r="M9160">
            <v>4</v>
          </cell>
          <cell r="Q9160">
            <v>2915.8</v>
          </cell>
          <cell r="R9160">
            <v>2571</v>
          </cell>
          <cell r="S9160">
            <v>2571</v>
          </cell>
        </row>
        <row r="9161">
          <cell r="C9161" t="str">
            <v>Соликамский городской округ Пермского края</v>
          </cell>
          <cell r="D9161" t="str">
            <v>г. Соликамск, ул. Парижской Коммуны, д. 32</v>
          </cell>
          <cell r="E9161" t="b">
            <v>1</v>
          </cell>
          <cell r="F9161">
            <v>1976</v>
          </cell>
          <cell r="H9161" t="str">
            <v>Крупнопанельные</v>
          </cell>
          <cell r="L9161">
            <v>5</v>
          </cell>
          <cell r="M9161">
            <v>6</v>
          </cell>
          <cell r="Q9161">
            <v>4427.8999999999996</v>
          </cell>
          <cell r="R9161">
            <v>3895.5</v>
          </cell>
          <cell r="S9161">
            <v>3895.5</v>
          </cell>
        </row>
        <row r="9162">
          <cell r="C9162" t="str">
            <v>Соликамский городской округ Пермского края</v>
          </cell>
          <cell r="D9162" t="str">
            <v>г. Соликамск, ул. Парижской Коммуны, д. 34</v>
          </cell>
          <cell r="E9162" t="b">
            <v>1</v>
          </cell>
          <cell r="F9162">
            <v>1977</v>
          </cell>
          <cell r="H9162" t="str">
            <v>Крупнопанельные</v>
          </cell>
          <cell r="L9162">
            <v>5</v>
          </cell>
          <cell r="M9162">
            <v>4</v>
          </cell>
          <cell r="Q9162">
            <v>3078.1</v>
          </cell>
          <cell r="R9162">
            <v>2621.7</v>
          </cell>
          <cell r="S9162">
            <v>2621.7</v>
          </cell>
        </row>
        <row r="9163">
          <cell r="C9163" t="str">
            <v>Соликамский городской округ Пермского края</v>
          </cell>
          <cell r="D9163" t="str">
            <v>г. Соликамск, ул. Парижской Коммуны, д. 36</v>
          </cell>
          <cell r="E9163" t="b">
            <v>1</v>
          </cell>
          <cell r="F9163">
            <v>1980</v>
          </cell>
          <cell r="H9163" t="str">
            <v>Крупнопанельные</v>
          </cell>
          <cell r="L9163">
            <v>5</v>
          </cell>
          <cell r="M9163">
            <v>4</v>
          </cell>
          <cell r="Q9163">
            <v>3285</v>
          </cell>
          <cell r="R9163">
            <v>2814.3</v>
          </cell>
          <cell r="S9163">
            <v>2814.3</v>
          </cell>
        </row>
        <row r="9164">
          <cell r="C9164" t="str">
            <v>Соликамский городской округ Пермского края</v>
          </cell>
          <cell r="D9164" t="str">
            <v>г. Соликамск, ул. Парижской Коммуны, д. 146</v>
          </cell>
          <cell r="E9164" t="b">
            <v>1</v>
          </cell>
          <cell r="F9164">
            <v>1953</v>
          </cell>
          <cell r="H9164" t="str">
            <v>Кирпич</v>
          </cell>
          <cell r="L9164">
            <v>2</v>
          </cell>
          <cell r="M9164">
            <v>1</v>
          </cell>
          <cell r="Q9164">
            <v>495.6</v>
          </cell>
          <cell r="R9164">
            <v>453.2</v>
          </cell>
          <cell r="S9164">
            <v>453.2</v>
          </cell>
        </row>
        <row r="9165">
          <cell r="C9165" t="str">
            <v>Соликамский городской округ Пермского края</v>
          </cell>
          <cell r="D9165" t="str">
            <v>г. Соликамск, ул. Парижской Коммуны, д. 148</v>
          </cell>
          <cell r="E9165" t="b">
            <v>1</v>
          </cell>
          <cell r="F9165">
            <v>1953</v>
          </cell>
          <cell r="H9165" t="str">
            <v>Кирпич</v>
          </cell>
          <cell r="L9165">
            <v>2</v>
          </cell>
          <cell r="M9165">
            <v>1</v>
          </cell>
          <cell r="Q9165">
            <v>522.79999999999995</v>
          </cell>
          <cell r="R9165">
            <v>476.6</v>
          </cell>
          <cell r="S9165">
            <v>476.6</v>
          </cell>
          <cell r="T9165">
            <v>18</v>
          </cell>
        </row>
        <row r="9166">
          <cell r="C9166" t="str">
            <v>Соликамский городской округ Пермского края</v>
          </cell>
          <cell r="D9166" t="str">
            <v>г. Соликамск, ул. Парижской Коммуны, д. 30А</v>
          </cell>
          <cell r="E9166" t="b">
            <v>1</v>
          </cell>
          <cell r="F9166">
            <v>1981</v>
          </cell>
          <cell r="L9166">
            <v>5</v>
          </cell>
          <cell r="M9166">
            <v>6</v>
          </cell>
          <cell r="Q9166">
            <v>5246.2</v>
          </cell>
          <cell r="R9166">
            <v>4308</v>
          </cell>
          <cell r="S9166">
            <v>4308</v>
          </cell>
        </row>
        <row r="9167">
          <cell r="C9167" t="str">
            <v>Соликамский городской округ Пермского края</v>
          </cell>
          <cell r="D9167" t="str">
            <v>г. Соликамск, ул. Парижской Коммуны, д. 32А</v>
          </cell>
          <cell r="E9167" t="b">
            <v>1</v>
          </cell>
          <cell r="F9167">
            <v>1976</v>
          </cell>
          <cell r="H9167" t="str">
            <v>Крупнопанельные</v>
          </cell>
          <cell r="L9167">
            <v>5</v>
          </cell>
          <cell r="M9167">
            <v>6</v>
          </cell>
          <cell r="Q9167">
            <v>4412.5</v>
          </cell>
          <cell r="R9167">
            <v>3877.2</v>
          </cell>
          <cell r="S9167">
            <v>3877.2</v>
          </cell>
        </row>
        <row r="9168">
          <cell r="C9168" t="str">
            <v>Соликамский городской округ Пермского края</v>
          </cell>
          <cell r="D9168" t="str">
            <v>г. Соликамск, ул. Привокзальная, д. 4</v>
          </cell>
          <cell r="E9168" t="b">
            <v>1</v>
          </cell>
          <cell r="F9168">
            <v>1961</v>
          </cell>
          <cell r="L9168">
            <v>5</v>
          </cell>
          <cell r="M9168">
            <v>6</v>
          </cell>
          <cell r="Q9168">
            <v>5465.9</v>
          </cell>
          <cell r="R9168">
            <v>4470.0999999999995</v>
          </cell>
          <cell r="S9168">
            <v>3583.7</v>
          </cell>
        </row>
        <row r="9169">
          <cell r="C9169" t="str">
            <v>Соликамский городской округ Пермского края</v>
          </cell>
          <cell r="D9169" t="str">
            <v>г. Соликамск, ул. Привокзальная, д. 10</v>
          </cell>
          <cell r="E9169" t="b">
            <v>1</v>
          </cell>
          <cell r="F9169">
            <v>1976</v>
          </cell>
          <cell r="L9169">
            <v>5</v>
          </cell>
          <cell r="M9169">
            <v>4</v>
          </cell>
          <cell r="Q9169">
            <v>4233</v>
          </cell>
          <cell r="R9169">
            <v>3869.1</v>
          </cell>
          <cell r="S9169">
            <v>2690.6</v>
          </cell>
        </row>
        <row r="9170">
          <cell r="C9170" t="str">
            <v>Соликамский городской округ Пермского края</v>
          </cell>
          <cell r="D9170" t="str">
            <v>г. Соликамск, ул. Привокзальная, д. 12</v>
          </cell>
          <cell r="E9170" t="b">
            <v>1</v>
          </cell>
          <cell r="F9170">
            <v>1975</v>
          </cell>
          <cell r="L9170">
            <v>5</v>
          </cell>
          <cell r="M9170">
            <v>8</v>
          </cell>
          <cell r="Q9170">
            <v>5736.2</v>
          </cell>
          <cell r="R9170">
            <v>5047.5</v>
          </cell>
          <cell r="S9170">
            <v>5047.5</v>
          </cell>
        </row>
        <row r="9171">
          <cell r="C9171" t="str">
            <v>Соликамский городской округ Пермского края</v>
          </cell>
          <cell r="D9171" t="str">
            <v>г. Соликамск, ул. Привокзальная, д. 16</v>
          </cell>
          <cell r="E9171" t="b">
            <v>1</v>
          </cell>
          <cell r="F9171">
            <v>1977</v>
          </cell>
          <cell r="L9171">
            <v>5</v>
          </cell>
          <cell r="M9171">
            <v>4</v>
          </cell>
          <cell r="Q9171">
            <v>2936.6</v>
          </cell>
          <cell r="R9171">
            <v>2591.8000000000002</v>
          </cell>
          <cell r="S9171">
            <v>2591.8000000000002</v>
          </cell>
        </row>
        <row r="9172">
          <cell r="C9172" t="str">
            <v>Соликамский городской округ Пермского края</v>
          </cell>
          <cell r="D9172" t="str">
            <v>г. Соликамск, ул. Привокзальная, д. 18</v>
          </cell>
          <cell r="E9172" t="b">
            <v>1</v>
          </cell>
          <cell r="F9172">
            <v>1975</v>
          </cell>
          <cell r="L9172">
            <v>5</v>
          </cell>
          <cell r="M9172">
            <v>4</v>
          </cell>
          <cell r="Q9172">
            <v>4388.2</v>
          </cell>
          <cell r="R9172">
            <v>3895.1</v>
          </cell>
          <cell r="S9172">
            <v>3895.1</v>
          </cell>
        </row>
        <row r="9173">
          <cell r="C9173" t="str">
            <v>Соликамский городской округ Пермского края</v>
          </cell>
          <cell r="D9173" t="str">
            <v>г. Соликамск, ул. Привокзальная, д. 20</v>
          </cell>
          <cell r="E9173" t="b">
            <v>1</v>
          </cell>
          <cell r="F9173">
            <v>1974</v>
          </cell>
          <cell r="L9173">
            <v>5</v>
          </cell>
          <cell r="M9173">
            <v>6</v>
          </cell>
          <cell r="Q9173">
            <v>4358.8</v>
          </cell>
          <cell r="R9173">
            <v>3907.4</v>
          </cell>
          <cell r="S9173">
            <v>3907.4</v>
          </cell>
        </row>
        <row r="9174">
          <cell r="C9174" t="str">
            <v>Соликамский городской округ Пермского края</v>
          </cell>
          <cell r="D9174" t="str">
            <v>г. Соликамск, ул. Привокзальная, д. 163</v>
          </cell>
          <cell r="E9174" t="b">
            <v>1</v>
          </cell>
          <cell r="F9174">
            <v>1976</v>
          </cell>
          <cell r="H9174" t="str">
            <v>Кирпич</v>
          </cell>
          <cell r="L9174">
            <v>5</v>
          </cell>
          <cell r="M9174">
            <v>2</v>
          </cell>
          <cell r="Q9174">
            <v>3510.3</v>
          </cell>
          <cell r="R9174">
            <v>2662.9</v>
          </cell>
          <cell r="S9174">
            <v>2662.9</v>
          </cell>
        </row>
        <row r="9175">
          <cell r="C9175" t="str">
            <v>Соликамский городской округ Пермского края</v>
          </cell>
          <cell r="D9175" t="str">
            <v>г. Соликамск, ул. Привокзальная, д. 12А</v>
          </cell>
          <cell r="E9175" t="b">
            <v>1</v>
          </cell>
          <cell r="F9175">
            <v>1986</v>
          </cell>
          <cell r="L9175">
            <v>5</v>
          </cell>
          <cell r="M9175">
            <v>6</v>
          </cell>
          <cell r="Q9175">
            <v>4912.2</v>
          </cell>
          <cell r="R9175">
            <v>4230.8</v>
          </cell>
          <cell r="S9175">
            <v>4230.8</v>
          </cell>
        </row>
        <row r="9176">
          <cell r="C9176" t="str">
            <v>Соликамский городской округ Пермского края</v>
          </cell>
          <cell r="D9176" t="str">
            <v>г. Соликамск, ул. Привокзальная, д. 14А</v>
          </cell>
          <cell r="E9176" t="b">
            <v>1</v>
          </cell>
          <cell r="F9176">
            <v>1989</v>
          </cell>
          <cell r="L9176">
            <v>5</v>
          </cell>
          <cell r="M9176">
            <v>6</v>
          </cell>
          <cell r="Q9176">
            <v>4409.7</v>
          </cell>
          <cell r="R9176">
            <v>3909.8</v>
          </cell>
          <cell r="S9176">
            <v>3909.8</v>
          </cell>
        </row>
        <row r="9177">
          <cell r="C9177" t="str">
            <v>Соликамский городской округ Пермского края</v>
          </cell>
          <cell r="D9177" t="str">
            <v>г. Соликамск, ул. Профессора Преображенского, д. 7</v>
          </cell>
          <cell r="E9177" t="b">
            <v>1</v>
          </cell>
          <cell r="F9177">
            <v>1987</v>
          </cell>
          <cell r="L9177">
            <v>5</v>
          </cell>
          <cell r="M9177">
            <v>5</v>
          </cell>
          <cell r="Q9177">
            <v>7814.2</v>
          </cell>
          <cell r="R9177">
            <v>6546.1</v>
          </cell>
          <cell r="S9177">
            <v>6546.1</v>
          </cell>
        </row>
        <row r="9178">
          <cell r="C9178" t="str">
            <v>Соликамский городской округ Пермского края</v>
          </cell>
          <cell r="D9178" t="str">
            <v>г. Соликамск, ул. Профессора Преображенского, д. 9</v>
          </cell>
          <cell r="E9178" t="b">
            <v>1</v>
          </cell>
          <cell r="F9178">
            <v>1987</v>
          </cell>
          <cell r="H9178" t="str">
            <v>Железобетон</v>
          </cell>
          <cell r="L9178">
            <v>9</v>
          </cell>
          <cell r="M9178">
            <v>2</v>
          </cell>
          <cell r="N9178">
            <v>2</v>
          </cell>
          <cell r="O9178">
            <v>2</v>
          </cell>
          <cell r="Q9178">
            <v>4510.3999999999996</v>
          </cell>
          <cell r="R9178">
            <v>3672.6</v>
          </cell>
          <cell r="S9178">
            <v>3672.6</v>
          </cell>
        </row>
        <row r="9179">
          <cell r="C9179" t="str">
            <v>Соликамский городской округ Пермского края</v>
          </cell>
          <cell r="D9179" t="str">
            <v>г. Соликамск, ул. Профессора Преображенского, д. 13</v>
          </cell>
          <cell r="E9179" t="b">
            <v>1</v>
          </cell>
          <cell r="F9179">
            <v>2021</v>
          </cell>
          <cell r="H9179" t="str">
            <v>Монолитный железобетонный каркас, многослойные наружные стены (кирпич пустотелый, минераловатные плиты, декоративный штукатурный слой)</v>
          </cell>
          <cell r="I9179" t="str">
            <v>плоская</v>
          </cell>
          <cell r="J9179" t="str">
            <v>ГАЗ</v>
          </cell>
          <cell r="K9179" t="str">
            <v>имеется</v>
          </cell>
          <cell r="L9179">
            <v>9</v>
          </cell>
          <cell r="M9179">
            <v>2</v>
          </cell>
          <cell r="N9179">
            <v>2</v>
          </cell>
          <cell r="O9179">
            <v>2</v>
          </cell>
          <cell r="Q9179">
            <v>6090.9</v>
          </cell>
          <cell r="R9179">
            <v>4511.8</v>
          </cell>
          <cell r="S9179">
            <v>4511.8</v>
          </cell>
        </row>
        <row r="9180">
          <cell r="C9180" t="str">
            <v>Соликамский городской округ Пермского края</v>
          </cell>
          <cell r="D9180" t="str">
            <v>г. Соликамск, ул. Профессора Преображенского, д. 25</v>
          </cell>
          <cell r="E9180" t="b">
            <v>1</v>
          </cell>
          <cell r="F9180">
            <v>1991</v>
          </cell>
          <cell r="H9180" t="str">
            <v>Железобетон</v>
          </cell>
          <cell r="L9180">
            <v>9</v>
          </cell>
          <cell r="M9180">
            <v>2</v>
          </cell>
          <cell r="N9180">
            <v>2</v>
          </cell>
          <cell r="O9180">
            <v>2</v>
          </cell>
          <cell r="Q9180">
            <v>4342.6000000000004</v>
          </cell>
          <cell r="R9180">
            <v>3605.7</v>
          </cell>
          <cell r="S9180">
            <v>3605.7</v>
          </cell>
        </row>
        <row r="9181">
          <cell r="C9181" t="str">
            <v>Соликамский городской округ Пермского края</v>
          </cell>
          <cell r="D9181" t="str">
            <v>г. Соликамск, ул. Пушкина, д. 120</v>
          </cell>
          <cell r="E9181" t="b">
            <v>1</v>
          </cell>
          <cell r="F9181">
            <v>1953</v>
          </cell>
          <cell r="H9181" t="str">
            <v>Кирпич</v>
          </cell>
          <cell r="L9181">
            <v>2</v>
          </cell>
          <cell r="M9181">
            <v>2</v>
          </cell>
          <cell r="Q9181">
            <v>856.7</v>
          </cell>
          <cell r="R9181">
            <v>775.6</v>
          </cell>
          <cell r="S9181">
            <v>697.3</v>
          </cell>
          <cell r="T9181">
            <v>29</v>
          </cell>
        </row>
        <row r="9182">
          <cell r="C9182" t="str">
            <v>Соликамский городской округ Пермского края</v>
          </cell>
          <cell r="D9182" t="str">
            <v>г. Соликамск, ул. Пушкина, д. 124</v>
          </cell>
          <cell r="E9182" t="b">
            <v>1</v>
          </cell>
          <cell r="F9182">
            <v>1954</v>
          </cell>
          <cell r="H9182" t="str">
            <v>Кирпич</v>
          </cell>
          <cell r="L9182">
            <v>2</v>
          </cell>
          <cell r="M9182">
            <v>2</v>
          </cell>
          <cell r="Q9182">
            <v>826.8</v>
          </cell>
          <cell r="R9182">
            <v>749.6</v>
          </cell>
          <cell r="S9182">
            <v>687.2</v>
          </cell>
          <cell r="T9182">
            <v>39</v>
          </cell>
        </row>
        <row r="9183">
          <cell r="C9183" t="str">
            <v>Соликамский городской округ Пермского края</v>
          </cell>
          <cell r="D9183" t="str">
            <v>г. Соликамск, ул. Розалии Землячки, д. 3</v>
          </cell>
          <cell r="E9183" t="b">
            <v>1</v>
          </cell>
          <cell r="F9183">
            <v>1951</v>
          </cell>
          <cell r="H9183" t="str">
            <v>блочные</v>
          </cell>
          <cell r="L9183">
            <v>2</v>
          </cell>
          <cell r="M9183">
            <v>1</v>
          </cell>
          <cell r="Q9183">
            <v>374.4</v>
          </cell>
          <cell r="R9183">
            <v>342.3</v>
          </cell>
          <cell r="S9183">
            <v>294.39999999999998</v>
          </cell>
          <cell r="T9183">
            <v>19</v>
          </cell>
        </row>
        <row r="9184">
          <cell r="C9184" t="str">
            <v>Соликамский городской округ Пермского края</v>
          </cell>
          <cell r="D9184" t="str">
            <v>г. Соликамск, ул. Розалии Землячки, д. 4</v>
          </cell>
          <cell r="E9184" t="b">
            <v>1</v>
          </cell>
          <cell r="F9184">
            <v>1951</v>
          </cell>
          <cell r="H9184" t="str">
            <v>Камень</v>
          </cell>
          <cell r="L9184">
            <v>2</v>
          </cell>
          <cell r="M9184">
            <v>1</v>
          </cell>
          <cell r="Q9184">
            <v>325.8</v>
          </cell>
          <cell r="R9184">
            <v>294.5</v>
          </cell>
          <cell r="S9184">
            <v>294.5</v>
          </cell>
        </row>
        <row r="9185">
          <cell r="C9185" t="str">
            <v>Соликамский городской округ Пермского края</v>
          </cell>
          <cell r="D9185" t="str">
            <v>г. Соликамск, ул. Розалии Землячки, д. 5</v>
          </cell>
          <cell r="E9185" t="b">
            <v>1</v>
          </cell>
          <cell r="F9185">
            <v>1952</v>
          </cell>
          <cell r="H9185" t="str">
            <v>Дерево</v>
          </cell>
          <cell r="L9185">
            <v>2</v>
          </cell>
          <cell r="M9185">
            <v>1</v>
          </cell>
          <cell r="Q9185">
            <v>336.6</v>
          </cell>
          <cell r="R9185">
            <v>336.6</v>
          </cell>
          <cell r="S9185">
            <v>336.6</v>
          </cell>
        </row>
        <row r="9186">
          <cell r="C9186" t="str">
            <v>Соликамский городской округ Пермского края</v>
          </cell>
          <cell r="D9186" t="str">
            <v>г. Соликамск, ул. Розалии Землячки, д. 6</v>
          </cell>
          <cell r="E9186" t="b">
            <v>1</v>
          </cell>
          <cell r="F9186">
            <v>1951</v>
          </cell>
          <cell r="H9186" t="str">
            <v>Дерево</v>
          </cell>
          <cell r="L9186">
            <v>2</v>
          </cell>
          <cell r="M9186">
            <v>1</v>
          </cell>
          <cell r="Q9186">
            <v>305.60000000000002</v>
          </cell>
          <cell r="R9186">
            <v>276.2</v>
          </cell>
          <cell r="S9186">
            <v>276.2</v>
          </cell>
        </row>
        <row r="9187">
          <cell r="C9187" t="str">
            <v>Соликамский городской округ Пермского края</v>
          </cell>
          <cell r="D9187" t="str">
            <v>г. Соликамск, ул. Розалии Землячки, д. 12</v>
          </cell>
          <cell r="E9187" t="b">
            <v>1</v>
          </cell>
          <cell r="F9187">
            <v>1952</v>
          </cell>
          <cell r="H9187" t="str">
            <v>Камень</v>
          </cell>
          <cell r="L9187">
            <v>2</v>
          </cell>
          <cell r="M9187">
            <v>1</v>
          </cell>
          <cell r="Q9187">
            <v>358.4</v>
          </cell>
          <cell r="R9187">
            <v>358.4</v>
          </cell>
          <cell r="S9187">
            <v>358.4</v>
          </cell>
        </row>
        <row r="9188">
          <cell r="C9188" t="str">
            <v>Соликамский городской округ Пермского края</v>
          </cell>
          <cell r="D9188" t="str">
            <v>г. Соликамск, ул. Розалии Землячки, д. 16</v>
          </cell>
          <cell r="E9188" t="b">
            <v>1</v>
          </cell>
          <cell r="F9188">
            <v>1952</v>
          </cell>
          <cell r="H9188" t="str">
            <v>Блоки</v>
          </cell>
          <cell r="L9188">
            <v>2</v>
          </cell>
          <cell r="M9188">
            <v>2</v>
          </cell>
          <cell r="Q9188">
            <v>758</v>
          </cell>
          <cell r="R9188">
            <v>720</v>
          </cell>
          <cell r="S9188">
            <v>554</v>
          </cell>
          <cell r="T9188">
            <v>31</v>
          </cell>
        </row>
        <row r="9189">
          <cell r="C9189" t="str">
            <v>Соликамский городской округ Пермского края</v>
          </cell>
          <cell r="D9189" t="str">
            <v>г. Соликамск, ул. Розалии Землячки, д. 18</v>
          </cell>
          <cell r="E9189" t="b">
            <v>1</v>
          </cell>
          <cell r="F9189">
            <v>1952</v>
          </cell>
          <cell r="H9189" t="str">
            <v>Дерево</v>
          </cell>
          <cell r="L9189">
            <v>2</v>
          </cell>
          <cell r="M9189">
            <v>1</v>
          </cell>
          <cell r="Q9189">
            <v>339.8</v>
          </cell>
          <cell r="R9189">
            <v>309.60000000000002</v>
          </cell>
          <cell r="S9189">
            <v>309.60000000000002</v>
          </cell>
        </row>
        <row r="9190">
          <cell r="C9190" t="str">
            <v>Соликамский городской округ Пермского края</v>
          </cell>
          <cell r="D9190" t="str">
            <v>г. Соликамск, ул. Розалии Землячки, д. 20</v>
          </cell>
          <cell r="E9190" t="b">
            <v>1</v>
          </cell>
          <cell r="F9190">
            <v>1958</v>
          </cell>
          <cell r="H9190" t="str">
            <v>Блоки</v>
          </cell>
          <cell r="L9190">
            <v>3</v>
          </cell>
          <cell r="M9190">
            <v>3</v>
          </cell>
          <cell r="Q9190">
            <v>1901.7</v>
          </cell>
          <cell r="R9190">
            <v>1683.1</v>
          </cell>
          <cell r="S9190">
            <v>1637</v>
          </cell>
          <cell r="T9190">
            <v>50</v>
          </cell>
        </row>
        <row r="9191">
          <cell r="C9191" t="str">
            <v>Соликамский городской округ Пермского края</v>
          </cell>
          <cell r="D9191" t="str">
            <v>г. Соликамск, ул. Розалии Землячки, д. 29</v>
          </cell>
          <cell r="E9191" t="b">
            <v>0</v>
          </cell>
          <cell r="F9191">
            <v>1961</v>
          </cell>
          <cell r="H9191" t="str">
            <v>Кирпич</v>
          </cell>
          <cell r="L9191">
            <v>3</v>
          </cell>
          <cell r="M9191">
            <v>3</v>
          </cell>
          <cell r="Q9191">
            <v>1302</v>
          </cell>
          <cell r="R9191">
            <v>1514</v>
          </cell>
          <cell r="S9191">
            <v>1338</v>
          </cell>
          <cell r="T9191">
            <v>69</v>
          </cell>
        </row>
        <row r="9192">
          <cell r="C9192" t="str">
            <v>Соликамский городской округ Пермского края</v>
          </cell>
          <cell r="D9192" t="str">
            <v>г. Соликамск, ул. Розалии Землячки, д. 19А</v>
          </cell>
          <cell r="E9192" t="b">
            <v>1</v>
          </cell>
          <cell r="F9192">
            <v>1974</v>
          </cell>
          <cell r="H9192" t="str">
            <v>Шлакоблок</v>
          </cell>
          <cell r="L9192">
            <v>2</v>
          </cell>
          <cell r="M9192">
            <v>1</v>
          </cell>
          <cell r="Q9192">
            <v>436.3</v>
          </cell>
          <cell r="R9192">
            <v>436.3</v>
          </cell>
          <cell r="S9192">
            <v>436.3</v>
          </cell>
        </row>
        <row r="9193">
          <cell r="C9193" t="str">
            <v>Соликамский городской округ Пермского края</v>
          </cell>
          <cell r="D9193" t="str">
            <v>г. Соликамск, ул. Розы Люксембург, д. 5</v>
          </cell>
          <cell r="E9193" t="b">
            <v>1</v>
          </cell>
          <cell r="F9193">
            <v>1954</v>
          </cell>
          <cell r="H9193" t="str">
            <v>Дерево</v>
          </cell>
          <cell r="L9193">
            <v>2</v>
          </cell>
          <cell r="M9193">
            <v>3</v>
          </cell>
          <cell r="Q9193">
            <v>1429.1</v>
          </cell>
          <cell r="R9193">
            <v>1294.4000000000001</v>
          </cell>
          <cell r="S9193">
            <v>1294.4000000000001</v>
          </cell>
        </row>
        <row r="9194">
          <cell r="C9194" t="str">
            <v>Соликамский городской округ Пермского края</v>
          </cell>
          <cell r="D9194" t="str">
            <v>г. Соликамск, ул. Розы Люксембург, д. 7</v>
          </cell>
          <cell r="E9194" t="b">
            <v>1</v>
          </cell>
          <cell r="F9194">
            <v>1954</v>
          </cell>
          <cell r="H9194" t="str">
            <v>Дерево</v>
          </cell>
          <cell r="L9194">
            <v>2</v>
          </cell>
          <cell r="M9194">
            <v>1</v>
          </cell>
          <cell r="Q9194">
            <v>530.4</v>
          </cell>
          <cell r="R9194">
            <v>488.6</v>
          </cell>
          <cell r="S9194">
            <v>488.6</v>
          </cell>
        </row>
        <row r="9195">
          <cell r="C9195" t="str">
            <v>Соликамский городской округ Пермского края</v>
          </cell>
          <cell r="D9195" t="str">
            <v>г. Соликамск, ул. Розы Люксембург, д. 14</v>
          </cell>
          <cell r="E9195" t="b">
            <v>1</v>
          </cell>
          <cell r="F9195">
            <v>1965</v>
          </cell>
          <cell r="H9195" t="str">
            <v>Кирпич</v>
          </cell>
          <cell r="L9195">
            <v>4</v>
          </cell>
          <cell r="M9195">
            <v>3</v>
          </cell>
          <cell r="Q9195">
            <v>2728.1</v>
          </cell>
          <cell r="R9195">
            <v>2035.1</v>
          </cell>
          <cell r="S9195">
            <v>1947.5</v>
          </cell>
          <cell r="T9195">
            <v>103</v>
          </cell>
        </row>
        <row r="9196">
          <cell r="C9196" t="str">
            <v>Соликамский городской округ Пермского края</v>
          </cell>
          <cell r="D9196" t="str">
            <v>г. Соликамск, ул. Розы Люксембург, д. 16</v>
          </cell>
          <cell r="E9196" t="b">
            <v>1</v>
          </cell>
          <cell r="F9196">
            <v>1960</v>
          </cell>
          <cell r="H9196" t="str">
            <v>Камень</v>
          </cell>
          <cell r="L9196">
            <v>3</v>
          </cell>
          <cell r="M9196">
            <v>3</v>
          </cell>
          <cell r="Q9196">
            <v>2186.5</v>
          </cell>
          <cell r="R9196">
            <v>1554.3</v>
          </cell>
          <cell r="S9196">
            <v>1554.3</v>
          </cell>
          <cell r="T9196">
            <v>70</v>
          </cell>
        </row>
        <row r="9197">
          <cell r="C9197" t="str">
            <v>Соликамский городской округ Пермского края</v>
          </cell>
          <cell r="D9197" t="str">
            <v>г. Соликамск, ул. Розы Люксембург, д. 16А</v>
          </cell>
          <cell r="E9197" t="b">
            <v>1</v>
          </cell>
          <cell r="F9197">
            <v>1980</v>
          </cell>
          <cell r="H9197" t="str">
            <v>Панель</v>
          </cell>
          <cell r="L9197">
            <v>5</v>
          </cell>
          <cell r="M9197">
            <v>4</v>
          </cell>
          <cell r="Q9197">
            <v>3180.3</v>
          </cell>
          <cell r="R9197">
            <v>2540.5</v>
          </cell>
          <cell r="S9197">
            <v>2540.5</v>
          </cell>
          <cell r="T9197">
            <v>109</v>
          </cell>
        </row>
        <row r="9198">
          <cell r="C9198" t="str">
            <v>Соликамский городской округ Пермского края</v>
          </cell>
          <cell r="D9198" t="str">
            <v>г. Соликамск, ул. Розы Люксембург, д. 20</v>
          </cell>
          <cell r="E9198" t="b">
            <v>1</v>
          </cell>
          <cell r="F9198">
            <v>1963</v>
          </cell>
          <cell r="L9198">
            <v>4</v>
          </cell>
          <cell r="M9198">
            <v>3</v>
          </cell>
          <cell r="Q9198">
            <v>2625.2</v>
          </cell>
          <cell r="R9198">
            <v>1919</v>
          </cell>
          <cell r="S9198">
            <v>1919</v>
          </cell>
          <cell r="T9198">
            <v>82</v>
          </cell>
        </row>
        <row r="9199">
          <cell r="C9199" t="str">
            <v>Соликамский городской округ Пермского края</v>
          </cell>
          <cell r="D9199" t="str">
            <v>г. Соликамск, ул. Розы Люксембург, д. 25</v>
          </cell>
          <cell r="E9199" t="b">
            <v>1</v>
          </cell>
          <cell r="F9199">
            <v>1964</v>
          </cell>
          <cell r="H9199" t="str">
            <v>кирпич</v>
          </cell>
          <cell r="I9199" t="str">
            <v>скатная</v>
          </cell>
          <cell r="K9199" t="str">
            <v>имеется</v>
          </cell>
          <cell r="L9199">
            <v>5</v>
          </cell>
          <cell r="M9199">
            <v>4</v>
          </cell>
          <cell r="Q9199">
            <v>3511.2</v>
          </cell>
          <cell r="R9199">
            <v>2545.3000000000002</v>
          </cell>
          <cell r="S9199">
            <v>2462</v>
          </cell>
          <cell r="T9199">
            <v>131</v>
          </cell>
        </row>
        <row r="9200">
          <cell r="C9200" t="str">
            <v>Соликамский городской округ Пермского края</v>
          </cell>
          <cell r="D9200" t="str">
            <v>г. Соликамск, ул. Розы Люксембург, д. 22</v>
          </cell>
          <cell r="E9200" t="b">
            <v>1</v>
          </cell>
          <cell r="F9200">
            <v>1963</v>
          </cell>
          <cell r="H9200" t="str">
            <v>кирпич</v>
          </cell>
          <cell r="I9200" t="str">
            <v>скатная</v>
          </cell>
          <cell r="K9200" t="str">
            <v>имеется</v>
          </cell>
          <cell r="L9200">
            <v>4</v>
          </cell>
          <cell r="M9200">
            <v>4</v>
          </cell>
          <cell r="Q9200">
            <v>2051.5</v>
          </cell>
          <cell r="R9200">
            <v>2051.5</v>
          </cell>
          <cell r="S9200">
            <v>1976.7</v>
          </cell>
          <cell r="T9200">
            <v>94</v>
          </cell>
        </row>
        <row r="9201">
          <cell r="C9201" t="str">
            <v>Соликамский городской округ Пермского края</v>
          </cell>
          <cell r="D9201" t="str">
            <v>г. Соликамск, ул. Розы Люксембург /Степана Разина, 37, д. 27</v>
          </cell>
          <cell r="E9201" t="b">
            <v>1</v>
          </cell>
          <cell r="F9201">
            <v>1963</v>
          </cell>
          <cell r="H9201" t="str">
            <v>кирпич</v>
          </cell>
          <cell r="I9201" t="str">
            <v>скатная</v>
          </cell>
          <cell r="K9201" t="str">
            <v>имеется</v>
          </cell>
          <cell r="L9201">
            <v>4</v>
          </cell>
          <cell r="M9201">
            <v>3</v>
          </cell>
          <cell r="Q9201">
            <v>2013.6</v>
          </cell>
          <cell r="R9201">
            <v>2007</v>
          </cell>
          <cell r="S9201">
            <v>1836.6</v>
          </cell>
          <cell r="T9201">
            <v>81</v>
          </cell>
        </row>
        <row r="9202">
          <cell r="C9202" t="str">
            <v>Соликамский городской округ Пермского края</v>
          </cell>
          <cell r="D9202" t="str">
            <v>г. Соликамск, ул. Розы Люксембург /Черняховского, 22, д. 1</v>
          </cell>
          <cell r="E9202" t="b">
            <v>1</v>
          </cell>
          <cell r="F9202">
            <v>1962</v>
          </cell>
          <cell r="H9202" t="str">
            <v>кирпич</v>
          </cell>
          <cell r="I9202" t="str">
            <v>скатная</v>
          </cell>
          <cell r="K9202" t="str">
            <v>имеется</v>
          </cell>
          <cell r="L9202">
            <v>4</v>
          </cell>
          <cell r="M9202">
            <v>4</v>
          </cell>
          <cell r="Q9202">
            <v>3447.1</v>
          </cell>
          <cell r="R9202">
            <v>2557.1</v>
          </cell>
          <cell r="S9202">
            <v>2424.6999999999998</v>
          </cell>
          <cell r="T9202">
            <v>118</v>
          </cell>
        </row>
        <row r="9203">
          <cell r="C9203" t="str">
            <v>Соликамский городской округ Пермского края</v>
          </cell>
          <cell r="D9203" t="str">
            <v>г. Соликамск, ул. Свободы, д. 60</v>
          </cell>
          <cell r="E9203" t="b">
            <v>1</v>
          </cell>
          <cell r="F9203">
            <v>1978</v>
          </cell>
          <cell r="H9203" t="str">
            <v>Кирпич</v>
          </cell>
          <cell r="L9203">
            <v>5</v>
          </cell>
          <cell r="M9203">
            <v>4</v>
          </cell>
          <cell r="Q9203">
            <v>3268.2</v>
          </cell>
          <cell r="R9203">
            <v>3266.2</v>
          </cell>
          <cell r="S9203">
            <v>3266.2</v>
          </cell>
          <cell r="T9203">
            <v>121</v>
          </cell>
        </row>
        <row r="9204">
          <cell r="C9204" t="str">
            <v>Соликамский городской округ Пермского края</v>
          </cell>
          <cell r="D9204" t="str">
            <v>г. Соликамск, ул. Свободы, д. 62</v>
          </cell>
          <cell r="E9204" t="b">
            <v>1</v>
          </cell>
          <cell r="F9204">
            <v>1978</v>
          </cell>
          <cell r="H9204" t="str">
            <v>Кирпич</v>
          </cell>
          <cell r="L9204">
            <v>5</v>
          </cell>
          <cell r="M9204">
            <v>4</v>
          </cell>
          <cell r="Q9204">
            <v>4139.8999999999996</v>
          </cell>
          <cell r="R9204">
            <v>3319.9</v>
          </cell>
          <cell r="S9204">
            <v>3319.9</v>
          </cell>
          <cell r="T9204">
            <v>165</v>
          </cell>
        </row>
        <row r="9205">
          <cell r="C9205" t="str">
            <v>Соликамский городской округ Пермского края</v>
          </cell>
          <cell r="D9205" t="str">
            <v>г. Соликамск, ул. Северная, д. 12</v>
          </cell>
          <cell r="E9205" t="b">
            <v>1</v>
          </cell>
          <cell r="F9205">
            <v>1957</v>
          </cell>
          <cell r="H9205" t="str">
            <v>Блоки</v>
          </cell>
          <cell r="L9205">
            <v>2</v>
          </cell>
          <cell r="M9205">
            <v>2</v>
          </cell>
          <cell r="Q9205">
            <v>502.8</v>
          </cell>
          <cell r="R9205">
            <v>451</v>
          </cell>
          <cell r="S9205">
            <v>451</v>
          </cell>
          <cell r="T9205">
            <v>17</v>
          </cell>
        </row>
        <row r="9206">
          <cell r="C9206" t="str">
            <v>Соликамский городской округ Пермского края</v>
          </cell>
          <cell r="D9206" t="str">
            <v>г. Соликамск, ул. Северная, д. 15</v>
          </cell>
          <cell r="E9206" t="b">
            <v>1</v>
          </cell>
          <cell r="F9206">
            <v>1974</v>
          </cell>
          <cell r="H9206" t="str">
            <v>Кирпич</v>
          </cell>
          <cell r="L9206">
            <v>5</v>
          </cell>
          <cell r="M9206">
            <v>1</v>
          </cell>
          <cell r="Q9206">
            <v>5029</v>
          </cell>
          <cell r="R9206">
            <v>5029</v>
          </cell>
          <cell r="S9206">
            <v>5029</v>
          </cell>
        </row>
        <row r="9207">
          <cell r="C9207" t="str">
            <v>Соликамский городской округ Пермского края</v>
          </cell>
          <cell r="D9207" t="str">
            <v>г. Соликамск, ул. Северная, д. 16</v>
          </cell>
          <cell r="E9207" t="b">
            <v>1</v>
          </cell>
          <cell r="F9207">
            <v>1957</v>
          </cell>
          <cell r="H9207" t="str">
            <v>Крупные блоки</v>
          </cell>
          <cell r="L9207">
            <v>2</v>
          </cell>
          <cell r="M9207">
            <v>2</v>
          </cell>
          <cell r="Q9207">
            <v>431.3</v>
          </cell>
          <cell r="R9207">
            <v>380.1</v>
          </cell>
          <cell r="S9207">
            <v>380.1</v>
          </cell>
          <cell r="T9207">
            <v>19</v>
          </cell>
        </row>
        <row r="9208">
          <cell r="C9208" t="str">
            <v>Соликамский городской округ Пермского края</v>
          </cell>
          <cell r="D9208" t="str">
            <v>г. Соликамск, ул. Северная, д. 21</v>
          </cell>
          <cell r="E9208" t="b">
            <v>1</v>
          </cell>
          <cell r="F9208">
            <v>1981</v>
          </cell>
          <cell r="H9208" t="str">
            <v>Кирпич</v>
          </cell>
          <cell r="L9208">
            <v>5</v>
          </cell>
          <cell r="M9208">
            <v>6</v>
          </cell>
          <cell r="Q9208">
            <v>4250.1000000000004</v>
          </cell>
          <cell r="R9208">
            <v>3800.9</v>
          </cell>
          <cell r="S9208">
            <v>3800.9</v>
          </cell>
        </row>
        <row r="9209">
          <cell r="C9209" t="str">
            <v>Соликамский городской округ Пермского края</v>
          </cell>
          <cell r="D9209" t="str">
            <v>г. Соликамск, ул. Северная, д. 23</v>
          </cell>
          <cell r="E9209" t="b">
            <v>1</v>
          </cell>
          <cell r="F9209">
            <v>1980</v>
          </cell>
          <cell r="H9209" t="str">
            <v>Кирпич</v>
          </cell>
          <cell r="L9209">
            <v>5</v>
          </cell>
          <cell r="M9209">
            <v>6</v>
          </cell>
          <cell r="Q9209">
            <v>4152.6000000000004</v>
          </cell>
          <cell r="R9209">
            <v>3739.7</v>
          </cell>
          <cell r="S9209">
            <v>3739.7</v>
          </cell>
          <cell r="T9209">
            <v>159</v>
          </cell>
        </row>
        <row r="9210">
          <cell r="C9210" t="str">
            <v>Соликамский городской округ Пермского края</v>
          </cell>
          <cell r="D9210" t="str">
            <v>г. Соликамск, ул. Северная, д. 25</v>
          </cell>
          <cell r="E9210" t="b">
            <v>1</v>
          </cell>
          <cell r="F9210">
            <v>1978</v>
          </cell>
          <cell r="H9210" t="str">
            <v>Кирпич</v>
          </cell>
          <cell r="L9210">
            <v>5</v>
          </cell>
          <cell r="M9210">
            <v>4</v>
          </cell>
          <cell r="Q9210">
            <v>3117.3</v>
          </cell>
          <cell r="R9210">
            <v>2882.2</v>
          </cell>
          <cell r="S9210">
            <v>2882.2</v>
          </cell>
          <cell r="T9210">
            <v>113</v>
          </cell>
        </row>
        <row r="9211">
          <cell r="C9211" t="str">
            <v>Соликамский городской округ Пермского края</v>
          </cell>
          <cell r="D9211" t="str">
            <v>г. Соликамск, ул. Северная, д. 27</v>
          </cell>
          <cell r="E9211" t="b">
            <v>1</v>
          </cell>
          <cell r="F9211">
            <v>1977</v>
          </cell>
          <cell r="H9211" t="str">
            <v>Кирпич</v>
          </cell>
          <cell r="L9211">
            <v>5</v>
          </cell>
          <cell r="M9211">
            <v>8</v>
          </cell>
          <cell r="Q9211">
            <v>5742.2</v>
          </cell>
          <cell r="R9211">
            <v>5146.6000000000004</v>
          </cell>
          <cell r="S9211">
            <v>5146.6000000000004</v>
          </cell>
          <cell r="T9211">
            <v>211</v>
          </cell>
        </row>
        <row r="9212">
          <cell r="C9212" t="str">
            <v>Соликамский городской округ Пермского края</v>
          </cell>
          <cell r="D9212" t="str">
            <v>г. Соликамск, ул. Северная, д. 29</v>
          </cell>
          <cell r="E9212" t="b">
            <v>1</v>
          </cell>
          <cell r="F9212">
            <v>1976</v>
          </cell>
          <cell r="H9212" t="str">
            <v>Кирпич</v>
          </cell>
          <cell r="L9212">
            <v>5</v>
          </cell>
          <cell r="M9212">
            <v>8</v>
          </cell>
          <cell r="Q9212">
            <v>5711</v>
          </cell>
          <cell r="R9212">
            <v>5189.6000000000004</v>
          </cell>
          <cell r="S9212">
            <v>5189.6000000000004</v>
          </cell>
        </row>
        <row r="9213">
          <cell r="C9213" t="str">
            <v>Соликамский городской округ Пермского края</v>
          </cell>
          <cell r="D9213" t="str">
            <v>г. Соликамск, ул. Северная, д. 30</v>
          </cell>
          <cell r="E9213" t="b">
            <v>1</v>
          </cell>
          <cell r="F9213">
            <v>1982</v>
          </cell>
          <cell r="H9213" t="str">
            <v>Кирпич</v>
          </cell>
          <cell r="L9213">
            <v>5</v>
          </cell>
          <cell r="M9213">
            <v>8</v>
          </cell>
          <cell r="Q9213">
            <v>5737.2</v>
          </cell>
          <cell r="R9213">
            <v>5223.1000000000004</v>
          </cell>
          <cell r="S9213">
            <v>5223.1000000000004</v>
          </cell>
          <cell r="T9213">
            <v>198</v>
          </cell>
        </row>
        <row r="9214">
          <cell r="C9214" t="str">
            <v>Соликамский городской округ Пермского края</v>
          </cell>
          <cell r="D9214" t="str">
            <v>г. Соликамск, ул. Северная, д. 32</v>
          </cell>
          <cell r="E9214" t="b">
            <v>1</v>
          </cell>
          <cell r="F9214">
            <v>1987</v>
          </cell>
          <cell r="H9214" t="str">
            <v>Кирпич</v>
          </cell>
          <cell r="L9214">
            <v>5</v>
          </cell>
          <cell r="M9214">
            <v>10</v>
          </cell>
          <cell r="Q9214">
            <v>7730.6</v>
          </cell>
          <cell r="R9214">
            <v>7113.6</v>
          </cell>
          <cell r="S9214">
            <v>7113.6</v>
          </cell>
          <cell r="T9214">
            <v>286</v>
          </cell>
        </row>
        <row r="9215">
          <cell r="C9215" t="str">
            <v>Соликамский городской округ Пермского края</v>
          </cell>
          <cell r="D9215" t="str">
            <v>г. Соликамск, ул. Северная, д. 34</v>
          </cell>
          <cell r="E9215" t="b">
            <v>1</v>
          </cell>
          <cell r="F9215">
            <v>1987</v>
          </cell>
          <cell r="H9215" t="str">
            <v>Панель</v>
          </cell>
          <cell r="L9215">
            <v>5</v>
          </cell>
          <cell r="M9215">
            <v>7</v>
          </cell>
          <cell r="Q9215">
            <v>5484.6</v>
          </cell>
          <cell r="R9215">
            <v>5218.95</v>
          </cell>
          <cell r="S9215">
            <v>5027.75</v>
          </cell>
        </row>
        <row r="9216">
          <cell r="C9216" t="str">
            <v>Соликамский городской округ Пермского края</v>
          </cell>
          <cell r="D9216" t="str">
            <v>г. Соликамск, ул. Северная, д. 35</v>
          </cell>
          <cell r="E9216" t="b">
            <v>1</v>
          </cell>
          <cell r="F9216">
            <v>1972</v>
          </cell>
          <cell r="H9216" t="str">
            <v>Панель</v>
          </cell>
          <cell r="L9216">
            <v>5</v>
          </cell>
          <cell r="M9216">
            <v>4</v>
          </cell>
          <cell r="Q9216">
            <v>2731.9</v>
          </cell>
          <cell r="R9216">
            <v>2602.9</v>
          </cell>
          <cell r="S9216">
            <v>2602.9</v>
          </cell>
        </row>
        <row r="9217">
          <cell r="C9217" t="str">
            <v>Соликамский городской округ Пермского края</v>
          </cell>
          <cell r="D9217" t="str">
            <v>г. Соликамск, ул. Северная, д. 37</v>
          </cell>
          <cell r="E9217" t="b">
            <v>1</v>
          </cell>
          <cell r="F9217">
            <v>1973</v>
          </cell>
          <cell r="H9217" t="str">
            <v>Панель</v>
          </cell>
          <cell r="L9217">
            <v>5</v>
          </cell>
          <cell r="M9217">
            <v>4</v>
          </cell>
          <cell r="Q9217">
            <v>2733.8</v>
          </cell>
          <cell r="R9217">
            <v>2596.1999999999998</v>
          </cell>
          <cell r="S9217">
            <v>2596.1999999999998</v>
          </cell>
        </row>
        <row r="9218">
          <cell r="C9218" t="str">
            <v>Соликамский городской округ Пермского края</v>
          </cell>
          <cell r="D9218" t="str">
            <v>г. Соликамск, ул. Северная, д. 39</v>
          </cell>
          <cell r="E9218" t="b">
            <v>1</v>
          </cell>
          <cell r="F9218">
            <v>1974</v>
          </cell>
          <cell r="H9218" t="str">
            <v>Панель</v>
          </cell>
          <cell r="L9218">
            <v>5</v>
          </cell>
          <cell r="M9218">
            <v>4</v>
          </cell>
          <cell r="Q9218">
            <v>2710.1</v>
          </cell>
          <cell r="R9218">
            <v>2566.4</v>
          </cell>
          <cell r="S9218">
            <v>2528.6</v>
          </cell>
        </row>
        <row r="9219">
          <cell r="C9219" t="str">
            <v>Соликамский городской округ Пермского края</v>
          </cell>
          <cell r="D9219" t="str">
            <v>г. Соликамск, ул. Северная, д. 40</v>
          </cell>
          <cell r="E9219" t="b">
            <v>1</v>
          </cell>
          <cell r="F9219">
            <v>1969</v>
          </cell>
          <cell r="H9219" t="str">
            <v>Кирпич</v>
          </cell>
          <cell r="L9219">
            <v>4</v>
          </cell>
          <cell r="M9219">
            <v>2</v>
          </cell>
          <cell r="Q9219">
            <v>1979.3</v>
          </cell>
          <cell r="R9219">
            <v>1727.7</v>
          </cell>
          <cell r="S9219">
            <v>1544.8</v>
          </cell>
        </row>
        <row r="9220">
          <cell r="C9220" t="str">
            <v>Соликамский городской округ Пермского края</v>
          </cell>
          <cell r="D9220" t="str">
            <v>г. Соликамск, ул. Северная, д. 41</v>
          </cell>
          <cell r="E9220" t="b">
            <v>1</v>
          </cell>
          <cell r="F9220">
            <v>1976</v>
          </cell>
          <cell r="H9220" t="str">
            <v>Панель</v>
          </cell>
          <cell r="L9220">
            <v>5</v>
          </cell>
          <cell r="M9220">
            <v>4</v>
          </cell>
          <cell r="Q9220">
            <v>2743.8</v>
          </cell>
          <cell r="R9220">
            <v>2619</v>
          </cell>
          <cell r="S9220">
            <v>2487.3000000000002</v>
          </cell>
        </row>
        <row r="9221">
          <cell r="C9221" t="str">
            <v>Соликамский городской округ Пермского края</v>
          </cell>
          <cell r="D9221" t="str">
            <v>г. Соликамск, ул. Северная, д. 43</v>
          </cell>
          <cell r="E9221" t="b">
            <v>1</v>
          </cell>
          <cell r="F9221">
            <v>1971</v>
          </cell>
          <cell r="H9221" t="str">
            <v>Кирпич</v>
          </cell>
          <cell r="L9221">
            <v>5</v>
          </cell>
          <cell r="M9221">
            <v>6</v>
          </cell>
          <cell r="Q9221">
            <v>4587.6000000000004</v>
          </cell>
          <cell r="R9221">
            <v>4375.3999999999996</v>
          </cell>
          <cell r="S9221">
            <v>3486.6</v>
          </cell>
        </row>
        <row r="9222">
          <cell r="C9222" t="str">
            <v>Соликамский городской округ Пермского края</v>
          </cell>
          <cell r="D9222" t="str">
            <v>г. Соликамск, ул. Северная, д. 45</v>
          </cell>
          <cell r="E9222" t="b">
            <v>1</v>
          </cell>
          <cell r="F9222">
            <v>1970</v>
          </cell>
          <cell r="H9222" t="str">
            <v>Кирпич</v>
          </cell>
          <cell r="L9222">
            <v>5</v>
          </cell>
          <cell r="M9222">
            <v>2</v>
          </cell>
          <cell r="Q9222">
            <v>2804.9</v>
          </cell>
          <cell r="R9222">
            <v>2586.44</v>
          </cell>
          <cell r="S9222">
            <v>2263.9</v>
          </cell>
        </row>
        <row r="9223">
          <cell r="C9223" t="str">
            <v>Соликамский городской округ Пермского края</v>
          </cell>
          <cell r="D9223" t="str">
            <v>г. Соликамск, ул. Северная, д. 46</v>
          </cell>
          <cell r="E9223" t="b">
            <v>1</v>
          </cell>
          <cell r="F9223">
            <v>1970</v>
          </cell>
          <cell r="H9223" t="str">
            <v>Кирпич</v>
          </cell>
          <cell r="I9223" t="str">
            <v>скатная</v>
          </cell>
          <cell r="K9223" t="str">
            <v>имеется</v>
          </cell>
          <cell r="L9223">
            <v>5</v>
          </cell>
          <cell r="M9223">
            <v>5</v>
          </cell>
          <cell r="Q9223">
            <v>6162.1</v>
          </cell>
          <cell r="R9223">
            <v>4413.3999999999996</v>
          </cell>
          <cell r="S9223">
            <v>4413.3999999999996</v>
          </cell>
          <cell r="T9223">
            <v>110</v>
          </cell>
        </row>
        <row r="9224">
          <cell r="C9224" t="str">
            <v>Соликамский городской округ Пермского края</v>
          </cell>
          <cell r="D9224" t="str">
            <v>г. Соликамск, ул. Северная, д. 47</v>
          </cell>
          <cell r="E9224" t="b">
            <v>1</v>
          </cell>
          <cell r="F9224">
            <v>1968</v>
          </cell>
          <cell r="H9224" t="str">
            <v>Кирпич</v>
          </cell>
          <cell r="L9224">
            <v>5</v>
          </cell>
          <cell r="M9224">
            <v>2</v>
          </cell>
          <cell r="Q9224">
            <v>3119</v>
          </cell>
          <cell r="R9224">
            <v>2526.6999999999998</v>
          </cell>
          <cell r="S9224">
            <v>2344.6999999999998</v>
          </cell>
        </row>
        <row r="9225">
          <cell r="C9225" t="str">
            <v>Соликамский городской округ Пермского края</v>
          </cell>
          <cell r="D9225" t="str">
            <v>г. Соликамск, ул. Северная, д. 48</v>
          </cell>
          <cell r="E9225" t="b">
            <v>1</v>
          </cell>
          <cell r="F9225">
            <v>1993</v>
          </cell>
          <cell r="H9225" t="str">
            <v>Монолит</v>
          </cell>
          <cell r="L9225">
            <v>5</v>
          </cell>
          <cell r="M9225">
            <v>2</v>
          </cell>
          <cell r="Q9225">
            <v>4263.3</v>
          </cell>
          <cell r="R9225">
            <v>3947.8</v>
          </cell>
          <cell r="S9225">
            <v>3947.8</v>
          </cell>
          <cell r="T9225">
            <v>141</v>
          </cell>
        </row>
        <row r="9226">
          <cell r="C9226" t="str">
            <v>Соликамский городской округ Пермского края</v>
          </cell>
          <cell r="D9226" t="str">
            <v>г. Соликамск, ул. Северная, д. 49</v>
          </cell>
          <cell r="E9226" t="b">
            <v>1</v>
          </cell>
          <cell r="F9226">
            <v>1972</v>
          </cell>
          <cell r="H9226" t="str">
            <v>Панель</v>
          </cell>
          <cell r="L9226">
            <v>5</v>
          </cell>
          <cell r="M9226">
            <v>8</v>
          </cell>
          <cell r="Q9226">
            <v>5624.6</v>
          </cell>
          <cell r="R9226">
            <v>4949.4000000000005</v>
          </cell>
          <cell r="S9226">
            <v>4433.1000000000004</v>
          </cell>
        </row>
        <row r="9227">
          <cell r="C9227" t="str">
            <v>Соликамский городской округ Пермского края</v>
          </cell>
          <cell r="D9227" t="str">
            <v>г. Соликамск, ул. Северная, д. 50</v>
          </cell>
          <cell r="E9227" t="b">
            <v>1</v>
          </cell>
          <cell r="F9227">
            <v>1988</v>
          </cell>
          <cell r="H9227" t="str">
            <v>Кирпич</v>
          </cell>
          <cell r="L9227">
            <v>5</v>
          </cell>
          <cell r="M9227">
            <v>7</v>
          </cell>
          <cell r="Q9227">
            <v>7064.4</v>
          </cell>
          <cell r="R9227">
            <v>4982.1000000000004</v>
          </cell>
          <cell r="S9227">
            <v>4661.8</v>
          </cell>
        </row>
        <row r="9228">
          <cell r="C9228" t="str">
            <v>Соликамский городской округ Пермского края</v>
          </cell>
          <cell r="D9228" t="str">
            <v>г. Соликамск, ул. Северная, д. 51</v>
          </cell>
          <cell r="E9228" t="b">
            <v>1</v>
          </cell>
          <cell r="F9228">
            <v>1976</v>
          </cell>
          <cell r="H9228" t="str">
            <v>Панель</v>
          </cell>
          <cell r="L9228">
            <v>5</v>
          </cell>
          <cell r="M9228">
            <v>8</v>
          </cell>
          <cell r="Q9228">
            <v>5056.8</v>
          </cell>
          <cell r="R9228">
            <v>4613</v>
          </cell>
          <cell r="S9228">
            <v>4613</v>
          </cell>
          <cell r="T9228">
            <v>238</v>
          </cell>
        </row>
        <row r="9229">
          <cell r="C9229" t="str">
            <v>Соликамский городской округ Пермского края</v>
          </cell>
          <cell r="D9229" t="str">
            <v>г. Соликамск, ул. Северная, д. 53</v>
          </cell>
          <cell r="E9229" t="b">
            <v>1</v>
          </cell>
          <cell r="F9229">
            <v>1974</v>
          </cell>
          <cell r="H9229" t="str">
            <v>Панель</v>
          </cell>
          <cell r="L9229">
            <v>5</v>
          </cell>
          <cell r="M9229">
            <v>6</v>
          </cell>
          <cell r="Q9229">
            <v>3957.2</v>
          </cell>
          <cell r="R9229">
            <v>3875.8</v>
          </cell>
          <cell r="S9229">
            <v>3875.8</v>
          </cell>
          <cell r="T9229">
            <v>175</v>
          </cell>
        </row>
        <row r="9230">
          <cell r="C9230" t="str">
            <v>Соликамский городской округ Пермского края</v>
          </cell>
          <cell r="D9230" t="str">
            <v>г. Соликамск, ул. Северная, д. 54</v>
          </cell>
          <cell r="E9230" t="b">
            <v>1</v>
          </cell>
          <cell r="F9230">
            <v>1977</v>
          </cell>
          <cell r="H9230" t="str">
            <v>Панель</v>
          </cell>
          <cell r="L9230">
            <v>5</v>
          </cell>
          <cell r="M9230">
            <v>12</v>
          </cell>
          <cell r="Q9230">
            <v>10782.4</v>
          </cell>
          <cell r="R9230">
            <v>7789.5</v>
          </cell>
          <cell r="S9230">
            <v>7789.5</v>
          </cell>
        </row>
        <row r="9231">
          <cell r="C9231" t="str">
            <v>Соликамский городской округ Пермского края</v>
          </cell>
          <cell r="D9231" t="str">
            <v>г. Соликамск, ул. Северная, д. 56</v>
          </cell>
          <cell r="E9231" t="b">
            <v>1</v>
          </cell>
          <cell r="F9231">
            <v>1978</v>
          </cell>
          <cell r="H9231" t="str">
            <v>Панель</v>
          </cell>
          <cell r="L9231">
            <v>5</v>
          </cell>
          <cell r="M9231">
            <v>4</v>
          </cell>
          <cell r="Q9231">
            <v>2795</v>
          </cell>
          <cell r="R9231">
            <v>2610.6999999999998</v>
          </cell>
          <cell r="S9231">
            <v>2610.6999999999998</v>
          </cell>
        </row>
        <row r="9232">
          <cell r="C9232" t="str">
            <v>Соликамский городской округ Пермского края</v>
          </cell>
          <cell r="D9232" t="str">
            <v>г. Соликамск, ул. Северная, д. 57</v>
          </cell>
          <cell r="E9232" t="b">
            <v>1</v>
          </cell>
          <cell r="F9232">
            <v>1987</v>
          </cell>
          <cell r="H9232" t="str">
            <v>Панель</v>
          </cell>
          <cell r="L9232">
            <v>5</v>
          </cell>
          <cell r="M9232">
            <v>4</v>
          </cell>
          <cell r="Q9232">
            <v>3095.2</v>
          </cell>
          <cell r="R9232">
            <v>2574.9</v>
          </cell>
          <cell r="S9232">
            <v>2574.9</v>
          </cell>
          <cell r="T9232">
            <v>107</v>
          </cell>
        </row>
        <row r="9233">
          <cell r="C9233" t="str">
            <v>Соликамский городской округ Пермского края</v>
          </cell>
          <cell r="D9233" t="str">
            <v>г. Соликамск, ул. Северная, д. 58</v>
          </cell>
          <cell r="E9233" t="b">
            <v>1</v>
          </cell>
          <cell r="F9233">
            <v>1989</v>
          </cell>
          <cell r="H9233" t="str">
            <v>Панель</v>
          </cell>
          <cell r="L9233">
            <v>5</v>
          </cell>
          <cell r="M9233">
            <v>12</v>
          </cell>
          <cell r="Q9233">
            <v>12002.3</v>
          </cell>
          <cell r="R9233">
            <v>8522.2000000000007</v>
          </cell>
          <cell r="S9233">
            <v>8441.2999999999993</v>
          </cell>
          <cell r="T9233">
            <v>205</v>
          </cell>
        </row>
        <row r="9234">
          <cell r="C9234" t="str">
            <v>Соликамский городской округ Пермского края</v>
          </cell>
          <cell r="D9234" t="str">
            <v>г. Соликамск, ул. Северная, д. 59</v>
          </cell>
          <cell r="E9234" t="b">
            <v>1</v>
          </cell>
          <cell r="F9234">
            <v>1990</v>
          </cell>
          <cell r="H9234" t="str">
            <v>Комбинированные</v>
          </cell>
          <cell r="L9234">
            <v>5</v>
          </cell>
          <cell r="M9234">
            <v>9</v>
          </cell>
          <cell r="Q9234">
            <v>7078.3</v>
          </cell>
          <cell r="R9234">
            <v>6203</v>
          </cell>
          <cell r="S9234">
            <v>6203</v>
          </cell>
          <cell r="T9234">
            <v>249</v>
          </cell>
        </row>
        <row r="9235">
          <cell r="C9235" t="str">
            <v>Соликамский городской округ Пермского края</v>
          </cell>
          <cell r="D9235" t="str">
            <v>г. Соликамск, ул. Северная, д. 64</v>
          </cell>
          <cell r="E9235" t="b">
            <v>1</v>
          </cell>
          <cell r="F9235">
            <v>1982</v>
          </cell>
          <cell r="H9235" t="str">
            <v>Панель</v>
          </cell>
          <cell r="L9235">
            <v>5</v>
          </cell>
          <cell r="M9235">
            <v>6</v>
          </cell>
          <cell r="Q9235">
            <v>4065.9</v>
          </cell>
          <cell r="R9235">
            <v>3869.3</v>
          </cell>
          <cell r="S9235">
            <v>3869.3</v>
          </cell>
        </row>
        <row r="9236">
          <cell r="C9236" t="str">
            <v>Соликамский городской округ Пермского края</v>
          </cell>
          <cell r="D9236" t="str">
            <v>г. Соликамск, ул. Северная, д. 66</v>
          </cell>
          <cell r="E9236" t="b">
            <v>1</v>
          </cell>
          <cell r="F9236">
            <v>1986</v>
          </cell>
          <cell r="H9236" t="str">
            <v>Панель</v>
          </cell>
          <cell r="L9236">
            <v>5</v>
          </cell>
          <cell r="M9236">
            <v>8</v>
          </cell>
          <cell r="Q9236">
            <v>5768</v>
          </cell>
          <cell r="R9236">
            <v>5723.5</v>
          </cell>
          <cell r="S9236">
            <v>5723.5</v>
          </cell>
          <cell r="T9236">
            <v>265</v>
          </cell>
        </row>
        <row r="9237">
          <cell r="C9237" t="str">
            <v>Соликамский городской округ Пермского края</v>
          </cell>
          <cell r="D9237" t="str">
            <v>г. Соликамск, ул. Северная, д. 72</v>
          </cell>
          <cell r="E9237" t="b">
            <v>1</v>
          </cell>
          <cell r="F9237">
            <v>1987</v>
          </cell>
          <cell r="H9237" t="str">
            <v>Панель</v>
          </cell>
          <cell r="L9237">
            <v>5</v>
          </cell>
          <cell r="M9237">
            <v>7</v>
          </cell>
          <cell r="Q9237">
            <v>5418.7</v>
          </cell>
          <cell r="R9237">
            <v>4757</v>
          </cell>
          <cell r="S9237">
            <v>4079.6</v>
          </cell>
        </row>
        <row r="9238">
          <cell r="C9238" t="str">
            <v>Соликамский городской округ Пермского края</v>
          </cell>
          <cell r="D9238" t="str">
            <v>г. Соликамск, ул. Северная, д. 74</v>
          </cell>
          <cell r="E9238" t="b">
            <v>1</v>
          </cell>
          <cell r="F9238">
            <v>1982</v>
          </cell>
          <cell r="H9238" t="str">
            <v>Панель</v>
          </cell>
          <cell r="L9238">
            <v>5</v>
          </cell>
          <cell r="M9238">
            <v>4</v>
          </cell>
          <cell r="Q9238">
            <v>2881.8</v>
          </cell>
          <cell r="R9238">
            <v>2881.3</v>
          </cell>
          <cell r="S9238">
            <v>2881.3</v>
          </cell>
          <cell r="T9238">
            <v>109</v>
          </cell>
        </row>
        <row r="9239">
          <cell r="C9239" t="str">
            <v>Соликамский городской округ Пермского края</v>
          </cell>
          <cell r="D9239" t="str">
            <v>г. Соликамск, ул. Северная, д. 76</v>
          </cell>
          <cell r="E9239" t="b">
            <v>1</v>
          </cell>
          <cell r="F9239">
            <v>1984</v>
          </cell>
          <cell r="H9239" t="str">
            <v>Панель</v>
          </cell>
          <cell r="L9239">
            <v>5</v>
          </cell>
          <cell r="M9239">
            <v>9</v>
          </cell>
          <cell r="Q9239">
            <v>7474.2</v>
          </cell>
          <cell r="R9239">
            <v>6617.8</v>
          </cell>
          <cell r="S9239">
            <v>6022.2</v>
          </cell>
        </row>
        <row r="9240">
          <cell r="C9240" t="str">
            <v>Соликамский городской округ Пермского края</v>
          </cell>
          <cell r="D9240" t="str">
            <v>г. Соликамск, ул. Северная, д. 78</v>
          </cell>
          <cell r="E9240" t="b">
            <v>1</v>
          </cell>
          <cell r="F9240">
            <v>1982</v>
          </cell>
          <cell r="H9240" t="str">
            <v>Панель</v>
          </cell>
          <cell r="L9240">
            <v>5</v>
          </cell>
          <cell r="M9240">
            <v>6</v>
          </cell>
          <cell r="Q9240">
            <v>4992</v>
          </cell>
          <cell r="R9240">
            <v>4528.6000000000004</v>
          </cell>
          <cell r="S9240">
            <v>4528.6000000000004</v>
          </cell>
        </row>
        <row r="9241">
          <cell r="C9241" t="str">
            <v>Соликамский городской округ Пермского края</v>
          </cell>
          <cell r="D9241" t="str">
            <v>г. Соликамск, ул. Северная, д. 80</v>
          </cell>
          <cell r="E9241" t="b">
            <v>1</v>
          </cell>
          <cell r="F9241">
            <v>1985</v>
          </cell>
          <cell r="H9241" t="str">
            <v>Кирпич</v>
          </cell>
          <cell r="L9241">
            <v>5</v>
          </cell>
          <cell r="M9241">
            <v>7</v>
          </cell>
          <cell r="Q9241">
            <v>5461.8</v>
          </cell>
          <cell r="R9241">
            <v>5168.2</v>
          </cell>
          <cell r="S9241">
            <v>5168.2</v>
          </cell>
          <cell r="T9241">
            <v>217</v>
          </cell>
        </row>
        <row r="9242">
          <cell r="C9242" t="str">
            <v>Соликамский городской округ Пермского края</v>
          </cell>
          <cell r="D9242" t="str">
            <v>г. Соликамск, ул. Северная, д. 82</v>
          </cell>
          <cell r="E9242" t="b">
            <v>1</v>
          </cell>
          <cell r="F9242">
            <v>1984</v>
          </cell>
          <cell r="L9242">
            <v>5</v>
          </cell>
          <cell r="M9242">
            <v>6</v>
          </cell>
          <cell r="Q9242">
            <v>5577.1</v>
          </cell>
          <cell r="R9242">
            <v>4172.3</v>
          </cell>
          <cell r="S9242">
            <v>3881.8</v>
          </cell>
        </row>
        <row r="9243">
          <cell r="C9243" t="str">
            <v>Соликамский городской округ Пермского края</v>
          </cell>
          <cell r="D9243" t="str">
            <v>г. Соликамск, ул. Северная, д. 84</v>
          </cell>
          <cell r="E9243" t="b">
            <v>1</v>
          </cell>
          <cell r="F9243">
            <v>1989</v>
          </cell>
          <cell r="H9243" t="str">
            <v>Кирпич</v>
          </cell>
          <cell r="L9243">
            <v>5</v>
          </cell>
          <cell r="M9243">
            <v>5</v>
          </cell>
          <cell r="Q9243">
            <v>4706</v>
          </cell>
          <cell r="R9243">
            <v>3484.5</v>
          </cell>
          <cell r="S9243">
            <v>3484.5</v>
          </cell>
          <cell r="T9243">
            <v>147</v>
          </cell>
        </row>
        <row r="9244">
          <cell r="C9244" t="str">
            <v>Соликамский городской округ Пермского края</v>
          </cell>
          <cell r="D9244" t="str">
            <v>г. Соликамск, ул. Северная, д. 41А</v>
          </cell>
          <cell r="E9244" t="b">
            <v>1</v>
          </cell>
          <cell r="F9244">
            <v>1976</v>
          </cell>
          <cell r="H9244" t="str">
            <v>Панель</v>
          </cell>
          <cell r="L9244">
            <v>5</v>
          </cell>
          <cell r="M9244">
            <v>6</v>
          </cell>
          <cell r="Q9244">
            <v>4120.7</v>
          </cell>
          <cell r="R9244">
            <v>3911.3</v>
          </cell>
          <cell r="S9244">
            <v>3873.3</v>
          </cell>
        </row>
        <row r="9245">
          <cell r="C9245" t="str">
            <v>Соликамский городской округ Пермского края</v>
          </cell>
          <cell r="D9245" t="str">
            <v>г. Соликамск, ул. Северная, д. 43А</v>
          </cell>
          <cell r="E9245" t="b">
            <v>1</v>
          </cell>
          <cell r="F9245">
            <v>1987</v>
          </cell>
          <cell r="H9245" t="str">
            <v>Панель</v>
          </cell>
          <cell r="L9245">
            <v>5</v>
          </cell>
          <cell r="M9245">
            <v>6</v>
          </cell>
          <cell r="Q9245">
            <v>4096.3</v>
          </cell>
          <cell r="R9245">
            <v>3874.3</v>
          </cell>
          <cell r="S9245">
            <v>3837</v>
          </cell>
        </row>
        <row r="9246">
          <cell r="C9246" t="str">
            <v>Соликамский городской округ Пермского края</v>
          </cell>
          <cell r="D9246" t="str">
            <v>г. Соликамск, ул. Северная, д. 43Б</v>
          </cell>
          <cell r="E9246" t="b">
            <v>1</v>
          </cell>
          <cell r="F9246">
            <v>1994</v>
          </cell>
          <cell r="H9246" t="str">
            <v>Кирпич</v>
          </cell>
          <cell r="L9246">
            <v>6</v>
          </cell>
          <cell r="M9246">
            <v>2</v>
          </cell>
          <cell r="Q9246">
            <v>2143.1999999999998</v>
          </cell>
          <cell r="R9246">
            <v>1831.2</v>
          </cell>
          <cell r="S9246">
            <v>1600.7</v>
          </cell>
        </row>
        <row r="9247">
          <cell r="C9247" t="str">
            <v>Соликамский городской округ Пермского края</v>
          </cell>
          <cell r="D9247" t="str">
            <v>г. Соликамск, ул. Сильвинитовая, д. 16</v>
          </cell>
          <cell r="E9247" t="b">
            <v>1</v>
          </cell>
          <cell r="F9247">
            <v>1988</v>
          </cell>
          <cell r="L9247">
            <v>5</v>
          </cell>
          <cell r="M9247">
            <v>7</v>
          </cell>
          <cell r="Q9247">
            <v>5980.7</v>
          </cell>
          <cell r="R9247">
            <v>5200.1000000000004</v>
          </cell>
          <cell r="S9247">
            <v>5200.1000000000004</v>
          </cell>
        </row>
        <row r="9248">
          <cell r="C9248" t="str">
            <v>Соликамский городской округ Пермского края</v>
          </cell>
          <cell r="D9248" t="str">
            <v>г. Соликамск, ул. Сильвинитовая, д. 18</v>
          </cell>
          <cell r="E9248" t="b">
            <v>1</v>
          </cell>
          <cell r="F9248">
            <v>1987</v>
          </cell>
          <cell r="H9248" t="str">
            <v>Панель</v>
          </cell>
          <cell r="L9248">
            <v>9</v>
          </cell>
          <cell r="M9248">
            <v>3</v>
          </cell>
          <cell r="N9248">
            <v>3</v>
          </cell>
          <cell r="O9248">
            <v>3</v>
          </cell>
          <cell r="Q9248">
            <v>6544</v>
          </cell>
          <cell r="R9248">
            <v>5599.4</v>
          </cell>
          <cell r="S9248">
            <v>5470.2</v>
          </cell>
          <cell r="T9248">
            <v>263</v>
          </cell>
        </row>
        <row r="9249">
          <cell r="C9249" t="str">
            <v>Соликамский городской округ Пермского края</v>
          </cell>
          <cell r="D9249" t="str">
            <v>г. Соликамск, ул. Сильвинитовая, д. 22</v>
          </cell>
          <cell r="E9249" t="b">
            <v>1</v>
          </cell>
          <cell r="F9249">
            <v>1985</v>
          </cell>
          <cell r="L9249">
            <v>5</v>
          </cell>
          <cell r="M9249">
            <v>12</v>
          </cell>
          <cell r="Q9249">
            <v>11646.3</v>
          </cell>
          <cell r="R9249">
            <v>8787.4</v>
          </cell>
          <cell r="S9249">
            <v>8787.4</v>
          </cell>
        </row>
        <row r="9250">
          <cell r="C9250" t="str">
            <v>Соликамский городской округ Пермского края</v>
          </cell>
          <cell r="D9250" t="str">
            <v>г. Соликамск, ул. Советская, д. 53</v>
          </cell>
          <cell r="E9250" t="b">
            <v>1</v>
          </cell>
          <cell r="F9250">
            <v>1954</v>
          </cell>
          <cell r="H9250" t="str">
            <v>Крупные блоки</v>
          </cell>
          <cell r="L9250">
            <v>4</v>
          </cell>
          <cell r="M9250">
            <v>2</v>
          </cell>
          <cell r="Q9250">
            <v>1948.7</v>
          </cell>
          <cell r="R9250">
            <v>1626.6</v>
          </cell>
          <cell r="S9250">
            <v>1626.6</v>
          </cell>
          <cell r="T9250">
            <v>44</v>
          </cell>
        </row>
        <row r="9251">
          <cell r="C9251" t="str">
            <v>Соликамский городской округ Пермского края</v>
          </cell>
          <cell r="D9251" t="str">
            <v>г. Соликамск, ул. Советская, д. 55</v>
          </cell>
          <cell r="E9251" t="b">
            <v>1</v>
          </cell>
          <cell r="F9251">
            <v>1953</v>
          </cell>
          <cell r="H9251" t="str">
            <v>Крупные блоки</v>
          </cell>
          <cell r="L9251">
            <v>2</v>
          </cell>
          <cell r="M9251">
            <v>2</v>
          </cell>
          <cell r="Q9251">
            <v>2193.6999999999998</v>
          </cell>
          <cell r="R9251">
            <v>1802.9</v>
          </cell>
          <cell r="S9251">
            <v>1598.1</v>
          </cell>
          <cell r="T9251">
            <v>65</v>
          </cell>
        </row>
        <row r="9252">
          <cell r="C9252" t="str">
            <v>Соликамский городской округ Пермского края</v>
          </cell>
          <cell r="D9252" t="str">
            <v>г. Соликамск, ул. Степана Разина, д. 29</v>
          </cell>
          <cell r="E9252" t="b">
            <v>1</v>
          </cell>
          <cell r="F9252">
            <v>1963</v>
          </cell>
          <cell r="H9252" t="str">
            <v>Кирпич</v>
          </cell>
          <cell r="L9252">
            <v>4</v>
          </cell>
          <cell r="M9252">
            <v>3</v>
          </cell>
          <cell r="Q9252">
            <v>2823.4</v>
          </cell>
          <cell r="R9252">
            <v>2086.5</v>
          </cell>
          <cell r="S9252">
            <v>1966.4</v>
          </cell>
          <cell r="T9252">
            <v>100</v>
          </cell>
        </row>
        <row r="9253">
          <cell r="C9253" t="str">
            <v>Соликамский городской округ Пермского края</v>
          </cell>
          <cell r="D9253" t="str">
            <v>г. Соликамск, ул. Степана Разина, д. 30</v>
          </cell>
          <cell r="E9253" t="b">
            <v>1</v>
          </cell>
          <cell r="F9253">
            <v>1984</v>
          </cell>
          <cell r="H9253" t="str">
            <v>Кирпич</v>
          </cell>
          <cell r="L9253">
            <v>5</v>
          </cell>
          <cell r="M9253">
            <v>12</v>
          </cell>
          <cell r="Q9253">
            <v>8607</v>
          </cell>
          <cell r="R9253">
            <v>8023.9</v>
          </cell>
          <cell r="S9253">
            <v>8023.9</v>
          </cell>
        </row>
        <row r="9254">
          <cell r="C9254" t="str">
            <v>Соликамский городской округ Пермского края</v>
          </cell>
          <cell r="D9254" t="str">
            <v>г. Соликамск, ул. Степана Разина, д. 31</v>
          </cell>
          <cell r="E9254" t="b">
            <v>1</v>
          </cell>
          <cell r="F9254">
            <v>1963</v>
          </cell>
          <cell r="H9254" t="str">
            <v>Кирпич</v>
          </cell>
          <cell r="L9254">
            <v>4</v>
          </cell>
          <cell r="M9254">
            <v>4</v>
          </cell>
          <cell r="Q9254">
            <v>3449.7</v>
          </cell>
          <cell r="R9254">
            <v>2535.5</v>
          </cell>
          <cell r="S9254">
            <v>2447.6</v>
          </cell>
          <cell r="T9254">
            <v>114</v>
          </cell>
        </row>
        <row r="9255">
          <cell r="C9255" t="str">
            <v>Соликамский городской округ Пермского края</v>
          </cell>
          <cell r="D9255" t="str">
            <v>г. Соликамск, ул. Степана Разина, д. 33</v>
          </cell>
          <cell r="E9255" t="b">
            <v>1</v>
          </cell>
          <cell r="F9255">
            <v>1964</v>
          </cell>
          <cell r="H9255" t="str">
            <v>Кирпич</v>
          </cell>
          <cell r="L9255">
            <v>4</v>
          </cell>
          <cell r="M9255">
            <v>3</v>
          </cell>
          <cell r="Q9255">
            <v>2742.2</v>
          </cell>
          <cell r="R9255">
            <v>2016</v>
          </cell>
          <cell r="S9255">
            <v>1942.7</v>
          </cell>
          <cell r="T9255">
            <v>80</v>
          </cell>
        </row>
        <row r="9256">
          <cell r="C9256" t="str">
            <v>Соликамский городской округ Пермского края</v>
          </cell>
          <cell r="D9256" t="str">
            <v>г. Соликамск, ул. Степана Разина, д. 36</v>
          </cell>
          <cell r="E9256" t="b">
            <v>1</v>
          </cell>
          <cell r="F9256">
            <v>1975</v>
          </cell>
          <cell r="H9256" t="str">
            <v>Кирпич</v>
          </cell>
          <cell r="L9256">
            <v>5</v>
          </cell>
          <cell r="M9256">
            <v>4</v>
          </cell>
          <cell r="Q9256">
            <v>3040.3</v>
          </cell>
          <cell r="R9256">
            <v>2786.4</v>
          </cell>
          <cell r="S9256">
            <v>2786.4</v>
          </cell>
          <cell r="T9256">
            <v>104</v>
          </cell>
        </row>
        <row r="9257">
          <cell r="C9257" t="str">
            <v>Соликамский городской округ Пермского края</v>
          </cell>
          <cell r="D9257" t="str">
            <v>г. Соликамск, ул. Степана Разина, д. 39</v>
          </cell>
          <cell r="E9257" t="b">
            <v>1</v>
          </cell>
          <cell r="F9257">
            <v>1963</v>
          </cell>
          <cell r="H9257" t="str">
            <v>Кирпич</v>
          </cell>
          <cell r="L9257">
            <v>5</v>
          </cell>
          <cell r="M9257">
            <v>3</v>
          </cell>
          <cell r="Q9257">
            <v>2992.8</v>
          </cell>
          <cell r="R9257">
            <v>2774.3</v>
          </cell>
          <cell r="S9257">
            <v>2439.3000000000002</v>
          </cell>
          <cell r="T9257">
            <v>146</v>
          </cell>
        </row>
        <row r="9258">
          <cell r="C9258" t="str">
            <v>Соликамский городской округ Пермского края</v>
          </cell>
          <cell r="D9258" t="str">
            <v>г. Соликамск, ул. Степана Разина, д. 41</v>
          </cell>
          <cell r="E9258" t="b">
            <v>1</v>
          </cell>
          <cell r="F9258">
            <v>1964</v>
          </cell>
          <cell r="H9258" t="str">
            <v>Камень</v>
          </cell>
          <cell r="L9258">
            <v>5</v>
          </cell>
          <cell r="M9258">
            <v>2</v>
          </cell>
          <cell r="Q9258">
            <v>3280.2</v>
          </cell>
          <cell r="R9258">
            <v>2507.3000000000002</v>
          </cell>
          <cell r="S9258">
            <v>2204.3000000000002</v>
          </cell>
          <cell r="T9258">
            <v>134</v>
          </cell>
        </row>
        <row r="9259">
          <cell r="C9259" t="str">
            <v>Соликамский городской округ Пермского края</v>
          </cell>
          <cell r="D9259" t="str">
            <v>г. Соликамск, ул. Степана Разина, д. 43</v>
          </cell>
          <cell r="E9259" t="b">
            <v>1</v>
          </cell>
          <cell r="F9259">
            <v>1964</v>
          </cell>
          <cell r="H9259" t="str">
            <v>Панель</v>
          </cell>
          <cell r="L9259">
            <v>4</v>
          </cell>
          <cell r="M9259">
            <v>4</v>
          </cell>
          <cell r="Q9259">
            <v>2618.6</v>
          </cell>
          <cell r="R9259">
            <v>2528</v>
          </cell>
          <cell r="S9259">
            <v>2246</v>
          </cell>
          <cell r="T9259">
            <v>107</v>
          </cell>
        </row>
        <row r="9260">
          <cell r="C9260" t="str">
            <v>Соликамский городской округ Пермского края</v>
          </cell>
          <cell r="D9260" t="str">
            <v>г. Соликамск, ул. Степана Разина, д. 45</v>
          </cell>
          <cell r="E9260" t="b">
            <v>1</v>
          </cell>
          <cell r="F9260">
            <v>1964</v>
          </cell>
          <cell r="H9260" t="str">
            <v>Кирпич</v>
          </cell>
          <cell r="L9260">
            <v>5</v>
          </cell>
          <cell r="M9260">
            <v>4</v>
          </cell>
          <cell r="Q9260">
            <v>3307.1</v>
          </cell>
          <cell r="R9260">
            <v>3170.9</v>
          </cell>
          <cell r="S9260">
            <v>2914.9</v>
          </cell>
          <cell r="T9260">
            <v>150</v>
          </cell>
        </row>
        <row r="9261">
          <cell r="C9261" t="str">
            <v>Соликамский городской округ Пермского края</v>
          </cell>
          <cell r="D9261" t="str">
            <v>г. Соликамск, ул. Степана Разина, д. 48</v>
          </cell>
          <cell r="E9261" t="b">
            <v>1</v>
          </cell>
          <cell r="F9261">
            <v>1971</v>
          </cell>
          <cell r="H9261" t="str">
            <v>Панель</v>
          </cell>
          <cell r="L9261">
            <v>5</v>
          </cell>
          <cell r="M9261">
            <v>4</v>
          </cell>
          <cell r="Q9261">
            <v>2661</v>
          </cell>
          <cell r="R9261">
            <v>2551</v>
          </cell>
          <cell r="S9261">
            <v>2551</v>
          </cell>
        </row>
        <row r="9262">
          <cell r="C9262" t="str">
            <v>Соликамский городской округ Пермского края</v>
          </cell>
          <cell r="D9262" t="str">
            <v>г. Соликамск, ул. Степана Разина, д. 50</v>
          </cell>
          <cell r="E9262" t="b">
            <v>1</v>
          </cell>
          <cell r="F9262">
            <v>1969</v>
          </cell>
          <cell r="H9262" t="str">
            <v>Панель</v>
          </cell>
          <cell r="L9262">
            <v>5</v>
          </cell>
          <cell r="M9262">
            <v>4</v>
          </cell>
          <cell r="Q9262">
            <v>2792.5</v>
          </cell>
          <cell r="R9262">
            <v>2577.8000000000002</v>
          </cell>
          <cell r="S9262">
            <v>2577.8000000000002</v>
          </cell>
        </row>
        <row r="9263">
          <cell r="C9263" t="str">
            <v>Соликамский городской округ Пермского края</v>
          </cell>
          <cell r="D9263" t="str">
            <v>г. Соликамск, ул. Степана Разина, д. 52</v>
          </cell>
          <cell r="E9263" t="b">
            <v>1</v>
          </cell>
          <cell r="F9263">
            <v>1969</v>
          </cell>
          <cell r="H9263" t="str">
            <v>Панель</v>
          </cell>
          <cell r="L9263">
            <v>5</v>
          </cell>
          <cell r="M9263">
            <v>4</v>
          </cell>
          <cell r="Q9263">
            <v>2702.2</v>
          </cell>
          <cell r="R9263">
            <v>2589.4</v>
          </cell>
          <cell r="S9263">
            <v>2569.6</v>
          </cell>
        </row>
        <row r="9264">
          <cell r="C9264" t="str">
            <v>Соликамский городской округ Пермского края</v>
          </cell>
          <cell r="D9264" t="str">
            <v>г. Соликамск, ул. Степана Разина, д. 60</v>
          </cell>
          <cell r="E9264" t="b">
            <v>1</v>
          </cell>
          <cell r="F9264">
            <v>1973</v>
          </cell>
          <cell r="H9264" t="str">
            <v>Панель</v>
          </cell>
          <cell r="L9264">
            <v>5</v>
          </cell>
          <cell r="M9264">
            <v>6</v>
          </cell>
          <cell r="Q9264">
            <v>5015.2</v>
          </cell>
          <cell r="R9264">
            <v>3983.42</v>
          </cell>
          <cell r="S9264">
            <v>3886.62</v>
          </cell>
        </row>
        <row r="9265">
          <cell r="C9265" t="str">
            <v>Соликамский городской округ Пермского края</v>
          </cell>
          <cell r="D9265" t="str">
            <v>г. Соликамск, ул. Степана Разина, д. 39А</v>
          </cell>
          <cell r="E9265" t="b">
            <v>1</v>
          </cell>
          <cell r="F9265">
            <v>1981</v>
          </cell>
          <cell r="L9265">
            <v>5</v>
          </cell>
          <cell r="M9265">
            <v>2</v>
          </cell>
          <cell r="Q9265">
            <v>2457.1999999999998</v>
          </cell>
          <cell r="R9265">
            <v>971.8</v>
          </cell>
          <cell r="S9265">
            <v>971.8</v>
          </cell>
        </row>
        <row r="9266">
          <cell r="C9266" t="str">
            <v>Соликамский городской округ Пермского края</v>
          </cell>
          <cell r="D9266" t="str">
            <v>г. Соликамск, ул. Степана Разина, д. 48А</v>
          </cell>
          <cell r="E9266" t="b">
            <v>1</v>
          </cell>
          <cell r="F9266">
            <v>1970</v>
          </cell>
          <cell r="H9266" t="str">
            <v>Панель</v>
          </cell>
          <cell r="L9266">
            <v>5</v>
          </cell>
          <cell r="M9266">
            <v>2</v>
          </cell>
          <cell r="Q9266">
            <v>3235.1</v>
          </cell>
          <cell r="R9266">
            <v>2739.1</v>
          </cell>
          <cell r="S9266">
            <v>2739.1</v>
          </cell>
        </row>
        <row r="9267">
          <cell r="C9267" t="str">
            <v>Соликамский городской округ Пермского края</v>
          </cell>
          <cell r="D9267" t="str">
            <v>г. Соликамск, ул. Степана Разина, д. 52А</v>
          </cell>
          <cell r="E9267" t="b">
            <v>1</v>
          </cell>
          <cell r="F9267">
            <v>1978</v>
          </cell>
          <cell r="H9267" t="str">
            <v>Панель</v>
          </cell>
          <cell r="L9267">
            <v>5</v>
          </cell>
          <cell r="M9267">
            <v>4</v>
          </cell>
          <cell r="Q9267">
            <v>3134.3</v>
          </cell>
          <cell r="R9267">
            <v>2581</v>
          </cell>
          <cell r="S9267">
            <v>2581</v>
          </cell>
        </row>
        <row r="9268">
          <cell r="C9268" t="str">
            <v>Соликамский городской округ Пермского края</v>
          </cell>
          <cell r="D9268" t="str">
            <v>г. Соликамск, ул. Степана Разина, д. 56А</v>
          </cell>
          <cell r="E9268" t="b">
            <v>1</v>
          </cell>
          <cell r="F9268">
            <v>1977</v>
          </cell>
          <cell r="H9268" t="str">
            <v>Панель</v>
          </cell>
          <cell r="L9268">
            <v>5</v>
          </cell>
          <cell r="M9268">
            <v>6</v>
          </cell>
          <cell r="Q9268">
            <v>3994.2</v>
          </cell>
          <cell r="R9268">
            <v>3817.8</v>
          </cell>
          <cell r="S9268">
            <v>3817.8</v>
          </cell>
        </row>
        <row r="9269">
          <cell r="C9269" t="str">
            <v>Соликамский городской округ Пермского края</v>
          </cell>
          <cell r="D9269" t="str">
            <v>г. Соликамск, ул. Степана Разина, д. 58А</v>
          </cell>
          <cell r="E9269" t="b">
            <v>1</v>
          </cell>
          <cell r="F9269">
            <v>1991</v>
          </cell>
          <cell r="H9269" t="str">
            <v>Кирпич</v>
          </cell>
          <cell r="L9269">
            <v>5</v>
          </cell>
          <cell r="M9269">
            <v>5</v>
          </cell>
          <cell r="Q9269">
            <v>4836.8999999999996</v>
          </cell>
          <cell r="R9269">
            <v>3491.2</v>
          </cell>
          <cell r="S9269">
            <v>3491.2</v>
          </cell>
        </row>
        <row r="9270">
          <cell r="C9270" t="str">
            <v>Соликамский городской округ Пермского края</v>
          </cell>
          <cell r="D9270" t="str">
            <v>г. Соликамск, ул. Степана Разина, д. 58Б</v>
          </cell>
          <cell r="E9270" t="b">
            <v>1</v>
          </cell>
          <cell r="F9270">
            <v>1993</v>
          </cell>
          <cell r="H9270" t="str">
            <v>Кирпич</v>
          </cell>
          <cell r="L9270">
            <v>6</v>
          </cell>
          <cell r="M9270">
            <v>4</v>
          </cell>
          <cell r="Q9270">
            <v>4464.3999999999996</v>
          </cell>
          <cell r="R9270">
            <v>3406.5</v>
          </cell>
          <cell r="S9270">
            <v>3406.5</v>
          </cell>
        </row>
        <row r="9271">
          <cell r="C9271" t="str">
            <v>Соликамский городской округ Пермского края</v>
          </cell>
          <cell r="D9271" t="str">
            <v>г. Соликамск, ул. Степана Разина, д. 58В</v>
          </cell>
          <cell r="E9271" t="b">
            <v>1</v>
          </cell>
          <cell r="F9271">
            <v>1995</v>
          </cell>
          <cell r="H9271" t="str">
            <v>Кирпич</v>
          </cell>
          <cell r="L9271">
            <v>5</v>
          </cell>
          <cell r="M9271">
            <v>10</v>
          </cell>
          <cell r="Q9271">
            <v>10707</v>
          </cell>
          <cell r="R9271">
            <v>7681.5</v>
          </cell>
          <cell r="S9271">
            <v>7634</v>
          </cell>
        </row>
        <row r="9272">
          <cell r="C9272" t="str">
            <v>Соликамский городской округ Пермского края</v>
          </cell>
          <cell r="D9272" t="str">
            <v>г. Соликамск, ул. Тихая, д. 18</v>
          </cell>
          <cell r="E9272" t="b">
            <v>1</v>
          </cell>
          <cell r="F9272">
            <v>1962</v>
          </cell>
          <cell r="H9272" t="str">
            <v>Крупнопанельные</v>
          </cell>
          <cell r="L9272">
            <v>3</v>
          </cell>
          <cell r="M9272">
            <v>2</v>
          </cell>
          <cell r="Q9272">
            <v>1409.3</v>
          </cell>
          <cell r="R9272">
            <v>937.9</v>
          </cell>
          <cell r="S9272">
            <v>937.9</v>
          </cell>
        </row>
        <row r="9273">
          <cell r="C9273" t="str">
            <v>Соликамский городской округ Пермского края</v>
          </cell>
          <cell r="D9273" t="str">
            <v>г. Соликамск, ул. Тихая, д. 20</v>
          </cell>
          <cell r="E9273" t="b">
            <v>1</v>
          </cell>
          <cell r="F9273">
            <v>1962</v>
          </cell>
          <cell r="H9273" t="str">
            <v>Кирпич</v>
          </cell>
          <cell r="L9273">
            <v>3</v>
          </cell>
          <cell r="M9273">
            <v>2</v>
          </cell>
          <cell r="Q9273">
            <v>1167.9000000000001</v>
          </cell>
          <cell r="R9273">
            <v>849.9</v>
          </cell>
          <cell r="S9273">
            <v>584.9</v>
          </cell>
          <cell r="T9273">
            <v>89</v>
          </cell>
        </row>
        <row r="9274">
          <cell r="C9274" t="str">
            <v>Соликамский городской округ Пермского края</v>
          </cell>
          <cell r="D9274" t="str">
            <v>г. Соликамск, ул. Урицкого, д. 26</v>
          </cell>
          <cell r="E9274" t="b">
            <v>1</v>
          </cell>
          <cell r="F9274">
            <v>1950</v>
          </cell>
          <cell r="L9274">
            <v>2</v>
          </cell>
          <cell r="M9274">
            <v>3</v>
          </cell>
          <cell r="Q9274">
            <v>806.4</v>
          </cell>
          <cell r="R9274">
            <v>629</v>
          </cell>
          <cell r="S9274">
            <v>579.5</v>
          </cell>
          <cell r="T9274">
            <v>35</v>
          </cell>
        </row>
        <row r="9275">
          <cell r="C9275" t="str">
            <v>Соликамский городской округ Пермского края</v>
          </cell>
          <cell r="D9275" t="str">
            <v>г. Соликамск, ул. Урицкого/Белинского, 6, д. 44</v>
          </cell>
          <cell r="E9275" t="b">
            <v>1</v>
          </cell>
          <cell r="F9275">
            <v>1952</v>
          </cell>
          <cell r="H9275" t="str">
            <v>шлакоблочные</v>
          </cell>
          <cell r="I9275" t="str">
            <v>скатная</v>
          </cell>
          <cell r="K9275" t="str">
            <v>имеется</v>
          </cell>
          <cell r="L9275">
            <v>2</v>
          </cell>
          <cell r="M9275">
            <v>2</v>
          </cell>
          <cell r="Q9275">
            <v>1417.6</v>
          </cell>
          <cell r="R9275">
            <v>1417.1</v>
          </cell>
          <cell r="S9275">
            <v>1417.1</v>
          </cell>
          <cell r="T9275">
            <v>45</v>
          </cell>
        </row>
        <row r="9276">
          <cell r="C9276" t="str">
            <v>Соликамский городской округ Пермского края</v>
          </cell>
          <cell r="D9276" t="str">
            <v>г. Соликамск, ул. Фрунзе, д. 10</v>
          </cell>
          <cell r="E9276" t="b">
            <v>1</v>
          </cell>
          <cell r="L9276">
            <v>2</v>
          </cell>
          <cell r="M9276">
            <v>1</v>
          </cell>
          <cell r="Q9276">
            <v>401.1</v>
          </cell>
          <cell r="R9276">
            <v>368.2</v>
          </cell>
          <cell r="S9276">
            <v>155.69999999999999</v>
          </cell>
          <cell r="T9276">
            <v>13</v>
          </cell>
        </row>
        <row r="9277">
          <cell r="C9277" t="str">
            <v>Соликамский городской округ Пермского края</v>
          </cell>
          <cell r="D9277" t="str">
            <v>г. Соликамск, ул. Фрунзе /Северная, 2, д. 10А</v>
          </cell>
          <cell r="E9277" t="b">
            <v>1</v>
          </cell>
          <cell r="F9277">
            <v>1964</v>
          </cell>
          <cell r="H9277" t="str">
            <v>кирпич</v>
          </cell>
          <cell r="I9277" t="str">
            <v>плоская</v>
          </cell>
          <cell r="K9277" t="str">
            <v>не имеется</v>
          </cell>
          <cell r="L9277">
            <v>4</v>
          </cell>
          <cell r="M9277">
            <v>3</v>
          </cell>
          <cell r="Q9277">
            <v>2621.1</v>
          </cell>
          <cell r="R9277">
            <v>1982</v>
          </cell>
          <cell r="S9277">
            <v>1915.3</v>
          </cell>
          <cell r="T9277">
            <v>80</v>
          </cell>
        </row>
        <row r="9278">
          <cell r="C9278" t="str">
            <v>Соликамский городской округ Пермского края</v>
          </cell>
          <cell r="D9278" t="str">
            <v>г. Соликамск, ул. Цифриновича, д. 15</v>
          </cell>
          <cell r="E9278" t="b">
            <v>1</v>
          </cell>
          <cell r="F9278">
            <v>2016</v>
          </cell>
          <cell r="H9278" t="str">
            <v>ж/бетон</v>
          </cell>
          <cell r="I9278" t="str">
            <v>плоская</v>
          </cell>
          <cell r="K9278" t="str">
            <v>имеется</v>
          </cell>
          <cell r="L9278">
            <v>9</v>
          </cell>
          <cell r="M9278">
            <v>7</v>
          </cell>
          <cell r="N9278">
            <v>7</v>
          </cell>
          <cell r="Q9278">
            <v>17011.2</v>
          </cell>
          <cell r="R9278">
            <v>13224.4</v>
          </cell>
          <cell r="S9278">
            <v>11554.4</v>
          </cell>
          <cell r="T9278">
            <v>120</v>
          </cell>
        </row>
        <row r="9279">
          <cell r="C9279" t="str">
            <v>Соликамский городской округ Пермского края</v>
          </cell>
          <cell r="D9279" t="str">
            <v>г. Соликамск, ул. Цифриновича, д. 17</v>
          </cell>
          <cell r="E9279" t="b">
            <v>1</v>
          </cell>
          <cell r="F9279">
            <v>1991</v>
          </cell>
          <cell r="H9279" t="str">
            <v>Железобетон</v>
          </cell>
          <cell r="L9279">
            <v>9</v>
          </cell>
          <cell r="M9279">
            <v>4</v>
          </cell>
          <cell r="N9279">
            <v>4</v>
          </cell>
          <cell r="O9279">
            <v>4</v>
          </cell>
          <cell r="Q9279">
            <v>8787</v>
          </cell>
          <cell r="R9279">
            <v>7662.5</v>
          </cell>
          <cell r="S9279">
            <v>7662.5</v>
          </cell>
        </row>
        <row r="9280">
          <cell r="C9280" t="str">
            <v>Соликамский городской округ Пермского края</v>
          </cell>
          <cell r="D9280" t="str">
            <v>г. Соликамск, ул. Цифриновича, д. 19</v>
          </cell>
          <cell r="E9280" t="b">
            <v>1</v>
          </cell>
          <cell r="F9280">
            <v>1991</v>
          </cell>
          <cell r="L9280">
            <v>5</v>
          </cell>
          <cell r="M9280">
            <v>12</v>
          </cell>
          <cell r="Q9280">
            <v>10443.700000000001</v>
          </cell>
          <cell r="R9280">
            <v>8901.5</v>
          </cell>
          <cell r="S9280">
            <v>8901.5</v>
          </cell>
        </row>
        <row r="9281">
          <cell r="C9281" t="str">
            <v>Соликамский городской округ Пермского края</v>
          </cell>
          <cell r="D9281" t="str">
            <v>г. Соликамск, ул. Цифриновича, д. 21</v>
          </cell>
          <cell r="E9281" t="b">
            <v>1</v>
          </cell>
          <cell r="F9281">
            <v>1990</v>
          </cell>
          <cell r="H9281" t="str">
            <v>Железобетон</v>
          </cell>
          <cell r="L9281">
            <v>9</v>
          </cell>
          <cell r="M9281">
            <v>3</v>
          </cell>
          <cell r="N9281">
            <v>3</v>
          </cell>
          <cell r="O9281">
            <v>3</v>
          </cell>
          <cell r="Q9281">
            <v>6445.6</v>
          </cell>
          <cell r="R9281">
            <v>5645.6</v>
          </cell>
          <cell r="S9281">
            <v>5592.5</v>
          </cell>
        </row>
        <row r="9282">
          <cell r="C9282" t="str">
            <v>Соликамский городской округ Пермского края</v>
          </cell>
          <cell r="D9282" t="str">
            <v>г. Соликамск, ул. Цифриновича, д. 23</v>
          </cell>
          <cell r="E9282" t="b">
            <v>1</v>
          </cell>
          <cell r="F9282">
            <v>1990</v>
          </cell>
          <cell r="H9282" t="str">
            <v>Железобетон</v>
          </cell>
          <cell r="L9282">
            <v>9</v>
          </cell>
          <cell r="M9282">
            <v>2</v>
          </cell>
          <cell r="N9282">
            <v>2</v>
          </cell>
          <cell r="O9282">
            <v>2</v>
          </cell>
          <cell r="Q9282">
            <v>4226.7</v>
          </cell>
          <cell r="R9282">
            <v>3571.8</v>
          </cell>
          <cell r="S9282">
            <v>3571.8</v>
          </cell>
        </row>
        <row r="9283">
          <cell r="C9283" t="str">
            <v>Соликамский городской округ Пермского края</v>
          </cell>
          <cell r="D9283" t="str">
            <v>г. Соликамск, ул. Цифриновича, д. 25</v>
          </cell>
          <cell r="E9283" t="b">
            <v>1</v>
          </cell>
          <cell r="F9283">
            <v>1990</v>
          </cell>
          <cell r="H9283" t="str">
            <v>Железобетон</v>
          </cell>
          <cell r="L9283">
            <v>9</v>
          </cell>
          <cell r="M9283">
            <v>2</v>
          </cell>
          <cell r="N9283">
            <v>2</v>
          </cell>
          <cell r="O9283">
            <v>2</v>
          </cell>
          <cell r="Q9283">
            <v>4206.3</v>
          </cell>
          <cell r="R9283">
            <v>3570.5</v>
          </cell>
          <cell r="S9283">
            <v>3570.5</v>
          </cell>
        </row>
        <row r="9284">
          <cell r="C9284" t="str">
            <v>Соликамский городской округ Пермского края</v>
          </cell>
          <cell r="D9284" t="str">
            <v>г. Соликамск, ул. Цифриновича, д. 31</v>
          </cell>
          <cell r="E9284" t="b">
            <v>1</v>
          </cell>
          <cell r="F9284">
            <v>1990</v>
          </cell>
          <cell r="H9284" t="str">
            <v>Железобетон</v>
          </cell>
          <cell r="L9284">
            <v>9</v>
          </cell>
          <cell r="M9284">
            <v>2</v>
          </cell>
          <cell r="N9284">
            <v>2</v>
          </cell>
          <cell r="O9284">
            <v>2</v>
          </cell>
          <cell r="Q9284">
            <v>4381.8</v>
          </cell>
          <cell r="R9284">
            <v>3640.7</v>
          </cell>
          <cell r="S9284">
            <v>3640.7</v>
          </cell>
        </row>
        <row r="9285">
          <cell r="C9285" t="str">
            <v>Соликамский городской округ Пермского края</v>
          </cell>
          <cell r="D9285" t="str">
            <v>г. Соликамск, ул. Цифриновича, д. 33</v>
          </cell>
          <cell r="E9285" t="b">
            <v>1</v>
          </cell>
          <cell r="F9285">
            <v>1990</v>
          </cell>
          <cell r="H9285" t="str">
            <v>Панель</v>
          </cell>
          <cell r="L9285">
            <v>9</v>
          </cell>
          <cell r="M9285">
            <v>3</v>
          </cell>
          <cell r="N9285">
            <v>3</v>
          </cell>
          <cell r="O9285">
            <v>3</v>
          </cell>
          <cell r="Q9285">
            <v>6427.6</v>
          </cell>
          <cell r="R9285">
            <v>5559.5</v>
          </cell>
          <cell r="S9285">
            <v>5559.5</v>
          </cell>
          <cell r="T9285">
            <v>266</v>
          </cell>
        </row>
        <row r="9286">
          <cell r="C9286" t="str">
            <v>Соликамский городской округ Пермского края</v>
          </cell>
          <cell r="D9286" t="str">
            <v>г. Соликамск, ул. Цифриновича, д. 35</v>
          </cell>
          <cell r="E9286" t="b">
            <v>1</v>
          </cell>
          <cell r="F9286">
            <v>1989</v>
          </cell>
          <cell r="H9286" t="str">
            <v>Железобетон</v>
          </cell>
          <cell r="L9286">
            <v>9</v>
          </cell>
          <cell r="M9286">
            <v>2</v>
          </cell>
          <cell r="N9286">
            <v>2</v>
          </cell>
          <cell r="O9286">
            <v>2</v>
          </cell>
          <cell r="Q9286">
            <v>4351.5</v>
          </cell>
          <cell r="R9286">
            <v>3639.9</v>
          </cell>
          <cell r="S9286">
            <v>3639.9</v>
          </cell>
        </row>
        <row r="9287">
          <cell r="C9287" t="str">
            <v>Соликамский городской округ Пермского края</v>
          </cell>
          <cell r="D9287" t="str">
            <v>г. Соликамск, ул. Черняховского, д. 5</v>
          </cell>
          <cell r="E9287" t="b">
            <v>1</v>
          </cell>
          <cell r="F9287">
            <v>1960</v>
          </cell>
          <cell r="H9287" t="str">
            <v>Кирпич</v>
          </cell>
          <cell r="L9287">
            <v>2</v>
          </cell>
          <cell r="M9287">
            <v>2</v>
          </cell>
          <cell r="Q9287">
            <v>665.8</v>
          </cell>
          <cell r="R9287">
            <v>619.20000000000005</v>
          </cell>
          <cell r="S9287">
            <v>580.4</v>
          </cell>
          <cell r="T9287">
            <v>25</v>
          </cell>
        </row>
        <row r="9288">
          <cell r="C9288" t="str">
            <v>Соликамский городской округ Пермского края</v>
          </cell>
          <cell r="D9288" t="str">
            <v>г. Соликамск, ул. Черняховского, д. 12</v>
          </cell>
          <cell r="E9288" t="b">
            <v>1</v>
          </cell>
          <cell r="F9288">
            <v>1955</v>
          </cell>
          <cell r="H9288" t="str">
            <v>Камень</v>
          </cell>
          <cell r="L9288">
            <v>3</v>
          </cell>
          <cell r="M9288">
            <v>4</v>
          </cell>
          <cell r="Q9288">
            <v>2853.1</v>
          </cell>
          <cell r="R9288">
            <v>2652.5</v>
          </cell>
          <cell r="S9288">
            <v>2494.5</v>
          </cell>
          <cell r="T9288">
            <v>73</v>
          </cell>
        </row>
        <row r="9289">
          <cell r="C9289" t="str">
            <v>Соликамский городской округ Пермского края</v>
          </cell>
          <cell r="D9289" t="str">
            <v>г. Соликамск, ул. Черняховского, д. 14</v>
          </cell>
          <cell r="E9289" t="b">
            <v>1</v>
          </cell>
          <cell r="F9289">
            <v>1955</v>
          </cell>
          <cell r="H9289" t="str">
            <v>Камень</v>
          </cell>
          <cell r="L9289">
            <v>3</v>
          </cell>
          <cell r="M9289">
            <v>3</v>
          </cell>
          <cell r="Q9289">
            <v>1757.6</v>
          </cell>
          <cell r="R9289">
            <v>1550.2</v>
          </cell>
          <cell r="S9289">
            <v>1550.2</v>
          </cell>
          <cell r="T9289">
            <v>42</v>
          </cell>
        </row>
        <row r="9290">
          <cell r="C9290" t="str">
            <v>Соликамский городской округ Пермского края</v>
          </cell>
          <cell r="D9290" t="str">
            <v>г. Соликамск, ул. Черняховского, д. 15</v>
          </cell>
          <cell r="E9290" t="b">
            <v>1</v>
          </cell>
          <cell r="F9290">
            <v>1951</v>
          </cell>
          <cell r="H9290" t="str">
            <v>Шлакоблок</v>
          </cell>
          <cell r="L9290">
            <v>2</v>
          </cell>
          <cell r="M9290">
            <v>3</v>
          </cell>
          <cell r="Q9290">
            <v>1352.1</v>
          </cell>
          <cell r="R9290">
            <v>1232.9000000000001</v>
          </cell>
          <cell r="S9290">
            <v>1232.9000000000001</v>
          </cell>
        </row>
        <row r="9291">
          <cell r="C9291" t="str">
            <v>Соликамский городской округ Пермского края</v>
          </cell>
          <cell r="D9291" t="str">
            <v>г. Соликамск, ул. Черняховского, д. 16</v>
          </cell>
          <cell r="E9291" t="b">
            <v>1</v>
          </cell>
          <cell r="F9291">
            <v>1956</v>
          </cell>
          <cell r="H9291" t="str">
            <v>Кирпич</v>
          </cell>
          <cell r="L9291">
            <v>3</v>
          </cell>
          <cell r="M9291">
            <v>4</v>
          </cell>
          <cell r="Q9291">
            <v>3084.3</v>
          </cell>
          <cell r="R9291">
            <v>2786.8</v>
          </cell>
          <cell r="S9291">
            <v>2786.8</v>
          </cell>
          <cell r="T9291">
            <v>77</v>
          </cell>
        </row>
        <row r="9292">
          <cell r="C9292" t="str">
            <v>Соликамский городской округ Пермского края</v>
          </cell>
          <cell r="D9292" t="str">
            <v>г. Соликамск, ул. Черняховского, д. 19</v>
          </cell>
          <cell r="E9292" t="b">
            <v>1</v>
          </cell>
          <cell r="F9292">
            <v>1950</v>
          </cell>
          <cell r="L9292">
            <v>2</v>
          </cell>
          <cell r="M9292">
            <v>1</v>
          </cell>
          <cell r="Q9292">
            <v>540</v>
          </cell>
          <cell r="R9292">
            <v>424.1</v>
          </cell>
          <cell r="S9292">
            <v>397.3</v>
          </cell>
          <cell r="T9292">
            <v>15</v>
          </cell>
        </row>
        <row r="9293">
          <cell r="C9293" t="str">
            <v>Соликамский городской округ Пермского края</v>
          </cell>
          <cell r="D9293" t="str">
            <v>г. Соликамск, ул. Черняховского, д. 23</v>
          </cell>
          <cell r="E9293" t="b">
            <v>1</v>
          </cell>
          <cell r="F9293">
            <v>1955</v>
          </cell>
          <cell r="H9293" t="str">
            <v>Камень</v>
          </cell>
          <cell r="L9293">
            <v>3</v>
          </cell>
          <cell r="M9293">
            <v>3</v>
          </cell>
          <cell r="Q9293">
            <v>1196</v>
          </cell>
          <cell r="R9293">
            <v>1079.9000000000001</v>
          </cell>
          <cell r="S9293">
            <v>1031.4000000000001</v>
          </cell>
          <cell r="T9293">
            <v>19</v>
          </cell>
        </row>
        <row r="9294">
          <cell r="C9294" t="str">
            <v>Соликамский городской округ Пермского края</v>
          </cell>
          <cell r="D9294" t="str">
            <v>г. Соликамск, ул. Черняховского, д. 24</v>
          </cell>
          <cell r="E9294" t="b">
            <v>1</v>
          </cell>
          <cell r="F9294">
            <v>1981</v>
          </cell>
          <cell r="H9294" t="str">
            <v>Панель</v>
          </cell>
          <cell r="L9294">
            <v>5</v>
          </cell>
          <cell r="M9294">
            <v>4</v>
          </cell>
          <cell r="Q9294">
            <v>2815.9</v>
          </cell>
          <cell r="R9294">
            <v>2667.6</v>
          </cell>
          <cell r="S9294">
            <v>2541.6999999999998</v>
          </cell>
        </row>
        <row r="9295">
          <cell r="C9295" t="str">
            <v>Соликамский городской округ Пермского края</v>
          </cell>
          <cell r="D9295" t="str">
            <v>г. Соликамск, ул. Черняховского, д. 29</v>
          </cell>
          <cell r="E9295" t="b">
            <v>1</v>
          </cell>
          <cell r="F9295">
            <v>1957</v>
          </cell>
          <cell r="H9295" t="str">
            <v>Смешанные</v>
          </cell>
          <cell r="L9295">
            <v>4</v>
          </cell>
          <cell r="M9295">
            <v>4</v>
          </cell>
          <cell r="Q9295">
            <v>4333.7</v>
          </cell>
          <cell r="R9295">
            <v>3086.3</v>
          </cell>
          <cell r="S9295">
            <v>3024.7</v>
          </cell>
          <cell r="T9295">
            <v>109</v>
          </cell>
        </row>
        <row r="9296">
          <cell r="C9296" t="str">
            <v>Соликамский городской округ Пермского края</v>
          </cell>
          <cell r="D9296" t="str">
            <v>г. Соликамск, ул. Черняховского, д. 27</v>
          </cell>
          <cell r="E9296" t="b">
            <v>1</v>
          </cell>
          <cell r="H9296" t="str">
            <v>блочные</v>
          </cell>
          <cell r="I9296" t="str">
            <v>скатная</v>
          </cell>
          <cell r="K9296" t="str">
            <v>имеется</v>
          </cell>
          <cell r="L9296">
            <v>4</v>
          </cell>
          <cell r="M9296">
            <v>4</v>
          </cell>
          <cell r="Q9296">
            <v>2356.8000000000002</v>
          </cell>
          <cell r="R9296">
            <v>2342</v>
          </cell>
          <cell r="S9296">
            <v>2287</v>
          </cell>
          <cell r="T9296">
            <v>73</v>
          </cell>
        </row>
        <row r="9297">
          <cell r="C9297" t="str">
            <v>Соликамский городской округ Пермского края</v>
          </cell>
          <cell r="D9297" t="str">
            <v>г. Соликамск, ул. Черняховского /3-й Пятилетки, 34, д. 25</v>
          </cell>
          <cell r="E9297" t="b">
            <v>1</v>
          </cell>
          <cell r="F9297">
            <v>1959</v>
          </cell>
          <cell r="H9297" t="str">
            <v>кирпич</v>
          </cell>
          <cell r="I9297" t="str">
            <v>скатная</v>
          </cell>
          <cell r="K9297" t="str">
            <v>имеется</v>
          </cell>
          <cell r="L9297">
            <v>4</v>
          </cell>
          <cell r="M9297">
            <v>4</v>
          </cell>
          <cell r="Q9297">
            <v>2502.9</v>
          </cell>
          <cell r="R9297">
            <v>2424</v>
          </cell>
          <cell r="S9297">
            <v>2424</v>
          </cell>
          <cell r="T9297">
            <v>98</v>
          </cell>
        </row>
        <row r="9298">
          <cell r="C9298" t="str">
            <v>Соликамский городской округ Пермского края</v>
          </cell>
          <cell r="D9298" t="str">
            <v>г. Соликамск, ул. Черняховского /Культуры, 42, д. 31</v>
          </cell>
          <cell r="E9298" t="b">
            <v>1</v>
          </cell>
          <cell r="F9298">
            <v>1959</v>
          </cell>
          <cell r="H9298" t="str">
            <v>блочные</v>
          </cell>
          <cell r="I9298" t="str">
            <v>скатная</v>
          </cell>
          <cell r="K9298" t="str">
            <v>имеется</v>
          </cell>
          <cell r="L9298">
            <v>4</v>
          </cell>
          <cell r="M9298">
            <v>4</v>
          </cell>
          <cell r="Q9298">
            <v>2652.8</v>
          </cell>
          <cell r="R9298">
            <v>2468</v>
          </cell>
          <cell r="S9298">
            <v>2468</v>
          </cell>
          <cell r="T9298">
            <v>79</v>
          </cell>
        </row>
        <row r="9299">
          <cell r="C9299" t="str">
            <v>Соликамский городской округ Пермского края</v>
          </cell>
          <cell r="D9299" t="str">
            <v>г. Соликамск, ш. Соликамское, д. 2</v>
          </cell>
          <cell r="E9299" t="b">
            <v>1</v>
          </cell>
          <cell r="F9299">
            <v>1961</v>
          </cell>
          <cell r="H9299" t="str">
            <v>кирпич</v>
          </cell>
          <cell r="L9299">
            <v>3</v>
          </cell>
          <cell r="M9299">
            <v>3</v>
          </cell>
          <cell r="Q9299">
            <v>1797.5</v>
          </cell>
          <cell r="R9299">
            <v>962.7</v>
          </cell>
          <cell r="S9299">
            <v>878.8</v>
          </cell>
          <cell r="T9299">
            <v>46</v>
          </cell>
        </row>
        <row r="9300">
          <cell r="C9300" t="str">
            <v>Соликамский городской округ Пермского края</v>
          </cell>
          <cell r="D9300" t="str">
            <v>г. Соликамск, ш. Соликамское, д. 4</v>
          </cell>
          <cell r="E9300" t="b">
            <v>1</v>
          </cell>
          <cell r="L9300">
            <v>2</v>
          </cell>
          <cell r="M9300">
            <v>2</v>
          </cell>
          <cell r="Q9300">
            <v>748.9</v>
          </cell>
          <cell r="R9300">
            <v>698.5</v>
          </cell>
          <cell r="S9300">
            <v>698.5</v>
          </cell>
          <cell r="T9300">
            <v>34</v>
          </cell>
        </row>
        <row r="9301">
          <cell r="C9301" t="str">
            <v>Соликамский городской округ Пермского края</v>
          </cell>
          <cell r="D9301" t="str">
            <v>г. Соликамск, ш. Соликамское, д. 6</v>
          </cell>
          <cell r="E9301" t="b">
            <v>1</v>
          </cell>
          <cell r="F9301">
            <v>1961</v>
          </cell>
          <cell r="H9301" t="str">
            <v>кирпич</v>
          </cell>
          <cell r="L9301">
            <v>2</v>
          </cell>
          <cell r="M9301">
            <v>2</v>
          </cell>
          <cell r="Q9301">
            <v>737.2</v>
          </cell>
          <cell r="R9301">
            <v>624.79999999999995</v>
          </cell>
          <cell r="S9301">
            <v>624.79999999999995</v>
          </cell>
          <cell r="T9301">
            <v>32</v>
          </cell>
        </row>
        <row r="9302">
          <cell r="C9302" t="str">
            <v>Соликамский городской округ Пермского края</v>
          </cell>
          <cell r="D9302" t="str">
            <v>г. Соликамск, ш. Соликамское, д. 7</v>
          </cell>
          <cell r="E9302" t="b">
            <v>1</v>
          </cell>
          <cell r="L9302">
            <v>1</v>
          </cell>
          <cell r="M9302">
            <v>4</v>
          </cell>
          <cell r="Q9302">
            <v>877.3</v>
          </cell>
          <cell r="R9302">
            <v>773.3</v>
          </cell>
          <cell r="S9302">
            <v>675.1</v>
          </cell>
          <cell r="T9302">
            <v>51</v>
          </cell>
        </row>
        <row r="9303">
          <cell r="C9303" t="str">
            <v>Соликамский городской округ Пермского края</v>
          </cell>
          <cell r="D9303" t="str">
            <v>г. Соликамск, ш. Соликамское, д. 8</v>
          </cell>
          <cell r="E9303" t="b">
            <v>1</v>
          </cell>
          <cell r="L9303">
            <v>2</v>
          </cell>
          <cell r="M9303">
            <v>2</v>
          </cell>
          <cell r="Q9303">
            <v>832.1</v>
          </cell>
          <cell r="R9303">
            <v>777</v>
          </cell>
          <cell r="S9303">
            <v>777</v>
          </cell>
        </row>
        <row r="9304">
          <cell r="C9304" t="str">
            <v>Соликамский городской округ Пермского края</v>
          </cell>
          <cell r="D9304" t="str">
            <v>г. Соликамск, ш. Соликамское, д. 9</v>
          </cell>
          <cell r="E9304" t="b">
            <v>1</v>
          </cell>
          <cell r="L9304">
            <v>2</v>
          </cell>
          <cell r="M9304">
            <v>2</v>
          </cell>
          <cell r="Q9304">
            <v>757.2</v>
          </cell>
          <cell r="R9304">
            <v>680.5</v>
          </cell>
          <cell r="S9304">
            <v>636.79999999999995</v>
          </cell>
          <cell r="T9304">
            <v>21</v>
          </cell>
        </row>
        <row r="9305">
          <cell r="C9305" t="str">
            <v>Соликамский городской округ Пермского края</v>
          </cell>
          <cell r="D9305" t="str">
            <v>г. Соликамск, ш. Соликамское, д. 10</v>
          </cell>
          <cell r="E9305" t="b">
            <v>1</v>
          </cell>
          <cell r="F9305">
            <v>1962</v>
          </cell>
          <cell r="H9305" t="str">
            <v>Смешанные</v>
          </cell>
          <cell r="L9305">
            <v>2</v>
          </cell>
          <cell r="M9305">
            <v>2</v>
          </cell>
          <cell r="Q9305">
            <v>727.2</v>
          </cell>
          <cell r="R9305">
            <v>616.29999999999995</v>
          </cell>
          <cell r="S9305">
            <v>616.29999999999995</v>
          </cell>
          <cell r="T9305">
            <v>30</v>
          </cell>
        </row>
        <row r="9306">
          <cell r="C9306" t="str">
            <v>Соликамский городской округ Пермского края</v>
          </cell>
          <cell r="D9306" t="str">
            <v>г. Соликамск, ш. Соликамское, д. 11</v>
          </cell>
          <cell r="E9306" t="b">
            <v>1</v>
          </cell>
          <cell r="L9306">
            <v>2</v>
          </cell>
          <cell r="M9306">
            <v>2</v>
          </cell>
          <cell r="Q9306">
            <v>689.1</v>
          </cell>
          <cell r="R9306">
            <v>612</v>
          </cell>
          <cell r="S9306">
            <v>612</v>
          </cell>
          <cell r="T9306">
            <v>37</v>
          </cell>
        </row>
        <row r="9307">
          <cell r="C9307" t="str">
            <v>Соликамский городской округ Пермского края</v>
          </cell>
          <cell r="D9307" t="str">
            <v>г. Соликамск, ш. Соликамское, д. 13</v>
          </cell>
          <cell r="E9307" t="b">
            <v>1</v>
          </cell>
          <cell r="F9307">
            <v>1960</v>
          </cell>
          <cell r="H9307" t="str">
            <v>кирпич</v>
          </cell>
          <cell r="L9307">
            <v>2</v>
          </cell>
          <cell r="M9307">
            <v>2</v>
          </cell>
          <cell r="Q9307">
            <v>880.1</v>
          </cell>
          <cell r="R9307">
            <v>745.9</v>
          </cell>
          <cell r="S9307">
            <v>745.9</v>
          </cell>
          <cell r="T9307">
            <v>24</v>
          </cell>
        </row>
        <row r="9308">
          <cell r="C9308" t="str">
            <v>Соликамский городской округ Пермского края</v>
          </cell>
          <cell r="D9308" t="str">
            <v>г. Соликамск, ш. Соликамское, д. 3А</v>
          </cell>
          <cell r="E9308" t="b">
            <v>1</v>
          </cell>
          <cell r="F9308">
            <v>1963</v>
          </cell>
          <cell r="L9308">
            <v>4</v>
          </cell>
          <cell r="M9308">
            <v>3</v>
          </cell>
          <cell r="Q9308">
            <v>2141.6</v>
          </cell>
          <cell r="R9308">
            <v>1996.2</v>
          </cell>
          <cell r="S9308">
            <v>1996.2</v>
          </cell>
          <cell r="T9308">
            <v>93</v>
          </cell>
        </row>
        <row r="9309">
          <cell r="C9309" t="str">
            <v>Соликамский городской округ Пермского края</v>
          </cell>
          <cell r="D9309" t="str">
            <v>г. Соликамск, ш. Соликамское, д. 5А</v>
          </cell>
          <cell r="E9309" t="b">
            <v>1</v>
          </cell>
          <cell r="F9309">
            <v>1979</v>
          </cell>
          <cell r="L9309">
            <v>5</v>
          </cell>
          <cell r="M9309">
            <v>4</v>
          </cell>
          <cell r="Q9309">
            <v>3596.4</v>
          </cell>
          <cell r="R9309">
            <v>3277.5</v>
          </cell>
          <cell r="S9309">
            <v>3021.8</v>
          </cell>
          <cell r="T9309">
            <v>154</v>
          </cell>
        </row>
        <row r="9310">
          <cell r="C9310" t="str">
            <v>Соликамский городской округ Пермского края</v>
          </cell>
          <cell r="D9310" t="str">
            <v>п. Нижнее Мошево, ул. Ковалева, д. 5</v>
          </cell>
          <cell r="E9310" t="b">
            <v>1</v>
          </cell>
          <cell r="F9310">
            <v>1986</v>
          </cell>
          <cell r="H9310" t="str">
            <v>Кирпич</v>
          </cell>
          <cell r="L9310">
            <v>2</v>
          </cell>
          <cell r="M9310">
            <v>3</v>
          </cell>
          <cell r="Q9310">
            <v>1109.4000000000001</v>
          </cell>
          <cell r="R9310">
            <v>907.3</v>
          </cell>
          <cell r="S9310">
            <v>816.57</v>
          </cell>
        </row>
        <row r="9311">
          <cell r="C9311" t="str">
            <v>Соликамский городской округ Пермского края</v>
          </cell>
          <cell r="D9311" t="str">
            <v>п. Черное, ул. Рабочая, д. 8</v>
          </cell>
          <cell r="E9311" t="b">
            <v>1</v>
          </cell>
          <cell r="F9311">
            <v>1968</v>
          </cell>
          <cell r="H9311" t="str">
            <v>Дерево</v>
          </cell>
          <cell r="L9311">
            <v>2</v>
          </cell>
          <cell r="M9311">
            <v>3</v>
          </cell>
          <cell r="Q9311">
            <v>567.70000000000005</v>
          </cell>
          <cell r="R9311">
            <v>503.1</v>
          </cell>
          <cell r="S9311">
            <v>452.79</v>
          </cell>
        </row>
        <row r="9312">
          <cell r="C9312" t="str">
            <v>Соликамский городской округ Пермского края</v>
          </cell>
          <cell r="D9312" t="str">
            <v>п. Черное, ул. Рабочая, д. 10</v>
          </cell>
          <cell r="E9312" t="b">
            <v>1</v>
          </cell>
          <cell r="F9312">
            <v>1968</v>
          </cell>
          <cell r="H9312" t="str">
            <v>Дерево</v>
          </cell>
          <cell r="L9312">
            <v>2</v>
          </cell>
          <cell r="M9312">
            <v>3</v>
          </cell>
          <cell r="Q9312">
            <v>563.4</v>
          </cell>
          <cell r="R9312">
            <v>502.5</v>
          </cell>
          <cell r="S9312">
            <v>452.25</v>
          </cell>
        </row>
        <row r="9313">
          <cell r="C9313" t="str">
            <v>Соликамский городской округ Пермского края</v>
          </cell>
          <cell r="D9313" t="str">
            <v>с. Городище, ул. Набережная, д. 1</v>
          </cell>
          <cell r="E9313" t="b">
            <v>1</v>
          </cell>
          <cell r="F9313">
            <v>1985</v>
          </cell>
          <cell r="H9313" t="str">
            <v>Панель</v>
          </cell>
          <cell r="L9313">
            <v>5</v>
          </cell>
          <cell r="M9313">
            <v>4</v>
          </cell>
          <cell r="Q9313">
            <v>3112.3</v>
          </cell>
          <cell r="R9313">
            <v>2616.8000000000002</v>
          </cell>
          <cell r="S9313">
            <v>2355.12</v>
          </cell>
        </row>
        <row r="9314">
          <cell r="C9314" t="str">
            <v>Соликамский городской округ Пермского края</v>
          </cell>
          <cell r="D9314" t="str">
            <v>с. Городище, ул. Набережная, д. 2</v>
          </cell>
          <cell r="E9314" t="b">
            <v>1</v>
          </cell>
          <cell r="F9314">
            <v>1972</v>
          </cell>
          <cell r="H9314" t="str">
            <v>Дерево</v>
          </cell>
          <cell r="L9314">
            <v>2</v>
          </cell>
          <cell r="M9314">
            <v>2</v>
          </cell>
          <cell r="Q9314">
            <v>500.2</v>
          </cell>
          <cell r="R9314">
            <v>463.8</v>
          </cell>
          <cell r="S9314">
            <v>417.42</v>
          </cell>
        </row>
        <row r="9315">
          <cell r="C9315" t="str">
            <v>Соликамский городской округ Пермского края</v>
          </cell>
          <cell r="D9315" t="str">
            <v>с. Городище, ул. Набережная, д. 3</v>
          </cell>
          <cell r="E9315" t="b">
            <v>1</v>
          </cell>
          <cell r="F9315">
            <v>1980</v>
          </cell>
          <cell r="H9315" t="str">
            <v>Панель</v>
          </cell>
          <cell r="L9315">
            <v>2</v>
          </cell>
          <cell r="M9315">
            <v>4</v>
          </cell>
          <cell r="Q9315">
            <v>1178</v>
          </cell>
          <cell r="R9315">
            <v>1178</v>
          </cell>
          <cell r="S9315">
            <v>1060.2</v>
          </cell>
        </row>
        <row r="9316">
          <cell r="C9316" t="str">
            <v>Соликамский городской округ Пермского края</v>
          </cell>
          <cell r="D9316" t="str">
            <v>с. Городище, ул. Набережная, д. 5</v>
          </cell>
          <cell r="E9316" t="b">
            <v>1</v>
          </cell>
          <cell r="F9316">
            <v>1981</v>
          </cell>
          <cell r="H9316" t="str">
            <v>Панель</v>
          </cell>
          <cell r="L9316">
            <v>2</v>
          </cell>
          <cell r="M9316">
            <v>4</v>
          </cell>
          <cell r="Q9316">
            <v>1690.2</v>
          </cell>
          <cell r="R9316">
            <v>1190.2</v>
          </cell>
          <cell r="S9316">
            <v>1071.18</v>
          </cell>
        </row>
        <row r="9317">
          <cell r="C9317" t="str">
            <v>Соликамский городской округ Пермского края</v>
          </cell>
          <cell r="D9317" t="str">
            <v>с. Половодово, ул. Красногвардейская, д. 8</v>
          </cell>
          <cell r="E9317" t="b">
            <v>1</v>
          </cell>
          <cell r="F9317">
            <v>1982</v>
          </cell>
          <cell r="H9317" t="str">
            <v>Кирпич</v>
          </cell>
          <cell r="L9317">
            <v>2</v>
          </cell>
          <cell r="M9317">
            <v>3</v>
          </cell>
          <cell r="Q9317">
            <v>1130.3</v>
          </cell>
          <cell r="R9317">
            <v>932.5</v>
          </cell>
          <cell r="S9317">
            <v>839.25</v>
          </cell>
        </row>
        <row r="9318">
          <cell r="C9318" t="str">
            <v>Соликамский городской округ Пермского края</v>
          </cell>
          <cell r="D9318" t="str">
            <v>с. Половодово, ул. Красногвардейская, д. 12</v>
          </cell>
          <cell r="E9318" t="b">
            <v>1</v>
          </cell>
          <cell r="F9318">
            <v>1982</v>
          </cell>
          <cell r="H9318" t="str">
            <v>Панель</v>
          </cell>
          <cell r="L9318">
            <v>2</v>
          </cell>
          <cell r="M9318">
            <v>4</v>
          </cell>
          <cell r="Q9318">
            <v>1538</v>
          </cell>
          <cell r="R9318">
            <v>1189</v>
          </cell>
          <cell r="S9318">
            <v>1070.0999999999999</v>
          </cell>
        </row>
        <row r="9319">
          <cell r="C9319" t="str">
            <v>Соликамский городской округ Пермского края</v>
          </cell>
          <cell r="D9319" t="str">
            <v>с. Половодово, ул. Красногвардейская, д. 2А</v>
          </cell>
          <cell r="E9319" t="b">
            <v>1</v>
          </cell>
          <cell r="F9319">
            <v>1984</v>
          </cell>
          <cell r="H9319" t="str">
            <v>Кирпич</v>
          </cell>
          <cell r="L9319">
            <v>2</v>
          </cell>
          <cell r="M9319">
            <v>3</v>
          </cell>
          <cell r="Q9319">
            <v>1207</v>
          </cell>
          <cell r="R9319">
            <v>941.4</v>
          </cell>
          <cell r="S9319">
            <v>847.26</v>
          </cell>
        </row>
        <row r="9320">
          <cell r="C9320" t="str">
            <v>Соликамский городской округ Пермского края</v>
          </cell>
          <cell r="D9320" t="str">
            <v>с. Половодово, ул. Пушкина, д. 1</v>
          </cell>
          <cell r="E9320" t="b">
            <v>1</v>
          </cell>
          <cell r="F9320">
            <v>1977</v>
          </cell>
          <cell r="H9320" t="str">
            <v>Кирпич</v>
          </cell>
          <cell r="L9320">
            <v>2</v>
          </cell>
          <cell r="M9320">
            <v>2</v>
          </cell>
          <cell r="Q9320">
            <v>580.20000000000005</v>
          </cell>
          <cell r="R9320">
            <v>510.4</v>
          </cell>
          <cell r="S9320">
            <v>459.36</v>
          </cell>
        </row>
        <row r="9321">
          <cell r="C9321" t="str">
            <v>Соликамский городской округ Пермского края</v>
          </cell>
          <cell r="D9321" t="str">
            <v>с. Половодово, ул. Пушкина, д. 2</v>
          </cell>
          <cell r="E9321" t="b">
            <v>1</v>
          </cell>
          <cell r="F9321">
            <v>1974</v>
          </cell>
          <cell r="H9321" t="str">
            <v>Кирпич</v>
          </cell>
          <cell r="L9321">
            <v>2</v>
          </cell>
          <cell r="M9321">
            <v>2</v>
          </cell>
          <cell r="Q9321">
            <v>570.4</v>
          </cell>
          <cell r="R9321">
            <v>488.1</v>
          </cell>
          <cell r="S9321">
            <v>445.3</v>
          </cell>
          <cell r="T9321">
            <v>27</v>
          </cell>
        </row>
        <row r="9322">
          <cell r="C9322" t="str">
            <v>Соликамский городской округ Пермского края</v>
          </cell>
          <cell r="D9322" t="str">
            <v>с. Половодово, ул. Черняховского, д. 3</v>
          </cell>
          <cell r="E9322" t="b">
            <v>1</v>
          </cell>
          <cell r="F9322">
            <v>1970</v>
          </cell>
          <cell r="H9322" t="str">
            <v>Кирпич</v>
          </cell>
          <cell r="L9322">
            <v>2</v>
          </cell>
          <cell r="M9322">
            <v>2</v>
          </cell>
          <cell r="Q9322">
            <v>597.70000000000005</v>
          </cell>
          <cell r="R9322">
            <v>520.20000000000005</v>
          </cell>
          <cell r="S9322">
            <v>468.18</v>
          </cell>
        </row>
        <row r="9323">
          <cell r="C9323" t="str">
            <v>Соликамский городской округ Пермского края</v>
          </cell>
          <cell r="D9323" t="str">
            <v>с. Половодово, ул. Чкалова, д. 8</v>
          </cell>
          <cell r="E9323" t="b">
            <v>1</v>
          </cell>
          <cell r="F9323">
            <v>2010</v>
          </cell>
          <cell r="H9323" t="str">
            <v>Дерево</v>
          </cell>
          <cell r="L9323">
            <v>2</v>
          </cell>
          <cell r="M9323">
            <v>2</v>
          </cell>
          <cell r="Q9323">
            <v>634.70000000000005</v>
          </cell>
          <cell r="R9323">
            <v>560.70000000000005</v>
          </cell>
          <cell r="S9323">
            <v>504.63</v>
          </cell>
        </row>
        <row r="9324">
          <cell r="C9324" t="str">
            <v>Соликамский городской округ Пермского края</v>
          </cell>
          <cell r="D9324" t="str">
            <v>с. Половодово, ул. Школьная, д. 5</v>
          </cell>
          <cell r="E9324" t="b">
            <v>1</v>
          </cell>
          <cell r="F9324">
            <v>1972</v>
          </cell>
          <cell r="H9324" t="str">
            <v>Кирпич</v>
          </cell>
          <cell r="L9324">
            <v>2</v>
          </cell>
          <cell r="M9324">
            <v>1</v>
          </cell>
          <cell r="Q9324">
            <v>365.4</v>
          </cell>
          <cell r="R9324">
            <v>322.10000000000002</v>
          </cell>
          <cell r="S9324">
            <v>289.89</v>
          </cell>
        </row>
        <row r="9325">
          <cell r="C9325" t="str">
            <v>Соликамский городской округ Пермского края</v>
          </cell>
          <cell r="D9325" t="str">
            <v>с. Половодово, ул. Школьная, д. 10</v>
          </cell>
          <cell r="E9325" t="b">
            <v>1</v>
          </cell>
          <cell r="F9325">
            <v>1970</v>
          </cell>
          <cell r="H9325" t="str">
            <v>Кирпич</v>
          </cell>
          <cell r="L9325">
            <v>2</v>
          </cell>
          <cell r="M9325">
            <v>2</v>
          </cell>
          <cell r="Q9325">
            <v>512.6</v>
          </cell>
          <cell r="R9325">
            <v>446.7</v>
          </cell>
          <cell r="S9325">
            <v>402.03</v>
          </cell>
        </row>
        <row r="9326">
          <cell r="C9326" t="str">
            <v>Соликамский городской округ Пермского края</v>
          </cell>
          <cell r="D9326" t="str">
            <v>с. Половодово, ул. Школьная, д. 12</v>
          </cell>
          <cell r="E9326" t="b">
            <v>0</v>
          </cell>
          <cell r="F9326">
            <v>1971</v>
          </cell>
          <cell r="H9326" t="str">
            <v>Кирпич</v>
          </cell>
          <cell r="L9326">
            <v>2</v>
          </cell>
          <cell r="M9326">
            <v>1</v>
          </cell>
          <cell r="Q9326">
            <v>355</v>
          </cell>
          <cell r="R9326">
            <v>624.1</v>
          </cell>
          <cell r="S9326">
            <v>561.69000000000005</v>
          </cell>
        </row>
        <row r="9327">
          <cell r="C9327" t="str">
            <v>Соликамский городской округ Пермского края</v>
          </cell>
          <cell r="D9327" t="str">
            <v>с. Половодово, ул. Школьная, д. 16</v>
          </cell>
          <cell r="E9327" t="b">
            <v>1</v>
          </cell>
          <cell r="F9327">
            <v>1974</v>
          </cell>
          <cell r="H9327" t="str">
            <v>Кирпич</v>
          </cell>
          <cell r="L9327">
            <v>2</v>
          </cell>
          <cell r="M9327">
            <v>2</v>
          </cell>
          <cell r="Q9327">
            <v>493.4</v>
          </cell>
          <cell r="R9327">
            <v>429.8</v>
          </cell>
          <cell r="S9327">
            <v>386.82</v>
          </cell>
        </row>
        <row r="9328">
          <cell r="C9328" t="str">
            <v>Соликамский городской округ Пермского края</v>
          </cell>
          <cell r="D9328" t="str">
            <v>с. Родники, ул. Молодежная, д. 2</v>
          </cell>
          <cell r="E9328" t="b">
            <v>1</v>
          </cell>
          <cell r="F9328">
            <v>1972</v>
          </cell>
          <cell r="H9328" t="str">
            <v>Кирпич</v>
          </cell>
          <cell r="L9328">
            <v>2</v>
          </cell>
          <cell r="M9328">
            <v>3</v>
          </cell>
          <cell r="Q9328">
            <v>1089.5999999999999</v>
          </cell>
          <cell r="R9328">
            <v>1009.6</v>
          </cell>
          <cell r="S9328">
            <v>885.8</v>
          </cell>
          <cell r="T9328">
            <v>55</v>
          </cell>
        </row>
        <row r="9329">
          <cell r="C9329" t="str">
            <v>Соликамский городской округ Пермского края</v>
          </cell>
          <cell r="D9329" t="str">
            <v>с. Родники, ул. Молодежная, д. 4</v>
          </cell>
          <cell r="E9329" t="b">
            <v>1</v>
          </cell>
          <cell r="F9329">
            <v>1971</v>
          </cell>
          <cell r="H9329" t="str">
            <v>Кирпич</v>
          </cell>
          <cell r="L9329">
            <v>2</v>
          </cell>
          <cell r="M9329">
            <v>3</v>
          </cell>
          <cell r="Q9329">
            <v>1077.9000000000001</v>
          </cell>
          <cell r="R9329">
            <v>999.6</v>
          </cell>
          <cell r="S9329">
            <v>881</v>
          </cell>
          <cell r="T9329">
            <v>61</v>
          </cell>
        </row>
        <row r="9330">
          <cell r="C9330" t="str">
            <v>Соликамский городской округ Пермского края</v>
          </cell>
          <cell r="D9330" t="str">
            <v>с. Родники, ул. Молодежная, д. 6</v>
          </cell>
          <cell r="E9330" t="b">
            <v>1</v>
          </cell>
          <cell r="F9330">
            <v>1974</v>
          </cell>
          <cell r="H9330" t="str">
            <v>Кирпич</v>
          </cell>
          <cell r="L9330">
            <v>2</v>
          </cell>
          <cell r="M9330">
            <v>3</v>
          </cell>
          <cell r="Q9330">
            <v>1692.3</v>
          </cell>
          <cell r="R9330">
            <v>1023.2</v>
          </cell>
          <cell r="S9330">
            <v>920.88</v>
          </cell>
        </row>
        <row r="9331">
          <cell r="C9331" t="str">
            <v>Соликамский городской округ Пермского края</v>
          </cell>
          <cell r="D9331" t="str">
            <v>с. Родники, ул. Советская, д. 6</v>
          </cell>
          <cell r="E9331" t="b">
            <v>1</v>
          </cell>
          <cell r="F9331">
            <v>1976</v>
          </cell>
          <cell r="H9331" t="str">
            <v>Кирпич</v>
          </cell>
          <cell r="L9331">
            <v>3</v>
          </cell>
          <cell r="M9331">
            <v>2</v>
          </cell>
          <cell r="Q9331">
            <v>1738.8</v>
          </cell>
          <cell r="R9331">
            <v>1234.8</v>
          </cell>
          <cell r="S9331">
            <v>1111.32</v>
          </cell>
        </row>
        <row r="9332">
          <cell r="C9332" t="str">
            <v>Соликамский городской округ Пермского края</v>
          </cell>
          <cell r="D9332" t="str">
            <v>с. Родники, ул. Советская, д. 7</v>
          </cell>
          <cell r="E9332" t="b">
            <v>1</v>
          </cell>
          <cell r="F9332">
            <v>1974</v>
          </cell>
          <cell r="H9332" t="str">
            <v>Кирпич</v>
          </cell>
          <cell r="L9332">
            <v>2</v>
          </cell>
          <cell r="M9332">
            <v>3</v>
          </cell>
          <cell r="Q9332">
            <v>1604.3</v>
          </cell>
          <cell r="R9332">
            <v>899.84</v>
          </cell>
          <cell r="S9332">
            <v>694</v>
          </cell>
          <cell r="T9332">
            <v>54</v>
          </cell>
        </row>
        <row r="9333">
          <cell r="C9333" t="str">
            <v>Соликамский городской округ Пермского края</v>
          </cell>
          <cell r="D9333" t="str">
            <v>с. Родники, ул. Советская, д. 8</v>
          </cell>
          <cell r="E9333" t="b">
            <v>1</v>
          </cell>
          <cell r="F9333">
            <v>1975</v>
          </cell>
          <cell r="H9333" t="str">
            <v>Кирпич</v>
          </cell>
          <cell r="L9333">
            <v>3</v>
          </cell>
          <cell r="M9333">
            <v>2</v>
          </cell>
          <cell r="Q9333">
            <v>1943.6</v>
          </cell>
          <cell r="R9333">
            <v>1240</v>
          </cell>
          <cell r="S9333">
            <v>1170.3</v>
          </cell>
          <cell r="T9333">
            <v>48</v>
          </cell>
        </row>
        <row r="9334">
          <cell r="C9334" t="str">
            <v>Соликамский городской округ Пермского края</v>
          </cell>
          <cell r="D9334" t="str">
            <v>с. Родники, ул. Советская, д. 9</v>
          </cell>
          <cell r="E9334" t="b">
            <v>1</v>
          </cell>
          <cell r="F9334">
            <v>1974</v>
          </cell>
          <cell r="H9334" t="str">
            <v>Кирпич</v>
          </cell>
          <cell r="L9334">
            <v>2</v>
          </cell>
          <cell r="M9334">
            <v>3</v>
          </cell>
          <cell r="Q9334">
            <v>1006.4</v>
          </cell>
          <cell r="R9334">
            <v>907.3</v>
          </cell>
          <cell r="S9334">
            <v>816.57</v>
          </cell>
        </row>
        <row r="9335">
          <cell r="C9335" t="str">
            <v>Соликамский городской округ Пермского края</v>
          </cell>
          <cell r="D9335" t="str">
            <v>с. Родники, ул. Советская, д. 10</v>
          </cell>
          <cell r="E9335" t="b">
            <v>1</v>
          </cell>
          <cell r="F9335">
            <v>1974</v>
          </cell>
          <cell r="H9335" t="str">
            <v>Кирпич</v>
          </cell>
          <cell r="L9335">
            <v>2</v>
          </cell>
          <cell r="M9335">
            <v>3</v>
          </cell>
          <cell r="Q9335">
            <v>994.7</v>
          </cell>
          <cell r="R9335">
            <v>897.8</v>
          </cell>
          <cell r="S9335">
            <v>897.8</v>
          </cell>
          <cell r="T9335">
            <v>45</v>
          </cell>
        </row>
        <row r="9336">
          <cell r="C9336" t="str">
            <v>Соликамский городской округ Пермского края</v>
          </cell>
          <cell r="D9336" t="str">
            <v>с. Родники, ул. Школьная, д. 1</v>
          </cell>
          <cell r="E9336" t="b">
            <v>1</v>
          </cell>
          <cell r="F9336">
            <v>1982</v>
          </cell>
          <cell r="H9336" t="str">
            <v>Панель</v>
          </cell>
          <cell r="L9336">
            <v>5</v>
          </cell>
          <cell r="M9336">
            <v>4</v>
          </cell>
          <cell r="Q9336">
            <v>3425.6</v>
          </cell>
          <cell r="R9336">
            <v>2602.1</v>
          </cell>
          <cell r="S9336">
            <v>2341.89</v>
          </cell>
        </row>
        <row r="9337">
          <cell r="C9337" t="str">
            <v>Соликамский городской округ Пермского края</v>
          </cell>
          <cell r="D9337" t="str">
            <v>с. Родники, ул. Школьная, д. 3</v>
          </cell>
          <cell r="E9337" t="b">
            <v>1</v>
          </cell>
          <cell r="F9337">
            <v>1991</v>
          </cell>
          <cell r="H9337" t="str">
            <v>Панель</v>
          </cell>
          <cell r="L9337">
            <v>5</v>
          </cell>
          <cell r="M9337">
            <v>8</v>
          </cell>
          <cell r="Q9337">
            <v>7993.3</v>
          </cell>
          <cell r="R9337">
            <v>5683</v>
          </cell>
          <cell r="S9337">
            <v>5114.7</v>
          </cell>
        </row>
        <row r="9338">
          <cell r="C9338" t="str">
            <v>Соликамский городской округ Пермского края</v>
          </cell>
          <cell r="D9338" t="str">
            <v>с. Родники, ул. Школьная, д. 4</v>
          </cell>
          <cell r="E9338" t="b">
            <v>1</v>
          </cell>
          <cell r="F9338">
            <v>1983</v>
          </cell>
          <cell r="H9338" t="str">
            <v>Панель</v>
          </cell>
          <cell r="L9338">
            <v>5</v>
          </cell>
          <cell r="M9338">
            <v>4</v>
          </cell>
          <cell r="Q9338">
            <v>3515.7</v>
          </cell>
          <cell r="R9338">
            <v>2509.3000000000002</v>
          </cell>
          <cell r="S9338">
            <v>2258.37</v>
          </cell>
        </row>
        <row r="9339">
          <cell r="C9339" t="str">
            <v>Соликамский городской округ Пермского края</v>
          </cell>
          <cell r="D9339" t="str">
            <v>с. Родники, ул. Школьная, д. 6</v>
          </cell>
          <cell r="E9339" t="b">
            <v>1</v>
          </cell>
          <cell r="F9339">
            <v>1984</v>
          </cell>
          <cell r="H9339" t="str">
            <v>Панель</v>
          </cell>
          <cell r="L9339">
            <v>5</v>
          </cell>
          <cell r="M9339">
            <v>4</v>
          </cell>
          <cell r="Q9339">
            <v>3563.8</v>
          </cell>
          <cell r="R9339">
            <v>2560.1999999999998</v>
          </cell>
          <cell r="S9339">
            <v>2304.1799999999998</v>
          </cell>
        </row>
        <row r="9340">
          <cell r="C9340" t="str">
            <v>Соликамский городской округ Пермского края</v>
          </cell>
          <cell r="D9340" t="str">
            <v>с. Родники, ул. Юбилейная, д. 1</v>
          </cell>
          <cell r="E9340" t="b">
            <v>1</v>
          </cell>
          <cell r="F9340">
            <v>1973</v>
          </cell>
          <cell r="H9340" t="str">
            <v>Смешанные</v>
          </cell>
          <cell r="L9340">
            <v>1</v>
          </cell>
          <cell r="M9340">
            <v>6</v>
          </cell>
          <cell r="Q9340">
            <v>412.3</v>
          </cell>
          <cell r="R9340">
            <v>369.2</v>
          </cell>
          <cell r="S9340">
            <v>332.28</v>
          </cell>
        </row>
        <row r="9341">
          <cell r="C9341" t="str">
            <v>Соликамский городской округ Пермского края</v>
          </cell>
          <cell r="D9341" t="str">
            <v>с. Тохтуева, ул. Зеленая, д. 1</v>
          </cell>
          <cell r="E9341" t="b">
            <v>1</v>
          </cell>
          <cell r="F9341">
            <v>1978</v>
          </cell>
          <cell r="H9341" t="str">
            <v>Кирпич</v>
          </cell>
          <cell r="L9341">
            <v>2</v>
          </cell>
          <cell r="M9341">
            <v>3</v>
          </cell>
          <cell r="Q9341">
            <v>1377.8</v>
          </cell>
          <cell r="R9341">
            <v>897.6</v>
          </cell>
          <cell r="S9341">
            <v>812.8</v>
          </cell>
          <cell r="T9341">
            <v>46</v>
          </cell>
        </row>
        <row r="9342">
          <cell r="C9342" t="str">
            <v>Соликамский городской округ Пермского края</v>
          </cell>
          <cell r="D9342" t="str">
            <v>с. Тохтуева, ул. Зеленая, д. 2</v>
          </cell>
          <cell r="E9342" t="b">
            <v>1</v>
          </cell>
          <cell r="F9342">
            <v>1978</v>
          </cell>
          <cell r="H9342" t="str">
            <v>Кирпич</v>
          </cell>
          <cell r="L9342">
            <v>2</v>
          </cell>
          <cell r="M9342">
            <v>3</v>
          </cell>
          <cell r="Q9342">
            <v>924</v>
          </cell>
          <cell r="R9342">
            <v>893</v>
          </cell>
          <cell r="S9342">
            <v>803.7</v>
          </cell>
        </row>
        <row r="9343">
          <cell r="C9343" t="str">
            <v>Соликамский городской округ Пермского края</v>
          </cell>
          <cell r="D9343" t="str">
            <v>с. Тохтуева, ул. Молодежная, д. 1</v>
          </cell>
          <cell r="E9343" t="b">
            <v>1</v>
          </cell>
          <cell r="F9343">
            <v>1982</v>
          </cell>
          <cell r="H9343" t="str">
            <v>Кирпич</v>
          </cell>
          <cell r="L9343">
            <v>2</v>
          </cell>
          <cell r="M9343">
            <v>3</v>
          </cell>
          <cell r="Q9343">
            <v>1057.4000000000001</v>
          </cell>
          <cell r="R9343">
            <v>934.2</v>
          </cell>
          <cell r="S9343">
            <v>840.78</v>
          </cell>
        </row>
        <row r="9344">
          <cell r="C9344" t="str">
            <v>Соликамский городской округ Пермского края</v>
          </cell>
          <cell r="D9344" t="str">
            <v>с. Тохтуева, ул. Молодежная, д. 2</v>
          </cell>
          <cell r="E9344" t="b">
            <v>1</v>
          </cell>
          <cell r="F9344">
            <v>1984</v>
          </cell>
          <cell r="H9344" t="str">
            <v>Панель</v>
          </cell>
          <cell r="L9344">
            <v>5</v>
          </cell>
          <cell r="M9344">
            <v>4</v>
          </cell>
          <cell r="Q9344">
            <v>3081.2</v>
          </cell>
          <cell r="R9344">
            <v>2506.6999999999998</v>
          </cell>
          <cell r="S9344">
            <v>2256.0300000000002</v>
          </cell>
        </row>
        <row r="9345">
          <cell r="C9345" t="str">
            <v>Соликамский городской округ Пермского края</v>
          </cell>
          <cell r="D9345" t="str">
            <v>с. Тохтуева, ул. Молодежная, д. 3</v>
          </cell>
          <cell r="E9345" t="b">
            <v>1</v>
          </cell>
          <cell r="F9345">
            <v>1980</v>
          </cell>
          <cell r="H9345" t="str">
            <v>Панель</v>
          </cell>
          <cell r="L9345">
            <v>5</v>
          </cell>
          <cell r="M9345">
            <v>4</v>
          </cell>
          <cell r="Q9345">
            <v>3100.6</v>
          </cell>
          <cell r="R9345">
            <v>2622.1</v>
          </cell>
          <cell r="S9345">
            <v>2359.89</v>
          </cell>
        </row>
        <row r="9346">
          <cell r="C9346" t="str">
            <v>Соликамский городской округ Пермского края</v>
          </cell>
          <cell r="D9346" t="str">
            <v>с. Тохтуева, ул. Молодежная, д. 4</v>
          </cell>
          <cell r="E9346" t="b">
            <v>1</v>
          </cell>
          <cell r="F9346">
            <v>1982</v>
          </cell>
          <cell r="H9346" t="str">
            <v>Панель</v>
          </cell>
          <cell r="L9346">
            <v>5</v>
          </cell>
          <cell r="M9346">
            <v>4</v>
          </cell>
          <cell r="Q9346">
            <v>3594</v>
          </cell>
          <cell r="R9346">
            <v>2596.6999999999998</v>
          </cell>
          <cell r="S9346">
            <v>2337.0300000000002</v>
          </cell>
        </row>
        <row r="9347">
          <cell r="C9347" t="str">
            <v>Соликамский городской округ Пермского края</v>
          </cell>
          <cell r="D9347" t="str">
            <v>с. Тохтуева, ул. Студенческая, д. 1</v>
          </cell>
          <cell r="E9347" t="b">
            <v>1</v>
          </cell>
          <cell r="F9347">
            <v>1984</v>
          </cell>
          <cell r="G9347">
            <v>2013</v>
          </cell>
          <cell r="H9347" t="str">
            <v>кирпич</v>
          </cell>
          <cell r="L9347">
            <v>4</v>
          </cell>
          <cell r="M9347">
            <v>3</v>
          </cell>
          <cell r="Q9347">
            <v>2763.3</v>
          </cell>
          <cell r="R9347">
            <v>2190.9</v>
          </cell>
          <cell r="S9347">
            <v>2105.6999999999998</v>
          </cell>
          <cell r="T9347">
            <v>138</v>
          </cell>
        </row>
        <row r="9348">
          <cell r="C9348" t="str">
            <v>Соликамский городской округ Пермского края</v>
          </cell>
          <cell r="D9348" t="str">
            <v>с. Тохтуева, ул. Студенческая, д. 3</v>
          </cell>
          <cell r="E9348" t="b">
            <v>1</v>
          </cell>
          <cell r="F9348">
            <v>1996</v>
          </cell>
          <cell r="H9348" t="str">
            <v>Кирпич</v>
          </cell>
          <cell r="L9348">
            <v>5</v>
          </cell>
          <cell r="M9348">
            <v>4</v>
          </cell>
          <cell r="Q9348">
            <v>3766</v>
          </cell>
          <cell r="R9348">
            <v>2686</v>
          </cell>
          <cell r="S9348">
            <v>2417.4</v>
          </cell>
        </row>
        <row r="9349">
          <cell r="C9349" t="str">
            <v>Чайковский городской округ Пермского края</v>
          </cell>
          <cell r="D9349" t="str">
            <v>г. Чайковский, б-р Приморский, д. 13</v>
          </cell>
          <cell r="E9349" t="b">
            <v>1</v>
          </cell>
          <cell r="F9349">
            <v>1993</v>
          </cell>
          <cell r="H9349" t="str">
            <v>Кирпич</v>
          </cell>
          <cell r="I9349" t="str">
            <v>плоская</v>
          </cell>
          <cell r="K9349" t="str">
            <v>имеется</v>
          </cell>
          <cell r="L9349">
            <v>5</v>
          </cell>
          <cell r="M9349">
            <v>2</v>
          </cell>
          <cell r="Q9349">
            <v>1589.4</v>
          </cell>
          <cell r="R9349">
            <v>1435.9</v>
          </cell>
          <cell r="S9349">
            <v>1387.3</v>
          </cell>
          <cell r="T9349">
            <v>61</v>
          </cell>
        </row>
        <row r="9350">
          <cell r="C9350" t="str">
            <v>Чайковский городской округ Пермского края</v>
          </cell>
          <cell r="D9350" t="str">
            <v>г. Чайковский, б-р Приморский, д. 15</v>
          </cell>
          <cell r="E9350" t="b">
            <v>1</v>
          </cell>
          <cell r="F9350">
            <v>1962</v>
          </cell>
          <cell r="H9350" t="str">
            <v>Крупные блоки</v>
          </cell>
          <cell r="L9350">
            <v>4</v>
          </cell>
          <cell r="M9350">
            <v>3</v>
          </cell>
          <cell r="Q9350">
            <v>2213.9</v>
          </cell>
          <cell r="R9350">
            <v>2029.1</v>
          </cell>
          <cell r="S9350">
            <v>2029.1</v>
          </cell>
          <cell r="T9350">
            <v>97</v>
          </cell>
        </row>
        <row r="9351">
          <cell r="C9351" t="str">
            <v>Чайковский городской округ Пермского края</v>
          </cell>
          <cell r="D9351" t="str">
            <v>г. Чайковский, б-р Приморский, д. 17</v>
          </cell>
          <cell r="E9351" t="b">
            <v>1</v>
          </cell>
          <cell r="F9351">
            <v>1962</v>
          </cell>
          <cell r="H9351" t="str">
            <v>Крупные блоки</v>
          </cell>
          <cell r="L9351">
            <v>4</v>
          </cell>
          <cell r="M9351">
            <v>3</v>
          </cell>
          <cell r="Q9351">
            <v>2262.6999999999998</v>
          </cell>
          <cell r="R9351">
            <v>2055</v>
          </cell>
          <cell r="S9351">
            <v>2009.4</v>
          </cell>
          <cell r="T9351">
            <v>99</v>
          </cell>
        </row>
        <row r="9352">
          <cell r="C9352" t="str">
            <v>Чайковский городской округ Пермского края</v>
          </cell>
          <cell r="D9352" t="str">
            <v>г. Чайковский, б-р Приморский, д. 18</v>
          </cell>
          <cell r="E9352" t="b">
            <v>1</v>
          </cell>
          <cell r="F9352">
            <v>1967</v>
          </cell>
          <cell r="G9352">
            <v>2019</v>
          </cell>
          <cell r="H9352" t="str">
            <v>силикальцитный</v>
          </cell>
          <cell r="L9352">
            <v>4</v>
          </cell>
          <cell r="M9352">
            <v>3</v>
          </cell>
          <cell r="Q9352">
            <v>2296.3000000000002</v>
          </cell>
          <cell r="R9352">
            <v>2020</v>
          </cell>
          <cell r="S9352">
            <v>2020</v>
          </cell>
          <cell r="T9352">
            <v>104</v>
          </cell>
        </row>
        <row r="9353">
          <cell r="C9353" t="str">
            <v>Чайковский городской округ Пермского края</v>
          </cell>
          <cell r="D9353" t="str">
            <v>г. Чайковский, б-р Приморский, д. 19</v>
          </cell>
          <cell r="E9353" t="b">
            <v>1</v>
          </cell>
          <cell r="F9353">
            <v>1962</v>
          </cell>
          <cell r="H9353" t="str">
            <v>Крупные блоки</v>
          </cell>
          <cell r="L9353">
            <v>3</v>
          </cell>
          <cell r="M9353">
            <v>3</v>
          </cell>
          <cell r="Q9353">
            <v>1813.8</v>
          </cell>
          <cell r="R9353">
            <v>1492.1</v>
          </cell>
          <cell r="S9353">
            <v>1319.4</v>
          </cell>
          <cell r="T9353">
            <v>115</v>
          </cell>
        </row>
        <row r="9354">
          <cell r="C9354" t="str">
            <v>Чайковский городской округ Пермского края</v>
          </cell>
          <cell r="D9354" t="str">
            <v>г. Чайковский, б-р Приморский, д. 20</v>
          </cell>
          <cell r="E9354" t="b">
            <v>1</v>
          </cell>
          <cell r="F9354">
            <v>1966</v>
          </cell>
          <cell r="G9354">
            <v>2019</v>
          </cell>
          <cell r="H9354" t="str">
            <v>силикальцитный</v>
          </cell>
          <cell r="L9354">
            <v>4</v>
          </cell>
          <cell r="M9354">
            <v>3</v>
          </cell>
          <cell r="Q9354">
            <v>2285.1999999999998</v>
          </cell>
          <cell r="R9354">
            <v>2006.4</v>
          </cell>
          <cell r="S9354">
            <v>2006.4</v>
          </cell>
          <cell r="T9354">
            <v>102</v>
          </cell>
        </row>
        <row r="9355">
          <cell r="C9355" t="str">
            <v>Чайковский городской округ Пермского края</v>
          </cell>
          <cell r="D9355" t="str">
            <v>г. Чайковский, б-р Приморский, д. 21</v>
          </cell>
          <cell r="E9355" t="b">
            <v>1</v>
          </cell>
          <cell r="F9355">
            <v>1962</v>
          </cell>
          <cell r="H9355" t="str">
            <v>Кирпич</v>
          </cell>
          <cell r="L9355">
            <v>3</v>
          </cell>
          <cell r="M9355">
            <v>3</v>
          </cell>
          <cell r="Q9355">
            <v>1465.3</v>
          </cell>
          <cell r="R9355">
            <v>1325.2</v>
          </cell>
          <cell r="S9355">
            <v>1325.2</v>
          </cell>
          <cell r="T9355">
            <v>36</v>
          </cell>
        </row>
        <row r="9356">
          <cell r="C9356" t="str">
            <v>Чайковский городской округ Пермского края</v>
          </cell>
          <cell r="D9356" t="str">
            <v>г. Чайковский, б-р Приморский, д. 22</v>
          </cell>
          <cell r="E9356" t="b">
            <v>1</v>
          </cell>
          <cell r="F9356">
            <v>1974</v>
          </cell>
          <cell r="H9356" t="str">
            <v>Кирпич</v>
          </cell>
          <cell r="L9356">
            <v>4</v>
          </cell>
          <cell r="M9356">
            <v>4</v>
          </cell>
          <cell r="Q9356">
            <v>3306.2</v>
          </cell>
          <cell r="R9356">
            <v>2947.5</v>
          </cell>
          <cell r="S9356">
            <v>2947.5</v>
          </cell>
          <cell r="T9356">
            <v>145</v>
          </cell>
        </row>
        <row r="9357">
          <cell r="C9357" t="str">
            <v>Чайковский городской округ Пермского края</v>
          </cell>
          <cell r="D9357" t="str">
            <v>г. Чайковский, б-р Приморский, д. 23</v>
          </cell>
          <cell r="E9357" t="b">
            <v>1</v>
          </cell>
          <cell r="F9357">
            <v>1961</v>
          </cell>
          <cell r="H9357" t="str">
            <v>Кирпич</v>
          </cell>
          <cell r="L9357">
            <v>5</v>
          </cell>
          <cell r="M9357">
            <v>3</v>
          </cell>
          <cell r="Q9357">
            <v>1665.9</v>
          </cell>
          <cell r="R9357">
            <v>1527.8</v>
          </cell>
          <cell r="S9357">
            <v>1441.7</v>
          </cell>
          <cell r="T9357">
            <v>31</v>
          </cell>
        </row>
        <row r="9358">
          <cell r="C9358" t="str">
            <v>Чайковский городской округ Пермского края</v>
          </cell>
          <cell r="D9358" t="str">
            <v>г. Чайковский, б-р Приморский, д. 25</v>
          </cell>
          <cell r="E9358" t="b">
            <v>1</v>
          </cell>
          <cell r="F9358">
            <v>1961</v>
          </cell>
          <cell r="H9358" t="str">
            <v>Кирпич</v>
          </cell>
          <cell r="L9358">
            <v>3</v>
          </cell>
          <cell r="M9358">
            <v>3</v>
          </cell>
          <cell r="Q9358">
            <v>1654.7</v>
          </cell>
          <cell r="R9358">
            <v>1515.5</v>
          </cell>
          <cell r="S9358">
            <v>1469.7</v>
          </cell>
          <cell r="T9358">
            <v>59</v>
          </cell>
        </row>
        <row r="9359">
          <cell r="C9359" t="str">
            <v>Чайковский городской округ Пермского края</v>
          </cell>
          <cell r="D9359" t="str">
            <v>г. Чайковский, б-р Приморский, д. 27</v>
          </cell>
          <cell r="E9359" t="b">
            <v>1</v>
          </cell>
          <cell r="F9359">
            <v>1961</v>
          </cell>
          <cell r="H9359" t="str">
            <v>Кирпич</v>
          </cell>
          <cell r="L9359">
            <v>3</v>
          </cell>
          <cell r="M9359">
            <v>3</v>
          </cell>
          <cell r="Q9359">
            <v>1502.6</v>
          </cell>
          <cell r="R9359">
            <v>1433.1</v>
          </cell>
          <cell r="S9359">
            <v>1302.8</v>
          </cell>
          <cell r="T9359">
            <v>70</v>
          </cell>
        </row>
        <row r="9360">
          <cell r="C9360" t="str">
            <v>Чайковский городской округ Пермского края</v>
          </cell>
          <cell r="D9360" t="str">
            <v>г. Чайковский, б-р Приморский, д. 29</v>
          </cell>
          <cell r="E9360" t="b">
            <v>1</v>
          </cell>
          <cell r="F9360">
            <v>1961</v>
          </cell>
          <cell r="H9360" t="str">
            <v>Кирпич</v>
          </cell>
          <cell r="L9360">
            <v>3</v>
          </cell>
          <cell r="M9360">
            <v>3</v>
          </cell>
          <cell r="Q9360">
            <v>1619.6</v>
          </cell>
          <cell r="R9360">
            <v>1509.3</v>
          </cell>
          <cell r="S9360">
            <v>1509.3</v>
          </cell>
          <cell r="T9360">
            <v>58</v>
          </cell>
        </row>
        <row r="9361">
          <cell r="C9361" t="str">
            <v>Чайковский городской округ Пермского края</v>
          </cell>
          <cell r="D9361" t="str">
            <v>г. Чайковский, б-р Приморский, д. 31</v>
          </cell>
          <cell r="E9361" t="b">
            <v>1</v>
          </cell>
          <cell r="F9361">
            <v>1960</v>
          </cell>
          <cell r="H9361" t="str">
            <v>Кирпич</v>
          </cell>
          <cell r="L9361">
            <v>3</v>
          </cell>
          <cell r="M9361">
            <v>3</v>
          </cell>
          <cell r="Q9361">
            <v>1692</v>
          </cell>
          <cell r="R9361">
            <v>1583.6</v>
          </cell>
          <cell r="S9361">
            <v>1583.6</v>
          </cell>
          <cell r="T9361">
            <v>42</v>
          </cell>
        </row>
        <row r="9362">
          <cell r="C9362" t="str">
            <v>Чайковский городской округ Пермского края</v>
          </cell>
          <cell r="D9362" t="str">
            <v>г. Чайковский, б-р Приморский, д. 33</v>
          </cell>
          <cell r="E9362" t="b">
            <v>1</v>
          </cell>
          <cell r="F9362">
            <v>1959</v>
          </cell>
          <cell r="H9362" t="str">
            <v>Кирпич</v>
          </cell>
          <cell r="L9362">
            <v>3</v>
          </cell>
          <cell r="M9362">
            <v>2</v>
          </cell>
          <cell r="Q9362">
            <v>1053.0999999999999</v>
          </cell>
          <cell r="R9362">
            <v>955.3</v>
          </cell>
          <cell r="S9362">
            <v>955.3</v>
          </cell>
          <cell r="T9362">
            <v>41</v>
          </cell>
        </row>
        <row r="9363">
          <cell r="C9363" t="str">
            <v>Чайковский городской округ Пермского края</v>
          </cell>
          <cell r="D9363" t="str">
            <v>г. Чайковский, б-р Приморский, д. 38</v>
          </cell>
          <cell r="E9363" t="b">
            <v>1</v>
          </cell>
          <cell r="F9363">
            <v>1967</v>
          </cell>
          <cell r="H9363" t="str">
            <v>Дерево</v>
          </cell>
          <cell r="L9363">
            <v>5</v>
          </cell>
          <cell r="M9363">
            <v>3</v>
          </cell>
          <cell r="Q9363">
            <v>2527.1</v>
          </cell>
          <cell r="R9363">
            <v>1947.1</v>
          </cell>
          <cell r="S9363">
            <v>1752.39</v>
          </cell>
          <cell r="T9363">
            <v>157</v>
          </cell>
        </row>
        <row r="9364">
          <cell r="C9364" t="str">
            <v>Чайковский городской округ Пермского края</v>
          </cell>
          <cell r="D9364" t="str">
            <v>г. Чайковский, б-р Приморский, д. 39</v>
          </cell>
          <cell r="E9364" t="b">
            <v>1</v>
          </cell>
          <cell r="F9364">
            <v>1959</v>
          </cell>
          <cell r="H9364" t="str">
            <v>Кирпич</v>
          </cell>
          <cell r="L9364">
            <v>3</v>
          </cell>
          <cell r="M9364">
            <v>3</v>
          </cell>
          <cell r="Q9364">
            <v>1669.2</v>
          </cell>
          <cell r="R9364">
            <v>1527.7</v>
          </cell>
          <cell r="S9364">
            <v>1473.2</v>
          </cell>
          <cell r="T9364">
            <v>67</v>
          </cell>
        </row>
        <row r="9365">
          <cell r="C9365" t="str">
            <v>Чайковский городской округ Пермского края</v>
          </cell>
          <cell r="D9365" t="str">
            <v>г. Чайковский, б-р Приморский, д. 45</v>
          </cell>
          <cell r="E9365" t="b">
            <v>1</v>
          </cell>
          <cell r="F9365">
            <v>1959</v>
          </cell>
          <cell r="H9365" t="str">
            <v>Кирпич</v>
          </cell>
          <cell r="L9365">
            <v>3</v>
          </cell>
          <cell r="M9365">
            <v>3</v>
          </cell>
          <cell r="Q9365">
            <v>1637.6</v>
          </cell>
          <cell r="R9365">
            <v>1503.7</v>
          </cell>
          <cell r="S9365">
            <v>1503.7</v>
          </cell>
          <cell r="T9365">
            <v>50</v>
          </cell>
        </row>
        <row r="9366">
          <cell r="C9366" t="str">
            <v>Чайковский городской округ Пермского края</v>
          </cell>
          <cell r="D9366" t="str">
            <v>г. Чайковский, б-р Приморский, д. 51</v>
          </cell>
          <cell r="E9366" t="b">
            <v>1</v>
          </cell>
          <cell r="F9366">
            <v>1959</v>
          </cell>
          <cell r="H9366" t="str">
            <v>Кирпич</v>
          </cell>
          <cell r="L9366">
            <v>3</v>
          </cell>
          <cell r="M9366">
            <v>2</v>
          </cell>
          <cell r="Q9366">
            <v>1564.5</v>
          </cell>
          <cell r="R9366">
            <v>1198.0999999999999</v>
          </cell>
          <cell r="S9366">
            <v>1152</v>
          </cell>
          <cell r="T9366">
            <v>40</v>
          </cell>
        </row>
        <row r="9367">
          <cell r="C9367" t="str">
            <v>Чайковский городской округ Пермского края</v>
          </cell>
          <cell r="D9367" t="str">
            <v>г. Чайковский, б-р Приморский, д. 53</v>
          </cell>
          <cell r="E9367" t="b">
            <v>1</v>
          </cell>
          <cell r="F9367">
            <v>1959</v>
          </cell>
          <cell r="H9367" t="str">
            <v>Кирпич</v>
          </cell>
          <cell r="L9367">
            <v>3</v>
          </cell>
          <cell r="M9367">
            <v>3</v>
          </cell>
          <cell r="Q9367">
            <v>1650.2</v>
          </cell>
          <cell r="R9367">
            <v>1516.1</v>
          </cell>
          <cell r="S9367">
            <v>1516.1</v>
          </cell>
          <cell r="T9367">
            <v>72</v>
          </cell>
        </row>
        <row r="9368">
          <cell r="C9368" t="str">
            <v>Чайковский городской округ Пермского края</v>
          </cell>
          <cell r="D9368" t="str">
            <v>г. Чайковский, б-р Приморский, д. 55</v>
          </cell>
          <cell r="E9368" t="b">
            <v>1</v>
          </cell>
          <cell r="F9368">
            <v>1963</v>
          </cell>
          <cell r="G9368">
            <v>2019</v>
          </cell>
          <cell r="H9368" t="str">
            <v>Кирпич</v>
          </cell>
          <cell r="L9368">
            <v>4</v>
          </cell>
          <cell r="M9368">
            <v>4</v>
          </cell>
          <cell r="Q9368">
            <v>2557.9</v>
          </cell>
          <cell r="R9368">
            <v>2356.3000000000002</v>
          </cell>
          <cell r="S9368">
            <v>2356.3000000000002</v>
          </cell>
          <cell r="T9368">
            <v>110</v>
          </cell>
        </row>
        <row r="9369">
          <cell r="C9369" t="str">
            <v>Чайковский городской округ Пермского края</v>
          </cell>
          <cell r="D9369" t="str">
            <v>г. Чайковский, б-р Приморский, д. 57</v>
          </cell>
          <cell r="E9369" t="b">
            <v>1</v>
          </cell>
          <cell r="F9369">
            <v>1962</v>
          </cell>
          <cell r="H9369" t="str">
            <v>Крупные блоки</v>
          </cell>
          <cell r="L9369">
            <v>4</v>
          </cell>
          <cell r="M9369">
            <v>3</v>
          </cell>
          <cell r="Q9369">
            <v>2225.3000000000002</v>
          </cell>
          <cell r="R9369">
            <v>2069.5</v>
          </cell>
          <cell r="S9369">
            <v>2069.5</v>
          </cell>
          <cell r="T9369">
            <v>91</v>
          </cell>
        </row>
        <row r="9370">
          <cell r="C9370" t="str">
            <v>Чайковский городской округ Пермского края</v>
          </cell>
          <cell r="D9370" t="str">
            <v>г. Чайковский, б-р Приморский, д. 59</v>
          </cell>
          <cell r="E9370" t="b">
            <v>1</v>
          </cell>
          <cell r="F9370">
            <v>1963</v>
          </cell>
          <cell r="G9370">
            <v>2019</v>
          </cell>
          <cell r="H9370" t="str">
            <v>Кирпич</v>
          </cell>
          <cell r="L9370">
            <v>5</v>
          </cell>
          <cell r="M9370">
            <v>3</v>
          </cell>
          <cell r="Q9370">
            <v>2456.8000000000002</v>
          </cell>
          <cell r="R9370">
            <v>1592.4</v>
          </cell>
          <cell r="S9370">
            <v>1592.4</v>
          </cell>
          <cell r="T9370">
            <v>154</v>
          </cell>
        </row>
        <row r="9371">
          <cell r="C9371" t="str">
            <v>Чайковский городской округ Пермского края</v>
          </cell>
          <cell r="D9371" t="str">
            <v>г. Чайковский, б-р Приморский, д. 61</v>
          </cell>
          <cell r="E9371" t="b">
            <v>1</v>
          </cell>
          <cell r="F9371">
            <v>1962</v>
          </cell>
          <cell r="H9371" t="str">
            <v>Кирпич</v>
          </cell>
          <cell r="L9371">
            <v>5</v>
          </cell>
          <cell r="M9371">
            <v>4</v>
          </cell>
          <cell r="Q9371">
            <v>2454.5</v>
          </cell>
          <cell r="R9371">
            <v>2454.5</v>
          </cell>
          <cell r="S9371">
            <v>2454.5</v>
          </cell>
          <cell r="T9371">
            <v>122</v>
          </cell>
        </row>
        <row r="9372">
          <cell r="C9372" t="str">
            <v>Чайковский городской округ Пермского края</v>
          </cell>
          <cell r="D9372" t="str">
            <v>г. Чайковский, б-р Приморский, д. 63</v>
          </cell>
          <cell r="E9372" t="b">
            <v>1</v>
          </cell>
          <cell r="F9372">
            <v>1962</v>
          </cell>
          <cell r="H9372" t="str">
            <v>Кирпич</v>
          </cell>
          <cell r="L9372">
            <v>3</v>
          </cell>
          <cell r="M9372">
            <v>3</v>
          </cell>
          <cell r="Q9372">
            <v>1631</v>
          </cell>
          <cell r="R9372">
            <v>1514</v>
          </cell>
          <cell r="S9372">
            <v>1469.4</v>
          </cell>
          <cell r="T9372">
            <v>51</v>
          </cell>
        </row>
        <row r="9373">
          <cell r="C9373" t="str">
            <v>Чайковский городской округ Пермского края</v>
          </cell>
          <cell r="D9373" t="str">
            <v>г. Чайковский, б-р Сиреневый, д. 1</v>
          </cell>
          <cell r="E9373" t="b">
            <v>1</v>
          </cell>
          <cell r="F9373">
            <v>1993</v>
          </cell>
          <cell r="H9373" t="str">
            <v>Кирпич</v>
          </cell>
          <cell r="L9373">
            <v>6</v>
          </cell>
          <cell r="M9373">
            <v>8</v>
          </cell>
          <cell r="Q9373">
            <v>7494</v>
          </cell>
          <cell r="R9373">
            <v>6726.4</v>
          </cell>
          <cell r="S9373">
            <v>6726.4</v>
          </cell>
          <cell r="T9373">
            <v>345</v>
          </cell>
        </row>
        <row r="9374">
          <cell r="C9374" t="str">
            <v>Чайковский городской округ Пермского края</v>
          </cell>
          <cell r="D9374" t="str">
            <v>г. Чайковский, б-р Сиреневый, д. 2</v>
          </cell>
          <cell r="E9374" t="b">
            <v>1</v>
          </cell>
          <cell r="F9374">
            <v>1993</v>
          </cell>
          <cell r="G9374">
            <v>2019</v>
          </cell>
          <cell r="H9374" t="str">
            <v>силикальцитный</v>
          </cell>
          <cell r="L9374">
            <v>5</v>
          </cell>
          <cell r="M9374">
            <v>10</v>
          </cell>
          <cell r="Q9374">
            <v>9138.2000000000007</v>
          </cell>
          <cell r="R9374">
            <v>7545.6</v>
          </cell>
          <cell r="S9374">
            <v>7545.6</v>
          </cell>
          <cell r="T9374">
            <v>405</v>
          </cell>
        </row>
        <row r="9375">
          <cell r="C9375" t="str">
            <v>Чайковский городской округ Пермского края</v>
          </cell>
          <cell r="D9375" t="str">
            <v>г. Чайковский, б-р Сиреневый, д. 3</v>
          </cell>
          <cell r="E9375" t="b">
            <v>1</v>
          </cell>
          <cell r="F9375">
            <v>2018</v>
          </cell>
          <cell r="H9375" t="str">
            <v>кирпич</v>
          </cell>
          <cell r="I9375" t="str">
            <v>плоская</v>
          </cell>
          <cell r="K9375" t="str">
            <v>имеется</v>
          </cell>
          <cell r="L9375">
            <v>9</v>
          </cell>
          <cell r="M9375">
            <v>2</v>
          </cell>
          <cell r="N9375">
            <v>2</v>
          </cell>
          <cell r="P9375">
            <v>2</v>
          </cell>
          <cell r="Q9375">
            <v>4684.8</v>
          </cell>
          <cell r="R9375">
            <v>3680.8</v>
          </cell>
          <cell r="S9375">
            <v>3680.8</v>
          </cell>
          <cell r="T9375">
            <v>108</v>
          </cell>
        </row>
        <row r="9376">
          <cell r="C9376" t="str">
            <v>Чайковский городской округ Пермского края</v>
          </cell>
          <cell r="D9376" t="str">
            <v>г. Чайковский, б-р Сиреневый, д. 4</v>
          </cell>
          <cell r="E9376" t="b">
            <v>1</v>
          </cell>
          <cell r="F9376">
            <v>2007</v>
          </cell>
          <cell r="H9376" t="str">
            <v>Кирпич</v>
          </cell>
          <cell r="L9376">
            <v>5</v>
          </cell>
          <cell r="M9376">
            <v>3</v>
          </cell>
          <cell r="Q9376">
            <v>5657.4</v>
          </cell>
          <cell r="R9376">
            <v>5015.1000000000004</v>
          </cell>
          <cell r="S9376">
            <v>4513.59</v>
          </cell>
          <cell r="T9376">
            <v>143</v>
          </cell>
        </row>
        <row r="9377">
          <cell r="C9377" t="str">
            <v>Чайковский городской округ Пермского края</v>
          </cell>
          <cell r="D9377" t="str">
            <v>г. Чайковский, б-р Сиреневый, д. 5</v>
          </cell>
          <cell r="E9377" t="b">
            <v>1</v>
          </cell>
          <cell r="F9377">
            <v>2018</v>
          </cell>
          <cell r="H9377" t="str">
            <v>кирпич</v>
          </cell>
          <cell r="I9377" t="str">
            <v>плоская</v>
          </cell>
          <cell r="K9377" t="str">
            <v>имеется</v>
          </cell>
          <cell r="L9377">
            <v>9</v>
          </cell>
          <cell r="M9377">
            <v>3</v>
          </cell>
          <cell r="N9377">
            <v>3</v>
          </cell>
          <cell r="P9377">
            <v>3</v>
          </cell>
          <cell r="Q9377">
            <v>6969.4</v>
          </cell>
          <cell r="R9377">
            <v>5444.2</v>
          </cell>
          <cell r="S9377">
            <v>5444.2</v>
          </cell>
          <cell r="T9377">
            <v>224</v>
          </cell>
        </row>
        <row r="9378">
          <cell r="C9378" t="str">
            <v>Чайковский городской округ Пермского края</v>
          </cell>
          <cell r="D9378" t="str">
            <v>г. Чайковский, б-р Сиреневый, д. 6</v>
          </cell>
          <cell r="E9378" t="b">
            <v>1</v>
          </cell>
          <cell r="F9378">
            <v>2009</v>
          </cell>
          <cell r="H9378" t="str">
            <v>Кирпич</v>
          </cell>
          <cell r="L9378">
            <v>5</v>
          </cell>
          <cell r="M9378">
            <v>2</v>
          </cell>
          <cell r="Q9378">
            <v>5093.8999999999996</v>
          </cell>
          <cell r="R9378">
            <v>4713.8</v>
          </cell>
          <cell r="S9378">
            <v>4242.42</v>
          </cell>
        </row>
        <row r="9379">
          <cell r="C9379" t="str">
            <v>Чайковский городской округ Пермского края</v>
          </cell>
          <cell r="D9379" t="str">
            <v>г. Чайковский, б-р Сиреневый, д. 7</v>
          </cell>
          <cell r="E9379" t="b">
            <v>1</v>
          </cell>
          <cell r="F9379">
            <v>1995</v>
          </cell>
          <cell r="G9379">
            <v>2019</v>
          </cell>
          <cell r="H9379" t="str">
            <v>силикальцитный</v>
          </cell>
          <cell r="L9379">
            <v>9</v>
          </cell>
          <cell r="M9379">
            <v>1</v>
          </cell>
          <cell r="N9379">
            <v>1</v>
          </cell>
          <cell r="O9379">
            <v>1</v>
          </cell>
          <cell r="Q9379">
            <v>2250.1999999999998</v>
          </cell>
          <cell r="R9379">
            <v>1920.6</v>
          </cell>
          <cell r="S9379">
            <v>1920.6</v>
          </cell>
          <cell r="T9379">
            <v>101</v>
          </cell>
        </row>
        <row r="9380">
          <cell r="C9380" t="str">
            <v>Чайковский городской округ Пермского края</v>
          </cell>
          <cell r="D9380" t="str">
            <v>г. Чайковский, б-р Сиреневый, д. 9</v>
          </cell>
          <cell r="E9380" t="b">
            <v>1</v>
          </cell>
          <cell r="F9380">
            <v>2003</v>
          </cell>
          <cell r="H9380" t="str">
            <v>крупнопанельный</v>
          </cell>
          <cell r="L9380">
            <v>5</v>
          </cell>
          <cell r="M9380">
            <v>4</v>
          </cell>
          <cell r="Q9380">
            <v>3850.7</v>
          </cell>
          <cell r="R9380">
            <v>3373.4</v>
          </cell>
          <cell r="S9380">
            <v>3373.4</v>
          </cell>
          <cell r="T9380">
            <v>100</v>
          </cell>
        </row>
        <row r="9381">
          <cell r="C9381" t="str">
            <v>Чайковский городской округ Пермского края</v>
          </cell>
          <cell r="D9381" t="str">
            <v>г. Чайковский, б-р Текстильщиков, д. 3</v>
          </cell>
          <cell r="E9381" t="b">
            <v>1</v>
          </cell>
          <cell r="F9381">
            <v>1989</v>
          </cell>
          <cell r="H9381" t="str">
            <v>Силикальцит</v>
          </cell>
          <cell r="L9381">
            <v>5</v>
          </cell>
          <cell r="M9381">
            <v>4</v>
          </cell>
          <cell r="Q9381">
            <v>3320.4</v>
          </cell>
          <cell r="R9381">
            <v>2856.4</v>
          </cell>
          <cell r="S9381">
            <v>2808.4</v>
          </cell>
          <cell r="T9381">
            <v>161</v>
          </cell>
        </row>
        <row r="9382">
          <cell r="C9382" t="str">
            <v>Чайковский городской округ Пермского края</v>
          </cell>
          <cell r="D9382" t="str">
            <v>г. Чайковский, б-р Текстильщиков, д. 5</v>
          </cell>
          <cell r="E9382" t="b">
            <v>1</v>
          </cell>
          <cell r="F9382">
            <v>1988</v>
          </cell>
          <cell r="H9382" t="str">
            <v>силикальцитный</v>
          </cell>
          <cell r="I9382" t="str">
            <v>плоская</v>
          </cell>
          <cell r="K9382" t="str">
            <v>имеется</v>
          </cell>
          <cell r="L9382">
            <v>5</v>
          </cell>
          <cell r="M9382">
            <v>6</v>
          </cell>
          <cell r="Q9382">
            <v>5157.2</v>
          </cell>
          <cell r="R9382">
            <v>4655.3999999999996</v>
          </cell>
          <cell r="S9382">
            <v>4655.3999999999996</v>
          </cell>
          <cell r="T9382">
            <v>266</v>
          </cell>
        </row>
        <row r="9383">
          <cell r="C9383" t="str">
            <v>Чайковский городской округ Пермского края</v>
          </cell>
          <cell r="D9383" t="str">
            <v>г. Чайковский, б-р Текстильщиков, д. 7</v>
          </cell>
          <cell r="E9383" t="b">
            <v>1</v>
          </cell>
          <cell r="F9383">
            <v>1989</v>
          </cell>
          <cell r="H9383" t="str">
            <v>Силикальцит</v>
          </cell>
          <cell r="L9383">
            <v>5</v>
          </cell>
          <cell r="M9383">
            <v>8</v>
          </cell>
          <cell r="Q9383">
            <v>6988.7</v>
          </cell>
          <cell r="R9383">
            <v>5947.7</v>
          </cell>
          <cell r="S9383">
            <v>5352.93</v>
          </cell>
          <cell r="T9383">
            <v>334</v>
          </cell>
        </row>
        <row r="9384">
          <cell r="C9384" t="str">
            <v>Чайковский городской округ Пермского края</v>
          </cell>
          <cell r="D9384" t="str">
            <v>г. Чайковский, б-р Текстильщиков, д. 8</v>
          </cell>
          <cell r="E9384" t="b">
            <v>1</v>
          </cell>
          <cell r="F9384">
            <v>2018</v>
          </cell>
          <cell r="H9384" t="str">
            <v>кирпич</v>
          </cell>
          <cell r="I9384" t="str">
            <v>плоская</v>
          </cell>
          <cell r="K9384" t="str">
            <v>имеется</v>
          </cell>
          <cell r="L9384">
            <v>9</v>
          </cell>
          <cell r="M9384">
            <v>2</v>
          </cell>
          <cell r="N9384">
            <v>2</v>
          </cell>
          <cell r="P9384">
            <v>2</v>
          </cell>
          <cell r="Q9384">
            <v>7515.1</v>
          </cell>
          <cell r="R9384">
            <v>4398.6000000000004</v>
          </cell>
          <cell r="S9384">
            <v>3743.5</v>
          </cell>
          <cell r="T9384">
            <v>139</v>
          </cell>
        </row>
        <row r="9385">
          <cell r="C9385" t="str">
            <v>Чайковский городской округ Пермского края</v>
          </cell>
          <cell r="D9385" t="str">
            <v>г. Чайковский, б-р Текстильщиков, д. 10</v>
          </cell>
          <cell r="E9385" t="b">
            <v>1</v>
          </cell>
          <cell r="F9385">
            <v>2003</v>
          </cell>
          <cell r="G9385">
            <v>2017</v>
          </cell>
          <cell r="H9385" t="str">
            <v>силикальцитный</v>
          </cell>
          <cell r="L9385">
            <v>9</v>
          </cell>
          <cell r="M9385">
            <v>2</v>
          </cell>
          <cell r="N9385">
            <v>2</v>
          </cell>
          <cell r="O9385">
            <v>2</v>
          </cell>
          <cell r="Q9385">
            <v>4096.6000000000004</v>
          </cell>
          <cell r="R9385">
            <v>3566.9</v>
          </cell>
          <cell r="S9385">
            <v>3566.9</v>
          </cell>
          <cell r="T9385">
            <v>221</v>
          </cell>
        </row>
        <row r="9386">
          <cell r="C9386" t="str">
            <v>Чайковский городской округ Пермского края</v>
          </cell>
          <cell r="D9386" t="str">
            <v>г. Чайковский, б-р Текстильщиков, д. 12</v>
          </cell>
          <cell r="E9386" t="b">
            <v>1</v>
          </cell>
          <cell r="F9386">
            <v>2003</v>
          </cell>
          <cell r="H9386" t="str">
            <v>силикальцитный</v>
          </cell>
          <cell r="L9386">
            <v>9</v>
          </cell>
          <cell r="M9386">
            <v>2</v>
          </cell>
          <cell r="N9386">
            <v>2</v>
          </cell>
          <cell r="O9386">
            <v>2</v>
          </cell>
          <cell r="Q9386">
            <v>4412.5</v>
          </cell>
          <cell r="R9386">
            <v>3680.8</v>
          </cell>
          <cell r="S9386">
            <v>3680.8</v>
          </cell>
          <cell r="T9386">
            <v>221</v>
          </cell>
        </row>
        <row r="9387">
          <cell r="C9387" t="str">
            <v>Чайковский городской округ Пермского края</v>
          </cell>
          <cell r="D9387" t="str">
            <v>г. Чайковский, б-р Текстильщиков, д. 13</v>
          </cell>
          <cell r="E9387" t="b">
            <v>1</v>
          </cell>
          <cell r="F9387">
            <v>1987</v>
          </cell>
          <cell r="H9387" t="str">
            <v>силикальцитный</v>
          </cell>
          <cell r="I9387" t="str">
            <v>плоская</v>
          </cell>
          <cell r="K9387" t="str">
            <v>имеется</v>
          </cell>
          <cell r="L9387">
            <v>5</v>
          </cell>
          <cell r="M9387">
            <v>6</v>
          </cell>
          <cell r="Q9387">
            <v>5134.3999999999996</v>
          </cell>
          <cell r="R9387">
            <v>4646.7</v>
          </cell>
          <cell r="S9387">
            <v>4646.7</v>
          </cell>
          <cell r="T9387">
            <v>276</v>
          </cell>
        </row>
        <row r="9388">
          <cell r="C9388" t="str">
            <v>Чайковский городской округ Пермского края</v>
          </cell>
          <cell r="D9388" t="str">
            <v>г. Чайковский, б-р Текстильщиков, д. 15</v>
          </cell>
          <cell r="E9388" t="b">
            <v>1</v>
          </cell>
          <cell r="F9388">
            <v>1987</v>
          </cell>
          <cell r="H9388" t="str">
            <v>силикальцитный</v>
          </cell>
          <cell r="I9388" t="str">
            <v>плоская</v>
          </cell>
          <cell r="K9388" t="str">
            <v>имеется</v>
          </cell>
          <cell r="L9388">
            <v>5</v>
          </cell>
          <cell r="M9388">
            <v>4</v>
          </cell>
          <cell r="Q9388">
            <v>3578.6</v>
          </cell>
          <cell r="R9388">
            <v>3248.6</v>
          </cell>
          <cell r="S9388">
            <v>3187.7</v>
          </cell>
          <cell r="T9388">
            <v>191</v>
          </cell>
        </row>
        <row r="9389">
          <cell r="C9389" t="str">
            <v>Чайковский городской округ Пермского края</v>
          </cell>
          <cell r="D9389" t="str">
            <v>г. Чайковский, б-р Текстильщиков, д. 17</v>
          </cell>
          <cell r="E9389" t="b">
            <v>1</v>
          </cell>
          <cell r="F9389">
            <v>1992</v>
          </cell>
          <cell r="G9389">
            <v>2019</v>
          </cell>
          <cell r="H9389" t="str">
            <v xml:space="preserve">силикальцитный </v>
          </cell>
          <cell r="L9389">
            <v>9</v>
          </cell>
          <cell r="M9389">
            <v>9</v>
          </cell>
          <cell r="N9389">
            <v>9</v>
          </cell>
          <cell r="O9389">
            <v>9</v>
          </cell>
          <cell r="Q9389">
            <v>20249.599999999999</v>
          </cell>
          <cell r="R9389">
            <v>17222.3</v>
          </cell>
          <cell r="S9389">
            <v>17222.3</v>
          </cell>
          <cell r="T9389">
            <v>902</v>
          </cell>
        </row>
        <row r="9390">
          <cell r="C9390" t="str">
            <v>Чайковский городской округ Пермского края</v>
          </cell>
          <cell r="D9390" t="str">
            <v>г. Чайковский, б-р Текстильщиков, д. 19</v>
          </cell>
          <cell r="E9390" t="b">
            <v>1</v>
          </cell>
          <cell r="F9390">
            <v>1994</v>
          </cell>
          <cell r="G9390">
            <v>2018</v>
          </cell>
          <cell r="H9390" t="str">
            <v>силикальцитный</v>
          </cell>
          <cell r="L9390">
            <v>9</v>
          </cell>
          <cell r="M9390">
            <v>2</v>
          </cell>
          <cell r="N9390">
            <v>2</v>
          </cell>
          <cell r="O9390">
            <v>2</v>
          </cell>
          <cell r="Q9390">
            <v>4107.5</v>
          </cell>
          <cell r="R9390">
            <v>3569.5</v>
          </cell>
          <cell r="S9390">
            <v>3569.5</v>
          </cell>
          <cell r="T9390">
            <v>212</v>
          </cell>
        </row>
        <row r="9391">
          <cell r="C9391" t="str">
            <v>Чайковский городской округ Пермского края</v>
          </cell>
          <cell r="D9391" t="str">
            <v>г. Чайковский, б-р Текстильщиков, д. 21</v>
          </cell>
          <cell r="E9391" t="b">
            <v>1</v>
          </cell>
          <cell r="F9391">
            <v>1989</v>
          </cell>
          <cell r="H9391" t="str">
            <v>Силикальцит</v>
          </cell>
          <cell r="L9391">
            <v>5</v>
          </cell>
          <cell r="M9391">
            <v>4</v>
          </cell>
          <cell r="Q9391">
            <v>3801.5</v>
          </cell>
          <cell r="R9391">
            <v>3475.3</v>
          </cell>
          <cell r="S9391">
            <v>3366.6</v>
          </cell>
          <cell r="T9391">
            <v>220</v>
          </cell>
        </row>
        <row r="9392">
          <cell r="C9392" t="str">
            <v>Чайковский городской округ Пермского края</v>
          </cell>
          <cell r="D9392" t="str">
            <v>г. Чайковский, б-р Текстильщиков, д. 17/1</v>
          </cell>
          <cell r="E9392" t="b">
            <v>1</v>
          </cell>
          <cell r="F9392">
            <v>2014</v>
          </cell>
          <cell r="H9392" t="str">
            <v>Кирпич</v>
          </cell>
          <cell r="L9392">
            <v>9</v>
          </cell>
          <cell r="M9392">
            <v>3</v>
          </cell>
          <cell r="N9392">
            <v>3</v>
          </cell>
          <cell r="O9392">
            <v>3</v>
          </cell>
          <cell r="Q9392">
            <v>6856</v>
          </cell>
          <cell r="R9392">
            <v>5673.7</v>
          </cell>
          <cell r="S9392">
            <v>5106.33</v>
          </cell>
          <cell r="T9392">
            <v>200</v>
          </cell>
        </row>
        <row r="9393">
          <cell r="C9393" t="str">
            <v>Чайковский городской округ Пермского края</v>
          </cell>
          <cell r="D9393" t="str">
            <v>г. Чайковский, пер. Камский, д. 3</v>
          </cell>
          <cell r="E9393" t="b">
            <v>1</v>
          </cell>
          <cell r="F9393">
            <v>2011</v>
          </cell>
          <cell r="H9393" t="str">
            <v>Кирпич</v>
          </cell>
          <cell r="L9393">
            <v>9</v>
          </cell>
          <cell r="M9393">
            <v>1</v>
          </cell>
          <cell r="N9393">
            <v>1</v>
          </cell>
          <cell r="O9393">
            <v>1</v>
          </cell>
          <cell r="Q9393">
            <v>4752.3999999999996</v>
          </cell>
          <cell r="R9393">
            <v>4171.3</v>
          </cell>
          <cell r="S9393">
            <v>4171.3</v>
          </cell>
          <cell r="T9393">
            <v>178</v>
          </cell>
        </row>
        <row r="9394">
          <cell r="C9394" t="str">
            <v>Чайковский городской округ Пермского края</v>
          </cell>
          <cell r="D9394" t="str">
            <v>г. Чайковский, пер. Камский, д. 5</v>
          </cell>
          <cell r="E9394" t="b">
            <v>1</v>
          </cell>
          <cell r="F9394">
            <v>2011</v>
          </cell>
          <cell r="H9394" t="str">
            <v>Кирпич</v>
          </cell>
          <cell r="L9394">
            <v>9</v>
          </cell>
          <cell r="M9394">
            <v>1</v>
          </cell>
          <cell r="N9394">
            <v>1</v>
          </cell>
          <cell r="O9394">
            <v>1</v>
          </cell>
          <cell r="Q9394">
            <v>4989.7</v>
          </cell>
          <cell r="R9394">
            <v>4229.6000000000004</v>
          </cell>
          <cell r="S9394">
            <v>4229.6000000000004</v>
          </cell>
          <cell r="T9394">
            <v>140</v>
          </cell>
        </row>
        <row r="9395">
          <cell r="C9395" t="str">
            <v>Чайковский городской округ Пермского края</v>
          </cell>
          <cell r="D9395" t="str">
            <v>г. Чайковский, пер. Школьный, д. 5/1</v>
          </cell>
          <cell r="E9395" t="b">
            <v>1</v>
          </cell>
          <cell r="F9395">
            <v>2016</v>
          </cell>
          <cell r="H9395" t="str">
            <v>Кирпич</v>
          </cell>
          <cell r="I9395" t="str">
            <v>скатная</v>
          </cell>
          <cell r="K9395" t="str">
            <v>имеется</v>
          </cell>
          <cell r="L9395">
            <v>3</v>
          </cell>
          <cell r="M9395">
            <v>4</v>
          </cell>
          <cell r="Q9395">
            <v>2252.3000000000002</v>
          </cell>
          <cell r="R9395">
            <v>1956.1</v>
          </cell>
          <cell r="S9395">
            <v>1956.1</v>
          </cell>
          <cell r="T9395">
            <v>85</v>
          </cell>
        </row>
        <row r="9396">
          <cell r="C9396" t="str">
            <v>Чайковский городской округ Пермского края</v>
          </cell>
          <cell r="D9396" t="str">
            <v>г. Чайковский, пер. Школьный, д. 6/1</v>
          </cell>
          <cell r="E9396" t="b">
            <v>1</v>
          </cell>
          <cell r="F9396">
            <v>2016</v>
          </cell>
          <cell r="H9396" t="str">
            <v>Кирпич</v>
          </cell>
          <cell r="I9396" t="str">
            <v>скатная</v>
          </cell>
          <cell r="K9396" t="str">
            <v>имеется</v>
          </cell>
          <cell r="L9396">
            <v>3</v>
          </cell>
          <cell r="M9396">
            <v>4</v>
          </cell>
          <cell r="Q9396">
            <v>2254.6999999999998</v>
          </cell>
          <cell r="R9396">
            <v>1965.9</v>
          </cell>
          <cell r="S9396">
            <v>1965.9</v>
          </cell>
          <cell r="T9396">
            <v>88</v>
          </cell>
        </row>
        <row r="9397">
          <cell r="C9397" t="str">
            <v>Чайковский городской округ Пермского края</v>
          </cell>
          <cell r="D9397" t="str">
            <v>г. Чайковский, пр-т Победы, д. 4</v>
          </cell>
          <cell r="E9397" t="b">
            <v>1</v>
          </cell>
          <cell r="F9397">
            <v>1989</v>
          </cell>
          <cell r="H9397" t="str">
            <v>Силикальцит</v>
          </cell>
          <cell r="L9397">
            <v>9</v>
          </cell>
          <cell r="M9397">
            <v>8</v>
          </cell>
          <cell r="N9397">
            <v>8</v>
          </cell>
          <cell r="O9397">
            <v>8</v>
          </cell>
          <cell r="Q9397">
            <v>18390.5</v>
          </cell>
          <cell r="R9397">
            <v>15503.8</v>
          </cell>
          <cell r="S9397">
            <v>13953.42</v>
          </cell>
          <cell r="T9397">
            <v>902</v>
          </cell>
        </row>
        <row r="9398">
          <cell r="C9398" t="str">
            <v>Чайковский городской округ Пермского края</v>
          </cell>
          <cell r="D9398" t="str">
            <v>г. Чайковский, пр-т Победы, д. 6</v>
          </cell>
          <cell r="E9398" t="b">
            <v>1</v>
          </cell>
          <cell r="F9398">
            <v>1986</v>
          </cell>
          <cell r="H9398" t="str">
            <v>Крупные блоки</v>
          </cell>
          <cell r="L9398">
            <v>5</v>
          </cell>
          <cell r="M9398">
            <v>1</v>
          </cell>
          <cell r="Q9398">
            <v>1946.1</v>
          </cell>
          <cell r="R9398">
            <v>1727.3</v>
          </cell>
          <cell r="S9398">
            <v>1705.2</v>
          </cell>
          <cell r="T9398">
            <v>110</v>
          </cell>
        </row>
        <row r="9399">
          <cell r="C9399" t="str">
            <v>Чайковский городской округ Пермского края</v>
          </cell>
          <cell r="D9399" t="str">
            <v>г. Чайковский, пр-т Победы, д. 7</v>
          </cell>
          <cell r="E9399" t="b">
            <v>1</v>
          </cell>
          <cell r="F9399">
            <v>1989</v>
          </cell>
          <cell r="H9399" t="str">
            <v>Силикальцит</v>
          </cell>
          <cell r="I9399" t="str">
            <v>плоская</v>
          </cell>
          <cell r="K9399" t="str">
            <v>имеется</v>
          </cell>
          <cell r="L9399">
            <v>9</v>
          </cell>
          <cell r="M9399">
            <v>4</v>
          </cell>
          <cell r="N9399">
            <v>4</v>
          </cell>
          <cell r="O9399">
            <v>4</v>
          </cell>
          <cell r="Q9399">
            <v>9046.7000000000007</v>
          </cell>
          <cell r="R9399">
            <v>7787.7</v>
          </cell>
          <cell r="S9399">
            <v>7787.7</v>
          </cell>
          <cell r="T9399">
            <v>375</v>
          </cell>
        </row>
        <row r="9400">
          <cell r="C9400" t="str">
            <v>Чайковский городской округ Пермского края</v>
          </cell>
          <cell r="D9400" t="str">
            <v>г. Чайковский, пр-т Победы, д. 10</v>
          </cell>
          <cell r="E9400" t="b">
            <v>1</v>
          </cell>
          <cell r="F9400">
            <v>1986</v>
          </cell>
          <cell r="H9400" t="str">
            <v>Силикальцит</v>
          </cell>
          <cell r="L9400">
            <v>5</v>
          </cell>
          <cell r="M9400">
            <v>4</v>
          </cell>
          <cell r="Q9400">
            <v>3825.9</v>
          </cell>
          <cell r="R9400">
            <v>3428.4</v>
          </cell>
          <cell r="S9400">
            <v>3380.7</v>
          </cell>
          <cell r="T9400">
            <v>186</v>
          </cell>
        </row>
        <row r="9401">
          <cell r="C9401" t="str">
            <v>Чайковский городской округ Пермского края</v>
          </cell>
          <cell r="D9401" t="str">
            <v>г. Чайковский, пр-т Победы, д. 12</v>
          </cell>
          <cell r="E9401" t="b">
            <v>1</v>
          </cell>
          <cell r="F9401">
            <v>1987</v>
          </cell>
          <cell r="H9401" t="str">
            <v>Силикальцит</v>
          </cell>
          <cell r="L9401">
            <v>5</v>
          </cell>
          <cell r="M9401">
            <v>4</v>
          </cell>
          <cell r="Q9401">
            <v>3083.8</v>
          </cell>
          <cell r="R9401">
            <v>2740.2</v>
          </cell>
          <cell r="S9401">
            <v>2740.2</v>
          </cell>
          <cell r="T9401">
            <v>150</v>
          </cell>
        </row>
        <row r="9402">
          <cell r="C9402" t="str">
            <v>Чайковский городской округ Пермского края</v>
          </cell>
          <cell r="D9402" t="str">
            <v>г. Чайковский, пр-т Победы, д. 14</v>
          </cell>
          <cell r="E9402" t="b">
            <v>1</v>
          </cell>
          <cell r="F9402">
            <v>1985</v>
          </cell>
          <cell r="H9402" t="str">
            <v>Силикальцит</v>
          </cell>
          <cell r="L9402">
            <v>5</v>
          </cell>
          <cell r="M9402">
            <v>4</v>
          </cell>
          <cell r="Q9402">
            <v>3752.5</v>
          </cell>
          <cell r="R9402">
            <v>3413</v>
          </cell>
          <cell r="S9402">
            <v>3071.7</v>
          </cell>
          <cell r="T9402">
            <v>196</v>
          </cell>
        </row>
        <row r="9403">
          <cell r="C9403" t="str">
            <v>Чайковский городской округ Пермского края</v>
          </cell>
          <cell r="D9403" t="str">
            <v>г. Чайковский, пр-т Победы, д. 16</v>
          </cell>
          <cell r="E9403" t="b">
            <v>1</v>
          </cell>
          <cell r="F9403">
            <v>1986</v>
          </cell>
          <cell r="H9403" t="str">
            <v>Силикальцит</v>
          </cell>
          <cell r="L9403">
            <v>5</v>
          </cell>
          <cell r="M9403">
            <v>4</v>
          </cell>
          <cell r="Q9403">
            <v>3825.9</v>
          </cell>
          <cell r="R9403">
            <v>3428.4</v>
          </cell>
          <cell r="S9403">
            <v>2847.9</v>
          </cell>
          <cell r="T9403">
            <v>140</v>
          </cell>
        </row>
        <row r="9404">
          <cell r="C9404" t="str">
            <v>Чайковский городской округ Пермского края</v>
          </cell>
          <cell r="D9404" t="str">
            <v>г. Чайковский, пр-т Победы, д. 18</v>
          </cell>
          <cell r="E9404" t="b">
            <v>1</v>
          </cell>
          <cell r="F9404">
            <v>1986</v>
          </cell>
          <cell r="H9404" t="str">
            <v>Силикальцит</v>
          </cell>
          <cell r="L9404">
            <v>5</v>
          </cell>
          <cell r="M9404">
            <v>1</v>
          </cell>
          <cell r="Q9404">
            <v>1945.3</v>
          </cell>
          <cell r="R9404">
            <v>1606.6</v>
          </cell>
          <cell r="S9404">
            <v>1445.94</v>
          </cell>
          <cell r="T9404">
            <v>100</v>
          </cell>
        </row>
        <row r="9405">
          <cell r="C9405" t="str">
            <v>Чайковский городской округ Пермского края</v>
          </cell>
          <cell r="D9405" t="str">
            <v>г. Чайковский, пр-т Победы, д. 20</v>
          </cell>
          <cell r="E9405" t="b">
            <v>1</v>
          </cell>
          <cell r="F9405">
            <v>1986</v>
          </cell>
          <cell r="H9405" t="str">
            <v>Силикальцит</v>
          </cell>
          <cell r="L9405">
            <v>9</v>
          </cell>
          <cell r="M9405">
            <v>1</v>
          </cell>
          <cell r="N9405">
            <v>1</v>
          </cell>
          <cell r="O9405">
            <v>1</v>
          </cell>
          <cell r="Q9405">
            <v>2243.1999999999998</v>
          </cell>
          <cell r="R9405">
            <v>1907.5</v>
          </cell>
          <cell r="S9405">
            <v>1907.5</v>
          </cell>
          <cell r="T9405">
            <v>107</v>
          </cell>
        </row>
        <row r="9406">
          <cell r="C9406" t="str">
            <v>Чайковский городской округ Пермского края</v>
          </cell>
          <cell r="D9406" t="str">
            <v>г. Чайковский, пр-т Победы, д. 22</v>
          </cell>
          <cell r="E9406" t="b">
            <v>1</v>
          </cell>
          <cell r="F9406">
            <v>2007</v>
          </cell>
          <cell r="H9406" t="str">
            <v>Кирпич</v>
          </cell>
          <cell r="I9406" t="str">
            <v>плоская</v>
          </cell>
          <cell r="K9406" t="str">
            <v>имеется</v>
          </cell>
          <cell r="L9406">
            <v>9</v>
          </cell>
          <cell r="M9406">
            <v>4</v>
          </cell>
          <cell r="N9406">
            <v>4</v>
          </cell>
          <cell r="O9406">
            <v>4</v>
          </cell>
          <cell r="Q9406">
            <v>12133</v>
          </cell>
          <cell r="R9406">
            <v>8408.7000000000007</v>
          </cell>
          <cell r="S9406">
            <v>8408.7000000000007</v>
          </cell>
          <cell r="T9406">
            <v>270</v>
          </cell>
        </row>
        <row r="9407">
          <cell r="C9407" t="str">
            <v>Чайковский городской округ Пермского края</v>
          </cell>
          <cell r="D9407" t="str">
            <v>г. Чайковский, пр-т Победы, д. 24</v>
          </cell>
          <cell r="E9407" t="b">
            <v>1</v>
          </cell>
          <cell r="F9407">
            <v>1996</v>
          </cell>
          <cell r="G9407">
            <v>2019</v>
          </cell>
          <cell r="H9407" t="str">
            <v>силикальцитный</v>
          </cell>
          <cell r="L9407">
            <v>9</v>
          </cell>
          <cell r="M9407">
            <v>5</v>
          </cell>
          <cell r="N9407">
            <v>5</v>
          </cell>
          <cell r="O9407">
            <v>5</v>
          </cell>
          <cell r="Q9407">
            <v>11334.1</v>
          </cell>
          <cell r="R9407">
            <v>9613.6</v>
          </cell>
          <cell r="S9407">
            <v>9613.6</v>
          </cell>
          <cell r="T9407">
            <v>464</v>
          </cell>
        </row>
        <row r="9408">
          <cell r="C9408" t="str">
            <v>Чайковский городской округ Пермского края</v>
          </cell>
          <cell r="D9408" t="str">
            <v>г. Чайковский, пр-т Победы, д. 26</v>
          </cell>
          <cell r="E9408" t="b">
            <v>1</v>
          </cell>
          <cell r="F9408">
            <v>1993</v>
          </cell>
          <cell r="G9408">
            <v>2019</v>
          </cell>
          <cell r="H9408" t="str">
            <v>силикальцитный</v>
          </cell>
          <cell r="L9408">
            <v>9</v>
          </cell>
          <cell r="M9408">
            <v>3</v>
          </cell>
          <cell r="N9408">
            <v>3</v>
          </cell>
          <cell r="O9408">
            <v>3</v>
          </cell>
          <cell r="Q9408">
            <v>5960.8</v>
          </cell>
          <cell r="R9408">
            <v>5244.8</v>
          </cell>
          <cell r="S9408">
            <v>5244.8</v>
          </cell>
          <cell r="T9408">
            <v>300</v>
          </cell>
        </row>
        <row r="9409">
          <cell r="C9409" t="str">
            <v>Чайковский городской округ Пермского края</v>
          </cell>
          <cell r="D9409" t="str">
            <v>г. Чайковский, пр-т Победы, д. 28</v>
          </cell>
          <cell r="E9409" t="b">
            <v>1</v>
          </cell>
          <cell r="F9409">
            <v>2006</v>
          </cell>
          <cell r="H9409" t="str">
            <v>Кирпич</v>
          </cell>
          <cell r="I9409" t="str">
            <v>плоская</v>
          </cell>
          <cell r="K9409" t="str">
            <v>имеется</v>
          </cell>
          <cell r="L9409">
            <v>5</v>
          </cell>
          <cell r="M9409">
            <v>7</v>
          </cell>
          <cell r="Q9409">
            <v>3553.3</v>
          </cell>
          <cell r="R9409">
            <v>3413.5</v>
          </cell>
          <cell r="S9409">
            <v>3360.1</v>
          </cell>
          <cell r="T9409">
            <v>176</v>
          </cell>
        </row>
        <row r="9410">
          <cell r="C9410" t="str">
            <v>Чайковский городской округ Пермского края</v>
          </cell>
          <cell r="D9410" t="str">
            <v>г. Чайковский, пр-т Победы, д. 12/1</v>
          </cell>
          <cell r="E9410" t="b">
            <v>1</v>
          </cell>
          <cell r="F9410">
            <v>1987</v>
          </cell>
          <cell r="H9410" t="str">
            <v>силикальцитный</v>
          </cell>
          <cell r="I9410" t="str">
            <v>плоская</v>
          </cell>
          <cell r="K9410" t="str">
            <v>имеется</v>
          </cell>
          <cell r="L9410">
            <v>5</v>
          </cell>
          <cell r="M9410">
            <v>4</v>
          </cell>
          <cell r="Q9410">
            <v>4060.2</v>
          </cell>
          <cell r="R9410">
            <v>2962.8</v>
          </cell>
          <cell r="S9410">
            <v>2932.3</v>
          </cell>
          <cell r="T9410">
            <v>173</v>
          </cell>
        </row>
        <row r="9411">
          <cell r="C9411" t="str">
            <v>Чайковский городской округ Пермского края</v>
          </cell>
          <cell r="D9411" t="str">
            <v>г. Чайковский, ул. Азина, д. 3</v>
          </cell>
          <cell r="E9411" t="b">
            <v>1</v>
          </cell>
          <cell r="F9411">
            <v>1988</v>
          </cell>
          <cell r="H9411" t="str">
            <v>Крупнопанельные</v>
          </cell>
          <cell r="L9411">
            <v>9</v>
          </cell>
          <cell r="M9411">
            <v>2</v>
          </cell>
          <cell r="N9411">
            <v>2</v>
          </cell>
          <cell r="O9411">
            <v>2</v>
          </cell>
          <cell r="Q9411">
            <v>5744.5</v>
          </cell>
          <cell r="R9411">
            <v>4945.6000000000004</v>
          </cell>
          <cell r="S9411">
            <v>4451.04</v>
          </cell>
          <cell r="T9411">
            <v>180</v>
          </cell>
        </row>
        <row r="9412">
          <cell r="C9412" t="str">
            <v>Чайковский городской округ Пермского края</v>
          </cell>
          <cell r="D9412" t="str">
            <v>г. Чайковский, ул. Азина, д. 5</v>
          </cell>
          <cell r="E9412" t="b">
            <v>1</v>
          </cell>
          <cell r="F9412">
            <v>1989</v>
          </cell>
          <cell r="H9412" t="str">
            <v>Силикальцит</v>
          </cell>
          <cell r="L9412">
            <v>9</v>
          </cell>
          <cell r="M9412">
            <v>2</v>
          </cell>
          <cell r="N9412">
            <v>2</v>
          </cell>
          <cell r="O9412">
            <v>2</v>
          </cell>
          <cell r="Q9412">
            <v>5787.1</v>
          </cell>
          <cell r="R9412">
            <v>4968.8999999999996</v>
          </cell>
          <cell r="S9412">
            <v>4909.1000000000004</v>
          </cell>
          <cell r="T9412">
            <v>154</v>
          </cell>
        </row>
        <row r="9413">
          <cell r="C9413" t="str">
            <v>Чайковский городской округ Пермского края</v>
          </cell>
          <cell r="D9413" t="str">
            <v>г. Чайковский, ул. Азина, д. 7</v>
          </cell>
          <cell r="E9413" t="b">
            <v>1</v>
          </cell>
          <cell r="F9413">
            <v>1985</v>
          </cell>
          <cell r="G9413">
            <v>2019</v>
          </cell>
          <cell r="H9413" t="str">
            <v>крупнопанельный</v>
          </cell>
          <cell r="L9413">
            <v>5</v>
          </cell>
          <cell r="M9413">
            <v>5</v>
          </cell>
          <cell r="Q9413">
            <v>3705.2</v>
          </cell>
          <cell r="R9413">
            <v>3233.9</v>
          </cell>
          <cell r="S9413">
            <v>3233.9</v>
          </cell>
          <cell r="T9413">
            <v>121</v>
          </cell>
        </row>
        <row r="9414">
          <cell r="C9414" t="str">
            <v>Чайковский городской округ Пермского края</v>
          </cell>
          <cell r="D9414" t="str">
            <v>г. Чайковский, ул. Азина, д. 9</v>
          </cell>
          <cell r="E9414" t="b">
            <v>1</v>
          </cell>
          <cell r="F9414">
            <v>1994</v>
          </cell>
          <cell r="H9414" t="str">
            <v>крупнопанельный</v>
          </cell>
          <cell r="I9414" t="str">
            <v>плоская</v>
          </cell>
          <cell r="K9414" t="str">
            <v>имеется</v>
          </cell>
          <cell r="L9414">
            <v>11</v>
          </cell>
          <cell r="M9414">
            <v>2</v>
          </cell>
          <cell r="N9414">
            <v>2</v>
          </cell>
          <cell r="O9414">
            <v>2</v>
          </cell>
          <cell r="Q9414">
            <v>6398.6</v>
          </cell>
          <cell r="R9414">
            <v>5460.3</v>
          </cell>
          <cell r="S9414">
            <v>2977</v>
          </cell>
          <cell r="T9414">
            <v>188</v>
          </cell>
        </row>
        <row r="9415">
          <cell r="C9415" t="str">
            <v>Чайковский городской округ Пермского края</v>
          </cell>
          <cell r="D9415" t="str">
            <v>г. Чайковский, ул. Азина, д. 11</v>
          </cell>
          <cell r="E9415" t="b">
            <v>1</v>
          </cell>
          <cell r="F9415">
            <v>1986</v>
          </cell>
          <cell r="G9415">
            <v>2016</v>
          </cell>
          <cell r="H9415" t="str">
            <v>крупнопанельный</v>
          </cell>
          <cell r="L9415">
            <v>5</v>
          </cell>
          <cell r="M9415">
            <v>4</v>
          </cell>
          <cell r="Q9415">
            <v>2963.1</v>
          </cell>
          <cell r="R9415">
            <v>2591.1</v>
          </cell>
          <cell r="S9415">
            <v>2591.1</v>
          </cell>
          <cell r="T9415">
            <v>119</v>
          </cell>
        </row>
        <row r="9416">
          <cell r="C9416" t="str">
            <v>Чайковский городской округ Пермского края</v>
          </cell>
          <cell r="D9416" t="str">
            <v>г. Чайковский, ул. Азина, д. 13</v>
          </cell>
          <cell r="E9416" t="b">
            <v>1</v>
          </cell>
          <cell r="F9416">
            <v>1985</v>
          </cell>
          <cell r="G9416">
            <v>2019</v>
          </cell>
          <cell r="H9416" t="str">
            <v>крупнопанельный</v>
          </cell>
          <cell r="L9416">
            <v>5</v>
          </cell>
          <cell r="M9416">
            <v>4</v>
          </cell>
          <cell r="Q9416">
            <v>2830.2</v>
          </cell>
          <cell r="R9416">
            <v>2453.1999999999998</v>
          </cell>
          <cell r="S9416">
            <v>2453.1999999999998</v>
          </cell>
          <cell r="T9416">
            <v>96</v>
          </cell>
        </row>
        <row r="9417">
          <cell r="C9417" t="str">
            <v>Чайковский городской округ Пермского края</v>
          </cell>
          <cell r="D9417" t="str">
            <v>г. Чайковский, ул. Азина, д. 15</v>
          </cell>
          <cell r="E9417" t="b">
            <v>1</v>
          </cell>
          <cell r="F9417">
            <v>1985</v>
          </cell>
          <cell r="G9417">
            <v>2019</v>
          </cell>
          <cell r="H9417" t="str">
            <v>крупнопанельный</v>
          </cell>
          <cell r="L9417">
            <v>5</v>
          </cell>
          <cell r="M9417">
            <v>7</v>
          </cell>
          <cell r="Q9417">
            <v>5192.3999999999996</v>
          </cell>
          <cell r="R9417">
            <v>4536.8</v>
          </cell>
          <cell r="S9417">
            <v>4536.8</v>
          </cell>
          <cell r="T9417">
            <v>171</v>
          </cell>
        </row>
        <row r="9418">
          <cell r="C9418" t="str">
            <v>Чайковский городской округ Пермского края</v>
          </cell>
          <cell r="D9418" t="str">
            <v>г. Чайковский, ул. Азина, д. 19</v>
          </cell>
          <cell r="E9418" t="b">
            <v>1</v>
          </cell>
          <cell r="F9418">
            <v>1990</v>
          </cell>
          <cell r="H9418" t="str">
            <v>Силикальцит</v>
          </cell>
          <cell r="L9418">
            <v>5</v>
          </cell>
          <cell r="M9418">
            <v>4</v>
          </cell>
          <cell r="Q9418">
            <v>2963.9</v>
          </cell>
          <cell r="R9418">
            <v>2600.9</v>
          </cell>
          <cell r="S9418">
            <v>2600.9</v>
          </cell>
          <cell r="T9418">
            <v>105</v>
          </cell>
        </row>
        <row r="9419">
          <cell r="C9419" t="str">
            <v>Чайковский городской округ Пермского края</v>
          </cell>
          <cell r="D9419" t="str">
            <v>г. Чайковский, ул. Азина, д. 21</v>
          </cell>
          <cell r="E9419" t="b">
            <v>1</v>
          </cell>
          <cell r="F9419">
            <v>1990</v>
          </cell>
          <cell r="H9419" t="str">
            <v>Силикальцит</v>
          </cell>
          <cell r="L9419">
            <v>5</v>
          </cell>
          <cell r="M9419">
            <v>4</v>
          </cell>
          <cell r="Q9419">
            <v>3015.9</v>
          </cell>
          <cell r="R9419">
            <v>2600.9</v>
          </cell>
          <cell r="S9419">
            <v>2600.9</v>
          </cell>
          <cell r="T9419">
            <v>121</v>
          </cell>
        </row>
        <row r="9420">
          <cell r="C9420" t="str">
            <v>Чайковский городской округ Пермского края</v>
          </cell>
          <cell r="D9420" t="str">
            <v>г. Чайковский, ул. Азина, д. 23</v>
          </cell>
          <cell r="E9420" t="b">
            <v>1</v>
          </cell>
          <cell r="F9420">
            <v>1993</v>
          </cell>
          <cell r="G9420">
            <v>2019</v>
          </cell>
          <cell r="H9420" t="str">
            <v>крупнопанельный</v>
          </cell>
          <cell r="L9420">
            <v>9</v>
          </cell>
          <cell r="M9420">
            <v>1</v>
          </cell>
          <cell r="N9420">
            <v>1</v>
          </cell>
          <cell r="O9420">
            <v>1</v>
          </cell>
          <cell r="Q9420">
            <v>2874.4</v>
          </cell>
          <cell r="R9420">
            <v>2473.5</v>
          </cell>
          <cell r="S9420">
            <v>2473.5</v>
          </cell>
          <cell r="T9420">
            <v>103</v>
          </cell>
        </row>
        <row r="9421">
          <cell r="C9421" t="str">
            <v>Чайковский городской округ Пермского края</v>
          </cell>
          <cell r="D9421" t="str">
            <v>г. Чайковский, ул. Азина, д. 25</v>
          </cell>
          <cell r="E9421" t="b">
            <v>1</v>
          </cell>
          <cell r="F9421">
            <v>1986</v>
          </cell>
          <cell r="H9421" t="str">
            <v>крупнопанельный</v>
          </cell>
          <cell r="I9421" t="str">
            <v>плоская</v>
          </cell>
          <cell r="K9421" t="str">
            <v>имеется</v>
          </cell>
          <cell r="L9421">
            <v>5</v>
          </cell>
          <cell r="M9421">
            <v>7</v>
          </cell>
          <cell r="Q9421">
            <v>5097.2</v>
          </cell>
          <cell r="R9421">
            <v>4428.3</v>
          </cell>
          <cell r="S9421">
            <v>4375.3999999999996</v>
          </cell>
          <cell r="T9421">
            <v>156</v>
          </cell>
        </row>
        <row r="9422">
          <cell r="C9422" t="str">
            <v>Чайковский городской округ Пермского края</v>
          </cell>
          <cell r="D9422" t="str">
            <v>г. Чайковский, ул. Азина, д. 27</v>
          </cell>
          <cell r="E9422" t="b">
            <v>1</v>
          </cell>
          <cell r="F9422">
            <v>1987</v>
          </cell>
          <cell r="G9422">
            <v>2018</v>
          </cell>
          <cell r="H9422" t="str">
            <v>крупнопанельный</v>
          </cell>
          <cell r="L9422">
            <v>5</v>
          </cell>
          <cell r="M9422">
            <v>4</v>
          </cell>
          <cell r="Q9422">
            <v>2763.9</v>
          </cell>
          <cell r="R9422">
            <v>2392.1</v>
          </cell>
          <cell r="S9422">
            <v>2392.1</v>
          </cell>
          <cell r="T9422">
            <v>114</v>
          </cell>
        </row>
        <row r="9423">
          <cell r="C9423" t="str">
            <v>Чайковский городской округ Пермского края</v>
          </cell>
          <cell r="D9423" t="str">
            <v>г. Чайковский, ул. Азина, д. 29</v>
          </cell>
          <cell r="E9423" t="b">
            <v>1</v>
          </cell>
          <cell r="F9423">
            <v>1987</v>
          </cell>
          <cell r="G9423">
            <v>2018</v>
          </cell>
          <cell r="H9423" t="str">
            <v>крупнопанельный</v>
          </cell>
          <cell r="L9423">
            <v>5</v>
          </cell>
          <cell r="M9423">
            <v>4</v>
          </cell>
          <cell r="Q9423">
            <v>2829.8</v>
          </cell>
          <cell r="R9423">
            <v>2453.8000000000002</v>
          </cell>
          <cell r="S9423">
            <v>2453.8000000000002</v>
          </cell>
          <cell r="T9423">
            <v>92</v>
          </cell>
        </row>
        <row r="9424">
          <cell r="C9424" t="str">
            <v>Чайковский городской округ Пермского края</v>
          </cell>
          <cell r="D9424" t="str">
            <v>г. Чайковский, ул. Азина, д. 31</v>
          </cell>
          <cell r="E9424" t="b">
            <v>1</v>
          </cell>
          <cell r="F9424">
            <v>1988</v>
          </cell>
          <cell r="G9424">
            <v>2019</v>
          </cell>
          <cell r="H9424" t="str">
            <v>крупнопанельный</v>
          </cell>
          <cell r="L9424">
            <v>5</v>
          </cell>
          <cell r="M9424">
            <v>4</v>
          </cell>
          <cell r="Q9424">
            <v>2838.2</v>
          </cell>
          <cell r="R9424">
            <v>2464</v>
          </cell>
          <cell r="S9424">
            <v>2464</v>
          </cell>
          <cell r="T9424">
            <v>110</v>
          </cell>
        </row>
        <row r="9425">
          <cell r="C9425" t="str">
            <v>Чайковский городской округ Пермского края</v>
          </cell>
          <cell r="D9425" t="str">
            <v>г. Чайковский, ул. Азина, д. 33</v>
          </cell>
          <cell r="E9425" t="b">
            <v>1</v>
          </cell>
          <cell r="F9425">
            <v>1994</v>
          </cell>
          <cell r="G9425">
            <v>2018</v>
          </cell>
          <cell r="H9425" t="str">
            <v>крупнопанельный</v>
          </cell>
          <cell r="L9425">
            <v>9</v>
          </cell>
          <cell r="M9425">
            <v>2</v>
          </cell>
          <cell r="N9425">
            <v>2</v>
          </cell>
          <cell r="O9425">
            <v>2</v>
          </cell>
          <cell r="Q9425">
            <v>4417.5</v>
          </cell>
          <cell r="R9425">
            <v>3904.8</v>
          </cell>
          <cell r="S9425">
            <v>3904.8</v>
          </cell>
          <cell r="T9425">
            <v>171</v>
          </cell>
        </row>
        <row r="9426">
          <cell r="C9426" t="str">
            <v>Чайковский городской округ Пермского края</v>
          </cell>
          <cell r="D9426" t="str">
            <v>г. Чайковский, ул. Азина, д. 23/1</v>
          </cell>
          <cell r="E9426" t="b">
            <v>1</v>
          </cell>
          <cell r="F9426">
            <v>1992</v>
          </cell>
          <cell r="G9426">
            <v>2016</v>
          </cell>
          <cell r="H9426" t="str">
            <v>крупнопанельный</v>
          </cell>
          <cell r="L9426">
            <v>9</v>
          </cell>
          <cell r="M9426">
            <v>1</v>
          </cell>
          <cell r="N9426">
            <v>1</v>
          </cell>
          <cell r="O9426">
            <v>1</v>
          </cell>
          <cell r="Q9426">
            <v>2816</v>
          </cell>
          <cell r="R9426">
            <v>2474.1999999999998</v>
          </cell>
          <cell r="S9426">
            <v>2474.1999999999998</v>
          </cell>
          <cell r="T9426">
            <v>106</v>
          </cell>
        </row>
        <row r="9427">
          <cell r="C9427" t="str">
            <v>Чайковский городской округ Пермского края</v>
          </cell>
          <cell r="D9427" t="str">
            <v>г. Чайковский, ул. Азина, д. 3/1</v>
          </cell>
          <cell r="E9427" t="b">
            <v>1</v>
          </cell>
          <cell r="F9427">
            <v>1994</v>
          </cell>
          <cell r="H9427" t="str">
            <v>крупнопанельный</v>
          </cell>
          <cell r="I9427" t="str">
            <v>плоская</v>
          </cell>
          <cell r="K9427" t="str">
            <v>имеется</v>
          </cell>
          <cell r="L9427">
            <v>11</v>
          </cell>
          <cell r="M9427">
            <v>2</v>
          </cell>
          <cell r="N9427">
            <v>2</v>
          </cell>
          <cell r="O9427">
            <v>2</v>
          </cell>
          <cell r="Q9427">
            <v>6716.9</v>
          </cell>
          <cell r="R9427">
            <v>5754.8</v>
          </cell>
          <cell r="S9427">
            <v>5754.8</v>
          </cell>
          <cell r="T9427">
            <v>215</v>
          </cell>
        </row>
        <row r="9428">
          <cell r="C9428" t="str">
            <v>Чайковский городской округ Пермского края</v>
          </cell>
          <cell r="D9428" t="str">
            <v>г. Чайковский, ул. Азина, д. 5/1</v>
          </cell>
          <cell r="E9428" t="b">
            <v>1</v>
          </cell>
          <cell r="F9428">
            <v>1994</v>
          </cell>
          <cell r="H9428" t="str">
            <v>крупнопанельный</v>
          </cell>
          <cell r="L9428">
            <v>11</v>
          </cell>
          <cell r="M9428">
            <v>2</v>
          </cell>
          <cell r="N9428">
            <v>2</v>
          </cell>
          <cell r="O9428">
            <v>2</v>
          </cell>
          <cell r="Q9428">
            <v>6877.6</v>
          </cell>
          <cell r="R9428">
            <v>5779.4</v>
          </cell>
          <cell r="S9428">
            <v>5779.4</v>
          </cell>
          <cell r="T9428">
            <v>246</v>
          </cell>
        </row>
        <row r="9429">
          <cell r="C9429" t="str">
            <v>Чайковский городской округ Пермского края</v>
          </cell>
          <cell r="D9429" t="str">
            <v>г. Чайковский, ул. Вокзальная, д. 1</v>
          </cell>
          <cell r="E9429" t="b">
            <v>1</v>
          </cell>
          <cell r="F9429">
            <v>1975</v>
          </cell>
          <cell r="H9429" t="str">
            <v>Силикальцит</v>
          </cell>
          <cell r="L9429">
            <v>5</v>
          </cell>
          <cell r="M9429">
            <v>8</v>
          </cell>
          <cell r="Q9429">
            <v>6066.9</v>
          </cell>
          <cell r="R9429">
            <v>5962.8</v>
          </cell>
          <cell r="S9429">
            <v>5915.3</v>
          </cell>
          <cell r="T9429">
            <v>314</v>
          </cell>
        </row>
        <row r="9430">
          <cell r="C9430" t="str">
            <v>Чайковский городской округ Пермского края</v>
          </cell>
          <cell r="D9430" t="str">
            <v>г. Чайковский, ул. Вокзальная, д. 3</v>
          </cell>
          <cell r="E9430" t="b">
            <v>1</v>
          </cell>
          <cell r="F9430">
            <v>1973</v>
          </cell>
          <cell r="H9430" t="str">
            <v>силикальцитный</v>
          </cell>
          <cell r="I9430" t="str">
            <v>плоская</v>
          </cell>
          <cell r="K9430" t="str">
            <v>имеется</v>
          </cell>
          <cell r="L9430">
            <v>5</v>
          </cell>
          <cell r="M9430">
            <v>2</v>
          </cell>
          <cell r="Q9430">
            <v>3722.5</v>
          </cell>
          <cell r="R9430">
            <v>3500.4</v>
          </cell>
          <cell r="S9430">
            <v>3441.3</v>
          </cell>
          <cell r="T9430">
            <v>182</v>
          </cell>
        </row>
        <row r="9431">
          <cell r="C9431" t="str">
            <v>Чайковский городской округ Пермского края</v>
          </cell>
          <cell r="D9431" t="str">
            <v>г. Чайковский, ул. Вокзальная, д. 5</v>
          </cell>
          <cell r="E9431" t="b">
            <v>1</v>
          </cell>
          <cell r="F9431">
            <v>1975</v>
          </cell>
          <cell r="H9431" t="str">
            <v>Силикальцит</v>
          </cell>
          <cell r="L9431">
            <v>5</v>
          </cell>
          <cell r="M9431">
            <v>6</v>
          </cell>
          <cell r="Q9431">
            <v>5132.8</v>
          </cell>
          <cell r="R9431">
            <v>4624</v>
          </cell>
          <cell r="S9431">
            <v>4161.6000000000004</v>
          </cell>
          <cell r="T9431">
            <v>232</v>
          </cell>
        </row>
        <row r="9432">
          <cell r="C9432" t="str">
            <v>Чайковский городской округ Пермского края</v>
          </cell>
          <cell r="D9432" t="str">
            <v>г. Чайковский, ул. Вокзальная, д. 13</v>
          </cell>
          <cell r="E9432" t="b">
            <v>1</v>
          </cell>
          <cell r="F9432">
            <v>1967</v>
          </cell>
          <cell r="G9432">
            <v>2018</v>
          </cell>
          <cell r="H9432" t="str">
            <v>Кирпич</v>
          </cell>
          <cell r="L9432">
            <v>5</v>
          </cell>
          <cell r="M9432">
            <v>4</v>
          </cell>
          <cell r="Q9432">
            <v>3561.2</v>
          </cell>
          <cell r="R9432">
            <v>2652.5</v>
          </cell>
          <cell r="S9432">
            <v>2652.5</v>
          </cell>
          <cell r="T9432">
            <v>139</v>
          </cell>
        </row>
        <row r="9433">
          <cell r="C9433" t="str">
            <v>Чайковский городской округ Пермского края</v>
          </cell>
          <cell r="D9433" t="str">
            <v>г. Чайковский, ул. Вокзальная, д. 15</v>
          </cell>
          <cell r="E9433" t="b">
            <v>1</v>
          </cell>
          <cell r="F9433">
            <v>1961</v>
          </cell>
          <cell r="H9433" t="str">
            <v>Кирпич</v>
          </cell>
          <cell r="L9433">
            <v>4</v>
          </cell>
          <cell r="M9433">
            <v>3</v>
          </cell>
          <cell r="Q9433">
            <v>2233.5</v>
          </cell>
          <cell r="R9433">
            <v>2013.7</v>
          </cell>
          <cell r="S9433">
            <v>2013.7</v>
          </cell>
          <cell r="T9433">
            <v>82</v>
          </cell>
        </row>
        <row r="9434">
          <cell r="C9434" t="str">
            <v>Чайковский городской округ Пермского края</v>
          </cell>
          <cell r="D9434" t="str">
            <v>г. Чайковский, ул. Вокзальная, д. 19</v>
          </cell>
          <cell r="E9434" t="b">
            <v>1</v>
          </cell>
          <cell r="F9434">
            <v>1971</v>
          </cell>
          <cell r="H9434" t="str">
            <v>Кирпич</v>
          </cell>
          <cell r="L9434">
            <v>5</v>
          </cell>
          <cell r="M9434">
            <v>4</v>
          </cell>
          <cell r="Q9434">
            <v>2608.3000000000002</v>
          </cell>
          <cell r="R9434">
            <v>2554.1</v>
          </cell>
          <cell r="S9434">
            <v>2554.1</v>
          </cell>
          <cell r="T9434">
            <v>91</v>
          </cell>
        </row>
        <row r="9435">
          <cell r="C9435" t="str">
            <v>Чайковский городской округ Пермского края</v>
          </cell>
          <cell r="D9435" t="str">
            <v>г. Чайковский, ул. Вокзальная, д. 21</v>
          </cell>
          <cell r="E9435" t="b">
            <v>1</v>
          </cell>
          <cell r="F9435">
            <v>1970</v>
          </cell>
          <cell r="H9435" t="str">
            <v>силикальцитный</v>
          </cell>
          <cell r="I9435" t="str">
            <v>плоская</v>
          </cell>
          <cell r="K9435" t="str">
            <v>имеется</v>
          </cell>
          <cell r="L9435">
            <v>5</v>
          </cell>
          <cell r="M9435">
            <v>6</v>
          </cell>
          <cell r="Q9435">
            <v>4951.3</v>
          </cell>
          <cell r="R9435">
            <v>4451.3</v>
          </cell>
          <cell r="S9435">
            <v>4343.6000000000004</v>
          </cell>
          <cell r="T9435">
            <v>208</v>
          </cell>
        </row>
        <row r="9436">
          <cell r="C9436" t="str">
            <v>Чайковский городской округ Пермского края</v>
          </cell>
          <cell r="D9436" t="str">
            <v>г. Чайковский, ул. Вокзальная, д. 23</v>
          </cell>
          <cell r="E9436" t="b">
            <v>1</v>
          </cell>
          <cell r="F9436">
            <v>1968</v>
          </cell>
          <cell r="G9436">
            <v>2019</v>
          </cell>
          <cell r="H9436" t="str">
            <v>силикальцитный</v>
          </cell>
          <cell r="L9436">
            <v>5</v>
          </cell>
          <cell r="M9436">
            <v>8</v>
          </cell>
          <cell r="Q9436">
            <v>5742.5</v>
          </cell>
          <cell r="R9436">
            <v>5205.5</v>
          </cell>
          <cell r="S9436">
            <v>5205.5</v>
          </cell>
          <cell r="T9436">
            <v>236</v>
          </cell>
        </row>
        <row r="9437">
          <cell r="C9437" t="str">
            <v>Чайковский городской округ Пермского края</v>
          </cell>
          <cell r="D9437" t="str">
            <v>г. Чайковский, ул. Вокзальная, д. 27</v>
          </cell>
          <cell r="E9437" t="b">
            <v>1</v>
          </cell>
          <cell r="F9437">
            <v>1973</v>
          </cell>
          <cell r="H9437" t="str">
            <v>Силикальцит</v>
          </cell>
          <cell r="L9437">
            <v>5</v>
          </cell>
          <cell r="M9437">
            <v>4</v>
          </cell>
          <cell r="Q9437">
            <v>3118.6</v>
          </cell>
          <cell r="R9437">
            <v>2747.6</v>
          </cell>
          <cell r="S9437">
            <v>2747.6</v>
          </cell>
          <cell r="T9437">
            <v>113</v>
          </cell>
        </row>
        <row r="9438">
          <cell r="C9438" t="str">
            <v>Чайковский городской округ Пермского края</v>
          </cell>
          <cell r="D9438" t="str">
            <v>г. Чайковский, ул. Вокзальная, д. 29</v>
          </cell>
          <cell r="E9438" t="b">
            <v>1</v>
          </cell>
          <cell r="F9438">
            <v>1973</v>
          </cell>
          <cell r="H9438" t="str">
            <v>Силикальцит</v>
          </cell>
          <cell r="L9438">
            <v>5</v>
          </cell>
          <cell r="M9438">
            <v>8</v>
          </cell>
          <cell r="Q9438">
            <v>6749.9</v>
          </cell>
          <cell r="R9438">
            <v>6138.9</v>
          </cell>
          <cell r="S9438">
            <v>6138.9</v>
          </cell>
          <cell r="T9438">
            <v>249</v>
          </cell>
        </row>
        <row r="9439">
          <cell r="C9439" t="str">
            <v>Чайковский городской округ Пермского края</v>
          </cell>
          <cell r="D9439" t="str">
            <v>г. Чайковский, ул. Вокзальная, д. 33</v>
          </cell>
          <cell r="E9439" t="b">
            <v>1</v>
          </cell>
          <cell r="F9439">
            <v>1975</v>
          </cell>
          <cell r="H9439" t="str">
            <v>Кирпич</v>
          </cell>
          <cell r="I9439" t="str">
            <v>плоская</v>
          </cell>
          <cell r="K9439" t="str">
            <v>имеется</v>
          </cell>
          <cell r="L9439">
            <v>9</v>
          </cell>
          <cell r="M9439">
            <v>2</v>
          </cell>
          <cell r="N9439">
            <v>2</v>
          </cell>
          <cell r="O9439">
            <v>2</v>
          </cell>
          <cell r="Q9439">
            <v>4799.3</v>
          </cell>
          <cell r="R9439">
            <v>3755</v>
          </cell>
          <cell r="S9439">
            <v>3755</v>
          </cell>
          <cell r="T9439">
            <v>148</v>
          </cell>
        </row>
        <row r="9440">
          <cell r="C9440" t="str">
            <v>Чайковский городской округ Пермского края</v>
          </cell>
          <cell r="D9440" t="str">
            <v>г. Чайковский, ул. Вокзальная, д. 35</v>
          </cell>
          <cell r="E9440" t="b">
            <v>1</v>
          </cell>
          <cell r="F9440">
            <v>1973</v>
          </cell>
          <cell r="H9440" t="str">
            <v>силикальцитный</v>
          </cell>
          <cell r="I9440" t="str">
            <v>плоская</v>
          </cell>
          <cell r="K9440" t="str">
            <v>имеется</v>
          </cell>
          <cell r="L9440">
            <v>5</v>
          </cell>
          <cell r="M9440">
            <v>2</v>
          </cell>
          <cell r="Q9440">
            <v>3818.9</v>
          </cell>
          <cell r="R9440">
            <v>3171.5</v>
          </cell>
          <cell r="S9440">
            <v>3142.1</v>
          </cell>
          <cell r="T9440">
            <v>81</v>
          </cell>
        </row>
        <row r="9441">
          <cell r="C9441" t="str">
            <v>Чайковский городской округ Пермского края</v>
          </cell>
          <cell r="D9441" t="str">
            <v>г. Чайковский, ул. Вокзальная, д. 37</v>
          </cell>
          <cell r="E9441" t="b">
            <v>1</v>
          </cell>
          <cell r="F9441">
            <v>1971</v>
          </cell>
          <cell r="H9441" t="str">
            <v>силикальцитный</v>
          </cell>
          <cell r="I9441" t="str">
            <v>плоская</v>
          </cell>
          <cell r="K9441" t="str">
            <v>имеется</v>
          </cell>
          <cell r="L9441">
            <v>5</v>
          </cell>
          <cell r="M9441">
            <v>2</v>
          </cell>
          <cell r="Q9441">
            <v>3755.4</v>
          </cell>
          <cell r="R9441">
            <v>3252.2</v>
          </cell>
          <cell r="S9441">
            <v>3192.6</v>
          </cell>
          <cell r="T9441">
            <v>182</v>
          </cell>
        </row>
        <row r="9442">
          <cell r="C9442" t="str">
            <v>Чайковский городской округ Пермского края</v>
          </cell>
          <cell r="D9442" t="str">
            <v>г. Чайковский, ул. Вокзальная, д. 39</v>
          </cell>
          <cell r="E9442" t="b">
            <v>1</v>
          </cell>
          <cell r="F9442">
            <v>1975</v>
          </cell>
          <cell r="H9442" t="str">
            <v>Силикальцит</v>
          </cell>
          <cell r="L9442">
            <v>5</v>
          </cell>
          <cell r="M9442">
            <v>4</v>
          </cell>
          <cell r="Q9442">
            <v>3690.2</v>
          </cell>
          <cell r="R9442">
            <v>3403.5</v>
          </cell>
          <cell r="S9442">
            <v>3403.5</v>
          </cell>
          <cell r="T9442">
            <v>173</v>
          </cell>
        </row>
        <row r="9443">
          <cell r="C9443" t="str">
            <v>Чайковский городской округ Пермского края</v>
          </cell>
          <cell r="D9443" t="str">
            <v>г. Чайковский, ул. Вокзальная, д. 41</v>
          </cell>
          <cell r="E9443" t="b">
            <v>1</v>
          </cell>
          <cell r="F9443">
            <v>1977</v>
          </cell>
          <cell r="H9443" t="str">
            <v>силикальцитный</v>
          </cell>
          <cell r="I9443" t="str">
            <v>плоская</v>
          </cell>
          <cell r="K9443" t="str">
            <v>имеется</v>
          </cell>
          <cell r="L9443">
            <v>5</v>
          </cell>
          <cell r="M9443">
            <v>4</v>
          </cell>
          <cell r="Q9443">
            <v>5033</v>
          </cell>
          <cell r="R9443">
            <v>2842.8</v>
          </cell>
          <cell r="S9443">
            <v>2842.8</v>
          </cell>
          <cell r="T9443">
            <v>114</v>
          </cell>
        </row>
        <row r="9444">
          <cell r="C9444" t="str">
            <v>Чайковский городской округ Пермского края</v>
          </cell>
          <cell r="D9444" t="str">
            <v>г. Чайковский, ул. Вокзальная, д. 43</v>
          </cell>
          <cell r="E9444" t="b">
            <v>1</v>
          </cell>
          <cell r="F9444">
            <v>1979</v>
          </cell>
          <cell r="G9444">
            <v>2018</v>
          </cell>
          <cell r="H9444" t="str">
            <v>Кирпич</v>
          </cell>
          <cell r="L9444">
            <v>9</v>
          </cell>
          <cell r="M9444">
            <v>6</v>
          </cell>
          <cell r="N9444">
            <v>6</v>
          </cell>
          <cell r="O9444">
            <v>6</v>
          </cell>
          <cell r="Q9444">
            <v>11654.5</v>
          </cell>
          <cell r="R9444">
            <v>10723</v>
          </cell>
          <cell r="S9444">
            <v>10723</v>
          </cell>
          <cell r="T9444">
            <v>504</v>
          </cell>
        </row>
        <row r="9445">
          <cell r="C9445" t="str">
            <v>Чайковский городской округ Пермского края</v>
          </cell>
          <cell r="D9445" t="str">
            <v>г. Чайковский, ул. Вокзальная, д. 45</v>
          </cell>
          <cell r="E9445" t="b">
            <v>1</v>
          </cell>
          <cell r="F9445">
            <v>1978</v>
          </cell>
          <cell r="H9445" t="str">
            <v>Силикальцит</v>
          </cell>
          <cell r="L9445">
            <v>5</v>
          </cell>
          <cell r="M9445">
            <v>4</v>
          </cell>
          <cell r="Q9445">
            <v>3304</v>
          </cell>
          <cell r="R9445">
            <v>2745.2</v>
          </cell>
          <cell r="S9445">
            <v>2714.8</v>
          </cell>
          <cell r="T9445">
            <v>129</v>
          </cell>
        </row>
        <row r="9446">
          <cell r="C9446" t="str">
            <v>Чайковский городской округ Пермского края</v>
          </cell>
          <cell r="D9446" t="str">
            <v>г. Чайковский, ул. Вокзальная, д. 47</v>
          </cell>
          <cell r="E9446" t="b">
            <v>1</v>
          </cell>
          <cell r="F9446">
            <v>1979</v>
          </cell>
          <cell r="G9446">
            <v>2018</v>
          </cell>
          <cell r="H9446" t="str">
            <v>Кирпич</v>
          </cell>
          <cell r="L9446">
            <v>9</v>
          </cell>
          <cell r="M9446">
            <v>6</v>
          </cell>
          <cell r="N9446">
            <v>6</v>
          </cell>
          <cell r="O9446">
            <v>6</v>
          </cell>
          <cell r="Q9446">
            <v>11642.5</v>
          </cell>
          <cell r="R9446">
            <v>10711</v>
          </cell>
          <cell r="S9446">
            <v>10711</v>
          </cell>
          <cell r="T9446">
            <v>525</v>
          </cell>
        </row>
        <row r="9447">
          <cell r="C9447" t="str">
            <v>Чайковский городской округ Пермского края</v>
          </cell>
          <cell r="D9447" t="str">
            <v>г. Чайковский, ул. Вокзальная, д. 51</v>
          </cell>
          <cell r="E9447" t="b">
            <v>1</v>
          </cell>
          <cell r="F9447">
            <v>1976</v>
          </cell>
          <cell r="H9447" t="str">
            <v>Силикальцит</v>
          </cell>
          <cell r="L9447">
            <v>5</v>
          </cell>
          <cell r="M9447">
            <v>4</v>
          </cell>
          <cell r="Q9447">
            <v>4047.8</v>
          </cell>
          <cell r="R9447">
            <v>3479.8</v>
          </cell>
          <cell r="S9447">
            <v>3479.8</v>
          </cell>
          <cell r="T9447">
            <v>157</v>
          </cell>
        </row>
        <row r="9448">
          <cell r="C9448" t="str">
            <v>Чайковский городской округ Пермского края</v>
          </cell>
          <cell r="D9448" t="str">
            <v>г. Чайковский, ул. Вокзальная, д. 53</v>
          </cell>
          <cell r="E9448" t="b">
            <v>1</v>
          </cell>
          <cell r="F9448">
            <v>1975</v>
          </cell>
          <cell r="H9448" t="str">
            <v>Кирпич</v>
          </cell>
          <cell r="I9448" t="str">
            <v>плоская</v>
          </cell>
          <cell r="K9448" t="str">
            <v>имеется</v>
          </cell>
          <cell r="L9448">
            <v>5</v>
          </cell>
          <cell r="M9448">
            <v>2</v>
          </cell>
          <cell r="Q9448">
            <v>3563.7</v>
          </cell>
          <cell r="R9448">
            <v>3062</v>
          </cell>
          <cell r="S9448">
            <v>3062</v>
          </cell>
          <cell r="T9448">
            <v>156</v>
          </cell>
        </row>
        <row r="9449">
          <cell r="C9449" t="str">
            <v>Чайковский городской округ Пермского края</v>
          </cell>
          <cell r="D9449" t="str">
            <v>г. Чайковский, ул. Вокзальная, д. 55</v>
          </cell>
          <cell r="E9449" t="b">
            <v>1</v>
          </cell>
          <cell r="F9449">
            <v>1973</v>
          </cell>
          <cell r="H9449" t="str">
            <v>Кирпич</v>
          </cell>
          <cell r="I9449" t="str">
            <v>плоская</v>
          </cell>
          <cell r="L9449">
            <v>5</v>
          </cell>
          <cell r="M9449">
            <v>2</v>
          </cell>
          <cell r="Q9449">
            <v>4043.5</v>
          </cell>
          <cell r="R9449">
            <v>3052.1</v>
          </cell>
          <cell r="S9449">
            <v>3052.1</v>
          </cell>
        </row>
        <row r="9450">
          <cell r="C9450" t="str">
            <v>Чайковский городской округ Пермского края</v>
          </cell>
          <cell r="D9450" t="str">
            <v>г. Чайковский, ул. Вокзальная, д. 57</v>
          </cell>
          <cell r="E9450" t="b">
            <v>1</v>
          </cell>
          <cell r="F9450">
            <v>1972</v>
          </cell>
          <cell r="H9450" t="str">
            <v>Кирпич</v>
          </cell>
          <cell r="I9450" t="str">
            <v>плоская</v>
          </cell>
          <cell r="K9450" t="str">
            <v>имеется</v>
          </cell>
          <cell r="L9450">
            <v>5</v>
          </cell>
          <cell r="M9450">
            <v>2</v>
          </cell>
          <cell r="Q9450">
            <v>3624.5</v>
          </cell>
          <cell r="R9450">
            <v>2924.7</v>
          </cell>
          <cell r="S9450">
            <v>2806.7</v>
          </cell>
          <cell r="T9450">
            <v>179</v>
          </cell>
        </row>
        <row r="9451">
          <cell r="C9451" t="str">
            <v>Чайковский городской округ Пермского края</v>
          </cell>
          <cell r="D9451" t="str">
            <v>г. Чайковский, ул. Вокзальная, д. 59</v>
          </cell>
          <cell r="E9451" t="b">
            <v>1</v>
          </cell>
          <cell r="F9451">
            <v>1974</v>
          </cell>
          <cell r="H9451" t="str">
            <v>силикальцитный</v>
          </cell>
          <cell r="I9451" t="str">
            <v>плоская</v>
          </cell>
          <cell r="K9451" t="str">
            <v>имеется</v>
          </cell>
          <cell r="L9451">
            <v>5</v>
          </cell>
          <cell r="M9451">
            <v>2</v>
          </cell>
          <cell r="Q9451">
            <v>3792.2</v>
          </cell>
          <cell r="R9451">
            <v>3283.5</v>
          </cell>
          <cell r="S9451">
            <v>3212.2</v>
          </cell>
          <cell r="T9451">
            <v>201</v>
          </cell>
        </row>
        <row r="9452">
          <cell r="C9452" t="str">
            <v>Чайковский городской округ Пермского края</v>
          </cell>
          <cell r="D9452" t="str">
            <v>г. Чайковский, ул. Вокзальная, д. 61</v>
          </cell>
          <cell r="E9452" t="b">
            <v>1</v>
          </cell>
          <cell r="F9452">
            <v>1982</v>
          </cell>
          <cell r="H9452" t="str">
            <v>Кирпич</v>
          </cell>
          <cell r="L9452">
            <v>9</v>
          </cell>
          <cell r="M9452">
            <v>1</v>
          </cell>
          <cell r="N9452">
            <v>1</v>
          </cell>
          <cell r="O9452">
            <v>1</v>
          </cell>
          <cell r="Q9452">
            <v>2415.6</v>
          </cell>
          <cell r="R9452">
            <v>1906.1</v>
          </cell>
          <cell r="S9452">
            <v>1715.49</v>
          </cell>
          <cell r="T9452">
            <v>88</v>
          </cell>
        </row>
        <row r="9453">
          <cell r="C9453" t="str">
            <v>Чайковский городской округ Пермского края</v>
          </cell>
          <cell r="D9453" t="str">
            <v>г. Чайковский, ул. Вокзальная, д. 63</v>
          </cell>
          <cell r="E9453" t="b">
            <v>1</v>
          </cell>
          <cell r="F9453">
            <v>1973</v>
          </cell>
          <cell r="H9453" t="str">
            <v>Кирпич</v>
          </cell>
          <cell r="I9453" t="str">
            <v>плоская</v>
          </cell>
          <cell r="K9453" t="str">
            <v>имеется</v>
          </cell>
          <cell r="L9453">
            <v>5</v>
          </cell>
          <cell r="M9453">
            <v>2</v>
          </cell>
          <cell r="Q9453">
            <v>3412.4</v>
          </cell>
          <cell r="R9453">
            <v>3009.6</v>
          </cell>
          <cell r="S9453">
            <v>2960.4</v>
          </cell>
          <cell r="T9453">
            <v>178</v>
          </cell>
        </row>
        <row r="9454">
          <cell r="C9454" t="str">
            <v>Чайковский городской округ Пермского края</v>
          </cell>
          <cell r="D9454" t="str">
            <v>г. Чайковский, ул. Вокзальная, д. 65</v>
          </cell>
          <cell r="E9454" t="b">
            <v>1</v>
          </cell>
          <cell r="F9454">
            <v>1974</v>
          </cell>
          <cell r="H9454" t="str">
            <v>Силикальцит</v>
          </cell>
          <cell r="L9454">
            <v>5</v>
          </cell>
          <cell r="M9454">
            <v>12</v>
          </cell>
          <cell r="Q9454">
            <v>13291.6</v>
          </cell>
          <cell r="R9454">
            <v>12260.3</v>
          </cell>
          <cell r="S9454">
            <v>11034.27</v>
          </cell>
          <cell r="T9454">
            <v>446</v>
          </cell>
        </row>
        <row r="9455">
          <cell r="C9455" t="str">
            <v>Чайковский городской округ Пермского края</v>
          </cell>
          <cell r="D9455" t="str">
            <v>г. Чайковский, ул. Вокзальная, д. 1/4</v>
          </cell>
          <cell r="E9455" t="b">
            <v>1</v>
          </cell>
          <cell r="F9455">
            <v>1975</v>
          </cell>
          <cell r="H9455" t="str">
            <v>Кирпич</v>
          </cell>
          <cell r="I9455" t="str">
            <v>плоская</v>
          </cell>
          <cell r="J9455" t="str">
            <v>ГАЗ</v>
          </cell>
          <cell r="K9455" t="str">
            <v>имеется</v>
          </cell>
          <cell r="L9455">
            <v>5</v>
          </cell>
          <cell r="M9455">
            <v>1</v>
          </cell>
          <cell r="Q9455">
            <v>4463.3</v>
          </cell>
          <cell r="R9455">
            <v>2945.9</v>
          </cell>
          <cell r="S9455">
            <v>2778.4</v>
          </cell>
          <cell r="T9455">
            <v>236</v>
          </cell>
        </row>
        <row r="9456">
          <cell r="C9456" t="str">
            <v>Чайковский городской округ Пермского края</v>
          </cell>
          <cell r="D9456" t="str">
            <v>г. Чайковский, ул. Вокзальная, д. 1/5</v>
          </cell>
          <cell r="E9456" t="b">
            <v>1</v>
          </cell>
          <cell r="F9456">
            <v>1987</v>
          </cell>
          <cell r="H9456" t="str">
            <v>Кирпич</v>
          </cell>
          <cell r="L9456">
            <v>5</v>
          </cell>
          <cell r="M9456">
            <v>1</v>
          </cell>
          <cell r="Q9456">
            <v>5488.8</v>
          </cell>
          <cell r="R9456">
            <v>4814.8</v>
          </cell>
          <cell r="S9456">
            <v>4333.32</v>
          </cell>
          <cell r="T9456">
            <v>175</v>
          </cell>
        </row>
        <row r="9457">
          <cell r="C9457" t="str">
            <v>Чайковский городской округ Пермского края</v>
          </cell>
          <cell r="D9457" t="str">
            <v>г. Чайковский, ул. Вокзальная, д. 3/2</v>
          </cell>
          <cell r="E9457" t="b">
            <v>1</v>
          </cell>
          <cell r="F9457">
            <v>1994</v>
          </cell>
          <cell r="G9457">
            <v>2019</v>
          </cell>
          <cell r="H9457" t="str">
            <v>Кирпич</v>
          </cell>
          <cell r="L9457">
            <v>9</v>
          </cell>
          <cell r="M9457">
            <v>1</v>
          </cell>
          <cell r="N9457">
            <v>1</v>
          </cell>
          <cell r="O9457">
            <v>1</v>
          </cell>
          <cell r="Q9457">
            <v>2470</v>
          </cell>
          <cell r="R9457">
            <v>2089</v>
          </cell>
          <cell r="S9457">
            <v>2089</v>
          </cell>
          <cell r="T9457">
            <v>82</v>
          </cell>
        </row>
        <row r="9458">
          <cell r="C9458" t="str">
            <v>Чайковский городской округ Пермского края</v>
          </cell>
          <cell r="D9458" t="str">
            <v>г. Чайковский, ул. Вокзальная, д. 35А</v>
          </cell>
          <cell r="E9458" t="b">
            <v>1</v>
          </cell>
          <cell r="F9458">
            <v>1973</v>
          </cell>
          <cell r="H9458" t="str">
            <v>Силикальцит</v>
          </cell>
          <cell r="L9458">
            <v>5</v>
          </cell>
          <cell r="M9458">
            <v>1</v>
          </cell>
          <cell r="Q9458">
            <v>3818.9</v>
          </cell>
          <cell r="R9458">
            <v>3171.5</v>
          </cell>
          <cell r="S9458">
            <v>2854.35</v>
          </cell>
          <cell r="T9458">
            <v>87</v>
          </cell>
        </row>
        <row r="9459">
          <cell r="C9459" t="str">
            <v>Чайковский городской округ Пермского края</v>
          </cell>
          <cell r="D9459" t="str">
            <v>г. Чайковский, ул. Вокзальная, д. 39/1 кор. 1</v>
          </cell>
          <cell r="E9459" t="b">
            <v>1</v>
          </cell>
          <cell r="F9459">
            <v>2009</v>
          </cell>
          <cell r="H9459" t="str">
            <v>Кирпич</v>
          </cell>
          <cell r="I9459" t="str">
            <v>плоская</v>
          </cell>
          <cell r="K9459" t="str">
            <v>имеется</v>
          </cell>
          <cell r="L9459">
            <v>9</v>
          </cell>
          <cell r="M9459">
            <v>1</v>
          </cell>
          <cell r="N9459">
            <v>1</v>
          </cell>
          <cell r="O9459">
            <v>1</v>
          </cell>
          <cell r="Q9459">
            <v>4991.1000000000004</v>
          </cell>
          <cell r="R9459">
            <v>3269.8</v>
          </cell>
          <cell r="S9459">
            <v>3269.8</v>
          </cell>
          <cell r="T9459">
            <v>115</v>
          </cell>
        </row>
        <row r="9460">
          <cell r="C9460" t="str">
            <v>Чайковский городской округ Пермского края</v>
          </cell>
          <cell r="D9460" t="str">
            <v>г. Чайковский, ул. Вокзальная, д. 39/1 кор. 2</v>
          </cell>
          <cell r="E9460" t="b">
            <v>1</v>
          </cell>
          <cell r="F9460">
            <v>2009</v>
          </cell>
          <cell r="H9460" t="str">
            <v>Кирпич</v>
          </cell>
          <cell r="I9460" t="str">
            <v>плоская</v>
          </cell>
          <cell r="K9460" t="str">
            <v>имеется</v>
          </cell>
          <cell r="L9460">
            <v>9</v>
          </cell>
          <cell r="M9460">
            <v>1</v>
          </cell>
          <cell r="N9460">
            <v>1</v>
          </cell>
          <cell r="O9460">
            <v>1</v>
          </cell>
          <cell r="Q9460">
            <v>4991.1000000000004</v>
          </cell>
          <cell r="R9460">
            <v>3269.8</v>
          </cell>
          <cell r="S9460">
            <v>3218.2</v>
          </cell>
          <cell r="T9460">
            <v>115</v>
          </cell>
        </row>
        <row r="9461">
          <cell r="C9461" t="str">
            <v>Чайковский городской округ Пермского края</v>
          </cell>
          <cell r="D9461" t="str">
            <v>г. Чайковский, ул. Вокзальная, д. 5/3</v>
          </cell>
          <cell r="E9461" t="b">
            <v>1</v>
          </cell>
          <cell r="F9461">
            <v>1994</v>
          </cell>
          <cell r="G9461">
            <v>2019</v>
          </cell>
          <cell r="H9461" t="str">
            <v>крупнопанельный</v>
          </cell>
          <cell r="L9461">
            <v>9</v>
          </cell>
          <cell r="M9461">
            <v>2</v>
          </cell>
          <cell r="N9461">
            <v>2</v>
          </cell>
          <cell r="O9461">
            <v>2</v>
          </cell>
          <cell r="Q9461">
            <v>4192.5</v>
          </cell>
          <cell r="R9461">
            <v>3880.4</v>
          </cell>
          <cell r="S9461">
            <v>3880.4</v>
          </cell>
          <cell r="T9461">
            <v>185</v>
          </cell>
        </row>
        <row r="9462">
          <cell r="C9462" t="str">
            <v>Чайковский городской округ Пермского края</v>
          </cell>
          <cell r="D9462" t="str">
            <v>г. Чайковский, ул. Вокзальная, д. 7/1</v>
          </cell>
          <cell r="E9462" t="b">
            <v>1</v>
          </cell>
          <cell r="F9462">
            <v>1984</v>
          </cell>
          <cell r="G9462">
            <v>2016</v>
          </cell>
          <cell r="H9462" t="str">
            <v>Кирпич</v>
          </cell>
          <cell r="L9462">
            <v>9</v>
          </cell>
          <cell r="M9462">
            <v>1</v>
          </cell>
          <cell r="N9462">
            <v>1</v>
          </cell>
          <cell r="O9462">
            <v>1</v>
          </cell>
          <cell r="Q9462">
            <v>2451.8000000000002</v>
          </cell>
          <cell r="R9462">
            <v>2137.6</v>
          </cell>
          <cell r="S9462">
            <v>2137.6</v>
          </cell>
          <cell r="T9462">
            <v>113</v>
          </cell>
        </row>
        <row r="9463">
          <cell r="C9463" t="str">
            <v>Чайковский городской округ Пермского края</v>
          </cell>
          <cell r="D9463" t="str">
            <v>г. Чайковский, ул. Вокзальная, д. 7/2</v>
          </cell>
          <cell r="E9463" t="b">
            <v>1</v>
          </cell>
          <cell r="F9463">
            <v>1984</v>
          </cell>
          <cell r="H9463" t="str">
            <v>Кирпич</v>
          </cell>
          <cell r="I9463" t="str">
            <v>плоская</v>
          </cell>
          <cell r="K9463" t="str">
            <v>имеется</v>
          </cell>
          <cell r="L9463">
            <v>9</v>
          </cell>
          <cell r="M9463">
            <v>1</v>
          </cell>
          <cell r="N9463">
            <v>2</v>
          </cell>
          <cell r="O9463">
            <v>2</v>
          </cell>
          <cell r="Q9463">
            <v>3214</v>
          </cell>
          <cell r="R9463">
            <v>2932</v>
          </cell>
          <cell r="S9463">
            <v>2932</v>
          </cell>
          <cell r="T9463">
            <v>133</v>
          </cell>
        </row>
        <row r="9464">
          <cell r="C9464" t="str">
            <v>Чайковский городской округ Пермского края</v>
          </cell>
          <cell r="D9464" t="str">
            <v>г. Чайковский, ул. Гагарина, д. 1</v>
          </cell>
          <cell r="E9464" t="b">
            <v>1</v>
          </cell>
          <cell r="F9464">
            <v>1992</v>
          </cell>
          <cell r="H9464" t="str">
            <v>крупнопанельный</v>
          </cell>
          <cell r="L9464">
            <v>9</v>
          </cell>
          <cell r="M9464">
            <v>1</v>
          </cell>
          <cell r="N9464">
            <v>1</v>
          </cell>
          <cell r="O9464">
            <v>1</v>
          </cell>
          <cell r="Q9464">
            <v>2864.9</v>
          </cell>
          <cell r="R9464">
            <v>2464.8000000000002</v>
          </cell>
          <cell r="S9464">
            <v>2464.8000000000002</v>
          </cell>
          <cell r="T9464">
            <v>87</v>
          </cell>
        </row>
        <row r="9465">
          <cell r="C9465" t="str">
            <v>Чайковский городской округ Пермского края</v>
          </cell>
          <cell r="D9465" t="str">
            <v>г. Чайковский, ул. Гагарина, д. 3</v>
          </cell>
          <cell r="E9465" t="b">
            <v>1</v>
          </cell>
          <cell r="F9465">
            <v>1987</v>
          </cell>
          <cell r="H9465" t="str">
            <v>крупнопанельный</v>
          </cell>
          <cell r="L9465">
            <v>5</v>
          </cell>
          <cell r="M9465">
            <v>4</v>
          </cell>
          <cell r="Q9465">
            <v>2816.9</v>
          </cell>
          <cell r="R9465">
            <v>2445.1</v>
          </cell>
          <cell r="S9465">
            <v>2445.1</v>
          </cell>
          <cell r="T9465">
            <v>97</v>
          </cell>
        </row>
        <row r="9466">
          <cell r="C9466" t="str">
            <v>Чайковский городской округ Пермского края</v>
          </cell>
          <cell r="D9466" t="str">
            <v>г. Чайковский, ул. Гагарина, д. 5</v>
          </cell>
          <cell r="E9466" t="b">
            <v>1</v>
          </cell>
          <cell r="F9466">
            <v>1987</v>
          </cell>
          <cell r="H9466" t="str">
            <v>крупнопанельный</v>
          </cell>
          <cell r="L9466">
            <v>5</v>
          </cell>
          <cell r="M9466">
            <v>4</v>
          </cell>
          <cell r="Q9466">
            <v>2812.5</v>
          </cell>
          <cell r="R9466">
            <v>2437.5</v>
          </cell>
          <cell r="S9466">
            <v>2437.5</v>
          </cell>
          <cell r="T9466">
            <v>91</v>
          </cell>
        </row>
        <row r="9467">
          <cell r="C9467" t="str">
            <v>Чайковский городской округ Пермского края</v>
          </cell>
          <cell r="D9467" t="str">
            <v>г. Чайковский, ул. Гагарина, д. 7</v>
          </cell>
          <cell r="E9467" t="b">
            <v>1</v>
          </cell>
          <cell r="F9467">
            <v>1992</v>
          </cell>
          <cell r="G9467">
            <v>2019</v>
          </cell>
          <cell r="H9467" t="str">
            <v>крупнопанельный</v>
          </cell>
          <cell r="L9467">
            <v>9</v>
          </cell>
          <cell r="M9467">
            <v>1</v>
          </cell>
          <cell r="N9467">
            <v>1</v>
          </cell>
          <cell r="O9467">
            <v>1</v>
          </cell>
          <cell r="Q9467">
            <v>2825.4</v>
          </cell>
          <cell r="R9467">
            <v>2462</v>
          </cell>
          <cell r="S9467">
            <v>2462</v>
          </cell>
          <cell r="T9467">
            <v>82</v>
          </cell>
        </row>
        <row r="9468">
          <cell r="C9468" t="str">
            <v>Чайковский городской округ Пермского края</v>
          </cell>
          <cell r="D9468" t="str">
            <v>г. Чайковский, ул. Гагарина, д. 9</v>
          </cell>
          <cell r="E9468" t="b">
            <v>1</v>
          </cell>
          <cell r="F9468">
            <v>1992</v>
          </cell>
          <cell r="G9468">
            <v>2018</v>
          </cell>
          <cell r="H9468" t="str">
            <v>крупнопанельный</v>
          </cell>
          <cell r="L9468">
            <v>9</v>
          </cell>
          <cell r="M9468">
            <v>1</v>
          </cell>
          <cell r="N9468">
            <v>1</v>
          </cell>
          <cell r="O9468">
            <v>1</v>
          </cell>
          <cell r="Q9468">
            <v>2900.5</v>
          </cell>
          <cell r="R9468">
            <v>2494</v>
          </cell>
          <cell r="S9468">
            <v>2494</v>
          </cell>
          <cell r="T9468">
            <v>77</v>
          </cell>
        </row>
        <row r="9469">
          <cell r="C9469" t="str">
            <v>Чайковский городской округ Пермского края</v>
          </cell>
          <cell r="D9469" t="str">
            <v>г. Чайковский, ул. Гагарина, д. 11</v>
          </cell>
          <cell r="E9469" t="b">
            <v>1</v>
          </cell>
          <cell r="F9469">
            <v>1993</v>
          </cell>
          <cell r="G9469">
            <v>2018</v>
          </cell>
          <cell r="H9469" t="str">
            <v>силикальцитный</v>
          </cell>
          <cell r="L9469">
            <v>9</v>
          </cell>
          <cell r="M9469">
            <v>2</v>
          </cell>
          <cell r="N9469">
            <v>2</v>
          </cell>
          <cell r="O9469">
            <v>2</v>
          </cell>
          <cell r="Q9469">
            <v>5769.8</v>
          </cell>
          <cell r="R9469">
            <v>5085.8</v>
          </cell>
          <cell r="S9469">
            <v>5085.8</v>
          </cell>
          <cell r="T9469">
            <v>212</v>
          </cell>
        </row>
        <row r="9470">
          <cell r="C9470" t="str">
            <v>Чайковский городской округ Пермского края</v>
          </cell>
          <cell r="D9470" t="str">
            <v>г. Чайковский, ул. Гагарина, д. 13</v>
          </cell>
          <cell r="E9470" t="b">
            <v>1</v>
          </cell>
          <cell r="F9470">
            <v>1993</v>
          </cell>
          <cell r="G9470">
            <v>2018</v>
          </cell>
          <cell r="H9470" t="str">
            <v>крупнопанельный</v>
          </cell>
          <cell r="L9470">
            <v>9</v>
          </cell>
          <cell r="M9470">
            <v>1</v>
          </cell>
          <cell r="N9470">
            <v>1</v>
          </cell>
          <cell r="O9470">
            <v>1</v>
          </cell>
          <cell r="Q9470">
            <v>2853.1</v>
          </cell>
          <cell r="R9470">
            <v>2471.3000000000002</v>
          </cell>
          <cell r="S9470">
            <v>2471.3000000000002</v>
          </cell>
          <cell r="T9470">
            <v>94</v>
          </cell>
        </row>
        <row r="9471">
          <cell r="C9471" t="str">
            <v>Чайковский городской округ Пермского края</v>
          </cell>
          <cell r="D9471" t="str">
            <v>г. Чайковский, ул. Гагарина, д. 14</v>
          </cell>
          <cell r="E9471" t="b">
            <v>1</v>
          </cell>
          <cell r="F9471">
            <v>1982</v>
          </cell>
          <cell r="G9471">
            <v>2018</v>
          </cell>
          <cell r="H9471" t="str">
            <v>силикальцитный</v>
          </cell>
          <cell r="L9471">
            <v>5</v>
          </cell>
          <cell r="M9471">
            <v>6</v>
          </cell>
          <cell r="Q9471">
            <v>5100</v>
          </cell>
          <cell r="R9471">
            <v>4537</v>
          </cell>
          <cell r="S9471">
            <v>4537</v>
          </cell>
          <cell r="T9471">
            <v>247</v>
          </cell>
        </row>
        <row r="9472">
          <cell r="C9472" t="str">
            <v>Чайковский городской округ Пермского края</v>
          </cell>
          <cell r="D9472" t="str">
            <v>г. Чайковский, ул. Гагарина, д. 15</v>
          </cell>
          <cell r="E9472" t="b">
            <v>1</v>
          </cell>
          <cell r="F9472">
            <v>1982</v>
          </cell>
          <cell r="G9472">
            <v>2019</v>
          </cell>
          <cell r="H9472" t="str">
            <v>силикальцитный</v>
          </cell>
          <cell r="L9472">
            <v>5</v>
          </cell>
          <cell r="M9472">
            <v>4</v>
          </cell>
          <cell r="Q9472">
            <v>3822.1</v>
          </cell>
          <cell r="R9472">
            <v>3407.5</v>
          </cell>
          <cell r="S9472">
            <v>3407.5</v>
          </cell>
          <cell r="T9472">
            <v>174</v>
          </cell>
        </row>
        <row r="9473">
          <cell r="C9473" t="str">
            <v>Чайковский городской округ Пермского края</v>
          </cell>
          <cell r="D9473" t="str">
            <v>г. Чайковский, ул. Гагарина, д. 16</v>
          </cell>
          <cell r="E9473" t="b">
            <v>1</v>
          </cell>
          <cell r="F9473">
            <v>1983</v>
          </cell>
          <cell r="G9473">
            <v>2019</v>
          </cell>
          <cell r="H9473" t="str">
            <v>силикальцитный</v>
          </cell>
          <cell r="L9473">
            <v>5</v>
          </cell>
          <cell r="M9473">
            <v>2</v>
          </cell>
          <cell r="Q9473">
            <v>3857.4</v>
          </cell>
          <cell r="R9473">
            <v>3189.4</v>
          </cell>
          <cell r="S9473">
            <v>3189.4</v>
          </cell>
          <cell r="T9473">
            <v>210</v>
          </cell>
        </row>
        <row r="9474">
          <cell r="C9474" t="str">
            <v>Чайковский городской округ Пермского края</v>
          </cell>
          <cell r="D9474" t="str">
            <v>г. Чайковский, ул. Гагарина, д. 17</v>
          </cell>
          <cell r="E9474" t="b">
            <v>1</v>
          </cell>
          <cell r="F9474">
            <v>1983</v>
          </cell>
          <cell r="G9474">
            <v>2019</v>
          </cell>
          <cell r="H9474" t="str">
            <v>силикальцитный</v>
          </cell>
          <cell r="L9474">
            <v>5</v>
          </cell>
          <cell r="M9474">
            <v>4</v>
          </cell>
          <cell r="Q9474">
            <v>3829</v>
          </cell>
          <cell r="R9474">
            <v>3442.5</v>
          </cell>
          <cell r="S9474">
            <v>3442.5</v>
          </cell>
          <cell r="T9474">
            <v>178</v>
          </cell>
        </row>
        <row r="9475">
          <cell r="C9475" t="str">
            <v>Чайковский городской округ Пермского края</v>
          </cell>
          <cell r="D9475" t="str">
            <v>г. Чайковский, ул. Гагарина, д. 18</v>
          </cell>
          <cell r="E9475" t="b">
            <v>1</v>
          </cell>
          <cell r="F9475">
            <v>1982</v>
          </cell>
          <cell r="G9475">
            <v>2019</v>
          </cell>
          <cell r="H9475" t="str">
            <v>силикальцитный</v>
          </cell>
          <cell r="L9475">
            <v>5</v>
          </cell>
          <cell r="M9475">
            <v>4</v>
          </cell>
          <cell r="Q9475">
            <v>3073.3</v>
          </cell>
          <cell r="R9475">
            <v>2732.3</v>
          </cell>
          <cell r="S9475">
            <v>2732.3</v>
          </cell>
          <cell r="T9475">
            <v>136</v>
          </cell>
        </row>
        <row r="9476">
          <cell r="C9476" t="str">
            <v>Чайковский городской округ Пермского края</v>
          </cell>
          <cell r="D9476" t="str">
            <v>г. Чайковский, ул. Гагарина, д. 19</v>
          </cell>
          <cell r="E9476" t="b">
            <v>1</v>
          </cell>
          <cell r="F9476">
            <v>1983</v>
          </cell>
          <cell r="G9476">
            <v>2019</v>
          </cell>
          <cell r="H9476" t="str">
            <v>силикальцитный</v>
          </cell>
          <cell r="L9476">
            <v>5</v>
          </cell>
          <cell r="M9476">
            <v>4</v>
          </cell>
          <cell r="Q9476">
            <v>3765.1</v>
          </cell>
          <cell r="R9476">
            <v>3426.1</v>
          </cell>
          <cell r="S9476">
            <v>3426.1</v>
          </cell>
          <cell r="T9476">
            <v>193</v>
          </cell>
        </row>
        <row r="9477">
          <cell r="C9477" t="str">
            <v>Чайковский городской округ Пермского края</v>
          </cell>
          <cell r="D9477" t="str">
            <v>г. Чайковский, ул. Гагарина, д. 20</v>
          </cell>
          <cell r="E9477" t="b">
            <v>1</v>
          </cell>
          <cell r="F9477">
            <v>1984</v>
          </cell>
          <cell r="H9477" t="str">
            <v>силикальцитный</v>
          </cell>
          <cell r="L9477">
            <v>5</v>
          </cell>
          <cell r="M9477">
            <v>4</v>
          </cell>
          <cell r="Q9477">
            <v>3286.4</v>
          </cell>
          <cell r="R9477">
            <v>2929.4</v>
          </cell>
          <cell r="S9477">
            <v>2929.4</v>
          </cell>
          <cell r="T9477">
            <v>193</v>
          </cell>
        </row>
        <row r="9478">
          <cell r="C9478" t="str">
            <v>Чайковский городской округ Пермского края</v>
          </cell>
          <cell r="D9478" t="str">
            <v>г. Чайковский, ул. Гагарина, д. 23</v>
          </cell>
          <cell r="E9478" t="b">
            <v>1</v>
          </cell>
          <cell r="F9478">
            <v>1983</v>
          </cell>
          <cell r="G9478">
            <v>2019</v>
          </cell>
          <cell r="H9478" t="str">
            <v>силикальцитный</v>
          </cell>
          <cell r="L9478">
            <v>5</v>
          </cell>
          <cell r="M9478">
            <v>4</v>
          </cell>
          <cell r="Q9478">
            <v>3803.6</v>
          </cell>
          <cell r="R9478">
            <v>3418.3</v>
          </cell>
          <cell r="S9478">
            <v>3418.3</v>
          </cell>
          <cell r="T9478">
            <v>185</v>
          </cell>
        </row>
        <row r="9479">
          <cell r="C9479" t="str">
            <v>Чайковский городской округ Пермского края</v>
          </cell>
          <cell r="D9479" t="str">
            <v>г. Чайковский, ул. Гагарина, д. 25</v>
          </cell>
          <cell r="E9479" t="b">
            <v>1</v>
          </cell>
          <cell r="F9479">
            <v>1984</v>
          </cell>
          <cell r="G9479">
            <v>2019</v>
          </cell>
          <cell r="H9479" t="str">
            <v>силикальцитный</v>
          </cell>
          <cell r="L9479">
            <v>5</v>
          </cell>
          <cell r="M9479">
            <v>6</v>
          </cell>
          <cell r="Q9479">
            <v>5114</v>
          </cell>
          <cell r="R9479">
            <v>4576</v>
          </cell>
          <cell r="S9479">
            <v>4576</v>
          </cell>
          <cell r="T9479">
            <v>237</v>
          </cell>
        </row>
        <row r="9480">
          <cell r="C9480" t="str">
            <v>Чайковский городской округ Пермского края</v>
          </cell>
          <cell r="D9480" t="str">
            <v>г. Чайковский, ул. Гагарина, д. 26</v>
          </cell>
          <cell r="E9480" t="b">
            <v>1</v>
          </cell>
          <cell r="F9480">
            <v>1986</v>
          </cell>
          <cell r="G9480">
            <v>2018</v>
          </cell>
          <cell r="H9480" t="str">
            <v>силикальцитный</v>
          </cell>
          <cell r="L9480">
            <v>9</v>
          </cell>
          <cell r="M9480">
            <v>2</v>
          </cell>
          <cell r="N9480">
            <v>2</v>
          </cell>
          <cell r="O9480">
            <v>2</v>
          </cell>
          <cell r="Q9480">
            <v>4491.2</v>
          </cell>
          <cell r="R9480">
            <v>3833.3</v>
          </cell>
          <cell r="S9480">
            <v>3833.3</v>
          </cell>
          <cell r="T9480">
            <v>173</v>
          </cell>
        </row>
        <row r="9481">
          <cell r="C9481" t="str">
            <v>Чайковский городской округ Пермского края</v>
          </cell>
          <cell r="D9481" t="str">
            <v>г. Чайковский, ул. Гагарина, д. 28</v>
          </cell>
          <cell r="E9481" t="b">
            <v>1</v>
          </cell>
          <cell r="F9481">
            <v>1981</v>
          </cell>
          <cell r="G9481">
            <v>2019</v>
          </cell>
          <cell r="H9481" t="str">
            <v>силикальцитный</v>
          </cell>
          <cell r="L9481">
            <v>5</v>
          </cell>
          <cell r="M9481">
            <v>6</v>
          </cell>
          <cell r="Q9481">
            <v>5038.1000000000004</v>
          </cell>
          <cell r="R9481">
            <v>4548.1000000000004</v>
          </cell>
          <cell r="S9481">
            <v>4548.1000000000004</v>
          </cell>
          <cell r="T9481">
            <v>229</v>
          </cell>
        </row>
        <row r="9482">
          <cell r="C9482" t="str">
            <v>Чайковский городской округ Пермского края</v>
          </cell>
          <cell r="D9482" t="str">
            <v>г. Чайковский, ул. Гагарина, д. 29</v>
          </cell>
          <cell r="E9482" t="b">
            <v>1</v>
          </cell>
          <cell r="F9482">
            <v>1982</v>
          </cell>
          <cell r="G9482">
            <v>2019</v>
          </cell>
          <cell r="H9482" t="str">
            <v>силикальцитный</v>
          </cell>
          <cell r="L9482">
            <v>5</v>
          </cell>
          <cell r="M9482">
            <v>4</v>
          </cell>
          <cell r="Q9482">
            <v>3238.4</v>
          </cell>
          <cell r="R9482">
            <v>2898.4</v>
          </cell>
          <cell r="S9482">
            <v>2898.4</v>
          </cell>
          <cell r="T9482">
            <v>99</v>
          </cell>
        </row>
        <row r="9483">
          <cell r="C9483" t="str">
            <v>Чайковский городской округ Пермского края</v>
          </cell>
          <cell r="D9483" t="str">
            <v>г. Чайковский, ул. Гагарина, д. 30</v>
          </cell>
          <cell r="E9483" t="b">
            <v>1</v>
          </cell>
          <cell r="F9483">
            <v>1982</v>
          </cell>
          <cell r="H9483" t="str">
            <v>Силикальцит</v>
          </cell>
          <cell r="L9483">
            <v>5</v>
          </cell>
          <cell r="M9483">
            <v>1</v>
          </cell>
          <cell r="Q9483">
            <v>1943.1000000000001</v>
          </cell>
          <cell r="R9483">
            <v>1598.9</v>
          </cell>
          <cell r="S9483">
            <v>1439.01</v>
          </cell>
          <cell r="T9483">
            <v>93</v>
          </cell>
        </row>
        <row r="9484">
          <cell r="C9484" t="str">
            <v>Чайковский городской округ Пермского края</v>
          </cell>
          <cell r="D9484" t="str">
            <v>г. Чайковский, ул. Гагарина, д. 31</v>
          </cell>
          <cell r="E9484" t="b">
            <v>1</v>
          </cell>
          <cell r="F9484">
            <v>1981</v>
          </cell>
          <cell r="G9484">
            <v>2018</v>
          </cell>
          <cell r="H9484" t="str">
            <v>силикальцитный</v>
          </cell>
          <cell r="L9484">
            <v>5</v>
          </cell>
          <cell r="M9484">
            <v>1</v>
          </cell>
          <cell r="Q9484">
            <v>1916.9</v>
          </cell>
          <cell r="R9484">
            <v>1597.5</v>
          </cell>
          <cell r="S9484">
            <v>1597.5</v>
          </cell>
          <cell r="T9484">
            <v>99</v>
          </cell>
        </row>
        <row r="9485">
          <cell r="C9485" t="str">
            <v>Чайковский городской округ Пермского края</v>
          </cell>
          <cell r="D9485" t="str">
            <v>г. Чайковский, ул. Гагарина, д. 32</v>
          </cell>
          <cell r="E9485" t="b">
            <v>1</v>
          </cell>
          <cell r="F9485">
            <v>1981</v>
          </cell>
          <cell r="G9485">
            <v>2018</v>
          </cell>
          <cell r="H9485" t="str">
            <v>силикальцитный</v>
          </cell>
          <cell r="L9485">
            <v>5</v>
          </cell>
          <cell r="M9485">
            <v>4</v>
          </cell>
          <cell r="Q9485">
            <v>3772.2</v>
          </cell>
          <cell r="R9485">
            <v>3396.2</v>
          </cell>
          <cell r="S9485">
            <v>3396.2</v>
          </cell>
          <cell r="T9485">
            <v>201</v>
          </cell>
        </row>
        <row r="9486">
          <cell r="C9486" t="str">
            <v>Чайковский городской округ Пермского края</v>
          </cell>
          <cell r="D9486" t="str">
            <v>г. Чайковский, ул. Гагарина, д. 33</v>
          </cell>
          <cell r="E9486" t="b">
            <v>1</v>
          </cell>
          <cell r="F9486">
            <v>1982</v>
          </cell>
          <cell r="G9486">
            <v>2019</v>
          </cell>
          <cell r="H9486" t="str">
            <v>силикальцитный</v>
          </cell>
          <cell r="L9486">
            <v>5</v>
          </cell>
          <cell r="M9486">
            <v>4</v>
          </cell>
          <cell r="Q9486">
            <v>3804.5</v>
          </cell>
          <cell r="R9486">
            <v>3399.4</v>
          </cell>
          <cell r="S9486">
            <v>3399.4</v>
          </cell>
          <cell r="T9486">
            <v>190</v>
          </cell>
        </row>
        <row r="9487">
          <cell r="C9487" t="str">
            <v>Чайковский городской округ Пермского края</v>
          </cell>
          <cell r="D9487" t="str">
            <v>г. Чайковский, ул. Гагарина, д. 34</v>
          </cell>
          <cell r="E9487" t="b">
            <v>1</v>
          </cell>
          <cell r="F9487">
            <v>1983</v>
          </cell>
          <cell r="H9487" t="str">
            <v>силикальцитный</v>
          </cell>
          <cell r="L9487">
            <v>5</v>
          </cell>
          <cell r="M9487">
            <v>4</v>
          </cell>
          <cell r="Q9487">
            <v>3802.7</v>
          </cell>
          <cell r="R9487">
            <v>3397.7</v>
          </cell>
          <cell r="S9487">
            <v>3397.7</v>
          </cell>
          <cell r="T9487">
            <v>182</v>
          </cell>
        </row>
        <row r="9488">
          <cell r="C9488" t="str">
            <v>Чайковский городской округ Пермского края</v>
          </cell>
          <cell r="D9488" t="str">
            <v>г. Чайковский, ул. Гагарина, д. 35</v>
          </cell>
          <cell r="E9488" t="b">
            <v>1</v>
          </cell>
          <cell r="F9488">
            <v>1982</v>
          </cell>
          <cell r="G9488">
            <v>2019</v>
          </cell>
          <cell r="H9488" t="str">
            <v>силикальцитный</v>
          </cell>
          <cell r="L9488">
            <v>5</v>
          </cell>
          <cell r="M9488">
            <v>1</v>
          </cell>
          <cell r="Q9488">
            <v>1915.4</v>
          </cell>
          <cell r="R9488">
            <v>1594.2</v>
          </cell>
          <cell r="S9488">
            <v>1594.2</v>
          </cell>
          <cell r="T9488">
            <v>110</v>
          </cell>
        </row>
        <row r="9489">
          <cell r="C9489" t="str">
            <v>Чайковский городской округ Пермского края</v>
          </cell>
          <cell r="D9489" t="str">
            <v>г. Чайковский, ул. Гагарина, д. 36</v>
          </cell>
          <cell r="E9489" t="b">
            <v>1</v>
          </cell>
          <cell r="F9489">
            <v>1983</v>
          </cell>
          <cell r="H9489" t="str">
            <v>Силикальцит</v>
          </cell>
          <cell r="L9489">
            <v>5</v>
          </cell>
          <cell r="M9489">
            <v>4</v>
          </cell>
          <cell r="Q9489">
            <v>4079.7</v>
          </cell>
          <cell r="R9489">
            <v>3794.5</v>
          </cell>
          <cell r="S9489">
            <v>3794.5</v>
          </cell>
          <cell r="T9489">
            <v>139</v>
          </cell>
        </row>
        <row r="9490">
          <cell r="C9490" t="str">
            <v>Чайковский городской округ Пермского края</v>
          </cell>
          <cell r="D9490" t="str">
            <v>г. Чайковский, ул. Горького, д. 4</v>
          </cell>
          <cell r="E9490" t="b">
            <v>1</v>
          </cell>
          <cell r="F9490">
            <v>1960</v>
          </cell>
          <cell r="H9490" t="str">
            <v>Крупные блоки</v>
          </cell>
          <cell r="L9490">
            <v>3</v>
          </cell>
          <cell r="M9490">
            <v>2</v>
          </cell>
          <cell r="Q9490">
            <v>1054.0999999999999</v>
          </cell>
          <cell r="R9490">
            <v>979.9</v>
          </cell>
          <cell r="S9490">
            <v>979.9</v>
          </cell>
          <cell r="T9490">
            <v>30</v>
          </cell>
        </row>
        <row r="9491">
          <cell r="C9491" t="str">
            <v>Чайковский городской округ Пермского края</v>
          </cell>
          <cell r="D9491" t="str">
            <v>г. Чайковский, ул. Горького, д. 5</v>
          </cell>
          <cell r="E9491" t="b">
            <v>1</v>
          </cell>
          <cell r="F9491">
            <v>1968</v>
          </cell>
          <cell r="G9491">
            <v>2019</v>
          </cell>
          <cell r="H9491" t="str">
            <v>силикальцитный</v>
          </cell>
          <cell r="L9491">
            <v>5</v>
          </cell>
          <cell r="M9491">
            <v>8</v>
          </cell>
          <cell r="Q9491">
            <v>5776.9</v>
          </cell>
          <cell r="R9491">
            <v>5086.8999999999996</v>
          </cell>
          <cell r="S9491">
            <v>5086.8999999999996</v>
          </cell>
          <cell r="T9491">
            <v>253</v>
          </cell>
        </row>
        <row r="9492">
          <cell r="C9492" t="str">
            <v>Чайковский городской округ Пермского края</v>
          </cell>
          <cell r="D9492" t="str">
            <v>г. Чайковский, ул. Горького, д. 7</v>
          </cell>
          <cell r="E9492" t="b">
            <v>1</v>
          </cell>
          <cell r="F9492">
            <v>1971</v>
          </cell>
          <cell r="H9492" t="str">
            <v>Силикальцит</v>
          </cell>
          <cell r="L9492">
            <v>5</v>
          </cell>
          <cell r="M9492">
            <v>8</v>
          </cell>
          <cell r="Q9492">
            <v>5928.9</v>
          </cell>
          <cell r="R9492">
            <v>5203</v>
          </cell>
          <cell r="S9492">
            <v>5203</v>
          </cell>
          <cell r="T9492">
            <v>281</v>
          </cell>
        </row>
        <row r="9493">
          <cell r="C9493" t="str">
            <v>Чайковский городской округ Пермского края</v>
          </cell>
          <cell r="D9493" t="str">
            <v>г. Чайковский, ул. Горького, д. 8</v>
          </cell>
          <cell r="E9493" t="b">
            <v>1</v>
          </cell>
          <cell r="F9493">
            <v>1960</v>
          </cell>
          <cell r="H9493" t="str">
            <v>Крупные блоки</v>
          </cell>
          <cell r="L9493">
            <v>3</v>
          </cell>
          <cell r="M9493">
            <v>2</v>
          </cell>
          <cell r="Q9493">
            <v>1100.0999999999999</v>
          </cell>
          <cell r="R9493">
            <v>968.1</v>
          </cell>
          <cell r="S9493">
            <v>892.5</v>
          </cell>
          <cell r="T9493">
            <v>43</v>
          </cell>
        </row>
        <row r="9494">
          <cell r="C9494" t="str">
            <v>Чайковский городской округ Пермского края</v>
          </cell>
          <cell r="D9494" t="str">
            <v>г. Чайковский, ул. Горького, д. 10</v>
          </cell>
          <cell r="E9494" t="b">
            <v>1</v>
          </cell>
          <cell r="F9494">
            <v>1960</v>
          </cell>
          <cell r="H9494" t="str">
            <v>Крупные блоки</v>
          </cell>
          <cell r="L9494">
            <v>3</v>
          </cell>
          <cell r="M9494">
            <v>2</v>
          </cell>
          <cell r="Q9494">
            <v>1049.5</v>
          </cell>
          <cell r="R9494">
            <v>976.9</v>
          </cell>
          <cell r="S9494">
            <v>966.5</v>
          </cell>
          <cell r="T9494">
            <v>41</v>
          </cell>
        </row>
        <row r="9495">
          <cell r="C9495" t="str">
            <v>Чайковский городской округ Пермского края</v>
          </cell>
          <cell r="D9495" t="str">
            <v>г. Чайковский, ул. Горького, д. 11</v>
          </cell>
          <cell r="E9495" t="b">
            <v>1</v>
          </cell>
          <cell r="F9495">
            <v>1974</v>
          </cell>
          <cell r="H9495" t="str">
            <v>силикальцитный</v>
          </cell>
          <cell r="I9495" t="str">
            <v>плоская</v>
          </cell>
          <cell r="K9495" t="str">
            <v>имеется</v>
          </cell>
          <cell r="L9495">
            <v>5</v>
          </cell>
          <cell r="M9495">
            <v>4</v>
          </cell>
          <cell r="Q9495">
            <v>3621.1</v>
          </cell>
          <cell r="R9495">
            <v>3331</v>
          </cell>
          <cell r="S9495">
            <v>3331</v>
          </cell>
          <cell r="T9495">
            <v>158</v>
          </cell>
        </row>
        <row r="9496">
          <cell r="C9496" t="str">
            <v>Чайковский городской округ Пермского края</v>
          </cell>
          <cell r="D9496" t="str">
            <v>г. Чайковский, ул. Горького, д. 18</v>
          </cell>
          <cell r="E9496" t="b">
            <v>1</v>
          </cell>
          <cell r="F9496">
            <v>1960</v>
          </cell>
          <cell r="H9496" t="str">
            <v>Крупные блоки</v>
          </cell>
          <cell r="L9496">
            <v>3</v>
          </cell>
          <cell r="M9496">
            <v>2</v>
          </cell>
          <cell r="Q9496">
            <v>1041.3</v>
          </cell>
          <cell r="R9496">
            <v>967.4</v>
          </cell>
          <cell r="S9496">
            <v>877.8</v>
          </cell>
          <cell r="T9496">
            <v>36</v>
          </cell>
        </row>
        <row r="9497">
          <cell r="C9497" t="str">
            <v>Чайковский городской округ Пермского края</v>
          </cell>
          <cell r="D9497" t="str">
            <v>г. Чайковский, ул. Горького, д. 20</v>
          </cell>
          <cell r="E9497" t="b">
            <v>1</v>
          </cell>
          <cell r="F9497">
            <v>1960</v>
          </cell>
          <cell r="H9497" t="str">
            <v>Крупные блоки</v>
          </cell>
          <cell r="L9497">
            <v>3</v>
          </cell>
          <cell r="M9497">
            <v>2</v>
          </cell>
          <cell r="Q9497">
            <v>1002.9</v>
          </cell>
          <cell r="R9497">
            <v>929.7</v>
          </cell>
          <cell r="S9497">
            <v>884.5</v>
          </cell>
          <cell r="T9497">
            <v>40</v>
          </cell>
        </row>
        <row r="9498">
          <cell r="C9498" t="str">
            <v>Чайковский городской округ Пермского края</v>
          </cell>
          <cell r="D9498" t="str">
            <v>г. Чайковский, ул. Горького, д. 10/1</v>
          </cell>
          <cell r="E9498" t="b">
            <v>1</v>
          </cell>
          <cell r="F9498">
            <v>2000</v>
          </cell>
          <cell r="H9498" t="str">
            <v>Кирпич</v>
          </cell>
          <cell r="L9498">
            <v>4</v>
          </cell>
          <cell r="M9498">
            <v>2</v>
          </cell>
          <cell r="Q9498">
            <v>3107.8</v>
          </cell>
          <cell r="R9498">
            <v>2821.8</v>
          </cell>
          <cell r="S9498">
            <v>2821.8</v>
          </cell>
          <cell r="T9498">
            <v>40</v>
          </cell>
        </row>
        <row r="9499">
          <cell r="C9499" t="str">
            <v>Чайковский городской округ Пермского края</v>
          </cell>
          <cell r="D9499" t="str">
            <v>г. Чайковский, ул. Горького, д. 10/2</v>
          </cell>
          <cell r="E9499" t="b">
            <v>1</v>
          </cell>
          <cell r="F9499">
            <v>2000</v>
          </cell>
          <cell r="H9499" t="str">
            <v>Кирпич</v>
          </cell>
          <cell r="L9499">
            <v>4</v>
          </cell>
          <cell r="M9499">
            <v>2</v>
          </cell>
          <cell r="Q9499">
            <v>3080.1</v>
          </cell>
          <cell r="R9499">
            <v>2794.1</v>
          </cell>
          <cell r="S9499">
            <v>2794.1</v>
          </cell>
          <cell r="T9499">
            <v>65</v>
          </cell>
        </row>
        <row r="9500">
          <cell r="C9500" t="str">
            <v>Чайковский городской округ Пермского края</v>
          </cell>
          <cell r="D9500" t="str">
            <v>г. Чайковский, ул. Декабристов, д. 1</v>
          </cell>
          <cell r="E9500" t="b">
            <v>1</v>
          </cell>
          <cell r="F9500">
            <v>1977</v>
          </cell>
          <cell r="H9500" t="str">
            <v>Силикальцит</v>
          </cell>
          <cell r="L9500">
            <v>5</v>
          </cell>
          <cell r="M9500">
            <v>2</v>
          </cell>
          <cell r="Q9500">
            <v>3760</v>
          </cell>
          <cell r="R9500">
            <v>3254.5</v>
          </cell>
          <cell r="S9500">
            <v>3224.9</v>
          </cell>
          <cell r="T9500">
            <v>247</v>
          </cell>
        </row>
        <row r="9501">
          <cell r="C9501" t="str">
            <v>Чайковский городской округ Пермского края</v>
          </cell>
          <cell r="D9501" t="str">
            <v>г. Чайковский, ул. Декабристов, д. 2</v>
          </cell>
          <cell r="E9501" t="b">
            <v>1</v>
          </cell>
          <cell r="F9501">
            <v>1993</v>
          </cell>
          <cell r="G9501">
            <v>2019</v>
          </cell>
          <cell r="H9501" t="str">
            <v>силикальцитный</v>
          </cell>
          <cell r="L9501">
            <v>5</v>
          </cell>
          <cell r="M9501">
            <v>9</v>
          </cell>
          <cell r="Q9501">
            <v>7616.4</v>
          </cell>
          <cell r="R9501">
            <v>6526.4</v>
          </cell>
          <cell r="S9501">
            <v>6526.4</v>
          </cell>
          <cell r="T9501">
            <v>291</v>
          </cell>
        </row>
        <row r="9502">
          <cell r="C9502" t="str">
            <v>Чайковский городской округ Пермского края</v>
          </cell>
          <cell r="D9502" t="str">
            <v>г. Чайковский, ул. Декабристов, д. 3</v>
          </cell>
          <cell r="E9502" t="b">
            <v>1</v>
          </cell>
          <cell r="F9502">
            <v>1978</v>
          </cell>
          <cell r="H9502" t="str">
            <v>силикальцитный</v>
          </cell>
          <cell r="I9502" t="str">
            <v>плоская</v>
          </cell>
          <cell r="K9502" t="str">
            <v>имеется</v>
          </cell>
          <cell r="L9502">
            <v>5</v>
          </cell>
          <cell r="M9502">
            <v>4</v>
          </cell>
          <cell r="Q9502">
            <v>3133.4</v>
          </cell>
          <cell r="R9502">
            <v>2710.5</v>
          </cell>
          <cell r="S9502">
            <v>2680.2</v>
          </cell>
          <cell r="T9502">
            <v>158</v>
          </cell>
        </row>
        <row r="9503">
          <cell r="C9503" t="str">
            <v>Чайковский городской округ Пермского края</v>
          </cell>
          <cell r="D9503" t="str">
            <v>г. Чайковский, ул. Декабристов, д. 5</v>
          </cell>
          <cell r="E9503" t="b">
            <v>1</v>
          </cell>
          <cell r="F9503">
            <v>1980</v>
          </cell>
          <cell r="G9503">
            <v>2017</v>
          </cell>
          <cell r="H9503" t="str">
            <v>силикальцитный</v>
          </cell>
          <cell r="L9503">
            <v>5</v>
          </cell>
          <cell r="M9503">
            <v>4</v>
          </cell>
          <cell r="Q9503">
            <v>4861.8999999999996</v>
          </cell>
          <cell r="R9503">
            <v>4099.1000000000004</v>
          </cell>
          <cell r="S9503">
            <v>4099.1000000000004</v>
          </cell>
          <cell r="T9503">
            <v>211</v>
          </cell>
        </row>
        <row r="9504">
          <cell r="C9504" t="str">
            <v>Чайковский городской округ Пермского края</v>
          </cell>
          <cell r="D9504" t="str">
            <v>г. Чайковский, ул. Декабристов, д. 6</v>
          </cell>
          <cell r="E9504" t="b">
            <v>1</v>
          </cell>
          <cell r="F9504">
            <v>2019</v>
          </cell>
          <cell r="H9504" t="str">
            <v>панельный</v>
          </cell>
          <cell r="I9504" t="str">
            <v>плоская</v>
          </cell>
          <cell r="K9504" t="str">
            <v>имеется</v>
          </cell>
          <cell r="L9504">
            <v>9</v>
          </cell>
          <cell r="M9504">
            <v>5</v>
          </cell>
          <cell r="N9504">
            <v>5</v>
          </cell>
          <cell r="P9504">
            <v>5</v>
          </cell>
          <cell r="Q9504">
            <v>13510.7</v>
          </cell>
          <cell r="R9504">
            <v>9715.9</v>
          </cell>
          <cell r="S9504">
            <v>9573.2999999999993</v>
          </cell>
          <cell r="T9504">
            <v>308</v>
          </cell>
        </row>
        <row r="9505">
          <cell r="C9505" t="str">
            <v>Чайковский городской округ Пермского края</v>
          </cell>
          <cell r="D9505" t="str">
            <v>г. Чайковский, ул. Декабристов, д. 7</v>
          </cell>
          <cell r="E9505" t="b">
            <v>1</v>
          </cell>
          <cell r="F9505">
            <v>1982</v>
          </cell>
          <cell r="G9505">
            <v>2019</v>
          </cell>
          <cell r="H9505" t="str">
            <v>силикальцитный</v>
          </cell>
          <cell r="L9505">
            <v>5</v>
          </cell>
          <cell r="M9505">
            <v>4</v>
          </cell>
          <cell r="Q9505">
            <v>3243.1</v>
          </cell>
          <cell r="R9505">
            <v>2909.1</v>
          </cell>
          <cell r="S9505">
            <v>2909.1</v>
          </cell>
          <cell r="T9505">
            <v>172</v>
          </cell>
        </row>
        <row r="9506">
          <cell r="C9506" t="str">
            <v>Чайковский городской округ Пермского края</v>
          </cell>
          <cell r="D9506" t="str">
            <v>г. Чайковский, ул. Декабристов, д. 9</v>
          </cell>
          <cell r="E9506" t="b">
            <v>1</v>
          </cell>
          <cell r="F9506">
            <v>1981</v>
          </cell>
          <cell r="G9506">
            <v>2018</v>
          </cell>
          <cell r="H9506" t="str">
            <v>силикальцитный</v>
          </cell>
          <cell r="L9506">
            <v>6</v>
          </cell>
          <cell r="M9506">
            <v>6</v>
          </cell>
          <cell r="Q9506">
            <v>5117.1000000000004</v>
          </cell>
          <cell r="R9506">
            <v>4542.6000000000004</v>
          </cell>
          <cell r="S9506">
            <v>4542.6000000000004</v>
          </cell>
          <cell r="T9506">
            <v>260</v>
          </cell>
        </row>
        <row r="9507">
          <cell r="C9507" t="str">
            <v>Чайковский городской округ Пермского края</v>
          </cell>
          <cell r="D9507" t="str">
            <v>г. Чайковский, ул. Декабристов, д. 11</v>
          </cell>
          <cell r="E9507" t="b">
            <v>1</v>
          </cell>
          <cell r="F9507">
            <v>1981</v>
          </cell>
          <cell r="G9507">
            <v>2018</v>
          </cell>
          <cell r="H9507" t="str">
            <v>силикальцитный</v>
          </cell>
          <cell r="L9507">
            <v>5</v>
          </cell>
          <cell r="M9507">
            <v>2</v>
          </cell>
          <cell r="Q9507">
            <v>3882.6</v>
          </cell>
          <cell r="R9507">
            <v>3209.4</v>
          </cell>
          <cell r="S9507">
            <v>3209.4</v>
          </cell>
          <cell r="T9507">
            <v>206</v>
          </cell>
        </row>
        <row r="9508">
          <cell r="C9508" t="str">
            <v>Чайковский городской округ Пермского края</v>
          </cell>
          <cell r="D9508" t="str">
            <v>г. Чайковский, ул. Декабристов, д. 12</v>
          </cell>
          <cell r="E9508" t="b">
            <v>1</v>
          </cell>
          <cell r="F9508">
            <v>1985</v>
          </cell>
          <cell r="G9508">
            <v>2018</v>
          </cell>
          <cell r="H9508" t="str">
            <v>силикальцитный</v>
          </cell>
          <cell r="L9508">
            <v>5</v>
          </cell>
          <cell r="M9508">
            <v>4</v>
          </cell>
          <cell r="Q9508">
            <v>3550.1</v>
          </cell>
          <cell r="R9508">
            <v>3208.1</v>
          </cell>
          <cell r="S9508">
            <v>3208.1</v>
          </cell>
          <cell r="T9508">
            <v>187</v>
          </cell>
        </row>
        <row r="9509">
          <cell r="C9509" t="str">
            <v>Чайковский городской округ Пермского края</v>
          </cell>
          <cell r="D9509" t="str">
            <v>г. Чайковский, ул. Декабристов, д. 13</v>
          </cell>
          <cell r="E9509" t="b">
            <v>1</v>
          </cell>
          <cell r="F9509">
            <v>1984</v>
          </cell>
          <cell r="G9509">
            <v>2019</v>
          </cell>
          <cell r="H9509" t="str">
            <v>силикальцитный</v>
          </cell>
          <cell r="L9509">
            <v>5</v>
          </cell>
          <cell r="M9509">
            <v>1</v>
          </cell>
          <cell r="Q9509">
            <v>1928</v>
          </cell>
          <cell r="R9509">
            <v>1582.7</v>
          </cell>
          <cell r="S9509">
            <v>1582.7</v>
          </cell>
          <cell r="T9509">
            <v>129</v>
          </cell>
        </row>
        <row r="9510">
          <cell r="C9510" t="str">
            <v>Чайковский городской округ Пермского края</v>
          </cell>
          <cell r="D9510" t="str">
            <v>г. Чайковский, ул. Декабристов, д. 14</v>
          </cell>
          <cell r="E9510" t="b">
            <v>1</v>
          </cell>
          <cell r="F9510">
            <v>1985</v>
          </cell>
          <cell r="G9510">
            <v>2017</v>
          </cell>
          <cell r="H9510" t="str">
            <v>силикальцитный</v>
          </cell>
          <cell r="L9510">
            <v>5</v>
          </cell>
          <cell r="M9510">
            <v>6</v>
          </cell>
          <cell r="Q9510">
            <v>5153.3</v>
          </cell>
          <cell r="R9510">
            <v>4648.1000000000004</v>
          </cell>
          <cell r="S9510">
            <v>4648.1000000000004</v>
          </cell>
          <cell r="T9510">
            <v>249</v>
          </cell>
        </row>
        <row r="9511">
          <cell r="C9511" t="str">
            <v>Чайковский городской округ Пермского края</v>
          </cell>
          <cell r="D9511" t="str">
            <v>г. Чайковский, ул. Декабристов, д. 15</v>
          </cell>
          <cell r="E9511" t="b">
            <v>1</v>
          </cell>
          <cell r="F9511">
            <v>1984</v>
          </cell>
          <cell r="G9511">
            <v>2019</v>
          </cell>
          <cell r="H9511" t="str">
            <v>силикальцитный</v>
          </cell>
          <cell r="L9511">
            <v>5</v>
          </cell>
          <cell r="M9511">
            <v>1</v>
          </cell>
          <cell r="Q9511">
            <v>2153.9</v>
          </cell>
          <cell r="R9511">
            <v>1823.9</v>
          </cell>
          <cell r="S9511">
            <v>1823.9</v>
          </cell>
          <cell r="T9511">
            <v>137</v>
          </cell>
        </row>
        <row r="9512">
          <cell r="C9512" t="str">
            <v>Чайковский городской округ Пермского края</v>
          </cell>
          <cell r="D9512" t="str">
            <v>г. Чайковский, ул. Декабристов, д. 16</v>
          </cell>
          <cell r="E9512" t="b">
            <v>1</v>
          </cell>
          <cell r="F9512">
            <v>1993</v>
          </cell>
          <cell r="H9512" t="str">
            <v>Кирпич</v>
          </cell>
          <cell r="I9512" t="str">
            <v>плоская</v>
          </cell>
          <cell r="K9512" t="str">
            <v>имеется</v>
          </cell>
          <cell r="L9512">
            <v>9</v>
          </cell>
          <cell r="M9512">
            <v>1</v>
          </cell>
          <cell r="N9512">
            <v>1</v>
          </cell>
          <cell r="O9512">
            <v>1</v>
          </cell>
          <cell r="Q9512">
            <v>2336.9</v>
          </cell>
          <cell r="R9512">
            <v>2019.2</v>
          </cell>
          <cell r="S9512">
            <v>2019.2</v>
          </cell>
          <cell r="T9512">
            <v>56</v>
          </cell>
        </row>
        <row r="9513">
          <cell r="C9513" t="str">
            <v>Чайковский городской округ Пермского края</v>
          </cell>
          <cell r="D9513" t="str">
            <v>г. Чайковский, ул. Декабристов, д. 18</v>
          </cell>
          <cell r="E9513" t="b">
            <v>1</v>
          </cell>
          <cell r="F9513">
            <v>1988</v>
          </cell>
          <cell r="H9513" t="str">
            <v>Силикальцит</v>
          </cell>
          <cell r="L9513">
            <v>9</v>
          </cell>
          <cell r="M9513">
            <v>4</v>
          </cell>
          <cell r="N9513">
            <v>4</v>
          </cell>
          <cell r="O9513">
            <v>4</v>
          </cell>
          <cell r="Q9513">
            <v>8913</v>
          </cell>
          <cell r="R9513">
            <v>7654.2</v>
          </cell>
          <cell r="S9513">
            <v>6888.78</v>
          </cell>
          <cell r="T9513">
            <v>461</v>
          </cell>
        </row>
        <row r="9514">
          <cell r="C9514" t="str">
            <v>Чайковский городской округ Пермского края</v>
          </cell>
          <cell r="D9514" t="str">
            <v>г. Чайковский, ул. Декабристов, д. 19</v>
          </cell>
          <cell r="E9514" t="b">
            <v>1</v>
          </cell>
          <cell r="F9514">
            <v>1985</v>
          </cell>
          <cell r="G9514">
            <v>2019</v>
          </cell>
          <cell r="H9514" t="str">
            <v>силикальцитный</v>
          </cell>
          <cell r="L9514">
            <v>5</v>
          </cell>
          <cell r="M9514">
            <v>1</v>
          </cell>
          <cell r="Q9514">
            <v>1915.7</v>
          </cell>
          <cell r="R9514">
            <v>1578.7</v>
          </cell>
          <cell r="S9514">
            <v>1578.7</v>
          </cell>
          <cell r="T9514">
            <v>111</v>
          </cell>
        </row>
        <row r="9515">
          <cell r="C9515" t="str">
            <v>Чайковский городской округ Пермского края</v>
          </cell>
          <cell r="D9515" t="str">
            <v>г. Чайковский, ул. Декабристов, д. 28</v>
          </cell>
          <cell r="E9515" t="b">
            <v>1</v>
          </cell>
          <cell r="F9515">
            <v>2004</v>
          </cell>
          <cell r="G9515">
            <v>2019</v>
          </cell>
          <cell r="H9515" t="str">
            <v>силикальцитный</v>
          </cell>
          <cell r="L9515">
            <v>10</v>
          </cell>
          <cell r="M9515">
            <v>6</v>
          </cell>
          <cell r="N9515">
            <v>6</v>
          </cell>
          <cell r="O9515">
            <v>6</v>
          </cell>
          <cell r="Q9515">
            <v>13584.6</v>
          </cell>
          <cell r="R9515">
            <v>11663.6</v>
          </cell>
          <cell r="S9515">
            <v>11663.6</v>
          </cell>
          <cell r="T9515">
            <v>476</v>
          </cell>
        </row>
        <row r="9516">
          <cell r="C9516" t="str">
            <v>Чайковский городской округ Пермского края</v>
          </cell>
          <cell r="D9516" t="str">
            <v>г. Чайковский, ул. Декабристов, д. 30</v>
          </cell>
          <cell r="E9516" t="b">
            <v>1</v>
          </cell>
          <cell r="F9516">
            <v>1986</v>
          </cell>
          <cell r="H9516" t="str">
            <v>силикальцитный</v>
          </cell>
          <cell r="L9516">
            <v>5</v>
          </cell>
          <cell r="M9516">
            <v>4</v>
          </cell>
          <cell r="Q9516">
            <v>3779.7</v>
          </cell>
          <cell r="R9516">
            <v>3432.7</v>
          </cell>
          <cell r="S9516">
            <v>3432.7</v>
          </cell>
          <cell r="T9516">
            <v>138</v>
          </cell>
        </row>
        <row r="9517">
          <cell r="C9517" t="str">
            <v>Чайковский городской округ Пермского края</v>
          </cell>
          <cell r="D9517" t="str">
            <v>г. Чайковский, ул. Декабристов, д. 32</v>
          </cell>
          <cell r="E9517" t="b">
            <v>1</v>
          </cell>
          <cell r="F9517">
            <v>1985</v>
          </cell>
          <cell r="G9517">
            <v>2018</v>
          </cell>
          <cell r="H9517" t="str">
            <v>силикальцитный</v>
          </cell>
          <cell r="L9517">
            <v>5</v>
          </cell>
          <cell r="M9517">
            <v>6</v>
          </cell>
          <cell r="Q9517">
            <v>4978.3</v>
          </cell>
          <cell r="R9517">
            <v>4502.1000000000004</v>
          </cell>
          <cell r="S9517">
            <v>4502.1000000000004</v>
          </cell>
          <cell r="T9517">
            <v>259</v>
          </cell>
        </row>
        <row r="9518">
          <cell r="C9518" t="str">
            <v>Чайковский городской округ Пермского края</v>
          </cell>
          <cell r="D9518" t="str">
            <v>г. Чайковский, ул. Декабристов, д. 34</v>
          </cell>
          <cell r="E9518" t="b">
            <v>1</v>
          </cell>
          <cell r="F9518">
            <v>2010</v>
          </cell>
          <cell r="H9518" t="str">
            <v>Кирпич</v>
          </cell>
          <cell r="I9518" t="str">
            <v>плоская</v>
          </cell>
          <cell r="K9518" t="str">
            <v>имеется</v>
          </cell>
          <cell r="L9518">
            <v>9</v>
          </cell>
          <cell r="M9518">
            <v>2</v>
          </cell>
          <cell r="N9518">
            <v>2</v>
          </cell>
          <cell r="O9518">
            <v>2</v>
          </cell>
          <cell r="Q9518">
            <v>4331.2</v>
          </cell>
          <cell r="R9518">
            <v>3650.9</v>
          </cell>
          <cell r="S9518">
            <v>3650.9</v>
          </cell>
          <cell r="T9518">
            <v>164</v>
          </cell>
        </row>
        <row r="9519">
          <cell r="C9519" t="str">
            <v>Чайковский городской округ Пермского края</v>
          </cell>
          <cell r="D9519" t="str">
            <v>г. Чайковский, ул. Декабристов, д. 36</v>
          </cell>
          <cell r="E9519" t="b">
            <v>1</v>
          </cell>
          <cell r="F9519">
            <v>2017</v>
          </cell>
          <cell r="H9519" t="str">
            <v>панельный</v>
          </cell>
          <cell r="I9519" t="str">
            <v>плоская</v>
          </cell>
          <cell r="K9519" t="str">
            <v>имеется</v>
          </cell>
          <cell r="L9519">
            <v>10</v>
          </cell>
          <cell r="M9519">
            <v>1</v>
          </cell>
          <cell r="N9519">
            <v>1</v>
          </cell>
          <cell r="O9519">
            <v>1</v>
          </cell>
          <cell r="Q9519">
            <v>4293.1000000000004</v>
          </cell>
          <cell r="R9519">
            <v>2982.1</v>
          </cell>
          <cell r="S9519">
            <v>2947.6</v>
          </cell>
          <cell r="T9519">
            <v>120</v>
          </cell>
        </row>
        <row r="9520">
          <cell r="C9520" t="str">
            <v>Чайковский городской округ Пермского края</v>
          </cell>
          <cell r="D9520" t="str">
            <v>г. Чайковский, ул. Декабристов, д. 36А</v>
          </cell>
          <cell r="E9520" t="b">
            <v>1</v>
          </cell>
          <cell r="F9520">
            <v>2021</v>
          </cell>
          <cell r="H9520" t="str">
            <v>панельный</v>
          </cell>
          <cell r="I9520" t="str">
            <v>плоская</v>
          </cell>
          <cell r="K9520" t="str">
            <v>имеется</v>
          </cell>
          <cell r="L9520">
            <v>10</v>
          </cell>
          <cell r="M9520">
            <v>2</v>
          </cell>
          <cell r="N9520">
            <v>2</v>
          </cell>
          <cell r="O9520">
            <v>2</v>
          </cell>
          <cell r="Q9520">
            <v>7183.1</v>
          </cell>
          <cell r="R9520">
            <v>5228.3</v>
          </cell>
          <cell r="S9520">
            <v>5158.5</v>
          </cell>
          <cell r="T9520">
            <v>106</v>
          </cell>
        </row>
        <row r="9521">
          <cell r="C9521" t="str">
            <v>Чайковский городской округ Пермского края</v>
          </cell>
          <cell r="D9521" t="str">
            <v>г. Чайковский, ул. Декабристов, д. 38</v>
          </cell>
          <cell r="E9521" t="b">
            <v>1</v>
          </cell>
          <cell r="F9521">
            <v>1996</v>
          </cell>
          <cell r="G9521">
            <v>2019</v>
          </cell>
          <cell r="H9521" t="str">
            <v>силикальцитный</v>
          </cell>
          <cell r="L9521">
            <v>9</v>
          </cell>
          <cell r="M9521">
            <v>4</v>
          </cell>
          <cell r="N9521">
            <v>4</v>
          </cell>
          <cell r="O9521">
            <v>4</v>
          </cell>
          <cell r="Q9521">
            <v>9065.2000000000007</v>
          </cell>
          <cell r="R9521">
            <v>7857</v>
          </cell>
          <cell r="S9521">
            <v>7857</v>
          </cell>
          <cell r="T9521">
            <v>364</v>
          </cell>
        </row>
        <row r="9522">
          <cell r="C9522" t="str">
            <v>Чайковский городской округ Пермского края</v>
          </cell>
          <cell r="D9522" t="str">
            <v>г. Чайковский, ул. Декабристов, д. 1/1</v>
          </cell>
          <cell r="E9522" t="b">
            <v>1</v>
          </cell>
          <cell r="F9522">
            <v>1983</v>
          </cell>
          <cell r="G9522">
            <v>2019</v>
          </cell>
          <cell r="H9522" t="str">
            <v>силикальцитный</v>
          </cell>
          <cell r="L9522">
            <v>5</v>
          </cell>
          <cell r="M9522">
            <v>2</v>
          </cell>
          <cell r="Q9522">
            <v>3750.3</v>
          </cell>
          <cell r="R9522">
            <v>3251.4</v>
          </cell>
          <cell r="S9522">
            <v>3251.4</v>
          </cell>
          <cell r="T9522">
            <v>221</v>
          </cell>
        </row>
        <row r="9523">
          <cell r="C9523" t="str">
            <v>Чайковский городской округ Пермского края</v>
          </cell>
          <cell r="D9523" t="str">
            <v>г. Чайковский, ул. Декабристов, д. 1/2</v>
          </cell>
          <cell r="E9523" t="b">
            <v>1</v>
          </cell>
          <cell r="F9523">
            <v>1981</v>
          </cell>
          <cell r="G9523">
            <v>2017</v>
          </cell>
          <cell r="H9523" t="str">
            <v>силикальцитный</v>
          </cell>
          <cell r="L9523">
            <v>5</v>
          </cell>
          <cell r="M9523">
            <v>2</v>
          </cell>
          <cell r="Q9523">
            <v>3796.7</v>
          </cell>
          <cell r="R9523">
            <v>3286.1</v>
          </cell>
          <cell r="S9523">
            <v>3286.1</v>
          </cell>
          <cell r="T9523">
            <v>204</v>
          </cell>
        </row>
        <row r="9524">
          <cell r="C9524" t="str">
            <v>Чайковский городской округ Пермского края</v>
          </cell>
          <cell r="D9524" t="str">
            <v>г. Чайковский, ул. Декабристов, д. 1/3</v>
          </cell>
          <cell r="E9524" t="b">
            <v>1</v>
          </cell>
          <cell r="F9524">
            <v>1981</v>
          </cell>
          <cell r="H9524" t="str">
            <v>силикальцитный</v>
          </cell>
          <cell r="I9524" t="str">
            <v>плоская</v>
          </cell>
          <cell r="K9524" t="str">
            <v>имеется</v>
          </cell>
          <cell r="L9524">
            <v>5</v>
          </cell>
          <cell r="M9524">
            <v>4</v>
          </cell>
          <cell r="Q9524">
            <v>2937.9</v>
          </cell>
          <cell r="R9524">
            <v>2653.7</v>
          </cell>
          <cell r="S9524">
            <v>2653.7</v>
          </cell>
          <cell r="T9524">
            <v>172</v>
          </cell>
        </row>
        <row r="9525">
          <cell r="C9525" t="str">
            <v>Чайковский городской округ Пермского края</v>
          </cell>
          <cell r="D9525" t="str">
            <v>г. Чайковский, ул. Декабристов, д. 16/1</v>
          </cell>
          <cell r="E9525" t="b">
            <v>1</v>
          </cell>
          <cell r="F9525">
            <v>2013</v>
          </cell>
          <cell r="H9525" t="str">
            <v>Кирпич</v>
          </cell>
          <cell r="L9525">
            <v>5</v>
          </cell>
          <cell r="M9525">
            <v>1</v>
          </cell>
          <cell r="Q9525">
            <v>1562.2</v>
          </cell>
          <cell r="R9525">
            <v>1109.5999999999999</v>
          </cell>
          <cell r="S9525">
            <v>998.64</v>
          </cell>
          <cell r="T9525">
            <v>56</v>
          </cell>
        </row>
        <row r="9526">
          <cell r="C9526" t="str">
            <v>Чайковский городской округ Пермского края</v>
          </cell>
          <cell r="D9526" t="str">
            <v>г. Чайковский, ул. Декабристов, д. 23 кор. 3</v>
          </cell>
          <cell r="E9526" t="b">
            <v>1</v>
          </cell>
          <cell r="F9526">
            <v>2013</v>
          </cell>
          <cell r="H9526" t="str">
            <v>Кирпич</v>
          </cell>
          <cell r="L9526">
            <v>8</v>
          </cell>
          <cell r="M9526">
            <v>1</v>
          </cell>
          <cell r="N9526">
            <v>1</v>
          </cell>
          <cell r="O9526">
            <v>1</v>
          </cell>
          <cell r="Q9526">
            <v>4079.2</v>
          </cell>
          <cell r="R9526">
            <v>2320.1999999999998</v>
          </cell>
          <cell r="S9526">
            <v>2320.1999999999998</v>
          </cell>
          <cell r="T9526">
            <v>62</v>
          </cell>
        </row>
        <row r="9527">
          <cell r="C9527" t="str">
            <v>Чайковский городской округ Пермского края</v>
          </cell>
          <cell r="D9527" t="str">
            <v>г. Чайковский, ул. Декабристов, д. 3/1</v>
          </cell>
          <cell r="E9527" t="b">
            <v>1</v>
          </cell>
          <cell r="F9527">
            <v>1977</v>
          </cell>
          <cell r="H9527" t="str">
            <v>Силикальцит</v>
          </cell>
          <cell r="L9527">
            <v>5</v>
          </cell>
          <cell r="M9527">
            <v>4</v>
          </cell>
          <cell r="Q9527">
            <v>3728.5</v>
          </cell>
          <cell r="R9527">
            <v>3423.5</v>
          </cell>
          <cell r="S9527">
            <v>3273.1</v>
          </cell>
          <cell r="T9527">
            <v>172</v>
          </cell>
        </row>
        <row r="9528">
          <cell r="C9528" t="str">
            <v>Чайковский городской округ Пермского края</v>
          </cell>
          <cell r="D9528" t="str">
            <v>г. Чайковский, ул. Декабристов, д. 3/2</v>
          </cell>
          <cell r="E9528" t="b">
            <v>1</v>
          </cell>
          <cell r="F9528">
            <v>1981</v>
          </cell>
          <cell r="H9528" t="str">
            <v>силикальцитный</v>
          </cell>
          <cell r="L9528">
            <v>5</v>
          </cell>
          <cell r="M9528">
            <v>4</v>
          </cell>
          <cell r="Q9528">
            <v>3750.1</v>
          </cell>
          <cell r="R9528">
            <v>3410.8</v>
          </cell>
          <cell r="S9528">
            <v>3410.8</v>
          </cell>
          <cell r="T9528">
            <v>211</v>
          </cell>
        </row>
        <row r="9529">
          <cell r="C9529" t="str">
            <v>Чайковский городской округ Пермского края</v>
          </cell>
          <cell r="D9529" t="str">
            <v>г. Чайковский, ул. Декабристов, д. 5/1</v>
          </cell>
          <cell r="E9529" t="b">
            <v>1</v>
          </cell>
          <cell r="F9529">
            <v>1979</v>
          </cell>
          <cell r="G9529">
            <v>2019</v>
          </cell>
          <cell r="H9529" t="str">
            <v>силикальцитный</v>
          </cell>
          <cell r="L9529">
            <v>5</v>
          </cell>
          <cell r="M9529">
            <v>4</v>
          </cell>
          <cell r="Q9529">
            <v>3754.4</v>
          </cell>
          <cell r="R9529">
            <v>3389.3</v>
          </cell>
          <cell r="S9529">
            <v>3389.3</v>
          </cell>
          <cell r="T9529">
            <v>189</v>
          </cell>
        </row>
        <row r="9530">
          <cell r="C9530" t="str">
            <v>Чайковский городской округ Пермского края</v>
          </cell>
          <cell r="D9530" t="str">
            <v>г. Чайковский, ул. Декабристов, д. 5/2</v>
          </cell>
          <cell r="E9530" t="b">
            <v>1</v>
          </cell>
          <cell r="F9530">
            <v>1984</v>
          </cell>
          <cell r="G9530">
            <v>2017</v>
          </cell>
          <cell r="H9530" t="str">
            <v>силикальцитный</v>
          </cell>
          <cell r="L9530">
            <v>5</v>
          </cell>
          <cell r="M9530">
            <v>4</v>
          </cell>
          <cell r="Q9530">
            <v>3770.3</v>
          </cell>
          <cell r="R9530">
            <v>3427.8</v>
          </cell>
          <cell r="S9530">
            <v>3427.8</v>
          </cell>
          <cell r="T9530">
            <v>178</v>
          </cell>
        </row>
        <row r="9531">
          <cell r="C9531" t="str">
            <v>Чайковский городской округ Пермского края</v>
          </cell>
          <cell r="D9531" t="str">
            <v>г. Чайковский, ул. Декабристов, д. 5/3</v>
          </cell>
          <cell r="E9531" t="b">
            <v>1</v>
          </cell>
          <cell r="F9531">
            <v>2006</v>
          </cell>
          <cell r="G9531">
            <v>2017</v>
          </cell>
          <cell r="H9531" t="str">
            <v>Кирпич</v>
          </cell>
          <cell r="L9531">
            <v>9</v>
          </cell>
          <cell r="M9531">
            <v>1</v>
          </cell>
          <cell r="N9531">
            <v>1</v>
          </cell>
          <cell r="O9531">
            <v>1</v>
          </cell>
          <cell r="Q9531">
            <v>4117.1000000000004</v>
          </cell>
          <cell r="R9531">
            <v>3149.4</v>
          </cell>
          <cell r="S9531">
            <v>3149.4</v>
          </cell>
          <cell r="T9531">
            <v>158</v>
          </cell>
        </row>
        <row r="9532">
          <cell r="C9532" t="str">
            <v>Чайковский городской округ Пермского края</v>
          </cell>
          <cell r="D9532" t="str">
            <v>г. Чайковский, ул. Декабристов, д. 5/4</v>
          </cell>
          <cell r="E9532" t="b">
            <v>1</v>
          </cell>
          <cell r="F9532">
            <v>2009</v>
          </cell>
          <cell r="H9532" t="str">
            <v>Кирпич</v>
          </cell>
          <cell r="L9532">
            <v>9</v>
          </cell>
          <cell r="M9532">
            <v>1</v>
          </cell>
          <cell r="N9532">
            <v>1</v>
          </cell>
          <cell r="O9532">
            <v>1</v>
          </cell>
          <cell r="Q9532">
            <v>4705.1000000000004</v>
          </cell>
          <cell r="R9532">
            <v>4434</v>
          </cell>
          <cell r="S9532">
            <v>4434</v>
          </cell>
          <cell r="T9532">
            <v>158</v>
          </cell>
        </row>
        <row r="9533">
          <cell r="C9533" t="str">
            <v>Чайковский городской округ Пермского края</v>
          </cell>
          <cell r="D9533" t="str">
            <v>г. Чайковский, ул. Декабристов, д. 5/5</v>
          </cell>
          <cell r="E9533" t="b">
            <v>1</v>
          </cell>
          <cell r="F9533">
            <v>1990</v>
          </cell>
          <cell r="H9533" t="str">
            <v>Кирпич</v>
          </cell>
          <cell r="L9533">
            <v>14</v>
          </cell>
          <cell r="M9533">
            <v>1</v>
          </cell>
          <cell r="N9533">
            <v>2</v>
          </cell>
          <cell r="O9533">
            <v>1</v>
          </cell>
          <cell r="P9533">
            <v>1</v>
          </cell>
          <cell r="Q9533">
            <v>5410.8</v>
          </cell>
          <cell r="R9533">
            <v>4870.1000000000004</v>
          </cell>
          <cell r="S9533">
            <v>4833.8999999999996</v>
          </cell>
          <cell r="T9533">
            <v>241</v>
          </cell>
        </row>
        <row r="9534">
          <cell r="C9534" t="str">
            <v>Чайковский городской округ Пермского края</v>
          </cell>
          <cell r="D9534" t="str">
            <v>г. Чайковский, ул. Декабристов, д. 5/6</v>
          </cell>
          <cell r="E9534" t="b">
            <v>1</v>
          </cell>
          <cell r="F9534">
            <v>2018</v>
          </cell>
          <cell r="H9534" t="str">
            <v>Кирпич</v>
          </cell>
          <cell r="I9534" t="str">
            <v>скатная</v>
          </cell>
          <cell r="K9534" t="str">
            <v>имеется</v>
          </cell>
          <cell r="L9534">
            <v>5</v>
          </cell>
          <cell r="M9534">
            <v>2</v>
          </cell>
          <cell r="Q9534">
            <v>2351.4</v>
          </cell>
          <cell r="R9534">
            <v>1769</v>
          </cell>
          <cell r="S9534">
            <v>1769</v>
          </cell>
          <cell r="T9534">
            <v>40</v>
          </cell>
        </row>
        <row r="9535">
          <cell r="C9535" t="str">
            <v>Чайковский городской округ Пермского края</v>
          </cell>
          <cell r="D9535" t="str">
            <v>г. Чайковский, ул. Кабалевского, д. 2</v>
          </cell>
          <cell r="E9535" t="b">
            <v>1</v>
          </cell>
          <cell r="F9535">
            <v>1963</v>
          </cell>
          <cell r="H9535" t="str">
            <v>Силикальцит</v>
          </cell>
          <cell r="L9535">
            <v>4</v>
          </cell>
          <cell r="M9535">
            <v>3</v>
          </cell>
          <cell r="Q9535">
            <v>2213.8000000000002</v>
          </cell>
          <cell r="R9535">
            <v>2028.4</v>
          </cell>
          <cell r="S9535">
            <v>2028.4</v>
          </cell>
          <cell r="T9535">
            <v>113</v>
          </cell>
        </row>
        <row r="9536">
          <cell r="C9536" t="str">
            <v>Чайковский городской округ Пермского края</v>
          </cell>
          <cell r="D9536" t="str">
            <v>г. Чайковский, ул. Кабалевского, д. 3</v>
          </cell>
          <cell r="E9536" t="b">
            <v>1</v>
          </cell>
          <cell r="F9536">
            <v>1967</v>
          </cell>
          <cell r="H9536" t="str">
            <v>Силикальцит</v>
          </cell>
          <cell r="L9536">
            <v>4</v>
          </cell>
          <cell r="M9536">
            <v>3</v>
          </cell>
          <cell r="Q9536">
            <v>2177.6999999999998</v>
          </cell>
          <cell r="R9536">
            <v>1991.8</v>
          </cell>
          <cell r="S9536">
            <v>1792.62</v>
          </cell>
          <cell r="T9536">
            <v>98</v>
          </cell>
        </row>
        <row r="9537">
          <cell r="C9537" t="str">
            <v>Чайковский городской округ Пермского края</v>
          </cell>
          <cell r="D9537" t="str">
            <v>г. Чайковский, ул. Кабалевского, д. 4</v>
          </cell>
          <cell r="E9537" t="b">
            <v>1</v>
          </cell>
          <cell r="F9537">
            <v>1967</v>
          </cell>
          <cell r="G9537">
            <v>2019</v>
          </cell>
          <cell r="H9537" t="str">
            <v>силикальцитный</v>
          </cell>
          <cell r="L9537">
            <v>4</v>
          </cell>
          <cell r="M9537">
            <v>3</v>
          </cell>
          <cell r="Q9537">
            <v>2239.6</v>
          </cell>
          <cell r="R9537">
            <v>2056</v>
          </cell>
          <cell r="S9537">
            <v>2056</v>
          </cell>
          <cell r="T9537">
            <v>88</v>
          </cell>
        </row>
        <row r="9538">
          <cell r="C9538" t="str">
            <v>Чайковский городской округ Пермского края</v>
          </cell>
          <cell r="D9538" t="str">
            <v>г. Чайковский, ул. Кабалевского, д. 5</v>
          </cell>
          <cell r="E9538" t="b">
            <v>1</v>
          </cell>
          <cell r="F9538">
            <v>1966</v>
          </cell>
          <cell r="H9538" t="str">
            <v>Силикальцит</v>
          </cell>
          <cell r="L9538">
            <v>4</v>
          </cell>
          <cell r="M9538">
            <v>3</v>
          </cell>
          <cell r="Q9538">
            <v>2242.8000000000002</v>
          </cell>
          <cell r="R9538">
            <v>2056.8000000000002</v>
          </cell>
          <cell r="S9538">
            <v>1851.12</v>
          </cell>
          <cell r="T9538">
            <v>83</v>
          </cell>
        </row>
        <row r="9539">
          <cell r="C9539" t="str">
            <v>Чайковский городской округ Пермского края</v>
          </cell>
          <cell r="D9539" t="str">
            <v>г. Чайковский, ул. Кабалевского, д. 6</v>
          </cell>
          <cell r="E9539" t="b">
            <v>1</v>
          </cell>
          <cell r="F9539">
            <v>1966</v>
          </cell>
          <cell r="H9539" t="str">
            <v>силикальцитный</v>
          </cell>
          <cell r="L9539">
            <v>4</v>
          </cell>
          <cell r="M9539">
            <v>3</v>
          </cell>
          <cell r="Q9539">
            <v>2227.1999999999998</v>
          </cell>
          <cell r="R9539">
            <v>2014</v>
          </cell>
          <cell r="S9539">
            <v>2014</v>
          </cell>
          <cell r="T9539">
            <v>99</v>
          </cell>
        </row>
        <row r="9540">
          <cell r="C9540" t="str">
            <v>Чайковский городской округ Пермского края</v>
          </cell>
          <cell r="D9540" t="str">
            <v>г. Чайковский, ул. Кабалевского, д. 7</v>
          </cell>
          <cell r="E9540" t="b">
            <v>1</v>
          </cell>
          <cell r="F9540">
            <v>1965</v>
          </cell>
          <cell r="H9540" t="str">
            <v>Силикальцит</v>
          </cell>
          <cell r="L9540">
            <v>4</v>
          </cell>
          <cell r="M9540">
            <v>3</v>
          </cell>
          <cell r="Q9540">
            <v>2225.6</v>
          </cell>
          <cell r="R9540">
            <v>2030</v>
          </cell>
          <cell r="S9540">
            <v>1827</v>
          </cell>
          <cell r="T9540">
            <v>91</v>
          </cell>
        </row>
        <row r="9541">
          <cell r="C9541" t="str">
            <v>Чайковский городской округ Пермского края</v>
          </cell>
          <cell r="D9541" t="str">
            <v>г. Чайковский, ул. Кабалевского, д. 8</v>
          </cell>
          <cell r="E9541" t="b">
            <v>1</v>
          </cell>
          <cell r="F9541">
            <v>1965</v>
          </cell>
          <cell r="H9541" t="str">
            <v>силикальцитный</v>
          </cell>
          <cell r="L9541">
            <v>4</v>
          </cell>
          <cell r="M9541">
            <v>3</v>
          </cell>
          <cell r="Q9541">
            <v>2242.8000000000002</v>
          </cell>
          <cell r="R9541">
            <v>2053.4</v>
          </cell>
          <cell r="S9541">
            <v>2053.4</v>
          </cell>
          <cell r="T9541">
            <v>94</v>
          </cell>
        </row>
        <row r="9542">
          <cell r="C9542" t="str">
            <v>Чайковский городской округ Пермского края</v>
          </cell>
          <cell r="D9542" t="str">
            <v>г. Чайковский, ул. Кабалевского, д. 9</v>
          </cell>
          <cell r="E9542" t="b">
            <v>1</v>
          </cell>
          <cell r="F9542">
            <v>1968</v>
          </cell>
          <cell r="H9542" t="str">
            <v>Кирпич</v>
          </cell>
          <cell r="I9542" t="str">
            <v>скатная</v>
          </cell>
          <cell r="K9542" t="str">
            <v>имеется</v>
          </cell>
          <cell r="L9542">
            <v>5</v>
          </cell>
          <cell r="M9542">
            <v>4</v>
          </cell>
          <cell r="Q9542">
            <v>3348.1</v>
          </cell>
          <cell r="R9542">
            <v>3037.6</v>
          </cell>
          <cell r="S9542">
            <v>3037.6</v>
          </cell>
          <cell r="T9542">
            <v>162</v>
          </cell>
        </row>
        <row r="9543">
          <cell r="C9543" t="str">
            <v>Чайковский городской округ Пермского края</v>
          </cell>
          <cell r="D9543" t="str">
            <v>г. Чайковский, ул. Кабалевского, д. 10</v>
          </cell>
          <cell r="E9543" t="b">
            <v>1</v>
          </cell>
          <cell r="F9543">
            <v>1972</v>
          </cell>
          <cell r="H9543" t="str">
            <v>Кирпич</v>
          </cell>
          <cell r="L9543">
            <v>9</v>
          </cell>
          <cell r="M9543">
            <v>1</v>
          </cell>
          <cell r="N9543">
            <v>1</v>
          </cell>
          <cell r="O9543">
            <v>1</v>
          </cell>
          <cell r="Q9543">
            <v>2597</v>
          </cell>
          <cell r="R9543">
            <v>2287</v>
          </cell>
          <cell r="S9543">
            <v>2058.3000000000002</v>
          </cell>
          <cell r="T9543">
            <v>102</v>
          </cell>
        </row>
        <row r="9544">
          <cell r="C9544" t="str">
            <v>Чайковский городской округ Пермского края</v>
          </cell>
          <cell r="D9544" t="str">
            <v>г. Чайковский, ул. Кабалевского, д. 11</v>
          </cell>
          <cell r="E9544" t="b">
            <v>1</v>
          </cell>
          <cell r="F9544">
            <v>1967</v>
          </cell>
          <cell r="H9544" t="str">
            <v>Кирпич</v>
          </cell>
          <cell r="L9544">
            <v>5</v>
          </cell>
          <cell r="M9544">
            <v>4</v>
          </cell>
          <cell r="Q9544">
            <v>3392.9</v>
          </cell>
          <cell r="R9544">
            <v>3068.9</v>
          </cell>
          <cell r="S9544">
            <v>3068.9</v>
          </cell>
          <cell r="T9544">
            <v>152</v>
          </cell>
        </row>
        <row r="9545">
          <cell r="C9545" t="str">
            <v>Чайковский городской округ Пермского края</v>
          </cell>
          <cell r="D9545" t="str">
            <v>г. Чайковский, ул. Кабалевского, д. 12</v>
          </cell>
          <cell r="E9545" t="b">
            <v>1</v>
          </cell>
          <cell r="F9545">
            <v>1968</v>
          </cell>
          <cell r="H9545" t="str">
            <v>Кирпич</v>
          </cell>
          <cell r="L9545">
            <v>5</v>
          </cell>
          <cell r="M9545">
            <v>4</v>
          </cell>
          <cell r="Q9545">
            <v>3081.6</v>
          </cell>
          <cell r="R9545">
            <v>2790.1</v>
          </cell>
          <cell r="S9545">
            <v>2511.09</v>
          </cell>
          <cell r="T9545">
            <v>100</v>
          </cell>
        </row>
        <row r="9546">
          <cell r="C9546" t="str">
            <v>Чайковский городской округ Пермского края</v>
          </cell>
          <cell r="D9546" t="str">
            <v>г. Чайковский, ул. Кабалевского, д. 13</v>
          </cell>
          <cell r="E9546" t="b">
            <v>1</v>
          </cell>
          <cell r="F9546">
            <v>1967</v>
          </cell>
          <cell r="G9546">
            <v>2019</v>
          </cell>
          <cell r="H9546" t="str">
            <v>Кирпич</v>
          </cell>
          <cell r="L9546">
            <v>5</v>
          </cell>
          <cell r="M9546">
            <v>4</v>
          </cell>
          <cell r="Q9546">
            <v>3440.9</v>
          </cell>
          <cell r="R9546">
            <v>3121.9</v>
          </cell>
          <cell r="S9546">
            <v>3121.9</v>
          </cell>
          <cell r="T9546">
            <v>129</v>
          </cell>
        </row>
        <row r="9547">
          <cell r="C9547" t="str">
            <v>Чайковский городской округ Пермского края</v>
          </cell>
          <cell r="D9547" t="str">
            <v>г. Чайковский, ул. Кабалевского, д. 15</v>
          </cell>
          <cell r="E9547" t="b">
            <v>1</v>
          </cell>
          <cell r="F9547">
            <v>1971</v>
          </cell>
          <cell r="H9547" t="str">
            <v>Кирпич</v>
          </cell>
          <cell r="L9547">
            <v>9</v>
          </cell>
          <cell r="M9547">
            <v>1</v>
          </cell>
          <cell r="N9547">
            <v>1</v>
          </cell>
          <cell r="O9547">
            <v>1</v>
          </cell>
          <cell r="Q9547">
            <v>2605.6999999999998</v>
          </cell>
          <cell r="R9547">
            <v>2285.1999999999998</v>
          </cell>
          <cell r="S9547">
            <v>2285.1999999999998</v>
          </cell>
          <cell r="T9547">
            <v>100</v>
          </cell>
        </row>
        <row r="9548">
          <cell r="C9548" t="str">
            <v>Чайковский городской округ Пермского края</v>
          </cell>
          <cell r="D9548" t="str">
            <v>г. Чайковский, ул. Кабалевского, д. 16</v>
          </cell>
          <cell r="E9548" t="b">
            <v>1</v>
          </cell>
          <cell r="F9548">
            <v>1972</v>
          </cell>
          <cell r="H9548" t="str">
            <v>Кирпич</v>
          </cell>
          <cell r="L9548">
            <v>9</v>
          </cell>
          <cell r="M9548">
            <v>1</v>
          </cell>
          <cell r="N9548">
            <v>1</v>
          </cell>
          <cell r="O9548">
            <v>1</v>
          </cell>
          <cell r="Q9548">
            <v>2694.4</v>
          </cell>
          <cell r="R9548">
            <v>2413.5</v>
          </cell>
          <cell r="S9548">
            <v>2172.15</v>
          </cell>
          <cell r="T9548">
            <v>81</v>
          </cell>
        </row>
        <row r="9549">
          <cell r="C9549" t="str">
            <v>Чайковский городской округ Пермского края</v>
          </cell>
          <cell r="D9549" t="str">
            <v>г. Чайковский, ул. Кабалевского, д. 17</v>
          </cell>
          <cell r="E9549" t="b">
            <v>1</v>
          </cell>
          <cell r="F9549">
            <v>1968</v>
          </cell>
          <cell r="G9549">
            <v>2019</v>
          </cell>
          <cell r="H9549" t="str">
            <v>Кирпич</v>
          </cell>
          <cell r="L9549">
            <v>5</v>
          </cell>
          <cell r="M9549">
            <v>4</v>
          </cell>
          <cell r="Q9549">
            <v>3472.5</v>
          </cell>
          <cell r="R9549">
            <v>3182.5</v>
          </cell>
          <cell r="S9549">
            <v>3182.5</v>
          </cell>
          <cell r="T9549">
            <v>151</v>
          </cell>
        </row>
        <row r="9550">
          <cell r="C9550" t="str">
            <v>Чайковский городской округ Пермского края</v>
          </cell>
          <cell r="D9550" t="str">
            <v>г. Чайковский, ул. Кабалевского, д. 18</v>
          </cell>
          <cell r="E9550" t="b">
            <v>1</v>
          </cell>
          <cell r="F9550">
            <v>1967</v>
          </cell>
          <cell r="G9550">
            <v>2019</v>
          </cell>
          <cell r="H9550" t="str">
            <v>Кирпич</v>
          </cell>
          <cell r="L9550">
            <v>5</v>
          </cell>
          <cell r="M9550">
            <v>4</v>
          </cell>
          <cell r="Q9550">
            <v>3353.7</v>
          </cell>
          <cell r="R9550">
            <v>3041.7</v>
          </cell>
          <cell r="S9550">
            <v>3041.7</v>
          </cell>
          <cell r="T9550">
            <v>137</v>
          </cell>
        </row>
        <row r="9551">
          <cell r="C9551" t="str">
            <v>Чайковский городской округ Пермского края</v>
          </cell>
          <cell r="D9551" t="str">
            <v>г. Чайковский, ул. Кабалевского, д. 19</v>
          </cell>
          <cell r="E9551" t="b">
            <v>1</v>
          </cell>
          <cell r="F9551">
            <v>1968</v>
          </cell>
          <cell r="H9551" t="str">
            <v>Кирпич</v>
          </cell>
          <cell r="L9551">
            <v>5</v>
          </cell>
          <cell r="M9551">
            <v>4</v>
          </cell>
          <cell r="Q9551">
            <v>3381.6</v>
          </cell>
          <cell r="R9551">
            <v>3060.6</v>
          </cell>
          <cell r="S9551">
            <v>2754.54</v>
          </cell>
          <cell r="T9551">
            <v>159</v>
          </cell>
        </row>
        <row r="9552">
          <cell r="C9552" t="str">
            <v>Чайковский городской округ Пермского края</v>
          </cell>
          <cell r="D9552" t="str">
            <v>г. Чайковский, ул. Кабалевского, д. 20</v>
          </cell>
          <cell r="E9552" t="b">
            <v>1</v>
          </cell>
          <cell r="F9552">
            <v>1967</v>
          </cell>
          <cell r="H9552" t="str">
            <v>силикальцитный</v>
          </cell>
          <cell r="L9552">
            <v>4</v>
          </cell>
          <cell r="M9552">
            <v>3</v>
          </cell>
          <cell r="Q9552">
            <v>2242.1999999999998</v>
          </cell>
          <cell r="R9552">
            <v>2056.8000000000002</v>
          </cell>
          <cell r="S9552">
            <v>2056.8000000000002</v>
          </cell>
          <cell r="T9552">
            <v>93</v>
          </cell>
        </row>
        <row r="9553">
          <cell r="C9553" t="str">
            <v>Чайковский городской округ Пермского края</v>
          </cell>
          <cell r="D9553" t="str">
            <v>г. Чайковский, ул. Кабалевского, д. 21</v>
          </cell>
          <cell r="E9553" t="b">
            <v>1</v>
          </cell>
          <cell r="F9553">
            <v>1966</v>
          </cell>
          <cell r="H9553" t="str">
            <v>Силикальцит</v>
          </cell>
          <cell r="L9553">
            <v>4</v>
          </cell>
          <cell r="M9553">
            <v>3</v>
          </cell>
          <cell r="Q9553">
            <v>2223.9</v>
          </cell>
          <cell r="R9553">
            <v>2034.5</v>
          </cell>
          <cell r="S9553">
            <v>1831.05</v>
          </cell>
          <cell r="T9553">
            <v>104</v>
          </cell>
        </row>
        <row r="9554">
          <cell r="C9554" t="str">
            <v>Чайковский городской округ Пермского края</v>
          </cell>
          <cell r="D9554" t="str">
            <v>г. Чайковский, ул. Кабалевского, д. 22</v>
          </cell>
          <cell r="E9554" t="b">
            <v>1</v>
          </cell>
          <cell r="F9554">
            <v>1967</v>
          </cell>
          <cell r="H9554" t="str">
            <v>Силикальцит</v>
          </cell>
          <cell r="L9554">
            <v>5</v>
          </cell>
          <cell r="M9554">
            <v>4</v>
          </cell>
          <cell r="Q9554">
            <v>2932.5</v>
          </cell>
          <cell r="R9554">
            <v>2632.5</v>
          </cell>
          <cell r="S9554">
            <v>2363.5</v>
          </cell>
          <cell r="T9554">
            <v>126</v>
          </cell>
        </row>
        <row r="9555">
          <cell r="C9555" t="str">
            <v>Чайковский городской округ Пермского края</v>
          </cell>
          <cell r="D9555" t="str">
            <v>г. Чайковский, ул. Кабалевского, д. 23</v>
          </cell>
          <cell r="E9555" t="b">
            <v>1</v>
          </cell>
          <cell r="F9555">
            <v>1966</v>
          </cell>
          <cell r="G9555">
            <v>2019</v>
          </cell>
          <cell r="H9555" t="str">
            <v>силикальцитный</v>
          </cell>
          <cell r="L9555">
            <v>5</v>
          </cell>
          <cell r="M9555">
            <v>4</v>
          </cell>
          <cell r="Q9555">
            <v>4084.6</v>
          </cell>
          <cell r="R9555">
            <v>2473.4</v>
          </cell>
          <cell r="S9555">
            <v>2473.4</v>
          </cell>
          <cell r="T9555">
            <v>132</v>
          </cell>
        </row>
        <row r="9556">
          <cell r="C9556" t="str">
            <v>Чайковский городской округ Пермского края</v>
          </cell>
          <cell r="D9556" t="str">
            <v>г. Чайковский, ул. Кабалевского, д. 24</v>
          </cell>
          <cell r="E9556" t="b">
            <v>1</v>
          </cell>
          <cell r="F9556">
            <v>1967</v>
          </cell>
          <cell r="H9556" t="str">
            <v>Кирпич</v>
          </cell>
          <cell r="L9556">
            <v>5</v>
          </cell>
          <cell r="M9556">
            <v>3</v>
          </cell>
          <cell r="Q9556">
            <v>3489.1</v>
          </cell>
          <cell r="R9556">
            <v>2904.6</v>
          </cell>
          <cell r="S9556">
            <v>2904.6</v>
          </cell>
          <cell r="T9556">
            <v>280</v>
          </cell>
        </row>
        <row r="9557">
          <cell r="C9557" t="str">
            <v>Чайковский городской округ Пермского края</v>
          </cell>
          <cell r="D9557" t="str">
            <v>г. Чайковский, ул. Кабалевского, д. 26</v>
          </cell>
          <cell r="E9557" t="b">
            <v>1</v>
          </cell>
          <cell r="F9557">
            <v>1966</v>
          </cell>
          <cell r="G9557">
            <v>2019</v>
          </cell>
          <cell r="H9557" t="str">
            <v>Кирпич</v>
          </cell>
          <cell r="L9557">
            <v>5</v>
          </cell>
          <cell r="M9557">
            <v>3</v>
          </cell>
          <cell r="Q9557">
            <v>3591.2</v>
          </cell>
          <cell r="R9557">
            <v>2852.4</v>
          </cell>
          <cell r="S9557">
            <v>2852.4</v>
          </cell>
          <cell r="T9557">
            <v>258</v>
          </cell>
        </row>
        <row r="9558">
          <cell r="C9558" t="str">
            <v>Чайковский городской округ Пермского края</v>
          </cell>
          <cell r="D9558" t="str">
            <v>г. Чайковский, ул. Кабалевского, д. 27</v>
          </cell>
          <cell r="E9558" t="b">
            <v>1</v>
          </cell>
          <cell r="F9558">
            <v>1969</v>
          </cell>
          <cell r="H9558" t="str">
            <v>Кирпич</v>
          </cell>
          <cell r="L9558">
            <v>5</v>
          </cell>
          <cell r="M9558">
            <v>6</v>
          </cell>
          <cell r="Q9558">
            <v>4831.5</v>
          </cell>
          <cell r="R9558">
            <v>4349.3999999999996</v>
          </cell>
          <cell r="S9558">
            <v>4349.3999999999996</v>
          </cell>
          <cell r="T9558">
            <v>221</v>
          </cell>
        </row>
        <row r="9559">
          <cell r="C9559" t="str">
            <v>Чайковский городской округ Пермского края</v>
          </cell>
          <cell r="D9559" t="str">
            <v>г. Чайковский, ул. Кабалевского, д. 28</v>
          </cell>
          <cell r="E9559" t="b">
            <v>1</v>
          </cell>
          <cell r="F9559">
            <v>1970</v>
          </cell>
          <cell r="H9559" t="str">
            <v>Кирпич</v>
          </cell>
          <cell r="L9559">
            <v>5</v>
          </cell>
          <cell r="M9559">
            <v>3</v>
          </cell>
          <cell r="Q9559">
            <v>3575.3</v>
          </cell>
          <cell r="R9559">
            <v>2942.9</v>
          </cell>
          <cell r="S9559">
            <v>2648.61</v>
          </cell>
          <cell r="T9559">
            <v>160</v>
          </cell>
        </row>
        <row r="9560">
          <cell r="C9560" t="str">
            <v>Чайковский городской округ Пермского края</v>
          </cell>
          <cell r="D9560" t="str">
            <v>г. Чайковский, ул. Кабалевского, д. 30</v>
          </cell>
          <cell r="E9560" t="b">
            <v>1</v>
          </cell>
          <cell r="F9560">
            <v>1969</v>
          </cell>
          <cell r="H9560" t="str">
            <v>Кирпич</v>
          </cell>
          <cell r="I9560" t="str">
            <v>плоская</v>
          </cell>
          <cell r="J9560" t="str">
            <v>ГАЗ</v>
          </cell>
          <cell r="K9560" t="str">
            <v>имеется</v>
          </cell>
          <cell r="L9560">
            <v>5</v>
          </cell>
          <cell r="M9560">
            <v>3</v>
          </cell>
          <cell r="Q9560">
            <v>3967.7</v>
          </cell>
          <cell r="R9560">
            <v>2955.7</v>
          </cell>
          <cell r="S9560">
            <v>2719.7</v>
          </cell>
          <cell r="T9560">
            <v>322</v>
          </cell>
        </row>
        <row r="9561">
          <cell r="C9561" t="str">
            <v>Чайковский городской округ Пермского края</v>
          </cell>
          <cell r="D9561" t="str">
            <v>г. Чайковский, ул. Кабалевского, д. 31</v>
          </cell>
          <cell r="E9561" t="b">
            <v>1</v>
          </cell>
          <cell r="F9561">
            <v>1969</v>
          </cell>
          <cell r="H9561" t="str">
            <v>Кирпич</v>
          </cell>
          <cell r="I9561" t="str">
            <v>плоская</v>
          </cell>
          <cell r="K9561" t="str">
            <v>имеется</v>
          </cell>
          <cell r="L9561">
            <v>5</v>
          </cell>
          <cell r="M9561">
            <v>4</v>
          </cell>
          <cell r="Q9561">
            <v>2850</v>
          </cell>
          <cell r="R9561">
            <v>2559</v>
          </cell>
          <cell r="S9561">
            <v>2559</v>
          </cell>
          <cell r="T9561">
            <v>136</v>
          </cell>
        </row>
        <row r="9562">
          <cell r="C9562" t="str">
            <v>Чайковский городской округ Пермского края</v>
          </cell>
          <cell r="D9562" t="str">
            <v>г. Чайковский, ул. Кабалевского, д. 33</v>
          </cell>
          <cell r="E9562" t="b">
            <v>1</v>
          </cell>
          <cell r="F9562">
            <v>1972</v>
          </cell>
          <cell r="H9562" t="str">
            <v>Силикальцит</v>
          </cell>
          <cell r="L9562">
            <v>5</v>
          </cell>
          <cell r="M9562">
            <v>4</v>
          </cell>
          <cell r="Q9562">
            <v>3557.7</v>
          </cell>
          <cell r="R9562">
            <v>3496.1</v>
          </cell>
          <cell r="S9562">
            <v>3496.1</v>
          </cell>
          <cell r="T9562">
            <v>140</v>
          </cell>
        </row>
        <row r="9563">
          <cell r="C9563" t="str">
            <v>Чайковский городской округ Пермского края</v>
          </cell>
          <cell r="D9563" t="str">
            <v>г. Чайковский, ул. Кабалевского, д. 34</v>
          </cell>
          <cell r="E9563" t="b">
            <v>1</v>
          </cell>
          <cell r="F9563">
            <v>1970</v>
          </cell>
          <cell r="H9563" t="str">
            <v>силикальцитный</v>
          </cell>
          <cell r="I9563" t="str">
            <v>плоская</v>
          </cell>
          <cell r="K9563" t="str">
            <v>имеется</v>
          </cell>
          <cell r="L9563">
            <v>5</v>
          </cell>
          <cell r="M9563">
            <v>4</v>
          </cell>
          <cell r="Q9563">
            <v>2995.5</v>
          </cell>
          <cell r="R9563">
            <v>2619</v>
          </cell>
          <cell r="S9563">
            <v>2619</v>
          </cell>
          <cell r="T9563">
            <v>119</v>
          </cell>
        </row>
        <row r="9564">
          <cell r="C9564" t="str">
            <v>Чайковский городской округ Пермского края</v>
          </cell>
          <cell r="D9564" t="str">
            <v>г. Чайковский, ул. Кабалевского, д. 38</v>
          </cell>
          <cell r="E9564" t="b">
            <v>1</v>
          </cell>
          <cell r="F9564">
            <v>1968</v>
          </cell>
          <cell r="H9564" t="str">
            <v>Силикальцит</v>
          </cell>
          <cell r="L9564">
            <v>5</v>
          </cell>
          <cell r="M9564">
            <v>4</v>
          </cell>
          <cell r="Q9564">
            <v>3010</v>
          </cell>
          <cell r="R9564">
            <v>2632</v>
          </cell>
          <cell r="S9564">
            <v>2368.8000000000002</v>
          </cell>
          <cell r="T9564">
            <v>130</v>
          </cell>
        </row>
        <row r="9565">
          <cell r="C9565" t="str">
            <v>Чайковский городской округ Пермского края</v>
          </cell>
          <cell r="D9565" t="str">
            <v>г. Чайковский, ул. Кабалевского, д. 39</v>
          </cell>
          <cell r="E9565" t="b">
            <v>1</v>
          </cell>
          <cell r="F9565">
            <v>1968</v>
          </cell>
          <cell r="H9565" t="str">
            <v>Силикальцит</v>
          </cell>
          <cell r="L9565">
            <v>5</v>
          </cell>
          <cell r="M9565">
            <v>4</v>
          </cell>
          <cell r="Q9565">
            <v>2965.1</v>
          </cell>
          <cell r="R9565">
            <v>2615.5</v>
          </cell>
          <cell r="S9565">
            <v>2353.9499999999998</v>
          </cell>
          <cell r="T9565">
            <v>114</v>
          </cell>
        </row>
        <row r="9566">
          <cell r="C9566" t="str">
            <v>Чайковский городской округ Пермского края</v>
          </cell>
          <cell r="D9566" t="str">
            <v>г. Чайковский, ул. Кабалевского, д. 40</v>
          </cell>
          <cell r="E9566" t="b">
            <v>1</v>
          </cell>
          <cell r="F9566">
            <v>1968</v>
          </cell>
          <cell r="H9566" t="str">
            <v>Силикальцитные</v>
          </cell>
          <cell r="L9566">
            <v>5</v>
          </cell>
          <cell r="M9566">
            <v>4</v>
          </cell>
          <cell r="Q9566">
            <v>2963.1</v>
          </cell>
          <cell r="R9566">
            <v>2963.1</v>
          </cell>
          <cell r="S9566">
            <v>2963.1</v>
          </cell>
          <cell r="T9566">
            <v>105</v>
          </cell>
        </row>
        <row r="9567">
          <cell r="C9567" t="str">
            <v>Чайковский городской округ Пермского края</v>
          </cell>
          <cell r="D9567" t="str">
            <v>г. Чайковский, ул. Кабалевского, д. 18А</v>
          </cell>
          <cell r="E9567" t="b">
            <v>1</v>
          </cell>
          <cell r="F9567">
            <v>1975</v>
          </cell>
          <cell r="H9567" t="str">
            <v>Кирпич</v>
          </cell>
          <cell r="L9567">
            <v>5</v>
          </cell>
          <cell r="M9567">
            <v>4</v>
          </cell>
          <cell r="Q9567">
            <v>3174</v>
          </cell>
          <cell r="R9567">
            <v>2900</v>
          </cell>
          <cell r="S9567">
            <v>2900</v>
          </cell>
          <cell r="T9567">
            <v>156</v>
          </cell>
        </row>
        <row r="9568">
          <cell r="C9568" t="str">
            <v>Чайковский городской округ Пермского края</v>
          </cell>
          <cell r="D9568" t="str">
            <v>г. Чайковский, ул. Кабалевского, д. 24/1</v>
          </cell>
          <cell r="E9568" t="b">
            <v>1</v>
          </cell>
          <cell r="F9568">
            <v>2007</v>
          </cell>
          <cell r="H9568" t="str">
            <v>Кирпич</v>
          </cell>
          <cell r="L9568">
            <v>9</v>
          </cell>
          <cell r="M9568">
            <v>1</v>
          </cell>
          <cell r="N9568">
            <v>1</v>
          </cell>
          <cell r="O9568">
            <v>1</v>
          </cell>
          <cell r="Q9568">
            <v>5683.7</v>
          </cell>
          <cell r="R9568">
            <v>4156.8</v>
          </cell>
          <cell r="S9568">
            <v>4156.8</v>
          </cell>
          <cell r="T9568">
            <v>74</v>
          </cell>
        </row>
        <row r="9569">
          <cell r="C9569" t="str">
            <v>Чайковский городской округ Пермского края</v>
          </cell>
          <cell r="D9569" t="str">
            <v>г. Чайковский, ул. Кабалевского, д. 25/1</v>
          </cell>
          <cell r="E9569" t="b">
            <v>1</v>
          </cell>
          <cell r="F9569">
            <v>2007</v>
          </cell>
          <cell r="G9569">
            <v>2017</v>
          </cell>
          <cell r="H9569" t="str">
            <v>Кирпич</v>
          </cell>
          <cell r="L9569">
            <v>9</v>
          </cell>
          <cell r="M9569">
            <v>1</v>
          </cell>
          <cell r="N9569">
            <v>1</v>
          </cell>
          <cell r="O9569">
            <v>1</v>
          </cell>
          <cell r="Q9569">
            <v>6180.4</v>
          </cell>
          <cell r="R9569">
            <v>4183.1000000000004</v>
          </cell>
          <cell r="S9569">
            <v>4183.1000000000004</v>
          </cell>
          <cell r="T9569">
            <v>92</v>
          </cell>
        </row>
        <row r="9570">
          <cell r="C9570" t="str">
            <v>Чайковский городской округ Пермского края</v>
          </cell>
          <cell r="D9570" t="str">
            <v>г. Чайковский, ул. Кабалевского, д. 26/1</v>
          </cell>
          <cell r="E9570" t="b">
            <v>1</v>
          </cell>
          <cell r="F9570">
            <v>2010</v>
          </cell>
          <cell r="G9570">
            <v>2019</v>
          </cell>
          <cell r="H9570" t="str">
            <v>Кирпич</v>
          </cell>
          <cell r="L9570">
            <v>9</v>
          </cell>
          <cell r="M9570">
            <v>1</v>
          </cell>
          <cell r="N9570">
            <v>1</v>
          </cell>
          <cell r="O9570">
            <v>1</v>
          </cell>
          <cell r="Q9570">
            <v>5914.2</v>
          </cell>
          <cell r="R9570">
            <v>4169.3</v>
          </cell>
          <cell r="S9570">
            <v>4169.3</v>
          </cell>
          <cell r="T9570">
            <v>54</v>
          </cell>
        </row>
        <row r="9571">
          <cell r="C9571" t="str">
            <v>Чайковский городской округ Пермского края</v>
          </cell>
          <cell r="D9571" t="str">
            <v>г. Чайковский, ул. Кабалевского, д. 28/1</v>
          </cell>
          <cell r="E9571" t="b">
            <v>1</v>
          </cell>
          <cell r="F9571">
            <v>2005</v>
          </cell>
          <cell r="G9571">
            <v>2019</v>
          </cell>
          <cell r="H9571" t="str">
            <v>Кирпич</v>
          </cell>
          <cell r="L9571">
            <v>7</v>
          </cell>
          <cell r="M9571">
            <v>1</v>
          </cell>
          <cell r="N9571">
            <v>1</v>
          </cell>
          <cell r="O9571">
            <v>1</v>
          </cell>
          <cell r="Q9571">
            <v>5637.4</v>
          </cell>
          <cell r="R9571">
            <v>4183.1000000000004</v>
          </cell>
          <cell r="S9571">
            <v>4183.1000000000004</v>
          </cell>
          <cell r="T9571">
            <v>100</v>
          </cell>
        </row>
        <row r="9572">
          <cell r="C9572" t="str">
            <v>Чайковский городской округ Пермского края</v>
          </cell>
          <cell r="D9572" t="str">
            <v>г. Чайковский, ул. Камская, д. 1</v>
          </cell>
          <cell r="E9572" t="b">
            <v>1</v>
          </cell>
          <cell r="F9572">
            <v>1990</v>
          </cell>
          <cell r="H9572" t="str">
            <v>Силикальцит</v>
          </cell>
          <cell r="L9572">
            <v>9</v>
          </cell>
          <cell r="M9572">
            <v>4</v>
          </cell>
          <cell r="N9572">
            <v>4</v>
          </cell>
          <cell r="O9572">
            <v>4</v>
          </cell>
          <cell r="Q9572">
            <v>9044.6</v>
          </cell>
          <cell r="R9572">
            <v>7645.2</v>
          </cell>
          <cell r="S9572">
            <v>7528.4</v>
          </cell>
          <cell r="T9572">
            <v>407</v>
          </cell>
        </row>
        <row r="9573">
          <cell r="C9573" t="str">
            <v>Чайковский городской округ Пермского края</v>
          </cell>
          <cell r="D9573" t="str">
            <v>г. Чайковский, ул. Камская, д. 3</v>
          </cell>
          <cell r="E9573" t="b">
            <v>1</v>
          </cell>
          <cell r="F9573">
            <v>1979</v>
          </cell>
          <cell r="G9573">
            <v>2017</v>
          </cell>
          <cell r="H9573" t="str">
            <v>силикальцитный</v>
          </cell>
          <cell r="L9573">
            <v>5</v>
          </cell>
          <cell r="M9573">
            <v>4</v>
          </cell>
          <cell r="Q9573">
            <v>4329.3999999999996</v>
          </cell>
          <cell r="R9573">
            <v>3390.6</v>
          </cell>
          <cell r="S9573">
            <v>3390.6</v>
          </cell>
          <cell r="T9573">
            <v>174</v>
          </cell>
        </row>
        <row r="9574">
          <cell r="C9574" t="str">
            <v>Чайковский городской округ Пермского края</v>
          </cell>
          <cell r="D9574" t="str">
            <v>г. Чайковский, ул. Камская, д. 5</v>
          </cell>
          <cell r="E9574" t="b">
            <v>1</v>
          </cell>
          <cell r="F9574">
            <v>1979</v>
          </cell>
          <cell r="G9574">
            <v>2019</v>
          </cell>
          <cell r="H9574" t="str">
            <v>силикальцитный</v>
          </cell>
          <cell r="L9574">
            <v>5</v>
          </cell>
          <cell r="M9574">
            <v>6</v>
          </cell>
          <cell r="Q9574">
            <v>5648.9</v>
          </cell>
          <cell r="R9574">
            <v>4530</v>
          </cell>
          <cell r="S9574">
            <v>4530</v>
          </cell>
          <cell r="T9574">
            <v>224</v>
          </cell>
        </row>
        <row r="9575">
          <cell r="C9575" t="str">
            <v>Чайковский городской округ Пермского края</v>
          </cell>
          <cell r="D9575" t="str">
            <v>г. Чайковский, ул. Камская, д. 9</v>
          </cell>
          <cell r="E9575" t="b">
            <v>1</v>
          </cell>
          <cell r="F9575">
            <v>2020</v>
          </cell>
          <cell r="H9575" t="str">
            <v>кирпич</v>
          </cell>
          <cell r="I9575" t="str">
            <v>плоская</v>
          </cell>
          <cell r="K9575" t="str">
            <v>имеется</v>
          </cell>
          <cell r="L9575">
            <v>9</v>
          </cell>
          <cell r="M9575">
            <v>2</v>
          </cell>
          <cell r="N9575">
            <v>2</v>
          </cell>
          <cell r="O9575">
            <v>2</v>
          </cell>
          <cell r="Q9575">
            <v>6349.8</v>
          </cell>
          <cell r="R9575">
            <v>3680.5</v>
          </cell>
          <cell r="S9575">
            <v>3680.5</v>
          </cell>
          <cell r="T9575">
            <v>101</v>
          </cell>
        </row>
        <row r="9576">
          <cell r="C9576" t="str">
            <v>Чайковский городской округ Пермского края</v>
          </cell>
          <cell r="D9576" t="str">
            <v>г. Чайковский, ул. Камская, д. 11</v>
          </cell>
          <cell r="E9576" t="b">
            <v>1</v>
          </cell>
          <cell r="F9576">
            <v>2016</v>
          </cell>
          <cell r="H9576" t="str">
            <v>кирпич</v>
          </cell>
          <cell r="I9576" t="str">
            <v>плоская</v>
          </cell>
          <cell r="K9576" t="str">
            <v>имеется</v>
          </cell>
          <cell r="L9576">
            <v>9</v>
          </cell>
          <cell r="M9576">
            <v>3</v>
          </cell>
          <cell r="N9576">
            <v>3</v>
          </cell>
          <cell r="P9576">
            <v>3</v>
          </cell>
          <cell r="Q9576">
            <v>7797.4</v>
          </cell>
          <cell r="R9576">
            <v>5545.5</v>
          </cell>
          <cell r="S9576">
            <v>5545.5</v>
          </cell>
          <cell r="T9576">
            <v>162</v>
          </cell>
        </row>
        <row r="9577">
          <cell r="C9577" t="str">
            <v>Чайковский городской округ Пермского края</v>
          </cell>
          <cell r="D9577" t="str">
            <v>г. Чайковский, ул. Камская, д. 13</v>
          </cell>
          <cell r="E9577" t="b">
            <v>1</v>
          </cell>
          <cell r="F9577">
            <v>1988</v>
          </cell>
          <cell r="H9577" t="str">
            <v>Кирпич</v>
          </cell>
          <cell r="I9577" t="str">
            <v>плоская</v>
          </cell>
          <cell r="J9577" t="str">
            <v>ГАЗ</v>
          </cell>
          <cell r="K9577" t="str">
            <v>имеется</v>
          </cell>
          <cell r="L9577">
            <v>12</v>
          </cell>
          <cell r="M9577">
            <v>1</v>
          </cell>
          <cell r="N9577">
            <v>2</v>
          </cell>
          <cell r="O9577">
            <v>2</v>
          </cell>
          <cell r="Q9577">
            <v>4633.8999999999996</v>
          </cell>
          <cell r="R9577">
            <v>3991.4</v>
          </cell>
          <cell r="S9577">
            <v>3955</v>
          </cell>
          <cell r="T9577">
            <v>194</v>
          </cell>
        </row>
        <row r="9578">
          <cell r="C9578" t="str">
            <v>Чайковский городской округ Пермского края</v>
          </cell>
          <cell r="D9578" t="str">
            <v>г. Чайковский, ул. Камская, д. 15</v>
          </cell>
          <cell r="E9578" t="b">
            <v>1</v>
          </cell>
          <cell r="F9578">
            <v>1983</v>
          </cell>
          <cell r="G9578">
            <v>2018</v>
          </cell>
          <cell r="H9578" t="str">
            <v>Кирпич</v>
          </cell>
          <cell r="L9578">
            <v>12</v>
          </cell>
          <cell r="M9578">
            <v>1</v>
          </cell>
          <cell r="N9578">
            <v>1</v>
          </cell>
          <cell r="O9578">
            <v>1</v>
          </cell>
          <cell r="Q9578">
            <v>4550.3999999999996</v>
          </cell>
          <cell r="R9578">
            <v>3881.1</v>
          </cell>
          <cell r="S9578">
            <v>3881.1</v>
          </cell>
          <cell r="T9578">
            <v>164</v>
          </cell>
        </row>
        <row r="9579">
          <cell r="C9579" t="str">
            <v>Чайковский городской округ Пермского края</v>
          </cell>
          <cell r="D9579" t="str">
            <v>г. Чайковский, ул. Камская, д. 3/1</v>
          </cell>
          <cell r="E9579" t="b">
            <v>1</v>
          </cell>
          <cell r="F9579">
            <v>1980</v>
          </cell>
          <cell r="G9579">
            <v>2019</v>
          </cell>
          <cell r="H9579" t="str">
            <v>силикальцитный</v>
          </cell>
          <cell r="L9579">
            <v>5</v>
          </cell>
          <cell r="M9579">
            <v>4</v>
          </cell>
          <cell r="Q9579">
            <v>4452.7</v>
          </cell>
          <cell r="R9579">
            <v>2753.7</v>
          </cell>
          <cell r="S9579">
            <v>2753.7</v>
          </cell>
          <cell r="T9579">
            <v>128</v>
          </cell>
        </row>
        <row r="9580">
          <cell r="C9580" t="str">
            <v>Чайковский городской округ Пермского края</v>
          </cell>
          <cell r="D9580" t="str">
            <v>г. Чайковский, ул. Карла Маркса, д. 1</v>
          </cell>
          <cell r="E9580" t="b">
            <v>1</v>
          </cell>
          <cell r="F9580">
            <v>1969</v>
          </cell>
          <cell r="H9580" t="str">
            <v>Силикальцит</v>
          </cell>
          <cell r="L9580">
            <v>5</v>
          </cell>
          <cell r="M9580">
            <v>6</v>
          </cell>
          <cell r="Q9580">
            <v>5051.2</v>
          </cell>
          <cell r="R9580">
            <v>4561</v>
          </cell>
          <cell r="S9580">
            <v>4561</v>
          </cell>
          <cell r="T9580">
            <v>219</v>
          </cell>
        </row>
        <row r="9581">
          <cell r="C9581" t="str">
            <v>Чайковский городской округ Пермского края</v>
          </cell>
          <cell r="D9581" t="str">
            <v>г. Чайковский, ул. Карла Маркса, д. 2</v>
          </cell>
          <cell r="E9581" t="b">
            <v>1</v>
          </cell>
          <cell r="F9581">
            <v>1967</v>
          </cell>
          <cell r="H9581" t="str">
            <v>Силикальцит</v>
          </cell>
          <cell r="L9581">
            <v>4</v>
          </cell>
          <cell r="M9581">
            <v>4</v>
          </cell>
          <cell r="Q9581">
            <v>2928.7</v>
          </cell>
          <cell r="R9581">
            <v>2628.7</v>
          </cell>
          <cell r="S9581">
            <v>2628.7</v>
          </cell>
          <cell r="T9581">
            <v>84</v>
          </cell>
        </row>
        <row r="9582">
          <cell r="C9582" t="str">
            <v>Чайковский городской округ Пермского края</v>
          </cell>
          <cell r="D9582" t="str">
            <v>г. Чайковский, ул. Карла Маркса, д. 3</v>
          </cell>
          <cell r="E9582" t="b">
            <v>1</v>
          </cell>
          <cell r="F9582">
            <v>1969</v>
          </cell>
          <cell r="H9582" t="str">
            <v>Силикальцит</v>
          </cell>
          <cell r="L9582">
            <v>5</v>
          </cell>
          <cell r="M9582">
            <v>6</v>
          </cell>
          <cell r="Q9582">
            <v>5226.8</v>
          </cell>
          <cell r="R9582">
            <v>4734</v>
          </cell>
          <cell r="S9582">
            <v>4260.6000000000004</v>
          </cell>
          <cell r="T9582">
            <v>231</v>
          </cell>
        </row>
        <row r="9583">
          <cell r="C9583" t="str">
            <v>Чайковский городской округ Пермского края</v>
          </cell>
          <cell r="D9583" t="str">
            <v>г. Чайковский, ул. Карла Маркса, д. 4</v>
          </cell>
          <cell r="E9583" t="b">
            <v>1</v>
          </cell>
          <cell r="F9583">
            <v>1964</v>
          </cell>
          <cell r="H9583" t="str">
            <v>Кирпич</v>
          </cell>
          <cell r="L9583">
            <v>5</v>
          </cell>
          <cell r="M9583">
            <v>4</v>
          </cell>
          <cell r="Q9583">
            <v>2800.9</v>
          </cell>
          <cell r="R9583">
            <v>2487.6</v>
          </cell>
          <cell r="S9583">
            <v>2457.9</v>
          </cell>
          <cell r="T9583">
            <v>110</v>
          </cell>
        </row>
        <row r="9584">
          <cell r="C9584" t="str">
            <v>Чайковский городской округ Пермского края</v>
          </cell>
          <cell r="D9584" t="str">
            <v>г. Чайковский, ул. Карла Маркса, д. 5</v>
          </cell>
          <cell r="E9584" t="b">
            <v>1</v>
          </cell>
          <cell r="F9584">
            <v>1970</v>
          </cell>
          <cell r="H9584" t="str">
            <v>Кирпич</v>
          </cell>
          <cell r="L9584">
            <v>5</v>
          </cell>
          <cell r="M9584">
            <v>8</v>
          </cell>
          <cell r="Q9584">
            <v>6734</v>
          </cell>
          <cell r="R9584">
            <v>5967.6</v>
          </cell>
          <cell r="S9584">
            <v>5967.6</v>
          </cell>
          <cell r="T9584">
            <v>277</v>
          </cell>
        </row>
        <row r="9585">
          <cell r="C9585" t="str">
            <v>Чайковский городской округ Пермского края</v>
          </cell>
          <cell r="D9585" t="str">
            <v>г. Чайковский, ул. Карла Маркса, д. 6</v>
          </cell>
          <cell r="E9585" t="b">
            <v>1</v>
          </cell>
          <cell r="F9585">
            <v>1967</v>
          </cell>
          <cell r="H9585" t="str">
            <v>силикальцитный</v>
          </cell>
          <cell r="L9585">
            <v>4</v>
          </cell>
          <cell r="M9585">
            <v>3</v>
          </cell>
          <cell r="Q9585">
            <v>2202.1999999999998</v>
          </cell>
          <cell r="R9585">
            <v>2012.8</v>
          </cell>
          <cell r="S9585">
            <v>2012.8</v>
          </cell>
          <cell r="T9585">
            <v>91</v>
          </cell>
        </row>
        <row r="9586">
          <cell r="C9586" t="str">
            <v>Чайковский городской округ Пермского края</v>
          </cell>
          <cell r="D9586" t="str">
            <v>г. Чайковский, ул. Карла Маркса, д. 7</v>
          </cell>
          <cell r="E9586" t="b">
            <v>1</v>
          </cell>
          <cell r="F9586">
            <v>1970</v>
          </cell>
          <cell r="H9586" t="str">
            <v>Силикальцит</v>
          </cell>
          <cell r="L9586">
            <v>5</v>
          </cell>
          <cell r="M9586">
            <v>6</v>
          </cell>
          <cell r="Q9586">
            <v>5041.8</v>
          </cell>
          <cell r="R9586">
            <v>4536.8999999999996</v>
          </cell>
          <cell r="S9586">
            <v>4536.8999999999996</v>
          </cell>
          <cell r="T9586">
            <v>169</v>
          </cell>
        </row>
        <row r="9587">
          <cell r="C9587" t="str">
            <v>Чайковский городской округ Пермского края</v>
          </cell>
          <cell r="D9587" t="str">
            <v>г. Чайковский, ул. Карла Маркса, д. 8</v>
          </cell>
          <cell r="E9587" t="b">
            <v>1</v>
          </cell>
          <cell r="F9587">
            <v>1965</v>
          </cell>
          <cell r="H9587" t="str">
            <v>Силикальцит</v>
          </cell>
          <cell r="L9587">
            <v>4</v>
          </cell>
          <cell r="M9587">
            <v>3</v>
          </cell>
          <cell r="Q9587">
            <v>2241.4</v>
          </cell>
          <cell r="R9587">
            <v>2052</v>
          </cell>
          <cell r="S9587">
            <v>1846.8</v>
          </cell>
          <cell r="T9587">
            <v>92</v>
          </cell>
        </row>
        <row r="9588">
          <cell r="C9588" t="str">
            <v>Чайковский городской округ Пермского края</v>
          </cell>
          <cell r="D9588" t="str">
            <v>г. Чайковский, ул. Карла Маркса, д. 9</v>
          </cell>
          <cell r="E9588" t="b">
            <v>1</v>
          </cell>
          <cell r="F9588">
            <v>1969</v>
          </cell>
          <cell r="H9588" t="str">
            <v>Кирпич</v>
          </cell>
          <cell r="L9588">
            <v>5</v>
          </cell>
          <cell r="M9588">
            <v>8</v>
          </cell>
          <cell r="Q9588">
            <v>6582.1</v>
          </cell>
          <cell r="R9588">
            <v>5951.3</v>
          </cell>
          <cell r="S9588">
            <v>5618.9</v>
          </cell>
          <cell r="T9588">
            <v>266</v>
          </cell>
        </row>
        <row r="9589">
          <cell r="C9589" t="str">
            <v>Чайковский городской округ Пермского края</v>
          </cell>
          <cell r="D9589" t="str">
            <v>г. Чайковский, ул. Карла Маркса, д. 10</v>
          </cell>
          <cell r="E9589" t="b">
            <v>1</v>
          </cell>
          <cell r="F9589">
            <v>1965</v>
          </cell>
          <cell r="G9589">
            <v>2018</v>
          </cell>
          <cell r="H9589" t="str">
            <v>силикальцитный</v>
          </cell>
          <cell r="L9589">
            <v>4</v>
          </cell>
          <cell r="M9589">
            <v>3</v>
          </cell>
          <cell r="Q9589">
            <v>2164.6</v>
          </cell>
          <cell r="R9589">
            <v>1975.2</v>
          </cell>
          <cell r="S9589">
            <v>1975.2</v>
          </cell>
          <cell r="T9589">
            <v>93</v>
          </cell>
        </row>
        <row r="9590">
          <cell r="C9590" t="str">
            <v>Чайковский городской округ Пермского края</v>
          </cell>
          <cell r="D9590" t="str">
            <v>г. Чайковский, ул. Карла Маркса, д. 11</v>
          </cell>
          <cell r="E9590" t="b">
            <v>1</v>
          </cell>
          <cell r="F9590">
            <v>1971</v>
          </cell>
          <cell r="H9590" t="str">
            <v>Кирпич</v>
          </cell>
          <cell r="I9590" t="str">
            <v>плоская</v>
          </cell>
          <cell r="K9590" t="str">
            <v>имеется</v>
          </cell>
          <cell r="L9590">
            <v>5</v>
          </cell>
          <cell r="M9590">
            <v>4</v>
          </cell>
          <cell r="Q9590">
            <v>4465.8999999999996</v>
          </cell>
          <cell r="R9590">
            <v>2601</v>
          </cell>
          <cell r="S9590">
            <v>2601</v>
          </cell>
          <cell r="T9590">
            <v>100</v>
          </cell>
        </row>
        <row r="9591">
          <cell r="C9591" t="str">
            <v>Чайковский городской округ Пермского края</v>
          </cell>
          <cell r="D9591" t="str">
            <v>г. Чайковский, ул. Карла Маркса, д. 12</v>
          </cell>
          <cell r="E9591" t="b">
            <v>1</v>
          </cell>
          <cell r="F9591">
            <v>1964</v>
          </cell>
          <cell r="G9591">
            <v>2018</v>
          </cell>
          <cell r="H9591" t="str">
            <v>силикальцитный</v>
          </cell>
          <cell r="L9591">
            <v>4</v>
          </cell>
          <cell r="M9591">
            <v>3</v>
          </cell>
          <cell r="Q9591">
            <v>2212.6999999999998</v>
          </cell>
          <cell r="R9591">
            <v>1947.9</v>
          </cell>
          <cell r="S9591">
            <v>1947.9</v>
          </cell>
          <cell r="T9591">
            <v>68</v>
          </cell>
        </row>
        <row r="9592">
          <cell r="C9592" t="str">
            <v>Чайковский городской округ Пермского края</v>
          </cell>
          <cell r="D9592" t="str">
            <v>г. Чайковский, ул. Карла Маркса, д. 13</v>
          </cell>
          <cell r="E9592" t="b">
            <v>1</v>
          </cell>
          <cell r="F9592">
            <v>1974</v>
          </cell>
          <cell r="H9592" t="str">
            <v>Кирпич</v>
          </cell>
          <cell r="L9592">
            <v>9</v>
          </cell>
          <cell r="M9592">
            <v>1</v>
          </cell>
          <cell r="N9592">
            <v>1</v>
          </cell>
          <cell r="O9592">
            <v>1</v>
          </cell>
          <cell r="Q9592">
            <v>2390.8000000000002</v>
          </cell>
          <cell r="R9592">
            <v>2017.5</v>
          </cell>
          <cell r="S9592">
            <v>2017.5</v>
          </cell>
          <cell r="T9592">
            <v>97</v>
          </cell>
        </row>
        <row r="9593">
          <cell r="C9593" t="str">
            <v>Чайковский городской округ Пермского края</v>
          </cell>
          <cell r="D9593" t="str">
            <v>г. Чайковский, ул. Карла Маркса, д. 15</v>
          </cell>
          <cell r="E9593" t="b">
            <v>1</v>
          </cell>
          <cell r="F9593">
            <v>1973</v>
          </cell>
          <cell r="H9593" t="str">
            <v>Кирпич</v>
          </cell>
          <cell r="L9593">
            <v>9</v>
          </cell>
          <cell r="M9593">
            <v>1</v>
          </cell>
          <cell r="N9593">
            <v>1</v>
          </cell>
          <cell r="O9593">
            <v>1</v>
          </cell>
          <cell r="Q9593">
            <v>2284.3000000000002</v>
          </cell>
          <cell r="R9593">
            <v>2112.6999999999998</v>
          </cell>
          <cell r="S9593">
            <v>2112.6999999999998</v>
          </cell>
          <cell r="T9593">
            <v>85</v>
          </cell>
        </row>
        <row r="9594">
          <cell r="C9594" t="str">
            <v>Чайковский городской округ Пермского края</v>
          </cell>
          <cell r="D9594" t="str">
            <v>г. Чайковский, ул. Карла Маркса, д. 16</v>
          </cell>
          <cell r="E9594" t="b">
            <v>1</v>
          </cell>
          <cell r="F9594">
            <v>1973</v>
          </cell>
          <cell r="H9594" t="str">
            <v>силикальцитный</v>
          </cell>
          <cell r="I9594" t="str">
            <v>плоская</v>
          </cell>
          <cell r="K9594" t="str">
            <v>имеется</v>
          </cell>
          <cell r="L9594">
            <v>5</v>
          </cell>
          <cell r="M9594">
            <v>6</v>
          </cell>
          <cell r="Q9594">
            <v>5046.8999999999996</v>
          </cell>
          <cell r="R9594">
            <v>4549.5</v>
          </cell>
          <cell r="S9594">
            <v>4549.5</v>
          </cell>
          <cell r="T9594">
            <v>124</v>
          </cell>
        </row>
        <row r="9595">
          <cell r="C9595" t="str">
            <v>Чайковский городской округ Пермского края</v>
          </cell>
          <cell r="D9595" t="str">
            <v>г. Чайковский, ул. Карла Маркса, д. 17</v>
          </cell>
          <cell r="E9595" t="b">
            <v>1</v>
          </cell>
          <cell r="F9595">
            <v>1973</v>
          </cell>
          <cell r="H9595" t="str">
            <v>Кирпич</v>
          </cell>
          <cell r="L9595">
            <v>9</v>
          </cell>
          <cell r="M9595">
            <v>1</v>
          </cell>
          <cell r="N9595">
            <v>1</v>
          </cell>
          <cell r="O9595">
            <v>1</v>
          </cell>
          <cell r="Q9595">
            <v>2361.6999999999998</v>
          </cell>
          <cell r="R9595">
            <v>2067.8000000000002</v>
          </cell>
          <cell r="S9595">
            <v>2067.8000000000002</v>
          </cell>
          <cell r="T9595">
            <v>84</v>
          </cell>
        </row>
        <row r="9596">
          <cell r="C9596" t="str">
            <v>Чайковский городской округ Пермского края</v>
          </cell>
          <cell r="D9596" t="str">
            <v>г. Чайковский, ул. Карла Маркса, д. 18</v>
          </cell>
          <cell r="E9596" t="b">
            <v>1</v>
          </cell>
          <cell r="F9596">
            <v>1962</v>
          </cell>
          <cell r="H9596" t="str">
            <v>Крупные блоки</v>
          </cell>
          <cell r="L9596">
            <v>4</v>
          </cell>
          <cell r="M9596">
            <v>3</v>
          </cell>
          <cell r="Q9596">
            <v>2379.4</v>
          </cell>
          <cell r="R9596">
            <v>2192.9</v>
          </cell>
          <cell r="S9596">
            <v>2192.9</v>
          </cell>
          <cell r="T9596">
            <v>81</v>
          </cell>
        </row>
        <row r="9597">
          <cell r="C9597" t="str">
            <v>Чайковский городской округ Пермского края</v>
          </cell>
          <cell r="D9597" t="str">
            <v>г. Чайковский, ул. Карла Маркса, д. 20</v>
          </cell>
          <cell r="E9597" t="b">
            <v>1</v>
          </cell>
          <cell r="F9597">
            <v>1962</v>
          </cell>
          <cell r="H9597" t="str">
            <v>Кирпич</v>
          </cell>
          <cell r="L9597">
            <v>4</v>
          </cell>
          <cell r="M9597">
            <v>3</v>
          </cell>
          <cell r="Q9597">
            <v>2204.4</v>
          </cell>
          <cell r="R9597">
            <v>2022.5</v>
          </cell>
          <cell r="S9597">
            <v>1981.3</v>
          </cell>
          <cell r="T9597">
            <v>59</v>
          </cell>
        </row>
        <row r="9598">
          <cell r="C9598" t="str">
            <v>Чайковский городской округ Пермского края</v>
          </cell>
          <cell r="D9598" t="str">
            <v>г. Чайковский, ул. Карла Маркса, д. 25</v>
          </cell>
          <cell r="E9598" t="b">
            <v>1</v>
          </cell>
          <cell r="F9598">
            <v>1960</v>
          </cell>
          <cell r="H9598" t="str">
            <v>Крупные блоки</v>
          </cell>
          <cell r="L9598">
            <v>3</v>
          </cell>
          <cell r="M9598">
            <v>2</v>
          </cell>
          <cell r="Q9598">
            <v>1235.4000000000001</v>
          </cell>
          <cell r="R9598">
            <v>1202.5</v>
          </cell>
          <cell r="S9598">
            <v>1153.7</v>
          </cell>
          <cell r="T9598">
            <v>55</v>
          </cell>
        </row>
        <row r="9599">
          <cell r="C9599" t="str">
            <v>Чайковский городской округ Пермского края</v>
          </cell>
          <cell r="D9599" t="str">
            <v>г. Чайковский, ул. Карла Маркса, д. 26</v>
          </cell>
          <cell r="E9599" t="b">
            <v>1</v>
          </cell>
          <cell r="F9599">
            <v>1960</v>
          </cell>
          <cell r="H9599" t="str">
            <v>Кирпич</v>
          </cell>
          <cell r="L9599">
            <v>3</v>
          </cell>
          <cell r="M9599">
            <v>3</v>
          </cell>
          <cell r="Q9599">
            <v>1634</v>
          </cell>
          <cell r="R9599">
            <v>1444.4</v>
          </cell>
          <cell r="S9599">
            <v>1444.4</v>
          </cell>
          <cell r="T9599">
            <v>44</v>
          </cell>
        </row>
        <row r="9600">
          <cell r="C9600" t="str">
            <v>Чайковский городской округ Пермского края</v>
          </cell>
          <cell r="D9600" t="str">
            <v>г. Чайковский, ул. Карла Маркса, д. 27</v>
          </cell>
          <cell r="E9600" t="b">
            <v>1</v>
          </cell>
          <cell r="F9600">
            <v>1960</v>
          </cell>
          <cell r="H9600" t="str">
            <v>Крупные блоки</v>
          </cell>
          <cell r="L9600">
            <v>3</v>
          </cell>
          <cell r="M9600">
            <v>2</v>
          </cell>
          <cell r="Q9600">
            <v>1039.8</v>
          </cell>
          <cell r="R9600">
            <v>969.6</v>
          </cell>
          <cell r="S9600">
            <v>969.6</v>
          </cell>
          <cell r="T9600">
            <v>30</v>
          </cell>
        </row>
        <row r="9601">
          <cell r="C9601" t="str">
            <v>Чайковский городской округ Пермского края</v>
          </cell>
          <cell r="D9601" t="str">
            <v>г. Чайковский, ул. Карла Маркса, д. 30</v>
          </cell>
          <cell r="E9601" t="b">
            <v>1</v>
          </cell>
          <cell r="F9601">
            <v>1960</v>
          </cell>
          <cell r="H9601" t="str">
            <v>Кирпич</v>
          </cell>
          <cell r="L9601">
            <v>3</v>
          </cell>
          <cell r="M9601">
            <v>2</v>
          </cell>
          <cell r="Q9601">
            <v>1062.3</v>
          </cell>
          <cell r="R9601">
            <v>932.6</v>
          </cell>
          <cell r="S9601">
            <v>932.6</v>
          </cell>
          <cell r="T9601">
            <v>29</v>
          </cell>
        </row>
        <row r="9602">
          <cell r="C9602" t="str">
            <v>Чайковский городской округ Пермского края</v>
          </cell>
          <cell r="D9602" t="str">
            <v>г. Чайковский, ул. Карла Маркса, д. 31</v>
          </cell>
          <cell r="E9602" t="b">
            <v>1</v>
          </cell>
          <cell r="F9602">
            <v>1960</v>
          </cell>
          <cell r="H9602" t="str">
            <v>Силикальцит</v>
          </cell>
          <cell r="L9602">
            <v>3</v>
          </cell>
          <cell r="M9602">
            <v>2</v>
          </cell>
          <cell r="Q9602">
            <v>1105.5999999999999</v>
          </cell>
          <cell r="R9602">
            <v>980.2</v>
          </cell>
          <cell r="S9602">
            <v>980.2</v>
          </cell>
          <cell r="T9602">
            <v>42</v>
          </cell>
        </row>
        <row r="9603">
          <cell r="C9603" t="str">
            <v>Чайковский городской округ Пермского края</v>
          </cell>
          <cell r="D9603" t="str">
            <v>г. Чайковский, ул. Карла Маркса, д. 32</v>
          </cell>
          <cell r="E9603" t="b">
            <v>1</v>
          </cell>
          <cell r="F9603">
            <v>1959</v>
          </cell>
          <cell r="H9603" t="str">
            <v>Кирпич</v>
          </cell>
          <cell r="L9603">
            <v>3</v>
          </cell>
          <cell r="M9603">
            <v>2</v>
          </cell>
          <cell r="Q9603">
            <v>1405.3000000000002</v>
          </cell>
          <cell r="R9603">
            <v>1156.2</v>
          </cell>
          <cell r="S9603">
            <v>1040.58</v>
          </cell>
          <cell r="T9603">
            <v>56</v>
          </cell>
        </row>
        <row r="9604">
          <cell r="C9604" t="str">
            <v>Чайковский городской округ Пермского края</v>
          </cell>
          <cell r="D9604" t="str">
            <v>г. Чайковский, ул. Карла Маркса, д. 35 кор. 1</v>
          </cell>
          <cell r="E9604" t="b">
            <v>1</v>
          </cell>
          <cell r="F9604">
            <v>2021</v>
          </cell>
          <cell r="H9604" t="str">
            <v>кирпич</v>
          </cell>
          <cell r="I9604" t="str">
            <v>плоская</v>
          </cell>
          <cell r="K9604" t="str">
            <v>не имеется</v>
          </cell>
          <cell r="L9604">
            <v>5</v>
          </cell>
          <cell r="M9604">
            <v>2</v>
          </cell>
          <cell r="Q9604">
            <v>2602.4</v>
          </cell>
          <cell r="R9604">
            <v>1889.1</v>
          </cell>
          <cell r="S9604">
            <v>1889.1</v>
          </cell>
          <cell r="T9604">
            <v>38</v>
          </cell>
        </row>
        <row r="9605">
          <cell r="C9605" t="str">
            <v>Чайковский городской округ Пермского края</v>
          </cell>
          <cell r="D9605" t="str">
            <v>г. Чайковский, ул. Карла Маркса, д. 35 кор. 2</v>
          </cell>
          <cell r="E9605" t="b">
            <v>1</v>
          </cell>
          <cell r="F9605">
            <v>2021</v>
          </cell>
          <cell r="H9605" t="str">
            <v>кирпич</v>
          </cell>
          <cell r="I9605" t="str">
            <v>плоская</v>
          </cell>
          <cell r="K9605" t="str">
            <v>подвал технический</v>
          </cell>
          <cell r="L9605">
            <v>5</v>
          </cell>
          <cell r="M9605">
            <v>4</v>
          </cell>
          <cell r="Q9605">
            <v>8566.4</v>
          </cell>
          <cell r="R9605">
            <v>5453.1</v>
          </cell>
          <cell r="S9605">
            <v>5453.1</v>
          </cell>
          <cell r="T9605">
            <v>125</v>
          </cell>
        </row>
        <row r="9606">
          <cell r="C9606" t="str">
            <v>Чайковский городской округ Пермского края</v>
          </cell>
          <cell r="D9606" t="str">
            <v>г. Чайковский, ул. Карла Маркса, д. 37</v>
          </cell>
          <cell r="E9606" t="b">
            <v>1</v>
          </cell>
          <cell r="F9606">
            <v>1960</v>
          </cell>
          <cell r="H9606" t="str">
            <v>Силикальцит</v>
          </cell>
          <cell r="L9606">
            <v>3</v>
          </cell>
          <cell r="M9606">
            <v>2</v>
          </cell>
          <cell r="Q9606">
            <v>1066.7</v>
          </cell>
          <cell r="R9606">
            <v>938.1</v>
          </cell>
          <cell r="S9606">
            <v>938.1</v>
          </cell>
          <cell r="T9606">
            <v>43</v>
          </cell>
        </row>
        <row r="9607">
          <cell r="C9607" t="str">
            <v>Чайковский городской округ Пермского края</v>
          </cell>
          <cell r="D9607" t="str">
            <v>г. Чайковский, ул. Карла Маркса, д. 39</v>
          </cell>
          <cell r="E9607" t="b">
            <v>1</v>
          </cell>
          <cell r="F9607">
            <v>1960</v>
          </cell>
          <cell r="H9607" t="str">
            <v>Силикальцитные</v>
          </cell>
          <cell r="L9607">
            <v>3</v>
          </cell>
          <cell r="M9607">
            <v>2</v>
          </cell>
          <cell r="Q9607">
            <v>1051.5999999999999</v>
          </cell>
          <cell r="R9607">
            <v>918.2</v>
          </cell>
          <cell r="S9607">
            <v>918.2</v>
          </cell>
          <cell r="T9607">
            <v>36</v>
          </cell>
        </row>
        <row r="9608">
          <cell r="C9608" t="str">
            <v>Чайковский городской округ Пермского края</v>
          </cell>
          <cell r="D9608" t="str">
            <v>г. Чайковский, ул. Карла Маркса, д. 42</v>
          </cell>
          <cell r="E9608" t="b">
            <v>1</v>
          </cell>
          <cell r="F9608">
            <v>1959</v>
          </cell>
          <cell r="H9608" t="str">
            <v>Кирпич</v>
          </cell>
          <cell r="I9608" t="str">
            <v>скатная</v>
          </cell>
          <cell r="K9608" t="str">
            <v>имеется</v>
          </cell>
          <cell r="L9608">
            <v>3</v>
          </cell>
          <cell r="M9608">
            <v>3</v>
          </cell>
          <cell r="Q9608">
            <v>1736.7</v>
          </cell>
          <cell r="R9608">
            <v>1224.0999999999999</v>
          </cell>
          <cell r="S9608">
            <v>1224.0999999999999</v>
          </cell>
          <cell r="T9608">
            <v>43</v>
          </cell>
        </row>
        <row r="9609">
          <cell r="C9609" t="str">
            <v>Чайковский городской округ Пермского края</v>
          </cell>
          <cell r="D9609" t="str">
            <v>г. Чайковский, ул. Карла Маркса, д. 47</v>
          </cell>
          <cell r="E9609" t="b">
            <v>1</v>
          </cell>
          <cell r="F9609">
            <v>1960</v>
          </cell>
          <cell r="H9609" t="str">
            <v>Кирпич</v>
          </cell>
          <cell r="L9609">
            <v>3</v>
          </cell>
          <cell r="M9609">
            <v>2</v>
          </cell>
          <cell r="Q9609">
            <v>1022.7</v>
          </cell>
          <cell r="R9609">
            <v>893.3</v>
          </cell>
          <cell r="S9609">
            <v>893.3</v>
          </cell>
          <cell r="T9609">
            <v>29</v>
          </cell>
        </row>
        <row r="9610">
          <cell r="C9610" t="str">
            <v>Чайковский городской округ Пермского края</v>
          </cell>
          <cell r="D9610" t="str">
            <v>г. Чайковский, ул. Карла Маркса, д. 48</v>
          </cell>
          <cell r="E9610" t="b">
            <v>1</v>
          </cell>
          <cell r="F9610">
            <v>1960</v>
          </cell>
          <cell r="H9610" t="str">
            <v>Кирпич</v>
          </cell>
          <cell r="L9610">
            <v>5</v>
          </cell>
          <cell r="M9610">
            <v>4</v>
          </cell>
          <cell r="Q9610">
            <v>2506.1999999999998</v>
          </cell>
          <cell r="R9610">
            <v>2506.1999999999998</v>
          </cell>
          <cell r="S9610">
            <v>2476.9</v>
          </cell>
          <cell r="T9610">
            <v>112</v>
          </cell>
        </row>
        <row r="9611">
          <cell r="C9611" t="str">
            <v>Чайковский городской округ Пермского края</v>
          </cell>
          <cell r="D9611" t="str">
            <v>г. Чайковский, ул. Карла Маркса, д. 50</v>
          </cell>
          <cell r="E9611" t="b">
            <v>1</v>
          </cell>
          <cell r="F9611">
            <v>1976</v>
          </cell>
          <cell r="H9611" t="str">
            <v>Кирпич</v>
          </cell>
          <cell r="L9611">
            <v>9</v>
          </cell>
          <cell r="M9611">
            <v>1</v>
          </cell>
          <cell r="N9611">
            <v>1</v>
          </cell>
          <cell r="O9611">
            <v>1</v>
          </cell>
          <cell r="Q9611">
            <v>3872.6</v>
          </cell>
          <cell r="R9611">
            <v>3744.1</v>
          </cell>
          <cell r="S9611">
            <v>3744.1</v>
          </cell>
          <cell r="T9611">
            <v>73</v>
          </cell>
        </row>
        <row r="9612">
          <cell r="C9612" t="str">
            <v>Чайковский городской округ Пермского края</v>
          </cell>
          <cell r="D9612" t="str">
            <v>г. Чайковский, ул. Карла Маркса, д. 52</v>
          </cell>
          <cell r="E9612" t="b">
            <v>1</v>
          </cell>
          <cell r="F9612">
            <v>1975</v>
          </cell>
          <cell r="H9612" t="str">
            <v>Кирпич</v>
          </cell>
          <cell r="L9612">
            <v>9</v>
          </cell>
          <cell r="M9612">
            <v>1</v>
          </cell>
          <cell r="N9612">
            <v>1</v>
          </cell>
          <cell r="O9612">
            <v>1</v>
          </cell>
          <cell r="Q9612">
            <v>2495</v>
          </cell>
          <cell r="R9612">
            <v>2112.1</v>
          </cell>
          <cell r="S9612">
            <v>1900.89</v>
          </cell>
          <cell r="T9612">
            <v>85</v>
          </cell>
        </row>
        <row r="9613">
          <cell r="C9613" t="str">
            <v>Чайковский городской округ Пермского края</v>
          </cell>
          <cell r="D9613" t="str">
            <v>г. Чайковский, ул. Карла Маркса, д. 53</v>
          </cell>
          <cell r="E9613" t="b">
            <v>1</v>
          </cell>
          <cell r="F9613">
            <v>1962</v>
          </cell>
          <cell r="H9613" t="str">
            <v>Кирпич</v>
          </cell>
          <cell r="L9613">
            <v>5</v>
          </cell>
          <cell r="M9613">
            <v>4</v>
          </cell>
          <cell r="Q9613">
            <v>3944</v>
          </cell>
          <cell r="R9613">
            <v>2505</v>
          </cell>
          <cell r="S9613">
            <v>2505</v>
          </cell>
          <cell r="T9613">
            <v>130</v>
          </cell>
        </row>
        <row r="9614">
          <cell r="C9614" t="str">
            <v>Чайковский городской округ Пермского края</v>
          </cell>
          <cell r="D9614" t="str">
            <v>г. Чайковский, ул. Карла Маркса, д. 55</v>
          </cell>
          <cell r="E9614" t="b">
            <v>1</v>
          </cell>
          <cell r="F9614">
            <v>1971</v>
          </cell>
          <cell r="H9614" t="str">
            <v>Силикальцит</v>
          </cell>
          <cell r="L9614">
            <v>5</v>
          </cell>
          <cell r="M9614">
            <v>8</v>
          </cell>
          <cell r="Q9614">
            <v>6704.6</v>
          </cell>
          <cell r="R9614">
            <v>6073.6</v>
          </cell>
          <cell r="S9614">
            <v>6073.6</v>
          </cell>
          <cell r="T9614">
            <v>287</v>
          </cell>
        </row>
        <row r="9615">
          <cell r="C9615" t="str">
            <v>Чайковский городской округ Пермского края</v>
          </cell>
          <cell r="D9615" t="str">
            <v>г. Чайковский, ул. Карла Маркса, д. 57</v>
          </cell>
          <cell r="E9615" t="b">
            <v>1</v>
          </cell>
          <cell r="F9615">
            <v>1972</v>
          </cell>
          <cell r="H9615" t="str">
            <v>силикальцитный</v>
          </cell>
          <cell r="I9615" t="str">
            <v>плоская</v>
          </cell>
          <cell r="K9615" t="str">
            <v>имеется</v>
          </cell>
          <cell r="L9615">
            <v>5</v>
          </cell>
          <cell r="M9615">
            <v>4</v>
          </cell>
          <cell r="Q9615">
            <v>2946.9</v>
          </cell>
          <cell r="R9615">
            <v>2372.5</v>
          </cell>
          <cell r="S9615">
            <v>2372.5</v>
          </cell>
          <cell r="T9615">
            <v>110</v>
          </cell>
        </row>
        <row r="9616">
          <cell r="C9616" t="str">
            <v>Чайковский городской округ Пермского края</v>
          </cell>
          <cell r="D9616" t="str">
            <v>г. Чайковский, ул. Карла Маркса, д. 1А</v>
          </cell>
          <cell r="E9616" t="b">
            <v>1</v>
          </cell>
          <cell r="F9616">
            <v>2013</v>
          </cell>
          <cell r="H9616" t="str">
            <v>Кирпич</v>
          </cell>
          <cell r="I9616" t="str">
            <v>плоская</v>
          </cell>
          <cell r="K9616" t="str">
            <v>имеется</v>
          </cell>
          <cell r="L9616">
            <v>9</v>
          </cell>
          <cell r="M9616">
            <v>1</v>
          </cell>
          <cell r="N9616">
            <v>1</v>
          </cell>
          <cell r="O9616">
            <v>1</v>
          </cell>
          <cell r="Q9616">
            <v>5651.09</v>
          </cell>
          <cell r="R9616">
            <v>3680.1</v>
          </cell>
          <cell r="S9616">
            <v>3680.1</v>
          </cell>
          <cell r="T9616">
            <v>81</v>
          </cell>
        </row>
        <row r="9617">
          <cell r="C9617" t="str">
            <v>Чайковский городской округ Пермского края</v>
          </cell>
          <cell r="D9617" t="str">
            <v>г. Чайковский, ул. Карла Маркса, д. 3/1</v>
          </cell>
          <cell r="E9617" t="b">
            <v>1</v>
          </cell>
          <cell r="F9617">
            <v>1978</v>
          </cell>
          <cell r="H9617" t="str">
            <v>Кирпич</v>
          </cell>
          <cell r="L9617">
            <v>9</v>
          </cell>
          <cell r="M9617">
            <v>1</v>
          </cell>
          <cell r="N9617">
            <v>1</v>
          </cell>
          <cell r="O9617">
            <v>1</v>
          </cell>
          <cell r="Q9617">
            <v>6550</v>
          </cell>
          <cell r="R9617">
            <v>4179.8</v>
          </cell>
          <cell r="S9617">
            <v>3761.82</v>
          </cell>
          <cell r="T9617">
            <v>214</v>
          </cell>
        </row>
        <row r="9618">
          <cell r="C9618" t="str">
            <v>Чайковский городской округ Пермского края</v>
          </cell>
          <cell r="D9618" t="str">
            <v>г. Чайковский, ул. Ленина, д. 1</v>
          </cell>
          <cell r="E9618" t="b">
            <v>1</v>
          </cell>
          <cell r="F9618">
            <v>1963</v>
          </cell>
          <cell r="H9618" t="str">
            <v>Крупные блоки</v>
          </cell>
          <cell r="L9618">
            <v>4</v>
          </cell>
          <cell r="M9618">
            <v>2</v>
          </cell>
          <cell r="Q9618">
            <v>1186.9000000000001</v>
          </cell>
          <cell r="R9618">
            <v>1102.7</v>
          </cell>
          <cell r="S9618">
            <v>1071.8</v>
          </cell>
          <cell r="T9618">
            <v>46</v>
          </cell>
        </row>
        <row r="9619">
          <cell r="C9619" t="str">
            <v>Чайковский городской округ Пермского края</v>
          </cell>
          <cell r="D9619" t="str">
            <v>г. Чайковский, ул. Ленина, д. 2</v>
          </cell>
          <cell r="E9619" t="b">
            <v>1</v>
          </cell>
          <cell r="F9619">
            <v>1960</v>
          </cell>
          <cell r="H9619" t="str">
            <v>Кирпич</v>
          </cell>
          <cell r="L9619">
            <v>3</v>
          </cell>
          <cell r="M9619">
            <v>3</v>
          </cell>
          <cell r="Q9619">
            <v>1795.3</v>
          </cell>
          <cell r="R9619">
            <v>1629</v>
          </cell>
          <cell r="S9619">
            <v>1566.6</v>
          </cell>
          <cell r="T9619">
            <v>90</v>
          </cell>
        </row>
        <row r="9620">
          <cell r="C9620" t="str">
            <v>Чайковский городской округ Пермского края</v>
          </cell>
          <cell r="D9620" t="str">
            <v>г. Чайковский, ул. Ленина, д. 3</v>
          </cell>
          <cell r="E9620" t="b">
            <v>1</v>
          </cell>
          <cell r="F9620">
            <v>1963</v>
          </cell>
          <cell r="H9620" t="str">
            <v>Крупные блоки</v>
          </cell>
          <cell r="L9620">
            <v>4</v>
          </cell>
          <cell r="M9620">
            <v>3</v>
          </cell>
          <cell r="Q9620">
            <v>2169.6999999999998</v>
          </cell>
          <cell r="R9620">
            <v>2020.5</v>
          </cell>
          <cell r="S9620">
            <v>1887.7</v>
          </cell>
          <cell r="T9620">
            <v>102</v>
          </cell>
        </row>
        <row r="9621">
          <cell r="C9621" t="str">
            <v>Чайковский городской округ Пермского края</v>
          </cell>
          <cell r="D9621" t="str">
            <v>г. Чайковский, ул. Ленина, д. 5</v>
          </cell>
          <cell r="E9621" t="b">
            <v>1</v>
          </cell>
          <cell r="F9621">
            <v>1962</v>
          </cell>
          <cell r="H9621" t="str">
            <v>Крупные блоки</v>
          </cell>
          <cell r="L9621">
            <v>4</v>
          </cell>
          <cell r="M9621">
            <v>3</v>
          </cell>
          <cell r="Q9621">
            <v>2190.4</v>
          </cell>
          <cell r="R9621">
            <v>2044.6</v>
          </cell>
          <cell r="S9621">
            <v>2001.2</v>
          </cell>
          <cell r="T9621">
            <v>92</v>
          </cell>
        </row>
        <row r="9622">
          <cell r="C9622" t="str">
            <v>Чайковский городской округ Пермского края</v>
          </cell>
          <cell r="D9622" t="str">
            <v>г. Чайковский, ул. Ленина, д. 6</v>
          </cell>
          <cell r="E9622" t="b">
            <v>1</v>
          </cell>
          <cell r="F9622">
            <v>1960</v>
          </cell>
          <cell r="H9622" t="str">
            <v>Кирпич</v>
          </cell>
          <cell r="L9622">
            <v>3</v>
          </cell>
          <cell r="M9622">
            <v>2</v>
          </cell>
          <cell r="Q9622">
            <v>964.8</v>
          </cell>
          <cell r="R9622">
            <v>892.2</v>
          </cell>
          <cell r="S9622">
            <v>847.9</v>
          </cell>
          <cell r="T9622">
            <v>29</v>
          </cell>
        </row>
        <row r="9623">
          <cell r="C9623" t="str">
            <v>Чайковский городской округ Пермского края</v>
          </cell>
          <cell r="D9623" t="str">
            <v>г. Чайковский, ул. Ленина, д. 7</v>
          </cell>
          <cell r="E9623" t="b">
            <v>1</v>
          </cell>
          <cell r="F9623">
            <v>1962</v>
          </cell>
          <cell r="H9623" t="str">
            <v>Крупные блоки</v>
          </cell>
          <cell r="L9623">
            <v>4</v>
          </cell>
          <cell r="M9623">
            <v>2</v>
          </cell>
          <cell r="Q9623">
            <v>1151.0999999999999</v>
          </cell>
          <cell r="R9623">
            <v>1045.5</v>
          </cell>
          <cell r="S9623">
            <v>1045.5</v>
          </cell>
          <cell r="T9623">
            <v>51</v>
          </cell>
        </row>
        <row r="9624">
          <cell r="C9624" t="str">
            <v>Чайковский городской округ Пермского края</v>
          </cell>
          <cell r="D9624" t="str">
            <v>г. Чайковский, ул. Ленина, д. 9</v>
          </cell>
          <cell r="E9624" t="b">
            <v>1</v>
          </cell>
          <cell r="F9624">
            <v>1962</v>
          </cell>
          <cell r="H9624" t="str">
            <v>Крупные блоки</v>
          </cell>
          <cell r="L9624">
            <v>4</v>
          </cell>
          <cell r="M9624">
            <v>3</v>
          </cell>
          <cell r="Q9624">
            <v>2249.4</v>
          </cell>
          <cell r="R9624">
            <v>2062</v>
          </cell>
          <cell r="S9624">
            <v>2062</v>
          </cell>
          <cell r="T9624">
            <v>93</v>
          </cell>
        </row>
        <row r="9625">
          <cell r="C9625" t="str">
            <v>Чайковский городской округ Пермского края</v>
          </cell>
          <cell r="D9625" t="str">
            <v>г. Чайковский, ул. Ленина, д. 11</v>
          </cell>
          <cell r="E9625" t="b">
            <v>1</v>
          </cell>
          <cell r="F9625">
            <v>1961</v>
          </cell>
          <cell r="H9625" t="str">
            <v>Крупные блоки</v>
          </cell>
          <cell r="L9625">
            <v>3</v>
          </cell>
          <cell r="M9625">
            <v>2</v>
          </cell>
          <cell r="Q9625">
            <v>1070.3</v>
          </cell>
          <cell r="R9625">
            <v>983.7</v>
          </cell>
          <cell r="S9625">
            <v>940.3</v>
          </cell>
          <cell r="T9625">
            <v>34</v>
          </cell>
        </row>
        <row r="9626">
          <cell r="C9626" t="str">
            <v>Чайковский городской округ Пермского края</v>
          </cell>
          <cell r="D9626" t="str">
            <v>г. Чайковский, ул. Ленина, д. 12</v>
          </cell>
          <cell r="E9626" t="b">
            <v>1</v>
          </cell>
          <cell r="F9626">
            <v>1960</v>
          </cell>
          <cell r="H9626" t="str">
            <v>Кирпич</v>
          </cell>
          <cell r="L9626">
            <v>3</v>
          </cell>
          <cell r="M9626">
            <v>2</v>
          </cell>
          <cell r="Q9626">
            <v>1047.3</v>
          </cell>
          <cell r="R9626">
            <v>973.5</v>
          </cell>
          <cell r="S9626">
            <v>928.4</v>
          </cell>
          <cell r="T9626">
            <v>41</v>
          </cell>
        </row>
        <row r="9627">
          <cell r="C9627" t="str">
            <v>Чайковский городской округ Пермского края</v>
          </cell>
          <cell r="D9627" t="str">
            <v>г. Чайковский, ул. Ленина, д. 13</v>
          </cell>
          <cell r="E9627" t="b">
            <v>1</v>
          </cell>
          <cell r="F9627">
            <v>1961</v>
          </cell>
          <cell r="H9627" t="str">
            <v>Крупные блоки</v>
          </cell>
          <cell r="L9627">
            <v>3</v>
          </cell>
          <cell r="M9627">
            <v>2</v>
          </cell>
          <cell r="Q9627">
            <v>1037.0999999999999</v>
          </cell>
          <cell r="R9627">
            <v>959.9</v>
          </cell>
          <cell r="S9627">
            <v>917.2</v>
          </cell>
          <cell r="T9627">
            <v>43</v>
          </cell>
        </row>
        <row r="9628">
          <cell r="C9628" t="str">
            <v>Чайковский городской округ Пермского края</v>
          </cell>
          <cell r="D9628" t="str">
            <v>г. Чайковский, ул. Ленина, д. 15</v>
          </cell>
          <cell r="E9628" t="b">
            <v>1</v>
          </cell>
          <cell r="F9628">
            <v>1961</v>
          </cell>
          <cell r="H9628" t="str">
            <v>Крупные блоки</v>
          </cell>
          <cell r="L9628">
            <v>3</v>
          </cell>
          <cell r="M9628">
            <v>2</v>
          </cell>
          <cell r="Q9628">
            <v>1061.2</v>
          </cell>
          <cell r="R9628">
            <v>983.1</v>
          </cell>
          <cell r="S9628">
            <v>983.1</v>
          </cell>
          <cell r="T9628">
            <v>30</v>
          </cell>
        </row>
        <row r="9629">
          <cell r="C9629" t="str">
            <v>Чайковский городской округ Пермского края</v>
          </cell>
          <cell r="D9629" t="str">
            <v>г. Чайковский, ул. Ленина, д. 17</v>
          </cell>
          <cell r="E9629" t="b">
            <v>1</v>
          </cell>
          <cell r="F9629">
            <v>1961</v>
          </cell>
          <cell r="H9629" t="str">
            <v>Крупные блоки</v>
          </cell>
          <cell r="L9629">
            <v>3</v>
          </cell>
          <cell r="M9629">
            <v>2</v>
          </cell>
          <cell r="Q9629">
            <v>1056.2</v>
          </cell>
          <cell r="R9629">
            <v>978.7</v>
          </cell>
          <cell r="S9629">
            <v>978.7</v>
          </cell>
          <cell r="T9629">
            <v>44</v>
          </cell>
        </row>
        <row r="9630">
          <cell r="C9630" t="str">
            <v>Чайковский городской округ Пермского края</v>
          </cell>
          <cell r="D9630" t="str">
            <v>г. Чайковский, ул. Ленина, д. 19</v>
          </cell>
          <cell r="E9630" t="b">
            <v>1</v>
          </cell>
          <cell r="F9630">
            <v>1961</v>
          </cell>
          <cell r="H9630" t="str">
            <v>Крупные блоки</v>
          </cell>
          <cell r="L9630">
            <v>3</v>
          </cell>
          <cell r="M9630">
            <v>2</v>
          </cell>
          <cell r="Q9630">
            <v>1056.9000000000001</v>
          </cell>
          <cell r="R9630">
            <v>982.6</v>
          </cell>
          <cell r="S9630">
            <v>982.6</v>
          </cell>
          <cell r="T9630">
            <v>60</v>
          </cell>
        </row>
        <row r="9631">
          <cell r="C9631" t="str">
            <v>Чайковский городской округ Пермского края</v>
          </cell>
          <cell r="D9631" t="str">
            <v>г. Чайковский, ул. Ленина, д. 20</v>
          </cell>
          <cell r="E9631" t="b">
            <v>1</v>
          </cell>
          <cell r="F9631">
            <v>1959</v>
          </cell>
          <cell r="H9631" t="str">
            <v>Кирпич</v>
          </cell>
          <cell r="L9631">
            <v>3</v>
          </cell>
          <cell r="M9631">
            <v>2</v>
          </cell>
          <cell r="Q9631">
            <v>1083.5</v>
          </cell>
          <cell r="R9631">
            <v>1008.7</v>
          </cell>
          <cell r="S9631">
            <v>669.7</v>
          </cell>
          <cell r="T9631">
            <v>40</v>
          </cell>
        </row>
        <row r="9632">
          <cell r="C9632" t="str">
            <v>Чайковский городской округ Пермского края</v>
          </cell>
          <cell r="D9632" t="str">
            <v>г. Чайковский, ул. Ленина, д. 21</v>
          </cell>
          <cell r="E9632" t="b">
            <v>1</v>
          </cell>
          <cell r="F9632">
            <v>1961</v>
          </cell>
          <cell r="H9632" t="str">
            <v>Крупные блоки</v>
          </cell>
          <cell r="L9632">
            <v>3</v>
          </cell>
          <cell r="M9632">
            <v>2</v>
          </cell>
          <cell r="Q9632">
            <v>1004.1</v>
          </cell>
          <cell r="R9632">
            <v>930.2</v>
          </cell>
          <cell r="S9632">
            <v>930.2</v>
          </cell>
          <cell r="T9632">
            <v>49</v>
          </cell>
        </row>
        <row r="9633">
          <cell r="C9633" t="str">
            <v>Чайковский городской округ Пермского края</v>
          </cell>
          <cell r="D9633" t="str">
            <v>г. Чайковский, ул. Ленина, д. 22</v>
          </cell>
          <cell r="E9633" t="b">
            <v>1</v>
          </cell>
          <cell r="F9633">
            <v>1960</v>
          </cell>
          <cell r="H9633" t="str">
            <v>Кирпич</v>
          </cell>
          <cell r="L9633">
            <v>3</v>
          </cell>
          <cell r="M9633">
            <v>2</v>
          </cell>
          <cell r="Q9633">
            <v>1018.3</v>
          </cell>
          <cell r="R9633">
            <v>960</v>
          </cell>
          <cell r="S9633">
            <v>960</v>
          </cell>
          <cell r="T9633">
            <v>33</v>
          </cell>
        </row>
        <row r="9634">
          <cell r="C9634" t="str">
            <v>Чайковский городской округ Пермского края</v>
          </cell>
          <cell r="D9634" t="str">
            <v>г. Чайковский, ул. Ленина, д. 23</v>
          </cell>
          <cell r="E9634" t="b">
            <v>1</v>
          </cell>
          <cell r="F9634">
            <v>1961</v>
          </cell>
          <cell r="H9634" t="str">
            <v>Крупные блоки</v>
          </cell>
          <cell r="L9634">
            <v>3</v>
          </cell>
          <cell r="M9634">
            <v>2</v>
          </cell>
          <cell r="Q9634">
            <v>1051.5</v>
          </cell>
          <cell r="R9634">
            <v>971.5</v>
          </cell>
          <cell r="S9634">
            <v>895.6</v>
          </cell>
          <cell r="T9634">
            <v>49</v>
          </cell>
        </row>
        <row r="9635">
          <cell r="C9635" t="str">
            <v>Чайковский городской округ Пермского края</v>
          </cell>
          <cell r="D9635" t="str">
            <v>г. Чайковский, ул. Ленина, д. 25</v>
          </cell>
          <cell r="E9635" t="b">
            <v>1</v>
          </cell>
          <cell r="F9635">
            <v>1961</v>
          </cell>
          <cell r="H9635" t="str">
            <v>Крупные блоки</v>
          </cell>
          <cell r="L9635">
            <v>3</v>
          </cell>
          <cell r="M9635">
            <v>2</v>
          </cell>
          <cell r="Q9635">
            <v>1052.9000000000001</v>
          </cell>
          <cell r="R9635">
            <v>977.7</v>
          </cell>
          <cell r="S9635">
            <v>934.3</v>
          </cell>
          <cell r="T9635">
            <v>48</v>
          </cell>
        </row>
        <row r="9636">
          <cell r="C9636" t="str">
            <v>Чайковский городской округ Пермского края</v>
          </cell>
          <cell r="D9636" t="str">
            <v>г. Чайковский, ул. Ленина, д. 26</v>
          </cell>
          <cell r="E9636" t="b">
            <v>1</v>
          </cell>
          <cell r="F9636">
            <v>1960</v>
          </cell>
          <cell r="H9636" t="str">
            <v>Кирпич</v>
          </cell>
          <cell r="L9636">
            <v>3</v>
          </cell>
          <cell r="M9636">
            <v>3</v>
          </cell>
          <cell r="Q9636">
            <v>1688.9</v>
          </cell>
          <cell r="R9636">
            <v>1615.1</v>
          </cell>
          <cell r="S9636">
            <v>1457.4</v>
          </cell>
          <cell r="T9636">
            <v>47</v>
          </cell>
        </row>
        <row r="9637">
          <cell r="C9637" t="str">
            <v>Чайковский городской округ Пермского края</v>
          </cell>
          <cell r="D9637" t="str">
            <v>г. Чайковский, ул. Ленина, д. 27</v>
          </cell>
          <cell r="E9637" t="b">
            <v>1</v>
          </cell>
          <cell r="F9637">
            <v>1961</v>
          </cell>
          <cell r="H9637" t="str">
            <v>Крупные блоки</v>
          </cell>
          <cell r="L9637">
            <v>3</v>
          </cell>
          <cell r="M9637">
            <v>2</v>
          </cell>
          <cell r="Q9637">
            <v>1024</v>
          </cell>
          <cell r="R9637">
            <v>949.7</v>
          </cell>
          <cell r="S9637">
            <v>864.4</v>
          </cell>
          <cell r="T9637">
            <v>49</v>
          </cell>
        </row>
        <row r="9638">
          <cell r="C9638" t="str">
            <v>Чайковский городской округ Пермского края</v>
          </cell>
          <cell r="D9638" t="str">
            <v>г. Чайковский, ул. Ленина, д. 29</v>
          </cell>
          <cell r="E9638" t="b">
            <v>1</v>
          </cell>
          <cell r="F9638">
            <v>1958</v>
          </cell>
          <cell r="H9638" t="str">
            <v>Силикальцит</v>
          </cell>
          <cell r="L9638">
            <v>3</v>
          </cell>
          <cell r="M9638">
            <v>2</v>
          </cell>
          <cell r="Q9638">
            <v>1070.2</v>
          </cell>
          <cell r="R9638">
            <v>976.4</v>
          </cell>
          <cell r="S9638">
            <v>878.76</v>
          </cell>
          <cell r="T9638">
            <v>50</v>
          </cell>
        </row>
        <row r="9639">
          <cell r="C9639" t="str">
            <v>Чайковский городской округ Пермского края</v>
          </cell>
          <cell r="D9639" t="str">
            <v>г. Чайковский, ул. Ленина, д. 31</v>
          </cell>
          <cell r="E9639" t="b">
            <v>1</v>
          </cell>
          <cell r="F9639">
            <v>1961</v>
          </cell>
          <cell r="H9639" t="str">
            <v>Силикальцит</v>
          </cell>
          <cell r="L9639">
            <v>4</v>
          </cell>
          <cell r="M9639">
            <v>2</v>
          </cell>
          <cell r="Q9639">
            <v>1225.2</v>
          </cell>
          <cell r="R9639">
            <v>1097</v>
          </cell>
          <cell r="S9639">
            <v>1097</v>
          </cell>
          <cell r="T9639">
            <v>46</v>
          </cell>
        </row>
        <row r="9640">
          <cell r="C9640" t="str">
            <v>Чайковский городской округ Пермского края</v>
          </cell>
          <cell r="D9640" t="str">
            <v>г. Чайковский, ул. Ленина, д. 33</v>
          </cell>
          <cell r="E9640" t="b">
            <v>1</v>
          </cell>
          <cell r="F9640">
            <v>1961</v>
          </cell>
          <cell r="H9640" t="str">
            <v>Крупные блоки</v>
          </cell>
          <cell r="L9640">
            <v>3</v>
          </cell>
          <cell r="M9640">
            <v>2</v>
          </cell>
          <cell r="Q9640">
            <v>1064.4000000000001</v>
          </cell>
          <cell r="R9640">
            <v>989.2</v>
          </cell>
          <cell r="S9640">
            <v>945.3</v>
          </cell>
          <cell r="T9640">
            <v>40</v>
          </cell>
        </row>
        <row r="9641">
          <cell r="C9641" t="str">
            <v>Чайковский городской округ Пермского края</v>
          </cell>
          <cell r="D9641" t="str">
            <v>г. Чайковский, ул. Ленина, д. 36</v>
          </cell>
          <cell r="E9641" t="b">
            <v>1</v>
          </cell>
          <cell r="F9641">
            <v>1972</v>
          </cell>
          <cell r="H9641" t="str">
            <v>Силикальцит</v>
          </cell>
          <cell r="L9641">
            <v>5</v>
          </cell>
          <cell r="M9641">
            <v>8</v>
          </cell>
          <cell r="Q9641">
            <v>6193.1</v>
          </cell>
          <cell r="R9641">
            <v>5530.8</v>
          </cell>
          <cell r="S9641">
            <v>5530.8</v>
          </cell>
          <cell r="T9641">
            <v>226</v>
          </cell>
        </row>
        <row r="9642">
          <cell r="C9642" t="str">
            <v>Чайковский городской округ Пермского края</v>
          </cell>
          <cell r="D9642" t="str">
            <v>г. Чайковский, ул. Ленина, д. 38</v>
          </cell>
          <cell r="E9642" t="b">
            <v>1</v>
          </cell>
          <cell r="F9642">
            <v>1971</v>
          </cell>
          <cell r="H9642" t="str">
            <v>Силикальцит</v>
          </cell>
          <cell r="L9642">
            <v>5</v>
          </cell>
          <cell r="M9642">
            <v>4</v>
          </cell>
          <cell r="Q9642">
            <v>3758.4</v>
          </cell>
          <cell r="R9642">
            <v>3410</v>
          </cell>
          <cell r="S9642">
            <v>3410</v>
          </cell>
          <cell r="T9642">
            <v>162</v>
          </cell>
        </row>
        <row r="9643">
          <cell r="C9643" t="str">
            <v>Чайковский городской округ Пермского края</v>
          </cell>
          <cell r="D9643" t="str">
            <v>г. Чайковский, ул. Ленина, д. 39</v>
          </cell>
          <cell r="E9643" t="b">
            <v>1</v>
          </cell>
          <cell r="F9643">
            <v>1976</v>
          </cell>
          <cell r="H9643" t="str">
            <v>Кирпич</v>
          </cell>
          <cell r="I9643" t="str">
            <v>плоская</v>
          </cell>
          <cell r="J9643" t="str">
            <v>ГАЗ</v>
          </cell>
          <cell r="K9643" t="str">
            <v>имеется</v>
          </cell>
          <cell r="L9643">
            <v>12</v>
          </cell>
          <cell r="M9643">
            <v>1</v>
          </cell>
          <cell r="N9643">
            <v>2</v>
          </cell>
          <cell r="O9643">
            <v>2</v>
          </cell>
          <cell r="Q9643">
            <v>4389.8</v>
          </cell>
          <cell r="R9643">
            <v>3773.8</v>
          </cell>
          <cell r="S9643">
            <v>3773.8</v>
          </cell>
          <cell r="T9643">
            <v>179</v>
          </cell>
        </row>
        <row r="9644">
          <cell r="C9644" t="str">
            <v>Чайковский городской округ Пермского края</v>
          </cell>
          <cell r="D9644" t="str">
            <v>г. Чайковский, ул. Ленина, д. 40</v>
          </cell>
          <cell r="E9644" t="b">
            <v>1</v>
          </cell>
          <cell r="F9644">
            <v>1972</v>
          </cell>
          <cell r="H9644" t="str">
            <v>силикальцитный</v>
          </cell>
          <cell r="I9644" t="str">
            <v>плоская</v>
          </cell>
          <cell r="K9644" t="str">
            <v>имеется</v>
          </cell>
          <cell r="L9644">
            <v>5</v>
          </cell>
          <cell r="M9644">
            <v>2</v>
          </cell>
          <cell r="Q9644">
            <v>4553.3</v>
          </cell>
          <cell r="R9644">
            <v>3251.3</v>
          </cell>
          <cell r="S9644">
            <v>3110.4</v>
          </cell>
          <cell r="T9644">
            <v>188</v>
          </cell>
        </row>
        <row r="9645">
          <cell r="C9645" t="str">
            <v>Чайковский городской округ Пермского края</v>
          </cell>
          <cell r="D9645" t="str">
            <v>г. Чайковский, ул. Ленина, д. 41</v>
          </cell>
          <cell r="E9645" t="b">
            <v>1</v>
          </cell>
          <cell r="F9645">
            <v>1970</v>
          </cell>
          <cell r="H9645" t="str">
            <v>силикальцитный</v>
          </cell>
          <cell r="I9645" t="str">
            <v>плоская</v>
          </cell>
          <cell r="K9645" t="str">
            <v>имеется</v>
          </cell>
          <cell r="L9645">
            <v>5</v>
          </cell>
          <cell r="M9645">
            <v>8</v>
          </cell>
          <cell r="Q9645">
            <v>5786</v>
          </cell>
          <cell r="R9645">
            <v>5236</v>
          </cell>
          <cell r="S9645">
            <v>4950.1000000000004</v>
          </cell>
          <cell r="T9645">
            <v>262</v>
          </cell>
        </row>
        <row r="9646">
          <cell r="C9646" t="str">
            <v>Чайковский городской округ Пермского края</v>
          </cell>
          <cell r="D9646" t="str">
            <v>г. Чайковский, ул. Ленина, д. 43</v>
          </cell>
          <cell r="E9646" t="b">
            <v>1</v>
          </cell>
          <cell r="F9646">
            <v>1969</v>
          </cell>
          <cell r="H9646" t="str">
            <v>Силикальцит</v>
          </cell>
          <cell r="L9646">
            <v>5</v>
          </cell>
          <cell r="M9646">
            <v>8</v>
          </cell>
          <cell r="Q9646">
            <v>5880.5</v>
          </cell>
          <cell r="R9646">
            <v>5188.5</v>
          </cell>
          <cell r="S9646">
            <v>5188.5</v>
          </cell>
          <cell r="T9646">
            <v>260</v>
          </cell>
        </row>
        <row r="9647">
          <cell r="C9647" t="str">
            <v>Чайковский городской округ Пермского края</v>
          </cell>
          <cell r="D9647" t="str">
            <v>г. Чайковский, ул. Ленина, д. 44</v>
          </cell>
          <cell r="E9647" t="b">
            <v>1</v>
          </cell>
          <cell r="F9647">
            <v>1972</v>
          </cell>
          <cell r="H9647" t="str">
            <v>Силикальцит</v>
          </cell>
          <cell r="L9647">
            <v>5</v>
          </cell>
          <cell r="M9647">
            <v>4</v>
          </cell>
          <cell r="Q9647">
            <v>3007.1</v>
          </cell>
          <cell r="R9647">
            <v>2720</v>
          </cell>
          <cell r="S9647">
            <v>2720</v>
          </cell>
          <cell r="T9647">
            <v>131</v>
          </cell>
        </row>
        <row r="9648">
          <cell r="C9648" t="str">
            <v>Чайковский городской округ Пермского края</v>
          </cell>
          <cell r="D9648" t="str">
            <v>г. Чайковский, ул. Ленина, д. 45</v>
          </cell>
          <cell r="E9648" t="b">
            <v>1</v>
          </cell>
          <cell r="F9648">
            <v>1969</v>
          </cell>
          <cell r="H9648" t="str">
            <v>Силикальцит</v>
          </cell>
          <cell r="L9648">
            <v>5</v>
          </cell>
          <cell r="M9648">
            <v>4</v>
          </cell>
          <cell r="Q9648">
            <v>3674</v>
          </cell>
          <cell r="R9648">
            <v>3383.6</v>
          </cell>
          <cell r="S9648">
            <v>3383.6</v>
          </cell>
          <cell r="T9648">
            <v>139</v>
          </cell>
        </row>
        <row r="9649">
          <cell r="C9649" t="str">
            <v>Чайковский городской округ Пермского края</v>
          </cell>
          <cell r="D9649" t="str">
            <v>г. Чайковский, ул. Ленина, д. 46</v>
          </cell>
          <cell r="E9649" t="b">
            <v>1</v>
          </cell>
          <cell r="F9649">
            <v>1972</v>
          </cell>
          <cell r="H9649" t="str">
            <v>Силикальцит</v>
          </cell>
          <cell r="L9649">
            <v>5</v>
          </cell>
          <cell r="M9649">
            <v>6</v>
          </cell>
          <cell r="Q9649">
            <v>5072.1000000000004</v>
          </cell>
          <cell r="R9649">
            <v>4564</v>
          </cell>
          <cell r="S9649">
            <v>4107.6000000000004</v>
          </cell>
          <cell r="T9649">
            <v>193</v>
          </cell>
        </row>
        <row r="9650">
          <cell r="C9650" t="str">
            <v>Чайковский городской округ Пермского края</v>
          </cell>
          <cell r="D9650" t="str">
            <v>г. Чайковский, ул. Ленина, д. 47</v>
          </cell>
          <cell r="E9650" t="b">
            <v>1</v>
          </cell>
          <cell r="F9650">
            <v>1969</v>
          </cell>
          <cell r="H9650" t="str">
            <v>Силикальцит</v>
          </cell>
          <cell r="L9650">
            <v>5</v>
          </cell>
          <cell r="M9650">
            <v>4</v>
          </cell>
          <cell r="Q9650">
            <v>3785.9</v>
          </cell>
          <cell r="R9650">
            <v>3413</v>
          </cell>
          <cell r="S9650">
            <v>3413</v>
          </cell>
          <cell r="T9650">
            <v>138</v>
          </cell>
        </row>
        <row r="9651">
          <cell r="C9651" t="str">
            <v>Чайковский городской округ Пермского края</v>
          </cell>
          <cell r="D9651" t="str">
            <v>г. Чайковский, ул. Ленина, д. 48</v>
          </cell>
          <cell r="E9651" t="b">
            <v>1</v>
          </cell>
          <cell r="F9651">
            <v>1971</v>
          </cell>
          <cell r="H9651" t="str">
            <v>Силикальцит</v>
          </cell>
          <cell r="L9651">
            <v>5</v>
          </cell>
          <cell r="M9651">
            <v>4</v>
          </cell>
          <cell r="Q9651">
            <v>3789.4</v>
          </cell>
          <cell r="R9651">
            <v>3441</v>
          </cell>
          <cell r="S9651">
            <v>3441</v>
          </cell>
          <cell r="T9651">
            <v>169</v>
          </cell>
        </row>
        <row r="9652">
          <cell r="C9652" t="str">
            <v>Чайковский городской округ Пермского края</v>
          </cell>
          <cell r="D9652" t="str">
            <v>г. Чайковский, ул. Ленина, д. 49</v>
          </cell>
          <cell r="E9652" t="b">
            <v>1</v>
          </cell>
          <cell r="F9652">
            <v>1969</v>
          </cell>
          <cell r="H9652" t="str">
            <v>Силикальцит</v>
          </cell>
          <cell r="L9652">
            <v>5</v>
          </cell>
          <cell r="M9652">
            <v>4</v>
          </cell>
          <cell r="Q9652">
            <v>3796.2</v>
          </cell>
          <cell r="R9652">
            <v>3403.9</v>
          </cell>
          <cell r="S9652">
            <v>3403.9</v>
          </cell>
          <cell r="T9652">
            <v>130</v>
          </cell>
        </row>
        <row r="9653">
          <cell r="C9653" t="str">
            <v>Чайковский городской округ Пермского края</v>
          </cell>
          <cell r="D9653" t="str">
            <v>г. Чайковский, ул. Ленина, д. 50</v>
          </cell>
          <cell r="E9653" t="b">
            <v>1</v>
          </cell>
          <cell r="F9653">
            <v>1975</v>
          </cell>
          <cell r="H9653" t="str">
            <v>Силикальцит</v>
          </cell>
          <cell r="L9653">
            <v>5</v>
          </cell>
          <cell r="M9653">
            <v>4</v>
          </cell>
          <cell r="Q9653">
            <v>3013.2</v>
          </cell>
          <cell r="R9653">
            <v>2735.2</v>
          </cell>
          <cell r="S9653">
            <v>2735.2</v>
          </cell>
          <cell r="T9653">
            <v>134</v>
          </cell>
        </row>
        <row r="9654">
          <cell r="C9654" t="str">
            <v>Чайковский городской округ Пермского края</v>
          </cell>
          <cell r="D9654" t="str">
            <v>г. Чайковский, ул. Ленина, д. 51</v>
          </cell>
          <cell r="E9654" t="b">
            <v>1</v>
          </cell>
          <cell r="F9654">
            <v>1970</v>
          </cell>
          <cell r="H9654" t="str">
            <v>силикальцитный</v>
          </cell>
          <cell r="I9654" t="str">
            <v>плоская</v>
          </cell>
          <cell r="K9654" t="str">
            <v>имеется</v>
          </cell>
          <cell r="L9654">
            <v>5</v>
          </cell>
          <cell r="M9654">
            <v>4</v>
          </cell>
          <cell r="Q9654">
            <v>2922.7</v>
          </cell>
          <cell r="R9654">
            <v>2562</v>
          </cell>
          <cell r="S9654">
            <v>2533.6999999999998</v>
          </cell>
          <cell r="T9654">
            <v>136</v>
          </cell>
        </row>
        <row r="9655">
          <cell r="C9655" t="str">
            <v>Чайковский городской округ Пермского края</v>
          </cell>
          <cell r="D9655" t="str">
            <v>г. Чайковский, ул. Ленина, д. 52</v>
          </cell>
          <cell r="E9655" t="b">
            <v>1</v>
          </cell>
          <cell r="F9655">
            <v>1971</v>
          </cell>
          <cell r="H9655" t="str">
            <v>Силикальцит</v>
          </cell>
          <cell r="L9655">
            <v>5</v>
          </cell>
          <cell r="M9655">
            <v>4</v>
          </cell>
          <cell r="Q9655">
            <v>3775</v>
          </cell>
          <cell r="R9655">
            <v>3427</v>
          </cell>
          <cell r="S9655">
            <v>3084.3</v>
          </cell>
          <cell r="T9655">
            <v>137</v>
          </cell>
        </row>
        <row r="9656">
          <cell r="C9656" t="str">
            <v>Чайковский городской округ Пермского края</v>
          </cell>
          <cell r="D9656" t="str">
            <v>г. Чайковский, ул. Ленина, д. 53</v>
          </cell>
          <cell r="E9656" t="b">
            <v>1</v>
          </cell>
          <cell r="F9656">
            <v>1968</v>
          </cell>
          <cell r="H9656" t="str">
            <v>силикальцитный</v>
          </cell>
          <cell r="I9656" t="str">
            <v>плоская</v>
          </cell>
          <cell r="K9656" t="str">
            <v>имеется</v>
          </cell>
          <cell r="L9656">
            <v>5</v>
          </cell>
          <cell r="M9656">
            <v>4</v>
          </cell>
          <cell r="Q9656">
            <v>3678</v>
          </cell>
          <cell r="R9656">
            <v>3342</v>
          </cell>
          <cell r="S9656">
            <v>3298.5</v>
          </cell>
          <cell r="T9656">
            <v>131</v>
          </cell>
        </row>
        <row r="9657">
          <cell r="C9657" t="str">
            <v>Чайковский городской округ Пермского края</v>
          </cell>
          <cell r="D9657" t="str">
            <v>г. Чайковский, ул. Ленина, д. 55</v>
          </cell>
          <cell r="E9657" t="b">
            <v>1</v>
          </cell>
          <cell r="F9657">
            <v>1968</v>
          </cell>
          <cell r="H9657" t="str">
            <v>Силикальцит</v>
          </cell>
          <cell r="L9657">
            <v>5</v>
          </cell>
          <cell r="M9657">
            <v>4</v>
          </cell>
          <cell r="Q9657">
            <v>3676.2</v>
          </cell>
          <cell r="R9657">
            <v>3339.5</v>
          </cell>
          <cell r="S9657">
            <v>3339.5</v>
          </cell>
          <cell r="T9657">
            <v>138</v>
          </cell>
        </row>
        <row r="9658">
          <cell r="C9658" t="str">
            <v>Чайковский городской округ Пермского края</v>
          </cell>
          <cell r="D9658" t="str">
            <v>г. Чайковский, ул. Ленина, д. 56</v>
          </cell>
          <cell r="E9658" t="b">
            <v>1</v>
          </cell>
          <cell r="F9658">
            <v>1977</v>
          </cell>
          <cell r="H9658" t="str">
            <v>Кирпич</v>
          </cell>
          <cell r="L9658">
            <v>9</v>
          </cell>
          <cell r="M9658">
            <v>6</v>
          </cell>
          <cell r="N9658">
            <v>6</v>
          </cell>
          <cell r="O9658">
            <v>6</v>
          </cell>
          <cell r="Q9658">
            <v>11994.7</v>
          </cell>
          <cell r="R9658">
            <v>10740.5</v>
          </cell>
          <cell r="S9658">
            <v>10460.299999999999</v>
          </cell>
          <cell r="T9658">
            <v>436</v>
          </cell>
        </row>
        <row r="9659">
          <cell r="C9659" t="str">
            <v>Чайковский городской округ Пермского края</v>
          </cell>
          <cell r="D9659" t="str">
            <v>г. Чайковский, ул. Ленина, д. 57</v>
          </cell>
          <cell r="E9659" t="b">
            <v>1</v>
          </cell>
          <cell r="F9659">
            <v>1970</v>
          </cell>
          <cell r="H9659" t="str">
            <v>Силикальцит</v>
          </cell>
          <cell r="L9659">
            <v>5</v>
          </cell>
          <cell r="M9659">
            <v>4</v>
          </cell>
          <cell r="Q9659">
            <v>3110.7</v>
          </cell>
          <cell r="R9659">
            <v>2713.2</v>
          </cell>
          <cell r="S9659">
            <v>2713.2</v>
          </cell>
          <cell r="T9659">
            <v>152</v>
          </cell>
        </row>
        <row r="9660">
          <cell r="C9660" t="str">
            <v>Чайковский городской округ Пермского края</v>
          </cell>
          <cell r="D9660" t="str">
            <v>г. Чайковский, ул. Ленина, д. 58</v>
          </cell>
          <cell r="E9660" t="b">
            <v>1</v>
          </cell>
          <cell r="F9660">
            <v>1971</v>
          </cell>
          <cell r="H9660" t="str">
            <v>Силикальцит</v>
          </cell>
          <cell r="L9660">
            <v>5</v>
          </cell>
          <cell r="M9660">
            <v>4</v>
          </cell>
          <cell r="Q9660">
            <v>3764.4</v>
          </cell>
          <cell r="R9660">
            <v>3416</v>
          </cell>
          <cell r="S9660">
            <v>3074.4</v>
          </cell>
          <cell r="T9660">
            <v>137</v>
          </cell>
        </row>
        <row r="9661">
          <cell r="C9661" t="str">
            <v>Чайковский городской округ Пермского края</v>
          </cell>
          <cell r="D9661" t="str">
            <v>г. Чайковский, ул. Ленина, д. 60</v>
          </cell>
          <cell r="E9661" t="b">
            <v>1</v>
          </cell>
          <cell r="F9661">
            <v>1972</v>
          </cell>
          <cell r="H9661" t="str">
            <v>Силикальцит</v>
          </cell>
          <cell r="L9661">
            <v>5</v>
          </cell>
          <cell r="M9661">
            <v>4</v>
          </cell>
          <cell r="Q9661">
            <v>3757.9</v>
          </cell>
          <cell r="R9661">
            <v>3409.5</v>
          </cell>
          <cell r="S9661">
            <v>3409.5</v>
          </cell>
          <cell r="T9661">
            <v>158</v>
          </cell>
        </row>
        <row r="9662">
          <cell r="C9662" t="str">
            <v>Чайковский городской округ Пермского края</v>
          </cell>
          <cell r="D9662" t="str">
            <v>г. Чайковский, ул. Ленина, д. 62</v>
          </cell>
          <cell r="E9662" t="b">
            <v>1</v>
          </cell>
          <cell r="F9662">
            <v>1970</v>
          </cell>
          <cell r="H9662" t="str">
            <v>Силикальцит</v>
          </cell>
          <cell r="L9662">
            <v>5</v>
          </cell>
          <cell r="M9662">
            <v>4</v>
          </cell>
          <cell r="Q9662">
            <v>3782.5</v>
          </cell>
          <cell r="R9662">
            <v>3434.5</v>
          </cell>
          <cell r="S9662">
            <v>3434.5</v>
          </cell>
          <cell r="T9662">
            <v>153</v>
          </cell>
        </row>
        <row r="9663">
          <cell r="C9663" t="str">
            <v>Чайковский городской округ Пермского края</v>
          </cell>
          <cell r="D9663" t="str">
            <v>г. Чайковский, ул. Ленина, д. 64</v>
          </cell>
          <cell r="E9663" t="b">
            <v>1</v>
          </cell>
          <cell r="F9663">
            <v>1972</v>
          </cell>
          <cell r="H9663" t="str">
            <v>силикальцитный</v>
          </cell>
          <cell r="I9663" t="str">
            <v>плоская</v>
          </cell>
          <cell r="K9663" t="str">
            <v>имеется</v>
          </cell>
          <cell r="L9663">
            <v>5</v>
          </cell>
          <cell r="M9663">
            <v>8</v>
          </cell>
          <cell r="Q9663">
            <v>8380.4</v>
          </cell>
          <cell r="R9663">
            <v>5490.3</v>
          </cell>
          <cell r="S9663">
            <v>5490.3</v>
          </cell>
          <cell r="T9663">
            <v>248</v>
          </cell>
        </row>
        <row r="9664">
          <cell r="C9664" t="str">
            <v>Чайковский городской округ Пермского края</v>
          </cell>
          <cell r="D9664" t="str">
            <v>г. Чайковский, ул. Ленина, д. 66</v>
          </cell>
          <cell r="E9664" t="b">
            <v>1</v>
          </cell>
          <cell r="F9664">
            <v>1973</v>
          </cell>
          <cell r="H9664" t="str">
            <v>Силикальцит</v>
          </cell>
          <cell r="L9664">
            <v>5</v>
          </cell>
          <cell r="M9664">
            <v>4</v>
          </cell>
          <cell r="Q9664">
            <v>3005</v>
          </cell>
          <cell r="R9664">
            <v>2950</v>
          </cell>
          <cell r="S9664">
            <v>2950</v>
          </cell>
          <cell r="T9664">
            <v>141</v>
          </cell>
        </row>
        <row r="9665">
          <cell r="C9665" t="str">
            <v>Чайковский городской округ Пермского края</v>
          </cell>
          <cell r="D9665" t="str">
            <v>г. Чайковский, ул. Ленина, д. 68</v>
          </cell>
          <cell r="E9665" t="b">
            <v>1</v>
          </cell>
          <cell r="F9665">
            <v>1973</v>
          </cell>
          <cell r="H9665" t="str">
            <v>Силикальцит</v>
          </cell>
          <cell r="L9665">
            <v>5</v>
          </cell>
          <cell r="M9665">
            <v>4</v>
          </cell>
          <cell r="Q9665">
            <v>3755.4</v>
          </cell>
          <cell r="R9665">
            <v>3407</v>
          </cell>
          <cell r="S9665">
            <v>3407</v>
          </cell>
          <cell r="T9665">
            <v>175</v>
          </cell>
        </row>
        <row r="9666">
          <cell r="C9666" t="str">
            <v>Чайковский городской округ Пермского края</v>
          </cell>
          <cell r="D9666" t="str">
            <v>г. Чайковский, ул. Ленина, д. 70</v>
          </cell>
          <cell r="E9666" t="b">
            <v>1</v>
          </cell>
          <cell r="F9666">
            <v>1974</v>
          </cell>
          <cell r="H9666" t="str">
            <v>силикальцитный</v>
          </cell>
          <cell r="I9666" t="str">
            <v>плоская</v>
          </cell>
          <cell r="K9666" t="str">
            <v>имеется</v>
          </cell>
          <cell r="L9666">
            <v>5</v>
          </cell>
          <cell r="M9666">
            <v>6</v>
          </cell>
          <cell r="Q9666">
            <v>5294.7</v>
          </cell>
          <cell r="R9666">
            <v>4299.6000000000004</v>
          </cell>
          <cell r="S9666">
            <v>4207.3999999999996</v>
          </cell>
          <cell r="T9666">
            <v>202</v>
          </cell>
        </row>
        <row r="9667">
          <cell r="C9667" t="str">
            <v>Чайковский городской округ Пермского края</v>
          </cell>
          <cell r="D9667" t="str">
            <v>г. Чайковский, ул. Ленина, д. 72</v>
          </cell>
          <cell r="E9667" t="b">
            <v>1</v>
          </cell>
          <cell r="F9667">
            <v>1980</v>
          </cell>
          <cell r="H9667" t="str">
            <v>Кирпич</v>
          </cell>
          <cell r="L9667">
            <v>9</v>
          </cell>
          <cell r="M9667">
            <v>1</v>
          </cell>
          <cell r="N9667">
            <v>1</v>
          </cell>
          <cell r="O9667">
            <v>1</v>
          </cell>
          <cell r="Q9667">
            <v>2384.1999999999998</v>
          </cell>
          <cell r="R9667">
            <v>1918.3</v>
          </cell>
          <cell r="S9667">
            <v>1726.47</v>
          </cell>
          <cell r="T9667">
            <v>72</v>
          </cell>
        </row>
        <row r="9668">
          <cell r="C9668" t="str">
            <v>Чайковский городской округ Пермского края</v>
          </cell>
          <cell r="D9668" t="str">
            <v>г. Чайковский, ул. Ленина, д. 74</v>
          </cell>
          <cell r="E9668" t="b">
            <v>1</v>
          </cell>
          <cell r="F9668">
            <v>1980</v>
          </cell>
          <cell r="H9668" t="str">
            <v>Кирпич</v>
          </cell>
          <cell r="L9668">
            <v>9</v>
          </cell>
          <cell r="M9668">
            <v>1</v>
          </cell>
          <cell r="N9668">
            <v>1</v>
          </cell>
          <cell r="O9668">
            <v>1</v>
          </cell>
          <cell r="Q9668">
            <v>2317.8000000000002</v>
          </cell>
          <cell r="R9668">
            <v>1873.5</v>
          </cell>
          <cell r="S9668">
            <v>1686.15</v>
          </cell>
          <cell r="T9668">
            <v>79</v>
          </cell>
        </row>
        <row r="9669">
          <cell r="C9669" t="str">
            <v>Чайковский городской округ Пермского края</v>
          </cell>
          <cell r="D9669" t="str">
            <v>г. Чайковский, ул. Ленина, д. 79</v>
          </cell>
          <cell r="E9669" t="b">
            <v>1</v>
          </cell>
          <cell r="F9669">
            <v>1975</v>
          </cell>
          <cell r="H9669" t="str">
            <v>силикальцитный</v>
          </cell>
          <cell r="I9669" t="str">
            <v>плоская</v>
          </cell>
          <cell r="J9669" t="str">
            <v>ГАЗ</v>
          </cell>
          <cell r="K9669" t="str">
            <v>имеется</v>
          </cell>
          <cell r="L9669">
            <v>5</v>
          </cell>
          <cell r="M9669">
            <v>2</v>
          </cell>
          <cell r="Q9669">
            <v>4839.3</v>
          </cell>
          <cell r="R9669">
            <v>4839.3</v>
          </cell>
          <cell r="S9669">
            <v>4304.8999999999996</v>
          </cell>
          <cell r="T9669">
            <v>196</v>
          </cell>
        </row>
        <row r="9670">
          <cell r="C9670" t="str">
            <v>Чайковский городской округ Пермского края</v>
          </cell>
          <cell r="D9670" t="str">
            <v>г. Чайковский, ул. Ленина, д. 81</v>
          </cell>
          <cell r="E9670" t="b">
            <v>1</v>
          </cell>
          <cell r="F9670">
            <v>1976</v>
          </cell>
          <cell r="H9670" t="str">
            <v>Кирпич</v>
          </cell>
          <cell r="L9670">
            <v>5</v>
          </cell>
          <cell r="M9670">
            <v>2</v>
          </cell>
          <cell r="Q9670">
            <v>7088.1</v>
          </cell>
          <cell r="R9670">
            <v>5083.6000000000004</v>
          </cell>
          <cell r="S9670">
            <v>4575.24</v>
          </cell>
          <cell r="T9670">
            <v>240</v>
          </cell>
        </row>
        <row r="9671">
          <cell r="C9671" t="str">
            <v>Чайковский городской округ Пермского края</v>
          </cell>
          <cell r="D9671" t="str">
            <v>г. Чайковский, ул. Ленина, д. 83</v>
          </cell>
          <cell r="E9671" t="b">
            <v>1</v>
          </cell>
          <cell r="F9671">
            <v>1985</v>
          </cell>
          <cell r="G9671">
            <v>2019</v>
          </cell>
          <cell r="H9671" t="str">
            <v>силикальцитный</v>
          </cell>
          <cell r="L9671">
            <v>5</v>
          </cell>
          <cell r="M9671">
            <v>2</v>
          </cell>
          <cell r="Q9671">
            <v>3985.9</v>
          </cell>
          <cell r="R9671">
            <v>3305.6</v>
          </cell>
          <cell r="S9671">
            <v>3305.6</v>
          </cell>
          <cell r="T9671">
            <v>157</v>
          </cell>
        </row>
        <row r="9672">
          <cell r="C9672" t="str">
            <v>Чайковский городской округ Пермского края</v>
          </cell>
          <cell r="D9672" t="str">
            <v>г. Чайковский, ул. Ленина, д. 36/1</v>
          </cell>
          <cell r="E9672" t="b">
            <v>1</v>
          </cell>
          <cell r="F9672">
            <v>1975</v>
          </cell>
          <cell r="H9672" t="str">
            <v>силикальцитный</v>
          </cell>
          <cell r="I9672" t="str">
            <v>плоская</v>
          </cell>
          <cell r="K9672" t="str">
            <v>имеется</v>
          </cell>
          <cell r="L9672">
            <v>5</v>
          </cell>
          <cell r="M9672">
            <v>8</v>
          </cell>
          <cell r="Q9672">
            <v>9220.5</v>
          </cell>
          <cell r="R9672">
            <v>7167.9</v>
          </cell>
          <cell r="S9672">
            <v>7089.5</v>
          </cell>
          <cell r="T9672">
            <v>292</v>
          </cell>
        </row>
        <row r="9673">
          <cell r="C9673" t="str">
            <v>Чайковский городской округ Пермского края</v>
          </cell>
          <cell r="D9673" t="str">
            <v>г. Чайковский, ул. Ленина, д. 63/2</v>
          </cell>
          <cell r="E9673" t="b">
            <v>1</v>
          </cell>
          <cell r="F9673">
            <v>1984</v>
          </cell>
          <cell r="H9673" t="str">
            <v>Кирпич</v>
          </cell>
          <cell r="L9673">
            <v>9</v>
          </cell>
          <cell r="M9673">
            <v>2</v>
          </cell>
          <cell r="N9673">
            <v>2</v>
          </cell>
          <cell r="O9673">
            <v>2</v>
          </cell>
          <cell r="Q9673">
            <v>5623.8</v>
          </cell>
          <cell r="R9673">
            <v>4392.3</v>
          </cell>
          <cell r="S9673">
            <v>3953.07</v>
          </cell>
          <cell r="T9673">
            <v>353</v>
          </cell>
        </row>
        <row r="9674">
          <cell r="C9674" t="str">
            <v>Чайковский городской округ Пермского края</v>
          </cell>
          <cell r="D9674" t="str">
            <v>г. Чайковский, ул. Ленина, д. 65/1</v>
          </cell>
          <cell r="E9674" t="b">
            <v>1</v>
          </cell>
          <cell r="F9674">
            <v>1980</v>
          </cell>
          <cell r="H9674" t="str">
            <v>Кирпич</v>
          </cell>
          <cell r="L9674">
            <v>9</v>
          </cell>
          <cell r="M9674">
            <v>2</v>
          </cell>
          <cell r="N9674">
            <v>2</v>
          </cell>
          <cell r="O9674">
            <v>2</v>
          </cell>
          <cell r="Q9674">
            <v>5552.9</v>
          </cell>
          <cell r="R9674">
            <v>4471.5</v>
          </cell>
          <cell r="S9674">
            <v>4024.35</v>
          </cell>
          <cell r="T9674">
            <v>369</v>
          </cell>
        </row>
        <row r="9675">
          <cell r="C9675" t="str">
            <v>Чайковский городской округ Пермского края</v>
          </cell>
          <cell r="D9675" t="str">
            <v>г. Чайковский, ул. Ленина, д. 73/1</v>
          </cell>
          <cell r="E9675" t="b">
            <v>1</v>
          </cell>
          <cell r="F9675">
            <v>2005</v>
          </cell>
          <cell r="H9675" t="str">
            <v>Кирпич</v>
          </cell>
          <cell r="I9675" t="str">
            <v>плоская</v>
          </cell>
          <cell r="K9675" t="str">
            <v>имеется</v>
          </cell>
          <cell r="L9675">
            <v>5</v>
          </cell>
          <cell r="M9675">
            <v>3</v>
          </cell>
          <cell r="Q9675">
            <v>5560.4</v>
          </cell>
          <cell r="R9675">
            <v>4732.6000000000004</v>
          </cell>
          <cell r="S9675">
            <v>4732.6000000000004</v>
          </cell>
          <cell r="T9675">
            <v>155</v>
          </cell>
        </row>
        <row r="9676">
          <cell r="C9676" t="str">
            <v>Чайковский городской округ Пермского края</v>
          </cell>
          <cell r="D9676" t="str">
            <v>г. Чайковский, ул. Ленина, д. 83/1</v>
          </cell>
          <cell r="E9676" t="b">
            <v>1</v>
          </cell>
          <cell r="F9676">
            <v>2017</v>
          </cell>
          <cell r="H9676" t="str">
            <v>блочный</v>
          </cell>
          <cell r="I9676" t="str">
            <v>плоская</v>
          </cell>
          <cell r="K9676" t="str">
            <v>имеется</v>
          </cell>
          <cell r="L9676">
            <v>4</v>
          </cell>
          <cell r="M9676">
            <v>3</v>
          </cell>
          <cell r="Q9676">
            <v>2655.2</v>
          </cell>
          <cell r="R9676">
            <v>1897.1</v>
          </cell>
          <cell r="S9676">
            <v>1897.1</v>
          </cell>
          <cell r="T9676">
            <v>54</v>
          </cell>
        </row>
        <row r="9677">
          <cell r="C9677" t="str">
            <v>Чайковский городской округ Пермского края</v>
          </cell>
          <cell r="D9677" t="str">
            <v>г. Чайковский, ул. Мира, д. 4</v>
          </cell>
          <cell r="E9677" t="b">
            <v>1</v>
          </cell>
          <cell r="F9677">
            <v>1977</v>
          </cell>
          <cell r="H9677" t="str">
            <v>Силикальцит</v>
          </cell>
          <cell r="L9677">
            <v>5</v>
          </cell>
          <cell r="M9677">
            <v>1</v>
          </cell>
          <cell r="Q9677">
            <v>2273</v>
          </cell>
          <cell r="R9677">
            <v>1939.6</v>
          </cell>
          <cell r="S9677">
            <v>1939.6</v>
          </cell>
          <cell r="T9677">
            <v>73</v>
          </cell>
        </row>
        <row r="9678">
          <cell r="C9678" t="str">
            <v>Чайковский городской округ Пермского края</v>
          </cell>
          <cell r="D9678" t="str">
            <v>г. Чайковский, ул. Мира, д. 6</v>
          </cell>
          <cell r="E9678" t="b">
            <v>1</v>
          </cell>
          <cell r="F9678">
            <v>1977</v>
          </cell>
          <cell r="H9678" t="str">
            <v>Силикальцит</v>
          </cell>
          <cell r="L9678">
            <v>6</v>
          </cell>
          <cell r="M9678">
            <v>4</v>
          </cell>
          <cell r="Q9678">
            <v>3288.3</v>
          </cell>
          <cell r="R9678">
            <v>2976.3</v>
          </cell>
          <cell r="S9678">
            <v>2976.3</v>
          </cell>
          <cell r="T9678">
            <v>140</v>
          </cell>
        </row>
        <row r="9679">
          <cell r="C9679" t="str">
            <v>Чайковский городской округ Пермского края</v>
          </cell>
          <cell r="D9679" t="str">
            <v>г. Чайковский, ул. Мира, д. 7</v>
          </cell>
          <cell r="E9679" t="b">
            <v>1</v>
          </cell>
          <cell r="F9679">
            <v>2013</v>
          </cell>
          <cell r="H9679" t="str">
            <v>Кирпич</v>
          </cell>
          <cell r="I9679" t="str">
            <v>плоская</v>
          </cell>
          <cell r="K9679" t="str">
            <v>имеется</v>
          </cell>
          <cell r="L9679">
            <v>4</v>
          </cell>
          <cell r="M9679">
            <v>1</v>
          </cell>
          <cell r="Q9679">
            <v>1980.2</v>
          </cell>
          <cell r="R9679">
            <v>722.2</v>
          </cell>
          <cell r="S9679">
            <v>722.2</v>
          </cell>
          <cell r="T9679">
            <v>17</v>
          </cell>
        </row>
        <row r="9680">
          <cell r="C9680" t="str">
            <v>Чайковский городской округ Пермского края</v>
          </cell>
          <cell r="D9680" t="str">
            <v>г. Чайковский, ул. Мира, д. 8</v>
          </cell>
          <cell r="E9680" t="b">
            <v>1</v>
          </cell>
          <cell r="F9680">
            <v>1977</v>
          </cell>
          <cell r="H9680" t="str">
            <v>Силикальцит</v>
          </cell>
          <cell r="L9680">
            <v>5</v>
          </cell>
          <cell r="M9680">
            <v>2</v>
          </cell>
          <cell r="Q9680">
            <v>3659</v>
          </cell>
          <cell r="R9680">
            <v>3147.8</v>
          </cell>
          <cell r="S9680">
            <v>3042.9</v>
          </cell>
          <cell r="T9680">
            <v>210</v>
          </cell>
        </row>
        <row r="9681">
          <cell r="C9681" t="str">
            <v>Чайковский городской округ Пермского края</v>
          </cell>
          <cell r="D9681" t="str">
            <v>г. Чайковский, ул. Мира, д. 10</v>
          </cell>
          <cell r="E9681" t="b">
            <v>1</v>
          </cell>
          <cell r="F9681">
            <v>1964</v>
          </cell>
          <cell r="H9681" t="str">
            <v>Кирпич</v>
          </cell>
          <cell r="L9681">
            <v>4</v>
          </cell>
          <cell r="M9681">
            <v>4</v>
          </cell>
          <cell r="Q9681">
            <v>2736.7</v>
          </cell>
          <cell r="R9681">
            <v>2537.1999999999998</v>
          </cell>
          <cell r="S9681">
            <v>2537.1999999999998</v>
          </cell>
          <cell r="T9681">
            <v>96</v>
          </cell>
        </row>
        <row r="9682">
          <cell r="C9682" t="str">
            <v>Чайковский городской округ Пермского края</v>
          </cell>
          <cell r="D9682" t="str">
            <v>г. Чайковский, ул. Мира, д. 12</v>
          </cell>
          <cell r="E9682" t="b">
            <v>1</v>
          </cell>
          <cell r="F9682">
            <v>1963</v>
          </cell>
          <cell r="H9682" t="str">
            <v>Крупные блоки</v>
          </cell>
          <cell r="L9682">
            <v>4</v>
          </cell>
          <cell r="M9682">
            <v>3</v>
          </cell>
          <cell r="Q9682">
            <v>2203.8000000000002</v>
          </cell>
          <cell r="R9682">
            <v>2056</v>
          </cell>
          <cell r="S9682">
            <v>2056</v>
          </cell>
          <cell r="T9682">
            <v>90</v>
          </cell>
        </row>
        <row r="9683">
          <cell r="C9683" t="str">
            <v>Чайковский городской округ Пермского края</v>
          </cell>
          <cell r="D9683" t="str">
            <v>г. Чайковский, ул. Мира, д. 14</v>
          </cell>
          <cell r="E9683" t="b">
            <v>1</v>
          </cell>
          <cell r="F9683">
            <v>1962</v>
          </cell>
          <cell r="H9683" t="str">
            <v>Крупные блоки</v>
          </cell>
          <cell r="L9683">
            <v>4</v>
          </cell>
          <cell r="M9683">
            <v>3</v>
          </cell>
          <cell r="Q9683">
            <v>2334.9</v>
          </cell>
          <cell r="R9683">
            <v>2227.9</v>
          </cell>
          <cell r="S9683">
            <v>2184.6</v>
          </cell>
          <cell r="T9683">
            <v>90</v>
          </cell>
        </row>
        <row r="9684">
          <cell r="C9684" t="str">
            <v>Чайковский городской округ Пермского края</v>
          </cell>
          <cell r="D9684" t="str">
            <v>г. Чайковский, ул. Мира, д. 16</v>
          </cell>
          <cell r="E9684" t="b">
            <v>1</v>
          </cell>
          <cell r="F9684">
            <v>1964</v>
          </cell>
          <cell r="H9684" t="str">
            <v>Силикальцитные</v>
          </cell>
          <cell r="L9684">
            <v>4</v>
          </cell>
          <cell r="M9684">
            <v>3</v>
          </cell>
          <cell r="Q9684">
            <v>2179.9</v>
          </cell>
          <cell r="R9684">
            <v>2025.1</v>
          </cell>
          <cell r="S9684">
            <v>2025.1</v>
          </cell>
          <cell r="T9684">
            <v>95</v>
          </cell>
        </row>
        <row r="9685">
          <cell r="C9685" t="str">
            <v>Чайковский городской округ Пермского края</v>
          </cell>
          <cell r="D9685" t="str">
            <v>г. Чайковский, ул. Мира, д. 19</v>
          </cell>
          <cell r="E9685" t="b">
            <v>1</v>
          </cell>
          <cell r="F9685">
            <v>1963</v>
          </cell>
          <cell r="H9685" t="str">
            <v>Кирпич</v>
          </cell>
          <cell r="L9685">
            <v>4</v>
          </cell>
          <cell r="M9685">
            <v>3</v>
          </cell>
          <cell r="Q9685">
            <v>2152</v>
          </cell>
          <cell r="R9685">
            <v>2004.2</v>
          </cell>
          <cell r="S9685">
            <v>1943.1</v>
          </cell>
          <cell r="T9685">
            <v>72</v>
          </cell>
        </row>
        <row r="9686">
          <cell r="C9686" t="str">
            <v>Чайковский городской округ Пермского края</v>
          </cell>
          <cell r="D9686" t="str">
            <v>г. Чайковский, ул. Мира, д. 20</v>
          </cell>
          <cell r="E9686" t="b">
            <v>1</v>
          </cell>
          <cell r="F9686">
            <v>1973</v>
          </cell>
          <cell r="H9686" t="str">
            <v>Силикальцит</v>
          </cell>
          <cell r="L9686">
            <v>4</v>
          </cell>
          <cell r="M9686">
            <v>2</v>
          </cell>
          <cell r="Q9686">
            <v>1592.7</v>
          </cell>
          <cell r="R9686">
            <v>1402.7</v>
          </cell>
          <cell r="S9686">
            <v>1362.9</v>
          </cell>
          <cell r="T9686">
            <v>67</v>
          </cell>
        </row>
        <row r="9687">
          <cell r="C9687" t="str">
            <v>Чайковский городской округ Пермского края</v>
          </cell>
          <cell r="D9687" t="str">
            <v>г. Чайковский, ул. Мира, д. 24</v>
          </cell>
          <cell r="E9687" t="b">
            <v>1</v>
          </cell>
          <cell r="F9687">
            <v>1970</v>
          </cell>
          <cell r="H9687" t="str">
            <v>силикальцитный</v>
          </cell>
          <cell r="I9687" t="str">
            <v>плоская</v>
          </cell>
          <cell r="K9687" t="str">
            <v>имеется</v>
          </cell>
          <cell r="L9687">
            <v>5</v>
          </cell>
          <cell r="M9687">
            <v>4</v>
          </cell>
          <cell r="Q9687">
            <v>3594.5</v>
          </cell>
          <cell r="R9687">
            <v>3318.5</v>
          </cell>
          <cell r="S9687">
            <v>3217.3</v>
          </cell>
          <cell r="T9687">
            <v>173</v>
          </cell>
        </row>
        <row r="9688">
          <cell r="C9688" t="str">
            <v>Чайковский городской округ Пермского края</v>
          </cell>
          <cell r="D9688" t="str">
            <v>г. Чайковский, ул. Мира, д. 27</v>
          </cell>
          <cell r="E9688" t="b">
            <v>1</v>
          </cell>
          <cell r="F9688">
            <v>2006</v>
          </cell>
          <cell r="H9688" t="str">
            <v>Кирпич</v>
          </cell>
          <cell r="L9688">
            <v>5</v>
          </cell>
          <cell r="M9688">
            <v>3</v>
          </cell>
          <cell r="Q9688">
            <v>7351.3</v>
          </cell>
          <cell r="R9688">
            <v>5622.3</v>
          </cell>
          <cell r="S9688">
            <v>5622.3</v>
          </cell>
          <cell r="T9688">
            <v>121</v>
          </cell>
        </row>
        <row r="9689">
          <cell r="C9689" t="str">
            <v>Чайковский городской округ Пермского края</v>
          </cell>
          <cell r="D9689" t="str">
            <v>г. Чайковский, ул. Мира, д. 28</v>
          </cell>
          <cell r="E9689" t="b">
            <v>1</v>
          </cell>
          <cell r="F9689">
            <v>1972</v>
          </cell>
          <cell r="H9689" t="str">
            <v>силикальцитный</v>
          </cell>
          <cell r="I9689" t="str">
            <v>плоская</v>
          </cell>
          <cell r="K9689" t="str">
            <v>имеется</v>
          </cell>
          <cell r="L9689">
            <v>5</v>
          </cell>
          <cell r="M9689">
            <v>4</v>
          </cell>
          <cell r="Q9689">
            <v>3743.7</v>
          </cell>
          <cell r="R9689">
            <v>3418.5</v>
          </cell>
          <cell r="S9689">
            <v>3359.3</v>
          </cell>
          <cell r="T9689">
            <v>167</v>
          </cell>
        </row>
        <row r="9690">
          <cell r="C9690" t="str">
            <v>Чайковский городской округ Пермского края</v>
          </cell>
          <cell r="D9690" t="str">
            <v>г. Чайковский, ул. Мира, д. 32</v>
          </cell>
          <cell r="E9690" t="b">
            <v>1</v>
          </cell>
          <cell r="F9690">
            <v>1975</v>
          </cell>
          <cell r="H9690" t="str">
            <v>силикальцитный</v>
          </cell>
          <cell r="I9690" t="str">
            <v>плоская</v>
          </cell>
          <cell r="K9690" t="str">
            <v>имеется</v>
          </cell>
          <cell r="L9690">
            <v>5</v>
          </cell>
          <cell r="M9690">
            <v>4</v>
          </cell>
          <cell r="Q9690">
            <v>7438.8</v>
          </cell>
          <cell r="R9690">
            <v>6860.5</v>
          </cell>
          <cell r="S9690">
            <v>6662.4</v>
          </cell>
          <cell r="T9690">
            <v>351</v>
          </cell>
        </row>
        <row r="9691">
          <cell r="C9691" t="str">
            <v>Чайковский городской округ Пермского края</v>
          </cell>
          <cell r="D9691" t="str">
            <v>г. Чайковский, ул. Мира, д. 36</v>
          </cell>
          <cell r="E9691" t="b">
            <v>1</v>
          </cell>
          <cell r="F9691">
            <v>1971</v>
          </cell>
          <cell r="H9691" t="str">
            <v>Силикальцит</v>
          </cell>
          <cell r="L9691">
            <v>5</v>
          </cell>
          <cell r="M9691">
            <v>4</v>
          </cell>
          <cell r="Q9691">
            <v>3792.9</v>
          </cell>
          <cell r="R9691">
            <v>3444.5</v>
          </cell>
          <cell r="S9691">
            <v>3444.5</v>
          </cell>
          <cell r="T9691">
            <v>186</v>
          </cell>
        </row>
        <row r="9692">
          <cell r="C9692" t="str">
            <v>Чайковский городской округ Пермского края</v>
          </cell>
          <cell r="D9692" t="str">
            <v>г. Чайковский, ул. Мира, д. 38</v>
          </cell>
          <cell r="E9692" t="b">
            <v>1</v>
          </cell>
          <cell r="F9692">
            <v>1970</v>
          </cell>
          <cell r="H9692" t="str">
            <v>Силикальцит</v>
          </cell>
          <cell r="L9692">
            <v>5</v>
          </cell>
          <cell r="M9692">
            <v>4</v>
          </cell>
          <cell r="Q9692">
            <v>3757</v>
          </cell>
          <cell r="R9692">
            <v>3408</v>
          </cell>
          <cell r="S9692">
            <v>3408</v>
          </cell>
          <cell r="T9692">
            <v>191</v>
          </cell>
        </row>
        <row r="9693">
          <cell r="C9693" t="str">
            <v>Чайковский городской округ Пермского края</v>
          </cell>
          <cell r="D9693" t="str">
            <v>г. Чайковский, ул. Мира, д. 39</v>
          </cell>
          <cell r="E9693" t="b">
            <v>1</v>
          </cell>
          <cell r="F9693">
            <v>1960</v>
          </cell>
          <cell r="H9693" t="str">
            <v>Крупные блоки</v>
          </cell>
          <cell r="L9693">
            <v>3</v>
          </cell>
          <cell r="M9693">
            <v>2</v>
          </cell>
          <cell r="Q9693">
            <v>1045.3</v>
          </cell>
          <cell r="R9693">
            <v>971.1</v>
          </cell>
          <cell r="S9693">
            <v>926.2</v>
          </cell>
          <cell r="T9693">
            <v>41</v>
          </cell>
        </row>
        <row r="9694">
          <cell r="C9694" t="str">
            <v>Чайковский городской округ Пермского края</v>
          </cell>
          <cell r="D9694" t="str">
            <v>г. Чайковский, ул. Мира, д. 43</v>
          </cell>
          <cell r="E9694" t="b">
            <v>1</v>
          </cell>
          <cell r="F9694">
            <v>2002</v>
          </cell>
          <cell r="H9694" t="str">
            <v>Кирпич</v>
          </cell>
          <cell r="L9694">
            <v>4</v>
          </cell>
          <cell r="M9694">
            <v>2</v>
          </cell>
          <cell r="Q9694">
            <v>3509.8</v>
          </cell>
          <cell r="R9694">
            <v>3201.5</v>
          </cell>
          <cell r="S9694">
            <v>3201.5</v>
          </cell>
          <cell r="T9694">
            <v>73</v>
          </cell>
        </row>
        <row r="9695">
          <cell r="C9695" t="str">
            <v>Чайковский городской округ Пермского края</v>
          </cell>
          <cell r="D9695" t="str">
            <v>г. Чайковский, ул. Мира, д. 44</v>
          </cell>
          <cell r="E9695" t="b">
            <v>1</v>
          </cell>
          <cell r="F9695">
            <v>1970</v>
          </cell>
          <cell r="H9695" t="str">
            <v>Силикальцит</v>
          </cell>
          <cell r="L9695">
            <v>5</v>
          </cell>
          <cell r="M9695">
            <v>4</v>
          </cell>
          <cell r="Q9695">
            <v>3746.5</v>
          </cell>
          <cell r="R9695">
            <v>970.5</v>
          </cell>
          <cell r="S9695">
            <v>970.5</v>
          </cell>
          <cell r="T9695">
            <v>162</v>
          </cell>
        </row>
        <row r="9696">
          <cell r="C9696" t="str">
            <v>Чайковский городской округ Пермского края</v>
          </cell>
          <cell r="D9696" t="str">
            <v>г. Чайковский, ул. Мира, д. 46</v>
          </cell>
          <cell r="E9696" t="b">
            <v>1</v>
          </cell>
          <cell r="F9696">
            <v>1987</v>
          </cell>
          <cell r="H9696" t="str">
            <v>Кирпич</v>
          </cell>
          <cell r="L9696">
            <v>12</v>
          </cell>
          <cell r="M9696">
            <v>1</v>
          </cell>
          <cell r="N9696">
            <v>1</v>
          </cell>
          <cell r="O9696">
            <v>1</v>
          </cell>
          <cell r="Q9696">
            <v>4526.8999999999996</v>
          </cell>
          <cell r="R9696">
            <v>3923.1</v>
          </cell>
          <cell r="S9696">
            <v>3923.1</v>
          </cell>
          <cell r="T9696">
            <v>214</v>
          </cell>
        </row>
        <row r="9697">
          <cell r="C9697" t="str">
            <v>Чайковский городской округ Пермского края</v>
          </cell>
          <cell r="D9697" t="str">
            <v>г. Чайковский, ул. Мира, д. 49</v>
          </cell>
          <cell r="E9697" t="b">
            <v>1</v>
          </cell>
          <cell r="F9697">
            <v>1978</v>
          </cell>
          <cell r="H9697" t="str">
            <v>Силикальцит</v>
          </cell>
          <cell r="L9697">
            <v>5</v>
          </cell>
          <cell r="M9697">
            <v>4</v>
          </cell>
          <cell r="Q9697">
            <v>3693.5</v>
          </cell>
          <cell r="R9697">
            <v>3405.5</v>
          </cell>
          <cell r="S9697">
            <v>3405.5</v>
          </cell>
          <cell r="T9697">
            <v>161</v>
          </cell>
        </row>
        <row r="9698">
          <cell r="C9698" t="str">
            <v>Чайковский городской округ Пермского края</v>
          </cell>
          <cell r="D9698" t="str">
            <v>г. Чайковский, ул. Мира, д. 50</v>
          </cell>
          <cell r="E9698" t="b">
            <v>1</v>
          </cell>
          <cell r="F9698">
            <v>1971</v>
          </cell>
          <cell r="H9698" t="str">
            <v>Силикальцит</v>
          </cell>
          <cell r="L9698">
            <v>5</v>
          </cell>
          <cell r="M9698">
            <v>6</v>
          </cell>
          <cell r="Q9698">
            <v>5033.2</v>
          </cell>
          <cell r="R9698">
            <v>4529</v>
          </cell>
          <cell r="S9698">
            <v>4529</v>
          </cell>
          <cell r="T9698">
            <v>220</v>
          </cell>
        </row>
        <row r="9699">
          <cell r="C9699" t="str">
            <v>Чайковский городской округ Пермского края</v>
          </cell>
          <cell r="D9699" t="str">
            <v>г. Чайковский, ул. Мира, д. 1/2</v>
          </cell>
          <cell r="E9699" t="b">
            <v>1</v>
          </cell>
          <cell r="F9699">
            <v>2013</v>
          </cell>
          <cell r="H9699" t="str">
            <v>Кирпич</v>
          </cell>
          <cell r="L9699">
            <v>4</v>
          </cell>
          <cell r="M9699">
            <v>4</v>
          </cell>
          <cell r="Q9699">
            <v>3073.92</v>
          </cell>
          <cell r="R9699">
            <v>2403.5</v>
          </cell>
          <cell r="S9699">
            <v>2403.5</v>
          </cell>
          <cell r="T9699">
            <v>82</v>
          </cell>
        </row>
        <row r="9700">
          <cell r="C9700" t="str">
            <v>Чайковский городской округ Пермского края</v>
          </cell>
          <cell r="D9700" t="str">
            <v>г. Чайковский, ул. Мира, д. 1/3</v>
          </cell>
          <cell r="E9700" t="b">
            <v>1</v>
          </cell>
          <cell r="F9700">
            <v>1985</v>
          </cell>
          <cell r="G9700">
            <v>2018</v>
          </cell>
          <cell r="H9700" t="str">
            <v>Кирпич</v>
          </cell>
          <cell r="L9700">
            <v>10</v>
          </cell>
          <cell r="M9700">
            <v>1</v>
          </cell>
          <cell r="N9700">
            <v>1</v>
          </cell>
          <cell r="O9700">
            <v>1</v>
          </cell>
          <cell r="Q9700">
            <v>2515.6</v>
          </cell>
          <cell r="R9700">
            <v>2186.8000000000002</v>
          </cell>
          <cell r="S9700">
            <v>2186.8000000000002</v>
          </cell>
          <cell r="T9700">
            <v>105</v>
          </cell>
        </row>
        <row r="9701">
          <cell r="C9701" t="str">
            <v>Чайковский городской округ Пермского края</v>
          </cell>
          <cell r="D9701" t="str">
            <v>г. Чайковский, ул. Мира, д. 17/1</v>
          </cell>
          <cell r="E9701" t="b">
            <v>1</v>
          </cell>
          <cell r="F9701">
            <v>2009</v>
          </cell>
          <cell r="H9701" t="str">
            <v>Кирпич</v>
          </cell>
          <cell r="L9701">
            <v>8</v>
          </cell>
          <cell r="M9701">
            <v>2</v>
          </cell>
          <cell r="N9701">
            <v>2</v>
          </cell>
          <cell r="O9701">
            <v>2</v>
          </cell>
          <cell r="Q9701">
            <v>6309.7</v>
          </cell>
          <cell r="R9701">
            <v>3894.1</v>
          </cell>
          <cell r="S9701">
            <v>3894.1</v>
          </cell>
          <cell r="T9701">
            <v>82</v>
          </cell>
        </row>
        <row r="9702">
          <cell r="C9702" t="str">
            <v>Чайковский городской округ Пермского края</v>
          </cell>
          <cell r="D9702" t="str">
            <v>г. Чайковский, ул. Мира, д. 2/1</v>
          </cell>
          <cell r="E9702" t="b">
            <v>1</v>
          </cell>
          <cell r="F9702">
            <v>1977</v>
          </cell>
          <cell r="H9702" t="str">
            <v>Силикальцит</v>
          </cell>
          <cell r="L9702">
            <v>5</v>
          </cell>
          <cell r="M9702">
            <v>4</v>
          </cell>
          <cell r="Q9702">
            <v>3771.1</v>
          </cell>
          <cell r="R9702">
            <v>3425.7</v>
          </cell>
          <cell r="S9702">
            <v>3395.4</v>
          </cell>
          <cell r="T9702">
            <v>160</v>
          </cell>
        </row>
        <row r="9703">
          <cell r="C9703" t="str">
            <v>Чайковский городской округ Пермского края</v>
          </cell>
          <cell r="D9703" t="str">
            <v>г. Чайковский, ул. Мира, д. 2/2</v>
          </cell>
          <cell r="E9703" t="b">
            <v>1</v>
          </cell>
          <cell r="F9703">
            <v>1978</v>
          </cell>
          <cell r="H9703" t="str">
            <v>Силикальцит</v>
          </cell>
          <cell r="L9703">
            <v>5</v>
          </cell>
          <cell r="M9703">
            <v>4</v>
          </cell>
          <cell r="Q9703">
            <v>3835.1</v>
          </cell>
          <cell r="R9703">
            <v>3447.5</v>
          </cell>
          <cell r="S9703">
            <v>3447.5</v>
          </cell>
          <cell r="T9703">
            <v>154</v>
          </cell>
        </row>
        <row r="9704">
          <cell r="C9704" t="str">
            <v>Чайковский городской округ Пермского края</v>
          </cell>
          <cell r="D9704" t="str">
            <v>г. Чайковский, ул. Мира, д. 2/3</v>
          </cell>
          <cell r="E9704" t="b">
            <v>1</v>
          </cell>
          <cell r="F9704">
            <v>1980</v>
          </cell>
          <cell r="G9704">
            <v>2019</v>
          </cell>
          <cell r="H9704" t="str">
            <v>силикальцитный</v>
          </cell>
          <cell r="L9704">
            <v>5</v>
          </cell>
          <cell r="M9704">
            <v>4</v>
          </cell>
          <cell r="Q9704">
            <v>2942.33</v>
          </cell>
          <cell r="R9704">
            <v>2637.13</v>
          </cell>
          <cell r="S9704">
            <v>2637.13</v>
          </cell>
          <cell r="T9704">
            <v>130</v>
          </cell>
        </row>
        <row r="9705">
          <cell r="C9705" t="str">
            <v>Чайковский городской округ Пермского края</v>
          </cell>
          <cell r="D9705" t="str">
            <v>г. Чайковский, ул. Мира, д. 2/4</v>
          </cell>
          <cell r="E9705" t="b">
            <v>1</v>
          </cell>
          <cell r="F9705">
            <v>1979</v>
          </cell>
          <cell r="H9705" t="str">
            <v>силикальцитный</v>
          </cell>
          <cell r="I9705" t="str">
            <v>плоская</v>
          </cell>
          <cell r="K9705" t="str">
            <v>имеется</v>
          </cell>
          <cell r="L9705">
            <v>5</v>
          </cell>
          <cell r="M9705">
            <v>6</v>
          </cell>
          <cell r="Q9705">
            <v>5061</v>
          </cell>
          <cell r="R9705">
            <v>4548</v>
          </cell>
          <cell r="S9705">
            <v>4410.3</v>
          </cell>
          <cell r="T9705">
            <v>220</v>
          </cell>
        </row>
        <row r="9706">
          <cell r="C9706" t="str">
            <v>Чайковский городской округ Пермского края</v>
          </cell>
          <cell r="D9706" t="str">
            <v>г. Чайковский, ул. Мира, д. 2/5</v>
          </cell>
          <cell r="E9706" t="b">
            <v>1</v>
          </cell>
          <cell r="F9706">
            <v>1983</v>
          </cell>
          <cell r="H9706" t="str">
            <v>Кирпич</v>
          </cell>
          <cell r="L9706">
            <v>12</v>
          </cell>
          <cell r="M9706">
            <v>1</v>
          </cell>
          <cell r="N9706">
            <v>2</v>
          </cell>
          <cell r="O9706">
            <v>1</v>
          </cell>
          <cell r="P9706">
            <v>1</v>
          </cell>
          <cell r="Q9706">
            <v>4538.6000000000004</v>
          </cell>
          <cell r="R9706">
            <v>3894.1</v>
          </cell>
          <cell r="S9706">
            <v>3894.1</v>
          </cell>
          <cell r="T9706">
            <v>176</v>
          </cell>
        </row>
        <row r="9707">
          <cell r="C9707" t="str">
            <v>Чайковский городской округ Пермского края</v>
          </cell>
          <cell r="D9707" t="str">
            <v>г. Чайковский, ул. Советская, д. 1</v>
          </cell>
          <cell r="E9707" t="b">
            <v>1</v>
          </cell>
          <cell r="F9707">
            <v>1996</v>
          </cell>
          <cell r="H9707" t="str">
            <v>Кирпич</v>
          </cell>
          <cell r="L9707">
            <v>9</v>
          </cell>
          <cell r="M9707">
            <v>1</v>
          </cell>
          <cell r="N9707">
            <v>1</v>
          </cell>
          <cell r="O9707">
            <v>1</v>
          </cell>
          <cell r="Q9707">
            <v>4944.3</v>
          </cell>
          <cell r="R9707">
            <v>4157.8</v>
          </cell>
          <cell r="S9707">
            <v>3742.02</v>
          </cell>
        </row>
        <row r="9708">
          <cell r="C9708" t="str">
            <v>Чайковский городской округ Пермского края</v>
          </cell>
          <cell r="D9708" t="str">
            <v>г. Чайковский, ул. Советская, д. 3</v>
          </cell>
          <cell r="E9708" t="b">
            <v>1</v>
          </cell>
          <cell r="F9708">
            <v>1987</v>
          </cell>
          <cell r="H9708" t="str">
            <v>крупнопанельный</v>
          </cell>
          <cell r="I9708" t="str">
            <v>плоская</v>
          </cell>
          <cell r="K9708" t="str">
            <v>имеется</v>
          </cell>
          <cell r="L9708">
            <v>9</v>
          </cell>
          <cell r="M9708">
            <v>2</v>
          </cell>
          <cell r="N9708">
            <v>2</v>
          </cell>
          <cell r="O9708">
            <v>2</v>
          </cell>
          <cell r="Q9708">
            <v>4524.5</v>
          </cell>
          <cell r="R9708">
            <v>3781.4</v>
          </cell>
          <cell r="S9708">
            <v>3781.4</v>
          </cell>
          <cell r="T9708">
            <v>191</v>
          </cell>
        </row>
        <row r="9709">
          <cell r="C9709" t="str">
            <v>Чайковский городской округ Пермского края</v>
          </cell>
          <cell r="D9709" t="str">
            <v>г. Чайковский, ул. Советская, д. 4</v>
          </cell>
          <cell r="E9709" t="b">
            <v>1</v>
          </cell>
          <cell r="F9709">
            <v>1980</v>
          </cell>
          <cell r="H9709" t="str">
            <v>силикальцитный</v>
          </cell>
          <cell r="L9709">
            <v>5</v>
          </cell>
          <cell r="M9709">
            <v>6</v>
          </cell>
          <cell r="Q9709">
            <v>5833.65</v>
          </cell>
          <cell r="R9709">
            <v>4534.8</v>
          </cell>
          <cell r="S9709">
            <v>4534.8</v>
          </cell>
          <cell r="T9709">
            <v>239</v>
          </cell>
        </row>
        <row r="9710">
          <cell r="C9710" t="str">
            <v>Чайковский городской округ Пермского края</v>
          </cell>
          <cell r="D9710" t="str">
            <v>г. Чайковский, ул. Советская, д. 5</v>
          </cell>
          <cell r="E9710" t="b">
            <v>1</v>
          </cell>
          <cell r="F9710">
            <v>1985</v>
          </cell>
          <cell r="G9710">
            <v>2019</v>
          </cell>
          <cell r="H9710" t="str">
            <v>силикальцитный</v>
          </cell>
          <cell r="L9710">
            <v>5</v>
          </cell>
          <cell r="M9710">
            <v>4</v>
          </cell>
          <cell r="Q9710">
            <v>3786.2</v>
          </cell>
          <cell r="R9710">
            <v>3174.9</v>
          </cell>
          <cell r="S9710">
            <v>3174.9</v>
          </cell>
          <cell r="T9710">
            <v>184</v>
          </cell>
        </row>
        <row r="9711">
          <cell r="C9711" t="str">
            <v>Чайковский городской округ Пермского края</v>
          </cell>
          <cell r="D9711" t="str">
            <v>г. Чайковский, ул. Советская, д. 6</v>
          </cell>
          <cell r="E9711" t="b">
            <v>1</v>
          </cell>
          <cell r="F9711">
            <v>1981</v>
          </cell>
          <cell r="G9711">
            <v>2019</v>
          </cell>
          <cell r="H9711" t="str">
            <v>силикальцитный</v>
          </cell>
          <cell r="L9711">
            <v>5</v>
          </cell>
          <cell r="M9711">
            <v>4</v>
          </cell>
          <cell r="Q9711">
            <v>3891</v>
          </cell>
          <cell r="R9711">
            <v>2731.1</v>
          </cell>
          <cell r="S9711">
            <v>2731.1</v>
          </cell>
          <cell r="T9711">
            <v>155</v>
          </cell>
        </row>
        <row r="9712">
          <cell r="C9712" t="str">
            <v>Чайковский городской округ Пермского края</v>
          </cell>
          <cell r="D9712" t="str">
            <v>г. Чайковский, ул. Советская, д. 8</v>
          </cell>
          <cell r="E9712" t="b">
            <v>1</v>
          </cell>
          <cell r="F9712">
            <v>1980</v>
          </cell>
          <cell r="G9712">
            <v>2019</v>
          </cell>
          <cell r="H9712" t="str">
            <v>силикальцитный</v>
          </cell>
          <cell r="L9712">
            <v>5</v>
          </cell>
          <cell r="M9712">
            <v>4</v>
          </cell>
          <cell r="Q9712">
            <v>3755.7</v>
          </cell>
          <cell r="R9712">
            <v>3415.4</v>
          </cell>
          <cell r="S9712">
            <v>3415.4</v>
          </cell>
          <cell r="T9712">
            <v>161</v>
          </cell>
        </row>
        <row r="9713">
          <cell r="C9713" t="str">
            <v>Чайковский городской округ Пермского края</v>
          </cell>
          <cell r="D9713" t="str">
            <v>г. Чайковский, ул. Советская, д. 9</v>
          </cell>
          <cell r="E9713" t="b">
            <v>1</v>
          </cell>
          <cell r="F9713">
            <v>1983</v>
          </cell>
          <cell r="G9713">
            <v>2019</v>
          </cell>
          <cell r="H9713" t="str">
            <v>силикальцитный</v>
          </cell>
          <cell r="L9713">
            <v>5</v>
          </cell>
          <cell r="M9713">
            <v>6</v>
          </cell>
          <cell r="Q9713">
            <v>5139.8999999999996</v>
          </cell>
          <cell r="R9713">
            <v>4537</v>
          </cell>
          <cell r="S9713">
            <v>4537</v>
          </cell>
          <cell r="T9713">
            <v>243</v>
          </cell>
        </row>
        <row r="9714">
          <cell r="C9714" t="str">
            <v>Чайковский городской округ Пермского края</v>
          </cell>
          <cell r="D9714" t="str">
            <v>г. Чайковский, ул. Советская, д. 10</v>
          </cell>
          <cell r="E9714" t="b">
            <v>1</v>
          </cell>
          <cell r="F9714">
            <v>1981</v>
          </cell>
          <cell r="G9714">
            <v>2019</v>
          </cell>
          <cell r="H9714" t="str">
            <v>силикальцитный</v>
          </cell>
          <cell r="L9714">
            <v>5</v>
          </cell>
          <cell r="M9714">
            <v>2</v>
          </cell>
          <cell r="Q9714">
            <v>4196.8</v>
          </cell>
          <cell r="R9714">
            <v>3178.1</v>
          </cell>
          <cell r="S9714">
            <v>3178.1</v>
          </cell>
          <cell r="T9714">
            <v>191</v>
          </cell>
        </row>
        <row r="9715">
          <cell r="C9715" t="str">
            <v>Чайковский городской округ Пермского края</v>
          </cell>
          <cell r="D9715" t="str">
            <v>г. Чайковский, ул. Советская, д. 11</v>
          </cell>
          <cell r="E9715" t="b">
            <v>1</v>
          </cell>
          <cell r="F9715">
            <v>1984</v>
          </cell>
          <cell r="H9715" t="str">
            <v>силикальцитный</v>
          </cell>
          <cell r="I9715" t="str">
            <v>плоская</v>
          </cell>
          <cell r="K9715" t="str">
            <v>имеется</v>
          </cell>
          <cell r="L9715">
            <v>5</v>
          </cell>
          <cell r="M9715">
            <v>4</v>
          </cell>
          <cell r="Q9715">
            <v>3805.5</v>
          </cell>
          <cell r="R9715">
            <v>3425.2</v>
          </cell>
          <cell r="S9715">
            <v>3377.2</v>
          </cell>
          <cell r="T9715">
            <v>173</v>
          </cell>
        </row>
        <row r="9716">
          <cell r="C9716" t="str">
            <v>Чайковский городской округ Пермского края</v>
          </cell>
          <cell r="D9716" t="str">
            <v>г. Чайковский, ул. Советская, д. 12</v>
          </cell>
          <cell r="E9716" t="b">
            <v>1</v>
          </cell>
          <cell r="F9716">
            <v>1985</v>
          </cell>
          <cell r="G9716">
            <v>2018</v>
          </cell>
          <cell r="H9716" t="str">
            <v>крупнопанельный</v>
          </cell>
          <cell r="L9716">
            <v>9</v>
          </cell>
          <cell r="M9716">
            <v>5</v>
          </cell>
          <cell r="N9716">
            <v>5</v>
          </cell>
          <cell r="O9716">
            <v>5</v>
          </cell>
          <cell r="Q9716">
            <v>11192</v>
          </cell>
          <cell r="R9716">
            <v>9457.2000000000007</v>
          </cell>
          <cell r="S9716">
            <v>9457.2000000000007</v>
          </cell>
          <cell r="T9716">
            <v>471</v>
          </cell>
        </row>
        <row r="9717">
          <cell r="C9717" t="str">
            <v>Чайковский городской округ Пермского края</v>
          </cell>
          <cell r="D9717" t="str">
            <v>г. Чайковский, ул. Советская, д. 14</v>
          </cell>
          <cell r="E9717" t="b">
            <v>1</v>
          </cell>
          <cell r="F9717">
            <v>1982</v>
          </cell>
          <cell r="G9717">
            <v>2019</v>
          </cell>
          <cell r="H9717" t="str">
            <v>силикальцитный</v>
          </cell>
          <cell r="L9717">
            <v>5</v>
          </cell>
          <cell r="M9717">
            <v>4</v>
          </cell>
          <cell r="Q9717">
            <v>3275.1</v>
          </cell>
          <cell r="R9717">
            <v>2903.3</v>
          </cell>
          <cell r="S9717">
            <v>2903.3</v>
          </cell>
          <cell r="T9717">
            <v>157</v>
          </cell>
        </row>
        <row r="9718">
          <cell r="C9718" t="str">
            <v>Чайковский городской округ Пермского края</v>
          </cell>
          <cell r="D9718" t="str">
            <v>г. Чайковский, ул. Советская, д. 15</v>
          </cell>
          <cell r="E9718" t="b">
            <v>1</v>
          </cell>
          <cell r="F9718">
            <v>1986</v>
          </cell>
          <cell r="G9718">
            <v>2016</v>
          </cell>
          <cell r="H9718" t="str">
            <v>силикальцитный</v>
          </cell>
          <cell r="L9718">
            <v>9</v>
          </cell>
          <cell r="M9718">
            <v>2</v>
          </cell>
          <cell r="N9718">
            <v>2</v>
          </cell>
          <cell r="O9718">
            <v>2</v>
          </cell>
          <cell r="Q9718">
            <v>4561.3999999999996</v>
          </cell>
          <cell r="R9718">
            <v>3871.9</v>
          </cell>
          <cell r="S9718">
            <v>3871.9</v>
          </cell>
          <cell r="T9718">
            <v>243</v>
          </cell>
        </row>
        <row r="9719">
          <cell r="C9719" t="str">
            <v>Чайковский городской округ Пермского края</v>
          </cell>
          <cell r="D9719" t="str">
            <v>г. Чайковский, ул. Советская, д. 18</v>
          </cell>
          <cell r="E9719" t="b">
            <v>1</v>
          </cell>
          <cell r="F9719">
            <v>1986</v>
          </cell>
          <cell r="G9719">
            <v>2019</v>
          </cell>
          <cell r="H9719" t="str">
            <v>силикальцитный</v>
          </cell>
          <cell r="L9719">
            <v>9</v>
          </cell>
          <cell r="M9719">
            <v>2</v>
          </cell>
          <cell r="N9719">
            <v>2</v>
          </cell>
          <cell r="O9719">
            <v>2</v>
          </cell>
          <cell r="Q9719">
            <v>5057.1000000000004</v>
          </cell>
          <cell r="R9719">
            <v>5032.5</v>
          </cell>
          <cell r="S9719">
            <v>5032.5</v>
          </cell>
          <cell r="T9719">
            <v>263</v>
          </cell>
        </row>
        <row r="9720">
          <cell r="C9720" t="str">
            <v>Чайковский городской округ Пермского края</v>
          </cell>
          <cell r="D9720" t="str">
            <v>г. Чайковский, ул. Советская, д. 21</v>
          </cell>
          <cell r="E9720" t="b">
            <v>1</v>
          </cell>
          <cell r="F9720">
            <v>1988</v>
          </cell>
          <cell r="H9720" t="str">
            <v>крупнопанельный</v>
          </cell>
          <cell r="I9720" t="str">
            <v>плоская</v>
          </cell>
          <cell r="K9720" t="str">
            <v>имеется</v>
          </cell>
          <cell r="L9720">
            <v>9</v>
          </cell>
          <cell r="M9720">
            <v>3</v>
          </cell>
          <cell r="N9720">
            <v>3</v>
          </cell>
          <cell r="O9720">
            <v>3</v>
          </cell>
          <cell r="Q9720">
            <v>6735.8</v>
          </cell>
          <cell r="R9720">
            <v>5749.1</v>
          </cell>
          <cell r="S9720">
            <v>5701.1</v>
          </cell>
          <cell r="T9720">
            <v>280</v>
          </cell>
        </row>
        <row r="9721">
          <cell r="C9721" t="str">
            <v>Чайковский городской округ Пермского края</v>
          </cell>
          <cell r="D9721" t="str">
            <v>г. Чайковский, ул. Советская, д. 24</v>
          </cell>
          <cell r="E9721" t="b">
            <v>1</v>
          </cell>
          <cell r="F9721">
            <v>1980</v>
          </cell>
          <cell r="H9721" t="str">
            <v>силикальцитный</v>
          </cell>
          <cell r="L9721">
            <v>5</v>
          </cell>
          <cell r="M9721">
            <v>4</v>
          </cell>
          <cell r="Q9721">
            <v>5004.8</v>
          </cell>
          <cell r="R9721">
            <v>2733.3</v>
          </cell>
          <cell r="S9721">
            <v>2733.3</v>
          </cell>
          <cell r="T9721">
            <v>125</v>
          </cell>
        </row>
        <row r="9722">
          <cell r="C9722" t="str">
            <v>Чайковский городской округ Пермского края</v>
          </cell>
          <cell r="D9722" t="str">
            <v>г. Чайковский, ул. Советская, д. 25</v>
          </cell>
          <cell r="E9722" t="b">
            <v>1</v>
          </cell>
          <cell r="F9722">
            <v>1987</v>
          </cell>
          <cell r="G9722">
            <v>2018</v>
          </cell>
          <cell r="H9722" t="str">
            <v>силикальцитный</v>
          </cell>
          <cell r="L9722">
            <v>5</v>
          </cell>
          <cell r="M9722">
            <v>4</v>
          </cell>
          <cell r="Q9722">
            <v>4322.8999999999996</v>
          </cell>
          <cell r="R9722">
            <v>3299.5</v>
          </cell>
          <cell r="S9722">
            <v>3299.5</v>
          </cell>
          <cell r="T9722">
            <v>156</v>
          </cell>
        </row>
        <row r="9723">
          <cell r="C9723" t="str">
            <v>Чайковский городской округ Пермского края</v>
          </cell>
          <cell r="D9723" t="str">
            <v>г. Чайковский, ул. Советская, д. 26</v>
          </cell>
          <cell r="E9723" t="b">
            <v>1</v>
          </cell>
          <cell r="F9723">
            <v>1978</v>
          </cell>
          <cell r="H9723" t="str">
            <v>Силикальцит</v>
          </cell>
          <cell r="L9723">
            <v>5</v>
          </cell>
          <cell r="M9723">
            <v>2</v>
          </cell>
          <cell r="Q9723">
            <v>3745.9</v>
          </cell>
          <cell r="R9723">
            <v>3246.8</v>
          </cell>
          <cell r="S9723">
            <v>3125.8</v>
          </cell>
          <cell r="T9723">
            <v>190</v>
          </cell>
        </row>
        <row r="9724">
          <cell r="C9724" t="str">
            <v>Чайковский городской округ Пермского края</v>
          </cell>
          <cell r="D9724" t="str">
            <v>г. Чайковский, ул. Советская, д. 27</v>
          </cell>
          <cell r="E9724" t="b">
            <v>1</v>
          </cell>
          <cell r="F9724">
            <v>1987</v>
          </cell>
          <cell r="H9724" t="str">
            <v>силикальцитный</v>
          </cell>
          <cell r="I9724" t="str">
            <v>плоская</v>
          </cell>
          <cell r="K9724" t="str">
            <v>имеется</v>
          </cell>
          <cell r="L9724">
            <v>5</v>
          </cell>
          <cell r="M9724">
            <v>4</v>
          </cell>
          <cell r="Q9724">
            <v>3767.3</v>
          </cell>
          <cell r="R9724">
            <v>3432.3</v>
          </cell>
          <cell r="S9724">
            <v>3432.3</v>
          </cell>
          <cell r="T9724">
            <v>185</v>
          </cell>
        </row>
        <row r="9725">
          <cell r="C9725" t="str">
            <v>Чайковский городской округ Пермского края</v>
          </cell>
          <cell r="D9725" t="str">
            <v>г. Чайковский, ул. Советская, д. 28</v>
          </cell>
          <cell r="E9725" t="b">
            <v>1</v>
          </cell>
          <cell r="F9725">
            <v>1979</v>
          </cell>
          <cell r="G9725">
            <v>2016</v>
          </cell>
          <cell r="H9725" t="str">
            <v>силикальцитный</v>
          </cell>
          <cell r="L9725">
            <v>5</v>
          </cell>
          <cell r="M9725">
            <v>4</v>
          </cell>
          <cell r="Q9725">
            <v>3233.5</v>
          </cell>
          <cell r="R9725">
            <v>2913.5</v>
          </cell>
          <cell r="S9725">
            <v>2913.5</v>
          </cell>
          <cell r="T9725">
            <v>100</v>
          </cell>
        </row>
        <row r="9726">
          <cell r="C9726" t="str">
            <v>Чайковский городской округ Пермского края</v>
          </cell>
          <cell r="D9726" t="str">
            <v>г. Чайковский, ул. Советская, д. 30</v>
          </cell>
          <cell r="E9726" t="b">
            <v>1</v>
          </cell>
          <cell r="F9726">
            <v>1979</v>
          </cell>
          <cell r="G9726">
            <v>2019</v>
          </cell>
          <cell r="H9726" t="str">
            <v>силикальцитный</v>
          </cell>
          <cell r="L9726">
            <v>5</v>
          </cell>
          <cell r="M9726">
            <v>4</v>
          </cell>
          <cell r="Q9726">
            <v>4516.3</v>
          </cell>
          <cell r="R9726">
            <v>2737.2</v>
          </cell>
          <cell r="S9726">
            <v>2737.2</v>
          </cell>
          <cell r="T9726">
            <v>114</v>
          </cell>
        </row>
        <row r="9727">
          <cell r="C9727" t="str">
            <v>Чайковский городской округ Пермского края</v>
          </cell>
          <cell r="D9727" t="str">
            <v>г. Чайковский, ул. Советская, д. 32</v>
          </cell>
          <cell r="E9727" t="b">
            <v>1</v>
          </cell>
          <cell r="F9727">
            <v>1978</v>
          </cell>
          <cell r="H9727" t="str">
            <v>Силикальцит</v>
          </cell>
          <cell r="L9727">
            <v>5</v>
          </cell>
          <cell r="M9727">
            <v>2</v>
          </cell>
          <cell r="Q9727">
            <v>3773.8</v>
          </cell>
          <cell r="R9727">
            <v>3290</v>
          </cell>
          <cell r="S9727">
            <v>3180.8</v>
          </cell>
          <cell r="T9727">
            <v>190</v>
          </cell>
        </row>
        <row r="9728">
          <cell r="C9728" t="str">
            <v>Чайковский городской округ Пермского края</v>
          </cell>
          <cell r="D9728" t="str">
            <v>г. Чайковский, ул. Советская, д. 34</v>
          </cell>
          <cell r="E9728" t="b">
            <v>1</v>
          </cell>
          <cell r="F9728">
            <v>1987</v>
          </cell>
          <cell r="H9728" t="str">
            <v>крупнопанельный</v>
          </cell>
          <cell r="I9728" t="str">
            <v>плоская</v>
          </cell>
          <cell r="K9728" t="str">
            <v>имеется</v>
          </cell>
          <cell r="L9728">
            <v>9</v>
          </cell>
          <cell r="M9728">
            <v>5</v>
          </cell>
          <cell r="N9728">
            <v>5</v>
          </cell>
          <cell r="O9728">
            <v>5</v>
          </cell>
          <cell r="Q9728">
            <v>13875</v>
          </cell>
          <cell r="R9728">
            <v>11347</v>
          </cell>
          <cell r="S9728">
            <v>11299</v>
          </cell>
          <cell r="T9728">
            <v>666</v>
          </cell>
        </row>
        <row r="9729">
          <cell r="C9729" t="str">
            <v>Чайковский городской округ Пермского края</v>
          </cell>
          <cell r="D9729" t="str">
            <v>г. Чайковский, ул. Советская, д. 35</v>
          </cell>
          <cell r="E9729" t="b">
            <v>1</v>
          </cell>
          <cell r="F9729">
            <v>1984</v>
          </cell>
          <cell r="G9729">
            <v>2019</v>
          </cell>
          <cell r="H9729" t="str">
            <v>силикальцитный</v>
          </cell>
          <cell r="L9729">
            <v>5</v>
          </cell>
          <cell r="M9729">
            <v>4</v>
          </cell>
          <cell r="Q9729">
            <v>3276</v>
          </cell>
          <cell r="R9729">
            <v>2938.7</v>
          </cell>
          <cell r="S9729">
            <v>2938.7</v>
          </cell>
          <cell r="T9729">
            <v>100</v>
          </cell>
        </row>
        <row r="9730">
          <cell r="C9730" t="str">
            <v>Чайковский городской округ Пермского края</v>
          </cell>
          <cell r="D9730" t="str">
            <v>г. Чайковский, ул. Советская, д. 37</v>
          </cell>
          <cell r="E9730" t="b">
            <v>1</v>
          </cell>
          <cell r="F9730">
            <v>1986</v>
          </cell>
          <cell r="G9730">
            <v>2019</v>
          </cell>
          <cell r="H9730" t="str">
            <v>силикальцитный</v>
          </cell>
          <cell r="L9730">
            <v>5</v>
          </cell>
          <cell r="M9730">
            <v>2</v>
          </cell>
          <cell r="Q9730">
            <v>3858.5</v>
          </cell>
          <cell r="R9730">
            <v>3184.2</v>
          </cell>
          <cell r="S9730">
            <v>3184.2</v>
          </cell>
          <cell r="T9730">
            <v>172</v>
          </cell>
        </row>
        <row r="9731">
          <cell r="C9731" t="str">
            <v>Чайковский городской округ Пермского края</v>
          </cell>
          <cell r="D9731" t="str">
            <v>г. Чайковский, ул. Советская, д. 43</v>
          </cell>
          <cell r="E9731" t="b">
            <v>1</v>
          </cell>
          <cell r="F9731">
            <v>1984</v>
          </cell>
          <cell r="G9731">
            <v>2018</v>
          </cell>
          <cell r="H9731" t="str">
            <v>Кирпич</v>
          </cell>
          <cell r="L9731">
            <v>5</v>
          </cell>
          <cell r="M9731">
            <v>2</v>
          </cell>
          <cell r="Q9731">
            <v>1992.2</v>
          </cell>
          <cell r="R9731">
            <v>1403.1</v>
          </cell>
          <cell r="S9731">
            <v>1403.1</v>
          </cell>
          <cell r="T9731">
            <v>69</v>
          </cell>
        </row>
        <row r="9732">
          <cell r="C9732" t="str">
            <v>Чайковский городской округ Пермского края</v>
          </cell>
          <cell r="D9732" t="str">
            <v>г. Чайковский, ул. Советская, д. 45</v>
          </cell>
          <cell r="E9732" t="b">
            <v>1</v>
          </cell>
          <cell r="F9732">
            <v>1978</v>
          </cell>
          <cell r="H9732" t="str">
            <v>Кирпич</v>
          </cell>
          <cell r="L9732">
            <v>5</v>
          </cell>
          <cell r="M9732">
            <v>2</v>
          </cell>
          <cell r="Q9732">
            <v>1577.7</v>
          </cell>
          <cell r="R9732">
            <v>1402.7</v>
          </cell>
          <cell r="S9732">
            <v>1402.7</v>
          </cell>
          <cell r="T9732">
            <v>69</v>
          </cell>
        </row>
        <row r="9733">
          <cell r="C9733" t="str">
            <v>Чайковский городской округ Пермского края</v>
          </cell>
          <cell r="D9733" t="str">
            <v>г. Чайковский, ул. Советская, д. 53</v>
          </cell>
          <cell r="E9733" t="b">
            <v>1</v>
          </cell>
          <cell r="F9733">
            <v>1987</v>
          </cell>
          <cell r="G9733">
            <v>2019</v>
          </cell>
          <cell r="H9733" t="str">
            <v>силикальцитный</v>
          </cell>
          <cell r="L9733">
            <v>9</v>
          </cell>
          <cell r="M9733">
            <v>9</v>
          </cell>
          <cell r="N9733">
            <v>9</v>
          </cell>
          <cell r="O9733">
            <v>9</v>
          </cell>
          <cell r="Q9733">
            <v>21661.1</v>
          </cell>
          <cell r="R9733">
            <v>18188.099999999999</v>
          </cell>
          <cell r="S9733">
            <v>18188.099999999999</v>
          </cell>
          <cell r="T9733">
            <v>764</v>
          </cell>
        </row>
        <row r="9734">
          <cell r="C9734" t="str">
            <v>Чайковский городской округ Пермского края</v>
          </cell>
          <cell r="D9734" t="str">
            <v>г. Чайковский, ул. Советская, д. 55</v>
          </cell>
          <cell r="E9734" t="b">
            <v>1</v>
          </cell>
          <cell r="F9734">
            <v>1995</v>
          </cell>
          <cell r="G9734">
            <v>2019</v>
          </cell>
          <cell r="H9734" t="str">
            <v>силикальцитный</v>
          </cell>
          <cell r="L9734">
            <v>9</v>
          </cell>
          <cell r="M9734">
            <v>6</v>
          </cell>
          <cell r="N9734">
            <v>6</v>
          </cell>
          <cell r="O9734">
            <v>6</v>
          </cell>
          <cell r="Q9734">
            <v>11947</v>
          </cell>
          <cell r="R9734">
            <v>11624</v>
          </cell>
          <cell r="S9734">
            <v>11624</v>
          </cell>
          <cell r="T9734">
            <v>200</v>
          </cell>
        </row>
        <row r="9735">
          <cell r="C9735" t="str">
            <v>Чайковский городской округ Пермского края</v>
          </cell>
          <cell r="D9735" t="str">
            <v>г. Чайковский, ул. Советская, д. 15/1</v>
          </cell>
          <cell r="E9735" t="b">
            <v>1</v>
          </cell>
          <cell r="F9735">
            <v>1991</v>
          </cell>
          <cell r="H9735" t="str">
            <v>крупнопанельный</v>
          </cell>
          <cell r="I9735" t="str">
            <v>плоская</v>
          </cell>
          <cell r="K9735" t="str">
            <v>имеется</v>
          </cell>
          <cell r="L9735">
            <v>9</v>
          </cell>
          <cell r="M9735">
            <v>2</v>
          </cell>
          <cell r="N9735">
            <v>2</v>
          </cell>
          <cell r="O9735">
            <v>2</v>
          </cell>
          <cell r="Q9735">
            <v>4552.8999999999996</v>
          </cell>
          <cell r="R9735">
            <v>3886.7</v>
          </cell>
          <cell r="S9735">
            <v>3838</v>
          </cell>
          <cell r="T9735">
            <v>184</v>
          </cell>
        </row>
        <row r="9736">
          <cell r="C9736" t="str">
            <v>Чайковский городской округ Пермского края</v>
          </cell>
          <cell r="D9736" t="str">
            <v>г. Чайковский, ул. Советская, д. 16/1</v>
          </cell>
          <cell r="E9736" t="b">
            <v>1</v>
          </cell>
          <cell r="F9736">
            <v>1985</v>
          </cell>
          <cell r="G9736">
            <v>2017</v>
          </cell>
          <cell r="H9736" t="str">
            <v>Кирпич</v>
          </cell>
          <cell r="L9736">
            <v>12</v>
          </cell>
          <cell r="M9736">
            <v>1</v>
          </cell>
          <cell r="N9736">
            <v>1</v>
          </cell>
          <cell r="O9736">
            <v>1</v>
          </cell>
          <cell r="Q9736">
            <v>4626.6000000000004</v>
          </cell>
          <cell r="R9736">
            <v>3750.9</v>
          </cell>
          <cell r="S9736">
            <v>3750.9</v>
          </cell>
          <cell r="T9736">
            <v>157</v>
          </cell>
        </row>
        <row r="9737">
          <cell r="C9737" t="str">
            <v>Чайковский городской округ Пермского края</v>
          </cell>
          <cell r="D9737" t="str">
            <v>г. Чайковский, ул. Советская, д. 16/2</v>
          </cell>
          <cell r="E9737" t="b">
            <v>1</v>
          </cell>
          <cell r="F9737">
            <v>1985</v>
          </cell>
          <cell r="G9737">
            <v>2017</v>
          </cell>
          <cell r="H9737" t="str">
            <v>Кирпич</v>
          </cell>
          <cell r="L9737">
            <v>12</v>
          </cell>
          <cell r="M9737">
            <v>1</v>
          </cell>
          <cell r="N9737">
            <v>1</v>
          </cell>
          <cell r="O9737">
            <v>1</v>
          </cell>
          <cell r="Q9737">
            <v>4638.1000000000004</v>
          </cell>
          <cell r="R9737">
            <v>3916</v>
          </cell>
          <cell r="S9737">
            <v>3916</v>
          </cell>
          <cell r="T9737">
            <v>184</v>
          </cell>
        </row>
        <row r="9738">
          <cell r="C9738" t="str">
            <v>Чайковский городской округ Пермского края</v>
          </cell>
          <cell r="D9738" t="str">
            <v>г. Чайковский, ул. Советская, д. 18/1</v>
          </cell>
          <cell r="E9738" t="b">
            <v>1</v>
          </cell>
          <cell r="F9738">
            <v>1995</v>
          </cell>
          <cell r="H9738" t="str">
            <v>крупнопанельный</v>
          </cell>
          <cell r="I9738" t="str">
            <v>плоская</v>
          </cell>
          <cell r="K9738" t="str">
            <v>имеется</v>
          </cell>
          <cell r="L9738">
            <v>9</v>
          </cell>
          <cell r="M9738">
            <v>3</v>
          </cell>
          <cell r="N9738">
            <v>3</v>
          </cell>
          <cell r="O9738">
            <v>3</v>
          </cell>
          <cell r="Q9738">
            <v>7260.2</v>
          </cell>
          <cell r="R9738">
            <v>6263.3</v>
          </cell>
          <cell r="S9738">
            <v>6263.3</v>
          </cell>
          <cell r="T9738">
            <v>299</v>
          </cell>
        </row>
        <row r="9739">
          <cell r="C9739" t="str">
            <v>Чайковский городской округ Пермского края</v>
          </cell>
          <cell r="D9739" t="str">
            <v>г. Чайковский, ул. Советская, д. 2/1</v>
          </cell>
          <cell r="E9739" t="b">
            <v>1</v>
          </cell>
          <cell r="F9739">
            <v>1980</v>
          </cell>
          <cell r="H9739" t="str">
            <v>силикальцитный</v>
          </cell>
          <cell r="L9739">
            <v>5</v>
          </cell>
          <cell r="M9739">
            <v>2</v>
          </cell>
          <cell r="Q9739">
            <v>3753.2</v>
          </cell>
          <cell r="R9739">
            <v>3281.4</v>
          </cell>
          <cell r="S9739">
            <v>3281.4</v>
          </cell>
          <cell r="T9739">
            <v>207</v>
          </cell>
        </row>
        <row r="9740">
          <cell r="C9740" t="str">
            <v>Чайковский городской округ Пермского края</v>
          </cell>
          <cell r="D9740" t="str">
            <v>г. Чайковский, ул. Советская, д. 3/1</v>
          </cell>
          <cell r="E9740" t="b">
            <v>1</v>
          </cell>
          <cell r="F9740">
            <v>1994</v>
          </cell>
          <cell r="H9740" t="str">
            <v>силикальцитный</v>
          </cell>
          <cell r="L9740">
            <v>9</v>
          </cell>
          <cell r="M9740">
            <v>2</v>
          </cell>
          <cell r="N9740">
            <v>2</v>
          </cell>
          <cell r="O9740">
            <v>2</v>
          </cell>
          <cell r="Q9740">
            <v>4585.1000000000004</v>
          </cell>
          <cell r="R9740">
            <v>3879.9</v>
          </cell>
          <cell r="S9740">
            <v>3879.9</v>
          </cell>
          <cell r="T9740">
            <v>223</v>
          </cell>
        </row>
        <row r="9741">
          <cell r="C9741" t="str">
            <v>Чайковский городской округ Пермского края</v>
          </cell>
          <cell r="D9741" t="str">
            <v>г. Чайковский, ул. Советская, д. 30/1</v>
          </cell>
          <cell r="E9741" t="b">
            <v>1</v>
          </cell>
          <cell r="F9741">
            <v>1981</v>
          </cell>
          <cell r="G9741">
            <v>2019</v>
          </cell>
          <cell r="H9741" t="str">
            <v>Кирпич</v>
          </cell>
          <cell r="L9741">
            <v>9</v>
          </cell>
          <cell r="M9741">
            <v>1</v>
          </cell>
          <cell r="N9741">
            <v>1</v>
          </cell>
          <cell r="O9741">
            <v>1</v>
          </cell>
          <cell r="Q9741">
            <v>2233.6999999999998</v>
          </cell>
          <cell r="R9741">
            <v>1908</v>
          </cell>
          <cell r="S9741">
            <v>1908</v>
          </cell>
          <cell r="T9741">
            <v>65</v>
          </cell>
        </row>
        <row r="9742">
          <cell r="C9742" t="str">
            <v>Чайковский городской округ Пермского края</v>
          </cell>
          <cell r="D9742" t="str">
            <v>г. Чайковский, ул. Сосновая, д. 7</v>
          </cell>
          <cell r="E9742" t="b">
            <v>1</v>
          </cell>
          <cell r="F9742">
            <v>2004</v>
          </cell>
          <cell r="H9742" t="str">
            <v>Кирпич</v>
          </cell>
          <cell r="I9742" t="str">
            <v>плоская</v>
          </cell>
          <cell r="K9742" t="str">
            <v>имеется</v>
          </cell>
          <cell r="L9742">
            <v>9</v>
          </cell>
          <cell r="M9742">
            <v>1</v>
          </cell>
          <cell r="N9742">
            <v>1</v>
          </cell>
          <cell r="O9742">
            <v>1</v>
          </cell>
          <cell r="Q9742">
            <v>3660.5</v>
          </cell>
          <cell r="R9742">
            <v>3309.2</v>
          </cell>
          <cell r="S9742">
            <v>3309.2</v>
          </cell>
          <cell r="T9742">
            <v>205</v>
          </cell>
        </row>
        <row r="9743">
          <cell r="C9743" t="str">
            <v>Чайковский городской округ Пермского края</v>
          </cell>
          <cell r="D9743" t="str">
            <v>г. Чайковский, ул. Сосновая, д. 8</v>
          </cell>
          <cell r="E9743" t="b">
            <v>1</v>
          </cell>
          <cell r="F9743">
            <v>1998</v>
          </cell>
          <cell r="G9743">
            <v>2016</v>
          </cell>
          <cell r="H9743" t="str">
            <v>Кирпич</v>
          </cell>
          <cell r="L9743">
            <v>16</v>
          </cell>
          <cell r="M9743">
            <v>1</v>
          </cell>
          <cell r="N9743">
            <v>2</v>
          </cell>
          <cell r="O9743">
            <v>1</v>
          </cell>
          <cell r="P9743">
            <v>1</v>
          </cell>
          <cell r="Q9743">
            <v>6586.4</v>
          </cell>
          <cell r="R9743">
            <v>5457</v>
          </cell>
          <cell r="S9743">
            <v>5457</v>
          </cell>
          <cell r="T9743">
            <v>205</v>
          </cell>
        </row>
        <row r="9744">
          <cell r="C9744" t="str">
            <v>Чайковский городской округ Пермского края</v>
          </cell>
          <cell r="D9744" t="str">
            <v>г. Чайковский, ул. Сосновая, д. 9</v>
          </cell>
          <cell r="E9744" t="b">
            <v>1</v>
          </cell>
          <cell r="F9744">
            <v>1992</v>
          </cell>
          <cell r="H9744" t="str">
            <v>Кирпич</v>
          </cell>
          <cell r="L9744">
            <v>16</v>
          </cell>
          <cell r="M9744">
            <v>1</v>
          </cell>
          <cell r="N9744">
            <v>2</v>
          </cell>
          <cell r="O9744">
            <v>1</v>
          </cell>
          <cell r="P9744">
            <v>1</v>
          </cell>
          <cell r="Q9744">
            <v>6346.6</v>
          </cell>
          <cell r="R9744">
            <v>5256</v>
          </cell>
          <cell r="S9744">
            <v>4730.3999999999996</v>
          </cell>
          <cell r="T9744">
            <v>220</v>
          </cell>
        </row>
        <row r="9745">
          <cell r="C9745" t="str">
            <v>Чайковский городской округ Пермского края</v>
          </cell>
          <cell r="D9745" t="str">
            <v>г. Чайковский, ул. Сосновая, д. 10</v>
          </cell>
          <cell r="E9745" t="b">
            <v>1</v>
          </cell>
          <cell r="F9745">
            <v>1992</v>
          </cell>
          <cell r="H9745" t="str">
            <v>силикальцитный</v>
          </cell>
          <cell r="L9745">
            <v>9</v>
          </cell>
          <cell r="M9745">
            <v>5</v>
          </cell>
          <cell r="N9745">
            <v>5</v>
          </cell>
          <cell r="O9745">
            <v>5</v>
          </cell>
          <cell r="Q9745">
            <v>12345.1</v>
          </cell>
          <cell r="R9745">
            <v>10606.7</v>
          </cell>
          <cell r="S9745">
            <v>10606.7</v>
          </cell>
          <cell r="T9745">
            <v>420</v>
          </cell>
        </row>
        <row r="9746">
          <cell r="C9746" t="str">
            <v>Чайковский городской округ Пермского края</v>
          </cell>
          <cell r="D9746" t="str">
            <v>г. Чайковский, ул. Сосновая, д. 12</v>
          </cell>
          <cell r="E9746" t="b">
            <v>1</v>
          </cell>
          <cell r="F9746">
            <v>1989</v>
          </cell>
          <cell r="H9746" t="str">
            <v>Силикальцит</v>
          </cell>
          <cell r="L9746">
            <v>9</v>
          </cell>
          <cell r="M9746">
            <v>3</v>
          </cell>
          <cell r="N9746">
            <v>3</v>
          </cell>
          <cell r="O9746">
            <v>3</v>
          </cell>
          <cell r="Q9746">
            <v>6822.9</v>
          </cell>
          <cell r="R9746">
            <v>5766.2</v>
          </cell>
          <cell r="S9746">
            <v>5766.2</v>
          </cell>
          <cell r="T9746">
            <v>220</v>
          </cell>
        </row>
        <row r="9747">
          <cell r="C9747" t="str">
            <v>Чайковский городской округ Пермского края</v>
          </cell>
          <cell r="D9747" t="str">
            <v>г. Чайковский, ул. Сосновая, д. 13</v>
          </cell>
          <cell r="E9747" t="b">
            <v>1</v>
          </cell>
          <cell r="F9747">
            <v>1989</v>
          </cell>
          <cell r="H9747" t="str">
            <v>Силикальцит</v>
          </cell>
          <cell r="L9747">
            <v>5</v>
          </cell>
          <cell r="M9747">
            <v>4</v>
          </cell>
          <cell r="Q9747">
            <v>3819.6</v>
          </cell>
          <cell r="R9747">
            <v>3420.7</v>
          </cell>
          <cell r="S9747">
            <v>3078.63</v>
          </cell>
          <cell r="T9747">
            <v>211</v>
          </cell>
        </row>
        <row r="9748">
          <cell r="C9748" t="str">
            <v>Чайковский городской округ Пермского края</v>
          </cell>
          <cell r="D9748" t="str">
            <v>г. Чайковский, ул. Сосновая, д. 15</v>
          </cell>
          <cell r="E9748" t="b">
            <v>1</v>
          </cell>
          <cell r="F9748">
            <v>1989</v>
          </cell>
          <cell r="H9748" t="str">
            <v>Силикальцит</v>
          </cell>
          <cell r="L9748">
            <v>9</v>
          </cell>
          <cell r="M9748">
            <v>3</v>
          </cell>
          <cell r="N9748">
            <v>3</v>
          </cell>
          <cell r="O9748">
            <v>3</v>
          </cell>
          <cell r="Q9748">
            <v>6866.4</v>
          </cell>
          <cell r="R9748">
            <v>5811.6</v>
          </cell>
          <cell r="S9748">
            <v>5811.6</v>
          </cell>
          <cell r="T9748">
            <v>286</v>
          </cell>
        </row>
        <row r="9749">
          <cell r="C9749" t="str">
            <v>Чайковский городской округ Пермского края</v>
          </cell>
          <cell r="D9749" t="str">
            <v>г. Чайковский, ул. Сосновая, д. 17</v>
          </cell>
          <cell r="E9749" t="b">
            <v>1</v>
          </cell>
          <cell r="F9749">
            <v>2004</v>
          </cell>
          <cell r="G9749">
            <v>2016</v>
          </cell>
          <cell r="H9749" t="str">
            <v>силикальцитный</v>
          </cell>
          <cell r="L9749">
            <v>9</v>
          </cell>
          <cell r="M9749">
            <v>4</v>
          </cell>
          <cell r="N9749">
            <v>4</v>
          </cell>
          <cell r="O9749">
            <v>4</v>
          </cell>
          <cell r="Q9749">
            <v>8987.9</v>
          </cell>
          <cell r="R9749">
            <v>7657.3</v>
          </cell>
          <cell r="S9749">
            <v>7657.3</v>
          </cell>
          <cell r="T9749">
            <v>300</v>
          </cell>
        </row>
        <row r="9750">
          <cell r="C9750" t="str">
            <v>Чайковский городской округ Пермского края</v>
          </cell>
          <cell r="D9750" t="str">
            <v>г. Чайковский, ул. Сосновая, д. 18</v>
          </cell>
          <cell r="E9750" t="b">
            <v>1</v>
          </cell>
          <cell r="F9750">
            <v>1995</v>
          </cell>
          <cell r="G9750">
            <v>2019</v>
          </cell>
          <cell r="H9750" t="str">
            <v>силикальцитный</v>
          </cell>
          <cell r="L9750">
            <v>5</v>
          </cell>
          <cell r="M9750">
            <v>8</v>
          </cell>
          <cell r="Q9750">
            <v>7072.2</v>
          </cell>
          <cell r="R9750">
            <v>6065.5</v>
          </cell>
          <cell r="S9750">
            <v>6065.5</v>
          </cell>
          <cell r="T9750">
            <v>307</v>
          </cell>
        </row>
        <row r="9751">
          <cell r="C9751" t="str">
            <v>Чайковский городской округ Пермского края</v>
          </cell>
          <cell r="D9751" t="str">
            <v>г. Чайковский, ул. Сосновая, д. 19</v>
          </cell>
          <cell r="E9751" t="b">
            <v>1</v>
          </cell>
          <cell r="F9751">
            <v>1990</v>
          </cell>
          <cell r="H9751" t="str">
            <v>Силикальцит</v>
          </cell>
          <cell r="L9751">
            <v>9</v>
          </cell>
          <cell r="M9751">
            <v>7</v>
          </cell>
          <cell r="N9751">
            <v>7</v>
          </cell>
          <cell r="O9751">
            <v>7</v>
          </cell>
          <cell r="Q9751">
            <v>19917.3</v>
          </cell>
          <cell r="R9751">
            <v>17074.7</v>
          </cell>
          <cell r="S9751">
            <v>16967.2</v>
          </cell>
          <cell r="T9751">
            <v>1005</v>
          </cell>
        </row>
        <row r="9752">
          <cell r="C9752" t="str">
            <v>Чайковский городской округ Пермского края</v>
          </cell>
          <cell r="D9752" t="str">
            <v>г. Чайковский, ул. Сосновая, д. 23</v>
          </cell>
          <cell r="E9752" t="b">
            <v>1</v>
          </cell>
          <cell r="F9752">
            <v>1996</v>
          </cell>
          <cell r="G9752">
            <v>2019</v>
          </cell>
          <cell r="H9752" t="str">
            <v>Кирпич</v>
          </cell>
          <cell r="L9752">
            <v>9</v>
          </cell>
          <cell r="M9752">
            <v>7</v>
          </cell>
          <cell r="N9752">
            <v>7</v>
          </cell>
          <cell r="O9752">
            <v>7</v>
          </cell>
          <cell r="Q9752">
            <v>17115.900000000001</v>
          </cell>
          <cell r="R9752">
            <v>14546.9</v>
          </cell>
          <cell r="S9752">
            <v>14546.9</v>
          </cell>
          <cell r="T9752">
            <v>524</v>
          </cell>
        </row>
        <row r="9753">
          <cell r="C9753" t="str">
            <v>Чайковский городской округ Пермского края</v>
          </cell>
          <cell r="D9753" t="str">
            <v>г. Чайковский, ул. Сосновая, д. 24</v>
          </cell>
          <cell r="E9753" t="b">
            <v>1</v>
          </cell>
          <cell r="F9753">
            <v>1994</v>
          </cell>
          <cell r="H9753" t="str">
            <v>Кирпич</v>
          </cell>
          <cell r="L9753">
            <v>6</v>
          </cell>
          <cell r="M9753">
            <v>5</v>
          </cell>
          <cell r="Q9753">
            <v>4615.3</v>
          </cell>
          <cell r="R9753">
            <v>4178.8</v>
          </cell>
          <cell r="S9753">
            <v>4178.8</v>
          </cell>
          <cell r="T9753">
            <v>214</v>
          </cell>
        </row>
        <row r="9754">
          <cell r="C9754" t="str">
            <v>Чайковский городской округ Пермского края</v>
          </cell>
          <cell r="D9754" t="str">
            <v>г. Чайковский, ул. Сосновая, д. 25</v>
          </cell>
          <cell r="E9754" t="b">
            <v>1</v>
          </cell>
          <cell r="F9754">
            <v>1999</v>
          </cell>
          <cell r="H9754" t="str">
            <v>крупнопанельный</v>
          </cell>
          <cell r="I9754" t="str">
            <v>плоская</v>
          </cell>
          <cell r="K9754" t="str">
            <v>имеется</v>
          </cell>
          <cell r="L9754">
            <v>10</v>
          </cell>
          <cell r="M9754">
            <v>4</v>
          </cell>
          <cell r="N9754">
            <v>4</v>
          </cell>
          <cell r="O9754">
            <v>4</v>
          </cell>
          <cell r="Q9754">
            <v>9976</v>
          </cell>
          <cell r="R9754">
            <v>9282.6</v>
          </cell>
          <cell r="S9754">
            <v>9282.6</v>
          </cell>
          <cell r="T9754">
            <v>410</v>
          </cell>
        </row>
        <row r="9755">
          <cell r="C9755" t="str">
            <v>Чайковский городской округ Пермского края</v>
          </cell>
          <cell r="D9755" t="str">
            <v>г. Чайковский, ул. Сосновая, д. 27</v>
          </cell>
          <cell r="E9755" t="b">
            <v>1</v>
          </cell>
          <cell r="F9755">
            <v>2010</v>
          </cell>
          <cell r="H9755" t="str">
            <v>Кирпич</v>
          </cell>
          <cell r="L9755">
            <v>9</v>
          </cell>
          <cell r="M9755">
            <v>5</v>
          </cell>
          <cell r="N9755">
            <v>5</v>
          </cell>
          <cell r="O9755">
            <v>5</v>
          </cell>
          <cell r="Q9755">
            <v>12401.7</v>
          </cell>
          <cell r="R9755">
            <v>10205.5</v>
          </cell>
          <cell r="S9755">
            <v>10205.5</v>
          </cell>
          <cell r="T9755">
            <v>432</v>
          </cell>
        </row>
        <row r="9756">
          <cell r="C9756" t="str">
            <v>Чайковский городской округ Пермского края</v>
          </cell>
          <cell r="D9756" t="str">
            <v>г. Чайковский, ул. Сосновая, д. 29</v>
          </cell>
          <cell r="E9756" t="b">
            <v>1</v>
          </cell>
          <cell r="F9756">
            <v>2013</v>
          </cell>
          <cell r="H9756" t="str">
            <v>Кирпич</v>
          </cell>
          <cell r="L9756">
            <v>9</v>
          </cell>
          <cell r="M9756">
            <v>1</v>
          </cell>
          <cell r="N9756">
            <v>1</v>
          </cell>
          <cell r="O9756">
            <v>1</v>
          </cell>
          <cell r="Q9756">
            <v>4700.8999999999996</v>
          </cell>
          <cell r="R9756">
            <v>3264.1</v>
          </cell>
          <cell r="S9756">
            <v>3264.1</v>
          </cell>
          <cell r="T9756">
            <v>96</v>
          </cell>
        </row>
        <row r="9757">
          <cell r="C9757" t="str">
            <v>Чайковский городской округ Пермского края</v>
          </cell>
          <cell r="D9757" t="str">
            <v>г. Чайковский, ул. Сосновая, д. 31</v>
          </cell>
          <cell r="E9757" t="b">
            <v>1</v>
          </cell>
          <cell r="F9757">
            <v>2013</v>
          </cell>
          <cell r="H9757" t="str">
            <v>Кирпич</v>
          </cell>
          <cell r="I9757" t="str">
            <v>плоская</v>
          </cell>
          <cell r="K9757" t="str">
            <v>имеется</v>
          </cell>
          <cell r="L9757">
            <v>9</v>
          </cell>
          <cell r="M9757">
            <v>1</v>
          </cell>
          <cell r="N9757">
            <v>1</v>
          </cell>
          <cell r="O9757">
            <v>1</v>
          </cell>
          <cell r="Q9757">
            <v>4768</v>
          </cell>
          <cell r="R9757">
            <v>3252</v>
          </cell>
          <cell r="S9757">
            <v>3252</v>
          </cell>
          <cell r="T9757">
            <v>121</v>
          </cell>
        </row>
        <row r="9758">
          <cell r="C9758" t="str">
            <v>Чайковский городской округ Пермского края</v>
          </cell>
          <cell r="D9758" t="str">
            <v>г. Чайковский, ул. Сосновая, д. 33</v>
          </cell>
          <cell r="E9758" t="b">
            <v>1</v>
          </cell>
          <cell r="F9758">
            <v>2013</v>
          </cell>
          <cell r="H9758" t="str">
            <v>Кирпич</v>
          </cell>
          <cell r="L9758">
            <v>9</v>
          </cell>
          <cell r="M9758">
            <v>1</v>
          </cell>
          <cell r="N9758">
            <v>1</v>
          </cell>
          <cell r="O9758">
            <v>1</v>
          </cell>
          <cell r="Q9758">
            <v>4561.3999999999996</v>
          </cell>
          <cell r="R9758">
            <v>3262.8</v>
          </cell>
          <cell r="S9758">
            <v>2936.52</v>
          </cell>
          <cell r="T9758">
            <v>100</v>
          </cell>
        </row>
        <row r="9759">
          <cell r="C9759" t="str">
            <v>Чайковский городской округ Пермского края</v>
          </cell>
          <cell r="D9759" t="str">
            <v>г. Чайковский, ул. Сосновая, д. 21/1</v>
          </cell>
          <cell r="E9759" t="b">
            <v>1</v>
          </cell>
          <cell r="F9759">
            <v>2008</v>
          </cell>
          <cell r="H9759" t="str">
            <v>силикальцитный</v>
          </cell>
          <cell r="L9759">
            <v>9</v>
          </cell>
          <cell r="M9759">
            <v>1</v>
          </cell>
          <cell r="N9759">
            <v>1</v>
          </cell>
          <cell r="O9759">
            <v>1</v>
          </cell>
          <cell r="Q9759">
            <v>6827.9</v>
          </cell>
          <cell r="R9759">
            <v>6013.4</v>
          </cell>
          <cell r="S9759">
            <v>6013.4</v>
          </cell>
          <cell r="T9759">
            <v>121</v>
          </cell>
        </row>
        <row r="9760">
          <cell r="C9760" t="str">
            <v>Чайковский городской округ Пермского края</v>
          </cell>
          <cell r="D9760" t="str">
            <v>г. Чайковский, ул. Строительная, д. 4</v>
          </cell>
          <cell r="E9760" t="b">
            <v>1</v>
          </cell>
          <cell r="F9760">
            <v>1977</v>
          </cell>
          <cell r="H9760" t="str">
            <v>Силикальцит</v>
          </cell>
          <cell r="L9760">
            <v>5</v>
          </cell>
          <cell r="M9760">
            <v>2</v>
          </cell>
          <cell r="Q9760">
            <v>1561.8</v>
          </cell>
          <cell r="R9760">
            <v>1409.8</v>
          </cell>
          <cell r="S9760">
            <v>1409.8</v>
          </cell>
          <cell r="T9760">
            <v>73</v>
          </cell>
        </row>
        <row r="9761">
          <cell r="C9761" t="str">
            <v>Чайковский городской округ Пермского края</v>
          </cell>
          <cell r="D9761" t="str">
            <v>г. Чайковский, ул. Строительная, д. 6</v>
          </cell>
          <cell r="E9761" t="b">
            <v>1</v>
          </cell>
          <cell r="F9761">
            <v>1973</v>
          </cell>
          <cell r="H9761" t="str">
            <v>Силикальцит</v>
          </cell>
          <cell r="L9761">
            <v>5</v>
          </cell>
          <cell r="M9761">
            <v>4</v>
          </cell>
          <cell r="Q9761">
            <v>3730.8</v>
          </cell>
          <cell r="R9761">
            <v>3425</v>
          </cell>
          <cell r="S9761">
            <v>3362.5</v>
          </cell>
          <cell r="T9761">
            <v>156</v>
          </cell>
        </row>
        <row r="9762">
          <cell r="C9762" t="str">
            <v>Чайковский городской округ Пермского края</v>
          </cell>
          <cell r="D9762" t="str">
            <v>г. Чайковский, ул. Строительная, д. 8</v>
          </cell>
          <cell r="E9762" t="b">
            <v>1</v>
          </cell>
          <cell r="F9762">
            <v>1974</v>
          </cell>
          <cell r="H9762" t="str">
            <v>Силикальцит</v>
          </cell>
          <cell r="L9762">
            <v>5</v>
          </cell>
          <cell r="M9762">
            <v>6</v>
          </cell>
          <cell r="Q9762">
            <v>4955.1000000000004</v>
          </cell>
          <cell r="R9762">
            <v>4494.3</v>
          </cell>
          <cell r="S9762">
            <v>4448.8999999999996</v>
          </cell>
          <cell r="T9762">
            <v>214</v>
          </cell>
        </row>
        <row r="9763">
          <cell r="C9763" t="str">
            <v>Чайковский городской округ Пермского края</v>
          </cell>
          <cell r="D9763" t="str">
            <v>г. Чайковский, ул. Строительная, д. 10</v>
          </cell>
          <cell r="E9763" t="b">
            <v>1</v>
          </cell>
          <cell r="F9763">
            <v>1977</v>
          </cell>
          <cell r="H9763" t="str">
            <v>Силикальцит</v>
          </cell>
          <cell r="L9763">
            <v>5</v>
          </cell>
          <cell r="M9763">
            <v>4</v>
          </cell>
          <cell r="Q9763">
            <v>3701.5</v>
          </cell>
          <cell r="R9763">
            <v>3412.5</v>
          </cell>
          <cell r="S9763">
            <v>3264</v>
          </cell>
          <cell r="T9763">
            <v>159</v>
          </cell>
        </row>
        <row r="9764">
          <cell r="C9764" t="str">
            <v>Чайковский городской округ Пермского края</v>
          </cell>
          <cell r="D9764" t="str">
            <v>г. Чайковский, ул. Строительная, д. 12</v>
          </cell>
          <cell r="E9764" t="b">
            <v>1</v>
          </cell>
          <cell r="F9764">
            <v>1979</v>
          </cell>
          <cell r="G9764">
            <v>2019</v>
          </cell>
          <cell r="H9764" t="str">
            <v>силикальцитный</v>
          </cell>
          <cell r="L9764">
            <v>5</v>
          </cell>
          <cell r="M9764">
            <v>4</v>
          </cell>
          <cell r="Q9764">
            <v>3719</v>
          </cell>
          <cell r="R9764">
            <v>3381.2</v>
          </cell>
          <cell r="S9764">
            <v>3381.2</v>
          </cell>
          <cell r="T9764">
            <v>182</v>
          </cell>
        </row>
        <row r="9765">
          <cell r="C9765" t="str">
            <v>Чайковский городской округ Пермского края</v>
          </cell>
          <cell r="D9765" t="str">
            <v>г. Чайковский, ул. Строительная, д. 14</v>
          </cell>
          <cell r="E9765" t="b">
            <v>1</v>
          </cell>
          <cell r="F9765">
            <v>1977</v>
          </cell>
          <cell r="H9765" t="str">
            <v>Силикальцит</v>
          </cell>
          <cell r="L9765">
            <v>5</v>
          </cell>
          <cell r="M9765">
            <v>6</v>
          </cell>
          <cell r="Q9765">
            <v>5050.3999999999996</v>
          </cell>
          <cell r="R9765">
            <v>4560.3999999999996</v>
          </cell>
          <cell r="S9765">
            <v>4339.1000000000004</v>
          </cell>
          <cell r="T9765">
            <v>251</v>
          </cell>
        </row>
        <row r="9766">
          <cell r="C9766" t="str">
            <v>Чайковский городской округ Пермского края</v>
          </cell>
          <cell r="D9766" t="str">
            <v>г. Чайковский, ул. Строительная, д. 20</v>
          </cell>
          <cell r="E9766" t="b">
            <v>1</v>
          </cell>
          <cell r="F9766">
            <v>1980</v>
          </cell>
          <cell r="G9766">
            <v>2019</v>
          </cell>
          <cell r="H9766" t="str">
            <v>силикальцитный</v>
          </cell>
          <cell r="L9766">
            <v>5</v>
          </cell>
          <cell r="M9766">
            <v>6</v>
          </cell>
          <cell r="Q9766">
            <v>5017.3999999999996</v>
          </cell>
          <cell r="R9766">
            <v>4528.3999999999996</v>
          </cell>
          <cell r="S9766">
            <v>4528.3999999999996</v>
          </cell>
          <cell r="T9766">
            <v>241</v>
          </cell>
        </row>
        <row r="9767">
          <cell r="C9767" t="str">
            <v>Чайковский городской округ Пермского края</v>
          </cell>
          <cell r="D9767" t="str">
            <v>г. Чайковский, ул. Уральских танкистов, д. 1</v>
          </cell>
          <cell r="E9767" t="b">
            <v>1</v>
          </cell>
          <cell r="F9767">
            <v>1986</v>
          </cell>
          <cell r="H9767" t="str">
            <v>силикальцитный</v>
          </cell>
          <cell r="L9767">
            <v>5</v>
          </cell>
          <cell r="M9767">
            <v>6</v>
          </cell>
          <cell r="Q9767">
            <v>5080.5</v>
          </cell>
          <cell r="R9767">
            <v>4571.3</v>
          </cell>
          <cell r="S9767">
            <v>4571.3</v>
          </cell>
          <cell r="T9767">
            <v>240</v>
          </cell>
        </row>
        <row r="9768">
          <cell r="C9768" t="str">
            <v>Чайковский городской округ Пермского края</v>
          </cell>
          <cell r="D9768" t="str">
            <v>г. Чайковский, ул. Уральских танкистов, д. 2</v>
          </cell>
          <cell r="E9768" t="b">
            <v>1</v>
          </cell>
          <cell r="F9768">
            <v>1985</v>
          </cell>
          <cell r="G9768">
            <v>2019</v>
          </cell>
          <cell r="H9768" t="str">
            <v>силикальцитный</v>
          </cell>
          <cell r="L9768">
            <v>5</v>
          </cell>
          <cell r="M9768">
            <v>1</v>
          </cell>
          <cell r="Q9768">
            <v>1924.7</v>
          </cell>
          <cell r="R9768">
            <v>1589.4</v>
          </cell>
          <cell r="S9768">
            <v>1589.4</v>
          </cell>
          <cell r="T9768">
            <v>113</v>
          </cell>
        </row>
        <row r="9769">
          <cell r="C9769" t="str">
            <v>Чайковский городской округ Пермского края</v>
          </cell>
          <cell r="D9769" t="str">
            <v>г. Чайковский, ул. Уральских танкистов, д. 6</v>
          </cell>
          <cell r="E9769" t="b">
            <v>1</v>
          </cell>
          <cell r="F9769">
            <v>1984</v>
          </cell>
          <cell r="H9769" t="str">
            <v>силикальцитный</v>
          </cell>
          <cell r="L9769">
            <v>5</v>
          </cell>
          <cell r="M9769">
            <v>1</v>
          </cell>
          <cell r="Q9769">
            <v>1911.2</v>
          </cell>
          <cell r="R9769">
            <v>1571.6</v>
          </cell>
          <cell r="S9769">
            <v>1571.6</v>
          </cell>
          <cell r="T9769">
            <v>117</v>
          </cell>
        </row>
        <row r="9770">
          <cell r="C9770" t="str">
            <v>Чайковский городской округ Пермского края</v>
          </cell>
          <cell r="D9770" t="str">
            <v>г. Чайковский, ул. Уральских танкистов, д. 8</v>
          </cell>
          <cell r="E9770" t="b">
            <v>1</v>
          </cell>
          <cell r="F9770">
            <v>1983</v>
          </cell>
          <cell r="H9770" t="str">
            <v>силикальцитный</v>
          </cell>
          <cell r="L9770">
            <v>5</v>
          </cell>
          <cell r="M9770">
            <v>1</v>
          </cell>
          <cell r="Q9770">
            <v>3009</v>
          </cell>
          <cell r="R9770">
            <v>2672.4</v>
          </cell>
          <cell r="S9770">
            <v>2672.4</v>
          </cell>
          <cell r="T9770">
            <v>123</v>
          </cell>
        </row>
        <row r="9771">
          <cell r="C9771" t="str">
            <v>Чайковский городской округ Пермского края</v>
          </cell>
          <cell r="D9771" t="str">
            <v>г. Чайковский, ул. Уральских танкистов, д. 10</v>
          </cell>
          <cell r="E9771" t="b">
            <v>1</v>
          </cell>
          <cell r="F9771">
            <v>1982</v>
          </cell>
          <cell r="G9771">
            <v>2018</v>
          </cell>
          <cell r="H9771" t="str">
            <v>силикальцитный</v>
          </cell>
          <cell r="L9771">
            <v>5</v>
          </cell>
          <cell r="M9771">
            <v>6</v>
          </cell>
          <cell r="Q9771">
            <v>5006.3</v>
          </cell>
          <cell r="R9771">
            <v>4517.8999999999996</v>
          </cell>
          <cell r="S9771">
            <v>4517.8999999999996</v>
          </cell>
          <cell r="T9771">
            <v>268</v>
          </cell>
        </row>
        <row r="9772">
          <cell r="C9772" t="str">
            <v>Чайковский городской округ Пермского края</v>
          </cell>
          <cell r="D9772" t="str">
            <v>г. Чайковский, ул. Уральских танкистов, д. 12</v>
          </cell>
          <cell r="E9772" t="b">
            <v>1</v>
          </cell>
          <cell r="F9772">
            <v>1982</v>
          </cell>
          <cell r="G9772">
            <v>2019</v>
          </cell>
          <cell r="H9772" t="str">
            <v>силикальцитный</v>
          </cell>
          <cell r="L9772">
            <v>5</v>
          </cell>
          <cell r="M9772">
            <v>4</v>
          </cell>
          <cell r="Q9772">
            <v>4163.8999999999996</v>
          </cell>
          <cell r="R9772">
            <v>3000.1</v>
          </cell>
          <cell r="S9772">
            <v>3000.1</v>
          </cell>
          <cell r="T9772">
            <v>135</v>
          </cell>
        </row>
        <row r="9773">
          <cell r="C9773" t="str">
            <v>Чайковский городской округ Пермского края</v>
          </cell>
          <cell r="D9773" t="str">
            <v>г. Чайковский, ул. Шлюзовая, д. 2</v>
          </cell>
          <cell r="E9773" t="b">
            <v>1</v>
          </cell>
          <cell r="F9773">
            <v>1981</v>
          </cell>
          <cell r="H9773" t="str">
            <v>силикальцитный</v>
          </cell>
          <cell r="L9773">
            <v>5</v>
          </cell>
          <cell r="M9773">
            <v>4</v>
          </cell>
          <cell r="Q9773">
            <v>4450.2</v>
          </cell>
          <cell r="R9773">
            <v>2721.8</v>
          </cell>
          <cell r="S9773">
            <v>2721.8</v>
          </cell>
          <cell r="T9773">
            <v>145</v>
          </cell>
        </row>
        <row r="9774">
          <cell r="C9774" t="str">
            <v>Чайковский городской округ Пермского края</v>
          </cell>
          <cell r="D9774" t="str">
            <v>г. Чайковский, ул. Шлюзовая, д. 3</v>
          </cell>
          <cell r="E9774" t="b">
            <v>1</v>
          </cell>
          <cell r="F9774">
            <v>1980</v>
          </cell>
          <cell r="G9774">
            <v>2018</v>
          </cell>
          <cell r="H9774" t="str">
            <v>силикальцитный</v>
          </cell>
          <cell r="L9774">
            <v>5</v>
          </cell>
          <cell r="M9774">
            <v>4</v>
          </cell>
          <cell r="Q9774">
            <v>2958.5</v>
          </cell>
          <cell r="R9774">
            <v>2667.5</v>
          </cell>
          <cell r="S9774">
            <v>2667.5</v>
          </cell>
          <cell r="T9774">
            <v>150</v>
          </cell>
        </row>
        <row r="9775">
          <cell r="C9775" t="str">
            <v>Чайковский городской округ Пермского края</v>
          </cell>
          <cell r="D9775" t="str">
            <v>г. Чайковский, ул. Шлюзовая, д. 4</v>
          </cell>
          <cell r="E9775" t="b">
            <v>1</v>
          </cell>
          <cell r="F9775">
            <v>1980</v>
          </cell>
          <cell r="G9775">
            <v>2019</v>
          </cell>
          <cell r="H9775" t="str">
            <v>силикальцитный</v>
          </cell>
          <cell r="L9775">
            <v>5</v>
          </cell>
          <cell r="M9775">
            <v>6</v>
          </cell>
          <cell r="Q9775">
            <v>5063.2</v>
          </cell>
          <cell r="R9775">
            <v>4573.2</v>
          </cell>
          <cell r="S9775">
            <v>4573.2</v>
          </cell>
          <cell r="T9775">
            <v>228</v>
          </cell>
        </row>
        <row r="9776">
          <cell r="C9776" t="str">
            <v>Чайковский городской округ Пермского края</v>
          </cell>
          <cell r="D9776" t="str">
            <v>г. Чайковский, ул. Шлюзовая, д. 5</v>
          </cell>
          <cell r="E9776" t="b">
            <v>1</v>
          </cell>
          <cell r="F9776">
            <v>1977</v>
          </cell>
          <cell r="H9776" t="str">
            <v>Силикальцит</v>
          </cell>
          <cell r="L9776">
            <v>5</v>
          </cell>
          <cell r="M9776">
            <v>6</v>
          </cell>
          <cell r="Q9776">
            <v>5034.7</v>
          </cell>
          <cell r="R9776">
            <v>4546.3</v>
          </cell>
          <cell r="S9776">
            <v>4546.3</v>
          </cell>
          <cell r="T9776">
            <v>237</v>
          </cell>
        </row>
        <row r="9777">
          <cell r="C9777" t="str">
            <v>Чайковский городской округ Пермского края</v>
          </cell>
          <cell r="D9777" t="str">
            <v>г. Чайковский, ул. Шлюзовая, д. 7</v>
          </cell>
          <cell r="E9777" t="b">
            <v>1</v>
          </cell>
          <cell r="F9777">
            <v>1973</v>
          </cell>
          <cell r="H9777" t="str">
            <v>Силикальцит</v>
          </cell>
          <cell r="L9777">
            <v>5</v>
          </cell>
          <cell r="M9777">
            <v>6</v>
          </cell>
          <cell r="Q9777">
            <v>4795.2</v>
          </cell>
          <cell r="R9777">
            <v>4320.7</v>
          </cell>
          <cell r="S9777">
            <v>4320.7</v>
          </cell>
          <cell r="T9777">
            <v>249</v>
          </cell>
        </row>
        <row r="9778">
          <cell r="C9778" t="str">
            <v>Чайковский городской округ Пермского края</v>
          </cell>
          <cell r="D9778" t="str">
            <v>г. Чайковский, ул. Шлюзовая, д. 8</v>
          </cell>
          <cell r="E9778" t="b">
            <v>1</v>
          </cell>
          <cell r="F9778">
            <v>1980</v>
          </cell>
          <cell r="H9778" t="str">
            <v>силикальцитный</v>
          </cell>
          <cell r="I9778" t="str">
            <v>плоская</v>
          </cell>
          <cell r="K9778" t="str">
            <v>имеется</v>
          </cell>
          <cell r="L9778">
            <v>6</v>
          </cell>
          <cell r="M9778">
            <v>4</v>
          </cell>
          <cell r="Q9778">
            <v>4424.1000000000004</v>
          </cell>
          <cell r="R9778">
            <v>3420</v>
          </cell>
          <cell r="S9778">
            <v>3318.3</v>
          </cell>
          <cell r="T9778">
            <v>169</v>
          </cell>
        </row>
        <row r="9779">
          <cell r="C9779" t="str">
            <v>Чайковский городской округ Пермского края</v>
          </cell>
          <cell r="D9779" t="str">
            <v>г. Чайковский, ул. Шлюзовая, д. 9</v>
          </cell>
          <cell r="E9779" t="b">
            <v>1</v>
          </cell>
          <cell r="F9779">
            <v>1976</v>
          </cell>
          <cell r="H9779" t="str">
            <v>Силикальцит</v>
          </cell>
          <cell r="L9779">
            <v>5</v>
          </cell>
          <cell r="M9779">
            <v>6</v>
          </cell>
          <cell r="Q9779">
            <v>5073.3</v>
          </cell>
          <cell r="R9779">
            <v>4570.5</v>
          </cell>
          <cell r="S9779">
            <v>4570.5</v>
          </cell>
          <cell r="T9779">
            <v>224</v>
          </cell>
        </row>
        <row r="9780">
          <cell r="C9780" t="str">
            <v>Чайковский городской округ Пермского края</v>
          </cell>
          <cell r="D9780" t="str">
            <v>д. Ваньки, ул. Молодежная, д. 3</v>
          </cell>
          <cell r="E9780" t="b">
            <v>1</v>
          </cell>
          <cell r="F9780">
            <v>1982</v>
          </cell>
          <cell r="H9780" t="str">
            <v>Кирпич</v>
          </cell>
          <cell r="L9780">
            <v>2</v>
          </cell>
          <cell r="M9780">
            <v>2</v>
          </cell>
          <cell r="Q9780">
            <v>969.3</v>
          </cell>
          <cell r="R9780">
            <v>841.1</v>
          </cell>
          <cell r="S9780">
            <v>747.8</v>
          </cell>
          <cell r="T9780">
            <v>53</v>
          </cell>
        </row>
        <row r="9781">
          <cell r="C9781" t="str">
            <v>Чайковский городской округ Пермского края</v>
          </cell>
          <cell r="D9781" t="str">
            <v>д. Ваньки, ул. Молодежная, д. 9</v>
          </cell>
          <cell r="E9781" t="b">
            <v>1</v>
          </cell>
          <cell r="F9781">
            <v>1977</v>
          </cell>
          <cell r="H9781" t="str">
            <v>Крупные блоки</v>
          </cell>
          <cell r="L9781">
            <v>2</v>
          </cell>
          <cell r="M9781">
            <v>2</v>
          </cell>
          <cell r="Q9781">
            <v>821.4</v>
          </cell>
          <cell r="R9781">
            <v>747.8</v>
          </cell>
          <cell r="S9781">
            <v>321.89999999999998</v>
          </cell>
          <cell r="T9781">
            <v>29</v>
          </cell>
        </row>
        <row r="9782">
          <cell r="C9782" t="str">
            <v>Чайковский городской округ Пермского края</v>
          </cell>
          <cell r="D9782" t="str">
            <v>д. Ваньки, ул. Молодежная, д. 13</v>
          </cell>
          <cell r="E9782" t="b">
            <v>1</v>
          </cell>
          <cell r="F9782">
            <v>1983</v>
          </cell>
          <cell r="H9782" t="str">
            <v>Блоки</v>
          </cell>
          <cell r="L9782">
            <v>2</v>
          </cell>
          <cell r="M9782">
            <v>2</v>
          </cell>
          <cell r="Q9782">
            <v>834</v>
          </cell>
          <cell r="R9782">
            <v>760.8</v>
          </cell>
          <cell r="S9782">
            <v>601</v>
          </cell>
          <cell r="T9782">
            <v>43</v>
          </cell>
        </row>
        <row r="9783">
          <cell r="C9783" t="str">
            <v>Чайковский городской округ Пермского края</v>
          </cell>
          <cell r="D9783" t="str">
            <v>п. Марковский, -, д. 1</v>
          </cell>
          <cell r="E9783" t="b">
            <v>1</v>
          </cell>
          <cell r="F9783">
            <v>1994</v>
          </cell>
          <cell r="G9783">
            <v>2018</v>
          </cell>
          <cell r="H9783" t="str">
            <v>панельный</v>
          </cell>
          <cell r="L9783">
            <v>5</v>
          </cell>
          <cell r="M9783">
            <v>7</v>
          </cell>
          <cell r="Q9783">
            <v>7632.3</v>
          </cell>
          <cell r="R9783">
            <v>5532</v>
          </cell>
          <cell r="S9783">
            <v>5532</v>
          </cell>
          <cell r="T9783">
            <v>263</v>
          </cell>
        </row>
        <row r="9784">
          <cell r="C9784" t="str">
            <v>Чайковский городской округ Пермского края</v>
          </cell>
          <cell r="D9784" t="str">
            <v>п. Марковский, -, д. 2</v>
          </cell>
          <cell r="E9784" t="b">
            <v>1</v>
          </cell>
          <cell r="F9784">
            <v>1994</v>
          </cell>
          <cell r="G9784">
            <v>2018</v>
          </cell>
          <cell r="H9784" t="str">
            <v>панельный</v>
          </cell>
          <cell r="L9784">
            <v>5</v>
          </cell>
          <cell r="M9784">
            <v>6</v>
          </cell>
          <cell r="Q9784">
            <v>6134.9</v>
          </cell>
          <cell r="R9784">
            <v>4410</v>
          </cell>
          <cell r="S9784">
            <v>4410</v>
          </cell>
          <cell r="T9784">
            <v>213</v>
          </cell>
        </row>
        <row r="9785">
          <cell r="C9785" t="str">
            <v>Чайковский городской округ Пермского края</v>
          </cell>
          <cell r="D9785" t="str">
            <v>п. Марковский, -, д. 3</v>
          </cell>
          <cell r="E9785" t="b">
            <v>1</v>
          </cell>
          <cell r="F9785">
            <v>1994</v>
          </cell>
          <cell r="G9785">
            <v>2019</v>
          </cell>
          <cell r="H9785" t="str">
            <v>панельный</v>
          </cell>
          <cell r="L9785">
            <v>5</v>
          </cell>
          <cell r="M9785">
            <v>5</v>
          </cell>
          <cell r="Q9785">
            <v>5642.6</v>
          </cell>
          <cell r="R9785">
            <v>4870.3999999999996</v>
          </cell>
          <cell r="S9785">
            <v>4870.3999999999996</v>
          </cell>
          <cell r="T9785">
            <v>195</v>
          </cell>
        </row>
        <row r="9786">
          <cell r="C9786" t="str">
            <v>Чайковский городской округ Пермского края</v>
          </cell>
          <cell r="D9786" t="str">
            <v>п. Марковский, -, д. 4</v>
          </cell>
          <cell r="E9786" t="b">
            <v>1</v>
          </cell>
          <cell r="F9786">
            <v>1994</v>
          </cell>
          <cell r="G9786">
            <v>2019</v>
          </cell>
          <cell r="H9786" t="str">
            <v>железобетон с металическим каркасом</v>
          </cell>
          <cell r="I9786" t="str">
            <v>плоская</v>
          </cell>
          <cell r="K9786" t="str">
            <v>имеется</v>
          </cell>
          <cell r="L9786">
            <v>5</v>
          </cell>
          <cell r="M9786">
            <v>6</v>
          </cell>
          <cell r="Q9786">
            <v>6784.2</v>
          </cell>
          <cell r="R9786">
            <v>4729.1000000000004</v>
          </cell>
          <cell r="S9786">
            <v>4356.3999999999996</v>
          </cell>
          <cell r="T9786">
            <v>190</v>
          </cell>
        </row>
        <row r="9787">
          <cell r="C9787" t="str">
            <v>Чайковский городской округ Пермского края</v>
          </cell>
          <cell r="D9787" t="str">
            <v>п. Марковский, -, д. 5</v>
          </cell>
          <cell r="E9787" t="b">
            <v>1</v>
          </cell>
          <cell r="F9787">
            <v>1994</v>
          </cell>
          <cell r="G9787">
            <v>2020</v>
          </cell>
          <cell r="H9787" t="str">
            <v>железобетон с металическим каркасом</v>
          </cell>
          <cell r="I9787" t="str">
            <v>плоская</v>
          </cell>
          <cell r="K9787" t="str">
            <v>имеется</v>
          </cell>
          <cell r="L9787">
            <v>5</v>
          </cell>
          <cell r="M9787">
            <v>5</v>
          </cell>
          <cell r="Q9787">
            <v>5526</v>
          </cell>
          <cell r="R9787">
            <v>3852.8</v>
          </cell>
          <cell r="S9787">
            <v>3529.4</v>
          </cell>
          <cell r="T9787">
            <v>148</v>
          </cell>
        </row>
        <row r="9788">
          <cell r="C9788" t="str">
            <v>Чайковский городской округ Пермского края</v>
          </cell>
          <cell r="D9788" t="str">
            <v>п. Марковский, -, д. 6</v>
          </cell>
          <cell r="E9788" t="b">
            <v>1</v>
          </cell>
          <cell r="F9788">
            <v>1994</v>
          </cell>
          <cell r="G9788">
            <v>2019</v>
          </cell>
          <cell r="H9788" t="str">
            <v>железобетон с металическим каркасом</v>
          </cell>
          <cell r="I9788" t="str">
            <v>плоская</v>
          </cell>
          <cell r="K9788" t="str">
            <v>имеется</v>
          </cell>
          <cell r="L9788">
            <v>5</v>
          </cell>
          <cell r="M9788">
            <v>4</v>
          </cell>
          <cell r="Q9788">
            <v>4509.5</v>
          </cell>
          <cell r="R9788">
            <v>3165.1</v>
          </cell>
          <cell r="S9788">
            <v>2889.4</v>
          </cell>
          <cell r="T9788">
            <v>124</v>
          </cell>
        </row>
        <row r="9789">
          <cell r="C9789" t="str">
            <v>Чайковский городской округ Пермского края</v>
          </cell>
          <cell r="D9789" t="str">
            <v>п. Марковский, -, д. 7</v>
          </cell>
          <cell r="E9789" t="b">
            <v>1</v>
          </cell>
          <cell r="F9789">
            <v>1994</v>
          </cell>
          <cell r="G9789">
            <v>2021</v>
          </cell>
          <cell r="H9789" t="str">
            <v>железобетон с металическим каркасом</v>
          </cell>
          <cell r="I9789" t="str">
            <v>плоская</v>
          </cell>
          <cell r="K9789" t="str">
            <v>имеется</v>
          </cell>
          <cell r="L9789">
            <v>5</v>
          </cell>
          <cell r="M9789">
            <v>5</v>
          </cell>
          <cell r="Q9789">
            <v>5518.8</v>
          </cell>
          <cell r="R9789">
            <v>3847.2</v>
          </cell>
          <cell r="S9789">
            <v>3570.3</v>
          </cell>
          <cell r="T9789">
            <v>177</v>
          </cell>
        </row>
        <row r="9790">
          <cell r="C9790" t="str">
            <v>Чайковский городской округ Пермского края</v>
          </cell>
          <cell r="D9790" t="str">
            <v>п. Марковский, -, д. 8</v>
          </cell>
          <cell r="E9790" t="b">
            <v>1</v>
          </cell>
          <cell r="F9790">
            <v>1994</v>
          </cell>
          <cell r="G9790">
            <v>2019</v>
          </cell>
          <cell r="H9790" t="str">
            <v>железобетон с металическим каркасом</v>
          </cell>
          <cell r="I9790" t="str">
            <v>плоская</v>
          </cell>
          <cell r="K9790" t="str">
            <v>имеется</v>
          </cell>
          <cell r="L9790">
            <v>5</v>
          </cell>
          <cell r="M9790">
            <v>5</v>
          </cell>
          <cell r="Q9790">
            <v>5518</v>
          </cell>
          <cell r="R9790">
            <v>3847.7</v>
          </cell>
          <cell r="S9790">
            <v>3266.1</v>
          </cell>
          <cell r="T9790">
            <v>156</v>
          </cell>
        </row>
        <row r="9791">
          <cell r="C9791" t="str">
            <v>Чайковский городской округ Пермского края</v>
          </cell>
          <cell r="D9791" t="str">
            <v>п. Марковский, -, д. 9</v>
          </cell>
          <cell r="E9791" t="b">
            <v>1</v>
          </cell>
          <cell r="F9791">
            <v>1994</v>
          </cell>
          <cell r="G9791">
            <v>2019</v>
          </cell>
          <cell r="H9791" t="str">
            <v>железобетон с металическим каркасом</v>
          </cell>
          <cell r="I9791" t="str">
            <v>плоская</v>
          </cell>
          <cell r="K9791" t="str">
            <v>имеется</v>
          </cell>
          <cell r="L9791">
            <v>5</v>
          </cell>
          <cell r="M9791">
            <v>5</v>
          </cell>
          <cell r="Q9791">
            <v>5517.4</v>
          </cell>
          <cell r="R9791">
            <v>3845.7</v>
          </cell>
          <cell r="S9791">
            <v>3522.2</v>
          </cell>
          <cell r="T9791">
            <v>142</v>
          </cell>
        </row>
        <row r="9792">
          <cell r="C9792" t="str">
            <v>Чайковский городской округ Пермского края</v>
          </cell>
          <cell r="D9792" t="str">
            <v>п. Марковский, -, д. 10</v>
          </cell>
          <cell r="E9792" t="b">
            <v>1</v>
          </cell>
          <cell r="F9792">
            <v>1994</v>
          </cell>
          <cell r="G9792">
            <v>2019</v>
          </cell>
          <cell r="H9792" t="str">
            <v>железобетон с металическим каркасом</v>
          </cell>
          <cell r="I9792" t="str">
            <v>плоская</v>
          </cell>
          <cell r="K9792" t="str">
            <v>имеется</v>
          </cell>
          <cell r="L9792">
            <v>5</v>
          </cell>
          <cell r="M9792">
            <v>5</v>
          </cell>
          <cell r="Q9792">
            <v>5524.3</v>
          </cell>
          <cell r="R9792">
            <v>3861.4</v>
          </cell>
          <cell r="S9792">
            <v>4126.8999999999996</v>
          </cell>
          <cell r="T9792">
            <v>179</v>
          </cell>
        </row>
        <row r="9793">
          <cell r="C9793" t="str">
            <v>Чайковский городской округ Пермского края</v>
          </cell>
          <cell r="D9793" t="str">
            <v>п. Марковский, -, д. 11</v>
          </cell>
          <cell r="E9793" t="b">
            <v>1</v>
          </cell>
          <cell r="F9793">
            <v>1994</v>
          </cell>
          <cell r="G9793">
            <v>2020</v>
          </cell>
          <cell r="H9793" t="str">
            <v>железобетон с металическим каркасом</v>
          </cell>
          <cell r="I9793" t="str">
            <v>плоская</v>
          </cell>
          <cell r="K9793" t="str">
            <v>имеется</v>
          </cell>
          <cell r="L9793">
            <v>5</v>
          </cell>
          <cell r="M9793">
            <v>5</v>
          </cell>
          <cell r="Q9793">
            <v>5507.4</v>
          </cell>
          <cell r="R9793">
            <v>3861.2</v>
          </cell>
          <cell r="S9793">
            <v>3321.8</v>
          </cell>
          <cell r="T9793">
            <v>164</v>
          </cell>
        </row>
        <row r="9794">
          <cell r="C9794" t="str">
            <v>Чайковский городской округ Пермского края</v>
          </cell>
          <cell r="D9794" t="str">
            <v>п. Марковский, -, д. 12</v>
          </cell>
          <cell r="E9794" t="b">
            <v>1</v>
          </cell>
          <cell r="F9794">
            <v>1994</v>
          </cell>
          <cell r="H9794" t="str">
            <v>панельный</v>
          </cell>
          <cell r="I9794" t="str">
            <v>плоская</v>
          </cell>
          <cell r="K9794" t="str">
            <v>имеется</v>
          </cell>
          <cell r="L9794">
            <v>5</v>
          </cell>
          <cell r="M9794">
            <v>4</v>
          </cell>
          <cell r="Q9794">
            <v>4523.8</v>
          </cell>
          <cell r="R9794">
            <v>3559.7</v>
          </cell>
          <cell r="S9794">
            <v>3181.3</v>
          </cell>
          <cell r="T9794">
            <v>177</v>
          </cell>
        </row>
        <row r="9795">
          <cell r="C9795" t="str">
            <v>Чайковский городской округ Пермского края</v>
          </cell>
          <cell r="D9795" t="str">
            <v>п. Марковский, -, д. 13</v>
          </cell>
          <cell r="E9795" t="b">
            <v>1</v>
          </cell>
          <cell r="F9795">
            <v>1994</v>
          </cell>
          <cell r="G9795">
            <v>2018</v>
          </cell>
          <cell r="H9795" t="str">
            <v>железобетон с металическим каркасом</v>
          </cell>
          <cell r="I9795" t="str">
            <v>плоская</v>
          </cell>
          <cell r="K9795" t="str">
            <v>имеется</v>
          </cell>
          <cell r="L9795">
            <v>5</v>
          </cell>
          <cell r="M9795">
            <v>4</v>
          </cell>
          <cell r="Q9795">
            <v>4517.3</v>
          </cell>
          <cell r="R9795">
            <v>3162.8</v>
          </cell>
          <cell r="S9795">
            <v>2875.2</v>
          </cell>
          <cell r="T9795">
            <v>112</v>
          </cell>
        </row>
        <row r="9796">
          <cell r="C9796" t="str">
            <v>Чайковский городской округ Пермского края</v>
          </cell>
          <cell r="D9796" t="str">
            <v>п. Марковский, -, д. 14</v>
          </cell>
          <cell r="E9796" t="b">
            <v>1</v>
          </cell>
          <cell r="F9796">
            <v>1994</v>
          </cell>
          <cell r="G9796">
            <v>2019</v>
          </cell>
          <cell r="H9796" t="str">
            <v>железобетон с металическим каркасом</v>
          </cell>
          <cell r="I9796" t="str">
            <v>плоская</v>
          </cell>
          <cell r="K9796" t="str">
            <v>имеется</v>
          </cell>
          <cell r="L9796">
            <v>5</v>
          </cell>
          <cell r="M9796">
            <v>8</v>
          </cell>
          <cell r="Q9796">
            <v>8909.7999999999993</v>
          </cell>
          <cell r="R9796">
            <v>6163.4</v>
          </cell>
          <cell r="S9796">
            <v>5844.5</v>
          </cell>
          <cell r="T9796">
            <v>238</v>
          </cell>
        </row>
        <row r="9797">
          <cell r="C9797" t="str">
            <v>Чайковский городской округ Пермского края</v>
          </cell>
          <cell r="D9797" t="str">
            <v>п. Марковский, -, д. 15</v>
          </cell>
          <cell r="E9797" t="b">
            <v>1</v>
          </cell>
          <cell r="F9797">
            <v>1994</v>
          </cell>
          <cell r="G9797">
            <v>2019</v>
          </cell>
          <cell r="H9797" t="str">
            <v>железобетон с металическим каркасом</v>
          </cell>
          <cell r="I9797" t="str">
            <v>плоская</v>
          </cell>
          <cell r="K9797" t="str">
            <v>имеется</v>
          </cell>
          <cell r="L9797">
            <v>5</v>
          </cell>
          <cell r="M9797">
            <v>5</v>
          </cell>
          <cell r="Q9797">
            <v>5526.3</v>
          </cell>
          <cell r="R9797">
            <v>3860.8</v>
          </cell>
          <cell r="S9797">
            <v>3362.4</v>
          </cell>
          <cell r="T9797">
            <v>156</v>
          </cell>
        </row>
        <row r="9798">
          <cell r="C9798" t="str">
            <v>Чайковский городской округ Пермского края</v>
          </cell>
          <cell r="D9798" t="str">
            <v>п. Марковский, -, д. 16</v>
          </cell>
          <cell r="E9798" t="b">
            <v>1</v>
          </cell>
          <cell r="F9798">
            <v>1994</v>
          </cell>
          <cell r="G9798">
            <v>2019</v>
          </cell>
          <cell r="H9798" t="str">
            <v>железобетон с металическим каркасом</v>
          </cell>
          <cell r="I9798" t="str">
            <v>плоская</v>
          </cell>
          <cell r="K9798" t="str">
            <v>имеется</v>
          </cell>
          <cell r="L9798">
            <v>5</v>
          </cell>
          <cell r="M9798">
            <v>5</v>
          </cell>
          <cell r="Q9798">
            <v>5522.8</v>
          </cell>
          <cell r="R9798">
            <v>3855.8</v>
          </cell>
          <cell r="S9798">
            <v>3470.2200000000003</v>
          </cell>
          <cell r="T9798">
            <v>159</v>
          </cell>
        </row>
        <row r="9799">
          <cell r="C9799" t="str">
            <v>Чайковский городской округ Пермского края</v>
          </cell>
          <cell r="D9799" t="str">
            <v>п. Марковский, -, д. 17</v>
          </cell>
          <cell r="E9799" t="b">
            <v>1</v>
          </cell>
          <cell r="F9799">
            <v>1994</v>
          </cell>
          <cell r="G9799">
            <v>2019</v>
          </cell>
          <cell r="H9799" t="str">
            <v>железобетон с металическим каркасом</v>
          </cell>
          <cell r="I9799" t="str">
            <v>плоская</v>
          </cell>
          <cell r="K9799" t="str">
            <v>имеется</v>
          </cell>
          <cell r="L9799">
            <v>5</v>
          </cell>
          <cell r="M9799">
            <v>5</v>
          </cell>
          <cell r="Q9799">
            <v>5525.4</v>
          </cell>
          <cell r="R9799">
            <v>3856.7</v>
          </cell>
          <cell r="S9799">
            <v>3375.5</v>
          </cell>
          <cell r="T9799">
            <v>133</v>
          </cell>
        </row>
        <row r="9800">
          <cell r="C9800" t="str">
            <v>Чайковский городской округ Пермского края</v>
          </cell>
          <cell r="D9800" t="str">
            <v>п. Марковский, -, д. 18</v>
          </cell>
          <cell r="E9800" t="b">
            <v>1</v>
          </cell>
          <cell r="F9800">
            <v>1994</v>
          </cell>
          <cell r="H9800" t="str">
            <v>панельный</v>
          </cell>
          <cell r="I9800" t="str">
            <v>плоская</v>
          </cell>
          <cell r="K9800" t="str">
            <v>имеется</v>
          </cell>
          <cell r="L9800">
            <v>5</v>
          </cell>
          <cell r="M9800">
            <v>5</v>
          </cell>
          <cell r="Q9800">
            <v>5513.4</v>
          </cell>
          <cell r="R9800">
            <v>5282.6</v>
          </cell>
          <cell r="S9800">
            <v>5065.3</v>
          </cell>
          <cell r="T9800">
            <v>215</v>
          </cell>
        </row>
        <row r="9801">
          <cell r="C9801" t="str">
            <v>Чайковский городской округ Пермского края</v>
          </cell>
          <cell r="D9801" t="str">
            <v>п. Марковский, -, д. 19</v>
          </cell>
          <cell r="E9801" t="b">
            <v>1</v>
          </cell>
          <cell r="F9801">
            <v>1994</v>
          </cell>
          <cell r="G9801">
            <v>2019</v>
          </cell>
          <cell r="H9801" t="str">
            <v>железобетон с металическим каркасом</v>
          </cell>
          <cell r="I9801" t="str">
            <v>плоская</v>
          </cell>
          <cell r="K9801" t="str">
            <v>имеется</v>
          </cell>
          <cell r="L9801">
            <v>5</v>
          </cell>
          <cell r="M9801">
            <v>4</v>
          </cell>
          <cell r="Q9801">
            <v>4119</v>
          </cell>
          <cell r="R9801">
            <v>2827.3</v>
          </cell>
          <cell r="S9801">
            <v>2598.1999999999998</v>
          </cell>
          <cell r="T9801">
            <v>124</v>
          </cell>
        </row>
        <row r="9802">
          <cell r="C9802" t="str">
            <v>Чайковский городской округ Пермского края</v>
          </cell>
          <cell r="D9802" t="str">
            <v>п. Марковский, -, д. 20</v>
          </cell>
          <cell r="E9802" t="b">
            <v>1</v>
          </cell>
          <cell r="F9802">
            <v>1994</v>
          </cell>
          <cell r="G9802">
            <v>2019</v>
          </cell>
          <cell r="H9802" t="str">
            <v>железобетон с металическим каркасом</v>
          </cell>
          <cell r="I9802" t="str">
            <v>плоская</v>
          </cell>
          <cell r="K9802" t="str">
            <v>имеется</v>
          </cell>
          <cell r="L9802">
            <v>5</v>
          </cell>
          <cell r="M9802">
            <v>5</v>
          </cell>
          <cell r="Q9802">
            <v>6798.2</v>
          </cell>
          <cell r="R9802">
            <v>4727.2</v>
          </cell>
          <cell r="S9802">
            <v>4561.5</v>
          </cell>
          <cell r="T9802">
            <v>183</v>
          </cell>
        </row>
        <row r="9803">
          <cell r="C9803" t="str">
            <v>Чайковский городской округ Пермского края</v>
          </cell>
          <cell r="D9803" t="str">
            <v>п. Марковский, -, д. 21</v>
          </cell>
          <cell r="E9803" t="b">
            <v>1</v>
          </cell>
          <cell r="F9803">
            <v>1994</v>
          </cell>
          <cell r="G9803">
            <v>2021</v>
          </cell>
          <cell r="H9803" t="str">
            <v>железобетон с металическим каркасом</v>
          </cell>
          <cell r="I9803" t="str">
            <v>плоская</v>
          </cell>
          <cell r="K9803" t="str">
            <v>имеется</v>
          </cell>
          <cell r="L9803">
            <v>5</v>
          </cell>
          <cell r="M9803">
            <v>5</v>
          </cell>
          <cell r="Q9803">
            <v>5535.1</v>
          </cell>
          <cell r="R9803">
            <v>3838.5</v>
          </cell>
          <cell r="S9803">
            <v>3564.8</v>
          </cell>
          <cell r="T9803">
            <v>160</v>
          </cell>
        </row>
        <row r="9804">
          <cell r="C9804" t="str">
            <v>Чайковский городской округ Пермского края</v>
          </cell>
          <cell r="D9804" t="str">
            <v>п. Марковский, -, д. 22</v>
          </cell>
          <cell r="E9804" t="b">
            <v>1</v>
          </cell>
          <cell r="F9804">
            <v>1994</v>
          </cell>
          <cell r="G9804">
            <v>2018</v>
          </cell>
          <cell r="H9804" t="str">
            <v>железобетон с металическим каркасом</v>
          </cell>
          <cell r="I9804" t="str">
            <v>плоская</v>
          </cell>
          <cell r="K9804" t="str">
            <v>имеется</v>
          </cell>
          <cell r="L9804">
            <v>5</v>
          </cell>
          <cell r="M9804">
            <v>5</v>
          </cell>
          <cell r="Q9804">
            <v>6113.7</v>
          </cell>
          <cell r="R9804">
            <v>4271.8</v>
          </cell>
          <cell r="S9804">
            <v>3927.4</v>
          </cell>
          <cell r="T9804">
            <v>178</v>
          </cell>
        </row>
        <row r="9805">
          <cell r="C9805" t="str">
            <v>Чайковский городской округ Пермского края</v>
          </cell>
          <cell r="D9805" t="str">
            <v>п. Прикамский, ул. Лесная, д. 5</v>
          </cell>
          <cell r="E9805" t="b">
            <v>1</v>
          </cell>
          <cell r="F9805">
            <v>1989</v>
          </cell>
          <cell r="H9805" t="str">
            <v>Крупные панели</v>
          </cell>
          <cell r="L9805">
            <v>2</v>
          </cell>
          <cell r="M9805">
            <v>3</v>
          </cell>
          <cell r="Q9805">
            <v>929</v>
          </cell>
          <cell r="R9805">
            <v>874.6</v>
          </cell>
          <cell r="S9805">
            <v>823.6</v>
          </cell>
          <cell r="T9805">
            <v>41</v>
          </cell>
        </row>
        <row r="9806">
          <cell r="C9806" t="str">
            <v>Чайковский городской округ Пермского края</v>
          </cell>
          <cell r="D9806" t="str">
            <v>п. Прикамский, ул. Лесная, д. 8</v>
          </cell>
          <cell r="E9806" t="b">
            <v>1</v>
          </cell>
          <cell r="F9806">
            <v>1990</v>
          </cell>
          <cell r="H9806" t="str">
            <v>Крупные панели</v>
          </cell>
          <cell r="L9806">
            <v>2</v>
          </cell>
          <cell r="M9806">
            <v>3</v>
          </cell>
          <cell r="Q9806">
            <v>950.5</v>
          </cell>
          <cell r="R9806">
            <v>856.8</v>
          </cell>
          <cell r="S9806">
            <v>856.8</v>
          </cell>
          <cell r="T9806">
            <v>47</v>
          </cell>
        </row>
        <row r="9807">
          <cell r="C9807" t="str">
            <v>Чайковский городской округ Пермского края</v>
          </cell>
          <cell r="D9807" t="str">
            <v>п. Прикамский, ул. Лесная, д. 9</v>
          </cell>
          <cell r="E9807" t="b">
            <v>1</v>
          </cell>
          <cell r="F9807">
            <v>1995</v>
          </cell>
          <cell r="H9807" t="str">
            <v>Кирпич</v>
          </cell>
          <cell r="L9807">
            <v>2</v>
          </cell>
          <cell r="M9807">
            <v>2</v>
          </cell>
          <cell r="Q9807">
            <v>909.1</v>
          </cell>
          <cell r="R9807">
            <v>856.8</v>
          </cell>
          <cell r="S9807">
            <v>771.12</v>
          </cell>
        </row>
        <row r="9808">
          <cell r="C9808" t="str">
            <v>Чайковский городской округ Пермского края</v>
          </cell>
          <cell r="D9808" t="str">
            <v>п. Прикамский, ул. Лесная, д. 11</v>
          </cell>
          <cell r="E9808" t="b">
            <v>1</v>
          </cell>
          <cell r="F9808">
            <v>1992</v>
          </cell>
          <cell r="H9808" t="str">
            <v>Крупные панели</v>
          </cell>
          <cell r="L9808">
            <v>3</v>
          </cell>
          <cell r="M9808">
            <v>3</v>
          </cell>
          <cell r="Q9808">
            <v>986.8</v>
          </cell>
          <cell r="R9808">
            <v>748.5</v>
          </cell>
          <cell r="S9808">
            <v>681</v>
          </cell>
          <cell r="T9808">
            <v>65</v>
          </cell>
        </row>
        <row r="9809">
          <cell r="C9809" t="str">
            <v>Чайковский городской округ Пермского края</v>
          </cell>
          <cell r="D9809" t="str">
            <v>п. Прикамский, ул. Лесная, д. 12</v>
          </cell>
          <cell r="E9809" t="b">
            <v>1</v>
          </cell>
          <cell r="F9809">
            <v>1992</v>
          </cell>
          <cell r="H9809" t="str">
            <v>Крупные панели</v>
          </cell>
          <cell r="L9809">
            <v>2</v>
          </cell>
          <cell r="M9809">
            <v>3</v>
          </cell>
          <cell r="Q9809">
            <v>643.20000000000005</v>
          </cell>
          <cell r="R9809">
            <v>550.20000000000005</v>
          </cell>
          <cell r="S9809">
            <v>550.20000000000005</v>
          </cell>
          <cell r="T9809">
            <v>41</v>
          </cell>
        </row>
        <row r="9810">
          <cell r="C9810" t="str">
            <v>Чайковский городской округ Пермского края</v>
          </cell>
          <cell r="D9810" t="str">
            <v>п. Прикамский, ул. Лесная, д. 13</v>
          </cell>
          <cell r="E9810" t="b">
            <v>1</v>
          </cell>
          <cell r="F9810">
            <v>1996</v>
          </cell>
          <cell r="H9810" t="str">
            <v>панельный</v>
          </cell>
          <cell r="L9810">
            <v>3</v>
          </cell>
          <cell r="M9810">
            <v>3</v>
          </cell>
          <cell r="Q9810">
            <v>1623.4</v>
          </cell>
          <cell r="R9810">
            <v>1392.97</v>
          </cell>
          <cell r="S9810">
            <v>1392.97</v>
          </cell>
          <cell r="T9810">
            <v>21</v>
          </cell>
        </row>
        <row r="9811">
          <cell r="C9811" t="str">
            <v>Чайковский городской округ Пермского края</v>
          </cell>
          <cell r="D9811" t="str">
            <v>п. Прикамский, ул. Солнечная, д. 4</v>
          </cell>
          <cell r="E9811" t="b">
            <v>1</v>
          </cell>
          <cell r="F9811">
            <v>1995</v>
          </cell>
          <cell r="H9811" t="str">
            <v>Кирпич</v>
          </cell>
          <cell r="L9811">
            <v>2</v>
          </cell>
          <cell r="M9811">
            <v>3</v>
          </cell>
          <cell r="Q9811">
            <v>854.6</v>
          </cell>
          <cell r="R9811">
            <v>492.2</v>
          </cell>
          <cell r="S9811">
            <v>442.98</v>
          </cell>
        </row>
        <row r="9812">
          <cell r="C9812" t="str">
            <v>Чайковский городской округ Пермского края</v>
          </cell>
          <cell r="D9812" t="str">
            <v>п. ст. Каучук, -, д. 1</v>
          </cell>
          <cell r="E9812" t="b">
            <v>1</v>
          </cell>
          <cell r="F9812">
            <v>1975</v>
          </cell>
          <cell r="H9812" t="str">
            <v>силикальцитный</v>
          </cell>
          <cell r="I9812" t="str">
            <v>скатная</v>
          </cell>
          <cell r="K9812" t="str">
            <v>имеется</v>
          </cell>
          <cell r="L9812">
            <v>2</v>
          </cell>
          <cell r="M9812">
            <v>2</v>
          </cell>
          <cell r="Q9812">
            <v>818.4</v>
          </cell>
          <cell r="R9812">
            <v>754.6</v>
          </cell>
          <cell r="S9812">
            <v>562.20000000000005</v>
          </cell>
          <cell r="T9812">
            <v>43</v>
          </cell>
        </row>
        <row r="9813">
          <cell r="C9813" t="str">
            <v>Чайковский городской округ Пермского края</v>
          </cell>
          <cell r="D9813" t="str">
            <v>п. ст. Каучук, -, д. 2</v>
          </cell>
          <cell r="E9813" t="b">
            <v>1</v>
          </cell>
          <cell r="F9813">
            <v>1981</v>
          </cell>
          <cell r="H9813" t="str">
            <v>силикальцитный</v>
          </cell>
          <cell r="I9813" t="str">
            <v>скатная</v>
          </cell>
          <cell r="K9813" t="str">
            <v>имеется</v>
          </cell>
          <cell r="L9813">
            <v>2</v>
          </cell>
          <cell r="M9813">
            <v>2</v>
          </cell>
          <cell r="Q9813">
            <v>811.8</v>
          </cell>
          <cell r="R9813">
            <v>750.6</v>
          </cell>
          <cell r="S9813">
            <v>499.8</v>
          </cell>
          <cell r="T9813">
            <v>54</v>
          </cell>
        </row>
        <row r="9814">
          <cell r="C9814" t="str">
            <v>Чайковский городской округ Пермского края</v>
          </cell>
          <cell r="D9814" t="str">
            <v>п. ст. Каучук, -, д. 3</v>
          </cell>
          <cell r="E9814" t="b">
            <v>1</v>
          </cell>
          <cell r="F9814">
            <v>1975</v>
          </cell>
          <cell r="H9814" t="str">
            <v>силикальцитный</v>
          </cell>
          <cell r="I9814" t="str">
            <v>скатная</v>
          </cell>
          <cell r="K9814" t="str">
            <v>имеется</v>
          </cell>
          <cell r="L9814">
            <v>2</v>
          </cell>
          <cell r="M9814">
            <v>2</v>
          </cell>
          <cell r="Q9814">
            <v>830.4</v>
          </cell>
          <cell r="R9814">
            <v>759.2</v>
          </cell>
          <cell r="S9814">
            <v>671.4</v>
          </cell>
          <cell r="T9814">
            <v>45</v>
          </cell>
        </row>
        <row r="9815">
          <cell r="C9815" t="str">
            <v>Чайковский городской округ Пермского края</v>
          </cell>
          <cell r="D9815" t="str">
            <v>п. ст. Каучук, -, д. 4</v>
          </cell>
          <cell r="E9815" t="b">
            <v>1</v>
          </cell>
          <cell r="F9815">
            <v>1975</v>
          </cell>
          <cell r="H9815" t="str">
            <v>силикальцитный</v>
          </cell>
          <cell r="I9815" t="str">
            <v>скатная</v>
          </cell>
          <cell r="K9815" t="str">
            <v>имеется</v>
          </cell>
          <cell r="L9815">
            <v>2</v>
          </cell>
          <cell r="M9815">
            <v>2</v>
          </cell>
          <cell r="Q9815">
            <v>801.1</v>
          </cell>
          <cell r="R9815">
            <v>740.3</v>
          </cell>
          <cell r="S9815">
            <v>502.9</v>
          </cell>
          <cell r="T9815">
            <v>51</v>
          </cell>
        </row>
        <row r="9816">
          <cell r="C9816" t="str">
            <v>Чайковский городской округ Пермского края</v>
          </cell>
          <cell r="D9816" t="str">
            <v>п. ст. Каучук, -, д. 5</v>
          </cell>
          <cell r="E9816" t="b">
            <v>1</v>
          </cell>
          <cell r="F9816">
            <v>1981</v>
          </cell>
          <cell r="H9816" t="str">
            <v>силикальцитный</v>
          </cell>
          <cell r="I9816" t="str">
            <v>скатная</v>
          </cell>
          <cell r="K9816" t="str">
            <v>имеется</v>
          </cell>
          <cell r="L9816">
            <v>2</v>
          </cell>
          <cell r="M9816">
            <v>2</v>
          </cell>
          <cell r="Q9816">
            <v>818</v>
          </cell>
          <cell r="R9816">
            <v>754.1</v>
          </cell>
          <cell r="S9816">
            <v>576.20000000000005</v>
          </cell>
          <cell r="T9816">
            <v>54</v>
          </cell>
        </row>
        <row r="9817">
          <cell r="C9817" t="str">
            <v>Чайковский городской округ Пермского края</v>
          </cell>
          <cell r="D9817" t="str">
            <v>с. Альняш, ул. Ленина, д. 69</v>
          </cell>
          <cell r="E9817" t="b">
            <v>1</v>
          </cell>
          <cell r="F9817">
            <v>1988</v>
          </cell>
          <cell r="H9817" t="str">
            <v>Крупные панели</v>
          </cell>
          <cell r="L9817">
            <v>2</v>
          </cell>
          <cell r="M9817">
            <v>2</v>
          </cell>
          <cell r="Q9817">
            <v>761.5</v>
          </cell>
          <cell r="R9817">
            <v>496.4</v>
          </cell>
          <cell r="S9817">
            <v>496.4</v>
          </cell>
          <cell r="T9817">
            <v>30</v>
          </cell>
        </row>
        <row r="9818">
          <cell r="C9818" t="str">
            <v>Чайковский городской округ Пермского края</v>
          </cell>
          <cell r="D9818" t="str">
            <v>с. Большой Букор, ул. Победы, д. 7А</v>
          </cell>
          <cell r="E9818" t="b">
            <v>1</v>
          </cell>
          <cell r="F9818">
            <v>2009</v>
          </cell>
          <cell r="H9818" t="str">
            <v>Блоки</v>
          </cell>
          <cell r="L9818">
            <v>2</v>
          </cell>
          <cell r="M9818">
            <v>2</v>
          </cell>
          <cell r="Q9818">
            <v>631.70000000000005</v>
          </cell>
          <cell r="R9818">
            <v>545.74</v>
          </cell>
          <cell r="S9818">
            <v>545.74</v>
          </cell>
          <cell r="T9818">
            <v>34</v>
          </cell>
        </row>
        <row r="9819">
          <cell r="C9819" t="str">
            <v>Чайковский городской округ Пермского края</v>
          </cell>
          <cell r="D9819" t="str">
            <v>с. Большой Букор, ул. Юбилейная, д. 5</v>
          </cell>
          <cell r="E9819" t="b">
            <v>1</v>
          </cell>
          <cell r="F9819">
            <v>1981</v>
          </cell>
          <cell r="H9819" t="str">
            <v>Панель</v>
          </cell>
          <cell r="L9819">
            <v>2</v>
          </cell>
          <cell r="M9819">
            <v>2</v>
          </cell>
          <cell r="Q9819">
            <v>812.4</v>
          </cell>
          <cell r="R9819">
            <v>763.2</v>
          </cell>
          <cell r="S9819">
            <v>763.2</v>
          </cell>
          <cell r="T9819">
            <v>39</v>
          </cell>
        </row>
        <row r="9820">
          <cell r="C9820" t="str">
            <v>Чайковский городской округ Пермского края</v>
          </cell>
          <cell r="D9820" t="str">
            <v>с. Вассята, ул. Советская, д. 4</v>
          </cell>
          <cell r="E9820" t="b">
            <v>1</v>
          </cell>
          <cell r="F9820">
            <v>1980</v>
          </cell>
          <cell r="H9820" t="str">
            <v>Крупные блоки</v>
          </cell>
          <cell r="L9820">
            <v>2</v>
          </cell>
          <cell r="M9820">
            <v>2</v>
          </cell>
          <cell r="Q9820">
            <v>810.3</v>
          </cell>
          <cell r="R9820">
            <v>748</v>
          </cell>
          <cell r="S9820">
            <v>748</v>
          </cell>
          <cell r="T9820">
            <v>48</v>
          </cell>
        </row>
        <row r="9821">
          <cell r="C9821" t="str">
            <v>Чайковский городской округ Пермского края</v>
          </cell>
          <cell r="D9821" t="str">
            <v>с. Вассята, ул. Советская, д. 6</v>
          </cell>
          <cell r="E9821" t="b">
            <v>1</v>
          </cell>
          <cell r="F9821">
            <v>1980</v>
          </cell>
          <cell r="H9821" t="str">
            <v>Крупные блоки</v>
          </cell>
          <cell r="L9821">
            <v>2</v>
          </cell>
          <cell r="M9821">
            <v>2</v>
          </cell>
          <cell r="Q9821">
            <v>805.1</v>
          </cell>
          <cell r="R9821">
            <v>742.6</v>
          </cell>
          <cell r="S9821">
            <v>742.6</v>
          </cell>
          <cell r="T9821">
            <v>63</v>
          </cell>
        </row>
        <row r="9822">
          <cell r="C9822" t="str">
            <v>Чайковский городской округ Пермского края</v>
          </cell>
          <cell r="D9822" t="str">
            <v>с. Вассята, ул. Советская, д. 8</v>
          </cell>
          <cell r="E9822" t="b">
            <v>1</v>
          </cell>
          <cell r="F9822">
            <v>1980</v>
          </cell>
          <cell r="H9822" t="str">
            <v>Крупные блоки</v>
          </cell>
          <cell r="L9822">
            <v>2</v>
          </cell>
          <cell r="M9822">
            <v>2</v>
          </cell>
          <cell r="Q9822">
            <v>814</v>
          </cell>
          <cell r="R9822">
            <v>755.7</v>
          </cell>
          <cell r="S9822">
            <v>755.7</v>
          </cell>
          <cell r="T9822">
            <v>41</v>
          </cell>
        </row>
        <row r="9823">
          <cell r="C9823" t="str">
            <v>Чайковский городской округ Пермского края</v>
          </cell>
          <cell r="D9823" t="str">
            <v>с. Вассята, ул. Советская, д. 10</v>
          </cell>
          <cell r="E9823" t="b">
            <v>1</v>
          </cell>
          <cell r="F9823">
            <v>1980</v>
          </cell>
          <cell r="H9823" t="str">
            <v>Крупные блоки</v>
          </cell>
          <cell r="L9823">
            <v>2</v>
          </cell>
          <cell r="M9823">
            <v>2</v>
          </cell>
          <cell r="Q9823">
            <v>920.2</v>
          </cell>
          <cell r="R9823">
            <v>833.1</v>
          </cell>
          <cell r="S9823">
            <v>833.1</v>
          </cell>
          <cell r="T9823">
            <v>51</v>
          </cell>
        </row>
        <row r="9824">
          <cell r="C9824" t="str">
            <v>Чайковский городской округ Пермского края</v>
          </cell>
          <cell r="D9824" t="str">
            <v>с. Зипуново, ул. Новая, д. 1</v>
          </cell>
          <cell r="E9824" t="b">
            <v>1</v>
          </cell>
          <cell r="F9824">
            <v>1980</v>
          </cell>
          <cell r="H9824" t="str">
            <v>Силикальцитные</v>
          </cell>
          <cell r="L9824">
            <v>2</v>
          </cell>
          <cell r="M9824">
            <v>2</v>
          </cell>
          <cell r="Q9824">
            <v>749.1</v>
          </cell>
          <cell r="R9824">
            <v>484.9</v>
          </cell>
          <cell r="S9824">
            <v>417.4</v>
          </cell>
          <cell r="T9824">
            <v>45</v>
          </cell>
        </row>
        <row r="9825">
          <cell r="C9825" t="str">
            <v>Чайковский городской округ Пермского края</v>
          </cell>
          <cell r="D9825" t="str">
            <v>с. Кемуль, ул. Комсомольская, д. 1</v>
          </cell>
          <cell r="E9825" t="b">
            <v>1</v>
          </cell>
          <cell r="F9825">
            <v>1973</v>
          </cell>
          <cell r="H9825" t="str">
            <v>крупнопанельные</v>
          </cell>
          <cell r="L9825">
            <v>2</v>
          </cell>
          <cell r="M9825">
            <v>2</v>
          </cell>
          <cell r="Q9825">
            <v>809.2</v>
          </cell>
          <cell r="R9825">
            <v>748.2</v>
          </cell>
          <cell r="S9825">
            <v>629</v>
          </cell>
          <cell r="T9825">
            <v>49</v>
          </cell>
        </row>
        <row r="9826">
          <cell r="C9826" t="str">
            <v>Чайковский городской округ Пермского края</v>
          </cell>
          <cell r="D9826" t="str">
            <v>с. Кемуль, ул. Комсомольская, д. 2</v>
          </cell>
          <cell r="E9826" t="b">
            <v>1</v>
          </cell>
          <cell r="F9826">
            <v>1973</v>
          </cell>
          <cell r="H9826" t="str">
            <v>крупнопанельные</v>
          </cell>
          <cell r="L9826">
            <v>2</v>
          </cell>
          <cell r="M9826">
            <v>2</v>
          </cell>
          <cell r="Q9826">
            <v>811.2</v>
          </cell>
          <cell r="R9826">
            <v>750.2</v>
          </cell>
          <cell r="S9826">
            <v>553.5</v>
          </cell>
          <cell r="T9826">
            <v>33</v>
          </cell>
        </row>
        <row r="9827">
          <cell r="C9827" t="str">
            <v>Чайковский городской округ Пермского края</v>
          </cell>
          <cell r="D9827" t="str">
            <v>с. Кемуль, ул. Комсомольская, д. 3</v>
          </cell>
          <cell r="E9827" t="b">
            <v>1</v>
          </cell>
          <cell r="F9827">
            <v>1973</v>
          </cell>
          <cell r="H9827" t="str">
            <v>крупнопанельные</v>
          </cell>
          <cell r="L9827">
            <v>2</v>
          </cell>
          <cell r="M9827">
            <v>2</v>
          </cell>
          <cell r="Q9827">
            <v>806.8</v>
          </cell>
          <cell r="R9827">
            <v>745.9</v>
          </cell>
          <cell r="S9827">
            <v>671.8</v>
          </cell>
          <cell r="T9827">
            <v>50</v>
          </cell>
        </row>
        <row r="9828">
          <cell r="C9828" t="str">
            <v>Чайковский городской округ Пермского края</v>
          </cell>
          <cell r="D9828" t="str">
            <v>с. Кемуль, ул. Комсомольская, д. 4</v>
          </cell>
          <cell r="E9828" t="b">
            <v>1</v>
          </cell>
          <cell r="F9828">
            <v>1972</v>
          </cell>
          <cell r="H9828" t="str">
            <v>крупнопанельные</v>
          </cell>
          <cell r="L9828">
            <v>2</v>
          </cell>
          <cell r="M9828">
            <v>2</v>
          </cell>
          <cell r="Q9828">
            <v>804.7</v>
          </cell>
          <cell r="R9828">
            <v>743.7</v>
          </cell>
          <cell r="S9828">
            <v>684.8</v>
          </cell>
          <cell r="T9828">
            <v>64</v>
          </cell>
        </row>
        <row r="9829">
          <cell r="C9829" t="str">
            <v>Чайковский городской округ Пермского края</v>
          </cell>
          <cell r="D9829" t="str">
            <v>с. Кемуль, ул. Комсомольская, д. 5</v>
          </cell>
          <cell r="E9829" t="b">
            <v>1</v>
          </cell>
          <cell r="F9829">
            <v>1972</v>
          </cell>
          <cell r="H9829" t="str">
            <v>крупнопанельные</v>
          </cell>
          <cell r="L9829">
            <v>2</v>
          </cell>
          <cell r="M9829">
            <v>2</v>
          </cell>
          <cell r="Q9829">
            <v>803</v>
          </cell>
          <cell r="R9829">
            <v>742.2</v>
          </cell>
          <cell r="S9829">
            <v>599.4</v>
          </cell>
          <cell r="T9829">
            <v>54</v>
          </cell>
        </row>
        <row r="9830">
          <cell r="C9830" t="str">
            <v>Чайковский городской округ Пермского края</v>
          </cell>
          <cell r="D9830" t="str">
            <v>с. Ольховка, ул. Камская, д. 108</v>
          </cell>
          <cell r="E9830" t="b">
            <v>1</v>
          </cell>
          <cell r="F9830">
            <v>1981</v>
          </cell>
          <cell r="H9830" t="str">
            <v>Крупные панели</v>
          </cell>
          <cell r="L9830">
            <v>3</v>
          </cell>
          <cell r="M9830">
            <v>2</v>
          </cell>
          <cell r="Q9830">
            <v>852.1</v>
          </cell>
          <cell r="R9830">
            <v>755.8</v>
          </cell>
          <cell r="S9830">
            <v>755.8</v>
          </cell>
          <cell r="T9830">
            <v>53</v>
          </cell>
        </row>
        <row r="9831">
          <cell r="C9831" t="str">
            <v>Чайковский городской округ Пермского края</v>
          </cell>
          <cell r="D9831" t="str">
            <v>с. Сосново, ул. Школьная, д. 44</v>
          </cell>
          <cell r="E9831" t="b">
            <v>1</v>
          </cell>
          <cell r="F9831">
            <v>1977</v>
          </cell>
          <cell r="H9831" t="str">
            <v>Крупные блоки</v>
          </cell>
          <cell r="L9831">
            <v>2</v>
          </cell>
          <cell r="M9831">
            <v>2</v>
          </cell>
          <cell r="Q9831">
            <v>752.33</v>
          </cell>
          <cell r="R9831">
            <v>691</v>
          </cell>
          <cell r="S9831">
            <v>691</v>
          </cell>
          <cell r="T9831">
            <v>41</v>
          </cell>
        </row>
        <row r="9832">
          <cell r="C9832" t="str">
            <v>Чайковский городской округ Пермского края</v>
          </cell>
          <cell r="D9832" t="str">
            <v>с. Сосново, ул. Школьная, д. 45</v>
          </cell>
          <cell r="E9832" t="b">
            <v>1</v>
          </cell>
          <cell r="F9832">
            <v>1975</v>
          </cell>
          <cell r="H9832" t="str">
            <v>Крупные блоки</v>
          </cell>
          <cell r="L9832">
            <v>2</v>
          </cell>
          <cell r="M9832">
            <v>2</v>
          </cell>
          <cell r="Q9832">
            <v>747.6</v>
          </cell>
          <cell r="R9832">
            <v>691.3</v>
          </cell>
          <cell r="S9832">
            <v>691.3</v>
          </cell>
          <cell r="T9832">
            <v>40</v>
          </cell>
        </row>
        <row r="9833">
          <cell r="C9833" t="str">
            <v>Чайковский городской округ Пермского края</v>
          </cell>
          <cell r="D9833" t="str">
            <v>с. Уральское, ул. Нефтяников, д. 1</v>
          </cell>
          <cell r="E9833" t="b">
            <v>1</v>
          </cell>
          <cell r="F9833">
            <v>1978</v>
          </cell>
          <cell r="H9833" t="str">
            <v>Блоки</v>
          </cell>
          <cell r="L9833">
            <v>2</v>
          </cell>
          <cell r="M9833">
            <v>2</v>
          </cell>
          <cell r="Q9833">
            <v>810.1</v>
          </cell>
          <cell r="R9833">
            <v>747.9</v>
          </cell>
          <cell r="S9833">
            <v>747.9</v>
          </cell>
          <cell r="T9833">
            <v>31</v>
          </cell>
        </row>
        <row r="9834">
          <cell r="C9834" t="str">
            <v>Чайковский городской округ Пермского края</v>
          </cell>
          <cell r="D9834" t="str">
            <v>с. Уральское, ул. Нефтяников, д. 1А</v>
          </cell>
          <cell r="E9834" t="b">
            <v>1</v>
          </cell>
          <cell r="F9834">
            <v>1985</v>
          </cell>
          <cell r="H9834" t="str">
            <v xml:space="preserve">блочный </v>
          </cell>
          <cell r="L9834">
            <v>2</v>
          </cell>
          <cell r="M9834">
            <v>3</v>
          </cell>
          <cell r="Q9834">
            <v>999.6</v>
          </cell>
          <cell r="R9834">
            <v>895.2</v>
          </cell>
          <cell r="S9834">
            <v>895.2</v>
          </cell>
          <cell r="T9834">
            <v>33</v>
          </cell>
        </row>
        <row r="9835">
          <cell r="C9835" t="str">
            <v>Чайковский городской округ Пермского края</v>
          </cell>
          <cell r="D9835" t="str">
            <v>с. Уральское, ул. Нефтяников, д. 1В</v>
          </cell>
          <cell r="E9835" t="b">
            <v>1</v>
          </cell>
          <cell r="F9835">
            <v>1989</v>
          </cell>
          <cell r="H9835" t="str">
            <v>блочный</v>
          </cell>
          <cell r="L9835">
            <v>2</v>
          </cell>
          <cell r="M9835">
            <v>3</v>
          </cell>
          <cell r="Q9835">
            <v>731.4</v>
          </cell>
          <cell r="R9835">
            <v>643.4</v>
          </cell>
          <cell r="S9835">
            <v>643.4</v>
          </cell>
          <cell r="T9835">
            <v>28</v>
          </cell>
        </row>
        <row r="9836">
          <cell r="C9836" t="str">
            <v>Чайковский городской округ Пермского края</v>
          </cell>
          <cell r="D9836" t="str">
            <v>с. Уральское, ул. Школьная, д. 3</v>
          </cell>
          <cell r="E9836" t="b">
            <v>1</v>
          </cell>
          <cell r="F9836">
            <v>1976</v>
          </cell>
          <cell r="H9836" t="str">
            <v>Кирпич</v>
          </cell>
          <cell r="L9836">
            <v>2</v>
          </cell>
          <cell r="M9836">
            <v>2</v>
          </cell>
          <cell r="Q9836">
            <v>942.7</v>
          </cell>
          <cell r="R9836">
            <v>387.4</v>
          </cell>
          <cell r="S9836">
            <v>348.66</v>
          </cell>
        </row>
        <row r="9837">
          <cell r="C9837" t="str">
            <v>Чайковский городской округ Пермского края</v>
          </cell>
          <cell r="D9837" t="str">
            <v>с. Уральское, ул. Школьная, д. 4</v>
          </cell>
          <cell r="E9837" t="b">
            <v>1</v>
          </cell>
          <cell r="F9837">
            <v>1982</v>
          </cell>
          <cell r="H9837" t="str">
            <v>Панель</v>
          </cell>
          <cell r="L9837">
            <v>2</v>
          </cell>
          <cell r="M9837">
            <v>2</v>
          </cell>
          <cell r="Q9837">
            <v>760</v>
          </cell>
          <cell r="R9837">
            <v>760</v>
          </cell>
          <cell r="S9837">
            <v>684</v>
          </cell>
        </row>
        <row r="9838">
          <cell r="C9838" t="str">
            <v>Чайковский городской округ Пермского края</v>
          </cell>
          <cell r="D9838" t="str">
            <v>с. Фоки, ул. Заводская, д. 91</v>
          </cell>
          <cell r="E9838" t="b">
            <v>1</v>
          </cell>
          <cell r="F9838">
            <v>1980</v>
          </cell>
          <cell r="H9838" t="str">
            <v>Кирпич</v>
          </cell>
          <cell r="L9838">
            <v>2</v>
          </cell>
          <cell r="M9838">
            <v>2</v>
          </cell>
          <cell r="Q9838">
            <v>654.70000000000005</v>
          </cell>
          <cell r="R9838">
            <v>607.1</v>
          </cell>
          <cell r="S9838">
            <v>607.1</v>
          </cell>
          <cell r="T9838">
            <v>24</v>
          </cell>
        </row>
        <row r="9839">
          <cell r="C9839" t="str">
            <v>Чайковский городской округ Пермского края</v>
          </cell>
          <cell r="D9839" t="str">
            <v>с. Фоки, ул. Кирова, д. 85</v>
          </cell>
          <cell r="E9839" t="b">
            <v>1</v>
          </cell>
          <cell r="F9839">
            <v>1988</v>
          </cell>
          <cell r="H9839" t="str">
            <v>Кирпич</v>
          </cell>
          <cell r="L9839">
            <v>2</v>
          </cell>
          <cell r="M9839">
            <v>3</v>
          </cell>
          <cell r="Q9839">
            <v>1038</v>
          </cell>
          <cell r="R9839">
            <v>941.1</v>
          </cell>
          <cell r="S9839">
            <v>941.1</v>
          </cell>
          <cell r="T9839">
            <v>36</v>
          </cell>
        </row>
        <row r="9840">
          <cell r="C9840" t="str">
            <v>Чайковский городской округ Пермского края</v>
          </cell>
          <cell r="D9840" t="str">
            <v>с. Фоки, ул. Кирова, д. 95</v>
          </cell>
          <cell r="E9840" t="b">
            <v>1</v>
          </cell>
          <cell r="F9840">
            <v>1977</v>
          </cell>
          <cell r="H9840" t="str">
            <v>Кирпич</v>
          </cell>
          <cell r="L9840">
            <v>2</v>
          </cell>
          <cell r="M9840">
            <v>2</v>
          </cell>
          <cell r="Q9840">
            <v>817.6</v>
          </cell>
          <cell r="R9840">
            <v>707.5</v>
          </cell>
          <cell r="S9840">
            <v>707.5</v>
          </cell>
          <cell r="T9840">
            <v>28</v>
          </cell>
        </row>
        <row r="9841">
          <cell r="C9841" t="str">
            <v>Чайковский городской округ Пермского края</v>
          </cell>
          <cell r="D9841" t="str">
            <v>с. Фоки, ул. Кирова, д. 104</v>
          </cell>
          <cell r="E9841" t="b">
            <v>1</v>
          </cell>
          <cell r="F9841">
            <v>1988</v>
          </cell>
          <cell r="H9841" t="str">
            <v>Панель</v>
          </cell>
          <cell r="L9841">
            <v>2</v>
          </cell>
          <cell r="M9841">
            <v>2</v>
          </cell>
          <cell r="Q9841">
            <v>820.7</v>
          </cell>
          <cell r="R9841">
            <v>761.8</v>
          </cell>
          <cell r="S9841">
            <v>685.62</v>
          </cell>
        </row>
        <row r="9842">
          <cell r="C9842" t="str">
            <v>Чайковский городской округ Пермского края</v>
          </cell>
          <cell r="D9842" t="str">
            <v>с. Фоки, ул. Кирова, д. 108</v>
          </cell>
          <cell r="E9842" t="b">
            <v>1</v>
          </cell>
          <cell r="F9842">
            <v>1978</v>
          </cell>
          <cell r="H9842" t="str">
            <v>Панель</v>
          </cell>
          <cell r="L9842">
            <v>2</v>
          </cell>
          <cell r="M9842">
            <v>2</v>
          </cell>
          <cell r="Q9842">
            <v>825.3</v>
          </cell>
          <cell r="R9842">
            <v>763.7</v>
          </cell>
          <cell r="S9842">
            <v>687.33</v>
          </cell>
        </row>
        <row r="9843">
          <cell r="C9843" t="str">
            <v>Чайковский городской округ Пермского края</v>
          </cell>
          <cell r="D9843" t="str">
            <v>с. Фоки, ул. Кирова, д. 110</v>
          </cell>
          <cell r="E9843" t="b">
            <v>1</v>
          </cell>
          <cell r="F9843">
            <v>1979</v>
          </cell>
          <cell r="H9843" t="str">
            <v>Панель</v>
          </cell>
          <cell r="L9843">
            <v>2</v>
          </cell>
          <cell r="M9843">
            <v>2</v>
          </cell>
          <cell r="Q9843">
            <v>816.9</v>
          </cell>
          <cell r="R9843">
            <v>755.7</v>
          </cell>
          <cell r="S9843">
            <v>680.13</v>
          </cell>
        </row>
        <row r="9844">
          <cell r="C9844" t="str">
            <v>Чайковский городской округ Пермского края</v>
          </cell>
          <cell r="D9844" t="str">
            <v>с. Фоки, ул. Кирова, д. 112</v>
          </cell>
          <cell r="E9844" t="b">
            <v>1</v>
          </cell>
          <cell r="F9844">
            <v>1980</v>
          </cell>
          <cell r="H9844" t="str">
            <v>Кирпич</v>
          </cell>
          <cell r="L9844">
            <v>2</v>
          </cell>
          <cell r="M9844">
            <v>3</v>
          </cell>
          <cell r="Q9844">
            <v>1012.7</v>
          </cell>
          <cell r="R9844">
            <v>922.2</v>
          </cell>
          <cell r="S9844">
            <v>922.2</v>
          </cell>
          <cell r="T9844">
            <v>37</v>
          </cell>
        </row>
        <row r="9845">
          <cell r="C9845" t="str">
            <v>Чайковский городской округ Пермского края</v>
          </cell>
          <cell r="D9845" t="str">
            <v>с. Фоки, ул. Кирова, д. 116</v>
          </cell>
          <cell r="E9845" t="b">
            <v>1</v>
          </cell>
          <cell r="F9845">
            <v>1976</v>
          </cell>
          <cell r="H9845" t="str">
            <v>Кирпич</v>
          </cell>
          <cell r="L9845">
            <v>2</v>
          </cell>
          <cell r="M9845">
            <v>2</v>
          </cell>
          <cell r="Q9845">
            <v>795.9</v>
          </cell>
          <cell r="R9845">
            <v>795.9</v>
          </cell>
          <cell r="S9845">
            <v>795.9</v>
          </cell>
          <cell r="T9845">
            <v>36</v>
          </cell>
        </row>
        <row r="9846">
          <cell r="C9846" t="str">
            <v>Чайковский городской округ Пермского края</v>
          </cell>
          <cell r="D9846" t="str">
            <v>с. Фоки, ул. Ленина, д. 30</v>
          </cell>
          <cell r="E9846" t="b">
            <v>1</v>
          </cell>
          <cell r="F9846">
            <v>1974</v>
          </cell>
          <cell r="H9846" t="str">
            <v>Кирпич</v>
          </cell>
          <cell r="L9846">
            <v>2</v>
          </cell>
          <cell r="M9846">
            <v>2</v>
          </cell>
          <cell r="Q9846">
            <v>503.6</v>
          </cell>
          <cell r="R9846">
            <v>445.9</v>
          </cell>
          <cell r="S9846">
            <v>445.9</v>
          </cell>
          <cell r="T9846">
            <v>25</v>
          </cell>
        </row>
        <row r="9847">
          <cell r="C9847" t="str">
            <v>Чайковский городской округ Пермского края</v>
          </cell>
          <cell r="D9847" t="str">
            <v>с. Фоки, ул. Советская, д. 80</v>
          </cell>
          <cell r="E9847" t="b">
            <v>1</v>
          </cell>
          <cell r="F9847">
            <v>1981</v>
          </cell>
          <cell r="H9847" t="str">
            <v>Кирпич</v>
          </cell>
          <cell r="L9847">
            <v>2</v>
          </cell>
          <cell r="M9847">
            <v>3</v>
          </cell>
          <cell r="Q9847">
            <v>959.1</v>
          </cell>
          <cell r="R9847">
            <v>959.1</v>
          </cell>
          <cell r="S9847">
            <v>863.19</v>
          </cell>
        </row>
        <row r="9848">
          <cell r="C9848" t="str">
            <v>Чайковский городской округ Пермского края</v>
          </cell>
          <cell r="D9848" t="str">
            <v>с. Фоки, ул. Советская, д. 85</v>
          </cell>
          <cell r="E9848" t="b">
            <v>1</v>
          </cell>
          <cell r="F9848">
            <v>1988</v>
          </cell>
          <cell r="H9848" t="str">
            <v>Кирпич</v>
          </cell>
          <cell r="L9848">
            <v>2</v>
          </cell>
          <cell r="M9848">
            <v>3</v>
          </cell>
          <cell r="Q9848">
            <v>940.9</v>
          </cell>
          <cell r="R9848">
            <v>940.9</v>
          </cell>
          <cell r="S9848">
            <v>846.81</v>
          </cell>
        </row>
        <row r="9849">
          <cell r="C9849" t="str">
            <v>Чайковский городской округ Пермского края</v>
          </cell>
          <cell r="D9849" t="str">
            <v>с. Фоки, ул. Советская, д. 87</v>
          </cell>
          <cell r="E9849" t="b">
            <v>1</v>
          </cell>
          <cell r="F9849">
            <v>1985</v>
          </cell>
          <cell r="H9849" t="str">
            <v>Кирпич</v>
          </cell>
          <cell r="L9849">
            <v>2</v>
          </cell>
          <cell r="M9849">
            <v>3</v>
          </cell>
          <cell r="Q9849">
            <v>804.9</v>
          </cell>
          <cell r="R9849">
            <v>804.9</v>
          </cell>
          <cell r="S9849">
            <v>724.41</v>
          </cell>
        </row>
        <row r="9850">
          <cell r="C9850" t="str">
            <v>Чайковский городской округ Пермского края</v>
          </cell>
          <cell r="D9850" t="str">
            <v>с. Фоки, ул. Советская, д. 87А</v>
          </cell>
          <cell r="E9850" t="b">
            <v>1</v>
          </cell>
          <cell r="F9850">
            <v>1987</v>
          </cell>
          <cell r="H9850" t="str">
            <v>Кирпич</v>
          </cell>
          <cell r="L9850">
            <v>2</v>
          </cell>
          <cell r="M9850">
            <v>3</v>
          </cell>
          <cell r="Q9850">
            <v>804.9</v>
          </cell>
          <cell r="R9850">
            <v>804.9</v>
          </cell>
          <cell r="S9850">
            <v>724.41</v>
          </cell>
        </row>
        <row r="9851">
          <cell r="C9851" t="str">
            <v>Чусовской городской округ Пермского края</v>
          </cell>
          <cell r="D9851" t="str">
            <v>г. Чусовой, пер. Алтайский, д. 7</v>
          </cell>
          <cell r="E9851" t="b">
            <v>1</v>
          </cell>
          <cell r="F9851">
            <v>1978</v>
          </cell>
          <cell r="H9851" t="str">
            <v>Кирпич</v>
          </cell>
          <cell r="L9851">
            <v>2</v>
          </cell>
          <cell r="M9851">
            <v>2</v>
          </cell>
          <cell r="Q9851">
            <v>952.7</v>
          </cell>
          <cell r="R9851">
            <v>870.3</v>
          </cell>
          <cell r="S9851">
            <v>783.27</v>
          </cell>
        </row>
        <row r="9852">
          <cell r="C9852" t="str">
            <v>Чусовской городской округ Пермского края</v>
          </cell>
          <cell r="D9852" t="str">
            <v>г. Чусовой, пер. Енисейский, д. 16</v>
          </cell>
          <cell r="E9852" t="b">
            <v>1</v>
          </cell>
          <cell r="F9852">
            <v>1970</v>
          </cell>
          <cell r="G9852">
            <v>1970</v>
          </cell>
          <cell r="H9852" t="str">
            <v>блочный</v>
          </cell>
          <cell r="L9852">
            <v>2</v>
          </cell>
          <cell r="M9852">
            <v>2</v>
          </cell>
          <cell r="Q9852">
            <v>559.6</v>
          </cell>
          <cell r="R9852">
            <v>559.6</v>
          </cell>
          <cell r="S9852">
            <v>510.4</v>
          </cell>
        </row>
        <row r="9853">
          <cell r="C9853" t="str">
            <v>Чусовской городской округ Пермского края</v>
          </cell>
          <cell r="D9853" t="str">
            <v>г. Чусовой, ул. Крымский, д. 25</v>
          </cell>
          <cell r="E9853" t="b">
            <v>1</v>
          </cell>
          <cell r="F9853">
            <v>1935</v>
          </cell>
          <cell r="H9853" t="str">
            <v>Дерево</v>
          </cell>
          <cell r="L9853">
            <v>2</v>
          </cell>
          <cell r="M9853">
            <v>1</v>
          </cell>
          <cell r="Q9853">
            <v>176.3</v>
          </cell>
          <cell r="R9853">
            <v>164.2</v>
          </cell>
          <cell r="S9853">
            <v>147.78</v>
          </cell>
          <cell r="T9853">
            <v>8</v>
          </cell>
        </row>
        <row r="9854">
          <cell r="C9854" t="str">
            <v>Чусовской городской округ Пермского края</v>
          </cell>
          <cell r="D9854" t="str">
            <v>г. Чусовой, ул. 50 лет ВЛКСМ, д. 1</v>
          </cell>
          <cell r="E9854" t="b">
            <v>1</v>
          </cell>
          <cell r="F9854">
            <v>1974</v>
          </cell>
          <cell r="H9854" t="str">
            <v>Крупные блоки</v>
          </cell>
          <cell r="L9854">
            <v>5</v>
          </cell>
          <cell r="M9854">
            <v>6</v>
          </cell>
          <cell r="Q9854">
            <v>5001.8</v>
          </cell>
          <cell r="R9854">
            <v>4595.3999999999996</v>
          </cell>
          <cell r="S9854">
            <v>4597.8999999999996</v>
          </cell>
          <cell r="T9854">
            <v>192</v>
          </cell>
        </row>
        <row r="9855">
          <cell r="C9855" t="str">
            <v>Чусовской городской округ Пермского края</v>
          </cell>
          <cell r="D9855" t="str">
            <v>г. Чусовой, ул. 50 лет ВЛКСМ, д. 3</v>
          </cell>
          <cell r="E9855" t="b">
            <v>1</v>
          </cell>
          <cell r="F9855">
            <v>1972</v>
          </cell>
          <cell r="H9855" t="str">
            <v>Крупные блоки</v>
          </cell>
          <cell r="L9855">
            <v>5</v>
          </cell>
          <cell r="M9855">
            <v>4</v>
          </cell>
          <cell r="Q9855">
            <v>3705.9</v>
          </cell>
          <cell r="R9855">
            <v>3441.4</v>
          </cell>
          <cell r="S9855">
            <v>3431.7</v>
          </cell>
          <cell r="T9855">
            <v>145</v>
          </cell>
        </row>
        <row r="9856">
          <cell r="C9856" t="str">
            <v>Чусовской городской округ Пермского края</v>
          </cell>
          <cell r="D9856" t="str">
            <v>г. Чусовой, ул. 50 лет ВЛКСМ, д. 4</v>
          </cell>
          <cell r="E9856" t="b">
            <v>1</v>
          </cell>
          <cell r="F9856">
            <v>1975</v>
          </cell>
          <cell r="H9856" t="str">
            <v>Крупные блоки</v>
          </cell>
          <cell r="L9856">
            <v>5</v>
          </cell>
          <cell r="M9856">
            <v>4</v>
          </cell>
          <cell r="Q9856">
            <v>3828.6</v>
          </cell>
          <cell r="R9856">
            <v>3489.2</v>
          </cell>
          <cell r="S9856">
            <v>3489.2</v>
          </cell>
          <cell r="T9856">
            <v>106</v>
          </cell>
        </row>
        <row r="9857">
          <cell r="C9857" t="str">
            <v>Чусовской городской округ Пермского края</v>
          </cell>
          <cell r="D9857" t="str">
            <v>г. Чусовой, ул. 50 лет ВЛКСМ, д. 6</v>
          </cell>
          <cell r="E9857" t="b">
            <v>1</v>
          </cell>
          <cell r="F9857">
            <v>1974</v>
          </cell>
          <cell r="H9857" t="str">
            <v>блочный</v>
          </cell>
          <cell r="L9857">
            <v>5</v>
          </cell>
          <cell r="M9857">
            <v>6</v>
          </cell>
          <cell r="Q9857">
            <v>4941.45</v>
          </cell>
          <cell r="R9857">
            <v>4941.45</v>
          </cell>
          <cell r="S9857">
            <v>4542.3</v>
          </cell>
        </row>
        <row r="9858">
          <cell r="C9858" t="str">
            <v>Чусовской городской округ Пермского края</v>
          </cell>
          <cell r="D9858" t="str">
            <v>г. Чусовой, ул. 50 лет ВЛКСМ, д. 7</v>
          </cell>
          <cell r="E9858" t="b">
            <v>1</v>
          </cell>
          <cell r="F9858">
            <v>1971</v>
          </cell>
          <cell r="H9858" t="str">
            <v>Крупные блоки</v>
          </cell>
          <cell r="L9858">
            <v>5</v>
          </cell>
          <cell r="M9858">
            <v>6</v>
          </cell>
          <cell r="Q9858">
            <v>5028.7</v>
          </cell>
          <cell r="R9858">
            <v>4577.2</v>
          </cell>
          <cell r="S9858">
            <v>4577.2</v>
          </cell>
          <cell r="T9858">
            <v>171</v>
          </cell>
        </row>
        <row r="9859">
          <cell r="C9859" t="str">
            <v>Чусовской городской округ Пермского края</v>
          </cell>
          <cell r="D9859" t="str">
            <v>г. Чусовой, ул. 50 лет ВЛКСМ, д. 8</v>
          </cell>
          <cell r="E9859" t="b">
            <v>1</v>
          </cell>
          <cell r="F9859">
            <v>1976</v>
          </cell>
          <cell r="H9859" t="str">
            <v>Крупные блоки</v>
          </cell>
          <cell r="L9859">
            <v>5</v>
          </cell>
          <cell r="M9859">
            <v>4</v>
          </cell>
          <cell r="Q9859">
            <v>2918.9</v>
          </cell>
          <cell r="R9859">
            <v>2578.1999999999998</v>
          </cell>
          <cell r="S9859">
            <v>2320.38</v>
          </cell>
        </row>
        <row r="9860">
          <cell r="C9860" t="str">
            <v>Чусовской городской округ Пермского края</v>
          </cell>
          <cell r="D9860" t="str">
            <v>г. Чусовой, ул. 50 лет ВЛКСМ, д. 9</v>
          </cell>
          <cell r="E9860" t="b">
            <v>1</v>
          </cell>
          <cell r="F9860">
            <v>1972</v>
          </cell>
          <cell r="H9860" t="str">
            <v>Крупные блоки</v>
          </cell>
          <cell r="L9860">
            <v>5</v>
          </cell>
          <cell r="M9860">
            <v>4</v>
          </cell>
          <cell r="Q9860">
            <v>3725.3</v>
          </cell>
          <cell r="R9860">
            <v>3150.7</v>
          </cell>
          <cell r="S9860">
            <v>3150.7</v>
          </cell>
          <cell r="T9860">
            <v>122</v>
          </cell>
        </row>
        <row r="9861">
          <cell r="C9861" t="str">
            <v>Чусовской городской округ Пермского края</v>
          </cell>
          <cell r="D9861" t="str">
            <v>г. Чусовой, ул. 50 лет ВЛКСМ, д. 10</v>
          </cell>
          <cell r="E9861" t="b">
            <v>1</v>
          </cell>
          <cell r="F9861">
            <v>1976</v>
          </cell>
          <cell r="H9861" t="str">
            <v>Крупные блоки</v>
          </cell>
          <cell r="L9861">
            <v>5</v>
          </cell>
          <cell r="M9861">
            <v>8</v>
          </cell>
          <cell r="Q9861">
            <v>6743.05</v>
          </cell>
          <cell r="R9861">
            <v>6123.2</v>
          </cell>
          <cell r="S9861">
            <v>6123.2</v>
          </cell>
          <cell r="T9861">
            <v>229</v>
          </cell>
        </row>
        <row r="9862">
          <cell r="C9862" t="str">
            <v>Чусовской городской округ Пермского края</v>
          </cell>
          <cell r="D9862" t="str">
            <v>г. Чусовой, ул. 50 лет ВЛКСМ, д. 11</v>
          </cell>
          <cell r="E9862" t="b">
            <v>1</v>
          </cell>
          <cell r="F9862">
            <v>1970</v>
          </cell>
          <cell r="H9862" t="str">
            <v>кирпич</v>
          </cell>
          <cell r="I9862" t="str">
            <v>скатная</v>
          </cell>
          <cell r="J9862" t="str">
            <v>ГВС</v>
          </cell>
          <cell r="K9862" t="str">
            <v>имеется</v>
          </cell>
          <cell r="L9862">
            <v>5</v>
          </cell>
          <cell r="M9862">
            <v>4</v>
          </cell>
          <cell r="Q9862">
            <v>3317.26</v>
          </cell>
          <cell r="R9862">
            <v>2933.11</v>
          </cell>
          <cell r="S9862">
            <v>2609.06</v>
          </cell>
          <cell r="T9862">
            <v>145</v>
          </cell>
        </row>
        <row r="9863">
          <cell r="C9863" t="str">
            <v>Чусовской городской округ Пермского края</v>
          </cell>
          <cell r="D9863" t="str">
            <v>г. Чусовой, ул. 50 лет ВЛКСМ, д. 12</v>
          </cell>
          <cell r="E9863" t="b">
            <v>1</v>
          </cell>
          <cell r="F9863">
            <v>1977</v>
          </cell>
          <cell r="H9863" t="str">
            <v>крупноблочные</v>
          </cell>
          <cell r="I9863" t="str">
            <v>плоская</v>
          </cell>
          <cell r="K9863" t="str">
            <v>имеется</v>
          </cell>
          <cell r="L9863">
            <v>5</v>
          </cell>
          <cell r="M9863">
            <v>4</v>
          </cell>
          <cell r="Q9863">
            <v>3438.62</v>
          </cell>
          <cell r="R9863">
            <v>3438.62</v>
          </cell>
          <cell r="S9863">
            <v>3438.62</v>
          </cell>
          <cell r="T9863">
            <v>70</v>
          </cell>
        </row>
        <row r="9864">
          <cell r="C9864" t="str">
            <v>Чусовской городской округ Пермского края</v>
          </cell>
          <cell r="D9864" t="str">
            <v>г. Чусовой, ул. 50 лет ВЛКСМ, д. 13</v>
          </cell>
          <cell r="E9864" t="b">
            <v>1</v>
          </cell>
          <cell r="F9864">
            <v>1972</v>
          </cell>
          <cell r="H9864" t="str">
            <v>Кирпич</v>
          </cell>
          <cell r="L9864">
            <v>5</v>
          </cell>
          <cell r="M9864">
            <v>6</v>
          </cell>
          <cell r="Q9864">
            <v>4946.3</v>
          </cell>
          <cell r="R9864">
            <v>4485.55</v>
          </cell>
          <cell r="S9864">
            <v>4479.1000000000004</v>
          </cell>
          <cell r="T9864">
            <v>155</v>
          </cell>
        </row>
        <row r="9865">
          <cell r="C9865" t="str">
            <v>Чусовской городской округ Пермского края</v>
          </cell>
          <cell r="D9865" t="str">
            <v>г. Чусовой, ул. 50 лет ВЛКСМ, д. 14</v>
          </cell>
          <cell r="E9865" t="b">
            <v>1</v>
          </cell>
          <cell r="F9865">
            <v>1976</v>
          </cell>
          <cell r="L9865">
            <v>5</v>
          </cell>
          <cell r="M9865">
            <v>8</v>
          </cell>
          <cell r="Q9865">
            <v>6884.96</v>
          </cell>
          <cell r="R9865">
            <v>6355.1</v>
          </cell>
          <cell r="S9865">
            <v>6355.1</v>
          </cell>
        </row>
        <row r="9866">
          <cell r="C9866" t="str">
            <v>Чусовской городской округ Пермского края</v>
          </cell>
          <cell r="D9866" t="str">
            <v>г. Чусовой, ул. 50 лет ВЛКСМ, д. 15</v>
          </cell>
          <cell r="E9866" t="b">
            <v>1</v>
          </cell>
          <cell r="F9866">
            <v>1969</v>
          </cell>
          <cell r="H9866" t="str">
            <v>Крупные блоки</v>
          </cell>
          <cell r="L9866">
            <v>5</v>
          </cell>
          <cell r="M9866">
            <v>4</v>
          </cell>
          <cell r="Q9866">
            <v>3734.8</v>
          </cell>
          <cell r="R9866">
            <v>3403.3</v>
          </cell>
          <cell r="S9866">
            <v>3403.3</v>
          </cell>
          <cell r="T9866">
            <v>116</v>
          </cell>
        </row>
        <row r="9867">
          <cell r="C9867" t="str">
            <v>Чусовской городской округ Пермского края</v>
          </cell>
          <cell r="D9867" t="str">
            <v>г. Чусовой, ул. 50 лет ВЛКСМ, д. 17</v>
          </cell>
          <cell r="E9867" t="b">
            <v>1</v>
          </cell>
          <cell r="F9867">
            <v>1972</v>
          </cell>
          <cell r="H9867" t="str">
            <v>Крупные блоки</v>
          </cell>
          <cell r="L9867">
            <v>5</v>
          </cell>
          <cell r="M9867">
            <v>1</v>
          </cell>
          <cell r="Q9867">
            <v>4862.8</v>
          </cell>
          <cell r="R9867">
            <v>2739.4</v>
          </cell>
          <cell r="S9867">
            <v>2739.4</v>
          </cell>
          <cell r="T9867">
            <v>253</v>
          </cell>
        </row>
        <row r="9868">
          <cell r="C9868" t="str">
            <v>Чусовской городской округ Пермского края</v>
          </cell>
          <cell r="D9868" t="str">
            <v>г. Чусовой, ул. 50 лет ВЛКСМ, д. 18</v>
          </cell>
          <cell r="E9868" t="b">
            <v>1</v>
          </cell>
          <cell r="F9868">
            <v>1975</v>
          </cell>
          <cell r="G9868">
            <v>1975</v>
          </cell>
          <cell r="H9868" t="str">
            <v>панельный</v>
          </cell>
          <cell r="L9868">
            <v>5</v>
          </cell>
          <cell r="M9868">
            <v>8</v>
          </cell>
          <cell r="Q9868">
            <v>6376.6</v>
          </cell>
          <cell r="R9868">
            <v>6376.6</v>
          </cell>
          <cell r="S9868">
            <v>5743.7</v>
          </cell>
        </row>
        <row r="9869">
          <cell r="C9869" t="str">
            <v>Чусовской городской округ Пермского края</v>
          </cell>
          <cell r="D9869" t="str">
            <v>г. Чусовой, ул. 50 лет ВЛКСМ, д. 19</v>
          </cell>
          <cell r="E9869" t="b">
            <v>1</v>
          </cell>
          <cell r="F9869">
            <v>1987</v>
          </cell>
          <cell r="H9869" t="str">
            <v>кирпич</v>
          </cell>
          <cell r="I9869" t="str">
            <v>плоская</v>
          </cell>
          <cell r="K9869" t="str">
            <v>имеется</v>
          </cell>
          <cell r="L9869">
            <v>5</v>
          </cell>
          <cell r="M9869">
            <v>4</v>
          </cell>
          <cell r="Q9869">
            <v>2843.8</v>
          </cell>
          <cell r="R9869">
            <v>1853.4</v>
          </cell>
          <cell r="S9869">
            <v>1668.06</v>
          </cell>
          <cell r="T9869">
            <v>75</v>
          </cell>
        </row>
        <row r="9870">
          <cell r="C9870" t="str">
            <v>Чусовской городской округ Пермского края</v>
          </cell>
          <cell r="D9870" t="str">
            <v>г. Чусовой, ул. 50 лет ВЛКСМ, д. 20</v>
          </cell>
          <cell r="E9870" t="b">
            <v>1</v>
          </cell>
          <cell r="F9870">
            <v>1977</v>
          </cell>
          <cell r="H9870" t="str">
            <v>ж/блоки</v>
          </cell>
          <cell r="I9870" t="str">
            <v>плоская</v>
          </cell>
          <cell r="J9870" t="str">
            <v>ГВС</v>
          </cell>
          <cell r="K9870" t="str">
            <v>имеется</v>
          </cell>
          <cell r="L9870">
            <v>5</v>
          </cell>
          <cell r="M9870">
            <v>8</v>
          </cell>
          <cell r="Q9870">
            <v>7396.7</v>
          </cell>
          <cell r="R9870">
            <v>6121</v>
          </cell>
          <cell r="S9870">
            <v>5508.9</v>
          </cell>
          <cell r="T9870">
            <v>253</v>
          </cell>
        </row>
        <row r="9871">
          <cell r="C9871" t="str">
            <v>Чусовской городской округ Пермского края</v>
          </cell>
          <cell r="D9871" t="str">
            <v>г. Чусовой, ул. 50 лет ВЛКСМ, д. 22</v>
          </cell>
          <cell r="E9871" t="b">
            <v>1</v>
          </cell>
          <cell r="F9871">
            <v>1986</v>
          </cell>
          <cell r="H9871" t="str">
            <v>панельный</v>
          </cell>
          <cell r="I9871" t="str">
            <v>плоская</v>
          </cell>
          <cell r="K9871" t="str">
            <v>имеется</v>
          </cell>
          <cell r="L9871">
            <v>5</v>
          </cell>
          <cell r="M9871">
            <v>6</v>
          </cell>
          <cell r="Q9871">
            <v>5678.03</v>
          </cell>
          <cell r="R9871">
            <v>5678.03</v>
          </cell>
          <cell r="S9871">
            <v>5144.7299999999996</v>
          </cell>
          <cell r="T9871">
            <v>176</v>
          </cell>
        </row>
        <row r="9872">
          <cell r="C9872" t="str">
            <v>Чусовской городской округ Пермского края</v>
          </cell>
          <cell r="D9872" t="str">
            <v>г. Чусовой, ул. 50 лет ВЛКСМ, д. 23</v>
          </cell>
          <cell r="E9872" t="b">
            <v>1</v>
          </cell>
          <cell r="F9872">
            <v>1977</v>
          </cell>
          <cell r="H9872" t="str">
            <v>Кирпич</v>
          </cell>
          <cell r="L9872">
            <v>5</v>
          </cell>
          <cell r="M9872">
            <v>1</v>
          </cell>
          <cell r="Q9872">
            <v>5648.9</v>
          </cell>
          <cell r="R9872">
            <v>2790</v>
          </cell>
          <cell r="S9872">
            <v>2511</v>
          </cell>
        </row>
        <row r="9873">
          <cell r="C9873" t="str">
            <v>Чусовской городской округ Пермского края</v>
          </cell>
          <cell r="D9873" t="str">
            <v>г. Чусовой, ул. 50 лет ВЛКСМ, д. 24</v>
          </cell>
          <cell r="E9873" t="b">
            <v>1</v>
          </cell>
          <cell r="F9873">
            <v>1975</v>
          </cell>
          <cell r="L9873">
            <v>5</v>
          </cell>
          <cell r="M9873">
            <v>6</v>
          </cell>
          <cell r="Q9873">
            <v>5095.8</v>
          </cell>
          <cell r="R9873">
            <v>5095.8</v>
          </cell>
          <cell r="S9873">
            <v>4586.22</v>
          </cell>
        </row>
        <row r="9874">
          <cell r="C9874" t="str">
            <v>Чусовской городской округ Пермского края</v>
          </cell>
          <cell r="D9874" t="str">
            <v>г. Чусовой, ул. 50 лет ВЛКСМ, д. 25</v>
          </cell>
          <cell r="E9874" t="b">
            <v>1</v>
          </cell>
          <cell r="F9874">
            <v>1976</v>
          </cell>
          <cell r="H9874" t="str">
            <v>Кирпич</v>
          </cell>
          <cell r="L9874">
            <v>5</v>
          </cell>
          <cell r="M9874">
            <v>1</v>
          </cell>
          <cell r="Q9874">
            <v>4827.2</v>
          </cell>
          <cell r="R9874">
            <v>2830.1</v>
          </cell>
          <cell r="S9874">
            <v>2830.1</v>
          </cell>
          <cell r="T9874">
            <v>231</v>
          </cell>
        </row>
        <row r="9875">
          <cell r="C9875" t="str">
            <v>Чусовской городской округ Пермского края</v>
          </cell>
          <cell r="D9875" t="str">
            <v>г. Чусовой, ул. 50 лет ВЛКСМ, д. 26</v>
          </cell>
          <cell r="E9875" t="b">
            <v>1</v>
          </cell>
          <cell r="F9875">
            <v>1984</v>
          </cell>
          <cell r="H9875" t="str">
            <v>Панель</v>
          </cell>
          <cell r="L9875">
            <v>5</v>
          </cell>
          <cell r="M9875">
            <v>6</v>
          </cell>
          <cell r="Q9875">
            <v>4360.8</v>
          </cell>
          <cell r="R9875">
            <v>3876.6</v>
          </cell>
          <cell r="S9875">
            <v>3488.94</v>
          </cell>
        </row>
        <row r="9876">
          <cell r="C9876" t="str">
            <v>Чусовской городской округ Пермского края</v>
          </cell>
          <cell r="D9876" t="str">
            <v>г. Чусовой, ул. 50 лет ВЛКСМ, д. 31</v>
          </cell>
          <cell r="E9876" t="b">
            <v>1</v>
          </cell>
          <cell r="F9876">
            <v>1992</v>
          </cell>
          <cell r="H9876" t="str">
            <v>Кирпич</v>
          </cell>
          <cell r="L9876">
            <v>5</v>
          </cell>
          <cell r="M9876">
            <v>1</v>
          </cell>
          <cell r="Q9876">
            <v>1838</v>
          </cell>
          <cell r="R9876">
            <v>1838</v>
          </cell>
          <cell r="S9876">
            <v>1654.2</v>
          </cell>
        </row>
        <row r="9877">
          <cell r="C9877" t="str">
            <v>Чусовской городской округ Пермского края</v>
          </cell>
          <cell r="D9877" t="str">
            <v>г. Чусовой, ул. 50 лет ВЛКСМ, д. 11А</v>
          </cell>
          <cell r="E9877" t="b">
            <v>1</v>
          </cell>
          <cell r="F9877">
            <v>1969</v>
          </cell>
          <cell r="H9877" t="str">
            <v>кирпич</v>
          </cell>
          <cell r="I9877" t="str">
            <v>скатная</v>
          </cell>
          <cell r="J9877" t="str">
            <v>ГВС</v>
          </cell>
          <cell r="K9877" t="str">
            <v>имеется</v>
          </cell>
          <cell r="L9877">
            <v>5</v>
          </cell>
          <cell r="M9877">
            <v>4</v>
          </cell>
          <cell r="Q9877">
            <v>3336.7</v>
          </cell>
          <cell r="R9877">
            <v>3265.2</v>
          </cell>
          <cell r="S9877">
            <v>2945.6</v>
          </cell>
          <cell r="T9877">
            <v>161</v>
          </cell>
        </row>
        <row r="9878">
          <cell r="C9878" t="str">
            <v>Чусовской городской округ Пермского края</v>
          </cell>
          <cell r="D9878" t="str">
            <v>г. Чусовой, ул. 50 лет ВЛКСМ, д. 11Б</v>
          </cell>
          <cell r="E9878" t="b">
            <v>1</v>
          </cell>
          <cell r="F9878">
            <v>1969</v>
          </cell>
          <cell r="H9878" t="str">
            <v>кр. блочный</v>
          </cell>
          <cell r="I9878" t="str">
            <v>скатная</v>
          </cell>
          <cell r="J9878" t="str">
            <v>ГВС</v>
          </cell>
          <cell r="K9878" t="str">
            <v>имеется</v>
          </cell>
          <cell r="L9878">
            <v>5</v>
          </cell>
          <cell r="M9878">
            <v>4</v>
          </cell>
          <cell r="Q9878">
            <v>3206</v>
          </cell>
          <cell r="R9878">
            <v>3206</v>
          </cell>
          <cell r="S9878">
            <v>2885.4</v>
          </cell>
          <cell r="T9878">
            <v>132</v>
          </cell>
        </row>
        <row r="9879">
          <cell r="C9879" t="str">
            <v>Чусовской городской округ Пермского края</v>
          </cell>
          <cell r="D9879" t="str">
            <v>г. Чусовой, ул. 50 лет ВЛКСМ, д. 13А</v>
          </cell>
          <cell r="E9879" t="b">
            <v>1</v>
          </cell>
          <cell r="F9879">
            <v>1971</v>
          </cell>
          <cell r="H9879" t="str">
            <v>блочный</v>
          </cell>
          <cell r="I9879" t="str">
            <v>скатная</v>
          </cell>
          <cell r="J9879" t="str">
            <v>ГВС</v>
          </cell>
          <cell r="K9879" t="str">
            <v>имеется</v>
          </cell>
          <cell r="L9879">
            <v>5</v>
          </cell>
          <cell r="M9879">
            <v>4</v>
          </cell>
          <cell r="Q9879">
            <v>3400.8</v>
          </cell>
          <cell r="R9879">
            <v>3309.2</v>
          </cell>
          <cell r="S9879">
            <v>3003.7</v>
          </cell>
          <cell r="T9879">
            <v>149</v>
          </cell>
        </row>
        <row r="9880">
          <cell r="C9880" t="str">
            <v>Чусовской городской округ Пермского края</v>
          </cell>
          <cell r="D9880" t="str">
            <v>г. Чусовой, ул. 50 лет ВЛКСМ, д. 13Б</v>
          </cell>
          <cell r="E9880" t="b">
            <v>1</v>
          </cell>
          <cell r="F9880">
            <v>1970</v>
          </cell>
          <cell r="H9880" t="str">
            <v>Кирпич</v>
          </cell>
          <cell r="L9880">
            <v>5</v>
          </cell>
          <cell r="M9880">
            <v>1</v>
          </cell>
          <cell r="Q9880">
            <v>2158.5</v>
          </cell>
          <cell r="R9880">
            <v>1228.5</v>
          </cell>
          <cell r="S9880">
            <v>1228.5</v>
          </cell>
          <cell r="T9880">
            <v>61</v>
          </cell>
        </row>
        <row r="9881">
          <cell r="C9881" t="str">
            <v>Чусовской городской округ Пермского края</v>
          </cell>
          <cell r="D9881" t="str">
            <v>г. Чусовой, ул. 50 лет ВЛКСМ, д. 13Б/1</v>
          </cell>
          <cell r="E9881" t="b">
            <v>1</v>
          </cell>
          <cell r="F9881">
            <v>1970</v>
          </cell>
          <cell r="H9881" t="str">
            <v>Кирпич</v>
          </cell>
          <cell r="L9881">
            <v>5</v>
          </cell>
          <cell r="M9881">
            <v>1</v>
          </cell>
          <cell r="Q9881">
            <v>2198.5</v>
          </cell>
          <cell r="R9881">
            <v>1228.5</v>
          </cell>
          <cell r="S9881">
            <v>1105.6500000000001</v>
          </cell>
        </row>
        <row r="9882">
          <cell r="C9882" t="str">
            <v>Чусовской городской округ Пермского края</v>
          </cell>
          <cell r="D9882" t="str">
            <v>г. Чусовой, ул. 50 лет ВЛКСМ, д. 19А</v>
          </cell>
          <cell r="E9882" t="b">
            <v>1</v>
          </cell>
          <cell r="F9882">
            <v>1986</v>
          </cell>
          <cell r="L9882">
            <v>5</v>
          </cell>
          <cell r="M9882">
            <v>4</v>
          </cell>
          <cell r="Q9882">
            <v>2905.7</v>
          </cell>
          <cell r="R9882">
            <v>2609.6999999999998</v>
          </cell>
          <cell r="S9882">
            <v>2609.6999999999998</v>
          </cell>
        </row>
        <row r="9883">
          <cell r="C9883" t="str">
            <v>Чусовской городской округ Пермского края</v>
          </cell>
          <cell r="D9883" t="str">
            <v>г. Чусовой, ул. 50 лет ВЛКСМ, д. 23А</v>
          </cell>
          <cell r="E9883" t="b">
            <v>1</v>
          </cell>
          <cell r="F9883">
            <v>1982</v>
          </cell>
          <cell r="H9883" t="str">
            <v>ж/блоки</v>
          </cell>
          <cell r="I9883" t="str">
            <v>плоская</v>
          </cell>
          <cell r="K9883" t="str">
            <v>имеется</v>
          </cell>
          <cell r="L9883">
            <v>5</v>
          </cell>
          <cell r="M9883">
            <v>2</v>
          </cell>
          <cell r="Q9883">
            <v>3757.2</v>
          </cell>
          <cell r="R9883">
            <v>3271.1</v>
          </cell>
          <cell r="S9883">
            <v>2943.99</v>
          </cell>
          <cell r="T9883">
            <v>140</v>
          </cell>
        </row>
        <row r="9884">
          <cell r="C9884" t="str">
            <v>Чусовской городской округ Пермского края</v>
          </cell>
          <cell r="D9884" t="str">
            <v>г. Чусовой, ул. 50 лет ВЛКСМ, д. 25А</v>
          </cell>
          <cell r="E9884" t="b">
            <v>1</v>
          </cell>
          <cell r="F9884">
            <v>1982</v>
          </cell>
          <cell r="H9884" t="str">
            <v>ж/блоки</v>
          </cell>
          <cell r="I9884" t="str">
            <v>плоская</v>
          </cell>
          <cell r="K9884" t="str">
            <v>имеется</v>
          </cell>
          <cell r="L9884">
            <v>5</v>
          </cell>
          <cell r="M9884">
            <v>2</v>
          </cell>
          <cell r="Q9884">
            <v>3746.4</v>
          </cell>
          <cell r="R9884">
            <v>3263.7</v>
          </cell>
          <cell r="S9884">
            <v>2937.33</v>
          </cell>
          <cell r="T9884">
            <v>140</v>
          </cell>
        </row>
        <row r="9885">
          <cell r="C9885" t="str">
            <v>Чусовской городской округ Пермского края</v>
          </cell>
          <cell r="D9885" t="str">
            <v>г. Чусовой, ул. 50 лет ВЛКСМ, д. 25Б</v>
          </cell>
          <cell r="E9885" t="b">
            <v>1</v>
          </cell>
          <cell r="F9885">
            <v>1985</v>
          </cell>
          <cell r="H9885" t="str">
            <v>Кирпич</v>
          </cell>
          <cell r="I9885" t="str">
            <v>плоская</v>
          </cell>
          <cell r="K9885" t="str">
            <v>имеется</v>
          </cell>
          <cell r="L9885">
            <v>5</v>
          </cell>
          <cell r="M9885">
            <v>6</v>
          </cell>
          <cell r="Q9885">
            <v>4395.8</v>
          </cell>
          <cell r="R9885">
            <v>4395.8</v>
          </cell>
          <cell r="S9885">
            <v>4395.8</v>
          </cell>
          <cell r="T9885">
            <v>164</v>
          </cell>
        </row>
        <row r="9886">
          <cell r="C9886" t="str">
            <v>Чусовской городской округ Пермского края</v>
          </cell>
          <cell r="D9886" t="str">
            <v>г. Чусовой, ул. 50 лет ВЛКСМ, д. 27А</v>
          </cell>
          <cell r="E9886" t="b">
            <v>1</v>
          </cell>
          <cell r="F9886">
            <v>1984</v>
          </cell>
          <cell r="L9886">
            <v>5</v>
          </cell>
          <cell r="M9886">
            <v>6</v>
          </cell>
          <cell r="Q9886">
            <v>4316.6000000000004</v>
          </cell>
          <cell r="R9886">
            <v>3877.1</v>
          </cell>
          <cell r="S9886">
            <v>3489.39</v>
          </cell>
        </row>
        <row r="9887">
          <cell r="C9887" t="str">
            <v>Чусовской городской округ Пермского края</v>
          </cell>
          <cell r="D9887" t="str">
            <v>г. Чусовой, ул. 50 лет ВЛКСМ, д. 27Б</v>
          </cell>
          <cell r="E9887" t="b">
            <v>1</v>
          </cell>
          <cell r="F9887">
            <v>1983</v>
          </cell>
          <cell r="L9887">
            <v>5</v>
          </cell>
          <cell r="M9887">
            <v>6</v>
          </cell>
          <cell r="Q9887">
            <v>4379.1000000000004</v>
          </cell>
          <cell r="R9887">
            <v>3863</v>
          </cell>
          <cell r="S9887">
            <v>3476.7</v>
          </cell>
        </row>
        <row r="9888">
          <cell r="C9888" t="str">
            <v>Чусовской городской округ Пермского края</v>
          </cell>
          <cell r="D9888" t="str">
            <v>г. Чусовой, ул. 50 лет ВЛКСМ, д. 29А</v>
          </cell>
          <cell r="E9888" t="b">
            <v>1</v>
          </cell>
          <cell r="F9888">
            <v>1979</v>
          </cell>
          <cell r="H9888" t="str">
            <v>ж/блоки</v>
          </cell>
          <cell r="I9888" t="str">
            <v>плоская</v>
          </cell>
          <cell r="K9888" t="str">
            <v>имеется</v>
          </cell>
          <cell r="L9888">
            <v>5</v>
          </cell>
          <cell r="M9888">
            <v>6</v>
          </cell>
          <cell r="Q9888">
            <v>5073.4799999999996</v>
          </cell>
          <cell r="R9888">
            <v>4669.68</v>
          </cell>
          <cell r="S9888">
            <v>4202.71</v>
          </cell>
          <cell r="T9888">
            <v>193</v>
          </cell>
        </row>
        <row r="9889">
          <cell r="C9889" t="str">
            <v>Чусовской городской округ Пермского края</v>
          </cell>
          <cell r="D9889" t="str">
            <v>г. Чусовой, ул. 50 лет ВЛКСМ, д. 29Б</v>
          </cell>
          <cell r="E9889" t="b">
            <v>1</v>
          </cell>
          <cell r="F9889">
            <v>1989</v>
          </cell>
          <cell r="H9889" t="str">
            <v>Кирпич</v>
          </cell>
          <cell r="I9889" t="str">
            <v>плоская</v>
          </cell>
          <cell r="K9889" t="str">
            <v>имеется</v>
          </cell>
          <cell r="L9889">
            <v>5</v>
          </cell>
          <cell r="Q9889">
            <v>4988.1000000000004</v>
          </cell>
          <cell r="R9889">
            <v>4988.1000000000004</v>
          </cell>
          <cell r="S9889">
            <v>4370.5</v>
          </cell>
        </row>
        <row r="9890">
          <cell r="C9890" t="str">
            <v>Чусовской городской округ Пермского края</v>
          </cell>
          <cell r="D9890" t="str">
            <v>г. Чусовой, ул. 50 лет ВЛКСМ, д. 29Б кор. 2</v>
          </cell>
          <cell r="E9890" t="b">
            <v>1</v>
          </cell>
          <cell r="F9890">
            <v>1999</v>
          </cell>
          <cell r="H9890" t="str">
            <v>кирпич</v>
          </cell>
          <cell r="I9890" t="str">
            <v>плоская</v>
          </cell>
          <cell r="K9890" t="str">
            <v>имеется</v>
          </cell>
          <cell r="L9890">
            <v>5</v>
          </cell>
          <cell r="M9890">
            <v>4</v>
          </cell>
          <cell r="Q9890">
            <v>3127</v>
          </cell>
          <cell r="R9890">
            <v>2791.3</v>
          </cell>
          <cell r="S9890">
            <v>2512.17</v>
          </cell>
          <cell r="T9890">
            <v>71</v>
          </cell>
        </row>
        <row r="9891">
          <cell r="C9891" t="str">
            <v>Чусовской городской округ Пермского края</v>
          </cell>
          <cell r="D9891" t="str">
            <v>г. Чусовой, ул. 50 лет ВЛКСМ, д. 29Б кор. 3</v>
          </cell>
          <cell r="E9891" t="b">
            <v>1</v>
          </cell>
          <cell r="F9891">
            <v>1989</v>
          </cell>
          <cell r="H9891" t="str">
            <v>кирпич</v>
          </cell>
          <cell r="I9891" t="str">
            <v>плоская</v>
          </cell>
          <cell r="K9891" t="str">
            <v>имеется</v>
          </cell>
          <cell r="L9891">
            <v>5</v>
          </cell>
          <cell r="M9891">
            <v>2</v>
          </cell>
          <cell r="Q9891">
            <v>2223.1999999999998</v>
          </cell>
          <cell r="R9891">
            <v>1621.1</v>
          </cell>
          <cell r="S9891">
            <v>1458.99</v>
          </cell>
          <cell r="T9891">
            <v>49</v>
          </cell>
        </row>
        <row r="9892">
          <cell r="C9892" t="str">
            <v>Чусовской городской округ Пермского края</v>
          </cell>
          <cell r="D9892" t="str">
            <v>г. Чусовой, ул. 50 лет ВЛКСМ, д. 29Б кор. 4</v>
          </cell>
          <cell r="E9892" t="b">
            <v>1</v>
          </cell>
          <cell r="F9892">
            <v>2006</v>
          </cell>
          <cell r="H9892" t="str">
            <v>кирпич</v>
          </cell>
          <cell r="I9892" t="str">
            <v>плоская</v>
          </cell>
          <cell r="K9892" t="str">
            <v>имеется</v>
          </cell>
          <cell r="L9892">
            <v>5</v>
          </cell>
          <cell r="M9892">
            <v>3</v>
          </cell>
          <cell r="Q9892">
            <v>2661</v>
          </cell>
          <cell r="R9892">
            <v>2384</v>
          </cell>
          <cell r="S9892">
            <v>2384</v>
          </cell>
          <cell r="T9892">
            <v>77</v>
          </cell>
        </row>
        <row r="9893">
          <cell r="C9893" t="str">
            <v>Чусовской городской округ Пермского края</v>
          </cell>
          <cell r="D9893" t="str">
            <v>г. Чусовой, ул. 50 лет ВЛКСМ, д. 29В</v>
          </cell>
          <cell r="E9893" t="b">
            <v>1</v>
          </cell>
          <cell r="F9893">
            <v>1989</v>
          </cell>
          <cell r="L9893">
            <v>5</v>
          </cell>
          <cell r="M9893">
            <v>4</v>
          </cell>
          <cell r="Q9893">
            <v>2757.6</v>
          </cell>
          <cell r="R9893">
            <v>2443.8000000000002</v>
          </cell>
          <cell r="S9893">
            <v>2757.6</v>
          </cell>
        </row>
        <row r="9894">
          <cell r="C9894" t="str">
            <v>Чусовской городской округ Пермского края</v>
          </cell>
          <cell r="D9894" t="str">
            <v>г. Чусовой, ул. 50 лет ВЛКСМ, д. 2А</v>
          </cell>
          <cell r="E9894" t="b">
            <v>1</v>
          </cell>
          <cell r="F9894">
            <v>1997</v>
          </cell>
          <cell r="G9894">
            <v>1997</v>
          </cell>
          <cell r="H9894" t="str">
            <v>панельный</v>
          </cell>
          <cell r="L9894">
            <v>10</v>
          </cell>
          <cell r="M9894">
            <v>6</v>
          </cell>
          <cell r="N9894">
            <v>6</v>
          </cell>
          <cell r="O9894">
            <v>6</v>
          </cell>
          <cell r="Q9894">
            <v>14062.7</v>
          </cell>
          <cell r="R9894">
            <v>14062.7</v>
          </cell>
          <cell r="S9894">
            <v>8126.5</v>
          </cell>
        </row>
        <row r="9895">
          <cell r="C9895" t="str">
            <v>Чусовской городской округ Пермского края</v>
          </cell>
          <cell r="D9895" t="str">
            <v>г. Чусовой, ул. 50 лет ВЛКСМ, д. 2Б</v>
          </cell>
          <cell r="E9895" t="b">
            <v>1</v>
          </cell>
          <cell r="F9895">
            <v>1994</v>
          </cell>
          <cell r="H9895" t="str">
            <v>Панель</v>
          </cell>
          <cell r="L9895">
            <v>10</v>
          </cell>
          <cell r="M9895">
            <v>6</v>
          </cell>
          <cell r="N9895">
            <v>6</v>
          </cell>
          <cell r="O9895">
            <v>6</v>
          </cell>
          <cell r="Q9895">
            <v>7894.7</v>
          </cell>
          <cell r="R9895">
            <v>7638.8</v>
          </cell>
          <cell r="S9895">
            <v>6932.7</v>
          </cell>
        </row>
        <row r="9896">
          <cell r="C9896" t="str">
            <v>Чусовской городской округ Пермского края</v>
          </cell>
          <cell r="D9896" t="str">
            <v>г. Чусовой, ул. 50 лет ВЛКСМ, д. 2Г</v>
          </cell>
          <cell r="E9896" t="b">
            <v>1</v>
          </cell>
          <cell r="F9896">
            <v>1999</v>
          </cell>
          <cell r="H9896" t="str">
            <v xml:space="preserve">железобетон </v>
          </cell>
          <cell r="I9896" t="str">
            <v>плоская</v>
          </cell>
          <cell r="K9896" t="str">
            <v>имеется</v>
          </cell>
          <cell r="L9896">
            <v>10</v>
          </cell>
          <cell r="M9896">
            <v>6</v>
          </cell>
          <cell r="N9896">
            <v>6</v>
          </cell>
          <cell r="O9896">
            <v>6</v>
          </cell>
          <cell r="Q9896">
            <v>17054.2</v>
          </cell>
          <cell r="R9896">
            <v>14163.3</v>
          </cell>
          <cell r="S9896">
            <v>14163.3</v>
          </cell>
          <cell r="T9896">
            <v>611</v>
          </cell>
        </row>
        <row r="9897">
          <cell r="C9897" t="str">
            <v>Чусовской городской округ Пермского края</v>
          </cell>
          <cell r="D9897" t="str">
            <v>г. Чусовой, ул. 50 лет ВЛКСМ, д. 3А</v>
          </cell>
          <cell r="E9897" t="b">
            <v>1</v>
          </cell>
          <cell r="F9897">
            <v>1972</v>
          </cell>
          <cell r="H9897" t="str">
            <v>Крупные блоки</v>
          </cell>
          <cell r="L9897">
            <v>5</v>
          </cell>
          <cell r="M9897">
            <v>4</v>
          </cell>
          <cell r="Q9897">
            <v>3655.2</v>
          </cell>
          <cell r="R9897">
            <v>3383.9</v>
          </cell>
          <cell r="S9897">
            <v>3045.51</v>
          </cell>
        </row>
        <row r="9898">
          <cell r="C9898" t="str">
            <v>Чусовской городской округ Пермского края</v>
          </cell>
          <cell r="D9898" t="str">
            <v>г. Чусовой, ул. 50 лет ВЛКСМ, д. 3Б</v>
          </cell>
          <cell r="E9898" t="b">
            <v>1</v>
          </cell>
          <cell r="F9898">
            <v>1974</v>
          </cell>
          <cell r="G9898">
            <v>1974</v>
          </cell>
          <cell r="H9898" t="str">
            <v>блочный</v>
          </cell>
          <cell r="L9898">
            <v>5</v>
          </cell>
          <cell r="M9898">
            <v>4</v>
          </cell>
          <cell r="Q9898">
            <v>2935.8</v>
          </cell>
          <cell r="R9898">
            <v>2935.8</v>
          </cell>
          <cell r="S9898">
            <v>2935.8</v>
          </cell>
        </row>
        <row r="9899">
          <cell r="C9899" t="str">
            <v>Чусовской городской округ Пермского края</v>
          </cell>
          <cell r="D9899" t="str">
            <v>г. Чусовой, ул. 50 лет ВЛКСМ, д. 3В</v>
          </cell>
          <cell r="E9899" t="b">
            <v>1</v>
          </cell>
          <cell r="F9899">
            <v>1977</v>
          </cell>
          <cell r="G9899">
            <v>1977</v>
          </cell>
          <cell r="H9899" t="str">
            <v>блочный</v>
          </cell>
          <cell r="L9899">
            <v>5</v>
          </cell>
          <cell r="M9899">
            <v>6</v>
          </cell>
          <cell r="Q9899">
            <v>4597.75</v>
          </cell>
          <cell r="R9899">
            <v>4597.75</v>
          </cell>
          <cell r="S9899">
            <v>4194.6499999999996</v>
          </cell>
        </row>
        <row r="9900">
          <cell r="C9900" t="str">
            <v>Чусовской городской округ Пермского края</v>
          </cell>
          <cell r="D9900" t="str">
            <v>г. Чусовой, ул. 50 лет ВЛКСМ, д. 3Г</v>
          </cell>
          <cell r="E9900" t="b">
            <v>1</v>
          </cell>
          <cell r="F9900">
            <v>1977</v>
          </cell>
          <cell r="H9900" t="str">
            <v>блочный</v>
          </cell>
          <cell r="I9900" t="str">
            <v>плоская</v>
          </cell>
          <cell r="J9900" t="str">
            <v>ГВС</v>
          </cell>
          <cell r="K9900" t="str">
            <v>имеется</v>
          </cell>
          <cell r="L9900">
            <v>5</v>
          </cell>
          <cell r="M9900">
            <v>6</v>
          </cell>
          <cell r="Q9900">
            <v>4599.8500000000004</v>
          </cell>
          <cell r="R9900">
            <v>4599.8500000000004</v>
          </cell>
          <cell r="S9900">
            <v>4196.75</v>
          </cell>
          <cell r="T9900">
            <v>186</v>
          </cell>
        </row>
        <row r="9901">
          <cell r="C9901" t="str">
            <v>Чусовской городской округ Пермского края</v>
          </cell>
          <cell r="D9901" t="str">
            <v>г. Чусовой, ул. 50 лет ВЛКСМ, д. 7А</v>
          </cell>
          <cell r="E9901" t="b">
            <v>1</v>
          </cell>
          <cell r="F9901">
            <v>1971</v>
          </cell>
          <cell r="H9901" t="str">
            <v>Крупные блоки</v>
          </cell>
          <cell r="L9901">
            <v>5</v>
          </cell>
          <cell r="M9901">
            <v>4</v>
          </cell>
          <cell r="Q9901">
            <v>3464.29</v>
          </cell>
          <cell r="R9901">
            <v>3347.29</v>
          </cell>
          <cell r="S9901">
            <v>3347.29</v>
          </cell>
          <cell r="T9901">
            <v>162</v>
          </cell>
        </row>
        <row r="9902">
          <cell r="C9902" t="str">
            <v>Чусовской городской округ Пермского края</v>
          </cell>
          <cell r="D9902" t="str">
            <v>г. Чусовой, ул. 50 лет ВЛКСМ, д. 7Б</v>
          </cell>
          <cell r="E9902" t="b">
            <v>1</v>
          </cell>
          <cell r="F9902">
            <v>1971</v>
          </cell>
          <cell r="H9902" t="str">
            <v>Крупные блоки</v>
          </cell>
          <cell r="L9902">
            <v>5</v>
          </cell>
          <cell r="M9902">
            <v>4</v>
          </cell>
          <cell r="Q9902">
            <v>3417.95</v>
          </cell>
          <cell r="R9902">
            <v>3316.95</v>
          </cell>
          <cell r="S9902">
            <v>3316.95</v>
          </cell>
          <cell r="T9902">
            <v>134</v>
          </cell>
        </row>
        <row r="9903">
          <cell r="C9903" t="str">
            <v>Чусовской городской округ Пермского края</v>
          </cell>
          <cell r="D9903" t="str">
            <v>г. Чусовой, ул. 50 лет ВЛКСМ, д. 7В</v>
          </cell>
          <cell r="E9903" t="b">
            <v>1</v>
          </cell>
          <cell r="F9903">
            <v>1971</v>
          </cell>
          <cell r="H9903" t="str">
            <v>Крупные блоки</v>
          </cell>
          <cell r="L9903">
            <v>5</v>
          </cell>
          <cell r="M9903">
            <v>4</v>
          </cell>
          <cell r="Q9903">
            <v>3724.11</v>
          </cell>
          <cell r="R9903">
            <v>3403.1</v>
          </cell>
          <cell r="S9903">
            <v>3403.1</v>
          </cell>
          <cell r="T9903">
            <v>155</v>
          </cell>
        </row>
        <row r="9904">
          <cell r="C9904" t="str">
            <v>Чусовской городской округ Пермского края</v>
          </cell>
          <cell r="D9904" t="str">
            <v>г. Чусовой, ул. 50 лет ВЛКСМ, д. 9А</v>
          </cell>
          <cell r="E9904" t="b">
            <v>1</v>
          </cell>
          <cell r="F9904">
            <v>1972</v>
          </cell>
          <cell r="H9904" t="str">
            <v>Крупные блоки</v>
          </cell>
          <cell r="L9904">
            <v>5</v>
          </cell>
          <cell r="M9904">
            <v>4</v>
          </cell>
          <cell r="Q9904">
            <v>3756.9</v>
          </cell>
          <cell r="R9904">
            <v>3426.2</v>
          </cell>
          <cell r="S9904">
            <v>3426.2</v>
          </cell>
          <cell r="T9904">
            <v>155</v>
          </cell>
        </row>
        <row r="9905">
          <cell r="C9905" t="str">
            <v>Чусовской городской округ Пермского края</v>
          </cell>
          <cell r="D9905" t="str">
            <v>г. Чусовой, ул. 50 лет ВЛКСМ, д. 9Б</v>
          </cell>
          <cell r="E9905" t="b">
            <v>1</v>
          </cell>
          <cell r="F9905">
            <v>1970</v>
          </cell>
          <cell r="H9905" t="str">
            <v>Крупные блоки</v>
          </cell>
          <cell r="L9905">
            <v>5</v>
          </cell>
          <cell r="M9905">
            <v>4</v>
          </cell>
          <cell r="Q9905">
            <v>3697.55</v>
          </cell>
          <cell r="R9905">
            <v>3429</v>
          </cell>
          <cell r="S9905">
            <v>3429</v>
          </cell>
          <cell r="T9905">
            <v>136</v>
          </cell>
        </row>
        <row r="9906">
          <cell r="C9906" t="str">
            <v>Чусовской городской округ Пермского края</v>
          </cell>
          <cell r="D9906" t="str">
            <v>г. Чусовой, ул. 50 лет ВЛКСМ, д. 9В</v>
          </cell>
          <cell r="E9906" t="b">
            <v>1</v>
          </cell>
          <cell r="F9906">
            <v>1970</v>
          </cell>
          <cell r="H9906" t="str">
            <v>Крупные блоки</v>
          </cell>
          <cell r="L9906">
            <v>5</v>
          </cell>
          <cell r="M9906">
            <v>4</v>
          </cell>
          <cell r="Q9906">
            <v>3686.84</v>
          </cell>
          <cell r="R9906">
            <v>3385.44</v>
          </cell>
          <cell r="S9906">
            <v>3385.44</v>
          </cell>
          <cell r="T9906">
            <v>130</v>
          </cell>
        </row>
        <row r="9907">
          <cell r="C9907" t="str">
            <v>Чусовской городской округ Пермского края</v>
          </cell>
          <cell r="D9907" t="str">
            <v>г. Чусовой, ул. 50 лет ВЛКСМ, д. 9Г</v>
          </cell>
          <cell r="E9907" t="b">
            <v>1</v>
          </cell>
          <cell r="F9907">
            <v>1979</v>
          </cell>
          <cell r="H9907" t="str">
            <v>крупноблочный железобетон</v>
          </cell>
          <cell r="I9907" t="str">
            <v>плоская</v>
          </cell>
          <cell r="J9907" t="str">
            <v>ГВС</v>
          </cell>
          <cell r="K9907" t="str">
            <v>имеется</v>
          </cell>
          <cell r="L9907">
            <v>5</v>
          </cell>
          <cell r="M9907">
            <v>4</v>
          </cell>
          <cell r="Q9907">
            <v>3267.5</v>
          </cell>
          <cell r="R9907">
            <v>2911.9</v>
          </cell>
          <cell r="S9907">
            <v>2911.9</v>
          </cell>
          <cell r="T9907">
            <v>140</v>
          </cell>
        </row>
        <row r="9908">
          <cell r="C9908" t="str">
            <v>Чусовской городской округ Пермского края</v>
          </cell>
          <cell r="D9908" t="str">
            <v>г. Чусовой, ул. Бажова, д. 4</v>
          </cell>
          <cell r="E9908" t="b">
            <v>1</v>
          </cell>
          <cell r="F9908">
            <v>1960</v>
          </cell>
          <cell r="H9908" t="str">
            <v>Кирпич</v>
          </cell>
          <cell r="L9908">
            <v>2</v>
          </cell>
          <cell r="M9908">
            <v>1</v>
          </cell>
          <cell r="Q9908">
            <v>347.8</v>
          </cell>
          <cell r="R9908">
            <v>316.8</v>
          </cell>
          <cell r="S9908">
            <v>285.12</v>
          </cell>
        </row>
        <row r="9909">
          <cell r="C9909" t="str">
            <v>Чусовской городской округ Пермского края</v>
          </cell>
          <cell r="D9909" t="str">
            <v>г. Чусовой, ул. Белинского, д. 7</v>
          </cell>
          <cell r="E9909" t="b">
            <v>1</v>
          </cell>
          <cell r="F9909">
            <v>1956</v>
          </cell>
          <cell r="H9909" t="str">
            <v>Шлакоблок</v>
          </cell>
          <cell r="L9909">
            <v>2</v>
          </cell>
          <cell r="M9909">
            <v>2</v>
          </cell>
          <cell r="Q9909">
            <v>912.9</v>
          </cell>
          <cell r="R9909">
            <v>827.5</v>
          </cell>
          <cell r="S9909">
            <v>744.75</v>
          </cell>
        </row>
        <row r="9910">
          <cell r="C9910" t="str">
            <v>Чусовской городской округ Пермского края</v>
          </cell>
          <cell r="D9910" t="str">
            <v>г. Чусовой, ул. Белинского, д. 8</v>
          </cell>
          <cell r="E9910" t="b">
            <v>1</v>
          </cell>
          <cell r="F9910">
            <v>1929</v>
          </cell>
          <cell r="H9910" t="str">
            <v>Шлакоблок</v>
          </cell>
          <cell r="L9910">
            <v>2</v>
          </cell>
          <cell r="M9910">
            <v>2</v>
          </cell>
          <cell r="Q9910">
            <v>743.7</v>
          </cell>
          <cell r="R9910">
            <v>505.7</v>
          </cell>
          <cell r="S9910">
            <v>455.13</v>
          </cell>
        </row>
        <row r="9911">
          <cell r="C9911" t="str">
            <v>Чусовской городской округ Пермского края</v>
          </cell>
          <cell r="D9911" t="str">
            <v>г. Чусовой, ул. Высотная, д. 1</v>
          </cell>
          <cell r="E9911" t="b">
            <v>1</v>
          </cell>
          <cell r="F9911">
            <v>1962</v>
          </cell>
          <cell r="H9911" t="str">
            <v>блочный</v>
          </cell>
          <cell r="I9911" t="str">
            <v>скатная</v>
          </cell>
          <cell r="J9911" t="str">
            <v>ГВС</v>
          </cell>
          <cell r="K9911" t="str">
            <v>имеется</v>
          </cell>
          <cell r="L9911">
            <v>2</v>
          </cell>
          <cell r="M9911">
            <v>2</v>
          </cell>
          <cell r="Q9911">
            <v>632</v>
          </cell>
          <cell r="R9911">
            <v>632</v>
          </cell>
          <cell r="S9911">
            <v>632</v>
          </cell>
          <cell r="T9911">
            <v>24</v>
          </cell>
        </row>
        <row r="9912">
          <cell r="C9912" t="str">
            <v>Чусовской городской округ Пермского края</v>
          </cell>
          <cell r="D9912" t="str">
            <v>г. Чусовой, ул. Высотная, д. 3</v>
          </cell>
          <cell r="E9912" t="b">
            <v>1</v>
          </cell>
          <cell r="F9912">
            <v>1962</v>
          </cell>
          <cell r="H9912" t="str">
            <v>шлакоблок</v>
          </cell>
          <cell r="I9912" t="str">
            <v>скатная</v>
          </cell>
          <cell r="J9912" t="str">
            <v>ГВС</v>
          </cell>
          <cell r="K9912" t="str">
            <v>не имеется</v>
          </cell>
          <cell r="L9912">
            <v>2</v>
          </cell>
          <cell r="M9912">
            <v>2</v>
          </cell>
          <cell r="Q9912">
            <v>620.5</v>
          </cell>
          <cell r="R9912">
            <v>620.5</v>
          </cell>
          <cell r="S9912">
            <v>558.45000000000005</v>
          </cell>
          <cell r="T9912">
            <v>27</v>
          </cell>
        </row>
        <row r="9913">
          <cell r="C9913" t="str">
            <v>Чусовской городской округ Пермского края</v>
          </cell>
          <cell r="D9913" t="str">
            <v>г. Чусовой, ул. Высотная, д. 5</v>
          </cell>
          <cell r="E9913" t="b">
            <v>1</v>
          </cell>
          <cell r="F9913">
            <v>1962</v>
          </cell>
          <cell r="H9913" t="str">
            <v>кирпич</v>
          </cell>
          <cell r="I9913" t="str">
            <v>скатная</v>
          </cell>
          <cell r="J9913" t="str">
            <v>ГВС</v>
          </cell>
          <cell r="K9913" t="str">
            <v>не имеется</v>
          </cell>
          <cell r="L9913">
            <v>2</v>
          </cell>
          <cell r="M9913">
            <v>2</v>
          </cell>
          <cell r="Q9913">
            <v>616.9</v>
          </cell>
          <cell r="R9913">
            <v>616.9</v>
          </cell>
          <cell r="S9913">
            <v>559.70000000000005</v>
          </cell>
          <cell r="T9913">
            <v>28</v>
          </cell>
        </row>
        <row r="9914">
          <cell r="C9914" t="str">
            <v>Чусовской городской округ Пермского края</v>
          </cell>
          <cell r="D9914" t="str">
            <v>г. Чусовой, ул. Высотная, д. 7</v>
          </cell>
          <cell r="E9914" t="b">
            <v>1</v>
          </cell>
          <cell r="F9914">
            <v>1962</v>
          </cell>
          <cell r="H9914" t="str">
            <v>кирпич</v>
          </cell>
          <cell r="I9914" t="str">
            <v>скатная</v>
          </cell>
          <cell r="K9914" t="str">
            <v>не имеется</v>
          </cell>
          <cell r="L9914">
            <v>2</v>
          </cell>
          <cell r="M9914">
            <v>2</v>
          </cell>
          <cell r="Q9914">
            <v>624.9</v>
          </cell>
          <cell r="R9914">
            <v>407.3</v>
          </cell>
          <cell r="S9914">
            <v>407.3</v>
          </cell>
          <cell r="T9914">
            <v>23</v>
          </cell>
        </row>
        <row r="9915">
          <cell r="C9915" t="str">
            <v>Чусовской городской округ Пермского края</v>
          </cell>
          <cell r="D9915" t="str">
            <v>г. Чусовой, ул. Высотная, д. 9</v>
          </cell>
          <cell r="E9915" t="b">
            <v>1</v>
          </cell>
          <cell r="F9915">
            <v>1959</v>
          </cell>
          <cell r="G9915">
            <v>1959</v>
          </cell>
          <cell r="H9915" t="str">
            <v>Кирпич</v>
          </cell>
          <cell r="L9915">
            <v>2</v>
          </cell>
          <cell r="M9915">
            <v>1</v>
          </cell>
          <cell r="Q9915">
            <v>337</v>
          </cell>
          <cell r="R9915">
            <v>337</v>
          </cell>
          <cell r="S9915">
            <v>337</v>
          </cell>
        </row>
        <row r="9916">
          <cell r="C9916" t="str">
            <v>Чусовской городской округ Пермского края</v>
          </cell>
          <cell r="D9916" t="str">
            <v>г. Чусовой, ул. Высотная, д. 11</v>
          </cell>
          <cell r="E9916" t="b">
            <v>1</v>
          </cell>
          <cell r="F9916">
            <v>1959</v>
          </cell>
          <cell r="G9916">
            <v>1959</v>
          </cell>
          <cell r="H9916" t="str">
            <v>Кирпич</v>
          </cell>
          <cell r="L9916">
            <v>2</v>
          </cell>
          <cell r="M9916">
            <v>1</v>
          </cell>
          <cell r="Q9916">
            <v>265</v>
          </cell>
          <cell r="R9916">
            <v>265</v>
          </cell>
          <cell r="S9916">
            <v>265</v>
          </cell>
        </row>
        <row r="9917">
          <cell r="C9917" t="str">
            <v>Чусовской городской округ Пермского края</v>
          </cell>
          <cell r="D9917" t="str">
            <v>г. Чусовой, ул. Высотная, д. 13</v>
          </cell>
          <cell r="E9917" t="b">
            <v>1</v>
          </cell>
          <cell r="F9917">
            <v>1959</v>
          </cell>
          <cell r="H9917" t="str">
            <v>Кирпич</v>
          </cell>
          <cell r="L9917">
            <v>2</v>
          </cell>
          <cell r="M9917">
            <v>1</v>
          </cell>
          <cell r="Q9917">
            <v>265</v>
          </cell>
          <cell r="R9917">
            <v>265</v>
          </cell>
          <cell r="S9917">
            <v>238.5</v>
          </cell>
        </row>
        <row r="9918">
          <cell r="C9918" t="str">
            <v>Чусовской городской округ Пермского края</v>
          </cell>
          <cell r="D9918" t="str">
            <v>г. Чусовой, ул. Высотная, д. 15</v>
          </cell>
          <cell r="E9918" t="b">
            <v>1</v>
          </cell>
          <cell r="F9918">
            <v>1959</v>
          </cell>
          <cell r="H9918" t="str">
            <v>Кирпич</v>
          </cell>
          <cell r="L9918">
            <v>2</v>
          </cell>
          <cell r="M9918">
            <v>1</v>
          </cell>
          <cell r="Q9918">
            <v>277</v>
          </cell>
          <cell r="R9918">
            <v>270</v>
          </cell>
          <cell r="S9918">
            <v>243</v>
          </cell>
        </row>
        <row r="9919">
          <cell r="C9919" t="str">
            <v>Чусовской городской округ Пермского края</v>
          </cell>
          <cell r="D9919" t="str">
            <v>г. Чусовой, ул. Высотная, д. 17</v>
          </cell>
          <cell r="E9919" t="b">
            <v>1</v>
          </cell>
          <cell r="F9919">
            <v>1959</v>
          </cell>
          <cell r="G9919">
            <v>1959</v>
          </cell>
          <cell r="H9919" t="str">
            <v>Кирпич</v>
          </cell>
          <cell r="L9919">
            <v>2</v>
          </cell>
          <cell r="M9919">
            <v>1</v>
          </cell>
          <cell r="Q9919">
            <v>258</v>
          </cell>
          <cell r="R9919">
            <v>258</v>
          </cell>
          <cell r="S9919">
            <v>258</v>
          </cell>
        </row>
        <row r="9920">
          <cell r="C9920" t="str">
            <v>Чусовской городской округ Пермского края</v>
          </cell>
          <cell r="D9920" t="str">
            <v>г. Чусовой, ул. Высотная, д. 19</v>
          </cell>
          <cell r="E9920" t="b">
            <v>1</v>
          </cell>
          <cell r="F9920">
            <v>1959</v>
          </cell>
          <cell r="G9920">
            <v>1959</v>
          </cell>
          <cell r="H9920" t="str">
            <v>Кирпич</v>
          </cell>
          <cell r="L9920">
            <v>2</v>
          </cell>
          <cell r="M9920">
            <v>1</v>
          </cell>
          <cell r="Q9920">
            <v>266</v>
          </cell>
          <cell r="R9920">
            <v>266</v>
          </cell>
          <cell r="S9920">
            <v>266</v>
          </cell>
        </row>
        <row r="9921">
          <cell r="C9921" t="str">
            <v>Чусовской городской округ Пермского края</v>
          </cell>
          <cell r="D9921" t="str">
            <v>г. Чусовой, ул. Высотная, д. 21</v>
          </cell>
          <cell r="E9921" t="b">
            <v>1</v>
          </cell>
          <cell r="F9921">
            <v>1960</v>
          </cell>
          <cell r="G9921">
            <v>1960</v>
          </cell>
          <cell r="H9921" t="str">
            <v>Кирпич</v>
          </cell>
          <cell r="L9921">
            <v>2</v>
          </cell>
          <cell r="M9921">
            <v>1</v>
          </cell>
          <cell r="Q9921">
            <v>269</v>
          </cell>
          <cell r="R9921">
            <v>269</v>
          </cell>
          <cell r="S9921">
            <v>269</v>
          </cell>
        </row>
        <row r="9922">
          <cell r="C9922" t="str">
            <v>Чусовской городской округ Пермского края</v>
          </cell>
          <cell r="D9922" t="str">
            <v>г. Чусовой, ул. Высотная, д. 23</v>
          </cell>
          <cell r="E9922" t="b">
            <v>1</v>
          </cell>
          <cell r="F9922">
            <v>1960</v>
          </cell>
          <cell r="G9922">
            <v>1960</v>
          </cell>
          <cell r="H9922" t="str">
            <v>Кирпич</v>
          </cell>
          <cell r="L9922">
            <v>2</v>
          </cell>
          <cell r="M9922">
            <v>1</v>
          </cell>
          <cell r="Q9922">
            <v>335</v>
          </cell>
          <cell r="R9922">
            <v>335</v>
          </cell>
          <cell r="S9922">
            <v>335</v>
          </cell>
        </row>
        <row r="9923">
          <cell r="C9923" t="str">
            <v>Чусовской городской округ Пермского края</v>
          </cell>
          <cell r="D9923" t="str">
            <v>г. Чусовой, ул. Высотная, д. 25</v>
          </cell>
          <cell r="E9923" t="b">
            <v>1</v>
          </cell>
          <cell r="F9923">
            <v>1960</v>
          </cell>
          <cell r="H9923" t="str">
            <v>Кирпич</v>
          </cell>
          <cell r="L9923">
            <v>2</v>
          </cell>
          <cell r="M9923">
            <v>2</v>
          </cell>
          <cell r="Q9923">
            <v>628.29999999999995</v>
          </cell>
          <cell r="R9923">
            <v>628.29999999999995</v>
          </cell>
          <cell r="S9923">
            <v>565.47</v>
          </cell>
        </row>
        <row r="9924">
          <cell r="C9924" t="str">
            <v>Чусовской городской округ Пермского края</v>
          </cell>
          <cell r="D9924" t="str">
            <v>г. Чусовой, ул. Высотная, д. 27</v>
          </cell>
          <cell r="E9924" t="b">
            <v>1</v>
          </cell>
          <cell r="F9924">
            <v>1961</v>
          </cell>
          <cell r="G9924">
            <v>1961</v>
          </cell>
          <cell r="H9924" t="str">
            <v>Кирпич</v>
          </cell>
          <cell r="L9924">
            <v>2</v>
          </cell>
          <cell r="M9924">
            <v>2</v>
          </cell>
          <cell r="Q9924">
            <v>647</v>
          </cell>
          <cell r="R9924">
            <v>647</v>
          </cell>
          <cell r="S9924">
            <v>647</v>
          </cell>
        </row>
        <row r="9925">
          <cell r="C9925" t="str">
            <v>Чусовской городской округ Пермского края</v>
          </cell>
          <cell r="D9925" t="str">
            <v>г. Чусовой, ул. Высотная, д. 28</v>
          </cell>
          <cell r="E9925" t="b">
            <v>1</v>
          </cell>
          <cell r="F9925">
            <v>1974</v>
          </cell>
          <cell r="H9925" t="str">
            <v>Блочный</v>
          </cell>
          <cell r="I9925" t="str">
            <v>скатная</v>
          </cell>
          <cell r="J9925" t="str">
            <v>ГВС</v>
          </cell>
          <cell r="K9925" t="str">
            <v>не имеется</v>
          </cell>
          <cell r="L9925">
            <v>2</v>
          </cell>
          <cell r="M9925">
            <v>3</v>
          </cell>
          <cell r="Q9925">
            <v>889.2</v>
          </cell>
          <cell r="R9925">
            <v>889.2</v>
          </cell>
          <cell r="S9925">
            <v>581</v>
          </cell>
          <cell r="T9925">
            <v>22</v>
          </cell>
        </row>
        <row r="9926">
          <cell r="C9926" t="str">
            <v>Чусовской городской округ Пермского края</v>
          </cell>
          <cell r="D9926" t="str">
            <v>г. Чусовой, ул. Высотная, д. 29</v>
          </cell>
          <cell r="E9926" t="b">
            <v>1</v>
          </cell>
          <cell r="F9926">
            <v>1961</v>
          </cell>
          <cell r="G9926">
            <v>1961</v>
          </cell>
          <cell r="H9926" t="str">
            <v>Кирпич</v>
          </cell>
          <cell r="L9926">
            <v>2</v>
          </cell>
          <cell r="M9926">
            <v>2</v>
          </cell>
          <cell r="Q9926">
            <v>652</v>
          </cell>
          <cell r="R9926">
            <v>652</v>
          </cell>
          <cell r="S9926">
            <v>652</v>
          </cell>
        </row>
        <row r="9927">
          <cell r="C9927" t="str">
            <v>Чусовской городской округ Пермского края</v>
          </cell>
          <cell r="D9927" t="str">
            <v>г. Чусовой, ул. Высотная, д. 31</v>
          </cell>
          <cell r="E9927" t="b">
            <v>1</v>
          </cell>
          <cell r="F9927">
            <v>1961</v>
          </cell>
          <cell r="G9927">
            <v>1961</v>
          </cell>
          <cell r="H9927" t="str">
            <v>Кирпич</v>
          </cell>
          <cell r="L9927">
            <v>2</v>
          </cell>
          <cell r="M9927">
            <v>2</v>
          </cell>
          <cell r="Q9927">
            <v>652</v>
          </cell>
          <cell r="R9927">
            <v>652</v>
          </cell>
          <cell r="S9927">
            <v>652</v>
          </cell>
        </row>
        <row r="9928">
          <cell r="C9928" t="str">
            <v>Чусовской городской округ Пермского края</v>
          </cell>
          <cell r="D9928" t="str">
            <v>г. Чусовой, ул. Высотная, д. 33</v>
          </cell>
          <cell r="E9928" t="b">
            <v>1</v>
          </cell>
          <cell r="F9928">
            <v>1961</v>
          </cell>
          <cell r="G9928">
            <v>1961</v>
          </cell>
          <cell r="H9928" t="str">
            <v>Кирпич</v>
          </cell>
          <cell r="L9928">
            <v>2</v>
          </cell>
          <cell r="M9928">
            <v>2</v>
          </cell>
          <cell r="Q9928">
            <v>642</v>
          </cell>
          <cell r="R9928">
            <v>642</v>
          </cell>
          <cell r="S9928">
            <v>642</v>
          </cell>
        </row>
        <row r="9929">
          <cell r="C9929" t="str">
            <v>Чусовской городской округ Пермского края</v>
          </cell>
          <cell r="D9929" t="str">
            <v>г. Чусовой, ул. Высотная, д. 35</v>
          </cell>
          <cell r="E9929" t="b">
            <v>1</v>
          </cell>
          <cell r="F9929">
            <v>1961</v>
          </cell>
          <cell r="H9929" t="str">
            <v>Кирпич</v>
          </cell>
          <cell r="L9929">
            <v>2</v>
          </cell>
          <cell r="M9929">
            <v>2</v>
          </cell>
          <cell r="Q9929">
            <v>785</v>
          </cell>
          <cell r="R9929">
            <v>785</v>
          </cell>
          <cell r="S9929">
            <v>706.5</v>
          </cell>
        </row>
        <row r="9930">
          <cell r="C9930" t="str">
            <v>Чусовской городской округ Пермского края</v>
          </cell>
          <cell r="D9930" t="str">
            <v>г. Чусовой, ул. Высотная, д. 37</v>
          </cell>
          <cell r="E9930" t="b">
            <v>1</v>
          </cell>
          <cell r="F9930">
            <v>1961</v>
          </cell>
          <cell r="H9930" t="str">
            <v>Кирпич</v>
          </cell>
          <cell r="L9930">
            <v>2</v>
          </cell>
          <cell r="M9930">
            <v>2</v>
          </cell>
          <cell r="Q9930">
            <v>801.5</v>
          </cell>
          <cell r="R9930">
            <v>801.5</v>
          </cell>
          <cell r="S9930">
            <v>721.35</v>
          </cell>
        </row>
        <row r="9931">
          <cell r="C9931" t="str">
            <v>Чусовской городской округ Пермского края</v>
          </cell>
          <cell r="D9931" t="str">
            <v>г. Чусовой, ул. Высотная, д. 39</v>
          </cell>
          <cell r="E9931" t="b">
            <v>1</v>
          </cell>
          <cell r="F9931">
            <v>1988</v>
          </cell>
          <cell r="H9931" t="str">
            <v>Кирпич</v>
          </cell>
          <cell r="I9931" t="str">
            <v>скатная</v>
          </cell>
          <cell r="J9931" t="str">
            <v>ГВС</v>
          </cell>
          <cell r="K9931" t="str">
            <v>имеется</v>
          </cell>
          <cell r="L9931">
            <v>2</v>
          </cell>
          <cell r="M9931">
            <v>3</v>
          </cell>
          <cell r="Q9931">
            <v>976.5</v>
          </cell>
          <cell r="R9931">
            <v>976.5</v>
          </cell>
          <cell r="S9931">
            <v>564.79999999999995</v>
          </cell>
        </row>
        <row r="9932">
          <cell r="C9932" t="str">
            <v>Чусовской городской округ Пермского края</v>
          </cell>
          <cell r="D9932" t="str">
            <v>г. Чусовой, ул. Высотная, д. 13А</v>
          </cell>
          <cell r="E9932" t="b">
            <v>1</v>
          </cell>
          <cell r="F9932">
            <v>1959</v>
          </cell>
          <cell r="G9932">
            <v>1959</v>
          </cell>
          <cell r="H9932" t="str">
            <v>Кирпич</v>
          </cell>
          <cell r="L9932">
            <v>2</v>
          </cell>
          <cell r="M9932">
            <v>1</v>
          </cell>
          <cell r="Q9932">
            <v>266</v>
          </cell>
          <cell r="R9932">
            <v>266</v>
          </cell>
          <cell r="S9932">
            <v>266</v>
          </cell>
        </row>
        <row r="9933">
          <cell r="C9933" t="str">
            <v>Чусовской городской округ Пермского края</v>
          </cell>
          <cell r="D9933" t="str">
            <v>г. Чусовой, ул. Высотная, д. 15А</v>
          </cell>
          <cell r="E9933" t="b">
            <v>1</v>
          </cell>
          <cell r="F9933">
            <v>1959</v>
          </cell>
          <cell r="G9933">
            <v>1959</v>
          </cell>
          <cell r="H9933" t="str">
            <v>Кирпич</v>
          </cell>
          <cell r="L9933">
            <v>2</v>
          </cell>
          <cell r="M9933">
            <v>1</v>
          </cell>
          <cell r="Q9933">
            <v>269</v>
          </cell>
          <cell r="R9933">
            <v>269</v>
          </cell>
          <cell r="S9933">
            <v>269</v>
          </cell>
        </row>
        <row r="9934">
          <cell r="C9934" t="str">
            <v>Чусовской городской округ Пермского края</v>
          </cell>
          <cell r="D9934" t="str">
            <v>г. Чусовой, ул. Высотная, д. 17А</v>
          </cell>
          <cell r="E9934" t="b">
            <v>1</v>
          </cell>
          <cell r="F9934">
            <v>1959</v>
          </cell>
          <cell r="G9934">
            <v>1959</v>
          </cell>
          <cell r="H9934" t="str">
            <v>Кирпич</v>
          </cell>
          <cell r="L9934">
            <v>2</v>
          </cell>
          <cell r="M9934">
            <v>1</v>
          </cell>
          <cell r="Q9934">
            <v>270</v>
          </cell>
          <cell r="R9934">
            <v>270</v>
          </cell>
          <cell r="S9934">
            <v>270</v>
          </cell>
        </row>
        <row r="9935">
          <cell r="C9935" t="str">
            <v>Чусовской городской округ Пермского края</v>
          </cell>
          <cell r="D9935" t="str">
            <v>г. Чусовой, ул. Высотная, д. 19А</v>
          </cell>
          <cell r="E9935" t="b">
            <v>1</v>
          </cell>
          <cell r="F9935">
            <v>1959</v>
          </cell>
          <cell r="G9935">
            <v>1959</v>
          </cell>
          <cell r="H9935" t="str">
            <v>Кирпич</v>
          </cell>
          <cell r="L9935">
            <v>2</v>
          </cell>
          <cell r="M9935">
            <v>1</v>
          </cell>
          <cell r="Q9935">
            <v>264</v>
          </cell>
          <cell r="R9935">
            <v>264</v>
          </cell>
          <cell r="S9935">
            <v>264</v>
          </cell>
        </row>
        <row r="9936">
          <cell r="C9936" t="str">
            <v>Чусовской городской округ Пермского края</v>
          </cell>
          <cell r="D9936" t="str">
            <v>г. Чусовой, ул. Высотная, д. 19Б</v>
          </cell>
          <cell r="E9936" t="b">
            <v>1</v>
          </cell>
          <cell r="F9936">
            <v>1959</v>
          </cell>
          <cell r="G9936">
            <v>1959</v>
          </cell>
          <cell r="H9936" t="str">
            <v>Кирпич</v>
          </cell>
          <cell r="L9936">
            <v>2</v>
          </cell>
          <cell r="M9936">
            <v>1</v>
          </cell>
          <cell r="Q9936">
            <v>266</v>
          </cell>
          <cell r="R9936">
            <v>266</v>
          </cell>
          <cell r="S9936">
            <v>266</v>
          </cell>
        </row>
        <row r="9937">
          <cell r="C9937" t="str">
            <v>Чусовской городской округ Пермского края</v>
          </cell>
          <cell r="D9937" t="str">
            <v>г. Чусовой, ул. Высотная, д. 21А</v>
          </cell>
          <cell r="E9937" t="b">
            <v>1</v>
          </cell>
          <cell r="F9937">
            <v>1959</v>
          </cell>
          <cell r="G9937">
            <v>1959</v>
          </cell>
          <cell r="H9937" t="str">
            <v>Кирпич</v>
          </cell>
          <cell r="L9937">
            <v>2</v>
          </cell>
          <cell r="M9937">
            <v>1</v>
          </cell>
          <cell r="Q9937">
            <v>269</v>
          </cell>
          <cell r="R9937">
            <v>269</v>
          </cell>
          <cell r="S9937">
            <v>269</v>
          </cell>
        </row>
        <row r="9938">
          <cell r="C9938" t="str">
            <v>Чусовской городской округ Пермского края</v>
          </cell>
          <cell r="D9938" t="str">
            <v>г. Чусовой, ул. Герцена, д. 33</v>
          </cell>
          <cell r="E9938" t="b">
            <v>1</v>
          </cell>
          <cell r="F9938">
            <v>1993</v>
          </cell>
          <cell r="H9938" t="str">
            <v>панельный</v>
          </cell>
          <cell r="I9938" t="str">
            <v>плоская</v>
          </cell>
          <cell r="J9938" t="str">
            <v>ГВС</v>
          </cell>
          <cell r="K9938" t="str">
            <v>имеется</v>
          </cell>
          <cell r="L9938">
            <v>4</v>
          </cell>
          <cell r="M9938">
            <v>3</v>
          </cell>
          <cell r="Q9938">
            <v>1925.2</v>
          </cell>
          <cell r="R9938">
            <v>1925.2</v>
          </cell>
          <cell r="S9938">
            <v>1177.8</v>
          </cell>
          <cell r="T9938">
            <v>54</v>
          </cell>
        </row>
        <row r="9939">
          <cell r="C9939" t="str">
            <v>Чусовской городской округ Пермского края</v>
          </cell>
          <cell r="D9939" t="str">
            <v>г. Чусовой, ул. Герцена, д. 34</v>
          </cell>
          <cell r="E9939" t="b">
            <v>1</v>
          </cell>
          <cell r="F9939">
            <v>1995</v>
          </cell>
          <cell r="H9939" t="str">
            <v>блочный</v>
          </cell>
          <cell r="I9939" t="str">
            <v>плоская</v>
          </cell>
          <cell r="J9939" t="str">
            <v>ГВС</v>
          </cell>
          <cell r="K9939" t="str">
            <v>имеется</v>
          </cell>
          <cell r="L9939">
            <v>4</v>
          </cell>
          <cell r="M9939">
            <v>3</v>
          </cell>
          <cell r="Q9939">
            <v>1940.8</v>
          </cell>
          <cell r="R9939">
            <v>1940.8</v>
          </cell>
          <cell r="S9939">
            <v>1707.9</v>
          </cell>
          <cell r="T9939">
            <v>106</v>
          </cell>
        </row>
        <row r="9940">
          <cell r="C9940" t="str">
            <v>Чусовской городской округ Пермского края</v>
          </cell>
          <cell r="D9940" t="str">
            <v>г. Чусовой, ул. Герцена, д. 70А</v>
          </cell>
          <cell r="E9940" t="b">
            <v>1</v>
          </cell>
          <cell r="F9940">
            <v>1987</v>
          </cell>
          <cell r="H9940" t="str">
            <v>блочный</v>
          </cell>
          <cell r="I9940" t="str">
            <v>скатная</v>
          </cell>
          <cell r="J9940" t="str">
            <v>ГВС</v>
          </cell>
          <cell r="K9940" t="str">
            <v>имеется</v>
          </cell>
          <cell r="L9940">
            <v>2</v>
          </cell>
          <cell r="M9940">
            <v>3</v>
          </cell>
          <cell r="Q9940">
            <v>843.6</v>
          </cell>
          <cell r="R9940">
            <v>843.6</v>
          </cell>
          <cell r="S9940">
            <v>479.8</v>
          </cell>
          <cell r="T9940">
            <v>27</v>
          </cell>
        </row>
        <row r="9941">
          <cell r="C9941" t="str">
            <v>Чусовской городской округ Пермского края</v>
          </cell>
          <cell r="D9941" t="str">
            <v>г. Чусовой, ул. Железнодорожная, д. 4</v>
          </cell>
          <cell r="E9941" t="b">
            <v>1</v>
          </cell>
          <cell r="F9941">
            <v>1958</v>
          </cell>
          <cell r="G9941">
            <v>1958</v>
          </cell>
          <cell r="H9941" t="str">
            <v>кирпич</v>
          </cell>
          <cell r="L9941">
            <v>4</v>
          </cell>
          <cell r="M9941">
            <v>2</v>
          </cell>
          <cell r="Q9941">
            <v>1558.1</v>
          </cell>
          <cell r="R9941">
            <v>1558.1</v>
          </cell>
          <cell r="S9941">
            <v>1341.2</v>
          </cell>
        </row>
        <row r="9942">
          <cell r="C9942" t="str">
            <v>Чусовской городской округ Пермского края</v>
          </cell>
          <cell r="D9942" t="str">
            <v>г. Чусовой, ул. Железнодорожная, д. 5</v>
          </cell>
          <cell r="E9942" t="b">
            <v>1</v>
          </cell>
          <cell r="F9942">
            <v>1958</v>
          </cell>
          <cell r="H9942" t="str">
            <v>Крупные блоки</v>
          </cell>
          <cell r="L9942">
            <v>4</v>
          </cell>
          <cell r="M9942">
            <v>4</v>
          </cell>
          <cell r="Q9942">
            <v>2182.1999999999998</v>
          </cell>
          <cell r="R9942">
            <v>1799.54</v>
          </cell>
          <cell r="S9942">
            <v>1619.59</v>
          </cell>
        </row>
        <row r="9943">
          <cell r="C9943" t="str">
            <v>Чусовской городской округ Пермского края</v>
          </cell>
          <cell r="D9943" t="str">
            <v>г. Чусовой, ул. Железнодорожная, д. 6</v>
          </cell>
          <cell r="E9943" t="b">
            <v>1</v>
          </cell>
          <cell r="F9943">
            <v>1958</v>
          </cell>
          <cell r="G9943">
            <v>1958</v>
          </cell>
          <cell r="H9943" t="str">
            <v>кирпич</v>
          </cell>
          <cell r="L9943">
            <v>4</v>
          </cell>
          <cell r="M9943">
            <v>4</v>
          </cell>
          <cell r="Q9943">
            <v>2111.25</v>
          </cell>
          <cell r="R9943">
            <v>2111.25</v>
          </cell>
          <cell r="S9943">
            <v>1747.05</v>
          </cell>
          <cell r="T9943">
            <v>85</v>
          </cell>
        </row>
        <row r="9944">
          <cell r="C9944" t="str">
            <v>Чусовской городской округ Пермского края</v>
          </cell>
          <cell r="D9944" t="str">
            <v>г. Чусовой, ул. Железнодорожная, д. 7</v>
          </cell>
          <cell r="E9944" t="b">
            <v>1</v>
          </cell>
          <cell r="F9944">
            <v>1959</v>
          </cell>
          <cell r="G9944">
            <v>1959</v>
          </cell>
          <cell r="H9944" t="str">
            <v>Кирпич</v>
          </cell>
          <cell r="L9944">
            <v>4</v>
          </cell>
          <cell r="M9944">
            <v>4</v>
          </cell>
          <cell r="Q9944">
            <v>2530.6999999999998</v>
          </cell>
          <cell r="R9944">
            <v>2530.6999999999998</v>
          </cell>
          <cell r="S9944">
            <v>1633</v>
          </cell>
        </row>
        <row r="9945">
          <cell r="C9945" t="str">
            <v>Чусовской городской округ Пермского края</v>
          </cell>
          <cell r="D9945" t="str">
            <v>г. Чусовой, ул. Железнодорожная, д. 37</v>
          </cell>
          <cell r="E9945" t="b">
            <v>1</v>
          </cell>
          <cell r="F9945">
            <v>1961</v>
          </cell>
          <cell r="H9945" t="str">
            <v>Шлакоблок</v>
          </cell>
          <cell r="L9945">
            <v>2</v>
          </cell>
          <cell r="M9945">
            <v>2</v>
          </cell>
          <cell r="Q9945">
            <v>628.9</v>
          </cell>
          <cell r="R9945">
            <v>404.2</v>
          </cell>
          <cell r="S9945">
            <v>363.78</v>
          </cell>
        </row>
        <row r="9946">
          <cell r="C9946" t="str">
            <v>Чусовской городской округ Пермского края</v>
          </cell>
          <cell r="D9946" t="str">
            <v>г. Чусовой, ул. Железнодорожная, д. 38</v>
          </cell>
          <cell r="E9946" t="b">
            <v>1</v>
          </cell>
          <cell r="F9946">
            <v>1960</v>
          </cell>
          <cell r="H9946" t="str">
            <v>Шлакоблок</v>
          </cell>
          <cell r="L9946">
            <v>2</v>
          </cell>
          <cell r="M9946">
            <v>2</v>
          </cell>
          <cell r="Q9946">
            <v>722.7</v>
          </cell>
          <cell r="R9946">
            <v>474.1</v>
          </cell>
          <cell r="S9946">
            <v>426.69</v>
          </cell>
        </row>
        <row r="9947">
          <cell r="C9947" t="str">
            <v>Чусовской городской округ Пермского края</v>
          </cell>
          <cell r="D9947" t="str">
            <v>г. Чусовой, ул. Железнодорожная, д. 41</v>
          </cell>
          <cell r="E9947" t="b">
            <v>1</v>
          </cell>
          <cell r="F9947">
            <v>1954</v>
          </cell>
          <cell r="H9947" t="str">
            <v>Шлакоблок</v>
          </cell>
          <cell r="L9947">
            <v>2</v>
          </cell>
          <cell r="M9947">
            <v>1</v>
          </cell>
          <cell r="Q9947">
            <v>374.6</v>
          </cell>
          <cell r="R9947">
            <v>339.6</v>
          </cell>
          <cell r="S9947">
            <v>339.6</v>
          </cell>
          <cell r="T9947">
            <v>22</v>
          </cell>
        </row>
        <row r="9948">
          <cell r="C9948" t="str">
            <v>Чусовской городской округ Пермского края</v>
          </cell>
          <cell r="D9948" t="str">
            <v>г. Чусовой, ул. Железнодорожная, д. 42</v>
          </cell>
          <cell r="E9948" t="b">
            <v>1</v>
          </cell>
          <cell r="F9948">
            <v>1912</v>
          </cell>
          <cell r="H9948" t="str">
            <v>Шлакоблок</v>
          </cell>
          <cell r="L9948">
            <v>2</v>
          </cell>
          <cell r="M9948">
            <v>2</v>
          </cell>
          <cell r="Q9948">
            <v>470.15</v>
          </cell>
          <cell r="R9948">
            <v>468</v>
          </cell>
          <cell r="S9948">
            <v>421.2</v>
          </cell>
        </row>
        <row r="9949">
          <cell r="C9949" t="str">
            <v>Чусовской городской округ Пермского края</v>
          </cell>
          <cell r="D9949" t="str">
            <v>г. Чусовой, ул. Железнодорожная, д. 35А</v>
          </cell>
          <cell r="E9949" t="b">
            <v>1</v>
          </cell>
          <cell r="F9949">
            <v>1959</v>
          </cell>
          <cell r="G9949">
            <v>1959</v>
          </cell>
          <cell r="H9949" t="str">
            <v>Кирпич</v>
          </cell>
          <cell r="L9949">
            <v>2</v>
          </cell>
          <cell r="M9949">
            <v>2</v>
          </cell>
          <cell r="Q9949">
            <v>365.7</v>
          </cell>
          <cell r="R9949">
            <v>365.7</v>
          </cell>
          <cell r="S9949">
            <v>363.4</v>
          </cell>
          <cell r="T9949">
            <v>24</v>
          </cell>
        </row>
        <row r="9950">
          <cell r="C9950" t="str">
            <v>Чусовской городской округ Пермского края</v>
          </cell>
          <cell r="D9950" t="str">
            <v>г. Чусовой, ул. Известковая, д. 13</v>
          </cell>
          <cell r="E9950" t="b">
            <v>1</v>
          </cell>
          <cell r="F9950">
            <v>1994</v>
          </cell>
          <cell r="H9950" t="str">
            <v>бетонные блоки</v>
          </cell>
          <cell r="I9950" t="str">
            <v>скатная</v>
          </cell>
          <cell r="J9950" t="str">
            <v>ГВС</v>
          </cell>
          <cell r="K9950" t="str">
            <v>имеется</v>
          </cell>
          <cell r="L9950">
            <v>3</v>
          </cell>
          <cell r="M9950">
            <v>3</v>
          </cell>
          <cell r="Q9950">
            <v>1286.0999999999999</v>
          </cell>
          <cell r="R9950">
            <v>1286.0999999999999</v>
          </cell>
          <cell r="S9950">
            <v>1286.0999999999999</v>
          </cell>
          <cell r="T9950">
            <v>54</v>
          </cell>
        </row>
        <row r="9951">
          <cell r="C9951" t="str">
            <v>Чусовской городской округ Пермского края</v>
          </cell>
          <cell r="D9951" t="str">
            <v>г. Чусовой, ул. Известковая, д. 3Б</v>
          </cell>
          <cell r="E9951" t="b">
            <v>1</v>
          </cell>
          <cell r="F9951">
            <v>1958</v>
          </cell>
          <cell r="H9951" t="str">
            <v>Шлакоблок</v>
          </cell>
          <cell r="L9951">
            <v>2</v>
          </cell>
          <cell r="M9951">
            <v>1</v>
          </cell>
          <cell r="Q9951">
            <v>402.7</v>
          </cell>
          <cell r="R9951">
            <v>402.7</v>
          </cell>
          <cell r="S9951">
            <v>362.43</v>
          </cell>
        </row>
        <row r="9952">
          <cell r="C9952" t="str">
            <v>Чусовской городской округ Пермского края</v>
          </cell>
          <cell r="D9952" t="str">
            <v>г. Чусовой, ул. Калаповская, д. 1А</v>
          </cell>
          <cell r="E9952" t="b">
            <v>1</v>
          </cell>
          <cell r="F9952">
            <v>1962</v>
          </cell>
          <cell r="H9952" t="str">
            <v>Шлакоблок</v>
          </cell>
          <cell r="L9952">
            <v>2</v>
          </cell>
          <cell r="M9952">
            <v>1</v>
          </cell>
          <cell r="Q9952">
            <v>302.2</v>
          </cell>
          <cell r="R9952">
            <v>302.2</v>
          </cell>
          <cell r="S9952">
            <v>271.98</v>
          </cell>
        </row>
        <row r="9953">
          <cell r="C9953" t="str">
            <v>Чусовской городской округ Пермского края</v>
          </cell>
          <cell r="D9953" t="str">
            <v>г. Чусовой, ул. Калаповская, д. 2А</v>
          </cell>
          <cell r="E9953" t="b">
            <v>1</v>
          </cell>
          <cell r="F9953">
            <v>1961</v>
          </cell>
          <cell r="H9953" t="str">
            <v>Шлакоблок</v>
          </cell>
          <cell r="L9953">
            <v>2</v>
          </cell>
          <cell r="M9953">
            <v>1</v>
          </cell>
          <cell r="Q9953">
            <v>298.3</v>
          </cell>
          <cell r="R9953">
            <v>298.3</v>
          </cell>
          <cell r="S9953">
            <v>268.47000000000003</v>
          </cell>
        </row>
        <row r="9954">
          <cell r="C9954" t="str">
            <v>Чусовской городской округ Пермского края</v>
          </cell>
          <cell r="D9954" t="str">
            <v>г. Чусовой, ул. Калаповская, д. 3А</v>
          </cell>
          <cell r="E9954" t="b">
            <v>1</v>
          </cell>
          <cell r="F9954">
            <v>1962</v>
          </cell>
          <cell r="H9954" t="str">
            <v>Шлакоблок</v>
          </cell>
          <cell r="L9954">
            <v>2</v>
          </cell>
          <cell r="M9954">
            <v>1</v>
          </cell>
          <cell r="Q9954">
            <v>304.7</v>
          </cell>
          <cell r="R9954">
            <v>304.7</v>
          </cell>
          <cell r="S9954">
            <v>274.23</v>
          </cell>
        </row>
        <row r="9955">
          <cell r="C9955" t="str">
            <v>Чусовской городской округ Пермского края</v>
          </cell>
          <cell r="D9955" t="str">
            <v>г. Чусовой, ул. Калаповская, д. 4А</v>
          </cell>
          <cell r="E9955" t="b">
            <v>1</v>
          </cell>
          <cell r="F9955">
            <v>1961</v>
          </cell>
          <cell r="H9955" t="str">
            <v>Шлакоблок</v>
          </cell>
          <cell r="L9955">
            <v>2</v>
          </cell>
          <cell r="M9955">
            <v>1</v>
          </cell>
          <cell r="Q9955">
            <v>296.5</v>
          </cell>
          <cell r="R9955">
            <v>296.5</v>
          </cell>
          <cell r="S9955">
            <v>266.85000000000002</v>
          </cell>
        </row>
        <row r="9956">
          <cell r="C9956" t="str">
            <v>Чусовской городской округ Пермского края</v>
          </cell>
          <cell r="D9956" t="str">
            <v>г. Чусовой, ул. Калаповская, д. 5А</v>
          </cell>
          <cell r="E9956" t="b">
            <v>1</v>
          </cell>
          <cell r="F9956">
            <v>1962</v>
          </cell>
          <cell r="H9956" t="str">
            <v>Шлакоблок</v>
          </cell>
          <cell r="L9956">
            <v>2</v>
          </cell>
          <cell r="M9956">
            <v>1</v>
          </cell>
          <cell r="Q9956">
            <v>295.7</v>
          </cell>
          <cell r="R9956">
            <v>261.60000000000002</v>
          </cell>
          <cell r="S9956">
            <v>235.44</v>
          </cell>
        </row>
        <row r="9957">
          <cell r="C9957" t="str">
            <v>Чусовской городской округ Пермского края</v>
          </cell>
          <cell r="D9957" t="str">
            <v>г. Чусовой, ул. Калаповская, д. 6А</v>
          </cell>
          <cell r="E9957" t="b">
            <v>1</v>
          </cell>
          <cell r="F9957">
            <v>1962</v>
          </cell>
          <cell r="H9957" t="str">
            <v>Шлакоблок</v>
          </cell>
          <cell r="L9957">
            <v>2</v>
          </cell>
          <cell r="M9957">
            <v>1</v>
          </cell>
          <cell r="Q9957">
            <v>293.2</v>
          </cell>
          <cell r="R9957">
            <v>293.2</v>
          </cell>
          <cell r="S9957">
            <v>263.88</v>
          </cell>
        </row>
        <row r="9958">
          <cell r="C9958" t="str">
            <v>Чусовской городской округ Пермского края</v>
          </cell>
          <cell r="D9958" t="str">
            <v>г. Чусовой, ул. Камгэс, д. 23</v>
          </cell>
          <cell r="E9958" t="b">
            <v>1</v>
          </cell>
          <cell r="F9958">
            <v>1953</v>
          </cell>
          <cell r="H9958" t="str">
            <v>Шлакоблок</v>
          </cell>
          <cell r="L9958">
            <v>1</v>
          </cell>
          <cell r="M9958">
            <v>1</v>
          </cell>
          <cell r="Q9958">
            <v>447.2</v>
          </cell>
          <cell r="R9958">
            <v>369</v>
          </cell>
          <cell r="S9958">
            <v>369</v>
          </cell>
          <cell r="T9958">
            <v>16</v>
          </cell>
        </row>
        <row r="9959">
          <cell r="C9959" t="str">
            <v>Чусовской городской округ Пермского края</v>
          </cell>
          <cell r="D9959" t="str">
            <v>г. Чусовой, ул. Камгэс, д. 37</v>
          </cell>
          <cell r="E9959" t="b">
            <v>1</v>
          </cell>
          <cell r="F9959">
            <v>1973</v>
          </cell>
          <cell r="H9959" t="str">
            <v>Кирпич</v>
          </cell>
          <cell r="L9959">
            <v>2</v>
          </cell>
          <cell r="M9959">
            <v>2</v>
          </cell>
          <cell r="Q9959">
            <v>501.4</v>
          </cell>
          <cell r="R9959">
            <v>501.4</v>
          </cell>
          <cell r="S9959">
            <v>451.26</v>
          </cell>
        </row>
        <row r="9960">
          <cell r="C9960" t="str">
            <v>Чусовской городской округ Пермского края</v>
          </cell>
          <cell r="D9960" t="str">
            <v>г. Чусовой, ул. Камгэс, д. 38</v>
          </cell>
          <cell r="E9960" t="b">
            <v>1</v>
          </cell>
          <cell r="F9960">
            <v>1972</v>
          </cell>
          <cell r="H9960" t="str">
            <v>Кирпич</v>
          </cell>
          <cell r="L9960">
            <v>2</v>
          </cell>
          <cell r="M9960">
            <v>2</v>
          </cell>
          <cell r="Q9960">
            <v>519.5</v>
          </cell>
          <cell r="R9960">
            <v>519.5</v>
          </cell>
          <cell r="S9960">
            <v>467.55</v>
          </cell>
        </row>
        <row r="9961">
          <cell r="C9961" t="str">
            <v>Чусовской городской округ Пермского края</v>
          </cell>
          <cell r="D9961" t="str">
            <v>г. Чусовой, ул. Кирова, д. 38</v>
          </cell>
          <cell r="E9961" t="b">
            <v>1</v>
          </cell>
          <cell r="F9961">
            <v>1937</v>
          </cell>
          <cell r="H9961" t="str">
            <v>Кирпич</v>
          </cell>
          <cell r="L9961">
            <v>2</v>
          </cell>
          <cell r="M9961">
            <v>3</v>
          </cell>
          <cell r="Q9961">
            <v>682.3</v>
          </cell>
          <cell r="R9961">
            <v>509.7</v>
          </cell>
          <cell r="S9961">
            <v>458.73</v>
          </cell>
        </row>
        <row r="9962">
          <cell r="C9962" t="str">
            <v>Чусовской городской округ Пермского края</v>
          </cell>
          <cell r="D9962" t="str">
            <v>г. Чусовой, ул. Коммунистическая, д. 1</v>
          </cell>
          <cell r="E9962" t="b">
            <v>1</v>
          </cell>
          <cell r="F9962">
            <v>1991</v>
          </cell>
          <cell r="H9962" t="str">
            <v>кирпич</v>
          </cell>
          <cell r="I9962" t="str">
            <v>плоская</v>
          </cell>
          <cell r="K9962" t="str">
            <v>имеется</v>
          </cell>
          <cell r="L9962">
            <v>9</v>
          </cell>
          <cell r="M9962">
            <v>1</v>
          </cell>
          <cell r="N9962">
            <v>1</v>
          </cell>
          <cell r="O9962">
            <v>1</v>
          </cell>
          <cell r="Q9962">
            <v>3103.7</v>
          </cell>
          <cell r="R9962">
            <v>2572.6</v>
          </cell>
          <cell r="S9962">
            <v>2315.34</v>
          </cell>
          <cell r="T9962">
            <v>109</v>
          </cell>
        </row>
        <row r="9963">
          <cell r="C9963" t="str">
            <v>Чусовской городской округ Пермского края</v>
          </cell>
          <cell r="D9963" t="str">
            <v>г. Чусовой, ул. Коммунистическая, д. 8</v>
          </cell>
          <cell r="E9963" t="b">
            <v>1</v>
          </cell>
          <cell r="F9963">
            <v>1977</v>
          </cell>
          <cell r="G9963">
            <v>1977</v>
          </cell>
          <cell r="H9963" t="str">
            <v>блочный</v>
          </cell>
          <cell r="L9963">
            <v>5</v>
          </cell>
          <cell r="M9963">
            <v>4</v>
          </cell>
          <cell r="Q9963">
            <v>2967.2</v>
          </cell>
          <cell r="R9963">
            <v>2967.2</v>
          </cell>
          <cell r="S9963">
            <v>2967.2</v>
          </cell>
        </row>
        <row r="9964">
          <cell r="C9964" t="str">
            <v>Чусовской городской округ Пермского края</v>
          </cell>
          <cell r="D9964" t="str">
            <v>г. Чусовой, ул. Коммунистическая, д. 9</v>
          </cell>
          <cell r="E9964" t="b">
            <v>1</v>
          </cell>
          <cell r="F9964">
            <v>1977</v>
          </cell>
          <cell r="G9964">
            <v>1977</v>
          </cell>
          <cell r="H9964" t="str">
            <v>блочный</v>
          </cell>
          <cell r="L9964">
            <v>9</v>
          </cell>
          <cell r="M9964">
            <v>3</v>
          </cell>
          <cell r="N9964">
            <v>3</v>
          </cell>
          <cell r="O9964">
            <v>3</v>
          </cell>
          <cell r="Q9964">
            <v>8460.1</v>
          </cell>
          <cell r="R9964">
            <v>6938</v>
          </cell>
          <cell r="S9964">
            <v>6938</v>
          </cell>
        </row>
        <row r="9965">
          <cell r="C9965" t="str">
            <v>Чусовской городской округ Пермского края</v>
          </cell>
          <cell r="D9965" t="str">
            <v>г. Чусовой, ул. Коммунистическая, д. 12</v>
          </cell>
          <cell r="E9965" t="b">
            <v>1</v>
          </cell>
          <cell r="F9965">
            <v>1977</v>
          </cell>
          <cell r="H9965" t="str">
            <v>Панельные блоки</v>
          </cell>
          <cell r="I9965" t="str">
            <v>плоская</v>
          </cell>
          <cell r="K9965" t="str">
            <v>имеется</v>
          </cell>
          <cell r="L9965">
            <v>5</v>
          </cell>
          <cell r="M9965">
            <v>14</v>
          </cell>
          <cell r="Q9965">
            <v>13346</v>
          </cell>
          <cell r="R9965">
            <v>13346</v>
          </cell>
          <cell r="S9965">
            <v>11500</v>
          </cell>
          <cell r="T9965">
            <v>459</v>
          </cell>
        </row>
        <row r="9966">
          <cell r="C9966" t="str">
            <v>Чусовской городской округ Пермского края</v>
          </cell>
          <cell r="D9966" t="str">
            <v>г. Чусовой, ул. Коммунистическая, д. 13</v>
          </cell>
          <cell r="E9966" t="b">
            <v>1</v>
          </cell>
          <cell r="F9966">
            <v>1982</v>
          </cell>
          <cell r="H9966" t="str">
            <v>кирпич</v>
          </cell>
          <cell r="I9966" t="str">
            <v>плоская</v>
          </cell>
          <cell r="K9966" t="str">
            <v>имеется</v>
          </cell>
          <cell r="L9966">
            <v>5</v>
          </cell>
          <cell r="M9966">
            <v>18</v>
          </cell>
          <cell r="Q9966">
            <v>12619.600000000002</v>
          </cell>
          <cell r="R9966">
            <v>12619.600000000002</v>
          </cell>
          <cell r="S9966">
            <v>12575.2</v>
          </cell>
          <cell r="T9966">
            <v>485</v>
          </cell>
        </row>
        <row r="9967">
          <cell r="C9967" t="str">
            <v>Чусовской городской округ Пермского края</v>
          </cell>
          <cell r="D9967" t="str">
            <v>г. Чусовой, ул. Коммунистическая, д. 15</v>
          </cell>
          <cell r="E9967" t="b">
            <v>1</v>
          </cell>
          <cell r="F9967">
            <v>2012</v>
          </cell>
          <cell r="H9967" t="str">
            <v>кирпич</v>
          </cell>
          <cell r="I9967" t="str">
            <v>скатная</v>
          </cell>
          <cell r="K9967" t="str">
            <v>имеется</v>
          </cell>
          <cell r="L9967">
            <v>5</v>
          </cell>
          <cell r="M9967">
            <v>2</v>
          </cell>
          <cell r="Q9967">
            <v>2347.3000000000002</v>
          </cell>
          <cell r="R9967">
            <v>2347.3000000000002</v>
          </cell>
          <cell r="S9967">
            <v>2028.8</v>
          </cell>
          <cell r="T9967">
            <v>111</v>
          </cell>
        </row>
        <row r="9968">
          <cell r="C9968" t="str">
            <v>Чусовской городской округ Пермского края</v>
          </cell>
          <cell r="D9968" t="str">
            <v>г. Чусовой, ул. Коммунистическая, д. 12 кор. 1</v>
          </cell>
          <cell r="E9968" t="b">
            <v>1</v>
          </cell>
          <cell r="F9968">
            <v>2006</v>
          </cell>
          <cell r="H9968" t="str">
            <v>Кирпич</v>
          </cell>
          <cell r="I9968" t="str">
            <v>скатная</v>
          </cell>
          <cell r="K9968" t="str">
            <v>имеется</v>
          </cell>
          <cell r="L9968">
            <v>5</v>
          </cell>
          <cell r="M9968">
            <v>2</v>
          </cell>
          <cell r="Q9968">
            <v>2124</v>
          </cell>
          <cell r="R9968">
            <v>1570.6</v>
          </cell>
          <cell r="S9968">
            <v>1279.9000000000001</v>
          </cell>
          <cell r="T9968">
            <v>57</v>
          </cell>
        </row>
        <row r="9969">
          <cell r="C9969" t="str">
            <v>Чусовской городской округ Пермского края</v>
          </cell>
          <cell r="D9969" t="str">
            <v>г. Чусовой, ул. Коммунистическая, д. 2 кор. 1</v>
          </cell>
          <cell r="E9969" t="b">
            <v>1</v>
          </cell>
          <cell r="F9969">
            <v>1976</v>
          </cell>
          <cell r="H9969" t="str">
            <v>Крупные блоки</v>
          </cell>
          <cell r="L9969">
            <v>9</v>
          </cell>
          <cell r="M9969">
            <v>1</v>
          </cell>
          <cell r="N9969">
            <v>1</v>
          </cell>
          <cell r="O9969">
            <v>1</v>
          </cell>
          <cell r="Q9969">
            <v>3298.4</v>
          </cell>
          <cell r="R9969">
            <v>3012.6</v>
          </cell>
          <cell r="S9969">
            <v>2711.34</v>
          </cell>
        </row>
        <row r="9970">
          <cell r="C9970" t="str">
            <v>Чусовской городской округ Пермского края</v>
          </cell>
          <cell r="D9970" t="str">
            <v>г. Чусовой, ул. Коммунистическая, д. 2 кор. 2,3,4,5,6</v>
          </cell>
          <cell r="E9970" t="b">
            <v>1</v>
          </cell>
          <cell r="F9970">
            <v>1976</v>
          </cell>
          <cell r="H9970" t="str">
            <v>кирпич</v>
          </cell>
          <cell r="I9970" t="str">
            <v>плоская</v>
          </cell>
          <cell r="K9970" t="str">
            <v>имеется</v>
          </cell>
          <cell r="L9970">
            <v>5</v>
          </cell>
          <cell r="M9970">
            <v>16</v>
          </cell>
          <cell r="Q9970">
            <v>14541</v>
          </cell>
          <cell r="R9970">
            <v>11440.75</v>
          </cell>
          <cell r="S9970">
            <v>10296.68</v>
          </cell>
          <cell r="T9970">
            <v>444</v>
          </cell>
        </row>
        <row r="9971">
          <cell r="C9971" t="str">
            <v>Чусовской городской округ Пермского края</v>
          </cell>
          <cell r="D9971" t="str">
            <v>г. Чусовой, ул. Коммунистическая, д. 3А</v>
          </cell>
          <cell r="E9971" t="b">
            <v>1</v>
          </cell>
          <cell r="F9971">
            <v>1986</v>
          </cell>
          <cell r="H9971" t="str">
            <v>кирпич</v>
          </cell>
          <cell r="I9971" t="str">
            <v>плоская</v>
          </cell>
          <cell r="K9971" t="str">
            <v>имеется</v>
          </cell>
          <cell r="L9971">
            <v>5</v>
          </cell>
          <cell r="M9971">
            <v>6</v>
          </cell>
          <cell r="Q9971">
            <v>4277.5</v>
          </cell>
          <cell r="R9971">
            <v>4258.1000000000004</v>
          </cell>
          <cell r="S9971">
            <v>3353.1</v>
          </cell>
          <cell r="T9971">
            <v>72</v>
          </cell>
        </row>
        <row r="9972">
          <cell r="C9972" t="str">
            <v>Чусовской городской округ Пермского края</v>
          </cell>
          <cell r="D9972" t="str">
            <v>г. Чусовой, ул. Коммунистическая, д. 3Б</v>
          </cell>
          <cell r="E9972" t="b">
            <v>1</v>
          </cell>
          <cell r="F9972">
            <v>1986</v>
          </cell>
          <cell r="H9972" t="str">
            <v>панельные</v>
          </cell>
          <cell r="I9972" t="str">
            <v>плоская</v>
          </cell>
          <cell r="K9972" t="str">
            <v>имеется</v>
          </cell>
          <cell r="L9972">
            <v>5</v>
          </cell>
          <cell r="M9972">
            <v>6</v>
          </cell>
          <cell r="Q9972">
            <v>4041.3</v>
          </cell>
          <cell r="R9972">
            <v>3842.9</v>
          </cell>
          <cell r="S9972">
            <v>3842.9</v>
          </cell>
          <cell r="T9972">
            <v>87</v>
          </cell>
        </row>
        <row r="9973">
          <cell r="C9973" t="str">
            <v>Чусовской городской округ Пермского края</v>
          </cell>
          <cell r="D9973" t="str">
            <v>г. Чусовой, ул. Коммунистическая, д. 3В</v>
          </cell>
          <cell r="E9973" t="b">
            <v>1</v>
          </cell>
          <cell r="F9973">
            <v>1989</v>
          </cell>
          <cell r="H9973" t="str">
            <v>Кирпич</v>
          </cell>
          <cell r="I9973" t="str">
            <v>плоская</v>
          </cell>
          <cell r="K9973" t="str">
            <v>имеется</v>
          </cell>
          <cell r="L9973">
            <v>5</v>
          </cell>
          <cell r="M9973">
            <v>6</v>
          </cell>
          <cell r="Q9973">
            <v>3915.3</v>
          </cell>
          <cell r="R9973">
            <v>3743.14</v>
          </cell>
          <cell r="S9973">
            <v>3743.14</v>
          </cell>
          <cell r="T9973">
            <v>70</v>
          </cell>
        </row>
        <row r="9974">
          <cell r="C9974" t="str">
            <v>Чусовской городской округ Пермского края</v>
          </cell>
          <cell r="D9974" t="str">
            <v>г. Чусовой, ул. Коммунистическая, д. 6 кор. 1</v>
          </cell>
          <cell r="E9974" t="b">
            <v>1</v>
          </cell>
          <cell r="F9974">
            <v>2007</v>
          </cell>
          <cell r="H9974" t="str">
            <v>кирпич</v>
          </cell>
          <cell r="I9974" t="str">
            <v>плоская</v>
          </cell>
          <cell r="K9974" t="str">
            <v>имеется</v>
          </cell>
          <cell r="L9974">
            <v>5</v>
          </cell>
          <cell r="M9974">
            <v>2</v>
          </cell>
          <cell r="Q9974">
            <v>1780.4</v>
          </cell>
          <cell r="R9974">
            <v>1296</v>
          </cell>
          <cell r="S9974">
            <v>1166.4000000000001</v>
          </cell>
          <cell r="T9974">
            <v>48</v>
          </cell>
        </row>
        <row r="9975">
          <cell r="C9975" t="str">
            <v>Чусовской городской округ Пермского края</v>
          </cell>
          <cell r="D9975" t="str">
            <v>г. Чусовой, ул. Коммунистическая, д. 6 кор. 2,3,4,5,6</v>
          </cell>
          <cell r="E9975" t="b">
            <v>1</v>
          </cell>
          <cell r="F9975">
            <v>1978</v>
          </cell>
          <cell r="H9975" t="str">
            <v>ж/б панели, кирпич</v>
          </cell>
          <cell r="I9975" t="str">
            <v>плоская</v>
          </cell>
          <cell r="K9975" t="str">
            <v>имеется</v>
          </cell>
          <cell r="L9975">
            <v>5</v>
          </cell>
          <cell r="M9975">
            <v>18</v>
          </cell>
          <cell r="Q9975">
            <v>14412.39</v>
          </cell>
          <cell r="R9975">
            <v>12488.99</v>
          </cell>
          <cell r="S9975">
            <v>11240.09</v>
          </cell>
          <cell r="T9975">
            <v>538</v>
          </cell>
        </row>
        <row r="9976">
          <cell r="C9976" t="str">
            <v>Чусовской городской округ Пермского края</v>
          </cell>
          <cell r="D9976" t="str">
            <v>г. Чусовой, ул. Кондукторская, д. 2А</v>
          </cell>
          <cell r="E9976" t="b">
            <v>1</v>
          </cell>
          <cell r="F9976">
            <v>1961</v>
          </cell>
          <cell r="G9976">
            <v>1961</v>
          </cell>
          <cell r="H9976" t="str">
            <v>Кирпич</v>
          </cell>
          <cell r="L9976">
            <v>2</v>
          </cell>
          <cell r="M9976">
            <v>1</v>
          </cell>
          <cell r="Q9976">
            <v>332.9</v>
          </cell>
          <cell r="R9976">
            <v>332.9</v>
          </cell>
          <cell r="S9976">
            <v>303.3</v>
          </cell>
        </row>
        <row r="9977">
          <cell r="C9977" t="str">
            <v>Чусовской городской округ Пермского края</v>
          </cell>
          <cell r="D9977" t="str">
            <v>г. Чусовой, ул. Кордонская, д. 19</v>
          </cell>
          <cell r="E9977" t="b">
            <v>1</v>
          </cell>
          <cell r="F9977">
            <v>1960</v>
          </cell>
          <cell r="H9977" t="str">
            <v>Шлакоблок</v>
          </cell>
          <cell r="L9977">
            <v>2</v>
          </cell>
          <cell r="M9977">
            <v>2</v>
          </cell>
          <cell r="Q9977">
            <v>316.8</v>
          </cell>
          <cell r="R9977">
            <v>265.7</v>
          </cell>
          <cell r="S9977">
            <v>265.7</v>
          </cell>
          <cell r="T9977">
            <v>37</v>
          </cell>
        </row>
        <row r="9978">
          <cell r="C9978" t="str">
            <v>Чусовской городской округ Пермского края</v>
          </cell>
          <cell r="D9978" t="str">
            <v>г. Чусовой, ул. Космонавтов, д. 4</v>
          </cell>
          <cell r="E9978" t="b">
            <v>1</v>
          </cell>
          <cell r="F9978">
            <v>1982</v>
          </cell>
          <cell r="G9978">
            <v>1982</v>
          </cell>
          <cell r="H9978" t="str">
            <v>блочный</v>
          </cell>
          <cell r="L9978">
            <v>9</v>
          </cell>
          <cell r="M9978">
            <v>2</v>
          </cell>
          <cell r="N9978">
            <v>2</v>
          </cell>
          <cell r="O9978">
            <v>2</v>
          </cell>
          <cell r="Q9978">
            <v>4079.9</v>
          </cell>
          <cell r="R9978">
            <v>4079.9</v>
          </cell>
          <cell r="S9978">
            <v>4079.9</v>
          </cell>
        </row>
        <row r="9979">
          <cell r="C9979" t="str">
            <v>Чусовской городской округ Пермского края</v>
          </cell>
          <cell r="D9979" t="str">
            <v>г. Чусовой, ул. Космонавтов, д. 5</v>
          </cell>
          <cell r="E9979" t="b">
            <v>1</v>
          </cell>
          <cell r="F9979">
            <v>2002</v>
          </cell>
          <cell r="H9979" t="str">
            <v>железобетон</v>
          </cell>
          <cell r="I9979" t="str">
            <v>плоская</v>
          </cell>
          <cell r="K9979" t="str">
            <v>имеется</v>
          </cell>
          <cell r="L9979">
            <v>5</v>
          </cell>
          <cell r="M9979">
            <v>3</v>
          </cell>
          <cell r="Q9979">
            <v>4194.5</v>
          </cell>
          <cell r="R9979">
            <v>3698.5</v>
          </cell>
          <cell r="S9979">
            <v>3698.5</v>
          </cell>
          <cell r="T9979">
            <v>69</v>
          </cell>
        </row>
        <row r="9980">
          <cell r="C9980" t="str">
            <v>Чусовской городской округ Пермского края</v>
          </cell>
          <cell r="D9980" t="str">
            <v>г. Чусовой, ул. Космонавтов, д. 6</v>
          </cell>
          <cell r="E9980" t="b">
            <v>1</v>
          </cell>
          <cell r="F9980">
            <v>1981</v>
          </cell>
          <cell r="H9980" t="str">
            <v>блочный</v>
          </cell>
          <cell r="I9980" t="str">
            <v>плоская</v>
          </cell>
          <cell r="K9980" t="str">
            <v>имеется</v>
          </cell>
          <cell r="L9980">
            <v>9</v>
          </cell>
          <cell r="M9980">
            <v>2</v>
          </cell>
          <cell r="N9980">
            <v>2</v>
          </cell>
          <cell r="Q9980">
            <v>4474.3</v>
          </cell>
          <cell r="R9980">
            <v>4474.3</v>
          </cell>
          <cell r="S9980">
            <v>3959.7</v>
          </cell>
          <cell r="T9980">
            <v>108</v>
          </cell>
        </row>
        <row r="9981">
          <cell r="C9981" t="str">
            <v>Чусовской городской округ Пермского края</v>
          </cell>
          <cell r="D9981" t="str">
            <v>г. Чусовой, ул. Космонавтов, д. 7</v>
          </cell>
          <cell r="E9981" t="b">
            <v>1</v>
          </cell>
          <cell r="F9981">
            <v>1996</v>
          </cell>
          <cell r="H9981" t="str">
            <v>ж/блоки</v>
          </cell>
          <cell r="I9981" t="str">
            <v>скатная</v>
          </cell>
          <cell r="K9981" t="str">
            <v>имеется</v>
          </cell>
          <cell r="L9981">
            <v>5</v>
          </cell>
          <cell r="M9981">
            <v>11</v>
          </cell>
          <cell r="Q9981">
            <v>11216.8</v>
          </cell>
          <cell r="R9981">
            <v>9318.2999999999993</v>
          </cell>
          <cell r="S9981">
            <v>8386.4699999999993</v>
          </cell>
          <cell r="T9981">
            <v>316</v>
          </cell>
        </row>
        <row r="9982">
          <cell r="C9982" t="str">
            <v>Чусовской городской округ Пермского края</v>
          </cell>
          <cell r="D9982" t="str">
            <v>г. Чусовой, ул. Космонавтов, д. 8</v>
          </cell>
          <cell r="E9982" t="b">
            <v>1</v>
          </cell>
          <cell r="F9982">
            <v>1980</v>
          </cell>
          <cell r="H9982" t="str">
            <v>Крупные блоки</v>
          </cell>
          <cell r="L9982">
            <v>9</v>
          </cell>
          <cell r="M9982">
            <v>2</v>
          </cell>
          <cell r="N9982">
            <v>2</v>
          </cell>
          <cell r="O9982">
            <v>2</v>
          </cell>
          <cell r="Q9982">
            <v>4573.3999999999996</v>
          </cell>
          <cell r="R9982">
            <v>4051.6</v>
          </cell>
          <cell r="S9982">
            <v>3646.44</v>
          </cell>
        </row>
        <row r="9983">
          <cell r="C9983" t="str">
            <v>Чусовской городской округ Пермского края</v>
          </cell>
          <cell r="D9983" t="str">
            <v>г. Чусовой, ул. Космонавтов, д. 9</v>
          </cell>
          <cell r="E9983" t="b">
            <v>1</v>
          </cell>
          <cell r="F9983">
            <v>1995</v>
          </cell>
          <cell r="G9983">
            <v>1995</v>
          </cell>
          <cell r="H9983" t="str">
            <v>блочный</v>
          </cell>
          <cell r="L9983">
            <v>9</v>
          </cell>
          <cell r="M9983">
            <v>1</v>
          </cell>
          <cell r="N9983">
            <v>1</v>
          </cell>
          <cell r="O9983">
            <v>1</v>
          </cell>
          <cell r="Q9983">
            <v>3030.4</v>
          </cell>
          <cell r="R9983">
            <v>3030.4</v>
          </cell>
          <cell r="S9983">
            <v>2813.8</v>
          </cell>
        </row>
        <row r="9984">
          <cell r="C9984" t="str">
            <v>Чусовской городской округ Пермского края</v>
          </cell>
          <cell r="D9984" t="str">
            <v>г. Чусовой, ул. Космонавтов, д. 10</v>
          </cell>
          <cell r="E9984" t="b">
            <v>1</v>
          </cell>
          <cell r="F9984">
            <v>1981</v>
          </cell>
          <cell r="H9984" t="str">
            <v>Крупные блоки</v>
          </cell>
          <cell r="L9984">
            <v>9</v>
          </cell>
          <cell r="M9984">
            <v>2</v>
          </cell>
          <cell r="N9984">
            <v>2</v>
          </cell>
          <cell r="O9984">
            <v>2</v>
          </cell>
          <cell r="Q9984">
            <v>4850.8900000000003</v>
          </cell>
          <cell r="R9984">
            <v>3999.4</v>
          </cell>
          <cell r="S9984">
            <v>3599.46</v>
          </cell>
        </row>
        <row r="9985">
          <cell r="C9985" t="str">
            <v>Чусовской городской округ Пермского края</v>
          </cell>
          <cell r="D9985" t="str">
            <v>г. Чусовой, ул. Космонавтов, д. 11</v>
          </cell>
          <cell r="E9985" t="b">
            <v>1</v>
          </cell>
          <cell r="F9985">
            <v>1992</v>
          </cell>
          <cell r="G9985">
            <v>1992</v>
          </cell>
          <cell r="H9985" t="str">
            <v>Кирпич</v>
          </cell>
          <cell r="L9985">
            <v>9</v>
          </cell>
          <cell r="M9985">
            <v>1</v>
          </cell>
          <cell r="N9985">
            <v>1</v>
          </cell>
          <cell r="O9985">
            <v>1</v>
          </cell>
          <cell r="Q9985">
            <v>2998</v>
          </cell>
          <cell r="R9985">
            <v>2998</v>
          </cell>
          <cell r="S9985">
            <v>2673.9</v>
          </cell>
        </row>
        <row r="9986">
          <cell r="C9986" t="str">
            <v>Чусовской городской округ Пермского края</v>
          </cell>
          <cell r="D9986" t="str">
            <v>г. Чусовой, ул. Космонавтов, д. 12</v>
          </cell>
          <cell r="E9986" t="b">
            <v>1</v>
          </cell>
          <cell r="F9986">
            <v>1986</v>
          </cell>
          <cell r="H9986" t="str">
            <v>панельный</v>
          </cell>
          <cell r="I9986" t="str">
            <v>плоская</v>
          </cell>
          <cell r="K9986" t="str">
            <v>имеется</v>
          </cell>
          <cell r="L9986">
            <v>5</v>
          </cell>
          <cell r="M9986">
            <v>8</v>
          </cell>
          <cell r="Q9986">
            <v>6692.06</v>
          </cell>
          <cell r="R9986">
            <v>6692.06</v>
          </cell>
          <cell r="S9986">
            <v>5970.66</v>
          </cell>
          <cell r="T9986">
            <v>191</v>
          </cell>
        </row>
        <row r="9987">
          <cell r="C9987" t="str">
            <v>Чусовской городской округ Пермского края</v>
          </cell>
          <cell r="D9987" t="str">
            <v>г. Чусовой, ул. Космонавтов, д. 5 кор. 4,5</v>
          </cell>
          <cell r="E9987" t="b">
            <v>1</v>
          </cell>
          <cell r="F9987">
            <v>2010</v>
          </cell>
          <cell r="H9987" t="str">
            <v>кирпич</v>
          </cell>
          <cell r="I9987" t="str">
            <v>скатная</v>
          </cell>
          <cell r="K9987" t="str">
            <v>имеется</v>
          </cell>
          <cell r="L9987">
            <v>5</v>
          </cell>
          <cell r="M9987">
            <v>2</v>
          </cell>
          <cell r="Q9987">
            <v>3241.1</v>
          </cell>
          <cell r="R9987">
            <v>2353.4</v>
          </cell>
          <cell r="S9987">
            <v>2353.4</v>
          </cell>
          <cell r="T9987">
            <v>50</v>
          </cell>
        </row>
        <row r="9988">
          <cell r="C9988" t="str">
            <v>Чусовской городской округ Пермского края</v>
          </cell>
          <cell r="D9988" t="str">
            <v>г. Чусовой, ул. Космонавтов, д. 7А</v>
          </cell>
          <cell r="E9988" t="b">
            <v>1</v>
          </cell>
          <cell r="F9988">
            <v>2001</v>
          </cell>
          <cell r="H9988" t="str">
            <v>блоки</v>
          </cell>
          <cell r="I9988" t="str">
            <v>плоская</v>
          </cell>
          <cell r="K9988" t="str">
            <v>имеется</v>
          </cell>
          <cell r="L9988">
            <v>5</v>
          </cell>
          <cell r="M9988">
            <v>8</v>
          </cell>
          <cell r="Q9988">
            <v>7691.2</v>
          </cell>
          <cell r="R9988">
            <v>6873.3</v>
          </cell>
          <cell r="S9988">
            <v>6712.5</v>
          </cell>
          <cell r="T9988">
            <v>231</v>
          </cell>
        </row>
        <row r="9989">
          <cell r="C9989" t="str">
            <v>Чусовской городской округ Пермского края</v>
          </cell>
          <cell r="D9989" t="str">
            <v>г. Чусовой, ул. Крупской, д. 3</v>
          </cell>
          <cell r="E9989" t="b">
            <v>1</v>
          </cell>
          <cell r="F9989">
            <v>1985</v>
          </cell>
          <cell r="H9989" t="str">
            <v>Крупные блоки</v>
          </cell>
          <cell r="L9989">
            <v>2</v>
          </cell>
          <cell r="M9989">
            <v>1</v>
          </cell>
          <cell r="Q9989">
            <v>801.5</v>
          </cell>
          <cell r="R9989">
            <v>801.5</v>
          </cell>
          <cell r="S9989">
            <v>721.35</v>
          </cell>
        </row>
        <row r="9990">
          <cell r="C9990" t="str">
            <v>Чусовской городской округ Пермского края</v>
          </cell>
          <cell r="D9990" t="str">
            <v>г. Чусовой, ул. Крупской, д. 4</v>
          </cell>
          <cell r="E9990" t="b">
            <v>1</v>
          </cell>
          <cell r="F9990">
            <v>1960</v>
          </cell>
          <cell r="H9990" t="str">
            <v>Кирпич</v>
          </cell>
          <cell r="L9990">
            <v>2</v>
          </cell>
          <cell r="M9990">
            <v>1</v>
          </cell>
          <cell r="Q9990">
            <v>294.89999999999998</v>
          </cell>
          <cell r="R9990">
            <v>294.89999999999998</v>
          </cell>
          <cell r="S9990">
            <v>265.41000000000003</v>
          </cell>
        </row>
        <row r="9991">
          <cell r="C9991" t="str">
            <v>Чусовской городской округ Пермского края</v>
          </cell>
          <cell r="D9991" t="str">
            <v>г. Чусовой, ул. Ленина, д. 2</v>
          </cell>
          <cell r="E9991" t="b">
            <v>1</v>
          </cell>
          <cell r="F9991">
            <v>1956</v>
          </cell>
          <cell r="H9991" t="str">
            <v>Шлакоблок</v>
          </cell>
          <cell r="L9991">
            <v>3</v>
          </cell>
          <cell r="M9991">
            <v>4</v>
          </cell>
          <cell r="Q9991">
            <v>2977.89</v>
          </cell>
          <cell r="R9991">
            <v>2886.31</v>
          </cell>
          <cell r="S9991">
            <v>2886.31</v>
          </cell>
          <cell r="T9991">
            <v>121</v>
          </cell>
        </row>
        <row r="9992">
          <cell r="C9992" t="str">
            <v>Чусовской городской округ Пермского края</v>
          </cell>
          <cell r="D9992" t="str">
            <v>г. Чусовой, ул. Ленина, д. 4</v>
          </cell>
          <cell r="E9992" t="b">
            <v>1</v>
          </cell>
          <cell r="F9992">
            <v>1957</v>
          </cell>
          <cell r="H9992" t="str">
            <v>Шлакоблок</v>
          </cell>
          <cell r="L9992">
            <v>3</v>
          </cell>
          <cell r="M9992">
            <v>3</v>
          </cell>
          <cell r="Q9992">
            <v>1359.7</v>
          </cell>
          <cell r="R9992">
            <v>1313.7</v>
          </cell>
          <cell r="S9992">
            <v>1182.33</v>
          </cell>
        </row>
        <row r="9993">
          <cell r="C9993" t="str">
            <v>Чусовской городской округ Пермского края</v>
          </cell>
          <cell r="D9993" t="str">
            <v>г. Чусовой, ул. Ленина, д. 7</v>
          </cell>
          <cell r="E9993" t="b">
            <v>1</v>
          </cell>
          <cell r="F9993">
            <v>1940</v>
          </cell>
          <cell r="H9993" t="str">
            <v>Шлакоблок</v>
          </cell>
          <cell r="L9993">
            <v>3</v>
          </cell>
          <cell r="M9993">
            <v>2</v>
          </cell>
          <cell r="Q9993">
            <v>1418.7</v>
          </cell>
          <cell r="R9993">
            <v>843.3</v>
          </cell>
          <cell r="S9993">
            <v>758.97</v>
          </cell>
        </row>
        <row r="9994">
          <cell r="C9994" t="str">
            <v>Чусовской городской округ Пермского края</v>
          </cell>
          <cell r="D9994" t="str">
            <v>г. Чусовой, ул. Ленина, д. 8</v>
          </cell>
          <cell r="E9994" t="b">
            <v>1</v>
          </cell>
          <cell r="F9994">
            <v>1940</v>
          </cell>
          <cell r="G9994">
            <v>1965</v>
          </cell>
          <cell r="H9994" t="str">
            <v>Шлакоблок</v>
          </cell>
          <cell r="L9994">
            <v>3</v>
          </cell>
          <cell r="M9994">
            <v>4</v>
          </cell>
          <cell r="Q9994">
            <v>2834.9</v>
          </cell>
          <cell r="R9994">
            <v>2780.6</v>
          </cell>
          <cell r="S9994">
            <v>2502.54</v>
          </cell>
        </row>
        <row r="9995">
          <cell r="C9995" t="str">
            <v>Чусовской городской округ Пермского края</v>
          </cell>
          <cell r="D9995" t="str">
            <v>г. Чусовой, ул. Ленина, д. 9</v>
          </cell>
          <cell r="E9995" t="b">
            <v>1</v>
          </cell>
          <cell r="F9995">
            <v>1962</v>
          </cell>
          <cell r="H9995" t="str">
            <v>кирпич</v>
          </cell>
          <cell r="I9995" t="str">
            <v>скатная</v>
          </cell>
          <cell r="K9995" t="str">
            <v>имеется</v>
          </cell>
          <cell r="L9995">
            <v>4</v>
          </cell>
          <cell r="M9995">
            <v>3</v>
          </cell>
          <cell r="Q9995">
            <v>1681.8</v>
          </cell>
          <cell r="R9995">
            <v>1138</v>
          </cell>
          <cell r="S9995">
            <v>787</v>
          </cell>
          <cell r="T9995">
            <v>72</v>
          </cell>
        </row>
        <row r="9996">
          <cell r="C9996" t="str">
            <v>Чусовской городской округ Пермского края</v>
          </cell>
          <cell r="D9996" t="str">
            <v>г. Чусовой, ул. Ленина, д. 10</v>
          </cell>
          <cell r="E9996" t="b">
            <v>1</v>
          </cell>
          <cell r="F9996">
            <v>1954</v>
          </cell>
          <cell r="H9996" t="str">
            <v>Шлакоблок</v>
          </cell>
          <cell r="L9996">
            <v>3</v>
          </cell>
          <cell r="M9996">
            <v>2</v>
          </cell>
          <cell r="Q9996">
            <v>987.35</v>
          </cell>
          <cell r="R9996">
            <v>889.25</v>
          </cell>
          <cell r="S9996">
            <v>800.33</v>
          </cell>
        </row>
        <row r="9997">
          <cell r="C9997" t="str">
            <v>Чусовской городской округ Пермского края</v>
          </cell>
          <cell r="D9997" t="str">
            <v>г. Чусовой, ул. Ленина, д. 11</v>
          </cell>
          <cell r="E9997" t="b">
            <v>1</v>
          </cell>
          <cell r="F9997">
            <v>1932</v>
          </cell>
          <cell r="H9997" t="str">
            <v>Шлакоблок</v>
          </cell>
          <cell r="L9997">
            <v>3</v>
          </cell>
          <cell r="M9997">
            <v>2</v>
          </cell>
          <cell r="Q9997">
            <v>1395.9</v>
          </cell>
          <cell r="R9997">
            <v>1030.77</v>
          </cell>
          <cell r="S9997">
            <v>927.69</v>
          </cell>
        </row>
        <row r="9998">
          <cell r="C9998" t="str">
            <v>Чусовской городской округ Пермского края</v>
          </cell>
          <cell r="D9998" t="str">
            <v>г. Чусовой, ул. Ленина, д. 13</v>
          </cell>
          <cell r="E9998" t="b">
            <v>1</v>
          </cell>
          <cell r="F9998">
            <v>1955</v>
          </cell>
          <cell r="H9998" t="str">
            <v>Шлакоблок</v>
          </cell>
          <cell r="L9998">
            <v>3</v>
          </cell>
          <cell r="M9998">
            <v>4</v>
          </cell>
          <cell r="Q9998">
            <v>2736.99</v>
          </cell>
          <cell r="R9998">
            <v>2597.41</v>
          </cell>
          <cell r="S9998">
            <v>2597.41</v>
          </cell>
          <cell r="T9998">
            <v>87</v>
          </cell>
        </row>
        <row r="9999">
          <cell r="C9999" t="str">
            <v>Чусовской городской округ Пермского края</v>
          </cell>
          <cell r="D9999" t="str">
            <v>г. Чусовой, ул. Ленина, д. 14</v>
          </cell>
          <cell r="E9999" t="b">
            <v>1</v>
          </cell>
          <cell r="F9999">
            <v>1957</v>
          </cell>
          <cell r="H9999" t="str">
            <v>Шлакоблок</v>
          </cell>
          <cell r="L9999">
            <v>3</v>
          </cell>
          <cell r="M9999">
            <v>2</v>
          </cell>
          <cell r="Q9999">
            <v>1207.0999999999999</v>
          </cell>
          <cell r="R9999">
            <v>1028.9000000000001</v>
          </cell>
          <cell r="S9999">
            <v>833.2</v>
          </cell>
          <cell r="T9999">
            <v>30</v>
          </cell>
        </row>
        <row r="10000">
          <cell r="C10000" t="str">
            <v>Чусовской городской округ Пермского края</v>
          </cell>
          <cell r="D10000" t="str">
            <v>г. Чусовой, ул. Ленина, д. 16</v>
          </cell>
          <cell r="E10000" t="b">
            <v>1</v>
          </cell>
          <cell r="F10000">
            <v>1952</v>
          </cell>
          <cell r="H10000" t="str">
            <v>Шлакоблок</v>
          </cell>
          <cell r="L10000">
            <v>3</v>
          </cell>
          <cell r="M10000">
            <v>3</v>
          </cell>
          <cell r="Q10000">
            <v>1415.4</v>
          </cell>
          <cell r="R10000">
            <v>1289.42</v>
          </cell>
          <cell r="S10000">
            <v>1289.42</v>
          </cell>
          <cell r="T10000">
            <v>36</v>
          </cell>
        </row>
        <row r="10001">
          <cell r="C10001" t="str">
            <v>Чусовской городской округ Пермского края</v>
          </cell>
          <cell r="D10001" t="str">
            <v>г. Чусовой, ул. Ленина, д. 17</v>
          </cell>
          <cell r="E10001" t="b">
            <v>1</v>
          </cell>
          <cell r="F10001">
            <v>1953</v>
          </cell>
          <cell r="H10001" t="str">
            <v>Шлакоблок</v>
          </cell>
          <cell r="L10001">
            <v>3</v>
          </cell>
          <cell r="M10001">
            <v>3</v>
          </cell>
          <cell r="Q10001">
            <v>1826.82</v>
          </cell>
          <cell r="R10001">
            <v>1483.42</v>
          </cell>
          <cell r="S10001">
            <v>1335.08</v>
          </cell>
        </row>
        <row r="10002">
          <cell r="C10002" t="str">
            <v>Чусовской городской округ Пермского края</v>
          </cell>
          <cell r="D10002" t="str">
            <v>г. Чусовой, ул. Ленина, д. 19</v>
          </cell>
          <cell r="E10002" t="b">
            <v>1</v>
          </cell>
          <cell r="F10002">
            <v>1956</v>
          </cell>
          <cell r="H10002" t="str">
            <v>Шлакоблок</v>
          </cell>
          <cell r="L10002">
            <v>3</v>
          </cell>
          <cell r="M10002">
            <v>2</v>
          </cell>
          <cell r="Q10002">
            <v>1704.6</v>
          </cell>
          <cell r="R10002">
            <v>1465.7</v>
          </cell>
          <cell r="S10002">
            <v>1465.7</v>
          </cell>
          <cell r="T10002">
            <v>64</v>
          </cell>
        </row>
        <row r="10003">
          <cell r="C10003" t="str">
            <v>Чусовской городской округ Пермского края</v>
          </cell>
          <cell r="D10003" t="str">
            <v>г. Чусовой, ул. Ленина, д. 20</v>
          </cell>
          <cell r="E10003" t="b">
            <v>1</v>
          </cell>
          <cell r="F10003">
            <v>1957</v>
          </cell>
          <cell r="H10003" t="str">
            <v>Шлакоблок</v>
          </cell>
          <cell r="L10003">
            <v>3</v>
          </cell>
          <cell r="M10003">
            <v>2</v>
          </cell>
          <cell r="Q10003">
            <v>1244.0999999999999</v>
          </cell>
          <cell r="R10003">
            <v>1107.5</v>
          </cell>
          <cell r="S10003">
            <v>1107.5</v>
          </cell>
          <cell r="T10003">
            <v>41</v>
          </cell>
        </row>
        <row r="10004">
          <cell r="C10004" t="str">
            <v>Чусовской городской округ Пермского края</v>
          </cell>
          <cell r="D10004" t="str">
            <v>г. Чусовой, ул. Ленина, д. 21</v>
          </cell>
          <cell r="E10004" t="b">
            <v>1</v>
          </cell>
          <cell r="F10004">
            <v>1952</v>
          </cell>
          <cell r="H10004" t="str">
            <v>Шлакоблок</v>
          </cell>
          <cell r="L10004">
            <v>3</v>
          </cell>
          <cell r="M10004">
            <v>4</v>
          </cell>
          <cell r="Q10004">
            <v>2614.5</v>
          </cell>
          <cell r="R10004">
            <v>2542.11</v>
          </cell>
          <cell r="S10004">
            <v>2542.11</v>
          </cell>
          <cell r="T10004">
            <v>80</v>
          </cell>
        </row>
        <row r="10005">
          <cell r="C10005" t="str">
            <v>Чусовской городской округ Пермского края</v>
          </cell>
          <cell r="D10005" t="str">
            <v>г. Чусовой, ул. Ленина, д. 22</v>
          </cell>
          <cell r="E10005" t="b">
            <v>1</v>
          </cell>
          <cell r="F10005">
            <v>1952</v>
          </cell>
          <cell r="H10005" t="str">
            <v>Шлакоблок</v>
          </cell>
          <cell r="L10005">
            <v>3</v>
          </cell>
          <cell r="M10005">
            <v>2</v>
          </cell>
          <cell r="Q10005">
            <v>1890.8</v>
          </cell>
          <cell r="R10005">
            <v>1313.41</v>
          </cell>
          <cell r="S10005">
            <v>1182.07</v>
          </cell>
        </row>
        <row r="10006">
          <cell r="C10006" t="str">
            <v>Чусовской городской округ Пермского края</v>
          </cell>
          <cell r="D10006" t="str">
            <v>г. Чусовой, ул. Ленина, д. 23</v>
          </cell>
          <cell r="E10006" t="b">
            <v>1</v>
          </cell>
          <cell r="F10006">
            <v>1952</v>
          </cell>
          <cell r="H10006" t="str">
            <v>Шлакоблок</v>
          </cell>
          <cell r="L10006">
            <v>3</v>
          </cell>
          <cell r="M10006">
            <v>4</v>
          </cell>
          <cell r="Q10006">
            <v>2740</v>
          </cell>
          <cell r="R10006">
            <v>2568.36</v>
          </cell>
          <cell r="S10006">
            <v>2311.52</v>
          </cell>
        </row>
        <row r="10007">
          <cell r="C10007" t="str">
            <v>Чусовской городской округ Пермского края</v>
          </cell>
          <cell r="D10007" t="str">
            <v>г. Чусовой, ул. Ленина, д. 24</v>
          </cell>
          <cell r="E10007" t="b">
            <v>1</v>
          </cell>
          <cell r="F10007">
            <v>1950</v>
          </cell>
          <cell r="H10007" t="str">
            <v>Шлакоблок</v>
          </cell>
          <cell r="L10007">
            <v>3</v>
          </cell>
          <cell r="M10007">
            <v>4</v>
          </cell>
          <cell r="Q10007">
            <v>2242.6</v>
          </cell>
          <cell r="R10007">
            <v>2239.1</v>
          </cell>
          <cell r="S10007">
            <v>1942.7</v>
          </cell>
          <cell r="T10007">
            <v>73</v>
          </cell>
        </row>
        <row r="10008">
          <cell r="C10008" t="str">
            <v>Чусовской городской округ Пермского края</v>
          </cell>
          <cell r="D10008" t="str">
            <v>г. Чусовой, ул. Ленина, д. 26</v>
          </cell>
          <cell r="E10008" t="b">
            <v>1</v>
          </cell>
          <cell r="F10008">
            <v>1951</v>
          </cell>
          <cell r="H10008" t="str">
            <v>Шлакоблок</v>
          </cell>
          <cell r="L10008">
            <v>3</v>
          </cell>
          <cell r="M10008">
            <v>2</v>
          </cell>
          <cell r="Q10008">
            <v>1801.54</v>
          </cell>
          <cell r="R10008">
            <v>943.9</v>
          </cell>
          <cell r="S10008">
            <v>943.9</v>
          </cell>
          <cell r="T10008">
            <v>36</v>
          </cell>
        </row>
        <row r="10009">
          <cell r="C10009" t="str">
            <v>Чусовской городской округ Пермского края</v>
          </cell>
          <cell r="D10009" t="str">
            <v>г. Чусовой, ул. Ленина, д. 29</v>
          </cell>
          <cell r="E10009" t="b">
            <v>1</v>
          </cell>
          <cell r="F10009">
            <v>1949</v>
          </cell>
          <cell r="H10009" t="str">
            <v>Шлакоблок</v>
          </cell>
          <cell r="L10009">
            <v>3</v>
          </cell>
          <cell r="M10009">
            <v>3</v>
          </cell>
          <cell r="Q10009">
            <v>2141.1999999999998</v>
          </cell>
          <cell r="R10009">
            <v>1919.7</v>
          </cell>
          <cell r="S10009">
            <v>1727.73</v>
          </cell>
        </row>
        <row r="10010">
          <cell r="C10010" t="str">
            <v>Чусовской городской округ Пермского края</v>
          </cell>
          <cell r="D10010" t="str">
            <v>г. Чусовой, ул. Ленина, д. 32</v>
          </cell>
          <cell r="E10010" t="b">
            <v>1</v>
          </cell>
          <cell r="F10010">
            <v>1929</v>
          </cell>
          <cell r="H10010" t="str">
            <v>Шлакоблок</v>
          </cell>
          <cell r="L10010">
            <v>3</v>
          </cell>
          <cell r="M10010">
            <v>3</v>
          </cell>
          <cell r="Q10010">
            <v>1830</v>
          </cell>
          <cell r="R10010">
            <v>1452.9</v>
          </cell>
          <cell r="S10010">
            <v>1307.6099999999999</v>
          </cell>
        </row>
        <row r="10011">
          <cell r="C10011" t="str">
            <v>Чусовской городской округ Пермского края</v>
          </cell>
          <cell r="D10011" t="str">
            <v>г. Чусовой, ул. Ленина, д. 34</v>
          </cell>
          <cell r="E10011" t="b">
            <v>1</v>
          </cell>
          <cell r="F10011">
            <v>1949</v>
          </cell>
          <cell r="H10011" t="str">
            <v>Шлакоблок</v>
          </cell>
          <cell r="L10011">
            <v>3</v>
          </cell>
          <cell r="M10011">
            <v>2</v>
          </cell>
          <cell r="Q10011">
            <v>1101.8</v>
          </cell>
          <cell r="R10011">
            <v>665</v>
          </cell>
          <cell r="S10011">
            <v>598.5</v>
          </cell>
        </row>
        <row r="10012">
          <cell r="C10012" t="str">
            <v>Чусовской городской округ Пермского края</v>
          </cell>
          <cell r="D10012" t="str">
            <v>г. Чусовой, ул. Ленина, д. 35</v>
          </cell>
          <cell r="E10012" t="b">
            <v>1</v>
          </cell>
          <cell r="F10012">
            <v>1954</v>
          </cell>
          <cell r="H10012" t="str">
            <v>Шлакоблок</v>
          </cell>
          <cell r="L10012">
            <v>3</v>
          </cell>
          <cell r="M10012">
            <v>2</v>
          </cell>
          <cell r="Q10012">
            <v>2190.61</v>
          </cell>
          <cell r="R10012">
            <v>1434.71</v>
          </cell>
          <cell r="S10012">
            <v>1434.71</v>
          </cell>
          <cell r="T10012">
            <v>58</v>
          </cell>
        </row>
        <row r="10013">
          <cell r="C10013" t="str">
            <v>Чусовской городской округ Пермского края</v>
          </cell>
          <cell r="D10013" t="str">
            <v>г. Чусовой, ул. Ленина, д. 38</v>
          </cell>
          <cell r="E10013" t="b">
            <v>1</v>
          </cell>
          <cell r="F10013">
            <v>1931</v>
          </cell>
          <cell r="H10013" t="str">
            <v>Кирпич</v>
          </cell>
          <cell r="L10013">
            <v>3</v>
          </cell>
          <cell r="M10013">
            <v>2</v>
          </cell>
          <cell r="Q10013">
            <v>1186.0999999999999</v>
          </cell>
          <cell r="R10013">
            <v>1022.57</v>
          </cell>
          <cell r="S10013">
            <v>920.31</v>
          </cell>
        </row>
        <row r="10014">
          <cell r="C10014" t="str">
            <v>Чусовской городской округ Пермского края</v>
          </cell>
          <cell r="D10014" t="str">
            <v>г. Чусовой, ул. Ленина, д. 43</v>
          </cell>
          <cell r="E10014" t="b">
            <v>1</v>
          </cell>
          <cell r="F10014">
            <v>1948</v>
          </cell>
          <cell r="H10014" t="str">
            <v>Шлакоблок</v>
          </cell>
          <cell r="L10014">
            <v>2</v>
          </cell>
          <cell r="M10014">
            <v>1</v>
          </cell>
          <cell r="Q10014">
            <v>736.5</v>
          </cell>
          <cell r="R10014">
            <v>659.3</v>
          </cell>
          <cell r="S10014">
            <v>593.37</v>
          </cell>
        </row>
        <row r="10015">
          <cell r="C10015" t="str">
            <v>Чусовской городской округ Пермского края</v>
          </cell>
          <cell r="D10015" t="str">
            <v>г. Чусовой, ул. Ленина, д. 47</v>
          </cell>
          <cell r="E10015" t="b">
            <v>1</v>
          </cell>
          <cell r="F10015">
            <v>1946</v>
          </cell>
          <cell r="H10015" t="str">
            <v>Шлакоблок</v>
          </cell>
          <cell r="L10015">
            <v>2</v>
          </cell>
          <cell r="M10015">
            <v>2</v>
          </cell>
          <cell r="Q10015">
            <v>600.29999999999995</v>
          </cell>
          <cell r="R10015">
            <v>556.5</v>
          </cell>
          <cell r="S10015">
            <v>500.85</v>
          </cell>
        </row>
        <row r="10016">
          <cell r="C10016" t="str">
            <v>Чусовской городской округ Пермского края</v>
          </cell>
          <cell r="D10016" t="str">
            <v>г. Чусовой, ул. Ленина, д. 48</v>
          </cell>
          <cell r="E10016" t="b">
            <v>1</v>
          </cell>
          <cell r="F10016">
            <v>1938</v>
          </cell>
          <cell r="H10016" t="str">
            <v>Шлакоблок</v>
          </cell>
          <cell r="L10016">
            <v>2</v>
          </cell>
          <cell r="M10016">
            <v>1</v>
          </cell>
          <cell r="Q10016">
            <v>750.5</v>
          </cell>
          <cell r="R10016">
            <v>710.1</v>
          </cell>
          <cell r="S10016">
            <v>639.09</v>
          </cell>
        </row>
        <row r="10017">
          <cell r="C10017" t="str">
            <v>Чусовской городской округ Пермского края</v>
          </cell>
          <cell r="D10017" t="str">
            <v>г. Чусовой, ул. Ленина, д. 49</v>
          </cell>
          <cell r="E10017" t="b">
            <v>1</v>
          </cell>
          <cell r="F10017">
            <v>1946</v>
          </cell>
          <cell r="H10017" t="str">
            <v>Шлакоблок</v>
          </cell>
          <cell r="L10017">
            <v>2</v>
          </cell>
          <cell r="M10017">
            <v>2</v>
          </cell>
          <cell r="Q10017">
            <v>677.6</v>
          </cell>
          <cell r="R10017">
            <v>614</v>
          </cell>
          <cell r="S10017">
            <v>552.6</v>
          </cell>
        </row>
        <row r="10018">
          <cell r="C10018" t="str">
            <v>Чусовской городской округ Пермского края</v>
          </cell>
          <cell r="D10018" t="str">
            <v>г. Чусовой, ул. Ленина, д. 51</v>
          </cell>
          <cell r="E10018" t="b">
            <v>1</v>
          </cell>
          <cell r="F10018">
            <v>1947</v>
          </cell>
          <cell r="H10018" t="str">
            <v>Шлакоблок</v>
          </cell>
          <cell r="L10018">
            <v>2</v>
          </cell>
          <cell r="M10018">
            <v>2</v>
          </cell>
          <cell r="Q10018">
            <v>745.8</v>
          </cell>
          <cell r="R10018">
            <v>471.1</v>
          </cell>
          <cell r="S10018">
            <v>423.99</v>
          </cell>
        </row>
        <row r="10019">
          <cell r="C10019" t="str">
            <v>Чусовской городской округ Пермского края</v>
          </cell>
          <cell r="D10019" t="str">
            <v>г. Чусовой, ул. Ленина, д. 52</v>
          </cell>
          <cell r="E10019" t="b">
            <v>1</v>
          </cell>
          <cell r="F10019">
            <v>1954</v>
          </cell>
          <cell r="H10019" t="str">
            <v>Шлакоблок</v>
          </cell>
          <cell r="L10019">
            <v>2</v>
          </cell>
          <cell r="M10019">
            <v>2</v>
          </cell>
          <cell r="Q10019">
            <v>511.8</v>
          </cell>
          <cell r="R10019">
            <v>511.8</v>
          </cell>
          <cell r="S10019">
            <v>300.89999999999998</v>
          </cell>
          <cell r="T10019">
            <v>61</v>
          </cell>
        </row>
        <row r="10020">
          <cell r="C10020" t="str">
            <v>Чусовской городской округ Пермского края</v>
          </cell>
          <cell r="D10020" t="str">
            <v>г. Чусовой, ул. Ленина, д. 53</v>
          </cell>
          <cell r="E10020" t="b">
            <v>1</v>
          </cell>
          <cell r="F10020">
            <v>1946</v>
          </cell>
          <cell r="H10020" t="str">
            <v>Шлакоблок</v>
          </cell>
          <cell r="L10020">
            <v>2</v>
          </cell>
          <cell r="M10020">
            <v>2</v>
          </cell>
          <cell r="Q10020">
            <v>555.1</v>
          </cell>
          <cell r="R10020">
            <v>511.3</v>
          </cell>
          <cell r="S10020">
            <v>460.17</v>
          </cell>
        </row>
        <row r="10021">
          <cell r="C10021" t="str">
            <v>Чусовской городской округ Пермского края</v>
          </cell>
          <cell r="D10021" t="str">
            <v>г. Чусовой, ул. Ленина, д. 54</v>
          </cell>
          <cell r="E10021" t="b">
            <v>1</v>
          </cell>
          <cell r="F10021">
            <v>1954</v>
          </cell>
          <cell r="H10021" t="str">
            <v>Шлакоблок</v>
          </cell>
          <cell r="L10021">
            <v>2</v>
          </cell>
          <cell r="M10021">
            <v>2</v>
          </cell>
          <cell r="Q10021">
            <v>812.3</v>
          </cell>
          <cell r="R10021">
            <v>741.5</v>
          </cell>
          <cell r="S10021">
            <v>485.86</v>
          </cell>
          <cell r="T10021">
            <v>19</v>
          </cell>
        </row>
        <row r="10022">
          <cell r="C10022" t="str">
            <v>Чусовской городской округ Пермского края</v>
          </cell>
          <cell r="D10022" t="str">
            <v>г. Чусовой, ул. Ленина, д. 55</v>
          </cell>
          <cell r="E10022" t="b">
            <v>1</v>
          </cell>
          <cell r="F10022">
            <v>1946</v>
          </cell>
          <cell r="H10022" t="str">
            <v>кирпич</v>
          </cell>
          <cell r="I10022" t="str">
            <v>скатная</v>
          </cell>
          <cell r="K10022" t="str">
            <v>имеется</v>
          </cell>
          <cell r="L10022">
            <v>2</v>
          </cell>
          <cell r="M10022">
            <v>1</v>
          </cell>
          <cell r="Q10022">
            <v>394.6</v>
          </cell>
          <cell r="R10022">
            <v>394.6</v>
          </cell>
          <cell r="S10022">
            <v>394.6</v>
          </cell>
          <cell r="T10022">
            <v>14</v>
          </cell>
        </row>
        <row r="10023">
          <cell r="C10023" t="str">
            <v>Чусовской городской округ Пермского края</v>
          </cell>
          <cell r="D10023" t="str">
            <v>г. Чусовой, ул. Ленина, д. 59</v>
          </cell>
          <cell r="E10023" t="b">
            <v>1</v>
          </cell>
          <cell r="F10023">
            <v>1948</v>
          </cell>
          <cell r="H10023" t="str">
            <v>Крупные блоки</v>
          </cell>
          <cell r="L10023">
            <v>2</v>
          </cell>
          <cell r="M10023">
            <v>3</v>
          </cell>
          <cell r="Q10023">
            <v>858.3</v>
          </cell>
          <cell r="R10023">
            <v>471</v>
          </cell>
          <cell r="S10023">
            <v>423.9</v>
          </cell>
          <cell r="T10023">
            <v>28</v>
          </cell>
        </row>
        <row r="10024">
          <cell r="C10024" t="str">
            <v>Чусовской городской округ Пермского края</v>
          </cell>
          <cell r="D10024" t="str">
            <v>г. Чусовой, ул. Ленина, д. 34А</v>
          </cell>
          <cell r="E10024" t="b">
            <v>1</v>
          </cell>
          <cell r="F10024">
            <v>1961</v>
          </cell>
          <cell r="G10024">
            <v>1961</v>
          </cell>
          <cell r="H10024" t="str">
            <v>Кирпич</v>
          </cell>
          <cell r="L10024">
            <v>4</v>
          </cell>
          <cell r="M10024">
            <v>2</v>
          </cell>
          <cell r="Q10024">
            <v>1303.2</v>
          </cell>
          <cell r="R10024">
            <v>1303.2</v>
          </cell>
          <cell r="S10024">
            <v>909.2</v>
          </cell>
        </row>
        <row r="10025">
          <cell r="C10025" t="str">
            <v>Чусовской городской округ Пермского края</v>
          </cell>
          <cell r="D10025" t="str">
            <v>г. Чусовой, ул. Ленина, д. 36А</v>
          </cell>
          <cell r="E10025" t="b">
            <v>1</v>
          </cell>
          <cell r="F10025">
            <v>1962</v>
          </cell>
          <cell r="H10025" t="str">
            <v>Шлакоблок</v>
          </cell>
          <cell r="L10025">
            <v>3</v>
          </cell>
          <cell r="M10025">
            <v>2</v>
          </cell>
          <cell r="Q10025">
            <v>1019.3</v>
          </cell>
          <cell r="R10025">
            <v>802.3</v>
          </cell>
          <cell r="S10025">
            <v>722.07</v>
          </cell>
        </row>
        <row r="10026">
          <cell r="C10026" t="str">
            <v>Чусовской городской округ Пермского края</v>
          </cell>
          <cell r="D10026" t="str">
            <v>г. Чусовой, ул. Ленина, д. 50А</v>
          </cell>
          <cell r="E10026" t="b">
            <v>1</v>
          </cell>
          <cell r="F10026">
            <v>1955</v>
          </cell>
          <cell r="H10026" t="str">
            <v>Шлакоблок</v>
          </cell>
          <cell r="L10026">
            <v>2</v>
          </cell>
          <cell r="M10026">
            <v>2</v>
          </cell>
          <cell r="Q10026">
            <v>721.1</v>
          </cell>
          <cell r="R10026">
            <v>659.2</v>
          </cell>
          <cell r="S10026">
            <v>412.4</v>
          </cell>
          <cell r="T10026">
            <v>25</v>
          </cell>
        </row>
        <row r="10027">
          <cell r="C10027" t="str">
            <v>Чусовской городской округ Пермского края</v>
          </cell>
          <cell r="D10027" t="str">
            <v>г. Чусовой, ул. Ленина, д. 50Б</v>
          </cell>
          <cell r="E10027" t="b">
            <v>1</v>
          </cell>
          <cell r="F10027">
            <v>1959</v>
          </cell>
          <cell r="H10027" t="str">
            <v>Кирпич</v>
          </cell>
          <cell r="L10027">
            <v>2</v>
          </cell>
          <cell r="M10027">
            <v>2</v>
          </cell>
          <cell r="Q10027">
            <v>652</v>
          </cell>
          <cell r="R10027">
            <v>604.6</v>
          </cell>
          <cell r="S10027">
            <v>544.14</v>
          </cell>
        </row>
        <row r="10028">
          <cell r="C10028" t="str">
            <v>Чусовской городской округ Пермского края</v>
          </cell>
          <cell r="D10028" t="str">
            <v>г. Чусовой, ул. Ленина, д. 57А</v>
          </cell>
          <cell r="E10028" t="b">
            <v>1</v>
          </cell>
          <cell r="F10028">
            <v>1954</v>
          </cell>
          <cell r="H10028" t="str">
            <v>Шлакоблок</v>
          </cell>
          <cell r="L10028">
            <v>2</v>
          </cell>
          <cell r="M10028">
            <v>2</v>
          </cell>
          <cell r="Q10028">
            <v>1455.7</v>
          </cell>
          <cell r="R10028">
            <v>1455.7</v>
          </cell>
          <cell r="S10028">
            <v>485.86</v>
          </cell>
          <cell r="T10028">
            <v>28</v>
          </cell>
        </row>
        <row r="10029">
          <cell r="C10029" t="str">
            <v>Чусовской городской округ Пермского края</v>
          </cell>
          <cell r="D10029" t="str">
            <v>г. Чусовой, ул. Лысьвенская, д. 65</v>
          </cell>
          <cell r="E10029" t="b">
            <v>1</v>
          </cell>
          <cell r="F10029">
            <v>1962</v>
          </cell>
          <cell r="H10029" t="str">
            <v>шлакоблок</v>
          </cell>
          <cell r="I10029" t="str">
            <v>скатная</v>
          </cell>
          <cell r="J10029" t="str">
            <v>ГВС</v>
          </cell>
          <cell r="K10029" t="str">
            <v>имеется</v>
          </cell>
          <cell r="L10029">
            <v>2</v>
          </cell>
          <cell r="M10029">
            <v>2</v>
          </cell>
          <cell r="Q10029">
            <v>625.5</v>
          </cell>
          <cell r="R10029">
            <v>625.5</v>
          </cell>
          <cell r="S10029">
            <v>562.95000000000005</v>
          </cell>
          <cell r="T10029">
            <v>27</v>
          </cell>
        </row>
        <row r="10030">
          <cell r="C10030" t="str">
            <v>Чусовской городской округ Пермского края</v>
          </cell>
          <cell r="D10030" t="str">
            <v>г. Чусовой, ул. Лысьвенская, д. 67</v>
          </cell>
          <cell r="E10030" t="b">
            <v>1</v>
          </cell>
          <cell r="F10030">
            <v>1962</v>
          </cell>
          <cell r="H10030" t="str">
            <v>Шлакоблок</v>
          </cell>
          <cell r="L10030">
            <v>2</v>
          </cell>
          <cell r="M10030">
            <v>2</v>
          </cell>
          <cell r="Q10030">
            <v>612.70000000000005</v>
          </cell>
          <cell r="R10030">
            <v>612.70000000000005</v>
          </cell>
          <cell r="S10030">
            <v>551.42999999999995</v>
          </cell>
        </row>
        <row r="10031">
          <cell r="C10031" t="str">
            <v>Чусовской городской округ Пермского края</v>
          </cell>
          <cell r="D10031" t="str">
            <v>г. Чусовой, ул. Лысьвенская, д. 69</v>
          </cell>
          <cell r="E10031" t="b">
            <v>1</v>
          </cell>
          <cell r="F10031">
            <v>1962</v>
          </cell>
          <cell r="H10031" t="str">
            <v>Кирпич</v>
          </cell>
          <cell r="I10031" t="str">
            <v>скатная</v>
          </cell>
          <cell r="K10031" t="str">
            <v>имеется</v>
          </cell>
          <cell r="L10031">
            <v>2</v>
          </cell>
          <cell r="M10031">
            <v>2</v>
          </cell>
          <cell r="Q10031">
            <v>647.70000000000005</v>
          </cell>
          <cell r="R10031">
            <v>552.20000000000005</v>
          </cell>
          <cell r="S10031">
            <v>358</v>
          </cell>
          <cell r="T10031">
            <v>32</v>
          </cell>
        </row>
        <row r="10032">
          <cell r="C10032" t="str">
            <v>Чусовской городской округ Пермского края</v>
          </cell>
          <cell r="D10032" t="str">
            <v>г. Чусовой, ул. Лысьвенская, д. 71</v>
          </cell>
          <cell r="E10032" t="b">
            <v>1</v>
          </cell>
          <cell r="F10032">
            <v>1961</v>
          </cell>
          <cell r="G10032">
            <v>1961</v>
          </cell>
          <cell r="H10032" t="str">
            <v>шлакоблок оштукатуренный</v>
          </cell>
          <cell r="L10032">
            <v>2</v>
          </cell>
          <cell r="M10032">
            <v>2</v>
          </cell>
          <cell r="Q10032">
            <v>622.70000000000005</v>
          </cell>
          <cell r="R10032">
            <v>622.70000000000005</v>
          </cell>
          <cell r="S10032">
            <v>622.70000000000005</v>
          </cell>
        </row>
        <row r="10033">
          <cell r="C10033" t="str">
            <v>Чусовской городской округ Пермского края</v>
          </cell>
          <cell r="D10033" t="str">
            <v>г. Чусовой, ул. Лысьвенская, д. 72</v>
          </cell>
          <cell r="E10033" t="b">
            <v>1</v>
          </cell>
          <cell r="F10033">
            <v>1963</v>
          </cell>
          <cell r="H10033" t="str">
            <v>Кирпич</v>
          </cell>
          <cell r="I10033" t="str">
            <v>скатная</v>
          </cell>
          <cell r="J10033" t="str">
            <v>ГВС</v>
          </cell>
          <cell r="K10033" t="str">
            <v>имеется</v>
          </cell>
          <cell r="L10033">
            <v>4</v>
          </cell>
          <cell r="M10033">
            <v>4</v>
          </cell>
          <cell r="Q10033">
            <v>3154.4</v>
          </cell>
          <cell r="R10033">
            <v>3154.4</v>
          </cell>
          <cell r="S10033">
            <v>2563.4</v>
          </cell>
          <cell r="T10033">
            <v>96</v>
          </cell>
        </row>
        <row r="10034">
          <cell r="C10034" t="str">
            <v>Чусовской городской округ Пермского края</v>
          </cell>
          <cell r="D10034" t="str">
            <v>г. Чусовой, ул. Лысьвенская, д. 73</v>
          </cell>
          <cell r="E10034" t="b">
            <v>1</v>
          </cell>
          <cell r="F10034">
            <v>1961</v>
          </cell>
          <cell r="H10034" t="str">
            <v>кирпич</v>
          </cell>
          <cell r="I10034" t="str">
            <v>скатная</v>
          </cell>
          <cell r="K10034" t="str">
            <v>имеется</v>
          </cell>
          <cell r="L10034">
            <v>2</v>
          </cell>
          <cell r="M10034">
            <v>2</v>
          </cell>
          <cell r="Q10034">
            <v>625.20000000000005</v>
          </cell>
          <cell r="R10034">
            <v>404.8</v>
          </cell>
          <cell r="S10034">
            <v>404.8</v>
          </cell>
          <cell r="T10034">
            <v>27</v>
          </cell>
        </row>
        <row r="10035">
          <cell r="C10035" t="str">
            <v>Чусовской городской округ Пермского края</v>
          </cell>
          <cell r="D10035" t="str">
            <v>г. Чусовой, ул. Лысьвенская, д. 74</v>
          </cell>
          <cell r="E10035" t="b">
            <v>1</v>
          </cell>
          <cell r="F10035">
            <v>1964</v>
          </cell>
          <cell r="H10035" t="str">
            <v>Кирпич</v>
          </cell>
          <cell r="I10035" t="str">
            <v>скатная</v>
          </cell>
          <cell r="J10035" t="str">
            <v>ГВС</v>
          </cell>
          <cell r="K10035" t="str">
            <v>имеется</v>
          </cell>
          <cell r="L10035">
            <v>4</v>
          </cell>
          <cell r="M10035">
            <v>4</v>
          </cell>
          <cell r="Q10035">
            <v>2560.6999999999998</v>
          </cell>
          <cell r="R10035">
            <v>2560.6999999999998</v>
          </cell>
          <cell r="S10035">
            <v>2560.6999999999998</v>
          </cell>
          <cell r="T10035">
            <v>96</v>
          </cell>
        </row>
        <row r="10036">
          <cell r="C10036" t="str">
            <v>Чусовской городской округ Пермского края</v>
          </cell>
          <cell r="D10036" t="str">
            <v>г. Чусовой, ул. Лысьвенская, д. 75</v>
          </cell>
          <cell r="E10036" t="b">
            <v>1</v>
          </cell>
          <cell r="F10036">
            <v>1965</v>
          </cell>
          <cell r="G10036">
            <v>1965</v>
          </cell>
          <cell r="H10036" t="str">
            <v>шлакоблок оштукатуренный</v>
          </cell>
          <cell r="L10036">
            <v>2</v>
          </cell>
          <cell r="M10036">
            <v>1</v>
          </cell>
          <cell r="Q10036">
            <v>335.1</v>
          </cell>
          <cell r="R10036">
            <v>335.1</v>
          </cell>
          <cell r="S10036">
            <v>335.1</v>
          </cell>
        </row>
        <row r="10037">
          <cell r="C10037" t="str">
            <v>Чусовской городской округ Пермского края</v>
          </cell>
          <cell r="D10037" t="str">
            <v>г. Чусовой, ул. Лысьвенская, д. 76</v>
          </cell>
          <cell r="E10037" t="b">
            <v>1</v>
          </cell>
          <cell r="F10037">
            <v>1965</v>
          </cell>
          <cell r="H10037" t="str">
            <v>кирпич</v>
          </cell>
          <cell r="I10037" t="str">
            <v>скатная</v>
          </cell>
          <cell r="J10037" t="str">
            <v>ГВС</v>
          </cell>
          <cell r="K10037" t="str">
            <v>имеется</v>
          </cell>
          <cell r="L10037">
            <v>4</v>
          </cell>
          <cell r="M10037">
            <v>4</v>
          </cell>
          <cell r="Q10037">
            <v>2545.21</v>
          </cell>
          <cell r="R10037">
            <v>2545.21</v>
          </cell>
          <cell r="S10037">
            <v>2334.5100000000002</v>
          </cell>
          <cell r="T10037">
            <v>123</v>
          </cell>
        </row>
        <row r="10038">
          <cell r="C10038" t="str">
            <v>Чусовской городской округ Пермского края</v>
          </cell>
          <cell r="D10038" t="str">
            <v>г. Чусовой, ул. Лысьвенская, д. 77</v>
          </cell>
          <cell r="E10038" t="b">
            <v>1</v>
          </cell>
          <cell r="F10038">
            <v>1958</v>
          </cell>
          <cell r="G10038">
            <v>1958</v>
          </cell>
          <cell r="H10038" t="str">
            <v>Кирпич</v>
          </cell>
          <cell r="L10038">
            <v>2</v>
          </cell>
          <cell r="M10038">
            <v>1</v>
          </cell>
          <cell r="Q10038">
            <v>267.3</v>
          </cell>
          <cell r="R10038">
            <v>267.3</v>
          </cell>
          <cell r="S10038">
            <v>267.3</v>
          </cell>
        </row>
        <row r="10039">
          <cell r="C10039" t="str">
            <v>Чусовской городской округ Пермского края</v>
          </cell>
          <cell r="D10039" t="str">
            <v>г. Чусовой, ул. Лысьвенская, д. 78</v>
          </cell>
          <cell r="E10039" t="b">
            <v>1</v>
          </cell>
          <cell r="F10039">
            <v>1965</v>
          </cell>
          <cell r="H10039" t="str">
            <v>кирпич</v>
          </cell>
          <cell r="I10039" t="str">
            <v>скатная</v>
          </cell>
          <cell r="J10039" t="str">
            <v>ГВС</v>
          </cell>
          <cell r="K10039" t="str">
            <v>имеется</v>
          </cell>
          <cell r="L10039">
            <v>4</v>
          </cell>
          <cell r="M10039">
            <v>4</v>
          </cell>
          <cell r="Q10039">
            <v>2537.1</v>
          </cell>
          <cell r="R10039">
            <v>2537.1</v>
          </cell>
          <cell r="S10039">
            <v>2283.39</v>
          </cell>
          <cell r="T10039">
            <v>104</v>
          </cell>
        </row>
        <row r="10040">
          <cell r="C10040" t="str">
            <v>Чусовской городской округ Пермского края</v>
          </cell>
          <cell r="D10040" t="str">
            <v>г. Чусовой, ул. Лысьвенская, д. 79</v>
          </cell>
          <cell r="E10040" t="b">
            <v>1</v>
          </cell>
          <cell r="F10040">
            <v>1958</v>
          </cell>
          <cell r="G10040">
            <v>1958</v>
          </cell>
          <cell r="H10040" t="str">
            <v>Кирпич</v>
          </cell>
          <cell r="L10040">
            <v>2</v>
          </cell>
          <cell r="M10040">
            <v>1</v>
          </cell>
          <cell r="Q10040">
            <v>339.7</v>
          </cell>
          <cell r="R10040">
            <v>339.7</v>
          </cell>
          <cell r="S10040">
            <v>339.7</v>
          </cell>
        </row>
        <row r="10041">
          <cell r="C10041" t="str">
            <v>Чусовской городской округ Пермского края</v>
          </cell>
          <cell r="D10041" t="str">
            <v>г. Чусовой, ул. Лысьвенская, д. 80</v>
          </cell>
          <cell r="E10041" t="b">
            <v>1</v>
          </cell>
          <cell r="F10041">
            <v>1967</v>
          </cell>
          <cell r="L10041">
            <v>5</v>
          </cell>
          <cell r="M10041">
            <v>4</v>
          </cell>
          <cell r="Q10041">
            <v>3189.3</v>
          </cell>
          <cell r="R10041">
            <v>3188.2</v>
          </cell>
          <cell r="S10041">
            <v>3188.2</v>
          </cell>
        </row>
        <row r="10042">
          <cell r="C10042" t="str">
            <v>Чусовской городской округ Пермского края</v>
          </cell>
          <cell r="D10042" t="str">
            <v>г. Чусовой, ул. Лысьвенская, д. 82</v>
          </cell>
          <cell r="E10042" t="b">
            <v>1</v>
          </cell>
          <cell r="F10042">
            <v>1990</v>
          </cell>
          <cell r="L10042">
            <v>5</v>
          </cell>
          <cell r="M10042">
            <v>6</v>
          </cell>
          <cell r="Q10042">
            <v>4669.1000000000004</v>
          </cell>
          <cell r="R10042">
            <v>4168.8999999999996</v>
          </cell>
          <cell r="S10042">
            <v>4168.8999999999996</v>
          </cell>
        </row>
        <row r="10043">
          <cell r="C10043" t="str">
            <v>Чусовской городской округ Пермского края</v>
          </cell>
          <cell r="D10043" t="str">
            <v>г. Чусовой, ул. Лысьвенская, д. 83</v>
          </cell>
          <cell r="E10043" t="b">
            <v>1</v>
          </cell>
          <cell r="F10043">
            <v>1960</v>
          </cell>
          <cell r="H10043" t="str">
            <v>Кирпич</v>
          </cell>
          <cell r="L10043">
            <v>2</v>
          </cell>
          <cell r="M10043">
            <v>1</v>
          </cell>
          <cell r="Q10043">
            <v>339.8</v>
          </cell>
          <cell r="R10043">
            <v>339.8</v>
          </cell>
          <cell r="S10043">
            <v>305.82</v>
          </cell>
        </row>
        <row r="10044">
          <cell r="C10044" t="str">
            <v>Чусовской городской округ Пермского края</v>
          </cell>
          <cell r="D10044" t="str">
            <v>г. Чусовой, ул. Лысьвенская, д. 85</v>
          </cell>
          <cell r="E10044" t="b">
            <v>1</v>
          </cell>
          <cell r="F10044">
            <v>1960</v>
          </cell>
          <cell r="G10044">
            <v>1960</v>
          </cell>
          <cell r="H10044" t="str">
            <v>Кирпич</v>
          </cell>
          <cell r="L10044">
            <v>2</v>
          </cell>
          <cell r="M10044">
            <v>1</v>
          </cell>
          <cell r="Q10044">
            <v>221.1</v>
          </cell>
          <cell r="R10044">
            <v>221.1</v>
          </cell>
          <cell r="S10044">
            <v>185.8</v>
          </cell>
        </row>
        <row r="10045">
          <cell r="C10045" t="str">
            <v>Чусовской городской округ Пермского края</v>
          </cell>
          <cell r="D10045" t="str">
            <v>г. Чусовой, ул. Лысьвенская, д. 87</v>
          </cell>
          <cell r="E10045" t="b">
            <v>1</v>
          </cell>
          <cell r="F10045">
            <v>1960</v>
          </cell>
          <cell r="H10045" t="str">
            <v>Кирпич</v>
          </cell>
          <cell r="L10045">
            <v>2</v>
          </cell>
          <cell r="M10045">
            <v>1</v>
          </cell>
          <cell r="Q10045">
            <v>331.8</v>
          </cell>
          <cell r="R10045">
            <v>331.8</v>
          </cell>
          <cell r="S10045">
            <v>298.62</v>
          </cell>
        </row>
        <row r="10046">
          <cell r="C10046" t="str">
            <v>Чусовской городской округ Пермского края</v>
          </cell>
          <cell r="D10046" t="str">
            <v>г. Чусовой, ул. Лысьвенская, д. 89</v>
          </cell>
          <cell r="E10046" t="b">
            <v>1</v>
          </cell>
          <cell r="F10046">
            <v>1961</v>
          </cell>
          <cell r="H10046" t="str">
            <v>Кирпич</v>
          </cell>
          <cell r="I10046" t="str">
            <v>скатная</v>
          </cell>
          <cell r="J10046" t="str">
            <v>ГВС</v>
          </cell>
          <cell r="K10046" t="str">
            <v>не имеется</v>
          </cell>
          <cell r="L10046">
            <v>2</v>
          </cell>
          <cell r="M10046">
            <v>2</v>
          </cell>
          <cell r="Q10046">
            <v>657.2</v>
          </cell>
          <cell r="R10046">
            <v>657.2</v>
          </cell>
          <cell r="S10046">
            <v>577.9</v>
          </cell>
          <cell r="T10046">
            <v>35</v>
          </cell>
        </row>
        <row r="10047">
          <cell r="C10047" t="str">
            <v>Чусовской городской округ Пермского края</v>
          </cell>
          <cell r="D10047" t="str">
            <v>г. Чусовой, ул. Лысьвенская, д. 91</v>
          </cell>
          <cell r="E10047" t="b">
            <v>1</v>
          </cell>
          <cell r="F10047">
            <v>1961</v>
          </cell>
          <cell r="H10047" t="str">
            <v>Кирпич</v>
          </cell>
          <cell r="I10047" t="str">
            <v>скатная</v>
          </cell>
          <cell r="J10047" t="str">
            <v>ГВС</v>
          </cell>
          <cell r="K10047" t="str">
            <v>не имеется</v>
          </cell>
          <cell r="L10047">
            <v>2</v>
          </cell>
          <cell r="M10047">
            <v>2</v>
          </cell>
          <cell r="Q10047">
            <v>657.3</v>
          </cell>
          <cell r="R10047">
            <v>657.3</v>
          </cell>
          <cell r="S10047">
            <v>574.5</v>
          </cell>
          <cell r="T10047">
            <v>38</v>
          </cell>
        </row>
        <row r="10048">
          <cell r="C10048" t="str">
            <v>Чусовской городской округ Пермского края</v>
          </cell>
          <cell r="D10048" t="str">
            <v>г. Чусовой, ул. Лысьвенская, д. 93</v>
          </cell>
          <cell r="E10048" t="b">
            <v>1</v>
          </cell>
          <cell r="F10048">
            <v>1961</v>
          </cell>
          <cell r="H10048" t="str">
            <v>Кирпич</v>
          </cell>
          <cell r="I10048" t="str">
            <v>скатная</v>
          </cell>
          <cell r="J10048" t="str">
            <v>ГВС</v>
          </cell>
          <cell r="K10048" t="str">
            <v>не имеется</v>
          </cell>
          <cell r="L10048">
            <v>2</v>
          </cell>
          <cell r="M10048">
            <v>2</v>
          </cell>
          <cell r="Q10048">
            <v>642.70000000000005</v>
          </cell>
          <cell r="R10048">
            <v>642.70000000000005</v>
          </cell>
          <cell r="S10048">
            <v>561.19000000000005</v>
          </cell>
          <cell r="T10048">
            <v>19</v>
          </cell>
        </row>
        <row r="10049">
          <cell r="C10049" t="str">
            <v>Чусовской городской округ Пермского края</v>
          </cell>
          <cell r="D10049" t="str">
            <v>г. Чусовой, ул. Лысьвенская, д. 95</v>
          </cell>
          <cell r="E10049" t="b">
            <v>1</v>
          </cell>
          <cell r="F10049">
            <v>1961</v>
          </cell>
          <cell r="H10049" t="str">
            <v>кирпич</v>
          </cell>
          <cell r="I10049" t="str">
            <v>скатная</v>
          </cell>
          <cell r="J10049" t="str">
            <v>ГВС</v>
          </cell>
          <cell r="K10049" t="str">
            <v>не имеется</v>
          </cell>
          <cell r="L10049">
            <v>2</v>
          </cell>
          <cell r="M10049">
            <v>2</v>
          </cell>
          <cell r="Q10049">
            <v>646.79999999999995</v>
          </cell>
          <cell r="R10049">
            <v>607.79999999999995</v>
          </cell>
          <cell r="S10049">
            <v>525.29999999999995</v>
          </cell>
          <cell r="T10049">
            <v>29</v>
          </cell>
        </row>
        <row r="10050">
          <cell r="C10050" t="str">
            <v>Чусовской городской округ Пермского края</v>
          </cell>
          <cell r="D10050" t="str">
            <v>г. Чусовой, ул. Лысьвенская, д. 97</v>
          </cell>
          <cell r="E10050" t="b">
            <v>1</v>
          </cell>
          <cell r="F10050">
            <v>1961</v>
          </cell>
          <cell r="H10050" t="str">
            <v>Кирпич</v>
          </cell>
          <cell r="L10050">
            <v>2</v>
          </cell>
          <cell r="M10050">
            <v>2</v>
          </cell>
          <cell r="Q10050">
            <v>647.4</v>
          </cell>
          <cell r="R10050">
            <v>647.4</v>
          </cell>
          <cell r="S10050">
            <v>582.66</v>
          </cell>
        </row>
        <row r="10051">
          <cell r="C10051" t="str">
            <v>Чусовской городской округ Пермского края</v>
          </cell>
          <cell r="D10051" t="str">
            <v>г. Чусовой, ул. Лысьвенская, д. 76А</v>
          </cell>
          <cell r="E10051" t="b">
            <v>1</v>
          </cell>
          <cell r="F10051">
            <v>1975</v>
          </cell>
          <cell r="L10051">
            <v>5</v>
          </cell>
          <cell r="M10051">
            <v>4</v>
          </cell>
          <cell r="Q10051">
            <v>3559</v>
          </cell>
          <cell r="R10051">
            <v>3213.9</v>
          </cell>
          <cell r="S10051">
            <v>3213.9</v>
          </cell>
        </row>
        <row r="10052">
          <cell r="C10052" t="str">
            <v>Чусовской городской округ Пермского края</v>
          </cell>
          <cell r="D10052" t="str">
            <v>г. Чусовой, ул. Лысьвенская, д. 79А</v>
          </cell>
          <cell r="E10052" t="b">
            <v>1</v>
          </cell>
          <cell r="F10052">
            <v>1959</v>
          </cell>
          <cell r="G10052">
            <v>1959</v>
          </cell>
          <cell r="H10052" t="str">
            <v>Кирпич</v>
          </cell>
          <cell r="L10052">
            <v>2</v>
          </cell>
          <cell r="M10052">
            <v>1</v>
          </cell>
          <cell r="Q10052">
            <v>294.5</v>
          </cell>
          <cell r="R10052">
            <v>294.5</v>
          </cell>
          <cell r="S10052">
            <v>266.89999999999998</v>
          </cell>
        </row>
        <row r="10053">
          <cell r="C10053" t="str">
            <v>Чусовской городской округ Пермского края</v>
          </cell>
          <cell r="D10053" t="str">
            <v>г. Чусовой, ул. Лысьвенская, д. 83А</v>
          </cell>
          <cell r="E10053" t="b">
            <v>1</v>
          </cell>
          <cell r="F10053">
            <v>1959</v>
          </cell>
          <cell r="H10053" t="str">
            <v>Кирпич</v>
          </cell>
          <cell r="L10053">
            <v>2</v>
          </cell>
          <cell r="M10053">
            <v>1</v>
          </cell>
          <cell r="Q10053">
            <v>267.5</v>
          </cell>
          <cell r="R10053">
            <v>267.5</v>
          </cell>
          <cell r="S10053">
            <v>240.75</v>
          </cell>
        </row>
        <row r="10054">
          <cell r="C10054" t="str">
            <v>Чусовской городской округ Пермского края</v>
          </cell>
          <cell r="D10054" t="str">
            <v>г. Чусовой, ул. Матросова, д. 9</v>
          </cell>
          <cell r="E10054" t="b">
            <v>1</v>
          </cell>
          <cell r="F10054">
            <v>1957</v>
          </cell>
          <cell r="G10054">
            <v>1957</v>
          </cell>
          <cell r="H10054" t="str">
            <v>шлакоблок оштукатуренный</v>
          </cell>
          <cell r="L10054">
            <v>3</v>
          </cell>
          <cell r="M10054">
            <v>2</v>
          </cell>
          <cell r="Q10054">
            <v>1854.6</v>
          </cell>
          <cell r="R10054">
            <v>1684.5</v>
          </cell>
          <cell r="S10054">
            <v>1331.4</v>
          </cell>
          <cell r="T10054">
            <v>54</v>
          </cell>
        </row>
        <row r="10055">
          <cell r="C10055" t="str">
            <v>Чусовской городской округ Пермского края</v>
          </cell>
          <cell r="D10055" t="str">
            <v>г. Чусовой, ул. Матросова, д. 11</v>
          </cell>
          <cell r="E10055" t="b">
            <v>1</v>
          </cell>
          <cell r="F10055">
            <v>1957</v>
          </cell>
          <cell r="H10055" t="str">
            <v>Кирпич</v>
          </cell>
          <cell r="L10055">
            <v>4</v>
          </cell>
          <cell r="M10055">
            <v>2</v>
          </cell>
          <cell r="Q10055">
            <v>1944.8</v>
          </cell>
          <cell r="R10055">
            <v>1720.9</v>
          </cell>
          <cell r="S10055">
            <v>1548.81</v>
          </cell>
        </row>
        <row r="10056">
          <cell r="C10056" t="str">
            <v>Чусовской городской округ Пермского края</v>
          </cell>
          <cell r="D10056" t="str">
            <v>г. Чусовой, ул. Матросова, д. 13</v>
          </cell>
          <cell r="E10056" t="b">
            <v>1</v>
          </cell>
          <cell r="F10056">
            <v>1959</v>
          </cell>
          <cell r="G10056">
            <v>1959</v>
          </cell>
          <cell r="H10056" t="str">
            <v>Кирпич</v>
          </cell>
          <cell r="L10056">
            <v>5</v>
          </cell>
          <cell r="M10056">
            <v>4</v>
          </cell>
          <cell r="Q10056">
            <v>5047.5</v>
          </cell>
          <cell r="R10056">
            <v>5047.5</v>
          </cell>
          <cell r="S10056">
            <v>4584.8500000000004</v>
          </cell>
        </row>
        <row r="10057">
          <cell r="C10057" t="str">
            <v>Чусовской городской округ Пермского края</v>
          </cell>
          <cell r="D10057" t="str">
            <v>г. Чусовой, ул. Матросова, д. 15</v>
          </cell>
          <cell r="E10057" t="b">
            <v>1</v>
          </cell>
          <cell r="F10057">
            <v>1974</v>
          </cell>
          <cell r="H10057" t="str">
            <v>Кирпич</v>
          </cell>
          <cell r="L10057">
            <v>5</v>
          </cell>
          <cell r="M10057">
            <v>4</v>
          </cell>
          <cell r="Q10057">
            <v>3320.35</v>
          </cell>
          <cell r="R10057">
            <v>3293.91</v>
          </cell>
          <cell r="S10057">
            <v>2964.52</v>
          </cell>
        </row>
        <row r="10058">
          <cell r="C10058" t="str">
            <v>Чусовской городской округ Пермского края</v>
          </cell>
          <cell r="D10058" t="str">
            <v>г. Чусовой, ул. Матросова, д. 21</v>
          </cell>
          <cell r="E10058" t="b">
            <v>0</v>
          </cell>
          <cell r="F10058">
            <v>1962</v>
          </cell>
          <cell r="H10058" t="str">
            <v>кирпич</v>
          </cell>
          <cell r="I10058" t="str">
            <v>скатная</v>
          </cell>
          <cell r="K10058" t="str">
            <v>имеется</v>
          </cell>
          <cell r="L10058">
            <v>5</v>
          </cell>
          <cell r="M10058">
            <v>2</v>
          </cell>
          <cell r="Q10058">
            <v>1606.8</v>
          </cell>
          <cell r="R10058">
            <v>1608.3</v>
          </cell>
          <cell r="S10058">
            <v>1402.6</v>
          </cell>
          <cell r="T10058">
            <v>78</v>
          </cell>
        </row>
        <row r="10059">
          <cell r="C10059" t="str">
            <v>Чусовской городской округ Пермского края</v>
          </cell>
          <cell r="D10059" t="str">
            <v>г. Чусовой, ул. Матросова, д. 23</v>
          </cell>
          <cell r="E10059" t="b">
            <v>1</v>
          </cell>
          <cell r="F10059">
            <v>1960</v>
          </cell>
          <cell r="H10059" t="str">
            <v>Кирпич</v>
          </cell>
          <cell r="L10059">
            <v>5</v>
          </cell>
          <cell r="M10059">
            <v>1</v>
          </cell>
          <cell r="Q10059">
            <v>1280</v>
          </cell>
          <cell r="R10059">
            <v>864</v>
          </cell>
          <cell r="S10059">
            <v>777.6</v>
          </cell>
        </row>
        <row r="10060">
          <cell r="C10060" t="str">
            <v>Чусовской городской округ Пермского края</v>
          </cell>
          <cell r="D10060" t="str">
            <v>г. Чусовой, ул. Матросова, д. 31</v>
          </cell>
          <cell r="E10060" t="b">
            <v>1</v>
          </cell>
          <cell r="F10060">
            <v>2016</v>
          </cell>
          <cell r="H10060" t="str">
            <v>кирпич</v>
          </cell>
          <cell r="I10060" t="str">
            <v>скатная</v>
          </cell>
          <cell r="K10060" t="str">
            <v>имеется</v>
          </cell>
          <cell r="L10060">
            <v>3</v>
          </cell>
          <cell r="M10060">
            <v>2</v>
          </cell>
          <cell r="Q10060">
            <v>1262.7</v>
          </cell>
          <cell r="R10060">
            <v>1262.7</v>
          </cell>
          <cell r="S10060">
            <v>713.78</v>
          </cell>
          <cell r="T10060">
            <v>61</v>
          </cell>
        </row>
        <row r="10061">
          <cell r="C10061" t="str">
            <v>Чусовской городской округ Пермского края</v>
          </cell>
          <cell r="D10061" t="str">
            <v>г. Чусовой, ул. Матросова, д. 49</v>
          </cell>
          <cell r="E10061" t="b">
            <v>1</v>
          </cell>
          <cell r="F10061">
            <v>1956</v>
          </cell>
          <cell r="H10061" t="str">
            <v>Шлакоблок</v>
          </cell>
          <cell r="L10061">
            <v>2</v>
          </cell>
          <cell r="M10061">
            <v>1</v>
          </cell>
          <cell r="Q10061">
            <v>362</v>
          </cell>
          <cell r="R10061">
            <v>362</v>
          </cell>
          <cell r="S10061">
            <v>362</v>
          </cell>
        </row>
        <row r="10062">
          <cell r="C10062" t="str">
            <v>Чусовской городской округ Пермского края</v>
          </cell>
          <cell r="D10062" t="str">
            <v>г. Чусовой, ул. Матросова, д. 51</v>
          </cell>
          <cell r="E10062" t="b">
            <v>1</v>
          </cell>
          <cell r="F10062">
            <v>1955</v>
          </cell>
          <cell r="H10062" t="str">
            <v>Шлакоблок</v>
          </cell>
          <cell r="L10062">
            <v>2</v>
          </cell>
          <cell r="M10062">
            <v>2</v>
          </cell>
          <cell r="Q10062">
            <v>617.54999999999995</v>
          </cell>
          <cell r="R10062">
            <v>617.54999999999995</v>
          </cell>
          <cell r="S10062">
            <v>555.79999999999995</v>
          </cell>
        </row>
        <row r="10063">
          <cell r="C10063" t="str">
            <v>Чусовской городской округ Пермского края</v>
          </cell>
          <cell r="D10063" t="str">
            <v>г. Чусовой, ул. Матросова, д. 31А</v>
          </cell>
          <cell r="E10063" t="b">
            <v>1</v>
          </cell>
          <cell r="F10063">
            <v>2018</v>
          </cell>
          <cell r="H10063" t="str">
            <v>кирпич</v>
          </cell>
          <cell r="I10063" t="str">
            <v>скатная</v>
          </cell>
          <cell r="J10063" t="str">
            <v>ГАЗ</v>
          </cell>
          <cell r="K10063" t="str">
            <v>имеется</v>
          </cell>
          <cell r="L10063">
            <v>3</v>
          </cell>
          <cell r="M10063">
            <v>2</v>
          </cell>
          <cell r="Q10063">
            <v>1054.9000000000001</v>
          </cell>
          <cell r="R10063">
            <v>1054.9000000000001</v>
          </cell>
          <cell r="S10063">
            <v>449</v>
          </cell>
        </row>
        <row r="10064">
          <cell r="C10064" t="str">
            <v>Чусовской городской округ Пермского края</v>
          </cell>
          <cell r="D10064" t="str">
            <v>г. Чусовой, ул. Мира, д. 1</v>
          </cell>
          <cell r="E10064" t="b">
            <v>1</v>
          </cell>
          <cell r="F10064">
            <v>1968</v>
          </cell>
          <cell r="H10064" t="str">
            <v>блочный</v>
          </cell>
          <cell r="I10064" t="str">
            <v>скатная</v>
          </cell>
          <cell r="J10064" t="str">
            <v>ГВС</v>
          </cell>
          <cell r="K10064" t="str">
            <v>имеется</v>
          </cell>
          <cell r="L10064">
            <v>5</v>
          </cell>
          <cell r="M10064">
            <v>4</v>
          </cell>
          <cell r="Q10064">
            <v>3542.64</v>
          </cell>
          <cell r="R10064">
            <v>3074.4</v>
          </cell>
          <cell r="S10064">
            <v>2757.6</v>
          </cell>
          <cell r="T10064">
            <v>126</v>
          </cell>
        </row>
        <row r="10065">
          <cell r="C10065" t="str">
            <v>Чусовской городской округ Пермского края</v>
          </cell>
          <cell r="D10065" t="str">
            <v>г. Чусовой, ул. Мира, д. 2</v>
          </cell>
          <cell r="E10065" t="b">
            <v>1</v>
          </cell>
          <cell r="F10065">
            <v>1990</v>
          </cell>
          <cell r="G10065">
            <v>1990</v>
          </cell>
          <cell r="H10065" t="str">
            <v>шлакоблок оштукатуренный</v>
          </cell>
          <cell r="L10065">
            <v>9</v>
          </cell>
          <cell r="M10065">
            <v>6</v>
          </cell>
          <cell r="N10065">
            <v>6</v>
          </cell>
          <cell r="O10065">
            <v>6</v>
          </cell>
          <cell r="Q10065">
            <v>5130.7</v>
          </cell>
          <cell r="R10065">
            <v>5130.7</v>
          </cell>
          <cell r="S10065">
            <v>5130.7</v>
          </cell>
        </row>
        <row r="10066">
          <cell r="C10066" t="str">
            <v>Чусовской городской округ Пермского края</v>
          </cell>
          <cell r="D10066" t="str">
            <v>г. Чусовой, ул. Мира, д. 3</v>
          </cell>
          <cell r="E10066" t="b">
            <v>1</v>
          </cell>
          <cell r="F10066">
            <v>1969</v>
          </cell>
          <cell r="H10066" t="str">
            <v>кирпич</v>
          </cell>
          <cell r="I10066" t="str">
            <v>скатная</v>
          </cell>
          <cell r="J10066" t="str">
            <v>ГВС</v>
          </cell>
          <cell r="K10066" t="str">
            <v>имеется</v>
          </cell>
          <cell r="L10066">
            <v>5</v>
          </cell>
          <cell r="M10066">
            <v>4</v>
          </cell>
          <cell r="Q10066">
            <v>3099.5</v>
          </cell>
          <cell r="R10066">
            <v>3061.1</v>
          </cell>
          <cell r="S10066">
            <v>2821.7</v>
          </cell>
          <cell r="T10066">
            <v>131</v>
          </cell>
        </row>
        <row r="10067">
          <cell r="C10067" t="str">
            <v>Чусовской городской округ Пермского края</v>
          </cell>
          <cell r="D10067" t="str">
            <v>г. Чусовой, ул. Мира, д. 4</v>
          </cell>
          <cell r="E10067" t="b">
            <v>1</v>
          </cell>
          <cell r="F10067">
            <v>1986</v>
          </cell>
          <cell r="H10067" t="str">
            <v>Крупные блоки</v>
          </cell>
          <cell r="L10067">
            <v>9</v>
          </cell>
          <cell r="M10067">
            <v>6</v>
          </cell>
          <cell r="N10067">
            <v>6</v>
          </cell>
          <cell r="O10067">
            <v>6</v>
          </cell>
          <cell r="Q10067">
            <v>12831.9</v>
          </cell>
          <cell r="R10067">
            <v>11566.39</v>
          </cell>
          <cell r="S10067">
            <v>11566.39</v>
          </cell>
          <cell r="T10067">
            <v>418</v>
          </cell>
        </row>
        <row r="10068">
          <cell r="C10068" t="str">
            <v>Чусовской городской округ Пермского края</v>
          </cell>
          <cell r="D10068" t="str">
            <v>г. Чусовой, ул. Мира, д. 5</v>
          </cell>
          <cell r="E10068" t="b">
            <v>1</v>
          </cell>
          <cell r="F10068">
            <v>1968</v>
          </cell>
          <cell r="H10068" t="str">
            <v>кирпич</v>
          </cell>
          <cell r="I10068" t="str">
            <v>скатная</v>
          </cell>
          <cell r="J10068" t="str">
            <v>ГВС</v>
          </cell>
          <cell r="K10068" t="str">
            <v>имеется</v>
          </cell>
          <cell r="L10068">
            <v>5</v>
          </cell>
          <cell r="M10068">
            <v>4</v>
          </cell>
          <cell r="Q10068">
            <v>3180</v>
          </cell>
          <cell r="R10068">
            <v>2495.5</v>
          </cell>
          <cell r="S10068">
            <v>2211</v>
          </cell>
          <cell r="T10068">
            <v>106</v>
          </cell>
        </row>
        <row r="10069">
          <cell r="C10069" t="str">
            <v>Чусовской городской округ Пермского края</v>
          </cell>
          <cell r="D10069" t="str">
            <v>г. Чусовой, ул. Мира, д. 6</v>
          </cell>
          <cell r="E10069" t="b">
            <v>1</v>
          </cell>
          <cell r="F10069">
            <v>1985</v>
          </cell>
          <cell r="H10069" t="str">
            <v>ж/блоки</v>
          </cell>
          <cell r="I10069" t="str">
            <v>плоская</v>
          </cell>
          <cell r="K10069" t="str">
            <v>имеется</v>
          </cell>
          <cell r="L10069">
            <v>5</v>
          </cell>
          <cell r="M10069">
            <v>4</v>
          </cell>
          <cell r="Q10069">
            <v>3947.2</v>
          </cell>
          <cell r="R10069">
            <v>2694.2</v>
          </cell>
          <cell r="S10069">
            <v>2424.7800000000002</v>
          </cell>
          <cell r="T10069">
            <v>131</v>
          </cell>
        </row>
        <row r="10070">
          <cell r="C10070" t="str">
            <v>Чусовской городской округ Пермского края</v>
          </cell>
          <cell r="D10070" t="str">
            <v>г. Чусовой, ул. Мира, д. 7</v>
          </cell>
          <cell r="E10070" t="b">
            <v>1</v>
          </cell>
          <cell r="F10070">
            <v>1971</v>
          </cell>
          <cell r="H10070" t="str">
            <v>блочный</v>
          </cell>
          <cell r="I10070" t="str">
            <v>скатная</v>
          </cell>
          <cell r="J10070" t="str">
            <v>ГВС</v>
          </cell>
          <cell r="K10070" t="str">
            <v>имеется</v>
          </cell>
          <cell r="L10070">
            <v>5</v>
          </cell>
          <cell r="M10070">
            <v>4</v>
          </cell>
          <cell r="Q10070">
            <v>3225.6</v>
          </cell>
          <cell r="R10070">
            <v>2961.6</v>
          </cell>
          <cell r="S10070">
            <v>2718.9</v>
          </cell>
          <cell r="T10070">
            <v>126</v>
          </cell>
        </row>
        <row r="10071">
          <cell r="C10071" t="str">
            <v>Чусовской городской округ Пермского края</v>
          </cell>
          <cell r="D10071" t="str">
            <v>г. Чусовой, ул. Мира, д. 8</v>
          </cell>
          <cell r="E10071" t="b">
            <v>1</v>
          </cell>
          <cell r="F10071">
            <v>1985</v>
          </cell>
          <cell r="G10071">
            <v>1985</v>
          </cell>
          <cell r="H10071" t="str">
            <v>блочный</v>
          </cell>
          <cell r="L10071">
            <v>9</v>
          </cell>
          <cell r="M10071">
            <v>6</v>
          </cell>
          <cell r="N10071">
            <v>6</v>
          </cell>
          <cell r="O10071">
            <v>6</v>
          </cell>
          <cell r="Q10071">
            <v>12298.6</v>
          </cell>
          <cell r="R10071">
            <v>12298.6</v>
          </cell>
          <cell r="S10071">
            <v>11361.6</v>
          </cell>
        </row>
        <row r="10072">
          <cell r="C10072" t="str">
            <v>Чусовской городской округ Пермского края</v>
          </cell>
          <cell r="D10072" t="str">
            <v>г. Чусовой, ул. Мира, д. 9</v>
          </cell>
          <cell r="E10072" t="b">
            <v>1</v>
          </cell>
          <cell r="F10072">
            <v>1973</v>
          </cell>
          <cell r="H10072" t="str">
            <v>блочный</v>
          </cell>
          <cell r="I10072" t="str">
            <v>скатная</v>
          </cell>
          <cell r="J10072" t="str">
            <v>ГВС</v>
          </cell>
          <cell r="K10072" t="str">
            <v>имеется</v>
          </cell>
          <cell r="L10072">
            <v>5</v>
          </cell>
          <cell r="M10072">
            <v>4</v>
          </cell>
          <cell r="Q10072">
            <v>3420.2</v>
          </cell>
          <cell r="R10072">
            <v>2723</v>
          </cell>
          <cell r="S10072">
            <v>2415.5</v>
          </cell>
          <cell r="T10072">
            <v>128</v>
          </cell>
        </row>
        <row r="10073">
          <cell r="C10073" t="str">
            <v>Чусовской городской округ Пермского края</v>
          </cell>
          <cell r="D10073" t="str">
            <v>г. Чусовой, ул. Мира, д. 10</v>
          </cell>
          <cell r="E10073" t="b">
            <v>1</v>
          </cell>
          <cell r="F10073">
            <v>1981</v>
          </cell>
          <cell r="H10073" t="str">
            <v>Крупные блоки</v>
          </cell>
          <cell r="L10073">
            <v>9</v>
          </cell>
          <cell r="M10073">
            <v>13</v>
          </cell>
          <cell r="N10073">
            <v>13</v>
          </cell>
          <cell r="O10073">
            <v>13</v>
          </cell>
          <cell r="Q10073">
            <v>23817</v>
          </cell>
          <cell r="R10073">
            <v>23746</v>
          </cell>
          <cell r="S10073">
            <v>21371.4</v>
          </cell>
        </row>
        <row r="10074">
          <cell r="C10074" t="str">
            <v>Чусовской городской округ Пермского края</v>
          </cell>
          <cell r="D10074" t="str">
            <v>г. Чусовой, ул. Мира, д. 12</v>
          </cell>
          <cell r="E10074" t="b">
            <v>1</v>
          </cell>
          <cell r="F10074">
            <v>1991</v>
          </cell>
          <cell r="G10074">
            <v>1991</v>
          </cell>
          <cell r="H10074" t="str">
            <v>блочный</v>
          </cell>
          <cell r="L10074">
            <v>9</v>
          </cell>
          <cell r="M10074">
            <v>6</v>
          </cell>
          <cell r="N10074">
            <v>6</v>
          </cell>
          <cell r="O10074">
            <v>6</v>
          </cell>
          <cell r="Q10074">
            <v>10513.7</v>
          </cell>
          <cell r="R10074">
            <v>10513.7</v>
          </cell>
          <cell r="S10074">
            <v>10513.7</v>
          </cell>
        </row>
        <row r="10075">
          <cell r="C10075" t="str">
            <v>Чусовской городской округ Пермского края</v>
          </cell>
          <cell r="D10075" t="str">
            <v>г. Чусовой, ул. Мира, д. 14</v>
          </cell>
          <cell r="E10075" t="b">
            <v>1</v>
          </cell>
          <cell r="F10075">
            <v>1991</v>
          </cell>
          <cell r="G10075">
            <v>1991</v>
          </cell>
          <cell r="H10075" t="str">
            <v>блочный</v>
          </cell>
          <cell r="L10075">
            <v>9</v>
          </cell>
          <cell r="M10075">
            <v>6</v>
          </cell>
          <cell r="N10075">
            <v>6</v>
          </cell>
          <cell r="O10075">
            <v>6</v>
          </cell>
          <cell r="Q10075">
            <v>13076.34</v>
          </cell>
          <cell r="R10075">
            <v>13076.34</v>
          </cell>
          <cell r="S10075">
            <v>13036.74</v>
          </cell>
        </row>
        <row r="10076">
          <cell r="C10076" t="str">
            <v>Чусовской городской округ Пермского края</v>
          </cell>
          <cell r="D10076" t="str">
            <v>г. Чусовой, ул. Мира, д. 12А</v>
          </cell>
          <cell r="E10076" t="b">
            <v>1</v>
          </cell>
          <cell r="F10076">
            <v>1994</v>
          </cell>
          <cell r="H10076" t="str">
            <v>железобетонные плиты</v>
          </cell>
          <cell r="I10076" t="str">
            <v>плоская</v>
          </cell>
          <cell r="K10076" t="str">
            <v>имеется</v>
          </cell>
          <cell r="L10076">
            <v>9</v>
          </cell>
          <cell r="M10076">
            <v>3</v>
          </cell>
          <cell r="N10076">
            <v>3</v>
          </cell>
          <cell r="O10076">
            <v>3</v>
          </cell>
          <cell r="Q10076">
            <v>6944.8</v>
          </cell>
          <cell r="R10076">
            <v>5752.4</v>
          </cell>
          <cell r="S10076">
            <v>5752.4</v>
          </cell>
          <cell r="T10076">
            <v>270</v>
          </cell>
        </row>
        <row r="10077">
          <cell r="C10077" t="str">
            <v>Чусовской городской округ Пермского края</v>
          </cell>
          <cell r="D10077" t="str">
            <v>г. Чусовой, ул. Мира, д. 14В</v>
          </cell>
          <cell r="E10077" t="b">
            <v>1</v>
          </cell>
          <cell r="F10077">
            <v>2006</v>
          </cell>
          <cell r="H10077" t="str">
            <v>железобетон, ячеистобетонные блоки, m=40см</v>
          </cell>
          <cell r="I10077" t="str">
            <v>плоская</v>
          </cell>
          <cell r="J10077" t="str">
            <v>ГАЗ</v>
          </cell>
          <cell r="K10077" t="str">
            <v>имеется</v>
          </cell>
          <cell r="L10077">
            <v>8</v>
          </cell>
          <cell r="M10077">
            <v>3</v>
          </cell>
          <cell r="N10077">
            <v>3</v>
          </cell>
          <cell r="O10077">
            <v>3</v>
          </cell>
          <cell r="Q10077">
            <v>4956.1000000000004</v>
          </cell>
          <cell r="R10077">
            <v>2978</v>
          </cell>
          <cell r="S10077">
            <v>2319.1999999999998</v>
          </cell>
          <cell r="T10077">
            <v>150</v>
          </cell>
        </row>
        <row r="10078">
          <cell r="C10078" t="str">
            <v>Чусовской городской округ Пермского края</v>
          </cell>
          <cell r="D10078" t="str">
            <v>г. Чусовой, ул. Мира, д. 2 кор. 1</v>
          </cell>
          <cell r="E10078" t="b">
            <v>1</v>
          </cell>
          <cell r="F10078">
            <v>2009</v>
          </cell>
          <cell r="H10078" t="str">
            <v>кирпич</v>
          </cell>
          <cell r="I10078" t="str">
            <v>плоская</v>
          </cell>
          <cell r="K10078" t="str">
            <v>имеется</v>
          </cell>
          <cell r="L10078">
            <v>9</v>
          </cell>
          <cell r="M10078">
            <v>8</v>
          </cell>
          <cell r="N10078">
            <v>8</v>
          </cell>
          <cell r="P10078">
            <v>8</v>
          </cell>
          <cell r="Q10078">
            <v>27263.1</v>
          </cell>
          <cell r="R10078">
            <v>17484</v>
          </cell>
          <cell r="S10078">
            <v>12321.4</v>
          </cell>
          <cell r="T10078">
            <v>418</v>
          </cell>
        </row>
        <row r="10079">
          <cell r="C10079" t="str">
            <v>Чусовской городской округ Пермского края</v>
          </cell>
          <cell r="D10079" t="str">
            <v>г. Чусовой, ул. Некрасова, д. 3</v>
          </cell>
          <cell r="E10079" t="b">
            <v>1</v>
          </cell>
          <cell r="F10079">
            <v>1945</v>
          </cell>
          <cell r="H10079" t="str">
            <v>Шлакоблок</v>
          </cell>
          <cell r="L10079">
            <v>2</v>
          </cell>
          <cell r="M10079">
            <v>1</v>
          </cell>
          <cell r="Q10079">
            <v>470</v>
          </cell>
          <cell r="R10079">
            <v>459.6</v>
          </cell>
          <cell r="S10079">
            <v>413.64</v>
          </cell>
        </row>
        <row r="10080">
          <cell r="C10080" t="str">
            <v>Чусовской городской округ Пермского края</v>
          </cell>
          <cell r="D10080" t="str">
            <v>г. Чусовой, ул. Некрасова, д. 9</v>
          </cell>
          <cell r="E10080" t="b">
            <v>1</v>
          </cell>
          <cell r="F10080">
            <v>1946</v>
          </cell>
          <cell r="H10080" t="str">
            <v>Шлакоблок</v>
          </cell>
          <cell r="L10080">
            <v>2</v>
          </cell>
          <cell r="M10080">
            <v>1</v>
          </cell>
          <cell r="Q10080">
            <v>470</v>
          </cell>
          <cell r="R10080">
            <v>291</v>
          </cell>
          <cell r="S10080">
            <v>261.89999999999998</v>
          </cell>
        </row>
        <row r="10081">
          <cell r="C10081" t="str">
            <v>Чусовской городской округ Пермского края</v>
          </cell>
          <cell r="D10081" t="str">
            <v>г. Чусовой, ул. Октябрьская, д. 4</v>
          </cell>
          <cell r="E10081" t="b">
            <v>1</v>
          </cell>
          <cell r="F10081">
            <v>1946</v>
          </cell>
          <cell r="G10081">
            <v>1946</v>
          </cell>
          <cell r="H10081" t="str">
            <v>панельный</v>
          </cell>
          <cell r="L10081">
            <v>2</v>
          </cell>
          <cell r="M10081">
            <v>2</v>
          </cell>
          <cell r="Q10081">
            <v>502.6</v>
          </cell>
          <cell r="R10081">
            <v>502.6</v>
          </cell>
          <cell r="S10081">
            <v>455.8</v>
          </cell>
        </row>
        <row r="10082">
          <cell r="C10082" t="str">
            <v>Чусовской городской округ Пермского края</v>
          </cell>
          <cell r="D10082" t="str">
            <v>г. Чусовой, ул. Октябрьская, д. 8</v>
          </cell>
          <cell r="E10082" t="b">
            <v>1</v>
          </cell>
          <cell r="F10082">
            <v>1946</v>
          </cell>
          <cell r="H10082" t="str">
            <v>Шлакоблок</v>
          </cell>
          <cell r="L10082">
            <v>2</v>
          </cell>
          <cell r="M10082">
            <v>1</v>
          </cell>
          <cell r="Q10082">
            <v>459.8</v>
          </cell>
          <cell r="R10082">
            <v>459.8</v>
          </cell>
          <cell r="S10082">
            <v>413.82</v>
          </cell>
        </row>
        <row r="10083">
          <cell r="C10083" t="str">
            <v>Чусовской городской округ Пермского края</v>
          </cell>
          <cell r="D10083" t="str">
            <v>г. Чусовой, ул. Октябрьская, д. 9</v>
          </cell>
          <cell r="E10083" t="b">
            <v>1</v>
          </cell>
          <cell r="F10083">
            <v>1946</v>
          </cell>
          <cell r="H10083" t="str">
            <v>Шлакоблок</v>
          </cell>
          <cell r="L10083">
            <v>2</v>
          </cell>
          <cell r="M10083">
            <v>1</v>
          </cell>
          <cell r="Q10083">
            <v>401.3</v>
          </cell>
          <cell r="R10083">
            <v>401.3</v>
          </cell>
          <cell r="S10083">
            <v>361.17</v>
          </cell>
        </row>
        <row r="10084">
          <cell r="C10084" t="str">
            <v>Чусовской городской округ Пермского края</v>
          </cell>
          <cell r="D10084" t="str">
            <v>г. Чусовой, ул. Октябрьская, д. 11</v>
          </cell>
          <cell r="E10084" t="b">
            <v>1</v>
          </cell>
          <cell r="F10084">
            <v>1967</v>
          </cell>
          <cell r="H10084" t="str">
            <v>Шлакоблок</v>
          </cell>
          <cell r="L10084">
            <v>2</v>
          </cell>
          <cell r="M10084">
            <v>1</v>
          </cell>
          <cell r="Q10084">
            <v>340.4</v>
          </cell>
          <cell r="R10084">
            <v>216.5</v>
          </cell>
          <cell r="S10084">
            <v>194.85</v>
          </cell>
        </row>
        <row r="10085">
          <cell r="C10085" t="str">
            <v>Чусовской городской округ Пермского края</v>
          </cell>
          <cell r="D10085" t="str">
            <v>г. Чусовой, ул. Октябрьская, д. 12</v>
          </cell>
          <cell r="E10085" t="b">
            <v>1</v>
          </cell>
          <cell r="F10085">
            <v>1946</v>
          </cell>
          <cell r="H10085" t="str">
            <v>Шлакоблок</v>
          </cell>
          <cell r="L10085">
            <v>2</v>
          </cell>
          <cell r="M10085">
            <v>1</v>
          </cell>
          <cell r="Q10085">
            <v>461.5</v>
          </cell>
          <cell r="R10085">
            <v>286.7</v>
          </cell>
          <cell r="S10085">
            <v>258.02999999999997</v>
          </cell>
        </row>
        <row r="10086">
          <cell r="C10086" t="str">
            <v>Чусовской городской округ Пермского края</v>
          </cell>
          <cell r="D10086" t="str">
            <v>г. Чусовой, ул. Октябрьская, д. 13</v>
          </cell>
          <cell r="E10086" t="b">
            <v>1</v>
          </cell>
          <cell r="F10086">
            <v>1945</v>
          </cell>
          <cell r="H10086" t="str">
            <v>Шлакоблок</v>
          </cell>
          <cell r="L10086">
            <v>2</v>
          </cell>
          <cell r="M10086">
            <v>2</v>
          </cell>
          <cell r="Q10086">
            <v>750.5</v>
          </cell>
          <cell r="R10086">
            <v>518</v>
          </cell>
          <cell r="S10086">
            <v>466.2</v>
          </cell>
        </row>
        <row r="10087">
          <cell r="C10087" t="str">
            <v>Чусовской городской округ Пермского края</v>
          </cell>
          <cell r="D10087" t="str">
            <v>г. Чусовой, ул. Октябрьская, д. 15</v>
          </cell>
          <cell r="E10087" t="b">
            <v>1</v>
          </cell>
          <cell r="F10087">
            <v>1945</v>
          </cell>
          <cell r="H10087" t="str">
            <v>Шлакоблок</v>
          </cell>
          <cell r="L10087">
            <v>2</v>
          </cell>
          <cell r="M10087">
            <v>1</v>
          </cell>
          <cell r="Q10087">
            <v>493.5</v>
          </cell>
          <cell r="R10087">
            <v>324.60000000000002</v>
          </cell>
          <cell r="S10087">
            <v>292.14</v>
          </cell>
        </row>
        <row r="10088">
          <cell r="C10088" t="str">
            <v>Чусовской городской округ Пермского края</v>
          </cell>
          <cell r="D10088" t="str">
            <v>г. Чусовой, ул. Октябрьская, д. 17</v>
          </cell>
          <cell r="E10088" t="b">
            <v>1</v>
          </cell>
          <cell r="F10088">
            <v>1946</v>
          </cell>
          <cell r="H10088" t="str">
            <v>Шлакоблок</v>
          </cell>
          <cell r="L10088">
            <v>2</v>
          </cell>
          <cell r="M10088">
            <v>1</v>
          </cell>
          <cell r="Q10088">
            <v>431.1</v>
          </cell>
          <cell r="R10088">
            <v>271.5</v>
          </cell>
          <cell r="S10088">
            <v>244.35</v>
          </cell>
        </row>
        <row r="10089">
          <cell r="C10089" t="str">
            <v>Чусовской городской округ Пермского края</v>
          </cell>
          <cell r="D10089" t="str">
            <v>г. Чусовой, ул. Октябрьская, д. 18</v>
          </cell>
          <cell r="E10089" t="b">
            <v>1</v>
          </cell>
          <cell r="F10089">
            <v>1962</v>
          </cell>
          <cell r="H10089" t="str">
            <v>Кирпич</v>
          </cell>
          <cell r="L10089">
            <v>3</v>
          </cell>
          <cell r="M10089">
            <v>2</v>
          </cell>
          <cell r="Q10089">
            <v>1272.2</v>
          </cell>
          <cell r="R10089">
            <v>1039.4000000000001</v>
          </cell>
          <cell r="S10089">
            <v>935.46</v>
          </cell>
        </row>
        <row r="10090">
          <cell r="C10090" t="str">
            <v>Чусовской городской округ Пермского края</v>
          </cell>
          <cell r="D10090" t="str">
            <v>г. Чусовой, ул. Октябрьская, д. 19</v>
          </cell>
          <cell r="E10090" t="b">
            <v>1</v>
          </cell>
          <cell r="F10090">
            <v>1946</v>
          </cell>
          <cell r="H10090" t="str">
            <v>Шлакоблок</v>
          </cell>
          <cell r="L10090">
            <v>2</v>
          </cell>
          <cell r="M10090">
            <v>1</v>
          </cell>
          <cell r="Q10090">
            <v>438.6</v>
          </cell>
          <cell r="R10090">
            <v>265</v>
          </cell>
          <cell r="S10090">
            <v>238.5</v>
          </cell>
        </row>
        <row r="10091">
          <cell r="C10091" t="str">
            <v>Чусовской городской округ Пермского края</v>
          </cell>
          <cell r="D10091" t="str">
            <v>г. Чусовой, ул. Октябрьская, д. 20</v>
          </cell>
          <cell r="E10091" t="b">
            <v>1</v>
          </cell>
          <cell r="F10091">
            <v>1945</v>
          </cell>
          <cell r="H10091" t="str">
            <v>Шлакоблок</v>
          </cell>
          <cell r="L10091">
            <v>2</v>
          </cell>
          <cell r="M10091">
            <v>1</v>
          </cell>
          <cell r="Q10091">
            <v>463.2</v>
          </cell>
          <cell r="R10091">
            <v>309.39999999999998</v>
          </cell>
          <cell r="S10091">
            <v>278.45999999999998</v>
          </cell>
        </row>
        <row r="10092">
          <cell r="C10092" t="str">
            <v>Чусовской городской округ Пермского края</v>
          </cell>
          <cell r="D10092" t="str">
            <v>г. Чусовой, ул. Октябрьская, д. 21</v>
          </cell>
          <cell r="E10092" t="b">
            <v>1</v>
          </cell>
          <cell r="F10092">
            <v>1946</v>
          </cell>
          <cell r="H10092" t="str">
            <v>Шлакоблок</v>
          </cell>
          <cell r="L10092">
            <v>2</v>
          </cell>
          <cell r="M10092">
            <v>1</v>
          </cell>
          <cell r="Q10092">
            <v>467</v>
          </cell>
          <cell r="R10092">
            <v>467</v>
          </cell>
          <cell r="S10092">
            <v>420.3</v>
          </cell>
        </row>
        <row r="10093">
          <cell r="C10093" t="str">
            <v>Чусовской городской округ Пермского края</v>
          </cell>
          <cell r="D10093" t="str">
            <v>г. Чусовой, ул. Октябрьская, д. 22</v>
          </cell>
          <cell r="E10093" t="b">
            <v>1</v>
          </cell>
          <cell r="F10093">
            <v>1945</v>
          </cell>
          <cell r="H10093" t="str">
            <v>Шлакоблок</v>
          </cell>
          <cell r="L10093">
            <v>2</v>
          </cell>
          <cell r="M10093">
            <v>1</v>
          </cell>
          <cell r="Q10093">
            <v>466.8</v>
          </cell>
          <cell r="R10093">
            <v>450</v>
          </cell>
          <cell r="S10093">
            <v>405</v>
          </cell>
        </row>
        <row r="10094">
          <cell r="C10094" t="str">
            <v>Чусовской городской округ Пермского края</v>
          </cell>
          <cell r="D10094" t="str">
            <v>г. Чусовой, ул. Октябрьская, д. 24</v>
          </cell>
          <cell r="E10094" t="b">
            <v>1</v>
          </cell>
          <cell r="F10094">
            <v>1945</v>
          </cell>
          <cell r="H10094" t="str">
            <v>Шлакоблок</v>
          </cell>
          <cell r="L10094">
            <v>2</v>
          </cell>
          <cell r="M10094">
            <v>1</v>
          </cell>
          <cell r="Q10094">
            <v>466.4</v>
          </cell>
          <cell r="R10094">
            <v>410.1</v>
          </cell>
          <cell r="S10094">
            <v>369.09</v>
          </cell>
        </row>
        <row r="10095">
          <cell r="C10095" t="str">
            <v>Чусовской городской округ Пермского края</v>
          </cell>
          <cell r="D10095" t="str">
            <v>г. Чусовой, ул. Орджоникидзе, д. 3</v>
          </cell>
          <cell r="E10095" t="b">
            <v>1</v>
          </cell>
          <cell r="F10095">
            <v>1946</v>
          </cell>
          <cell r="H10095" t="str">
            <v>Шлакоблок</v>
          </cell>
          <cell r="L10095">
            <v>2</v>
          </cell>
          <cell r="M10095">
            <v>2</v>
          </cell>
          <cell r="Q10095">
            <v>567.4</v>
          </cell>
          <cell r="R10095">
            <v>519.6</v>
          </cell>
          <cell r="S10095">
            <v>467.64</v>
          </cell>
        </row>
        <row r="10096">
          <cell r="C10096" t="str">
            <v>Чусовской городской округ Пермского края</v>
          </cell>
          <cell r="D10096" t="str">
            <v>г. Чусовой, ул. Орджоникидзе, д. 4</v>
          </cell>
          <cell r="E10096" t="b">
            <v>1</v>
          </cell>
          <cell r="F10096">
            <v>1961</v>
          </cell>
          <cell r="H10096" t="str">
            <v>Шлакоблок</v>
          </cell>
          <cell r="L10096">
            <v>2</v>
          </cell>
          <cell r="M10096">
            <v>2</v>
          </cell>
          <cell r="Q10096">
            <v>734.4</v>
          </cell>
          <cell r="R10096">
            <v>635.4</v>
          </cell>
          <cell r="S10096">
            <v>571.86</v>
          </cell>
        </row>
        <row r="10097">
          <cell r="C10097" t="str">
            <v>Чусовской городской округ Пермского края</v>
          </cell>
          <cell r="D10097" t="str">
            <v>г. Чусовой, ул. Орджоникидзе, д. 5</v>
          </cell>
          <cell r="E10097" t="b">
            <v>1</v>
          </cell>
          <cell r="F10097">
            <v>1946</v>
          </cell>
          <cell r="H10097" t="str">
            <v>Шлакоблок</v>
          </cell>
          <cell r="L10097">
            <v>2</v>
          </cell>
          <cell r="M10097">
            <v>2</v>
          </cell>
          <cell r="Q10097">
            <v>543.1</v>
          </cell>
          <cell r="R10097">
            <v>497.9</v>
          </cell>
          <cell r="S10097">
            <v>448.11</v>
          </cell>
        </row>
        <row r="10098">
          <cell r="C10098" t="str">
            <v>Чусовской городской округ Пермского края</v>
          </cell>
          <cell r="D10098" t="str">
            <v>г. Чусовой, ул. Орджоникидзе, д. 10</v>
          </cell>
          <cell r="E10098" t="b">
            <v>1</v>
          </cell>
          <cell r="F10098">
            <v>1951</v>
          </cell>
          <cell r="H10098" t="str">
            <v>Шлакоблок</v>
          </cell>
          <cell r="L10098">
            <v>2</v>
          </cell>
          <cell r="M10098">
            <v>2</v>
          </cell>
          <cell r="Q10098">
            <v>526.5</v>
          </cell>
          <cell r="R10098">
            <v>487.1</v>
          </cell>
          <cell r="S10098">
            <v>487.1</v>
          </cell>
          <cell r="T10098">
            <v>33</v>
          </cell>
        </row>
        <row r="10099">
          <cell r="C10099" t="str">
            <v>Чусовской городской округ Пермского края</v>
          </cell>
          <cell r="D10099" t="str">
            <v>г. Чусовой, ул. Орджоникидзе, д. 11</v>
          </cell>
          <cell r="E10099" t="b">
            <v>1</v>
          </cell>
          <cell r="F10099">
            <v>1946</v>
          </cell>
          <cell r="H10099" t="str">
            <v>Шлакоблок</v>
          </cell>
          <cell r="L10099">
            <v>2</v>
          </cell>
          <cell r="M10099">
            <v>1</v>
          </cell>
          <cell r="Q10099">
            <v>524.1</v>
          </cell>
          <cell r="R10099">
            <v>477.75</v>
          </cell>
          <cell r="S10099">
            <v>429.98</v>
          </cell>
        </row>
        <row r="10100">
          <cell r="C10100" t="str">
            <v>Чусовской городской округ Пермского края</v>
          </cell>
          <cell r="D10100" t="str">
            <v>г. Чусовой, ул. Партизанская, д. 51</v>
          </cell>
          <cell r="E10100" t="b">
            <v>1</v>
          </cell>
          <cell r="F10100">
            <v>1989</v>
          </cell>
          <cell r="H10100" t="str">
            <v>Крупные блоки</v>
          </cell>
          <cell r="L10100">
            <v>3</v>
          </cell>
          <cell r="M10100">
            <v>2</v>
          </cell>
          <cell r="Q10100">
            <v>1202.4000000000001</v>
          </cell>
          <cell r="R10100">
            <v>1102</v>
          </cell>
          <cell r="S10100">
            <v>991.8</v>
          </cell>
        </row>
        <row r="10101">
          <cell r="C10101" t="str">
            <v>Чусовской городской округ Пермского края</v>
          </cell>
          <cell r="D10101" t="str">
            <v>г. Чусовой, ул. Партизанская, д. 49А</v>
          </cell>
          <cell r="E10101" t="b">
            <v>1</v>
          </cell>
          <cell r="F10101">
            <v>1988</v>
          </cell>
          <cell r="H10101" t="str">
            <v>бетонные блоки</v>
          </cell>
          <cell r="I10101" t="str">
            <v>скатная</v>
          </cell>
          <cell r="K10101" t="str">
            <v>имеется</v>
          </cell>
          <cell r="L10101">
            <v>3</v>
          </cell>
          <cell r="M10101">
            <v>2</v>
          </cell>
          <cell r="Q10101">
            <v>1105.7</v>
          </cell>
          <cell r="R10101">
            <v>1099.5999999999999</v>
          </cell>
          <cell r="S10101">
            <v>1099.5999999999999</v>
          </cell>
          <cell r="T10101">
            <v>53</v>
          </cell>
        </row>
        <row r="10102">
          <cell r="C10102" t="str">
            <v>Чусовской городской округ Пермского края</v>
          </cell>
          <cell r="D10102" t="str">
            <v>г. Чусовой, ул. Пашийская, д. 2А</v>
          </cell>
          <cell r="E10102" t="b">
            <v>1</v>
          </cell>
          <cell r="F10102">
            <v>1956</v>
          </cell>
          <cell r="H10102" t="str">
            <v>Шлакоблок</v>
          </cell>
          <cell r="L10102">
            <v>2</v>
          </cell>
          <cell r="M10102">
            <v>2</v>
          </cell>
          <cell r="Q10102">
            <v>409.5</v>
          </cell>
          <cell r="R10102">
            <v>281.7</v>
          </cell>
          <cell r="S10102">
            <v>281.7</v>
          </cell>
          <cell r="T10102">
            <v>14</v>
          </cell>
        </row>
        <row r="10103">
          <cell r="C10103" t="str">
            <v>Чусовской городской округ Пермского края</v>
          </cell>
          <cell r="D10103" t="str">
            <v>г. Чусовой, ул. Переездная, д. 3</v>
          </cell>
          <cell r="E10103" t="b">
            <v>1</v>
          </cell>
          <cell r="F10103">
            <v>1962</v>
          </cell>
          <cell r="H10103" t="str">
            <v>Кирпич</v>
          </cell>
          <cell r="L10103">
            <v>4</v>
          </cell>
          <cell r="M10103">
            <v>3</v>
          </cell>
          <cell r="Q10103">
            <v>1451</v>
          </cell>
          <cell r="R10103">
            <v>1334.4</v>
          </cell>
          <cell r="S10103">
            <v>1200.96</v>
          </cell>
        </row>
        <row r="10104">
          <cell r="C10104" t="str">
            <v>Чусовской городской округ Пермского края</v>
          </cell>
          <cell r="D10104" t="str">
            <v>г. Чусовой, ул. Переездная, д. 4</v>
          </cell>
          <cell r="E10104" t="b">
            <v>1</v>
          </cell>
          <cell r="F10104">
            <v>1946</v>
          </cell>
          <cell r="H10104" t="str">
            <v>Шлакоблок</v>
          </cell>
          <cell r="L10104">
            <v>2</v>
          </cell>
          <cell r="M10104">
            <v>1</v>
          </cell>
          <cell r="Q10104">
            <v>400.7</v>
          </cell>
          <cell r="R10104">
            <v>399.4</v>
          </cell>
          <cell r="S10104">
            <v>359.46</v>
          </cell>
        </row>
        <row r="10105">
          <cell r="C10105" t="str">
            <v>Чусовской городской округ Пермского края</v>
          </cell>
          <cell r="D10105" t="str">
            <v>г. Чусовой, ул. Переездная, д. 5</v>
          </cell>
          <cell r="E10105" t="b">
            <v>1</v>
          </cell>
          <cell r="F10105">
            <v>1946</v>
          </cell>
          <cell r="H10105" t="str">
            <v>Шлакоблок</v>
          </cell>
          <cell r="L10105">
            <v>2</v>
          </cell>
          <cell r="M10105">
            <v>1</v>
          </cell>
          <cell r="Q10105">
            <v>471.7</v>
          </cell>
          <cell r="R10105">
            <v>296.39999999999998</v>
          </cell>
          <cell r="S10105">
            <v>266.76</v>
          </cell>
        </row>
        <row r="10106">
          <cell r="C10106" t="str">
            <v>Чусовской городской округ Пермского края</v>
          </cell>
          <cell r="D10106" t="str">
            <v>г. Чусовой, ул. Переездная, д. 6</v>
          </cell>
          <cell r="E10106" t="b">
            <v>1</v>
          </cell>
          <cell r="F10106">
            <v>1948</v>
          </cell>
          <cell r="H10106" t="str">
            <v>Шлакоблок</v>
          </cell>
          <cell r="L10106">
            <v>2</v>
          </cell>
          <cell r="M10106">
            <v>3</v>
          </cell>
          <cell r="Q10106">
            <v>766.1</v>
          </cell>
          <cell r="R10106">
            <v>490.3</v>
          </cell>
          <cell r="S10106">
            <v>441.27</v>
          </cell>
        </row>
        <row r="10107">
          <cell r="C10107" t="str">
            <v>Чусовской городской округ Пермского края</v>
          </cell>
          <cell r="D10107" t="str">
            <v>г. Чусовой, ул. Переездная, д. 7</v>
          </cell>
          <cell r="E10107" t="b">
            <v>1</v>
          </cell>
          <cell r="F10107">
            <v>1946</v>
          </cell>
          <cell r="H10107" t="str">
            <v>Шлакоблок</v>
          </cell>
          <cell r="L10107">
            <v>2</v>
          </cell>
          <cell r="M10107">
            <v>1</v>
          </cell>
          <cell r="Q10107">
            <v>493.81</v>
          </cell>
          <cell r="R10107">
            <v>450.31</v>
          </cell>
          <cell r="S10107">
            <v>405.28</v>
          </cell>
        </row>
        <row r="10108">
          <cell r="C10108" t="str">
            <v>Чусовской городской округ Пермского края</v>
          </cell>
          <cell r="D10108" t="str">
            <v>г. Чусовой, ул. Переездная, д. 8</v>
          </cell>
          <cell r="E10108" t="b">
            <v>1</v>
          </cell>
          <cell r="F10108">
            <v>1952</v>
          </cell>
          <cell r="H10108" t="str">
            <v>Шлакоблок</v>
          </cell>
          <cell r="L10108">
            <v>2</v>
          </cell>
          <cell r="M10108">
            <v>3</v>
          </cell>
          <cell r="Q10108">
            <v>760.1</v>
          </cell>
          <cell r="R10108">
            <v>670</v>
          </cell>
          <cell r="S10108">
            <v>670</v>
          </cell>
          <cell r="T10108">
            <v>29</v>
          </cell>
        </row>
        <row r="10109">
          <cell r="C10109" t="str">
            <v>Чусовской городской округ Пермского края</v>
          </cell>
          <cell r="D10109" t="str">
            <v>г. Чусовой, ул. Переездная, д. 11</v>
          </cell>
          <cell r="E10109" t="b">
            <v>1</v>
          </cell>
          <cell r="F10109">
            <v>1946</v>
          </cell>
          <cell r="H10109" t="str">
            <v>Шлакоблок</v>
          </cell>
          <cell r="L10109">
            <v>2</v>
          </cell>
          <cell r="M10109">
            <v>1</v>
          </cell>
          <cell r="Q10109">
            <v>467.7</v>
          </cell>
          <cell r="R10109">
            <v>467.7</v>
          </cell>
          <cell r="S10109">
            <v>420.93</v>
          </cell>
        </row>
        <row r="10110">
          <cell r="C10110" t="str">
            <v>Чусовской городской округ Пермского края</v>
          </cell>
          <cell r="D10110" t="str">
            <v>г. Чусовой, ул. Переездная, д. 15</v>
          </cell>
          <cell r="E10110" t="b">
            <v>1</v>
          </cell>
          <cell r="F10110">
            <v>1946</v>
          </cell>
          <cell r="H10110" t="str">
            <v>Шлакоблок</v>
          </cell>
          <cell r="L10110">
            <v>2</v>
          </cell>
          <cell r="M10110">
            <v>1</v>
          </cell>
          <cell r="Q10110">
            <v>467.8</v>
          </cell>
          <cell r="R10110">
            <v>294</v>
          </cell>
          <cell r="S10110">
            <v>264.60000000000002</v>
          </cell>
        </row>
        <row r="10111">
          <cell r="C10111" t="str">
            <v>Чусовской городской округ Пермского края</v>
          </cell>
          <cell r="D10111" t="str">
            <v>г. Чусовой, ул. Переездная, д. 17</v>
          </cell>
          <cell r="E10111" t="b">
            <v>1</v>
          </cell>
          <cell r="F10111">
            <v>1947</v>
          </cell>
          <cell r="H10111" t="str">
            <v>шлакоблок</v>
          </cell>
          <cell r="I10111" t="str">
            <v>скатная</v>
          </cell>
          <cell r="K10111" t="str">
            <v>не имеется</v>
          </cell>
          <cell r="L10111">
            <v>2</v>
          </cell>
          <cell r="M10111">
            <v>1</v>
          </cell>
          <cell r="Q10111">
            <v>475.6</v>
          </cell>
          <cell r="R10111">
            <v>289.3</v>
          </cell>
          <cell r="S10111">
            <v>289.3</v>
          </cell>
          <cell r="T10111">
            <v>15</v>
          </cell>
        </row>
        <row r="10112">
          <cell r="C10112" t="str">
            <v>Чусовской городской округ Пермского края</v>
          </cell>
          <cell r="D10112" t="str">
            <v>г. Чусовой, ул. Переездная, д. 19</v>
          </cell>
          <cell r="E10112" t="b">
            <v>1</v>
          </cell>
          <cell r="F10112">
            <v>1946</v>
          </cell>
          <cell r="H10112" t="str">
            <v>Шлакоблок</v>
          </cell>
          <cell r="L10112">
            <v>2</v>
          </cell>
          <cell r="M10112">
            <v>1</v>
          </cell>
          <cell r="Q10112">
            <v>514.6</v>
          </cell>
          <cell r="R10112">
            <v>471.1</v>
          </cell>
          <cell r="S10112">
            <v>423.99</v>
          </cell>
        </row>
        <row r="10113">
          <cell r="C10113" t="str">
            <v>Чусовской городской округ Пермского края</v>
          </cell>
          <cell r="D10113" t="str">
            <v>г. Чусовой, ул. Переездная, д. 21</v>
          </cell>
          <cell r="E10113" t="b">
            <v>1</v>
          </cell>
          <cell r="F10113">
            <v>1946</v>
          </cell>
          <cell r="H10113" t="str">
            <v>Шлакоблок</v>
          </cell>
          <cell r="L10113">
            <v>2</v>
          </cell>
          <cell r="M10113">
            <v>1</v>
          </cell>
          <cell r="Q10113">
            <v>519.4</v>
          </cell>
          <cell r="R10113">
            <v>473.8</v>
          </cell>
          <cell r="S10113">
            <v>426.42</v>
          </cell>
        </row>
        <row r="10114">
          <cell r="C10114" t="str">
            <v>Чусовской городской округ Пермского края</v>
          </cell>
          <cell r="D10114" t="str">
            <v>г. Чусовой, ул. Переездная, д. 22</v>
          </cell>
          <cell r="E10114" t="b">
            <v>1</v>
          </cell>
          <cell r="F10114">
            <v>1952</v>
          </cell>
          <cell r="H10114" t="str">
            <v>Шлакоблок</v>
          </cell>
          <cell r="L10114">
            <v>2</v>
          </cell>
          <cell r="M10114">
            <v>3</v>
          </cell>
          <cell r="Q10114">
            <v>760.1</v>
          </cell>
          <cell r="R10114">
            <v>670</v>
          </cell>
          <cell r="S10114">
            <v>670</v>
          </cell>
          <cell r="T10114">
            <v>29</v>
          </cell>
        </row>
        <row r="10115">
          <cell r="C10115" t="str">
            <v>Чусовской городской округ Пермского края</v>
          </cell>
          <cell r="D10115" t="str">
            <v>г. Чусовой, ул. Пермская, д. 15</v>
          </cell>
          <cell r="E10115" t="b">
            <v>1</v>
          </cell>
          <cell r="F10115">
            <v>1961</v>
          </cell>
          <cell r="H10115" t="str">
            <v>шлакоблок</v>
          </cell>
          <cell r="I10115" t="str">
            <v>скатная</v>
          </cell>
          <cell r="K10115" t="str">
            <v>не имеется</v>
          </cell>
          <cell r="L10115">
            <v>2</v>
          </cell>
          <cell r="M10115">
            <v>2</v>
          </cell>
          <cell r="Q10115">
            <v>638.79999999999995</v>
          </cell>
          <cell r="R10115">
            <v>412.8</v>
          </cell>
          <cell r="S10115">
            <v>412.8</v>
          </cell>
          <cell r="T10115">
            <v>41</v>
          </cell>
        </row>
        <row r="10116">
          <cell r="C10116" t="str">
            <v>Чусовской городской округ Пермского края</v>
          </cell>
          <cell r="D10116" t="str">
            <v>г. Чусовой, ул. Пермская, д. 17</v>
          </cell>
          <cell r="E10116" t="b">
            <v>1</v>
          </cell>
          <cell r="F10116">
            <v>1962</v>
          </cell>
          <cell r="H10116" t="str">
            <v>шлакоблок</v>
          </cell>
          <cell r="I10116" t="str">
            <v>скатная</v>
          </cell>
          <cell r="J10116" t="str">
            <v>ГВС</v>
          </cell>
          <cell r="K10116" t="str">
            <v>не имеется</v>
          </cell>
          <cell r="L10116">
            <v>2</v>
          </cell>
          <cell r="M10116">
            <v>2</v>
          </cell>
          <cell r="Q10116">
            <v>623.1</v>
          </cell>
          <cell r="R10116">
            <v>623.1</v>
          </cell>
          <cell r="S10116">
            <v>560.79</v>
          </cell>
          <cell r="T10116">
            <v>20</v>
          </cell>
        </row>
        <row r="10117">
          <cell r="C10117" t="str">
            <v>Чусовской городской округ Пермского края</v>
          </cell>
          <cell r="D10117" t="str">
            <v>г. Чусовой, ул. Пермская, д. 18</v>
          </cell>
          <cell r="E10117" t="b">
            <v>1</v>
          </cell>
          <cell r="F10117">
            <v>1958</v>
          </cell>
          <cell r="G10117">
            <v>1958</v>
          </cell>
          <cell r="H10117" t="str">
            <v>шлакоблок оштукатуренный</v>
          </cell>
          <cell r="L10117">
            <v>2</v>
          </cell>
          <cell r="M10117">
            <v>1</v>
          </cell>
          <cell r="Q10117">
            <v>269</v>
          </cell>
          <cell r="R10117">
            <v>269</v>
          </cell>
          <cell r="S10117">
            <v>269</v>
          </cell>
        </row>
        <row r="10118">
          <cell r="C10118" t="str">
            <v>Чусовской городской округ Пермского края</v>
          </cell>
          <cell r="D10118" t="str">
            <v>г. Чусовой, ул. Пермская, д. 19</v>
          </cell>
          <cell r="E10118" t="b">
            <v>1</v>
          </cell>
          <cell r="F10118">
            <v>1962</v>
          </cell>
          <cell r="H10118" t="str">
            <v>шлакоблок</v>
          </cell>
          <cell r="I10118" t="str">
            <v>скатная</v>
          </cell>
          <cell r="K10118" t="str">
            <v>имеется</v>
          </cell>
          <cell r="L10118">
            <v>2</v>
          </cell>
          <cell r="M10118">
            <v>2</v>
          </cell>
          <cell r="Q10118">
            <v>631.20000000000005</v>
          </cell>
          <cell r="R10118">
            <v>412.3</v>
          </cell>
          <cell r="S10118">
            <v>412.3</v>
          </cell>
          <cell r="T10118">
            <v>32</v>
          </cell>
        </row>
        <row r="10119">
          <cell r="C10119" t="str">
            <v>Чусовской городской округ Пермского края</v>
          </cell>
          <cell r="D10119" t="str">
            <v>г. Чусовой, ул. Пермская, д. 20</v>
          </cell>
          <cell r="E10119" t="b">
            <v>1</v>
          </cell>
          <cell r="F10119">
            <v>1959</v>
          </cell>
          <cell r="G10119">
            <v>1959</v>
          </cell>
          <cell r="H10119" t="str">
            <v>Кирпич</v>
          </cell>
          <cell r="L10119">
            <v>2</v>
          </cell>
          <cell r="M10119">
            <v>1</v>
          </cell>
          <cell r="Q10119">
            <v>268</v>
          </cell>
          <cell r="R10119">
            <v>268</v>
          </cell>
          <cell r="S10119">
            <v>268</v>
          </cell>
        </row>
        <row r="10120">
          <cell r="C10120" t="str">
            <v>Чусовской городской округ Пермского края</v>
          </cell>
          <cell r="D10120" t="str">
            <v>г. Чусовой, ул. Пермская, д. 22</v>
          </cell>
          <cell r="E10120" t="b">
            <v>1</v>
          </cell>
          <cell r="F10120">
            <v>1958</v>
          </cell>
          <cell r="H10120" t="str">
            <v>Кирпич</v>
          </cell>
          <cell r="L10120">
            <v>2</v>
          </cell>
          <cell r="M10120">
            <v>1</v>
          </cell>
          <cell r="Q10120">
            <v>267</v>
          </cell>
          <cell r="R10120">
            <v>267</v>
          </cell>
          <cell r="S10120">
            <v>240.3</v>
          </cell>
        </row>
        <row r="10121">
          <cell r="C10121" t="str">
            <v>Чусовской городской округ Пермского края</v>
          </cell>
          <cell r="D10121" t="str">
            <v>г. Чусовой, ул. Пермская, д. 18А</v>
          </cell>
          <cell r="E10121" t="b">
            <v>1</v>
          </cell>
          <cell r="F10121">
            <v>1958</v>
          </cell>
          <cell r="G10121">
            <v>1958</v>
          </cell>
          <cell r="H10121" t="str">
            <v>Кирпич</v>
          </cell>
          <cell r="L10121">
            <v>2</v>
          </cell>
          <cell r="M10121">
            <v>1</v>
          </cell>
          <cell r="Q10121">
            <v>266</v>
          </cell>
          <cell r="R10121">
            <v>266</v>
          </cell>
          <cell r="S10121">
            <v>266</v>
          </cell>
        </row>
        <row r="10122">
          <cell r="C10122" t="str">
            <v>Чусовской городской округ Пермского края</v>
          </cell>
          <cell r="D10122" t="str">
            <v>г. Чусовой, ул. Пермская, д. 20А</v>
          </cell>
          <cell r="E10122" t="b">
            <v>1</v>
          </cell>
          <cell r="F10122">
            <v>1959</v>
          </cell>
          <cell r="G10122">
            <v>1959</v>
          </cell>
          <cell r="H10122" t="str">
            <v>Кирпич</v>
          </cell>
          <cell r="L10122">
            <v>2</v>
          </cell>
          <cell r="M10122">
            <v>1</v>
          </cell>
          <cell r="Q10122">
            <v>269</v>
          </cell>
          <cell r="R10122">
            <v>269</v>
          </cell>
          <cell r="S10122">
            <v>269</v>
          </cell>
        </row>
        <row r="10123">
          <cell r="C10123" t="str">
            <v>Чусовской городской округ Пермского края</v>
          </cell>
          <cell r="D10123" t="str">
            <v>г. Чусовой, ул. Пермская, д. 20Б</v>
          </cell>
          <cell r="E10123" t="b">
            <v>1</v>
          </cell>
          <cell r="F10123">
            <v>1958</v>
          </cell>
          <cell r="H10123" t="str">
            <v>кирпич</v>
          </cell>
          <cell r="I10123" t="str">
            <v>скатная</v>
          </cell>
          <cell r="K10123" t="str">
            <v>не имеется</v>
          </cell>
          <cell r="L10123">
            <v>2</v>
          </cell>
          <cell r="M10123">
            <v>1</v>
          </cell>
          <cell r="Q10123">
            <v>267.7</v>
          </cell>
          <cell r="R10123">
            <v>267.7</v>
          </cell>
          <cell r="S10123">
            <v>267.7</v>
          </cell>
          <cell r="T10123">
            <v>16</v>
          </cell>
        </row>
        <row r="10124">
          <cell r="C10124" t="str">
            <v>Чусовской городской округ Пермского края</v>
          </cell>
          <cell r="D10124" t="str">
            <v>г. Чусовой, ул. Победы, д. 72</v>
          </cell>
          <cell r="E10124" t="b">
            <v>1</v>
          </cell>
          <cell r="F10124">
            <v>1986</v>
          </cell>
          <cell r="H10124" t="str">
            <v>ж/бетон</v>
          </cell>
          <cell r="I10124" t="str">
            <v>скатная</v>
          </cell>
          <cell r="J10124" t="str">
            <v>ГВС</v>
          </cell>
          <cell r="K10124" t="str">
            <v>не имеется</v>
          </cell>
          <cell r="L10124">
            <v>2</v>
          </cell>
          <cell r="M10124">
            <v>3</v>
          </cell>
          <cell r="Q10124">
            <v>961.09999999999991</v>
          </cell>
          <cell r="R10124">
            <v>875.3</v>
          </cell>
          <cell r="S10124">
            <v>787.77</v>
          </cell>
          <cell r="T10124">
            <v>42</v>
          </cell>
        </row>
        <row r="10125">
          <cell r="C10125" t="str">
            <v>Чусовской городской округ Пермского края</v>
          </cell>
          <cell r="D10125" t="str">
            <v>г. Чусовой, ул. Победы, д. 74</v>
          </cell>
          <cell r="E10125" t="b">
            <v>1</v>
          </cell>
          <cell r="F10125">
            <v>1983</v>
          </cell>
          <cell r="H10125" t="str">
            <v>ж/бетон</v>
          </cell>
          <cell r="I10125" t="str">
            <v>скатная</v>
          </cell>
          <cell r="J10125" t="str">
            <v>ГВС</v>
          </cell>
          <cell r="K10125" t="str">
            <v>не имеется</v>
          </cell>
          <cell r="L10125">
            <v>2</v>
          </cell>
          <cell r="M10125">
            <v>3</v>
          </cell>
          <cell r="Q10125">
            <v>971.90000000000009</v>
          </cell>
          <cell r="R10125">
            <v>788.1</v>
          </cell>
          <cell r="S10125">
            <v>709.29</v>
          </cell>
          <cell r="T10125">
            <v>30</v>
          </cell>
        </row>
        <row r="10126">
          <cell r="C10126" t="str">
            <v>Чусовской городской округ Пермского края</v>
          </cell>
          <cell r="D10126" t="str">
            <v>г. Чусовой, ул. Попова, д. 12А</v>
          </cell>
          <cell r="E10126" t="b">
            <v>1</v>
          </cell>
          <cell r="F10126">
            <v>1959</v>
          </cell>
          <cell r="H10126" t="str">
            <v>Шлакоблок</v>
          </cell>
          <cell r="L10126">
            <v>2</v>
          </cell>
          <cell r="M10126">
            <v>1</v>
          </cell>
          <cell r="Q10126">
            <v>403</v>
          </cell>
          <cell r="R10126">
            <v>257.2</v>
          </cell>
          <cell r="S10126">
            <v>231.48</v>
          </cell>
        </row>
        <row r="10127">
          <cell r="C10127" t="str">
            <v>Чусовской городской округ Пермского края</v>
          </cell>
          <cell r="D10127" t="str">
            <v>г. Чусовой, ул. Попова, д. 2А</v>
          </cell>
          <cell r="E10127" t="b">
            <v>1</v>
          </cell>
          <cell r="F10127">
            <v>1958</v>
          </cell>
          <cell r="H10127" t="str">
            <v>Шлакоблок</v>
          </cell>
          <cell r="L10127">
            <v>2</v>
          </cell>
          <cell r="M10127">
            <v>1</v>
          </cell>
          <cell r="Q10127">
            <v>434.1</v>
          </cell>
          <cell r="R10127">
            <v>277.2</v>
          </cell>
          <cell r="S10127">
            <v>249.48</v>
          </cell>
        </row>
        <row r="10128">
          <cell r="C10128" t="str">
            <v>Чусовской городской округ Пермского края</v>
          </cell>
          <cell r="D10128" t="str">
            <v>г. Чусовой, ул. Попова, д. 2Б</v>
          </cell>
          <cell r="E10128" t="b">
            <v>1</v>
          </cell>
          <cell r="F10128">
            <v>1958</v>
          </cell>
          <cell r="H10128" t="str">
            <v>Шлакоблок</v>
          </cell>
          <cell r="L10128">
            <v>2</v>
          </cell>
          <cell r="M10128">
            <v>1</v>
          </cell>
          <cell r="Q10128">
            <v>434.1</v>
          </cell>
          <cell r="R10128">
            <v>277.5</v>
          </cell>
          <cell r="S10128">
            <v>249.75</v>
          </cell>
        </row>
        <row r="10129">
          <cell r="C10129" t="str">
            <v>Чусовской городской округ Пермского края</v>
          </cell>
          <cell r="D10129" t="str">
            <v>г. Чусовой, ул. Попова, д. 2В</v>
          </cell>
          <cell r="E10129" t="b">
            <v>1</v>
          </cell>
          <cell r="F10129">
            <v>1957</v>
          </cell>
          <cell r="H10129" t="str">
            <v>Шлакоблок</v>
          </cell>
          <cell r="L10129">
            <v>2</v>
          </cell>
          <cell r="M10129">
            <v>1</v>
          </cell>
          <cell r="Q10129">
            <v>435.4</v>
          </cell>
          <cell r="R10129">
            <v>275.2</v>
          </cell>
          <cell r="S10129">
            <v>247.68</v>
          </cell>
        </row>
        <row r="10130">
          <cell r="C10130" t="str">
            <v>Чусовской городской округ Пермского края</v>
          </cell>
          <cell r="D10130" t="str">
            <v>г. Чусовой, ул. Попова, д. 2Г</v>
          </cell>
          <cell r="E10130" t="b">
            <v>1</v>
          </cell>
          <cell r="F10130">
            <v>1957</v>
          </cell>
          <cell r="H10130" t="str">
            <v>Шлакоблок</v>
          </cell>
          <cell r="L10130">
            <v>2</v>
          </cell>
          <cell r="M10130">
            <v>1</v>
          </cell>
          <cell r="Q10130">
            <v>422.8</v>
          </cell>
          <cell r="R10130">
            <v>269.2</v>
          </cell>
          <cell r="S10130">
            <v>242.28</v>
          </cell>
        </row>
        <row r="10131">
          <cell r="C10131" t="str">
            <v>Чусовской городской округ Пермского края</v>
          </cell>
          <cell r="D10131" t="str">
            <v>г. Чусовой, ул. Революционная, д. 5</v>
          </cell>
          <cell r="E10131" t="b">
            <v>1</v>
          </cell>
          <cell r="F10131">
            <v>2003</v>
          </cell>
          <cell r="H10131" t="str">
            <v>Кирпич</v>
          </cell>
          <cell r="L10131">
            <v>2</v>
          </cell>
          <cell r="M10131">
            <v>2</v>
          </cell>
          <cell r="Q10131">
            <v>510.8</v>
          </cell>
          <cell r="R10131">
            <v>457.6</v>
          </cell>
          <cell r="S10131">
            <v>411.84</v>
          </cell>
        </row>
        <row r="10132">
          <cell r="C10132" t="str">
            <v>Чусовской городской округ Пермского края</v>
          </cell>
          <cell r="D10132" t="str">
            <v>г. Чусовой, ул. Революционная, д. 97</v>
          </cell>
          <cell r="E10132" t="b">
            <v>1</v>
          </cell>
          <cell r="F10132">
            <v>1993</v>
          </cell>
          <cell r="H10132" t="str">
            <v>блоки</v>
          </cell>
          <cell r="I10132" t="str">
            <v>плоская</v>
          </cell>
          <cell r="K10132" t="str">
            <v>имеется</v>
          </cell>
          <cell r="L10132">
            <v>2</v>
          </cell>
          <cell r="M10132">
            <v>3</v>
          </cell>
          <cell r="Q10132">
            <v>1920</v>
          </cell>
          <cell r="R10132">
            <v>1920</v>
          </cell>
          <cell r="S10132">
            <v>1920</v>
          </cell>
          <cell r="T10132">
            <v>91</v>
          </cell>
        </row>
        <row r="10133">
          <cell r="C10133" t="str">
            <v>Чусовской городской округ Пермского края</v>
          </cell>
          <cell r="D10133" t="str">
            <v>г. Чусовой, ул. Революционная, д. 13А</v>
          </cell>
          <cell r="E10133" t="b">
            <v>1</v>
          </cell>
          <cell r="F10133">
            <v>1964</v>
          </cell>
          <cell r="H10133" t="str">
            <v>Кирпич</v>
          </cell>
          <cell r="L10133">
            <v>2</v>
          </cell>
          <cell r="M10133">
            <v>1</v>
          </cell>
          <cell r="Q10133">
            <v>364.1</v>
          </cell>
          <cell r="R10133">
            <v>364.1</v>
          </cell>
          <cell r="S10133">
            <v>327.69</v>
          </cell>
        </row>
        <row r="10134">
          <cell r="C10134" t="str">
            <v>Чусовской городской округ Пермского края</v>
          </cell>
          <cell r="D10134" t="str">
            <v>г. Чусовой, ул. Севастопольская, д. 25</v>
          </cell>
          <cell r="E10134" t="b">
            <v>1</v>
          </cell>
          <cell r="F10134">
            <v>1995</v>
          </cell>
          <cell r="L10134">
            <v>3</v>
          </cell>
          <cell r="M10134">
            <v>3</v>
          </cell>
          <cell r="Q10134">
            <v>1422.3</v>
          </cell>
          <cell r="R10134">
            <v>893.7</v>
          </cell>
          <cell r="S10134">
            <v>893.7</v>
          </cell>
        </row>
        <row r="10135">
          <cell r="C10135" t="str">
            <v>Чусовской городской округ Пермского края</v>
          </cell>
          <cell r="D10135" t="str">
            <v>г. Чусовой, ул. Севастопольская, д. 28</v>
          </cell>
          <cell r="E10135" t="b">
            <v>1</v>
          </cell>
          <cell r="F10135">
            <v>1996</v>
          </cell>
          <cell r="H10135" t="str">
            <v>Кирпич</v>
          </cell>
          <cell r="I10135" t="str">
            <v>плоская</v>
          </cell>
          <cell r="J10135" t="str">
            <v>ГВС</v>
          </cell>
          <cell r="K10135" t="str">
            <v>имеется</v>
          </cell>
          <cell r="L10135">
            <v>4</v>
          </cell>
          <cell r="M10135">
            <v>3</v>
          </cell>
          <cell r="Q10135">
            <v>1953.7</v>
          </cell>
          <cell r="R10135">
            <v>1948.1</v>
          </cell>
          <cell r="S10135">
            <v>1112.2</v>
          </cell>
          <cell r="T10135">
            <v>84</v>
          </cell>
        </row>
        <row r="10136">
          <cell r="C10136" t="str">
            <v>Чусовской городской округ Пермского края</v>
          </cell>
          <cell r="D10136" t="str">
            <v>г. Чусовой, ул. Севастопольская, д. 30</v>
          </cell>
          <cell r="E10136" t="b">
            <v>1</v>
          </cell>
          <cell r="F10136">
            <v>2002</v>
          </cell>
          <cell r="H10136" t="str">
            <v>кирпич</v>
          </cell>
          <cell r="I10136" t="str">
            <v>скатная</v>
          </cell>
          <cell r="J10136" t="str">
            <v>ГВС</v>
          </cell>
          <cell r="K10136" t="str">
            <v>имеется</v>
          </cell>
          <cell r="L10136">
            <v>4</v>
          </cell>
          <cell r="M10136">
            <v>3</v>
          </cell>
          <cell r="Q10136">
            <v>1995.6</v>
          </cell>
          <cell r="R10136">
            <v>1995.6</v>
          </cell>
          <cell r="S10136">
            <v>1776.4</v>
          </cell>
          <cell r="T10136">
            <v>24</v>
          </cell>
        </row>
        <row r="10137">
          <cell r="C10137" t="str">
            <v>Чусовской городской округ Пермского края</v>
          </cell>
          <cell r="D10137" t="str">
            <v>г. Чусовой, ул. Севастопольская, д. 50</v>
          </cell>
          <cell r="E10137" t="b">
            <v>1</v>
          </cell>
          <cell r="F10137">
            <v>1998</v>
          </cell>
          <cell r="H10137" t="str">
            <v>блочный</v>
          </cell>
          <cell r="I10137" t="str">
            <v>скатная</v>
          </cell>
          <cell r="J10137" t="str">
            <v>ГВС</v>
          </cell>
          <cell r="K10137" t="str">
            <v>имеется</v>
          </cell>
          <cell r="L10137">
            <v>2</v>
          </cell>
          <cell r="M10137">
            <v>1</v>
          </cell>
          <cell r="Q10137">
            <v>395.4</v>
          </cell>
          <cell r="R10137">
            <v>395.4</v>
          </cell>
          <cell r="S10137">
            <v>159.1</v>
          </cell>
          <cell r="T10137">
            <v>18</v>
          </cell>
        </row>
        <row r="10138">
          <cell r="C10138" t="str">
            <v>Чусовской городской округ Пермского края</v>
          </cell>
          <cell r="D10138" t="str">
            <v>г. Чусовой, ул. Севастопольская, д. 61</v>
          </cell>
          <cell r="E10138" t="b">
            <v>1</v>
          </cell>
          <cell r="F10138">
            <v>1960</v>
          </cell>
          <cell r="H10138" t="str">
            <v>Кирпич</v>
          </cell>
          <cell r="L10138">
            <v>2</v>
          </cell>
          <cell r="M10138">
            <v>2</v>
          </cell>
          <cell r="Q10138">
            <v>678.1</v>
          </cell>
          <cell r="R10138">
            <v>631.79999999999995</v>
          </cell>
          <cell r="S10138">
            <v>568.62</v>
          </cell>
        </row>
        <row r="10139">
          <cell r="C10139" t="str">
            <v>Чусовской городской округ Пермского края</v>
          </cell>
          <cell r="D10139" t="str">
            <v>г. Чусовой, ул. Севастопольская, д. 63</v>
          </cell>
          <cell r="E10139" t="b">
            <v>1</v>
          </cell>
          <cell r="F10139">
            <v>1960</v>
          </cell>
          <cell r="G10139">
            <v>1960</v>
          </cell>
          <cell r="H10139" t="str">
            <v>Кирпич</v>
          </cell>
          <cell r="L10139">
            <v>2</v>
          </cell>
          <cell r="M10139">
            <v>2</v>
          </cell>
          <cell r="Q10139">
            <v>635.1</v>
          </cell>
          <cell r="R10139">
            <v>635.1</v>
          </cell>
          <cell r="S10139">
            <v>635.1</v>
          </cell>
        </row>
        <row r="10140">
          <cell r="C10140" t="str">
            <v>Чусовской городской округ Пермского края</v>
          </cell>
          <cell r="D10140" t="str">
            <v>г. Чусовой, ул. Севастопольская, д. 74</v>
          </cell>
          <cell r="E10140" t="b">
            <v>1</v>
          </cell>
          <cell r="F10140">
            <v>1960</v>
          </cell>
          <cell r="G10140">
            <v>1960</v>
          </cell>
          <cell r="H10140" t="str">
            <v>Кирпич</v>
          </cell>
          <cell r="L10140">
            <v>2</v>
          </cell>
          <cell r="M10140">
            <v>1</v>
          </cell>
          <cell r="Q10140">
            <v>261.89999999999998</v>
          </cell>
          <cell r="R10140">
            <v>261.89999999999998</v>
          </cell>
          <cell r="S10140">
            <v>261.89999999999998</v>
          </cell>
        </row>
        <row r="10141">
          <cell r="C10141" t="str">
            <v>Чусовской городской округ Пермского края</v>
          </cell>
          <cell r="D10141" t="str">
            <v>г. Чусовой, ул. Севастопольская, д. 76</v>
          </cell>
          <cell r="E10141" t="b">
            <v>1</v>
          </cell>
          <cell r="F10141">
            <v>1960</v>
          </cell>
          <cell r="G10141">
            <v>1960</v>
          </cell>
          <cell r="H10141" t="str">
            <v>Кирпич</v>
          </cell>
          <cell r="L10141">
            <v>2</v>
          </cell>
          <cell r="M10141">
            <v>1</v>
          </cell>
          <cell r="Q10141">
            <v>260.39999999999998</v>
          </cell>
          <cell r="R10141">
            <v>260.39999999999998</v>
          </cell>
          <cell r="S10141">
            <v>260.39999999999998</v>
          </cell>
        </row>
        <row r="10142">
          <cell r="C10142" t="str">
            <v>Чусовской городской округ Пермского края</v>
          </cell>
          <cell r="D10142" t="str">
            <v>г. Чусовой, ул. Севастопольская, д. 78</v>
          </cell>
          <cell r="E10142" t="b">
            <v>1</v>
          </cell>
          <cell r="F10142">
            <v>1960</v>
          </cell>
          <cell r="G10142">
            <v>1960</v>
          </cell>
          <cell r="H10142" t="str">
            <v>Кирпич</v>
          </cell>
          <cell r="L10142">
            <v>2</v>
          </cell>
          <cell r="M10142">
            <v>1</v>
          </cell>
          <cell r="Q10142">
            <v>261.60000000000002</v>
          </cell>
          <cell r="R10142">
            <v>261.60000000000002</v>
          </cell>
          <cell r="S10142">
            <v>261.60000000000002</v>
          </cell>
        </row>
        <row r="10143">
          <cell r="C10143" t="str">
            <v>Чусовской городской округ Пермского края</v>
          </cell>
          <cell r="D10143" t="str">
            <v>г. Чусовой, ул. Севастопольская, д. 26А</v>
          </cell>
          <cell r="E10143" t="b">
            <v>1</v>
          </cell>
          <cell r="F10143">
            <v>1998</v>
          </cell>
          <cell r="H10143" t="str">
            <v>блоки</v>
          </cell>
          <cell r="I10143" t="str">
            <v>плоская</v>
          </cell>
          <cell r="K10143" t="str">
            <v>имеется</v>
          </cell>
          <cell r="L10143">
            <v>4</v>
          </cell>
          <cell r="M10143">
            <v>3</v>
          </cell>
          <cell r="Q10143">
            <v>1919.6</v>
          </cell>
          <cell r="R10143">
            <v>1919.6</v>
          </cell>
          <cell r="S10143">
            <v>1182.5999999999999</v>
          </cell>
          <cell r="T10143">
            <v>86</v>
          </cell>
        </row>
        <row r="10144">
          <cell r="C10144" t="str">
            <v>Чусовской городской округ Пермского края</v>
          </cell>
          <cell r="D10144" t="str">
            <v>г. Чусовой, ул. Севастопольская, д. 76А</v>
          </cell>
          <cell r="E10144" t="b">
            <v>1</v>
          </cell>
          <cell r="F10144">
            <v>1960</v>
          </cell>
          <cell r="H10144" t="str">
            <v>Кирпич</v>
          </cell>
          <cell r="L10144">
            <v>2</v>
          </cell>
          <cell r="M10144">
            <v>1</v>
          </cell>
          <cell r="Q10144">
            <v>265.89999999999998</v>
          </cell>
          <cell r="R10144">
            <v>265.89999999999998</v>
          </cell>
          <cell r="S10144">
            <v>239.31</v>
          </cell>
        </row>
        <row r="10145">
          <cell r="C10145" t="str">
            <v>Чусовской городской округ Пермского края</v>
          </cell>
          <cell r="D10145" t="str">
            <v>г. Чусовой, ул. Сивкова, д. 2</v>
          </cell>
          <cell r="E10145" t="b">
            <v>1</v>
          </cell>
          <cell r="F10145">
            <v>1974</v>
          </cell>
          <cell r="G10145">
            <v>1974</v>
          </cell>
          <cell r="H10145" t="str">
            <v>блочный</v>
          </cell>
          <cell r="L10145">
            <v>5</v>
          </cell>
          <cell r="M10145">
            <v>6</v>
          </cell>
          <cell r="Q10145">
            <v>4582.6099999999997</v>
          </cell>
          <cell r="R10145">
            <v>4582.6099999999997</v>
          </cell>
          <cell r="S10145">
            <v>4394.6099999999997</v>
          </cell>
        </row>
        <row r="10146">
          <cell r="C10146" t="str">
            <v>Чусовской городской округ Пермского края</v>
          </cell>
          <cell r="D10146" t="str">
            <v>г. Чусовой, ул. Сивкова, д. 4</v>
          </cell>
          <cell r="E10146" t="b">
            <v>1</v>
          </cell>
          <cell r="F10146">
            <v>1974</v>
          </cell>
          <cell r="H10146" t="str">
            <v>блочный</v>
          </cell>
          <cell r="L10146">
            <v>5</v>
          </cell>
          <cell r="M10146">
            <v>6</v>
          </cell>
          <cell r="Q10146">
            <v>4574.75</v>
          </cell>
          <cell r="R10146">
            <v>4574.75</v>
          </cell>
          <cell r="S10146">
            <v>4532.45</v>
          </cell>
        </row>
        <row r="10147">
          <cell r="C10147" t="str">
            <v>Чусовской городской округ Пермского края</v>
          </cell>
          <cell r="D10147" t="str">
            <v>г. Чусовой, ул. Сивкова, д. 6</v>
          </cell>
          <cell r="E10147" t="b">
            <v>1</v>
          </cell>
          <cell r="F10147" t="str">
            <v>1974</v>
          </cell>
          <cell r="H10147" t="str">
            <v>блочный</v>
          </cell>
          <cell r="I10147" t="str">
            <v>плоская</v>
          </cell>
          <cell r="J10147" t="str">
            <v>ГВС</v>
          </cell>
          <cell r="K10147" t="str">
            <v>имеется</v>
          </cell>
          <cell r="L10147">
            <v>5</v>
          </cell>
          <cell r="M10147">
            <v>6</v>
          </cell>
          <cell r="Q10147">
            <v>4567.75</v>
          </cell>
          <cell r="R10147">
            <v>4567.75</v>
          </cell>
          <cell r="S10147">
            <v>4567.75</v>
          </cell>
          <cell r="T10147">
            <v>150</v>
          </cell>
        </row>
        <row r="10148">
          <cell r="C10148" t="str">
            <v>Чусовской городской округ Пермского края</v>
          </cell>
          <cell r="D10148" t="str">
            <v>г. Чусовой, ул. Сивкова, д. 8</v>
          </cell>
          <cell r="E10148" t="b">
            <v>1</v>
          </cell>
          <cell r="F10148">
            <v>1989</v>
          </cell>
          <cell r="H10148" t="str">
            <v>блочный</v>
          </cell>
          <cell r="I10148" t="str">
            <v>плоская</v>
          </cell>
          <cell r="J10148" t="str">
            <v>ГВС</v>
          </cell>
          <cell r="K10148" t="str">
            <v>имеется</v>
          </cell>
          <cell r="L10148">
            <v>5</v>
          </cell>
          <cell r="M10148">
            <v>6</v>
          </cell>
          <cell r="Q10148">
            <v>5451.8</v>
          </cell>
          <cell r="R10148">
            <v>4541.2</v>
          </cell>
          <cell r="S10148">
            <v>4070</v>
          </cell>
          <cell r="T10148">
            <v>213</v>
          </cell>
        </row>
        <row r="10149">
          <cell r="C10149" t="str">
            <v>Чусовской городской округ Пермского края</v>
          </cell>
          <cell r="D10149" t="str">
            <v>г. Чусовой, ул. Сивкова, д. 10</v>
          </cell>
          <cell r="E10149" t="b">
            <v>1</v>
          </cell>
          <cell r="F10149">
            <v>1973</v>
          </cell>
          <cell r="G10149">
            <v>1973</v>
          </cell>
          <cell r="H10149" t="str">
            <v>кирпич</v>
          </cell>
          <cell r="L10149">
            <v>5</v>
          </cell>
          <cell r="M10149">
            <v>6</v>
          </cell>
          <cell r="Q10149">
            <v>4514.8500000000004</v>
          </cell>
          <cell r="R10149">
            <v>4514.8500000000004</v>
          </cell>
          <cell r="S10149">
            <v>4514.8500000000004</v>
          </cell>
        </row>
        <row r="10150">
          <cell r="C10150" t="str">
            <v>Чусовской городской округ Пермского края</v>
          </cell>
          <cell r="D10150" t="str">
            <v>г. Чусовой, ул. Сивкова, д. 12</v>
          </cell>
          <cell r="E10150" t="b">
            <v>1</v>
          </cell>
          <cell r="F10150">
            <v>1973</v>
          </cell>
          <cell r="G10150">
            <v>1973</v>
          </cell>
          <cell r="H10150" t="str">
            <v>кирпич</v>
          </cell>
          <cell r="L10150">
            <v>5</v>
          </cell>
          <cell r="M10150">
            <v>6</v>
          </cell>
          <cell r="Q10150">
            <v>4582.1400000000003</v>
          </cell>
          <cell r="R10150">
            <v>4582.1400000000003</v>
          </cell>
          <cell r="S10150">
            <v>4542.54</v>
          </cell>
        </row>
        <row r="10151">
          <cell r="C10151" t="str">
            <v>Чусовской городской округ Пермского края</v>
          </cell>
          <cell r="D10151" t="str">
            <v>г. Чусовой, ул. Сивкова, д. 14</v>
          </cell>
          <cell r="E10151" t="b">
            <v>1</v>
          </cell>
          <cell r="F10151">
            <v>1972</v>
          </cell>
          <cell r="H10151" t="str">
            <v>Крупные блоки</v>
          </cell>
          <cell r="L10151">
            <v>5</v>
          </cell>
          <cell r="M10151">
            <v>6</v>
          </cell>
          <cell r="Q10151">
            <v>4519</v>
          </cell>
          <cell r="R10151">
            <v>4519</v>
          </cell>
          <cell r="S10151">
            <v>4067.1</v>
          </cell>
        </row>
        <row r="10152">
          <cell r="C10152" t="str">
            <v>Чусовской городской округ Пермского края</v>
          </cell>
          <cell r="D10152" t="str">
            <v>г. Чусовой, ул. Сивкова, д. 16</v>
          </cell>
          <cell r="E10152" t="b">
            <v>1</v>
          </cell>
          <cell r="F10152">
            <v>1973</v>
          </cell>
          <cell r="H10152" t="str">
            <v>блочный</v>
          </cell>
          <cell r="L10152">
            <v>5</v>
          </cell>
          <cell r="M10152">
            <v>6</v>
          </cell>
          <cell r="Q10152">
            <v>4593.8999999999996</v>
          </cell>
          <cell r="R10152">
            <v>4593.8999999999996</v>
          </cell>
          <cell r="S10152">
            <v>4593.8999999999996</v>
          </cell>
        </row>
        <row r="10153">
          <cell r="C10153" t="str">
            <v>Чусовской городской округ Пермского края</v>
          </cell>
          <cell r="D10153" t="str">
            <v>г. Чусовой, ул. Сивкова, д. 8А</v>
          </cell>
          <cell r="E10153" t="b">
            <v>1</v>
          </cell>
          <cell r="F10153">
            <v>1991</v>
          </cell>
          <cell r="H10153" t="str">
            <v>кр. блочный</v>
          </cell>
          <cell r="I10153" t="str">
            <v>скатная</v>
          </cell>
          <cell r="J10153" t="str">
            <v>ГВС</v>
          </cell>
          <cell r="K10153" t="str">
            <v>имеется</v>
          </cell>
          <cell r="L10153">
            <v>5</v>
          </cell>
          <cell r="M10153">
            <v>6</v>
          </cell>
          <cell r="Q10153">
            <v>5476.6</v>
          </cell>
          <cell r="R10153">
            <v>4531.8</v>
          </cell>
          <cell r="S10153">
            <v>4078.62</v>
          </cell>
          <cell r="T10153">
            <v>189</v>
          </cell>
        </row>
        <row r="10154">
          <cell r="C10154" t="str">
            <v>Чусовской городской округ Пермского края</v>
          </cell>
          <cell r="D10154" t="str">
            <v>г. Чусовой, ул. Совхозная, д. 6</v>
          </cell>
          <cell r="E10154" t="b">
            <v>1</v>
          </cell>
          <cell r="F10154">
            <v>1973</v>
          </cell>
          <cell r="H10154" t="str">
            <v>Кирпич</v>
          </cell>
          <cell r="L10154">
            <v>2</v>
          </cell>
          <cell r="M10154">
            <v>2</v>
          </cell>
          <cell r="Q10154">
            <v>355.8</v>
          </cell>
          <cell r="R10154">
            <v>355.8</v>
          </cell>
          <cell r="S10154">
            <v>320.22000000000003</v>
          </cell>
        </row>
        <row r="10155">
          <cell r="C10155" t="str">
            <v>Чусовской городской округ Пермского края</v>
          </cell>
          <cell r="D10155" t="str">
            <v>г. Чусовой, ул. Толбухина, д. 3</v>
          </cell>
          <cell r="E10155" t="b">
            <v>1</v>
          </cell>
          <cell r="F10155">
            <v>1985</v>
          </cell>
          <cell r="H10155" t="str">
            <v>Шлакоблок</v>
          </cell>
          <cell r="L10155">
            <v>2</v>
          </cell>
          <cell r="M10155">
            <v>1</v>
          </cell>
          <cell r="Q10155">
            <v>430.4</v>
          </cell>
          <cell r="R10155">
            <v>430.4</v>
          </cell>
          <cell r="S10155">
            <v>387.36</v>
          </cell>
        </row>
        <row r="10156">
          <cell r="C10156" t="str">
            <v>Чусовской городской округ Пермского края</v>
          </cell>
          <cell r="D10156" t="str">
            <v>г. Чусовой, ул. Толбухина, д. 5</v>
          </cell>
          <cell r="E10156" t="b">
            <v>1</v>
          </cell>
          <cell r="F10156">
            <v>1959</v>
          </cell>
          <cell r="H10156" t="str">
            <v>Шлакоблок</v>
          </cell>
          <cell r="L10156">
            <v>2</v>
          </cell>
          <cell r="M10156">
            <v>1</v>
          </cell>
          <cell r="Q10156">
            <v>444.5</v>
          </cell>
          <cell r="R10156">
            <v>444.5</v>
          </cell>
          <cell r="S10156">
            <v>400.05</v>
          </cell>
        </row>
        <row r="10157">
          <cell r="C10157" t="str">
            <v>Чусовской городской округ Пермского края</v>
          </cell>
          <cell r="D10157" t="str">
            <v>г. Чусовой, ул. Толбухина, д. 7</v>
          </cell>
          <cell r="E10157" t="b">
            <v>1</v>
          </cell>
          <cell r="F10157">
            <v>1972</v>
          </cell>
          <cell r="H10157" t="str">
            <v>Крупные блоки</v>
          </cell>
          <cell r="L10157">
            <v>2</v>
          </cell>
          <cell r="M10157">
            <v>1</v>
          </cell>
          <cell r="Q10157">
            <v>448.7</v>
          </cell>
          <cell r="R10157">
            <v>409.4</v>
          </cell>
          <cell r="S10157">
            <v>409.4</v>
          </cell>
          <cell r="T10157">
            <v>17</v>
          </cell>
        </row>
        <row r="10158">
          <cell r="C10158" t="str">
            <v>Чусовской городской округ Пермского края</v>
          </cell>
          <cell r="D10158" t="str">
            <v>г. Чусовой, ул. Толбухина, д. 24</v>
          </cell>
          <cell r="E10158" t="b">
            <v>1</v>
          </cell>
          <cell r="F10158">
            <v>1960</v>
          </cell>
          <cell r="H10158" t="str">
            <v>Шлакоблок</v>
          </cell>
          <cell r="L10158">
            <v>2</v>
          </cell>
          <cell r="M10158">
            <v>2</v>
          </cell>
          <cell r="Q10158">
            <v>519.29999999999995</v>
          </cell>
          <cell r="R10158">
            <v>470.3</v>
          </cell>
          <cell r="S10158">
            <v>423.27</v>
          </cell>
        </row>
        <row r="10159">
          <cell r="C10159" t="str">
            <v>Чусовской городской округ Пермского края</v>
          </cell>
          <cell r="D10159" t="str">
            <v>г. Чусовой, ул. Толбухина, д. 26</v>
          </cell>
          <cell r="E10159" t="b">
            <v>1</v>
          </cell>
          <cell r="F10159">
            <v>1961</v>
          </cell>
          <cell r="H10159" t="str">
            <v>Шлакоблок</v>
          </cell>
          <cell r="L10159">
            <v>2</v>
          </cell>
          <cell r="M10159">
            <v>2</v>
          </cell>
          <cell r="Q10159">
            <v>456.4</v>
          </cell>
          <cell r="R10159">
            <v>456.4</v>
          </cell>
          <cell r="S10159">
            <v>410.76</v>
          </cell>
        </row>
        <row r="10160">
          <cell r="C10160" t="str">
            <v>Чусовской городской округ Пермского края</v>
          </cell>
          <cell r="D10160" t="str">
            <v>г. Чусовой, ул. Толбухина, д. 28</v>
          </cell>
          <cell r="E10160" t="b">
            <v>1</v>
          </cell>
          <cell r="F10160">
            <v>1962</v>
          </cell>
          <cell r="H10160" t="str">
            <v>Шлакоблок</v>
          </cell>
          <cell r="L10160">
            <v>2</v>
          </cell>
          <cell r="M10160">
            <v>2</v>
          </cell>
          <cell r="Q10160">
            <v>475.3</v>
          </cell>
          <cell r="R10160">
            <v>475.3</v>
          </cell>
          <cell r="S10160">
            <v>427.77</v>
          </cell>
        </row>
        <row r="10161">
          <cell r="C10161" t="str">
            <v>Чусовской городской округ Пермского края</v>
          </cell>
          <cell r="D10161" t="str">
            <v>г. Чусовой, ул. Толбухина, д. 28А</v>
          </cell>
          <cell r="E10161" t="b">
            <v>1</v>
          </cell>
          <cell r="F10161">
            <v>1995</v>
          </cell>
          <cell r="H10161" t="str">
            <v>кирпич</v>
          </cell>
          <cell r="I10161" t="str">
            <v>плоская</v>
          </cell>
          <cell r="J10161" t="str">
            <v>ГВС</v>
          </cell>
          <cell r="K10161" t="str">
            <v>имеется</v>
          </cell>
          <cell r="L10161">
            <v>3</v>
          </cell>
          <cell r="M10161">
            <v>3</v>
          </cell>
          <cell r="Q10161">
            <v>1869.9</v>
          </cell>
          <cell r="R10161">
            <v>1691.6</v>
          </cell>
          <cell r="S10161">
            <v>1691.6</v>
          </cell>
          <cell r="T10161">
            <v>74</v>
          </cell>
        </row>
        <row r="10162">
          <cell r="C10162" t="str">
            <v>Чусовской городской округ Пермского края</v>
          </cell>
          <cell r="D10162" t="str">
            <v>г. Чусовой, ул. Толбухина, д. 3А</v>
          </cell>
          <cell r="E10162" t="b">
            <v>1</v>
          </cell>
          <cell r="F10162">
            <v>1993</v>
          </cell>
          <cell r="H10162" t="str">
            <v>блоки</v>
          </cell>
          <cell r="I10162" t="str">
            <v>скатная</v>
          </cell>
          <cell r="K10162" t="str">
            <v>имеется</v>
          </cell>
          <cell r="L10162">
            <v>3</v>
          </cell>
          <cell r="M10162">
            <v>3</v>
          </cell>
          <cell r="Q10162">
            <v>1071.5</v>
          </cell>
          <cell r="R10162">
            <v>1071.5</v>
          </cell>
          <cell r="S10162">
            <v>728.6</v>
          </cell>
          <cell r="T10162">
            <v>58</v>
          </cell>
        </row>
        <row r="10163">
          <cell r="C10163" t="str">
            <v>Чусовской городской округ Пермского края</v>
          </cell>
          <cell r="D10163" t="str">
            <v>г. Чусовой, ул. Толбухина, д. 5А</v>
          </cell>
          <cell r="E10163" t="b">
            <v>1</v>
          </cell>
          <cell r="F10163">
            <v>1994</v>
          </cell>
          <cell r="H10163" t="str">
            <v>Кирпич</v>
          </cell>
          <cell r="L10163">
            <v>3</v>
          </cell>
          <cell r="M10163">
            <v>3</v>
          </cell>
          <cell r="Q10163">
            <v>1317.8</v>
          </cell>
          <cell r="R10163">
            <v>1317.8</v>
          </cell>
          <cell r="S10163">
            <v>1186.02</v>
          </cell>
        </row>
        <row r="10164">
          <cell r="C10164" t="str">
            <v>Чусовской городской округ Пермского края</v>
          </cell>
          <cell r="D10164" t="str">
            <v>г. Чусовой, ул. Толбухина, д. 7А</v>
          </cell>
          <cell r="E10164" t="b">
            <v>1</v>
          </cell>
          <cell r="F10164">
            <v>1990</v>
          </cell>
          <cell r="H10164" t="str">
            <v>кирпич</v>
          </cell>
          <cell r="I10164" t="str">
            <v>плоская</v>
          </cell>
          <cell r="K10164" t="str">
            <v>имеется</v>
          </cell>
          <cell r="L10164">
            <v>3</v>
          </cell>
          <cell r="M10164">
            <v>2</v>
          </cell>
          <cell r="Q10164">
            <v>864.4</v>
          </cell>
          <cell r="R10164">
            <v>864.4</v>
          </cell>
          <cell r="S10164">
            <v>486.3</v>
          </cell>
          <cell r="T10164">
            <v>27</v>
          </cell>
        </row>
        <row r="10165">
          <cell r="C10165" t="str">
            <v>Чусовской городской округ Пермского края</v>
          </cell>
          <cell r="D10165" t="str">
            <v>г. Чусовой, ул. Трактовая, д. 1</v>
          </cell>
          <cell r="E10165" t="b">
            <v>1</v>
          </cell>
          <cell r="F10165">
            <v>1961</v>
          </cell>
          <cell r="H10165" t="str">
            <v>Кирпич</v>
          </cell>
          <cell r="L10165">
            <v>2</v>
          </cell>
          <cell r="M10165">
            <v>1</v>
          </cell>
          <cell r="Q10165">
            <v>292.2</v>
          </cell>
          <cell r="R10165">
            <v>198.8</v>
          </cell>
          <cell r="S10165">
            <v>178.92</v>
          </cell>
        </row>
        <row r="10166">
          <cell r="C10166" t="str">
            <v>Чусовской городской округ Пермского края</v>
          </cell>
          <cell r="D10166" t="str">
            <v>г. Чусовой, ул. Трактовая, д. 12А</v>
          </cell>
          <cell r="E10166" t="b">
            <v>1</v>
          </cell>
          <cell r="F10166">
            <v>1961</v>
          </cell>
          <cell r="H10166" t="str">
            <v>Кирпич</v>
          </cell>
          <cell r="L10166">
            <v>2</v>
          </cell>
          <cell r="M10166">
            <v>1</v>
          </cell>
          <cell r="Q10166">
            <v>292.2</v>
          </cell>
          <cell r="R10166">
            <v>196.9</v>
          </cell>
          <cell r="S10166">
            <v>177.21</v>
          </cell>
        </row>
        <row r="10167">
          <cell r="C10167" t="str">
            <v>Чусовской городской округ Пермского края</v>
          </cell>
          <cell r="D10167" t="str">
            <v>г. Чусовой, ул. Фрунзе, д. 30</v>
          </cell>
          <cell r="E10167" t="b">
            <v>1</v>
          </cell>
          <cell r="F10167">
            <v>1957</v>
          </cell>
          <cell r="H10167" t="str">
            <v>Шлакоблок</v>
          </cell>
          <cell r="L10167">
            <v>2</v>
          </cell>
          <cell r="M10167">
            <v>1</v>
          </cell>
          <cell r="Q10167">
            <v>803.7</v>
          </cell>
          <cell r="R10167">
            <v>619.9</v>
          </cell>
          <cell r="S10167">
            <v>557.91</v>
          </cell>
        </row>
        <row r="10168">
          <cell r="C10168" t="str">
            <v>Чусовской городской округ Пермского края</v>
          </cell>
          <cell r="D10168" t="str">
            <v>г. Чусовой, ул. Фрунзе, д. 35</v>
          </cell>
          <cell r="E10168" t="b">
            <v>1</v>
          </cell>
          <cell r="F10168">
            <v>1962</v>
          </cell>
          <cell r="H10168" t="str">
            <v>Кирпич</v>
          </cell>
          <cell r="L10168">
            <v>4</v>
          </cell>
          <cell r="M10168">
            <v>4</v>
          </cell>
          <cell r="Q10168">
            <v>3631.46</v>
          </cell>
          <cell r="R10168">
            <v>2515.46</v>
          </cell>
          <cell r="S10168">
            <v>2263.91</v>
          </cell>
        </row>
        <row r="10169">
          <cell r="C10169" t="str">
            <v>Чусовской городской округ Пермского края</v>
          </cell>
          <cell r="D10169" t="str">
            <v>г. Чусовой, ул. Фрунзе, д. 36</v>
          </cell>
          <cell r="E10169" t="b">
            <v>1</v>
          </cell>
          <cell r="F10169">
            <v>1961</v>
          </cell>
          <cell r="H10169" t="str">
            <v>Кирпич</v>
          </cell>
          <cell r="L10169">
            <v>4</v>
          </cell>
          <cell r="M10169">
            <v>4</v>
          </cell>
          <cell r="Q10169">
            <v>3479.5</v>
          </cell>
          <cell r="R10169">
            <v>2374.8000000000002</v>
          </cell>
          <cell r="S10169">
            <v>2137.3200000000002</v>
          </cell>
        </row>
        <row r="10170">
          <cell r="C10170" t="str">
            <v>Чусовской городской округ Пермского края</v>
          </cell>
          <cell r="D10170" t="str">
            <v>г. Чусовой, ул. Фрунзе, д. 37</v>
          </cell>
          <cell r="E10170" t="b">
            <v>1</v>
          </cell>
          <cell r="F10170">
            <v>1928</v>
          </cell>
          <cell r="G10170">
            <v>1928</v>
          </cell>
          <cell r="H10170" t="str">
            <v>Кирпич</v>
          </cell>
          <cell r="L10170">
            <v>3</v>
          </cell>
          <cell r="M10170">
            <v>3</v>
          </cell>
          <cell r="Q10170">
            <v>1876.7</v>
          </cell>
          <cell r="R10170">
            <v>1876.7</v>
          </cell>
          <cell r="S10170">
            <v>1371.2</v>
          </cell>
        </row>
        <row r="10171">
          <cell r="C10171" t="str">
            <v>Чусовской городской округ Пермского края</v>
          </cell>
          <cell r="D10171" t="str">
            <v>г. Чусовой, ул. Фрунзе, д. 38</v>
          </cell>
          <cell r="E10171" t="b">
            <v>1</v>
          </cell>
          <cell r="F10171">
            <v>1938</v>
          </cell>
          <cell r="H10171" t="str">
            <v>Шлакоблок</v>
          </cell>
          <cell r="L10171">
            <v>3</v>
          </cell>
          <cell r="M10171">
            <v>3</v>
          </cell>
          <cell r="Q10171">
            <v>1379.7</v>
          </cell>
          <cell r="R10171">
            <v>1379.7</v>
          </cell>
          <cell r="S10171">
            <v>1241.73</v>
          </cell>
        </row>
        <row r="10172">
          <cell r="C10172" t="str">
            <v>Чусовской городской округ Пермского края</v>
          </cell>
          <cell r="D10172" t="str">
            <v>г. Чусовой, ул. Чайковского, д. 4</v>
          </cell>
          <cell r="E10172" t="b">
            <v>1</v>
          </cell>
          <cell r="F10172">
            <v>1968</v>
          </cell>
          <cell r="H10172" t="str">
            <v>кирпич</v>
          </cell>
          <cell r="I10172" t="str">
            <v>скатная</v>
          </cell>
          <cell r="J10172" t="str">
            <v>ГВС</v>
          </cell>
          <cell r="K10172" t="str">
            <v>имеется</v>
          </cell>
          <cell r="L10172">
            <v>5</v>
          </cell>
          <cell r="M10172">
            <v>4</v>
          </cell>
          <cell r="Q10172">
            <v>3777.65</v>
          </cell>
          <cell r="R10172">
            <v>2521.1999999999998</v>
          </cell>
          <cell r="S10172">
            <v>2226.4</v>
          </cell>
          <cell r="T10172">
            <v>113</v>
          </cell>
        </row>
        <row r="10173">
          <cell r="C10173" t="str">
            <v>Чусовской городской округ Пермского края</v>
          </cell>
          <cell r="D10173" t="str">
            <v>г. Чусовой, ул. Чайковского, д. 6</v>
          </cell>
          <cell r="E10173" t="b">
            <v>1</v>
          </cell>
          <cell r="F10173">
            <v>1965</v>
          </cell>
          <cell r="H10173" t="str">
            <v>блочный</v>
          </cell>
          <cell r="I10173" t="str">
            <v>скатная</v>
          </cell>
          <cell r="J10173" t="str">
            <v>ГВС</v>
          </cell>
          <cell r="K10173" t="str">
            <v>имеется</v>
          </cell>
          <cell r="L10173">
            <v>5</v>
          </cell>
          <cell r="M10173">
            <v>4</v>
          </cell>
          <cell r="Q10173">
            <v>3406.9</v>
          </cell>
          <cell r="R10173">
            <v>2980.3</v>
          </cell>
          <cell r="S10173">
            <v>2657.6</v>
          </cell>
          <cell r="T10173">
            <v>123</v>
          </cell>
        </row>
        <row r="10174">
          <cell r="C10174" t="str">
            <v>Чусовской городской округ Пермского края</v>
          </cell>
          <cell r="D10174" t="str">
            <v>г. Чусовой, ул. Чайковского, д. 8</v>
          </cell>
          <cell r="E10174" t="b">
            <v>1</v>
          </cell>
          <cell r="F10174">
            <v>1965</v>
          </cell>
          <cell r="H10174" t="str">
            <v>кирпич</v>
          </cell>
          <cell r="I10174" t="str">
            <v>скатная</v>
          </cell>
          <cell r="J10174" t="str">
            <v>ГВС</v>
          </cell>
          <cell r="K10174" t="str">
            <v>имеется</v>
          </cell>
          <cell r="L10174">
            <v>5</v>
          </cell>
          <cell r="M10174">
            <v>4</v>
          </cell>
          <cell r="Q10174">
            <v>3396.7</v>
          </cell>
          <cell r="R10174">
            <v>2553.1</v>
          </cell>
          <cell r="S10174">
            <v>2297.79</v>
          </cell>
          <cell r="T10174">
            <v>106</v>
          </cell>
        </row>
        <row r="10175">
          <cell r="C10175" t="str">
            <v>Чусовской городской округ Пермского края</v>
          </cell>
          <cell r="D10175" t="str">
            <v>г. Чусовой, ул. Чайковского, д. 10</v>
          </cell>
          <cell r="E10175" t="b">
            <v>1</v>
          </cell>
          <cell r="F10175">
            <v>1963</v>
          </cell>
          <cell r="H10175" t="str">
            <v>кирпич</v>
          </cell>
          <cell r="I10175" t="str">
            <v>скатная</v>
          </cell>
          <cell r="J10175" t="str">
            <v>ГВС</v>
          </cell>
          <cell r="K10175" t="str">
            <v>имеется</v>
          </cell>
          <cell r="L10175">
            <v>5</v>
          </cell>
          <cell r="M10175">
            <v>4</v>
          </cell>
          <cell r="Q10175">
            <v>3473.7</v>
          </cell>
          <cell r="R10175">
            <v>3160.6</v>
          </cell>
          <cell r="S10175">
            <v>3117.7</v>
          </cell>
          <cell r="T10175">
            <v>129</v>
          </cell>
        </row>
        <row r="10176">
          <cell r="C10176" t="str">
            <v>Чусовской городской округ Пермского края</v>
          </cell>
          <cell r="D10176" t="str">
            <v>г. Чусовой, ул. Чайковского, д. 12</v>
          </cell>
          <cell r="E10176" t="b">
            <v>1</v>
          </cell>
          <cell r="F10176">
            <v>1963</v>
          </cell>
          <cell r="H10176" t="str">
            <v>кирпич</v>
          </cell>
          <cell r="I10176" t="str">
            <v>скатная</v>
          </cell>
          <cell r="J10176" t="str">
            <v>ГВС</v>
          </cell>
          <cell r="K10176" t="str">
            <v>имеется</v>
          </cell>
          <cell r="L10176">
            <v>5</v>
          </cell>
          <cell r="M10176">
            <v>4</v>
          </cell>
          <cell r="Q10176">
            <v>3238.9</v>
          </cell>
          <cell r="R10176">
            <v>3062.1</v>
          </cell>
          <cell r="S10176">
            <v>2768.2</v>
          </cell>
          <cell r="T10176">
            <v>130</v>
          </cell>
        </row>
        <row r="10177">
          <cell r="C10177" t="str">
            <v>Чусовской городской округ Пермского края</v>
          </cell>
          <cell r="D10177" t="str">
            <v>г. Чусовой, ул. Чайковского, д. 14</v>
          </cell>
          <cell r="E10177" t="b">
            <v>1</v>
          </cell>
          <cell r="F10177">
            <v>1964</v>
          </cell>
          <cell r="H10177" t="str">
            <v>кирпич</v>
          </cell>
          <cell r="I10177" t="str">
            <v>скатная</v>
          </cell>
          <cell r="J10177" t="str">
            <v>ГВС</v>
          </cell>
          <cell r="K10177" t="str">
            <v>имеется</v>
          </cell>
          <cell r="L10177">
            <v>5</v>
          </cell>
          <cell r="M10177">
            <v>4</v>
          </cell>
          <cell r="Q10177">
            <v>3367.7</v>
          </cell>
          <cell r="R10177">
            <v>2523.1</v>
          </cell>
          <cell r="S10177">
            <v>2309.62</v>
          </cell>
          <cell r="T10177">
            <v>124</v>
          </cell>
        </row>
        <row r="10178">
          <cell r="C10178" t="str">
            <v>Чусовской городской округ Пермского края</v>
          </cell>
          <cell r="D10178" t="str">
            <v>г. Чусовой, ул. Чайковского, д. 16</v>
          </cell>
          <cell r="E10178" t="b">
            <v>1</v>
          </cell>
          <cell r="F10178">
            <v>1965</v>
          </cell>
          <cell r="H10178" t="str">
            <v>кирпич</v>
          </cell>
          <cell r="I10178" t="str">
            <v>скатная</v>
          </cell>
          <cell r="J10178" t="str">
            <v>ГВС</v>
          </cell>
          <cell r="K10178" t="str">
            <v>имеется</v>
          </cell>
          <cell r="L10178">
            <v>5</v>
          </cell>
          <cell r="M10178">
            <v>4</v>
          </cell>
          <cell r="Q10178">
            <v>3172.7</v>
          </cell>
          <cell r="R10178">
            <v>3172.7</v>
          </cell>
          <cell r="S10178">
            <v>2896.9</v>
          </cell>
          <cell r="T10178">
            <v>128</v>
          </cell>
        </row>
        <row r="10179">
          <cell r="C10179" t="str">
            <v>Чусовской городской округ Пермского края</v>
          </cell>
          <cell r="D10179" t="str">
            <v>г. Чусовой, ул. Чайковского, д. 18</v>
          </cell>
          <cell r="E10179" t="b">
            <v>1</v>
          </cell>
          <cell r="F10179">
            <v>1966</v>
          </cell>
          <cell r="H10179" t="str">
            <v>Кирпич</v>
          </cell>
          <cell r="I10179" t="str">
            <v>скатная</v>
          </cell>
          <cell r="J10179" t="str">
            <v>ГВС</v>
          </cell>
          <cell r="K10179" t="str">
            <v>имеется</v>
          </cell>
          <cell r="L10179">
            <v>5</v>
          </cell>
          <cell r="M10179">
            <v>2</v>
          </cell>
          <cell r="Q10179">
            <v>1609</v>
          </cell>
          <cell r="R10179">
            <v>1609</v>
          </cell>
          <cell r="S10179">
            <v>1279.5</v>
          </cell>
          <cell r="T10179">
            <v>57</v>
          </cell>
        </row>
        <row r="10180">
          <cell r="C10180" t="str">
            <v>Чусовской городской округ Пермского края</v>
          </cell>
          <cell r="D10180" t="str">
            <v>г. Чусовой, ул. Чайковского, д. 20</v>
          </cell>
          <cell r="E10180" t="b">
            <v>1</v>
          </cell>
          <cell r="F10180">
            <v>1967</v>
          </cell>
          <cell r="H10180" t="str">
            <v>кирпич</v>
          </cell>
          <cell r="I10180" t="str">
            <v>скатная</v>
          </cell>
          <cell r="J10180" t="str">
            <v>ГВС</v>
          </cell>
          <cell r="K10180" t="str">
            <v>имеется</v>
          </cell>
          <cell r="L10180">
            <v>5</v>
          </cell>
          <cell r="M10180">
            <v>4</v>
          </cell>
          <cell r="Q10180">
            <v>3182.7</v>
          </cell>
          <cell r="R10180">
            <v>2547</v>
          </cell>
          <cell r="S10180">
            <v>2305.6999999999998</v>
          </cell>
          <cell r="T10180">
            <v>110</v>
          </cell>
        </row>
        <row r="10181">
          <cell r="C10181" t="str">
            <v>Чусовской городской округ Пермского края</v>
          </cell>
          <cell r="D10181" t="str">
            <v>г. Чусовой, ул. Чайковского, д. 22</v>
          </cell>
          <cell r="E10181" t="b">
            <v>1</v>
          </cell>
          <cell r="F10181">
            <v>1966</v>
          </cell>
          <cell r="H10181" t="str">
            <v xml:space="preserve">кирпич </v>
          </cell>
          <cell r="I10181" t="str">
            <v>скатная</v>
          </cell>
          <cell r="J10181" t="str">
            <v>ГВС</v>
          </cell>
          <cell r="K10181" t="str">
            <v>имеется</v>
          </cell>
          <cell r="L10181">
            <v>5</v>
          </cell>
          <cell r="M10181">
            <v>4</v>
          </cell>
          <cell r="Q10181">
            <v>3905</v>
          </cell>
          <cell r="R10181">
            <v>2580.5</v>
          </cell>
          <cell r="S10181">
            <v>2346.9</v>
          </cell>
          <cell r="T10181">
            <v>106</v>
          </cell>
        </row>
        <row r="10182">
          <cell r="C10182" t="str">
            <v>Чусовской городской округ Пермского края</v>
          </cell>
          <cell r="D10182" t="str">
            <v>г. Чусовой, ул. Чайковского, д. 24</v>
          </cell>
          <cell r="E10182" t="b">
            <v>1</v>
          </cell>
          <cell r="F10182">
            <v>1964</v>
          </cell>
          <cell r="H10182" t="str">
            <v>кирпич</v>
          </cell>
          <cell r="I10182" t="str">
            <v>скатная</v>
          </cell>
          <cell r="J10182" t="str">
            <v>ГВС</v>
          </cell>
          <cell r="K10182" t="str">
            <v>имеется</v>
          </cell>
          <cell r="L10182">
            <v>5</v>
          </cell>
          <cell r="M10182">
            <v>2</v>
          </cell>
          <cell r="Q10182">
            <v>1607.2</v>
          </cell>
          <cell r="R10182">
            <v>1302.2</v>
          </cell>
          <cell r="S10182">
            <v>1140.8</v>
          </cell>
          <cell r="T10182">
            <v>63</v>
          </cell>
        </row>
        <row r="10183">
          <cell r="C10183" t="str">
            <v>Чусовской городской округ Пермского края</v>
          </cell>
          <cell r="D10183" t="str">
            <v>г. Чусовой, ул. Чайковского, д. 26</v>
          </cell>
          <cell r="E10183" t="b">
            <v>1</v>
          </cell>
          <cell r="F10183">
            <v>1968</v>
          </cell>
          <cell r="H10183" t="str">
            <v>блочный</v>
          </cell>
          <cell r="I10183" t="str">
            <v>скатная</v>
          </cell>
          <cell r="J10183" t="str">
            <v>ГВС</v>
          </cell>
          <cell r="K10183" t="str">
            <v>имеется</v>
          </cell>
          <cell r="L10183">
            <v>5</v>
          </cell>
          <cell r="M10183">
            <v>4</v>
          </cell>
          <cell r="Q10183">
            <v>3379.2</v>
          </cell>
          <cell r="R10183">
            <v>3379.2</v>
          </cell>
          <cell r="S10183">
            <v>3379.2</v>
          </cell>
          <cell r="T10183">
            <v>105</v>
          </cell>
        </row>
        <row r="10184">
          <cell r="C10184" t="str">
            <v>Чусовской городской округ Пермского края</v>
          </cell>
          <cell r="D10184" t="str">
            <v>г. Чусовой, ул. Чайковского, д. 28</v>
          </cell>
          <cell r="E10184" t="b">
            <v>1</v>
          </cell>
          <cell r="F10184">
            <v>1966</v>
          </cell>
          <cell r="H10184" t="str">
            <v>Кирпич</v>
          </cell>
          <cell r="I10184" t="str">
            <v>скатная</v>
          </cell>
          <cell r="J10184" t="str">
            <v>ГВС</v>
          </cell>
          <cell r="K10184" t="str">
            <v>имеется</v>
          </cell>
          <cell r="L10184">
            <v>5</v>
          </cell>
          <cell r="M10184">
            <v>2</v>
          </cell>
          <cell r="Q10184">
            <v>1582.2</v>
          </cell>
          <cell r="R10184">
            <v>1582.2</v>
          </cell>
          <cell r="S10184">
            <v>1330.7</v>
          </cell>
          <cell r="T10184">
            <v>60</v>
          </cell>
        </row>
        <row r="10185">
          <cell r="C10185" t="str">
            <v>Чусовской городской округ Пермского края</v>
          </cell>
          <cell r="D10185" t="str">
            <v>г. Чусовой, ул. Чайковского, д. 10А</v>
          </cell>
          <cell r="E10185" t="b">
            <v>1</v>
          </cell>
          <cell r="F10185">
            <v>1963</v>
          </cell>
          <cell r="H10185" t="str">
            <v>Кирпич</v>
          </cell>
          <cell r="I10185" t="str">
            <v>скатная</v>
          </cell>
          <cell r="J10185" t="str">
            <v>ГВС</v>
          </cell>
          <cell r="K10185" t="str">
            <v>имеется</v>
          </cell>
          <cell r="L10185">
            <v>5</v>
          </cell>
          <cell r="M10185">
            <v>2</v>
          </cell>
          <cell r="Q10185">
            <v>1573.2</v>
          </cell>
          <cell r="R10185">
            <v>1573.2</v>
          </cell>
          <cell r="S10185">
            <v>1573.2</v>
          </cell>
          <cell r="T10185">
            <v>68</v>
          </cell>
        </row>
        <row r="10186">
          <cell r="C10186" t="str">
            <v>Чусовской городской округ Пермского края</v>
          </cell>
          <cell r="D10186" t="str">
            <v>г. Чусовой, ул. Чайковского, д. 12А</v>
          </cell>
          <cell r="E10186" t="b">
            <v>1</v>
          </cell>
          <cell r="F10186">
            <v>1964</v>
          </cell>
          <cell r="H10186" t="str">
            <v>кирпич</v>
          </cell>
          <cell r="I10186" t="str">
            <v>скатная</v>
          </cell>
          <cell r="J10186" t="str">
            <v>ГВС</v>
          </cell>
          <cell r="K10186" t="str">
            <v>имеется</v>
          </cell>
          <cell r="L10186">
            <v>5</v>
          </cell>
          <cell r="M10186">
            <v>2</v>
          </cell>
          <cell r="Q10186">
            <v>1568.5</v>
          </cell>
          <cell r="R10186">
            <v>1568.5</v>
          </cell>
          <cell r="S10186">
            <v>1425.8</v>
          </cell>
          <cell r="T10186">
            <v>66</v>
          </cell>
        </row>
        <row r="10187">
          <cell r="C10187" t="str">
            <v>Чусовской городской округ Пермского края</v>
          </cell>
          <cell r="D10187" t="str">
            <v>г. Чусовой, ул. Чайковского, д. 14А</v>
          </cell>
          <cell r="E10187" t="b">
            <v>1</v>
          </cell>
          <cell r="F10187">
            <v>1963</v>
          </cell>
          <cell r="H10187" t="str">
            <v>кирпич</v>
          </cell>
          <cell r="I10187" t="str">
            <v>скатная</v>
          </cell>
          <cell r="J10187" t="str">
            <v>ГВС</v>
          </cell>
          <cell r="K10187" t="str">
            <v>имеется</v>
          </cell>
          <cell r="L10187">
            <v>5</v>
          </cell>
          <cell r="M10187">
            <v>2</v>
          </cell>
          <cell r="Q10187">
            <v>1562.6</v>
          </cell>
          <cell r="R10187">
            <v>1562.6</v>
          </cell>
          <cell r="S10187">
            <v>1426.2</v>
          </cell>
          <cell r="T10187">
            <v>71</v>
          </cell>
        </row>
        <row r="10188">
          <cell r="C10188" t="str">
            <v>Чусовской городской округ Пермского края</v>
          </cell>
          <cell r="D10188" t="str">
            <v>г. Чусовой, ул. Чайковского, д. 16А</v>
          </cell>
          <cell r="E10188" t="b">
            <v>1</v>
          </cell>
          <cell r="F10188">
            <v>1966</v>
          </cell>
          <cell r="H10188" t="str">
            <v>кирпич</v>
          </cell>
          <cell r="I10188" t="str">
            <v>скатная</v>
          </cell>
          <cell r="J10188" t="str">
            <v>ГВС</v>
          </cell>
          <cell r="K10188" t="str">
            <v>имеется</v>
          </cell>
          <cell r="L10188">
            <v>5</v>
          </cell>
          <cell r="M10188">
            <v>4</v>
          </cell>
          <cell r="Q10188">
            <v>3177.1</v>
          </cell>
          <cell r="R10188">
            <v>3177.1</v>
          </cell>
          <cell r="S10188">
            <v>2888.4</v>
          </cell>
          <cell r="T10188">
            <v>129</v>
          </cell>
        </row>
        <row r="10189">
          <cell r="C10189" t="str">
            <v>Чусовской городской округ Пермского края</v>
          </cell>
          <cell r="D10189" t="str">
            <v>г. Чусовой, ул. Чайковского, д. 20А</v>
          </cell>
          <cell r="E10189" t="b">
            <v>1</v>
          </cell>
          <cell r="F10189">
            <v>1968</v>
          </cell>
          <cell r="H10189" t="str">
            <v>блочный</v>
          </cell>
          <cell r="I10189" t="str">
            <v>скатная</v>
          </cell>
          <cell r="J10189" t="str">
            <v>ГВС</v>
          </cell>
          <cell r="K10189" t="str">
            <v>имеется</v>
          </cell>
          <cell r="L10189">
            <v>5</v>
          </cell>
          <cell r="M10189">
            <v>4</v>
          </cell>
          <cell r="Q10189">
            <v>3331.6</v>
          </cell>
          <cell r="R10189">
            <v>3331.6</v>
          </cell>
          <cell r="S10189">
            <v>3035.2</v>
          </cell>
          <cell r="T10189">
            <v>140</v>
          </cell>
        </row>
        <row r="10190">
          <cell r="C10190" t="str">
            <v>Чусовской городской округ Пермского края</v>
          </cell>
          <cell r="D10190" t="str">
            <v>г. Чусовой, ул. Чайковского, д. 22А</v>
          </cell>
          <cell r="E10190" t="b">
            <v>1</v>
          </cell>
          <cell r="F10190">
            <v>1966</v>
          </cell>
          <cell r="H10190" t="str">
            <v>кирпич</v>
          </cell>
          <cell r="I10190" t="str">
            <v>скатная</v>
          </cell>
          <cell r="J10190" t="str">
            <v>ГВС</v>
          </cell>
          <cell r="K10190" t="str">
            <v>имеется</v>
          </cell>
          <cell r="L10190">
            <v>5</v>
          </cell>
          <cell r="M10190">
            <v>4</v>
          </cell>
          <cell r="Q10190">
            <v>3252.2</v>
          </cell>
          <cell r="R10190">
            <v>3252.2</v>
          </cell>
          <cell r="S10190">
            <v>3009.2</v>
          </cell>
          <cell r="T10190">
            <v>155</v>
          </cell>
        </row>
        <row r="10191">
          <cell r="C10191" t="str">
            <v>Чусовской городской округ Пермского края</v>
          </cell>
          <cell r="D10191" t="str">
            <v>г. Чусовой, ул. Чайковского, д. 26А</v>
          </cell>
          <cell r="E10191" t="b">
            <v>1</v>
          </cell>
          <cell r="F10191">
            <v>1965</v>
          </cell>
          <cell r="H10191" t="str">
            <v>кирпич</v>
          </cell>
          <cell r="I10191" t="str">
            <v>скатная</v>
          </cell>
          <cell r="J10191" t="str">
            <v>ГВС</v>
          </cell>
          <cell r="K10191" t="str">
            <v>имеется</v>
          </cell>
          <cell r="L10191">
            <v>5</v>
          </cell>
          <cell r="M10191">
            <v>4</v>
          </cell>
          <cell r="Q10191">
            <v>3246.5</v>
          </cell>
          <cell r="R10191">
            <v>3246.5</v>
          </cell>
          <cell r="S10191">
            <v>2951.9</v>
          </cell>
          <cell r="T10191">
            <v>111</v>
          </cell>
        </row>
        <row r="10192">
          <cell r="C10192" t="str">
            <v>Чусовской городской округ Пермского края</v>
          </cell>
          <cell r="D10192" t="str">
            <v>г. Чусовой, ул. Чайковского, д. 4А</v>
          </cell>
          <cell r="E10192" t="b">
            <v>1</v>
          </cell>
          <cell r="F10192">
            <v>1967</v>
          </cell>
          <cell r="H10192" t="str">
            <v>кирпич</v>
          </cell>
          <cell r="I10192" t="str">
            <v>скатная</v>
          </cell>
          <cell r="J10192" t="str">
            <v>ГВС</v>
          </cell>
          <cell r="K10192" t="str">
            <v>имеется</v>
          </cell>
          <cell r="L10192">
            <v>5</v>
          </cell>
          <cell r="M10192">
            <v>4</v>
          </cell>
          <cell r="Q10192">
            <v>3204.1</v>
          </cell>
          <cell r="R10192">
            <v>3204.1</v>
          </cell>
          <cell r="S10192">
            <v>2912</v>
          </cell>
          <cell r="T10192">
            <v>149</v>
          </cell>
        </row>
        <row r="10193">
          <cell r="C10193" t="str">
            <v>Чусовской городской округ Пермского края</v>
          </cell>
          <cell r="D10193" t="str">
            <v>г. Чусовой, ул. Чайковского, д. 4Б</v>
          </cell>
          <cell r="E10193" t="b">
            <v>1</v>
          </cell>
          <cell r="F10193">
            <v>1966</v>
          </cell>
          <cell r="H10193" t="str">
            <v>кирпич</v>
          </cell>
          <cell r="I10193" t="str">
            <v>скатная</v>
          </cell>
          <cell r="J10193" t="str">
            <v>ГВС</v>
          </cell>
          <cell r="K10193" t="str">
            <v>имеется</v>
          </cell>
          <cell r="L10193">
            <v>5</v>
          </cell>
          <cell r="M10193">
            <v>4</v>
          </cell>
          <cell r="Q10193">
            <v>3232.8</v>
          </cell>
          <cell r="R10193">
            <v>3232.8</v>
          </cell>
          <cell r="S10193">
            <v>2933.6</v>
          </cell>
          <cell r="T10193">
            <v>131</v>
          </cell>
        </row>
        <row r="10194">
          <cell r="C10194" t="str">
            <v>Чусовской городской округ Пермского края</v>
          </cell>
          <cell r="D10194" t="str">
            <v>г. Чусовой, ул. Чайковского, д. 6А</v>
          </cell>
          <cell r="E10194" t="b">
            <v>1</v>
          </cell>
          <cell r="F10194">
            <v>1966</v>
          </cell>
          <cell r="H10194" t="str">
            <v>Кирпич</v>
          </cell>
          <cell r="I10194" t="str">
            <v>скатная</v>
          </cell>
          <cell r="J10194" t="str">
            <v>ГВС</v>
          </cell>
          <cell r="K10194" t="str">
            <v>имеется</v>
          </cell>
          <cell r="L10194">
            <v>5</v>
          </cell>
          <cell r="M10194">
            <v>4</v>
          </cell>
          <cell r="Q10194">
            <v>3409</v>
          </cell>
          <cell r="R10194">
            <v>3409</v>
          </cell>
          <cell r="S10194">
            <v>3317.2</v>
          </cell>
          <cell r="T10194">
            <v>105</v>
          </cell>
        </row>
        <row r="10195">
          <cell r="C10195" t="str">
            <v>Чусовской городской округ Пермского края</v>
          </cell>
          <cell r="D10195" t="str">
            <v>г. Чусовой, ул. Чайковского, д. 6Б</v>
          </cell>
          <cell r="E10195" t="b">
            <v>1</v>
          </cell>
          <cell r="F10195">
            <v>1967</v>
          </cell>
          <cell r="H10195" t="str">
            <v>блочный</v>
          </cell>
          <cell r="I10195" t="str">
            <v>скатная</v>
          </cell>
          <cell r="J10195" t="str">
            <v>ГВС</v>
          </cell>
          <cell r="K10195" t="str">
            <v>имеется</v>
          </cell>
          <cell r="L10195">
            <v>5</v>
          </cell>
          <cell r="M10195">
            <v>4</v>
          </cell>
          <cell r="Q10195">
            <v>3373</v>
          </cell>
          <cell r="R10195">
            <v>3373</v>
          </cell>
          <cell r="S10195">
            <v>3373</v>
          </cell>
          <cell r="T10195">
            <v>105</v>
          </cell>
        </row>
        <row r="10196">
          <cell r="C10196" t="str">
            <v>Чусовской городской округ Пермского края</v>
          </cell>
          <cell r="D10196" t="str">
            <v>г. Чусовой, ул. Чайковского, д. 8А</v>
          </cell>
          <cell r="E10196" t="b">
            <v>1</v>
          </cell>
          <cell r="F10196">
            <v>1964</v>
          </cell>
          <cell r="H10196" t="str">
            <v>кирпич</v>
          </cell>
          <cell r="I10196" t="str">
            <v>скатная</v>
          </cell>
          <cell r="J10196" t="str">
            <v>ГВС</v>
          </cell>
          <cell r="K10196" t="str">
            <v>имеется</v>
          </cell>
          <cell r="L10196">
            <v>5</v>
          </cell>
          <cell r="M10196">
            <v>2</v>
          </cell>
          <cell r="Q10196">
            <v>1598.4</v>
          </cell>
          <cell r="R10196">
            <v>1598.4</v>
          </cell>
          <cell r="S10196">
            <v>1449.4</v>
          </cell>
          <cell r="T10196">
            <v>63</v>
          </cell>
        </row>
        <row r="10197">
          <cell r="C10197" t="str">
            <v>Чусовской городской округ Пермского края</v>
          </cell>
          <cell r="D10197" t="str">
            <v>г. Чусовой, ул. Челюскинцев, д. 10</v>
          </cell>
          <cell r="E10197" t="b">
            <v>1</v>
          </cell>
          <cell r="F10197">
            <v>1932</v>
          </cell>
          <cell r="G10197">
            <v>1932</v>
          </cell>
          <cell r="H10197" t="str">
            <v>Кирпич</v>
          </cell>
          <cell r="L10197">
            <v>4</v>
          </cell>
          <cell r="M10197">
            <v>4</v>
          </cell>
          <cell r="Q10197">
            <v>2459.1999999999998</v>
          </cell>
          <cell r="R10197">
            <v>2459.1999999999998</v>
          </cell>
          <cell r="S10197">
            <v>2459.1999999999998</v>
          </cell>
        </row>
        <row r="10198">
          <cell r="C10198" t="str">
            <v>Чусовской городской округ Пермского края</v>
          </cell>
          <cell r="D10198" t="str">
            <v>г. Чусовой, ул. Челюскинцев, д. 12</v>
          </cell>
          <cell r="E10198" t="b">
            <v>1</v>
          </cell>
          <cell r="F10198">
            <v>1937</v>
          </cell>
          <cell r="H10198" t="str">
            <v>шлакоблок</v>
          </cell>
          <cell r="I10198" t="str">
            <v>скатная</v>
          </cell>
          <cell r="K10198" t="str">
            <v>имеется</v>
          </cell>
          <cell r="L10198">
            <v>4</v>
          </cell>
          <cell r="M10198">
            <v>4</v>
          </cell>
          <cell r="Q10198">
            <v>4728</v>
          </cell>
          <cell r="R10198">
            <v>3036.9</v>
          </cell>
          <cell r="S10198">
            <v>2320.6</v>
          </cell>
          <cell r="T10198">
            <v>83</v>
          </cell>
        </row>
        <row r="10199">
          <cell r="C10199" t="str">
            <v>Чусовской городской округ Пермского края</v>
          </cell>
          <cell r="D10199" t="str">
            <v>г. Чусовой, ул. Челюскинцев, д. 12А</v>
          </cell>
          <cell r="E10199" t="b">
            <v>1</v>
          </cell>
          <cell r="F10199">
            <v>1978</v>
          </cell>
          <cell r="H10199" t="str">
            <v>бетонные блоки</v>
          </cell>
          <cell r="I10199" t="str">
            <v>плоская</v>
          </cell>
          <cell r="K10199" t="str">
            <v>имеется</v>
          </cell>
          <cell r="L10199">
            <v>5</v>
          </cell>
          <cell r="M10199">
            <v>4</v>
          </cell>
          <cell r="Q10199">
            <v>3474.9</v>
          </cell>
          <cell r="R10199">
            <v>3469.2</v>
          </cell>
          <cell r="S10199">
            <v>3469.2</v>
          </cell>
          <cell r="T10199">
            <v>133</v>
          </cell>
        </row>
        <row r="10200">
          <cell r="C10200" t="str">
            <v>Чусовской городской округ Пермского края</v>
          </cell>
          <cell r="D10200" t="str">
            <v>г. Чусовой, ул. Школьная, д. 11</v>
          </cell>
          <cell r="E10200" t="b">
            <v>1</v>
          </cell>
          <cell r="F10200">
            <v>1959</v>
          </cell>
          <cell r="H10200" t="str">
            <v>Крупные блоки</v>
          </cell>
          <cell r="L10200">
            <v>3</v>
          </cell>
          <cell r="M10200">
            <v>2</v>
          </cell>
          <cell r="Q10200">
            <v>1313.09</v>
          </cell>
          <cell r="R10200">
            <v>1168.69</v>
          </cell>
          <cell r="S10200">
            <v>1051.82</v>
          </cell>
        </row>
        <row r="10201">
          <cell r="C10201" t="str">
            <v>Чусовской городской округ Пермского края</v>
          </cell>
          <cell r="D10201" t="str">
            <v>г. Чусовой, ул. Школьная, д. 13</v>
          </cell>
          <cell r="E10201" t="b">
            <v>1</v>
          </cell>
          <cell r="F10201">
            <v>1958</v>
          </cell>
          <cell r="H10201" t="str">
            <v>Крупные блоки</v>
          </cell>
          <cell r="L10201">
            <v>3</v>
          </cell>
          <cell r="M10201">
            <v>3</v>
          </cell>
          <cell r="Q10201">
            <v>1625.52</v>
          </cell>
          <cell r="R10201">
            <v>1479.22</v>
          </cell>
          <cell r="S10201">
            <v>1331.3</v>
          </cell>
        </row>
        <row r="10202">
          <cell r="C10202" t="str">
            <v>Чусовской городской округ Пермского края</v>
          </cell>
          <cell r="D10202" t="str">
            <v>г. Чусовой, ул. Школьная, д. 15</v>
          </cell>
          <cell r="E10202" t="b">
            <v>1</v>
          </cell>
          <cell r="F10202">
            <v>1957</v>
          </cell>
          <cell r="H10202" t="str">
            <v>Крупные блоки</v>
          </cell>
          <cell r="L10202">
            <v>3</v>
          </cell>
          <cell r="M10202">
            <v>3</v>
          </cell>
          <cell r="Q10202">
            <v>1657.3</v>
          </cell>
          <cell r="R10202">
            <v>1519.4</v>
          </cell>
          <cell r="S10202">
            <v>1367.46</v>
          </cell>
        </row>
        <row r="10203">
          <cell r="C10203" t="str">
            <v>Чусовской городской округ Пермского края</v>
          </cell>
          <cell r="D10203" t="str">
            <v>г. Чусовой, ул. Школьная, д. 16</v>
          </cell>
          <cell r="E10203" t="b">
            <v>1</v>
          </cell>
          <cell r="F10203">
            <v>1954</v>
          </cell>
          <cell r="H10203" t="str">
            <v>Шлакоблок</v>
          </cell>
          <cell r="L10203">
            <v>2</v>
          </cell>
          <cell r="M10203">
            <v>2</v>
          </cell>
          <cell r="Q10203">
            <v>893.26</v>
          </cell>
          <cell r="R10203">
            <v>821.46</v>
          </cell>
          <cell r="S10203">
            <v>739.31</v>
          </cell>
        </row>
        <row r="10204">
          <cell r="C10204" t="str">
            <v>Чусовской городской округ Пермского края</v>
          </cell>
          <cell r="D10204" t="str">
            <v>г. Чусовой, ул. Школьная, д. 18</v>
          </cell>
          <cell r="E10204" t="b">
            <v>1</v>
          </cell>
          <cell r="F10204">
            <v>1929</v>
          </cell>
          <cell r="H10204" t="str">
            <v>Шлакоблок</v>
          </cell>
          <cell r="L10204">
            <v>2</v>
          </cell>
          <cell r="M10204">
            <v>2</v>
          </cell>
          <cell r="Q10204">
            <v>755</v>
          </cell>
          <cell r="R10204">
            <v>732.45</v>
          </cell>
          <cell r="S10204">
            <v>659.21</v>
          </cell>
        </row>
        <row r="10205">
          <cell r="C10205" t="str">
            <v>Чусовской городской округ Пермского края</v>
          </cell>
          <cell r="D10205" t="str">
            <v>г. Чусовой, ул. Школьная, д. 20</v>
          </cell>
          <cell r="E10205" t="b">
            <v>1</v>
          </cell>
          <cell r="F10205">
            <v>1948</v>
          </cell>
          <cell r="H10205" t="str">
            <v>Шлакоблок</v>
          </cell>
          <cell r="L10205">
            <v>2</v>
          </cell>
          <cell r="M10205">
            <v>2</v>
          </cell>
          <cell r="Q10205">
            <v>510.9</v>
          </cell>
          <cell r="R10205">
            <v>464.9</v>
          </cell>
          <cell r="S10205">
            <v>418.41</v>
          </cell>
        </row>
        <row r="10206">
          <cell r="C10206" t="str">
            <v>Чусовской городской округ Пермского края</v>
          </cell>
          <cell r="D10206" t="str">
            <v>г. Чусовой, ул. Школьная, д. 22</v>
          </cell>
          <cell r="E10206" t="b">
            <v>1</v>
          </cell>
          <cell r="F10206">
            <v>1929</v>
          </cell>
          <cell r="H10206" t="str">
            <v>Шлакоблок</v>
          </cell>
          <cell r="L10206">
            <v>2</v>
          </cell>
          <cell r="M10206">
            <v>2</v>
          </cell>
          <cell r="Q10206">
            <v>748.8</v>
          </cell>
          <cell r="R10206">
            <v>748.8</v>
          </cell>
          <cell r="S10206">
            <v>673.92</v>
          </cell>
        </row>
        <row r="10207">
          <cell r="C10207" t="str">
            <v>Чусовской городской округ Пермского края</v>
          </cell>
          <cell r="D10207" t="str">
            <v>г. Чусовой, ул. Школьная, д. 24</v>
          </cell>
          <cell r="E10207" t="b">
            <v>1</v>
          </cell>
          <cell r="F10207">
            <v>1955</v>
          </cell>
          <cell r="H10207" t="str">
            <v>Шлакоблок</v>
          </cell>
          <cell r="L10207">
            <v>2</v>
          </cell>
          <cell r="M10207">
            <v>2</v>
          </cell>
          <cell r="Q10207">
            <v>928.5</v>
          </cell>
          <cell r="R10207">
            <v>475.3</v>
          </cell>
          <cell r="S10207">
            <v>427.77</v>
          </cell>
        </row>
        <row r="10208">
          <cell r="C10208" t="str">
            <v>Чусовской городской округ Пермского края</v>
          </cell>
          <cell r="D10208" t="str">
            <v>г. Чусовой, ул. Школьная, д. 26</v>
          </cell>
          <cell r="E10208" t="b">
            <v>1</v>
          </cell>
          <cell r="F10208">
            <v>1946</v>
          </cell>
          <cell r="H10208" t="str">
            <v>Шлакоблок</v>
          </cell>
          <cell r="L10208">
            <v>2</v>
          </cell>
          <cell r="M10208">
            <v>1</v>
          </cell>
          <cell r="Q10208">
            <v>461.4</v>
          </cell>
          <cell r="R10208">
            <v>290.39999999999998</v>
          </cell>
          <cell r="S10208">
            <v>261.36</v>
          </cell>
        </row>
        <row r="10209">
          <cell r="C10209" t="str">
            <v>Чусовской городской округ Пермского края</v>
          </cell>
          <cell r="D10209" t="str">
            <v>г. Чусовой, ул. Школьная, д. 28</v>
          </cell>
          <cell r="E10209" t="b">
            <v>1</v>
          </cell>
          <cell r="F10209">
            <v>1946</v>
          </cell>
          <cell r="H10209" t="str">
            <v>Шлакоблок</v>
          </cell>
          <cell r="L10209">
            <v>2</v>
          </cell>
          <cell r="M10209">
            <v>1</v>
          </cell>
          <cell r="Q10209">
            <v>500.4</v>
          </cell>
          <cell r="R10209">
            <v>461.5</v>
          </cell>
          <cell r="S10209">
            <v>415.35</v>
          </cell>
        </row>
        <row r="10210">
          <cell r="C10210" t="str">
            <v>Чусовской городской округ Пермского края</v>
          </cell>
          <cell r="D10210" t="str">
            <v>г. Чусовой, ул. Школьная, д. 30</v>
          </cell>
          <cell r="E10210" t="b">
            <v>1</v>
          </cell>
          <cell r="F10210">
            <v>1946</v>
          </cell>
          <cell r="H10210" t="str">
            <v>Шлакоблок</v>
          </cell>
          <cell r="L10210">
            <v>2</v>
          </cell>
          <cell r="M10210">
            <v>1</v>
          </cell>
          <cell r="Q10210">
            <v>462.1</v>
          </cell>
          <cell r="R10210">
            <v>462.1</v>
          </cell>
          <cell r="S10210">
            <v>415.89</v>
          </cell>
        </row>
        <row r="10211">
          <cell r="C10211" t="str">
            <v>Чусовской городской округ Пермского края</v>
          </cell>
          <cell r="D10211" t="str">
            <v>г. Чусовой, ул. Электродеповская, д. 4</v>
          </cell>
          <cell r="E10211" t="b">
            <v>1</v>
          </cell>
          <cell r="F10211">
            <v>1999</v>
          </cell>
          <cell r="L10211">
            <v>5</v>
          </cell>
          <cell r="M10211">
            <v>3</v>
          </cell>
          <cell r="Q10211">
            <v>2967.5</v>
          </cell>
          <cell r="R10211">
            <v>2619.8000000000002</v>
          </cell>
          <cell r="S10211">
            <v>2619.8000000000002</v>
          </cell>
        </row>
        <row r="10212">
          <cell r="C10212" t="str">
            <v>Чусовской городской округ Пермского края</v>
          </cell>
          <cell r="D10212" t="str">
            <v>г. Чусовой, ул. Электродеповская, д. 16</v>
          </cell>
          <cell r="E10212" t="b">
            <v>1</v>
          </cell>
          <cell r="F10212">
            <v>1991</v>
          </cell>
          <cell r="H10212" t="str">
            <v>бетонные блоки</v>
          </cell>
          <cell r="I10212" t="str">
            <v>скатная</v>
          </cell>
          <cell r="K10212" t="str">
            <v>имеется</v>
          </cell>
          <cell r="L10212">
            <v>3</v>
          </cell>
          <cell r="M10212">
            <v>2</v>
          </cell>
          <cell r="Q10212">
            <v>1218.3</v>
          </cell>
          <cell r="R10212">
            <v>1085.5999999999999</v>
          </cell>
          <cell r="S10212">
            <v>1085.5999999999999</v>
          </cell>
          <cell r="T10212">
            <v>52</v>
          </cell>
        </row>
        <row r="10213">
          <cell r="C10213" t="str">
            <v>Чусовской городской округ Пермского края</v>
          </cell>
          <cell r="D10213" t="str">
            <v>г. Чусовой, ул. Электродеповская, д. 9А</v>
          </cell>
          <cell r="E10213" t="b">
            <v>1</v>
          </cell>
          <cell r="F10213">
            <v>1956</v>
          </cell>
          <cell r="H10213" t="str">
            <v>Шлакоблок</v>
          </cell>
          <cell r="L10213">
            <v>2</v>
          </cell>
          <cell r="M10213">
            <v>1</v>
          </cell>
          <cell r="Q10213">
            <v>408.7</v>
          </cell>
          <cell r="R10213">
            <v>243.4</v>
          </cell>
          <cell r="S10213">
            <v>219.06</v>
          </cell>
        </row>
        <row r="10214">
          <cell r="C10214" t="str">
            <v>Чусовской городской округ Пермского края</v>
          </cell>
          <cell r="D10214" t="str">
            <v>г. Чусовой, ул. Юности, д. 14</v>
          </cell>
          <cell r="E10214" t="b">
            <v>1</v>
          </cell>
          <cell r="F10214">
            <v>1986</v>
          </cell>
          <cell r="G10214">
            <v>1986</v>
          </cell>
          <cell r="H10214" t="str">
            <v>блочный</v>
          </cell>
          <cell r="L10214">
            <v>9</v>
          </cell>
          <cell r="M10214">
            <v>1</v>
          </cell>
          <cell r="N10214">
            <v>1</v>
          </cell>
          <cell r="O10214">
            <v>1</v>
          </cell>
          <cell r="Q10214">
            <v>4502.8</v>
          </cell>
          <cell r="R10214">
            <v>4502.8</v>
          </cell>
          <cell r="S10214">
            <v>3973.3</v>
          </cell>
        </row>
        <row r="10215">
          <cell r="C10215" t="str">
            <v>Чусовской городской округ Пермского края</v>
          </cell>
          <cell r="D10215" t="str">
            <v>г. Чусовой, ул. Юности, д. 16</v>
          </cell>
          <cell r="E10215" t="b">
            <v>1</v>
          </cell>
          <cell r="F10215">
            <v>1987</v>
          </cell>
          <cell r="H10215" t="str">
            <v>Крупные блоки</v>
          </cell>
          <cell r="L10215">
            <v>9</v>
          </cell>
          <cell r="M10215">
            <v>2</v>
          </cell>
          <cell r="N10215">
            <v>2</v>
          </cell>
          <cell r="O10215">
            <v>2</v>
          </cell>
          <cell r="Q10215">
            <v>4580.6000000000004</v>
          </cell>
          <cell r="R10215">
            <v>4073.5</v>
          </cell>
          <cell r="S10215">
            <v>4073.5</v>
          </cell>
          <cell r="T10215">
            <v>142</v>
          </cell>
        </row>
        <row r="10216">
          <cell r="C10216" t="str">
            <v>Чусовской городской округ Пермского края</v>
          </cell>
          <cell r="D10216" t="str">
            <v>г. Чусовой, ул. Юности, д. 18</v>
          </cell>
          <cell r="E10216" t="b">
            <v>1</v>
          </cell>
          <cell r="F10216">
            <v>1988</v>
          </cell>
          <cell r="L10216">
            <v>5</v>
          </cell>
          <cell r="M10216">
            <v>2</v>
          </cell>
          <cell r="Q10216">
            <v>3236.4</v>
          </cell>
          <cell r="R10216">
            <v>2624.1</v>
          </cell>
          <cell r="S10216">
            <v>2624.1</v>
          </cell>
        </row>
        <row r="10217">
          <cell r="C10217" t="str">
            <v>Чусовской городской округ Пермского края</v>
          </cell>
          <cell r="D10217" t="str">
            <v>г. Чусовой, ул. Юности, д. 20</v>
          </cell>
          <cell r="E10217" t="b">
            <v>1</v>
          </cell>
          <cell r="F10217">
            <v>1998</v>
          </cell>
          <cell r="H10217" t="str">
            <v>крупноразмерные блоки</v>
          </cell>
          <cell r="I10217" t="str">
            <v>плоская</v>
          </cell>
          <cell r="K10217" t="str">
            <v>имеется</v>
          </cell>
          <cell r="L10217">
            <v>9</v>
          </cell>
          <cell r="M10217">
            <v>2</v>
          </cell>
          <cell r="N10217">
            <v>2</v>
          </cell>
          <cell r="O10217">
            <v>2</v>
          </cell>
          <cell r="Q10217">
            <v>5179</v>
          </cell>
          <cell r="R10217">
            <v>5179</v>
          </cell>
          <cell r="S10217">
            <v>4396.7</v>
          </cell>
          <cell r="T10217">
            <v>173</v>
          </cell>
        </row>
        <row r="10218">
          <cell r="C10218" t="str">
            <v>Чусовской городской округ Пермского края</v>
          </cell>
          <cell r="D10218" t="str">
            <v>г. Чусовой, п. Лямино, ул. Заводская, д. 1</v>
          </cell>
          <cell r="E10218" t="b">
            <v>1</v>
          </cell>
          <cell r="F10218">
            <v>1960</v>
          </cell>
          <cell r="H10218" t="str">
            <v>Шлакоблок</v>
          </cell>
          <cell r="L10218">
            <v>2</v>
          </cell>
          <cell r="M10218">
            <v>2</v>
          </cell>
          <cell r="Q10218">
            <v>695.6</v>
          </cell>
          <cell r="R10218">
            <v>695.6</v>
          </cell>
          <cell r="S10218">
            <v>626.04</v>
          </cell>
        </row>
        <row r="10219">
          <cell r="C10219" t="str">
            <v>Чусовской городской округ Пермского края</v>
          </cell>
          <cell r="D10219" t="str">
            <v>г. Чусовой, п. Лямино, ул. Заводская, д. 7</v>
          </cell>
          <cell r="E10219" t="b">
            <v>1</v>
          </cell>
          <cell r="F10219">
            <v>1956</v>
          </cell>
          <cell r="H10219" t="str">
            <v>Шлакоблок</v>
          </cell>
          <cell r="L10219">
            <v>2</v>
          </cell>
          <cell r="M10219">
            <v>2</v>
          </cell>
          <cell r="Q10219">
            <v>456.8</v>
          </cell>
          <cell r="R10219">
            <v>410.8</v>
          </cell>
          <cell r="S10219">
            <v>410.8</v>
          </cell>
          <cell r="T10219">
            <v>27</v>
          </cell>
        </row>
        <row r="10220">
          <cell r="C10220" t="str">
            <v>Чусовской городской округ Пермского края</v>
          </cell>
          <cell r="D10220" t="str">
            <v>г. Чусовой, п. Лямино, ул. Заводская, д. 8</v>
          </cell>
          <cell r="E10220" t="b">
            <v>1</v>
          </cell>
          <cell r="F10220">
            <v>1960</v>
          </cell>
          <cell r="H10220" t="str">
            <v>Шлакоблок</v>
          </cell>
          <cell r="L10220">
            <v>2</v>
          </cell>
          <cell r="M10220">
            <v>2</v>
          </cell>
          <cell r="Q10220">
            <v>772.86</v>
          </cell>
          <cell r="R10220">
            <v>685.06</v>
          </cell>
          <cell r="S10220">
            <v>616.54999999999995</v>
          </cell>
        </row>
        <row r="10221">
          <cell r="C10221" t="str">
            <v>Чусовской городской округ Пермского края</v>
          </cell>
          <cell r="D10221" t="str">
            <v>г. Чусовой, п. Лямино, ул. Заводская, д. 9</v>
          </cell>
          <cell r="E10221" t="b">
            <v>1</v>
          </cell>
          <cell r="F10221">
            <v>1954</v>
          </cell>
          <cell r="H10221" t="str">
            <v>Шлакоблок</v>
          </cell>
          <cell r="L10221">
            <v>2</v>
          </cell>
          <cell r="M10221">
            <v>2</v>
          </cell>
          <cell r="Q10221">
            <v>370.7</v>
          </cell>
          <cell r="R10221">
            <v>323.39999999999998</v>
          </cell>
          <cell r="S10221">
            <v>323.39999999999998</v>
          </cell>
          <cell r="T10221">
            <v>19</v>
          </cell>
        </row>
        <row r="10222">
          <cell r="C10222" t="str">
            <v>Чусовской городской округ Пермского края</v>
          </cell>
          <cell r="D10222" t="str">
            <v>г. Чусовой, п. Лямино, ул. Заводская, д. 11</v>
          </cell>
          <cell r="E10222" t="b">
            <v>1</v>
          </cell>
          <cell r="F10222">
            <v>1958</v>
          </cell>
          <cell r="H10222" t="str">
            <v>Шлакоблок</v>
          </cell>
          <cell r="L10222">
            <v>2</v>
          </cell>
          <cell r="M10222">
            <v>2</v>
          </cell>
          <cell r="Q10222">
            <v>426.3</v>
          </cell>
          <cell r="R10222">
            <v>382</v>
          </cell>
          <cell r="S10222">
            <v>343.8</v>
          </cell>
        </row>
        <row r="10223">
          <cell r="C10223" t="str">
            <v>Чусовской городской округ Пермского края</v>
          </cell>
          <cell r="D10223" t="str">
            <v>г. Чусовой, п. Лямино, ул. Заводская, д. 15</v>
          </cell>
          <cell r="E10223" t="b">
            <v>1</v>
          </cell>
          <cell r="F10223">
            <v>1955</v>
          </cell>
          <cell r="H10223" t="str">
            <v>Шлакоблок</v>
          </cell>
          <cell r="L10223">
            <v>2</v>
          </cell>
          <cell r="M10223">
            <v>2</v>
          </cell>
          <cell r="Q10223">
            <v>417.2</v>
          </cell>
          <cell r="R10223">
            <v>375.9</v>
          </cell>
          <cell r="S10223">
            <v>375.9</v>
          </cell>
          <cell r="T10223">
            <v>27</v>
          </cell>
        </row>
        <row r="10224">
          <cell r="C10224" t="str">
            <v>Чусовской городской округ Пермского края</v>
          </cell>
          <cell r="D10224" t="str">
            <v>г. Чусовой, п. Лямино, ул. Заводская, д. 17</v>
          </cell>
          <cell r="E10224" t="b">
            <v>1</v>
          </cell>
          <cell r="F10224">
            <v>1993</v>
          </cell>
          <cell r="H10224" t="str">
            <v>Дерево</v>
          </cell>
          <cell r="L10224">
            <v>2</v>
          </cell>
          <cell r="M10224">
            <v>2</v>
          </cell>
          <cell r="Q10224">
            <v>436.9</v>
          </cell>
          <cell r="R10224">
            <v>436.9</v>
          </cell>
          <cell r="S10224">
            <v>393.21</v>
          </cell>
        </row>
        <row r="10225">
          <cell r="C10225" t="str">
            <v>Чусовской городской округ Пермского края</v>
          </cell>
          <cell r="D10225" t="str">
            <v>г. Чусовой, п. Лямино, ул. Заводская, д. 19</v>
          </cell>
          <cell r="E10225" t="b">
            <v>1</v>
          </cell>
          <cell r="F10225">
            <v>1961</v>
          </cell>
          <cell r="H10225" t="str">
            <v>Шлакоблок</v>
          </cell>
          <cell r="L10225">
            <v>2</v>
          </cell>
          <cell r="M10225">
            <v>2</v>
          </cell>
          <cell r="Q10225">
            <v>733.15</v>
          </cell>
          <cell r="R10225">
            <v>733.15</v>
          </cell>
          <cell r="S10225">
            <v>659.84</v>
          </cell>
        </row>
        <row r="10226">
          <cell r="C10226" t="str">
            <v>Чусовской городской округ Пермского края</v>
          </cell>
          <cell r="D10226" t="str">
            <v>г. Чусовой, п. Лямино, ул. Заводская, д. 21</v>
          </cell>
          <cell r="E10226" t="b">
            <v>1</v>
          </cell>
          <cell r="F10226">
            <v>1962</v>
          </cell>
          <cell r="H10226" t="str">
            <v>Шлакоблок</v>
          </cell>
          <cell r="L10226">
            <v>2</v>
          </cell>
          <cell r="M10226">
            <v>2</v>
          </cell>
          <cell r="Q10226">
            <v>435.1</v>
          </cell>
          <cell r="R10226">
            <v>435.1</v>
          </cell>
          <cell r="S10226">
            <v>391.59</v>
          </cell>
        </row>
        <row r="10227">
          <cell r="C10227" t="str">
            <v>Чусовской городской округ Пермского края</v>
          </cell>
          <cell r="D10227" t="str">
            <v>г. Чусовой, п. Лямино, ул. Заводская, д. 22</v>
          </cell>
          <cell r="E10227" t="b">
            <v>1</v>
          </cell>
          <cell r="F10227">
            <v>1959</v>
          </cell>
          <cell r="H10227" t="str">
            <v>Кирпич</v>
          </cell>
          <cell r="L10227">
            <v>2</v>
          </cell>
          <cell r="M10227">
            <v>2</v>
          </cell>
          <cell r="Q10227">
            <v>411.36</v>
          </cell>
          <cell r="R10227">
            <v>379.06</v>
          </cell>
          <cell r="S10227">
            <v>341.15</v>
          </cell>
        </row>
        <row r="10228">
          <cell r="C10228" t="str">
            <v>Чусовской городской округ Пермского края</v>
          </cell>
          <cell r="D10228" t="str">
            <v>г. Чусовой, п. Лямино, ул. Заводская, д. 24</v>
          </cell>
          <cell r="E10228" t="b">
            <v>1</v>
          </cell>
          <cell r="F10228">
            <v>1960</v>
          </cell>
          <cell r="H10228" t="str">
            <v>Шлакоблок</v>
          </cell>
          <cell r="L10228">
            <v>2</v>
          </cell>
          <cell r="M10228">
            <v>2</v>
          </cell>
          <cell r="Q10228">
            <v>719.55</v>
          </cell>
          <cell r="R10228">
            <v>672.25</v>
          </cell>
          <cell r="S10228">
            <v>605.03</v>
          </cell>
        </row>
        <row r="10229">
          <cell r="C10229" t="str">
            <v>Чусовской городской округ Пермского края</v>
          </cell>
          <cell r="D10229" t="str">
            <v>г. Чусовой, п. Лямино, ул. Заводская, д. 26</v>
          </cell>
          <cell r="E10229" t="b">
            <v>1</v>
          </cell>
          <cell r="F10229">
            <v>1959</v>
          </cell>
          <cell r="H10229" t="str">
            <v>Кирпич</v>
          </cell>
          <cell r="L10229">
            <v>2</v>
          </cell>
          <cell r="M10229">
            <v>2</v>
          </cell>
          <cell r="Q10229">
            <v>421.9</v>
          </cell>
          <cell r="R10229">
            <v>378.9</v>
          </cell>
          <cell r="S10229">
            <v>341.01</v>
          </cell>
        </row>
        <row r="10230">
          <cell r="C10230" t="str">
            <v>Чусовской городской округ Пермского края</v>
          </cell>
          <cell r="D10230" t="str">
            <v>г. Чусовой, п. Лямино, ул. Заводская, д. 30</v>
          </cell>
          <cell r="E10230" t="b">
            <v>1</v>
          </cell>
          <cell r="F10230">
            <v>1959</v>
          </cell>
          <cell r="H10230" t="str">
            <v>Кирпич</v>
          </cell>
          <cell r="L10230">
            <v>2</v>
          </cell>
          <cell r="M10230">
            <v>2</v>
          </cell>
          <cell r="Q10230">
            <v>421.1</v>
          </cell>
          <cell r="R10230">
            <v>370.5</v>
          </cell>
          <cell r="S10230">
            <v>333.45</v>
          </cell>
        </row>
        <row r="10231">
          <cell r="C10231" t="str">
            <v>Чусовской городской округ Пермского края</v>
          </cell>
          <cell r="D10231" t="str">
            <v>г. Чусовой, п. Лямино, ул. Заводская, д. 38</v>
          </cell>
          <cell r="E10231" t="b">
            <v>1</v>
          </cell>
          <cell r="F10231">
            <v>1960</v>
          </cell>
          <cell r="H10231" t="str">
            <v>Кирпич</v>
          </cell>
          <cell r="L10231">
            <v>2</v>
          </cell>
          <cell r="M10231">
            <v>2</v>
          </cell>
          <cell r="Q10231">
            <v>840.8</v>
          </cell>
          <cell r="R10231">
            <v>745.1</v>
          </cell>
          <cell r="S10231">
            <v>670.59</v>
          </cell>
        </row>
        <row r="10232">
          <cell r="C10232" t="str">
            <v>Чусовской городской округ Пермского края</v>
          </cell>
          <cell r="D10232" t="str">
            <v>г. Чусовой, п. Лямино, ул. Космонавтов, д. 1</v>
          </cell>
          <cell r="E10232" t="b">
            <v>1</v>
          </cell>
          <cell r="F10232">
            <v>1968</v>
          </cell>
          <cell r="H10232" t="str">
            <v>ж/бетон</v>
          </cell>
          <cell r="I10232" t="str">
            <v>скатная</v>
          </cell>
          <cell r="J10232" t="str">
            <v>ГАЗ</v>
          </cell>
          <cell r="K10232" t="str">
            <v>имеется</v>
          </cell>
          <cell r="L10232">
            <v>5</v>
          </cell>
          <cell r="M10232">
            <v>4</v>
          </cell>
          <cell r="Q10232">
            <v>3681.7</v>
          </cell>
          <cell r="R10232">
            <v>3358.3</v>
          </cell>
          <cell r="S10232">
            <v>3022.47</v>
          </cell>
          <cell r="T10232">
            <v>124</v>
          </cell>
        </row>
        <row r="10233">
          <cell r="C10233" t="str">
            <v>Чусовской городской округ Пермского края</v>
          </cell>
          <cell r="D10233" t="str">
            <v>г. Чусовой, п. Лямино, ул. Космонавтов, д. 2</v>
          </cell>
          <cell r="E10233" t="b">
            <v>1</v>
          </cell>
          <cell r="F10233">
            <v>1991</v>
          </cell>
          <cell r="H10233" t="str">
            <v>крупнопанельные</v>
          </cell>
          <cell r="I10233" t="str">
            <v>плоская</v>
          </cell>
          <cell r="K10233" t="str">
            <v>имеется</v>
          </cell>
          <cell r="L10233">
            <v>5</v>
          </cell>
          <cell r="M10233">
            <v>6</v>
          </cell>
          <cell r="Q10233">
            <v>3932.1</v>
          </cell>
          <cell r="R10233">
            <v>3932.1</v>
          </cell>
          <cell r="S10233">
            <v>3932.1</v>
          </cell>
          <cell r="T10233">
            <v>167</v>
          </cell>
        </row>
        <row r="10234">
          <cell r="C10234" t="str">
            <v>Чусовской городской округ Пермского края</v>
          </cell>
          <cell r="D10234" t="str">
            <v>г. Чусовой, п. Лямино, ул. Космонавтов, д. 3</v>
          </cell>
          <cell r="E10234" t="b">
            <v>1</v>
          </cell>
          <cell r="F10234">
            <v>1967</v>
          </cell>
          <cell r="H10234" t="str">
            <v>кирпич</v>
          </cell>
          <cell r="I10234" t="str">
            <v>скатная</v>
          </cell>
          <cell r="J10234" t="str">
            <v>ГАЗ</v>
          </cell>
          <cell r="K10234" t="str">
            <v>имеется</v>
          </cell>
          <cell r="L10234">
            <v>5</v>
          </cell>
          <cell r="M10234">
            <v>4</v>
          </cell>
          <cell r="Q10234">
            <v>3463.2</v>
          </cell>
          <cell r="R10234">
            <v>3091.8</v>
          </cell>
          <cell r="S10234">
            <v>2782.62</v>
          </cell>
          <cell r="T10234">
            <v>116</v>
          </cell>
        </row>
        <row r="10235">
          <cell r="C10235" t="str">
            <v>Чусовской городской округ Пермского края</v>
          </cell>
          <cell r="D10235" t="str">
            <v>г. Чусовой, п. Лямино, ул. Космонавтов, д. 7</v>
          </cell>
          <cell r="E10235" t="b">
            <v>1</v>
          </cell>
          <cell r="F10235">
            <v>1987</v>
          </cell>
          <cell r="H10235" t="str">
            <v>ж/б панели</v>
          </cell>
          <cell r="I10235" t="str">
            <v>плоская</v>
          </cell>
          <cell r="K10235" t="str">
            <v>имеется</v>
          </cell>
          <cell r="L10235">
            <v>5</v>
          </cell>
          <cell r="M10235">
            <v>6</v>
          </cell>
          <cell r="Q10235">
            <v>4734.8999999999996</v>
          </cell>
          <cell r="R10235">
            <v>3943.4</v>
          </cell>
          <cell r="S10235">
            <v>3549.06</v>
          </cell>
          <cell r="T10235">
            <v>159</v>
          </cell>
        </row>
        <row r="10236">
          <cell r="C10236" t="str">
            <v>Чусовской городской округ Пермского края</v>
          </cell>
          <cell r="D10236" t="str">
            <v>г. Чусовой, п. Лямино, ул. Космонавтов, д. 9</v>
          </cell>
          <cell r="E10236" t="b">
            <v>1</v>
          </cell>
          <cell r="F10236">
            <v>1988</v>
          </cell>
          <cell r="H10236" t="str">
            <v>Крупные блоки</v>
          </cell>
          <cell r="L10236">
            <v>2</v>
          </cell>
          <cell r="M10236">
            <v>3</v>
          </cell>
          <cell r="Q10236">
            <v>1602.2</v>
          </cell>
          <cell r="R10236">
            <v>877.3</v>
          </cell>
          <cell r="S10236">
            <v>789.57</v>
          </cell>
        </row>
        <row r="10237">
          <cell r="C10237" t="str">
            <v>Чусовской городской округ Пермского края</v>
          </cell>
          <cell r="D10237" t="str">
            <v>г. Чусовой, п. Лямино, ул. Ломоносова, д. 20</v>
          </cell>
          <cell r="E10237" t="b">
            <v>1</v>
          </cell>
          <cell r="F10237">
            <v>1976</v>
          </cell>
          <cell r="H10237" t="str">
            <v>Шлакоблок</v>
          </cell>
          <cell r="L10237">
            <v>2</v>
          </cell>
          <cell r="M10237">
            <v>2</v>
          </cell>
          <cell r="Q10237">
            <v>491.3</v>
          </cell>
          <cell r="R10237">
            <v>491.3</v>
          </cell>
          <cell r="S10237">
            <v>442.17</v>
          </cell>
        </row>
        <row r="10238">
          <cell r="C10238" t="str">
            <v>Чусовской городской округ Пермского края</v>
          </cell>
          <cell r="D10238" t="str">
            <v>г. Чусовой, п. Лямино, ул. Максима Горького, д. 2</v>
          </cell>
          <cell r="E10238" t="b">
            <v>1</v>
          </cell>
          <cell r="F10238">
            <v>1969</v>
          </cell>
          <cell r="H10238" t="str">
            <v>Шлакоблок</v>
          </cell>
          <cell r="L10238">
            <v>2</v>
          </cell>
          <cell r="M10238">
            <v>2</v>
          </cell>
          <cell r="Q10238">
            <v>484.1</v>
          </cell>
          <cell r="R10238">
            <v>484.1</v>
          </cell>
          <cell r="S10238">
            <v>435.69</v>
          </cell>
        </row>
        <row r="10239">
          <cell r="C10239" t="str">
            <v>Чусовской городской округ Пермского края</v>
          </cell>
          <cell r="D10239" t="str">
            <v>г. Чусовой, п. Лямино, ул. Максима Горького, д. 7</v>
          </cell>
          <cell r="E10239" t="b">
            <v>1</v>
          </cell>
          <cell r="F10239">
            <v>1960</v>
          </cell>
          <cell r="H10239" t="str">
            <v>Шлакоблок</v>
          </cell>
          <cell r="L10239">
            <v>2</v>
          </cell>
          <cell r="M10239">
            <v>2</v>
          </cell>
          <cell r="Q10239">
            <v>305.60000000000002</v>
          </cell>
          <cell r="R10239">
            <v>274.39999999999998</v>
          </cell>
          <cell r="S10239">
            <v>246.96</v>
          </cell>
          <cell r="T10239">
            <v>11</v>
          </cell>
        </row>
        <row r="10240">
          <cell r="C10240" t="str">
            <v>Чусовской городской округ Пермского края</v>
          </cell>
          <cell r="D10240" t="str">
            <v>г. Чусовой, п. Лямино, ул. Максима Горького, д. 6А</v>
          </cell>
          <cell r="E10240" t="b">
            <v>1</v>
          </cell>
          <cell r="F10240">
            <v>1963</v>
          </cell>
          <cell r="H10240" t="str">
            <v>Шлакоблок</v>
          </cell>
          <cell r="L10240">
            <v>2</v>
          </cell>
          <cell r="M10240">
            <v>2</v>
          </cell>
          <cell r="Q10240">
            <v>373.9</v>
          </cell>
          <cell r="R10240">
            <v>347.6</v>
          </cell>
          <cell r="S10240">
            <v>312.83999999999997</v>
          </cell>
        </row>
        <row r="10241">
          <cell r="C10241" t="str">
            <v>Чусовской городской округ Пермского края</v>
          </cell>
          <cell r="D10241" t="str">
            <v>г. Чусовой, п. Лямино, ул. Маяковского, д. 4</v>
          </cell>
          <cell r="E10241" t="b">
            <v>1</v>
          </cell>
          <cell r="F10241">
            <v>1963</v>
          </cell>
          <cell r="H10241" t="str">
            <v>Шлакоблок</v>
          </cell>
          <cell r="L10241">
            <v>2</v>
          </cell>
          <cell r="M10241">
            <v>2</v>
          </cell>
          <cell r="Q10241">
            <v>405.8</v>
          </cell>
          <cell r="R10241">
            <v>361.8</v>
          </cell>
          <cell r="S10241">
            <v>325.62</v>
          </cell>
        </row>
        <row r="10242">
          <cell r="C10242" t="str">
            <v>Чусовской городской округ Пермского края</v>
          </cell>
          <cell r="D10242" t="str">
            <v>г. Чусовой, п. Лямино, ул. Маяковского, д. 15</v>
          </cell>
          <cell r="E10242" t="b">
            <v>1</v>
          </cell>
          <cell r="F10242">
            <v>1970</v>
          </cell>
          <cell r="H10242" t="str">
            <v>Шлакоблок</v>
          </cell>
          <cell r="L10242">
            <v>2</v>
          </cell>
          <cell r="M10242">
            <v>2</v>
          </cell>
          <cell r="Q10242">
            <v>515.29999999999995</v>
          </cell>
          <cell r="R10242">
            <v>448.5</v>
          </cell>
          <cell r="S10242">
            <v>403.65</v>
          </cell>
        </row>
        <row r="10243">
          <cell r="C10243" t="str">
            <v>Чусовской городской округ Пермского края</v>
          </cell>
          <cell r="D10243" t="str">
            <v>г. Чусовой, п. Лямино, ул. Мира, д. 1</v>
          </cell>
          <cell r="E10243" t="b">
            <v>1</v>
          </cell>
          <cell r="F10243">
            <v>1961</v>
          </cell>
          <cell r="H10243" t="str">
            <v>Шлакоблок</v>
          </cell>
          <cell r="L10243">
            <v>2</v>
          </cell>
          <cell r="M10243">
            <v>1</v>
          </cell>
          <cell r="Q10243">
            <v>499.5</v>
          </cell>
          <cell r="R10243">
            <v>463.3</v>
          </cell>
          <cell r="S10243">
            <v>416.97</v>
          </cell>
        </row>
        <row r="10244">
          <cell r="C10244" t="str">
            <v>Чусовской городской округ Пермского края</v>
          </cell>
          <cell r="D10244" t="str">
            <v>г. Чусовой, п. Лямино, ул. Мира, д. 2</v>
          </cell>
          <cell r="E10244" t="b">
            <v>1</v>
          </cell>
          <cell r="F10244">
            <v>1960</v>
          </cell>
          <cell r="H10244" t="str">
            <v>Шлакоблок</v>
          </cell>
          <cell r="L10244">
            <v>2</v>
          </cell>
          <cell r="M10244">
            <v>1</v>
          </cell>
          <cell r="Q10244">
            <v>501.8</v>
          </cell>
          <cell r="R10244">
            <v>462.7</v>
          </cell>
          <cell r="S10244">
            <v>416.43</v>
          </cell>
        </row>
        <row r="10245">
          <cell r="C10245" t="str">
            <v>Чусовской городской округ Пермского края</v>
          </cell>
          <cell r="D10245" t="str">
            <v>г. Чусовой, п. Лямино, ул. Мира, д. 4</v>
          </cell>
          <cell r="E10245" t="b">
            <v>1</v>
          </cell>
          <cell r="F10245">
            <v>1960</v>
          </cell>
          <cell r="H10245" t="str">
            <v>Шлакоблок</v>
          </cell>
          <cell r="L10245">
            <v>2</v>
          </cell>
          <cell r="M10245">
            <v>1</v>
          </cell>
          <cell r="Q10245">
            <v>499.4</v>
          </cell>
          <cell r="R10245">
            <v>465.3</v>
          </cell>
          <cell r="S10245">
            <v>418.77</v>
          </cell>
        </row>
        <row r="10246">
          <cell r="C10246" t="str">
            <v>Чусовской городской округ Пермского края</v>
          </cell>
          <cell r="D10246" t="str">
            <v>г. Чусовой, п. Лямино, ул. Мира, д. 5</v>
          </cell>
          <cell r="E10246" t="b">
            <v>1</v>
          </cell>
          <cell r="F10246">
            <v>1960</v>
          </cell>
          <cell r="H10246" t="str">
            <v>Шлакоблок</v>
          </cell>
          <cell r="L10246">
            <v>2</v>
          </cell>
          <cell r="M10246">
            <v>1</v>
          </cell>
          <cell r="Q10246">
            <v>496.9</v>
          </cell>
          <cell r="R10246">
            <v>468.9</v>
          </cell>
          <cell r="S10246">
            <v>422.01</v>
          </cell>
        </row>
        <row r="10247">
          <cell r="C10247" t="str">
            <v>Чусовской городской округ Пермского края</v>
          </cell>
          <cell r="D10247" t="str">
            <v>г. Чусовой, п. Лямино, ул. Мира, д. 1А</v>
          </cell>
          <cell r="E10247" t="b">
            <v>1</v>
          </cell>
          <cell r="F10247">
            <v>1981</v>
          </cell>
          <cell r="H10247" t="str">
            <v>Кирпич</v>
          </cell>
          <cell r="L10247">
            <v>2</v>
          </cell>
          <cell r="M10247">
            <v>1</v>
          </cell>
          <cell r="Q10247">
            <v>269.2</v>
          </cell>
          <cell r="R10247">
            <v>269.2</v>
          </cell>
          <cell r="S10247">
            <v>242.28</v>
          </cell>
        </row>
        <row r="10248">
          <cell r="C10248" t="str">
            <v>Чусовской городской округ Пермского края</v>
          </cell>
          <cell r="D10248" t="str">
            <v>г. Чусовой, п. Лямино, ул. Молодежная, д. 1</v>
          </cell>
          <cell r="E10248" t="b">
            <v>1</v>
          </cell>
          <cell r="F10248">
            <v>1969</v>
          </cell>
          <cell r="H10248" t="str">
            <v>ж/бетон</v>
          </cell>
          <cell r="I10248" t="str">
            <v>скатная</v>
          </cell>
          <cell r="J10248" t="str">
            <v>ГАЗ</v>
          </cell>
          <cell r="K10248" t="str">
            <v>имеется</v>
          </cell>
          <cell r="L10248">
            <v>5</v>
          </cell>
          <cell r="M10248">
            <v>4</v>
          </cell>
          <cell r="Q10248">
            <v>3743.15</v>
          </cell>
          <cell r="R10248">
            <v>3423.95</v>
          </cell>
          <cell r="S10248">
            <v>3081.56</v>
          </cell>
          <cell r="T10248">
            <v>117</v>
          </cell>
        </row>
        <row r="10249">
          <cell r="C10249" t="str">
            <v>Чусовской городской округ Пермского края</v>
          </cell>
          <cell r="D10249" t="str">
            <v>г. Чусовой, п. Лямино, ул. Молодежная, д. 2</v>
          </cell>
          <cell r="E10249" t="b">
            <v>1</v>
          </cell>
          <cell r="F10249">
            <v>1975</v>
          </cell>
          <cell r="H10249" t="str">
            <v>ж/блоки</v>
          </cell>
          <cell r="I10249" t="str">
            <v>плоская</v>
          </cell>
          <cell r="J10249" t="str">
            <v>ГАЗ</v>
          </cell>
          <cell r="K10249" t="str">
            <v>имеется</v>
          </cell>
          <cell r="L10249">
            <v>5</v>
          </cell>
          <cell r="M10249">
            <v>4</v>
          </cell>
          <cell r="Q10249">
            <v>3754.25</v>
          </cell>
          <cell r="R10249">
            <v>3394.25</v>
          </cell>
          <cell r="S10249">
            <v>3054.83</v>
          </cell>
          <cell r="T10249">
            <v>128</v>
          </cell>
        </row>
        <row r="10250">
          <cell r="C10250" t="str">
            <v>Чусовской городской округ Пермского края</v>
          </cell>
          <cell r="D10250" t="str">
            <v>г. Чусовой, п. Лямино, ул. Молодежная, д. 3</v>
          </cell>
          <cell r="E10250" t="b">
            <v>1</v>
          </cell>
          <cell r="F10250">
            <v>1971</v>
          </cell>
          <cell r="H10250" t="str">
            <v>Крупные блоки</v>
          </cell>
          <cell r="L10250">
            <v>5</v>
          </cell>
          <cell r="M10250">
            <v>1</v>
          </cell>
          <cell r="Q10250">
            <v>2260</v>
          </cell>
          <cell r="R10250">
            <v>1681.7</v>
          </cell>
          <cell r="S10250">
            <v>1513.53</v>
          </cell>
        </row>
        <row r="10251">
          <cell r="C10251" t="str">
            <v>Чусовской городской округ Пермского края</v>
          </cell>
          <cell r="D10251" t="str">
            <v>г. Чусовой, п. Лямино, ул. Молодежная, д. 4</v>
          </cell>
          <cell r="E10251" t="b">
            <v>1</v>
          </cell>
          <cell r="F10251">
            <v>1992</v>
          </cell>
          <cell r="H10251" t="str">
            <v>ж/блоки</v>
          </cell>
          <cell r="I10251" t="str">
            <v>скатная</v>
          </cell>
          <cell r="J10251" t="str">
            <v>ГАЗ</v>
          </cell>
          <cell r="K10251" t="str">
            <v>имеется</v>
          </cell>
          <cell r="L10251">
            <v>3</v>
          </cell>
          <cell r="M10251">
            <v>3</v>
          </cell>
          <cell r="Q10251">
            <v>1481.6</v>
          </cell>
          <cell r="R10251">
            <v>1316.9</v>
          </cell>
          <cell r="S10251">
            <v>1185.21</v>
          </cell>
          <cell r="T10251">
            <v>54</v>
          </cell>
        </row>
        <row r="10252">
          <cell r="C10252" t="str">
            <v>Чусовской городской округ Пермского края</v>
          </cell>
          <cell r="D10252" t="str">
            <v>г. Чусовой, п. Лямино, ул. Молодежная, д. 5</v>
          </cell>
          <cell r="E10252" t="b">
            <v>1</v>
          </cell>
          <cell r="F10252">
            <v>1991</v>
          </cell>
          <cell r="H10252" t="str">
            <v>ж/бетон</v>
          </cell>
          <cell r="I10252" t="str">
            <v>скатная</v>
          </cell>
          <cell r="J10252" t="str">
            <v>ГАЗ</v>
          </cell>
          <cell r="K10252" t="str">
            <v>имеется</v>
          </cell>
          <cell r="L10252">
            <v>2</v>
          </cell>
          <cell r="M10252">
            <v>3</v>
          </cell>
          <cell r="Q10252">
            <v>895.4</v>
          </cell>
          <cell r="R10252">
            <v>858.4</v>
          </cell>
          <cell r="S10252">
            <v>772.56</v>
          </cell>
          <cell r="T10252">
            <v>38</v>
          </cell>
        </row>
        <row r="10253">
          <cell r="C10253" t="str">
            <v>Чусовской городской округ Пермского края</v>
          </cell>
          <cell r="D10253" t="str">
            <v>г. Чусовой, п. Лямино, ул. Мусинская, д. 1</v>
          </cell>
          <cell r="E10253" t="b">
            <v>1</v>
          </cell>
          <cell r="F10253">
            <v>1985</v>
          </cell>
          <cell r="H10253" t="str">
            <v>Дерево</v>
          </cell>
          <cell r="L10253">
            <v>2</v>
          </cell>
          <cell r="M10253">
            <v>2</v>
          </cell>
          <cell r="Q10253">
            <v>450.9</v>
          </cell>
          <cell r="R10253">
            <v>407.5</v>
          </cell>
          <cell r="S10253">
            <v>366.75</v>
          </cell>
        </row>
        <row r="10254">
          <cell r="C10254" t="str">
            <v>Чусовской городской округ Пермского края</v>
          </cell>
          <cell r="D10254" t="str">
            <v>г. Чусовой, п. Лямино, ул. Мусинская, д. 1А</v>
          </cell>
          <cell r="E10254" t="b">
            <v>1</v>
          </cell>
          <cell r="F10254">
            <v>1983</v>
          </cell>
          <cell r="H10254" t="str">
            <v>Дерево</v>
          </cell>
          <cell r="L10254">
            <v>2</v>
          </cell>
          <cell r="M10254">
            <v>2</v>
          </cell>
          <cell r="Q10254">
            <v>525.70000000000005</v>
          </cell>
          <cell r="R10254">
            <v>450</v>
          </cell>
          <cell r="S10254">
            <v>405</v>
          </cell>
        </row>
        <row r="10255">
          <cell r="C10255" t="str">
            <v>Чусовской городской округ Пермского края</v>
          </cell>
          <cell r="D10255" t="str">
            <v>г. Чусовой, п. Лямино, ул. Набережная, д. 76</v>
          </cell>
          <cell r="E10255" t="b">
            <v>1</v>
          </cell>
          <cell r="F10255">
            <v>1961</v>
          </cell>
          <cell r="H10255" t="str">
            <v>Кирпич</v>
          </cell>
          <cell r="L10255">
            <v>2</v>
          </cell>
          <cell r="M10255">
            <v>1</v>
          </cell>
          <cell r="Q10255">
            <v>524.79999999999995</v>
          </cell>
          <cell r="R10255">
            <v>450.9</v>
          </cell>
          <cell r="S10255">
            <v>405.81</v>
          </cell>
        </row>
        <row r="10256">
          <cell r="C10256" t="str">
            <v>Чусовской городской округ Пермского края</v>
          </cell>
          <cell r="D10256" t="str">
            <v>г. Чусовой, п. Лямино, ул. Первомайская, д. 4</v>
          </cell>
          <cell r="E10256" t="b">
            <v>1</v>
          </cell>
          <cell r="F10256">
            <v>1990</v>
          </cell>
          <cell r="H10256" t="str">
            <v>крупнопанельные</v>
          </cell>
          <cell r="I10256" t="str">
            <v>плоская</v>
          </cell>
          <cell r="K10256" t="str">
            <v>имеется</v>
          </cell>
          <cell r="L10256">
            <v>5</v>
          </cell>
          <cell r="M10256">
            <v>6</v>
          </cell>
          <cell r="Q10256">
            <v>3887</v>
          </cell>
          <cell r="R10256">
            <v>3887</v>
          </cell>
          <cell r="S10256">
            <v>3758.3</v>
          </cell>
          <cell r="T10256">
            <v>167</v>
          </cell>
        </row>
        <row r="10257">
          <cell r="C10257" t="str">
            <v>Чусовской городской округ Пермского края</v>
          </cell>
          <cell r="D10257" t="str">
            <v>г. Чусовой, п. Лямино, ул. Первомайская, д. 14</v>
          </cell>
          <cell r="E10257" t="b">
            <v>1</v>
          </cell>
          <cell r="F10257">
            <v>1990</v>
          </cell>
          <cell r="H10257" t="str">
            <v>ж/б панели</v>
          </cell>
          <cell r="I10257" t="str">
            <v>плоская</v>
          </cell>
          <cell r="K10257" t="str">
            <v>имеется</v>
          </cell>
          <cell r="L10257">
            <v>5</v>
          </cell>
          <cell r="M10257">
            <v>6</v>
          </cell>
          <cell r="Q10257">
            <v>4466.8</v>
          </cell>
          <cell r="R10257">
            <v>3950.5</v>
          </cell>
          <cell r="S10257">
            <v>3555.45</v>
          </cell>
          <cell r="T10257">
            <v>187</v>
          </cell>
        </row>
        <row r="10258">
          <cell r="C10258" t="str">
            <v>Чусовской городской округ Пермского края</v>
          </cell>
          <cell r="D10258" t="str">
            <v>г. Чусовой, п. Лямино, ул. Первомайская, д. 16</v>
          </cell>
          <cell r="E10258" t="b">
            <v>1</v>
          </cell>
          <cell r="F10258">
            <v>1980</v>
          </cell>
          <cell r="H10258" t="str">
            <v>крупноблочные</v>
          </cell>
          <cell r="I10258" t="str">
            <v>плоская</v>
          </cell>
          <cell r="K10258" t="str">
            <v>имеется</v>
          </cell>
          <cell r="L10258">
            <v>5</v>
          </cell>
          <cell r="M10258">
            <v>4</v>
          </cell>
          <cell r="Q10258">
            <v>3503.9</v>
          </cell>
          <cell r="R10258">
            <v>2706.3</v>
          </cell>
          <cell r="S10258">
            <v>2706.3</v>
          </cell>
          <cell r="T10258">
            <v>107</v>
          </cell>
        </row>
        <row r="10259">
          <cell r="C10259" t="str">
            <v>Чусовской городской округ Пермского края</v>
          </cell>
          <cell r="D10259" t="str">
            <v>г. Чусовой, п. Лямино, ул. Первомайская, д. 17</v>
          </cell>
          <cell r="E10259" t="b">
            <v>1</v>
          </cell>
          <cell r="F10259">
            <v>1990</v>
          </cell>
          <cell r="H10259" t="str">
            <v>дерево</v>
          </cell>
          <cell r="I10259" t="str">
            <v>скатная</v>
          </cell>
          <cell r="J10259" t="str">
            <v>ГАЗ</v>
          </cell>
          <cell r="K10259" t="str">
            <v>не имеется</v>
          </cell>
          <cell r="L10259">
            <v>2</v>
          </cell>
          <cell r="M10259">
            <v>2</v>
          </cell>
          <cell r="Q10259">
            <v>817.6</v>
          </cell>
          <cell r="R10259">
            <v>660.3</v>
          </cell>
          <cell r="S10259">
            <v>594.27</v>
          </cell>
          <cell r="T10259">
            <v>40</v>
          </cell>
        </row>
        <row r="10260">
          <cell r="C10260" t="str">
            <v>Чусовской городской округ Пермского края</v>
          </cell>
          <cell r="D10260" t="str">
            <v>г. Чусовой, п. Лямино, ул. Подстанция 500 Кв, д. б/н</v>
          </cell>
          <cell r="E10260" t="b">
            <v>1</v>
          </cell>
          <cell r="F10260">
            <v>1965</v>
          </cell>
          <cell r="H10260" t="str">
            <v>Кирпич</v>
          </cell>
          <cell r="L10260">
            <v>2</v>
          </cell>
          <cell r="M10260">
            <v>2</v>
          </cell>
          <cell r="Q10260">
            <v>224.7</v>
          </cell>
          <cell r="R10260">
            <v>159.9</v>
          </cell>
          <cell r="S10260">
            <v>159.9</v>
          </cell>
          <cell r="T10260">
            <v>17</v>
          </cell>
        </row>
        <row r="10261">
          <cell r="C10261" t="str">
            <v>Чусовской городской округ Пермского края</v>
          </cell>
          <cell r="D10261" t="str">
            <v>г. Чусовой, п. Лямино, ул. Чехова, д. 1</v>
          </cell>
          <cell r="E10261" t="b">
            <v>1</v>
          </cell>
          <cell r="F10261">
            <v>1965</v>
          </cell>
          <cell r="H10261" t="str">
            <v>Шлакоблок</v>
          </cell>
          <cell r="L10261">
            <v>2</v>
          </cell>
          <cell r="M10261">
            <v>1</v>
          </cell>
          <cell r="Q10261">
            <v>354.55</v>
          </cell>
          <cell r="R10261">
            <v>331.15</v>
          </cell>
          <cell r="S10261">
            <v>331.15</v>
          </cell>
          <cell r="T10261">
            <v>24</v>
          </cell>
        </row>
        <row r="10262">
          <cell r="C10262" t="str">
            <v>Чусовской городской округ Пермского края</v>
          </cell>
          <cell r="D10262" t="str">
            <v>г. Чусовой, п. Лямино, ул. Чехова, д. 2</v>
          </cell>
          <cell r="E10262" t="b">
            <v>1</v>
          </cell>
          <cell r="F10262">
            <v>1965</v>
          </cell>
          <cell r="H10262" t="str">
            <v>Шлакоблок</v>
          </cell>
          <cell r="L10262">
            <v>2</v>
          </cell>
          <cell r="M10262">
            <v>1</v>
          </cell>
          <cell r="Q10262">
            <v>360.2</v>
          </cell>
          <cell r="R10262">
            <v>337.4</v>
          </cell>
          <cell r="S10262">
            <v>337.4</v>
          </cell>
          <cell r="T10262">
            <v>20</v>
          </cell>
        </row>
        <row r="10263">
          <cell r="C10263" t="str">
            <v>Чусовской городской округ Пермского края</v>
          </cell>
          <cell r="D10263" t="str">
            <v>п. Верхнечусовские Городки, ул. Коммунистическая, д. 11</v>
          </cell>
          <cell r="E10263" t="b">
            <v>1</v>
          </cell>
          <cell r="F10263">
            <v>1977</v>
          </cell>
          <cell r="H10263" t="str">
            <v>Кирпич</v>
          </cell>
          <cell r="L10263">
            <v>2</v>
          </cell>
          <cell r="M10263">
            <v>1</v>
          </cell>
          <cell r="Q10263">
            <v>409.7</v>
          </cell>
          <cell r="R10263">
            <v>381.5</v>
          </cell>
          <cell r="S10263">
            <v>381.5</v>
          </cell>
          <cell r="T10263">
            <v>13</v>
          </cell>
        </row>
        <row r="10264">
          <cell r="C10264" t="str">
            <v>Чусовской городской округ Пермского края</v>
          </cell>
          <cell r="D10264" t="str">
            <v>п. Верхнечусовские Городки, ул. Мира, д. 38</v>
          </cell>
          <cell r="E10264" t="b">
            <v>1</v>
          </cell>
          <cell r="F10264">
            <v>1973</v>
          </cell>
          <cell r="H10264" t="str">
            <v>Кирпич</v>
          </cell>
          <cell r="L10264">
            <v>2</v>
          </cell>
          <cell r="M10264">
            <v>2</v>
          </cell>
          <cell r="Q10264">
            <v>585.9</v>
          </cell>
          <cell r="R10264">
            <v>527.5</v>
          </cell>
          <cell r="S10264">
            <v>481</v>
          </cell>
          <cell r="T10264">
            <v>15</v>
          </cell>
        </row>
        <row r="10265">
          <cell r="C10265" t="str">
            <v>Чусовской городской округ Пермского края</v>
          </cell>
          <cell r="D10265" t="str">
            <v>п. Верхнечусовские Городки, ул. Мира, д. 48</v>
          </cell>
          <cell r="E10265" t="b">
            <v>1</v>
          </cell>
          <cell r="F10265">
            <v>1982</v>
          </cell>
          <cell r="H10265" t="str">
            <v>Арболит</v>
          </cell>
          <cell r="L10265">
            <v>2</v>
          </cell>
          <cell r="M10265">
            <v>2</v>
          </cell>
          <cell r="Q10265">
            <v>520.6</v>
          </cell>
          <cell r="R10265">
            <v>434.1</v>
          </cell>
          <cell r="S10265">
            <v>374.4</v>
          </cell>
          <cell r="T10265">
            <v>16</v>
          </cell>
        </row>
        <row r="10266">
          <cell r="C10266" t="str">
            <v>Чусовской городской округ Пермского края</v>
          </cell>
          <cell r="D10266" t="str">
            <v>п. Верхнечусовские Городки, ул. Победы, д. 1</v>
          </cell>
          <cell r="E10266" t="b">
            <v>1</v>
          </cell>
          <cell r="F10266">
            <v>1972</v>
          </cell>
          <cell r="H10266" t="str">
            <v>Кирпич</v>
          </cell>
          <cell r="L10266">
            <v>2</v>
          </cell>
          <cell r="M10266">
            <v>2</v>
          </cell>
          <cell r="Q10266">
            <v>486.1</v>
          </cell>
          <cell r="R10266">
            <v>424.9</v>
          </cell>
          <cell r="S10266">
            <v>248.2</v>
          </cell>
          <cell r="T10266">
            <v>32</v>
          </cell>
        </row>
        <row r="10267">
          <cell r="C10267" t="str">
            <v>Чусовской городской округ Пермского края</v>
          </cell>
          <cell r="D10267" t="str">
            <v>п. Калино, ул. Железнодорожная, д. 6</v>
          </cell>
          <cell r="E10267" t="b">
            <v>1</v>
          </cell>
          <cell r="F10267">
            <v>1955</v>
          </cell>
          <cell r="H10267" t="str">
            <v>Шлакоблок</v>
          </cell>
          <cell r="L10267">
            <v>2</v>
          </cell>
          <cell r="M10267">
            <v>2</v>
          </cell>
          <cell r="Q10267">
            <v>332.21</v>
          </cell>
          <cell r="R10267">
            <v>282.11</v>
          </cell>
          <cell r="S10267">
            <v>261.10000000000002</v>
          </cell>
          <cell r="T10267">
            <v>16</v>
          </cell>
        </row>
        <row r="10268">
          <cell r="C10268" t="str">
            <v>Чусовской городской округ Пермского края</v>
          </cell>
          <cell r="D10268" t="str">
            <v>п. Калино, ул. Железнодорожная, д. 9</v>
          </cell>
          <cell r="E10268" t="b">
            <v>1</v>
          </cell>
          <cell r="F10268">
            <v>1957</v>
          </cell>
          <cell r="H10268" t="str">
            <v>Шлакоблок</v>
          </cell>
          <cell r="L10268">
            <v>2</v>
          </cell>
          <cell r="M10268">
            <v>2</v>
          </cell>
          <cell r="Q10268">
            <v>469</v>
          </cell>
          <cell r="R10268">
            <v>418.4</v>
          </cell>
          <cell r="S10268">
            <v>310.2</v>
          </cell>
          <cell r="T10268">
            <v>21</v>
          </cell>
        </row>
        <row r="10269">
          <cell r="C10269" t="str">
            <v>Чусовской городской округ Пермского края</v>
          </cell>
          <cell r="D10269" t="str">
            <v>п. Калино, ул. Железнодорожная, д. 10</v>
          </cell>
          <cell r="E10269" t="b">
            <v>1</v>
          </cell>
          <cell r="F10269">
            <v>1952</v>
          </cell>
          <cell r="H10269" t="str">
            <v>Шлакоблок</v>
          </cell>
          <cell r="L10269">
            <v>2</v>
          </cell>
          <cell r="M10269">
            <v>2</v>
          </cell>
          <cell r="Q10269">
            <v>476.1</v>
          </cell>
          <cell r="R10269">
            <v>418.7</v>
          </cell>
          <cell r="S10269">
            <v>256.5</v>
          </cell>
          <cell r="T10269">
            <v>23</v>
          </cell>
        </row>
        <row r="10270">
          <cell r="C10270" t="str">
            <v>Чусовской городской округ Пермского края</v>
          </cell>
          <cell r="D10270" t="str">
            <v>п. Калино, ул. Железнодорожная, д. 12</v>
          </cell>
          <cell r="E10270" t="b">
            <v>1</v>
          </cell>
          <cell r="F10270">
            <v>1954</v>
          </cell>
          <cell r="H10270" t="str">
            <v>Шлакоблок</v>
          </cell>
          <cell r="L10270">
            <v>2</v>
          </cell>
          <cell r="M10270">
            <v>2</v>
          </cell>
          <cell r="Q10270">
            <v>477.6</v>
          </cell>
          <cell r="R10270">
            <v>420</v>
          </cell>
          <cell r="S10270">
            <v>253.9</v>
          </cell>
          <cell r="T10270">
            <v>22</v>
          </cell>
        </row>
        <row r="10271">
          <cell r="C10271" t="str">
            <v>Чусовской городской округ Пермского края</v>
          </cell>
          <cell r="D10271" t="str">
            <v>п. Калино, ул. Железнодорожная, д. 14</v>
          </cell>
          <cell r="E10271" t="b">
            <v>1</v>
          </cell>
          <cell r="F10271">
            <v>1955</v>
          </cell>
          <cell r="H10271" t="str">
            <v>Шлакоблок</v>
          </cell>
          <cell r="L10271">
            <v>2</v>
          </cell>
          <cell r="M10271">
            <v>2</v>
          </cell>
          <cell r="Q10271">
            <v>839.44</v>
          </cell>
          <cell r="R10271">
            <v>789.08</v>
          </cell>
          <cell r="S10271">
            <v>556.70000000000005</v>
          </cell>
          <cell r="T10271">
            <v>28</v>
          </cell>
        </row>
        <row r="10272">
          <cell r="C10272" t="str">
            <v>Чусовской городской округ Пермского края</v>
          </cell>
          <cell r="D10272" t="str">
            <v>п. Калино, ул. Железнодорожная, д. 5А</v>
          </cell>
          <cell r="E10272" t="b">
            <v>1</v>
          </cell>
          <cell r="F10272">
            <v>1997</v>
          </cell>
          <cell r="H10272" t="str">
            <v>Дерево</v>
          </cell>
          <cell r="L10272">
            <v>1</v>
          </cell>
          <cell r="M10272">
            <v>2</v>
          </cell>
          <cell r="Q10272">
            <v>211.8</v>
          </cell>
          <cell r="R10272">
            <v>211.8</v>
          </cell>
          <cell r="S10272">
            <v>211.8</v>
          </cell>
          <cell r="T10272">
            <v>10</v>
          </cell>
        </row>
        <row r="10273">
          <cell r="C10273" t="str">
            <v>Чусовской городской округ Пермского края</v>
          </cell>
          <cell r="D10273" t="str">
            <v>п. Калино, ул. Заводская, д. 1</v>
          </cell>
          <cell r="E10273" t="b">
            <v>1</v>
          </cell>
          <cell r="F10273">
            <v>1950</v>
          </cell>
          <cell r="H10273" t="str">
            <v>Кирпич</v>
          </cell>
          <cell r="L10273">
            <v>1</v>
          </cell>
          <cell r="M10273">
            <v>2</v>
          </cell>
          <cell r="Q10273">
            <v>270.8</v>
          </cell>
          <cell r="R10273">
            <v>246.3</v>
          </cell>
          <cell r="S10273">
            <v>176.2</v>
          </cell>
          <cell r="T10273">
            <v>8</v>
          </cell>
        </row>
        <row r="10274">
          <cell r="C10274" t="str">
            <v>Чусовской городской округ Пермского края</v>
          </cell>
          <cell r="D10274" t="str">
            <v>п. Калино, ул. Заводская, д. 2</v>
          </cell>
          <cell r="E10274" t="b">
            <v>1</v>
          </cell>
          <cell r="F10274">
            <v>1950</v>
          </cell>
          <cell r="H10274" t="str">
            <v>Кирпич</v>
          </cell>
          <cell r="L10274">
            <v>2</v>
          </cell>
          <cell r="M10274">
            <v>1</v>
          </cell>
          <cell r="Q10274">
            <v>492.8</v>
          </cell>
          <cell r="R10274">
            <v>450.8</v>
          </cell>
          <cell r="S10274">
            <v>226.8</v>
          </cell>
          <cell r="T10274">
            <v>21</v>
          </cell>
        </row>
        <row r="10275">
          <cell r="C10275" t="str">
            <v>Чусовской городской округ Пермского края</v>
          </cell>
          <cell r="D10275" t="str">
            <v>п. Калино, ул. Заводская, д. 3</v>
          </cell>
          <cell r="E10275" t="b">
            <v>1</v>
          </cell>
          <cell r="F10275">
            <v>1950</v>
          </cell>
          <cell r="H10275" t="str">
            <v>Кирпич</v>
          </cell>
          <cell r="L10275">
            <v>2</v>
          </cell>
          <cell r="M10275">
            <v>1</v>
          </cell>
          <cell r="Q10275">
            <v>494.7</v>
          </cell>
          <cell r="R10275">
            <v>458.2</v>
          </cell>
          <cell r="S10275">
            <v>402.6</v>
          </cell>
          <cell r="T10275">
            <v>20</v>
          </cell>
        </row>
        <row r="10276">
          <cell r="C10276" t="str">
            <v>Чусовской городской округ Пермского края</v>
          </cell>
          <cell r="D10276" t="str">
            <v>п. Калино, ул. Заводская, д. 5</v>
          </cell>
          <cell r="E10276" t="b">
            <v>1</v>
          </cell>
          <cell r="F10276">
            <v>1952</v>
          </cell>
          <cell r="H10276" t="str">
            <v>Кирпич</v>
          </cell>
          <cell r="L10276">
            <v>2</v>
          </cell>
          <cell r="M10276">
            <v>2</v>
          </cell>
          <cell r="Q10276">
            <v>833.1</v>
          </cell>
          <cell r="R10276">
            <v>777.4</v>
          </cell>
          <cell r="S10276">
            <v>409.1</v>
          </cell>
          <cell r="T10276">
            <v>29</v>
          </cell>
        </row>
        <row r="10277">
          <cell r="C10277" t="str">
            <v>Чусовской городской округ Пермского края</v>
          </cell>
          <cell r="D10277" t="str">
            <v>п. Калино, ул. Заводская, д. 6</v>
          </cell>
          <cell r="E10277" t="b">
            <v>1</v>
          </cell>
          <cell r="F10277">
            <v>1951</v>
          </cell>
          <cell r="H10277" t="str">
            <v>Кирпич</v>
          </cell>
          <cell r="L10277">
            <v>1</v>
          </cell>
          <cell r="M10277">
            <v>2</v>
          </cell>
          <cell r="Q10277">
            <v>324.2</v>
          </cell>
          <cell r="R10277">
            <v>224.6</v>
          </cell>
          <cell r="S10277">
            <v>224.6</v>
          </cell>
          <cell r="T10277">
            <v>14</v>
          </cell>
        </row>
        <row r="10278">
          <cell r="C10278" t="str">
            <v>Чусовской городской округ Пермского края</v>
          </cell>
          <cell r="D10278" t="str">
            <v>п. Калино, ул. Заводская, д. 7</v>
          </cell>
          <cell r="E10278" t="b">
            <v>1</v>
          </cell>
          <cell r="F10278">
            <v>1952</v>
          </cell>
          <cell r="H10278" t="str">
            <v>Кирпич</v>
          </cell>
          <cell r="L10278">
            <v>2</v>
          </cell>
          <cell r="M10278">
            <v>2</v>
          </cell>
          <cell r="Q10278">
            <v>764.7</v>
          </cell>
          <cell r="R10278">
            <v>764.7</v>
          </cell>
          <cell r="S10278">
            <v>483.9</v>
          </cell>
          <cell r="T10278">
            <v>13</v>
          </cell>
        </row>
        <row r="10279">
          <cell r="C10279" t="str">
            <v>Чусовской городской округ Пермского края</v>
          </cell>
          <cell r="D10279" t="str">
            <v>п. Калино, ул. Заводская, д. 8</v>
          </cell>
          <cell r="E10279" t="b">
            <v>1</v>
          </cell>
          <cell r="F10279">
            <v>1982</v>
          </cell>
          <cell r="G10279">
            <v>2011</v>
          </cell>
          <cell r="H10279" t="str">
            <v>Кирпич</v>
          </cell>
          <cell r="L10279">
            <v>2</v>
          </cell>
          <cell r="M10279">
            <v>3</v>
          </cell>
          <cell r="Q10279">
            <v>1077.0999999999999</v>
          </cell>
          <cell r="R10279">
            <v>1077.0999999999999</v>
          </cell>
          <cell r="S10279">
            <v>515.79999999999995</v>
          </cell>
          <cell r="T10279">
            <v>50</v>
          </cell>
        </row>
        <row r="10280">
          <cell r="C10280" t="str">
            <v>Чусовской городской округ Пермского края</v>
          </cell>
          <cell r="D10280" t="str">
            <v>п. Калино, ул. Заводская, д. 9</v>
          </cell>
          <cell r="E10280" t="b">
            <v>1</v>
          </cell>
          <cell r="F10280">
            <v>1995</v>
          </cell>
          <cell r="H10280" t="str">
            <v>Кирпич</v>
          </cell>
          <cell r="I10280" t="str">
            <v>плоская</v>
          </cell>
          <cell r="J10280" t="str">
            <v>ГВС</v>
          </cell>
          <cell r="K10280" t="str">
            <v>имеется</v>
          </cell>
          <cell r="L10280">
            <v>4</v>
          </cell>
          <cell r="M10280">
            <v>3</v>
          </cell>
          <cell r="Q10280">
            <v>2646</v>
          </cell>
          <cell r="R10280">
            <v>2272</v>
          </cell>
          <cell r="S10280">
            <v>2272</v>
          </cell>
          <cell r="T10280">
            <v>86</v>
          </cell>
        </row>
        <row r="10281">
          <cell r="C10281" t="str">
            <v>Чусовской городской округ Пермского края</v>
          </cell>
          <cell r="D10281" t="str">
            <v>п. Калино, ул. Калинина, д. 8А</v>
          </cell>
          <cell r="E10281" t="b">
            <v>1</v>
          </cell>
          <cell r="F10281">
            <v>1963</v>
          </cell>
          <cell r="H10281" t="str">
            <v>Шлакоблок</v>
          </cell>
          <cell r="L10281">
            <v>2</v>
          </cell>
          <cell r="M10281">
            <v>3</v>
          </cell>
          <cell r="Q10281">
            <v>502.3</v>
          </cell>
          <cell r="R10281">
            <v>465.1</v>
          </cell>
          <cell r="S10281">
            <v>398.4</v>
          </cell>
          <cell r="T10281">
            <v>21</v>
          </cell>
        </row>
        <row r="10282">
          <cell r="C10282" t="str">
            <v>Чусовской городской округ Пермского края</v>
          </cell>
          <cell r="D10282" t="str">
            <v>п. Калино, ул. Ленина, д. 3</v>
          </cell>
          <cell r="E10282" t="b">
            <v>1</v>
          </cell>
          <cell r="F10282">
            <v>1961</v>
          </cell>
          <cell r="H10282" t="str">
            <v>Кирпич</v>
          </cell>
          <cell r="L10282">
            <v>2</v>
          </cell>
          <cell r="M10282">
            <v>3</v>
          </cell>
          <cell r="Q10282">
            <v>680.9</v>
          </cell>
          <cell r="R10282">
            <v>606.9</v>
          </cell>
          <cell r="S10282">
            <v>543.1</v>
          </cell>
          <cell r="T10282">
            <v>24</v>
          </cell>
        </row>
        <row r="10283">
          <cell r="C10283" t="str">
            <v>Чусовской городской округ Пермского края</v>
          </cell>
          <cell r="D10283" t="str">
            <v>п. Калино, ул. Матросова, д. 2А</v>
          </cell>
          <cell r="E10283" t="b">
            <v>1</v>
          </cell>
          <cell r="F10283">
            <v>1961</v>
          </cell>
          <cell r="H10283" t="str">
            <v>Кирпич</v>
          </cell>
          <cell r="L10283">
            <v>2</v>
          </cell>
          <cell r="M10283">
            <v>3</v>
          </cell>
          <cell r="Q10283">
            <v>680.9</v>
          </cell>
          <cell r="R10283">
            <v>606.9</v>
          </cell>
          <cell r="S10283">
            <v>543.1</v>
          </cell>
          <cell r="T10283">
            <v>24</v>
          </cell>
        </row>
        <row r="10284">
          <cell r="C10284" t="str">
            <v>Чусовской городской округ Пермского края</v>
          </cell>
          <cell r="D10284" t="str">
            <v>п. Калино, ул. Матросова, д. 2В</v>
          </cell>
          <cell r="E10284" t="b">
            <v>1</v>
          </cell>
          <cell r="F10284">
            <v>1961</v>
          </cell>
          <cell r="H10284" t="str">
            <v>Кирпич</v>
          </cell>
          <cell r="L10284">
            <v>2</v>
          </cell>
          <cell r="M10284">
            <v>2</v>
          </cell>
          <cell r="Q10284">
            <v>515.4</v>
          </cell>
          <cell r="R10284">
            <v>442</v>
          </cell>
          <cell r="S10284">
            <v>326.39999999999998</v>
          </cell>
          <cell r="T10284">
            <v>14</v>
          </cell>
        </row>
        <row r="10285">
          <cell r="C10285" t="str">
            <v>Чусовской городской округ Пермского края</v>
          </cell>
          <cell r="D10285" t="str">
            <v>п. Калино, ул. Мира, д. 1</v>
          </cell>
          <cell r="E10285" t="b">
            <v>1</v>
          </cell>
          <cell r="F10285">
            <v>1966</v>
          </cell>
          <cell r="H10285" t="str">
            <v>Шлакоблок</v>
          </cell>
          <cell r="L10285">
            <v>2</v>
          </cell>
          <cell r="M10285">
            <v>3</v>
          </cell>
          <cell r="Q10285">
            <v>493.3</v>
          </cell>
          <cell r="R10285">
            <v>460.1</v>
          </cell>
          <cell r="S10285">
            <v>374</v>
          </cell>
          <cell r="T10285">
            <v>20</v>
          </cell>
        </row>
        <row r="10286">
          <cell r="C10286" t="str">
            <v>Чусовской городской округ Пермского края</v>
          </cell>
          <cell r="D10286" t="str">
            <v>п. Калино, ул. Мира, д. 2</v>
          </cell>
          <cell r="E10286" t="b">
            <v>1</v>
          </cell>
          <cell r="F10286">
            <v>1966</v>
          </cell>
          <cell r="H10286" t="str">
            <v>Шлакоблок</v>
          </cell>
          <cell r="L10286">
            <v>2</v>
          </cell>
          <cell r="M10286">
            <v>3</v>
          </cell>
          <cell r="Q10286">
            <v>503.3</v>
          </cell>
          <cell r="R10286">
            <v>470.4</v>
          </cell>
          <cell r="S10286">
            <v>430.5</v>
          </cell>
          <cell r="T10286">
            <v>18</v>
          </cell>
        </row>
        <row r="10287">
          <cell r="C10287" t="str">
            <v>Чусовской городской округ Пермского края</v>
          </cell>
          <cell r="D10287" t="str">
            <v>п. Калино, ул. Мира, д. 3</v>
          </cell>
          <cell r="E10287" t="b">
            <v>1</v>
          </cell>
          <cell r="F10287">
            <v>1966</v>
          </cell>
          <cell r="H10287" t="str">
            <v>Шлакоблок</v>
          </cell>
          <cell r="L10287">
            <v>2</v>
          </cell>
          <cell r="M10287">
            <v>3</v>
          </cell>
          <cell r="Q10287">
            <v>546</v>
          </cell>
          <cell r="R10287">
            <v>471.8</v>
          </cell>
          <cell r="S10287">
            <v>371.1</v>
          </cell>
          <cell r="T10287">
            <v>18</v>
          </cell>
        </row>
        <row r="10288">
          <cell r="C10288" t="str">
            <v>Чусовской городской округ Пермского края</v>
          </cell>
          <cell r="D10288" t="str">
            <v>п. Калино, ул. Первомайская, д. 5</v>
          </cell>
          <cell r="E10288" t="b">
            <v>1</v>
          </cell>
          <cell r="F10288">
            <v>1954</v>
          </cell>
          <cell r="H10288" t="str">
            <v>Кирпич</v>
          </cell>
          <cell r="L10288">
            <v>2</v>
          </cell>
          <cell r="M10288">
            <v>2</v>
          </cell>
          <cell r="Q10288">
            <v>830</v>
          </cell>
          <cell r="R10288">
            <v>767.7</v>
          </cell>
          <cell r="S10288">
            <v>385.6</v>
          </cell>
          <cell r="T10288">
            <v>30</v>
          </cell>
        </row>
        <row r="10289">
          <cell r="C10289" t="str">
            <v>Чусовской городской округ Пермского края</v>
          </cell>
          <cell r="D10289" t="str">
            <v>п. Калино, ул. Первомайская, д. 6</v>
          </cell>
          <cell r="E10289" t="b">
            <v>1</v>
          </cell>
          <cell r="F10289">
            <v>1953</v>
          </cell>
          <cell r="H10289" t="str">
            <v>Кирпич</v>
          </cell>
          <cell r="L10289">
            <v>2</v>
          </cell>
          <cell r="M10289">
            <v>1</v>
          </cell>
          <cell r="Q10289">
            <v>515</v>
          </cell>
          <cell r="R10289">
            <v>473.3</v>
          </cell>
          <cell r="S10289">
            <v>296.3</v>
          </cell>
          <cell r="T10289">
            <v>17</v>
          </cell>
        </row>
        <row r="10290">
          <cell r="C10290" t="str">
            <v>Чусовской городской округ Пермского края</v>
          </cell>
          <cell r="D10290" t="str">
            <v>п. Калино, ул. Первомайская, д. 7</v>
          </cell>
          <cell r="E10290" t="b">
            <v>1</v>
          </cell>
          <cell r="F10290">
            <v>1953</v>
          </cell>
          <cell r="H10290" t="str">
            <v>Кирпич</v>
          </cell>
          <cell r="L10290">
            <v>2</v>
          </cell>
          <cell r="M10290">
            <v>2</v>
          </cell>
          <cell r="Q10290">
            <v>835.5</v>
          </cell>
          <cell r="R10290">
            <v>781.5</v>
          </cell>
          <cell r="S10290">
            <v>292.60000000000002</v>
          </cell>
          <cell r="T10290">
            <v>35</v>
          </cell>
        </row>
        <row r="10291">
          <cell r="C10291" t="str">
            <v>Чусовской городской округ Пермского края</v>
          </cell>
          <cell r="D10291" t="str">
            <v>п. Калино, ул. Первомайская, д. 8</v>
          </cell>
          <cell r="E10291" t="b">
            <v>1</v>
          </cell>
          <cell r="F10291">
            <v>1959</v>
          </cell>
          <cell r="H10291" t="str">
            <v>Кирпич</v>
          </cell>
          <cell r="L10291">
            <v>2</v>
          </cell>
          <cell r="M10291">
            <v>1</v>
          </cell>
          <cell r="Q10291">
            <v>294.2</v>
          </cell>
          <cell r="R10291">
            <v>271.8</v>
          </cell>
          <cell r="S10291">
            <v>241.3</v>
          </cell>
          <cell r="T10291">
            <v>15</v>
          </cell>
        </row>
        <row r="10292">
          <cell r="C10292" t="str">
            <v>Чусовской городской округ Пермского края</v>
          </cell>
          <cell r="D10292" t="str">
            <v>п. Калино, ул. Первомайская, д. 9</v>
          </cell>
          <cell r="E10292" t="b">
            <v>1</v>
          </cell>
          <cell r="F10292">
            <v>1999</v>
          </cell>
          <cell r="H10292" t="str">
            <v>комбинированные</v>
          </cell>
          <cell r="I10292" t="str">
            <v>скатная</v>
          </cell>
          <cell r="J10292" t="str">
            <v>ГВС</v>
          </cell>
          <cell r="K10292" t="str">
            <v>имеется</v>
          </cell>
          <cell r="L10292">
            <v>3</v>
          </cell>
          <cell r="M10292">
            <v>4</v>
          </cell>
          <cell r="Q10292">
            <v>1913</v>
          </cell>
          <cell r="R10292">
            <v>1680.8</v>
          </cell>
          <cell r="S10292">
            <v>1582.7</v>
          </cell>
          <cell r="T10292">
            <v>78</v>
          </cell>
        </row>
        <row r="10293">
          <cell r="C10293" t="str">
            <v>Чусовской городской округ Пермского края</v>
          </cell>
          <cell r="D10293" t="str">
            <v>п. Калино, ул. Переездная, д. 5</v>
          </cell>
          <cell r="E10293" t="b">
            <v>1</v>
          </cell>
          <cell r="F10293">
            <v>1964</v>
          </cell>
          <cell r="H10293" t="str">
            <v>Кирпич</v>
          </cell>
          <cell r="L10293">
            <v>2</v>
          </cell>
          <cell r="M10293">
            <v>3</v>
          </cell>
          <cell r="Q10293">
            <v>537.45000000000005</v>
          </cell>
          <cell r="R10293">
            <v>466.45</v>
          </cell>
          <cell r="S10293">
            <v>379.3</v>
          </cell>
          <cell r="T10293">
            <v>20</v>
          </cell>
        </row>
        <row r="10294">
          <cell r="C10294" t="str">
            <v>Чусовской городской округ Пермского края</v>
          </cell>
          <cell r="D10294" t="str">
            <v>п. Калино, ул. Переездная, д. 6</v>
          </cell>
          <cell r="E10294" t="b">
            <v>1</v>
          </cell>
          <cell r="F10294">
            <v>1964</v>
          </cell>
          <cell r="H10294" t="str">
            <v>Кирпич</v>
          </cell>
          <cell r="L10294">
            <v>2</v>
          </cell>
          <cell r="M10294">
            <v>3</v>
          </cell>
          <cell r="Q10294">
            <v>538.5</v>
          </cell>
          <cell r="R10294">
            <v>468.5</v>
          </cell>
          <cell r="S10294">
            <v>392.2</v>
          </cell>
          <cell r="T10294">
            <v>21</v>
          </cell>
        </row>
        <row r="10295">
          <cell r="C10295" t="str">
            <v>Чусовской городской округ Пермского края</v>
          </cell>
          <cell r="D10295" t="str">
            <v>п. Калино, ул. Переездная, д. 5А</v>
          </cell>
          <cell r="E10295" t="b">
            <v>1</v>
          </cell>
          <cell r="F10295">
            <v>1965</v>
          </cell>
          <cell r="H10295" t="str">
            <v>Кирпич</v>
          </cell>
          <cell r="L10295">
            <v>2</v>
          </cell>
          <cell r="M10295">
            <v>3</v>
          </cell>
          <cell r="Q10295">
            <v>552.79999999999995</v>
          </cell>
          <cell r="R10295">
            <v>479.6</v>
          </cell>
          <cell r="S10295">
            <v>389.2</v>
          </cell>
          <cell r="T10295">
            <v>22</v>
          </cell>
        </row>
        <row r="10296">
          <cell r="C10296" t="str">
            <v>Чусовской городской округ Пермского края</v>
          </cell>
          <cell r="D10296" t="str">
            <v>п. Калино, ул. Пугачева, д. 25</v>
          </cell>
          <cell r="E10296" t="b">
            <v>1</v>
          </cell>
          <cell r="F10296">
            <v>1962</v>
          </cell>
          <cell r="H10296" t="str">
            <v>Шлакоблок</v>
          </cell>
          <cell r="L10296">
            <v>2</v>
          </cell>
          <cell r="M10296">
            <v>1</v>
          </cell>
          <cell r="Q10296">
            <v>331.16</v>
          </cell>
          <cell r="R10296">
            <v>303.55</v>
          </cell>
          <cell r="S10296">
            <v>223.5</v>
          </cell>
          <cell r="T10296">
            <v>14</v>
          </cell>
        </row>
        <row r="10297">
          <cell r="C10297" t="str">
            <v>Чусовской городской округ Пермского края</v>
          </cell>
          <cell r="D10297" t="str">
            <v>п. Калино, ул. Трудовая, д. 1</v>
          </cell>
          <cell r="E10297" t="b">
            <v>1</v>
          </cell>
          <cell r="F10297">
            <v>1986</v>
          </cell>
          <cell r="H10297" t="str">
            <v>Железобетон</v>
          </cell>
          <cell r="L10297">
            <v>1</v>
          </cell>
          <cell r="M10297">
            <v>1</v>
          </cell>
          <cell r="Q10297">
            <v>224.3</v>
          </cell>
          <cell r="R10297">
            <v>207.7</v>
          </cell>
          <cell r="S10297">
            <v>207.7</v>
          </cell>
          <cell r="T10297">
            <v>14</v>
          </cell>
        </row>
        <row r="10298">
          <cell r="C10298" t="str">
            <v>Чусовской городской округ Пермского края</v>
          </cell>
          <cell r="D10298" t="str">
            <v>п. Калино, ул. Школьная, д. 8</v>
          </cell>
          <cell r="E10298" t="b">
            <v>1</v>
          </cell>
          <cell r="F10298">
            <v>1959</v>
          </cell>
          <cell r="H10298" t="str">
            <v>Дерево</v>
          </cell>
          <cell r="L10298">
            <v>2</v>
          </cell>
          <cell r="M10298">
            <v>3</v>
          </cell>
          <cell r="Q10298">
            <v>228.3</v>
          </cell>
          <cell r="R10298">
            <v>203.8</v>
          </cell>
          <cell r="S10298">
            <v>203.8</v>
          </cell>
          <cell r="T10298">
            <v>8</v>
          </cell>
        </row>
        <row r="10299">
          <cell r="C10299" t="str">
            <v>Чусовской городской округ Пермского края</v>
          </cell>
          <cell r="D10299" t="str">
            <v>п. Калино, ул. Школьная, д. 9</v>
          </cell>
          <cell r="E10299" t="b">
            <v>1</v>
          </cell>
          <cell r="F10299">
            <v>1957</v>
          </cell>
          <cell r="H10299" t="str">
            <v>Шлакоблок</v>
          </cell>
          <cell r="L10299">
            <v>1</v>
          </cell>
          <cell r="M10299">
            <v>3</v>
          </cell>
          <cell r="Q10299">
            <v>313.2</v>
          </cell>
          <cell r="R10299">
            <v>245.2</v>
          </cell>
          <cell r="S10299">
            <v>245.2</v>
          </cell>
          <cell r="T10299">
            <v>14</v>
          </cell>
        </row>
        <row r="10300">
          <cell r="C10300" t="str">
            <v>Чусовской городской округ Пермского края</v>
          </cell>
          <cell r="D10300" t="str">
            <v>п. Калино, ул. Школьная, д. 1А</v>
          </cell>
          <cell r="E10300" t="b">
            <v>1</v>
          </cell>
          <cell r="F10300">
            <v>1956</v>
          </cell>
          <cell r="H10300" t="str">
            <v>Шлакоблок</v>
          </cell>
          <cell r="L10300">
            <v>2</v>
          </cell>
          <cell r="M10300">
            <v>2</v>
          </cell>
          <cell r="Q10300">
            <v>780.4</v>
          </cell>
          <cell r="R10300">
            <v>756.3</v>
          </cell>
          <cell r="S10300">
            <v>435.4</v>
          </cell>
          <cell r="T10300">
            <v>30</v>
          </cell>
        </row>
        <row r="10301">
          <cell r="C10301" t="str">
            <v>Чусовской городской округ Пермского края</v>
          </cell>
          <cell r="D10301" t="str">
            <v>п. Калино, ул. Юбилейная, д. 4</v>
          </cell>
          <cell r="E10301" t="b">
            <v>1</v>
          </cell>
          <cell r="F10301">
            <v>1966</v>
          </cell>
          <cell r="H10301" t="str">
            <v>Шлакоблок</v>
          </cell>
          <cell r="L10301">
            <v>2</v>
          </cell>
          <cell r="M10301">
            <v>3</v>
          </cell>
          <cell r="Q10301">
            <v>539.29999999999995</v>
          </cell>
          <cell r="R10301">
            <v>479.1</v>
          </cell>
          <cell r="S10301">
            <v>388.5</v>
          </cell>
          <cell r="T10301">
            <v>24</v>
          </cell>
        </row>
        <row r="10302">
          <cell r="C10302" t="str">
            <v>Чусовской городской округ Пермского края</v>
          </cell>
          <cell r="D10302" t="str">
            <v>п. Комарихинский, ул. Ленина, д. 1</v>
          </cell>
          <cell r="E10302" t="b">
            <v>1</v>
          </cell>
          <cell r="F10302">
            <v>1900</v>
          </cell>
          <cell r="H10302" t="str">
            <v>Рубленные</v>
          </cell>
          <cell r="L10302">
            <v>1</v>
          </cell>
          <cell r="M10302">
            <v>2</v>
          </cell>
          <cell r="Q10302">
            <v>277.39999999999998</v>
          </cell>
          <cell r="R10302">
            <v>136.5</v>
          </cell>
          <cell r="S10302">
            <v>136.5</v>
          </cell>
          <cell r="T10302">
            <v>14</v>
          </cell>
        </row>
        <row r="10303">
          <cell r="C10303" t="str">
            <v>Чусовской городской округ Пермского края</v>
          </cell>
          <cell r="D10303" t="str">
            <v>п. Комарихинский, ул. Ленина, д. 3</v>
          </cell>
          <cell r="E10303" t="b">
            <v>1</v>
          </cell>
          <cell r="F10303">
            <v>1965</v>
          </cell>
          <cell r="H10303" t="str">
            <v>Кирпич</v>
          </cell>
          <cell r="L10303">
            <v>2</v>
          </cell>
          <cell r="M10303">
            <v>1</v>
          </cell>
          <cell r="Q10303">
            <v>297</v>
          </cell>
          <cell r="R10303">
            <v>297</v>
          </cell>
          <cell r="S10303">
            <v>297</v>
          </cell>
          <cell r="T10303">
            <v>22</v>
          </cell>
        </row>
        <row r="10304">
          <cell r="C10304" t="str">
            <v>Чусовской городской округ Пермского края</v>
          </cell>
          <cell r="D10304" t="str">
            <v>п. Комарихинский, ул. Привокзальная, д. 1</v>
          </cell>
          <cell r="E10304" t="b">
            <v>1</v>
          </cell>
          <cell r="F10304">
            <v>1987</v>
          </cell>
          <cell r="H10304" t="str">
            <v>Крупные блоки</v>
          </cell>
          <cell r="L10304">
            <v>2</v>
          </cell>
          <cell r="M10304">
            <v>2</v>
          </cell>
          <cell r="Q10304">
            <v>518.1</v>
          </cell>
          <cell r="R10304">
            <v>356.2</v>
          </cell>
          <cell r="S10304">
            <v>325.5</v>
          </cell>
          <cell r="T10304">
            <v>22</v>
          </cell>
        </row>
        <row r="10305">
          <cell r="C10305" t="str">
            <v>Чусовской городской округ Пермского края</v>
          </cell>
          <cell r="D10305" t="str">
            <v>п. Комарихинский, ул. Привокзальная, д. 2</v>
          </cell>
          <cell r="E10305" t="b">
            <v>1</v>
          </cell>
          <cell r="F10305">
            <v>1987</v>
          </cell>
          <cell r="H10305" t="str">
            <v>Крупные блоки</v>
          </cell>
          <cell r="L10305">
            <v>2</v>
          </cell>
          <cell r="M10305">
            <v>2</v>
          </cell>
          <cell r="Q10305">
            <v>519.79999999999995</v>
          </cell>
          <cell r="R10305">
            <v>357.8</v>
          </cell>
          <cell r="S10305">
            <v>357.8</v>
          </cell>
          <cell r="T10305">
            <v>21</v>
          </cell>
        </row>
        <row r="10306">
          <cell r="C10306" t="str">
            <v>Чусовской городской округ Пермского края</v>
          </cell>
          <cell r="D10306" t="str">
            <v>п. Комарихинский, ул. Привокзальная, д. 3</v>
          </cell>
          <cell r="E10306" t="b">
            <v>1</v>
          </cell>
          <cell r="F10306">
            <v>1987</v>
          </cell>
          <cell r="H10306" t="str">
            <v>Крупные блоки</v>
          </cell>
          <cell r="L10306">
            <v>2</v>
          </cell>
          <cell r="M10306">
            <v>2</v>
          </cell>
          <cell r="Q10306">
            <v>520.6</v>
          </cell>
          <cell r="R10306">
            <v>355</v>
          </cell>
          <cell r="S10306">
            <v>355</v>
          </cell>
          <cell r="T10306">
            <v>25</v>
          </cell>
        </row>
        <row r="10307">
          <cell r="C10307" t="str">
            <v>Чусовской городской округ Пермского края</v>
          </cell>
          <cell r="D10307" t="str">
            <v>п. Комарихинский, ул. Привокзальная, д. 4</v>
          </cell>
          <cell r="E10307" t="b">
            <v>1</v>
          </cell>
          <cell r="F10307">
            <v>1987</v>
          </cell>
          <cell r="H10307" t="str">
            <v>Крупные блоки</v>
          </cell>
          <cell r="L10307">
            <v>2</v>
          </cell>
          <cell r="M10307">
            <v>2</v>
          </cell>
          <cell r="Q10307">
            <v>522.20000000000005</v>
          </cell>
          <cell r="R10307">
            <v>250.3</v>
          </cell>
          <cell r="S10307">
            <v>250.3</v>
          </cell>
          <cell r="T10307">
            <v>27</v>
          </cell>
        </row>
        <row r="10308">
          <cell r="C10308" t="str">
            <v>Чусовской городской округ Пермского края</v>
          </cell>
          <cell r="D10308" t="str">
            <v>п. Комарихинский, ул. Привокзальная, д. 5</v>
          </cell>
          <cell r="E10308" t="b">
            <v>1</v>
          </cell>
          <cell r="F10308">
            <v>1987</v>
          </cell>
          <cell r="H10308" t="str">
            <v>Крупные блоки</v>
          </cell>
          <cell r="L10308">
            <v>2</v>
          </cell>
          <cell r="M10308">
            <v>2</v>
          </cell>
          <cell r="Q10308">
            <v>514.70000000000005</v>
          </cell>
          <cell r="R10308">
            <v>356</v>
          </cell>
          <cell r="S10308">
            <v>356</v>
          </cell>
          <cell r="T10308">
            <v>25</v>
          </cell>
        </row>
        <row r="10309">
          <cell r="C10309" t="str">
            <v>Чусовской городской округ Пермского края</v>
          </cell>
          <cell r="D10309" t="str">
            <v>п. Комарихинский, ул. Привокзальная, д. 2А</v>
          </cell>
          <cell r="E10309" t="b">
            <v>1</v>
          </cell>
          <cell r="F10309">
            <v>1995</v>
          </cell>
          <cell r="H10309" t="str">
            <v>Крупные блоки</v>
          </cell>
          <cell r="L10309">
            <v>2</v>
          </cell>
          <cell r="M10309">
            <v>3</v>
          </cell>
          <cell r="Q10309">
            <v>844</v>
          </cell>
          <cell r="R10309">
            <v>478.6</v>
          </cell>
          <cell r="S10309">
            <v>478.6</v>
          </cell>
          <cell r="T10309">
            <v>41</v>
          </cell>
        </row>
        <row r="10310">
          <cell r="C10310" t="str">
            <v>Чусовской городской округ Пермского края</v>
          </cell>
          <cell r="D10310" t="str">
            <v>пгт Скальный, ул. Гагарина, д. 1</v>
          </cell>
          <cell r="E10310" t="b">
            <v>1</v>
          </cell>
          <cell r="F10310">
            <v>1962</v>
          </cell>
          <cell r="H10310" t="str">
            <v>Камень</v>
          </cell>
          <cell r="L10310">
            <v>2</v>
          </cell>
          <cell r="M10310">
            <v>2</v>
          </cell>
          <cell r="Q10310">
            <v>669.7</v>
          </cell>
          <cell r="R10310">
            <v>642.1</v>
          </cell>
          <cell r="S10310">
            <v>642.1</v>
          </cell>
          <cell r="T10310">
            <v>19</v>
          </cell>
        </row>
        <row r="10311">
          <cell r="C10311" t="str">
            <v>Чусовской городской округ Пермского края</v>
          </cell>
          <cell r="D10311" t="str">
            <v>пгт Скальный, ул. Гагарина, д. 6</v>
          </cell>
          <cell r="E10311" t="b">
            <v>1</v>
          </cell>
          <cell r="F10311">
            <v>1966</v>
          </cell>
          <cell r="H10311" t="str">
            <v>Камень</v>
          </cell>
          <cell r="L10311">
            <v>5</v>
          </cell>
          <cell r="M10311">
            <v>5</v>
          </cell>
          <cell r="Q10311">
            <v>3312.3</v>
          </cell>
          <cell r="R10311">
            <v>3069.5</v>
          </cell>
          <cell r="S10311">
            <v>3069.5</v>
          </cell>
          <cell r="T10311">
            <v>157</v>
          </cell>
        </row>
        <row r="10312">
          <cell r="C10312" t="str">
            <v>Чусовской городской округ Пермского края</v>
          </cell>
          <cell r="D10312" t="str">
            <v>пгт Скальный, ул. Гагарина, д. 7</v>
          </cell>
          <cell r="E10312" t="b">
            <v>1</v>
          </cell>
          <cell r="F10312">
            <v>1970</v>
          </cell>
          <cell r="H10312" t="str">
            <v>Камень</v>
          </cell>
          <cell r="L10312">
            <v>5</v>
          </cell>
          <cell r="M10312">
            <v>5</v>
          </cell>
          <cell r="Q10312">
            <v>3443.4</v>
          </cell>
          <cell r="R10312">
            <v>3008.6</v>
          </cell>
          <cell r="S10312">
            <v>3008.6</v>
          </cell>
          <cell r="T10312">
            <v>200</v>
          </cell>
        </row>
        <row r="10313">
          <cell r="C10313" t="str">
            <v>Чусовской городской округ Пермского края</v>
          </cell>
          <cell r="D10313" t="str">
            <v>пгт Скальный, ул. Гагарина, д. 8</v>
          </cell>
          <cell r="E10313" t="b">
            <v>1</v>
          </cell>
          <cell r="F10313">
            <v>1974</v>
          </cell>
          <cell r="H10313" t="str">
            <v>Камень</v>
          </cell>
          <cell r="L10313">
            <v>5</v>
          </cell>
          <cell r="M10313">
            <v>6</v>
          </cell>
          <cell r="Q10313">
            <v>4329.45</v>
          </cell>
          <cell r="R10313">
            <v>3900.25</v>
          </cell>
          <cell r="S10313">
            <v>3900.25</v>
          </cell>
          <cell r="T10313">
            <v>182</v>
          </cell>
        </row>
        <row r="10314">
          <cell r="C10314" t="str">
            <v>Чусовской городской округ Пермского края</v>
          </cell>
          <cell r="D10314" t="str">
            <v>пгт Скальный, ул. Гагарина, д. 9</v>
          </cell>
          <cell r="E10314" t="b">
            <v>1</v>
          </cell>
          <cell r="F10314">
            <v>1978</v>
          </cell>
          <cell r="H10314" t="str">
            <v>Камень</v>
          </cell>
          <cell r="L10314">
            <v>5</v>
          </cell>
          <cell r="M10314">
            <v>6</v>
          </cell>
          <cell r="Q10314">
            <v>4371.8</v>
          </cell>
          <cell r="R10314">
            <v>3919.1</v>
          </cell>
          <cell r="S10314">
            <v>3919.1</v>
          </cell>
          <cell r="T10314">
            <v>191</v>
          </cell>
        </row>
        <row r="10315">
          <cell r="C10315" t="str">
            <v>Чусовской городской округ Пермского края</v>
          </cell>
          <cell r="D10315" t="str">
            <v>пгт Скальный, ул. Гагарина, д. 10</v>
          </cell>
          <cell r="E10315" t="b">
            <v>1</v>
          </cell>
          <cell r="F10315">
            <v>1981</v>
          </cell>
          <cell r="H10315" t="str">
            <v>Камень</v>
          </cell>
          <cell r="L10315">
            <v>5</v>
          </cell>
          <cell r="M10315">
            <v>6</v>
          </cell>
          <cell r="Q10315">
            <v>4995.1000000000004</v>
          </cell>
          <cell r="R10315">
            <v>4521.2</v>
          </cell>
          <cell r="S10315">
            <v>4521.2</v>
          </cell>
          <cell r="T10315">
            <v>196</v>
          </cell>
        </row>
        <row r="10316">
          <cell r="C10316" t="str">
            <v>Чусовской городской округ Пермского края</v>
          </cell>
          <cell r="D10316" t="str">
            <v>пгт Скальный, ул. Гагарина, д. 11</v>
          </cell>
          <cell r="E10316" t="b">
            <v>1</v>
          </cell>
          <cell r="F10316">
            <v>1993</v>
          </cell>
          <cell r="H10316" t="str">
            <v>Камень</v>
          </cell>
          <cell r="L10316">
            <v>5</v>
          </cell>
          <cell r="M10316">
            <v>6</v>
          </cell>
          <cell r="Q10316">
            <v>2915</v>
          </cell>
          <cell r="R10316">
            <v>2567</v>
          </cell>
          <cell r="S10316">
            <v>2567</v>
          </cell>
          <cell r="T10316">
            <v>133</v>
          </cell>
        </row>
        <row r="10317">
          <cell r="C10317" t="str">
            <v>Чусовской городской округ Пермского края</v>
          </cell>
          <cell r="D10317" t="str">
            <v>пгт Скальный, ул. Пушкина, д. 14</v>
          </cell>
          <cell r="E10317" t="b">
            <v>1</v>
          </cell>
          <cell r="F10317" t="str">
            <v>2016</v>
          </cell>
          <cell r="H10317" t="str">
            <v>Газобетонные блоки</v>
          </cell>
          <cell r="I10317" t="str">
            <v>скатная</v>
          </cell>
          <cell r="J10317" t="str">
            <v>ГАЗ</v>
          </cell>
          <cell r="K10317" t="str">
            <v>не имеется</v>
          </cell>
          <cell r="L10317">
            <v>2</v>
          </cell>
          <cell r="M10317">
            <v>3</v>
          </cell>
          <cell r="Q10317">
            <v>1283.9000000000001</v>
          </cell>
          <cell r="R10317">
            <v>1144.2</v>
          </cell>
          <cell r="S10317">
            <v>649.4</v>
          </cell>
        </row>
        <row r="10318">
          <cell r="C10318" t="str">
            <v>Чусовской городской округ Пермского края</v>
          </cell>
          <cell r="D10318" t="str">
            <v>с. Верхнее Калино, ул. Школьная, д. 4</v>
          </cell>
          <cell r="E10318" t="b">
            <v>1</v>
          </cell>
          <cell r="F10318">
            <v>1981</v>
          </cell>
          <cell r="H10318" t="str">
            <v>ж/б панели</v>
          </cell>
          <cell r="I10318" t="str">
            <v>плоская</v>
          </cell>
          <cell r="J10318" t="str">
            <v>ГАЗ ГВС</v>
          </cell>
          <cell r="K10318" t="str">
            <v>имеется</v>
          </cell>
          <cell r="L10318">
            <v>1</v>
          </cell>
          <cell r="M10318">
            <v>1</v>
          </cell>
          <cell r="Q10318">
            <v>348.5</v>
          </cell>
          <cell r="R10318">
            <v>239.9</v>
          </cell>
          <cell r="S10318">
            <v>239.9</v>
          </cell>
          <cell r="T10318">
            <v>18</v>
          </cell>
        </row>
        <row r="10319">
          <cell r="C10319" t="str">
            <v>Чусовской городской округ Пермского края</v>
          </cell>
          <cell r="D10319" t="str">
            <v>с. Сёла, ул. Школьная, д. 1</v>
          </cell>
          <cell r="E10319" t="b">
            <v>1</v>
          </cell>
          <cell r="F10319">
            <v>1985</v>
          </cell>
          <cell r="H10319" t="str">
            <v>Панель</v>
          </cell>
          <cell r="L10319">
            <v>2</v>
          </cell>
          <cell r="M10319">
            <v>1</v>
          </cell>
          <cell r="Q10319">
            <v>436.2</v>
          </cell>
          <cell r="R10319">
            <v>411</v>
          </cell>
          <cell r="S10319">
            <v>411</v>
          </cell>
          <cell r="T10319">
            <v>21</v>
          </cell>
        </row>
        <row r="10320">
          <cell r="C10320" t="str">
            <v>Гайнский муниципальный округ Пермского края</v>
          </cell>
          <cell r="D10320" t="str">
            <v>п. Гайны, ул. Александра Невского, д. 10</v>
          </cell>
          <cell r="E10320" t="b">
            <v>1</v>
          </cell>
          <cell r="F10320">
            <v>1962</v>
          </cell>
          <cell r="H10320" t="str">
            <v>Дерево</v>
          </cell>
          <cell r="L10320">
            <v>2</v>
          </cell>
          <cell r="M10320">
            <v>1</v>
          </cell>
          <cell r="Q10320">
            <v>359</v>
          </cell>
          <cell r="R10320">
            <v>332</v>
          </cell>
          <cell r="S10320">
            <v>332</v>
          </cell>
          <cell r="T10320">
            <v>21</v>
          </cell>
        </row>
        <row r="10321">
          <cell r="C10321" t="str">
            <v>Гайнский муниципальный округ Пермского края</v>
          </cell>
          <cell r="D10321" t="str">
            <v>п. Гайны, ул. Дзержинского, д. 6</v>
          </cell>
          <cell r="E10321" t="b">
            <v>1</v>
          </cell>
          <cell r="F10321">
            <v>1977</v>
          </cell>
          <cell r="H10321" t="str">
            <v>Кирпич</v>
          </cell>
          <cell r="L10321">
            <v>2</v>
          </cell>
          <cell r="M10321">
            <v>1</v>
          </cell>
          <cell r="Q10321">
            <v>480.6</v>
          </cell>
          <cell r="R10321">
            <v>373.1</v>
          </cell>
          <cell r="S10321">
            <v>233.8</v>
          </cell>
          <cell r="T10321">
            <v>28</v>
          </cell>
        </row>
        <row r="10322">
          <cell r="C10322" t="str">
            <v>Гайнский муниципальный округ Пермского края</v>
          </cell>
          <cell r="D10322" t="str">
            <v>п. Гайны, ул. Дзержинского, д. 8</v>
          </cell>
          <cell r="E10322" t="b">
            <v>1</v>
          </cell>
          <cell r="F10322">
            <v>1981</v>
          </cell>
          <cell r="H10322" t="str">
            <v>Арболит</v>
          </cell>
          <cell r="L10322">
            <v>2</v>
          </cell>
          <cell r="M10322">
            <v>1</v>
          </cell>
          <cell r="Q10322">
            <v>1238.4000000000001</v>
          </cell>
          <cell r="R10322">
            <v>1009.7</v>
          </cell>
          <cell r="S10322">
            <v>547.29999999999995</v>
          </cell>
          <cell r="T10322">
            <v>59</v>
          </cell>
        </row>
        <row r="10323">
          <cell r="C10323" t="str">
            <v>Гайнский муниципальный округ Пермского края</v>
          </cell>
          <cell r="D10323" t="str">
            <v>п. Гайны, ул. Дзержинского, д. 9</v>
          </cell>
          <cell r="E10323" t="b">
            <v>1</v>
          </cell>
          <cell r="F10323">
            <v>1978</v>
          </cell>
          <cell r="H10323" t="str">
            <v>Дерево</v>
          </cell>
          <cell r="L10323">
            <v>2</v>
          </cell>
          <cell r="M10323">
            <v>2</v>
          </cell>
          <cell r="Q10323">
            <v>529.4</v>
          </cell>
          <cell r="R10323">
            <v>465.4</v>
          </cell>
          <cell r="S10323">
            <v>465.4</v>
          </cell>
          <cell r="T10323">
            <v>24</v>
          </cell>
        </row>
        <row r="10324">
          <cell r="C10324" t="str">
            <v>Гайнский муниципальный округ Пермского края</v>
          </cell>
          <cell r="D10324" t="str">
            <v>п. Гайны, ул. Дзержинского, д. 10</v>
          </cell>
          <cell r="E10324" t="b">
            <v>1</v>
          </cell>
          <cell r="F10324">
            <v>1978</v>
          </cell>
          <cell r="H10324" t="str">
            <v>Кирпич</v>
          </cell>
          <cell r="L10324">
            <v>2</v>
          </cell>
          <cell r="M10324">
            <v>1</v>
          </cell>
          <cell r="Q10324">
            <v>296.60000000000002</v>
          </cell>
          <cell r="R10324">
            <v>265.5</v>
          </cell>
          <cell r="S10324">
            <v>265.5</v>
          </cell>
          <cell r="T10324">
            <v>15</v>
          </cell>
        </row>
        <row r="10325">
          <cell r="C10325" t="str">
            <v>Гайнский муниципальный округ Пермского края</v>
          </cell>
          <cell r="D10325" t="str">
            <v>п. Гайны, ул. Дзержинского, д. 13</v>
          </cell>
          <cell r="E10325" t="b">
            <v>1</v>
          </cell>
          <cell r="F10325">
            <v>1967</v>
          </cell>
          <cell r="H10325" t="str">
            <v>Брус</v>
          </cell>
          <cell r="L10325">
            <v>2</v>
          </cell>
          <cell r="M10325">
            <v>1</v>
          </cell>
          <cell r="Q10325">
            <v>307.10000000000002</v>
          </cell>
          <cell r="R10325">
            <v>267.5</v>
          </cell>
          <cell r="S10325">
            <v>229.1</v>
          </cell>
          <cell r="T10325">
            <v>19</v>
          </cell>
        </row>
        <row r="10326">
          <cell r="C10326" t="str">
            <v>Гайнский муниципальный округ Пермского края</v>
          </cell>
          <cell r="D10326" t="str">
            <v>п. Гайны, ул. Дзержинского, д. 15</v>
          </cell>
          <cell r="E10326" t="b">
            <v>1</v>
          </cell>
          <cell r="F10326">
            <v>1976</v>
          </cell>
          <cell r="H10326" t="str">
            <v>Дерево</v>
          </cell>
          <cell r="L10326">
            <v>2</v>
          </cell>
          <cell r="M10326">
            <v>2</v>
          </cell>
          <cell r="Q10326">
            <v>534.70000000000005</v>
          </cell>
          <cell r="R10326">
            <v>470.7</v>
          </cell>
          <cell r="S10326">
            <v>470.7</v>
          </cell>
          <cell r="T10326">
            <v>23</v>
          </cell>
        </row>
        <row r="10327">
          <cell r="C10327" t="str">
            <v>Гайнский муниципальный округ Пермского края</v>
          </cell>
          <cell r="D10327" t="str">
            <v>п. Гайны, ул. Дзержинского, д. 16</v>
          </cell>
          <cell r="E10327" t="b">
            <v>1</v>
          </cell>
          <cell r="F10327">
            <v>1980</v>
          </cell>
          <cell r="H10327" t="str">
            <v>Дерево</v>
          </cell>
          <cell r="L10327">
            <v>2</v>
          </cell>
          <cell r="M10327">
            <v>2</v>
          </cell>
          <cell r="Q10327">
            <v>552.79999999999995</v>
          </cell>
          <cell r="R10327">
            <v>320.39999999999998</v>
          </cell>
          <cell r="S10327">
            <v>320.39999999999998</v>
          </cell>
          <cell r="T10327">
            <v>23</v>
          </cell>
        </row>
        <row r="10328">
          <cell r="C10328" t="str">
            <v>Гайнский муниципальный округ Пермского края</v>
          </cell>
          <cell r="D10328" t="str">
            <v>п. Гайны, ул. Дзержинского, д. 31</v>
          </cell>
          <cell r="E10328" t="b">
            <v>1</v>
          </cell>
          <cell r="F10328">
            <v>1975</v>
          </cell>
          <cell r="H10328" t="str">
            <v>Дерево</v>
          </cell>
          <cell r="L10328">
            <v>2</v>
          </cell>
          <cell r="M10328">
            <v>2</v>
          </cell>
          <cell r="Q10328">
            <v>417.2</v>
          </cell>
          <cell r="R10328">
            <v>373.6</v>
          </cell>
          <cell r="S10328">
            <v>333.6</v>
          </cell>
          <cell r="T10328">
            <v>19</v>
          </cell>
        </row>
        <row r="10329">
          <cell r="C10329" t="str">
            <v>Гайнский муниципальный округ Пермского края</v>
          </cell>
          <cell r="D10329" t="str">
            <v>п. Гайны, ул. Дзержинского, д. 32</v>
          </cell>
          <cell r="E10329" t="b">
            <v>1</v>
          </cell>
          <cell r="F10329">
            <v>1974</v>
          </cell>
          <cell r="H10329" t="str">
            <v>Дерево</v>
          </cell>
          <cell r="L10329">
            <v>2</v>
          </cell>
          <cell r="M10329">
            <v>1</v>
          </cell>
          <cell r="Q10329">
            <v>283.10000000000002</v>
          </cell>
          <cell r="R10329">
            <v>255.8</v>
          </cell>
          <cell r="S10329">
            <v>184.7</v>
          </cell>
          <cell r="T10329">
            <v>20</v>
          </cell>
        </row>
        <row r="10330">
          <cell r="C10330" t="str">
            <v>Гайнский муниципальный округ Пермского края</v>
          </cell>
          <cell r="D10330" t="str">
            <v>п. Гайны, ул. Дзержинского, д. 34</v>
          </cell>
          <cell r="E10330" t="b">
            <v>1</v>
          </cell>
          <cell r="F10330">
            <v>1966</v>
          </cell>
          <cell r="H10330" t="str">
            <v>Дерево</v>
          </cell>
          <cell r="L10330">
            <v>2</v>
          </cell>
          <cell r="M10330">
            <v>1</v>
          </cell>
          <cell r="Q10330">
            <v>361.9</v>
          </cell>
          <cell r="R10330">
            <v>334.6</v>
          </cell>
          <cell r="S10330">
            <v>207.1</v>
          </cell>
          <cell r="T10330">
            <v>15</v>
          </cell>
        </row>
        <row r="10331">
          <cell r="C10331" t="str">
            <v>Гайнский муниципальный округ Пермского края</v>
          </cell>
          <cell r="D10331" t="str">
            <v>п. Гайны, ул. Дзержинского, д. 35</v>
          </cell>
          <cell r="E10331" t="b">
            <v>1</v>
          </cell>
          <cell r="F10331">
            <v>1924</v>
          </cell>
          <cell r="H10331" t="str">
            <v>Брус</v>
          </cell>
          <cell r="L10331">
            <v>2</v>
          </cell>
          <cell r="M10331">
            <v>1</v>
          </cell>
          <cell r="Q10331">
            <v>269.60000000000002</v>
          </cell>
          <cell r="R10331">
            <v>241.6</v>
          </cell>
          <cell r="S10331">
            <v>129.1</v>
          </cell>
          <cell r="T10331">
            <v>18</v>
          </cell>
        </row>
        <row r="10332">
          <cell r="C10332" t="str">
            <v>Гайнский муниципальный округ Пермского края</v>
          </cell>
          <cell r="D10332" t="str">
            <v>п. Гайны, ул. Дзержинского, д. 39</v>
          </cell>
          <cell r="E10332" t="b">
            <v>1</v>
          </cell>
          <cell r="F10332">
            <v>1970</v>
          </cell>
          <cell r="H10332" t="str">
            <v>Дерево</v>
          </cell>
          <cell r="L10332">
            <v>2</v>
          </cell>
          <cell r="M10332">
            <v>1</v>
          </cell>
          <cell r="Q10332">
            <v>260.10000000000002</v>
          </cell>
          <cell r="R10332">
            <v>228.2</v>
          </cell>
          <cell r="S10332">
            <v>163.30000000000001</v>
          </cell>
          <cell r="T10332">
            <v>10</v>
          </cell>
        </row>
        <row r="10333">
          <cell r="C10333" t="str">
            <v>Гайнский муниципальный округ Пермского края</v>
          </cell>
          <cell r="D10333" t="str">
            <v>п. Гайны, ул. Дзержинского, д. 49</v>
          </cell>
          <cell r="E10333" t="b">
            <v>1</v>
          </cell>
          <cell r="F10333">
            <v>1970</v>
          </cell>
          <cell r="H10333" t="str">
            <v>Брус</v>
          </cell>
          <cell r="L10333">
            <v>2</v>
          </cell>
          <cell r="M10333">
            <v>1</v>
          </cell>
          <cell r="Q10333">
            <v>367.5</v>
          </cell>
          <cell r="R10333">
            <v>340</v>
          </cell>
          <cell r="S10333">
            <v>300.39999999999998</v>
          </cell>
          <cell r="T10333">
            <v>18</v>
          </cell>
        </row>
        <row r="10334">
          <cell r="C10334" t="str">
            <v>Гайнский муниципальный округ Пермского края</v>
          </cell>
          <cell r="D10334" t="str">
            <v>п. Гайны, ул. Дзержинского, д. 55</v>
          </cell>
          <cell r="E10334" t="b">
            <v>1</v>
          </cell>
          <cell r="F10334">
            <v>1967</v>
          </cell>
          <cell r="H10334" t="str">
            <v>Брус</v>
          </cell>
          <cell r="L10334">
            <v>2</v>
          </cell>
          <cell r="M10334">
            <v>1</v>
          </cell>
          <cell r="Q10334">
            <v>326.10000000000002</v>
          </cell>
          <cell r="R10334">
            <v>300</v>
          </cell>
          <cell r="S10334">
            <v>258</v>
          </cell>
          <cell r="T10334">
            <v>17</v>
          </cell>
        </row>
        <row r="10335">
          <cell r="C10335" t="str">
            <v>Гайнский муниципальный округ Пермского края</v>
          </cell>
          <cell r="D10335" t="str">
            <v>п. Гайны, ул. Дзержинского, д. 64</v>
          </cell>
          <cell r="E10335" t="b">
            <v>1</v>
          </cell>
          <cell r="F10335">
            <v>1984</v>
          </cell>
          <cell r="H10335" t="str">
            <v>Дерево</v>
          </cell>
          <cell r="L10335">
            <v>2</v>
          </cell>
          <cell r="M10335">
            <v>2</v>
          </cell>
          <cell r="Q10335">
            <v>533.4</v>
          </cell>
          <cell r="R10335">
            <v>471</v>
          </cell>
          <cell r="S10335">
            <v>423.9</v>
          </cell>
          <cell r="T10335">
            <v>17</v>
          </cell>
        </row>
        <row r="10336">
          <cell r="C10336" t="str">
            <v>Гайнский муниципальный округ Пермского края</v>
          </cell>
          <cell r="D10336" t="str">
            <v>п. Гайны, ул. Коммунистическая, д. 15</v>
          </cell>
          <cell r="E10336" t="b">
            <v>1</v>
          </cell>
          <cell r="F10336">
            <v>1985</v>
          </cell>
          <cell r="H10336" t="str">
            <v>Дерево</v>
          </cell>
          <cell r="L10336">
            <v>2</v>
          </cell>
          <cell r="M10336">
            <v>2</v>
          </cell>
          <cell r="Q10336">
            <v>504.4</v>
          </cell>
          <cell r="R10336">
            <v>440.4</v>
          </cell>
          <cell r="S10336">
            <v>325.39999999999998</v>
          </cell>
          <cell r="T10336">
            <v>27</v>
          </cell>
        </row>
        <row r="10337">
          <cell r="C10337" t="str">
            <v>Гайнский муниципальный округ Пермского края</v>
          </cell>
          <cell r="D10337" t="str">
            <v>п. Гайны, ул. Коммунистическая, д. 55</v>
          </cell>
          <cell r="E10337" t="b">
            <v>1</v>
          </cell>
          <cell r="F10337">
            <v>1987</v>
          </cell>
          <cell r="H10337" t="str">
            <v>Дерево</v>
          </cell>
          <cell r="L10337">
            <v>2</v>
          </cell>
          <cell r="M10337">
            <v>2</v>
          </cell>
          <cell r="Q10337">
            <v>1006.7</v>
          </cell>
          <cell r="R10337">
            <v>854.8</v>
          </cell>
          <cell r="S10337">
            <v>699.8</v>
          </cell>
          <cell r="T10337">
            <v>37</v>
          </cell>
        </row>
        <row r="10338">
          <cell r="C10338" t="str">
            <v>Гайнский муниципальный округ Пермского края</v>
          </cell>
          <cell r="D10338" t="str">
            <v>п. Гайны, ул. Коммунистическая, д. 35А</v>
          </cell>
          <cell r="E10338" t="b">
            <v>1</v>
          </cell>
          <cell r="F10338">
            <v>1985</v>
          </cell>
          <cell r="H10338" t="str">
            <v>Кирпич</v>
          </cell>
          <cell r="L10338">
            <v>2</v>
          </cell>
          <cell r="M10338">
            <v>2</v>
          </cell>
          <cell r="Q10338">
            <v>466.4</v>
          </cell>
          <cell r="R10338">
            <v>443.2</v>
          </cell>
          <cell r="S10338">
            <v>443.2</v>
          </cell>
          <cell r="T10338">
            <v>25</v>
          </cell>
        </row>
        <row r="10339">
          <cell r="C10339" t="str">
            <v>Гайнский муниципальный округ Пермского края</v>
          </cell>
          <cell r="D10339" t="str">
            <v>п. Гайны, ул. Парковая, д. 1</v>
          </cell>
          <cell r="E10339" t="b">
            <v>1</v>
          </cell>
          <cell r="F10339">
            <v>1964</v>
          </cell>
          <cell r="H10339" t="str">
            <v>Дерево</v>
          </cell>
          <cell r="L10339">
            <v>2</v>
          </cell>
          <cell r="M10339">
            <v>1</v>
          </cell>
          <cell r="Q10339">
            <v>303</v>
          </cell>
          <cell r="R10339">
            <v>276</v>
          </cell>
          <cell r="S10339">
            <v>248.4</v>
          </cell>
          <cell r="T10339">
            <v>24</v>
          </cell>
        </row>
        <row r="10340">
          <cell r="C10340" t="str">
            <v>Гайнский муниципальный округ Пермского края</v>
          </cell>
          <cell r="D10340" t="str">
            <v>п. Гайны, ул. Советская, д. 15</v>
          </cell>
          <cell r="E10340" t="b">
            <v>1</v>
          </cell>
          <cell r="F10340">
            <v>1974</v>
          </cell>
          <cell r="H10340" t="str">
            <v>Кирпич</v>
          </cell>
          <cell r="L10340">
            <v>2</v>
          </cell>
          <cell r="M10340">
            <v>2</v>
          </cell>
          <cell r="Q10340">
            <v>419.6</v>
          </cell>
          <cell r="R10340">
            <v>376</v>
          </cell>
          <cell r="S10340">
            <v>252.6</v>
          </cell>
          <cell r="T10340">
            <v>26</v>
          </cell>
        </row>
        <row r="10341">
          <cell r="C10341" t="str">
            <v>Гайнский муниципальный округ Пермского края</v>
          </cell>
          <cell r="D10341" t="str">
            <v>п. Гайны, ул. Советская, д. 17</v>
          </cell>
          <cell r="E10341" t="b">
            <v>1</v>
          </cell>
          <cell r="F10341">
            <v>1973</v>
          </cell>
          <cell r="H10341" t="str">
            <v>Кирпич</v>
          </cell>
          <cell r="L10341">
            <v>2</v>
          </cell>
          <cell r="M10341">
            <v>1</v>
          </cell>
          <cell r="Q10341">
            <v>372.9</v>
          </cell>
          <cell r="R10341">
            <v>340.7</v>
          </cell>
          <cell r="S10341">
            <v>340.7</v>
          </cell>
          <cell r="T10341">
            <v>17</v>
          </cell>
        </row>
        <row r="10342">
          <cell r="C10342" t="str">
            <v>Гайнский муниципальный округ Пермского края</v>
          </cell>
          <cell r="D10342" t="str">
            <v>п. Гайны, ул. Советская, д. 24</v>
          </cell>
          <cell r="E10342" t="b">
            <v>1</v>
          </cell>
          <cell r="F10342">
            <v>1973</v>
          </cell>
          <cell r="H10342" t="str">
            <v>Кирпич</v>
          </cell>
          <cell r="L10342">
            <v>2</v>
          </cell>
          <cell r="M10342">
            <v>1</v>
          </cell>
          <cell r="Q10342">
            <v>364.1</v>
          </cell>
          <cell r="R10342">
            <v>364.1</v>
          </cell>
          <cell r="S10342">
            <v>333.7</v>
          </cell>
          <cell r="T10342">
            <v>22</v>
          </cell>
        </row>
        <row r="10343">
          <cell r="C10343" t="str">
            <v>Гайнский муниципальный округ Пермского края</v>
          </cell>
          <cell r="D10343" t="str">
            <v>п. Гайны, ул. Строителей, д. 7</v>
          </cell>
          <cell r="E10343" t="b">
            <v>1</v>
          </cell>
          <cell r="F10343">
            <v>1975</v>
          </cell>
          <cell r="H10343" t="str">
            <v>Дерево</v>
          </cell>
          <cell r="L10343">
            <v>2</v>
          </cell>
          <cell r="M10343">
            <v>2</v>
          </cell>
          <cell r="Q10343">
            <v>517</v>
          </cell>
          <cell r="R10343">
            <v>485.4</v>
          </cell>
          <cell r="S10343">
            <v>294.7</v>
          </cell>
          <cell r="T10343">
            <v>11</v>
          </cell>
        </row>
        <row r="10344">
          <cell r="C10344" t="str">
            <v>Горнозаводской городской округ Пермского края</v>
          </cell>
          <cell r="D10344" t="str">
            <v>г. Горнозаводск, мкр. Дружба, д. 28</v>
          </cell>
          <cell r="E10344" t="b">
            <v>1</v>
          </cell>
          <cell r="F10344">
            <v>1988</v>
          </cell>
          <cell r="H10344" t="str">
            <v>Панельный</v>
          </cell>
          <cell r="I10344" t="str">
            <v>скатная</v>
          </cell>
          <cell r="J10344" t="str">
            <v>ГАЗ</v>
          </cell>
          <cell r="K10344" t="str">
            <v>не имеется</v>
          </cell>
          <cell r="L10344">
            <v>2</v>
          </cell>
          <cell r="M10344">
            <v>2</v>
          </cell>
          <cell r="Q10344">
            <v>1109.8</v>
          </cell>
          <cell r="R10344">
            <v>718.6</v>
          </cell>
          <cell r="S10344">
            <v>659.8</v>
          </cell>
          <cell r="T10344">
            <v>38</v>
          </cell>
        </row>
        <row r="10345">
          <cell r="C10345" t="str">
            <v>Горнозаводской городской округ Пермского края</v>
          </cell>
          <cell r="D10345" t="str">
            <v>г. Горнозаводск, ул. 30 лет Победы, д. 2</v>
          </cell>
          <cell r="E10345" t="b">
            <v>1</v>
          </cell>
          <cell r="F10345">
            <v>1969</v>
          </cell>
          <cell r="H10345" t="str">
            <v>Кирпич</v>
          </cell>
          <cell r="L10345">
            <v>5</v>
          </cell>
          <cell r="M10345">
            <v>1</v>
          </cell>
          <cell r="Q10345">
            <v>2487.9</v>
          </cell>
          <cell r="R10345">
            <v>1171.9000000000001</v>
          </cell>
          <cell r="S10345">
            <v>1054.71</v>
          </cell>
          <cell r="T10345">
            <v>83</v>
          </cell>
        </row>
        <row r="10346">
          <cell r="C10346" t="str">
            <v>Горнозаводской городской округ Пермского края</v>
          </cell>
          <cell r="D10346" t="str">
            <v>г. Горнозаводск, ул. 30 лет Победы, д. 4</v>
          </cell>
          <cell r="E10346" t="b">
            <v>1</v>
          </cell>
          <cell r="F10346">
            <v>1968</v>
          </cell>
          <cell r="H10346" t="str">
            <v>Кирпич</v>
          </cell>
          <cell r="L10346">
            <v>5</v>
          </cell>
          <cell r="M10346">
            <v>2</v>
          </cell>
          <cell r="Q10346">
            <v>2261.3000000000002</v>
          </cell>
          <cell r="R10346">
            <v>1674.7</v>
          </cell>
          <cell r="S10346">
            <v>1507.23</v>
          </cell>
          <cell r="T10346">
            <v>100</v>
          </cell>
        </row>
        <row r="10347">
          <cell r="C10347" t="str">
            <v>Горнозаводской городской округ Пермского края</v>
          </cell>
          <cell r="D10347" t="str">
            <v>г. Горнозаводск, ул. 30 лет Победы, д. 6</v>
          </cell>
          <cell r="E10347" t="b">
            <v>1</v>
          </cell>
          <cell r="F10347">
            <v>1970</v>
          </cell>
          <cell r="H10347" t="str">
            <v>Крупные блоки</v>
          </cell>
          <cell r="L10347">
            <v>5</v>
          </cell>
          <cell r="M10347">
            <v>6</v>
          </cell>
          <cell r="Q10347">
            <v>4757.7</v>
          </cell>
          <cell r="R10347">
            <v>4354.5</v>
          </cell>
          <cell r="S10347">
            <v>3919.05</v>
          </cell>
          <cell r="T10347">
            <v>196</v>
          </cell>
        </row>
        <row r="10348">
          <cell r="C10348" t="str">
            <v>Горнозаводской городской округ Пермского края</v>
          </cell>
          <cell r="D10348" t="str">
            <v>г. Горнозаводск, ул. 30 лет Победы, д. 8</v>
          </cell>
          <cell r="E10348" t="b">
            <v>1</v>
          </cell>
          <cell r="F10348">
            <v>1972</v>
          </cell>
          <cell r="H10348" t="str">
            <v>Крупные блоки</v>
          </cell>
          <cell r="L10348">
            <v>5</v>
          </cell>
          <cell r="M10348">
            <v>6</v>
          </cell>
          <cell r="Q10348">
            <v>4613.1000000000004</v>
          </cell>
          <cell r="R10348">
            <v>4389.2</v>
          </cell>
          <cell r="S10348">
            <v>3950.28</v>
          </cell>
          <cell r="T10348">
            <v>199</v>
          </cell>
        </row>
        <row r="10349">
          <cell r="C10349" t="str">
            <v>Горнозаводской городской округ Пермского края</v>
          </cell>
          <cell r="D10349" t="str">
            <v>г. Горнозаводск, ул. 30 лет Победы, д. 9</v>
          </cell>
          <cell r="E10349" t="b">
            <v>1</v>
          </cell>
          <cell r="F10349">
            <v>1981</v>
          </cell>
          <cell r="H10349" t="str">
            <v>Кирпич</v>
          </cell>
          <cell r="L10349">
            <v>5</v>
          </cell>
          <cell r="M10349">
            <v>6</v>
          </cell>
          <cell r="Q10349">
            <v>4434.8</v>
          </cell>
          <cell r="R10349">
            <v>4151.8</v>
          </cell>
          <cell r="S10349">
            <v>3736.62</v>
          </cell>
          <cell r="T10349">
            <v>184</v>
          </cell>
        </row>
        <row r="10350">
          <cell r="C10350" t="str">
            <v>Горнозаводской городской округ Пермского края</v>
          </cell>
          <cell r="D10350" t="str">
            <v>г. Горнозаводск, ул. 30 лет Победы, д. 10</v>
          </cell>
          <cell r="E10350" t="b">
            <v>1</v>
          </cell>
          <cell r="F10350">
            <v>1972</v>
          </cell>
          <cell r="G10350">
            <v>1972</v>
          </cell>
          <cell r="H10350" t="str">
            <v>кр.блоки</v>
          </cell>
          <cell r="L10350">
            <v>5</v>
          </cell>
          <cell r="M10350">
            <v>4</v>
          </cell>
          <cell r="Q10350">
            <v>3433.67</v>
          </cell>
          <cell r="R10350">
            <v>3375.87</v>
          </cell>
          <cell r="S10350">
            <v>3038.28</v>
          </cell>
          <cell r="T10350">
            <v>142</v>
          </cell>
        </row>
        <row r="10351">
          <cell r="C10351" t="str">
            <v>Горнозаводской городской округ Пермского края</v>
          </cell>
          <cell r="D10351" t="str">
            <v>г. Горнозаводск, ул. 30 лет Победы, д. 12</v>
          </cell>
          <cell r="E10351" t="b">
            <v>1</v>
          </cell>
          <cell r="F10351">
            <v>1975</v>
          </cell>
          <cell r="H10351" t="str">
            <v>Крупные блоки</v>
          </cell>
          <cell r="L10351">
            <v>5</v>
          </cell>
          <cell r="M10351">
            <v>5</v>
          </cell>
          <cell r="Q10351">
            <v>4661.6000000000004</v>
          </cell>
          <cell r="R10351">
            <v>4465.7</v>
          </cell>
          <cell r="S10351">
            <v>4019.13</v>
          </cell>
          <cell r="T10351">
            <v>203</v>
          </cell>
        </row>
        <row r="10352">
          <cell r="C10352" t="str">
            <v>Горнозаводской городской округ Пермского края</v>
          </cell>
          <cell r="D10352" t="str">
            <v>г. Горнозаводск, ул. 30 лет Победы, д. 16</v>
          </cell>
          <cell r="E10352" t="b">
            <v>1</v>
          </cell>
          <cell r="F10352">
            <v>1975</v>
          </cell>
          <cell r="H10352" t="str">
            <v>Крупные блоки</v>
          </cell>
          <cell r="L10352">
            <v>5</v>
          </cell>
          <cell r="M10352">
            <v>6</v>
          </cell>
          <cell r="Q10352">
            <v>4696.7</v>
          </cell>
          <cell r="R10352">
            <v>4507.5</v>
          </cell>
          <cell r="S10352">
            <v>4056.75</v>
          </cell>
          <cell r="T10352">
            <v>210</v>
          </cell>
        </row>
        <row r="10353">
          <cell r="C10353" t="str">
            <v>Горнозаводской городской округ Пермского края</v>
          </cell>
          <cell r="D10353" t="str">
            <v>г. Горнозаводск, ул. 30 лет Победы, д. 18</v>
          </cell>
          <cell r="E10353" t="b">
            <v>1</v>
          </cell>
          <cell r="F10353">
            <v>1972</v>
          </cell>
          <cell r="H10353" t="str">
            <v>Крупные блоки</v>
          </cell>
          <cell r="L10353">
            <v>5</v>
          </cell>
          <cell r="M10353">
            <v>6</v>
          </cell>
          <cell r="Q10353">
            <v>5477.2</v>
          </cell>
          <cell r="R10353">
            <v>4979.6000000000004</v>
          </cell>
          <cell r="S10353">
            <v>4481.6400000000003</v>
          </cell>
          <cell r="T10353">
            <v>180</v>
          </cell>
        </row>
        <row r="10354">
          <cell r="C10354" t="str">
            <v>Горнозаводской городской округ Пермского края</v>
          </cell>
          <cell r="D10354" t="str">
            <v>г. Горнозаводск, ул. 30 лет Победы, д. 20</v>
          </cell>
          <cell r="E10354" t="b">
            <v>1</v>
          </cell>
          <cell r="F10354">
            <v>1982</v>
          </cell>
          <cell r="H10354" t="str">
            <v>бетон</v>
          </cell>
          <cell r="I10354" t="str">
            <v>плоская</v>
          </cell>
          <cell r="K10354" t="str">
            <v>имеется</v>
          </cell>
          <cell r="L10354">
            <v>5</v>
          </cell>
          <cell r="M10354">
            <v>10</v>
          </cell>
          <cell r="Q10354">
            <v>9796</v>
          </cell>
          <cell r="R10354">
            <v>8002.8</v>
          </cell>
          <cell r="S10354">
            <v>7717.3</v>
          </cell>
          <cell r="T10354">
            <v>317</v>
          </cell>
        </row>
        <row r="10355">
          <cell r="C10355" t="str">
            <v>Горнозаводской городской округ Пермского края</v>
          </cell>
          <cell r="D10355" t="str">
            <v>г. Горнозаводск, ул. 30 лет Победы, д. 22</v>
          </cell>
          <cell r="E10355" t="b">
            <v>1</v>
          </cell>
          <cell r="F10355">
            <v>1987</v>
          </cell>
          <cell r="H10355" t="str">
            <v>Крупные блоки</v>
          </cell>
          <cell r="L10355">
            <v>5</v>
          </cell>
          <cell r="M10355">
            <v>13</v>
          </cell>
          <cell r="Q10355">
            <v>9786.6</v>
          </cell>
          <cell r="R10355">
            <v>8771.1</v>
          </cell>
          <cell r="S10355">
            <v>7893.99</v>
          </cell>
        </row>
        <row r="10356">
          <cell r="C10356" t="str">
            <v>Горнозаводской городской округ Пермского края</v>
          </cell>
          <cell r="D10356" t="str">
            <v>г. Горнозаводск, ул. Вокзальная, д. 2</v>
          </cell>
          <cell r="E10356" t="b">
            <v>1</v>
          </cell>
          <cell r="F10356">
            <v>1960</v>
          </cell>
          <cell r="H10356" t="str">
            <v>Кирпич</v>
          </cell>
          <cell r="L10356">
            <v>2</v>
          </cell>
          <cell r="M10356">
            <v>2</v>
          </cell>
          <cell r="Q10356">
            <v>760.3</v>
          </cell>
          <cell r="R10356">
            <v>695.4</v>
          </cell>
          <cell r="S10356">
            <v>539</v>
          </cell>
          <cell r="T10356">
            <v>31</v>
          </cell>
        </row>
        <row r="10357">
          <cell r="C10357" t="str">
            <v>Горнозаводской городской округ Пермского края</v>
          </cell>
          <cell r="D10357" t="str">
            <v>г. Горнозаводск, ул. Гипроцемента, д. 26</v>
          </cell>
          <cell r="E10357" t="b">
            <v>1</v>
          </cell>
          <cell r="F10357">
            <v>1962</v>
          </cell>
          <cell r="H10357" t="str">
            <v>Шлакоблок</v>
          </cell>
          <cell r="L10357">
            <v>3</v>
          </cell>
          <cell r="M10357">
            <v>3</v>
          </cell>
          <cell r="Q10357">
            <v>2029.9</v>
          </cell>
          <cell r="R10357">
            <v>1531.1</v>
          </cell>
          <cell r="S10357">
            <v>1442.3</v>
          </cell>
          <cell r="T10357">
            <v>62</v>
          </cell>
        </row>
        <row r="10358">
          <cell r="C10358" t="str">
            <v>Горнозаводской городской округ Пермского края</v>
          </cell>
          <cell r="D10358" t="str">
            <v>г. Горнозаводск, ул. Гипроцемента, д. 27</v>
          </cell>
          <cell r="E10358" t="b">
            <v>1</v>
          </cell>
          <cell r="F10358">
            <v>1995</v>
          </cell>
          <cell r="H10358" t="str">
            <v>Панель</v>
          </cell>
          <cell r="L10358">
            <v>5</v>
          </cell>
          <cell r="M10358">
            <v>4</v>
          </cell>
          <cell r="Q10358">
            <v>4967.3999999999996</v>
          </cell>
          <cell r="R10358">
            <v>4441.3999999999996</v>
          </cell>
          <cell r="S10358">
            <v>3997.26</v>
          </cell>
          <cell r="T10358">
            <v>176</v>
          </cell>
        </row>
        <row r="10359">
          <cell r="C10359" t="str">
            <v>Горнозаводской городской округ Пермского края</v>
          </cell>
          <cell r="D10359" t="str">
            <v>г. Горнозаводск, ул. Гипроцемента, д. 28</v>
          </cell>
          <cell r="E10359" t="b">
            <v>1</v>
          </cell>
          <cell r="F10359">
            <v>1961</v>
          </cell>
          <cell r="H10359" t="str">
            <v>Шлакоблок</v>
          </cell>
          <cell r="L10359">
            <v>3</v>
          </cell>
          <cell r="M10359">
            <v>2</v>
          </cell>
          <cell r="Q10359">
            <v>1268.73</v>
          </cell>
          <cell r="R10359">
            <v>926.4</v>
          </cell>
          <cell r="S10359">
            <v>926.4</v>
          </cell>
          <cell r="T10359">
            <v>34</v>
          </cell>
        </row>
        <row r="10360">
          <cell r="C10360" t="str">
            <v>Горнозаводской городской округ Пермского края</v>
          </cell>
          <cell r="D10360" t="str">
            <v>г. Горнозаводск, ул. Гипроцемента, д. 29</v>
          </cell>
          <cell r="E10360" t="b">
            <v>1</v>
          </cell>
          <cell r="F10360">
            <v>1968</v>
          </cell>
          <cell r="G10360">
            <v>1968</v>
          </cell>
          <cell r="H10360" t="str">
            <v>кр.блоки</v>
          </cell>
          <cell r="L10360">
            <v>5</v>
          </cell>
          <cell r="M10360">
            <v>8</v>
          </cell>
          <cell r="Q10360">
            <v>6753.7</v>
          </cell>
          <cell r="R10360">
            <v>6202.1</v>
          </cell>
          <cell r="S10360">
            <v>5581.89</v>
          </cell>
          <cell r="T10360">
            <v>306</v>
          </cell>
        </row>
        <row r="10361">
          <cell r="C10361" t="str">
            <v>Горнозаводской городской округ Пермского края</v>
          </cell>
          <cell r="D10361" t="str">
            <v>г. Горнозаводск, ул. Гипроцемента, д. 30</v>
          </cell>
          <cell r="E10361" t="b">
            <v>1</v>
          </cell>
          <cell r="F10361">
            <v>1962</v>
          </cell>
          <cell r="H10361" t="str">
            <v>Блоки</v>
          </cell>
          <cell r="L10361">
            <v>4</v>
          </cell>
          <cell r="M10361">
            <v>3</v>
          </cell>
          <cell r="Q10361">
            <v>3326.3</v>
          </cell>
          <cell r="R10361">
            <v>2374.3000000000002</v>
          </cell>
          <cell r="S10361">
            <v>2174.9</v>
          </cell>
          <cell r="T10361">
            <v>114</v>
          </cell>
        </row>
        <row r="10362">
          <cell r="C10362" t="str">
            <v>Горнозаводской городской округ Пермского края</v>
          </cell>
          <cell r="D10362" t="str">
            <v>г. Горнозаводск, ул. Гипроцемента, д. 32</v>
          </cell>
          <cell r="E10362" t="b">
            <v>1</v>
          </cell>
          <cell r="F10362">
            <v>1962</v>
          </cell>
          <cell r="H10362" t="str">
            <v>Крупные блоки</v>
          </cell>
          <cell r="L10362">
            <v>4</v>
          </cell>
          <cell r="M10362">
            <v>4</v>
          </cell>
          <cell r="Q10362">
            <v>3283.57</v>
          </cell>
          <cell r="R10362">
            <v>2180.81</v>
          </cell>
          <cell r="S10362">
            <v>1726.5</v>
          </cell>
          <cell r="T10362">
            <v>132</v>
          </cell>
        </row>
        <row r="10363">
          <cell r="C10363" t="str">
            <v>Горнозаводской городской округ Пермского края</v>
          </cell>
          <cell r="D10363" t="str">
            <v>г. Горнозаводск, ул. Гипроцемента, д. 34</v>
          </cell>
          <cell r="E10363" t="b">
            <v>1</v>
          </cell>
          <cell r="F10363">
            <v>1962</v>
          </cell>
          <cell r="H10363" t="str">
            <v>Панель</v>
          </cell>
          <cell r="L10363">
            <v>4</v>
          </cell>
          <cell r="M10363">
            <v>2</v>
          </cell>
          <cell r="Q10363">
            <v>1744.8</v>
          </cell>
          <cell r="R10363">
            <v>1308.5999999999999</v>
          </cell>
          <cell r="S10363">
            <v>1145</v>
          </cell>
          <cell r="T10363">
            <v>55</v>
          </cell>
        </row>
        <row r="10364">
          <cell r="C10364" t="str">
            <v>Горнозаводской городской округ Пермского края</v>
          </cell>
          <cell r="D10364" t="str">
            <v>г. Горнозаводск, ул. Гипроцемента, д. 36</v>
          </cell>
          <cell r="E10364" t="b">
            <v>1</v>
          </cell>
          <cell r="F10364">
            <v>1971</v>
          </cell>
          <cell r="H10364" t="str">
            <v>Кирпич</v>
          </cell>
          <cell r="L10364">
            <v>3</v>
          </cell>
          <cell r="M10364">
            <v>3</v>
          </cell>
          <cell r="Q10364">
            <v>1384.7</v>
          </cell>
          <cell r="R10364">
            <v>1307.9000000000001</v>
          </cell>
          <cell r="S10364">
            <v>1177.1099999999999</v>
          </cell>
        </row>
        <row r="10365">
          <cell r="C10365" t="str">
            <v>Горнозаводской городской округ Пермского края</v>
          </cell>
          <cell r="D10365" t="str">
            <v>г. Горнозаводск, ул. Гипроцемента, д. 38</v>
          </cell>
          <cell r="E10365" t="b">
            <v>1</v>
          </cell>
          <cell r="F10365">
            <v>1985</v>
          </cell>
          <cell r="H10365" t="str">
            <v>Кирпич</v>
          </cell>
          <cell r="L10365">
            <v>5</v>
          </cell>
          <cell r="M10365">
            <v>4</v>
          </cell>
          <cell r="Q10365">
            <v>3436.5</v>
          </cell>
          <cell r="R10365">
            <v>3283.6</v>
          </cell>
          <cell r="S10365">
            <v>2955.24</v>
          </cell>
        </row>
        <row r="10366">
          <cell r="C10366" t="str">
            <v>Горнозаводской городской округ Пермского края</v>
          </cell>
          <cell r="D10366" t="str">
            <v>г. Горнозаводск, ул. Гипроцемента, д. 34А</v>
          </cell>
          <cell r="E10366" t="b">
            <v>1</v>
          </cell>
          <cell r="F10366">
            <v>1985</v>
          </cell>
          <cell r="H10366" t="str">
            <v>Кирпич</v>
          </cell>
          <cell r="L10366">
            <v>5</v>
          </cell>
          <cell r="M10366">
            <v>2</v>
          </cell>
          <cell r="Q10366">
            <v>2318.5</v>
          </cell>
          <cell r="R10366">
            <v>2166</v>
          </cell>
          <cell r="S10366">
            <v>1949.4</v>
          </cell>
          <cell r="T10366">
            <v>90</v>
          </cell>
        </row>
        <row r="10367">
          <cell r="C10367" t="str">
            <v>Горнозаводской городской округ Пермского края</v>
          </cell>
          <cell r="D10367" t="str">
            <v>г. Горнозаводск, ул. Заводская, д. 2</v>
          </cell>
          <cell r="E10367" t="b">
            <v>1</v>
          </cell>
          <cell r="F10367">
            <v>1967</v>
          </cell>
          <cell r="H10367" t="str">
            <v>Кирпич</v>
          </cell>
          <cell r="L10367">
            <v>2</v>
          </cell>
          <cell r="M10367">
            <v>1</v>
          </cell>
          <cell r="Q10367">
            <v>363.1</v>
          </cell>
          <cell r="R10367">
            <v>333.6</v>
          </cell>
          <cell r="S10367">
            <v>293.8</v>
          </cell>
          <cell r="T10367">
            <v>21</v>
          </cell>
        </row>
        <row r="10368">
          <cell r="C10368" t="str">
            <v>Горнозаводской городской округ Пермского края</v>
          </cell>
          <cell r="D10368" t="str">
            <v>г. Горнозаводск, ул. Кирова, д. 1</v>
          </cell>
          <cell r="E10368" t="b">
            <v>1</v>
          </cell>
          <cell r="F10368">
            <v>1987</v>
          </cell>
          <cell r="H10368" t="str">
            <v>Панель</v>
          </cell>
          <cell r="L10368">
            <v>5</v>
          </cell>
          <cell r="M10368">
            <v>4</v>
          </cell>
          <cell r="Q10368">
            <v>2760</v>
          </cell>
          <cell r="R10368">
            <v>2528</v>
          </cell>
          <cell r="S10368">
            <v>2275.1999999999998</v>
          </cell>
        </row>
        <row r="10369">
          <cell r="C10369" t="str">
            <v>Горнозаводской городской округ Пермского края</v>
          </cell>
          <cell r="D10369" t="str">
            <v>г. Горнозаводск, ул. Кирова, д. 3</v>
          </cell>
          <cell r="E10369" t="b">
            <v>1</v>
          </cell>
          <cell r="F10369">
            <v>1987</v>
          </cell>
          <cell r="H10369" t="str">
            <v>Панель</v>
          </cell>
          <cell r="L10369">
            <v>5</v>
          </cell>
          <cell r="M10369">
            <v>4</v>
          </cell>
          <cell r="Q10369">
            <v>2760.6</v>
          </cell>
          <cell r="R10369">
            <v>2528.6</v>
          </cell>
          <cell r="S10369">
            <v>2275.7399999999998</v>
          </cell>
        </row>
        <row r="10370">
          <cell r="C10370" t="str">
            <v>Горнозаводской городской округ Пермского края</v>
          </cell>
          <cell r="D10370" t="str">
            <v>г. Горнозаводск, ул. Кирова, д. 5</v>
          </cell>
          <cell r="E10370" t="b">
            <v>1</v>
          </cell>
          <cell r="F10370">
            <v>1985</v>
          </cell>
          <cell r="H10370" t="str">
            <v>бетон</v>
          </cell>
          <cell r="I10370" t="str">
            <v>плоская</v>
          </cell>
          <cell r="K10370" t="str">
            <v>имеется</v>
          </cell>
          <cell r="L10370">
            <v>5</v>
          </cell>
          <cell r="M10370">
            <v>4</v>
          </cell>
          <cell r="Q10370">
            <v>2806.9</v>
          </cell>
          <cell r="R10370">
            <v>2281</v>
          </cell>
          <cell r="S10370">
            <v>2281</v>
          </cell>
          <cell r="T10370">
            <v>81</v>
          </cell>
        </row>
        <row r="10371">
          <cell r="C10371" t="str">
            <v>Горнозаводской городской округ Пермского края</v>
          </cell>
          <cell r="D10371" t="str">
            <v>г. Горнозаводск, ул. Кирова, д. 7</v>
          </cell>
          <cell r="E10371" t="b">
            <v>1</v>
          </cell>
          <cell r="F10371">
            <v>1986</v>
          </cell>
          <cell r="H10371" t="str">
            <v>Панель</v>
          </cell>
          <cell r="L10371">
            <v>5</v>
          </cell>
          <cell r="M10371">
            <v>4</v>
          </cell>
          <cell r="Q10371">
            <v>2521.5</v>
          </cell>
          <cell r="R10371">
            <v>2260</v>
          </cell>
          <cell r="S10371">
            <v>2034</v>
          </cell>
        </row>
        <row r="10372">
          <cell r="C10372" t="str">
            <v>Горнозаводской городской округ Пермского края</v>
          </cell>
          <cell r="D10372" t="str">
            <v>г. Горнозаводск, ул. Кирова, д. 11</v>
          </cell>
          <cell r="E10372" t="b">
            <v>1</v>
          </cell>
          <cell r="F10372">
            <v>1986</v>
          </cell>
          <cell r="H10372" t="str">
            <v>Панель</v>
          </cell>
          <cell r="L10372">
            <v>5</v>
          </cell>
          <cell r="M10372">
            <v>4</v>
          </cell>
          <cell r="Q10372">
            <v>2521.4</v>
          </cell>
          <cell r="R10372">
            <v>2259.9</v>
          </cell>
          <cell r="S10372">
            <v>2033.91</v>
          </cell>
        </row>
        <row r="10373">
          <cell r="C10373" t="str">
            <v>Горнозаводской городской округ Пермского края</v>
          </cell>
          <cell r="D10373" t="str">
            <v>г. Горнозаводск, ул. Кирова, д. 12</v>
          </cell>
          <cell r="E10373" t="b">
            <v>1</v>
          </cell>
          <cell r="F10373">
            <v>1997</v>
          </cell>
          <cell r="H10373" t="str">
            <v>Кирпич</v>
          </cell>
          <cell r="L10373">
            <v>4</v>
          </cell>
          <cell r="M10373">
            <v>3</v>
          </cell>
          <cell r="Q10373">
            <v>3046.9</v>
          </cell>
          <cell r="R10373">
            <v>2814.2</v>
          </cell>
          <cell r="S10373">
            <v>2532.7800000000002</v>
          </cell>
        </row>
        <row r="10374">
          <cell r="C10374" t="str">
            <v>Горнозаводской городской округ Пермского края</v>
          </cell>
          <cell r="D10374" t="str">
            <v>г. Горнозаводск, ул. Кирова, д. 39</v>
          </cell>
          <cell r="E10374" t="b">
            <v>1</v>
          </cell>
          <cell r="F10374">
            <v>2002</v>
          </cell>
          <cell r="H10374" t="str">
            <v>Кирпич</v>
          </cell>
          <cell r="L10374">
            <v>5</v>
          </cell>
          <cell r="M10374">
            <v>1</v>
          </cell>
          <cell r="Q10374">
            <v>1329.6</v>
          </cell>
          <cell r="R10374">
            <v>1207.7</v>
          </cell>
          <cell r="S10374">
            <v>1086.93</v>
          </cell>
        </row>
        <row r="10375">
          <cell r="C10375" t="str">
            <v>Горнозаводской городской округ Пермского края</v>
          </cell>
          <cell r="D10375" t="str">
            <v>г. Горнозаводск, ул. Кирова, д. 41</v>
          </cell>
          <cell r="E10375" t="b">
            <v>1</v>
          </cell>
          <cell r="F10375">
            <v>1995</v>
          </cell>
          <cell r="H10375" t="str">
            <v>Кирпич</v>
          </cell>
          <cell r="L10375">
            <v>5</v>
          </cell>
          <cell r="M10375">
            <v>1</v>
          </cell>
          <cell r="Q10375">
            <v>1111.4000000000001</v>
          </cell>
          <cell r="R10375">
            <v>984.5</v>
          </cell>
          <cell r="S10375">
            <v>886.05</v>
          </cell>
        </row>
        <row r="10376">
          <cell r="C10376" t="str">
            <v>Горнозаводской городской округ Пермского края</v>
          </cell>
          <cell r="D10376" t="str">
            <v>г. Горнозаводск, ул. Кирова, д. 43</v>
          </cell>
          <cell r="E10376" t="b">
            <v>1</v>
          </cell>
          <cell r="F10376">
            <v>1994</v>
          </cell>
          <cell r="H10376" t="str">
            <v>Кирпич</v>
          </cell>
          <cell r="L10376">
            <v>5</v>
          </cell>
          <cell r="M10376">
            <v>1</v>
          </cell>
          <cell r="Q10376">
            <v>1118</v>
          </cell>
          <cell r="R10376">
            <v>992.8</v>
          </cell>
          <cell r="S10376">
            <v>893.52</v>
          </cell>
        </row>
        <row r="10377">
          <cell r="C10377" t="str">
            <v>Горнозаводской городской округ Пермского края</v>
          </cell>
          <cell r="D10377" t="str">
            <v>г. Горнозаводск, ул. Кирова, д. 45</v>
          </cell>
          <cell r="E10377" t="b">
            <v>1</v>
          </cell>
          <cell r="F10377">
            <v>1991</v>
          </cell>
          <cell r="H10377" t="str">
            <v>Панель</v>
          </cell>
          <cell r="L10377">
            <v>5</v>
          </cell>
          <cell r="M10377">
            <v>4</v>
          </cell>
          <cell r="Q10377">
            <v>2656.7</v>
          </cell>
          <cell r="R10377">
            <v>2354.9</v>
          </cell>
          <cell r="S10377">
            <v>2119.41</v>
          </cell>
        </row>
        <row r="10378">
          <cell r="C10378" t="str">
            <v>Горнозаводской городской округ Пермского края</v>
          </cell>
          <cell r="D10378" t="str">
            <v>г. Горнозаводск, ул. Кирова, д. 46</v>
          </cell>
          <cell r="E10378" t="b">
            <v>1</v>
          </cell>
          <cell r="F10378">
            <v>2012</v>
          </cell>
          <cell r="H10378" t="str">
            <v>кирпич</v>
          </cell>
          <cell r="I10378" t="str">
            <v>плоская</v>
          </cell>
          <cell r="K10378" t="str">
            <v>имеется</v>
          </cell>
          <cell r="L10378">
            <v>5</v>
          </cell>
          <cell r="M10378">
            <v>3</v>
          </cell>
          <cell r="Q10378">
            <v>7321.8</v>
          </cell>
          <cell r="R10378">
            <v>4116.1000000000004</v>
          </cell>
          <cell r="S10378">
            <v>4006</v>
          </cell>
          <cell r="T10378">
            <v>114</v>
          </cell>
        </row>
        <row r="10379">
          <cell r="C10379" t="str">
            <v>Горнозаводской городской округ Пермского края</v>
          </cell>
          <cell r="D10379" t="str">
            <v>г. Горнозаводск, ул. Кирова, д. 47</v>
          </cell>
          <cell r="E10379" t="b">
            <v>1</v>
          </cell>
          <cell r="F10379">
            <v>1959</v>
          </cell>
          <cell r="H10379" t="str">
            <v>Кирпич</v>
          </cell>
          <cell r="L10379">
            <v>2</v>
          </cell>
          <cell r="M10379">
            <v>3</v>
          </cell>
          <cell r="Q10379">
            <v>1020.9</v>
          </cell>
          <cell r="R10379">
            <v>970.3</v>
          </cell>
          <cell r="S10379">
            <v>817.8</v>
          </cell>
          <cell r="T10379">
            <v>32</v>
          </cell>
        </row>
        <row r="10380">
          <cell r="C10380" t="str">
            <v>Горнозаводской городской округ Пермского края</v>
          </cell>
          <cell r="D10380" t="str">
            <v>г. Горнозаводск, ул. Кирова, д. 48</v>
          </cell>
          <cell r="E10380" t="b">
            <v>1</v>
          </cell>
          <cell r="F10380">
            <v>2008</v>
          </cell>
          <cell r="H10380" t="str">
            <v>кирпич</v>
          </cell>
          <cell r="I10380" t="str">
            <v>плоская</v>
          </cell>
          <cell r="K10380" t="str">
            <v>имеется</v>
          </cell>
          <cell r="L10380">
            <v>5</v>
          </cell>
          <cell r="M10380">
            <v>3</v>
          </cell>
          <cell r="Q10380">
            <v>6113.7</v>
          </cell>
          <cell r="R10380">
            <v>4391</v>
          </cell>
          <cell r="S10380">
            <v>4391</v>
          </cell>
          <cell r="T10380">
            <v>177</v>
          </cell>
        </row>
        <row r="10381">
          <cell r="C10381" t="str">
            <v>Горнозаводской городской округ Пермского края</v>
          </cell>
          <cell r="D10381" t="str">
            <v>г. Горнозаводск, ул. Кирова, д. 49</v>
          </cell>
          <cell r="E10381" t="b">
            <v>1</v>
          </cell>
          <cell r="F10381">
            <v>1956</v>
          </cell>
          <cell r="H10381" t="str">
            <v>Кирпич</v>
          </cell>
          <cell r="L10381">
            <v>2</v>
          </cell>
          <cell r="M10381">
            <v>2</v>
          </cell>
          <cell r="Q10381">
            <v>322.8</v>
          </cell>
          <cell r="R10381">
            <v>282.8</v>
          </cell>
          <cell r="S10381">
            <v>282.8</v>
          </cell>
          <cell r="T10381">
            <v>13</v>
          </cell>
        </row>
        <row r="10382">
          <cell r="C10382" t="str">
            <v>Горнозаводской городской округ Пермского края</v>
          </cell>
          <cell r="D10382" t="str">
            <v>г. Горнозаводск, ул. Кирова, д. 51</v>
          </cell>
          <cell r="E10382" t="b">
            <v>1</v>
          </cell>
          <cell r="F10382">
            <v>1956</v>
          </cell>
          <cell r="H10382" t="str">
            <v>Кирпич</v>
          </cell>
          <cell r="L10382">
            <v>2</v>
          </cell>
          <cell r="M10382">
            <v>2</v>
          </cell>
          <cell r="Q10382">
            <v>415.9</v>
          </cell>
          <cell r="R10382">
            <v>375.9</v>
          </cell>
          <cell r="S10382">
            <v>293.7</v>
          </cell>
          <cell r="T10382">
            <v>10</v>
          </cell>
        </row>
        <row r="10383">
          <cell r="C10383" t="str">
            <v>Горнозаводской городской округ Пермского края</v>
          </cell>
          <cell r="D10383" t="str">
            <v>г. Горнозаводск, ул. Кирова, д. 52</v>
          </cell>
          <cell r="E10383" t="b">
            <v>1</v>
          </cell>
          <cell r="F10383">
            <v>1959</v>
          </cell>
          <cell r="H10383" t="str">
            <v>Кирпич</v>
          </cell>
          <cell r="L10383">
            <v>2</v>
          </cell>
          <cell r="M10383">
            <v>3</v>
          </cell>
          <cell r="Q10383">
            <v>778.76</v>
          </cell>
          <cell r="R10383">
            <v>728.06</v>
          </cell>
          <cell r="S10383">
            <v>726.46</v>
          </cell>
          <cell r="T10383">
            <v>28</v>
          </cell>
        </row>
        <row r="10384">
          <cell r="C10384" t="str">
            <v>Горнозаводской городской округ Пермского края</v>
          </cell>
          <cell r="D10384" t="str">
            <v>г. Горнозаводск, ул. Кирова, д. 54</v>
          </cell>
          <cell r="E10384" t="b">
            <v>1</v>
          </cell>
          <cell r="F10384">
            <v>1956</v>
          </cell>
          <cell r="H10384" t="str">
            <v>Кирпич</v>
          </cell>
          <cell r="L10384">
            <v>2</v>
          </cell>
          <cell r="M10384">
            <v>2</v>
          </cell>
          <cell r="Q10384">
            <v>415.5</v>
          </cell>
          <cell r="R10384">
            <v>374.1</v>
          </cell>
          <cell r="S10384">
            <v>374.1</v>
          </cell>
          <cell r="T10384">
            <v>12</v>
          </cell>
        </row>
        <row r="10385">
          <cell r="C10385" t="str">
            <v>Горнозаводской городской округ Пермского края</v>
          </cell>
          <cell r="D10385" t="str">
            <v>г. Горнозаводск, ул. Кирова, д. 56</v>
          </cell>
          <cell r="E10385" t="b">
            <v>1</v>
          </cell>
          <cell r="F10385">
            <v>1956</v>
          </cell>
          <cell r="H10385" t="str">
            <v>Кирпич</v>
          </cell>
          <cell r="L10385">
            <v>2</v>
          </cell>
          <cell r="M10385">
            <v>2</v>
          </cell>
          <cell r="Q10385">
            <v>409.2</v>
          </cell>
          <cell r="R10385">
            <v>371.8</v>
          </cell>
          <cell r="S10385">
            <v>371.8</v>
          </cell>
          <cell r="T10385">
            <v>13</v>
          </cell>
        </row>
        <row r="10386">
          <cell r="C10386" t="str">
            <v>Горнозаводской городской округ Пермского края</v>
          </cell>
          <cell r="D10386" t="str">
            <v>г. Горнозаводск, ул. Кирова, д. 57</v>
          </cell>
          <cell r="E10386" t="b">
            <v>1</v>
          </cell>
          <cell r="F10386">
            <v>1956</v>
          </cell>
          <cell r="H10386" t="str">
            <v>Кирпич</v>
          </cell>
          <cell r="L10386">
            <v>2</v>
          </cell>
          <cell r="M10386">
            <v>2</v>
          </cell>
          <cell r="Q10386">
            <v>406.6</v>
          </cell>
          <cell r="R10386">
            <v>368.6</v>
          </cell>
          <cell r="S10386">
            <v>368.26</v>
          </cell>
          <cell r="T10386">
            <v>21</v>
          </cell>
        </row>
        <row r="10387">
          <cell r="C10387" t="str">
            <v>Горнозаводской городской округ Пермского края</v>
          </cell>
          <cell r="D10387" t="str">
            <v>г. Горнозаводск, ул. Кирова, д. 58</v>
          </cell>
          <cell r="E10387" t="b">
            <v>1</v>
          </cell>
          <cell r="F10387">
            <v>1956</v>
          </cell>
          <cell r="H10387" t="str">
            <v>Кирпич</v>
          </cell>
          <cell r="L10387">
            <v>2</v>
          </cell>
          <cell r="M10387">
            <v>2</v>
          </cell>
          <cell r="Q10387">
            <v>486.34</v>
          </cell>
          <cell r="R10387">
            <v>438.64</v>
          </cell>
          <cell r="S10387">
            <v>438.64</v>
          </cell>
          <cell r="T10387">
            <v>18</v>
          </cell>
        </row>
        <row r="10388">
          <cell r="C10388" t="str">
            <v>Горнозаводской городской округ Пермского края</v>
          </cell>
          <cell r="D10388" t="str">
            <v>г. Горнозаводск, ул. Кирова, д. 59</v>
          </cell>
          <cell r="E10388" t="b">
            <v>1</v>
          </cell>
          <cell r="F10388">
            <v>1956</v>
          </cell>
          <cell r="H10388" t="str">
            <v>Кирпич</v>
          </cell>
          <cell r="L10388">
            <v>2</v>
          </cell>
          <cell r="M10388">
            <v>2</v>
          </cell>
          <cell r="Q10388">
            <v>407.9</v>
          </cell>
          <cell r="R10388">
            <v>368.7</v>
          </cell>
          <cell r="S10388">
            <v>368.7</v>
          </cell>
          <cell r="T10388">
            <v>19</v>
          </cell>
        </row>
        <row r="10389">
          <cell r="C10389" t="str">
            <v>Горнозаводской городской округ Пермского края</v>
          </cell>
          <cell r="D10389" t="str">
            <v>г. Горнозаводск, ул. Кирова, д. 61</v>
          </cell>
          <cell r="E10389" t="b">
            <v>1</v>
          </cell>
          <cell r="F10389">
            <v>1957</v>
          </cell>
          <cell r="H10389" t="str">
            <v>Кирпич</v>
          </cell>
          <cell r="L10389">
            <v>2</v>
          </cell>
          <cell r="M10389">
            <v>2</v>
          </cell>
          <cell r="Q10389">
            <v>369.2</v>
          </cell>
          <cell r="R10389">
            <v>330</v>
          </cell>
          <cell r="S10389">
            <v>330</v>
          </cell>
          <cell r="T10389">
            <v>12</v>
          </cell>
        </row>
        <row r="10390">
          <cell r="C10390" t="str">
            <v>Горнозаводской городской округ Пермского края</v>
          </cell>
          <cell r="D10390" t="str">
            <v>г. Горнозаводск, ул. Кирова, д. 64</v>
          </cell>
          <cell r="E10390" t="b">
            <v>1</v>
          </cell>
          <cell r="F10390">
            <v>1956</v>
          </cell>
          <cell r="H10390" t="str">
            <v>Кирпич</v>
          </cell>
          <cell r="L10390">
            <v>2</v>
          </cell>
          <cell r="M10390">
            <v>2</v>
          </cell>
          <cell r="Q10390">
            <v>408.1</v>
          </cell>
          <cell r="R10390">
            <v>369.8</v>
          </cell>
          <cell r="S10390">
            <v>369.8</v>
          </cell>
          <cell r="T10390">
            <v>21</v>
          </cell>
        </row>
        <row r="10391">
          <cell r="C10391" t="str">
            <v>Горнозаводской городской округ Пермского края</v>
          </cell>
          <cell r="D10391" t="str">
            <v>г. Горнозаводск, ул. Кирова, д. 66</v>
          </cell>
          <cell r="E10391" t="b">
            <v>1</v>
          </cell>
          <cell r="F10391">
            <v>1956</v>
          </cell>
          <cell r="H10391" t="str">
            <v>Кирпич</v>
          </cell>
          <cell r="L10391">
            <v>2</v>
          </cell>
          <cell r="M10391">
            <v>2</v>
          </cell>
          <cell r="Q10391">
            <v>402.5</v>
          </cell>
          <cell r="R10391">
            <v>362.8</v>
          </cell>
          <cell r="S10391">
            <v>311.5</v>
          </cell>
          <cell r="T10391">
            <v>20</v>
          </cell>
        </row>
        <row r="10392">
          <cell r="C10392" t="str">
            <v>Горнозаводской городской округ Пермского края</v>
          </cell>
          <cell r="D10392" t="str">
            <v>г. Горнозаводск, ул. Кирова, д. 68</v>
          </cell>
          <cell r="E10392" t="b">
            <v>1</v>
          </cell>
          <cell r="F10392">
            <v>1956</v>
          </cell>
          <cell r="H10392" t="str">
            <v>Кирпич</v>
          </cell>
          <cell r="L10392">
            <v>2</v>
          </cell>
          <cell r="M10392">
            <v>2</v>
          </cell>
          <cell r="Q10392">
            <v>401.52</v>
          </cell>
          <cell r="R10392">
            <v>360.72</v>
          </cell>
          <cell r="S10392">
            <v>360.72</v>
          </cell>
          <cell r="T10392">
            <v>26</v>
          </cell>
        </row>
        <row r="10393">
          <cell r="C10393" t="str">
            <v>Горнозаводской городской округ Пермского края</v>
          </cell>
          <cell r="D10393" t="str">
            <v>г. Горнозаводск, ул. Кирова, д. 70</v>
          </cell>
          <cell r="E10393" t="b">
            <v>1</v>
          </cell>
          <cell r="F10393">
            <v>1958</v>
          </cell>
          <cell r="H10393" t="str">
            <v>Кирпич</v>
          </cell>
          <cell r="L10393">
            <v>2</v>
          </cell>
          <cell r="M10393">
            <v>2</v>
          </cell>
          <cell r="Q10393">
            <v>425.1</v>
          </cell>
          <cell r="R10393">
            <v>402.4</v>
          </cell>
          <cell r="S10393">
            <v>144.6</v>
          </cell>
          <cell r="T10393">
            <v>11</v>
          </cell>
        </row>
        <row r="10394">
          <cell r="C10394" t="str">
            <v>Горнозаводской городской округ Пермского края</v>
          </cell>
          <cell r="D10394" t="str">
            <v>г. Горнозаводск, ул. Кирова, д. 65А</v>
          </cell>
          <cell r="E10394" t="b">
            <v>1</v>
          </cell>
          <cell r="F10394">
            <v>1969</v>
          </cell>
          <cell r="H10394" t="str">
            <v>Кирпич</v>
          </cell>
          <cell r="L10394">
            <v>2</v>
          </cell>
          <cell r="M10394">
            <v>2</v>
          </cell>
          <cell r="Q10394">
            <v>496.09</v>
          </cell>
          <cell r="R10394">
            <v>439.79</v>
          </cell>
          <cell r="S10394">
            <v>395.81</v>
          </cell>
        </row>
        <row r="10395">
          <cell r="C10395" t="str">
            <v>Горнозаводской городской округ Пермского края</v>
          </cell>
          <cell r="D10395" t="str">
            <v>г. Горнозаводск, ул. Красных Партизан, д. 7</v>
          </cell>
          <cell r="E10395" t="b">
            <v>1</v>
          </cell>
          <cell r="F10395">
            <v>1959</v>
          </cell>
          <cell r="H10395" t="str">
            <v>Крупные блоки</v>
          </cell>
          <cell r="L10395">
            <v>2</v>
          </cell>
          <cell r="M10395">
            <v>1</v>
          </cell>
          <cell r="Q10395">
            <v>460.36</v>
          </cell>
          <cell r="R10395">
            <v>421.56</v>
          </cell>
          <cell r="S10395">
            <v>361.5</v>
          </cell>
          <cell r="T10395">
            <v>15</v>
          </cell>
        </row>
        <row r="10396">
          <cell r="C10396" t="str">
            <v>Горнозаводской городской округ Пермского края</v>
          </cell>
          <cell r="D10396" t="str">
            <v>г. Горнозаводск, ул. Красных Партизан, д. 10</v>
          </cell>
          <cell r="E10396" t="b">
            <v>1</v>
          </cell>
          <cell r="F10396">
            <v>1971</v>
          </cell>
          <cell r="H10396" t="str">
            <v>Кирпич</v>
          </cell>
          <cell r="L10396">
            <v>2</v>
          </cell>
          <cell r="M10396">
            <v>3</v>
          </cell>
          <cell r="Q10396">
            <v>1176</v>
          </cell>
          <cell r="R10396">
            <v>1122.81</v>
          </cell>
          <cell r="S10396">
            <v>1010.53</v>
          </cell>
        </row>
        <row r="10397">
          <cell r="C10397" t="str">
            <v>Горнозаводской городской округ Пермского края</v>
          </cell>
          <cell r="D10397" t="str">
            <v>г. Горнозаводск, ул. Красных Партизан, д. 12</v>
          </cell>
          <cell r="E10397" t="b">
            <v>1</v>
          </cell>
          <cell r="F10397">
            <v>1988</v>
          </cell>
          <cell r="H10397" t="str">
            <v>Панель</v>
          </cell>
          <cell r="L10397">
            <v>5</v>
          </cell>
          <cell r="M10397">
            <v>11</v>
          </cell>
          <cell r="Q10397">
            <v>8733.5</v>
          </cell>
          <cell r="R10397">
            <v>8012.5</v>
          </cell>
          <cell r="S10397">
            <v>7211.25</v>
          </cell>
        </row>
        <row r="10398">
          <cell r="C10398" t="str">
            <v>Горнозаводской городской округ Пермского края</v>
          </cell>
          <cell r="D10398" t="str">
            <v>г. Горнозаводск, ул. Красных Партизан, д. 13</v>
          </cell>
          <cell r="E10398" t="b">
            <v>1</v>
          </cell>
          <cell r="F10398">
            <v>1958</v>
          </cell>
          <cell r="H10398" t="str">
            <v>Шлакоблок</v>
          </cell>
          <cell r="L10398">
            <v>3</v>
          </cell>
          <cell r="M10398">
            <v>3</v>
          </cell>
          <cell r="Q10398">
            <v>1962.9</v>
          </cell>
          <cell r="R10398">
            <v>1656.4</v>
          </cell>
          <cell r="S10398">
            <v>1485.4</v>
          </cell>
          <cell r="T10398">
            <v>90</v>
          </cell>
        </row>
        <row r="10399">
          <cell r="C10399" t="str">
            <v>Горнозаводской городской округ Пермского края</v>
          </cell>
          <cell r="D10399" t="str">
            <v>г. Горнозаводск, ул. Ленина, д. 8</v>
          </cell>
          <cell r="E10399" t="b">
            <v>1</v>
          </cell>
          <cell r="F10399">
            <v>1959</v>
          </cell>
          <cell r="H10399" t="str">
            <v>Кирпич</v>
          </cell>
          <cell r="L10399">
            <v>2</v>
          </cell>
          <cell r="M10399">
            <v>2</v>
          </cell>
          <cell r="Q10399">
            <v>528.52</v>
          </cell>
          <cell r="R10399">
            <v>492.22</v>
          </cell>
          <cell r="S10399">
            <v>485.2</v>
          </cell>
          <cell r="T10399">
            <v>22</v>
          </cell>
        </row>
        <row r="10400">
          <cell r="C10400" t="str">
            <v>Горнозаводской городской округ Пермского края</v>
          </cell>
          <cell r="D10400" t="str">
            <v>г. Горнозаводск, ул. Ленина, д. 9</v>
          </cell>
          <cell r="E10400" t="b">
            <v>1</v>
          </cell>
          <cell r="F10400">
            <v>1956</v>
          </cell>
          <cell r="H10400" t="str">
            <v>Кирпич</v>
          </cell>
          <cell r="L10400">
            <v>2</v>
          </cell>
          <cell r="M10400">
            <v>2</v>
          </cell>
          <cell r="Q10400">
            <v>485.2</v>
          </cell>
          <cell r="R10400">
            <v>485.2</v>
          </cell>
          <cell r="S10400">
            <v>485.2</v>
          </cell>
          <cell r="T10400">
            <v>17</v>
          </cell>
        </row>
        <row r="10401">
          <cell r="C10401" t="str">
            <v>Горнозаводской городской округ Пермского края</v>
          </cell>
          <cell r="D10401" t="str">
            <v>г. Горнозаводск, ул. Ленина, д. 15</v>
          </cell>
          <cell r="E10401" t="b">
            <v>1</v>
          </cell>
          <cell r="F10401">
            <v>1983</v>
          </cell>
          <cell r="H10401" t="str">
            <v>Крупные блоки</v>
          </cell>
          <cell r="L10401">
            <v>5</v>
          </cell>
          <cell r="M10401">
            <v>4</v>
          </cell>
          <cell r="Q10401">
            <v>4476.7</v>
          </cell>
          <cell r="R10401">
            <v>4201.5</v>
          </cell>
          <cell r="S10401">
            <v>3781.35</v>
          </cell>
        </row>
        <row r="10402">
          <cell r="C10402" t="str">
            <v>Горнозаводской городской округ Пермского края</v>
          </cell>
          <cell r="D10402" t="str">
            <v>г. Горнозаводск, ул. Ленина, д. 17</v>
          </cell>
          <cell r="E10402" t="b">
            <v>1</v>
          </cell>
          <cell r="F10402">
            <v>1983</v>
          </cell>
          <cell r="H10402" t="str">
            <v>Кирпич</v>
          </cell>
          <cell r="L10402">
            <v>5</v>
          </cell>
          <cell r="M10402">
            <v>4</v>
          </cell>
          <cell r="Q10402">
            <v>2971.3</v>
          </cell>
          <cell r="R10402">
            <v>2690</v>
          </cell>
          <cell r="S10402">
            <v>2421</v>
          </cell>
        </row>
        <row r="10403">
          <cell r="C10403" t="str">
            <v>Горнозаводской городской округ Пермского края</v>
          </cell>
          <cell r="D10403" t="str">
            <v>г. Горнозаводск, ул. Мира, д. 10</v>
          </cell>
          <cell r="E10403" t="b">
            <v>1</v>
          </cell>
          <cell r="F10403">
            <v>1961</v>
          </cell>
          <cell r="H10403" t="str">
            <v>Кирпич</v>
          </cell>
          <cell r="L10403">
            <v>2</v>
          </cell>
          <cell r="M10403">
            <v>2</v>
          </cell>
          <cell r="Q10403">
            <v>367.7</v>
          </cell>
          <cell r="R10403">
            <v>321.5</v>
          </cell>
          <cell r="S10403">
            <v>321.5</v>
          </cell>
          <cell r="T10403">
            <v>14</v>
          </cell>
        </row>
        <row r="10404">
          <cell r="C10404" t="str">
            <v>Горнозаводской городской округ Пермского края</v>
          </cell>
          <cell r="D10404" t="str">
            <v>г. Горнозаводск, ул. Мира, д. 16</v>
          </cell>
          <cell r="E10404" t="b">
            <v>1</v>
          </cell>
          <cell r="F10404">
            <v>1960</v>
          </cell>
          <cell r="H10404" t="str">
            <v>Кирпич</v>
          </cell>
          <cell r="L10404">
            <v>2</v>
          </cell>
          <cell r="M10404">
            <v>1</v>
          </cell>
          <cell r="Q10404">
            <v>452.4</v>
          </cell>
          <cell r="R10404">
            <v>416.1</v>
          </cell>
          <cell r="S10404">
            <v>366.4</v>
          </cell>
          <cell r="T10404">
            <v>11</v>
          </cell>
        </row>
        <row r="10405">
          <cell r="C10405" t="str">
            <v>Горнозаводской городской округ Пермского края</v>
          </cell>
          <cell r="D10405" t="str">
            <v>г. Горнозаводск, ул. Мира, д. 26</v>
          </cell>
          <cell r="E10405" t="b">
            <v>1</v>
          </cell>
          <cell r="F10405">
            <v>1977</v>
          </cell>
          <cell r="H10405" t="str">
            <v>Крупные блоки</v>
          </cell>
          <cell r="L10405">
            <v>5</v>
          </cell>
          <cell r="M10405">
            <v>4</v>
          </cell>
          <cell r="Q10405">
            <v>3231.9</v>
          </cell>
          <cell r="R10405">
            <v>3077.9</v>
          </cell>
          <cell r="S10405">
            <v>2770.11</v>
          </cell>
        </row>
        <row r="10406">
          <cell r="C10406" t="str">
            <v>Горнозаводской городской округ Пермского края</v>
          </cell>
          <cell r="D10406" t="str">
            <v>г. Горнозаводск, ул. Мира, д. 28</v>
          </cell>
          <cell r="E10406" t="b">
            <v>1</v>
          </cell>
          <cell r="F10406">
            <v>1978</v>
          </cell>
          <cell r="H10406" t="str">
            <v>Панельный</v>
          </cell>
          <cell r="I10406" t="str">
            <v>плоская</v>
          </cell>
          <cell r="K10406" t="str">
            <v>имеется</v>
          </cell>
          <cell r="L10406">
            <v>5</v>
          </cell>
          <cell r="M10406">
            <v>6</v>
          </cell>
          <cell r="Q10406">
            <v>4554</v>
          </cell>
          <cell r="R10406">
            <v>4357.7</v>
          </cell>
          <cell r="S10406">
            <v>4268.8999999999996</v>
          </cell>
        </row>
        <row r="10407">
          <cell r="C10407" t="str">
            <v>Горнозаводской городской округ Пермского края</v>
          </cell>
          <cell r="D10407" t="str">
            <v>г. Горнозаводск, ул. Мира, д. 29</v>
          </cell>
          <cell r="E10407" t="b">
            <v>1</v>
          </cell>
          <cell r="F10407">
            <v>1979</v>
          </cell>
          <cell r="H10407" t="str">
            <v>Крупные блоки</v>
          </cell>
          <cell r="L10407">
            <v>5</v>
          </cell>
          <cell r="M10407">
            <v>4</v>
          </cell>
          <cell r="Q10407">
            <v>2970.6</v>
          </cell>
          <cell r="R10407">
            <v>2747.6</v>
          </cell>
          <cell r="S10407">
            <v>2472.84</v>
          </cell>
        </row>
        <row r="10408">
          <cell r="C10408" t="str">
            <v>Горнозаводской городской округ Пермского края</v>
          </cell>
          <cell r="D10408" t="str">
            <v>г. Горнозаводск, ул. Мира, д. 30</v>
          </cell>
          <cell r="E10408" t="b">
            <v>1</v>
          </cell>
          <cell r="F10408">
            <v>1985</v>
          </cell>
          <cell r="H10408" t="str">
            <v>кирпич</v>
          </cell>
          <cell r="I10408" t="str">
            <v>плоская</v>
          </cell>
          <cell r="K10408" t="str">
            <v>имеется</v>
          </cell>
          <cell r="L10408">
            <v>5</v>
          </cell>
          <cell r="M10408">
            <v>1</v>
          </cell>
          <cell r="Q10408">
            <v>2762.3</v>
          </cell>
          <cell r="R10408">
            <v>2310.4</v>
          </cell>
          <cell r="S10408">
            <v>2043.6</v>
          </cell>
          <cell r="T10408">
            <v>109</v>
          </cell>
        </row>
        <row r="10409">
          <cell r="C10409" t="str">
            <v>Горнозаводской городской округ Пермского края</v>
          </cell>
          <cell r="D10409" t="str">
            <v>г. Горнозаводск, ул. Октябрьская, д. 2</v>
          </cell>
          <cell r="E10409" t="b">
            <v>1</v>
          </cell>
          <cell r="F10409">
            <v>1987</v>
          </cell>
          <cell r="H10409" t="str">
            <v>Панель</v>
          </cell>
          <cell r="L10409">
            <v>5</v>
          </cell>
          <cell r="M10409">
            <v>5</v>
          </cell>
          <cell r="Q10409">
            <v>3188.1</v>
          </cell>
          <cell r="R10409">
            <v>2842.4</v>
          </cell>
          <cell r="S10409">
            <v>2558.16</v>
          </cell>
        </row>
        <row r="10410">
          <cell r="C10410" t="str">
            <v>Горнозаводской городской округ Пермского края</v>
          </cell>
          <cell r="D10410" t="str">
            <v>г. Горнозаводск, ул. Октябрьская, д. 4</v>
          </cell>
          <cell r="E10410" t="b">
            <v>1</v>
          </cell>
          <cell r="F10410">
            <v>1987</v>
          </cell>
          <cell r="H10410" t="str">
            <v>бетон</v>
          </cell>
          <cell r="I10410" t="str">
            <v>плоская</v>
          </cell>
          <cell r="K10410" t="str">
            <v>имеется</v>
          </cell>
          <cell r="L10410">
            <v>5</v>
          </cell>
          <cell r="M10410">
            <v>5</v>
          </cell>
          <cell r="Q10410">
            <v>3530.6</v>
          </cell>
          <cell r="R10410">
            <v>2874.6</v>
          </cell>
          <cell r="S10410">
            <v>2874.6</v>
          </cell>
          <cell r="T10410">
            <v>123</v>
          </cell>
        </row>
        <row r="10411">
          <cell r="C10411" t="str">
            <v>Горнозаводской городской округ Пермского края</v>
          </cell>
          <cell r="D10411" t="str">
            <v>г. Горнозаводск, ул. Октябрьская, д. 8</v>
          </cell>
          <cell r="E10411" t="b">
            <v>1</v>
          </cell>
          <cell r="F10411">
            <v>1985</v>
          </cell>
          <cell r="H10411" t="str">
            <v>Панель</v>
          </cell>
          <cell r="L10411">
            <v>5</v>
          </cell>
          <cell r="M10411">
            <v>5</v>
          </cell>
          <cell r="Q10411">
            <v>3188.1</v>
          </cell>
          <cell r="R10411">
            <v>2842.4</v>
          </cell>
          <cell r="S10411">
            <v>2558.16</v>
          </cell>
        </row>
        <row r="10412">
          <cell r="C10412" t="str">
            <v>Горнозаводской городской округ Пермского края</v>
          </cell>
          <cell r="D10412" t="str">
            <v>г. Горнозаводск, ул. Октябрьская, д. 10</v>
          </cell>
          <cell r="E10412" t="b">
            <v>1</v>
          </cell>
          <cell r="F10412">
            <v>1986</v>
          </cell>
          <cell r="H10412" t="str">
            <v>Панель</v>
          </cell>
          <cell r="L10412">
            <v>5</v>
          </cell>
          <cell r="M10412">
            <v>5</v>
          </cell>
          <cell r="Q10412">
            <v>3188.1</v>
          </cell>
          <cell r="R10412">
            <v>2842.4</v>
          </cell>
          <cell r="S10412">
            <v>2558.16</v>
          </cell>
        </row>
        <row r="10413">
          <cell r="C10413" t="str">
            <v>Горнозаводской городской округ Пермского края</v>
          </cell>
          <cell r="D10413" t="str">
            <v>г. Горнозаводск, ул. Октябрьская, д. 12</v>
          </cell>
          <cell r="E10413" t="b">
            <v>1</v>
          </cell>
          <cell r="F10413">
            <v>1986</v>
          </cell>
          <cell r="H10413" t="str">
            <v>Крупные блоки</v>
          </cell>
          <cell r="L10413">
            <v>5</v>
          </cell>
          <cell r="M10413">
            <v>6</v>
          </cell>
          <cell r="Q10413">
            <v>4797.8999999999996</v>
          </cell>
          <cell r="R10413">
            <v>4398.8999999999996</v>
          </cell>
          <cell r="S10413">
            <v>3959.01</v>
          </cell>
        </row>
        <row r="10414">
          <cell r="C10414" t="str">
            <v>Горнозаводской городской округ Пермского края</v>
          </cell>
          <cell r="D10414" t="str">
            <v>г. Горнозаводск, ул. Октябрьская, д. 16</v>
          </cell>
          <cell r="E10414" t="b">
            <v>1</v>
          </cell>
          <cell r="F10414">
            <v>2003</v>
          </cell>
          <cell r="H10414" t="str">
            <v>Панель</v>
          </cell>
          <cell r="L10414">
            <v>5</v>
          </cell>
          <cell r="M10414">
            <v>5</v>
          </cell>
          <cell r="Q10414">
            <v>4413.7</v>
          </cell>
          <cell r="R10414">
            <v>4097.5</v>
          </cell>
          <cell r="S10414">
            <v>3687.75</v>
          </cell>
        </row>
        <row r="10415">
          <cell r="C10415" t="str">
            <v>Горнозаводской городской округ Пермского края</v>
          </cell>
          <cell r="D10415" t="str">
            <v>г. Горнозаводск, ул. Октябрьская, д. 54</v>
          </cell>
          <cell r="E10415" t="b">
            <v>1</v>
          </cell>
          <cell r="F10415">
            <v>1963</v>
          </cell>
          <cell r="H10415" t="str">
            <v>Кирпич</v>
          </cell>
          <cell r="L10415">
            <v>4</v>
          </cell>
          <cell r="M10415">
            <v>2</v>
          </cell>
          <cell r="Q10415">
            <v>1619.2</v>
          </cell>
          <cell r="R10415">
            <v>1008.4</v>
          </cell>
          <cell r="S10415">
            <v>339.9</v>
          </cell>
          <cell r="T10415">
            <v>63</v>
          </cell>
        </row>
        <row r="10416">
          <cell r="C10416" t="str">
            <v>Горнозаводской городской округ Пермского края</v>
          </cell>
          <cell r="D10416" t="str">
            <v>г. Горнозаводск, ул. Октябрьская, д. 56</v>
          </cell>
          <cell r="E10416" t="b">
            <v>1</v>
          </cell>
          <cell r="F10416">
            <v>1975</v>
          </cell>
          <cell r="H10416" t="str">
            <v>Кирпич</v>
          </cell>
          <cell r="L10416">
            <v>5</v>
          </cell>
          <cell r="M10416">
            <v>1</v>
          </cell>
          <cell r="Q10416">
            <v>2662.52</v>
          </cell>
          <cell r="R10416">
            <v>2406.52</v>
          </cell>
          <cell r="S10416">
            <v>2165.87</v>
          </cell>
        </row>
        <row r="10417">
          <cell r="C10417" t="str">
            <v>Горнозаводской городской округ Пермского края</v>
          </cell>
          <cell r="D10417" t="str">
            <v>г. Горнозаводск, ул. Пионерская, д. 1</v>
          </cell>
          <cell r="E10417" t="b">
            <v>1</v>
          </cell>
          <cell r="F10417">
            <v>1988</v>
          </cell>
          <cell r="H10417" t="str">
            <v>Панель</v>
          </cell>
          <cell r="L10417">
            <v>5</v>
          </cell>
          <cell r="M10417">
            <v>4</v>
          </cell>
          <cell r="Q10417">
            <v>3348.6</v>
          </cell>
          <cell r="R10417">
            <v>3001.8</v>
          </cell>
          <cell r="S10417">
            <v>2701.62</v>
          </cell>
        </row>
        <row r="10418">
          <cell r="C10418" t="str">
            <v>Горнозаводской городской округ Пермского края</v>
          </cell>
          <cell r="D10418" t="str">
            <v>г. Горнозаводск, ул. Пионерская, д. 3</v>
          </cell>
          <cell r="E10418" t="b">
            <v>1</v>
          </cell>
          <cell r="F10418">
            <v>1990</v>
          </cell>
          <cell r="H10418" t="str">
            <v>Панель</v>
          </cell>
          <cell r="L10418">
            <v>5</v>
          </cell>
          <cell r="M10418">
            <v>4</v>
          </cell>
          <cell r="Q10418">
            <v>3367.8</v>
          </cell>
          <cell r="R10418">
            <v>3021.6</v>
          </cell>
          <cell r="S10418">
            <v>2719.44</v>
          </cell>
        </row>
        <row r="10419">
          <cell r="C10419" t="str">
            <v>Горнозаводской городской округ Пермского края</v>
          </cell>
          <cell r="D10419" t="str">
            <v>г. Горнозаводск, ул. Пионерская, д. 5</v>
          </cell>
          <cell r="E10419" t="b">
            <v>1</v>
          </cell>
          <cell r="F10419">
            <v>1991</v>
          </cell>
          <cell r="H10419" t="str">
            <v>Панель</v>
          </cell>
          <cell r="L10419">
            <v>5</v>
          </cell>
          <cell r="M10419">
            <v>2</v>
          </cell>
          <cell r="Q10419">
            <v>2505.4</v>
          </cell>
          <cell r="R10419">
            <v>2249.4</v>
          </cell>
          <cell r="S10419">
            <v>2024.46</v>
          </cell>
        </row>
        <row r="10420">
          <cell r="C10420" t="str">
            <v>Горнозаводской городской округ Пермского края</v>
          </cell>
          <cell r="D10420" t="str">
            <v>г. Горнозаводск, ул. Свердлова, д. 53</v>
          </cell>
          <cell r="E10420" t="b">
            <v>1</v>
          </cell>
          <cell r="F10420">
            <v>1989</v>
          </cell>
          <cell r="H10420" t="str">
            <v>Панель</v>
          </cell>
          <cell r="L10420">
            <v>5</v>
          </cell>
          <cell r="M10420">
            <v>6</v>
          </cell>
          <cell r="Q10420">
            <v>4753.3</v>
          </cell>
          <cell r="R10420">
            <v>4386.7</v>
          </cell>
          <cell r="S10420">
            <v>3948.03</v>
          </cell>
        </row>
        <row r="10421">
          <cell r="C10421" t="str">
            <v>Горнозаводской городской округ Пермского края</v>
          </cell>
          <cell r="D10421" t="str">
            <v>г. Горнозаводск, ул. Свердлова, д. 55</v>
          </cell>
          <cell r="E10421" t="b">
            <v>1</v>
          </cell>
          <cell r="F10421">
            <v>1993</v>
          </cell>
          <cell r="H10421" t="str">
            <v>бетон</v>
          </cell>
          <cell r="I10421" t="str">
            <v>плоская</v>
          </cell>
          <cell r="K10421" t="str">
            <v>имеется</v>
          </cell>
          <cell r="L10421">
            <v>5</v>
          </cell>
          <cell r="M10421">
            <v>4</v>
          </cell>
          <cell r="Q10421">
            <v>2956.2</v>
          </cell>
          <cell r="R10421">
            <v>2646.2</v>
          </cell>
          <cell r="S10421">
            <v>2522.5</v>
          </cell>
          <cell r="T10421">
            <v>118</v>
          </cell>
        </row>
        <row r="10422">
          <cell r="C10422" t="str">
            <v>Горнозаводской городской округ Пермского края</v>
          </cell>
          <cell r="D10422" t="str">
            <v>г. Горнозаводск, ул. Свердлова, д. 56</v>
          </cell>
          <cell r="E10422" t="b">
            <v>1</v>
          </cell>
          <cell r="F10422">
            <v>1956</v>
          </cell>
          <cell r="H10422" t="str">
            <v>Кирпич</v>
          </cell>
          <cell r="L10422">
            <v>2</v>
          </cell>
          <cell r="M10422">
            <v>2</v>
          </cell>
          <cell r="Q10422">
            <v>411.09</v>
          </cell>
          <cell r="R10422">
            <v>365.99</v>
          </cell>
          <cell r="S10422">
            <v>313.14999999999998</v>
          </cell>
          <cell r="T10422">
            <v>12</v>
          </cell>
        </row>
        <row r="10423">
          <cell r="C10423" t="str">
            <v>Горнозаводской городской округ Пермского края</v>
          </cell>
          <cell r="D10423" t="str">
            <v>г. Горнозаводск, ул. Свердлова, д. 57</v>
          </cell>
          <cell r="E10423" t="b">
            <v>1</v>
          </cell>
          <cell r="F10423">
            <v>1989</v>
          </cell>
          <cell r="H10423" t="str">
            <v>Кирпич</v>
          </cell>
          <cell r="L10423">
            <v>5</v>
          </cell>
          <cell r="M10423">
            <v>2</v>
          </cell>
          <cell r="Q10423">
            <v>2977.2</v>
          </cell>
          <cell r="R10423">
            <v>2695.9</v>
          </cell>
          <cell r="S10423">
            <v>2426.31</v>
          </cell>
        </row>
        <row r="10424">
          <cell r="C10424" t="str">
            <v>Горнозаводской городской округ Пермского края</v>
          </cell>
          <cell r="D10424" t="str">
            <v>г. Горнозаводск, ул. Свердлова, д. 58</v>
          </cell>
          <cell r="E10424" t="b">
            <v>1</v>
          </cell>
          <cell r="F10424">
            <v>1956</v>
          </cell>
          <cell r="H10424" t="str">
            <v>Кирпич</v>
          </cell>
          <cell r="L10424">
            <v>2</v>
          </cell>
          <cell r="M10424">
            <v>2</v>
          </cell>
          <cell r="Q10424">
            <v>408.07</v>
          </cell>
          <cell r="R10424">
            <v>362.97</v>
          </cell>
          <cell r="S10424">
            <v>270.89999999999998</v>
          </cell>
          <cell r="T10424">
            <v>14</v>
          </cell>
        </row>
        <row r="10425">
          <cell r="C10425" t="str">
            <v>Горнозаводской городской округ Пермского края</v>
          </cell>
          <cell r="D10425" t="str">
            <v>г. Горнозаводск, ул. Свердлова, д. 60</v>
          </cell>
          <cell r="E10425" t="b">
            <v>1</v>
          </cell>
          <cell r="F10425">
            <v>1956</v>
          </cell>
          <cell r="H10425" t="str">
            <v>Кирпич</v>
          </cell>
          <cell r="L10425">
            <v>2</v>
          </cell>
          <cell r="M10425">
            <v>2</v>
          </cell>
          <cell r="Q10425">
            <v>359.83</v>
          </cell>
          <cell r="R10425">
            <v>359.83</v>
          </cell>
          <cell r="S10425">
            <v>270</v>
          </cell>
          <cell r="T10425">
            <v>4</v>
          </cell>
        </row>
        <row r="10426">
          <cell r="C10426" t="str">
            <v>Горнозаводской городской округ Пермского края</v>
          </cell>
          <cell r="D10426" t="str">
            <v>г. Горнозаводск, ул. Свердлова, д. 63</v>
          </cell>
          <cell r="E10426" t="b">
            <v>1</v>
          </cell>
          <cell r="F10426">
            <v>1959</v>
          </cell>
          <cell r="H10426" t="str">
            <v>Кирпич</v>
          </cell>
          <cell r="L10426">
            <v>3</v>
          </cell>
          <cell r="M10426">
            <v>4</v>
          </cell>
          <cell r="Q10426">
            <v>3044.94</v>
          </cell>
          <cell r="R10426">
            <v>1996.44</v>
          </cell>
          <cell r="S10426">
            <v>1723.64</v>
          </cell>
          <cell r="T10426">
            <v>55</v>
          </cell>
        </row>
        <row r="10427">
          <cell r="C10427" t="str">
            <v>Горнозаводской городской округ Пермского края</v>
          </cell>
          <cell r="D10427" t="str">
            <v>г. Горнозаводск, ул. Свердлова, д. 64</v>
          </cell>
          <cell r="E10427" t="b">
            <v>1</v>
          </cell>
          <cell r="F10427">
            <v>1956</v>
          </cell>
          <cell r="H10427" t="str">
            <v>Кирпич</v>
          </cell>
          <cell r="L10427">
            <v>2</v>
          </cell>
          <cell r="M10427">
            <v>2</v>
          </cell>
          <cell r="Q10427">
            <v>406.02</v>
          </cell>
          <cell r="R10427">
            <v>360.92</v>
          </cell>
          <cell r="S10427">
            <v>360.92</v>
          </cell>
          <cell r="T10427">
            <v>14</v>
          </cell>
        </row>
        <row r="10428">
          <cell r="C10428" t="str">
            <v>Горнозаводской городской округ Пермского края</v>
          </cell>
          <cell r="D10428" t="str">
            <v>г. Горнозаводск, ул. Свердлова, д. 65</v>
          </cell>
          <cell r="E10428" t="b">
            <v>1</v>
          </cell>
          <cell r="F10428">
            <v>1956</v>
          </cell>
          <cell r="H10428" t="str">
            <v>Кирпич</v>
          </cell>
          <cell r="L10428">
            <v>2</v>
          </cell>
          <cell r="M10428">
            <v>2</v>
          </cell>
          <cell r="Q10428">
            <v>483.87</v>
          </cell>
          <cell r="R10428">
            <v>436.87</v>
          </cell>
          <cell r="S10428">
            <v>370.86</v>
          </cell>
          <cell r="T10428">
            <v>29</v>
          </cell>
        </row>
        <row r="10429">
          <cell r="C10429" t="str">
            <v>Горнозаводской городской округ Пермского края</v>
          </cell>
          <cell r="D10429" t="str">
            <v>г. Горнозаводск, ул. Свердлова, д. 66</v>
          </cell>
          <cell r="E10429" t="b">
            <v>1</v>
          </cell>
          <cell r="F10429">
            <v>1956</v>
          </cell>
          <cell r="H10429" t="str">
            <v>Кирпич</v>
          </cell>
          <cell r="L10429">
            <v>2</v>
          </cell>
          <cell r="M10429">
            <v>2</v>
          </cell>
          <cell r="Q10429">
            <v>407.6</v>
          </cell>
          <cell r="R10429">
            <v>356.91</v>
          </cell>
          <cell r="S10429">
            <v>362.5</v>
          </cell>
          <cell r="T10429">
            <v>12</v>
          </cell>
        </row>
        <row r="10430">
          <cell r="C10430" t="str">
            <v>Горнозаводской городской округ Пермского края</v>
          </cell>
          <cell r="D10430" t="str">
            <v>г. Горнозаводск, ул. Свердлова, д. 68</v>
          </cell>
          <cell r="E10430" t="b">
            <v>1</v>
          </cell>
          <cell r="F10430">
            <v>1956</v>
          </cell>
          <cell r="H10430" t="str">
            <v>Кирпич</v>
          </cell>
          <cell r="L10430">
            <v>2</v>
          </cell>
          <cell r="M10430">
            <v>2</v>
          </cell>
          <cell r="Q10430">
            <v>364.1</v>
          </cell>
          <cell r="R10430">
            <v>319</v>
          </cell>
          <cell r="S10430">
            <v>319</v>
          </cell>
          <cell r="T10430">
            <v>21</v>
          </cell>
        </row>
        <row r="10431">
          <cell r="C10431" t="str">
            <v>Горнозаводской городской округ Пермского края</v>
          </cell>
          <cell r="D10431" t="str">
            <v>г. Горнозаводск, ул. Свердлова, д. 72</v>
          </cell>
          <cell r="E10431" t="b">
            <v>1</v>
          </cell>
          <cell r="F10431">
            <v>1960</v>
          </cell>
          <cell r="H10431" t="str">
            <v>Кирпич</v>
          </cell>
          <cell r="L10431">
            <v>3</v>
          </cell>
          <cell r="M10431">
            <v>3</v>
          </cell>
          <cell r="Q10431">
            <v>1582.7</v>
          </cell>
          <cell r="R10431">
            <v>1477.1</v>
          </cell>
          <cell r="S10431">
            <v>1477.1</v>
          </cell>
          <cell r="T10431">
            <v>74</v>
          </cell>
        </row>
        <row r="10432">
          <cell r="C10432" t="str">
            <v>Горнозаводской городской округ Пермского края</v>
          </cell>
          <cell r="D10432" t="str">
            <v>г. Горнозаводск, ул. Свердлова, д. 74</v>
          </cell>
          <cell r="E10432" t="b">
            <v>1</v>
          </cell>
          <cell r="F10432">
            <v>1962</v>
          </cell>
          <cell r="H10432" t="str">
            <v>Шлакоблок</v>
          </cell>
          <cell r="L10432">
            <v>3</v>
          </cell>
          <cell r="M10432">
            <v>2</v>
          </cell>
          <cell r="Q10432">
            <v>1475.4</v>
          </cell>
          <cell r="R10432">
            <v>958.4</v>
          </cell>
          <cell r="S10432">
            <v>874</v>
          </cell>
          <cell r="T10432">
            <v>43</v>
          </cell>
        </row>
        <row r="10433">
          <cell r="C10433" t="str">
            <v>Горнозаводской городской округ Пермского края</v>
          </cell>
          <cell r="D10433" t="str">
            <v>г. Горнозаводск, ул. Свердлова, д. 76</v>
          </cell>
          <cell r="E10433" t="b">
            <v>1</v>
          </cell>
          <cell r="F10433">
            <v>1963</v>
          </cell>
          <cell r="H10433" t="str">
            <v>Кирпич</v>
          </cell>
          <cell r="L10433">
            <v>3</v>
          </cell>
          <cell r="M10433">
            <v>2</v>
          </cell>
          <cell r="Q10433">
            <v>1055.8</v>
          </cell>
          <cell r="R10433">
            <v>937.9</v>
          </cell>
          <cell r="S10433">
            <v>848.6</v>
          </cell>
          <cell r="T10433">
            <v>42</v>
          </cell>
        </row>
        <row r="10434">
          <cell r="C10434" t="str">
            <v>Горнозаводской городской округ Пермского края</v>
          </cell>
          <cell r="D10434" t="str">
            <v>г. Горнозаводск, ул. Свободы, д. 1</v>
          </cell>
          <cell r="E10434" t="b">
            <v>1</v>
          </cell>
          <cell r="F10434">
            <v>1988</v>
          </cell>
          <cell r="H10434" t="str">
            <v>Панель</v>
          </cell>
          <cell r="L10434">
            <v>5</v>
          </cell>
          <cell r="M10434">
            <v>4</v>
          </cell>
          <cell r="Q10434">
            <v>2760</v>
          </cell>
          <cell r="R10434">
            <v>2528</v>
          </cell>
          <cell r="S10434">
            <v>2275.1999999999998</v>
          </cell>
        </row>
        <row r="10435">
          <cell r="C10435" t="str">
            <v>Горнозаводской городской округ Пермского края</v>
          </cell>
          <cell r="D10435" t="str">
            <v>г. Горнозаводск, ул. Свободы, д. 3</v>
          </cell>
          <cell r="E10435" t="b">
            <v>1</v>
          </cell>
          <cell r="F10435">
            <v>1987</v>
          </cell>
          <cell r="H10435" t="str">
            <v>Панель</v>
          </cell>
          <cell r="L10435">
            <v>5</v>
          </cell>
          <cell r="M10435">
            <v>4</v>
          </cell>
          <cell r="Q10435">
            <v>2760</v>
          </cell>
          <cell r="R10435">
            <v>2528</v>
          </cell>
          <cell r="S10435">
            <v>2275.1999999999998</v>
          </cell>
        </row>
        <row r="10436">
          <cell r="C10436" t="str">
            <v>Горнозаводской городской округ Пермского края</v>
          </cell>
          <cell r="D10436" t="str">
            <v>г. Горнозаводск, ул. Свободы, д. 5</v>
          </cell>
          <cell r="E10436" t="b">
            <v>1</v>
          </cell>
          <cell r="F10436">
            <v>1987</v>
          </cell>
          <cell r="H10436" t="str">
            <v>Панель</v>
          </cell>
          <cell r="L10436">
            <v>5</v>
          </cell>
          <cell r="M10436">
            <v>4</v>
          </cell>
          <cell r="Q10436">
            <v>2760</v>
          </cell>
          <cell r="R10436">
            <v>2528</v>
          </cell>
          <cell r="S10436">
            <v>2275.1999999999998</v>
          </cell>
        </row>
        <row r="10437">
          <cell r="C10437" t="str">
            <v>Горнозаводской городской округ Пермского края</v>
          </cell>
          <cell r="D10437" t="str">
            <v>г. Горнозаводск, ул. Свободы, д. 7</v>
          </cell>
          <cell r="E10437" t="b">
            <v>1</v>
          </cell>
          <cell r="F10437">
            <v>1989</v>
          </cell>
          <cell r="G10437">
            <v>1989</v>
          </cell>
          <cell r="H10437" t="str">
            <v>панели</v>
          </cell>
          <cell r="L10437">
            <v>5</v>
          </cell>
          <cell r="M10437">
            <v>4</v>
          </cell>
          <cell r="Q10437">
            <v>3069.8</v>
          </cell>
          <cell r="R10437">
            <v>2815.8</v>
          </cell>
          <cell r="S10437">
            <v>2534.2199999999998</v>
          </cell>
          <cell r="T10437">
            <v>135</v>
          </cell>
        </row>
        <row r="10438">
          <cell r="C10438" t="str">
            <v>Горнозаводской городской округ Пермского края</v>
          </cell>
          <cell r="D10438" t="str">
            <v>г. Горнозаводск, ул. Тельмана, д. 1</v>
          </cell>
          <cell r="E10438" t="b">
            <v>1</v>
          </cell>
          <cell r="F10438">
            <v>1992</v>
          </cell>
          <cell r="H10438" t="str">
            <v>Панель</v>
          </cell>
          <cell r="L10438">
            <v>5</v>
          </cell>
          <cell r="M10438">
            <v>2</v>
          </cell>
          <cell r="Q10438">
            <v>2405.8000000000002</v>
          </cell>
          <cell r="R10438">
            <v>2150.9</v>
          </cell>
          <cell r="S10438">
            <v>1935.81</v>
          </cell>
        </row>
        <row r="10439">
          <cell r="C10439" t="str">
            <v>Горнозаводской городской округ Пермского края</v>
          </cell>
          <cell r="D10439" t="str">
            <v>г. Горнозаводск, ул. Тельмана, д. 2</v>
          </cell>
          <cell r="E10439" t="b">
            <v>1</v>
          </cell>
          <cell r="F10439">
            <v>1985</v>
          </cell>
          <cell r="H10439" t="str">
            <v>Панель</v>
          </cell>
          <cell r="L10439">
            <v>5</v>
          </cell>
          <cell r="M10439">
            <v>5</v>
          </cell>
          <cell r="Q10439">
            <v>3202.2</v>
          </cell>
          <cell r="R10439">
            <v>2856.5</v>
          </cell>
          <cell r="S10439">
            <v>2570.85</v>
          </cell>
        </row>
        <row r="10440">
          <cell r="C10440" t="str">
            <v>Горнозаводской городской округ Пермского края</v>
          </cell>
          <cell r="D10440" t="str">
            <v>г. Горнозаводск, ул. Тельмана, д. 6</v>
          </cell>
          <cell r="E10440" t="b">
            <v>1</v>
          </cell>
          <cell r="F10440">
            <v>1985</v>
          </cell>
          <cell r="H10440" t="str">
            <v>бетон</v>
          </cell>
          <cell r="I10440" t="str">
            <v>плоская</v>
          </cell>
          <cell r="J10440" t="str">
            <v>ГАЗ</v>
          </cell>
          <cell r="K10440" t="str">
            <v>имеется</v>
          </cell>
          <cell r="L10440">
            <v>5</v>
          </cell>
          <cell r="M10440">
            <v>1</v>
          </cell>
          <cell r="Q10440">
            <v>3464.6</v>
          </cell>
          <cell r="R10440">
            <v>1938.8</v>
          </cell>
          <cell r="S10440">
            <v>1590.4</v>
          </cell>
          <cell r="T10440">
            <v>87</v>
          </cell>
        </row>
        <row r="10441">
          <cell r="C10441" t="str">
            <v>Горнозаводской городской округ Пермского края</v>
          </cell>
          <cell r="D10441" t="str">
            <v>г. Горнозаводск, ул. Тельмана, д. 8</v>
          </cell>
          <cell r="E10441" t="b">
            <v>1</v>
          </cell>
          <cell r="F10441">
            <v>1985</v>
          </cell>
          <cell r="H10441" t="str">
            <v>Панель</v>
          </cell>
          <cell r="L10441">
            <v>5</v>
          </cell>
          <cell r="M10441">
            <v>1</v>
          </cell>
          <cell r="Q10441">
            <v>2246.5</v>
          </cell>
          <cell r="R10441">
            <v>1939.4</v>
          </cell>
          <cell r="S10441">
            <v>1745.46</v>
          </cell>
        </row>
        <row r="10442">
          <cell r="C10442" t="str">
            <v>Горнозаводской городской округ Пермского края</v>
          </cell>
          <cell r="D10442" t="str">
            <v>г. Горнозаводск, ул. Тельмана, д. 9</v>
          </cell>
          <cell r="E10442" t="b">
            <v>1</v>
          </cell>
          <cell r="F10442">
            <v>1989</v>
          </cell>
          <cell r="H10442" t="str">
            <v>Панель</v>
          </cell>
          <cell r="L10442">
            <v>5</v>
          </cell>
          <cell r="M10442">
            <v>4</v>
          </cell>
          <cell r="Q10442">
            <v>2949.4</v>
          </cell>
          <cell r="R10442">
            <v>2624.9</v>
          </cell>
          <cell r="S10442">
            <v>2362.41</v>
          </cell>
        </row>
        <row r="10443">
          <cell r="C10443" t="str">
            <v>Горнозаводской городской округ Пермского края</v>
          </cell>
          <cell r="D10443" t="str">
            <v>г. Горнозаводск, ул. Школьная, д. 1</v>
          </cell>
          <cell r="E10443" t="b">
            <v>1</v>
          </cell>
          <cell r="F10443">
            <v>1959</v>
          </cell>
          <cell r="H10443" t="str">
            <v>Крупные блоки</v>
          </cell>
          <cell r="L10443">
            <v>3</v>
          </cell>
          <cell r="M10443">
            <v>2</v>
          </cell>
          <cell r="Q10443">
            <v>2017.1</v>
          </cell>
          <cell r="R10443">
            <v>1147.7</v>
          </cell>
          <cell r="S10443">
            <v>742</v>
          </cell>
          <cell r="T10443">
            <v>69</v>
          </cell>
        </row>
        <row r="10444">
          <cell r="C10444" t="str">
            <v>Горнозаводской городской округ Пермского края</v>
          </cell>
          <cell r="D10444" t="str">
            <v>г. Горнозаводск, ул. Школьная, д. 5</v>
          </cell>
          <cell r="E10444" t="b">
            <v>1</v>
          </cell>
          <cell r="F10444">
            <v>1967</v>
          </cell>
          <cell r="G10444">
            <v>1967</v>
          </cell>
          <cell r="H10444" t="str">
            <v>кирпич</v>
          </cell>
          <cell r="L10444">
            <v>5</v>
          </cell>
          <cell r="M10444">
            <v>6</v>
          </cell>
          <cell r="Q10444">
            <v>4600.2</v>
          </cell>
          <cell r="R10444">
            <v>4310.1000000000004</v>
          </cell>
          <cell r="S10444">
            <v>3879.09</v>
          </cell>
          <cell r="T10444">
            <v>150</v>
          </cell>
        </row>
        <row r="10445">
          <cell r="C10445" t="str">
            <v>Горнозаводской городской округ Пермского края</v>
          </cell>
          <cell r="D10445" t="str">
            <v>г. Горнозаводск, ул. Школьная, д. 6</v>
          </cell>
          <cell r="E10445" t="b">
            <v>1</v>
          </cell>
          <cell r="F10445">
            <v>1982</v>
          </cell>
          <cell r="H10445" t="str">
            <v>Кирпич</v>
          </cell>
          <cell r="L10445">
            <v>6</v>
          </cell>
          <cell r="M10445" t="str">
            <v>4</v>
          </cell>
          <cell r="Q10445">
            <v>3695.1</v>
          </cell>
          <cell r="R10445">
            <v>3345.7</v>
          </cell>
          <cell r="S10445">
            <v>3011.13</v>
          </cell>
        </row>
        <row r="10446">
          <cell r="C10446" t="str">
            <v>Горнозаводской городской округ Пермского края</v>
          </cell>
          <cell r="D10446" t="str">
            <v>г. Горнозаводск, ул. Школьная, д. 7</v>
          </cell>
          <cell r="E10446" t="b">
            <v>1</v>
          </cell>
          <cell r="F10446">
            <v>1964</v>
          </cell>
          <cell r="H10446" t="str">
            <v>Кирпич</v>
          </cell>
          <cell r="L10446">
            <v>4</v>
          </cell>
          <cell r="M10446">
            <v>6</v>
          </cell>
          <cell r="Q10446">
            <v>5598.1</v>
          </cell>
          <cell r="R10446">
            <v>5149.1000000000004</v>
          </cell>
          <cell r="S10446">
            <v>4634.1899999999996</v>
          </cell>
        </row>
        <row r="10447">
          <cell r="C10447" t="str">
            <v>Горнозаводской городской округ Пермского края</v>
          </cell>
          <cell r="D10447" t="str">
            <v>г. Горнозаводск, ул. Школьная, д. 9</v>
          </cell>
          <cell r="E10447" t="b">
            <v>1</v>
          </cell>
          <cell r="F10447">
            <v>1963</v>
          </cell>
          <cell r="H10447" t="str">
            <v>Панель</v>
          </cell>
          <cell r="L10447">
            <v>5</v>
          </cell>
          <cell r="M10447">
            <v>3</v>
          </cell>
          <cell r="Q10447">
            <v>3349.5</v>
          </cell>
          <cell r="R10447">
            <v>2517.1999999999998</v>
          </cell>
          <cell r="S10447">
            <v>2215.8000000000002</v>
          </cell>
          <cell r="T10447">
            <v>114</v>
          </cell>
        </row>
        <row r="10448">
          <cell r="C10448" t="str">
            <v>Горнозаводской городской округ Пермского края</v>
          </cell>
          <cell r="D10448" t="str">
            <v>г. Горнозаводск, ул. Школьная, д. 11</v>
          </cell>
          <cell r="E10448" t="b">
            <v>1</v>
          </cell>
          <cell r="F10448">
            <v>1963</v>
          </cell>
          <cell r="H10448" t="str">
            <v>Панель</v>
          </cell>
          <cell r="L10448">
            <v>3</v>
          </cell>
          <cell r="M10448">
            <v>2</v>
          </cell>
          <cell r="Q10448">
            <v>1599.97</v>
          </cell>
          <cell r="R10448">
            <v>1081.97</v>
          </cell>
          <cell r="S10448">
            <v>743.23</v>
          </cell>
          <cell r="T10448">
            <v>74</v>
          </cell>
        </row>
        <row r="10449">
          <cell r="C10449" t="str">
            <v>Горнозаводской городской округ Пермского края</v>
          </cell>
          <cell r="D10449" t="str">
            <v>г. Горнозаводск, ул. Школьная, д. 15</v>
          </cell>
          <cell r="E10449" t="b">
            <v>1</v>
          </cell>
          <cell r="F10449">
            <v>1961</v>
          </cell>
          <cell r="H10449" t="str">
            <v>Кирпич</v>
          </cell>
          <cell r="L10449">
            <v>3</v>
          </cell>
          <cell r="M10449">
            <v>2</v>
          </cell>
          <cell r="Q10449">
            <v>1436.75</v>
          </cell>
          <cell r="R10449">
            <v>922.85</v>
          </cell>
          <cell r="S10449">
            <v>852.75</v>
          </cell>
          <cell r="T10449">
            <v>38</v>
          </cell>
        </row>
        <row r="10450">
          <cell r="C10450" t="str">
            <v>Горнозаводской городской округ Пермского края</v>
          </cell>
          <cell r="D10450" t="str">
            <v>г. Горнозаводск, ул. Школьная, д. 17</v>
          </cell>
          <cell r="E10450" t="b">
            <v>1</v>
          </cell>
          <cell r="F10450">
            <v>1961</v>
          </cell>
          <cell r="H10450" t="str">
            <v>Кирпич</v>
          </cell>
          <cell r="L10450">
            <v>3</v>
          </cell>
          <cell r="M10450">
            <v>3</v>
          </cell>
          <cell r="Q10450">
            <v>2126.83</v>
          </cell>
          <cell r="R10450">
            <v>1592.2</v>
          </cell>
          <cell r="S10450">
            <v>1440.5</v>
          </cell>
          <cell r="T10450">
            <v>68</v>
          </cell>
        </row>
        <row r="10451">
          <cell r="C10451" t="str">
            <v>Горнозаводской городской округ Пермского края</v>
          </cell>
          <cell r="D10451" t="str">
            <v>п. Сараны, ул. 8 Марта, д. 3</v>
          </cell>
          <cell r="E10451" t="b">
            <v>1</v>
          </cell>
          <cell r="F10451">
            <v>1964</v>
          </cell>
          <cell r="H10451" t="str">
            <v>Кирпич</v>
          </cell>
          <cell r="L10451">
            <v>2</v>
          </cell>
          <cell r="M10451">
            <v>2</v>
          </cell>
          <cell r="Q10451">
            <v>353.6</v>
          </cell>
          <cell r="R10451">
            <v>353.6</v>
          </cell>
          <cell r="S10451">
            <v>318.24</v>
          </cell>
        </row>
        <row r="10452">
          <cell r="C10452" t="str">
            <v>Горнозаводской городской округ Пермского края</v>
          </cell>
          <cell r="D10452" t="str">
            <v>п. Сараны, ул. 8 Марта, д. 5</v>
          </cell>
          <cell r="E10452" t="b">
            <v>1</v>
          </cell>
          <cell r="F10452">
            <v>1956</v>
          </cell>
          <cell r="H10452" t="str">
            <v>Брус</v>
          </cell>
          <cell r="L10452">
            <v>2</v>
          </cell>
          <cell r="M10452">
            <v>1</v>
          </cell>
          <cell r="Q10452">
            <v>343.1</v>
          </cell>
          <cell r="R10452">
            <v>343.1</v>
          </cell>
          <cell r="S10452">
            <v>209.5</v>
          </cell>
          <cell r="T10452">
            <v>15</v>
          </cell>
        </row>
        <row r="10453">
          <cell r="C10453" t="str">
            <v>Горнозаводской городской округ Пермского края</v>
          </cell>
          <cell r="D10453" t="str">
            <v>п. Сараны, ул. Кирова, д. 11</v>
          </cell>
          <cell r="E10453" t="b">
            <v>1</v>
          </cell>
          <cell r="F10453">
            <v>1967</v>
          </cell>
          <cell r="H10453" t="str">
            <v>Кирпич</v>
          </cell>
          <cell r="L10453">
            <v>2</v>
          </cell>
          <cell r="M10453">
            <v>2</v>
          </cell>
          <cell r="Q10453">
            <v>458.4</v>
          </cell>
          <cell r="R10453">
            <v>458.4</v>
          </cell>
          <cell r="S10453">
            <v>412.56</v>
          </cell>
        </row>
        <row r="10454">
          <cell r="C10454" t="str">
            <v>Горнозаводской городской округ Пермского края</v>
          </cell>
          <cell r="D10454" t="str">
            <v>п. Сараны, ул. Кирова, д. 14</v>
          </cell>
          <cell r="E10454" t="b">
            <v>1</v>
          </cell>
          <cell r="F10454">
            <v>1962</v>
          </cell>
          <cell r="H10454" t="str">
            <v>Крупные блоки</v>
          </cell>
          <cell r="L10454">
            <v>2</v>
          </cell>
          <cell r="M10454">
            <v>2</v>
          </cell>
          <cell r="Q10454">
            <v>446.1</v>
          </cell>
          <cell r="R10454">
            <v>446.1</v>
          </cell>
          <cell r="S10454">
            <v>293.8</v>
          </cell>
          <cell r="T10454">
            <v>16</v>
          </cell>
        </row>
        <row r="10455">
          <cell r="C10455" t="str">
            <v>Горнозаводской городской округ Пермского края</v>
          </cell>
          <cell r="D10455" t="str">
            <v>п. Сараны, ул. Кирова, д. 16</v>
          </cell>
          <cell r="E10455" t="b">
            <v>1</v>
          </cell>
          <cell r="F10455">
            <v>1960</v>
          </cell>
          <cell r="H10455" t="str">
            <v>Кирпич</v>
          </cell>
          <cell r="L10455">
            <v>2</v>
          </cell>
          <cell r="M10455">
            <v>2</v>
          </cell>
          <cell r="Q10455">
            <v>720.5</v>
          </cell>
          <cell r="R10455">
            <v>494.5</v>
          </cell>
          <cell r="S10455">
            <v>429</v>
          </cell>
          <cell r="T10455">
            <v>27</v>
          </cell>
        </row>
        <row r="10456">
          <cell r="C10456" t="str">
            <v>Горнозаводской городской округ Пермского края</v>
          </cell>
          <cell r="D10456" t="str">
            <v>п. Сараны, ул. Кирова, д. 18</v>
          </cell>
          <cell r="E10456" t="b">
            <v>1</v>
          </cell>
          <cell r="F10456">
            <v>1960</v>
          </cell>
          <cell r="H10456" t="str">
            <v>Кирпич</v>
          </cell>
          <cell r="L10456">
            <v>2</v>
          </cell>
          <cell r="M10456">
            <v>2</v>
          </cell>
          <cell r="Q10456">
            <v>467</v>
          </cell>
          <cell r="R10456">
            <v>467</v>
          </cell>
          <cell r="S10456">
            <v>307.89999999999998</v>
          </cell>
          <cell r="T10456">
            <v>17</v>
          </cell>
        </row>
        <row r="10457">
          <cell r="C10457" t="str">
            <v>Горнозаводской городской округ Пермского края</v>
          </cell>
          <cell r="D10457" t="str">
            <v>п. Сараны, ул. Ленина, д. 20</v>
          </cell>
          <cell r="E10457" t="b">
            <v>1</v>
          </cell>
          <cell r="F10457">
            <v>1969</v>
          </cell>
          <cell r="H10457" t="str">
            <v>Рубленные</v>
          </cell>
          <cell r="L10457">
            <v>2</v>
          </cell>
          <cell r="M10457">
            <v>2</v>
          </cell>
          <cell r="Q10457">
            <v>465.8</v>
          </cell>
          <cell r="R10457">
            <v>465.8</v>
          </cell>
          <cell r="S10457">
            <v>419.22</v>
          </cell>
        </row>
        <row r="10458">
          <cell r="C10458" t="str">
            <v>Горнозаводской городской округ Пермского края</v>
          </cell>
          <cell r="D10458" t="str">
            <v>п. Сараны, ул. Ленина, д. 14А</v>
          </cell>
          <cell r="E10458" t="b">
            <v>1</v>
          </cell>
          <cell r="F10458">
            <v>1975</v>
          </cell>
          <cell r="H10458" t="str">
            <v>Крупные блоки</v>
          </cell>
          <cell r="L10458">
            <v>2</v>
          </cell>
          <cell r="M10458">
            <v>2</v>
          </cell>
          <cell r="Q10458">
            <v>770</v>
          </cell>
          <cell r="R10458">
            <v>770</v>
          </cell>
          <cell r="S10458">
            <v>465.4</v>
          </cell>
        </row>
        <row r="10459">
          <cell r="C10459" t="str">
            <v>Горнозаводской городской округ Пермского края</v>
          </cell>
          <cell r="D10459" t="str">
            <v>п. Сараны, ул. Шахтерская, д. 5</v>
          </cell>
          <cell r="E10459" t="b">
            <v>1</v>
          </cell>
          <cell r="F10459">
            <v>1958</v>
          </cell>
          <cell r="H10459" t="str">
            <v>Кирпич</v>
          </cell>
          <cell r="L10459">
            <v>2</v>
          </cell>
          <cell r="M10459">
            <v>1</v>
          </cell>
          <cell r="Q10459">
            <v>438.4</v>
          </cell>
          <cell r="R10459">
            <v>438.4</v>
          </cell>
          <cell r="S10459">
            <v>281.39999999999998</v>
          </cell>
          <cell r="T10459">
            <v>19</v>
          </cell>
        </row>
        <row r="10460">
          <cell r="C10460" t="str">
            <v>Горнозаводской городской округ Пермского края</v>
          </cell>
          <cell r="D10460" t="str">
            <v>п. Сараны, ул. Шахтерская, д. 7</v>
          </cell>
          <cell r="E10460" t="b">
            <v>1</v>
          </cell>
          <cell r="F10460">
            <v>1965</v>
          </cell>
          <cell r="H10460" t="str">
            <v>Кирпич</v>
          </cell>
          <cell r="L10460">
            <v>2</v>
          </cell>
          <cell r="M10460">
            <v>2</v>
          </cell>
          <cell r="Q10460">
            <v>362.7</v>
          </cell>
          <cell r="R10460">
            <v>362.7</v>
          </cell>
          <cell r="S10460">
            <v>326.43</v>
          </cell>
        </row>
        <row r="10461">
          <cell r="C10461" t="str">
            <v>Горнозаводской городской округ Пермского края</v>
          </cell>
          <cell r="D10461" t="str">
            <v>п. Сараны, ул. Школьная, д. 1А</v>
          </cell>
          <cell r="E10461" t="b">
            <v>1</v>
          </cell>
          <cell r="F10461">
            <v>1970</v>
          </cell>
          <cell r="H10461" t="str">
            <v>Кирпич</v>
          </cell>
          <cell r="L10461">
            <v>2</v>
          </cell>
          <cell r="M10461">
            <v>2</v>
          </cell>
          <cell r="Q10461">
            <v>467.7</v>
          </cell>
          <cell r="R10461">
            <v>467.7</v>
          </cell>
          <cell r="S10461">
            <v>420.93</v>
          </cell>
        </row>
        <row r="10462">
          <cell r="C10462" t="str">
            <v>Горнозаводской городской округ Пермского края</v>
          </cell>
          <cell r="D10462" t="str">
            <v>п. Теплая Гора, ул. 1 Мая, д. 14</v>
          </cell>
          <cell r="E10462" t="b">
            <v>1</v>
          </cell>
          <cell r="F10462">
            <v>1972</v>
          </cell>
          <cell r="H10462" t="str">
            <v>Кирпич</v>
          </cell>
          <cell r="L10462">
            <v>5</v>
          </cell>
          <cell r="M10462">
            <v>4</v>
          </cell>
          <cell r="Q10462">
            <v>2898.9</v>
          </cell>
          <cell r="R10462">
            <v>2390.4</v>
          </cell>
          <cell r="S10462">
            <v>2151.36</v>
          </cell>
        </row>
        <row r="10463">
          <cell r="C10463" t="str">
            <v>Горнозаводской городской округ Пермского края</v>
          </cell>
          <cell r="D10463" t="str">
            <v>п. Теплая Гора, ул. 1 Мая, д. 18</v>
          </cell>
          <cell r="E10463" t="b">
            <v>1</v>
          </cell>
          <cell r="F10463">
            <v>1976</v>
          </cell>
          <cell r="H10463" t="str">
            <v>Кирпич</v>
          </cell>
          <cell r="L10463">
            <v>3</v>
          </cell>
          <cell r="M10463">
            <v>2</v>
          </cell>
          <cell r="Q10463">
            <v>1066.8</v>
          </cell>
          <cell r="R10463">
            <v>1066.8</v>
          </cell>
          <cell r="S10463">
            <v>960.12</v>
          </cell>
        </row>
        <row r="10464">
          <cell r="C10464" t="str">
            <v>Горнозаводской городской округ Пермского края</v>
          </cell>
          <cell r="D10464" t="str">
            <v>п. Теплая Гора, ул. 1 Мая, д. 20</v>
          </cell>
          <cell r="E10464" t="b">
            <v>1</v>
          </cell>
          <cell r="F10464">
            <v>1979</v>
          </cell>
          <cell r="H10464" t="str">
            <v>Кирпич</v>
          </cell>
          <cell r="L10464">
            <v>3</v>
          </cell>
          <cell r="M10464">
            <v>2</v>
          </cell>
          <cell r="Q10464">
            <v>1521.2</v>
          </cell>
          <cell r="R10464">
            <v>1098</v>
          </cell>
          <cell r="S10464">
            <v>988.2</v>
          </cell>
        </row>
        <row r="10465">
          <cell r="C10465" t="str">
            <v>Горнозаводской городской округ Пермского края</v>
          </cell>
          <cell r="D10465" t="str">
            <v>п. Теплая Гора, ул. 1 Мая, д. 24</v>
          </cell>
          <cell r="E10465" t="b">
            <v>1</v>
          </cell>
          <cell r="F10465">
            <v>1980</v>
          </cell>
          <cell r="H10465" t="str">
            <v>Крупные блоки</v>
          </cell>
          <cell r="L10465">
            <v>2</v>
          </cell>
          <cell r="M10465">
            <v>2</v>
          </cell>
          <cell r="Q10465">
            <v>827.6</v>
          </cell>
          <cell r="R10465">
            <v>754.8</v>
          </cell>
          <cell r="S10465">
            <v>679.32</v>
          </cell>
        </row>
        <row r="10466">
          <cell r="C10466" t="str">
            <v>Горнозаводской городской округ Пермского края</v>
          </cell>
          <cell r="D10466" t="str">
            <v>п. Теплая Гора, ул. Доменная, д. 10</v>
          </cell>
          <cell r="E10466" t="b">
            <v>1</v>
          </cell>
          <cell r="F10466">
            <v>1987</v>
          </cell>
          <cell r="H10466" t="str">
            <v>Блоки</v>
          </cell>
          <cell r="L10466">
            <v>3</v>
          </cell>
          <cell r="M10466">
            <v>2</v>
          </cell>
          <cell r="Q10466">
            <v>1275</v>
          </cell>
          <cell r="R10466">
            <v>1260</v>
          </cell>
          <cell r="S10466">
            <v>1134</v>
          </cell>
        </row>
        <row r="10467">
          <cell r="C10467" t="str">
            <v>Горнозаводской городской округ Пермского края</v>
          </cell>
          <cell r="D10467" t="str">
            <v>п. Теплая Гора, ул. Доменная, д. 12</v>
          </cell>
          <cell r="E10467" t="b">
            <v>1</v>
          </cell>
          <cell r="F10467">
            <v>1992</v>
          </cell>
          <cell r="H10467" t="str">
            <v>Блоки</v>
          </cell>
          <cell r="L10467">
            <v>3</v>
          </cell>
          <cell r="M10467">
            <v>2</v>
          </cell>
          <cell r="Q10467">
            <v>1278.9000000000001</v>
          </cell>
          <cell r="R10467">
            <v>1278.9000000000001</v>
          </cell>
          <cell r="S10467">
            <v>1151.01</v>
          </cell>
        </row>
        <row r="10468">
          <cell r="C10468" t="str">
            <v>Горнозаводской городской округ Пермского края</v>
          </cell>
          <cell r="D10468" t="str">
            <v>п. Теплая Гора, ул. Доменная, д. 14</v>
          </cell>
          <cell r="E10468" t="b">
            <v>1</v>
          </cell>
          <cell r="F10468">
            <v>1992</v>
          </cell>
          <cell r="H10468" t="str">
            <v>Блоки</v>
          </cell>
          <cell r="L10468">
            <v>3</v>
          </cell>
          <cell r="M10468">
            <v>2</v>
          </cell>
          <cell r="Q10468">
            <v>1278.9000000000001</v>
          </cell>
          <cell r="R10468">
            <v>1278.9000000000001</v>
          </cell>
          <cell r="S10468">
            <v>1151.01</v>
          </cell>
        </row>
        <row r="10469">
          <cell r="C10469" t="str">
            <v>Горнозаводской городской округ Пермского края</v>
          </cell>
          <cell r="D10469" t="str">
            <v>п. Теплая Гора, ул. Доменная, д. 16</v>
          </cell>
          <cell r="E10469" t="b">
            <v>1</v>
          </cell>
          <cell r="F10469">
            <v>1988</v>
          </cell>
          <cell r="H10469" t="str">
            <v>Блоки</v>
          </cell>
          <cell r="L10469">
            <v>3</v>
          </cell>
          <cell r="M10469">
            <v>2</v>
          </cell>
          <cell r="Q10469">
            <v>1365.9</v>
          </cell>
          <cell r="R10469">
            <v>1278.9000000000001</v>
          </cell>
          <cell r="S10469">
            <v>1151.01</v>
          </cell>
        </row>
        <row r="10470">
          <cell r="C10470" t="str">
            <v>Горнозаводской городской округ Пермского края</v>
          </cell>
          <cell r="D10470" t="str">
            <v>п. Теплая Гора, ул. Доменная, д. 18</v>
          </cell>
          <cell r="E10470" t="b">
            <v>1</v>
          </cell>
          <cell r="F10470">
            <v>1992</v>
          </cell>
          <cell r="H10470" t="str">
            <v>Блоки</v>
          </cell>
          <cell r="L10470">
            <v>3</v>
          </cell>
          <cell r="M10470">
            <v>2</v>
          </cell>
          <cell r="Q10470">
            <v>1352.7</v>
          </cell>
          <cell r="R10470">
            <v>1352.7</v>
          </cell>
          <cell r="S10470">
            <v>1217.43</v>
          </cell>
        </row>
        <row r="10471">
          <cell r="C10471" t="str">
            <v>Горнозаводской городской округ Пермского края</v>
          </cell>
          <cell r="D10471" t="str">
            <v>п. Теплая Гора, ул. Доменная, д. 19А</v>
          </cell>
          <cell r="E10471" t="b">
            <v>1</v>
          </cell>
          <cell r="F10471">
            <v>1964</v>
          </cell>
          <cell r="H10471" t="str">
            <v>Кирпич</v>
          </cell>
          <cell r="L10471">
            <v>4</v>
          </cell>
          <cell r="M10471">
            <v>2</v>
          </cell>
          <cell r="Q10471">
            <v>1832</v>
          </cell>
          <cell r="R10471">
            <v>1278.5</v>
          </cell>
          <cell r="S10471">
            <v>1279.0999999999999</v>
          </cell>
          <cell r="T10471">
            <v>41</v>
          </cell>
        </row>
        <row r="10472">
          <cell r="C10472" t="str">
            <v>Горнозаводской городской округ Пермского края</v>
          </cell>
          <cell r="D10472" t="str">
            <v>п. Теплая Гора, ул. Победы, д. 1</v>
          </cell>
          <cell r="E10472" t="b">
            <v>1</v>
          </cell>
          <cell r="F10472">
            <v>1960</v>
          </cell>
          <cell r="H10472" t="str">
            <v>Шлакоблок</v>
          </cell>
          <cell r="L10472">
            <v>2</v>
          </cell>
          <cell r="M10472">
            <v>2</v>
          </cell>
          <cell r="Q10472">
            <v>644.79999999999995</v>
          </cell>
          <cell r="R10472">
            <v>644.79999999999995</v>
          </cell>
          <cell r="S10472">
            <v>644.79999999999995</v>
          </cell>
          <cell r="T10472">
            <v>23</v>
          </cell>
        </row>
        <row r="10473">
          <cell r="C10473" t="str">
            <v>Горнозаводской городской округ Пермского края</v>
          </cell>
          <cell r="D10473" t="str">
            <v>п. Теплая Гора, ул. Победы, д. 2</v>
          </cell>
          <cell r="E10473" t="b">
            <v>1</v>
          </cell>
          <cell r="F10473">
            <v>1960</v>
          </cell>
          <cell r="H10473" t="str">
            <v>Шлакоблок</v>
          </cell>
          <cell r="L10473">
            <v>2</v>
          </cell>
          <cell r="M10473">
            <v>2</v>
          </cell>
          <cell r="Q10473">
            <v>608.20000000000005</v>
          </cell>
          <cell r="R10473">
            <v>603.20000000000005</v>
          </cell>
          <cell r="S10473">
            <v>603.20000000000005</v>
          </cell>
          <cell r="T10473">
            <v>30</v>
          </cell>
        </row>
        <row r="10474">
          <cell r="C10474" t="str">
            <v>Горнозаводской городской округ Пермского края</v>
          </cell>
          <cell r="D10474" t="str">
            <v>п. Теплая Гора, ул. Победы, д. 3</v>
          </cell>
          <cell r="E10474" t="b">
            <v>1</v>
          </cell>
          <cell r="F10474">
            <v>1973</v>
          </cell>
          <cell r="H10474" t="str">
            <v>Кирпич</v>
          </cell>
          <cell r="L10474">
            <v>3</v>
          </cell>
          <cell r="M10474">
            <v>2</v>
          </cell>
          <cell r="Q10474">
            <v>1552.2</v>
          </cell>
          <cell r="R10474">
            <v>1454.8</v>
          </cell>
          <cell r="S10474">
            <v>1309.32</v>
          </cell>
        </row>
        <row r="10475">
          <cell r="C10475" t="str">
            <v>Горнозаводской городской округ Пермского края</v>
          </cell>
          <cell r="D10475" t="str">
            <v>п. Теплая Гора, ул. Победы, д. 4</v>
          </cell>
          <cell r="E10475" t="b">
            <v>1</v>
          </cell>
          <cell r="H10475" t="str">
            <v>кирпич, дерево</v>
          </cell>
          <cell r="I10475" t="str">
            <v>скатная</v>
          </cell>
          <cell r="K10475" t="str">
            <v>не имеется</v>
          </cell>
          <cell r="L10475">
            <v>1</v>
          </cell>
          <cell r="M10475">
            <v>3</v>
          </cell>
          <cell r="Q10475">
            <v>276.39999999999998</v>
          </cell>
          <cell r="R10475">
            <v>218.8</v>
          </cell>
          <cell r="S10475">
            <v>218.8</v>
          </cell>
          <cell r="T10475">
            <v>9</v>
          </cell>
        </row>
        <row r="10476">
          <cell r="C10476" t="str">
            <v>Горнозаводской городской округ Пермского края</v>
          </cell>
          <cell r="D10476" t="str">
            <v>п. Теплая Гора, ул. Победы, д. 6</v>
          </cell>
          <cell r="E10476" t="b">
            <v>1</v>
          </cell>
          <cell r="F10476">
            <v>1959</v>
          </cell>
          <cell r="H10476" t="str">
            <v>Кирпич</v>
          </cell>
          <cell r="L10476">
            <v>2</v>
          </cell>
          <cell r="M10476">
            <v>2</v>
          </cell>
          <cell r="Q10476">
            <v>790.6</v>
          </cell>
          <cell r="R10476">
            <v>634.9</v>
          </cell>
          <cell r="S10476">
            <v>634.9</v>
          </cell>
          <cell r="T10476">
            <v>27</v>
          </cell>
        </row>
        <row r="10477">
          <cell r="C10477" t="str">
            <v>Горнозаводской городской округ Пермского края</v>
          </cell>
          <cell r="D10477" t="str">
            <v>п. Теплая Гора, ул. Победы, д. 8</v>
          </cell>
          <cell r="E10477" t="b">
            <v>1</v>
          </cell>
          <cell r="F10477">
            <v>1958</v>
          </cell>
          <cell r="H10477" t="str">
            <v>Кирпич</v>
          </cell>
          <cell r="L10477">
            <v>2</v>
          </cell>
          <cell r="M10477">
            <v>2</v>
          </cell>
          <cell r="Q10477">
            <v>794.7</v>
          </cell>
          <cell r="R10477">
            <v>630</v>
          </cell>
          <cell r="S10477">
            <v>630</v>
          </cell>
          <cell r="T10477">
            <v>16</v>
          </cell>
        </row>
        <row r="10478">
          <cell r="C10478" t="str">
            <v>Горнозаводской городской округ Пермского края</v>
          </cell>
          <cell r="D10478" t="str">
            <v>п. Теплая Гора, ул. Победы, д. 9</v>
          </cell>
          <cell r="E10478" t="b">
            <v>1</v>
          </cell>
          <cell r="F10478">
            <v>1985</v>
          </cell>
          <cell r="H10478" t="str">
            <v>Панель</v>
          </cell>
          <cell r="L10478">
            <v>5</v>
          </cell>
          <cell r="M10478">
            <v>4</v>
          </cell>
          <cell r="Q10478">
            <v>2634</v>
          </cell>
          <cell r="R10478">
            <v>2634</v>
          </cell>
          <cell r="S10478">
            <v>2370.6</v>
          </cell>
        </row>
        <row r="10479">
          <cell r="C10479" t="str">
            <v>Горнозаводской городской округ Пермского края</v>
          </cell>
          <cell r="D10479" t="str">
            <v>п. Теплая Гора, ул. Победы, д. 10</v>
          </cell>
          <cell r="E10479" t="b">
            <v>1</v>
          </cell>
          <cell r="F10479">
            <v>1958</v>
          </cell>
          <cell r="H10479" t="str">
            <v>Кирпич</v>
          </cell>
          <cell r="L10479">
            <v>2</v>
          </cell>
          <cell r="M10479">
            <v>2</v>
          </cell>
          <cell r="Q10479">
            <v>759.7</v>
          </cell>
          <cell r="R10479">
            <v>603.5</v>
          </cell>
          <cell r="S10479">
            <v>603.5</v>
          </cell>
          <cell r="T10479">
            <v>24</v>
          </cell>
        </row>
        <row r="10480">
          <cell r="C10480" t="str">
            <v>Горнозаводской городской округ Пермского края</v>
          </cell>
          <cell r="D10480" t="str">
            <v>п. Теплая Гора, ул. Победы, д. 11</v>
          </cell>
          <cell r="E10480" t="b">
            <v>1</v>
          </cell>
          <cell r="F10480">
            <v>1986</v>
          </cell>
          <cell r="H10480" t="str">
            <v>Панель</v>
          </cell>
          <cell r="L10480">
            <v>5</v>
          </cell>
          <cell r="M10480">
            <v>4</v>
          </cell>
          <cell r="Q10480">
            <v>3386.3</v>
          </cell>
          <cell r="R10480">
            <v>3148.4</v>
          </cell>
          <cell r="S10480">
            <v>2833.56</v>
          </cell>
        </row>
        <row r="10481">
          <cell r="C10481" t="str">
            <v>Горнозаводской городской округ Пермского края</v>
          </cell>
          <cell r="D10481" t="str">
            <v>п. Теплая Гора, ул. Победы, д. 14</v>
          </cell>
          <cell r="E10481" t="b">
            <v>1</v>
          </cell>
          <cell r="F10481">
            <v>1988</v>
          </cell>
          <cell r="H10481" t="str">
            <v>Панель</v>
          </cell>
          <cell r="L10481">
            <v>5</v>
          </cell>
          <cell r="M10481">
            <v>4</v>
          </cell>
          <cell r="Q10481">
            <v>3012</v>
          </cell>
          <cell r="R10481">
            <v>2904.4</v>
          </cell>
          <cell r="S10481">
            <v>2613.96</v>
          </cell>
        </row>
        <row r="10482">
          <cell r="C10482" t="str">
            <v>Горнозаводской городской округ Пермского края</v>
          </cell>
          <cell r="D10482" t="str">
            <v>п. Теплая Гора, ул. Победы, д. 16</v>
          </cell>
          <cell r="E10482" t="b">
            <v>1</v>
          </cell>
          <cell r="F10482">
            <v>1987</v>
          </cell>
          <cell r="H10482" t="str">
            <v>Панель</v>
          </cell>
          <cell r="L10482">
            <v>5</v>
          </cell>
          <cell r="M10482">
            <v>4</v>
          </cell>
          <cell r="Q10482">
            <v>3069.5</v>
          </cell>
          <cell r="R10482">
            <v>2997</v>
          </cell>
          <cell r="S10482">
            <v>2697.3</v>
          </cell>
        </row>
        <row r="10483">
          <cell r="C10483" t="str">
            <v>Горнозаводской городской округ Пермского края</v>
          </cell>
          <cell r="D10483" t="str">
            <v>п. Теплая Гора, ул. Советская, д. 11</v>
          </cell>
          <cell r="E10483" t="b">
            <v>1</v>
          </cell>
          <cell r="F10483">
            <v>1983</v>
          </cell>
          <cell r="H10483" t="str">
            <v>Кирпич</v>
          </cell>
          <cell r="L10483">
            <v>2</v>
          </cell>
          <cell r="M10483">
            <v>2</v>
          </cell>
          <cell r="Q10483">
            <v>806.2</v>
          </cell>
          <cell r="R10483">
            <v>806.2</v>
          </cell>
          <cell r="S10483">
            <v>725.58</v>
          </cell>
        </row>
        <row r="10484">
          <cell r="C10484" t="str">
            <v>Горнозаводской городской округ Пермского края</v>
          </cell>
          <cell r="D10484" t="str">
            <v>п. Теплая Гора, ул. Советская, д. 12</v>
          </cell>
          <cell r="E10484" t="b">
            <v>1</v>
          </cell>
          <cell r="F10484">
            <v>1996</v>
          </cell>
          <cell r="H10484" t="str">
            <v>Панель</v>
          </cell>
          <cell r="L10484">
            <v>5</v>
          </cell>
          <cell r="M10484">
            <v>3</v>
          </cell>
          <cell r="Q10484">
            <v>3589.55</v>
          </cell>
          <cell r="R10484">
            <v>2633.85</v>
          </cell>
          <cell r="S10484">
            <v>2370.4699999999998</v>
          </cell>
        </row>
        <row r="10485">
          <cell r="C10485" t="str">
            <v>Горнозаводской городской округ Пермского края</v>
          </cell>
          <cell r="D10485" t="str">
            <v>п. Теплая Гора, ул. Советская, д. 14</v>
          </cell>
          <cell r="E10485" t="b">
            <v>1</v>
          </cell>
          <cell r="F10485">
            <v>1988</v>
          </cell>
          <cell r="H10485" t="str">
            <v>Блоки</v>
          </cell>
          <cell r="L10485">
            <v>3</v>
          </cell>
          <cell r="M10485">
            <v>3</v>
          </cell>
          <cell r="Q10485">
            <v>1259.0999999999999</v>
          </cell>
          <cell r="R10485">
            <v>1259.0999999999999</v>
          </cell>
          <cell r="S10485">
            <v>1133.19</v>
          </cell>
        </row>
        <row r="10486">
          <cell r="C10486" t="str">
            <v>Горнозаводской городской округ Пермского края</v>
          </cell>
          <cell r="D10486" t="str">
            <v>п. Теплая Гора, ул. Советская, д. 16</v>
          </cell>
          <cell r="E10486" t="b">
            <v>1</v>
          </cell>
          <cell r="F10486">
            <v>1992</v>
          </cell>
          <cell r="L10486">
            <v>2</v>
          </cell>
          <cell r="M10486">
            <v>3</v>
          </cell>
          <cell r="Q10486">
            <v>786.88</v>
          </cell>
          <cell r="R10486">
            <v>659.6</v>
          </cell>
          <cell r="S10486">
            <v>593.64</v>
          </cell>
        </row>
        <row r="10487">
          <cell r="C10487" t="str">
            <v>Горнозаводской городской округ Пермского края</v>
          </cell>
          <cell r="D10487" t="str">
            <v>п. Теплая Гора, ул. Советская, д. 33</v>
          </cell>
          <cell r="E10487" t="b">
            <v>1</v>
          </cell>
          <cell r="F10487">
            <v>1992</v>
          </cell>
          <cell r="H10487" t="str">
            <v>Дерево</v>
          </cell>
          <cell r="L10487">
            <v>2</v>
          </cell>
          <cell r="M10487">
            <v>2</v>
          </cell>
          <cell r="Q10487">
            <v>614.4</v>
          </cell>
          <cell r="R10487">
            <v>614.4</v>
          </cell>
          <cell r="S10487">
            <v>552.96</v>
          </cell>
        </row>
        <row r="10488">
          <cell r="C10488" t="str">
            <v>Горнозаводской городской округ Пермского края</v>
          </cell>
          <cell r="D10488" t="str">
            <v>рп Бисер, ул. Железнодорожная, д. 10А</v>
          </cell>
          <cell r="E10488" t="b">
            <v>1</v>
          </cell>
          <cell r="F10488">
            <v>1962</v>
          </cell>
          <cell r="H10488" t="str">
            <v>Шлакоблок</v>
          </cell>
          <cell r="L10488">
            <v>2</v>
          </cell>
          <cell r="M10488">
            <v>2</v>
          </cell>
          <cell r="Q10488">
            <v>393.6</v>
          </cell>
          <cell r="R10488">
            <v>339.6</v>
          </cell>
          <cell r="S10488">
            <v>292.10000000000002</v>
          </cell>
          <cell r="T10488">
            <v>19</v>
          </cell>
        </row>
        <row r="10489">
          <cell r="C10489" t="str">
            <v>Горнозаводской городской округ Пермского края</v>
          </cell>
          <cell r="D10489" t="str">
            <v>рп Кусье-Александровский, ул. Ленина, д. 6</v>
          </cell>
          <cell r="E10489" t="b">
            <v>1</v>
          </cell>
          <cell r="F10489">
            <v>1952</v>
          </cell>
          <cell r="H10489" t="str">
            <v>Брус</v>
          </cell>
          <cell r="L10489">
            <v>2</v>
          </cell>
          <cell r="M10489">
            <v>1</v>
          </cell>
          <cell r="Q10489">
            <v>391.3</v>
          </cell>
          <cell r="R10489">
            <v>359.5</v>
          </cell>
          <cell r="S10489">
            <v>318</v>
          </cell>
          <cell r="T10489">
            <v>10</v>
          </cell>
        </row>
        <row r="10490">
          <cell r="C10490" t="str">
            <v>Горнозаводской городской округ Пермского края</v>
          </cell>
          <cell r="D10490" t="str">
            <v>рп Кусье-Александровский, ул. Ленина, д. 43</v>
          </cell>
          <cell r="E10490" t="b">
            <v>1</v>
          </cell>
          <cell r="F10490">
            <v>1976</v>
          </cell>
          <cell r="H10490" t="str">
            <v>Дерево</v>
          </cell>
          <cell r="L10490">
            <v>2</v>
          </cell>
          <cell r="Q10490">
            <v>335</v>
          </cell>
          <cell r="R10490">
            <v>335</v>
          </cell>
          <cell r="S10490">
            <v>301.5</v>
          </cell>
        </row>
        <row r="10491">
          <cell r="C10491" t="str">
            <v>Горнозаводской городской округ Пермского края</v>
          </cell>
          <cell r="D10491" t="str">
            <v>рп Кусье-Александровский, ул. Ленина, д. 45</v>
          </cell>
          <cell r="E10491" t="b">
            <v>1</v>
          </cell>
          <cell r="F10491">
            <v>1979</v>
          </cell>
          <cell r="H10491" t="str">
            <v>Дерево</v>
          </cell>
          <cell r="L10491">
            <v>2</v>
          </cell>
          <cell r="Q10491">
            <v>339</v>
          </cell>
          <cell r="R10491">
            <v>339</v>
          </cell>
          <cell r="S10491">
            <v>305.10000000000002</v>
          </cell>
        </row>
        <row r="10492">
          <cell r="C10492" t="str">
            <v>Горнозаводской городской округ Пермского края</v>
          </cell>
          <cell r="D10492" t="str">
            <v>рп Пашия, ул. 1 Мая, д. 30</v>
          </cell>
          <cell r="E10492" t="b">
            <v>1</v>
          </cell>
          <cell r="F10492">
            <v>1984</v>
          </cell>
          <cell r="H10492" t="str">
            <v>Крупные блоки</v>
          </cell>
          <cell r="L10492">
            <v>5</v>
          </cell>
          <cell r="M10492">
            <v>4</v>
          </cell>
          <cell r="Q10492">
            <v>3602.3</v>
          </cell>
          <cell r="R10492">
            <v>3286.5</v>
          </cell>
          <cell r="S10492">
            <v>2957.85</v>
          </cell>
        </row>
        <row r="10493">
          <cell r="C10493" t="str">
            <v>Горнозаводской городской округ Пермского края</v>
          </cell>
          <cell r="D10493" t="str">
            <v>рп Пашия, ул. 1 Мая, д. 34</v>
          </cell>
          <cell r="E10493" t="b">
            <v>1</v>
          </cell>
          <cell r="F10493">
            <v>1988</v>
          </cell>
          <cell r="H10493" t="str">
            <v>Панель</v>
          </cell>
          <cell r="L10493">
            <v>5</v>
          </cell>
          <cell r="M10493">
            <v>6</v>
          </cell>
          <cell r="Q10493">
            <v>4409.8999999999996</v>
          </cell>
          <cell r="R10493">
            <v>3933</v>
          </cell>
          <cell r="S10493">
            <v>3539.7</v>
          </cell>
        </row>
        <row r="10494">
          <cell r="C10494" t="str">
            <v>Горнозаводской городской округ Пермского края</v>
          </cell>
          <cell r="D10494" t="str">
            <v>рп Пашия, ул. 1 Мая, д. 37</v>
          </cell>
          <cell r="E10494" t="b">
            <v>1</v>
          </cell>
          <cell r="F10494">
            <v>1995</v>
          </cell>
          <cell r="H10494" t="str">
            <v>Панель</v>
          </cell>
          <cell r="L10494">
            <v>5</v>
          </cell>
          <cell r="M10494">
            <v>4</v>
          </cell>
          <cell r="Q10494">
            <v>2961</v>
          </cell>
          <cell r="R10494">
            <v>2613</v>
          </cell>
          <cell r="S10494">
            <v>2351.6999999999998</v>
          </cell>
        </row>
        <row r="10495">
          <cell r="C10495" t="str">
            <v>Горнозаводской городской округ Пермского края</v>
          </cell>
          <cell r="D10495" t="str">
            <v>рп Пашия, ул. Карла Маркса, д. 69</v>
          </cell>
          <cell r="E10495" t="b">
            <v>1</v>
          </cell>
          <cell r="F10495">
            <v>1961</v>
          </cell>
          <cell r="H10495" t="str">
            <v>Кирпич</v>
          </cell>
          <cell r="L10495">
            <v>1</v>
          </cell>
          <cell r="M10495">
            <v>2</v>
          </cell>
          <cell r="Q10495">
            <v>520.1</v>
          </cell>
          <cell r="R10495">
            <v>441.2</v>
          </cell>
          <cell r="S10495">
            <v>238</v>
          </cell>
          <cell r="T10495">
            <v>19</v>
          </cell>
        </row>
        <row r="10496">
          <cell r="C10496" t="str">
            <v>Горнозаводской городской округ Пермского края</v>
          </cell>
          <cell r="D10496" t="str">
            <v>рп Пашия, ул. Карла Маркса, д. 71</v>
          </cell>
          <cell r="E10496" t="b">
            <v>1</v>
          </cell>
          <cell r="F10496">
            <v>1961</v>
          </cell>
          <cell r="H10496" t="str">
            <v>Кирпич</v>
          </cell>
          <cell r="L10496">
            <v>1</v>
          </cell>
          <cell r="M10496">
            <v>2</v>
          </cell>
          <cell r="Q10496">
            <v>520.1</v>
          </cell>
          <cell r="R10496">
            <v>455.3</v>
          </cell>
          <cell r="S10496">
            <v>455.3</v>
          </cell>
          <cell r="T10496">
            <v>20</v>
          </cell>
        </row>
        <row r="10497">
          <cell r="C10497" t="str">
            <v>Горнозаводской городской округ Пермского края</v>
          </cell>
          <cell r="D10497" t="str">
            <v>рп Пашия, ул. Коммуны, д. 29</v>
          </cell>
          <cell r="E10497" t="b">
            <v>1</v>
          </cell>
          <cell r="F10497">
            <v>1974</v>
          </cell>
          <cell r="H10497" t="str">
            <v>Кирпич</v>
          </cell>
          <cell r="L10497">
            <v>2</v>
          </cell>
          <cell r="M10497">
            <v>3</v>
          </cell>
          <cell r="Q10497">
            <v>945.5</v>
          </cell>
          <cell r="R10497">
            <v>895.9</v>
          </cell>
          <cell r="S10497">
            <v>806.31</v>
          </cell>
        </row>
        <row r="10498">
          <cell r="C10498" t="str">
            <v>Горнозаводской городской округ Пермского края</v>
          </cell>
          <cell r="D10498" t="str">
            <v>рп Пашия, ул. Коммуны, д. 31</v>
          </cell>
          <cell r="E10498" t="b">
            <v>1</v>
          </cell>
          <cell r="F10498">
            <v>1975</v>
          </cell>
          <cell r="H10498" t="str">
            <v>Кирпич</v>
          </cell>
          <cell r="L10498">
            <v>4</v>
          </cell>
          <cell r="M10498">
            <v>3</v>
          </cell>
          <cell r="Q10498">
            <v>2040.3</v>
          </cell>
          <cell r="R10498">
            <v>1948.8</v>
          </cell>
          <cell r="S10498">
            <v>1753.92</v>
          </cell>
        </row>
        <row r="10499">
          <cell r="C10499" t="str">
            <v>Горнозаводской городской округ Пермского края</v>
          </cell>
          <cell r="D10499" t="str">
            <v>рп Пашия, ул. Ленина, д. 10</v>
          </cell>
          <cell r="E10499" t="b">
            <v>1</v>
          </cell>
          <cell r="F10499">
            <v>2007</v>
          </cell>
          <cell r="H10499" t="str">
            <v>Кирпич</v>
          </cell>
          <cell r="L10499">
            <v>2</v>
          </cell>
          <cell r="M10499">
            <v>2</v>
          </cell>
          <cell r="Q10499">
            <v>742.3</v>
          </cell>
          <cell r="R10499">
            <v>672.2</v>
          </cell>
          <cell r="S10499">
            <v>604.98</v>
          </cell>
        </row>
        <row r="10500">
          <cell r="C10500" t="str">
            <v>Горнозаводской городской округ Пермского края</v>
          </cell>
          <cell r="D10500" t="str">
            <v>рп Пашия, ул. Ленина, д. 15</v>
          </cell>
          <cell r="E10500" t="b">
            <v>1</v>
          </cell>
          <cell r="F10500">
            <v>1970</v>
          </cell>
          <cell r="H10500" t="str">
            <v>Кирпич</v>
          </cell>
          <cell r="L10500">
            <v>5</v>
          </cell>
          <cell r="M10500">
            <v>2</v>
          </cell>
          <cell r="Q10500">
            <v>1955.7</v>
          </cell>
          <cell r="R10500">
            <v>1826.9</v>
          </cell>
          <cell r="S10500">
            <v>1644.21</v>
          </cell>
        </row>
        <row r="10501">
          <cell r="C10501" t="str">
            <v>Горнозаводской городской округ Пермского края</v>
          </cell>
          <cell r="D10501" t="str">
            <v>рп Пашия, ул. Ленина, д. 25</v>
          </cell>
          <cell r="E10501" t="b">
            <v>1</v>
          </cell>
          <cell r="F10501">
            <v>1968</v>
          </cell>
          <cell r="H10501" t="str">
            <v>Кирпич</v>
          </cell>
          <cell r="L10501">
            <v>2</v>
          </cell>
          <cell r="M10501">
            <v>2</v>
          </cell>
          <cell r="Q10501">
            <v>514.20000000000005</v>
          </cell>
          <cell r="R10501">
            <v>453</v>
          </cell>
          <cell r="S10501">
            <v>407.7</v>
          </cell>
        </row>
        <row r="10502">
          <cell r="C10502" t="str">
            <v>Горнозаводской городской округ Пермского края</v>
          </cell>
          <cell r="D10502" t="str">
            <v>рп Пашия, ул. Ленина, д. 27</v>
          </cell>
          <cell r="E10502" t="b">
            <v>1</v>
          </cell>
          <cell r="F10502">
            <v>1968</v>
          </cell>
          <cell r="H10502" t="str">
            <v>Кирпич</v>
          </cell>
          <cell r="L10502">
            <v>2</v>
          </cell>
          <cell r="M10502">
            <v>2</v>
          </cell>
          <cell r="Q10502">
            <v>509.4</v>
          </cell>
          <cell r="R10502">
            <v>448.1</v>
          </cell>
          <cell r="S10502">
            <v>301.10000000000002</v>
          </cell>
          <cell r="T10502">
            <v>20</v>
          </cell>
        </row>
        <row r="10503">
          <cell r="C10503" t="str">
            <v>Горнозаводской городской округ Пермского края</v>
          </cell>
          <cell r="D10503" t="str">
            <v>рп Пашия, ул. Луначарского, д. 34</v>
          </cell>
          <cell r="E10503" t="b">
            <v>1</v>
          </cell>
          <cell r="F10503">
            <v>1992</v>
          </cell>
          <cell r="H10503" t="str">
            <v>Панель</v>
          </cell>
          <cell r="L10503">
            <v>5</v>
          </cell>
          <cell r="M10503">
            <v>6</v>
          </cell>
          <cell r="Q10503">
            <v>4405</v>
          </cell>
          <cell r="R10503">
            <v>3932</v>
          </cell>
          <cell r="S10503">
            <v>3538.8</v>
          </cell>
        </row>
        <row r="10504">
          <cell r="C10504" t="str">
            <v>Горнозаводской городской округ Пермского края</v>
          </cell>
          <cell r="D10504" t="str">
            <v>рп Пашия, ул. Пролетарская, д. 20</v>
          </cell>
          <cell r="E10504" t="b">
            <v>1</v>
          </cell>
          <cell r="F10504">
            <v>1982</v>
          </cell>
          <cell r="H10504" t="str">
            <v>Кирпич</v>
          </cell>
          <cell r="L10504">
            <v>5</v>
          </cell>
          <cell r="M10504">
            <v>6</v>
          </cell>
          <cell r="Q10504">
            <v>4532.3</v>
          </cell>
          <cell r="R10504">
            <v>4084.5</v>
          </cell>
          <cell r="S10504">
            <v>3676.05</v>
          </cell>
        </row>
        <row r="10505">
          <cell r="C10505" t="str">
            <v>Горнозаводской городской округ Пермского края</v>
          </cell>
          <cell r="D10505" t="str">
            <v>рп Пашия, ул. Свердловская, д. 27</v>
          </cell>
          <cell r="E10505" t="b">
            <v>1</v>
          </cell>
          <cell r="F10505">
            <v>1982</v>
          </cell>
          <cell r="H10505" t="str">
            <v>Крупные блоки</v>
          </cell>
          <cell r="L10505">
            <v>5</v>
          </cell>
          <cell r="M10505">
            <v>5</v>
          </cell>
          <cell r="Q10505">
            <v>4640.3999999999996</v>
          </cell>
          <cell r="R10505">
            <v>4355.8</v>
          </cell>
          <cell r="S10505">
            <v>3920.22</v>
          </cell>
        </row>
        <row r="10506">
          <cell r="C10506" t="str">
            <v>Горнозаводской городской округ Пермского края</v>
          </cell>
          <cell r="D10506" t="str">
            <v>рп Пашия, ул. Свердловская, д. 29</v>
          </cell>
          <cell r="E10506" t="b">
            <v>1</v>
          </cell>
          <cell r="F10506">
            <v>1979</v>
          </cell>
          <cell r="H10506" t="str">
            <v>Панельный</v>
          </cell>
          <cell r="I10506" t="str">
            <v>плоская</v>
          </cell>
          <cell r="K10506" t="str">
            <v>имеется</v>
          </cell>
          <cell r="L10506">
            <v>5</v>
          </cell>
          <cell r="M10506">
            <v>4</v>
          </cell>
          <cell r="Q10506">
            <v>3727.4</v>
          </cell>
          <cell r="R10506">
            <v>3442.85</v>
          </cell>
          <cell r="S10506">
            <v>3187.95</v>
          </cell>
          <cell r="T10506">
            <v>180</v>
          </cell>
        </row>
        <row r="10507">
          <cell r="C10507" t="str">
            <v>Горнозаводской городской округ Пермского края</v>
          </cell>
          <cell r="D10507" t="str">
            <v>рп Пашия, ул. Свердловская, д. 31</v>
          </cell>
          <cell r="E10507" t="b">
            <v>1</v>
          </cell>
          <cell r="F10507">
            <v>1977</v>
          </cell>
          <cell r="H10507" t="str">
            <v>Крупные блоки</v>
          </cell>
          <cell r="L10507">
            <v>5</v>
          </cell>
          <cell r="M10507">
            <v>4</v>
          </cell>
          <cell r="Q10507">
            <v>3435.1</v>
          </cell>
          <cell r="R10507">
            <v>3213.5</v>
          </cell>
          <cell r="S10507">
            <v>2892.15</v>
          </cell>
        </row>
        <row r="10508">
          <cell r="C10508" t="str">
            <v>Горнозаводской городской округ Пермского края</v>
          </cell>
          <cell r="D10508" t="str">
            <v>рп Пашия, ул. Свердловская, д. 33</v>
          </cell>
          <cell r="E10508" t="b">
            <v>1</v>
          </cell>
          <cell r="F10508">
            <v>1963</v>
          </cell>
          <cell r="H10508" t="str">
            <v>Кирпич</v>
          </cell>
          <cell r="L10508">
            <v>2</v>
          </cell>
          <cell r="M10508">
            <v>2</v>
          </cell>
          <cell r="Q10508">
            <v>660.1</v>
          </cell>
          <cell r="R10508">
            <v>660.1</v>
          </cell>
          <cell r="S10508">
            <v>559.20000000000005</v>
          </cell>
          <cell r="T10508">
            <v>27</v>
          </cell>
        </row>
        <row r="10509">
          <cell r="C10509" t="str">
            <v>Горнозаводской городской округ Пермского края</v>
          </cell>
          <cell r="D10509" t="str">
            <v>рп Пашия, ул. Свердловская, д. 37</v>
          </cell>
          <cell r="E10509" t="b">
            <v>1</v>
          </cell>
          <cell r="F10509">
            <v>1976</v>
          </cell>
          <cell r="H10509" t="str">
            <v>Крупные блоки</v>
          </cell>
          <cell r="L10509">
            <v>5</v>
          </cell>
          <cell r="M10509">
            <v>4</v>
          </cell>
          <cell r="Q10509">
            <v>4275.6000000000004</v>
          </cell>
          <cell r="R10509">
            <v>4150.8</v>
          </cell>
          <cell r="S10509">
            <v>3735.72</v>
          </cell>
        </row>
        <row r="10510">
          <cell r="C10510" t="str">
            <v>Горнозаводской городской округ Пермского края</v>
          </cell>
          <cell r="D10510" t="str">
            <v>рп Пашия, ул. Свердловская, д. 39</v>
          </cell>
          <cell r="E10510" t="b">
            <v>1</v>
          </cell>
          <cell r="F10510">
            <v>1973</v>
          </cell>
          <cell r="H10510" t="str">
            <v>Крупные блоки</v>
          </cell>
          <cell r="L10510">
            <v>5</v>
          </cell>
          <cell r="M10510">
            <v>4</v>
          </cell>
          <cell r="Q10510">
            <v>3372.1</v>
          </cell>
          <cell r="R10510">
            <v>3225.1</v>
          </cell>
          <cell r="S10510">
            <v>2902.59</v>
          </cell>
        </row>
        <row r="10511">
          <cell r="C10511" t="str">
            <v>Горнозаводской городской округ Пермского края</v>
          </cell>
          <cell r="D10511" t="str">
            <v>рп Пашия, ул. Свердловская, д. 42</v>
          </cell>
          <cell r="E10511" t="b">
            <v>1</v>
          </cell>
          <cell r="F10511">
            <v>1958</v>
          </cell>
          <cell r="H10511" t="str">
            <v>Блоки</v>
          </cell>
          <cell r="L10511">
            <v>2</v>
          </cell>
          <cell r="M10511">
            <v>1</v>
          </cell>
          <cell r="Q10511">
            <v>399.3</v>
          </cell>
          <cell r="R10511">
            <v>399.3</v>
          </cell>
          <cell r="S10511">
            <v>357.1</v>
          </cell>
          <cell r="T10511">
            <v>14</v>
          </cell>
        </row>
        <row r="10512">
          <cell r="C10512" t="str">
            <v>Горнозаводской городской округ Пермского края</v>
          </cell>
          <cell r="D10512" t="str">
            <v>рп Пашия, ул. Свердловская, д. 52</v>
          </cell>
          <cell r="E10512" t="b">
            <v>1</v>
          </cell>
          <cell r="F10512">
            <v>1975</v>
          </cell>
          <cell r="H10512" t="str">
            <v>Кирпич</v>
          </cell>
          <cell r="L10512">
            <v>2</v>
          </cell>
          <cell r="M10512">
            <v>1</v>
          </cell>
          <cell r="Q10512">
            <v>385.8</v>
          </cell>
          <cell r="R10512">
            <v>361.4</v>
          </cell>
          <cell r="S10512">
            <v>325.26</v>
          </cell>
        </row>
        <row r="10513">
          <cell r="C10513" t="str">
            <v>Горнозаводской городской округ Пермского края</v>
          </cell>
          <cell r="D10513" t="str">
            <v>рп Пашия, ул. Строителей, д. 2</v>
          </cell>
          <cell r="E10513" t="b">
            <v>1</v>
          </cell>
          <cell r="F10513">
            <v>1961</v>
          </cell>
          <cell r="H10513" t="str">
            <v>Кирпич</v>
          </cell>
          <cell r="L10513">
            <v>2</v>
          </cell>
          <cell r="M10513">
            <v>2</v>
          </cell>
          <cell r="Q10513">
            <v>506.5</v>
          </cell>
          <cell r="R10513">
            <v>443.1</v>
          </cell>
          <cell r="S10513">
            <v>443.1</v>
          </cell>
          <cell r="T10513">
            <v>22</v>
          </cell>
        </row>
        <row r="10514">
          <cell r="C10514" t="str">
            <v>Еловский муниципальный округ Пермского края</v>
          </cell>
          <cell r="D10514" t="str">
            <v>с. Елово, ул. Волкова, д. 1</v>
          </cell>
          <cell r="E10514" t="b">
            <v>1</v>
          </cell>
          <cell r="F10514">
            <v>1978</v>
          </cell>
          <cell r="H10514" t="str">
            <v>кирпич</v>
          </cell>
          <cell r="I10514" t="str">
            <v>скатная</v>
          </cell>
          <cell r="J10514" t="str">
            <v>ГВС ТЕП</v>
          </cell>
          <cell r="K10514" t="str">
            <v>не имеется</v>
          </cell>
          <cell r="L10514">
            <v>2</v>
          </cell>
          <cell r="M10514">
            <v>2</v>
          </cell>
          <cell r="Q10514">
            <v>691.1</v>
          </cell>
          <cell r="R10514">
            <v>691.1</v>
          </cell>
          <cell r="S10514">
            <v>633.4</v>
          </cell>
          <cell r="T10514">
            <v>51</v>
          </cell>
        </row>
        <row r="10515">
          <cell r="C10515" t="str">
            <v>Еловский муниципальный округ Пермского края</v>
          </cell>
          <cell r="D10515" t="str">
            <v>с. Елово, ул. Волкова, д. 2</v>
          </cell>
          <cell r="E10515" t="b">
            <v>1</v>
          </cell>
          <cell r="F10515">
            <v>1984</v>
          </cell>
          <cell r="H10515" t="str">
            <v>Кирпич</v>
          </cell>
          <cell r="L10515">
            <v>2</v>
          </cell>
          <cell r="M10515">
            <v>2</v>
          </cell>
          <cell r="Q10515">
            <v>633.1</v>
          </cell>
          <cell r="R10515">
            <v>474.4</v>
          </cell>
          <cell r="S10515">
            <v>426.96</v>
          </cell>
          <cell r="T10515">
            <v>34</v>
          </cell>
        </row>
        <row r="10516">
          <cell r="C10516" t="str">
            <v>Еловский муниципальный округ Пермского края</v>
          </cell>
          <cell r="D10516" t="str">
            <v>с. Елово, ул. Волкова, д. 3</v>
          </cell>
          <cell r="E10516" t="b">
            <v>1</v>
          </cell>
          <cell r="F10516">
            <v>1979</v>
          </cell>
          <cell r="H10516" t="str">
            <v>Кирпич</v>
          </cell>
          <cell r="L10516">
            <v>2</v>
          </cell>
          <cell r="M10516">
            <v>2</v>
          </cell>
          <cell r="Q10516">
            <v>695.2</v>
          </cell>
          <cell r="R10516">
            <v>619.70000000000005</v>
          </cell>
          <cell r="S10516">
            <v>557.73</v>
          </cell>
          <cell r="T10516">
            <v>42</v>
          </cell>
        </row>
        <row r="10517">
          <cell r="C10517" t="str">
            <v>Еловский муниципальный округ Пермского края</v>
          </cell>
          <cell r="D10517" t="str">
            <v>с. Елово, ул. Волкова, д. 4</v>
          </cell>
          <cell r="E10517" t="b">
            <v>1</v>
          </cell>
          <cell r="F10517">
            <v>1988</v>
          </cell>
          <cell r="H10517" t="str">
            <v>Кирпич</v>
          </cell>
          <cell r="L10517">
            <v>2</v>
          </cell>
          <cell r="M10517">
            <v>2</v>
          </cell>
          <cell r="Q10517">
            <v>632.70000000000005</v>
          </cell>
          <cell r="R10517">
            <v>582.4</v>
          </cell>
          <cell r="S10517">
            <v>376.5</v>
          </cell>
          <cell r="T10517">
            <v>32</v>
          </cell>
        </row>
        <row r="10518">
          <cell r="C10518" t="str">
            <v>Еловский муниципальный округ Пермского края</v>
          </cell>
          <cell r="D10518" t="str">
            <v>с. Елово, ул. Волкова, д. 5</v>
          </cell>
          <cell r="E10518" t="b">
            <v>1</v>
          </cell>
          <cell r="F10518">
            <v>1978</v>
          </cell>
          <cell r="H10518" t="str">
            <v>Кирпич</v>
          </cell>
          <cell r="L10518">
            <v>2</v>
          </cell>
          <cell r="M10518">
            <v>2</v>
          </cell>
          <cell r="Q10518">
            <v>706.3</v>
          </cell>
          <cell r="R10518">
            <v>706.3</v>
          </cell>
          <cell r="S10518">
            <v>635.66999999999996</v>
          </cell>
          <cell r="T10518">
            <v>51</v>
          </cell>
        </row>
        <row r="10519">
          <cell r="C10519" t="str">
            <v>Еловский муниципальный округ Пермского края</v>
          </cell>
          <cell r="D10519" t="str">
            <v>с. Елово, ул. Волкова, д. 6</v>
          </cell>
          <cell r="E10519" t="b">
            <v>1</v>
          </cell>
          <cell r="F10519">
            <v>1988</v>
          </cell>
          <cell r="H10519" t="str">
            <v>Кирпич</v>
          </cell>
          <cell r="L10519">
            <v>2</v>
          </cell>
          <cell r="M10519">
            <v>2</v>
          </cell>
          <cell r="Q10519">
            <v>644.1</v>
          </cell>
          <cell r="R10519">
            <v>467.2</v>
          </cell>
          <cell r="S10519">
            <v>420.48</v>
          </cell>
          <cell r="T10519">
            <v>35</v>
          </cell>
        </row>
        <row r="10520">
          <cell r="C10520" t="str">
            <v>Еловский муниципальный округ Пермского края</v>
          </cell>
          <cell r="D10520" t="str">
            <v>с. Елово, ул. Волкова, д. 8</v>
          </cell>
          <cell r="E10520" t="b">
            <v>1</v>
          </cell>
          <cell r="F10520">
            <v>1989</v>
          </cell>
          <cell r="H10520" t="str">
            <v>Кирпич</v>
          </cell>
          <cell r="L10520">
            <v>2</v>
          </cell>
          <cell r="M10520">
            <v>2</v>
          </cell>
          <cell r="Q10520">
            <v>708.9</v>
          </cell>
          <cell r="R10520">
            <v>547.29999999999995</v>
          </cell>
          <cell r="S10520">
            <v>492.57</v>
          </cell>
          <cell r="T10520">
            <v>43</v>
          </cell>
        </row>
        <row r="10521">
          <cell r="C10521" t="str">
            <v>Еловский муниципальный округ Пермского края</v>
          </cell>
          <cell r="D10521" t="str">
            <v>с. Елово, ул. Калинина, д. 7</v>
          </cell>
          <cell r="E10521" t="b">
            <v>1</v>
          </cell>
          <cell r="F10521">
            <v>1973</v>
          </cell>
          <cell r="H10521" t="str">
            <v>Кирпич</v>
          </cell>
          <cell r="L10521">
            <v>2</v>
          </cell>
          <cell r="M10521">
            <v>2</v>
          </cell>
          <cell r="Q10521">
            <v>511.9</v>
          </cell>
          <cell r="R10521">
            <v>465.3</v>
          </cell>
          <cell r="S10521">
            <v>418.77</v>
          </cell>
          <cell r="T10521">
            <v>39</v>
          </cell>
        </row>
        <row r="10522">
          <cell r="C10522" t="str">
            <v>Еловский муниципальный округ Пермского края</v>
          </cell>
          <cell r="D10522" t="str">
            <v>с. Елово, ул. Калинина, д. 13</v>
          </cell>
          <cell r="E10522" t="b">
            <v>1</v>
          </cell>
          <cell r="F10522">
            <v>1976</v>
          </cell>
          <cell r="H10522" t="str">
            <v>кирпич</v>
          </cell>
          <cell r="I10522" t="str">
            <v>плоская</v>
          </cell>
          <cell r="J10522" t="str">
            <v>ГВС</v>
          </cell>
          <cell r="K10522" t="str">
            <v>не имеется</v>
          </cell>
          <cell r="L10522">
            <v>2</v>
          </cell>
          <cell r="M10522">
            <v>2</v>
          </cell>
          <cell r="Q10522">
            <v>736</v>
          </cell>
          <cell r="R10522">
            <v>713.5</v>
          </cell>
          <cell r="S10522">
            <v>713.5</v>
          </cell>
          <cell r="T10522">
            <v>21</v>
          </cell>
        </row>
        <row r="10523">
          <cell r="C10523" t="str">
            <v>Еловский муниципальный округ Пермского края</v>
          </cell>
          <cell r="D10523" t="str">
            <v>с. Елово, ул. Калинина, д. 5А</v>
          </cell>
          <cell r="E10523" t="b">
            <v>1</v>
          </cell>
          <cell r="F10523">
            <v>1973</v>
          </cell>
          <cell r="H10523" t="str">
            <v>Кирпич</v>
          </cell>
          <cell r="L10523">
            <v>2</v>
          </cell>
          <cell r="M10523">
            <v>2</v>
          </cell>
          <cell r="Q10523">
            <v>511.9</v>
          </cell>
          <cell r="R10523">
            <v>300.7</v>
          </cell>
          <cell r="S10523">
            <v>300.7</v>
          </cell>
          <cell r="T10523">
            <v>27</v>
          </cell>
        </row>
        <row r="10524">
          <cell r="C10524" t="str">
            <v>Еловский муниципальный округ Пермского края</v>
          </cell>
          <cell r="D10524" t="str">
            <v>с. Елово, ул. Калинина, д. 7А</v>
          </cell>
          <cell r="E10524" t="b">
            <v>1</v>
          </cell>
          <cell r="F10524">
            <v>1979</v>
          </cell>
          <cell r="H10524" t="str">
            <v>кирпич</v>
          </cell>
          <cell r="L10524">
            <v>2</v>
          </cell>
          <cell r="M10524">
            <v>2</v>
          </cell>
          <cell r="Q10524">
            <v>1165.5</v>
          </cell>
          <cell r="R10524">
            <v>1165.5</v>
          </cell>
          <cell r="S10524">
            <v>955</v>
          </cell>
          <cell r="T10524">
            <v>37</v>
          </cell>
        </row>
        <row r="10525">
          <cell r="C10525" t="str">
            <v>Еловский муниципальный округ Пермского края</v>
          </cell>
          <cell r="D10525" t="str">
            <v>с. Елово, ул. Карла Маркса, д. 22</v>
          </cell>
          <cell r="E10525" t="b">
            <v>1</v>
          </cell>
          <cell r="F10525">
            <v>1984</v>
          </cell>
          <cell r="H10525" t="str">
            <v>Брус</v>
          </cell>
          <cell r="L10525">
            <v>2</v>
          </cell>
          <cell r="M10525">
            <v>1</v>
          </cell>
          <cell r="Q10525">
            <v>776.2</v>
          </cell>
          <cell r="R10525">
            <v>776.2</v>
          </cell>
          <cell r="S10525">
            <v>591.4</v>
          </cell>
          <cell r="T10525">
            <v>25</v>
          </cell>
        </row>
        <row r="10526">
          <cell r="C10526" t="str">
            <v>Еловский муниципальный округ Пермского края</v>
          </cell>
          <cell r="D10526" t="str">
            <v>с. Елово, ул. Кирова, д. 57</v>
          </cell>
          <cell r="E10526" t="b">
            <v>1</v>
          </cell>
          <cell r="F10526">
            <v>1989</v>
          </cell>
          <cell r="H10526" t="str">
            <v>кирпич</v>
          </cell>
          <cell r="L10526">
            <v>2</v>
          </cell>
          <cell r="M10526">
            <v>3</v>
          </cell>
          <cell r="Q10526">
            <v>868</v>
          </cell>
          <cell r="R10526">
            <v>868</v>
          </cell>
          <cell r="S10526">
            <v>586.20000000000005</v>
          </cell>
          <cell r="T10526">
            <v>34</v>
          </cell>
        </row>
        <row r="10527">
          <cell r="C10527" t="str">
            <v>Еловский муниципальный округ Пермского края</v>
          </cell>
          <cell r="D10527" t="str">
            <v>с. Елово, ул. Комсомольская, д. 18</v>
          </cell>
          <cell r="E10527" t="b">
            <v>1</v>
          </cell>
          <cell r="F10527">
            <v>1979</v>
          </cell>
          <cell r="H10527" t="str">
            <v>Кирпич</v>
          </cell>
          <cell r="L10527">
            <v>3</v>
          </cell>
          <cell r="M10527">
            <v>3</v>
          </cell>
          <cell r="Q10527">
            <v>1985.2</v>
          </cell>
          <cell r="R10527">
            <v>1809.3</v>
          </cell>
          <cell r="S10527">
            <v>1592.6</v>
          </cell>
          <cell r="T10527">
            <v>67</v>
          </cell>
        </row>
        <row r="10528">
          <cell r="C10528" t="str">
            <v>Еловский муниципальный округ Пермского края</v>
          </cell>
          <cell r="D10528" t="str">
            <v>с. Елово, ул. Комсомольская, д. 20</v>
          </cell>
          <cell r="E10528" t="b">
            <v>1</v>
          </cell>
          <cell r="F10528">
            <v>1978</v>
          </cell>
          <cell r="H10528" t="str">
            <v>Кирпич</v>
          </cell>
          <cell r="L10528">
            <v>2</v>
          </cell>
          <cell r="M10528">
            <v>3</v>
          </cell>
          <cell r="Q10528">
            <v>912.2</v>
          </cell>
          <cell r="R10528">
            <v>912.2</v>
          </cell>
          <cell r="S10528">
            <v>837.5</v>
          </cell>
          <cell r="T10528">
            <v>40</v>
          </cell>
        </row>
        <row r="10529">
          <cell r="C10529" t="str">
            <v>Еловский муниципальный округ Пермского края</v>
          </cell>
          <cell r="D10529" t="str">
            <v>с. Елово, ул. Комсомольская, д. 38</v>
          </cell>
          <cell r="E10529" t="b">
            <v>1</v>
          </cell>
          <cell r="F10529">
            <v>1975</v>
          </cell>
          <cell r="H10529" t="str">
            <v>Блочный</v>
          </cell>
          <cell r="I10529" t="str">
            <v>плоская</v>
          </cell>
          <cell r="J10529" t="str">
            <v>ГВС</v>
          </cell>
          <cell r="K10529" t="str">
            <v>имеется</v>
          </cell>
          <cell r="L10529">
            <v>2</v>
          </cell>
          <cell r="M10529">
            <v>2</v>
          </cell>
          <cell r="Q10529">
            <v>740.2</v>
          </cell>
          <cell r="R10529">
            <v>668.1</v>
          </cell>
          <cell r="S10529">
            <v>668.1</v>
          </cell>
          <cell r="T10529">
            <v>44</v>
          </cell>
        </row>
        <row r="10530">
          <cell r="C10530" t="str">
            <v>Еловский муниципальный округ Пермского края</v>
          </cell>
          <cell r="D10530" t="str">
            <v>с. Елово, ул. Комсомольская, д. 40</v>
          </cell>
          <cell r="E10530" t="b">
            <v>1</v>
          </cell>
          <cell r="F10530">
            <v>1978</v>
          </cell>
          <cell r="H10530" t="str">
            <v>Кирпич</v>
          </cell>
          <cell r="L10530">
            <v>2</v>
          </cell>
          <cell r="M10530">
            <v>3</v>
          </cell>
          <cell r="Q10530">
            <v>923.21</v>
          </cell>
          <cell r="R10530">
            <v>923.21</v>
          </cell>
          <cell r="S10530">
            <v>728.3</v>
          </cell>
          <cell r="T10530">
            <v>30</v>
          </cell>
        </row>
        <row r="10531">
          <cell r="C10531" t="str">
            <v>Еловский муниципальный округ Пермского края</v>
          </cell>
          <cell r="D10531" t="str">
            <v>с. Елово, ул. Комсомольская, д. 42</v>
          </cell>
          <cell r="E10531" t="b">
            <v>1</v>
          </cell>
          <cell r="F10531">
            <v>1979</v>
          </cell>
          <cell r="H10531" t="str">
            <v>Кирпич</v>
          </cell>
          <cell r="L10531">
            <v>2</v>
          </cell>
          <cell r="M10531">
            <v>3</v>
          </cell>
          <cell r="Q10531">
            <v>911.7</v>
          </cell>
          <cell r="R10531">
            <v>911.7</v>
          </cell>
          <cell r="S10531">
            <v>840.7</v>
          </cell>
          <cell r="T10531">
            <v>30</v>
          </cell>
        </row>
        <row r="10532">
          <cell r="C10532" t="str">
            <v>Еловский муниципальный округ Пермского края</v>
          </cell>
          <cell r="D10532" t="str">
            <v>с. Елово, ул. Комсомольская, д. 46</v>
          </cell>
          <cell r="E10532" t="b">
            <v>1</v>
          </cell>
          <cell r="F10532">
            <v>1976</v>
          </cell>
          <cell r="H10532" t="str">
            <v>Кирпич</v>
          </cell>
          <cell r="L10532">
            <v>2</v>
          </cell>
          <cell r="M10532">
            <v>2</v>
          </cell>
          <cell r="Q10532">
            <v>516.4</v>
          </cell>
          <cell r="R10532">
            <v>516.4</v>
          </cell>
          <cell r="S10532">
            <v>516.4</v>
          </cell>
          <cell r="T10532">
            <v>20</v>
          </cell>
        </row>
        <row r="10533">
          <cell r="C10533" t="str">
            <v>Еловский муниципальный округ Пермского края</v>
          </cell>
          <cell r="D10533" t="str">
            <v>с. Елово, ул. Комсомольская, д. 52</v>
          </cell>
          <cell r="E10533" t="b">
            <v>1</v>
          </cell>
          <cell r="F10533">
            <v>1975</v>
          </cell>
          <cell r="H10533" t="str">
            <v>Кирпич</v>
          </cell>
          <cell r="L10533">
            <v>4</v>
          </cell>
          <cell r="M10533">
            <v>3</v>
          </cell>
          <cell r="Q10533">
            <v>2250.4</v>
          </cell>
          <cell r="R10533">
            <v>2250.4</v>
          </cell>
          <cell r="S10533">
            <v>1498.5</v>
          </cell>
          <cell r="T10533">
            <v>94</v>
          </cell>
        </row>
        <row r="10534">
          <cell r="C10534" t="str">
            <v>Еловский муниципальный округ Пермского края</v>
          </cell>
          <cell r="D10534" t="str">
            <v>с. Елово, ул. Комсомольская, д. 54</v>
          </cell>
          <cell r="E10534" t="b">
            <v>1</v>
          </cell>
          <cell r="F10534">
            <v>1973</v>
          </cell>
          <cell r="H10534" t="str">
            <v>Кирпич</v>
          </cell>
          <cell r="L10534">
            <v>5</v>
          </cell>
          <cell r="M10534">
            <v>2</v>
          </cell>
          <cell r="Q10534">
            <v>4792.2</v>
          </cell>
          <cell r="R10534">
            <v>4792.2</v>
          </cell>
          <cell r="S10534">
            <v>653</v>
          </cell>
          <cell r="T10534">
            <v>110</v>
          </cell>
        </row>
        <row r="10535">
          <cell r="C10535" t="str">
            <v>Еловский муниципальный округ Пермского края</v>
          </cell>
          <cell r="D10535" t="str">
            <v>с. Елово, ул. Комсомольская, д. 18А</v>
          </cell>
          <cell r="E10535" t="b">
            <v>1</v>
          </cell>
          <cell r="F10535">
            <v>1984</v>
          </cell>
          <cell r="H10535" t="str">
            <v>кирпич</v>
          </cell>
          <cell r="I10535" t="str">
            <v>плоская</v>
          </cell>
          <cell r="J10535" t="str">
            <v>ГВС</v>
          </cell>
          <cell r="K10535" t="str">
            <v>не имеется</v>
          </cell>
          <cell r="L10535">
            <v>2</v>
          </cell>
          <cell r="M10535">
            <v>2</v>
          </cell>
          <cell r="Q10535">
            <v>549.1</v>
          </cell>
          <cell r="R10535">
            <v>524.79999999999995</v>
          </cell>
          <cell r="S10535">
            <v>524.79999999999995</v>
          </cell>
          <cell r="T10535">
            <v>25</v>
          </cell>
        </row>
        <row r="10536">
          <cell r="C10536" t="str">
            <v>Еловский муниципальный округ Пермского края</v>
          </cell>
          <cell r="D10536" t="str">
            <v>с. Елово, ул. Комсомольская, д. 38А</v>
          </cell>
          <cell r="E10536" t="b">
            <v>1</v>
          </cell>
          <cell r="F10536">
            <v>1975</v>
          </cell>
          <cell r="H10536" t="str">
            <v>Блочный</v>
          </cell>
          <cell r="I10536" t="str">
            <v>плоская</v>
          </cell>
          <cell r="J10536" t="str">
            <v>ГВС</v>
          </cell>
          <cell r="K10536" t="str">
            <v>имеется</v>
          </cell>
          <cell r="L10536">
            <v>2</v>
          </cell>
          <cell r="M10536">
            <v>2</v>
          </cell>
          <cell r="Q10536">
            <v>726</v>
          </cell>
          <cell r="R10536">
            <v>480</v>
          </cell>
          <cell r="S10536">
            <v>431.7</v>
          </cell>
          <cell r="T10536">
            <v>37</v>
          </cell>
        </row>
        <row r="10537">
          <cell r="C10537" t="str">
            <v>Еловский муниципальный округ Пермского края</v>
          </cell>
          <cell r="D10537" t="str">
            <v>с. Елово, ул. Ленина, д. 7</v>
          </cell>
          <cell r="E10537" t="b">
            <v>1</v>
          </cell>
          <cell r="F10537">
            <v>1970</v>
          </cell>
          <cell r="H10537" t="str">
            <v>Кирпич</v>
          </cell>
          <cell r="L10537">
            <v>2</v>
          </cell>
          <cell r="M10537">
            <v>2</v>
          </cell>
          <cell r="Q10537">
            <v>602</v>
          </cell>
          <cell r="R10537">
            <v>602</v>
          </cell>
          <cell r="S10537">
            <v>341.2</v>
          </cell>
          <cell r="T10537">
            <v>23</v>
          </cell>
        </row>
        <row r="10538">
          <cell r="C10538" t="str">
            <v>Еловский муниципальный округ Пермского края</v>
          </cell>
          <cell r="D10538" t="str">
            <v>с. Елово, ул. Ленина, д. 14</v>
          </cell>
          <cell r="E10538" t="b">
            <v>1</v>
          </cell>
          <cell r="F10538">
            <v>1983</v>
          </cell>
          <cell r="H10538" t="str">
            <v>кирпич</v>
          </cell>
          <cell r="I10538" t="str">
            <v>скатная</v>
          </cell>
          <cell r="J10538" t="str">
            <v>ГВС</v>
          </cell>
          <cell r="K10538" t="str">
            <v>не имеется</v>
          </cell>
          <cell r="L10538">
            <v>2</v>
          </cell>
          <cell r="M10538">
            <v>2</v>
          </cell>
          <cell r="Q10538">
            <v>773.4</v>
          </cell>
          <cell r="R10538">
            <v>773.4</v>
          </cell>
          <cell r="S10538">
            <v>417.6</v>
          </cell>
          <cell r="T10538">
            <v>31</v>
          </cell>
        </row>
        <row r="10539">
          <cell r="C10539" t="str">
            <v>Еловский муниципальный округ Пермского края</v>
          </cell>
          <cell r="D10539" t="str">
            <v>с. Елово, ул. Ленина, д. 34</v>
          </cell>
          <cell r="E10539" t="b">
            <v>1</v>
          </cell>
          <cell r="F10539">
            <v>1982</v>
          </cell>
          <cell r="H10539" t="str">
            <v>кирпич</v>
          </cell>
          <cell r="I10539" t="str">
            <v>скатная</v>
          </cell>
          <cell r="J10539" t="str">
            <v>ГВС ГАЗ</v>
          </cell>
          <cell r="K10539" t="str">
            <v>имеется</v>
          </cell>
          <cell r="L10539">
            <v>3</v>
          </cell>
          <cell r="M10539">
            <v>1</v>
          </cell>
          <cell r="Q10539">
            <v>1213.5999999999999</v>
          </cell>
          <cell r="R10539">
            <v>760</v>
          </cell>
          <cell r="S10539">
            <v>760</v>
          </cell>
          <cell r="T10539">
            <v>52</v>
          </cell>
        </row>
        <row r="10540">
          <cell r="C10540" t="str">
            <v>Еловский муниципальный округ Пермского края</v>
          </cell>
          <cell r="D10540" t="str">
            <v>с. Елово, ул. Ленина, д. 41</v>
          </cell>
          <cell r="E10540" t="b">
            <v>1</v>
          </cell>
          <cell r="F10540">
            <v>2004</v>
          </cell>
          <cell r="H10540" t="str">
            <v>Кирпич</v>
          </cell>
          <cell r="L10540">
            <v>3</v>
          </cell>
          <cell r="M10540">
            <v>1</v>
          </cell>
          <cell r="Q10540">
            <v>372.2</v>
          </cell>
          <cell r="R10540">
            <v>372.2</v>
          </cell>
          <cell r="S10540">
            <v>334.98</v>
          </cell>
          <cell r="T10540">
            <v>28</v>
          </cell>
        </row>
        <row r="10541">
          <cell r="C10541" t="str">
            <v>Еловский муниципальный округ Пермского края</v>
          </cell>
          <cell r="D10541" t="str">
            <v>с. Елово, ул. Ленина, д. 45</v>
          </cell>
          <cell r="E10541" t="b">
            <v>1</v>
          </cell>
          <cell r="F10541">
            <v>1976</v>
          </cell>
          <cell r="H10541" t="str">
            <v>кирпич</v>
          </cell>
          <cell r="I10541" t="str">
            <v>скатная</v>
          </cell>
          <cell r="J10541" t="str">
            <v>ГВС</v>
          </cell>
          <cell r="K10541" t="str">
            <v>не имеется</v>
          </cell>
          <cell r="L10541">
            <v>2</v>
          </cell>
          <cell r="M10541">
            <v>2</v>
          </cell>
          <cell r="Q10541">
            <v>761.8</v>
          </cell>
          <cell r="R10541">
            <v>689.3</v>
          </cell>
          <cell r="S10541">
            <v>689.3</v>
          </cell>
          <cell r="T10541">
            <v>28</v>
          </cell>
        </row>
        <row r="10542">
          <cell r="C10542" t="str">
            <v>Еловский муниципальный округ Пермского края</v>
          </cell>
          <cell r="D10542" t="str">
            <v>с. Елово, ул. Матросова, д. 1</v>
          </cell>
          <cell r="E10542" t="b">
            <v>1</v>
          </cell>
          <cell r="F10542">
            <v>1989</v>
          </cell>
          <cell r="H10542" t="str">
            <v>Кирпич</v>
          </cell>
          <cell r="L10542">
            <v>2</v>
          </cell>
          <cell r="M10542">
            <v>3</v>
          </cell>
          <cell r="Q10542">
            <v>929.5</v>
          </cell>
          <cell r="R10542">
            <v>194.9</v>
          </cell>
          <cell r="S10542">
            <v>175.41</v>
          </cell>
          <cell r="T10542">
            <v>47</v>
          </cell>
        </row>
        <row r="10543">
          <cell r="C10543" t="str">
            <v>Еловский муниципальный округ Пермского края</v>
          </cell>
          <cell r="D10543" t="str">
            <v>с. Елово, ул. Мира, д. 2</v>
          </cell>
          <cell r="E10543" t="b">
            <v>1</v>
          </cell>
          <cell r="F10543">
            <v>1983</v>
          </cell>
          <cell r="H10543" t="str">
            <v>кирпич</v>
          </cell>
          <cell r="I10543" t="str">
            <v>скатная</v>
          </cell>
          <cell r="J10543" t="str">
            <v>ГВС</v>
          </cell>
          <cell r="K10543" t="str">
            <v>не имеется</v>
          </cell>
          <cell r="L10543">
            <v>2</v>
          </cell>
          <cell r="M10543">
            <v>2</v>
          </cell>
          <cell r="Q10543">
            <v>668.2</v>
          </cell>
          <cell r="R10543">
            <v>594.20000000000005</v>
          </cell>
          <cell r="S10543">
            <v>525.6</v>
          </cell>
          <cell r="T10543">
            <v>25</v>
          </cell>
        </row>
        <row r="10544">
          <cell r="C10544" t="str">
            <v>Еловский муниципальный округ Пермского края</v>
          </cell>
          <cell r="D10544" t="str">
            <v>с. Елово, ул. Мира, д. 4</v>
          </cell>
          <cell r="E10544" t="b">
            <v>1</v>
          </cell>
          <cell r="F10544">
            <v>1974</v>
          </cell>
          <cell r="H10544" t="str">
            <v>панель</v>
          </cell>
          <cell r="L10544">
            <v>2</v>
          </cell>
          <cell r="M10544">
            <v>2</v>
          </cell>
          <cell r="Q10544">
            <v>384.5</v>
          </cell>
          <cell r="R10544">
            <v>171.2</v>
          </cell>
          <cell r="S10544">
            <v>256.5</v>
          </cell>
          <cell r="T10544">
            <v>15</v>
          </cell>
        </row>
        <row r="10545">
          <cell r="C10545" t="str">
            <v>Еловский муниципальный округ Пермского края</v>
          </cell>
          <cell r="D10545" t="str">
            <v>с. Елово, ул. Мира, д. 37</v>
          </cell>
          <cell r="E10545" t="b">
            <v>1</v>
          </cell>
          <cell r="F10545">
            <v>1990</v>
          </cell>
          <cell r="H10545" t="str">
            <v>кирпич</v>
          </cell>
          <cell r="I10545" t="str">
            <v>скатная</v>
          </cell>
          <cell r="J10545" t="str">
            <v>ГВС</v>
          </cell>
          <cell r="K10545" t="str">
            <v>имеется</v>
          </cell>
          <cell r="L10545">
            <v>2</v>
          </cell>
          <cell r="M10545">
            <v>3</v>
          </cell>
          <cell r="Q10545">
            <v>941</v>
          </cell>
          <cell r="R10545">
            <v>906.2</v>
          </cell>
          <cell r="S10545">
            <v>906.2</v>
          </cell>
          <cell r="T10545">
            <v>44</v>
          </cell>
        </row>
        <row r="10546">
          <cell r="C10546" t="str">
            <v>Еловский муниципальный округ Пермского края</v>
          </cell>
          <cell r="D10546" t="str">
            <v>с. Елово, ул. Набережная, д. 2</v>
          </cell>
          <cell r="E10546" t="b">
            <v>1</v>
          </cell>
          <cell r="F10546">
            <v>1990</v>
          </cell>
          <cell r="H10546" t="str">
            <v>Кирпич</v>
          </cell>
          <cell r="L10546">
            <v>1</v>
          </cell>
          <cell r="M10546">
            <v>2</v>
          </cell>
          <cell r="Q10546">
            <v>404.5</v>
          </cell>
          <cell r="R10546">
            <v>338.5</v>
          </cell>
          <cell r="S10546">
            <v>304.64999999999998</v>
          </cell>
          <cell r="T10546">
            <v>21</v>
          </cell>
        </row>
        <row r="10547">
          <cell r="C10547" t="str">
            <v>Еловский муниципальный округ Пермского края</v>
          </cell>
          <cell r="D10547" t="str">
            <v>с. Елово, ул. Набережная, д. 2А</v>
          </cell>
          <cell r="E10547" t="b">
            <v>1</v>
          </cell>
          <cell r="F10547">
            <v>1978</v>
          </cell>
          <cell r="H10547" t="str">
            <v>Кирпич</v>
          </cell>
          <cell r="L10547">
            <v>2</v>
          </cell>
          <cell r="M10547">
            <v>2</v>
          </cell>
          <cell r="Q10547">
            <v>199.5</v>
          </cell>
          <cell r="R10547">
            <v>183.1</v>
          </cell>
          <cell r="S10547">
            <v>164.79</v>
          </cell>
          <cell r="T10547">
            <v>7</v>
          </cell>
        </row>
        <row r="10548">
          <cell r="C10548" t="str">
            <v>Еловский муниципальный округ Пермского края</v>
          </cell>
          <cell r="D10548" t="str">
            <v>с. Елово, ул. Пионерская, д. 18</v>
          </cell>
          <cell r="E10548" t="b">
            <v>1</v>
          </cell>
          <cell r="F10548">
            <v>1989</v>
          </cell>
          <cell r="H10548" t="str">
            <v>кирпич</v>
          </cell>
          <cell r="I10548" t="str">
            <v>скатная</v>
          </cell>
          <cell r="J10548" t="str">
            <v>ГВС</v>
          </cell>
          <cell r="K10548" t="str">
            <v>имеется</v>
          </cell>
          <cell r="L10548">
            <v>2</v>
          </cell>
          <cell r="M10548">
            <v>3</v>
          </cell>
          <cell r="Q10548">
            <v>942.3</v>
          </cell>
          <cell r="R10548">
            <v>784.7</v>
          </cell>
          <cell r="S10548">
            <v>784.7</v>
          </cell>
          <cell r="T10548">
            <v>54</v>
          </cell>
        </row>
        <row r="10549">
          <cell r="C10549" t="str">
            <v>Ильинский городской округ Пермского края</v>
          </cell>
          <cell r="D10549" t="str">
            <v>г. Чермоз, ул. Бутырина, д. 6</v>
          </cell>
          <cell r="E10549" t="b">
            <v>1</v>
          </cell>
          <cell r="F10549">
            <v>1992</v>
          </cell>
          <cell r="H10549" t="str">
            <v>Кирпич</v>
          </cell>
          <cell r="L10549">
            <v>2</v>
          </cell>
          <cell r="M10549">
            <v>3</v>
          </cell>
          <cell r="Q10549">
            <v>1212.0999999999999</v>
          </cell>
          <cell r="R10549">
            <v>954.3</v>
          </cell>
          <cell r="S10549">
            <v>858.87</v>
          </cell>
          <cell r="T10549">
            <v>46</v>
          </cell>
        </row>
        <row r="10550">
          <cell r="C10550" t="str">
            <v>Ильинский городской округ Пермского края</v>
          </cell>
          <cell r="D10550" t="str">
            <v>г. Чермоз, ул. Заводская, д. 1</v>
          </cell>
          <cell r="E10550" t="b">
            <v>1</v>
          </cell>
          <cell r="F10550">
            <v>1979</v>
          </cell>
          <cell r="H10550" t="str">
            <v>Кирпич</v>
          </cell>
          <cell r="L10550">
            <v>2</v>
          </cell>
          <cell r="M10550">
            <v>2</v>
          </cell>
          <cell r="Q10550">
            <v>827.8</v>
          </cell>
          <cell r="R10550">
            <v>770.1</v>
          </cell>
          <cell r="S10550">
            <v>693.09</v>
          </cell>
          <cell r="T10550">
            <v>41</v>
          </cell>
        </row>
        <row r="10551">
          <cell r="C10551" t="str">
            <v>Ильинский городской округ Пермского края</v>
          </cell>
          <cell r="D10551" t="str">
            <v>г. Чермоз, ул. Заводская, д. 3</v>
          </cell>
          <cell r="E10551" t="b">
            <v>1</v>
          </cell>
          <cell r="F10551">
            <v>1983</v>
          </cell>
          <cell r="H10551" t="str">
            <v>Кирпич</v>
          </cell>
          <cell r="L10551">
            <v>2</v>
          </cell>
          <cell r="M10551">
            <v>2</v>
          </cell>
          <cell r="Q10551">
            <v>711.6</v>
          </cell>
          <cell r="R10551">
            <v>622.79999999999995</v>
          </cell>
          <cell r="S10551">
            <v>560.52</v>
          </cell>
          <cell r="T10551">
            <v>32</v>
          </cell>
        </row>
        <row r="10552">
          <cell r="C10552" t="str">
            <v>Ильинский городской округ Пермского края</v>
          </cell>
          <cell r="D10552" t="str">
            <v>г. Чермоз, ул. Заводская, д. 5</v>
          </cell>
          <cell r="E10552" t="b">
            <v>1</v>
          </cell>
          <cell r="F10552">
            <v>1983</v>
          </cell>
          <cell r="H10552" t="str">
            <v>Кирпич</v>
          </cell>
          <cell r="L10552">
            <v>2</v>
          </cell>
          <cell r="M10552">
            <v>2</v>
          </cell>
          <cell r="Q10552">
            <v>640</v>
          </cell>
          <cell r="R10552">
            <v>595.6</v>
          </cell>
          <cell r="S10552">
            <v>547.9</v>
          </cell>
          <cell r="T10552">
            <v>16</v>
          </cell>
        </row>
        <row r="10553">
          <cell r="C10553" t="str">
            <v>Ильинский городской округ Пермского края</v>
          </cell>
          <cell r="D10553" t="str">
            <v>г. Чермоз, ул. Заводская, д. 7</v>
          </cell>
          <cell r="E10553" t="b">
            <v>1</v>
          </cell>
          <cell r="F10553">
            <v>1987</v>
          </cell>
          <cell r="H10553" t="str">
            <v>Кирпич</v>
          </cell>
          <cell r="L10553">
            <v>2</v>
          </cell>
          <cell r="M10553">
            <v>2</v>
          </cell>
          <cell r="Q10553">
            <v>703</v>
          </cell>
          <cell r="R10553">
            <v>628.6</v>
          </cell>
          <cell r="S10553">
            <v>565.74</v>
          </cell>
          <cell r="T10553">
            <v>27</v>
          </cell>
        </row>
        <row r="10554">
          <cell r="C10554" t="str">
            <v>Ильинский городской округ Пермского края</v>
          </cell>
          <cell r="D10554" t="str">
            <v>г. Чермоз, ул. Ломоносова, д. 6</v>
          </cell>
          <cell r="E10554" t="b">
            <v>1</v>
          </cell>
          <cell r="F10554">
            <v>1954</v>
          </cell>
          <cell r="H10554" t="str">
            <v>Брус</v>
          </cell>
          <cell r="L10554">
            <v>2</v>
          </cell>
          <cell r="M10554">
            <v>1</v>
          </cell>
          <cell r="Q10554">
            <v>378.2</v>
          </cell>
          <cell r="R10554">
            <v>342.9</v>
          </cell>
          <cell r="S10554">
            <v>308.61</v>
          </cell>
          <cell r="T10554">
            <v>14</v>
          </cell>
        </row>
        <row r="10555">
          <cell r="C10555" t="str">
            <v>Ильинский городской округ Пермского края</v>
          </cell>
          <cell r="D10555" t="str">
            <v>г. Чермоз, ул. Ломоносова, д. 32</v>
          </cell>
          <cell r="E10555" t="b">
            <v>1</v>
          </cell>
          <cell r="F10555">
            <v>1917</v>
          </cell>
          <cell r="H10555" t="str">
            <v>Брус</v>
          </cell>
          <cell r="I10555" t="str">
            <v>скатная</v>
          </cell>
          <cell r="J10555" t="str">
            <v>ТЕП ГАЗ ХВС ГВС ВОД</v>
          </cell>
          <cell r="K10555" t="str">
            <v>не имеется</v>
          </cell>
          <cell r="L10555">
            <v>2</v>
          </cell>
          <cell r="M10555">
            <v>2</v>
          </cell>
          <cell r="Q10555">
            <v>280.2</v>
          </cell>
          <cell r="R10555">
            <v>265.10000000000002</v>
          </cell>
          <cell r="S10555">
            <v>265.10000000000002</v>
          </cell>
          <cell r="T10555">
            <v>6</v>
          </cell>
        </row>
        <row r="10556">
          <cell r="C10556" t="str">
            <v>Ильинский городской округ Пермского края</v>
          </cell>
          <cell r="D10556" t="str">
            <v>г. Чермоз, ул. Ломоносова, д. 71</v>
          </cell>
          <cell r="E10556" t="b">
            <v>1</v>
          </cell>
          <cell r="F10556">
            <v>1965</v>
          </cell>
          <cell r="H10556" t="str">
            <v>Брус</v>
          </cell>
          <cell r="L10556">
            <v>1</v>
          </cell>
          <cell r="M10556">
            <v>2</v>
          </cell>
          <cell r="Q10556">
            <v>214.3</v>
          </cell>
          <cell r="R10556">
            <v>195.3</v>
          </cell>
          <cell r="S10556">
            <v>175.77</v>
          </cell>
          <cell r="T10556">
            <v>15</v>
          </cell>
        </row>
        <row r="10557">
          <cell r="C10557" t="str">
            <v>Ильинский городской округ Пермского края</v>
          </cell>
          <cell r="D10557" t="str">
            <v>г. Чермоз, ул. Мира, д. 29А</v>
          </cell>
          <cell r="E10557" t="b">
            <v>1</v>
          </cell>
          <cell r="F10557">
            <v>1975</v>
          </cell>
          <cell r="H10557" t="str">
            <v>Кирпич</v>
          </cell>
          <cell r="L10557">
            <v>2</v>
          </cell>
          <cell r="M10557">
            <v>2</v>
          </cell>
          <cell r="Q10557">
            <v>835.6</v>
          </cell>
          <cell r="R10557">
            <v>765.5</v>
          </cell>
          <cell r="S10557">
            <v>688.95</v>
          </cell>
          <cell r="T10557">
            <v>36</v>
          </cell>
        </row>
        <row r="10558">
          <cell r="C10558" t="str">
            <v>Ильинский городской округ Пермского края</v>
          </cell>
          <cell r="D10558" t="str">
            <v>г. Чермоз, ул. Первомайская, д. 19</v>
          </cell>
          <cell r="E10558" t="b">
            <v>1</v>
          </cell>
          <cell r="F10558">
            <v>1971</v>
          </cell>
          <cell r="H10558" t="str">
            <v>Кирпич</v>
          </cell>
          <cell r="L10558">
            <v>2</v>
          </cell>
          <cell r="M10558">
            <v>2</v>
          </cell>
          <cell r="Q10558">
            <v>608</v>
          </cell>
          <cell r="R10558">
            <v>558.79999999999995</v>
          </cell>
          <cell r="S10558">
            <v>502.92</v>
          </cell>
          <cell r="T10558">
            <v>26</v>
          </cell>
        </row>
        <row r="10559">
          <cell r="C10559" t="str">
            <v>Ильинский городской округ Пермского края</v>
          </cell>
          <cell r="D10559" t="str">
            <v>г. Чермоз, ул. Первомайская, д. 21</v>
          </cell>
          <cell r="E10559" t="b">
            <v>1</v>
          </cell>
          <cell r="F10559">
            <v>1978</v>
          </cell>
          <cell r="H10559" t="str">
            <v>Кирпич</v>
          </cell>
          <cell r="L10559">
            <v>2</v>
          </cell>
          <cell r="M10559">
            <v>2</v>
          </cell>
          <cell r="Q10559">
            <v>786.6</v>
          </cell>
          <cell r="R10559">
            <v>769.8</v>
          </cell>
          <cell r="S10559">
            <v>692.82</v>
          </cell>
          <cell r="T10559">
            <v>41</v>
          </cell>
        </row>
        <row r="10560">
          <cell r="C10560" t="str">
            <v>Ильинский городской округ Пермского края</v>
          </cell>
          <cell r="D10560" t="str">
            <v>д. Посер, ул. Обвинская, д. 1</v>
          </cell>
          <cell r="E10560" t="b">
            <v>1</v>
          </cell>
          <cell r="F10560">
            <v>1980</v>
          </cell>
          <cell r="H10560" t="str">
            <v>Кирпич</v>
          </cell>
          <cell r="L10560">
            <v>2</v>
          </cell>
          <cell r="M10560">
            <v>2</v>
          </cell>
          <cell r="Q10560">
            <v>659.3</v>
          </cell>
          <cell r="R10560">
            <v>494.5</v>
          </cell>
          <cell r="S10560">
            <v>445.05</v>
          </cell>
          <cell r="T10560">
            <v>35</v>
          </cell>
        </row>
        <row r="10561">
          <cell r="C10561" t="str">
            <v>Ильинский городской округ Пермского края</v>
          </cell>
          <cell r="D10561" t="str">
            <v>д. Посер, ул. Обвинская, д. 3</v>
          </cell>
          <cell r="E10561" t="b">
            <v>1</v>
          </cell>
          <cell r="F10561">
            <v>1982</v>
          </cell>
          <cell r="H10561" t="str">
            <v>Кирпич</v>
          </cell>
          <cell r="L10561">
            <v>2</v>
          </cell>
          <cell r="M10561">
            <v>2</v>
          </cell>
          <cell r="Q10561">
            <v>656.1</v>
          </cell>
          <cell r="R10561">
            <v>492</v>
          </cell>
          <cell r="S10561">
            <v>442.8</v>
          </cell>
          <cell r="T10561">
            <v>36</v>
          </cell>
        </row>
        <row r="10562">
          <cell r="C10562" t="str">
            <v>Ильинский городской округ Пермского края</v>
          </cell>
          <cell r="D10562" t="str">
            <v>д. Посер, ул. Обвинская, д. 5</v>
          </cell>
          <cell r="E10562" t="b">
            <v>1</v>
          </cell>
          <cell r="F10562">
            <v>1985</v>
          </cell>
          <cell r="H10562" t="str">
            <v>Кирпич</v>
          </cell>
          <cell r="L10562">
            <v>2</v>
          </cell>
          <cell r="M10562">
            <v>1</v>
          </cell>
          <cell r="Q10562">
            <v>909.1</v>
          </cell>
          <cell r="R10562">
            <v>895.1</v>
          </cell>
          <cell r="S10562">
            <v>895.1</v>
          </cell>
          <cell r="T10562">
            <v>65</v>
          </cell>
        </row>
        <row r="10563">
          <cell r="C10563" t="str">
            <v>Ильинский городской округ Пермского края</v>
          </cell>
          <cell r="D10563" t="str">
            <v>д. Посер, ул. Победы, д. 5</v>
          </cell>
          <cell r="E10563" t="b">
            <v>1</v>
          </cell>
          <cell r="F10563">
            <v>1983</v>
          </cell>
          <cell r="H10563" t="str">
            <v>Кирпич</v>
          </cell>
          <cell r="L10563">
            <v>2</v>
          </cell>
          <cell r="M10563">
            <v>1</v>
          </cell>
          <cell r="Q10563">
            <v>214.5</v>
          </cell>
          <cell r="R10563">
            <v>160.80000000000001</v>
          </cell>
          <cell r="S10563">
            <v>144.72</v>
          </cell>
          <cell r="T10563">
            <v>11</v>
          </cell>
        </row>
        <row r="10564">
          <cell r="C10564" t="str">
            <v>Ильинский городской округ Пермского края</v>
          </cell>
          <cell r="D10564" t="str">
            <v>д. Посер, ул. Победы, д. 10</v>
          </cell>
          <cell r="E10564" t="b">
            <v>1</v>
          </cell>
          <cell r="F10564">
            <v>1977</v>
          </cell>
          <cell r="H10564" t="str">
            <v>Кирпич</v>
          </cell>
          <cell r="L10564">
            <v>2</v>
          </cell>
          <cell r="M10564">
            <v>2</v>
          </cell>
          <cell r="Q10564">
            <v>569.79999999999995</v>
          </cell>
          <cell r="R10564">
            <v>427.3</v>
          </cell>
          <cell r="S10564">
            <v>384.57</v>
          </cell>
          <cell r="T10564">
            <v>24</v>
          </cell>
        </row>
        <row r="10565">
          <cell r="C10565" t="str">
            <v>Ильинский городской округ Пермского края</v>
          </cell>
          <cell r="D10565" t="str">
            <v>д. Садки, ул. Центральная, д. 1</v>
          </cell>
          <cell r="E10565" t="b">
            <v>1</v>
          </cell>
          <cell r="F10565">
            <v>1976</v>
          </cell>
          <cell r="H10565" t="str">
            <v>Кирпич</v>
          </cell>
          <cell r="L10565">
            <v>2</v>
          </cell>
          <cell r="M10565">
            <v>2</v>
          </cell>
          <cell r="Q10565">
            <v>364.3</v>
          </cell>
          <cell r="R10565">
            <v>273.2</v>
          </cell>
          <cell r="S10565">
            <v>245.88</v>
          </cell>
          <cell r="T10565">
            <v>20</v>
          </cell>
        </row>
        <row r="10566">
          <cell r="C10566" t="str">
            <v>Ильинский городской округ Пермского края</v>
          </cell>
          <cell r="D10566" t="str">
            <v>п. Ильинский, ул. 50 лет Октября, д. 120</v>
          </cell>
          <cell r="E10566" t="b">
            <v>1</v>
          </cell>
          <cell r="F10566">
            <v>1955</v>
          </cell>
          <cell r="H10566" t="str">
            <v>бревно</v>
          </cell>
          <cell r="L10566">
            <v>2</v>
          </cell>
          <cell r="M10566">
            <v>1</v>
          </cell>
          <cell r="Q10566">
            <v>396.1</v>
          </cell>
          <cell r="R10566">
            <v>220.7</v>
          </cell>
          <cell r="S10566">
            <v>220.7</v>
          </cell>
          <cell r="T10566">
            <v>18</v>
          </cell>
        </row>
        <row r="10567">
          <cell r="C10567" t="str">
            <v>Ильинский городской округ Пермского края</v>
          </cell>
          <cell r="D10567" t="str">
            <v>п. Ильинский, ул. Бутырина, д. 5</v>
          </cell>
          <cell r="E10567" t="b">
            <v>1</v>
          </cell>
          <cell r="F10567">
            <v>1973</v>
          </cell>
          <cell r="H10567" t="str">
            <v>Кирпич</v>
          </cell>
          <cell r="L10567">
            <v>2</v>
          </cell>
          <cell r="M10567">
            <v>2</v>
          </cell>
          <cell r="Q10567">
            <v>552.5</v>
          </cell>
          <cell r="R10567">
            <v>502.5</v>
          </cell>
          <cell r="S10567">
            <v>452.25</v>
          </cell>
          <cell r="T10567">
            <v>17</v>
          </cell>
        </row>
        <row r="10568">
          <cell r="C10568" t="str">
            <v>Ильинский городской округ Пермского края</v>
          </cell>
          <cell r="D10568" t="str">
            <v>п. Ильинский, ул. Гагарина, д. 23</v>
          </cell>
          <cell r="E10568" t="b">
            <v>1</v>
          </cell>
          <cell r="F10568">
            <v>1961</v>
          </cell>
          <cell r="H10568" t="str">
            <v>Брус</v>
          </cell>
          <cell r="L10568">
            <v>2</v>
          </cell>
          <cell r="M10568">
            <v>1</v>
          </cell>
          <cell r="Q10568">
            <v>393.1</v>
          </cell>
          <cell r="R10568">
            <v>316.2</v>
          </cell>
          <cell r="S10568">
            <v>284.58</v>
          </cell>
          <cell r="T10568">
            <v>15</v>
          </cell>
        </row>
        <row r="10569">
          <cell r="C10569" t="str">
            <v>Ильинский городской округ Пермского края</v>
          </cell>
          <cell r="D10569" t="str">
            <v>п. Ильинский, ул. Гагарина, д. 27</v>
          </cell>
          <cell r="E10569" t="b">
            <v>1</v>
          </cell>
          <cell r="F10569">
            <v>1962</v>
          </cell>
          <cell r="H10569" t="str">
            <v>Брус</v>
          </cell>
          <cell r="L10569">
            <v>2</v>
          </cell>
          <cell r="M10569">
            <v>1</v>
          </cell>
          <cell r="Q10569">
            <v>378.3</v>
          </cell>
          <cell r="R10569">
            <v>328.3</v>
          </cell>
          <cell r="S10569">
            <v>295.47000000000003</v>
          </cell>
          <cell r="T10569">
            <v>21</v>
          </cell>
        </row>
        <row r="10570">
          <cell r="C10570" t="str">
            <v>Ильинский городской округ Пермского края</v>
          </cell>
          <cell r="D10570" t="str">
            <v>п. Ильинский, ул. Зеленая, д. 59</v>
          </cell>
          <cell r="E10570" t="b">
            <v>1</v>
          </cell>
          <cell r="F10570">
            <v>1992</v>
          </cell>
          <cell r="H10570" t="str">
            <v>Кирпич</v>
          </cell>
          <cell r="L10570">
            <v>3</v>
          </cell>
          <cell r="M10570">
            <v>3</v>
          </cell>
          <cell r="Q10570">
            <v>1774.8</v>
          </cell>
          <cell r="R10570">
            <v>1098.0999999999999</v>
          </cell>
          <cell r="S10570">
            <v>988.29</v>
          </cell>
          <cell r="T10570">
            <v>59</v>
          </cell>
        </row>
        <row r="10571">
          <cell r="C10571" t="str">
            <v>Ильинский городской округ Пермского края</v>
          </cell>
          <cell r="D10571" t="str">
            <v>п. Ильинский, ул. Ленина, д. 5</v>
          </cell>
          <cell r="E10571" t="b">
            <v>1</v>
          </cell>
          <cell r="F10571">
            <v>1890</v>
          </cell>
          <cell r="H10571" t="str">
            <v>Дерево</v>
          </cell>
          <cell r="L10571">
            <v>2</v>
          </cell>
          <cell r="M10571">
            <v>2</v>
          </cell>
          <cell r="Q10571">
            <v>209.5</v>
          </cell>
          <cell r="R10571">
            <v>150.69999999999999</v>
          </cell>
          <cell r="S10571">
            <v>136</v>
          </cell>
          <cell r="T10571">
            <v>8</v>
          </cell>
        </row>
        <row r="10572">
          <cell r="C10572" t="str">
            <v>Ильинский городской округ Пермского края</v>
          </cell>
          <cell r="D10572" t="str">
            <v>п. Ильинский, ул. Ленина, д. 73</v>
          </cell>
          <cell r="E10572" t="b">
            <v>1</v>
          </cell>
          <cell r="F10572">
            <v>1964</v>
          </cell>
          <cell r="H10572" t="str">
            <v>Брус</v>
          </cell>
          <cell r="L10572">
            <v>2</v>
          </cell>
          <cell r="M10572">
            <v>1</v>
          </cell>
          <cell r="Q10572">
            <v>373.7</v>
          </cell>
          <cell r="R10572">
            <v>323.7</v>
          </cell>
          <cell r="S10572">
            <v>291.33</v>
          </cell>
          <cell r="T10572">
            <v>15</v>
          </cell>
        </row>
        <row r="10573">
          <cell r="C10573" t="str">
            <v>Ильинский городской округ Пермского края</v>
          </cell>
          <cell r="D10573" t="str">
            <v>п. Ильинский, ул. Мира, д. 4</v>
          </cell>
          <cell r="E10573" t="b">
            <v>1</v>
          </cell>
          <cell r="F10573">
            <v>1966</v>
          </cell>
          <cell r="H10573" t="str">
            <v>Кирпич</v>
          </cell>
          <cell r="L10573">
            <v>2</v>
          </cell>
          <cell r="M10573">
            <v>2</v>
          </cell>
          <cell r="Q10573">
            <v>512.6</v>
          </cell>
          <cell r="R10573">
            <v>462.59999999999997</v>
          </cell>
          <cell r="S10573">
            <v>416.34</v>
          </cell>
          <cell r="T10573">
            <v>26</v>
          </cell>
        </row>
        <row r="10574">
          <cell r="C10574" t="str">
            <v>Ильинский городской округ Пермского края</v>
          </cell>
          <cell r="D10574" t="str">
            <v>п. Ильинский, ул. Мира, д. 10</v>
          </cell>
          <cell r="E10574" t="b">
            <v>1</v>
          </cell>
          <cell r="F10574">
            <v>1970</v>
          </cell>
          <cell r="H10574" t="str">
            <v>Кирпич</v>
          </cell>
          <cell r="L10574">
            <v>2</v>
          </cell>
          <cell r="M10574">
            <v>2</v>
          </cell>
          <cell r="Q10574">
            <v>500</v>
          </cell>
          <cell r="R10574">
            <v>452.7</v>
          </cell>
          <cell r="S10574">
            <v>407.43</v>
          </cell>
          <cell r="T10574">
            <v>26</v>
          </cell>
        </row>
        <row r="10575">
          <cell r="C10575" t="str">
            <v>Ильинский городской округ Пермского края</v>
          </cell>
          <cell r="D10575" t="str">
            <v>п. Ильинский, ул. Набережная, д. 5</v>
          </cell>
          <cell r="E10575" t="b">
            <v>1</v>
          </cell>
          <cell r="F10575">
            <v>1957</v>
          </cell>
          <cell r="H10575" t="str">
            <v>Смешанные</v>
          </cell>
          <cell r="L10575">
            <v>2</v>
          </cell>
          <cell r="M10575">
            <v>1</v>
          </cell>
          <cell r="Q10575">
            <v>296.39999999999998</v>
          </cell>
          <cell r="R10575">
            <v>246.4</v>
          </cell>
          <cell r="S10575">
            <v>221.76</v>
          </cell>
          <cell r="T10575">
            <v>13</v>
          </cell>
        </row>
        <row r="10576">
          <cell r="C10576" t="str">
            <v>Ильинский городской округ Пермского края</v>
          </cell>
          <cell r="D10576" t="str">
            <v>п. Ильинский, ул. Нефтяников, д. 1</v>
          </cell>
          <cell r="E10576" t="b">
            <v>1</v>
          </cell>
          <cell r="F10576">
            <v>1997</v>
          </cell>
          <cell r="H10576" t="str">
            <v>Кирпич</v>
          </cell>
          <cell r="L10576">
            <v>3</v>
          </cell>
          <cell r="M10576">
            <v>1</v>
          </cell>
          <cell r="Q10576">
            <v>734.1</v>
          </cell>
          <cell r="R10576">
            <v>684.1</v>
          </cell>
          <cell r="S10576">
            <v>615.69000000000005</v>
          </cell>
          <cell r="T10576">
            <v>21</v>
          </cell>
        </row>
        <row r="10577">
          <cell r="C10577" t="str">
            <v>Ильинский городской округ Пермского края</v>
          </cell>
          <cell r="D10577" t="str">
            <v>п. Ильинский, ул. Нефтяников, д. 6</v>
          </cell>
          <cell r="E10577" t="b">
            <v>1</v>
          </cell>
          <cell r="F10577">
            <v>1968</v>
          </cell>
          <cell r="H10577" t="str">
            <v>Брус</v>
          </cell>
          <cell r="L10577">
            <v>2</v>
          </cell>
          <cell r="M10577">
            <v>1</v>
          </cell>
          <cell r="Q10577">
            <v>315.3</v>
          </cell>
          <cell r="R10577">
            <v>200.8</v>
          </cell>
          <cell r="S10577">
            <v>180.72</v>
          </cell>
          <cell r="T10577">
            <v>6</v>
          </cell>
        </row>
        <row r="10578">
          <cell r="C10578" t="str">
            <v>Ильинский городской округ Пермского края</v>
          </cell>
          <cell r="D10578" t="str">
            <v>п. Ильинский, ул. Новая, д. 9</v>
          </cell>
          <cell r="E10578" t="b">
            <v>1</v>
          </cell>
          <cell r="F10578">
            <v>1969</v>
          </cell>
          <cell r="H10578" t="str">
            <v>Кирпич</v>
          </cell>
          <cell r="L10578">
            <v>2</v>
          </cell>
          <cell r="M10578">
            <v>2</v>
          </cell>
          <cell r="Q10578">
            <v>476</v>
          </cell>
          <cell r="R10578">
            <v>425.9</v>
          </cell>
          <cell r="S10578">
            <v>383.31</v>
          </cell>
          <cell r="T10578">
            <v>17</v>
          </cell>
        </row>
        <row r="10579">
          <cell r="C10579" t="str">
            <v>Ильинский городской округ Пермского края</v>
          </cell>
          <cell r="D10579" t="str">
            <v>п. Ильинский, ул. Теплоуховых, д. 35</v>
          </cell>
          <cell r="E10579" t="b">
            <v>1</v>
          </cell>
          <cell r="F10579">
            <v>2005</v>
          </cell>
          <cell r="H10579" t="str">
            <v>Кирпич</v>
          </cell>
          <cell r="L10579">
            <v>4</v>
          </cell>
          <cell r="M10579">
            <v>3</v>
          </cell>
          <cell r="Q10579">
            <v>2773.7</v>
          </cell>
          <cell r="R10579">
            <v>1026.5</v>
          </cell>
          <cell r="S10579">
            <v>923.85</v>
          </cell>
          <cell r="T10579">
            <v>53</v>
          </cell>
        </row>
        <row r="10580">
          <cell r="C10580" t="str">
            <v>Ильинский городской округ Пермского края</v>
          </cell>
          <cell r="D10580" t="str">
            <v>п. Ильинский, ул. Теплоуховых, д. 37</v>
          </cell>
          <cell r="E10580" t="b">
            <v>1</v>
          </cell>
          <cell r="F10580">
            <v>1989</v>
          </cell>
          <cell r="H10580" t="str">
            <v>кирпич</v>
          </cell>
          <cell r="L10580">
            <v>2</v>
          </cell>
          <cell r="M10580">
            <v>3</v>
          </cell>
          <cell r="Q10580">
            <v>993.5</v>
          </cell>
          <cell r="R10580">
            <v>918.5</v>
          </cell>
          <cell r="S10580">
            <v>918.5</v>
          </cell>
          <cell r="T10580">
            <v>34</v>
          </cell>
        </row>
        <row r="10581">
          <cell r="C10581" t="str">
            <v>Ильинский городской округ Пермского края</v>
          </cell>
          <cell r="D10581" t="str">
            <v>п. Ильинский, ул. Чкалова, д. 23</v>
          </cell>
          <cell r="E10581" t="b">
            <v>1</v>
          </cell>
          <cell r="F10581">
            <v>1980</v>
          </cell>
          <cell r="H10581" t="str">
            <v>кирпич</v>
          </cell>
          <cell r="I10581" t="str">
            <v>скатная</v>
          </cell>
          <cell r="J10581" t="str">
            <v>ГАЗ ГВС</v>
          </cell>
          <cell r="K10581" t="str">
            <v>не имеется</v>
          </cell>
          <cell r="L10581">
            <v>2</v>
          </cell>
          <cell r="M10581">
            <v>1</v>
          </cell>
          <cell r="Q10581">
            <v>859.4</v>
          </cell>
          <cell r="R10581">
            <v>606.5</v>
          </cell>
          <cell r="S10581">
            <v>237.3</v>
          </cell>
          <cell r="T10581">
            <v>30</v>
          </cell>
        </row>
        <row r="10582">
          <cell r="C10582" t="str">
            <v>Ильинский городской округ Пермского края</v>
          </cell>
          <cell r="D10582" t="str">
            <v>с. Кривец, ул. Борцов Революции, д. 1</v>
          </cell>
          <cell r="E10582" t="b">
            <v>1</v>
          </cell>
          <cell r="F10582">
            <v>1980</v>
          </cell>
          <cell r="H10582" t="str">
            <v>Кирпич</v>
          </cell>
          <cell r="L10582">
            <v>2</v>
          </cell>
          <cell r="M10582">
            <v>8</v>
          </cell>
          <cell r="Q10582">
            <v>288.2</v>
          </cell>
          <cell r="R10582">
            <v>152.69999999999999</v>
          </cell>
          <cell r="S10582">
            <v>137.43</v>
          </cell>
          <cell r="T10582">
            <v>13</v>
          </cell>
        </row>
        <row r="10583">
          <cell r="C10583" t="str">
            <v>Ильинский городской округ Пермского края</v>
          </cell>
          <cell r="D10583" t="str">
            <v>с. Сретенское, ул. Центральная, д. 4</v>
          </cell>
          <cell r="E10583" t="b">
            <v>1</v>
          </cell>
          <cell r="F10583">
            <v>1974</v>
          </cell>
          <cell r="H10583" t="str">
            <v>Кирпич</v>
          </cell>
          <cell r="L10583">
            <v>2</v>
          </cell>
          <cell r="M10583">
            <v>2</v>
          </cell>
          <cell r="Q10583">
            <v>797.4</v>
          </cell>
          <cell r="R10583">
            <v>465.1</v>
          </cell>
          <cell r="S10583">
            <v>418.59</v>
          </cell>
          <cell r="T10583">
            <v>42</v>
          </cell>
        </row>
        <row r="10584">
          <cell r="C10584" t="str">
            <v>Ильинский городской округ Пермского края</v>
          </cell>
          <cell r="D10584" t="str">
            <v>с. Филатово, ул. Никольского, д. 10</v>
          </cell>
          <cell r="E10584" t="b">
            <v>1</v>
          </cell>
          <cell r="F10584">
            <v>1970</v>
          </cell>
          <cell r="H10584" t="str">
            <v>Кирпич</v>
          </cell>
          <cell r="L10584">
            <v>2</v>
          </cell>
          <cell r="M10584">
            <v>2</v>
          </cell>
          <cell r="Q10584">
            <v>634.20000000000005</v>
          </cell>
          <cell r="R10584">
            <v>583.9</v>
          </cell>
          <cell r="S10584">
            <v>525.51</v>
          </cell>
          <cell r="T10584">
            <v>22</v>
          </cell>
        </row>
        <row r="10585">
          <cell r="C10585" t="str">
            <v>Карагайский муниципальный округ Пермского края</v>
          </cell>
          <cell r="D10585" t="str">
            <v>д. Кузьмино, ул. Проселочная, д. 21</v>
          </cell>
          <cell r="E10585" t="b">
            <v>1</v>
          </cell>
          <cell r="F10585">
            <v>1965</v>
          </cell>
          <cell r="H10585" t="str">
            <v>Дерево</v>
          </cell>
          <cell r="L10585">
            <v>2</v>
          </cell>
          <cell r="M10585">
            <v>1</v>
          </cell>
          <cell r="Q10585">
            <v>384</v>
          </cell>
          <cell r="R10585">
            <v>350</v>
          </cell>
          <cell r="S10585">
            <v>350</v>
          </cell>
          <cell r="T10585">
            <v>26</v>
          </cell>
        </row>
        <row r="10586">
          <cell r="C10586" t="str">
            <v>Карагайский муниципальный округ Пермского края</v>
          </cell>
          <cell r="D10586" t="str">
            <v>д. Савино, ул. Конституции, д. 1</v>
          </cell>
          <cell r="E10586" t="b">
            <v>1</v>
          </cell>
          <cell r="F10586">
            <v>1974</v>
          </cell>
          <cell r="H10586" t="str">
            <v>Кирпич</v>
          </cell>
          <cell r="L10586">
            <v>2</v>
          </cell>
          <cell r="M10586">
            <v>1</v>
          </cell>
          <cell r="Q10586">
            <v>737.2</v>
          </cell>
          <cell r="R10586">
            <v>634.4</v>
          </cell>
          <cell r="S10586">
            <v>542.6</v>
          </cell>
          <cell r="T10586">
            <v>45</v>
          </cell>
        </row>
        <row r="10587">
          <cell r="C10587" t="str">
            <v>Карагайский муниципальный округ Пермского края</v>
          </cell>
          <cell r="D10587" t="str">
            <v>д. Савино, ул. Молодежная, д. 1</v>
          </cell>
          <cell r="E10587" t="b">
            <v>1</v>
          </cell>
          <cell r="F10587">
            <v>1980</v>
          </cell>
          <cell r="H10587" t="str">
            <v>Панель</v>
          </cell>
          <cell r="L10587">
            <v>3</v>
          </cell>
          <cell r="M10587">
            <v>3</v>
          </cell>
          <cell r="Q10587">
            <v>1297.7</v>
          </cell>
          <cell r="R10587">
            <v>1215</v>
          </cell>
          <cell r="S10587">
            <v>1215</v>
          </cell>
          <cell r="T10587">
            <v>65</v>
          </cell>
        </row>
        <row r="10588">
          <cell r="C10588" t="str">
            <v>Карагайский муниципальный округ Пермского края</v>
          </cell>
          <cell r="D10588" t="str">
            <v>д. Савино, ул. Молодежная, д. 2</v>
          </cell>
          <cell r="E10588" t="b">
            <v>1</v>
          </cell>
          <cell r="F10588">
            <v>1977</v>
          </cell>
          <cell r="H10588" t="str">
            <v>Кирпич</v>
          </cell>
          <cell r="L10588">
            <v>2</v>
          </cell>
          <cell r="M10588">
            <v>2</v>
          </cell>
          <cell r="Q10588">
            <v>900.5</v>
          </cell>
          <cell r="R10588">
            <v>848.8</v>
          </cell>
          <cell r="S10588">
            <v>848.8</v>
          </cell>
          <cell r="T10588">
            <v>28</v>
          </cell>
        </row>
        <row r="10589">
          <cell r="C10589" t="str">
            <v>Карагайский муниципальный округ Пермского края</v>
          </cell>
          <cell r="D10589" t="str">
            <v>д. Савино, ул. Молодежная, д. 3</v>
          </cell>
          <cell r="E10589" t="b">
            <v>1</v>
          </cell>
          <cell r="F10589">
            <v>1975</v>
          </cell>
          <cell r="H10589" t="str">
            <v>Кирпич</v>
          </cell>
          <cell r="L10589">
            <v>2</v>
          </cell>
          <cell r="M10589">
            <v>2</v>
          </cell>
          <cell r="Q10589">
            <v>869.3</v>
          </cell>
          <cell r="R10589">
            <v>518</v>
          </cell>
          <cell r="S10589">
            <v>518</v>
          </cell>
          <cell r="T10589">
            <v>40</v>
          </cell>
        </row>
        <row r="10590">
          <cell r="C10590" t="str">
            <v>Карагайский муниципальный округ Пермского края</v>
          </cell>
          <cell r="D10590" t="str">
            <v>д. Савино, ул. Молодежная, д. 4</v>
          </cell>
          <cell r="E10590" t="b">
            <v>1</v>
          </cell>
          <cell r="F10590">
            <v>1975</v>
          </cell>
          <cell r="H10590" t="str">
            <v>Кирпич</v>
          </cell>
          <cell r="L10590">
            <v>2</v>
          </cell>
          <cell r="M10590">
            <v>2</v>
          </cell>
          <cell r="Q10590">
            <v>911.1</v>
          </cell>
          <cell r="R10590">
            <v>852.9</v>
          </cell>
          <cell r="S10590">
            <v>852.9</v>
          </cell>
          <cell r="T10590">
            <v>38</v>
          </cell>
        </row>
        <row r="10591">
          <cell r="C10591" t="str">
            <v>Карагайский муниципальный округ Пермского края</v>
          </cell>
          <cell r="D10591" t="str">
            <v>д. Савино, ул. Молодежная, д. 5</v>
          </cell>
          <cell r="E10591" t="b">
            <v>1</v>
          </cell>
          <cell r="F10591">
            <v>1974</v>
          </cell>
          <cell r="H10591" t="str">
            <v>кирпич</v>
          </cell>
          <cell r="I10591" t="str">
            <v>скатная</v>
          </cell>
          <cell r="J10591" t="str">
            <v>ГВС</v>
          </cell>
          <cell r="K10591" t="str">
            <v>не имеется</v>
          </cell>
          <cell r="L10591">
            <v>2</v>
          </cell>
          <cell r="M10591">
            <v>2</v>
          </cell>
          <cell r="Q10591">
            <v>859.2</v>
          </cell>
          <cell r="R10591">
            <v>505.6</v>
          </cell>
          <cell r="S10591">
            <v>505.6</v>
          </cell>
          <cell r="T10591">
            <v>16</v>
          </cell>
        </row>
        <row r="10592">
          <cell r="C10592" t="str">
            <v>Карагайский муниципальный округ Пермского края</v>
          </cell>
          <cell r="D10592" t="str">
            <v>д. Савино, ул. Молодежная, д. 6</v>
          </cell>
          <cell r="E10592" t="b">
            <v>1</v>
          </cell>
          <cell r="F10592">
            <v>1974</v>
          </cell>
          <cell r="H10592" t="str">
            <v>Кирпич</v>
          </cell>
          <cell r="L10592">
            <v>2</v>
          </cell>
          <cell r="M10592">
            <v>2</v>
          </cell>
          <cell r="Q10592">
            <v>982.2</v>
          </cell>
          <cell r="R10592">
            <v>912.2</v>
          </cell>
          <cell r="S10592">
            <v>912.2</v>
          </cell>
          <cell r="T10592">
            <v>32</v>
          </cell>
        </row>
        <row r="10593">
          <cell r="C10593" t="str">
            <v>Карагайский муниципальный округ Пермского края</v>
          </cell>
          <cell r="D10593" t="str">
            <v>д. Савино, ул. Молодежная, д. 7</v>
          </cell>
          <cell r="E10593" t="b">
            <v>1</v>
          </cell>
          <cell r="F10593">
            <v>1980</v>
          </cell>
          <cell r="H10593" t="str">
            <v>Панель</v>
          </cell>
          <cell r="L10593">
            <v>3</v>
          </cell>
          <cell r="M10593">
            <v>3</v>
          </cell>
          <cell r="Q10593">
            <v>1308</v>
          </cell>
          <cell r="R10593">
            <v>1232.4000000000001</v>
          </cell>
          <cell r="S10593">
            <v>1232.4000000000001</v>
          </cell>
          <cell r="T10593">
            <v>73</v>
          </cell>
        </row>
        <row r="10594">
          <cell r="C10594" t="str">
            <v>Карагайский муниципальный округ Пермского края</v>
          </cell>
          <cell r="D10594" t="str">
            <v>д. Савино, ул. Молодежная, д. 8</v>
          </cell>
          <cell r="E10594" t="b">
            <v>1</v>
          </cell>
          <cell r="F10594">
            <v>1982</v>
          </cell>
          <cell r="H10594" t="str">
            <v>Кирпич</v>
          </cell>
          <cell r="L10594">
            <v>2</v>
          </cell>
          <cell r="M10594">
            <v>3</v>
          </cell>
          <cell r="Q10594">
            <v>1228.0999999999999</v>
          </cell>
          <cell r="R10594">
            <v>933.4</v>
          </cell>
          <cell r="S10594">
            <v>379.7</v>
          </cell>
          <cell r="T10594">
            <v>41</v>
          </cell>
        </row>
        <row r="10595">
          <cell r="C10595" t="str">
            <v>Карагайский муниципальный округ Пермского края</v>
          </cell>
          <cell r="D10595" t="str">
            <v>д. Савино, ул. Молодежная, д. 9</v>
          </cell>
          <cell r="E10595" t="b">
            <v>1</v>
          </cell>
          <cell r="F10595">
            <v>1982</v>
          </cell>
          <cell r="H10595" t="str">
            <v>Панель</v>
          </cell>
          <cell r="L10595">
            <v>5</v>
          </cell>
          <cell r="M10595">
            <v>4</v>
          </cell>
          <cell r="Q10595">
            <v>2912.4</v>
          </cell>
          <cell r="R10595">
            <v>2624</v>
          </cell>
          <cell r="S10595">
            <v>2624</v>
          </cell>
          <cell r="T10595">
            <v>125</v>
          </cell>
        </row>
        <row r="10596">
          <cell r="C10596" t="str">
            <v>Карагайский муниципальный округ Пермского края</v>
          </cell>
          <cell r="D10596" t="str">
            <v>д. Савино, ул. Молодежная, д. 10</v>
          </cell>
          <cell r="E10596" t="b">
            <v>1</v>
          </cell>
          <cell r="F10596">
            <v>1984</v>
          </cell>
          <cell r="H10596" t="str">
            <v>Панель</v>
          </cell>
          <cell r="L10596">
            <v>5</v>
          </cell>
          <cell r="M10596">
            <v>4</v>
          </cell>
          <cell r="Q10596">
            <v>2931.1</v>
          </cell>
          <cell r="R10596">
            <v>2568.6999999999998</v>
          </cell>
          <cell r="S10596">
            <v>2568.6999999999998</v>
          </cell>
          <cell r="T10596">
            <v>164</v>
          </cell>
        </row>
        <row r="10597">
          <cell r="C10597" t="str">
            <v>Карагайский муниципальный округ Пермского края</v>
          </cell>
          <cell r="D10597" t="str">
            <v>д. Савино, ул. Молодежная, д. 11</v>
          </cell>
          <cell r="E10597" t="b">
            <v>1</v>
          </cell>
          <cell r="F10597">
            <v>1986</v>
          </cell>
          <cell r="H10597" t="str">
            <v>Панель</v>
          </cell>
          <cell r="L10597">
            <v>5</v>
          </cell>
          <cell r="M10597">
            <v>4</v>
          </cell>
          <cell r="Q10597">
            <v>2986.4</v>
          </cell>
          <cell r="R10597">
            <v>2650.3</v>
          </cell>
          <cell r="S10597">
            <v>2650.3</v>
          </cell>
          <cell r="T10597">
            <v>143</v>
          </cell>
        </row>
        <row r="10598">
          <cell r="C10598" t="str">
            <v>Карагайский муниципальный округ Пермского края</v>
          </cell>
          <cell r="D10598" t="str">
            <v>д. Савино, ул. Молодежная, д. 17</v>
          </cell>
          <cell r="E10598" t="b">
            <v>1</v>
          </cell>
          <cell r="F10598">
            <v>2002</v>
          </cell>
          <cell r="H10598" t="str">
            <v>Панель</v>
          </cell>
          <cell r="L10598">
            <v>5</v>
          </cell>
          <cell r="M10598">
            <v>5</v>
          </cell>
          <cell r="Q10598">
            <v>4385.8999999999996</v>
          </cell>
          <cell r="R10598">
            <v>3938.4</v>
          </cell>
          <cell r="S10598">
            <v>3716.1</v>
          </cell>
          <cell r="T10598">
            <v>192</v>
          </cell>
        </row>
        <row r="10599">
          <cell r="C10599" t="str">
            <v>Карагайский муниципальный округ Пермского края</v>
          </cell>
          <cell r="D10599" t="str">
            <v>д. Савино, ул. Центральная, д. 3</v>
          </cell>
          <cell r="E10599" t="b">
            <v>1</v>
          </cell>
          <cell r="F10599">
            <v>1975</v>
          </cell>
          <cell r="H10599" t="str">
            <v>Кирпич</v>
          </cell>
          <cell r="L10599">
            <v>2</v>
          </cell>
          <cell r="M10599">
            <v>2</v>
          </cell>
          <cell r="Q10599">
            <v>525.5</v>
          </cell>
          <cell r="R10599">
            <v>463.9</v>
          </cell>
          <cell r="S10599">
            <v>463.9</v>
          </cell>
          <cell r="T10599">
            <v>33</v>
          </cell>
        </row>
        <row r="10600">
          <cell r="C10600" t="str">
            <v>Карагайский муниципальный округ Пермского края</v>
          </cell>
          <cell r="D10600" t="str">
            <v>д. Савино, ул. Центральная, д. 5</v>
          </cell>
          <cell r="E10600" t="b">
            <v>1</v>
          </cell>
          <cell r="F10600">
            <v>1975</v>
          </cell>
          <cell r="H10600" t="str">
            <v>Кирпич</v>
          </cell>
          <cell r="L10600">
            <v>2</v>
          </cell>
          <cell r="M10600">
            <v>2</v>
          </cell>
          <cell r="Q10600">
            <v>513</v>
          </cell>
          <cell r="R10600">
            <v>457.3</v>
          </cell>
          <cell r="S10600">
            <v>457.3</v>
          </cell>
          <cell r="T10600">
            <v>29</v>
          </cell>
        </row>
        <row r="10601">
          <cell r="C10601" t="str">
            <v>Карагайский муниципальный округ Пермского края</v>
          </cell>
          <cell r="D10601" t="str">
            <v>д. Савино, ул. Центральная, д. 6</v>
          </cell>
          <cell r="E10601" t="b">
            <v>1</v>
          </cell>
          <cell r="F10601">
            <v>1963</v>
          </cell>
          <cell r="H10601" t="str">
            <v>Кирпич</v>
          </cell>
          <cell r="L10601">
            <v>2</v>
          </cell>
          <cell r="M10601">
            <v>3</v>
          </cell>
          <cell r="Q10601">
            <v>555.4</v>
          </cell>
          <cell r="R10601">
            <v>489.9</v>
          </cell>
          <cell r="S10601">
            <v>489.9</v>
          </cell>
          <cell r="T10601">
            <v>32</v>
          </cell>
        </row>
        <row r="10602">
          <cell r="C10602" t="str">
            <v>Карагайский муниципальный округ Пермского края</v>
          </cell>
          <cell r="D10602" t="str">
            <v>д. Савино, ул. Центральная, д. 8</v>
          </cell>
          <cell r="E10602" t="b">
            <v>1</v>
          </cell>
          <cell r="F10602">
            <v>1961</v>
          </cell>
          <cell r="H10602" t="str">
            <v>Кирпич</v>
          </cell>
          <cell r="L10602">
            <v>2</v>
          </cell>
          <cell r="M10602">
            <v>3</v>
          </cell>
          <cell r="Q10602">
            <v>538.29999999999995</v>
          </cell>
          <cell r="R10602">
            <v>472.9</v>
          </cell>
          <cell r="S10602">
            <v>472.9</v>
          </cell>
          <cell r="T10602">
            <v>26</v>
          </cell>
        </row>
        <row r="10603">
          <cell r="C10603" t="str">
            <v>Карагайский муниципальный округ Пермского края</v>
          </cell>
          <cell r="D10603" t="str">
            <v>д. Терехино, ул. Терехинская, д. 3</v>
          </cell>
          <cell r="E10603" t="b">
            <v>1</v>
          </cell>
          <cell r="F10603">
            <v>1984</v>
          </cell>
          <cell r="H10603" t="str">
            <v>Кирпич</v>
          </cell>
          <cell r="L10603">
            <v>2</v>
          </cell>
          <cell r="M10603">
            <v>2</v>
          </cell>
          <cell r="Q10603">
            <v>564.6</v>
          </cell>
          <cell r="R10603">
            <v>328.2</v>
          </cell>
          <cell r="S10603">
            <v>295.38</v>
          </cell>
          <cell r="T10603">
            <v>30</v>
          </cell>
        </row>
        <row r="10604">
          <cell r="C10604" t="str">
            <v>Карагайский муниципальный округ Пермского края</v>
          </cell>
          <cell r="D10604" t="str">
            <v>п. Менделеево, ул. Восточная, д. 13</v>
          </cell>
          <cell r="E10604" t="b">
            <v>1</v>
          </cell>
          <cell r="F10604">
            <v>1971</v>
          </cell>
          <cell r="H10604" t="str">
            <v>Дерево</v>
          </cell>
          <cell r="L10604">
            <v>2</v>
          </cell>
          <cell r="M10604">
            <v>1</v>
          </cell>
          <cell r="Q10604">
            <v>360.6</v>
          </cell>
          <cell r="R10604">
            <v>335.1</v>
          </cell>
          <cell r="S10604">
            <v>335.1</v>
          </cell>
          <cell r="T10604">
            <v>13</v>
          </cell>
        </row>
        <row r="10605">
          <cell r="C10605" t="str">
            <v>Карагайский муниципальный округ Пермского края</v>
          </cell>
          <cell r="D10605" t="str">
            <v>п. Менделеево, ул. Восточная, д. 24</v>
          </cell>
          <cell r="E10605" t="b">
            <v>1</v>
          </cell>
          <cell r="F10605">
            <v>1987</v>
          </cell>
          <cell r="H10605" t="str">
            <v>Кирпич</v>
          </cell>
          <cell r="L10605">
            <v>2</v>
          </cell>
          <cell r="M10605">
            <v>3</v>
          </cell>
          <cell r="Q10605">
            <v>1272</v>
          </cell>
          <cell r="R10605">
            <v>930.8</v>
          </cell>
          <cell r="S10605">
            <v>930.8</v>
          </cell>
          <cell r="T10605">
            <v>23</v>
          </cell>
        </row>
        <row r="10606">
          <cell r="C10606" t="str">
            <v>Карагайский муниципальный округ Пермского края</v>
          </cell>
          <cell r="D10606" t="str">
            <v>п. Менделеево, ул. Заготзерно, д. 6</v>
          </cell>
          <cell r="E10606" t="b">
            <v>1</v>
          </cell>
          <cell r="F10606">
            <v>1963</v>
          </cell>
          <cell r="H10606" t="str">
            <v>Дерево</v>
          </cell>
          <cell r="L10606">
            <v>2</v>
          </cell>
          <cell r="M10606">
            <v>1</v>
          </cell>
          <cell r="Q10606">
            <v>342.8</v>
          </cell>
          <cell r="R10606">
            <v>317.3</v>
          </cell>
          <cell r="S10606">
            <v>317.3</v>
          </cell>
          <cell r="T10606">
            <v>28</v>
          </cell>
        </row>
        <row r="10607">
          <cell r="C10607" t="str">
            <v>Карагайский муниципальный округ Пермского края</v>
          </cell>
          <cell r="D10607" t="str">
            <v>п. Менделеево, ул. Заготзерно, д. 10</v>
          </cell>
          <cell r="E10607" t="b">
            <v>1</v>
          </cell>
          <cell r="F10607">
            <v>1961</v>
          </cell>
          <cell r="H10607" t="str">
            <v>Дерево</v>
          </cell>
          <cell r="L10607">
            <v>2</v>
          </cell>
          <cell r="M10607">
            <v>1</v>
          </cell>
          <cell r="Q10607">
            <v>433.5</v>
          </cell>
          <cell r="R10607">
            <v>400.1</v>
          </cell>
          <cell r="S10607">
            <v>400.1</v>
          </cell>
          <cell r="T10607">
            <v>29</v>
          </cell>
        </row>
        <row r="10608">
          <cell r="C10608" t="str">
            <v>Карагайский муниципальный округ Пермского края</v>
          </cell>
          <cell r="D10608" t="str">
            <v>п. Менделеево, ул. Заготзерно, д. 12</v>
          </cell>
          <cell r="E10608" t="b">
            <v>1</v>
          </cell>
          <cell r="F10608">
            <v>1969</v>
          </cell>
          <cell r="H10608" t="str">
            <v>Дерево</v>
          </cell>
          <cell r="L10608">
            <v>2</v>
          </cell>
          <cell r="M10608">
            <v>1</v>
          </cell>
          <cell r="Q10608">
            <v>426.3</v>
          </cell>
          <cell r="R10608">
            <v>392.2</v>
          </cell>
          <cell r="S10608">
            <v>232.7</v>
          </cell>
          <cell r="T10608">
            <v>38</v>
          </cell>
        </row>
        <row r="10609">
          <cell r="C10609" t="str">
            <v>Карагайский муниципальный округ Пермского края</v>
          </cell>
          <cell r="D10609" t="str">
            <v>п. Менделеево, ул. Ленина, д. 31</v>
          </cell>
          <cell r="E10609" t="b">
            <v>1</v>
          </cell>
          <cell r="F10609">
            <v>1960</v>
          </cell>
          <cell r="H10609" t="str">
            <v>Кирпич</v>
          </cell>
          <cell r="L10609">
            <v>2</v>
          </cell>
          <cell r="M10609">
            <v>1</v>
          </cell>
          <cell r="Q10609">
            <v>332.9</v>
          </cell>
          <cell r="R10609">
            <v>303.39999999999998</v>
          </cell>
          <cell r="S10609">
            <v>187.9</v>
          </cell>
          <cell r="T10609">
            <v>30</v>
          </cell>
        </row>
        <row r="10610">
          <cell r="C10610" t="str">
            <v>Карагайский муниципальный округ Пермского края</v>
          </cell>
          <cell r="D10610" t="str">
            <v>п. Менделеево, ул. Ленина, д. 44</v>
          </cell>
          <cell r="E10610" t="b">
            <v>1</v>
          </cell>
          <cell r="F10610">
            <v>1971</v>
          </cell>
          <cell r="H10610" t="str">
            <v>Кирпич</v>
          </cell>
          <cell r="L10610">
            <v>2</v>
          </cell>
          <cell r="M10610">
            <v>2</v>
          </cell>
          <cell r="Q10610">
            <v>549.5</v>
          </cell>
          <cell r="R10610">
            <v>504.3</v>
          </cell>
          <cell r="S10610">
            <v>504.3</v>
          </cell>
          <cell r="T10610">
            <v>38</v>
          </cell>
        </row>
        <row r="10611">
          <cell r="C10611" t="str">
            <v>Карагайский муниципальный округ Пермского края</v>
          </cell>
          <cell r="D10611" t="str">
            <v>п. Менделеево, ул. МПС, д. 1</v>
          </cell>
          <cell r="E10611" t="b">
            <v>1</v>
          </cell>
          <cell r="F10611">
            <v>1960</v>
          </cell>
          <cell r="H10611" t="str">
            <v>Кирпич</v>
          </cell>
          <cell r="L10611">
            <v>2</v>
          </cell>
          <cell r="M10611">
            <v>1</v>
          </cell>
          <cell r="Q10611">
            <v>339.3</v>
          </cell>
          <cell r="R10611">
            <v>309.5</v>
          </cell>
          <cell r="S10611">
            <v>309.5</v>
          </cell>
          <cell r="T10611">
            <v>29</v>
          </cell>
        </row>
        <row r="10612">
          <cell r="C10612" t="str">
            <v>Карагайский муниципальный округ Пермского края</v>
          </cell>
          <cell r="D10612" t="str">
            <v>п. Менделеево, ул. МПС, д. 2</v>
          </cell>
          <cell r="E10612" t="b">
            <v>1</v>
          </cell>
          <cell r="F10612">
            <v>1960</v>
          </cell>
          <cell r="H10612" t="str">
            <v>Кирпич</v>
          </cell>
          <cell r="L10612">
            <v>2</v>
          </cell>
          <cell r="M10612">
            <v>1</v>
          </cell>
          <cell r="Q10612">
            <v>336.2</v>
          </cell>
          <cell r="R10612">
            <v>306.5</v>
          </cell>
          <cell r="S10612">
            <v>306.5</v>
          </cell>
          <cell r="T10612">
            <v>21</v>
          </cell>
        </row>
        <row r="10613">
          <cell r="C10613" t="str">
            <v>Карагайский муниципальный округ Пермского края</v>
          </cell>
          <cell r="D10613" t="str">
            <v>п. Менделеево, ул. Николая Кузнецова, д. 1</v>
          </cell>
          <cell r="E10613" t="b">
            <v>1</v>
          </cell>
          <cell r="F10613">
            <v>1968</v>
          </cell>
          <cell r="H10613" t="str">
            <v>Дерево</v>
          </cell>
          <cell r="L10613">
            <v>2</v>
          </cell>
          <cell r="M10613">
            <v>1</v>
          </cell>
          <cell r="Q10613">
            <v>324</v>
          </cell>
          <cell r="R10613">
            <v>300</v>
          </cell>
          <cell r="S10613">
            <v>300</v>
          </cell>
          <cell r="T10613">
            <v>26</v>
          </cell>
        </row>
        <row r="10614">
          <cell r="C10614" t="str">
            <v>Карагайский муниципальный округ Пермского края</v>
          </cell>
          <cell r="D10614" t="str">
            <v>п. Менделеево, ул. Николая Кузнецова, д. 4</v>
          </cell>
          <cell r="E10614" t="b">
            <v>1</v>
          </cell>
          <cell r="F10614">
            <v>1966</v>
          </cell>
          <cell r="H10614" t="str">
            <v>Дерево</v>
          </cell>
          <cell r="L10614">
            <v>2</v>
          </cell>
          <cell r="M10614">
            <v>1</v>
          </cell>
          <cell r="Q10614">
            <v>324</v>
          </cell>
          <cell r="R10614">
            <v>298.7</v>
          </cell>
          <cell r="S10614">
            <v>298.7</v>
          </cell>
          <cell r="T10614">
            <v>34</v>
          </cell>
        </row>
        <row r="10615">
          <cell r="C10615" t="str">
            <v>Карагайский муниципальный округ Пермского края</v>
          </cell>
          <cell r="D10615" t="str">
            <v>п. Менделеево, ул. Орджоникидзе, д. 33</v>
          </cell>
          <cell r="E10615" t="b">
            <v>1</v>
          </cell>
          <cell r="F10615">
            <v>1978</v>
          </cell>
          <cell r="H10615" t="str">
            <v>Кирпич</v>
          </cell>
          <cell r="L10615">
            <v>2</v>
          </cell>
          <cell r="M10615">
            <v>3</v>
          </cell>
          <cell r="Q10615">
            <v>1280.0999999999999</v>
          </cell>
          <cell r="R10615">
            <v>1250.7</v>
          </cell>
          <cell r="S10615">
            <v>1250.7</v>
          </cell>
          <cell r="T10615">
            <v>40</v>
          </cell>
        </row>
        <row r="10616">
          <cell r="C10616" t="str">
            <v>Карагайский муниципальный округ Пермского края</v>
          </cell>
          <cell r="D10616" t="str">
            <v>п. Менделеево, ул. Уральская, д. 1</v>
          </cell>
          <cell r="E10616" t="b">
            <v>1</v>
          </cell>
          <cell r="F10616">
            <v>1968</v>
          </cell>
          <cell r="H10616" t="str">
            <v>Дерево</v>
          </cell>
          <cell r="L10616">
            <v>2</v>
          </cell>
          <cell r="M10616">
            <v>1</v>
          </cell>
          <cell r="Q10616">
            <v>358</v>
          </cell>
          <cell r="R10616">
            <v>327</v>
          </cell>
          <cell r="S10616">
            <v>327</v>
          </cell>
          <cell r="T10616">
            <v>24</v>
          </cell>
        </row>
        <row r="10617">
          <cell r="C10617" t="str">
            <v>Карагайский муниципальный округ Пермского края</v>
          </cell>
          <cell r="D10617" t="str">
            <v>п. Менделеево, ул. Уральская, д. 2</v>
          </cell>
          <cell r="E10617" t="b">
            <v>1</v>
          </cell>
          <cell r="F10617">
            <v>1971</v>
          </cell>
          <cell r="H10617" t="str">
            <v>Дерево</v>
          </cell>
          <cell r="L10617">
            <v>2</v>
          </cell>
          <cell r="M10617">
            <v>1</v>
          </cell>
          <cell r="Q10617">
            <v>357.8</v>
          </cell>
          <cell r="R10617">
            <v>331</v>
          </cell>
          <cell r="S10617">
            <v>331</v>
          </cell>
          <cell r="T10617">
            <v>15</v>
          </cell>
        </row>
        <row r="10618">
          <cell r="C10618" t="str">
            <v>Карагайский муниципальный округ Пермского края</v>
          </cell>
          <cell r="D10618" t="str">
            <v>п. Менделеево, ул. Уральская, д. 3</v>
          </cell>
          <cell r="E10618" t="b">
            <v>1</v>
          </cell>
          <cell r="F10618">
            <v>1965</v>
          </cell>
          <cell r="H10618" t="str">
            <v>Дерево</v>
          </cell>
          <cell r="L10618">
            <v>2</v>
          </cell>
          <cell r="M10618">
            <v>1</v>
          </cell>
          <cell r="Q10618">
            <v>420</v>
          </cell>
          <cell r="R10618">
            <v>327.8</v>
          </cell>
          <cell r="S10618">
            <v>327.8</v>
          </cell>
          <cell r="T10618">
            <v>29</v>
          </cell>
        </row>
        <row r="10619">
          <cell r="C10619" t="str">
            <v>Карагайский муниципальный округ Пермского края</v>
          </cell>
          <cell r="D10619" t="str">
            <v>п. Менделеево, ул. Уральская, д. 6</v>
          </cell>
          <cell r="E10619" t="b">
            <v>1</v>
          </cell>
          <cell r="F10619">
            <v>1960</v>
          </cell>
          <cell r="H10619" t="str">
            <v>Дерево</v>
          </cell>
          <cell r="L10619">
            <v>2</v>
          </cell>
          <cell r="M10619">
            <v>1</v>
          </cell>
          <cell r="Q10619">
            <v>414.8</v>
          </cell>
          <cell r="R10619">
            <v>305.8</v>
          </cell>
          <cell r="S10619">
            <v>305.8</v>
          </cell>
          <cell r="T10619">
            <v>19</v>
          </cell>
        </row>
        <row r="10620">
          <cell r="C10620" t="str">
            <v>Карагайский муниципальный округ Пермского края</v>
          </cell>
          <cell r="D10620" t="str">
            <v>п. Менделеево, ул. Уральская, д. 8</v>
          </cell>
          <cell r="E10620" t="b">
            <v>1</v>
          </cell>
          <cell r="F10620">
            <v>1969</v>
          </cell>
          <cell r="H10620" t="str">
            <v>Дерево</v>
          </cell>
          <cell r="L10620">
            <v>2</v>
          </cell>
          <cell r="M10620">
            <v>1</v>
          </cell>
          <cell r="Q10620">
            <v>423.6</v>
          </cell>
          <cell r="R10620">
            <v>333.6</v>
          </cell>
          <cell r="S10620">
            <v>333.6</v>
          </cell>
          <cell r="T10620">
            <v>19</v>
          </cell>
        </row>
        <row r="10621">
          <cell r="C10621" t="str">
            <v>Карагайский муниципальный округ Пермского края</v>
          </cell>
          <cell r="D10621" t="str">
            <v>п. Менделеево, ул. Уральская, д. 10</v>
          </cell>
          <cell r="E10621" t="b">
            <v>1</v>
          </cell>
          <cell r="F10621">
            <v>1957</v>
          </cell>
          <cell r="H10621" t="str">
            <v>Дерево</v>
          </cell>
          <cell r="L10621">
            <v>2</v>
          </cell>
          <cell r="M10621">
            <v>1</v>
          </cell>
          <cell r="Q10621">
            <v>425</v>
          </cell>
          <cell r="R10621">
            <v>333.6</v>
          </cell>
          <cell r="S10621">
            <v>333.6</v>
          </cell>
          <cell r="T10621">
            <v>32</v>
          </cell>
        </row>
        <row r="10622">
          <cell r="C10622" t="str">
            <v>Карагайский муниципальный округ Пермского края</v>
          </cell>
          <cell r="D10622" t="str">
            <v>п. Менделеево, ул. Уральская, д. 14</v>
          </cell>
          <cell r="E10622" t="b">
            <v>1</v>
          </cell>
          <cell r="F10622">
            <v>1978</v>
          </cell>
          <cell r="H10622" t="str">
            <v>Кирпич</v>
          </cell>
          <cell r="L10622">
            <v>2</v>
          </cell>
          <cell r="M10622">
            <v>3</v>
          </cell>
          <cell r="Q10622">
            <v>1010.4</v>
          </cell>
          <cell r="R10622">
            <v>927</v>
          </cell>
          <cell r="S10622">
            <v>927</v>
          </cell>
          <cell r="T10622">
            <v>45</v>
          </cell>
        </row>
        <row r="10623">
          <cell r="C10623" t="str">
            <v>Карагайский муниципальный округ Пермского края</v>
          </cell>
          <cell r="D10623" t="str">
            <v>п. Менделеево, ул. Уральская, д. 16</v>
          </cell>
          <cell r="E10623" t="b">
            <v>1</v>
          </cell>
          <cell r="F10623">
            <v>1979</v>
          </cell>
          <cell r="H10623" t="str">
            <v>Кирпич</v>
          </cell>
          <cell r="L10623">
            <v>2</v>
          </cell>
          <cell r="M10623">
            <v>1</v>
          </cell>
          <cell r="Q10623">
            <v>700.9</v>
          </cell>
          <cell r="R10623">
            <v>602.9</v>
          </cell>
          <cell r="S10623">
            <v>602.9</v>
          </cell>
          <cell r="T10623">
            <v>33</v>
          </cell>
        </row>
        <row r="10624">
          <cell r="C10624" t="str">
            <v>Карагайский муниципальный округ Пермского края</v>
          </cell>
          <cell r="D10624" t="str">
            <v>с. Карагай, пер. Райпо, д. 2</v>
          </cell>
          <cell r="E10624" t="b">
            <v>1</v>
          </cell>
          <cell r="F10624">
            <v>1920</v>
          </cell>
          <cell r="H10624" t="str">
            <v>дерево</v>
          </cell>
          <cell r="L10624">
            <v>2</v>
          </cell>
          <cell r="M10624">
            <v>1</v>
          </cell>
          <cell r="Q10624">
            <v>131.69999999999999</v>
          </cell>
          <cell r="R10624">
            <v>131.69999999999999</v>
          </cell>
          <cell r="S10624">
            <v>131.69999999999999</v>
          </cell>
          <cell r="T10624">
            <v>16</v>
          </cell>
        </row>
        <row r="10625">
          <cell r="C10625" t="str">
            <v>Карагайский муниципальный округ Пермского края</v>
          </cell>
          <cell r="D10625" t="str">
            <v>с. Карагай, пер. Торговый, д. 3</v>
          </cell>
          <cell r="E10625" t="b">
            <v>1</v>
          </cell>
          <cell r="F10625">
            <v>1966</v>
          </cell>
          <cell r="H10625" t="str">
            <v>дерево</v>
          </cell>
          <cell r="L10625">
            <v>2</v>
          </cell>
          <cell r="M10625">
            <v>2</v>
          </cell>
          <cell r="Q10625">
            <v>113.6</v>
          </cell>
          <cell r="R10625">
            <v>113.6</v>
          </cell>
          <cell r="S10625">
            <v>113.6</v>
          </cell>
          <cell r="T10625">
            <v>10</v>
          </cell>
        </row>
        <row r="10626">
          <cell r="C10626" t="str">
            <v>Карагайский муниципальный округ Пермского края</v>
          </cell>
          <cell r="D10626" t="str">
            <v>с. Карагай, ул. Борчанинова, д. 8</v>
          </cell>
          <cell r="E10626" t="b">
            <v>1</v>
          </cell>
          <cell r="F10626">
            <v>1965</v>
          </cell>
          <cell r="H10626" t="str">
            <v>Кирпич</v>
          </cell>
          <cell r="L10626">
            <v>2</v>
          </cell>
          <cell r="M10626">
            <v>3</v>
          </cell>
          <cell r="Q10626">
            <v>506.8</v>
          </cell>
          <cell r="R10626">
            <v>442.4</v>
          </cell>
          <cell r="S10626">
            <v>378</v>
          </cell>
          <cell r="T10626">
            <v>24</v>
          </cell>
        </row>
        <row r="10627">
          <cell r="C10627" t="str">
            <v>Карагайский муниципальный округ Пермского края</v>
          </cell>
          <cell r="D10627" t="str">
            <v>с. Карагай, ул. Гагарина, д. 3</v>
          </cell>
          <cell r="E10627" t="b">
            <v>1</v>
          </cell>
          <cell r="F10627">
            <v>1961</v>
          </cell>
          <cell r="H10627" t="str">
            <v>Дерево</v>
          </cell>
          <cell r="L10627">
            <v>2</v>
          </cell>
          <cell r="M10627">
            <v>1</v>
          </cell>
          <cell r="Q10627">
            <v>349.6</v>
          </cell>
          <cell r="R10627">
            <v>324</v>
          </cell>
          <cell r="S10627">
            <v>291.60000000000002</v>
          </cell>
          <cell r="T10627">
            <v>26</v>
          </cell>
        </row>
        <row r="10628">
          <cell r="C10628" t="str">
            <v>Карагайский муниципальный округ Пермского края</v>
          </cell>
          <cell r="D10628" t="str">
            <v>с. Карагай, ул. Гагарина, д. 5</v>
          </cell>
          <cell r="E10628" t="b">
            <v>1</v>
          </cell>
          <cell r="F10628">
            <v>1971</v>
          </cell>
          <cell r="H10628" t="str">
            <v>кирпич</v>
          </cell>
          <cell r="L10628">
            <v>2</v>
          </cell>
          <cell r="M10628">
            <v>2</v>
          </cell>
          <cell r="Q10628">
            <v>404.4</v>
          </cell>
          <cell r="R10628">
            <v>359.7</v>
          </cell>
          <cell r="S10628">
            <v>245</v>
          </cell>
          <cell r="T10628">
            <v>24</v>
          </cell>
        </row>
        <row r="10629">
          <cell r="C10629" t="str">
            <v>Карагайский муниципальный округ Пермского края</v>
          </cell>
          <cell r="D10629" t="str">
            <v>с. Карагай, ул. Гагарина, д. 7</v>
          </cell>
          <cell r="E10629" t="b">
            <v>1</v>
          </cell>
          <cell r="F10629">
            <v>1965</v>
          </cell>
          <cell r="H10629" t="str">
            <v>Кирпич</v>
          </cell>
          <cell r="L10629">
            <v>2</v>
          </cell>
          <cell r="M10629">
            <v>1</v>
          </cell>
          <cell r="Q10629">
            <v>359.2</v>
          </cell>
          <cell r="R10629">
            <v>323.8</v>
          </cell>
          <cell r="S10629">
            <v>288.39999999999998</v>
          </cell>
          <cell r="T10629">
            <v>19</v>
          </cell>
        </row>
        <row r="10630">
          <cell r="C10630" t="str">
            <v>Карагайский муниципальный округ Пермского края</v>
          </cell>
          <cell r="D10630" t="str">
            <v>с. Карагай, ул. Гагарина, д. 9</v>
          </cell>
          <cell r="E10630" t="b">
            <v>1</v>
          </cell>
          <cell r="F10630">
            <v>1963</v>
          </cell>
          <cell r="H10630" t="str">
            <v>Кирпич</v>
          </cell>
          <cell r="L10630">
            <v>2</v>
          </cell>
          <cell r="M10630">
            <v>1</v>
          </cell>
          <cell r="Q10630">
            <v>329.1</v>
          </cell>
          <cell r="R10630">
            <v>301</v>
          </cell>
          <cell r="S10630">
            <v>301</v>
          </cell>
          <cell r="T10630">
            <v>21</v>
          </cell>
        </row>
        <row r="10631">
          <cell r="C10631" t="str">
            <v>Карагайский муниципальный округ Пермского края</v>
          </cell>
          <cell r="D10631" t="str">
            <v>с. Карагай, ул. Гагарина, д. 11</v>
          </cell>
          <cell r="E10631" t="b">
            <v>1</v>
          </cell>
          <cell r="F10631">
            <v>1970</v>
          </cell>
          <cell r="H10631" t="str">
            <v>Кирпич</v>
          </cell>
          <cell r="L10631">
            <v>2</v>
          </cell>
          <cell r="M10631">
            <v>2</v>
          </cell>
          <cell r="Q10631">
            <v>519.1</v>
          </cell>
          <cell r="R10631">
            <v>460.7</v>
          </cell>
          <cell r="S10631">
            <v>414.63</v>
          </cell>
          <cell r="T10631">
            <v>30</v>
          </cell>
        </row>
        <row r="10632">
          <cell r="C10632" t="str">
            <v>Карагайский муниципальный округ Пермского края</v>
          </cell>
          <cell r="D10632" t="str">
            <v>с. Карагай, ул. Гагарина, д. 13</v>
          </cell>
          <cell r="E10632" t="b">
            <v>1</v>
          </cell>
          <cell r="F10632">
            <v>1969</v>
          </cell>
          <cell r="H10632" t="str">
            <v>Кирпич</v>
          </cell>
          <cell r="L10632">
            <v>2</v>
          </cell>
          <cell r="M10632">
            <v>2</v>
          </cell>
          <cell r="Q10632">
            <v>500.3</v>
          </cell>
          <cell r="R10632">
            <v>447.9</v>
          </cell>
          <cell r="S10632">
            <v>447.9</v>
          </cell>
          <cell r="T10632">
            <v>30</v>
          </cell>
        </row>
        <row r="10633">
          <cell r="C10633" t="str">
            <v>Карагайский муниципальный округ Пермского края</v>
          </cell>
          <cell r="D10633" t="str">
            <v>с. Карагай, ул. Гагарина, д. 15</v>
          </cell>
          <cell r="E10633" t="b">
            <v>1</v>
          </cell>
          <cell r="F10633">
            <v>1960</v>
          </cell>
          <cell r="H10633" t="str">
            <v>Кирпич</v>
          </cell>
          <cell r="L10633">
            <v>2</v>
          </cell>
          <cell r="M10633">
            <v>1</v>
          </cell>
          <cell r="Q10633">
            <v>397.5</v>
          </cell>
          <cell r="R10633">
            <v>262.7</v>
          </cell>
          <cell r="S10633">
            <v>262.7</v>
          </cell>
          <cell r="T10633">
            <v>27</v>
          </cell>
        </row>
        <row r="10634">
          <cell r="C10634" t="str">
            <v>Карагайский муниципальный округ Пермского края</v>
          </cell>
          <cell r="D10634" t="str">
            <v>с. Карагай, ул. Гагарина, д. 17</v>
          </cell>
          <cell r="E10634" t="b">
            <v>1</v>
          </cell>
          <cell r="F10634">
            <v>1964</v>
          </cell>
          <cell r="H10634" t="str">
            <v>Кирпич</v>
          </cell>
          <cell r="L10634">
            <v>2</v>
          </cell>
          <cell r="M10634">
            <v>1</v>
          </cell>
          <cell r="Q10634">
            <v>325.89999999999998</v>
          </cell>
          <cell r="R10634">
            <v>296.5</v>
          </cell>
          <cell r="S10634">
            <v>296.5</v>
          </cell>
          <cell r="T10634">
            <v>20</v>
          </cell>
        </row>
        <row r="10635">
          <cell r="C10635" t="str">
            <v>Карагайский муниципальный округ Пермского края</v>
          </cell>
          <cell r="D10635" t="str">
            <v>с. Карагай, ул. Гагарина, д. 19</v>
          </cell>
          <cell r="E10635" t="b">
            <v>1</v>
          </cell>
          <cell r="F10635">
            <v>1974</v>
          </cell>
          <cell r="H10635" t="str">
            <v>Кирпич</v>
          </cell>
          <cell r="L10635">
            <v>2</v>
          </cell>
          <cell r="M10635">
            <v>2</v>
          </cell>
          <cell r="Q10635">
            <v>786.4</v>
          </cell>
          <cell r="R10635">
            <v>722.7</v>
          </cell>
          <cell r="S10635">
            <v>650.42999999999995</v>
          </cell>
          <cell r="T10635">
            <v>39</v>
          </cell>
        </row>
        <row r="10636">
          <cell r="C10636" t="str">
            <v>Карагайский муниципальный округ Пермского края</v>
          </cell>
          <cell r="D10636" t="str">
            <v>с. Карагай, ул. Гагарина, д. 21</v>
          </cell>
          <cell r="E10636" t="b">
            <v>1</v>
          </cell>
          <cell r="F10636">
            <v>1975</v>
          </cell>
          <cell r="H10636" t="str">
            <v>Кирпич</v>
          </cell>
          <cell r="L10636">
            <v>2</v>
          </cell>
          <cell r="M10636">
            <v>2</v>
          </cell>
          <cell r="Q10636">
            <v>802.2</v>
          </cell>
          <cell r="R10636">
            <v>737.5</v>
          </cell>
          <cell r="S10636">
            <v>737.5</v>
          </cell>
          <cell r="T10636">
            <v>32</v>
          </cell>
        </row>
        <row r="10637">
          <cell r="C10637" t="str">
            <v>Карагайский муниципальный округ Пермского края</v>
          </cell>
          <cell r="D10637" t="str">
            <v>с. Карагай, ул. Калинина, д. 16</v>
          </cell>
          <cell r="E10637" t="b">
            <v>1</v>
          </cell>
          <cell r="F10637">
            <v>1953</v>
          </cell>
          <cell r="H10637" t="str">
            <v>дерево</v>
          </cell>
          <cell r="L10637">
            <v>2</v>
          </cell>
          <cell r="M10637">
            <v>1</v>
          </cell>
          <cell r="Q10637">
            <v>122.6</v>
          </cell>
          <cell r="R10637">
            <v>122.6</v>
          </cell>
          <cell r="S10637">
            <v>122.6</v>
          </cell>
          <cell r="T10637">
            <v>16</v>
          </cell>
        </row>
        <row r="10638">
          <cell r="C10638" t="str">
            <v>Карагайский муниципальный округ Пермского края</v>
          </cell>
          <cell r="D10638" t="str">
            <v>с. Карагай, ул. Калинина, д. 20</v>
          </cell>
          <cell r="E10638" t="b">
            <v>1</v>
          </cell>
          <cell r="F10638">
            <v>1994</v>
          </cell>
          <cell r="H10638" t="str">
            <v>кирпич</v>
          </cell>
          <cell r="I10638" t="str">
            <v>скатная</v>
          </cell>
          <cell r="J10638" t="str">
            <v>ГВС ГАЗ</v>
          </cell>
          <cell r="K10638" t="str">
            <v>не имеется</v>
          </cell>
          <cell r="L10638">
            <v>2</v>
          </cell>
          <cell r="M10638">
            <v>1</v>
          </cell>
          <cell r="Q10638">
            <v>758.8</v>
          </cell>
          <cell r="R10638">
            <v>638</v>
          </cell>
          <cell r="S10638">
            <v>638</v>
          </cell>
          <cell r="T10638">
            <v>20</v>
          </cell>
        </row>
        <row r="10639">
          <cell r="C10639" t="str">
            <v>Карагайский муниципальный округ Пермского края</v>
          </cell>
          <cell r="D10639" t="str">
            <v>с. Карагай, ул. Калинина, д. 14</v>
          </cell>
          <cell r="E10639" t="b">
            <v>1</v>
          </cell>
          <cell r="F10639">
            <v>1948</v>
          </cell>
          <cell r="H10639" t="str">
            <v>дерево</v>
          </cell>
          <cell r="L10639">
            <v>2</v>
          </cell>
          <cell r="M10639">
            <v>1</v>
          </cell>
          <cell r="Q10639">
            <v>91.6</v>
          </cell>
          <cell r="R10639">
            <v>91.6</v>
          </cell>
          <cell r="S10639">
            <v>91.6</v>
          </cell>
          <cell r="T10639">
            <v>10</v>
          </cell>
        </row>
        <row r="10640">
          <cell r="C10640" t="str">
            <v>Карагайский муниципальный округ Пермского края</v>
          </cell>
          <cell r="D10640" t="str">
            <v>с. Карагай, ул. Карла Маркса, д. 20</v>
          </cell>
          <cell r="E10640" t="b">
            <v>1</v>
          </cell>
          <cell r="F10640">
            <v>1988</v>
          </cell>
          <cell r="H10640" t="str">
            <v>Кирпич</v>
          </cell>
          <cell r="L10640">
            <v>2</v>
          </cell>
          <cell r="M10640">
            <v>2</v>
          </cell>
          <cell r="Q10640">
            <v>781.6</v>
          </cell>
          <cell r="R10640">
            <v>719</v>
          </cell>
          <cell r="S10640">
            <v>647.1</v>
          </cell>
          <cell r="T10640">
            <v>41</v>
          </cell>
        </row>
        <row r="10641">
          <cell r="C10641" t="str">
            <v>Карагайский муниципальный округ Пермского края</v>
          </cell>
          <cell r="D10641" t="str">
            <v>с. Карагай, ул. Карла Маркса, д. 26</v>
          </cell>
          <cell r="E10641" t="b">
            <v>1</v>
          </cell>
          <cell r="F10641">
            <v>1980</v>
          </cell>
          <cell r="H10641" t="str">
            <v>Кирпич</v>
          </cell>
          <cell r="L10641">
            <v>2</v>
          </cell>
          <cell r="M10641">
            <v>4</v>
          </cell>
          <cell r="Q10641">
            <v>1390.8</v>
          </cell>
          <cell r="R10641">
            <v>1257.8</v>
          </cell>
          <cell r="S10641">
            <v>1132.02</v>
          </cell>
          <cell r="T10641">
            <v>63</v>
          </cell>
        </row>
        <row r="10642">
          <cell r="C10642" t="str">
            <v>Карагайский муниципальный округ Пермского края</v>
          </cell>
          <cell r="D10642" t="str">
            <v>с. Карагай, ул. Комсомольская, д. 8</v>
          </cell>
          <cell r="E10642" t="b">
            <v>1</v>
          </cell>
          <cell r="F10642">
            <v>1978</v>
          </cell>
          <cell r="H10642" t="str">
            <v>Кирпич</v>
          </cell>
          <cell r="L10642">
            <v>2</v>
          </cell>
          <cell r="M10642">
            <v>4</v>
          </cell>
          <cell r="Q10642">
            <v>1375.6</v>
          </cell>
          <cell r="R10642">
            <v>1167.5999999999999</v>
          </cell>
          <cell r="S10642">
            <v>1050.8399999999999</v>
          </cell>
          <cell r="T10642">
            <v>69</v>
          </cell>
        </row>
        <row r="10643">
          <cell r="C10643" t="str">
            <v>Карагайский муниципальный округ Пермского края</v>
          </cell>
          <cell r="D10643" t="str">
            <v>с. Карагай, ул. Комсомольская, д. 9</v>
          </cell>
          <cell r="E10643" t="b">
            <v>1</v>
          </cell>
          <cell r="F10643">
            <v>1981</v>
          </cell>
          <cell r="H10643" t="str">
            <v>Кирпич</v>
          </cell>
          <cell r="L10643">
            <v>2</v>
          </cell>
          <cell r="M10643">
            <v>4</v>
          </cell>
          <cell r="Q10643">
            <v>1337.3</v>
          </cell>
          <cell r="R10643">
            <v>1206.7</v>
          </cell>
          <cell r="S10643">
            <v>1206.7</v>
          </cell>
          <cell r="T10643">
            <v>49</v>
          </cell>
        </row>
        <row r="10644">
          <cell r="C10644" t="str">
            <v>Карагайский муниципальный округ Пермского края</v>
          </cell>
          <cell r="D10644" t="str">
            <v>с. Карагай, ул. Комсомольская, д. 10</v>
          </cell>
          <cell r="E10644" t="b">
            <v>1</v>
          </cell>
          <cell r="F10644">
            <v>1980</v>
          </cell>
          <cell r="H10644" t="str">
            <v>Кирпич</v>
          </cell>
          <cell r="L10644">
            <v>2</v>
          </cell>
          <cell r="M10644">
            <v>4</v>
          </cell>
          <cell r="Q10644">
            <v>1393.4</v>
          </cell>
          <cell r="R10644">
            <v>1179.3</v>
          </cell>
          <cell r="S10644">
            <v>1061.3699999999999</v>
          </cell>
          <cell r="T10644">
            <v>58</v>
          </cell>
        </row>
        <row r="10645">
          <cell r="C10645" t="str">
            <v>Карагайский муниципальный округ Пермского края</v>
          </cell>
          <cell r="D10645" t="str">
            <v>с. Карагай, ул. Комсомольская, д. 11</v>
          </cell>
          <cell r="E10645" t="b">
            <v>1</v>
          </cell>
          <cell r="F10645">
            <v>1982</v>
          </cell>
          <cell r="H10645" t="str">
            <v>Кирпич</v>
          </cell>
          <cell r="L10645">
            <v>2</v>
          </cell>
          <cell r="M10645">
            <v>2</v>
          </cell>
          <cell r="Q10645">
            <v>832.1</v>
          </cell>
          <cell r="R10645">
            <v>734.4</v>
          </cell>
          <cell r="S10645">
            <v>660.96</v>
          </cell>
          <cell r="T10645">
            <v>47</v>
          </cell>
        </row>
        <row r="10646">
          <cell r="C10646" t="str">
            <v>Карагайский муниципальный округ Пермского края</v>
          </cell>
          <cell r="D10646" t="str">
            <v>с. Карагай, ул. Комсомольская, д. 12</v>
          </cell>
          <cell r="E10646" t="b">
            <v>1</v>
          </cell>
          <cell r="F10646">
            <v>1985</v>
          </cell>
          <cell r="H10646" t="str">
            <v>Кирпич</v>
          </cell>
          <cell r="L10646">
            <v>2</v>
          </cell>
          <cell r="M10646">
            <v>3</v>
          </cell>
          <cell r="Q10646">
            <v>1423.7</v>
          </cell>
          <cell r="R10646">
            <v>1269.0999999999999</v>
          </cell>
          <cell r="S10646">
            <v>1142.19</v>
          </cell>
          <cell r="T10646">
            <v>50</v>
          </cell>
        </row>
        <row r="10647">
          <cell r="C10647" t="str">
            <v>Карагайский муниципальный округ Пермского края</v>
          </cell>
          <cell r="D10647" t="str">
            <v>с. Карагай, ул. Комсомольская, д. 10А</v>
          </cell>
          <cell r="E10647" t="b">
            <v>1</v>
          </cell>
          <cell r="F10647">
            <v>1981</v>
          </cell>
          <cell r="H10647" t="str">
            <v>Кирпич</v>
          </cell>
          <cell r="L10647">
            <v>2</v>
          </cell>
          <cell r="M10647">
            <v>4</v>
          </cell>
          <cell r="Q10647">
            <v>1096</v>
          </cell>
          <cell r="R10647">
            <v>1096</v>
          </cell>
          <cell r="S10647">
            <v>1096</v>
          </cell>
          <cell r="T10647">
            <v>24</v>
          </cell>
        </row>
        <row r="10648">
          <cell r="C10648" t="str">
            <v>Карагайский муниципальный округ Пермского края</v>
          </cell>
          <cell r="D10648" t="str">
            <v>с. Карагай, ул. Ленина, д. 2</v>
          </cell>
          <cell r="E10648" t="b">
            <v>1</v>
          </cell>
          <cell r="F10648">
            <v>1966</v>
          </cell>
          <cell r="H10648" t="str">
            <v>Кирпич</v>
          </cell>
          <cell r="L10648">
            <v>2</v>
          </cell>
          <cell r="M10648">
            <v>3</v>
          </cell>
          <cell r="Q10648">
            <v>532</v>
          </cell>
          <cell r="R10648">
            <v>457.6</v>
          </cell>
          <cell r="S10648">
            <v>411.84</v>
          </cell>
          <cell r="T10648">
            <v>40</v>
          </cell>
        </row>
        <row r="10649">
          <cell r="C10649" t="str">
            <v>Карагайский муниципальный округ Пермского края</v>
          </cell>
          <cell r="D10649" t="str">
            <v>с. Карагай, ул. Ленина, д. 9</v>
          </cell>
          <cell r="E10649" t="b">
            <v>1</v>
          </cell>
          <cell r="F10649">
            <v>1967</v>
          </cell>
          <cell r="H10649" t="str">
            <v>Брус</v>
          </cell>
          <cell r="L10649">
            <v>2</v>
          </cell>
          <cell r="M10649">
            <v>2</v>
          </cell>
          <cell r="Q10649">
            <v>184.7</v>
          </cell>
          <cell r="R10649">
            <v>127.9</v>
          </cell>
          <cell r="S10649">
            <v>127.9</v>
          </cell>
          <cell r="T10649">
            <v>76</v>
          </cell>
        </row>
        <row r="10650">
          <cell r="C10650" t="str">
            <v>Карагайский муниципальный округ Пермского края</v>
          </cell>
          <cell r="D10650" t="str">
            <v>с. Карагай, ул. Октябрьская, д. 4</v>
          </cell>
          <cell r="E10650" t="b">
            <v>1</v>
          </cell>
          <cell r="F10650">
            <v>1966</v>
          </cell>
          <cell r="H10650" t="str">
            <v>Дерево</v>
          </cell>
          <cell r="L10650">
            <v>2</v>
          </cell>
          <cell r="M10650">
            <v>2</v>
          </cell>
          <cell r="Q10650">
            <v>304.8</v>
          </cell>
          <cell r="R10650">
            <v>188.4</v>
          </cell>
          <cell r="S10650">
            <v>188.4</v>
          </cell>
          <cell r="T10650">
            <v>24</v>
          </cell>
        </row>
        <row r="10651">
          <cell r="C10651" t="str">
            <v>Карагайский муниципальный округ Пермского края</v>
          </cell>
          <cell r="D10651" t="str">
            <v>с. Карагай, ул. Полевая, д. 5</v>
          </cell>
          <cell r="E10651" t="b">
            <v>1</v>
          </cell>
          <cell r="F10651">
            <v>1983</v>
          </cell>
          <cell r="H10651" t="str">
            <v>Кирпич</v>
          </cell>
          <cell r="L10651">
            <v>3</v>
          </cell>
          <cell r="M10651">
            <v>3</v>
          </cell>
          <cell r="Q10651">
            <v>1287.8</v>
          </cell>
          <cell r="R10651">
            <v>840.2</v>
          </cell>
          <cell r="S10651">
            <v>756.18</v>
          </cell>
          <cell r="T10651">
            <v>83</v>
          </cell>
        </row>
        <row r="10652">
          <cell r="C10652" t="str">
            <v>Карагайский муниципальный округ Пермского края</v>
          </cell>
          <cell r="D10652" t="str">
            <v>с. Карагай, ул. Полевая, д. 7</v>
          </cell>
          <cell r="E10652" t="b">
            <v>1</v>
          </cell>
          <cell r="F10652">
            <v>1982</v>
          </cell>
          <cell r="H10652" t="str">
            <v>Кирпич</v>
          </cell>
          <cell r="L10652">
            <v>3</v>
          </cell>
          <cell r="M10652">
            <v>3</v>
          </cell>
          <cell r="Q10652">
            <v>1439.7</v>
          </cell>
          <cell r="R10652">
            <v>1299</v>
          </cell>
          <cell r="S10652">
            <v>1169.0999999999999</v>
          </cell>
          <cell r="T10652">
            <v>57</v>
          </cell>
        </row>
        <row r="10653">
          <cell r="C10653" t="str">
            <v>Карагайский муниципальный округ Пермского края</v>
          </cell>
          <cell r="D10653" t="str">
            <v>с. Карагай, ул. Российская, д. 3</v>
          </cell>
          <cell r="E10653" t="b">
            <v>1</v>
          </cell>
          <cell r="F10653">
            <v>1989</v>
          </cell>
          <cell r="H10653" t="str">
            <v>Кирпич</v>
          </cell>
          <cell r="L10653">
            <v>5</v>
          </cell>
          <cell r="M10653">
            <v>4</v>
          </cell>
          <cell r="Q10653">
            <v>2904.6</v>
          </cell>
          <cell r="R10653">
            <v>2468.4</v>
          </cell>
          <cell r="S10653">
            <v>2221.56</v>
          </cell>
          <cell r="T10653">
            <v>134</v>
          </cell>
        </row>
        <row r="10654">
          <cell r="C10654" t="str">
            <v>Карагайский муниципальный округ Пермского края</v>
          </cell>
          <cell r="D10654" t="str">
            <v>с. Карагай, ул. Российская, д. 5</v>
          </cell>
          <cell r="E10654" t="b">
            <v>1</v>
          </cell>
          <cell r="F10654">
            <v>1990</v>
          </cell>
          <cell r="H10654" t="str">
            <v>Кирпич</v>
          </cell>
          <cell r="L10654">
            <v>5</v>
          </cell>
          <cell r="M10654">
            <v>4</v>
          </cell>
          <cell r="Q10654">
            <v>2582.1999999999998</v>
          </cell>
          <cell r="R10654">
            <v>1782.7</v>
          </cell>
          <cell r="S10654">
            <v>1604.43</v>
          </cell>
          <cell r="T10654">
            <v>117</v>
          </cell>
        </row>
        <row r="10655">
          <cell r="C10655" t="str">
            <v>Карагайский муниципальный округ Пермского края</v>
          </cell>
          <cell r="D10655" t="str">
            <v>с. Карагай, ул. Трактовая, д. 2</v>
          </cell>
          <cell r="E10655" t="b">
            <v>1</v>
          </cell>
          <cell r="F10655">
            <v>1992</v>
          </cell>
          <cell r="H10655" t="str">
            <v>Кирпич</v>
          </cell>
          <cell r="L10655">
            <v>2</v>
          </cell>
          <cell r="M10655">
            <v>3</v>
          </cell>
          <cell r="Q10655">
            <v>1390.4</v>
          </cell>
          <cell r="R10655">
            <v>859.9</v>
          </cell>
          <cell r="S10655">
            <v>773.91</v>
          </cell>
          <cell r="T10655">
            <v>79</v>
          </cell>
        </row>
        <row r="10656">
          <cell r="C10656" t="str">
            <v>Карагайский муниципальный округ Пермского края</v>
          </cell>
          <cell r="D10656" t="str">
            <v>с. Карагай, ул. Трактовая, д. 11А</v>
          </cell>
          <cell r="E10656" t="b">
            <v>1</v>
          </cell>
          <cell r="F10656">
            <v>1984</v>
          </cell>
          <cell r="H10656" t="str">
            <v>кирпич</v>
          </cell>
          <cell r="L10656">
            <v>1</v>
          </cell>
          <cell r="M10656">
            <v>1</v>
          </cell>
          <cell r="Q10656">
            <v>238.5</v>
          </cell>
          <cell r="R10656">
            <v>207.7</v>
          </cell>
          <cell r="S10656">
            <v>113.8</v>
          </cell>
          <cell r="T10656">
            <v>10</v>
          </cell>
        </row>
        <row r="10657">
          <cell r="C10657" t="str">
            <v>Карагайский муниципальный округ Пермского края</v>
          </cell>
          <cell r="D10657" t="str">
            <v>с. Карагай, ул. Чалова, д. 6</v>
          </cell>
          <cell r="E10657" t="b">
            <v>1</v>
          </cell>
          <cell r="F10657">
            <v>2015</v>
          </cell>
          <cell r="H10657" t="str">
            <v>Кирпич</v>
          </cell>
          <cell r="I10657" t="str">
            <v>скатная</v>
          </cell>
          <cell r="J10657" t="str">
            <v>ГВС</v>
          </cell>
          <cell r="K10657" t="str">
            <v>имеется</v>
          </cell>
          <cell r="L10657">
            <v>3</v>
          </cell>
          <cell r="M10657">
            <v>1</v>
          </cell>
          <cell r="Q10657">
            <v>1226.8</v>
          </cell>
          <cell r="R10657">
            <v>1028.0999999999999</v>
          </cell>
          <cell r="S10657">
            <v>309</v>
          </cell>
          <cell r="T10657">
            <v>45</v>
          </cell>
        </row>
        <row r="10658">
          <cell r="C10658" t="str">
            <v>Карагайский муниципальный округ Пермского края</v>
          </cell>
          <cell r="D10658" t="str">
            <v>с. Карагай, ул. Чапаева, д. 4</v>
          </cell>
          <cell r="E10658" t="b">
            <v>1</v>
          </cell>
          <cell r="F10658">
            <v>1969</v>
          </cell>
          <cell r="H10658" t="str">
            <v>Кирпич</v>
          </cell>
          <cell r="L10658">
            <v>2</v>
          </cell>
          <cell r="M10658">
            <v>1</v>
          </cell>
          <cell r="Q10658">
            <v>330.4</v>
          </cell>
          <cell r="R10658">
            <v>301.89999999999998</v>
          </cell>
          <cell r="S10658">
            <v>271.70999999999998</v>
          </cell>
          <cell r="T10658">
            <v>16</v>
          </cell>
        </row>
        <row r="10659">
          <cell r="C10659" t="str">
            <v>Карагайский муниципальный округ Пермского края</v>
          </cell>
          <cell r="D10659" t="str">
            <v>с. Карагай, ул. Энергетиков, д. 4</v>
          </cell>
          <cell r="E10659" t="b">
            <v>1</v>
          </cell>
          <cell r="F10659">
            <v>1999</v>
          </cell>
          <cell r="H10659" t="str">
            <v>Кирпич</v>
          </cell>
          <cell r="L10659">
            <v>3</v>
          </cell>
          <cell r="M10659">
            <v>3</v>
          </cell>
          <cell r="Q10659">
            <v>2475.1999999999998</v>
          </cell>
          <cell r="R10659">
            <v>1637.6</v>
          </cell>
          <cell r="S10659">
            <v>1473.84</v>
          </cell>
          <cell r="T10659">
            <v>73</v>
          </cell>
        </row>
        <row r="10660">
          <cell r="C10660" t="str">
            <v>Карагайский муниципальный округ Пермского края</v>
          </cell>
          <cell r="D10660" t="str">
            <v>с. Карагай, ул. Энергетиков, д. 6</v>
          </cell>
          <cell r="E10660" t="b">
            <v>1</v>
          </cell>
          <cell r="F10660">
            <v>1990</v>
          </cell>
          <cell r="H10660" t="str">
            <v>Кирпич</v>
          </cell>
          <cell r="L10660">
            <v>3</v>
          </cell>
          <cell r="M10660">
            <v>1</v>
          </cell>
          <cell r="Q10660">
            <v>928.7</v>
          </cell>
          <cell r="R10660">
            <v>535.29999999999995</v>
          </cell>
          <cell r="S10660">
            <v>481.77</v>
          </cell>
          <cell r="T10660">
            <v>55</v>
          </cell>
        </row>
        <row r="10661">
          <cell r="C10661" t="str">
            <v>Карагайский муниципальный округ Пермского края</v>
          </cell>
          <cell r="D10661" t="str">
            <v>с. Карагай, ул. Энергетиков, д. 8</v>
          </cell>
          <cell r="E10661" t="b">
            <v>1</v>
          </cell>
          <cell r="F10661">
            <v>1993</v>
          </cell>
          <cell r="H10661" t="str">
            <v>кирпич</v>
          </cell>
          <cell r="I10661" t="str">
            <v>скатная</v>
          </cell>
          <cell r="J10661" t="str">
            <v>ГВС</v>
          </cell>
          <cell r="K10661" t="str">
            <v>имеется</v>
          </cell>
          <cell r="L10661">
            <v>3</v>
          </cell>
          <cell r="M10661">
            <v>3</v>
          </cell>
          <cell r="Q10661">
            <v>1680.6</v>
          </cell>
          <cell r="R10661">
            <v>941.2</v>
          </cell>
          <cell r="S10661">
            <v>941.2</v>
          </cell>
          <cell r="T10661">
            <v>33</v>
          </cell>
        </row>
        <row r="10662">
          <cell r="C10662" t="str">
            <v>Карагайский муниципальный округ Пермского края</v>
          </cell>
          <cell r="D10662" t="str">
            <v>с. Карагай, ул. Энергетиков, д. 14</v>
          </cell>
          <cell r="E10662" t="b">
            <v>1</v>
          </cell>
          <cell r="F10662">
            <v>1978</v>
          </cell>
          <cell r="H10662" t="str">
            <v>Кирпич</v>
          </cell>
          <cell r="L10662">
            <v>2</v>
          </cell>
          <cell r="M10662">
            <v>3</v>
          </cell>
          <cell r="Q10662">
            <v>1118.3</v>
          </cell>
          <cell r="R10662">
            <v>999.4</v>
          </cell>
          <cell r="S10662">
            <v>999.4</v>
          </cell>
          <cell r="T10662">
            <v>46</v>
          </cell>
        </row>
        <row r="10663">
          <cell r="C10663" t="str">
            <v>Карагайский муниципальный округ Пермского края</v>
          </cell>
          <cell r="D10663" t="str">
            <v>с. Карагай, ул. Энергетиков, д. 16</v>
          </cell>
          <cell r="E10663" t="b">
            <v>1</v>
          </cell>
          <cell r="F10663">
            <v>1984</v>
          </cell>
          <cell r="H10663" t="str">
            <v>Кирпич</v>
          </cell>
          <cell r="L10663">
            <v>3</v>
          </cell>
          <cell r="M10663">
            <v>3</v>
          </cell>
          <cell r="Q10663">
            <v>1801.3</v>
          </cell>
          <cell r="R10663">
            <v>1683.6</v>
          </cell>
          <cell r="S10663">
            <v>1683.6</v>
          </cell>
          <cell r="T10663">
            <v>81</v>
          </cell>
        </row>
        <row r="10664">
          <cell r="C10664" t="str">
            <v>Карагайский муниципальный округ Пермского края</v>
          </cell>
          <cell r="D10664" t="str">
            <v>с. Карагай, ул. Энергетиков, д. 18</v>
          </cell>
          <cell r="E10664" t="b">
            <v>1</v>
          </cell>
          <cell r="F10664">
            <v>2008</v>
          </cell>
          <cell r="H10664" t="str">
            <v>Кирпич</v>
          </cell>
          <cell r="L10664">
            <v>4</v>
          </cell>
          <cell r="M10664">
            <v>3</v>
          </cell>
          <cell r="Q10664">
            <v>2920.6</v>
          </cell>
          <cell r="R10664">
            <v>2138.8000000000002</v>
          </cell>
          <cell r="S10664">
            <v>1924.92</v>
          </cell>
          <cell r="T10664">
            <v>49</v>
          </cell>
        </row>
        <row r="10665">
          <cell r="C10665" t="str">
            <v>Карагайский муниципальный округ Пермского края</v>
          </cell>
          <cell r="D10665" t="str">
            <v>с. Карагай, ул. Энергетиков, д. 20</v>
          </cell>
          <cell r="E10665" t="b">
            <v>1</v>
          </cell>
          <cell r="F10665">
            <v>1983</v>
          </cell>
          <cell r="H10665" t="str">
            <v>Кирпич</v>
          </cell>
          <cell r="L10665">
            <v>2</v>
          </cell>
          <cell r="M10665">
            <v>3</v>
          </cell>
          <cell r="Q10665">
            <v>935.6</v>
          </cell>
          <cell r="R10665">
            <v>560.70000000000005</v>
          </cell>
          <cell r="S10665">
            <v>504.63</v>
          </cell>
          <cell r="T10665">
            <v>37</v>
          </cell>
        </row>
        <row r="10666">
          <cell r="C10666" t="str">
            <v>Карагайский муниципальный округ Пермского края</v>
          </cell>
          <cell r="D10666" t="str">
            <v>с. Карагай, ул. Энергетиков, д. 22</v>
          </cell>
          <cell r="E10666" t="b">
            <v>1</v>
          </cell>
          <cell r="F10666">
            <v>1984</v>
          </cell>
          <cell r="H10666" t="str">
            <v>Кирпич</v>
          </cell>
          <cell r="L10666">
            <v>2</v>
          </cell>
          <cell r="M10666">
            <v>3</v>
          </cell>
          <cell r="Q10666">
            <v>986.4</v>
          </cell>
          <cell r="R10666">
            <v>605.79999999999995</v>
          </cell>
          <cell r="S10666">
            <v>545.22</v>
          </cell>
          <cell r="T10666">
            <v>45</v>
          </cell>
        </row>
        <row r="10667">
          <cell r="C10667" t="str">
            <v>Карагайский муниципальный округ Пермского края</v>
          </cell>
          <cell r="D10667" t="str">
            <v>с. Карагай, ул. Энергетиков, д. 24</v>
          </cell>
          <cell r="E10667" t="b">
            <v>1</v>
          </cell>
          <cell r="F10667">
            <v>1978</v>
          </cell>
          <cell r="H10667" t="str">
            <v>Кирпич</v>
          </cell>
          <cell r="L10667">
            <v>2</v>
          </cell>
          <cell r="M10667">
            <v>1</v>
          </cell>
          <cell r="Q10667">
            <v>373.7</v>
          </cell>
          <cell r="R10667">
            <v>350.1</v>
          </cell>
          <cell r="S10667">
            <v>315.08999999999997</v>
          </cell>
          <cell r="T10667">
            <v>13</v>
          </cell>
        </row>
        <row r="10668">
          <cell r="C10668" t="str">
            <v>Карагайский муниципальный округ Пермского края</v>
          </cell>
          <cell r="D10668" t="str">
            <v>с. Карагай, ул. Энергетиков, д. 16А</v>
          </cell>
          <cell r="E10668" t="b">
            <v>1</v>
          </cell>
          <cell r="F10668">
            <v>1988</v>
          </cell>
          <cell r="H10668" t="str">
            <v>кирпич</v>
          </cell>
          <cell r="I10668" t="str">
            <v>скатная</v>
          </cell>
          <cell r="J10668" t="str">
            <v>ГВС</v>
          </cell>
          <cell r="K10668" t="str">
            <v>имеется</v>
          </cell>
          <cell r="L10668">
            <v>3</v>
          </cell>
          <cell r="M10668">
            <v>3</v>
          </cell>
          <cell r="Q10668">
            <v>1676.9</v>
          </cell>
          <cell r="R10668">
            <v>940.8</v>
          </cell>
          <cell r="S10668">
            <v>940.8</v>
          </cell>
          <cell r="T10668">
            <v>33</v>
          </cell>
        </row>
        <row r="10669">
          <cell r="C10669" t="str">
            <v>Карагайский муниципальный округ Пермского края</v>
          </cell>
          <cell r="D10669" t="str">
            <v>с. Карагай, ул. Юбилейная, д. 2</v>
          </cell>
          <cell r="E10669" t="b">
            <v>1</v>
          </cell>
          <cell r="F10669">
            <v>1977</v>
          </cell>
          <cell r="H10669" t="str">
            <v>Кирпич</v>
          </cell>
          <cell r="L10669">
            <v>2</v>
          </cell>
          <cell r="M10669">
            <v>3</v>
          </cell>
          <cell r="Q10669">
            <v>908</v>
          </cell>
          <cell r="R10669">
            <v>860</v>
          </cell>
          <cell r="S10669">
            <v>860</v>
          </cell>
          <cell r="T10669">
            <v>45</v>
          </cell>
        </row>
        <row r="10670">
          <cell r="C10670" t="str">
            <v>Карагайский муниципальный округ Пермского края</v>
          </cell>
          <cell r="D10670" t="str">
            <v>с. Карагай, ул. Юбилейная, д. 3</v>
          </cell>
          <cell r="E10670" t="b">
            <v>1</v>
          </cell>
          <cell r="F10670">
            <v>1975</v>
          </cell>
          <cell r="H10670" t="str">
            <v>Кирпич</v>
          </cell>
          <cell r="L10670">
            <v>2</v>
          </cell>
          <cell r="M10670">
            <v>2</v>
          </cell>
          <cell r="Q10670">
            <v>652.4</v>
          </cell>
          <cell r="R10670">
            <v>604.20000000000005</v>
          </cell>
          <cell r="S10670">
            <v>543.78</v>
          </cell>
          <cell r="T10670">
            <v>20</v>
          </cell>
        </row>
        <row r="10671">
          <cell r="C10671" t="str">
            <v>Карагайский муниципальный округ Пермского края</v>
          </cell>
          <cell r="D10671" t="str">
            <v>с. Карагай, ул. Юбилейная, д. 4</v>
          </cell>
          <cell r="E10671" t="b">
            <v>1</v>
          </cell>
          <cell r="F10671">
            <v>1980</v>
          </cell>
          <cell r="H10671" t="str">
            <v>Кирпич</v>
          </cell>
          <cell r="L10671">
            <v>2</v>
          </cell>
          <cell r="M10671">
            <v>1</v>
          </cell>
          <cell r="Q10671">
            <v>339.1</v>
          </cell>
          <cell r="R10671">
            <v>305.10000000000002</v>
          </cell>
          <cell r="S10671">
            <v>274.58999999999997</v>
          </cell>
          <cell r="T10671">
            <v>23</v>
          </cell>
        </row>
        <row r="10672">
          <cell r="C10672" t="str">
            <v>Карагайский муниципальный округ Пермского края</v>
          </cell>
          <cell r="D10672" t="str">
            <v>с. Карагай, ул. Юбилейная, д. 5</v>
          </cell>
          <cell r="E10672" t="b">
            <v>1</v>
          </cell>
          <cell r="F10672">
            <v>1973</v>
          </cell>
          <cell r="H10672" t="str">
            <v>Кирпич</v>
          </cell>
          <cell r="L10672">
            <v>2</v>
          </cell>
          <cell r="M10672">
            <v>1</v>
          </cell>
          <cell r="Q10672">
            <v>343.7</v>
          </cell>
          <cell r="R10672">
            <v>313.8</v>
          </cell>
          <cell r="S10672">
            <v>313.8</v>
          </cell>
          <cell r="T10672">
            <v>18</v>
          </cell>
        </row>
        <row r="10673">
          <cell r="C10673" t="str">
            <v>Карагайский муниципальный округ Пермского края</v>
          </cell>
          <cell r="D10673" t="str">
            <v>с. Карагай, ул. Юбилейная, д. 6</v>
          </cell>
          <cell r="E10673" t="b">
            <v>1</v>
          </cell>
          <cell r="F10673">
            <v>1976</v>
          </cell>
          <cell r="H10673" t="str">
            <v>Кирпич</v>
          </cell>
          <cell r="L10673">
            <v>2</v>
          </cell>
          <cell r="M10673">
            <v>1</v>
          </cell>
          <cell r="Q10673">
            <v>740.5</v>
          </cell>
          <cell r="R10673">
            <v>523.6</v>
          </cell>
          <cell r="S10673">
            <v>471.24</v>
          </cell>
          <cell r="T10673">
            <v>34</v>
          </cell>
        </row>
        <row r="10674">
          <cell r="C10674" t="str">
            <v>Карагайский муниципальный округ Пермского края</v>
          </cell>
          <cell r="D10674" t="str">
            <v>с. Карагай, ул. Юбилейная, д. 7</v>
          </cell>
          <cell r="E10674" t="b">
            <v>1</v>
          </cell>
          <cell r="F10674">
            <v>1968</v>
          </cell>
          <cell r="H10674" t="str">
            <v>Кирпич</v>
          </cell>
          <cell r="L10674">
            <v>2</v>
          </cell>
          <cell r="M10674">
            <v>2</v>
          </cell>
          <cell r="Q10674">
            <v>557.6</v>
          </cell>
          <cell r="R10674">
            <v>507.1</v>
          </cell>
          <cell r="S10674">
            <v>456.39</v>
          </cell>
          <cell r="T10674">
            <v>23</v>
          </cell>
        </row>
        <row r="10675">
          <cell r="C10675" t="str">
            <v>Карагайский муниципальный округ Пермского края</v>
          </cell>
          <cell r="D10675" t="str">
            <v>с. Карагай, ул. Юбилейная, д. 8</v>
          </cell>
          <cell r="E10675" t="b">
            <v>1</v>
          </cell>
          <cell r="F10675">
            <v>1976</v>
          </cell>
          <cell r="H10675" t="str">
            <v>Кирпич</v>
          </cell>
          <cell r="L10675">
            <v>2</v>
          </cell>
          <cell r="M10675">
            <v>2</v>
          </cell>
          <cell r="Q10675">
            <v>789.6</v>
          </cell>
          <cell r="R10675">
            <v>731.1</v>
          </cell>
          <cell r="S10675">
            <v>657.99</v>
          </cell>
          <cell r="T10675">
            <v>33</v>
          </cell>
        </row>
        <row r="10676">
          <cell r="C10676" t="str">
            <v>Карагайский муниципальный округ Пермского края</v>
          </cell>
          <cell r="D10676" t="str">
            <v>с. Карагай, ул. Юбилейная, д. 4А</v>
          </cell>
          <cell r="E10676" t="b">
            <v>1</v>
          </cell>
          <cell r="F10676">
            <v>1957</v>
          </cell>
          <cell r="H10676" t="str">
            <v>Кирпич</v>
          </cell>
          <cell r="L10676">
            <v>2</v>
          </cell>
          <cell r="M10676">
            <v>2</v>
          </cell>
          <cell r="Q10676">
            <v>629.4</v>
          </cell>
          <cell r="R10676">
            <v>546.79999999999995</v>
          </cell>
          <cell r="S10676">
            <v>492.12</v>
          </cell>
          <cell r="T10676">
            <v>24</v>
          </cell>
        </row>
        <row r="10677">
          <cell r="C10677" t="str">
            <v>Карагайский муниципальный округ Пермского края</v>
          </cell>
          <cell r="D10677" t="str">
            <v>с. Карагай, ул. Юбилейная, д. 9А</v>
          </cell>
          <cell r="E10677" t="b">
            <v>1</v>
          </cell>
          <cell r="F10677">
            <v>1973</v>
          </cell>
          <cell r="H10677" t="str">
            <v>Кирпич</v>
          </cell>
          <cell r="L10677">
            <v>3</v>
          </cell>
          <cell r="M10677">
            <v>2</v>
          </cell>
          <cell r="Q10677">
            <v>1276.5</v>
          </cell>
          <cell r="R10677">
            <v>631.9</v>
          </cell>
          <cell r="S10677">
            <v>631.9</v>
          </cell>
          <cell r="T10677">
            <v>86</v>
          </cell>
        </row>
        <row r="10678">
          <cell r="C10678" t="str">
            <v>Кишертский муниципальный округ Пермского края</v>
          </cell>
          <cell r="D10678" t="str">
            <v>п. Кордон, ул. Бачурина, д. 28</v>
          </cell>
          <cell r="E10678" t="b">
            <v>1</v>
          </cell>
          <cell r="F10678">
            <v>2011</v>
          </cell>
          <cell r="H10678" t="str">
            <v>кирпич</v>
          </cell>
          <cell r="I10678" t="str">
            <v>скатная</v>
          </cell>
          <cell r="J10678" t="str">
            <v>ТЕП ГАЗ ГВС ВОД</v>
          </cell>
          <cell r="K10678" t="str">
            <v>не имеется</v>
          </cell>
          <cell r="L10678">
            <v>2</v>
          </cell>
          <cell r="M10678">
            <v>2</v>
          </cell>
          <cell r="Q10678">
            <v>673.8</v>
          </cell>
          <cell r="R10678">
            <v>630.6</v>
          </cell>
          <cell r="S10678">
            <v>630.6</v>
          </cell>
          <cell r="T10678">
            <v>10</v>
          </cell>
        </row>
        <row r="10679">
          <cell r="C10679" t="str">
            <v>Кишертский муниципальный округ Пермского края</v>
          </cell>
          <cell r="D10679" t="str">
            <v>п. Кордон, ул. Первомайская, д. 41</v>
          </cell>
          <cell r="E10679" t="b">
            <v>1</v>
          </cell>
          <cell r="F10679">
            <v>1957</v>
          </cell>
          <cell r="H10679" t="str">
            <v>Кирпич</v>
          </cell>
          <cell r="L10679">
            <v>2</v>
          </cell>
          <cell r="M10679">
            <v>1</v>
          </cell>
          <cell r="Q10679">
            <v>516.79999999999995</v>
          </cell>
          <cell r="R10679">
            <v>467.6</v>
          </cell>
          <cell r="S10679">
            <v>467.6</v>
          </cell>
          <cell r="T10679">
            <v>10</v>
          </cell>
        </row>
        <row r="10680">
          <cell r="C10680" t="str">
            <v>Кишертский муниципальный округ Пермского края</v>
          </cell>
          <cell r="D10680" t="str">
            <v>п. Лек, ул. Рабочая, д. 3</v>
          </cell>
          <cell r="E10680" t="b">
            <v>1</v>
          </cell>
          <cell r="F10680">
            <v>1963</v>
          </cell>
          <cell r="H10680" t="str">
            <v>Кирпич</v>
          </cell>
          <cell r="L10680">
            <v>2</v>
          </cell>
          <cell r="M10680">
            <v>2</v>
          </cell>
          <cell r="Q10680">
            <v>504.2</v>
          </cell>
          <cell r="R10680">
            <v>443.2</v>
          </cell>
          <cell r="S10680">
            <v>443.2</v>
          </cell>
          <cell r="T10680">
            <v>25</v>
          </cell>
        </row>
        <row r="10681">
          <cell r="C10681" t="str">
            <v>Кишертский муниципальный округ Пермского края</v>
          </cell>
          <cell r="D10681" t="str">
            <v>с. Андреево, ул. Солнечная, д. 2</v>
          </cell>
          <cell r="E10681" t="b">
            <v>1</v>
          </cell>
          <cell r="F10681">
            <v>1978</v>
          </cell>
          <cell r="H10681" t="str">
            <v>Кирпич</v>
          </cell>
          <cell r="L10681">
            <v>2</v>
          </cell>
          <cell r="M10681">
            <v>3</v>
          </cell>
          <cell r="Q10681">
            <v>971.5</v>
          </cell>
          <cell r="R10681">
            <v>863</v>
          </cell>
          <cell r="S10681">
            <v>863</v>
          </cell>
          <cell r="T10681">
            <v>32</v>
          </cell>
        </row>
        <row r="10682">
          <cell r="C10682" t="str">
            <v>Кишертский муниципальный округ Пермского края</v>
          </cell>
          <cell r="D10682" t="str">
            <v>с. Андреево, ул. Школьная, д. 1</v>
          </cell>
          <cell r="E10682" t="b">
            <v>1</v>
          </cell>
          <cell r="F10682">
            <v>1974</v>
          </cell>
          <cell r="H10682" t="str">
            <v>Кирпич</v>
          </cell>
          <cell r="L10682">
            <v>2</v>
          </cell>
          <cell r="M10682">
            <v>1</v>
          </cell>
          <cell r="Q10682">
            <v>362.6</v>
          </cell>
          <cell r="R10682">
            <v>310.60000000000002</v>
          </cell>
          <cell r="S10682">
            <v>310.60000000000002</v>
          </cell>
          <cell r="T10682">
            <v>12</v>
          </cell>
        </row>
        <row r="10683">
          <cell r="C10683" t="str">
            <v>Кишертский муниципальный округ Пермского края</v>
          </cell>
          <cell r="D10683" t="str">
            <v>с. Посад, ул. Комсомольская, д. 3</v>
          </cell>
          <cell r="E10683" t="b">
            <v>1</v>
          </cell>
          <cell r="F10683">
            <v>1982</v>
          </cell>
          <cell r="H10683" t="str">
            <v>Кирпич</v>
          </cell>
          <cell r="L10683">
            <v>2</v>
          </cell>
          <cell r="M10683">
            <v>2</v>
          </cell>
          <cell r="Q10683">
            <v>557.20000000000005</v>
          </cell>
          <cell r="R10683">
            <v>545.20000000000005</v>
          </cell>
          <cell r="S10683">
            <v>545.20000000000005</v>
          </cell>
          <cell r="T10683">
            <v>18</v>
          </cell>
        </row>
        <row r="10684">
          <cell r="C10684" t="str">
            <v>Кишертский муниципальный округ Пермского края</v>
          </cell>
          <cell r="D10684" t="str">
            <v>с. Посад, ул. Комсомольская, д. 4</v>
          </cell>
          <cell r="E10684" t="b">
            <v>1</v>
          </cell>
          <cell r="F10684">
            <v>1985</v>
          </cell>
          <cell r="H10684" t="str">
            <v>Кирпич</v>
          </cell>
          <cell r="L10684">
            <v>2</v>
          </cell>
          <cell r="M10684">
            <v>1</v>
          </cell>
          <cell r="Q10684">
            <v>312.89999999999998</v>
          </cell>
          <cell r="R10684">
            <v>301.2</v>
          </cell>
          <cell r="S10684">
            <v>301.2</v>
          </cell>
          <cell r="T10684">
            <v>16</v>
          </cell>
        </row>
        <row r="10685">
          <cell r="C10685" t="str">
            <v>Кишертский муниципальный округ Пермского края</v>
          </cell>
          <cell r="D10685" t="str">
            <v>с. Посад, ул. Комсомольская, д. 5</v>
          </cell>
          <cell r="E10685" t="b">
            <v>1</v>
          </cell>
          <cell r="F10685">
            <v>1984</v>
          </cell>
          <cell r="H10685" t="str">
            <v>Кирпич</v>
          </cell>
          <cell r="J10685" t="str">
            <v>ТЕП ГАЗ ВОД</v>
          </cell>
          <cell r="L10685">
            <v>2</v>
          </cell>
          <cell r="M10685">
            <v>2</v>
          </cell>
          <cell r="Q10685">
            <v>693.3</v>
          </cell>
          <cell r="R10685">
            <v>680.7</v>
          </cell>
          <cell r="S10685">
            <v>680.7</v>
          </cell>
          <cell r="T10685">
            <v>18</v>
          </cell>
        </row>
        <row r="10686">
          <cell r="C10686" t="str">
            <v>Кишертский муниципальный округ Пермского края</v>
          </cell>
          <cell r="D10686" t="str">
            <v>с. Посад, ул. Набережная, д. 7</v>
          </cell>
          <cell r="E10686" t="b">
            <v>1</v>
          </cell>
          <cell r="F10686">
            <v>1980</v>
          </cell>
          <cell r="H10686" t="str">
            <v>Панель</v>
          </cell>
          <cell r="L10686">
            <v>2</v>
          </cell>
          <cell r="M10686">
            <v>4</v>
          </cell>
          <cell r="Q10686">
            <v>1388.1</v>
          </cell>
          <cell r="R10686">
            <v>1188.2</v>
          </cell>
          <cell r="S10686">
            <v>1188.2</v>
          </cell>
          <cell r="T10686">
            <v>48</v>
          </cell>
        </row>
        <row r="10687">
          <cell r="C10687" t="str">
            <v>Кишертский муниципальный округ Пермского края</v>
          </cell>
          <cell r="D10687" t="str">
            <v>с. Посад, ул. Набережная, д. 8</v>
          </cell>
          <cell r="E10687" t="b">
            <v>1</v>
          </cell>
          <cell r="F10687">
            <v>1974</v>
          </cell>
          <cell r="H10687" t="str">
            <v>Кирпич</v>
          </cell>
          <cell r="L10687">
            <v>2</v>
          </cell>
          <cell r="M10687">
            <v>3</v>
          </cell>
          <cell r="Q10687">
            <v>1034.9000000000001</v>
          </cell>
          <cell r="R10687">
            <v>938.4</v>
          </cell>
          <cell r="S10687">
            <v>938.4</v>
          </cell>
          <cell r="T10687">
            <v>41</v>
          </cell>
        </row>
        <row r="10688">
          <cell r="C10688" t="str">
            <v>Кишертский муниципальный округ Пермского края</v>
          </cell>
          <cell r="D10688" t="str">
            <v>с. Посад, ул. Набережная, д. 10</v>
          </cell>
          <cell r="E10688" t="b">
            <v>1</v>
          </cell>
          <cell r="F10688">
            <v>1974</v>
          </cell>
          <cell r="H10688" t="str">
            <v>Кирпич</v>
          </cell>
          <cell r="L10688">
            <v>2</v>
          </cell>
          <cell r="M10688">
            <v>3</v>
          </cell>
          <cell r="Q10688">
            <v>983.9</v>
          </cell>
          <cell r="R10688">
            <v>935.5</v>
          </cell>
          <cell r="S10688">
            <v>935.5</v>
          </cell>
          <cell r="T10688">
            <v>39</v>
          </cell>
        </row>
        <row r="10689">
          <cell r="C10689" t="str">
            <v>Кишертский муниципальный округ Пермского края</v>
          </cell>
          <cell r="D10689" t="str">
            <v>с. Посад, ул. Набережная, д. 14</v>
          </cell>
          <cell r="E10689" t="b">
            <v>1</v>
          </cell>
          <cell r="F10689">
            <v>1976</v>
          </cell>
          <cell r="H10689" t="str">
            <v>Кирпич</v>
          </cell>
          <cell r="L10689">
            <v>2</v>
          </cell>
          <cell r="M10689">
            <v>3</v>
          </cell>
          <cell r="Q10689">
            <v>1042.2</v>
          </cell>
          <cell r="R10689">
            <v>939.3</v>
          </cell>
          <cell r="S10689">
            <v>939.3</v>
          </cell>
          <cell r="T10689">
            <v>38</v>
          </cell>
        </row>
        <row r="10690">
          <cell r="C10690" t="str">
            <v>Кишертский муниципальный округ Пермского края</v>
          </cell>
          <cell r="D10690" t="str">
            <v>с. Посад, ул. Набережная, д. 16</v>
          </cell>
          <cell r="E10690" t="b">
            <v>1</v>
          </cell>
          <cell r="F10690">
            <v>1974</v>
          </cell>
          <cell r="H10690" t="str">
            <v>Кирпич</v>
          </cell>
          <cell r="L10690">
            <v>2</v>
          </cell>
          <cell r="M10690">
            <v>3</v>
          </cell>
          <cell r="Q10690">
            <v>1040</v>
          </cell>
          <cell r="R10690">
            <v>956.8</v>
          </cell>
          <cell r="S10690">
            <v>956.8</v>
          </cell>
          <cell r="T10690">
            <v>35</v>
          </cell>
        </row>
        <row r="10691">
          <cell r="C10691" t="str">
            <v>Кишертский муниципальный округ Пермского края</v>
          </cell>
          <cell r="D10691" t="str">
            <v>с. Посад, ул. Школьная, д. 2</v>
          </cell>
          <cell r="E10691" t="b">
            <v>1</v>
          </cell>
          <cell r="F10691">
            <v>1978</v>
          </cell>
          <cell r="H10691" t="str">
            <v>Панель</v>
          </cell>
          <cell r="L10691">
            <v>2</v>
          </cell>
          <cell r="M10691">
            <v>3</v>
          </cell>
          <cell r="Q10691">
            <v>919.8</v>
          </cell>
          <cell r="R10691">
            <v>876.7</v>
          </cell>
          <cell r="S10691">
            <v>876.7</v>
          </cell>
          <cell r="T10691">
            <v>34</v>
          </cell>
        </row>
        <row r="10692">
          <cell r="C10692" t="str">
            <v>Кишертский муниципальный округ Пермского края</v>
          </cell>
          <cell r="D10692" t="str">
            <v>с. Посад, ул. Школьная, д. 4</v>
          </cell>
          <cell r="E10692" t="b">
            <v>1</v>
          </cell>
          <cell r="F10692">
            <v>1978</v>
          </cell>
          <cell r="H10692" t="str">
            <v>Кирпич</v>
          </cell>
          <cell r="L10692">
            <v>2</v>
          </cell>
          <cell r="M10692">
            <v>3</v>
          </cell>
          <cell r="Q10692">
            <v>975.3</v>
          </cell>
          <cell r="R10692">
            <v>950.2</v>
          </cell>
          <cell r="S10692">
            <v>950.2</v>
          </cell>
          <cell r="T10692">
            <v>37</v>
          </cell>
        </row>
        <row r="10693">
          <cell r="C10693" t="str">
            <v>Кишертский муниципальный округ Пермского края</v>
          </cell>
          <cell r="D10693" t="str">
            <v>с. Посад, ул. Школьная, д. 6</v>
          </cell>
          <cell r="E10693" t="b">
            <v>1</v>
          </cell>
          <cell r="F10693">
            <v>1981</v>
          </cell>
          <cell r="H10693" t="str">
            <v>Панель</v>
          </cell>
          <cell r="L10693">
            <v>2</v>
          </cell>
          <cell r="M10693">
            <v>3</v>
          </cell>
          <cell r="Q10693">
            <v>1365.1</v>
          </cell>
          <cell r="R10693">
            <v>1160.4000000000001</v>
          </cell>
          <cell r="S10693">
            <v>1160.4000000000001</v>
          </cell>
          <cell r="T10693">
            <v>45</v>
          </cell>
        </row>
        <row r="10694">
          <cell r="C10694" t="str">
            <v>Кишертский муниципальный округ Пермского края</v>
          </cell>
          <cell r="D10694" t="str">
            <v>с. Посад, ул. Школьная, д. 8</v>
          </cell>
          <cell r="E10694" t="b">
            <v>1</v>
          </cell>
          <cell r="F10694">
            <v>1982</v>
          </cell>
          <cell r="H10694" t="str">
            <v>Панель</v>
          </cell>
          <cell r="L10694">
            <v>2</v>
          </cell>
          <cell r="M10694">
            <v>3</v>
          </cell>
          <cell r="Q10694">
            <v>1346</v>
          </cell>
          <cell r="R10694">
            <v>1148.4000000000001</v>
          </cell>
          <cell r="S10694">
            <v>1148.4000000000001</v>
          </cell>
          <cell r="T10694">
            <v>43</v>
          </cell>
        </row>
        <row r="10695">
          <cell r="C10695" t="str">
            <v>Кишертский муниципальный округ Пермского края</v>
          </cell>
          <cell r="D10695" t="str">
            <v>с. Посад, ул. Школьная, д. 10</v>
          </cell>
          <cell r="E10695" t="b">
            <v>1</v>
          </cell>
          <cell r="F10695">
            <v>1989</v>
          </cell>
          <cell r="H10695" t="str">
            <v>Кирпич</v>
          </cell>
          <cell r="L10695">
            <v>2</v>
          </cell>
          <cell r="M10695">
            <v>3</v>
          </cell>
          <cell r="Q10695">
            <v>965.6</v>
          </cell>
          <cell r="R10695">
            <v>875.6</v>
          </cell>
          <cell r="S10695">
            <v>875.6</v>
          </cell>
          <cell r="T10695">
            <v>36</v>
          </cell>
        </row>
        <row r="10696">
          <cell r="C10696" t="str">
            <v>Кишертский муниципальный округ Пермского края</v>
          </cell>
          <cell r="D10696" t="str">
            <v>с. Усть-Кишерть, ул. 8 Марта, д. 14</v>
          </cell>
          <cell r="E10696" t="b">
            <v>1</v>
          </cell>
          <cell r="F10696">
            <v>1992</v>
          </cell>
          <cell r="H10696" t="str">
            <v>Кирпич</v>
          </cell>
          <cell r="L10696">
            <v>2</v>
          </cell>
          <cell r="M10696">
            <v>1</v>
          </cell>
          <cell r="Q10696">
            <v>1264.3</v>
          </cell>
          <cell r="R10696">
            <v>985.2</v>
          </cell>
          <cell r="S10696">
            <v>781.6</v>
          </cell>
          <cell r="T10696">
            <v>45</v>
          </cell>
        </row>
        <row r="10697">
          <cell r="C10697" t="str">
            <v>Кишертский муниципальный округ Пермского края</v>
          </cell>
          <cell r="D10697" t="str">
            <v>с. Усть-Кишерть, ул. Заречная, д. 13</v>
          </cell>
          <cell r="E10697" t="b">
            <v>1</v>
          </cell>
          <cell r="F10697">
            <v>1963</v>
          </cell>
          <cell r="H10697" t="str">
            <v>Кирпич</v>
          </cell>
          <cell r="L10697">
            <v>2</v>
          </cell>
          <cell r="M10697">
            <v>1</v>
          </cell>
          <cell r="Q10697">
            <v>315.2</v>
          </cell>
          <cell r="R10697">
            <v>291.2</v>
          </cell>
          <cell r="S10697">
            <v>291.2</v>
          </cell>
          <cell r="T10697">
            <v>16</v>
          </cell>
        </row>
        <row r="10698">
          <cell r="C10698" t="str">
            <v>Кишертский муниципальный округ Пермского края</v>
          </cell>
          <cell r="D10698" t="str">
            <v>с. Усть-Кишерть, ул. Заречная, д. 14</v>
          </cell>
          <cell r="E10698" t="b">
            <v>1</v>
          </cell>
          <cell r="F10698">
            <v>1966</v>
          </cell>
          <cell r="H10698" t="str">
            <v>Кирпич</v>
          </cell>
          <cell r="L10698">
            <v>2</v>
          </cell>
          <cell r="M10698">
            <v>1</v>
          </cell>
          <cell r="Q10698">
            <v>315</v>
          </cell>
          <cell r="R10698">
            <v>294.8</v>
          </cell>
          <cell r="S10698">
            <v>294.8</v>
          </cell>
          <cell r="T10698">
            <v>23</v>
          </cell>
        </row>
        <row r="10699">
          <cell r="C10699" t="str">
            <v>Кишертский муниципальный округ Пермского края</v>
          </cell>
          <cell r="D10699" t="str">
            <v>с. Усть-Кишерть, ул. Заречная, д. 15</v>
          </cell>
          <cell r="E10699" t="b">
            <v>1</v>
          </cell>
          <cell r="F10699">
            <v>1964</v>
          </cell>
          <cell r="H10699" t="str">
            <v>Кирпич</v>
          </cell>
          <cell r="L10699">
            <v>2</v>
          </cell>
          <cell r="M10699">
            <v>1</v>
          </cell>
          <cell r="Q10699">
            <v>328.9</v>
          </cell>
          <cell r="R10699">
            <v>295.5</v>
          </cell>
          <cell r="S10699">
            <v>295.5</v>
          </cell>
          <cell r="T10699">
            <v>14</v>
          </cell>
        </row>
        <row r="10700">
          <cell r="C10700" t="str">
            <v>Кишертский муниципальный округ Пермского края</v>
          </cell>
          <cell r="D10700" t="str">
            <v>с. Усть-Кишерть, ул. Заречная, д. 16</v>
          </cell>
          <cell r="E10700" t="b">
            <v>1</v>
          </cell>
          <cell r="F10700">
            <v>1969</v>
          </cell>
          <cell r="H10700" t="str">
            <v>Кирпич</v>
          </cell>
          <cell r="L10700">
            <v>2</v>
          </cell>
          <cell r="M10700">
            <v>1</v>
          </cell>
          <cell r="Q10700">
            <v>335.1</v>
          </cell>
          <cell r="R10700">
            <v>300.39999999999998</v>
          </cell>
          <cell r="S10700">
            <v>300.39999999999998</v>
          </cell>
          <cell r="T10700">
            <v>15</v>
          </cell>
        </row>
        <row r="10701">
          <cell r="C10701" t="str">
            <v>Кишертский муниципальный округ Пермского края</v>
          </cell>
          <cell r="D10701" t="str">
            <v>с. Усть-Кишерть, ул. Заречная, д. 24</v>
          </cell>
          <cell r="E10701" t="b">
            <v>1</v>
          </cell>
          <cell r="F10701">
            <v>1969</v>
          </cell>
          <cell r="H10701" t="str">
            <v>Кирпич</v>
          </cell>
          <cell r="L10701">
            <v>2</v>
          </cell>
          <cell r="M10701">
            <v>2</v>
          </cell>
          <cell r="Q10701">
            <v>1039.0999999999999</v>
          </cell>
          <cell r="R10701">
            <v>971.1</v>
          </cell>
          <cell r="S10701">
            <v>971.1</v>
          </cell>
          <cell r="T10701">
            <v>51</v>
          </cell>
        </row>
        <row r="10702">
          <cell r="C10702" t="str">
            <v>Кишертский муниципальный округ Пермского края</v>
          </cell>
          <cell r="D10702" t="str">
            <v>с. Усть-Кишерть, ул. Коммунистическая, д. 43</v>
          </cell>
          <cell r="E10702" t="b">
            <v>1</v>
          </cell>
          <cell r="F10702">
            <v>1965</v>
          </cell>
          <cell r="H10702" t="str">
            <v>Кирпич</v>
          </cell>
          <cell r="L10702">
            <v>2</v>
          </cell>
          <cell r="M10702">
            <v>2</v>
          </cell>
          <cell r="Q10702">
            <v>528.79999999999995</v>
          </cell>
          <cell r="R10702">
            <v>468.4</v>
          </cell>
          <cell r="S10702">
            <v>468.4</v>
          </cell>
          <cell r="T10702">
            <v>26</v>
          </cell>
        </row>
        <row r="10703">
          <cell r="C10703" t="str">
            <v>Кишертский муниципальный округ Пермского края</v>
          </cell>
          <cell r="D10703" t="str">
            <v>с. Усть-Кишерть, ул. Красноармейская, д. 6</v>
          </cell>
          <cell r="E10703" t="b">
            <v>1</v>
          </cell>
          <cell r="F10703">
            <v>1976</v>
          </cell>
          <cell r="H10703" t="str">
            <v>Кирпич</v>
          </cell>
          <cell r="L10703">
            <v>2</v>
          </cell>
          <cell r="M10703">
            <v>2</v>
          </cell>
          <cell r="Q10703">
            <v>570.5</v>
          </cell>
          <cell r="R10703">
            <v>514.70000000000005</v>
          </cell>
          <cell r="S10703">
            <v>514.70000000000005</v>
          </cell>
          <cell r="T10703">
            <v>35</v>
          </cell>
        </row>
        <row r="10704">
          <cell r="C10704" t="str">
            <v>Кишертский муниципальный округ Пермского края</v>
          </cell>
          <cell r="D10704" t="str">
            <v>с. Усть-Кишерть, ул. Красноармейская, д. 7</v>
          </cell>
          <cell r="E10704" t="b">
            <v>1</v>
          </cell>
          <cell r="F10704">
            <v>1964</v>
          </cell>
          <cell r="H10704" t="str">
            <v>Кирпич</v>
          </cell>
          <cell r="L10704">
            <v>2</v>
          </cell>
          <cell r="M10704">
            <v>1</v>
          </cell>
          <cell r="Q10704">
            <v>385.2</v>
          </cell>
          <cell r="R10704">
            <v>328</v>
          </cell>
          <cell r="S10704">
            <v>328</v>
          </cell>
          <cell r="T10704">
            <v>17</v>
          </cell>
        </row>
        <row r="10705">
          <cell r="C10705" t="str">
            <v>Кишертский муниципальный округ Пермского края</v>
          </cell>
          <cell r="D10705" t="str">
            <v>с. Усть-Кишерть, ул. Логовая, д. 6</v>
          </cell>
          <cell r="E10705" t="b">
            <v>1</v>
          </cell>
          <cell r="F10705">
            <v>1972</v>
          </cell>
          <cell r="H10705" t="str">
            <v>Кирпич</v>
          </cell>
          <cell r="L10705">
            <v>2</v>
          </cell>
          <cell r="M10705">
            <v>3</v>
          </cell>
          <cell r="Q10705">
            <v>928.4</v>
          </cell>
          <cell r="R10705">
            <v>899</v>
          </cell>
          <cell r="S10705">
            <v>899</v>
          </cell>
          <cell r="T10705">
            <v>44</v>
          </cell>
        </row>
        <row r="10706">
          <cell r="C10706" t="str">
            <v>Кишертский муниципальный округ Пермского края</v>
          </cell>
          <cell r="D10706" t="str">
            <v>с. Усть-Кишерть, ул. Советская, д. 39</v>
          </cell>
          <cell r="E10706" t="b">
            <v>1</v>
          </cell>
          <cell r="F10706">
            <v>1978</v>
          </cell>
          <cell r="H10706" t="str">
            <v>Кирпич</v>
          </cell>
          <cell r="L10706">
            <v>2</v>
          </cell>
          <cell r="M10706">
            <v>2</v>
          </cell>
          <cell r="Q10706">
            <v>900</v>
          </cell>
          <cell r="R10706">
            <v>775.1</v>
          </cell>
          <cell r="S10706">
            <v>775.1</v>
          </cell>
          <cell r="T10706">
            <v>22</v>
          </cell>
        </row>
        <row r="10707">
          <cell r="C10707" t="str">
            <v>Кишертский муниципальный округ Пермского края</v>
          </cell>
          <cell r="D10707" t="str">
            <v>с. Усть-Кишерть, ул. Советская, д. 41</v>
          </cell>
          <cell r="E10707" t="b">
            <v>1</v>
          </cell>
          <cell r="F10707">
            <v>1982</v>
          </cell>
          <cell r="H10707" t="str">
            <v>Кирпич</v>
          </cell>
          <cell r="L10707">
            <v>2</v>
          </cell>
          <cell r="M10707">
            <v>3</v>
          </cell>
          <cell r="Q10707">
            <v>1448.1</v>
          </cell>
          <cell r="R10707">
            <v>1087.0999999999999</v>
          </cell>
          <cell r="S10707">
            <v>1087.0999999999999</v>
          </cell>
          <cell r="T10707">
            <v>49</v>
          </cell>
        </row>
        <row r="10708">
          <cell r="C10708" t="str">
            <v>Кишертский муниципальный округ Пермского края</v>
          </cell>
          <cell r="D10708" t="str">
            <v>с. Усть-Кишерть, ул. Спортивная, д. 1</v>
          </cell>
          <cell r="E10708" t="b">
            <v>1</v>
          </cell>
          <cell r="F10708">
            <v>1980</v>
          </cell>
          <cell r="H10708" t="str">
            <v>Панель</v>
          </cell>
          <cell r="L10708">
            <v>2</v>
          </cell>
          <cell r="M10708">
            <v>4</v>
          </cell>
          <cell r="Q10708">
            <v>1262.7</v>
          </cell>
          <cell r="R10708">
            <v>1157.0999999999999</v>
          </cell>
          <cell r="S10708">
            <v>1157.0999999999999</v>
          </cell>
          <cell r="T10708">
            <v>49</v>
          </cell>
        </row>
        <row r="10709">
          <cell r="C10709" t="str">
            <v>Кишертский муниципальный округ Пермского края</v>
          </cell>
          <cell r="D10709" t="str">
            <v>с. Усть-Кишерть, ул. Строителей, д. 4</v>
          </cell>
          <cell r="E10709" t="b">
            <v>1</v>
          </cell>
          <cell r="F10709">
            <v>1982</v>
          </cell>
          <cell r="H10709" t="str">
            <v>Панель</v>
          </cell>
          <cell r="L10709">
            <v>2</v>
          </cell>
          <cell r="M10709">
            <v>4</v>
          </cell>
          <cell r="Q10709">
            <v>1268</v>
          </cell>
          <cell r="R10709">
            <v>1168.8</v>
          </cell>
          <cell r="S10709">
            <v>1168.8</v>
          </cell>
          <cell r="T10709">
            <v>47</v>
          </cell>
        </row>
        <row r="10710">
          <cell r="C10710" t="str">
            <v>Кишертский муниципальный округ Пермского края</v>
          </cell>
          <cell r="D10710" t="str">
            <v>с. Усть-Кишерть, ул. Строителей, д. 8</v>
          </cell>
          <cell r="E10710" t="b">
            <v>1</v>
          </cell>
          <cell r="F10710">
            <v>1979</v>
          </cell>
          <cell r="H10710" t="str">
            <v>Кирпич</v>
          </cell>
          <cell r="L10710">
            <v>2</v>
          </cell>
          <cell r="M10710">
            <v>1</v>
          </cell>
          <cell r="Q10710">
            <v>404</v>
          </cell>
          <cell r="R10710">
            <v>387.9</v>
          </cell>
          <cell r="S10710">
            <v>387.9</v>
          </cell>
          <cell r="T10710">
            <v>21</v>
          </cell>
        </row>
        <row r="10711">
          <cell r="C10711" t="str">
            <v>Кишертский муниципальный округ Пермского края</v>
          </cell>
          <cell r="D10711" t="str">
            <v>с. Усть-Кишерть, ул. Строителей, д. 10</v>
          </cell>
          <cell r="E10711" t="b">
            <v>1</v>
          </cell>
          <cell r="F10711">
            <v>1976</v>
          </cell>
          <cell r="H10711" t="str">
            <v>Кирпич</v>
          </cell>
          <cell r="L10711">
            <v>2</v>
          </cell>
          <cell r="M10711">
            <v>2</v>
          </cell>
          <cell r="Q10711">
            <v>1124</v>
          </cell>
          <cell r="R10711">
            <v>754.2</v>
          </cell>
          <cell r="S10711">
            <v>754.2</v>
          </cell>
          <cell r="T10711">
            <v>32</v>
          </cell>
        </row>
        <row r="10712">
          <cell r="C10712" t="str">
            <v>Кишертский муниципальный округ Пермского края</v>
          </cell>
          <cell r="D10712" t="str">
            <v>с. Усть-Кишерть, ул. Строителей, д. 12</v>
          </cell>
          <cell r="E10712" t="b">
            <v>1</v>
          </cell>
          <cell r="F10712">
            <v>1968</v>
          </cell>
          <cell r="H10712" t="str">
            <v>Кирпич</v>
          </cell>
          <cell r="L10712">
            <v>2</v>
          </cell>
          <cell r="M10712">
            <v>2</v>
          </cell>
          <cell r="Q10712">
            <v>503.5</v>
          </cell>
          <cell r="R10712">
            <v>443.5</v>
          </cell>
          <cell r="S10712">
            <v>443.5</v>
          </cell>
          <cell r="T10712">
            <v>24</v>
          </cell>
        </row>
        <row r="10713">
          <cell r="C10713" t="str">
            <v>Кишертский муниципальный округ Пермского края</v>
          </cell>
          <cell r="D10713" t="str">
            <v>с. Усть-Кишерть, ул. Строителей, д. 14</v>
          </cell>
          <cell r="E10713" t="b">
            <v>1</v>
          </cell>
          <cell r="F10713">
            <v>1969</v>
          </cell>
          <cell r="H10713" t="str">
            <v>Кирпич</v>
          </cell>
          <cell r="L10713">
            <v>2</v>
          </cell>
          <cell r="M10713">
            <v>2</v>
          </cell>
          <cell r="Q10713">
            <v>506.9</v>
          </cell>
          <cell r="R10713">
            <v>455.3</v>
          </cell>
          <cell r="S10713">
            <v>455.3</v>
          </cell>
          <cell r="T10713">
            <v>25</v>
          </cell>
        </row>
        <row r="10714">
          <cell r="C10714" t="str">
            <v>Кишертский муниципальный округ Пермского края</v>
          </cell>
          <cell r="D10714" t="str">
            <v>с. Усть-Кишерть, ул. Строителей, д. 16</v>
          </cell>
          <cell r="E10714" t="b">
            <v>1</v>
          </cell>
          <cell r="F10714">
            <v>1971</v>
          </cell>
          <cell r="H10714" t="str">
            <v>Кирпич</v>
          </cell>
          <cell r="L10714">
            <v>2</v>
          </cell>
          <cell r="M10714">
            <v>2</v>
          </cell>
          <cell r="Q10714">
            <v>503.4</v>
          </cell>
          <cell r="R10714">
            <v>438.6</v>
          </cell>
          <cell r="S10714">
            <v>438.6</v>
          </cell>
          <cell r="T10714">
            <v>26</v>
          </cell>
        </row>
        <row r="10715">
          <cell r="C10715" t="str">
            <v>Кишертский муниципальный округ Пермского края</v>
          </cell>
          <cell r="D10715" t="str">
            <v>с. Усть-Кишерть, ул. Строителей, д. 18</v>
          </cell>
          <cell r="E10715" t="b">
            <v>1</v>
          </cell>
          <cell r="F10715">
            <v>1971</v>
          </cell>
          <cell r="H10715" t="str">
            <v>Кирпич</v>
          </cell>
          <cell r="L10715">
            <v>2</v>
          </cell>
          <cell r="M10715">
            <v>2</v>
          </cell>
          <cell r="Q10715">
            <v>500.1</v>
          </cell>
          <cell r="R10715">
            <v>441.2</v>
          </cell>
          <cell r="S10715">
            <v>441.2</v>
          </cell>
          <cell r="T10715">
            <v>25</v>
          </cell>
        </row>
        <row r="10716">
          <cell r="C10716" t="str">
            <v>Кишертский муниципальный округ Пермского края</v>
          </cell>
          <cell r="D10716" t="str">
            <v>с. Усть-Кишерть, ул. Строителей, д. 19</v>
          </cell>
          <cell r="E10716" t="b">
            <v>1</v>
          </cell>
          <cell r="F10716">
            <v>1972</v>
          </cell>
          <cell r="H10716" t="str">
            <v>Кирпич</v>
          </cell>
          <cell r="L10716">
            <v>2</v>
          </cell>
          <cell r="M10716">
            <v>1</v>
          </cell>
          <cell r="Q10716">
            <v>332.2</v>
          </cell>
          <cell r="R10716">
            <v>302</v>
          </cell>
          <cell r="S10716">
            <v>302</v>
          </cell>
          <cell r="T10716">
            <v>15</v>
          </cell>
        </row>
        <row r="10717">
          <cell r="C10717" t="str">
            <v>Кишертский муниципальный округ Пермского края</v>
          </cell>
          <cell r="D10717" t="str">
            <v>с. Усть-Кишерть, ул. Строителей, д. 21</v>
          </cell>
          <cell r="E10717" t="b">
            <v>1</v>
          </cell>
          <cell r="F10717">
            <v>1970</v>
          </cell>
          <cell r="H10717" t="str">
            <v>Кирпич</v>
          </cell>
          <cell r="L10717">
            <v>2</v>
          </cell>
          <cell r="M10717">
            <v>1</v>
          </cell>
          <cell r="Q10717">
            <v>354</v>
          </cell>
          <cell r="R10717">
            <v>324.8</v>
          </cell>
          <cell r="S10717">
            <v>324.8</v>
          </cell>
          <cell r="T10717">
            <v>13</v>
          </cell>
        </row>
        <row r="10718">
          <cell r="C10718" t="str">
            <v>Кишертский муниципальный округ Пермского края</v>
          </cell>
          <cell r="D10718" t="str">
            <v>с. Усть-Кишерть, ул. Строителей, д. 23</v>
          </cell>
          <cell r="E10718" t="b">
            <v>1</v>
          </cell>
          <cell r="F10718">
            <v>1969</v>
          </cell>
          <cell r="H10718" t="str">
            <v>Кирпич</v>
          </cell>
          <cell r="L10718">
            <v>2</v>
          </cell>
          <cell r="M10718">
            <v>2</v>
          </cell>
          <cell r="Q10718">
            <v>456.3</v>
          </cell>
          <cell r="R10718">
            <v>427</v>
          </cell>
          <cell r="S10718">
            <v>427</v>
          </cell>
          <cell r="T10718">
            <v>26</v>
          </cell>
        </row>
        <row r="10719">
          <cell r="C10719" t="str">
            <v>Кишертский муниципальный округ Пермского края</v>
          </cell>
          <cell r="D10719" t="str">
            <v>с. Усть-Кишерть, ул. Строителей, д. 25</v>
          </cell>
          <cell r="E10719" t="b">
            <v>1</v>
          </cell>
          <cell r="F10719">
            <v>1976</v>
          </cell>
          <cell r="H10719" t="str">
            <v>Кирпич</v>
          </cell>
          <cell r="L10719">
            <v>2</v>
          </cell>
          <cell r="M10719">
            <v>2</v>
          </cell>
          <cell r="Q10719">
            <v>591</v>
          </cell>
          <cell r="R10719">
            <v>535.9</v>
          </cell>
          <cell r="S10719">
            <v>535.9</v>
          </cell>
          <cell r="T10719">
            <v>27</v>
          </cell>
        </row>
        <row r="10720">
          <cell r="C10720" t="str">
            <v>Кишертский муниципальный округ Пермского края</v>
          </cell>
          <cell r="D10720" t="str">
            <v>с. Усть-Кишерть, ул. Сылвенская, д. 12</v>
          </cell>
          <cell r="E10720" t="b">
            <v>1</v>
          </cell>
          <cell r="F10720">
            <v>1985</v>
          </cell>
          <cell r="H10720" t="str">
            <v>Кирпич</v>
          </cell>
          <cell r="L10720">
            <v>2</v>
          </cell>
          <cell r="M10720">
            <v>3</v>
          </cell>
          <cell r="Q10720">
            <v>1559.1</v>
          </cell>
          <cell r="R10720">
            <v>946.9</v>
          </cell>
          <cell r="S10720">
            <v>946.9</v>
          </cell>
          <cell r="T10720">
            <v>40</v>
          </cell>
        </row>
        <row r="10721">
          <cell r="C10721" t="str">
            <v>Кишертский муниципальный округ Пермского края</v>
          </cell>
          <cell r="D10721" t="str">
            <v>с. Усть-Кишерть, ул. Сылвенская, д. 28</v>
          </cell>
          <cell r="E10721" t="b">
            <v>1</v>
          </cell>
          <cell r="F10721">
            <v>1976</v>
          </cell>
          <cell r="H10721" t="str">
            <v>Кирпич</v>
          </cell>
          <cell r="L10721">
            <v>2</v>
          </cell>
          <cell r="M10721">
            <v>2</v>
          </cell>
          <cell r="Q10721">
            <v>816.4</v>
          </cell>
          <cell r="R10721">
            <v>756</v>
          </cell>
          <cell r="S10721">
            <v>756</v>
          </cell>
          <cell r="T10721">
            <v>32</v>
          </cell>
        </row>
        <row r="10722">
          <cell r="C10722" t="str">
            <v>Кишертский муниципальный округ Пермского края</v>
          </cell>
          <cell r="D10722" t="str">
            <v>с. Усть-Кишерть, ул. Южная, д. 3</v>
          </cell>
          <cell r="E10722" t="b">
            <v>1</v>
          </cell>
          <cell r="F10722">
            <v>1975</v>
          </cell>
          <cell r="H10722" t="str">
            <v>Кирпич</v>
          </cell>
          <cell r="L10722">
            <v>2</v>
          </cell>
          <cell r="M10722">
            <v>3</v>
          </cell>
          <cell r="Q10722">
            <v>1034.9000000000001</v>
          </cell>
          <cell r="R10722">
            <v>896.1</v>
          </cell>
          <cell r="S10722">
            <v>896.1</v>
          </cell>
          <cell r="T10722">
            <v>53</v>
          </cell>
        </row>
        <row r="10723">
          <cell r="C10723" t="str">
            <v>Косинский городской округ Пермского края муниципальный округ Пермского края</v>
          </cell>
          <cell r="D10723" t="str">
            <v>п. Кордон, ул. Строителей, д. 8</v>
          </cell>
          <cell r="E10723" t="b">
            <v>1</v>
          </cell>
          <cell r="F10723">
            <v>1976</v>
          </cell>
          <cell r="H10723" t="str">
            <v>Дерево</v>
          </cell>
          <cell r="J10723" t="str">
            <v>ТЕП ГАЗ ХВС ГВС ВОД</v>
          </cell>
          <cell r="L10723">
            <v>2</v>
          </cell>
          <cell r="M10723">
            <v>1</v>
          </cell>
          <cell r="Q10723">
            <v>351.9</v>
          </cell>
          <cell r="R10723">
            <v>331.7</v>
          </cell>
          <cell r="S10723">
            <v>233.1</v>
          </cell>
          <cell r="T10723">
            <v>15</v>
          </cell>
        </row>
        <row r="10724">
          <cell r="C10724" t="str">
            <v>Косинский городской округ Пермского края муниципальный округ Пермского края</v>
          </cell>
          <cell r="D10724" t="str">
            <v>с. Коса, ул. Колхозная, д. 64</v>
          </cell>
          <cell r="E10724" t="b">
            <v>1</v>
          </cell>
          <cell r="F10724">
            <v>1982</v>
          </cell>
          <cell r="H10724" t="str">
            <v>Кирпич</v>
          </cell>
          <cell r="J10724" t="str">
            <v>ТЕП ГАЗ ГВС ВОД</v>
          </cell>
          <cell r="L10724">
            <v>2</v>
          </cell>
          <cell r="M10724">
            <v>2</v>
          </cell>
          <cell r="Q10724">
            <v>736.1</v>
          </cell>
          <cell r="R10724">
            <v>644.1</v>
          </cell>
          <cell r="S10724">
            <v>644.1</v>
          </cell>
          <cell r="T10724">
            <v>26</v>
          </cell>
        </row>
        <row r="10725">
          <cell r="C10725" t="str">
            <v>Косинский городской округ Пермского края муниципальный округ Пермского края</v>
          </cell>
          <cell r="D10725" t="str">
            <v>с. Коса, ул. Ленина, д. 6</v>
          </cell>
          <cell r="E10725" t="b">
            <v>1</v>
          </cell>
          <cell r="F10725">
            <v>1968</v>
          </cell>
          <cell r="H10725" t="str">
            <v>Дерево</v>
          </cell>
          <cell r="J10725" t="str">
            <v>ТЕП ГАЗ ХВС ГВС ВОД</v>
          </cell>
          <cell r="L10725">
            <v>2</v>
          </cell>
          <cell r="M10725">
            <v>1</v>
          </cell>
          <cell r="Q10725">
            <v>348.4</v>
          </cell>
          <cell r="R10725">
            <v>318.3</v>
          </cell>
          <cell r="S10725">
            <v>318.3</v>
          </cell>
          <cell r="T10725">
            <v>18</v>
          </cell>
        </row>
        <row r="10726">
          <cell r="C10726" t="str">
            <v>Косинский городской округ Пермского края муниципальный округ Пермского края</v>
          </cell>
          <cell r="D10726" t="str">
            <v>с. Коса, ул. Ленина, д. 136</v>
          </cell>
          <cell r="E10726" t="b">
            <v>1</v>
          </cell>
          <cell r="F10726">
            <v>1961</v>
          </cell>
          <cell r="H10726" t="str">
            <v>Дерево</v>
          </cell>
          <cell r="J10726" t="str">
            <v>ТЕП ГАЗ ХВС ГВС ВОД</v>
          </cell>
          <cell r="L10726">
            <v>2</v>
          </cell>
          <cell r="M10726">
            <v>1</v>
          </cell>
          <cell r="Q10726">
            <v>352.4</v>
          </cell>
          <cell r="R10726">
            <v>324.10000000000002</v>
          </cell>
          <cell r="S10726">
            <v>198.1</v>
          </cell>
          <cell r="T10726">
            <v>21</v>
          </cell>
        </row>
        <row r="10727">
          <cell r="C10727" t="str">
            <v>Косинский городской округ Пермского края муниципальный округ Пермского края</v>
          </cell>
          <cell r="D10727" t="str">
            <v>с. Коса, ул. Ленина, д. 138</v>
          </cell>
          <cell r="E10727" t="b">
            <v>1</v>
          </cell>
          <cell r="F10727">
            <v>1961</v>
          </cell>
          <cell r="H10727" t="str">
            <v>Дерево</v>
          </cell>
          <cell r="J10727" t="str">
            <v>ТЕП ГАЗ ХВС ГВС ВОД</v>
          </cell>
          <cell r="L10727">
            <v>2</v>
          </cell>
          <cell r="M10727">
            <v>1</v>
          </cell>
          <cell r="Q10727">
            <v>362.9</v>
          </cell>
          <cell r="R10727">
            <v>336.4</v>
          </cell>
          <cell r="S10727">
            <v>336.4</v>
          </cell>
          <cell r="T10727">
            <v>20</v>
          </cell>
        </row>
        <row r="10728">
          <cell r="C10728" t="str">
            <v>Косинский городской округ Пермского края муниципальный округ Пермского края</v>
          </cell>
          <cell r="D10728" t="str">
            <v>с. Коса, ул. Ленина, д. 140</v>
          </cell>
          <cell r="E10728" t="b">
            <v>1</v>
          </cell>
          <cell r="F10728">
            <v>1968</v>
          </cell>
          <cell r="H10728" t="str">
            <v>Дерево</v>
          </cell>
          <cell r="J10728" t="str">
            <v>ТЕП ГАЗ ХВС ГВС ВОД</v>
          </cell>
          <cell r="L10728">
            <v>2</v>
          </cell>
          <cell r="M10728">
            <v>1</v>
          </cell>
          <cell r="Q10728">
            <v>353.1</v>
          </cell>
          <cell r="R10728">
            <v>324.3</v>
          </cell>
          <cell r="S10728">
            <v>324.3</v>
          </cell>
          <cell r="T10728">
            <v>22</v>
          </cell>
        </row>
        <row r="10729">
          <cell r="C10729" t="str">
            <v>Косинский городской округ Пермского края муниципальный округ Пермского края</v>
          </cell>
          <cell r="D10729" t="str">
            <v>с. Коса, ул. Ленина, д. 148</v>
          </cell>
          <cell r="E10729" t="b">
            <v>1</v>
          </cell>
          <cell r="F10729">
            <v>1979</v>
          </cell>
          <cell r="H10729" t="str">
            <v>Дерево</v>
          </cell>
          <cell r="J10729" t="str">
            <v>ТЕП ГАЗ ХВС ГВС ВОД</v>
          </cell>
          <cell r="L10729">
            <v>2</v>
          </cell>
          <cell r="M10729">
            <v>2</v>
          </cell>
          <cell r="Q10729">
            <v>546</v>
          </cell>
          <cell r="R10729">
            <v>483.6</v>
          </cell>
          <cell r="S10729">
            <v>322.5</v>
          </cell>
          <cell r="T10729">
            <v>28</v>
          </cell>
        </row>
        <row r="10730">
          <cell r="C10730" t="str">
            <v>Косинский городской округ Пермского края муниципальный округ Пермского края</v>
          </cell>
          <cell r="D10730" t="str">
            <v>с. Коса, ул. Первомайская, д. 55</v>
          </cell>
          <cell r="E10730" t="b">
            <v>1</v>
          </cell>
          <cell r="F10730">
            <v>1976</v>
          </cell>
          <cell r="H10730" t="str">
            <v>Дерево</v>
          </cell>
          <cell r="J10730" t="str">
            <v>ТЕП ГАЗ ГВС ВОД</v>
          </cell>
          <cell r="L10730">
            <v>2</v>
          </cell>
          <cell r="M10730">
            <v>1</v>
          </cell>
          <cell r="Q10730">
            <v>356.85</v>
          </cell>
          <cell r="R10730">
            <v>328.9</v>
          </cell>
          <cell r="S10730">
            <v>328.9</v>
          </cell>
          <cell r="T10730">
            <v>19</v>
          </cell>
        </row>
        <row r="10731">
          <cell r="C10731" t="str">
            <v>Кочевский муниципальный округ Пермского края</v>
          </cell>
          <cell r="D10731" t="str">
            <v>с. Кочево, ул. Анны Хомяковой, д. 14</v>
          </cell>
          <cell r="E10731" t="b">
            <v>1</v>
          </cell>
          <cell r="F10731">
            <v>1966</v>
          </cell>
          <cell r="H10731" t="str">
            <v>Брус</v>
          </cell>
          <cell r="L10731">
            <v>2</v>
          </cell>
          <cell r="M10731">
            <v>1</v>
          </cell>
          <cell r="Q10731">
            <v>368.6</v>
          </cell>
          <cell r="R10731">
            <v>335.8</v>
          </cell>
          <cell r="S10731">
            <v>335.8</v>
          </cell>
        </row>
        <row r="10732">
          <cell r="C10732" t="str">
            <v>Кочевский муниципальный округ Пермского края</v>
          </cell>
          <cell r="D10732" t="str">
            <v>с. Кочево, ул. Анны Хомяковой, д. 16</v>
          </cell>
          <cell r="E10732" t="b">
            <v>1</v>
          </cell>
          <cell r="F10732" t="str">
            <v>1969</v>
          </cell>
          <cell r="H10732" t="str">
            <v>Дерево</v>
          </cell>
          <cell r="L10732">
            <v>2</v>
          </cell>
          <cell r="M10732">
            <v>1</v>
          </cell>
          <cell r="Q10732">
            <v>352</v>
          </cell>
          <cell r="R10732">
            <v>319.60000000000002</v>
          </cell>
          <cell r="S10732">
            <v>287.64</v>
          </cell>
        </row>
        <row r="10733">
          <cell r="C10733" t="str">
            <v>Кочевский муниципальный округ Пермского края</v>
          </cell>
          <cell r="D10733" t="str">
            <v>с. Кочево, ул. Анны Хомяковой, д. 18</v>
          </cell>
          <cell r="E10733" t="b">
            <v>1</v>
          </cell>
          <cell r="F10733">
            <v>1969</v>
          </cell>
          <cell r="H10733" t="str">
            <v>Брус</v>
          </cell>
          <cell r="L10733">
            <v>2</v>
          </cell>
          <cell r="M10733">
            <v>1</v>
          </cell>
          <cell r="Q10733">
            <v>356.2</v>
          </cell>
          <cell r="R10733">
            <v>321.60000000000002</v>
          </cell>
          <cell r="S10733">
            <v>289.44</v>
          </cell>
        </row>
        <row r="10734">
          <cell r="C10734" t="str">
            <v>Кочевский муниципальный округ Пермского края</v>
          </cell>
          <cell r="D10734" t="str">
            <v>с. Кочево, ул. Калинина, д. 13</v>
          </cell>
          <cell r="E10734" t="b">
            <v>1</v>
          </cell>
          <cell r="F10734">
            <v>1973</v>
          </cell>
          <cell r="H10734" t="str">
            <v>Дерево</v>
          </cell>
          <cell r="L10734">
            <v>2</v>
          </cell>
          <cell r="M10734">
            <v>1</v>
          </cell>
          <cell r="Q10734">
            <v>347.2</v>
          </cell>
          <cell r="R10734">
            <v>316</v>
          </cell>
          <cell r="S10734">
            <v>284.39999999999998</v>
          </cell>
        </row>
        <row r="10735">
          <cell r="C10735" t="str">
            <v>Кочевский муниципальный округ Пермского края</v>
          </cell>
          <cell r="D10735" t="str">
            <v>с. Кочево, ул. Калинина, д. 19</v>
          </cell>
          <cell r="E10735" t="b">
            <v>1</v>
          </cell>
          <cell r="F10735">
            <v>1970</v>
          </cell>
          <cell r="H10735" t="str">
            <v>Дерево</v>
          </cell>
          <cell r="L10735">
            <v>2</v>
          </cell>
          <cell r="M10735">
            <v>1</v>
          </cell>
          <cell r="Q10735">
            <v>356</v>
          </cell>
          <cell r="R10735">
            <v>314.8</v>
          </cell>
          <cell r="S10735">
            <v>283.32</v>
          </cell>
        </row>
        <row r="10736">
          <cell r="C10736" t="str">
            <v>Кочевский муниципальный округ Пермского края</v>
          </cell>
          <cell r="D10736" t="str">
            <v>с. Кочево, ул. Калинина, д. 21</v>
          </cell>
          <cell r="E10736" t="b">
            <v>1</v>
          </cell>
          <cell r="F10736">
            <v>1971</v>
          </cell>
          <cell r="H10736" t="str">
            <v>Дерево</v>
          </cell>
          <cell r="L10736">
            <v>2</v>
          </cell>
          <cell r="M10736">
            <v>1</v>
          </cell>
          <cell r="Q10736">
            <v>353.4</v>
          </cell>
          <cell r="R10736">
            <v>317.2</v>
          </cell>
          <cell r="S10736">
            <v>285.48</v>
          </cell>
        </row>
        <row r="10737">
          <cell r="C10737" t="str">
            <v>Кочевский муниципальный округ Пермского края</v>
          </cell>
          <cell r="D10737" t="str">
            <v>с. Кочево, ул. Калинина, д. 22</v>
          </cell>
          <cell r="E10737" t="b">
            <v>1</v>
          </cell>
          <cell r="F10737">
            <v>1984</v>
          </cell>
          <cell r="H10737" t="str">
            <v>Дерево</v>
          </cell>
          <cell r="L10737">
            <v>2</v>
          </cell>
          <cell r="M10737">
            <v>2</v>
          </cell>
          <cell r="Q10737">
            <v>465</v>
          </cell>
          <cell r="R10737">
            <v>465</v>
          </cell>
          <cell r="S10737">
            <v>418.5</v>
          </cell>
        </row>
        <row r="10738">
          <cell r="C10738" t="str">
            <v>Кочевский муниципальный округ Пермского края</v>
          </cell>
          <cell r="D10738" t="str">
            <v>с. Кочево, ул. Крупской, д. 9</v>
          </cell>
          <cell r="E10738" t="b">
            <v>1</v>
          </cell>
          <cell r="F10738">
            <v>1964</v>
          </cell>
          <cell r="H10738" t="str">
            <v>Брус</v>
          </cell>
          <cell r="L10738">
            <v>2</v>
          </cell>
          <cell r="M10738">
            <v>1</v>
          </cell>
          <cell r="Q10738">
            <v>356</v>
          </cell>
          <cell r="R10738">
            <v>324.3</v>
          </cell>
          <cell r="S10738">
            <v>324.3</v>
          </cell>
          <cell r="T10738">
            <v>18</v>
          </cell>
        </row>
        <row r="10739">
          <cell r="C10739" t="str">
            <v>Кочевский муниципальный округ Пермского края</v>
          </cell>
          <cell r="D10739" t="str">
            <v>с. Кочево, ул. Крупской, д. 10</v>
          </cell>
          <cell r="E10739" t="b">
            <v>1</v>
          </cell>
          <cell r="F10739">
            <v>2004</v>
          </cell>
          <cell r="H10739" t="str">
            <v>Дерево</v>
          </cell>
          <cell r="L10739">
            <v>1</v>
          </cell>
          <cell r="M10739">
            <v>1</v>
          </cell>
          <cell r="Q10739">
            <v>174.7</v>
          </cell>
          <cell r="R10739">
            <v>158.80000000000001</v>
          </cell>
          <cell r="S10739">
            <v>142.91999999999999</v>
          </cell>
        </row>
        <row r="10740">
          <cell r="C10740" t="str">
            <v>Кочевский муниципальный округ Пермского края</v>
          </cell>
          <cell r="D10740" t="str">
            <v>с. Кочево, ул. Крупской, д. 11</v>
          </cell>
          <cell r="E10740" t="b">
            <v>1</v>
          </cell>
          <cell r="F10740">
            <v>1956</v>
          </cell>
          <cell r="H10740" t="str">
            <v>Брус</v>
          </cell>
          <cell r="L10740">
            <v>2</v>
          </cell>
          <cell r="M10740">
            <v>2</v>
          </cell>
          <cell r="Q10740">
            <v>357.7</v>
          </cell>
          <cell r="R10740">
            <v>326.39999999999998</v>
          </cell>
          <cell r="S10740">
            <v>326.39999999999998</v>
          </cell>
          <cell r="T10740">
            <v>18</v>
          </cell>
        </row>
        <row r="10741">
          <cell r="C10741" t="str">
            <v>Кочевский муниципальный округ Пермского края</v>
          </cell>
          <cell r="D10741" t="str">
            <v>с. Кочево, ул. Крупской, д. 12</v>
          </cell>
          <cell r="E10741" t="b">
            <v>1</v>
          </cell>
          <cell r="F10741">
            <v>1964</v>
          </cell>
          <cell r="H10741" t="str">
            <v>Брус</v>
          </cell>
          <cell r="L10741">
            <v>2</v>
          </cell>
          <cell r="M10741">
            <v>1</v>
          </cell>
          <cell r="Q10741">
            <v>349.1</v>
          </cell>
          <cell r="R10741">
            <v>314.10000000000002</v>
          </cell>
          <cell r="S10741">
            <v>314.10000000000002</v>
          </cell>
          <cell r="T10741">
            <v>30</v>
          </cell>
        </row>
        <row r="10742">
          <cell r="C10742" t="str">
            <v>Кочевский муниципальный округ Пермского края</v>
          </cell>
          <cell r="D10742" t="str">
            <v>с. Кочево, ул. Крупской, д. 24</v>
          </cell>
          <cell r="E10742" t="b">
            <v>1</v>
          </cell>
          <cell r="F10742">
            <v>1969</v>
          </cell>
          <cell r="H10742" t="str">
            <v>Дерево</v>
          </cell>
          <cell r="L10742">
            <v>2</v>
          </cell>
          <cell r="M10742">
            <v>2</v>
          </cell>
          <cell r="Q10742">
            <v>547.5</v>
          </cell>
          <cell r="R10742">
            <v>476.5</v>
          </cell>
          <cell r="S10742">
            <v>428.85</v>
          </cell>
        </row>
        <row r="10743">
          <cell r="C10743" t="str">
            <v>Кочевский муниципальный округ Пермского края</v>
          </cell>
          <cell r="D10743" t="str">
            <v>с. Кочево, ул. Ленина, д. 2</v>
          </cell>
          <cell r="E10743" t="b">
            <v>1</v>
          </cell>
          <cell r="F10743">
            <v>2012</v>
          </cell>
          <cell r="H10743" t="str">
            <v>Дерево</v>
          </cell>
          <cell r="L10743">
            <v>2</v>
          </cell>
          <cell r="M10743">
            <v>1</v>
          </cell>
          <cell r="Q10743">
            <v>235.3</v>
          </cell>
          <cell r="R10743">
            <v>138.9</v>
          </cell>
          <cell r="S10743">
            <v>125.01</v>
          </cell>
        </row>
        <row r="10744">
          <cell r="C10744" t="str">
            <v>Кочевский муниципальный округ Пермского края</v>
          </cell>
          <cell r="D10744" t="str">
            <v>с. Кочево, ул. Олега Кошевого, д. 2</v>
          </cell>
          <cell r="E10744" t="b">
            <v>1</v>
          </cell>
          <cell r="F10744">
            <v>1977</v>
          </cell>
          <cell r="H10744" t="str">
            <v>Дерево</v>
          </cell>
          <cell r="L10744">
            <v>2</v>
          </cell>
          <cell r="M10744">
            <v>1</v>
          </cell>
          <cell r="Q10744">
            <v>355.7</v>
          </cell>
          <cell r="R10744">
            <v>322.89999999999998</v>
          </cell>
          <cell r="S10744">
            <v>290.61</v>
          </cell>
        </row>
        <row r="10745">
          <cell r="C10745" t="str">
            <v>Кочевский муниципальный округ Пермского края</v>
          </cell>
          <cell r="D10745" t="str">
            <v>с. Кочево, ул. Олега Кошевого, д. 4</v>
          </cell>
          <cell r="E10745" t="b">
            <v>1</v>
          </cell>
          <cell r="F10745">
            <v>1975</v>
          </cell>
          <cell r="H10745" t="str">
            <v>Дерево</v>
          </cell>
          <cell r="L10745">
            <v>2</v>
          </cell>
          <cell r="M10745">
            <v>1</v>
          </cell>
          <cell r="Q10745">
            <v>352.3</v>
          </cell>
          <cell r="R10745">
            <v>321.3</v>
          </cell>
          <cell r="S10745">
            <v>289.17</v>
          </cell>
        </row>
        <row r="10746">
          <cell r="C10746" t="str">
            <v>Кочевский муниципальный округ Пермского края</v>
          </cell>
          <cell r="D10746" t="str">
            <v>с. Кочево, ул. Олега Кошевого, д. 5</v>
          </cell>
          <cell r="E10746" t="b">
            <v>1</v>
          </cell>
          <cell r="F10746">
            <v>1978</v>
          </cell>
          <cell r="H10746" t="str">
            <v>Дерево</v>
          </cell>
          <cell r="L10746">
            <v>2</v>
          </cell>
          <cell r="M10746">
            <v>2</v>
          </cell>
          <cell r="Q10746">
            <v>567.4</v>
          </cell>
          <cell r="R10746">
            <v>504</v>
          </cell>
          <cell r="S10746">
            <v>453.6</v>
          </cell>
        </row>
        <row r="10747">
          <cell r="C10747" t="str">
            <v>Кочевский муниципальный округ Пермского края</v>
          </cell>
          <cell r="D10747" t="str">
            <v>с. Кочево, ул. Олега Кошевого, д. 6</v>
          </cell>
          <cell r="E10747" t="b">
            <v>1</v>
          </cell>
          <cell r="F10747">
            <v>1974</v>
          </cell>
          <cell r="H10747" t="str">
            <v>Дерево</v>
          </cell>
          <cell r="L10747">
            <v>2</v>
          </cell>
          <cell r="M10747">
            <v>1</v>
          </cell>
          <cell r="Q10747">
            <v>358.1</v>
          </cell>
          <cell r="R10747">
            <v>317</v>
          </cell>
          <cell r="S10747">
            <v>285.3</v>
          </cell>
        </row>
        <row r="10748">
          <cell r="C10748" t="str">
            <v>Кочевский муниципальный округ Пермского края</v>
          </cell>
          <cell r="D10748" t="str">
            <v>с. Кочево, ул. Олега Кошевого, д. 7</v>
          </cell>
          <cell r="E10748" t="b">
            <v>1</v>
          </cell>
          <cell r="F10748">
            <v>1976</v>
          </cell>
          <cell r="H10748" t="str">
            <v>Дерево</v>
          </cell>
          <cell r="L10748">
            <v>2</v>
          </cell>
          <cell r="M10748">
            <v>1</v>
          </cell>
          <cell r="Q10748">
            <v>353.8</v>
          </cell>
          <cell r="R10748">
            <v>306.60000000000002</v>
          </cell>
          <cell r="S10748">
            <v>275.94</v>
          </cell>
        </row>
        <row r="10749">
          <cell r="C10749" t="str">
            <v>Кочевский муниципальный округ Пермского края</v>
          </cell>
          <cell r="D10749" t="str">
            <v>с. Кочево, ул. Олега Кошевого, д. 8</v>
          </cell>
          <cell r="E10749" t="b">
            <v>1</v>
          </cell>
          <cell r="F10749">
            <v>1972</v>
          </cell>
          <cell r="H10749" t="str">
            <v>Дерево</v>
          </cell>
          <cell r="L10749">
            <v>2</v>
          </cell>
          <cell r="M10749">
            <v>1</v>
          </cell>
          <cell r="Q10749">
            <v>353.1</v>
          </cell>
          <cell r="R10749">
            <v>304.8</v>
          </cell>
          <cell r="S10749">
            <v>274.32</v>
          </cell>
        </row>
        <row r="10750">
          <cell r="C10750" t="str">
            <v>Кочевский муниципальный округ Пермского края</v>
          </cell>
          <cell r="D10750" t="str">
            <v>с. Кочево, ул. Чкалова, д. 6</v>
          </cell>
          <cell r="E10750" t="b">
            <v>1</v>
          </cell>
          <cell r="F10750" t="str">
            <v>1979</v>
          </cell>
          <cell r="H10750" t="str">
            <v>Дерево</v>
          </cell>
          <cell r="L10750">
            <v>2</v>
          </cell>
          <cell r="M10750">
            <v>2</v>
          </cell>
          <cell r="Q10750">
            <v>839.5</v>
          </cell>
          <cell r="R10750">
            <v>767.3</v>
          </cell>
          <cell r="S10750">
            <v>690.57</v>
          </cell>
        </row>
        <row r="10751">
          <cell r="C10751" t="str">
            <v>Кочевский муниципальный округ Пермского края</v>
          </cell>
          <cell r="D10751" t="str">
            <v>с. Кочево, ул. Чкалова, д. 8</v>
          </cell>
          <cell r="E10751" t="b">
            <v>1</v>
          </cell>
          <cell r="F10751" t="str">
            <v>1978</v>
          </cell>
          <cell r="H10751" t="str">
            <v>Дерево</v>
          </cell>
          <cell r="L10751">
            <v>2</v>
          </cell>
          <cell r="M10751">
            <v>2</v>
          </cell>
          <cell r="Q10751">
            <v>808.7</v>
          </cell>
          <cell r="R10751">
            <v>748.3</v>
          </cell>
          <cell r="S10751">
            <v>673.47</v>
          </cell>
        </row>
        <row r="10752">
          <cell r="C10752" t="str">
            <v>Кочевский муниципальный округ Пермского края</v>
          </cell>
          <cell r="D10752" t="str">
            <v>с. Кочево, ул. Чкалова, д. 10</v>
          </cell>
          <cell r="E10752" t="b">
            <v>1</v>
          </cell>
          <cell r="F10752" t="str">
            <v>1973</v>
          </cell>
          <cell r="H10752" t="str">
            <v>Кирпич</v>
          </cell>
          <cell r="L10752">
            <v>2</v>
          </cell>
          <cell r="M10752">
            <v>1</v>
          </cell>
          <cell r="Q10752">
            <v>358.4</v>
          </cell>
          <cell r="R10752">
            <v>327.8</v>
          </cell>
          <cell r="S10752">
            <v>295.02</v>
          </cell>
        </row>
        <row r="10753">
          <cell r="C10753" t="str">
            <v>Кочевский муниципальный округ Пермского края</v>
          </cell>
          <cell r="D10753" t="str">
            <v>с. Кочево, ул. Чкалова, д. 12</v>
          </cell>
          <cell r="E10753" t="b">
            <v>1</v>
          </cell>
          <cell r="F10753" t="str">
            <v>1978</v>
          </cell>
          <cell r="H10753" t="str">
            <v>Кирпич</v>
          </cell>
          <cell r="L10753">
            <v>2</v>
          </cell>
          <cell r="M10753">
            <v>1</v>
          </cell>
          <cell r="Q10753">
            <v>355.5</v>
          </cell>
          <cell r="R10753">
            <v>323.3</v>
          </cell>
          <cell r="S10753">
            <v>290.97000000000003</v>
          </cell>
        </row>
        <row r="10754">
          <cell r="C10754" t="str">
            <v>Красновишерский городской округ Пермского края</v>
          </cell>
          <cell r="D10754" t="str">
            <v>г. Красновишерск, ул. Берзина, д. 1</v>
          </cell>
          <cell r="E10754" t="b">
            <v>1</v>
          </cell>
          <cell r="F10754">
            <v>1963</v>
          </cell>
          <cell r="H10754" t="str">
            <v>Камень</v>
          </cell>
          <cell r="L10754">
            <v>2</v>
          </cell>
          <cell r="M10754">
            <v>2</v>
          </cell>
          <cell r="Q10754">
            <v>652.4</v>
          </cell>
          <cell r="R10754">
            <v>601.5</v>
          </cell>
          <cell r="S10754">
            <v>601.5</v>
          </cell>
          <cell r="T10754">
            <v>30</v>
          </cell>
        </row>
        <row r="10755">
          <cell r="C10755" t="str">
            <v>Красновишерский городской округ Пермского края</v>
          </cell>
          <cell r="D10755" t="str">
            <v>г. Красновишерск, ул. Берзина, д. 2</v>
          </cell>
          <cell r="E10755" t="b">
            <v>1</v>
          </cell>
          <cell r="F10755">
            <v>1969</v>
          </cell>
          <cell r="G10755">
            <v>2011</v>
          </cell>
          <cell r="H10755" t="str">
            <v>Кирпич</v>
          </cell>
          <cell r="L10755">
            <v>3</v>
          </cell>
          <cell r="M10755">
            <v>2</v>
          </cell>
          <cell r="Q10755">
            <v>1534.2</v>
          </cell>
          <cell r="R10755">
            <v>1534.2</v>
          </cell>
          <cell r="S10755">
            <v>1462</v>
          </cell>
          <cell r="T10755">
            <v>66</v>
          </cell>
        </row>
        <row r="10756">
          <cell r="C10756" t="str">
            <v>Красновишерский городской округ Пермского края</v>
          </cell>
          <cell r="D10756" t="str">
            <v>г. Красновишерск, ул. Берзина, д. 3</v>
          </cell>
          <cell r="E10756" t="b">
            <v>1</v>
          </cell>
          <cell r="F10756">
            <v>1963</v>
          </cell>
          <cell r="H10756" t="str">
            <v>Камень</v>
          </cell>
          <cell r="L10756">
            <v>3</v>
          </cell>
          <cell r="M10756">
            <v>2</v>
          </cell>
          <cell r="Q10756">
            <v>984.6</v>
          </cell>
          <cell r="R10756">
            <v>911.9</v>
          </cell>
          <cell r="S10756">
            <v>911.9</v>
          </cell>
          <cell r="T10756">
            <v>39</v>
          </cell>
        </row>
        <row r="10757">
          <cell r="C10757" t="str">
            <v>Красновишерский городской округ Пермского края</v>
          </cell>
          <cell r="D10757" t="str">
            <v>г. Красновишерск, ул. Берзина, д. 4</v>
          </cell>
          <cell r="E10757" t="b">
            <v>1</v>
          </cell>
          <cell r="F10757">
            <v>1966</v>
          </cell>
          <cell r="G10757">
            <v>2011</v>
          </cell>
          <cell r="H10757" t="str">
            <v>Кирпич</v>
          </cell>
          <cell r="L10757">
            <v>3</v>
          </cell>
          <cell r="M10757">
            <v>3</v>
          </cell>
          <cell r="Q10757">
            <v>1626.3</v>
          </cell>
          <cell r="R10757">
            <v>1626.3</v>
          </cell>
          <cell r="S10757">
            <v>1518.9</v>
          </cell>
          <cell r="T10757">
            <v>63</v>
          </cell>
        </row>
        <row r="10758">
          <cell r="C10758" t="str">
            <v>Красновишерский городской округ Пермского края</v>
          </cell>
          <cell r="D10758" t="str">
            <v>г. Красновишерск, ул. Берзина, д. 5</v>
          </cell>
          <cell r="E10758" t="b">
            <v>1</v>
          </cell>
          <cell r="F10758">
            <v>1963</v>
          </cell>
          <cell r="H10758" t="str">
            <v>Камень</v>
          </cell>
          <cell r="L10758">
            <v>3</v>
          </cell>
          <cell r="M10758">
            <v>2</v>
          </cell>
          <cell r="Q10758">
            <v>1027.3</v>
          </cell>
          <cell r="R10758">
            <v>955.7</v>
          </cell>
          <cell r="S10758">
            <v>925</v>
          </cell>
          <cell r="T10758">
            <v>46</v>
          </cell>
        </row>
        <row r="10759">
          <cell r="C10759" t="str">
            <v>Красновишерский городской округ Пермского края</v>
          </cell>
          <cell r="D10759" t="str">
            <v>г. Красновишерск, ул. Берзина, д. 6</v>
          </cell>
          <cell r="E10759" t="b">
            <v>1</v>
          </cell>
          <cell r="F10759">
            <v>1963</v>
          </cell>
          <cell r="H10759" t="str">
            <v>Кирпич</v>
          </cell>
          <cell r="L10759">
            <v>3</v>
          </cell>
          <cell r="M10759">
            <v>3</v>
          </cell>
          <cell r="Q10759">
            <v>1639</v>
          </cell>
          <cell r="R10759">
            <v>1518</v>
          </cell>
          <cell r="S10759">
            <v>1374.5</v>
          </cell>
          <cell r="T10759">
            <v>66</v>
          </cell>
        </row>
        <row r="10760">
          <cell r="C10760" t="str">
            <v>Красновишерский городской округ Пермского края</v>
          </cell>
          <cell r="D10760" t="str">
            <v>г. Красновишерск, ул. Берзина, д. 7</v>
          </cell>
          <cell r="E10760" t="b">
            <v>1</v>
          </cell>
          <cell r="F10760">
            <v>1967</v>
          </cell>
          <cell r="H10760" t="str">
            <v>Камень</v>
          </cell>
          <cell r="L10760">
            <v>2</v>
          </cell>
          <cell r="M10760">
            <v>3</v>
          </cell>
          <cell r="Q10760">
            <v>958.3</v>
          </cell>
          <cell r="R10760">
            <v>869.4</v>
          </cell>
          <cell r="S10760">
            <v>830.2</v>
          </cell>
          <cell r="T10760">
            <v>32</v>
          </cell>
        </row>
        <row r="10761">
          <cell r="C10761" t="str">
            <v>Красновишерский городской округ Пермского края</v>
          </cell>
          <cell r="D10761" t="str">
            <v>г. Красновишерск, ул. Гагарина, д. 16</v>
          </cell>
          <cell r="E10761" t="b">
            <v>1</v>
          </cell>
          <cell r="F10761">
            <v>2014</v>
          </cell>
          <cell r="H10761" t="str">
            <v>Кирпич</v>
          </cell>
          <cell r="L10761">
            <v>3</v>
          </cell>
          <cell r="M10761">
            <v>3</v>
          </cell>
          <cell r="Q10761">
            <v>1177.7</v>
          </cell>
          <cell r="R10761">
            <v>1106.5</v>
          </cell>
          <cell r="S10761">
            <v>548.70000000000005</v>
          </cell>
          <cell r="T10761">
            <v>60</v>
          </cell>
        </row>
        <row r="10762">
          <cell r="C10762" t="str">
            <v>Красновишерский городской округ Пермского края</v>
          </cell>
          <cell r="D10762" t="str">
            <v>г. Красновишерск, ул. Гагарина, д. 18</v>
          </cell>
          <cell r="E10762" t="b">
            <v>1</v>
          </cell>
          <cell r="F10762">
            <v>2014</v>
          </cell>
          <cell r="H10762" t="str">
            <v>кирпич</v>
          </cell>
          <cell r="I10762" t="str">
            <v>скатная</v>
          </cell>
          <cell r="J10762" t="str">
            <v>ГАЗ ГВС</v>
          </cell>
          <cell r="K10762" t="str">
            <v>имеется</v>
          </cell>
          <cell r="L10762">
            <v>3</v>
          </cell>
          <cell r="M10762">
            <v>2</v>
          </cell>
          <cell r="Q10762">
            <v>1172.9000000000001</v>
          </cell>
          <cell r="R10762">
            <v>1102.0999999999999</v>
          </cell>
          <cell r="S10762">
            <v>1102.0999999999999</v>
          </cell>
        </row>
        <row r="10763">
          <cell r="C10763" t="str">
            <v>Красновишерский городской округ Пермского края</v>
          </cell>
          <cell r="D10763" t="str">
            <v>г. Красновишерск, ул. Гагарина, д. 29</v>
          </cell>
          <cell r="E10763" t="b">
            <v>1</v>
          </cell>
          <cell r="F10763">
            <v>1954</v>
          </cell>
          <cell r="H10763" t="str">
            <v>Камень</v>
          </cell>
          <cell r="L10763">
            <v>2</v>
          </cell>
          <cell r="M10763">
            <v>2</v>
          </cell>
          <cell r="Q10763">
            <v>726.39</v>
          </cell>
          <cell r="R10763">
            <v>634.4</v>
          </cell>
          <cell r="S10763">
            <v>534.1</v>
          </cell>
          <cell r="T10763">
            <v>27</v>
          </cell>
        </row>
        <row r="10764">
          <cell r="C10764" t="str">
            <v>Красновишерский городской округ Пермского края</v>
          </cell>
          <cell r="D10764" t="str">
            <v>г. Красновишерск, ул. Гагарина, д. 31</v>
          </cell>
          <cell r="E10764" t="b">
            <v>1</v>
          </cell>
          <cell r="F10764">
            <v>1956</v>
          </cell>
          <cell r="H10764" t="str">
            <v>Камень</v>
          </cell>
          <cell r="L10764">
            <v>2</v>
          </cell>
          <cell r="M10764">
            <v>2</v>
          </cell>
          <cell r="Q10764">
            <v>742.5</v>
          </cell>
          <cell r="R10764">
            <v>678.3</v>
          </cell>
          <cell r="S10764">
            <v>619.1</v>
          </cell>
          <cell r="T10764">
            <v>30</v>
          </cell>
        </row>
        <row r="10765">
          <cell r="C10765" t="str">
            <v>Красновишерский городской округ Пермского края</v>
          </cell>
          <cell r="D10765" t="str">
            <v>г. Красновишерск, ул. Гагарина, д. 33</v>
          </cell>
          <cell r="E10765" t="b">
            <v>1</v>
          </cell>
          <cell r="F10765">
            <v>1947</v>
          </cell>
          <cell r="H10765" t="str">
            <v>Брус</v>
          </cell>
          <cell r="L10765">
            <v>2</v>
          </cell>
          <cell r="M10765">
            <v>2</v>
          </cell>
          <cell r="Q10765">
            <v>541</v>
          </cell>
          <cell r="R10765">
            <v>469.2</v>
          </cell>
          <cell r="S10765">
            <v>386.9</v>
          </cell>
          <cell r="T10765">
            <v>30</v>
          </cell>
        </row>
        <row r="10766">
          <cell r="C10766" t="str">
            <v>Красновишерский городской округ Пермского края</v>
          </cell>
          <cell r="D10766" t="str">
            <v>г. Красновишерск, ул. Гагарина, д. 52</v>
          </cell>
          <cell r="E10766" t="b">
            <v>1</v>
          </cell>
          <cell r="F10766">
            <v>1959</v>
          </cell>
          <cell r="H10766" t="str">
            <v>Брус</v>
          </cell>
          <cell r="L10766">
            <v>2</v>
          </cell>
          <cell r="M10766">
            <v>1</v>
          </cell>
          <cell r="Q10766">
            <v>357.8</v>
          </cell>
          <cell r="R10766">
            <v>335.2</v>
          </cell>
          <cell r="S10766">
            <v>221.3</v>
          </cell>
          <cell r="T10766">
            <v>14</v>
          </cell>
        </row>
        <row r="10767">
          <cell r="C10767" t="str">
            <v>Красновишерский городской округ Пермского края</v>
          </cell>
          <cell r="D10767" t="str">
            <v>г. Красновишерск, ул. Гагарина, д. 58</v>
          </cell>
          <cell r="E10767" t="b">
            <v>1</v>
          </cell>
          <cell r="F10767">
            <v>1962</v>
          </cell>
          <cell r="H10767" t="str">
            <v>Камень</v>
          </cell>
          <cell r="L10767">
            <v>2</v>
          </cell>
          <cell r="M10767">
            <v>2</v>
          </cell>
          <cell r="Q10767">
            <v>845.3</v>
          </cell>
          <cell r="R10767">
            <v>535.4</v>
          </cell>
          <cell r="S10767">
            <v>487</v>
          </cell>
          <cell r="T10767">
            <v>44</v>
          </cell>
        </row>
        <row r="10768">
          <cell r="C10768" t="str">
            <v>Красновишерский городской округ Пермского края</v>
          </cell>
          <cell r="D10768" t="str">
            <v>г. Красновишерск, ул. Гагарина, д. 70</v>
          </cell>
          <cell r="E10768" t="b">
            <v>1</v>
          </cell>
          <cell r="F10768">
            <v>1951</v>
          </cell>
          <cell r="H10768" t="str">
            <v>Брус</v>
          </cell>
          <cell r="L10768">
            <v>2</v>
          </cell>
          <cell r="M10768">
            <v>2</v>
          </cell>
          <cell r="Q10768">
            <v>534.5</v>
          </cell>
          <cell r="R10768">
            <v>486.6</v>
          </cell>
          <cell r="S10768">
            <v>432.1</v>
          </cell>
          <cell r="T10768">
            <v>9</v>
          </cell>
        </row>
        <row r="10769">
          <cell r="C10769" t="str">
            <v>Красновишерский городской округ Пермского края</v>
          </cell>
          <cell r="D10769" t="str">
            <v>г. Красновишерск, ул. Гагарина, д. 71</v>
          </cell>
          <cell r="E10769" t="b">
            <v>1</v>
          </cell>
          <cell r="F10769">
            <v>2003</v>
          </cell>
          <cell r="H10769" t="str">
            <v>Кирпич</v>
          </cell>
          <cell r="I10769" t="str">
            <v>скатная</v>
          </cell>
          <cell r="L10769">
            <v>5</v>
          </cell>
          <cell r="M10769">
            <v>4</v>
          </cell>
          <cell r="Q10769">
            <v>2740.7</v>
          </cell>
          <cell r="R10769">
            <v>1702.3</v>
          </cell>
          <cell r="S10769">
            <v>1702.3</v>
          </cell>
        </row>
        <row r="10770">
          <cell r="C10770" t="str">
            <v>Красновишерский городской округ Пермского края</v>
          </cell>
          <cell r="D10770" t="str">
            <v>г. Красновишерск, ул. Гагарина, д. 16А</v>
          </cell>
          <cell r="E10770" t="b">
            <v>1</v>
          </cell>
          <cell r="F10770">
            <v>2015</v>
          </cell>
          <cell r="H10770" t="str">
            <v>Кирпич</v>
          </cell>
          <cell r="L10770">
            <v>3</v>
          </cell>
          <cell r="M10770">
            <v>3</v>
          </cell>
          <cell r="Q10770">
            <v>1866.5</v>
          </cell>
          <cell r="R10770">
            <v>871.1</v>
          </cell>
          <cell r="S10770">
            <v>424.2</v>
          </cell>
          <cell r="T10770">
            <v>62</v>
          </cell>
        </row>
        <row r="10771">
          <cell r="C10771" t="str">
            <v>Красновишерский городской округ Пермского края</v>
          </cell>
          <cell r="D10771" t="str">
            <v>г. Красновишерск, ул. Гагарина, д. 48А</v>
          </cell>
          <cell r="E10771" t="b">
            <v>1</v>
          </cell>
          <cell r="F10771">
            <v>1975</v>
          </cell>
          <cell r="H10771" t="str">
            <v>Брус</v>
          </cell>
          <cell r="L10771">
            <v>2</v>
          </cell>
          <cell r="M10771">
            <v>2</v>
          </cell>
          <cell r="Q10771">
            <v>453.6</v>
          </cell>
          <cell r="R10771">
            <v>389.4</v>
          </cell>
          <cell r="S10771">
            <v>389.4</v>
          </cell>
          <cell r="T10771">
            <v>13</v>
          </cell>
        </row>
        <row r="10772">
          <cell r="C10772" t="str">
            <v>Красновишерский городской округ Пермского края</v>
          </cell>
          <cell r="D10772" t="str">
            <v>г. Красновишерск, ул. Дзержинского, д. 24</v>
          </cell>
          <cell r="E10772" t="b">
            <v>1</v>
          </cell>
          <cell r="F10772">
            <v>1987</v>
          </cell>
          <cell r="H10772" t="str">
            <v>Панель</v>
          </cell>
          <cell r="L10772">
            <v>5</v>
          </cell>
          <cell r="M10772">
            <v>6</v>
          </cell>
          <cell r="Q10772">
            <v>4436.3999999999996</v>
          </cell>
          <cell r="R10772">
            <v>3900.3</v>
          </cell>
          <cell r="S10772">
            <v>3816.7</v>
          </cell>
          <cell r="T10772">
            <v>189</v>
          </cell>
        </row>
        <row r="10773">
          <cell r="C10773" t="str">
            <v>Красновишерский городской округ Пермского края</v>
          </cell>
          <cell r="D10773" t="str">
            <v>г. Красновишерск, ул. Дзержинского, д. 25</v>
          </cell>
          <cell r="E10773" t="b">
            <v>1</v>
          </cell>
          <cell r="F10773">
            <v>1966</v>
          </cell>
          <cell r="H10773" t="str">
            <v>Брус</v>
          </cell>
          <cell r="L10773">
            <v>2</v>
          </cell>
          <cell r="M10773">
            <v>2</v>
          </cell>
          <cell r="Q10773">
            <v>473.1</v>
          </cell>
          <cell r="R10773">
            <v>452.9</v>
          </cell>
          <cell r="S10773">
            <v>340.7</v>
          </cell>
          <cell r="T10773">
            <v>16</v>
          </cell>
        </row>
        <row r="10774">
          <cell r="C10774" t="str">
            <v>Красновишерский городской округ Пермского края</v>
          </cell>
          <cell r="D10774" t="str">
            <v>г. Красновишерск, ул. Дзержинского, д. 26</v>
          </cell>
          <cell r="E10774" t="b">
            <v>1</v>
          </cell>
          <cell r="F10774">
            <v>1930</v>
          </cell>
          <cell r="H10774" t="str">
            <v>Брус</v>
          </cell>
          <cell r="L10774">
            <v>2</v>
          </cell>
          <cell r="M10774">
            <v>3</v>
          </cell>
          <cell r="Q10774">
            <v>553.70000000000005</v>
          </cell>
          <cell r="R10774">
            <v>475.8</v>
          </cell>
          <cell r="S10774">
            <v>141.30000000000001</v>
          </cell>
          <cell r="T10774">
            <v>26</v>
          </cell>
        </row>
        <row r="10775">
          <cell r="C10775" t="str">
            <v>Красновишерский городской округ Пермского края</v>
          </cell>
          <cell r="D10775" t="str">
            <v>г. Красновишерск, ул. Заводская, д. 1</v>
          </cell>
          <cell r="E10775" t="b">
            <v>1</v>
          </cell>
          <cell r="F10775">
            <v>1970</v>
          </cell>
          <cell r="H10775" t="str">
            <v>Дерево</v>
          </cell>
          <cell r="L10775">
            <v>2</v>
          </cell>
          <cell r="M10775">
            <v>1</v>
          </cell>
          <cell r="Q10775">
            <v>348.8</v>
          </cell>
          <cell r="R10775">
            <v>322</v>
          </cell>
          <cell r="S10775">
            <v>161.5</v>
          </cell>
          <cell r="T10775">
            <v>16</v>
          </cell>
        </row>
        <row r="10776">
          <cell r="C10776" t="str">
            <v>Красновишерский городской округ Пермского края</v>
          </cell>
          <cell r="D10776" t="str">
            <v>г. Красновишерск, ул. Заводская, д. 2</v>
          </cell>
          <cell r="E10776" t="b">
            <v>1</v>
          </cell>
          <cell r="F10776">
            <v>1989</v>
          </cell>
          <cell r="H10776" t="str">
            <v>Кирпич</v>
          </cell>
          <cell r="L10776">
            <v>2</v>
          </cell>
          <cell r="M10776">
            <v>2</v>
          </cell>
          <cell r="Q10776">
            <v>1532.1</v>
          </cell>
          <cell r="R10776">
            <v>921</v>
          </cell>
          <cell r="S10776">
            <v>921</v>
          </cell>
          <cell r="T10776">
            <v>33</v>
          </cell>
        </row>
        <row r="10777">
          <cell r="C10777" t="str">
            <v>Красновишерский городской округ Пермского края</v>
          </cell>
          <cell r="D10777" t="str">
            <v>г. Красновишерск, ул. Заводская, д. 11</v>
          </cell>
          <cell r="E10777" t="b">
            <v>1</v>
          </cell>
          <cell r="F10777">
            <v>2002</v>
          </cell>
          <cell r="H10777" t="str">
            <v>Кирпич</v>
          </cell>
          <cell r="L10777">
            <v>3</v>
          </cell>
          <cell r="M10777">
            <v>2</v>
          </cell>
          <cell r="Q10777">
            <v>2111.8000000000002</v>
          </cell>
          <cell r="R10777">
            <v>1964</v>
          </cell>
          <cell r="S10777">
            <v>918.5</v>
          </cell>
          <cell r="T10777">
            <v>71</v>
          </cell>
        </row>
        <row r="10778">
          <cell r="C10778" t="str">
            <v>Красновишерский городской округ Пермского края</v>
          </cell>
          <cell r="D10778" t="str">
            <v>г. Красновишерск, ул. Заводская, д. 12</v>
          </cell>
          <cell r="E10778" t="b">
            <v>1</v>
          </cell>
          <cell r="F10778">
            <v>1990</v>
          </cell>
          <cell r="H10778" t="str">
            <v>Кирпич</v>
          </cell>
          <cell r="L10778">
            <v>3</v>
          </cell>
          <cell r="M10778">
            <v>2</v>
          </cell>
          <cell r="Q10778">
            <v>1128.9000000000001</v>
          </cell>
          <cell r="R10778">
            <v>1128.9000000000001</v>
          </cell>
          <cell r="S10778">
            <v>1128.9000000000001</v>
          </cell>
          <cell r="T10778">
            <v>29</v>
          </cell>
        </row>
        <row r="10779">
          <cell r="C10779" t="str">
            <v>Красновишерский городской округ Пермского края</v>
          </cell>
          <cell r="D10779" t="str">
            <v>г. Красновишерск, ул. Заводская, д. 14</v>
          </cell>
          <cell r="E10779" t="b">
            <v>1</v>
          </cell>
          <cell r="F10779">
            <v>1978</v>
          </cell>
          <cell r="H10779" t="str">
            <v>Кирпич</v>
          </cell>
          <cell r="L10779">
            <v>2</v>
          </cell>
          <cell r="M10779">
            <v>2</v>
          </cell>
          <cell r="Q10779">
            <v>996.2</v>
          </cell>
          <cell r="R10779">
            <v>908</v>
          </cell>
          <cell r="S10779">
            <v>908</v>
          </cell>
          <cell r="T10779">
            <v>39</v>
          </cell>
        </row>
        <row r="10780">
          <cell r="C10780" t="str">
            <v>Красновишерский городской округ Пермского края</v>
          </cell>
          <cell r="D10780" t="str">
            <v>г. Красновишерск, ул. Заводская, д. 16</v>
          </cell>
          <cell r="E10780" t="b">
            <v>1</v>
          </cell>
          <cell r="F10780">
            <v>1961</v>
          </cell>
          <cell r="H10780" t="str">
            <v>Кирпич</v>
          </cell>
          <cell r="L10780">
            <v>2</v>
          </cell>
          <cell r="M10780">
            <v>2</v>
          </cell>
          <cell r="Q10780">
            <v>637.79999999999995</v>
          </cell>
          <cell r="R10780">
            <v>589.79999999999995</v>
          </cell>
          <cell r="S10780">
            <v>491.1</v>
          </cell>
          <cell r="T10780">
            <v>23</v>
          </cell>
        </row>
        <row r="10781">
          <cell r="C10781" t="str">
            <v>Красновишерский городской округ Пермского края</v>
          </cell>
          <cell r="D10781" t="str">
            <v>г. Красновишерск, ул. Заводская, д. 18</v>
          </cell>
          <cell r="E10781" t="b">
            <v>1</v>
          </cell>
          <cell r="F10781">
            <v>1988</v>
          </cell>
          <cell r="H10781" t="str">
            <v>Кирпич</v>
          </cell>
          <cell r="L10781">
            <v>2</v>
          </cell>
          <cell r="M10781">
            <v>2</v>
          </cell>
          <cell r="Q10781">
            <v>896.9</v>
          </cell>
          <cell r="R10781">
            <v>829.9</v>
          </cell>
          <cell r="S10781">
            <v>779.2</v>
          </cell>
          <cell r="T10781">
            <v>38</v>
          </cell>
        </row>
        <row r="10782">
          <cell r="C10782" t="str">
            <v>Красновишерский городской округ Пермского края</v>
          </cell>
          <cell r="D10782" t="str">
            <v>г. Красновишерск, ул. Заводская, д. 11А</v>
          </cell>
          <cell r="E10782" t="b">
            <v>1</v>
          </cell>
          <cell r="F10782">
            <v>2007</v>
          </cell>
          <cell r="H10782" t="str">
            <v>Кирпич</v>
          </cell>
          <cell r="L10782">
            <v>3</v>
          </cell>
          <cell r="M10782">
            <v>2</v>
          </cell>
          <cell r="Q10782">
            <v>1811.6</v>
          </cell>
          <cell r="R10782">
            <v>1659.3</v>
          </cell>
          <cell r="S10782">
            <v>1659.3</v>
          </cell>
        </row>
        <row r="10783">
          <cell r="C10783" t="str">
            <v>Красновишерский городской округ Пермского края</v>
          </cell>
          <cell r="D10783" t="str">
            <v>г. Красновишерск, ул. Заводская, д. 1А</v>
          </cell>
          <cell r="E10783" t="b">
            <v>1</v>
          </cell>
          <cell r="F10783">
            <v>1990</v>
          </cell>
          <cell r="H10783" t="str">
            <v>кирпич</v>
          </cell>
          <cell r="I10783" t="str">
            <v>скатная</v>
          </cell>
          <cell r="K10783" t="str">
            <v>имеется</v>
          </cell>
          <cell r="L10783">
            <v>3</v>
          </cell>
          <cell r="M10783">
            <v>2</v>
          </cell>
          <cell r="Q10783">
            <v>1313.3</v>
          </cell>
          <cell r="R10783">
            <v>763.4</v>
          </cell>
          <cell r="S10783">
            <v>763.4</v>
          </cell>
        </row>
        <row r="10784">
          <cell r="C10784" t="str">
            <v>Красновишерский городской округ Пермского края</v>
          </cell>
          <cell r="D10784" t="str">
            <v>г. Красновишерск, ул. Карла Маркса, д. 13</v>
          </cell>
          <cell r="E10784" t="b">
            <v>1</v>
          </cell>
          <cell r="F10784">
            <v>1956</v>
          </cell>
          <cell r="H10784" t="str">
            <v>Брус</v>
          </cell>
          <cell r="L10784">
            <v>2</v>
          </cell>
          <cell r="M10784">
            <v>2</v>
          </cell>
          <cell r="Q10784">
            <v>541.4</v>
          </cell>
          <cell r="R10784">
            <v>489.8</v>
          </cell>
          <cell r="S10784">
            <v>489.8</v>
          </cell>
          <cell r="T10784">
            <v>13</v>
          </cell>
        </row>
        <row r="10785">
          <cell r="C10785" t="str">
            <v>Красновишерский городской округ Пермского края</v>
          </cell>
          <cell r="D10785" t="str">
            <v>г. Красновишерск, ул. Карла Маркса, д. 15</v>
          </cell>
          <cell r="E10785" t="b">
            <v>1</v>
          </cell>
          <cell r="F10785">
            <v>1963</v>
          </cell>
          <cell r="H10785" t="str">
            <v>Брус</v>
          </cell>
          <cell r="L10785">
            <v>2</v>
          </cell>
          <cell r="M10785">
            <v>1</v>
          </cell>
          <cell r="Q10785">
            <v>341.1</v>
          </cell>
          <cell r="R10785">
            <v>314.89999999999998</v>
          </cell>
          <cell r="S10785">
            <v>239.7</v>
          </cell>
          <cell r="T10785">
            <v>22</v>
          </cell>
        </row>
        <row r="10786">
          <cell r="C10786" t="str">
            <v>Красновишерский городской округ Пермского края</v>
          </cell>
          <cell r="D10786" t="str">
            <v>г. Красновишерск, ул. Карла Маркса, д. 28</v>
          </cell>
          <cell r="E10786" t="b">
            <v>1</v>
          </cell>
          <cell r="F10786">
            <v>2002</v>
          </cell>
          <cell r="H10786" t="str">
            <v>Камень</v>
          </cell>
          <cell r="L10786">
            <v>3</v>
          </cell>
          <cell r="M10786">
            <v>1</v>
          </cell>
          <cell r="Q10786">
            <v>932.2</v>
          </cell>
          <cell r="R10786">
            <v>888.7</v>
          </cell>
          <cell r="S10786">
            <v>888.7</v>
          </cell>
          <cell r="T10786">
            <v>45</v>
          </cell>
        </row>
        <row r="10787">
          <cell r="C10787" t="str">
            <v>Красновишерский городской округ Пермского края</v>
          </cell>
          <cell r="D10787" t="str">
            <v>г. Красновишерск, ул. Карла Маркса, д. 30</v>
          </cell>
          <cell r="E10787" t="b">
            <v>1</v>
          </cell>
          <cell r="F10787">
            <v>1963</v>
          </cell>
          <cell r="H10787" t="str">
            <v>Брус</v>
          </cell>
          <cell r="L10787">
            <v>2</v>
          </cell>
          <cell r="M10787">
            <v>1</v>
          </cell>
          <cell r="Q10787">
            <v>384.2</v>
          </cell>
          <cell r="R10787">
            <v>339.2</v>
          </cell>
          <cell r="S10787">
            <v>304.89999999999998</v>
          </cell>
          <cell r="T10787">
            <v>19</v>
          </cell>
        </row>
        <row r="10788">
          <cell r="C10788" t="str">
            <v>Красновишерский городской округ Пермского края</v>
          </cell>
          <cell r="D10788" t="str">
            <v>г. Красновишерск, ул. Карла Маркса, д. 30А</v>
          </cell>
          <cell r="E10788" t="b">
            <v>1</v>
          </cell>
          <cell r="F10788">
            <v>1969</v>
          </cell>
          <cell r="H10788" t="str">
            <v>Камень</v>
          </cell>
          <cell r="L10788">
            <v>2</v>
          </cell>
          <cell r="M10788">
            <v>1</v>
          </cell>
          <cell r="Q10788">
            <v>375.8</v>
          </cell>
          <cell r="R10788">
            <v>345.9</v>
          </cell>
          <cell r="S10788">
            <v>345.9</v>
          </cell>
          <cell r="T10788">
            <v>13</v>
          </cell>
        </row>
        <row r="10789">
          <cell r="C10789" t="str">
            <v>Красновишерский городской округ Пермского края</v>
          </cell>
          <cell r="D10789" t="str">
            <v>г. Красновишерск, ул. Коммунистическая, д. 4</v>
          </cell>
          <cell r="E10789" t="b">
            <v>1</v>
          </cell>
          <cell r="F10789">
            <v>2002</v>
          </cell>
          <cell r="H10789" t="str">
            <v>кирпич</v>
          </cell>
          <cell r="I10789" t="str">
            <v>скатная</v>
          </cell>
          <cell r="K10789" t="str">
            <v>не имеется</v>
          </cell>
          <cell r="L10789">
            <v>3</v>
          </cell>
          <cell r="M10789">
            <v>2</v>
          </cell>
          <cell r="Q10789">
            <v>1397.6</v>
          </cell>
          <cell r="R10789">
            <v>1304.8</v>
          </cell>
          <cell r="S10789">
            <v>1304.8</v>
          </cell>
        </row>
        <row r="10790">
          <cell r="C10790" t="str">
            <v>Красновишерский городской округ Пермского края</v>
          </cell>
          <cell r="D10790" t="str">
            <v>г. Красновишерск, ул. Куйбышева, д. 2</v>
          </cell>
          <cell r="E10790" t="b">
            <v>1</v>
          </cell>
          <cell r="F10790">
            <v>1971</v>
          </cell>
          <cell r="H10790" t="str">
            <v>Кирпич</v>
          </cell>
          <cell r="L10790">
            <v>2</v>
          </cell>
          <cell r="M10790">
            <v>3</v>
          </cell>
          <cell r="Q10790">
            <v>975.9</v>
          </cell>
          <cell r="R10790">
            <v>893</v>
          </cell>
          <cell r="S10790">
            <v>802.5</v>
          </cell>
          <cell r="T10790">
            <v>34</v>
          </cell>
        </row>
        <row r="10791">
          <cell r="C10791" t="str">
            <v>Красновишерский городской округ Пермского края</v>
          </cell>
          <cell r="D10791" t="str">
            <v>г. Красновишерск, ул. Куйбышева, д. 3</v>
          </cell>
          <cell r="E10791" t="b">
            <v>1</v>
          </cell>
          <cell r="F10791">
            <v>1967</v>
          </cell>
          <cell r="H10791" t="str">
            <v>Камень</v>
          </cell>
          <cell r="L10791">
            <v>2</v>
          </cell>
          <cell r="M10791">
            <v>2</v>
          </cell>
          <cell r="Q10791">
            <v>790.3</v>
          </cell>
          <cell r="R10791">
            <v>722.8</v>
          </cell>
          <cell r="S10791">
            <v>722.8</v>
          </cell>
          <cell r="T10791">
            <v>37</v>
          </cell>
        </row>
        <row r="10792">
          <cell r="C10792" t="str">
            <v>Красновишерский городской округ Пермского края</v>
          </cell>
          <cell r="D10792" t="str">
            <v>г. Красновишерск, ул. Куйбышева, д. 4</v>
          </cell>
          <cell r="E10792" t="b">
            <v>1</v>
          </cell>
          <cell r="F10792">
            <v>1970</v>
          </cell>
          <cell r="H10792" t="str">
            <v>Кирпич</v>
          </cell>
          <cell r="L10792">
            <v>2</v>
          </cell>
          <cell r="M10792">
            <v>3</v>
          </cell>
          <cell r="Q10792">
            <v>1015.4</v>
          </cell>
          <cell r="R10792">
            <v>722.8</v>
          </cell>
          <cell r="S10792">
            <v>722.8</v>
          </cell>
          <cell r="T10792">
            <v>34</v>
          </cell>
        </row>
        <row r="10793">
          <cell r="C10793" t="str">
            <v>Красновишерский городской округ Пермского края</v>
          </cell>
          <cell r="D10793" t="str">
            <v>г. Красновишерск, ул. Куйбышева, д. 6</v>
          </cell>
          <cell r="E10793" t="b">
            <v>1</v>
          </cell>
          <cell r="F10793">
            <v>1968</v>
          </cell>
          <cell r="H10793" t="str">
            <v>Кирпич</v>
          </cell>
          <cell r="L10793">
            <v>2</v>
          </cell>
          <cell r="M10793">
            <v>3</v>
          </cell>
          <cell r="Q10793">
            <v>976.3</v>
          </cell>
          <cell r="R10793">
            <v>882.2</v>
          </cell>
          <cell r="S10793">
            <v>814</v>
          </cell>
          <cell r="T10793">
            <v>39</v>
          </cell>
        </row>
        <row r="10794">
          <cell r="C10794" t="str">
            <v>Красновишерский городской округ Пермского края</v>
          </cell>
          <cell r="D10794" t="str">
            <v>г. Красновишерск, ул. Куйбышева, д. 8</v>
          </cell>
          <cell r="E10794" t="b">
            <v>1</v>
          </cell>
          <cell r="F10794">
            <v>1968</v>
          </cell>
          <cell r="H10794" t="str">
            <v>Кирпич</v>
          </cell>
          <cell r="L10794">
            <v>2</v>
          </cell>
          <cell r="M10794">
            <v>3</v>
          </cell>
          <cell r="Q10794">
            <v>969.6</v>
          </cell>
          <cell r="R10794">
            <v>885</v>
          </cell>
          <cell r="S10794">
            <v>885</v>
          </cell>
          <cell r="T10794">
            <v>33</v>
          </cell>
        </row>
        <row r="10795">
          <cell r="C10795" t="str">
            <v>Красновишерский городской округ Пермского края</v>
          </cell>
          <cell r="D10795" t="str">
            <v>г. Красновишерск, ул. Куйбышева, д. 12</v>
          </cell>
          <cell r="E10795" t="b">
            <v>1</v>
          </cell>
          <cell r="F10795">
            <v>1971</v>
          </cell>
          <cell r="H10795" t="str">
            <v>Камень</v>
          </cell>
          <cell r="L10795">
            <v>2</v>
          </cell>
          <cell r="M10795">
            <v>1</v>
          </cell>
          <cell r="Q10795">
            <v>984.9</v>
          </cell>
          <cell r="R10795">
            <v>884.5</v>
          </cell>
          <cell r="S10795">
            <v>884.5</v>
          </cell>
          <cell r="T10795">
            <v>43</v>
          </cell>
        </row>
        <row r="10796">
          <cell r="C10796" t="str">
            <v>Красновишерский городской округ Пермского края</v>
          </cell>
          <cell r="D10796" t="str">
            <v>г. Красновишерск, ул. Куйбышева, д. 14</v>
          </cell>
          <cell r="E10796" t="b">
            <v>1</v>
          </cell>
          <cell r="F10796">
            <v>1972</v>
          </cell>
          <cell r="H10796" t="str">
            <v>Кирпич</v>
          </cell>
          <cell r="L10796">
            <v>2</v>
          </cell>
          <cell r="M10796">
            <v>3</v>
          </cell>
          <cell r="Q10796">
            <v>1002.4</v>
          </cell>
          <cell r="R10796">
            <v>908.4</v>
          </cell>
          <cell r="S10796">
            <v>908.4</v>
          </cell>
          <cell r="T10796">
            <v>31</v>
          </cell>
        </row>
        <row r="10797">
          <cell r="C10797" t="str">
            <v>Красновишерский городской округ Пермского края</v>
          </cell>
          <cell r="D10797" t="str">
            <v>г. Красновишерск, ул. Куйбышева, д. 16</v>
          </cell>
          <cell r="E10797" t="b">
            <v>1</v>
          </cell>
          <cell r="F10797">
            <v>1990</v>
          </cell>
          <cell r="H10797" t="str">
            <v>Железобетон</v>
          </cell>
          <cell r="I10797" t="str">
            <v>плоская</v>
          </cell>
          <cell r="K10797" t="str">
            <v>имеется</v>
          </cell>
          <cell r="L10797">
            <v>5</v>
          </cell>
          <cell r="M10797">
            <v>4</v>
          </cell>
          <cell r="Q10797">
            <v>8377.2999999999993</v>
          </cell>
          <cell r="R10797">
            <v>5259.8</v>
          </cell>
          <cell r="S10797">
            <v>5259.8</v>
          </cell>
        </row>
        <row r="10798">
          <cell r="C10798" t="str">
            <v>Красновишерский городской округ Пермского края</v>
          </cell>
          <cell r="D10798" t="str">
            <v>г. Красновишерск, ул. Куйбышева, д. 10А</v>
          </cell>
          <cell r="E10798" t="b">
            <v>1</v>
          </cell>
          <cell r="F10798">
            <v>2005</v>
          </cell>
          <cell r="H10798" t="str">
            <v>Кирпич</v>
          </cell>
          <cell r="L10798">
            <v>2</v>
          </cell>
          <cell r="M10798">
            <v>1</v>
          </cell>
          <cell r="Q10798">
            <v>536.4</v>
          </cell>
          <cell r="R10798">
            <v>406.5</v>
          </cell>
          <cell r="S10798">
            <v>367.8</v>
          </cell>
          <cell r="T10798">
            <v>10</v>
          </cell>
        </row>
        <row r="10799">
          <cell r="C10799" t="str">
            <v>Красновишерский городской округ Пермского края</v>
          </cell>
          <cell r="D10799" t="str">
            <v>г. Красновишерск, ул. Куйбышева, д. 6А</v>
          </cell>
          <cell r="E10799" t="b">
            <v>1</v>
          </cell>
          <cell r="F10799">
            <v>1970</v>
          </cell>
          <cell r="H10799" t="str">
            <v>Камень</v>
          </cell>
          <cell r="L10799">
            <v>2</v>
          </cell>
          <cell r="M10799">
            <v>3</v>
          </cell>
          <cell r="Q10799">
            <v>989.4</v>
          </cell>
          <cell r="R10799">
            <v>904.9</v>
          </cell>
          <cell r="S10799">
            <v>904.9</v>
          </cell>
          <cell r="T10799">
            <v>36</v>
          </cell>
        </row>
        <row r="10800">
          <cell r="C10800" t="str">
            <v>Красновишерский городской округ Пермского края</v>
          </cell>
          <cell r="D10800" t="str">
            <v>г. Красновишерск, ул. Лоскутова, д. 1</v>
          </cell>
          <cell r="E10800" t="b">
            <v>1</v>
          </cell>
          <cell r="F10800">
            <v>1977</v>
          </cell>
          <cell r="H10800" t="str">
            <v>Кирпич</v>
          </cell>
          <cell r="L10800">
            <v>5</v>
          </cell>
          <cell r="M10800">
            <v>4</v>
          </cell>
          <cell r="Q10800">
            <v>3425.9</v>
          </cell>
          <cell r="R10800">
            <v>3161.3</v>
          </cell>
          <cell r="S10800">
            <v>3011.4</v>
          </cell>
          <cell r="T10800">
            <v>138</v>
          </cell>
        </row>
        <row r="10801">
          <cell r="C10801" t="str">
            <v>Красновишерский городской округ Пермского края</v>
          </cell>
          <cell r="D10801" t="str">
            <v>г. Красновишерск, ул. Лоскутова, д. 2</v>
          </cell>
          <cell r="E10801" t="b">
            <v>1</v>
          </cell>
          <cell r="F10801">
            <v>1978</v>
          </cell>
          <cell r="H10801" t="str">
            <v>Кирпич</v>
          </cell>
          <cell r="L10801">
            <v>5</v>
          </cell>
          <cell r="M10801">
            <v>4</v>
          </cell>
          <cell r="Q10801">
            <v>3379.2</v>
          </cell>
          <cell r="R10801">
            <v>3156.2</v>
          </cell>
          <cell r="S10801">
            <v>3072.4</v>
          </cell>
          <cell r="T10801">
            <v>144</v>
          </cell>
        </row>
        <row r="10802">
          <cell r="C10802" t="str">
            <v>Красновишерский городской округ Пермского края</v>
          </cell>
          <cell r="D10802" t="str">
            <v>г. Красновишерск, ул. Лоскутова, д. 3</v>
          </cell>
          <cell r="E10802" t="b">
            <v>1</v>
          </cell>
          <cell r="F10802">
            <v>1980</v>
          </cell>
          <cell r="H10802" t="str">
            <v>Кирпич</v>
          </cell>
          <cell r="L10802">
            <v>5</v>
          </cell>
          <cell r="M10802">
            <v>4</v>
          </cell>
          <cell r="Q10802">
            <v>3447.5</v>
          </cell>
          <cell r="R10802">
            <v>3172.8</v>
          </cell>
          <cell r="S10802">
            <v>2958.1</v>
          </cell>
          <cell r="T10802">
            <v>143</v>
          </cell>
        </row>
        <row r="10803">
          <cell r="C10803" t="str">
            <v>Красновишерский городской округ Пермского края</v>
          </cell>
          <cell r="D10803" t="str">
            <v>г. Красновишерск, ул. Лоскутова, д. 4</v>
          </cell>
          <cell r="E10803" t="b">
            <v>1</v>
          </cell>
          <cell r="F10803">
            <v>1982</v>
          </cell>
          <cell r="H10803" t="str">
            <v>Кирпич</v>
          </cell>
          <cell r="L10803">
            <v>5</v>
          </cell>
          <cell r="M10803">
            <v>1</v>
          </cell>
          <cell r="Q10803">
            <v>2351.1999999999998</v>
          </cell>
          <cell r="R10803">
            <v>2016.2</v>
          </cell>
          <cell r="S10803">
            <v>1371.3</v>
          </cell>
          <cell r="T10803">
            <v>72</v>
          </cell>
        </row>
        <row r="10804">
          <cell r="C10804" t="str">
            <v>Красновишерский городской округ Пермского края</v>
          </cell>
          <cell r="D10804" t="str">
            <v>г. Красновишерск, ул. Лоскутова, д. 5</v>
          </cell>
          <cell r="E10804" t="b">
            <v>1</v>
          </cell>
          <cell r="F10804">
            <v>1987</v>
          </cell>
          <cell r="H10804" t="str">
            <v>Кирпич</v>
          </cell>
          <cell r="L10804">
            <v>5</v>
          </cell>
          <cell r="M10804">
            <v>9</v>
          </cell>
          <cell r="Q10804">
            <v>7702.5</v>
          </cell>
          <cell r="R10804">
            <v>6283</v>
          </cell>
          <cell r="S10804">
            <v>6193.5</v>
          </cell>
          <cell r="T10804">
            <v>262</v>
          </cell>
        </row>
        <row r="10805">
          <cell r="C10805" t="str">
            <v>Красновишерский городской округ Пермского края</v>
          </cell>
          <cell r="D10805" t="str">
            <v>г. Красновишерск, ул. Лоскутова, д. 7</v>
          </cell>
          <cell r="E10805" t="b">
            <v>1</v>
          </cell>
          <cell r="F10805">
            <v>1989</v>
          </cell>
          <cell r="H10805" t="str">
            <v>Панель</v>
          </cell>
          <cell r="L10805">
            <v>5</v>
          </cell>
          <cell r="M10805">
            <v>6</v>
          </cell>
          <cell r="Q10805">
            <v>4356.6000000000004</v>
          </cell>
          <cell r="R10805">
            <v>3891.2</v>
          </cell>
          <cell r="S10805">
            <v>3574.8</v>
          </cell>
          <cell r="T10805">
            <v>205</v>
          </cell>
        </row>
        <row r="10806">
          <cell r="C10806" t="str">
            <v>Красновишерский городской округ Пермского края</v>
          </cell>
          <cell r="D10806" t="str">
            <v>г. Красновишерск, ул. Островского, д. 23</v>
          </cell>
          <cell r="E10806" t="b">
            <v>1</v>
          </cell>
          <cell r="F10806">
            <v>1997</v>
          </cell>
          <cell r="H10806" t="str">
            <v>кирпич</v>
          </cell>
          <cell r="I10806" t="str">
            <v>скатная</v>
          </cell>
          <cell r="J10806" t="str">
            <v>ГАЗ</v>
          </cell>
          <cell r="K10806" t="str">
            <v>имеется</v>
          </cell>
          <cell r="L10806">
            <v>3</v>
          </cell>
          <cell r="M10806">
            <v>2</v>
          </cell>
          <cell r="Q10806">
            <v>1292.2</v>
          </cell>
          <cell r="R10806">
            <v>1281</v>
          </cell>
          <cell r="S10806">
            <v>1281</v>
          </cell>
        </row>
        <row r="10807">
          <cell r="C10807" t="str">
            <v>Красновишерский городской округ Пермского края</v>
          </cell>
          <cell r="D10807" t="str">
            <v>г. Красновишерск, ул. Островского, д. 25</v>
          </cell>
          <cell r="E10807" t="b">
            <v>1</v>
          </cell>
          <cell r="F10807">
            <v>1990</v>
          </cell>
          <cell r="H10807" t="str">
            <v>Кирпич</v>
          </cell>
          <cell r="L10807">
            <v>2</v>
          </cell>
          <cell r="M10807">
            <v>2</v>
          </cell>
          <cell r="Q10807">
            <v>740.8</v>
          </cell>
          <cell r="R10807">
            <v>692.2</v>
          </cell>
          <cell r="S10807">
            <v>641.20000000000005</v>
          </cell>
          <cell r="T10807">
            <v>40</v>
          </cell>
        </row>
        <row r="10808">
          <cell r="C10808" t="str">
            <v>Красновишерский городской округ Пермского края</v>
          </cell>
          <cell r="D10808" t="str">
            <v>г. Красновишерск, ул. Островского, д. 27</v>
          </cell>
          <cell r="E10808" t="b">
            <v>1</v>
          </cell>
          <cell r="F10808">
            <v>1990</v>
          </cell>
          <cell r="H10808" t="str">
            <v>Кирпич</v>
          </cell>
          <cell r="L10808">
            <v>2</v>
          </cell>
          <cell r="M10808">
            <v>2</v>
          </cell>
          <cell r="Q10808">
            <v>755.6</v>
          </cell>
          <cell r="R10808">
            <v>708.3</v>
          </cell>
          <cell r="S10808">
            <v>708.3</v>
          </cell>
          <cell r="T10808">
            <v>33</v>
          </cell>
        </row>
        <row r="10809">
          <cell r="C10809" t="str">
            <v>Красновишерский городской округ Пермского края</v>
          </cell>
          <cell r="D10809" t="str">
            <v>г. Красновишерск, ул. Островского, д. 32</v>
          </cell>
          <cell r="E10809" t="b">
            <v>1</v>
          </cell>
          <cell r="F10809">
            <v>1992</v>
          </cell>
          <cell r="H10809" t="str">
            <v>Кирпич</v>
          </cell>
          <cell r="L10809">
            <v>2</v>
          </cell>
          <cell r="M10809">
            <v>3</v>
          </cell>
          <cell r="Q10809">
            <v>1052.8</v>
          </cell>
          <cell r="R10809">
            <v>970.6</v>
          </cell>
          <cell r="S10809">
            <v>782.7</v>
          </cell>
          <cell r="T10809">
            <v>55</v>
          </cell>
        </row>
        <row r="10810">
          <cell r="C10810" t="str">
            <v>Красновишерский городской округ Пермского края</v>
          </cell>
          <cell r="D10810" t="str">
            <v>г. Красновишерск, ул. Островского, д. 23А</v>
          </cell>
          <cell r="E10810" t="b">
            <v>1</v>
          </cell>
          <cell r="F10810">
            <v>2012</v>
          </cell>
          <cell r="H10810" t="str">
            <v>Крупноблочные пеноблоки</v>
          </cell>
          <cell r="L10810">
            <v>3</v>
          </cell>
          <cell r="M10810">
            <v>2</v>
          </cell>
          <cell r="Q10810">
            <v>2422.1999999999998</v>
          </cell>
          <cell r="R10810">
            <v>2107.9</v>
          </cell>
          <cell r="S10810">
            <v>1001.2</v>
          </cell>
          <cell r="T10810">
            <v>136</v>
          </cell>
        </row>
        <row r="10811">
          <cell r="C10811" t="str">
            <v>Красновишерский городской округ Пермского края</v>
          </cell>
          <cell r="D10811" t="str">
            <v>г. Красновишерск, ул. Победы, д. 1</v>
          </cell>
          <cell r="E10811" t="b">
            <v>1</v>
          </cell>
          <cell r="F10811">
            <v>1995</v>
          </cell>
          <cell r="H10811" t="str">
            <v>кирпич</v>
          </cell>
          <cell r="I10811" t="str">
            <v>скатная</v>
          </cell>
          <cell r="K10811" t="str">
            <v>не имеется</v>
          </cell>
          <cell r="L10811">
            <v>5</v>
          </cell>
          <cell r="M10811">
            <v>4</v>
          </cell>
          <cell r="Q10811">
            <v>2745.9</v>
          </cell>
          <cell r="R10811">
            <v>2742.3</v>
          </cell>
          <cell r="S10811">
            <v>2742.3</v>
          </cell>
          <cell r="T10811">
            <v>80</v>
          </cell>
        </row>
        <row r="10812">
          <cell r="C10812" t="str">
            <v>Красновишерский городской округ Пермского края</v>
          </cell>
          <cell r="D10812" t="str">
            <v>г. Красновишерск, ул. Победы, д. 2</v>
          </cell>
          <cell r="E10812" t="b">
            <v>1</v>
          </cell>
          <cell r="F10812">
            <v>1989</v>
          </cell>
          <cell r="H10812" t="str">
            <v>кирпич</v>
          </cell>
          <cell r="I10812" t="str">
            <v>скатная</v>
          </cell>
          <cell r="K10812" t="str">
            <v>имеется</v>
          </cell>
          <cell r="L10812">
            <v>5</v>
          </cell>
          <cell r="M10812">
            <v>4</v>
          </cell>
          <cell r="Q10812">
            <v>2789.7</v>
          </cell>
          <cell r="R10812">
            <v>1595.2</v>
          </cell>
          <cell r="S10812">
            <v>1595.2</v>
          </cell>
        </row>
        <row r="10813">
          <cell r="C10813" t="str">
            <v>Красновишерский городской округ Пермского края</v>
          </cell>
          <cell r="D10813" t="str">
            <v>г. Красновишерск, ул. Победы, д. 6</v>
          </cell>
          <cell r="E10813" t="b">
            <v>1</v>
          </cell>
          <cell r="F10813">
            <v>1973</v>
          </cell>
          <cell r="H10813" t="str">
            <v>Кирпич</v>
          </cell>
          <cell r="L10813">
            <v>3</v>
          </cell>
          <cell r="M10813">
            <v>2</v>
          </cell>
          <cell r="Q10813">
            <v>1196.0999999999999</v>
          </cell>
          <cell r="R10813">
            <v>1102.3</v>
          </cell>
          <cell r="S10813">
            <v>1102.3</v>
          </cell>
          <cell r="T10813">
            <v>47</v>
          </cell>
        </row>
        <row r="10814">
          <cell r="C10814" t="str">
            <v>Красновишерский городской округ Пермского края</v>
          </cell>
          <cell r="D10814" t="str">
            <v>г. Красновишерск, ул. Победы, д. 8</v>
          </cell>
          <cell r="E10814" t="b">
            <v>1</v>
          </cell>
          <cell r="F10814">
            <v>1972</v>
          </cell>
          <cell r="H10814" t="str">
            <v>Кирпич</v>
          </cell>
          <cell r="L10814">
            <v>3</v>
          </cell>
          <cell r="M10814">
            <v>2</v>
          </cell>
          <cell r="Q10814">
            <v>1189.9000000000001</v>
          </cell>
          <cell r="R10814">
            <v>727.3</v>
          </cell>
          <cell r="S10814">
            <v>727.3</v>
          </cell>
          <cell r="T10814">
            <v>43</v>
          </cell>
        </row>
        <row r="10815">
          <cell r="C10815" t="str">
            <v>Красновишерский городской округ Пермского края</v>
          </cell>
          <cell r="D10815" t="str">
            <v>г. Красновишерск, ул. Победы, д. 10</v>
          </cell>
          <cell r="E10815" t="b">
            <v>1</v>
          </cell>
          <cell r="F10815">
            <v>1990</v>
          </cell>
          <cell r="H10815" t="str">
            <v>Кирпич</v>
          </cell>
          <cell r="L10815">
            <v>3</v>
          </cell>
          <cell r="M10815">
            <v>3</v>
          </cell>
          <cell r="Q10815">
            <v>2746.9</v>
          </cell>
          <cell r="R10815">
            <v>2603.9</v>
          </cell>
          <cell r="S10815">
            <v>2558.1999999999998</v>
          </cell>
          <cell r="T10815">
            <v>160</v>
          </cell>
        </row>
        <row r="10816">
          <cell r="C10816" t="str">
            <v>Красновишерский городской округ Пермского края</v>
          </cell>
          <cell r="D10816" t="str">
            <v>г. Красновишерск, ул. Победы, д. 12</v>
          </cell>
          <cell r="E10816" t="b">
            <v>1</v>
          </cell>
          <cell r="F10816">
            <v>1992</v>
          </cell>
          <cell r="H10816" t="str">
            <v>Железобетон</v>
          </cell>
          <cell r="I10816" t="str">
            <v>скатная</v>
          </cell>
          <cell r="K10816" t="str">
            <v>имеется</v>
          </cell>
          <cell r="L10816">
            <v>5</v>
          </cell>
          <cell r="M10816">
            <v>6</v>
          </cell>
          <cell r="Q10816">
            <v>3873.8</v>
          </cell>
          <cell r="R10816">
            <v>2767.8</v>
          </cell>
          <cell r="S10816">
            <v>2767.8</v>
          </cell>
          <cell r="T10816">
            <v>120</v>
          </cell>
        </row>
        <row r="10817">
          <cell r="C10817" t="str">
            <v>Красновишерский городской округ Пермского края</v>
          </cell>
          <cell r="D10817" t="str">
            <v>г. Красновишерск, ул. Советская, д. 1</v>
          </cell>
          <cell r="E10817" t="b">
            <v>1</v>
          </cell>
          <cell r="F10817">
            <v>2001</v>
          </cell>
          <cell r="H10817" t="str">
            <v>Кирпич</v>
          </cell>
          <cell r="L10817">
            <v>5</v>
          </cell>
          <cell r="M10817">
            <v>9</v>
          </cell>
          <cell r="Q10817">
            <v>7193.2</v>
          </cell>
          <cell r="R10817">
            <v>6458.3</v>
          </cell>
          <cell r="S10817">
            <v>4769.7</v>
          </cell>
          <cell r="T10817">
            <v>362</v>
          </cell>
        </row>
        <row r="10818">
          <cell r="C10818" t="str">
            <v>Красновишерский городской округ Пермского края</v>
          </cell>
          <cell r="D10818" t="str">
            <v>г. Красновишерск, ул. Советская, д. 2</v>
          </cell>
          <cell r="E10818" t="b">
            <v>1</v>
          </cell>
          <cell r="F10818">
            <v>2000</v>
          </cell>
          <cell r="H10818" t="str">
            <v>Кирпич</v>
          </cell>
          <cell r="L10818">
            <v>5</v>
          </cell>
          <cell r="M10818">
            <v>4</v>
          </cell>
          <cell r="Q10818">
            <v>3171.5</v>
          </cell>
          <cell r="R10818">
            <v>2912.3</v>
          </cell>
          <cell r="S10818">
            <v>2843.9</v>
          </cell>
          <cell r="T10818">
            <v>140</v>
          </cell>
        </row>
        <row r="10819">
          <cell r="C10819" t="str">
            <v>Красновишерский городской округ Пермского края</v>
          </cell>
          <cell r="D10819" t="str">
            <v>г. Красновишерск, ул. Советская, д. 3</v>
          </cell>
          <cell r="E10819" t="b">
            <v>1</v>
          </cell>
          <cell r="F10819">
            <v>1986</v>
          </cell>
          <cell r="H10819" t="str">
            <v>Кирпич</v>
          </cell>
          <cell r="I10819" t="str">
            <v>плоская</v>
          </cell>
          <cell r="K10819" t="str">
            <v>имеется</v>
          </cell>
          <cell r="L10819">
            <v>5</v>
          </cell>
          <cell r="M10819">
            <v>17</v>
          </cell>
          <cell r="Q10819">
            <v>11540.7</v>
          </cell>
          <cell r="R10819">
            <v>6907.1</v>
          </cell>
          <cell r="S10819">
            <v>6454</v>
          </cell>
          <cell r="T10819">
            <v>523</v>
          </cell>
        </row>
        <row r="10820">
          <cell r="C10820" t="str">
            <v>Красновишерский городской округ Пермского края</v>
          </cell>
          <cell r="D10820" t="str">
            <v>г. Красновишерск, ул. Советская, д. 4</v>
          </cell>
          <cell r="E10820" t="b">
            <v>1</v>
          </cell>
          <cell r="F10820">
            <v>1983</v>
          </cell>
          <cell r="H10820" t="str">
            <v>Кирпич</v>
          </cell>
          <cell r="L10820">
            <v>3</v>
          </cell>
          <cell r="M10820">
            <v>4</v>
          </cell>
          <cell r="Q10820">
            <v>1989.6</v>
          </cell>
          <cell r="R10820">
            <v>1817.3</v>
          </cell>
          <cell r="S10820">
            <v>1817.3</v>
          </cell>
          <cell r="T10820">
            <v>74</v>
          </cell>
        </row>
        <row r="10821">
          <cell r="C10821" t="str">
            <v>Красновишерский городской округ Пермского края</v>
          </cell>
          <cell r="D10821" t="str">
            <v>г. Красновишерск, ул. Советская, д. 5</v>
          </cell>
          <cell r="E10821" t="b">
            <v>1</v>
          </cell>
          <cell r="F10821">
            <v>1987</v>
          </cell>
          <cell r="H10821" t="str">
            <v>Кирпич</v>
          </cell>
          <cell r="L10821">
            <v>3</v>
          </cell>
          <cell r="M10821">
            <v>3</v>
          </cell>
          <cell r="Q10821">
            <v>1960.6</v>
          </cell>
          <cell r="R10821">
            <v>1819.3</v>
          </cell>
          <cell r="S10821">
            <v>1819.3</v>
          </cell>
          <cell r="T10821">
            <v>63</v>
          </cell>
        </row>
        <row r="10822">
          <cell r="C10822" t="str">
            <v>Красновишерский городской округ Пермского края</v>
          </cell>
          <cell r="D10822" t="str">
            <v>г. Красновишерск, ул. Советская, д. 7</v>
          </cell>
          <cell r="E10822" t="b">
            <v>1</v>
          </cell>
          <cell r="F10822">
            <v>1981</v>
          </cell>
          <cell r="G10822" t="str">
            <v>нет</v>
          </cell>
          <cell r="H10822" t="str">
            <v>кирпич</v>
          </cell>
          <cell r="I10822" t="str">
            <v>скатная</v>
          </cell>
          <cell r="J10822" t="str">
            <v>ГВС</v>
          </cell>
          <cell r="K10822" t="str">
            <v>не имеется</v>
          </cell>
          <cell r="L10822">
            <v>3</v>
          </cell>
          <cell r="M10822">
            <v>3</v>
          </cell>
          <cell r="Q10822">
            <v>2049</v>
          </cell>
          <cell r="R10822">
            <v>1812.6</v>
          </cell>
          <cell r="S10822">
            <v>1812.6</v>
          </cell>
          <cell r="T10822">
            <v>85</v>
          </cell>
        </row>
        <row r="10823">
          <cell r="C10823" t="str">
            <v>Красновишерский городской округ Пермского края</v>
          </cell>
          <cell r="D10823" t="str">
            <v>г. Красновишерск, ул. Советская, д. 8</v>
          </cell>
          <cell r="E10823" t="b">
            <v>1</v>
          </cell>
          <cell r="F10823">
            <v>1983</v>
          </cell>
          <cell r="H10823" t="str">
            <v>Кирпич</v>
          </cell>
          <cell r="L10823">
            <v>3</v>
          </cell>
          <cell r="M10823">
            <v>3</v>
          </cell>
          <cell r="Q10823">
            <v>1834.7</v>
          </cell>
          <cell r="R10823">
            <v>1689.6</v>
          </cell>
          <cell r="S10823">
            <v>1689.6</v>
          </cell>
          <cell r="T10823">
            <v>64</v>
          </cell>
        </row>
        <row r="10824">
          <cell r="C10824" t="str">
            <v>Красновишерский городской округ Пермского края</v>
          </cell>
          <cell r="D10824" t="str">
            <v>г. Красновишерск, ул. Советская, д. 10</v>
          </cell>
          <cell r="E10824" t="b">
            <v>1</v>
          </cell>
          <cell r="F10824">
            <v>1980</v>
          </cell>
          <cell r="H10824" t="str">
            <v>кирпич</v>
          </cell>
          <cell r="I10824" t="str">
            <v>скатная</v>
          </cell>
          <cell r="K10824" t="str">
            <v>имеется</v>
          </cell>
          <cell r="L10824">
            <v>3</v>
          </cell>
          <cell r="M10824">
            <v>3</v>
          </cell>
          <cell r="Q10824">
            <v>1846</v>
          </cell>
          <cell r="R10824">
            <v>1056.9000000000001</v>
          </cell>
          <cell r="S10824">
            <v>1056.9000000000001</v>
          </cell>
          <cell r="T10824">
            <v>63</v>
          </cell>
        </row>
        <row r="10825">
          <cell r="C10825" t="str">
            <v>Красновишерский городской округ Пермского края</v>
          </cell>
          <cell r="D10825" t="str">
            <v>г. Красновишерск, ул. Советская, д. 11</v>
          </cell>
          <cell r="E10825" t="b">
            <v>1</v>
          </cell>
          <cell r="F10825">
            <v>1980</v>
          </cell>
          <cell r="H10825" t="str">
            <v>Кирпич</v>
          </cell>
          <cell r="L10825">
            <v>3</v>
          </cell>
          <cell r="M10825">
            <v>3</v>
          </cell>
          <cell r="Q10825">
            <v>1954.6</v>
          </cell>
          <cell r="R10825">
            <v>1806.8</v>
          </cell>
          <cell r="S10825">
            <v>1806.8</v>
          </cell>
          <cell r="T10825">
            <v>75</v>
          </cell>
        </row>
        <row r="10826">
          <cell r="C10826" t="str">
            <v>Красновишерский городской округ Пермского края</v>
          </cell>
          <cell r="D10826" t="str">
            <v>г. Красновишерск, ул. Советская, д. 12</v>
          </cell>
          <cell r="E10826" t="b">
            <v>1</v>
          </cell>
          <cell r="F10826">
            <v>1979</v>
          </cell>
          <cell r="H10826" t="str">
            <v>Кирпич</v>
          </cell>
          <cell r="L10826">
            <v>3</v>
          </cell>
          <cell r="M10826">
            <v>3</v>
          </cell>
          <cell r="Q10826">
            <v>1979.2</v>
          </cell>
          <cell r="R10826">
            <v>1835.2</v>
          </cell>
          <cell r="S10826">
            <v>1835.2</v>
          </cell>
          <cell r="T10826">
            <v>56</v>
          </cell>
        </row>
        <row r="10827">
          <cell r="C10827" t="str">
            <v>Красновишерский городской округ Пермского края</v>
          </cell>
          <cell r="D10827" t="str">
            <v>г. Красновишерск, ул. Советская, д. 13</v>
          </cell>
          <cell r="E10827" t="b">
            <v>1</v>
          </cell>
          <cell r="F10827">
            <v>1979</v>
          </cell>
          <cell r="H10827" t="str">
            <v>Кирпич</v>
          </cell>
          <cell r="L10827">
            <v>3</v>
          </cell>
          <cell r="M10827">
            <v>3</v>
          </cell>
          <cell r="Q10827">
            <v>1950.1</v>
          </cell>
          <cell r="R10827">
            <v>1798</v>
          </cell>
          <cell r="S10827">
            <v>1755.9</v>
          </cell>
          <cell r="T10827">
            <v>87</v>
          </cell>
        </row>
        <row r="10828">
          <cell r="C10828" t="str">
            <v>Красновишерский городской округ Пермского края</v>
          </cell>
          <cell r="D10828" t="str">
            <v>г. Красновишерск, ул. Советская, д. 14</v>
          </cell>
          <cell r="E10828" t="b">
            <v>1</v>
          </cell>
          <cell r="F10828">
            <v>1986</v>
          </cell>
          <cell r="H10828" t="str">
            <v>Кирпич</v>
          </cell>
          <cell r="L10828">
            <v>3</v>
          </cell>
          <cell r="M10828">
            <v>3</v>
          </cell>
          <cell r="Q10828">
            <v>1889</v>
          </cell>
          <cell r="R10828">
            <v>1747.3</v>
          </cell>
          <cell r="S10828">
            <v>1747.3</v>
          </cell>
          <cell r="T10828">
            <v>87</v>
          </cell>
        </row>
        <row r="10829">
          <cell r="C10829" t="str">
            <v>Красновишерский городской округ Пермского края</v>
          </cell>
          <cell r="D10829" t="str">
            <v>г. Красновишерск, ул. Советская, д. 16</v>
          </cell>
          <cell r="E10829" t="b">
            <v>1</v>
          </cell>
          <cell r="F10829">
            <v>1985</v>
          </cell>
          <cell r="H10829" t="str">
            <v>Кирпич</v>
          </cell>
          <cell r="I10829" t="str">
            <v>скатная</v>
          </cell>
          <cell r="L10829">
            <v>3</v>
          </cell>
          <cell r="M10829">
            <v>3</v>
          </cell>
          <cell r="Q10829">
            <v>2016.6</v>
          </cell>
          <cell r="R10829">
            <v>1852.4</v>
          </cell>
          <cell r="S10829">
            <v>1852.4</v>
          </cell>
        </row>
        <row r="10830">
          <cell r="C10830" t="str">
            <v>Красновишерский городской округ Пермского края</v>
          </cell>
          <cell r="D10830" t="str">
            <v>г. Красновишерск, ул. Советская, д. 17</v>
          </cell>
          <cell r="E10830" t="b">
            <v>1</v>
          </cell>
          <cell r="F10830">
            <v>1989</v>
          </cell>
          <cell r="H10830" t="str">
            <v>Панель</v>
          </cell>
          <cell r="L10830">
            <v>5</v>
          </cell>
          <cell r="M10830">
            <v>4</v>
          </cell>
          <cell r="Q10830">
            <v>3506.7</v>
          </cell>
          <cell r="R10830">
            <v>2576.6999999999998</v>
          </cell>
          <cell r="S10830">
            <v>2576.6999999999998</v>
          </cell>
        </row>
        <row r="10831">
          <cell r="C10831" t="str">
            <v>Красновишерский городской округ Пермского края</v>
          </cell>
          <cell r="D10831" t="str">
            <v>г. Красновишерск, ул. Советская, д. 18</v>
          </cell>
          <cell r="E10831" t="b">
            <v>1</v>
          </cell>
          <cell r="F10831">
            <v>1987</v>
          </cell>
          <cell r="H10831" t="str">
            <v>Железобетон</v>
          </cell>
          <cell r="I10831" t="str">
            <v>скатная</v>
          </cell>
          <cell r="K10831" t="str">
            <v>имеется</v>
          </cell>
          <cell r="L10831">
            <v>3</v>
          </cell>
          <cell r="M10831">
            <v>3</v>
          </cell>
          <cell r="Q10831">
            <v>1824.9</v>
          </cell>
          <cell r="R10831">
            <v>1061.7</v>
          </cell>
          <cell r="S10831">
            <v>1061.7</v>
          </cell>
          <cell r="T10831">
            <v>61</v>
          </cell>
        </row>
        <row r="10832">
          <cell r="C10832" t="str">
            <v>Красновишерский городской округ Пермского края</v>
          </cell>
          <cell r="D10832" t="str">
            <v>г. Красновишерск, ул. Советская, д. 19</v>
          </cell>
          <cell r="E10832" t="b">
            <v>1</v>
          </cell>
          <cell r="F10832">
            <v>1988</v>
          </cell>
          <cell r="H10832" t="str">
            <v>Панельные</v>
          </cell>
          <cell r="L10832">
            <v>5</v>
          </cell>
          <cell r="M10832">
            <v>4</v>
          </cell>
          <cell r="Q10832">
            <v>2865.7</v>
          </cell>
          <cell r="R10832">
            <v>2865.7</v>
          </cell>
          <cell r="S10832">
            <v>2579</v>
          </cell>
          <cell r="T10832">
            <v>114</v>
          </cell>
        </row>
        <row r="10833">
          <cell r="C10833" t="str">
            <v>Красновишерский городской округ Пермского края</v>
          </cell>
          <cell r="D10833" t="str">
            <v>г. Красновишерск, ул. Советская, д. 20</v>
          </cell>
          <cell r="E10833" t="b">
            <v>1</v>
          </cell>
          <cell r="F10833">
            <v>1988</v>
          </cell>
          <cell r="H10833" t="str">
            <v>Железобетон</v>
          </cell>
          <cell r="I10833" t="str">
            <v>скатная</v>
          </cell>
          <cell r="K10833" t="str">
            <v>имеется</v>
          </cell>
          <cell r="L10833">
            <v>3</v>
          </cell>
          <cell r="M10833">
            <v>3</v>
          </cell>
          <cell r="Q10833">
            <v>1985</v>
          </cell>
          <cell r="R10833">
            <v>1984.6</v>
          </cell>
          <cell r="S10833">
            <v>1984.6</v>
          </cell>
          <cell r="T10833">
            <v>63</v>
          </cell>
        </row>
        <row r="10834">
          <cell r="C10834" t="str">
            <v>Красновишерский городской округ Пермского края</v>
          </cell>
          <cell r="D10834" t="str">
            <v>г. Красновишерск, ул. Советская, д. 21</v>
          </cell>
          <cell r="E10834" t="b">
            <v>1</v>
          </cell>
          <cell r="F10834">
            <v>1994</v>
          </cell>
          <cell r="H10834" t="str">
            <v>Кирпич</v>
          </cell>
          <cell r="L10834">
            <v>5</v>
          </cell>
          <cell r="M10834">
            <v>7</v>
          </cell>
          <cell r="Q10834">
            <v>5244</v>
          </cell>
          <cell r="R10834">
            <v>4753.3999999999996</v>
          </cell>
          <cell r="S10834">
            <v>4675.1000000000004</v>
          </cell>
          <cell r="T10834">
            <v>202</v>
          </cell>
        </row>
        <row r="10835">
          <cell r="C10835" t="str">
            <v>Красновишерский городской округ Пермского края</v>
          </cell>
          <cell r="D10835" t="str">
            <v>г. Красновишерск, ул. Советская, д. 9А</v>
          </cell>
          <cell r="E10835" t="b">
            <v>1</v>
          </cell>
          <cell r="F10835">
            <v>1981</v>
          </cell>
          <cell r="H10835" t="str">
            <v>Крупноблочные ячеистый бетон</v>
          </cell>
          <cell r="L10835">
            <v>3</v>
          </cell>
          <cell r="M10835">
            <v>3</v>
          </cell>
          <cell r="Q10835">
            <v>1194.4000000000001</v>
          </cell>
          <cell r="R10835">
            <v>1026.9000000000001</v>
          </cell>
          <cell r="S10835">
            <v>987.4</v>
          </cell>
          <cell r="T10835">
            <v>52</v>
          </cell>
        </row>
        <row r="10836">
          <cell r="C10836" t="str">
            <v>Красновишерский городской округ Пермского края</v>
          </cell>
          <cell r="D10836" t="str">
            <v>г. Красновишерск, ул. Сосновая, д. 2</v>
          </cell>
          <cell r="E10836" t="b">
            <v>1</v>
          </cell>
          <cell r="F10836">
            <v>1994</v>
          </cell>
          <cell r="H10836" t="str">
            <v>Кирпич</v>
          </cell>
          <cell r="L10836">
            <v>3</v>
          </cell>
          <cell r="M10836">
            <v>3</v>
          </cell>
          <cell r="Q10836">
            <v>1827.2</v>
          </cell>
          <cell r="R10836">
            <v>1694.8</v>
          </cell>
          <cell r="S10836">
            <v>1577.4</v>
          </cell>
          <cell r="T10836">
            <v>73</v>
          </cell>
        </row>
        <row r="10837">
          <cell r="C10837" t="str">
            <v>Красновишерский городской округ Пермского края</v>
          </cell>
          <cell r="D10837" t="str">
            <v>г. Красновишерск, ул. Сосновая, д. 4</v>
          </cell>
          <cell r="E10837" t="b">
            <v>1</v>
          </cell>
          <cell r="F10837">
            <v>1992</v>
          </cell>
          <cell r="H10837" t="str">
            <v>кирпич</v>
          </cell>
          <cell r="I10837" t="str">
            <v>плоская</v>
          </cell>
          <cell r="K10837" t="str">
            <v>имеется</v>
          </cell>
          <cell r="L10837">
            <v>3</v>
          </cell>
          <cell r="M10837">
            <v>2</v>
          </cell>
          <cell r="Q10837">
            <v>1729.3</v>
          </cell>
          <cell r="R10837">
            <v>976.7</v>
          </cell>
          <cell r="S10837">
            <v>976.7</v>
          </cell>
        </row>
        <row r="10838">
          <cell r="C10838" t="str">
            <v>Красновишерский городской округ Пермского края</v>
          </cell>
          <cell r="D10838" t="str">
            <v>г. Красновишерск, ул. Спортивная, д. 4</v>
          </cell>
          <cell r="E10838" t="b">
            <v>1</v>
          </cell>
          <cell r="F10838">
            <v>1971</v>
          </cell>
          <cell r="H10838" t="str">
            <v>Брус</v>
          </cell>
          <cell r="L10838">
            <v>2</v>
          </cell>
          <cell r="M10838">
            <v>1</v>
          </cell>
          <cell r="Q10838">
            <v>357.7</v>
          </cell>
          <cell r="R10838">
            <v>332.1</v>
          </cell>
          <cell r="S10838">
            <v>332.1</v>
          </cell>
          <cell r="T10838">
            <v>20</v>
          </cell>
        </row>
        <row r="10839">
          <cell r="C10839" t="str">
            <v>Красновишерский городской округ Пермского края</v>
          </cell>
          <cell r="D10839" t="str">
            <v>г. Красновишерск, ул. Спортивная, д. 6</v>
          </cell>
          <cell r="E10839" t="b">
            <v>1</v>
          </cell>
          <cell r="F10839">
            <v>1970</v>
          </cell>
          <cell r="H10839" t="str">
            <v>Брус</v>
          </cell>
          <cell r="L10839">
            <v>2</v>
          </cell>
          <cell r="M10839">
            <v>1</v>
          </cell>
          <cell r="Q10839">
            <v>354.3</v>
          </cell>
          <cell r="R10839">
            <v>327</v>
          </cell>
          <cell r="S10839">
            <v>327</v>
          </cell>
          <cell r="T10839">
            <v>14</v>
          </cell>
        </row>
        <row r="10840">
          <cell r="C10840" t="str">
            <v>Красновишерский городской округ Пермского края</v>
          </cell>
          <cell r="D10840" t="str">
            <v>г. Красновишерск, ул. Спортивная, д. 8</v>
          </cell>
          <cell r="E10840" t="b">
            <v>1</v>
          </cell>
          <cell r="F10840">
            <v>1994</v>
          </cell>
          <cell r="H10840" t="str">
            <v>Бревно (брус)</v>
          </cell>
          <cell r="L10840">
            <v>2</v>
          </cell>
          <cell r="M10840">
            <v>1</v>
          </cell>
          <cell r="Q10840">
            <v>362.6</v>
          </cell>
          <cell r="R10840">
            <v>362.6</v>
          </cell>
          <cell r="S10840">
            <v>332.2</v>
          </cell>
          <cell r="T10840">
            <v>21</v>
          </cell>
        </row>
        <row r="10841">
          <cell r="C10841" t="str">
            <v>Красновишерский городской округ Пермского края</v>
          </cell>
          <cell r="D10841" t="str">
            <v>г. Красновишерск, ул. Спортивная, д. 10</v>
          </cell>
          <cell r="E10841" t="b">
            <v>1</v>
          </cell>
          <cell r="F10841">
            <v>1971</v>
          </cell>
          <cell r="H10841" t="str">
            <v>Брус</v>
          </cell>
          <cell r="L10841">
            <v>2</v>
          </cell>
          <cell r="M10841">
            <v>1</v>
          </cell>
          <cell r="Q10841">
            <v>362.4</v>
          </cell>
          <cell r="R10841">
            <v>335.8</v>
          </cell>
          <cell r="S10841">
            <v>296</v>
          </cell>
          <cell r="T10841">
            <v>21</v>
          </cell>
        </row>
        <row r="10842">
          <cell r="C10842" t="str">
            <v>Красновишерский городской округ Пермского края</v>
          </cell>
          <cell r="D10842" t="str">
            <v>г. Красновишерск, ул. Спортивная, д. 12</v>
          </cell>
          <cell r="E10842" t="b">
            <v>1</v>
          </cell>
          <cell r="F10842">
            <v>1995</v>
          </cell>
          <cell r="H10842" t="str">
            <v>Панель</v>
          </cell>
          <cell r="L10842">
            <v>5</v>
          </cell>
          <cell r="M10842">
            <v>1</v>
          </cell>
          <cell r="Q10842">
            <v>4033.2</v>
          </cell>
          <cell r="R10842">
            <v>3665.5</v>
          </cell>
          <cell r="S10842">
            <v>3483.5</v>
          </cell>
          <cell r="T10842">
            <v>144</v>
          </cell>
        </row>
        <row r="10843">
          <cell r="C10843" t="str">
            <v>Красновишерский городской округ Пермского края</v>
          </cell>
          <cell r="D10843" t="str">
            <v>г. Красновишерск, ул. Спортивная, д. 13</v>
          </cell>
          <cell r="E10843" t="b">
            <v>1</v>
          </cell>
          <cell r="F10843">
            <v>1960</v>
          </cell>
          <cell r="H10843" t="str">
            <v>Брус</v>
          </cell>
          <cell r="L10843">
            <v>2</v>
          </cell>
          <cell r="M10843">
            <v>1</v>
          </cell>
          <cell r="Q10843">
            <v>362.8</v>
          </cell>
          <cell r="R10843">
            <v>334</v>
          </cell>
          <cell r="S10843">
            <v>295.2</v>
          </cell>
          <cell r="T10843">
            <v>10</v>
          </cell>
        </row>
        <row r="10844">
          <cell r="C10844" t="str">
            <v>Красновишерский городской округ Пермского края</v>
          </cell>
          <cell r="D10844" t="str">
            <v>г. Красновишерск, ул. Спортивная, д. 14</v>
          </cell>
          <cell r="E10844" t="b">
            <v>1</v>
          </cell>
          <cell r="F10844">
            <v>2001</v>
          </cell>
          <cell r="H10844" t="str">
            <v>кирпич</v>
          </cell>
          <cell r="I10844" t="str">
            <v>скатная</v>
          </cell>
          <cell r="K10844" t="str">
            <v>имеется</v>
          </cell>
          <cell r="L10844">
            <v>5</v>
          </cell>
          <cell r="M10844">
            <v>6</v>
          </cell>
          <cell r="Q10844">
            <v>5468.25</v>
          </cell>
          <cell r="R10844">
            <v>3950.5</v>
          </cell>
          <cell r="S10844">
            <v>3950.5</v>
          </cell>
        </row>
        <row r="10845">
          <cell r="C10845" t="str">
            <v>Красновишерский городской округ Пермского края</v>
          </cell>
          <cell r="D10845" t="str">
            <v>г. Красновишерск, ул. Спортивная, д. 16</v>
          </cell>
          <cell r="E10845" t="b">
            <v>1</v>
          </cell>
          <cell r="F10845">
            <v>1983</v>
          </cell>
          <cell r="G10845">
            <v>2013</v>
          </cell>
          <cell r="H10845" t="str">
            <v>Кирпич</v>
          </cell>
          <cell r="L10845">
            <v>5</v>
          </cell>
          <cell r="M10845">
            <v>6</v>
          </cell>
          <cell r="Q10845">
            <v>4660.8999999999996</v>
          </cell>
          <cell r="R10845">
            <v>4660.8999999999996</v>
          </cell>
          <cell r="S10845">
            <v>4180.8</v>
          </cell>
          <cell r="T10845">
            <v>181</v>
          </cell>
        </row>
        <row r="10846">
          <cell r="C10846" t="str">
            <v>Красновишерский городской округ Пермского края</v>
          </cell>
          <cell r="D10846" t="str">
            <v>г. Красновишерск, ул. Спортивная, д. 17</v>
          </cell>
          <cell r="E10846" t="b">
            <v>1</v>
          </cell>
          <cell r="F10846">
            <v>1979</v>
          </cell>
          <cell r="H10846" t="str">
            <v>Кирпич</v>
          </cell>
          <cell r="L10846">
            <v>3</v>
          </cell>
          <cell r="M10846">
            <v>2</v>
          </cell>
          <cell r="Q10846">
            <v>990.1</v>
          </cell>
          <cell r="R10846">
            <v>903.4</v>
          </cell>
          <cell r="S10846">
            <v>812.7</v>
          </cell>
          <cell r="T10846">
            <v>39</v>
          </cell>
        </row>
        <row r="10847">
          <cell r="C10847" t="str">
            <v>Красновишерский городской округ Пермского края</v>
          </cell>
          <cell r="D10847" t="str">
            <v>г. Красновишерск, ул. Спортивная, д. 18</v>
          </cell>
          <cell r="E10847" t="b">
            <v>1</v>
          </cell>
          <cell r="F10847">
            <v>1982</v>
          </cell>
          <cell r="H10847" t="str">
            <v>Кирпич</v>
          </cell>
          <cell r="L10847">
            <v>5</v>
          </cell>
          <cell r="M10847">
            <v>2</v>
          </cell>
          <cell r="Q10847">
            <v>3778.9</v>
          </cell>
          <cell r="R10847">
            <v>3658.9</v>
          </cell>
          <cell r="S10847">
            <v>3293.4</v>
          </cell>
          <cell r="T10847">
            <v>163</v>
          </cell>
        </row>
        <row r="10848">
          <cell r="C10848" t="str">
            <v>Красновишерский городской округ Пермского края</v>
          </cell>
          <cell r="D10848" t="str">
            <v>г. Красновишерск, ул. Спортивная, д. 19</v>
          </cell>
          <cell r="E10848" t="b">
            <v>1</v>
          </cell>
          <cell r="F10848">
            <v>1977</v>
          </cell>
          <cell r="H10848" t="str">
            <v>Кирпич</v>
          </cell>
          <cell r="L10848">
            <v>3</v>
          </cell>
          <cell r="M10848">
            <v>2</v>
          </cell>
          <cell r="Q10848">
            <v>1185</v>
          </cell>
          <cell r="R10848">
            <v>1094</v>
          </cell>
          <cell r="S10848">
            <v>1094</v>
          </cell>
          <cell r="T10848">
            <v>43</v>
          </cell>
        </row>
        <row r="10849">
          <cell r="C10849" t="str">
            <v>Красновишерский городской округ Пермского края</v>
          </cell>
          <cell r="D10849" t="str">
            <v>г. Красновишерск, ул. Спортивная, д. 20</v>
          </cell>
          <cell r="E10849" t="b">
            <v>1</v>
          </cell>
          <cell r="F10849">
            <v>1985</v>
          </cell>
          <cell r="H10849" t="str">
            <v>Панель</v>
          </cell>
          <cell r="L10849">
            <v>5</v>
          </cell>
          <cell r="M10849">
            <v>4</v>
          </cell>
          <cell r="Q10849">
            <v>2929</v>
          </cell>
          <cell r="R10849">
            <v>2614.4</v>
          </cell>
          <cell r="S10849">
            <v>2394.6</v>
          </cell>
          <cell r="T10849">
            <v>120</v>
          </cell>
        </row>
        <row r="10850">
          <cell r="C10850" t="str">
            <v>Красновишерский городской округ Пермского края</v>
          </cell>
          <cell r="D10850" t="str">
            <v>г. Красновишерск, ул. Спортивная, д. 22</v>
          </cell>
          <cell r="E10850" t="b">
            <v>1</v>
          </cell>
          <cell r="F10850">
            <v>1983</v>
          </cell>
          <cell r="H10850" t="str">
            <v>Камень</v>
          </cell>
          <cell r="L10850">
            <v>5</v>
          </cell>
          <cell r="M10850">
            <v>4</v>
          </cell>
          <cell r="Q10850">
            <v>2935</v>
          </cell>
          <cell r="R10850">
            <v>2598.6</v>
          </cell>
          <cell r="S10850">
            <v>2523.8000000000002</v>
          </cell>
          <cell r="T10850">
            <v>116</v>
          </cell>
        </row>
        <row r="10851">
          <cell r="C10851" t="str">
            <v>Красновишерский городской округ Пермского края</v>
          </cell>
          <cell r="D10851" t="str">
            <v>г. Красновишерск, ул. Спортивная, д. 24</v>
          </cell>
          <cell r="E10851" t="b">
            <v>1</v>
          </cell>
          <cell r="F10851">
            <v>1983</v>
          </cell>
          <cell r="H10851" t="str">
            <v>кирпич</v>
          </cell>
          <cell r="I10851" t="str">
            <v>скатная</v>
          </cell>
          <cell r="K10851" t="str">
            <v>имеется</v>
          </cell>
          <cell r="L10851">
            <v>3</v>
          </cell>
          <cell r="M10851">
            <v>3</v>
          </cell>
          <cell r="Q10851">
            <v>1862.2</v>
          </cell>
          <cell r="R10851">
            <v>1810</v>
          </cell>
          <cell r="S10851">
            <v>1810</v>
          </cell>
        </row>
        <row r="10852">
          <cell r="C10852" t="str">
            <v>Красновишерский городской округ Пермского края</v>
          </cell>
          <cell r="D10852" t="str">
            <v>г. Красновишерск, ул. Спортивная, д. 26</v>
          </cell>
          <cell r="E10852" t="b">
            <v>1</v>
          </cell>
          <cell r="F10852">
            <v>1977</v>
          </cell>
          <cell r="H10852" t="str">
            <v>Кирпич</v>
          </cell>
          <cell r="L10852">
            <v>3</v>
          </cell>
          <cell r="M10852">
            <v>2</v>
          </cell>
          <cell r="Q10852">
            <v>1176.5999999999999</v>
          </cell>
          <cell r="R10852">
            <v>1039.9000000000001</v>
          </cell>
          <cell r="S10852">
            <v>1039.9000000000001</v>
          </cell>
          <cell r="T10852">
            <v>120</v>
          </cell>
        </row>
        <row r="10853">
          <cell r="C10853" t="str">
            <v>Красновишерский городской округ Пермского края</v>
          </cell>
          <cell r="D10853" t="str">
            <v>г. Красновишерск, ул. Спортивная, д. 28</v>
          </cell>
          <cell r="E10853" t="b">
            <v>1</v>
          </cell>
          <cell r="F10853">
            <v>1973</v>
          </cell>
          <cell r="H10853" t="str">
            <v>Кирпич</v>
          </cell>
          <cell r="L10853">
            <v>3</v>
          </cell>
          <cell r="M10853">
            <v>2</v>
          </cell>
          <cell r="Q10853">
            <v>1165</v>
          </cell>
          <cell r="R10853">
            <v>1026</v>
          </cell>
          <cell r="S10853">
            <v>1026</v>
          </cell>
          <cell r="T10853">
            <v>120</v>
          </cell>
        </row>
        <row r="10854">
          <cell r="C10854" t="str">
            <v>Красновишерский городской округ Пермского края</v>
          </cell>
          <cell r="D10854" t="str">
            <v>г. Красновишерск, ул. Спортивная, д. 15 кор. 1</v>
          </cell>
          <cell r="E10854" t="b">
            <v>1</v>
          </cell>
          <cell r="F10854">
            <v>1976</v>
          </cell>
          <cell r="H10854" t="str">
            <v>Кирпич</v>
          </cell>
          <cell r="L10854">
            <v>3</v>
          </cell>
          <cell r="M10854">
            <v>2</v>
          </cell>
          <cell r="Q10854">
            <v>1200.2</v>
          </cell>
          <cell r="R10854">
            <v>1104.5</v>
          </cell>
          <cell r="S10854">
            <v>1104.5</v>
          </cell>
          <cell r="T10854">
            <v>44</v>
          </cell>
        </row>
        <row r="10855">
          <cell r="C10855" t="str">
            <v>Красновишерский городской округ Пермского края</v>
          </cell>
          <cell r="D10855" t="str">
            <v>г. Красновишерск, ул. Спортивная, д. 15 кор. 2</v>
          </cell>
          <cell r="E10855" t="b">
            <v>1</v>
          </cell>
          <cell r="F10855">
            <v>1976</v>
          </cell>
          <cell r="H10855" t="str">
            <v>Кирпич</v>
          </cell>
          <cell r="L10855">
            <v>3</v>
          </cell>
          <cell r="M10855">
            <v>2</v>
          </cell>
          <cell r="Q10855">
            <v>1194.9000000000001</v>
          </cell>
          <cell r="R10855">
            <v>1098.4000000000001</v>
          </cell>
          <cell r="S10855">
            <v>1098.4000000000001</v>
          </cell>
          <cell r="T10855">
            <v>44</v>
          </cell>
        </row>
        <row r="10856">
          <cell r="C10856" t="str">
            <v>Красновишерский городской округ Пермского края</v>
          </cell>
          <cell r="D10856" t="str">
            <v>г. Красновишерск, ул. Спортивная, д. 2А</v>
          </cell>
          <cell r="E10856" t="b">
            <v>1</v>
          </cell>
          <cell r="F10856">
            <v>1971</v>
          </cell>
          <cell r="H10856" t="str">
            <v>Брус</v>
          </cell>
          <cell r="L10856">
            <v>2</v>
          </cell>
          <cell r="M10856">
            <v>1</v>
          </cell>
          <cell r="Q10856">
            <v>346.6</v>
          </cell>
          <cell r="R10856">
            <v>329.8</v>
          </cell>
          <cell r="S10856">
            <v>292.3</v>
          </cell>
          <cell r="T10856">
            <v>22</v>
          </cell>
        </row>
        <row r="10857">
          <cell r="C10857" t="str">
            <v>Красновишерский городской округ Пермского края</v>
          </cell>
          <cell r="D10857" t="str">
            <v>г. Красновишерск, ул. Строителей, д. 1</v>
          </cell>
          <cell r="E10857" t="b">
            <v>1</v>
          </cell>
          <cell r="F10857">
            <v>1986</v>
          </cell>
          <cell r="H10857" t="str">
            <v>бетон</v>
          </cell>
          <cell r="I10857" t="str">
            <v>скатная</v>
          </cell>
          <cell r="J10857" t="str">
            <v>ГАЗ ГВС</v>
          </cell>
          <cell r="K10857" t="str">
            <v>не имеется</v>
          </cell>
          <cell r="L10857">
            <v>2</v>
          </cell>
          <cell r="M10857">
            <v>1</v>
          </cell>
          <cell r="Q10857">
            <v>405.6</v>
          </cell>
          <cell r="R10857">
            <v>381.2</v>
          </cell>
          <cell r="S10857">
            <v>381.2</v>
          </cell>
        </row>
        <row r="10858">
          <cell r="C10858" t="str">
            <v>Красновишерский городской округ Пермского края</v>
          </cell>
          <cell r="D10858" t="str">
            <v>г. Красновишерск, ул. Строителей, д. 2</v>
          </cell>
          <cell r="E10858" t="b">
            <v>1</v>
          </cell>
          <cell r="F10858">
            <v>1975</v>
          </cell>
          <cell r="H10858" t="str">
            <v>Брус</v>
          </cell>
          <cell r="L10858">
            <v>2</v>
          </cell>
          <cell r="M10858">
            <v>1</v>
          </cell>
          <cell r="Q10858">
            <v>357.1</v>
          </cell>
          <cell r="R10858">
            <v>330.9</v>
          </cell>
          <cell r="S10858">
            <v>330.9</v>
          </cell>
          <cell r="T10858">
            <v>9</v>
          </cell>
        </row>
        <row r="10859">
          <cell r="C10859" t="str">
            <v>Красновишерский городской округ Пермского края</v>
          </cell>
          <cell r="D10859" t="str">
            <v>г. Красновишерск, ул. Строителей, д. 3</v>
          </cell>
          <cell r="E10859" t="b">
            <v>1</v>
          </cell>
          <cell r="F10859">
            <v>1973</v>
          </cell>
          <cell r="H10859" t="str">
            <v>Брус</v>
          </cell>
          <cell r="L10859">
            <v>2</v>
          </cell>
          <cell r="M10859">
            <v>1</v>
          </cell>
          <cell r="Q10859">
            <v>363</v>
          </cell>
          <cell r="R10859">
            <v>336.3</v>
          </cell>
          <cell r="S10859">
            <v>336.3</v>
          </cell>
          <cell r="T10859">
            <v>24</v>
          </cell>
        </row>
        <row r="10860">
          <cell r="C10860" t="str">
            <v>Красновишерский городской округ Пермского края</v>
          </cell>
          <cell r="D10860" t="str">
            <v>г. Красновишерск, ул. Строителей, д. 4</v>
          </cell>
          <cell r="E10860" t="b">
            <v>1</v>
          </cell>
          <cell r="F10860">
            <v>1973</v>
          </cell>
          <cell r="H10860" t="str">
            <v>Брус</v>
          </cell>
          <cell r="L10860">
            <v>2</v>
          </cell>
          <cell r="M10860">
            <v>1</v>
          </cell>
          <cell r="Q10860">
            <v>362.9</v>
          </cell>
          <cell r="R10860">
            <v>336.5</v>
          </cell>
          <cell r="S10860">
            <v>336.5</v>
          </cell>
          <cell r="T10860">
            <v>13</v>
          </cell>
        </row>
        <row r="10861">
          <cell r="C10861" t="str">
            <v>Красновишерский городской округ Пермского края</v>
          </cell>
          <cell r="D10861" t="str">
            <v>г. Красновишерск, ул. Строителей, д. 5</v>
          </cell>
          <cell r="E10861" t="b">
            <v>1</v>
          </cell>
          <cell r="F10861">
            <v>1973</v>
          </cell>
          <cell r="H10861" t="str">
            <v>Брус</v>
          </cell>
          <cell r="L10861">
            <v>2</v>
          </cell>
          <cell r="M10861">
            <v>1</v>
          </cell>
          <cell r="Q10861">
            <v>358.5</v>
          </cell>
          <cell r="R10861">
            <v>332.1</v>
          </cell>
          <cell r="S10861">
            <v>293.8</v>
          </cell>
          <cell r="T10861">
            <v>19</v>
          </cell>
        </row>
        <row r="10862">
          <cell r="C10862" t="str">
            <v>Красновишерский городской округ Пермского края</v>
          </cell>
          <cell r="D10862" t="str">
            <v>г. Красновишерск, ул. Строителей, д. 6</v>
          </cell>
          <cell r="E10862" t="b">
            <v>1</v>
          </cell>
          <cell r="F10862">
            <v>1973</v>
          </cell>
          <cell r="H10862" t="str">
            <v>Брус</v>
          </cell>
          <cell r="L10862">
            <v>2</v>
          </cell>
          <cell r="M10862">
            <v>1</v>
          </cell>
          <cell r="Q10862">
            <v>361.6</v>
          </cell>
          <cell r="R10862">
            <v>334.8</v>
          </cell>
          <cell r="S10862">
            <v>334.8</v>
          </cell>
          <cell r="T10862">
            <v>19</v>
          </cell>
        </row>
        <row r="10863">
          <cell r="C10863" t="str">
            <v>Красновишерский городской округ Пермского края</v>
          </cell>
          <cell r="D10863" t="str">
            <v>г. Красновишерск, ул. Строителей, д. 7</v>
          </cell>
          <cell r="E10863" t="b">
            <v>1</v>
          </cell>
          <cell r="F10863">
            <v>1972</v>
          </cell>
          <cell r="H10863" t="str">
            <v>Брус</v>
          </cell>
          <cell r="L10863">
            <v>2</v>
          </cell>
          <cell r="M10863">
            <v>1</v>
          </cell>
          <cell r="Q10863">
            <v>359.8</v>
          </cell>
          <cell r="R10863">
            <v>333.4</v>
          </cell>
          <cell r="S10863">
            <v>333.4</v>
          </cell>
          <cell r="T10863">
            <v>17</v>
          </cell>
        </row>
        <row r="10864">
          <cell r="C10864" t="str">
            <v>Красновишерский городской округ Пермского края</v>
          </cell>
          <cell r="D10864" t="str">
            <v>г. Красновишерск, ул. Строителей, д. 8</v>
          </cell>
          <cell r="E10864" t="b">
            <v>1</v>
          </cell>
          <cell r="F10864">
            <v>1975</v>
          </cell>
          <cell r="H10864" t="str">
            <v>Брус</v>
          </cell>
          <cell r="L10864">
            <v>2</v>
          </cell>
          <cell r="M10864">
            <v>1</v>
          </cell>
          <cell r="Q10864">
            <v>355.1</v>
          </cell>
          <cell r="R10864">
            <v>329</v>
          </cell>
          <cell r="S10864">
            <v>201.6</v>
          </cell>
          <cell r="T10864">
            <v>18</v>
          </cell>
        </row>
        <row r="10865">
          <cell r="C10865" t="str">
            <v>Красновишерский городской округ Пермского края</v>
          </cell>
          <cell r="D10865" t="str">
            <v>г. Красновишерск, ул. Строителей, д. 9</v>
          </cell>
          <cell r="E10865" t="b">
            <v>1</v>
          </cell>
          <cell r="F10865">
            <v>1973</v>
          </cell>
          <cell r="H10865" t="str">
            <v>Брус</v>
          </cell>
          <cell r="L10865">
            <v>2</v>
          </cell>
          <cell r="M10865">
            <v>1</v>
          </cell>
          <cell r="Q10865">
            <v>360.3</v>
          </cell>
          <cell r="R10865">
            <v>334.2</v>
          </cell>
          <cell r="S10865">
            <v>334.2</v>
          </cell>
          <cell r="T10865">
            <v>21</v>
          </cell>
        </row>
        <row r="10866">
          <cell r="C10866" t="str">
            <v>Красновишерский городской округ Пермского края</v>
          </cell>
          <cell r="D10866" t="str">
            <v>г. Красновишерск, ул. Строителей, д. 10</v>
          </cell>
          <cell r="E10866" t="b">
            <v>1</v>
          </cell>
          <cell r="F10866">
            <v>1973</v>
          </cell>
          <cell r="H10866" t="str">
            <v>Брус</v>
          </cell>
          <cell r="L10866">
            <v>2</v>
          </cell>
          <cell r="M10866">
            <v>1</v>
          </cell>
          <cell r="Q10866">
            <v>364.4</v>
          </cell>
          <cell r="R10866">
            <v>337</v>
          </cell>
          <cell r="S10866">
            <v>337</v>
          </cell>
          <cell r="T10866">
            <v>16</v>
          </cell>
        </row>
        <row r="10867">
          <cell r="C10867" t="str">
            <v>Красновишерский городской округ Пермского края</v>
          </cell>
          <cell r="D10867" t="str">
            <v>г. Красновишерск, ул. Строителей, д. 11</v>
          </cell>
          <cell r="E10867" t="b">
            <v>1</v>
          </cell>
          <cell r="F10867">
            <v>1972</v>
          </cell>
          <cell r="H10867" t="str">
            <v>Брус</v>
          </cell>
          <cell r="L10867">
            <v>2</v>
          </cell>
          <cell r="M10867">
            <v>1</v>
          </cell>
          <cell r="Q10867">
            <v>360.5</v>
          </cell>
          <cell r="R10867">
            <v>333.8</v>
          </cell>
          <cell r="S10867">
            <v>333.8</v>
          </cell>
          <cell r="T10867">
            <v>12</v>
          </cell>
        </row>
        <row r="10868">
          <cell r="C10868" t="str">
            <v>Красновишерский городской округ Пермского края</v>
          </cell>
          <cell r="D10868" t="str">
            <v>г. Красновишерск, ул. Строителей, д. 12</v>
          </cell>
          <cell r="E10868" t="b">
            <v>1</v>
          </cell>
          <cell r="F10868">
            <v>1973</v>
          </cell>
          <cell r="H10868" t="str">
            <v>Брус</v>
          </cell>
          <cell r="L10868">
            <v>2</v>
          </cell>
          <cell r="M10868">
            <v>1</v>
          </cell>
          <cell r="Q10868">
            <v>363.6</v>
          </cell>
          <cell r="R10868">
            <v>337</v>
          </cell>
          <cell r="S10868">
            <v>337</v>
          </cell>
        </row>
        <row r="10869">
          <cell r="C10869" t="str">
            <v>Красновишерский городской округ Пермского края</v>
          </cell>
          <cell r="D10869" t="str">
            <v>г. Красновишерск, ул. Строителей, д. 13</v>
          </cell>
          <cell r="E10869" t="b">
            <v>1</v>
          </cell>
          <cell r="F10869">
            <v>1972</v>
          </cell>
          <cell r="H10869" t="str">
            <v>Брус</v>
          </cell>
          <cell r="L10869">
            <v>2</v>
          </cell>
          <cell r="M10869">
            <v>1</v>
          </cell>
          <cell r="Q10869">
            <v>361.6</v>
          </cell>
          <cell r="R10869">
            <v>335.3</v>
          </cell>
          <cell r="S10869">
            <v>246.6</v>
          </cell>
          <cell r="T10869">
            <v>24</v>
          </cell>
        </row>
        <row r="10870">
          <cell r="C10870" t="str">
            <v>Красновишерский городской округ Пермского края</v>
          </cell>
          <cell r="D10870" t="str">
            <v>г. Красновишерск, ул. Строителей, д. 14</v>
          </cell>
          <cell r="E10870" t="b">
            <v>1</v>
          </cell>
          <cell r="F10870">
            <v>1973</v>
          </cell>
          <cell r="H10870" t="str">
            <v>Брус</v>
          </cell>
          <cell r="L10870">
            <v>2</v>
          </cell>
          <cell r="M10870">
            <v>1</v>
          </cell>
          <cell r="Q10870">
            <v>351</v>
          </cell>
          <cell r="R10870">
            <v>324.7</v>
          </cell>
          <cell r="S10870">
            <v>247.8</v>
          </cell>
          <cell r="T10870">
            <v>22</v>
          </cell>
        </row>
        <row r="10871">
          <cell r="C10871" t="str">
            <v>Красновишерский городской округ Пермского края</v>
          </cell>
          <cell r="D10871" t="str">
            <v>г. Красновишерск, ул. Строителей, д. 15</v>
          </cell>
          <cell r="E10871" t="b">
            <v>1</v>
          </cell>
          <cell r="F10871">
            <v>1972</v>
          </cell>
          <cell r="H10871" t="str">
            <v>Брус</v>
          </cell>
          <cell r="L10871">
            <v>2</v>
          </cell>
          <cell r="M10871">
            <v>1</v>
          </cell>
          <cell r="Q10871">
            <v>361.2</v>
          </cell>
          <cell r="R10871">
            <v>334.5</v>
          </cell>
          <cell r="S10871">
            <v>294.89999999999998</v>
          </cell>
          <cell r="T10871">
            <v>16</v>
          </cell>
        </row>
        <row r="10872">
          <cell r="C10872" t="str">
            <v>Красновишерский городской округ Пермского края</v>
          </cell>
          <cell r="D10872" t="str">
            <v>г. Красновишерск, ул. Строителей, д. 16</v>
          </cell>
          <cell r="E10872" t="b">
            <v>1</v>
          </cell>
          <cell r="F10872">
            <v>1975</v>
          </cell>
          <cell r="H10872" t="str">
            <v>Брус</v>
          </cell>
          <cell r="L10872">
            <v>2</v>
          </cell>
          <cell r="M10872">
            <v>1</v>
          </cell>
          <cell r="Q10872">
            <v>363.3</v>
          </cell>
          <cell r="R10872">
            <v>338.8</v>
          </cell>
          <cell r="S10872">
            <v>298.3</v>
          </cell>
          <cell r="T10872">
            <v>26</v>
          </cell>
        </row>
        <row r="10873">
          <cell r="C10873" t="str">
            <v>Красновишерский городской округ Пермского края</v>
          </cell>
          <cell r="D10873" t="str">
            <v>г. Красновишерск, ул. Строителей, д. 18</v>
          </cell>
          <cell r="E10873" t="b">
            <v>1</v>
          </cell>
          <cell r="F10873">
            <v>1983</v>
          </cell>
          <cell r="H10873" t="str">
            <v>Брус</v>
          </cell>
          <cell r="L10873">
            <v>2</v>
          </cell>
          <cell r="M10873">
            <v>2</v>
          </cell>
          <cell r="Q10873">
            <v>559.70000000000005</v>
          </cell>
          <cell r="R10873">
            <v>496.7</v>
          </cell>
          <cell r="S10873">
            <v>245.9</v>
          </cell>
          <cell r="T10873">
            <v>23</v>
          </cell>
        </row>
        <row r="10874">
          <cell r="C10874" t="str">
            <v>Красновишерский городской округ Пермского края</v>
          </cell>
          <cell r="D10874" t="str">
            <v>г. Красновишерск, ул. Строителей, д. 2А</v>
          </cell>
          <cell r="E10874" t="b">
            <v>1</v>
          </cell>
          <cell r="F10874">
            <v>1974</v>
          </cell>
          <cell r="H10874" t="str">
            <v>Брус</v>
          </cell>
          <cell r="L10874">
            <v>2</v>
          </cell>
          <cell r="M10874">
            <v>1</v>
          </cell>
          <cell r="Q10874">
            <v>361.7</v>
          </cell>
          <cell r="R10874">
            <v>335</v>
          </cell>
          <cell r="S10874">
            <v>219.1</v>
          </cell>
          <cell r="T10874">
            <v>24</v>
          </cell>
        </row>
        <row r="10875">
          <cell r="C10875" t="str">
            <v>Красновишерский городской округ Пермского края</v>
          </cell>
          <cell r="D10875" t="str">
            <v>г. Красновишерск, ул. Строителей, д. 2Б</v>
          </cell>
          <cell r="E10875" t="b">
            <v>1</v>
          </cell>
          <cell r="F10875">
            <v>1988</v>
          </cell>
          <cell r="H10875" t="str">
            <v>Брус</v>
          </cell>
          <cell r="L10875">
            <v>2</v>
          </cell>
          <cell r="M10875">
            <v>1</v>
          </cell>
          <cell r="Q10875">
            <v>448.1</v>
          </cell>
          <cell r="R10875">
            <v>416.3</v>
          </cell>
          <cell r="S10875">
            <v>416.3</v>
          </cell>
          <cell r="T10875">
            <v>16</v>
          </cell>
        </row>
        <row r="10876">
          <cell r="C10876" t="str">
            <v>Красновишерский городской округ Пермского края</v>
          </cell>
          <cell r="D10876" t="str">
            <v>г. Красновишерск, ул. Толстого, д. 15</v>
          </cell>
          <cell r="E10876" t="b">
            <v>1</v>
          </cell>
          <cell r="F10876">
            <v>1992</v>
          </cell>
          <cell r="H10876" t="str">
            <v>Кирпич</v>
          </cell>
          <cell r="L10876">
            <v>2</v>
          </cell>
          <cell r="M10876">
            <v>1</v>
          </cell>
          <cell r="Q10876">
            <v>445.7</v>
          </cell>
          <cell r="R10876">
            <v>415.3</v>
          </cell>
          <cell r="S10876">
            <v>391.9</v>
          </cell>
          <cell r="T10876">
            <v>27</v>
          </cell>
        </row>
        <row r="10877">
          <cell r="C10877" t="str">
            <v>Красновишерский городской округ Пермского края</v>
          </cell>
          <cell r="D10877" t="str">
            <v>г. Красновишерск, ул. Толстого, д. 27</v>
          </cell>
          <cell r="E10877" t="b">
            <v>1</v>
          </cell>
          <cell r="F10877">
            <v>1985</v>
          </cell>
          <cell r="H10877" t="str">
            <v>Кирпич</v>
          </cell>
          <cell r="L10877">
            <v>2</v>
          </cell>
          <cell r="M10877">
            <v>1</v>
          </cell>
          <cell r="Q10877">
            <v>428.2</v>
          </cell>
          <cell r="R10877">
            <v>375.5</v>
          </cell>
          <cell r="S10877">
            <v>375.5</v>
          </cell>
          <cell r="T10877">
            <v>23</v>
          </cell>
        </row>
        <row r="10878">
          <cell r="C10878" t="str">
            <v>Красновишерский городской округ Пермского края</v>
          </cell>
          <cell r="D10878" t="str">
            <v>г. Красновишерск, ул. Толстого, д. 34</v>
          </cell>
          <cell r="E10878" t="b">
            <v>1</v>
          </cell>
          <cell r="F10878">
            <v>1988</v>
          </cell>
          <cell r="H10878" t="str">
            <v>Кирпич</v>
          </cell>
          <cell r="L10878">
            <v>2</v>
          </cell>
          <cell r="M10878">
            <v>2</v>
          </cell>
          <cell r="Q10878">
            <v>756.3</v>
          </cell>
          <cell r="R10878">
            <v>696.2</v>
          </cell>
          <cell r="S10878">
            <v>696.2</v>
          </cell>
          <cell r="T10878">
            <v>38</v>
          </cell>
        </row>
        <row r="10879">
          <cell r="C10879" t="str">
            <v>Красновишерский городской округ Пермского края</v>
          </cell>
          <cell r="D10879" t="str">
            <v>г. Красновишерск, ул. Толстого, д. 36</v>
          </cell>
          <cell r="E10879" t="b">
            <v>1</v>
          </cell>
          <cell r="F10879">
            <v>1990</v>
          </cell>
          <cell r="H10879" t="str">
            <v>Кирпич</v>
          </cell>
          <cell r="L10879">
            <v>2</v>
          </cell>
          <cell r="M10879">
            <v>2</v>
          </cell>
          <cell r="Q10879">
            <v>766</v>
          </cell>
          <cell r="R10879">
            <v>707.6</v>
          </cell>
          <cell r="S10879">
            <v>647.20000000000005</v>
          </cell>
          <cell r="T10879">
            <v>30</v>
          </cell>
        </row>
        <row r="10880">
          <cell r="C10880" t="str">
            <v>Красновишерский городской округ Пермского края</v>
          </cell>
          <cell r="D10880" t="str">
            <v>г. Красновишерск, ул. Толстого, д. 38</v>
          </cell>
          <cell r="E10880" t="b">
            <v>1</v>
          </cell>
          <cell r="F10880">
            <v>1991</v>
          </cell>
          <cell r="H10880" t="str">
            <v>Кирпич</v>
          </cell>
          <cell r="L10880">
            <v>2</v>
          </cell>
          <cell r="M10880">
            <v>2</v>
          </cell>
          <cell r="Q10880">
            <v>893.6</v>
          </cell>
          <cell r="R10880">
            <v>829.2</v>
          </cell>
          <cell r="S10880">
            <v>829.2</v>
          </cell>
          <cell r="T10880">
            <v>37</v>
          </cell>
        </row>
        <row r="10881">
          <cell r="C10881" t="str">
            <v>Красновишерский городской округ Пермского края</v>
          </cell>
          <cell r="D10881" t="str">
            <v>г. Красновишерск, ул. Толстого, д. 41</v>
          </cell>
          <cell r="E10881" t="b">
            <v>1</v>
          </cell>
          <cell r="F10881">
            <v>1984</v>
          </cell>
          <cell r="H10881" t="str">
            <v>Кирпич</v>
          </cell>
          <cell r="L10881">
            <v>2</v>
          </cell>
          <cell r="M10881">
            <v>1</v>
          </cell>
          <cell r="Q10881">
            <v>436.9</v>
          </cell>
          <cell r="R10881">
            <v>406.1</v>
          </cell>
          <cell r="S10881">
            <v>406.1</v>
          </cell>
          <cell r="T10881">
            <v>23</v>
          </cell>
        </row>
        <row r="10882">
          <cell r="C10882" t="str">
            <v>Красновишерский городской округ Пермского края</v>
          </cell>
          <cell r="D10882" t="str">
            <v>г. Красновишерск, ул. Толстого, д. 42</v>
          </cell>
          <cell r="E10882" t="b">
            <v>1</v>
          </cell>
          <cell r="F10882">
            <v>1957</v>
          </cell>
          <cell r="H10882" t="str">
            <v>Брус</v>
          </cell>
          <cell r="L10882">
            <v>2</v>
          </cell>
          <cell r="M10882">
            <v>1</v>
          </cell>
          <cell r="Q10882">
            <v>422.8</v>
          </cell>
          <cell r="R10882">
            <v>387.4</v>
          </cell>
          <cell r="S10882">
            <v>344.8</v>
          </cell>
          <cell r="T10882">
            <v>21</v>
          </cell>
        </row>
        <row r="10883">
          <cell r="C10883" t="str">
            <v>Красновишерский городской округ Пермского края</v>
          </cell>
          <cell r="D10883" t="str">
            <v>г. Красновишерск, ул. Толстого, д. 48</v>
          </cell>
          <cell r="E10883" t="b">
            <v>1</v>
          </cell>
          <cell r="F10883">
            <v>1981</v>
          </cell>
          <cell r="H10883" t="str">
            <v>Кирпич</v>
          </cell>
          <cell r="L10883">
            <v>2</v>
          </cell>
          <cell r="M10883">
            <v>1</v>
          </cell>
          <cell r="Q10883">
            <v>417.3</v>
          </cell>
          <cell r="R10883">
            <v>385.9</v>
          </cell>
          <cell r="S10883">
            <v>385.9</v>
          </cell>
          <cell r="T10883">
            <v>37</v>
          </cell>
        </row>
        <row r="10884">
          <cell r="C10884" t="str">
            <v>Красновишерский городской округ Пермского края</v>
          </cell>
          <cell r="D10884" t="str">
            <v>г. Красновишерск, ул. Школьная, д. 1</v>
          </cell>
          <cell r="E10884" t="b">
            <v>1</v>
          </cell>
          <cell r="F10884">
            <v>1972</v>
          </cell>
          <cell r="H10884" t="str">
            <v>Кирпич</v>
          </cell>
          <cell r="L10884">
            <v>3</v>
          </cell>
          <cell r="M10884">
            <v>4</v>
          </cell>
          <cell r="Q10884">
            <v>1736.3</v>
          </cell>
          <cell r="R10884">
            <v>1591.8</v>
          </cell>
          <cell r="S10884">
            <v>1499.8</v>
          </cell>
          <cell r="T10884">
            <v>75</v>
          </cell>
        </row>
        <row r="10885">
          <cell r="C10885" t="str">
            <v>Красновишерский городской округ Пермского края</v>
          </cell>
          <cell r="D10885" t="str">
            <v>г. Красновишерск, ул. Школьная, д. 2</v>
          </cell>
          <cell r="E10885" t="b">
            <v>1</v>
          </cell>
          <cell r="F10885">
            <v>1973</v>
          </cell>
          <cell r="H10885" t="str">
            <v>кирпич</v>
          </cell>
          <cell r="I10885" t="str">
            <v>скатная</v>
          </cell>
          <cell r="J10885" t="str">
            <v>ГВС</v>
          </cell>
          <cell r="K10885" t="str">
            <v>не имеется</v>
          </cell>
          <cell r="L10885">
            <v>3</v>
          </cell>
          <cell r="M10885">
            <v>3</v>
          </cell>
          <cell r="Q10885">
            <v>1226.0999999999999</v>
          </cell>
          <cell r="R10885">
            <v>1126.5999999999999</v>
          </cell>
          <cell r="S10885">
            <v>1126.5999999999999</v>
          </cell>
        </row>
        <row r="10886">
          <cell r="C10886" t="str">
            <v>Красновишерский городской округ Пермского края</v>
          </cell>
          <cell r="D10886" t="str">
            <v>г. Красновишерск, ул. Школьная, д. 3</v>
          </cell>
          <cell r="E10886" t="b">
            <v>1</v>
          </cell>
          <cell r="F10886">
            <v>1973</v>
          </cell>
          <cell r="H10886" t="str">
            <v>Кирпич</v>
          </cell>
          <cell r="L10886">
            <v>3</v>
          </cell>
          <cell r="M10886">
            <v>2</v>
          </cell>
          <cell r="Q10886">
            <v>1175.4000000000001</v>
          </cell>
          <cell r="R10886">
            <v>1085.2</v>
          </cell>
          <cell r="S10886">
            <v>1043.0999999999999</v>
          </cell>
          <cell r="T10886">
            <v>45</v>
          </cell>
        </row>
        <row r="10887">
          <cell r="C10887" t="str">
            <v>Красновишерский городской округ Пермского края</v>
          </cell>
          <cell r="D10887" t="str">
            <v>г. Красновишерск, ул. Школьная, д. 4</v>
          </cell>
          <cell r="E10887" t="b">
            <v>1</v>
          </cell>
          <cell r="F10887">
            <v>1974</v>
          </cell>
          <cell r="H10887" t="str">
            <v>Кирпич</v>
          </cell>
          <cell r="L10887">
            <v>3</v>
          </cell>
          <cell r="M10887">
            <v>2</v>
          </cell>
          <cell r="Q10887">
            <v>1176.5</v>
          </cell>
          <cell r="R10887">
            <v>1083.7</v>
          </cell>
          <cell r="S10887">
            <v>1042.5</v>
          </cell>
          <cell r="T10887">
            <v>51</v>
          </cell>
        </row>
        <row r="10888">
          <cell r="C10888" t="str">
            <v>Красновишерский городской округ Пермского края</v>
          </cell>
          <cell r="D10888" t="str">
            <v>г. Красновишерск, ул. Яборова, д. 21А</v>
          </cell>
          <cell r="E10888" t="b">
            <v>0</v>
          </cell>
          <cell r="F10888">
            <v>1989</v>
          </cell>
          <cell r="H10888" t="str">
            <v>Кирпич</v>
          </cell>
          <cell r="L10888">
            <v>2</v>
          </cell>
          <cell r="M10888">
            <v>1</v>
          </cell>
          <cell r="Q10888">
            <v>397.6</v>
          </cell>
          <cell r="R10888">
            <v>3595</v>
          </cell>
          <cell r="S10888">
            <v>3554.3</v>
          </cell>
          <cell r="T10888">
            <v>24</v>
          </cell>
        </row>
        <row r="10889">
          <cell r="C10889" t="str">
            <v>Кудымкарский муниципальный округ Пермского края</v>
          </cell>
          <cell r="D10889" t="str">
            <v>д. Кекур, ул. Лесная, д. 3</v>
          </cell>
          <cell r="E10889" t="b">
            <v>1</v>
          </cell>
          <cell r="F10889">
            <v>1984</v>
          </cell>
          <cell r="H10889" t="str">
            <v>Кирпич</v>
          </cell>
          <cell r="L10889">
            <v>2</v>
          </cell>
          <cell r="M10889">
            <v>1</v>
          </cell>
          <cell r="Q10889">
            <v>261.3</v>
          </cell>
          <cell r="R10889">
            <v>261.3</v>
          </cell>
          <cell r="S10889">
            <v>261.3</v>
          </cell>
          <cell r="T10889">
            <v>21</v>
          </cell>
        </row>
        <row r="10890">
          <cell r="C10890" t="str">
            <v>Кудымкарский муниципальный округ Пермского края</v>
          </cell>
          <cell r="D10890" t="str">
            <v>д. Лелева, ул. Лесная, д. 26</v>
          </cell>
          <cell r="E10890" t="b">
            <v>1</v>
          </cell>
          <cell r="F10890">
            <v>1972</v>
          </cell>
          <cell r="H10890" t="str">
            <v>Кирпич</v>
          </cell>
          <cell r="L10890">
            <v>2</v>
          </cell>
          <cell r="M10890">
            <v>2</v>
          </cell>
          <cell r="Q10890">
            <v>505.3</v>
          </cell>
          <cell r="R10890">
            <v>468.7</v>
          </cell>
          <cell r="S10890">
            <v>314.2</v>
          </cell>
          <cell r="T10890">
            <v>21</v>
          </cell>
        </row>
        <row r="10891">
          <cell r="C10891" t="str">
            <v>Кудымкарский муниципальный округ Пермского края</v>
          </cell>
          <cell r="D10891" t="str">
            <v>с. Белоево, ул. Ленина, д. 45</v>
          </cell>
          <cell r="E10891" t="b">
            <v>1</v>
          </cell>
          <cell r="F10891">
            <v>1966</v>
          </cell>
          <cell r="H10891" t="str">
            <v>Брус</v>
          </cell>
          <cell r="L10891">
            <v>2</v>
          </cell>
          <cell r="M10891">
            <v>1</v>
          </cell>
          <cell r="Q10891">
            <v>358.1</v>
          </cell>
          <cell r="R10891">
            <v>325.7</v>
          </cell>
          <cell r="S10891">
            <v>287.3</v>
          </cell>
          <cell r="T10891">
            <v>25</v>
          </cell>
        </row>
        <row r="10892">
          <cell r="C10892" t="str">
            <v>Кудымкарский муниципальный округ Пермского края</v>
          </cell>
          <cell r="D10892" t="str">
            <v>с. Белоево, ул. Пионерская, д. 15</v>
          </cell>
          <cell r="E10892" t="b">
            <v>1</v>
          </cell>
          <cell r="F10892">
            <v>1990</v>
          </cell>
          <cell r="H10892" t="str">
            <v>Брус</v>
          </cell>
          <cell r="L10892">
            <v>2</v>
          </cell>
          <cell r="M10892">
            <v>1</v>
          </cell>
          <cell r="Q10892">
            <v>306.3</v>
          </cell>
          <cell r="R10892">
            <v>268</v>
          </cell>
          <cell r="S10892">
            <v>239</v>
          </cell>
          <cell r="T10892">
            <v>24</v>
          </cell>
        </row>
        <row r="10893">
          <cell r="C10893" t="str">
            <v>Кудымкарский муниципальный округ Пермского края</v>
          </cell>
          <cell r="D10893" t="str">
            <v>с. Белоево, ул. Полевая, д. 1</v>
          </cell>
          <cell r="E10893" t="b">
            <v>1</v>
          </cell>
          <cell r="F10893">
            <v>2010</v>
          </cell>
          <cell r="H10893" t="str">
            <v>Брус</v>
          </cell>
          <cell r="L10893">
            <v>2</v>
          </cell>
          <cell r="M10893">
            <v>1</v>
          </cell>
          <cell r="Q10893">
            <v>416.4</v>
          </cell>
          <cell r="R10893">
            <v>386.1</v>
          </cell>
          <cell r="S10893">
            <v>386.1</v>
          </cell>
          <cell r="T10893">
            <v>23</v>
          </cell>
        </row>
        <row r="10894">
          <cell r="C10894" t="str">
            <v>Кудымкарский муниципальный округ Пермского края</v>
          </cell>
          <cell r="D10894" t="str">
            <v>с. Верх-Иньва, ул. Старцева, д. 11</v>
          </cell>
          <cell r="E10894" t="b">
            <v>1</v>
          </cell>
          <cell r="F10894">
            <v>1975</v>
          </cell>
          <cell r="H10894" t="str">
            <v>Дерево</v>
          </cell>
          <cell r="L10894">
            <v>2</v>
          </cell>
          <cell r="M10894">
            <v>2</v>
          </cell>
          <cell r="Q10894">
            <v>375</v>
          </cell>
          <cell r="R10894">
            <v>332.4</v>
          </cell>
          <cell r="S10894">
            <v>184</v>
          </cell>
          <cell r="T10894">
            <v>19</v>
          </cell>
        </row>
        <row r="10895">
          <cell r="C10895" t="str">
            <v>Кудымкарский муниципальный округ Пермского края</v>
          </cell>
          <cell r="D10895" t="str">
            <v>с. Верх-Юсьва, ул. Школьная, д. 8</v>
          </cell>
          <cell r="E10895" t="b">
            <v>1</v>
          </cell>
          <cell r="F10895">
            <v>1975</v>
          </cell>
          <cell r="H10895" t="str">
            <v>Брус</v>
          </cell>
          <cell r="I10895" t="str">
            <v>скатная</v>
          </cell>
          <cell r="J10895" t="str">
            <v>ТЕП ГАЗ ХВС ГВС ВОД</v>
          </cell>
          <cell r="K10895" t="str">
            <v>не имеется</v>
          </cell>
          <cell r="L10895">
            <v>2</v>
          </cell>
          <cell r="M10895">
            <v>1</v>
          </cell>
          <cell r="Q10895">
            <v>368.3</v>
          </cell>
          <cell r="R10895">
            <v>331.7</v>
          </cell>
          <cell r="S10895">
            <v>331.7</v>
          </cell>
          <cell r="T10895">
            <v>10</v>
          </cell>
        </row>
        <row r="10896">
          <cell r="C10896" t="str">
            <v>Кудымкарский муниципальный округ Пермского края</v>
          </cell>
          <cell r="D10896" t="str">
            <v>с. Егва, ул. Ленина, д. 35</v>
          </cell>
          <cell r="E10896" t="b">
            <v>1</v>
          </cell>
          <cell r="F10896">
            <v>1974</v>
          </cell>
          <cell r="H10896" t="str">
            <v>Брус</v>
          </cell>
          <cell r="L10896">
            <v>2</v>
          </cell>
          <cell r="M10896">
            <v>1</v>
          </cell>
          <cell r="Q10896">
            <v>347.8</v>
          </cell>
          <cell r="R10896">
            <v>300</v>
          </cell>
          <cell r="S10896">
            <v>300</v>
          </cell>
          <cell r="T10896">
            <v>12</v>
          </cell>
        </row>
        <row r="10897">
          <cell r="C10897" t="str">
            <v>Кудымкарский муниципальный округ Пермского края</v>
          </cell>
          <cell r="D10897" t="str">
            <v>с. Егва, ул. Лихачева, д. 29</v>
          </cell>
          <cell r="E10897" t="b">
            <v>1</v>
          </cell>
          <cell r="F10897">
            <v>1969</v>
          </cell>
          <cell r="H10897" t="str">
            <v>Кирпич</v>
          </cell>
          <cell r="L10897">
            <v>2</v>
          </cell>
          <cell r="M10897">
            <v>2</v>
          </cell>
          <cell r="Q10897">
            <v>403.9</v>
          </cell>
          <cell r="R10897">
            <v>337.4</v>
          </cell>
          <cell r="S10897">
            <v>337.4</v>
          </cell>
          <cell r="T10897">
            <v>23</v>
          </cell>
        </row>
        <row r="10898">
          <cell r="C10898" t="str">
            <v>Кудымкарский муниципальный округ Пермского края</v>
          </cell>
          <cell r="D10898" t="str">
            <v>с. Пешнигорт, ул. Голева, д. 21</v>
          </cell>
          <cell r="E10898" t="b">
            <v>1</v>
          </cell>
          <cell r="F10898">
            <v>1977</v>
          </cell>
          <cell r="H10898" t="str">
            <v>Дерево</v>
          </cell>
          <cell r="L10898">
            <v>2</v>
          </cell>
          <cell r="M10898">
            <v>2</v>
          </cell>
          <cell r="Q10898">
            <v>455.2</v>
          </cell>
          <cell r="R10898">
            <v>455.2</v>
          </cell>
          <cell r="S10898">
            <v>455.2</v>
          </cell>
          <cell r="T10898">
            <v>23</v>
          </cell>
        </row>
        <row r="10899">
          <cell r="C10899" t="str">
            <v>Кудымкарский муниципальный округ Пермского края</v>
          </cell>
          <cell r="D10899" t="str">
            <v>с. Пешнигорт, ул. Молодежная, д. 16</v>
          </cell>
          <cell r="E10899" t="b">
            <v>1</v>
          </cell>
          <cell r="F10899">
            <v>1993</v>
          </cell>
          <cell r="H10899" t="str">
            <v>Кирпич</v>
          </cell>
          <cell r="L10899">
            <v>2</v>
          </cell>
          <cell r="M10899">
            <v>3</v>
          </cell>
          <cell r="Q10899">
            <v>969</v>
          </cell>
          <cell r="R10899">
            <v>969</v>
          </cell>
          <cell r="S10899">
            <v>969</v>
          </cell>
          <cell r="T10899">
            <v>51</v>
          </cell>
        </row>
        <row r="10900">
          <cell r="C10900" t="str">
            <v>Куединский муниципальный округ Пермского края</v>
          </cell>
          <cell r="D10900" t="str">
            <v>п. Куеда, ул. Гагарина, д. 82</v>
          </cell>
          <cell r="E10900" t="b">
            <v>1</v>
          </cell>
          <cell r="F10900">
            <v>2001</v>
          </cell>
          <cell r="H10900" t="str">
            <v>Кирпич</v>
          </cell>
          <cell r="L10900">
            <v>2</v>
          </cell>
          <cell r="M10900">
            <v>3</v>
          </cell>
          <cell r="Q10900">
            <v>1121.2</v>
          </cell>
          <cell r="R10900">
            <v>902.69</v>
          </cell>
          <cell r="S10900">
            <v>902.69</v>
          </cell>
          <cell r="T10900">
            <v>47</v>
          </cell>
        </row>
        <row r="10901">
          <cell r="C10901" t="str">
            <v>Куединский муниципальный округ Пермского края</v>
          </cell>
          <cell r="D10901" t="str">
            <v>п. Куеда, ул. Карла Либкнехта, д. 37</v>
          </cell>
          <cell r="E10901" t="b">
            <v>1</v>
          </cell>
          <cell r="F10901">
            <v>1994</v>
          </cell>
          <cell r="H10901" t="str">
            <v>Кирпич</v>
          </cell>
          <cell r="L10901">
            <v>2</v>
          </cell>
          <cell r="M10901">
            <v>2</v>
          </cell>
          <cell r="Q10901">
            <v>879.6</v>
          </cell>
          <cell r="R10901">
            <v>859</v>
          </cell>
          <cell r="S10901">
            <v>859</v>
          </cell>
          <cell r="T10901">
            <v>45</v>
          </cell>
        </row>
        <row r="10902">
          <cell r="C10902" t="str">
            <v>Куединский муниципальный округ Пермского края</v>
          </cell>
          <cell r="D10902" t="str">
            <v>п. Куеда, ул. Карла Либкнехта, д. 39</v>
          </cell>
          <cell r="E10902" t="b">
            <v>1</v>
          </cell>
          <cell r="F10902">
            <v>1990</v>
          </cell>
          <cell r="H10902" t="str">
            <v>Кирпич</v>
          </cell>
          <cell r="L10902">
            <v>3</v>
          </cell>
          <cell r="M10902">
            <v>2</v>
          </cell>
          <cell r="Q10902">
            <v>908.4</v>
          </cell>
          <cell r="R10902">
            <v>840.2</v>
          </cell>
          <cell r="S10902">
            <v>840.2</v>
          </cell>
          <cell r="T10902">
            <v>45</v>
          </cell>
        </row>
        <row r="10903">
          <cell r="C10903" t="str">
            <v>Куединский муниципальный округ Пермского края</v>
          </cell>
          <cell r="D10903" t="str">
            <v>п. Куеда, ул. Карла Либкнехта, д. 41</v>
          </cell>
          <cell r="E10903" t="b">
            <v>1</v>
          </cell>
          <cell r="F10903">
            <v>1991</v>
          </cell>
          <cell r="H10903" t="str">
            <v>Кирпич</v>
          </cell>
          <cell r="L10903">
            <v>2</v>
          </cell>
          <cell r="M10903">
            <v>2</v>
          </cell>
          <cell r="Q10903">
            <v>1189.8800000000001</v>
          </cell>
          <cell r="R10903">
            <v>957.3</v>
          </cell>
          <cell r="S10903">
            <v>957.3</v>
          </cell>
          <cell r="T10903">
            <v>45</v>
          </cell>
        </row>
        <row r="10904">
          <cell r="C10904" t="str">
            <v>Куединский муниципальный округ Пермского края</v>
          </cell>
          <cell r="D10904" t="str">
            <v>п. Куеда, ул. Карла Маркса, д. 3</v>
          </cell>
          <cell r="E10904" t="b">
            <v>1</v>
          </cell>
          <cell r="F10904">
            <v>2002</v>
          </cell>
          <cell r="H10904" t="str">
            <v>Кирпич</v>
          </cell>
          <cell r="L10904">
            <v>2</v>
          </cell>
          <cell r="M10904">
            <v>1</v>
          </cell>
          <cell r="Q10904">
            <v>536.20000000000005</v>
          </cell>
          <cell r="R10904">
            <v>486.7</v>
          </cell>
          <cell r="S10904">
            <v>486.7</v>
          </cell>
          <cell r="T10904">
            <v>20</v>
          </cell>
        </row>
        <row r="10905">
          <cell r="C10905" t="str">
            <v>Куединский муниципальный округ Пермского края</v>
          </cell>
          <cell r="D10905" t="str">
            <v>п. Куеда, ул. Карла Маркса, д. 5</v>
          </cell>
          <cell r="E10905" t="b">
            <v>1</v>
          </cell>
          <cell r="F10905">
            <v>1969</v>
          </cell>
          <cell r="H10905" t="str">
            <v>Кирпич</v>
          </cell>
          <cell r="L10905">
            <v>2</v>
          </cell>
          <cell r="M10905">
            <v>2</v>
          </cell>
          <cell r="Q10905">
            <v>482.2</v>
          </cell>
          <cell r="R10905">
            <v>434.7</v>
          </cell>
          <cell r="S10905">
            <v>434.7</v>
          </cell>
          <cell r="T10905">
            <v>30</v>
          </cell>
        </row>
        <row r="10906">
          <cell r="C10906" t="str">
            <v>Куединский муниципальный округ Пермского края</v>
          </cell>
          <cell r="D10906" t="str">
            <v>п. Куеда, ул. Кирова, д. 18</v>
          </cell>
          <cell r="E10906" t="b">
            <v>1</v>
          </cell>
          <cell r="F10906">
            <v>1977</v>
          </cell>
          <cell r="H10906" t="str">
            <v>Кирпич</v>
          </cell>
          <cell r="L10906">
            <v>2</v>
          </cell>
          <cell r="M10906">
            <v>1</v>
          </cell>
          <cell r="Q10906">
            <v>912.8</v>
          </cell>
          <cell r="R10906">
            <v>502.2</v>
          </cell>
          <cell r="S10906">
            <v>502.2</v>
          </cell>
          <cell r="T10906">
            <v>55</v>
          </cell>
        </row>
        <row r="10907">
          <cell r="C10907" t="str">
            <v>Куединский муниципальный округ Пермского края</v>
          </cell>
          <cell r="D10907" t="str">
            <v>п. Куеда, ул. Кирова, д. 20</v>
          </cell>
          <cell r="E10907" t="b">
            <v>1</v>
          </cell>
          <cell r="F10907">
            <v>1979</v>
          </cell>
          <cell r="H10907" t="str">
            <v>Кирпич</v>
          </cell>
          <cell r="L10907">
            <v>2</v>
          </cell>
          <cell r="M10907">
            <v>3</v>
          </cell>
          <cell r="Q10907">
            <v>910.5</v>
          </cell>
          <cell r="R10907">
            <v>839.8</v>
          </cell>
          <cell r="S10907">
            <v>839.8</v>
          </cell>
          <cell r="T10907">
            <v>55</v>
          </cell>
        </row>
        <row r="10908">
          <cell r="C10908" t="str">
            <v>Куединский муниципальный округ Пермского края</v>
          </cell>
          <cell r="D10908" t="str">
            <v>п. Куеда, ул. Кирова, д. 22</v>
          </cell>
          <cell r="E10908" t="b">
            <v>1</v>
          </cell>
          <cell r="F10908">
            <v>1980</v>
          </cell>
          <cell r="H10908" t="str">
            <v>Кирпич</v>
          </cell>
          <cell r="L10908">
            <v>2</v>
          </cell>
          <cell r="M10908">
            <v>3</v>
          </cell>
          <cell r="Q10908">
            <v>1099.5999999999999</v>
          </cell>
          <cell r="R10908">
            <v>967.6</v>
          </cell>
          <cell r="S10908">
            <v>967.6</v>
          </cell>
          <cell r="T10908">
            <v>55</v>
          </cell>
        </row>
        <row r="10909">
          <cell r="C10909" t="str">
            <v>Куединский муниципальный округ Пермского края</v>
          </cell>
          <cell r="D10909" t="str">
            <v>п. Куеда, ул. Комсомольская, д. 47</v>
          </cell>
          <cell r="E10909" t="b">
            <v>1</v>
          </cell>
          <cell r="F10909">
            <v>1975</v>
          </cell>
          <cell r="H10909" t="str">
            <v>Кирпич</v>
          </cell>
          <cell r="L10909">
            <v>2</v>
          </cell>
          <cell r="M10909">
            <v>2</v>
          </cell>
          <cell r="Q10909">
            <v>1025.3</v>
          </cell>
          <cell r="R10909">
            <v>720</v>
          </cell>
          <cell r="S10909">
            <v>720</v>
          </cell>
          <cell r="T10909">
            <v>40</v>
          </cell>
        </row>
        <row r="10910">
          <cell r="C10910" t="str">
            <v>Куединский муниципальный округ Пермского края</v>
          </cell>
          <cell r="D10910" t="str">
            <v>п. Куеда, ул. Красноармейская, д. 43</v>
          </cell>
          <cell r="E10910" t="b">
            <v>1</v>
          </cell>
          <cell r="F10910">
            <v>1986</v>
          </cell>
          <cell r="H10910" t="str">
            <v>Кирпич</v>
          </cell>
          <cell r="L10910">
            <v>2</v>
          </cell>
          <cell r="M10910">
            <v>3</v>
          </cell>
          <cell r="Q10910">
            <v>956.7</v>
          </cell>
          <cell r="R10910">
            <v>901.4</v>
          </cell>
          <cell r="S10910">
            <v>874.36</v>
          </cell>
          <cell r="T10910">
            <v>55</v>
          </cell>
        </row>
        <row r="10911">
          <cell r="C10911" t="str">
            <v>Куединский муниципальный округ Пермского края</v>
          </cell>
          <cell r="D10911" t="str">
            <v>п. Куеда, ул. Красноармейская, д. 45</v>
          </cell>
          <cell r="E10911" t="b">
            <v>1</v>
          </cell>
          <cell r="F10911">
            <v>1985</v>
          </cell>
          <cell r="H10911" t="str">
            <v>Кирпич</v>
          </cell>
          <cell r="L10911">
            <v>2</v>
          </cell>
          <cell r="M10911">
            <v>3</v>
          </cell>
          <cell r="Q10911">
            <v>987.6</v>
          </cell>
          <cell r="R10911">
            <v>917.52</v>
          </cell>
          <cell r="S10911">
            <v>893.66</v>
          </cell>
          <cell r="T10911">
            <v>55</v>
          </cell>
        </row>
        <row r="10912">
          <cell r="C10912" t="str">
            <v>Куединский муниципальный округ Пермского края</v>
          </cell>
          <cell r="D10912" t="str">
            <v>п. Куеда, ул. Ленина, д. 8А</v>
          </cell>
          <cell r="E10912" t="b">
            <v>1</v>
          </cell>
          <cell r="F10912">
            <v>2003</v>
          </cell>
          <cell r="H10912" t="str">
            <v>Кирпич</v>
          </cell>
          <cell r="L10912">
            <v>2</v>
          </cell>
          <cell r="M10912">
            <v>1</v>
          </cell>
          <cell r="Q10912">
            <v>961.6</v>
          </cell>
          <cell r="R10912">
            <v>961.6</v>
          </cell>
          <cell r="S10912">
            <v>865.44</v>
          </cell>
          <cell r="T10912">
            <v>40</v>
          </cell>
        </row>
        <row r="10913">
          <cell r="C10913" t="str">
            <v>Куединский муниципальный округ Пермского края</v>
          </cell>
          <cell r="D10913" t="str">
            <v>п. Куеда, ул. Нефтяников, д. 8</v>
          </cell>
          <cell r="E10913" t="b">
            <v>1</v>
          </cell>
          <cell r="F10913">
            <v>1977</v>
          </cell>
          <cell r="H10913" t="str">
            <v>Кирпич</v>
          </cell>
          <cell r="L10913">
            <v>2</v>
          </cell>
          <cell r="M10913">
            <v>2</v>
          </cell>
          <cell r="Q10913">
            <v>798.3</v>
          </cell>
          <cell r="R10913">
            <v>734.6</v>
          </cell>
          <cell r="S10913">
            <v>734.6</v>
          </cell>
          <cell r="T10913">
            <v>40</v>
          </cell>
        </row>
        <row r="10914">
          <cell r="C10914" t="str">
            <v>Куединский муниципальный округ Пермского края</v>
          </cell>
          <cell r="D10914" t="str">
            <v>п. Куеда, ул. Нефтяников, д. 8А</v>
          </cell>
          <cell r="E10914" t="b">
            <v>1</v>
          </cell>
          <cell r="F10914">
            <v>1977</v>
          </cell>
          <cell r="H10914" t="str">
            <v>Кирпич</v>
          </cell>
          <cell r="L10914">
            <v>2</v>
          </cell>
          <cell r="M10914">
            <v>2</v>
          </cell>
          <cell r="Q10914">
            <v>755.2</v>
          </cell>
          <cell r="R10914">
            <v>718.9</v>
          </cell>
          <cell r="S10914">
            <v>718.9</v>
          </cell>
          <cell r="T10914">
            <v>40</v>
          </cell>
        </row>
        <row r="10915">
          <cell r="C10915" t="str">
            <v>Куединский муниципальный округ Пермского края</v>
          </cell>
          <cell r="D10915" t="str">
            <v>п. Куеда, ул. Олимпийская, д. 2</v>
          </cell>
          <cell r="E10915" t="b">
            <v>1</v>
          </cell>
          <cell r="F10915">
            <v>1985</v>
          </cell>
          <cell r="H10915" t="str">
            <v>Кирпич</v>
          </cell>
          <cell r="L10915">
            <v>2</v>
          </cell>
          <cell r="M10915">
            <v>3</v>
          </cell>
          <cell r="Q10915">
            <v>1017.48</v>
          </cell>
          <cell r="R10915">
            <v>947.7</v>
          </cell>
          <cell r="S10915">
            <v>947.7</v>
          </cell>
          <cell r="T10915">
            <v>45</v>
          </cell>
        </row>
        <row r="10916">
          <cell r="C10916" t="str">
            <v>Куединский муниципальный округ Пермского края</v>
          </cell>
          <cell r="D10916" t="str">
            <v>п. Куеда, ул. Олимпийская, д. 4</v>
          </cell>
          <cell r="E10916" t="b">
            <v>1</v>
          </cell>
          <cell r="F10916">
            <v>1980</v>
          </cell>
          <cell r="H10916" t="str">
            <v>Кирпич</v>
          </cell>
          <cell r="L10916">
            <v>2</v>
          </cell>
          <cell r="M10916">
            <v>3</v>
          </cell>
          <cell r="Q10916">
            <v>625.1</v>
          </cell>
          <cell r="R10916">
            <v>593.5</v>
          </cell>
          <cell r="S10916">
            <v>548.99</v>
          </cell>
          <cell r="T10916">
            <v>27</v>
          </cell>
        </row>
        <row r="10917">
          <cell r="C10917" t="str">
            <v>Куединский муниципальный округ Пермского края</v>
          </cell>
          <cell r="D10917" t="str">
            <v>п. Куеда, ул. Олимпийская, д. 6</v>
          </cell>
          <cell r="E10917" t="b">
            <v>1</v>
          </cell>
          <cell r="F10917">
            <v>1987</v>
          </cell>
          <cell r="H10917" t="str">
            <v>Кирпич</v>
          </cell>
          <cell r="L10917">
            <v>2</v>
          </cell>
          <cell r="M10917">
            <v>2</v>
          </cell>
          <cell r="Q10917">
            <v>569.20000000000005</v>
          </cell>
          <cell r="R10917">
            <v>569.20000000000005</v>
          </cell>
          <cell r="S10917">
            <v>569.20000000000005</v>
          </cell>
          <cell r="T10917">
            <v>30</v>
          </cell>
        </row>
        <row r="10918">
          <cell r="C10918" t="str">
            <v>Куединский муниципальный округ Пермского края</v>
          </cell>
          <cell r="D10918" t="str">
            <v>п. Куеда, ул. Первомайская, д. 17</v>
          </cell>
          <cell r="E10918" t="b">
            <v>1</v>
          </cell>
          <cell r="F10918">
            <v>1967</v>
          </cell>
          <cell r="H10918" t="str">
            <v>Кирпич</v>
          </cell>
          <cell r="L10918">
            <v>2</v>
          </cell>
          <cell r="M10918">
            <v>2</v>
          </cell>
          <cell r="Q10918">
            <v>717.3</v>
          </cell>
          <cell r="R10918">
            <v>461.5</v>
          </cell>
          <cell r="S10918">
            <v>461.5</v>
          </cell>
          <cell r="T10918">
            <v>40</v>
          </cell>
        </row>
        <row r="10919">
          <cell r="C10919" t="str">
            <v>Куединский муниципальный округ Пермского края</v>
          </cell>
          <cell r="D10919" t="str">
            <v>п. Куеда, ул. Первомайская, д. 19</v>
          </cell>
          <cell r="E10919" t="b">
            <v>1</v>
          </cell>
          <cell r="F10919">
            <v>1975</v>
          </cell>
          <cell r="H10919" t="str">
            <v>Кирпич</v>
          </cell>
          <cell r="L10919">
            <v>2</v>
          </cell>
          <cell r="M10919">
            <v>2</v>
          </cell>
          <cell r="Q10919">
            <v>717.3</v>
          </cell>
          <cell r="R10919">
            <v>676.4</v>
          </cell>
          <cell r="S10919">
            <v>653.4</v>
          </cell>
          <cell r="T10919">
            <v>40</v>
          </cell>
        </row>
        <row r="10920">
          <cell r="C10920" t="str">
            <v>Куединский муниципальный округ Пермского края</v>
          </cell>
          <cell r="D10920" t="str">
            <v>п. Куеда, ул. Первомайская, д. 21</v>
          </cell>
          <cell r="E10920" t="b">
            <v>1</v>
          </cell>
          <cell r="F10920">
            <v>1976</v>
          </cell>
          <cell r="H10920" t="str">
            <v>Кирпич</v>
          </cell>
          <cell r="L10920">
            <v>2</v>
          </cell>
          <cell r="M10920">
            <v>2</v>
          </cell>
          <cell r="Q10920">
            <v>706.4</v>
          </cell>
          <cell r="R10920">
            <v>450</v>
          </cell>
          <cell r="S10920">
            <v>450</v>
          </cell>
          <cell r="T10920">
            <v>40</v>
          </cell>
        </row>
        <row r="10921">
          <cell r="C10921" t="str">
            <v>Куединский муниципальный округ Пермского края</v>
          </cell>
          <cell r="D10921" t="str">
            <v>п. Куеда, ул. Первомайская, д. 23</v>
          </cell>
          <cell r="E10921" t="b">
            <v>1</v>
          </cell>
          <cell r="F10921">
            <v>1978</v>
          </cell>
          <cell r="H10921" t="str">
            <v>Кирпич</v>
          </cell>
          <cell r="L10921">
            <v>2</v>
          </cell>
          <cell r="M10921">
            <v>2</v>
          </cell>
          <cell r="Q10921">
            <v>767.5</v>
          </cell>
          <cell r="R10921">
            <v>706.4</v>
          </cell>
          <cell r="S10921">
            <v>690.15</v>
          </cell>
          <cell r="T10921">
            <v>40</v>
          </cell>
        </row>
        <row r="10922">
          <cell r="C10922" t="str">
            <v>Куединский муниципальный округ Пермского края</v>
          </cell>
          <cell r="D10922" t="str">
            <v>п. Куеда, ул. Первомайская, д. 25</v>
          </cell>
          <cell r="E10922" t="b">
            <v>1</v>
          </cell>
          <cell r="F10922">
            <v>1986</v>
          </cell>
          <cell r="H10922" t="str">
            <v>Кирпич</v>
          </cell>
          <cell r="L10922">
            <v>2</v>
          </cell>
          <cell r="M10922">
            <v>2</v>
          </cell>
          <cell r="Q10922">
            <v>685.9</v>
          </cell>
          <cell r="R10922">
            <v>451.8</v>
          </cell>
          <cell r="S10922">
            <v>451.8</v>
          </cell>
          <cell r="T10922">
            <v>40</v>
          </cell>
        </row>
        <row r="10923">
          <cell r="C10923" t="str">
            <v>Куединский муниципальный округ Пермского края</v>
          </cell>
          <cell r="D10923" t="str">
            <v>п. Куеда, ул. Первомайская, д. 27</v>
          </cell>
          <cell r="E10923" t="b">
            <v>1</v>
          </cell>
          <cell r="F10923">
            <v>1981</v>
          </cell>
          <cell r="H10923" t="str">
            <v>Кирпич</v>
          </cell>
          <cell r="L10923">
            <v>2</v>
          </cell>
          <cell r="M10923">
            <v>4</v>
          </cell>
          <cell r="Q10923">
            <v>1157.8</v>
          </cell>
          <cell r="R10923">
            <v>630.5</v>
          </cell>
          <cell r="S10923">
            <v>630.5</v>
          </cell>
          <cell r="T10923">
            <v>60</v>
          </cell>
        </row>
        <row r="10924">
          <cell r="C10924" t="str">
            <v>Куединский муниципальный округ Пермского края</v>
          </cell>
          <cell r="D10924" t="str">
            <v>п. Куеда, ул. Первомайская, д. 29</v>
          </cell>
          <cell r="E10924" t="b">
            <v>1</v>
          </cell>
          <cell r="F10924">
            <v>1986</v>
          </cell>
          <cell r="H10924" t="str">
            <v>Кирпич</v>
          </cell>
          <cell r="L10924">
            <v>2</v>
          </cell>
          <cell r="M10924">
            <v>3</v>
          </cell>
          <cell r="Q10924">
            <v>979.8</v>
          </cell>
          <cell r="R10924">
            <v>923.1</v>
          </cell>
          <cell r="S10924">
            <v>923.1</v>
          </cell>
          <cell r="T10924">
            <v>54</v>
          </cell>
        </row>
        <row r="10925">
          <cell r="C10925" t="str">
            <v>Куединский муниципальный округ Пермского края</v>
          </cell>
          <cell r="D10925" t="str">
            <v>п. Куеда, ул. Первомайская, д. 31</v>
          </cell>
          <cell r="E10925" t="b">
            <v>1</v>
          </cell>
          <cell r="F10925">
            <v>1991</v>
          </cell>
          <cell r="H10925" t="str">
            <v>Кирпич</v>
          </cell>
          <cell r="L10925">
            <v>3</v>
          </cell>
          <cell r="M10925">
            <v>2</v>
          </cell>
          <cell r="Q10925">
            <v>982.4</v>
          </cell>
          <cell r="R10925">
            <v>931.2</v>
          </cell>
          <cell r="S10925">
            <v>891.15840000000003</v>
          </cell>
          <cell r="T10925">
            <v>58</v>
          </cell>
        </row>
        <row r="10926">
          <cell r="C10926" t="str">
            <v>Куединский муниципальный округ Пермского края</v>
          </cell>
          <cell r="D10926" t="str">
            <v>п. Куеда, ул. Пригородная, д. 6А</v>
          </cell>
          <cell r="E10926" t="b">
            <v>1</v>
          </cell>
          <cell r="F10926">
            <v>1990</v>
          </cell>
          <cell r="H10926" t="str">
            <v>Кирпич</v>
          </cell>
          <cell r="L10926">
            <v>2</v>
          </cell>
          <cell r="M10926">
            <v>3</v>
          </cell>
          <cell r="Q10926">
            <v>861</v>
          </cell>
          <cell r="R10926">
            <v>861</v>
          </cell>
          <cell r="S10926">
            <v>774.9</v>
          </cell>
          <cell r="T10926">
            <v>16</v>
          </cell>
        </row>
        <row r="10927">
          <cell r="C10927" t="str">
            <v>Куединский муниципальный округ Пермского края</v>
          </cell>
          <cell r="D10927" t="str">
            <v>п. Куеда, ул. Розы Люксембург, д. 25</v>
          </cell>
          <cell r="E10927" t="b">
            <v>1</v>
          </cell>
          <cell r="F10927">
            <v>1969</v>
          </cell>
          <cell r="H10927" t="str">
            <v>Брус</v>
          </cell>
          <cell r="L10927">
            <v>2</v>
          </cell>
          <cell r="M10927">
            <v>2</v>
          </cell>
          <cell r="Q10927">
            <v>396.1</v>
          </cell>
          <cell r="R10927">
            <v>326.2</v>
          </cell>
          <cell r="S10927">
            <v>317.71879999999999</v>
          </cell>
          <cell r="T10927">
            <v>23</v>
          </cell>
        </row>
        <row r="10928">
          <cell r="C10928" t="str">
            <v>Куединский муниципальный округ Пермского края</v>
          </cell>
          <cell r="D10928" t="str">
            <v>п. Куеда, ул. Розы Люксембург, д. 29</v>
          </cell>
          <cell r="E10928" t="b">
            <v>1</v>
          </cell>
          <cell r="F10928">
            <v>1967</v>
          </cell>
          <cell r="H10928" t="str">
            <v>Брус</v>
          </cell>
          <cell r="L10928">
            <v>2</v>
          </cell>
          <cell r="M10928">
            <v>1</v>
          </cell>
          <cell r="Q10928">
            <v>387.4</v>
          </cell>
          <cell r="R10928">
            <v>315.86</v>
          </cell>
          <cell r="S10928">
            <v>315.86</v>
          </cell>
          <cell r="T10928">
            <v>26</v>
          </cell>
        </row>
        <row r="10929">
          <cell r="C10929" t="str">
            <v>Куединский муниципальный округ Пермского края</v>
          </cell>
          <cell r="D10929" t="str">
            <v>п. Куеда, ул. Розы Люксембург, д. 33</v>
          </cell>
          <cell r="E10929" t="b">
            <v>1</v>
          </cell>
          <cell r="F10929">
            <v>1976</v>
          </cell>
          <cell r="H10929" t="str">
            <v>Кирпич</v>
          </cell>
          <cell r="L10929">
            <v>2</v>
          </cell>
          <cell r="M10929">
            <v>2</v>
          </cell>
          <cell r="Q10929">
            <v>747.12</v>
          </cell>
          <cell r="R10929">
            <v>729.1</v>
          </cell>
          <cell r="S10929">
            <v>729.1</v>
          </cell>
          <cell r="T10929">
            <v>38</v>
          </cell>
        </row>
        <row r="10930">
          <cell r="C10930" t="str">
            <v>Куединский муниципальный округ Пермского края</v>
          </cell>
          <cell r="D10930" t="str">
            <v>п. Куеда, ул. Розы Люксембург, д. 35</v>
          </cell>
          <cell r="E10930" t="b">
            <v>1</v>
          </cell>
          <cell r="F10930">
            <v>1996</v>
          </cell>
          <cell r="H10930" t="str">
            <v>Кирпич</v>
          </cell>
          <cell r="L10930">
            <v>2</v>
          </cell>
          <cell r="M10930">
            <v>1</v>
          </cell>
          <cell r="Q10930">
            <v>902.8</v>
          </cell>
          <cell r="R10930">
            <v>855.4</v>
          </cell>
          <cell r="S10930">
            <v>855.4</v>
          </cell>
          <cell r="T10930">
            <v>44</v>
          </cell>
        </row>
        <row r="10931">
          <cell r="C10931" t="str">
            <v>Куединский муниципальный округ Пермского края</v>
          </cell>
          <cell r="D10931" t="str">
            <v>п. Куеда, ул. Розы Люксембург, д. 36</v>
          </cell>
          <cell r="E10931" t="b">
            <v>1</v>
          </cell>
          <cell r="F10931">
            <v>1976</v>
          </cell>
          <cell r="H10931" t="str">
            <v>Кирпич</v>
          </cell>
          <cell r="L10931">
            <v>2</v>
          </cell>
          <cell r="M10931">
            <v>2</v>
          </cell>
          <cell r="Q10931">
            <v>758.1</v>
          </cell>
          <cell r="R10931">
            <v>696</v>
          </cell>
          <cell r="S10931">
            <v>696</v>
          </cell>
          <cell r="T10931">
            <v>42</v>
          </cell>
        </row>
        <row r="10932">
          <cell r="C10932" t="str">
            <v>Куединский муниципальный округ Пермского края</v>
          </cell>
          <cell r="D10932" t="str">
            <v>п. Куеда, ул. Розы Люксембург, д. 38</v>
          </cell>
          <cell r="E10932" t="b">
            <v>1</v>
          </cell>
          <cell r="F10932">
            <v>1977</v>
          </cell>
          <cell r="H10932" t="str">
            <v>Кирпич</v>
          </cell>
          <cell r="L10932">
            <v>2</v>
          </cell>
          <cell r="M10932">
            <v>3</v>
          </cell>
          <cell r="Q10932">
            <v>1015.92</v>
          </cell>
          <cell r="R10932">
            <v>911.4</v>
          </cell>
          <cell r="S10932">
            <v>911.4</v>
          </cell>
          <cell r="T10932">
            <v>53</v>
          </cell>
        </row>
        <row r="10933">
          <cell r="C10933" t="str">
            <v>Куединский муниципальный округ Пермского края</v>
          </cell>
          <cell r="D10933" t="str">
            <v>п. Куеда, ул. Розы Люксембург, д. 40</v>
          </cell>
          <cell r="E10933" t="b">
            <v>1</v>
          </cell>
          <cell r="F10933">
            <v>1984</v>
          </cell>
          <cell r="H10933" t="str">
            <v>Кирпич</v>
          </cell>
          <cell r="L10933">
            <v>2</v>
          </cell>
          <cell r="M10933">
            <v>3</v>
          </cell>
          <cell r="Q10933">
            <v>1008.3</v>
          </cell>
          <cell r="R10933">
            <v>911.2</v>
          </cell>
          <cell r="S10933">
            <v>911.2</v>
          </cell>
          <cell r="T10933">
            <v>46</v>
          </cell>
        </row>
        <row r="10934">
          <cell r="C10934" t="str">
            <v>Куединский муниципальный округ Пермского края</v>
          </cell>
          <cell r="D10934" t="str">
            <v>п. Куеда, ул. Свердлова, д. 66А</v>
          </cell>
          <cell r="E10934" t="b">
            <v>1</v>
          </cell>
          <cell r="F10934">
            <v>1975</v>
          </cell>
          <cell r="H10934" t="str">
            <v>Кирпич</v>
          </cell>
          <cell r="L10934">
            <v>2</v>
          </cell>
          <cell r="M10934">
            <v>3</v>
          </cell>
          <cell r="Q10934">
            <v>1012.6</v>
          </cell>
          <cell r="R10934">
            <v>974.1</v>
          </cell>
          <cell r="S10934">
            <v>974.1</v>
          </cell>
          <cell r="T10934">
            <v>53</v>
          </cell>
        </row>
        <row r="10935">
          <cell r="C10935" t="str">
            <v>Куединский муниципальный округ Пермского края</v>
          </cell>
          <cell r="D10935" t="str">
            <v>п. Куеда, ул. Советская, д. 35А</v>
          </cell>
          <cell r="E10935" t="b">
            <v>1</v>
          </cell>
          <cell r="F10935">
            <v>1973</v>
          </cell>
          <cell r="H10935" t="str">
            <v>Кирпич</v>
          </cell>
          <cell r="L10935">
            <v>2</v>
          </cell>
          <cell r="M10935">
            <v>3</v>
          </cell>
          <cell r="Q10935">
            <v>906.7</v>
          </cell>
          <cell r="R10935">
            <v>869.1</v>
          </cell>
          <cell r="S10935">
            <v>869.1</v>
          </cell>
          <cell r="T10935">
            <v>56</v>
          </cell>
        </row>
        <row r="10936">
          <cell r="C10936" t="str">
            <v>Куединский муниципальный округ Пермского края</v>
          </cell>
          <cell r="D10936" t="str">
            <v>п. Куеда, ул. Трактовая, д. 11</v>
          </cell>
          <cell r="E10936" t="b">
            <v>1</v>
          </cell>
          <cell r="F10936">
            <v>1974</v>
          </cell>
          <cell r="H10936" t="str">
            <v>Кирпич</v>
          </cell>
          <cell r="L10936">
            <v>2</v>
          </cell>
          <cell r="M10936">
            <v>3</v>
          </cell>
          <cell r="Q10936">
            <v>564.70000000000005</v>
          </cell>
          <cell r="R10936">
            <v>478.3</v>
          </cell>
          <cell r="S10936">
            <v>478.3</v>
          </cell>
          <cell r="T10936">
            <v>32</v>
          </cell>
        </row>
        <row r="10937">
          <cell r="C10937" t="str">
            <v>Куединский муниципальный округ Пермского края</v>
          </cell>
          <cell r="D10937" t="str">
            <v>п. Куеда, ул. Уральская, д. 2</v>
          </cell>
          <cell r="E10937" t="b">
            <v>1</v>
          </cell>
          <cell r="F10937">
            <v>1972</v>
          </cell>
          <cell r="H10937" t="str">
            <v>Кирпич</v>
          </cell>
          <cell r="L10937">
            <v>2</v>
          </cell>
          <cell r="M10937">
            <v>2</v>
          </cell>
          <cell r="Q10937">
            <v>735.4</v>
          </cell>
          <cell r="R10937">
            <v>705.7</v>
          </cell>
          <cell r="S10937">
            <v>705.7</v>
          </cell>
          <cell r="T10937">
            <v>11</v>
          </cell>
        </row>
        <row r="10938">
          <cell r="C10938" t="str">
            <v>Куединский муниципальный округ Пермского края</v>
          </cell>
          <cell r="D10938" t="str">
            <v>п. Куеда, ул. Уральская, д. 3</v>
          </cell>
          <cell r="E10938" t="b">
            <v>1</v>
          </cell>
          <cell r="F10938">
            <v>1970</v>
          </cell>
          <cell r="H10938" t="str">
            <v>Кирпич</v>
          </cell>
          <cell r="L10938">
            <v>2</v>
          </cell>
          <cell r="M10938">
            <v>2</v>
          </cell>
          <cell r="Q10938">
            <v>537.4</v>
          </cell>
          <cell r="R10938">
            <v>464.95</v>
          </cell>
          <cell r="S10938">
            <v>406.2</v>
          </cell>
          <cell r="T10938">
            <v>28</v>
          </cell>
        </row>
        <row r="10939">
          <cell r="C10939" t="str">
            <v>Куединский муниципальный округ Пермского края</v>
          </cell>
          <cell r="D10939" t="str">
            <v>п. Куеда, ул. Уральская, д. 6</v>
          </cell>
          <cell r="E10939" t="b">
            <v>1</v>
          </cell>
          <cell r="F10939">
            <v>1973</v>
          </cell>
          <cell r="H10939" t="str">
            <v>Кирпич</v>
          </cell>
          <cell r="L10939">
            <v>2</v>
          </cell>
          <cell r="M10939">
            <v>2</v>
          </cell>
          <cell r="Q10939">
            <v>802.1</v>
          </cell>
          <cell r="R10939">
            <v>751.5</v>
          </cell>
          <cell r="S10939">
            <v>704.5</v>
          </cell>
          <cell r="T10939">
            <v>43</v>
          </cell>
        </row>
        <row r="10940">
          <cell r="C10940" t="str">
            <v>Куединский муниципальный округ Пермского края</v>
          </cell>
          <cell r="D10940" t="str">
            <v>п. Куеда, ул. Центральная, д. 31</v>
          </cell>
          <cell r="E10940" t="b">
            <v>1</v>
          </cell>
          <cell r="F10940">
            <v>1970</v>
          </cell>
          <cell r="H10940" t="str">
            <v>Кирпич</v>
          </cell>
          <cell r="L10940">
            <v>2</v>
          </cell>
          <cell r="M10940">
            <v>2</v>
          </cell>
          <cell r="Q10940">
            <v>576.4</v>
          </cell>
          <cell r="R10940">
            <v>404.63279999999997</v>
          </cell>
          <cell r="S10940">
            <v>404.63279999999997</v>
          </cell>
          <cell r="T10940">
            <v>28</v>
          </cell>
        </row>
        <row r="10941">
          <cell r="C10941" t="str">
            <v>Куединский муниципальный округ Пермского края</v>
          </cell>
          <cell r="D10941" t="str">
            <v>с. Большая Уса, ул. Коминтерна, д. 35</v>
          </cell>
          <cell r="E10941" t="b">
            <v>1</v>
          </cell>
          <cell r="F10941">
            <v>1974</v>
          </cell>
          <cell r="H10941" t="str">
            <v>Кирпич</v>
          </cell>
          <cell r="L10941">
            <v>2</v>
          </cell>
          <cell r="M10941">
            <v>2</v>
          </cell>
          <cell r="Q10941">
            <v>980.6</v>
          </cell>
          <cell r="R10941">
            <v>719.9</v>
          </cell>
          <cell r="S10941">
            <v>467</v>
          </cell>
          <cell r="T10941">
            <v>29</v>
          </cell>
        </row>
        <row r="10942">
          <cell r="C10942" t="str">
            <v>Куединский муниципальный округ Пермского края</v>
          </cell>
          <cell r="D10942" t="str">
            <v>с. Большая Уса, ул. Энергетиков, д. 4</v>
          </cell>
          <cell r="E10942" t="b">
            <v>1</v>
          </cell>
          <cell r="F10942">
            <v>1985</v>
          </cell>
          <cell r="H10942" t="str">
            <v>Кирпич</v>
          </cell>
          <cell r="L10942">
            <v>2</v>
          </cell>
          <cell r="M10942">
            <v>2</v>
          </cell>
          <cell r="Q10942">
            <v>827.8</v>
          </cell>
          <cell r="R10942">
            <v>585.20000000000005</v>
          </cell>
          <cell r="S10942">
            <v>585.20000000000005</v>
          </cell>
          <cell r="T10942">
            <v>11</v>
          </cell>
        </row>
        <row r="10943">
          <cell r="C10943" t="str">
            <v>Куединский муниципальный округ Пермского края</v>
          </cell>
          <cell r="D10943" t="str">
            <v>с. Большой Гондыр, ул. Ленина, д. 42</v>
          </cell>
          <cell r="E10943" t="b">
            <v>1</v>
          </cell>
          <cell r="F10943">
            <v>1970</v>
          </cell>
          <cell r="H10943" t="str">
            <v>Кирпич</v>
          </cell>
          <cell r="L10943">
            <v>2</v>
          </cell>
          <cell r="M10943">
            <v>2</v>
          </cell>
          <cell r="Q10943">
            <v>522</v>
          </cell>
          <cell r="R10943">
            <v>462.9</v>
          </cell>
          <cell r="S10943">
            <v>462.9</v>
          </cell>
          <cell r="T10943">
            <v>21</v>
          </cell>
        </row>
        <row r="10944">
          <cell r="C10944" t="str">
            <v>Куединский муниципальный округ Пермского края</v>
          </cell>
          <cell r="D10944" t="str">
            <v>с. Старый Шагирт, ул. Школьная, д. 7</v>
          </cell>
          <cell r="E10944" t="b">
            <v>1</v>
          </cell>
          <cell r="F10944">
            <v>1974</v>
          </cell>
          <cell r="H10944" t="str">
            <v>Кирпич</v>
          </cell>
          <cell r="L10944">
            <v>2</v>
          </cell>
          <cell r="M10944">
            <v>2</v>
          </cell>
          <cell r="Q10944">
            <v>676.1</v>
          </cell>
          <cell r="R10944">
            <v>626.1</v>
          </cell>
          <cell r="S10944">
            <v>254.1</v>
          </cell>
        </row>
        <row r="10945">
          <cell r="C10945" t="str">
            <v>Кунгурский муниципальный округ Пермского края</v>
          </cell>
          <cell r="D10945" t="str">
            <v>д. Шаква, ул. Сылвенская, д. 2</v>
          </cell>
          <cell r="E10945" t="b">
            <v>1</v>
          </cell>
          <cell r="F10945">
            <v>1971</v>
          </cell>
          <cell r="H10945" t="str">
            <v>Кирпич</v>
          </cell>
          <cell r="L10945">
            <v>2</v>
          </cell>
          <cell r="M10945">
            <v>1</v>
          </cell>
          <cell r="Q10945">
            <v>342.6</v>
          </cell>
          <cell r="R10945">
            <v>312.3</v>
          </cell>
          <cell r="S10945">
            <v>312.3</v>
          </cell>
          <cell r="T10945">
            <v>24</v>
          </cell>
        </row>
        <row r="10946">
          <cell r="C10946" t="str">
            <v>Кунгурский муниципальный округ Пермского края</v>
          </cell>
          <cell r="D10946" t="str">
            <v>п. Голдыревский, ул. Советская, д. 1</v>
          </cell>
          <cell r="E10946" t="b">
            <v>1</v>
          </cell>
          <cell r="F10946">
            <v>1967</v>
          </cell>
          <cell r="H10946" t="str">
            <v>Кирпич</v>
          </cell>
          <cell r="L10946">
            <v>2</v>
          </cell>
          <cell r="M10946">
            <v>3</v>
          </cell>
          <cell r="Q10946">
            <v>560.79999999999995</v>
          </cell>
          <cell r="R10946">
            <v>501.8</v>
          </cell>
          <cell r="S10946">
            <v>501.8</v>
          </cell>
          <cell r="T10946">
            <v>22</v>
          </cell>
        </row>
        <row r="10947">
          <cell r="C10947" t="str">
            <v>Кунгурский муниципальный округ Пермского края</v>
          </cell>
          <cell r="D10947" t="str">
            <v>п. Голдыревский, ул. Советская, д. 3</v>
          </cell>
          <cell r="E10947" t="b">
            <v>1</v>
          </cell>
          <cell r="F10947">
            <v>1965</v>
          </cell>
          <cell r="H10947" t="str">
            <v>Блоки</v>
          </cell>
          <cell r="L10947">
            <v>2</v>
          </cell>
          <cell r="M10947">
            <v>2</v>
          </cell>
          <cell r="Q10947">
            <v>490.3</v>
          </cell>
          <cell r="R10947">
            <v>429.3</v>
          </cell>
          <cell r="S10947">
            <v>429.3</v>
          </cell>
          <cell r="T10947">
            <v>20</v>
          </cell>
        </row>
        <row r="10948">
          <cell r="C10948" t="str">
            <v>Кунгурский муниципальный округ Пермского края</v>
          </cell>
          <cell r="D10948" t="str">
            <v>п. Ергач, ул. Новая, д. 12</v>
          </cell>
          <cell r="E10948" t="b">
            <v>1</v>
          </cell>
          <cell r="F10948">
            <v>1961</v>
          </cell>
          <cell r="H10948" t="str">
            <v>Блоки</v>
          </cell>
          <cell r="L10948">
            <v>2</v>
          </cell>
          <cell r="M10948">
            <v>2</v>
          </cell>
          <cell r="Q10948">
            <v>479.5</v>
          </cell>
          <cell r="R10948">
            <v>423.8</v>
          </cell>
          <cell r="S10948">
            <v>387.1</v>
          </cell>
          <cell r="T10948">
            <v>15</v>
          </cell>
        </row>
        <row r="10949">
          <cell r="C10949" t="str">
            <v>Кунгурский муниципальный округ Пермского края</v>
          </cell>
          <cell r="D10949" t="str">
            <v>п. Комсомольский, ул. Ленина, д. 2</v>
          </cell>
          <cell r="E10949" t="b">
            <v>1</v>
          </cell>
          <cell r="F10949">
            <v>1964</v>
          </cell>
          <cell r="H10949" t="str">
            <v>Кирпич</v>
          </cell>
          <cell r="L10949">
            <v>2</v>
          </cell>
          <cell r="M10949">
            <v>3</v>
          </cell>
          <cell r="Q10949">
            <v>619.70000000000005</v>
          </cell>
          <cell r="R10949">
            <v>596.70000000000005</v>
          </cell>
          <cell r="S10949">
            <v>596.70000000000005</v>
          </cell>
          <cell r="T10949">
            <v>41</v>
          </cell>
        </row>
        <row r="10950">
          <cell r="C10950" t="str">
            <v>Кунгурский муниципальный округ Пермского края</v>
          </cell>
          <cell r="D10950" t="str">
            <v>п. Комсомольский, ул. Ленина, д. 11</v>
          </cell>
          <cell r="E10950" t="b">
            <v>1</v>
          </cell>
          <cell r="F10950">
            <v>1994</v>
          </cell>
          <cell r="H10950" t="str">
            <v>Панель</v>
          </cell>
          <cell r="L10950">
            <v>5</v>
          </cell>
          <cell r="M10950">
            <v>4</v>
          </cell>
          <cell r="Q10950">
            <v>2855</v>
          </cell>
          <cell r="R10950">
            <v>2595.4</v>
          </cell>
          <cell r="S10950">
            <v>2595.4</v>
          </cell>
          <cell r="T10950">
            <v>160</v>
          </cell>
        </row>
        <row r="10951">
          <cell r="C10951" t="str">
            <v>Кунгурский муниципальный округ Пермского края</v>
          </cell>
          <cell r="D10951" t="str">
            <v>п. Комсомольский, ул. Ленина, д. 13</v>
          </cell>
          <cell r="E10951" t="b">
            <v>1</v>
          </cell>
          <cell r="F10951">
            <v>1988</v>
          </cell>
          <cell r="H10951" t="str">
            <v>Панель</v>
          </cell>
          <cell r="L10951">
            <v>5</v>
          </cell>
          <cell r="M10951">
            <v>6</v>
          </cell>
          <cell r="Q10951">
            <v>3995.7</v>
          </cell>
          <cell r="R10951">
            <v>3801.8</v>
          </cell>
          <cell r="S10951">
            <v>3801.8</v>
          </cell>
          <cell r="T10951">
            <v>236</v>
          </cell>
        </row>
        <row r="10952">
          <cell r="C10952" t="str">
            <v>Кунгурский муниципальный округ Пермского края</v>
          </cell>
          <cell r="D10952" t="str">
            <v>п. Комсомольский, ул. Ленина, д. 11А</v>
          </cell>
          <cell r="E10952" t="b">
            <v>1</v>
          </cell>
          <cell r="F10952">
            <v>1997</v>
          </cell>
          <cell r="H10952" t="str">
            <v>Панель</v>
          </cell>
          <cell r="L10952">
            <v>4</v>
          </cell>
          <cell r="M10952">
            <v>4</v>
          </cell>
          <cell r="Q10952">
            <v>2617</v>
          </cell>
          <cell r="R10952">
            <v>2409.8000000000002</v>
          </cell>
          <cell r="S10952">
            <v>2409.8000000000002</v>
          </cell>
          <cell r="T10952">
            <v>137</v>
          </cell>
        </row>
        <row r="10953">
          <cell r="C10953" t="str">
            <v>Кунгурский муниципальный округ Пермского края</v>
          </cell>
          <cell r="D10953" t="str">
            <v>п. Комсомольский, ул. Мира, д. 11</v>
          </cell>
          <cell r="E10953" t="b">
            <v>1</v>
          </cell>
          <cell r="F10953">
            <v>1976</v>
          </cell>
          <cell r="H10953" t="str">
            <v>Кирпич</v>
          </cell>
          <cell r="L10953">
            <v>2</v>
          </cell>
          <cell r="M10953">
            <v>3</v>
          </cell>
          <cell r="Q10953">
            <v>995.4</v>
          </cell>
          <cell r="R10953">
            <v>910.4</v>
          </cell>
          <cell r="S10953">
            <v>910.4</v>
          </cell>
          <cell r="T10953">
            <v>61</v>
          </cell>
        </row>
        <row r="10954">
          <cell r="C10954" t="str">
            <v>Кунгурский муниципальный округ Пермского края</v>
          </cell>
          <cell r="D10954" t="str">
            <v>п. Комсомольский, ул. Спортивная, д. 1А</v>
          </cell>
          <cell r="E10954" t="b">
            <v>1</v>
          </cell>
          <cell r="F10954">
            <v>1976</v>
          </cell>
          <cell r="H10954" t="str">
            <v>Кирпич</v>
          </cell>
          <cell r="L10954">
            <v>2</v>
          </cell>
          <cell r="M10954">
            <v>3</v>
          </cell>
          <cell r="Q10954">
            <v>1116.5</v>
          </cell>
          <cell r="R10954">
            <v>998.3</v>
          </cell>
          <cell r="S10954">
            <v>998.3</v>
          </cell>
          <cell r="T10954">
            <v>43</v>
          </cell>
        </row>
        <row r="10955">
          <cell r="C10955" t="str">
            <v>Кунгурский муниципальный округ Пермского края</v>
          </cell>
          <cell r="D10955" t="str">
            <v>с. Калинино, ул. Овчинникова, д. 33</v>
          </cell>
          <cell r="E10955" t="b">
            <v>1</v>
          </cell>
          <cell r="F10955">
            <v>1967</v>
          </cell>
          <cell r="H10955" t="str">
            <v>Дерево</v>
          </cell>
          <cell r="L10955">
            <v>2</v>
          </cell>
          <cell r="M10955">
            <v>1</v>
          </cell>
          <cell r="Q10955">
            <v>331.4</v>
          </cell>
          <cell r="R10955">
            <v>331.4</v>
          </cell>
          <cell r="S10955">
            <v>264.39999999999998</v>
          </cell>
          <cell r="T10955">
            <v>15</v>
          </cell>
        </row>
        <row r="10956">
          <cell r="C10956" t="str">
            <v>Кунгурский муниципальный округ Пермского края</v>
          </cell>
          <cell r="D10956" t="str">
            <v>с. Моховое, ул. Мира, д. 14</v>
          </cell>
          <cell r="E10956" t="b">
            <v>1</v>
          </cell>
          <cell r="F10956">
            <v>1989</v>
          </cell>
          <cell r="H10956" t="str">
            <v>Кирпич</v>
          </cell>
          <cell r="L10956">
            <v>5</v>
          </cell>
          <cell r="M10956">
            <v>4</v>
          </cell>
          <cell r="Q10956">
            <v>3026.9</v>
          </cell>
          <cell r="R10956">
            <v>2732.5</v>
          </cell>
          <cell r="S10956">
            <v>2732.5</v>
          </cell>
          <cell r="T10956">
            <v>128</v>
          </cell>
        </row>
        <row r="10957">
          <cell r="C10957" t="str">
            <v>Кунгурский муниципальный округ Пермского края</v>
          </cell>
          <cell r="D10957" t="str">
            <v>с. Моховое, ул. Строителей, д. 12</v>
          </cell>
          <cell r="E10957" t="b">
            <v>1</v>
          </cell>
          <cell r="F10957">
            <v>1982</v>
          </cell>
          <cell r="H10957" t="str">
            <v>Кирпич</v>
          </cell>
          <cell r="L10957">
            <v>4</v>
          </cell>
          <cell r="M10957">
            <v>4</v>
          </cell>
          <cell r="Q10957">
            <v>4768.1000000000004</v>
          </cell>
          <cell r="R10957">
            <v>4215.7</v>
          </cell>
          <cell r="S10957">
            <v>4090.5</v>
          </cell>
          <cell r="T10957">
            <v>209</v>
          </cell>
        </row>
        <row r="10958">
          <cell r="C10958" t="str">
            <v>Кунгурский муниципальный округ Пермского края</v>
          </cell>
          <cell r="D10958" t="str">
            <v>с. Моховое, ул. Строителей, д. 13</v>
          </cell>
          <cell r="E10958" t="b">
            <v>1</v>
          </cell>
          <cell r="F10958">
            <v>1973</v>
          </cell>
          <cell r="H10958" t="str">
            <v>Кирпич</v>
          </cell>
          <cell r="L10958">
            <v>2</v>
          </cell>
          <cell r="M10958">
            <v>1</v>
          </cell>
          <cell r="Q10958">
            <v>712.4</v>
          </cell>
          <cell r="R10958">
            <v>602.79999999999995</v>
          </cell>
          <cell r="S10958">
            <v>602.79999999999995</v>
          </cell>
          <cell r="T10958">
            <v>44</v>
          </cell>
        </row>
        <row r="10959">
          <cell r="C10959" t="str">
            <v>Кунгурский муниципальный округ Пермского края</v>
          </cell>
          <cell r="D10959" t="str">
            <v>с. Неволино, ул. Каменных, д. 2</v>
          </cell>
          <cell r="E10959" t="b">
            <v>1</v>
          </cell>
          <cell r="F10959">
            <v>1971</v>
          </cell>
          <cell r="H10959" t="str">
            <v>Кирпич</v>
          </cell>
          <cell r="L10959">
            <v>2</v>
          </cell>
          <cell r="M10959">
            <v>2</v>
          </cell>
          <cell r="Q10959">
            <v>421.7</v>
          </cell>
          <cell r="R10959">
            <v>388.5</v>
          </cell>
          <cell r="S10959">
            <v>388.5</v>
          </cell>
          <cell r="T10959">
            <v>18</v>
          </cell>
        </row>
        <row r="10960">
          <cell r="C10960" t="str">
            <v>Кунгурский муниципальный округ Пермского края</v>
          </cell>
          <cell r="D10960" t="str">
            <v>с. Плеханово, ул. Центральная, д. 10</v>
          </cell>
          <cell r="E10960" t="b">
            <v>1</v>
          </cell>
          <cell r="F10960">
            <v>1990</v>
          </cell>
          <cell r="H10960" t="str">
            <v>Панель</v>
          </cell>
          <cell r="L10960">
            <v>5</v>
          </cell>
          <cell r="M10960">
            <v>4</v>
          </cell>
          <cell r="Q10960">
            <v>3106.7</v>
          </cell>
          <cell r="R10960">
            <v>2806.7</v>
          </cell>
          <cell r="S10960">
            <v>2611.1</v>
          </cell>
          <cell r="T10960">
            <v>128</v>
          </cell>
        </row>
        <row r="10961">
          <cell r="C10961" t="str">
            <v>Кунгурский муниципальный округ Пермского края</v>
          </cell>
          <cell r="D10961" t="str">
            <v>с. Плеханово, ул. Юбилейная, д. 1</v>
          </cell>
          <cell r="E10961" t="b">
            <v>1</v>
          </cell>
          <cell r="F10961">
            <v>1955</v>
          </cell>
          <cell r="H10961" t="str">
            <v>Камень</v>
          </cell>
          <cell r="L10961">
            <v>2</v>
          </cell>
          <cell r="M10961">
            <v>1</v>
          </cell>
          <cell r="Q10961">
            <v>413.3</v>
          </cell>
          <cell r="R10961">
            <v>361.9</v>
          </cell>
          <cell r="S10961">
            <v>244.1</v>
          </cell>
          <cell r="T10961">
            <v>24</v>
          </cell>
        </row>
        <row r="10962">
          <cell r="C10962" t="str">
            <v>Кунгурский муниципальный округ Пермского края</v>
          </cell>
          <cell r="D10962" t="str">
            <v>с. Филипповка, -, д. 23</v>
          </cell>
          <cell r="E10962" t="b">
            <v>1</v>
          </cell>
          <cell r="F10962">
            <v>1992</v>
          </cell>
          <cell r="H10962" t="str">
            <v>кирпич</v>
          </cell>
          <cell r="I10962" t="str">
            <v>скатная</v>
          </cell>
          <cell r="K10962" t="str">
            <v>не имеется</v>
          </cell>
          <cell r="L10962">
            <v>4</v>
          </cell>
          <cell r="M10962">
            <v>4</v>
          </cell>
          <cell r="Q10962">
            <v>2757.2</v>
          </cell>
          <cell r="R10962">
            <v>2709.5</v>
          </cell>
          <cell r="S10962">
            <v>2644.6</v>
          </cell>
          <cell r="T10962">
            <v>90</v>
          </cell>
        </row>
        <row r="10963">
          <cell r="C10963" t="str">
            <v>Кунгурский муниципальный округ Пермского края</v>
          </cell>
          <cell r="D10963" t="str">
            <v>с. Филипповка, -, д. 24</v>
          </cell>
          <cell r="E10963" t="b">
            <v>1</v>
          </cell>
          <cell r="F10963">
            <v>1993</v>
          </cell>
          <cell r="H10963" t="str">
            <v>панель</v>
          </cell>
          <cell r="I10963" t="str">
            <v>скатная</v>
          </cell>
          <cell r="K10963" t="str">
            <v>не имеется</v>
          </cell>
          <cell r="L10963">
            <v>4</v>
          </cell>
          <cell r="M10963">
            <v>6</v>
          </cell>
          <cell r="Q10963">
            <v>2838.5</v>
          </cell>
          <cell r="R10963">
            <v>2444.8000000000002</v>
          </cell>
          <cell r="S10963">
            <v>2423.4</v>
          </cell>
          <cell r="T10963">
            <v>98</v>
          </cell>
        </row>
        <row r="10964">
          <cell r="C10964" t="str">
            <v>Кунгурский муниципальный округ Пермского края</v>
          </cell>
          <cell r="D10964" t="str">
            <v>с. Филипповка, -, д. 25А</v>
          </cell>
          <cell r="E10964" t="b">
            <v>1</v>
          </cell>
          <cell r="F10964">
            <v>1995</v>
          </cell>
          <cell r="H10964" t="str">
            <v>панель</v>
          </cell>
          <cell r="I10964" t="str">
            <v>скатная</v>
          </cell>
          <cell r="K10964" t="str">
            <v>имеется</v>
          </cell>
          <cell r="L10964">
            <v>4</v>
          </cell>
          <cell r="M10964">
            <v>7</v>
          </cell>
          <cell r="Q10964">
            <v>4724.8</v>
          </cell>
          <cell r="R10964">
            <v>3948.8</v>
          </cell>
          <cell r="S10964">
            <v>3948.8</v>
          </cell>
          <cell r="T10964">
            <v>142</v>
          </cell>
        </row>
        <row r="10965">
          <cell r="C10965" t="str">
            <v>Кунгурский муниципальный округ Пермского края</v>
          </cell>
          <cell r="D10965" t="str">
            <v>с. Филипповка, -, д. 26А</v>
          </cell>
          <cell r="E10965" t="b">
            <v>1</v>
          </cell>
          <cell r="F10965">
            <v>1996</v>
          </cell>
          <cell r="H10965" t="str">
            <v>кирпич</v>
          </cell>
          <cell r="I10965" t="str">
            <v>скатная</v>
          </cell>
          <cell r="K10965" t="str">
            <v>не имеется</v>
          </cell>
          <cell r="L10965">
            <v>4</v>
          </cell>
          <cell r="M10965">
            <v>4</v>
          </cell>
          <cell r="Q10965">
            <v>3156.3</v>
          </cell>
          <cell r="R10965">
            <v>2915</v>
          </cell>
          <cell r="S10965">
            <v>2852.4</v>
          </cell>
          <cell r="T10965">
            <v>130</v>
          </cell>
        </row>
        <row r="10966">
          <cell r="C10966" t="str">
            <v>Кунгурский муниципальный округ Пермского края</v>
          </cell>
          <cell r="D10966" t="str">
            <v>с. Юговское, ул. Новая, д. 20</v>
          </cell>
          <cell r="E10966" t="b">
            <v>1</v>
          </cell>
          <cell r="F10966">
            <v>1972</v>
          </cell>
          <cell r="H10966" t="str">
            <v>Кирпич</v>
          </cell>
          <cell r="L10966">
            <v>2</v>
          </cell>
          <cell r="M10966">
            <v>2</v>
          </cell>
          <cell r="Q10966">
            <v>613.1</v>
          </cell>
          <cell r="R10966">
            <v>551.5</v>
          </cell>
          <cell r="S10966">
            <v>551.5</v>
          </cell>
          <cell r="T10966">
            <v>20</v>
          </cell>
        </row>
        <row r="10967">
          <cell r="C10967" t="str">
            <v>Нытвенский городской округ Пермского края</v>
          </cell>
          <cell r="D10967" t="str">
            <v>г. Нытва, пр-т Ленина, д. 1</v>
          </cell>
          <cell r="E10967" t="b">
            <v>1</v>
          </cell>
          <cell r="F10967">
            <v>1987</v>
          </cell>
          <cell r="H10967" t="str">
            <v>Кирпич</v>
          </cell>
          <cell r="L10967">
            <v>5</v>
          </cell>
          <cell r="M10967">
            <v>4</v>
          </cell>
          <cell r="Q10967">
            <v>4112.6099999999997</v>
          </cell>
          <cell r="R10967">
            <v>3191.01</v>
          </cell>
          <cell r="S10967">
            <v>3191.01</v>
          </cell>
          <cell r="T10967">
            <v>122</v>
          </cell>
        </row>
        <row r="10968">
          <cell r="C10968" t="str">
            <v>Нытвенский городской округ Пермского края</v>
          </cell>
          <cell r="D10968" t="str">
            <v>г. Нытва, пр-т Ленина, д. 2</v>
          </cell>
          <cell r="E10968" t="b">
            <v>1</v>
          </cell>
          <cell r="F10968">
            <v>1985</v>
          </cell>
          <cell r="H10968" t="str">
            <v>Панель</v>
          </cell>
          <cell r="L10968">
            <v>5</v>
          </cell>
          <cell r="M10968">
            <v>4</v>
          </cell>
          <cell r="Q10968">
            <v>2608.1999999999998</v>
          </cell>
          <cell r="R10968">
            <v>1756.7</v>
          </cell>
          <cell r="S10968">
            <v>1756.7</v>
          </cell>
        </row>
        <row r="10969">
          <cell r="C10969" t="str">
            <v>Нытвенский городской округ Пермского края</v>
          </cell>
          <cell r="D10969" t="str">
            <v>г. Нытва, пр-т Ленина, д. 3</v>
          </cell>
          <cell r="E10969" t="b">
            <v>1</v>
          </cell>
          <cell r="F10969">
            <v>1979</v>
          </cell>
          <cell r="H10969" t="str">
            <v>кирпич</v>
          </cell>
          <cell r="I10969" t="str">
            <v>плоская</v>
          </cell>
          <cell r="K10969" t="str">
            <v>имеется</v>
          </cell>
          <cell r="L10969">
            <v>5</v>
          </cell>
          <cell r="M10969">
            <v>4</v>
          </cell>
          <cell r="Q10969">
            <v>4366</v>
          </cell>
          <cell r="R10969">
            <v>4366</v>
          </cell>
          <cell r="S10969">
            <v>2707.6</v>
          </cell>
          <cell r="T10969">
            <v>114</v>
          </cell>
        </row>
        <row r="10970">
          <cell r="C10970" t="str">
            <v>Нытвенский городской округ Пермского края</v>
          </cell>
          <cell r="D10970" t="str">
            <v>г. Нытва, пр-т Ленина, д. 4</v>
          </cell>
          <cell r="E10970" t="b">
            <v>1</v>
          </cell>
          <cell r="F10970">
            <v>1985</v>
          </cell>
          <cell r="G10970">
            <v>2019</v>
          </cell>
          <cell r="H10970" t="str">
            <v>панель</v>
          </cell>
          <cell r="L10970">
            <v>5</v>
          </cell>
          <cell r="M10970">
            <v>6</v>
          </cell>
          <cell r="Q10970">
            <v>3885.7</v>
          </cell>
          <cell r="R10970">
            <v>3885.7</v>
          </cell>
          <cell r="S10970">
            <v>3885.7</v>
          </cell>
          <cell r="T10970">
            <v>158</v>
          </cell>
        </row>
        <row r="10971">
          <cell r="C10971" t="str">
            <v>Нытвенский городской округ Пермского края</v>
          </cell>
          <cell r="D10971" t="str">
            <v>г. Нытва, пр-т Ленина, д. 5</v>
          </cell>
          <cell r="E10971" t="b">
            <v>1</v>
          </cell>
          <cell r="F10971">
            <v>1986</v>
          </cell>
          <cell r="H10971" t="str">
            <v>Кирпич</v>
          </cell>
          <cell r="L10971">
            <v>5</v>
          </cell>
          <cell r="M10971">
            <v>6</v>
          </cell>
          <cell r="Q10971">
            <v>4041.3</v>
          </cell>
          <cell r="R10971">
            <v>2493.1</v>
          </cell>
          <cell r="S10971">
            <v>2493.1</v>
          </cell>
        </row>
        <row r="10972">
          <cell r="C10972" t="str">
            <v>Нытвенский городской округ Пермского края</v>
          </cell>
          <cell r="D10972" t="str">
            <v>г. Нытва, пр-т Ленина, д. 6</v>
          </cell>
          <cell r="E10972" t="b">
            <v>1</v>
          </cell>
          <cell r="F10972">
            <v>1986</v>
          </cell>
          <cell r="G10972">
            <v>1986</v>
          </cell>
          <cell r="H10972" t="str">
            <v>панель</v>
          </cell>
          <cell r="L10972">
            <v>5</v>
          </cell>
          <cell r="M10972">
            <v>6</v>
          </cell>
          <cell r="Q10972">
            <v>2895.6</v>
          </cell>
          <cell r="R10972">
            <v>2895.6</v>
          </cell>
          <cell r="S10972">
            <v>1740.2</v>
          </cell>
        </row>
        <row r="10973">
          <cell r="C10973" t="str">
            <v>Нытвенский городской округ Пермского края</v>
          </cell>
          <cell r="D10973" t="str">
            <v>г. Нытва, пр-т Ленина, д. 7</v>
          </cell>
          <cell r="E10973" t="b">
            <v>1</v>
          </cell>
          <cell r="F10973">
            <v>1985</v>
          </cell>
          <cell r="H10973" t="str">
            <v>Кирпич</v>
          </cell>
          <cell r="L10973">
            <v>5</v>
          </cell>
          <cell r="M10973">
            <v>6</v>
          </cell>
          <cell r="Q10973">
            <v>4575</v>
          </cell>
          <cell r="R10973">
            <v>4095.9</v>
          </cell>
          <cell r="S10973">
            <v>4095.9</v>
          </cell>
        </row>
        <row r="10974">
          <cell r="C10974" t="str">
            <v>Нытвенский городской округ Пермского края</v>
          </cell>
          <cell r="D10974" t="str">
            <v>г. Нытва, пр-т Ленина, д. 8</v>
          </cell>
          <cell r="E10974" t="b">
            <v>1</v>
          </cell>
          <cell r="F10974">
            <v>1987</v>
          </cell>
          <cell r="H10974" t="str">
            <v>панель</v>
          </cell>
          <cell r="I10974" t="str">
            <v>плоская</v>
          </cell>
          <cell r="K10974" t="str">
            <v>имеется</v>
          </cell>
          <cell r="L10974">
            <v>5</v>
          </cell>
          <cell r="M10974">
            <v>6</v>
          </cell>
          <cell r="Q10974">
            <v>5312.6</v>
          </cell>
          <cell r="R10974">
            <v>5312.6</v>
          </cell>
          <cell r="S10974">
            <v>3974.5</v>
          </cell>
          <cell r="T10974">
            <v>196</v>
          </cell>
        </row>
        <row r="10975">
          <cell r="C10975" t="str">
            <v>Нытвенский городской округ Пермского края</v>
          </cell>
          <cell r="D10975" t="str">
            <v>г. Нытва, пр-т Ленина, д. 9</v>
          </cell>
          <cell r="E10975" t="b">
            <v>1</v>
          </cell>
          <cell r="F10975">
            <v>1976</v>
          </cell>
          <cell r="H10975" t="str">
            <v>Кирпич</v>
          </cell>
          <cell r="L10975">
            <v>5</v>
          </cell>
          <cell r="M10975">
            <v>4</v>
          </cell>
          <cell r="Q10975">
            <v>3670.99</v>
          </cell>
          <cell r="R10975">
            <v>3353.61</v>
          </cell>
          <cell r="S10975">
            <v>3353.61</v>
          </cell>
          <cell r="T10975">
            <v>132</v>
          </cell>
        </row>
        <row r="10976">
          <cell r="C10976" t="str">
            <v>Нытвенский городской округ Пермского края</v>
          </cell>
          <cell r="D10976" t="str">
            <v>г. Нытва, пр-т Ленина, д. 10</v>
          </cell>
          <cell r="E10976" t="b">
            <v>1</v>
          </cell>
          <cell r="F10976">
            <v>1986</v>
          </cell>
          <cell r="H10976" t="str">
            <v>Панель</v>
          </cell>
          <cell r="L10976">
            <v>5</v>
          </cell>
          <cell r="M10976">
            <v>6</v>
          </cell>
          <cell r="Q10976">
            <v>3954.3</v>
          </cell>
          <cell r="R10976">
            <v>2664.3</v>
          </cell>
          <cell r="S10976">
            <v>2664.3</v>
          </cell>
        </row>
        <row r="10977">
          <cell r="C10977" t="str">
            <v>Нытвенский городской округ Пермского края</v>
          </cell>
          <cell r="D10977" t="str">
            <v>г. Нытва, пр-т Ленина, д. 11</v>
          </cell>
          <cell r="E10977" t="b">
            <v>1</v>
          </cell>
          <cell r="F10977">
            <v>1982</v>
          </cell>
          <cell r="H10977" t="str">
            <v>Кирпич</v>
          </cell>
          <cell r="L10977">
            <v>5</v>
          </cell>
          <cell r="M10977">
            <v>6</v>
          </cell>
          <cell r="Q10977">
            <v>4083.3</v>
          </cell>
          <cell r="R10977">
            <v>2383</v>
          </cell>
          <cell r="S10977">
            <v>2383</v>
          </cell>
        </row>
        <row r="10978">
          <cell r="C10978" t="str">
            <v>Нытвенский городской округ Пермского края</v>
          </cell>
          <cell r="D10978" t="str">
            <v>г. Нытва, пр-т Ленина, д. 12</v>
          </cell>
          <cell r="E10978" t="b">
            <v>1</v>
          </cell>
          <cell r="F10978">
            <v>1987</v>
          </cell>
          <cell r="G10978">
            <v>2019</v>
          </cell>
          <cell r="H10978" t="str">
            <v>панель</v>
          </cell>
          <cell r="L10978">
            <v>5</v>
          </cell>
          <cell r="M10978">
            <v>6</v>
          </cell>
          <cell r="Q10978">
            <v>3946.9</v>
          </cell>
          <cell r="R10978">
            <v>3946.9</v>
          </cell>
          <cell r="S10978">
            <v>3946.9</v>
          </cell>
          <cell r="T10978">
            <v>188</v>
          </cell>
        </row>
        <row r="10979">
          <cell r="C10979" t="str">
            <v>Нытвенский городской округ Пермского края</v>
          </cell>
          <cell r="D10979" t="str">
            <v>г. Нытва, пр-т Ленина, д. 13</v>
          </cell>
          <cell r="E10979" t="b">
            <v>1</v>
          </cell>
          <cell r="F10979">
            <v>1974</v>
          </cell>
          <cell r="H10979" t="str">
            <v>Кирпич</v>
          </cell>
          <cell r="L10979">
            <v>5</v>
          </cell>
          <cell r="M10979">
            <v>6</v>
          </cell>
          <cell r="Q10979">
            <v>4485.16</v>
          </cell>
          <cell r="R10979">
            <v>2874.7</v>
          </cell>
          <cell r="S10979">
            <v>2874.7</v>
          </cell>
        </row>
        <row r="10980">
          <cell r="C10980" t="str">
            <v>Нытвенский городской округ Пермского края</v>
          </cell>
          <cell r="D10980" t="str">
            <v>г. Нытва, пр-т Ленина, д. 14</v>
          </cell>
          <cell r="E10980" t="b">
            <v>1</v>
          </cell>
          <cell r="F10980">
            <v>1983</v>
          </cell>
          <cell r="H10980" t="str">
            <v>Панель</v>
          </cell>
          <cell r="L10980">
            <v>5</v>
          </cell>
          <cell r="M10980">
            <v>6</v>
          </cell>
          <cell r="Q10980">
            <v>3900.4</v>
          </cell>
          <cell r="R10980">
            <v>2618.6999999999998</v>
          </cell>
          <cell r="S10980">
            <v>2618.6999999999998</v>
          </cell>
        </row>
        <row r="10981">
          <cell r="C10981" t="str">
            <v>Нытвенский городской округ Пермского края</v>
          </cell>
          <cell r="D10981" t="str">
            <v>г. Нытва, пр-т Ленина, д. 15</v>
          </cell>
          <cell r="E10981" t="b">
            <v>1</v>
          </cell>
          <cell r="F10981">
            <v>1973</v>
          </cell>
          <cell r="H10981" t="str">
            <v>Кирпич</v>
          </cell>
          <cell r="L10981">
            <v>5</v>
          </cell>
          <cell r="M10981">
            <v>6</v>
          </cell>
          <cell r="Q10981">
            <v>4434.8999999999996</v>
          </cell>
          <cell r="R10981">
            <v>2953.2</v>
          </cell>
          <cell r="S10981">
            <v>2953.2</v>
          </cell>
        </row>
        <row r="10982">
          <cell r="C10982" t="str">
            <v>Нытвенский городской округ Пермского края</v>
          </cell>
          <cell r="D10982" t="str">
            <v>г. Нытва, пр-т Ленина, д. 16</v>
          </cell>
          <cell r="E10982" t="b">
            <v>1</v>
          </cell>
          <cell r="F10982">
            <v>1982</v>
          </cell>
          <cell r="H10982" t="str">
            <v>Панель</v>
          </cell>
          <cell r="L10982">
            <v>5</v>
          </cell>
          <cell r="M10982">
            <v>6</v>
          </cell>
          <cell r="Q10982">
            <v>3889.8</v>
          </cell>
          <cell r="R10982">
            <v>2627.2</v>
          </cell>
          <cell r="S10982">
            <v>2627.2</v>
          </cell>
        </row>
        <row r="10983">
          <cell r="C10983" t="str">
            <v>Нытвенский городской округ Пермского края</v>
          </cell>
          <cell r="D10983" t="str">
            <v>г. Нытва, пр-т Ленина, д. 17</v>
          </cell>
          <cell r="E10983" t="b">
            <v>1</v>
          </cell>
          <cell r="F10983">
            <v>1976</v>
          </cell>
          <cell r="H10983" t="str">
            <v>Панель</v>
          </cell>
          <cell r="L10983">
            <v>5</v>
          </cell>
          <cell r="M10983">
            <v>4</v>
          </cell>
          <cell r="Q10983">
            <v>2508.6</v>
          </cell>
          <cell r="R10983">
            <v>1707.7</v>
          </cell>
          <cell r="S10983">
            <v>1707.7</v>
          </cell>
        </row>
        <row r="10984">
          <cell r="C10984" t="str">
            <v>Нытвенский городской округ Пермского края</v>
          </cell>
          <cell r="D10984" t="str">
            <v>г. Нытва, пр-т Ленина, д. 18</v>
          </cell>
          <cell r="E10984" t="b">
            <v>1</v>
          </cell>
          <cell r="F10984">
            <v>1980</v>
          </cell>
          <cell r="H10984" t="str">
            <v>Панель</v>
          </cell>
          <cell r="L10984">
            <v>5</v>
          </cell>
          <cell r="M10984">
            <v>6</v>
          </cell>
          <cell r="Q10984">
            <v>3931.6</v>
          </cell>
          <cell r="R10984">
            <v>2618.6999999999998</v>
          </cell>
          <cell r="S10984">
            <v>2618.6999999999998</v>
          </cell>
        </row>
        <row r="10985">
          <cell r="C10985" t="str">
            <v>Нытвенский городской округ Пермского края</v>
          </cell>
          <cell r="D10985" t="str">
            <v>г. Нытва, пр-т Ленина, д. 19</v>
          </cell>
          <cell r="E10985" t="b">
            <v>1</v>
          </cell>
          <cell r="F10985">
            <v>1978</v>
          </cell>
          <cell r="H10985" t="str">
            <v>Панель</v>
          </cell>
          <cell r="L10985">
            <v>5</v>
          </cell>
          <cell r="M10985">
            <v>4</v>
          </cell>
          <cell r="Q10985">
            <v>2594.0300000000002</v>
          </cell>
          <cell r="R10985">
            <v>1754.7</v>
          </cell>
          <cell r="S10985">
            <v>1754.7</v>
          </cell>
        </row>
        <row r="10986">
          <cell r="C10986" t="str">
            <v>Нытвенский городской округ Пермского края</v>
          </cell>
          <cell r="D10986" t="str">
            <v>г. Нытва, пр-т Ленина, д. 21</v>
          </cell>
          <cell r="E10986" t="b">
            <v>1</v>
          </cell>
          <cell r="F10986">
            <v>1979</v>
          </cell>
          <cell r="H10986" t="str">
            <v>Панель</v>
          </cell>
          <cell r="L10986">
            <v>5</v>
          </cell>
          <cell r="M10986">
            <v>4</v>
          </cell>
          <cell r="Q10986">
            <v>2626.2</v>
          </cell>
          <cell r="R10986">
            <v>1778.2</v>
          </cell>
          <cell r="S10986">
            <v>1778.2</v>
          </cell>
        </row>
        <row r="10987">
          <cell r="C10987" t="str">
            <v>Нытвенский городской округ Пермского края</v>
          </cell>
          <cell r="D10987" t="str">
            <v>г. Нытва, пр-т Ленина, д. 22</v>
          </cell>
          <cell r="E10987" t="b">
            <v>1</v>
          </cell>
          <cell r="F10987">
            <v>1987</v>
          </cell>
          <cell r="H10987" t="str">
            <v>Панель</v>
          </cell>
          <cell r="L10987">
            <v>5</v>
          </cell>
          <cell r="M10987">
            <v>6</v>
          </cell>
          <cell r="Q10987">
            <v>3954.1</v>
          </cell>
          <cell r="R10987">
            <v>2661.2</v>
          </cell>
          <cell r="S10987">
            <v>2661.2</v>
          </cell>
        </row>
        <row r="10988">
          <cell r="C10988" t="str">
            <v>Нытвенский городской округ Пермского края</v>
          </cell>
          <cell r="D10988" t="str">
            <v>г. Нытва, пр-т Ленина, д. 23</v>
          </cell>
          <cell r="E10988" t="b">
            <v>1</v>
          </cell>
          <cell r="F10988">
            <v>1983</v>
          </cell>
          <cell r="H10988" t="str">
            <v>Панель</v>
          </cell>
          <cell r="L10988">
            <v>5</v>
          </cell>
          <cell r="M10988">
            <v>6</v>
          </cell>
          <cell r="Q10988">
            <v>5320.9</v>
          </cell>
          <cell r="R10988">
            <v>3943.6</v>
          </cell>
          <cell r="S10988">
            <v>3943.6</v>
          </cell>
        </row>
        <row r="10989">
          <cell r="C10989" t="str">
            <v>Нытвенский городской округ Пермского края</v>
          </cell>
          <cell r="D10989" t="str">
            <v>г. Нытва, пр-т Ленина, д. 25</v>
          </cell>
          <cell r="E10989" t="b">
            <v>1</v>
          </cell>
          <cell r="F10989">
            <v>1983</v>
          </cell>
          <cell r="H10989" t="str">
            <v>Кирпич</v>
          </cell>
          <cell r="L10989">
            <v>5</v>
          </cell>
          <cell r="M10989">
            <v>1</v>
          </cell>
          <cell r="Q10989">
            <v>2419.4</v>
          </cell>
          <cell r="R10989">
            <v>1336.6</v>
          </cell>
          <cell r="S10989">
            <v>1336.6</v>
          </cell>
        </row>
        <row r="10990">
          <cell r="C10990" t="str">
            <v>Нытвенский городской округ Пермского края</v>
          </cell>
          <cell r="D10990" t="str">
            <v>г. Нытва, пр-т Ленина, д. 26</v>
          </cell>
          <cell r="E10990" t="b">
            <v>1</v>
          </cell>
          <cell r="F10990">
            <v>1995</v>
          </cell>
          <cell r="H10990" t="str">
            <v>Панель</v>
          </cell>
          <cell r="L10990">
            <v>5</v>
          </cell>
          <cell r="M10990">
            <v>5</v>
          </cell>
          <cell r="Q10990">
            <v>3504.4</v>
          </cell>
          <cell r="R10990">
            <v>2294.3000000000002</v>
          </cell>
          <cell r="S10990">
            <v>2294.3000000000002</v>
          </cell>
        </row>
        <row r="10991">
          <cell r="C10991" t="str">
            <v>Нытвенский городской округ Пермского края</v>
          </cell>
          <cell r="D10991" t="str">
            <v>г. Нытва, пр-т Ленина, д. 27</v>
          </cell>
          <cell r="E10991" t="b">
            <v>1</v>
          </cell>
          <cell r="F10991">
            <v>1983</v>
          </cell>
          <cell r="H10991" t="str">
            <v>Кирпич</v>
          </cell>
          <cell r="L10991">
            <v>5</v>
          </cell>
          <cell r="M10991">
            <v>4</v>
          </cell>
          <cell r="Q10991">
            <v>2764.4</v>
          </cell>
          <cell r="R10991">
            <v>1694.6</v>
          </cell>
          <cell r="S10991">
            <v>1694.6</v>
          </cell>
        </row>
        <row r="10992">
          <cell r="C10992" t="str">
            <v>Нытвенский городской округ Пермского края</v>
          </cell>
          <cell r="D10992" t="str">
            <v>г. Нытва, пр-т Ленина, д. 28</v>
          </cell>
          <cell r="E10992" t="b">
            <v>1</v>
          </cell>
          <cell r="F10992">
            <v>1991</v>
          </cell>
          <cell r="G10992">
            <v>2019</v>
          </cell>
          <cell r="H10992" t="str">
            <v>Кирпич</v>
          </cell>
          <cell r="L10992">
            <v>5</v>
          </cell>
          <cell r="M10992">
            <v>4</v>
          </cell>
          <cell r="Q10992">
            <v>3022.9</v>
          </cell>
          <cell r="R10992">
            <v>3022.9</v>
          </cell>
          <cell r="S10992">
            <v>3022.9</v>
          </cell>
          <cell r="T10992">
            <v>130</v>
          </cell>
        </row>
        <row r="10993">
          <cell r="C10993" t="str">
            <v>Нытвенский городской округ Пермского края</v>
          </cell>
          <cell r="D10993" t="str">
            <v>г. Нытва, пр-т Ленина, д. 29</v>
          </cell>
          <cell r="E10993" t="b">
            <v>1</v>
          </cell>
          <cell r="F10993">
            <v>1982</v>
          </cell>
          <cell r="G10993">
            <v>2018</v>
          </cell>
          <cell r="H10993" t="str">
            <v>панель</v>
          </cell>
          <cell r="L10993">
            <v>5</v>
          </cell>
          <cell r="M10993">
            <v>4</v>
          </cell>
          <cell r="Q10993">
            <v>2589.8000000000002</v>
          </cell>
          <cell r="R10993">
            <v>2589.8000000000002</v>
          </cell>
          <cell r="S10993">
            <v>2589.8000000000002</v>
          </cell>
          <cell r="T10993">
            <v>127</v>
          </cell>
        </row>
        <row r="10994">
          <cell r="C10994" t="str">
            <v>Нытвенский городской округ Пермского края</v>
          </cell>
          <cell r="D10994" t="str">
            <v>г. Нытва, пр-т Ленина, д. 30</v>
          </cell>
          <cell r="E10994" t="b">
            <v>1</v>
          </cell>
          <cell r="F10994">
            <v>1990</v>
          </cell>
          <cell r="H10994" t="str">
            <v>кирпич</v>
          </cell>
          <cell r="I10994" t="str">
            <v>плоская</v>
          </cell>
          <cell r="K10994" t="str">
            <v>не имеется</v>
          </cell>
          <cell r="L10994">
            <v>5</v>
          </cell>
          <cell r="M10994">
            <v>4</v>
          </cell>
          <cell r="Q10994">
            <v>4100.7</v>
          </cell>
          <cell r="R10994">
            <v>4100.7</v>
          </cell>
          <cell r="S10994">
            <v>2446.1999999999998</v>
          </cell>
          <cell r="T10994">
            <v>163</v>
          </cell>
        </row>
        <row r="10995">
          <cell r="C10995" t="str">
            <v>Нытвенский городской округ Пермского края</v>
          </cell>
          <cell r="D10995" t="str">
            <v>г. Нытва, пр-т Ленина, д. 31</v>
          </cell>
          <cell r="E10995" t="b">
            <v>1</v>
          </cell>
          <cell r="F10995">
            <v>1987</v>
          </cell>
          <cell r="G10995">
            <v>2019</v>
          </cell>
          <cell r="H10995" t="str">
            <v>Кирпич</v>
          </cell>
          <cell r="L10995">
            <v>5</v>
          </cell>
          <cell r="M10995">
            <v>6</v>
          </cell>
          <cell r="Q10995">
            <v>4387.3</v>
          </cell>
          <cell r="R10995">
            <v>4387.3</v>
          </cell>
          <cell r="S10995">
            <v>4387.3</v>
          </cell>
          <cell r="T10995">
            <v>189</v>
          </cell>
        </row>
        <row r="10996">
          <cell r="C10996" t="str">
            <v>Нытвенский городской округ Пермского края</v>
          </cell>
          <cell r="D10996" t="str">
            <v>г. Нытва, пр-т Ленина, д. 32</v>
          </cell>
          <cell r="E10996" t="b">
            <v>1</v>
          </cell>
          <cell r="F10996">
            <v>1988</v>
          </cell>
          <cell r="G10996">
            <v>2018</v>
          </cell>
          <cell r="H10996" t="str">
            <v>панель</v>
          </cell>
          <cell r="L10996">
            <v>5</v>
          </cell>
          <cell r="M10996">
            <v>6</v>
          </cell>
          <cell r="Q10996">
            <v>3922.7</v>
          </cell>
          <cell r="R10996">
            <v>3922.7</v>
          </cell>
          <cell r="S10996">
            <v>3922.7</v>
          </cell>
          <cell r="T10996">
            <v>200</v>
          </cell>
        </row>
        <row r="10997">
          <cell r="C10997" t="str">
            <v>Нытвенский городской округ Пермского края</v>
          </cell>
          <cell r="D10997" t="str">
            <v>г. Нытва, пр-т Ленина, д. 33</v>
          </cell>
          <cell r="E10997" t="b">
            <v>1</v>
          </cell>
          <cell r="F10997">
            <v>1988</v>
          </cell>
          <cell r="H10997" t="str">
            <v>Панель</v>
          </cell>
          <cell r="L10997">
            <v>5</v>
          </cell>
          <cell r="M10997">
            <v>4</v>
          </cell>
          <cell r="Q10997">
            <v>2639</v>
          </cell>
          <cell r="R10997">
            <v>1778</v>
          </cell>
          <cell r="S10997">
            <v>1778</v>
          </cell>
        </row>
        <row r="10998">
          <cell r="C10998" t="str">
            <v>Нытвенский городской округ Пермского края</v>
          </cell>
          <cell r="D10998" t="str">
            <v>г. Нытва, пр-т Ленина, д. 34</v>
          </cell>
          <cell r="E10998" t="b">
            <v>1</v>
          </cell>
          <cell r="F10998">
            <v>1988</v>
          </cell>
          <cell r="G10998">
            <v>2019</v>
          </cell>
          <cell r="H10998" t="str">
            <v>Кирпич</v>
          </cell>
          <cell r="L10998">
            <v>5</v>
          </cell>
          <cell r="M10998">
            <v>6</v>
          </cell>
          <cell r="Q10998">
            <v>4281.2</v>
          </cell>
          <cell r="R10998">
            <v>4281.2</v>
          </cell>
          <cell r="S10998">
            <v>4281.2</v>
          </cell>
          <cell r="T10998">
            <v>178</v>
          </cell>
        </row>
        <row r="10999">
          <cell r="C10999" t="str">
            <v>Нытвенский городской округ Пермского края</v>
          </cell>
          <cell r="D10999" t="str">
            <v>г. Нытва, пр-т Ленина, д. 35</v>
          </cell>
          <cell r="E10999" t="b">
            <v>1</v>
          </cell>
          <cell r="F10999">
            <v>1984</v>
          </cell>
          <cell r="H10999" t="str">
            <v>Кирпич</v>
          </cell>
          <cell r="L10999">
            <v>5</v>
          </cell>
          <cell r="M10999">
            <v>2</v>
          </cell>
          <cell r="Q10999">
            <v>3503.2</v>
          </cell>
          <cell r="R10999">
            <v>2401.8000000000002</v>
          </cell>
          <cell r="S10999">
            <v>2401.8000000000002</v>
          </cell>
        </row>
        <row r="11000">
          <cell r="C11000" t="str">
            <v>Нытвенский городской округ Пермского края</v>
          </cell>
          <cell r="D11000" t="str">
            <v>г. Нытва, пр-т Ленина, д. 36</v>
          </cell>
          <cell r="E11000" t="b">
            <v>1</v>
          </cell>
          <cell r="F11000">
            <v>1979</v>
          </cell>
          <cell r="G11000">
            <v>2019</v>
          </cell>
          <cell r="H11000" t="str">
            <v>Кирпич</v>
          </cell>
          <cell r="L11000">
            <v>5</v>
          </cell>
          <cell r="M11000">
            <v>6</v>
          </cell>
          <cell r="Q11000">
            <v>4814.6099999999997</v>
          </cell>
          <cell r="R11000">
            <v>4814.6099999999997</v>
          </cell>
          <cell r="S11000">
            <v>4814.6099999999997</v>
          </cell>
          <cell r="T11000">
            <v>217</v>
          </cell>
        </row>
        <row r="11001">
          <cell r="C11001" t="str">
            <v>Нытвенский городской округ Пермского края</v>
          </cell>
          <cell r="D11001" t="str">
            <v>г. Нытва, пр-т Ленина, д. 37</v>
          </cell>
          <cell r="E11001" t="b">
            <v>1</v>
          </cell>
          <cell r="F11001">
            <v>1989</v>
          </cell>
          <cell r="H11001" t="str">
            <v>Кирпич</v>
          </cell>
          <cell r="L11001">
            <v>5</v>
          </cell>
          <cell r="M11001">
            <v>4</v>
          </cell>
          <cell r="Q11001">
            <v>3228.5</v>
          </cell>
          <cell r="R11001">
            <v>3228.5</v>
          </cell>
          <cell r="S11001">
            <v>3228.5</v>
          </cell>
          <cell r="T11001">
            <v>121</v>
          </cell>
        </row>
        <row r="11002">
          <cell r="C11002" t="str">
            <v>Нытвенский городской округ Пермского края</v>
          </cell>
          <cell r="D11002" t="str">
            <v>г. Нытва, пр-т Ленина, д. 38</v>
          </cell>
          <cell r="E11002" t="b">
            <v>1</v>
          </cell>
          <cell r="F11002">
            <v>1989</v>
          </cell>
          <cell r="H11002" t="str">
            <v>панель</v>
          </cell>
          <cell r="L11002">
            <v>5</v>
          </cell>
          <cell r="M11002">
            <v>6</v>
          </cell>
          <cell r="Q11002">
            <v>3984.5</v>
          </cell>
          <cell r="R11002">
            <v>3984.5</v>
          </cell>
          <cell r="S11002">
            <v>3984.5</v>
          </cell>
          <cell r="T11002">
            <v>223</v>
          </cell>
        </row>
        <row r="11003">
          <cell r="C11003" t="str">
            <v>Нытвенский городской округ Пермского края</v>
          </cell>
          <cell r="D11003" t="str">
            <v>г. Нытва, пр-т Ленина, д. 39</v>
          </cell>
          <cell r="E11003" t="b">
            <v>1</v>
          </cell>
          <cell r="F11003">
            <v>1990</v>
          </cell>
          <cell r="G11003">
            <v>1990</v>
          </cell>
          <cell r="H11003" t="str">
            <v>панель</v>
          </cell>
          <cell r="L11003">
            <v>5</v>
          </cell>
          <cell r="M11003">
            <v>4</v>
          </cell>
          <cell r="Q11003">
            <v>2913.5</v>
          </cell>
          <cell r="R11003">
            <v>2913.5</v>
          </cell>
          <cell r="S11003">
            <v>2913.5</v>
          </cell>
          <cell r="T11003">
            <v>121</v>
          </cell>
        </row>
        <row r="11004">
          <cell r="C11004" t="str">
            <v>Нытвенский городской округ Пермского края</v>
          </cell>
          <cell r="D11004" t="str">
            <v>г. Нытва, пр-т Ленина, д. 40</v>
          </cell>
          <cell r="E11004" t="b">
            <v>1</v>
          </cell>
          <cell r="F11004">
            <v>1989</v>
          </cell>
          <cell r="G11004">
            <v>2018</v>
          </cell>
          <cell r="H11004" t="str">
            <v>панель</v>
          </cell>
          <cell r="L11004">
            <v>5</v>
          </cell>
          <cell r="M11004">
            <v>6</v>
          </cell>
          <cell r="Q11004">
            <v>3928.5</v>
          </cell>
          <cell r="R11004">
            <v>3928.5</v>
          </cell>
          <cell r="S11004">
            <v>3928.5</v>
          </cell>
          <cell r="T11004">
            <v>214</v>
          </cell>
        </row>
        <row r="11005">
          <cell r="C11005" t="str">
            <v>Нытвенский городской округ Пермского края</v>
          </cell>
          <cell r="D11005" t="str">
            <v>г. Нытва, пр-т Ленина, д. 41</v>
          </cell>
          <cell r="E11005" t="b">
            <v>1</v>
          </cell>
          <cell r="F11005">
            <v>1991</v>
          </cell>
          <cell r="G11005">
            <v>2017</v>
          </cell>
          <cell r="H11005" t="str">
            <v>панель</v>
          </cell>
          <cell r="L11005">
            <v>5</v>
          </cell>
          <cell r="M11005">
            <v>6</v>
          </cell>
          <cell r="Q11005">
            <v>4023.6</v>
          </cell>
          <cell r="R11005">
            <v>4023.6</v>
          </cell>
          <cell r="S11005">
            <v>4023.6</v>
          </cell>
          <cell r="T11005">
            <v>175</v>
          </cell>
        </row>
        <row r="11006">
          <cell r="C11006" t="str">
            <v>Нытвенский городской округ Пермского края</v>
          </cell>
          <cell r="D11006" t="str">
            <v>г. Нытва, пр-т Ленина, д. 42</v>
          </cell>
          <cell r="E11006" t="b">
            <v>1</v>
          </cell>
          <cell r="F11006">
            <v>1990</v>
          </cell>
          <cell r="G11006">
            <v>1990</v>
          </cell>
          <cell r="H11006" t="str">
            <v>панель</v>
          </cell>
          <cell r="L11006">
            <v>5</v>
          </cell>
          <cell r="M11006">
            <v>6</v>
          </cell>
          <cell r="Q11006">
            <v>3967.7</v>
          </cell>
          <cell r="R11006">
            <v>3967.7</v>
          </cell>
          <cell r="S11006">
            <v>3967.7</v>
          </cell>
          <cell r="T11006">
            <v>196</v>
          </cell>
        </row>
        <row r="11007">
          <cell r="C11007" t="str">
            <v>Нытвенский городской округ Пермского края</v>
          </cell>
          <cell r="D11007" t="str">
            <v>г. Нытва, пр-т Ленина, д. 43</v>
          </cell>
          <cell r="E11007" t="b">
            <v>1</v>
          </cell>
          <cell r="F11007">
            <v>1992</v>
          </cell>
          <cell r="H11007" t="str">
            <v>кирпич</v>
          </cell>
          <cell r="I11007" t="str">
            <v>скатная</v>
          </cell>
          <cell r="K11007" t="str">
            <v>имеется</v>
          </cell>
          <cell r="L11007">
            <v>5</v>
          </cell>
          <cell r="M11007">
            <v>6</v>
          </cell>
          <cell r="Q11007">
            <v>4129.3999999999996</v>
          </cell>
          <cell r="R11007">
            <v>4129.3999999999996</v>
          </cell>
          <cell r="S11007">
            <v>2423.5</v>
          </cell>
          <cell r="T11007">
            <v>209</v>
          </cell>
        </row>
        <row r="11008">
          <cell r="C11008" t="str">
            <v>Нытвенский городской округ Пермского края</v>
          </cell>
          <cell r="D11008" t="str">
            <v>г. Нытва, пр-т Ленина, д. 44</v>
          </cell>
          <cell r="E11008" t="b">
            <v>1</v>
          </cell>
          <cell r="F11008">
            <v>1979</v>
          </cell>
          <cell r="H11008" t="str">
            <v>Кирпич</v>
          </cell>
          <cell r="L11008">
            <v>5</v>
          </cell>
          <cell r="M11008">
            <v>1</v>
          </cell>
          <cell r="Q11008">
            <v>2307</v>
          </cell>
          <cell r="R11008">
            <v>1250</v>
          </cell>
          <cell r="S11008">
            <v>1250</v>
          </cell>
        </row>
        <row r="11009">
          <cell r="C11009" t="str">
            <v>Нытвенский городской округ Пермского края</v>
          </cell>
          <cell r="D11009" t="str">
            <v>г. Нытва, пр-т Ленина, д. 46</v>
          </cell>
          <cell r="E11009" t="b">
            <v>1</v>
          </cell>
          <cell r="F11009">
            <v>1981</v>
          </cell>
          <cell r="H11009" t="str">
            <v>кирпич</v>
          </cell>
          <cell r="I11009" t="str">
            <v>плоская</v>
          </cell>
          <cell r="K11009" t="str">
            <v>не имеется</v>
          </cell>
          <cell r="L11009">
            <v>4</v>
          </cell>
          <cell r="M11009">
            <v>6</v>
          </cell>
          <cell r="Q11009">
            <v>5824.1</v>
          </cell>
          <cell r="R11009">
            <v>5824.1</v>
          </cell>
          <cell r="S11009">
            <v>2532.8000000000002</v>
          </cell>
          <cell r="T11009">
            <v>187</v>
          </cell>
        </row>
        <row r="11010">
          <cell r="C11010" t="str">
            <v>Нытвенский городской округ Пермского края</v>
          </cell>
          <cell r="D11010" t="str">
            <v>г. Нытва, пр-т Ленина, д. 48</v>
          </cell>
          <cell r="E11010" t="b">
            <v>1</v>
          </cell>
          <cell r="F11010">
            <v>2015</v>
          </cell>
          <cell r="L11010">
            <v>3</v>
          </cell>
          <cell r="M11010">
            <v>2</v>
          </cell>
          <cell r="Q11010">
            <v>2210.1</v>
          </cell>
        </row>
        <row r="11011">
          <cell r="C11011" t="str">
            <v>Нытвенский городской округ Пермского края</v>
          </cell>
          <cell r="D11011" t="str">
            <v>г. Нытва, пр-т Ленина, д. 16А</v>
          </cell>
          <cell r="E11011" t="b">
            <v>1</v>
          </cell>
          <cell r="F11011">
            <v>2015</v>
          </cell>
          <cell r="H11011" t="str">
            <v>кирпич</v>
          </cell>
          <cell r="I11011" t="str">
            <v>скатная</v>
          </cell>
          <cell r="J11011" t="str">
            <v>ГАЗ</v>
          </cell>
          <cell r="K11011" t="str">
            <v>имеется</v>
          </cell>
          <cell r="L11011">
            <v>3</v>
          </cell>
          <cell r="M11011">
            <v>1</v>
          </cell>
          <cell r="Q11011">
            <v>861.8</v>
          </cell>
          <cell r="R11011">
            <v>861.8</v>
          </cell>
          <cell r="S11011">
            <v>699.1</v>
          </cell>
          <cell r="T11011">
            <v>53</v>
          </cell>
        </row>
        <row r="11012">
          <cell r="C11012" t="str">
            <v>Нытвенский городской округ Пермского края</v>
          </cell>
          <cell r="D11012" t="str">
            <v>г. Нытва, пр-т Ленина, д. 20/1</v>
          </cell>
          <cell r="E11012" t="b">
            <v>1</v>
          </cell>
          <cell r="F11012">
            <v>1976</v>
          </cell>
          <cell r="H11012" t="str">
            <v>кирпич</v>
          </cell>
          <cell r="I11012" t="str">
            <v>плоская</v>
          </cell>
          <cell r="J11012" t="str">
            <v>ГАЗ</v>
          </cell>
          <cell r="K11012" t="str">
            <v>имеется</v>
          </cell>
          <cell r="L11012">
            <v>5</v>
          </cell>
          <cell r="M11012">
            <v>3</v>
          </cell>
          <cell r="Q11012">
            <v>4391.6000000000004</v>
          </cell>
          <cell r="R11012">
            <v>4391.6000000000004</v>
          </cell>
          <cell r="S11012">
            <v>3289.2</v>
          </cell>
          <cell r="T11012">
            <v>226</v>
          </cell>
        </row>
        <row r="11013">
          <cell r="C11013" t="str">
            <v>Нытвенский городской округ Пермского края</v>
          </cell>
          <cell r="D11013" t="str">
            <v>г. Нытва, пр-т Ленина, д. 20/2</v>
          </cell>
          <cell r="E11013" t="b">
            <v>1</v>
          </cell>
          <cell r="F11013">
            <v>1977</v>
          </cell>
          <cell r="H11013" t="str">
            <v>Кирпич</v>
          </cell>
          <cell r="L11013">
            <v>5</v>
          </cell>
          <cell r="M11013">
            <v>3</v>
          </cell>
          <cell r="Q11013">
            <v>3676.91</v>
          </cell>
          <cell r="R11013">
            <v>2904.64</v>
          </cell>
          <cell r="S11013">
            <v>2904.64</v>
          </cell>
        </row>
        <row r="11014">
          <cell r="C11014" t="str">
            <v>Нытвенский городской округ Пермского края</v>
          </cell>
          <cell r="D11014" t="str">
            <v>г. Нытва, пр-т Ленина, д. 26 (4секц)</v>
          </cell>
          <cell r="E11014" t="b">
            <v>1</v>
          </cell>
          <cell r="F11014">
            <v>2005</v>
          </cell>
          <cell r="G11014">
            <v>2005</v>
          </cell>
          <cell r="H11014" t="str">
            <v>Кирпич</v>
          </cell>
          <cell r="L11014">
            <v>5</v>
          </cell>
          <cell r="M11014">
            <v>1</v>
          </cell>
          <cell r="Q11014">
            <v>930.2</v>
          </cell>
          <cell r="R11014">
            <v>930.2</v>
          </cell>
          <cell r="S11014">
            <v>930.2</v>
          </cell>
          <cell r="T11014">
            <v>24</v>
          </cell>
        </row>
        <row r="11015">
          <cell r="C11015" t="str">
            <v>Нытвенский городской округ Пермского края</v>
          </cell>
          <cell r="D11015" t="str">
            <v>г. Нытва, пр-т Ленина, д. 26 (5секц)</v>
          </cell>
          <cell r="E11015" t="b">
            <v>1</v>
          </cell>
          <cell r="F11015">
            <v>2008</v>
          </cell>
          <cell r="G11015">
            <v>2008</v>
          </cell>
          <cell r="H11015" t="str">
            <v>Кирпич</v>
          </cell>
          <cell r="L11015">
            <v>6</v>
          </cell>
          <cell r="M11015">
            <v>2</v>
          </cell>
          <cell r="Q11015">
            <v>1750.7</v>
          </cell>
          <cell r="R11015">
            <v>1750.7</v>
          </cell>
          <cell r="S11015">
            <v>844.5</v>
          </cell>
          <cell r="T11015">
            <v>24</v>
          </cell>
        </row>
        <row r="11016">
          <cell r="C11016" t="str">
            <v>Нытвенский городской округ Пермского края</v>
          </cell>
          <cell r="D11016" t="str">
            <v>г. Нытва, пр-т Ленина, д. 26/6</v>
          </cell>
          <cell r="E11016" t="b">
            <v>1</v>
          </cell>
          <cell r="F11016">
            <v>2013</v>
          </cell>
          <cell r="H11016" t="str">
            <v>кирпич</v>
          </cell>
          <cell r="I11016" t="str">
            <v>скатная</v>
          </cell>
          <cell r="K11016" t="str">
            <v>имеется</v>
          </cell>
          <cell r="L11016">
            <v>6</v>
          </cell>
          <cell r="M11016">
            <v>1</v>
          </cell>
          <cell r="Q11016">
            <v>1897.8</v>
          </cell>
          <cell r="R11016">
            <v>1897.8</v>
          </cell>
          <cell r="S11016">
            <v>1485</v>
          </cell>
          <cell r="T11016">
            <v>110</v>
          </cell>
        </row>
        <row r="11017">
          <cell r="C11017" t="str">
            <v>Нытвенский городской округ Пермского края</v>
          </cell>
          <cell r="D11017" t="str">
            <v>г. Нытва, пр-т Ленина, д. 26/7</v>
          </cell>
          <cell r="E11017" t="b">
            <v>1</v>
          </cell>
          <cell r="F11017">
            <v>41791</v>
          </cell>
          <cell r="H11017" t="str">
            <v>кирпич</v>
          </cell>
          <cell r="I11017" t="str">
            <v>скатная</v>
          </cell>
          <cell r="K11017" t="str">
            <v>имеется</v>
          </cell>
          <cell r="L11017">
            <v>6</v>
          </cell>
          <cell r="M11017">
            <v>1</v>
          </cell>
          <cell r="Q11017">
            <v>2167.6</v>
          </cell>
          <cell r="R11017">
            <v>2167.6</v>
          </cell>
          <cell r="S11017">
            <v>1480.2</v>
          </cell>
          <cell r="T11017">
            <v>100</v>
          </cell>
        </row>
        <row r="11018">
          <cell r="C11018" t="str">
            <v>Нытвенский городской округ Пермского края</v>
          </cell>
          <cell r="D11018" t="str">
            <v>г. Нытва, пр-т Ленина, д. 27/1</v>
          </cell>
          <cell r="E11018" t="b">
            <v>1</v>
          </cell>
          <cell r="F11018">
            <v>1996</v>
          </cell>
          <cell r="H11018" t="str">
            <v>кирпич</v>
          </cell>
          <cell r="I11018" t="str">
            <v>скатная</v>
          </cell>
          <cell r="K11018" t="str">
            <v>имеется</v>
          </cell>
          <cell r="L11018">
            <v>5</v>
          </cell>
          <cell r="M11018">
            <v>2</v>
          </cell>
          <cell r="Q11018">
            <v>3115.4</v>
          </cell>
          <cell r="R11018">
            <v>3115.4</v>
          </cell>
          <cell r="S11018">
            <v>1470.4</v>
          </cell>
          <cell r="T11018">
            <v>50</v>
          </cell>
        </row>
        <row r="11019">
          <cell r="C11019" t="str">
            <v>Нытвенский городской округ Пермского края</v>
          </cell>
          <cell r="D11019" t="str">
            <v>г. Нытва, пр-т Ленина, д. 44А</v>
          </cell>
          <cell r="E11019" t="b">
            <v>1</v>
          </cell>
          <cell r="F11019">
            <v>1984</v>
          </cell>
          <cell r="H11019" t="str">
            <v>кирпич</v>
          </cell>
          <cell r="I11019" t="str">
            <v>плоская</v>
          </cell>
          <cell r="J11019" t="str">
            <v>ГАЗ</v>
          </cell>
          <cell r="K11019" t="str">
            <v>имеется</v>
          </cell>
          <cell r="L11019">
            <v>5</v>
          </cell>
          <cell r="M11019">
            <v>1</v>
          </cell>
          <cell r="Q11019">
            <v>2240.3000000000002</v>
          </cell>
          <cell r="R11019">
            <v>2240.3000000000002</v>
          </cell>
          <cell r="S11019">
            <v>1208.9000000000001</v>
          </cell>
          <cell r="T11019">
            <v>120</v>
          </cell>
        </row>
        <row r="11020">
          <cell r="C11020" t="str">
            <v>Нытвенский городской округ Пермского края</v>
          </cell>
          <cell r="D11020" t="str">
            <v>г. Нытва, ул. Белинского, д. 56</v>
          </cell>
          <cell r="E11020" t="b">
            <v>1</v>
          </cell>
          <cell r="F11020">
            <v>1971</v>
          </cell>
          <cell r="H11020" t="str">
            <v>Брус</v>
          </cell>
          <cell r="L11020">
            <v>2</v>
          </cell>
          <cell r="M11020">
            <v>1</v>
          </cell>
          <cell r="Q11020">
            <v>361.9</v>
          </cell>
          <cell r="R11020">
            <v>224</v>
          </cell>
          <cell r="S11020">
            <v>224</v>
          </cell>
        </row>
        <row r="11021">
          <cell r="C11021" t="str">
            <v>Нытвенский городской округ Пермского края</v>
          </cell>
          <cell r="D11021" t="str">
            <v>г. Нытва, ул. Буденного, д. 14</v>
          </cell>
          <cell r="E11021" t="b">
            <v>1</v>
          </cell>
          <cell r="F11021">
            <v>1958</v>
          </cell>
          <cell r="H11021" t="str">
            <v>Брус</v>
          </cell>
          <cell r="L11021">
            <v>1</v>
          </cell>
          <cell r="M11021">
            <v>2</v>
          </cell>
          <cell r="Q11021">
            <v>124.93</v>
          </cell>
          <cell r="R11021">
            <v>95.15</v>
          </cell>
          <cell r="S11021">
            <v>95.15</v>
          </cell>
        </row>
        <row r="11022">
          <cell r="C11022" t="str">
            <v>Нытвенский городской округ Пермского края</v>
          </cell>
          <cell r="D11022" t="str">
            <v>г. Нытва, ул. Буденного, д. 16</v>
          </cell>
          <cell r="E11022" t="b">
            <v>1</v>
          </cell>
          <cell r="F11022">
            <v>1965</v>
          </cell>
          <cell r="H11022" t="str">
            <v>Кирпич</v>
          </cell>
          <cell r="L11022">
            <v>2</v>
          </cell>
          <cell r="M11022">
            <v>2</v>
          </cell>
          <cell r="Q11022">
            <v>397.2</v>
          </cell>
          <cell r="R11022">
            <v>250.2</v>
          </cell>
          <cell r="S11022">
            <v>250.2</v>
          </cell>
        </row>
        <row r="11023">
          <cell r="C11023" t="str">
            <v>Нытвенский городской округ Пермского края</v>
          </cell>
          <cell r="D11023" t="str">
            <v>г. Нытва, ул. Буденного, д. 18</v>
          </cell>
          <cell r="E11023" t="b">
            <v>1</v>
          </cell>
          <cell r="F11023">
            <v>1964</v>
          </cell>
          <cell r="G11023">
            <v>1964</v>
          </cell>
          <cell r="H11023" t="str">
            <v>Кирпич</v>
          </cell>
          <cell r="L11023">
            <v>2</v>
          </cell>
          <cell r="M11023">
            <v>2</v>
          </cell>
          <cell r="Q11023">
            <v>413.8</v>
          </cell>
          <cell r="R11023">
            <v>413.8</v>
          </cell>
          <cell r="S11023">
            <v>413.8</v>
          </cell>
        </row>
        <row r="11024">
          <cell r="C11024" t="str">
            <v>Нытвенский городской округ Пермского края</v>
          </cell>
          <cell r="D11024" t="str">
            <v>г. Нытва, ул. Буденного, д. 20</v>
          </cell>
          <cell r="E11024" t="b">
            <v>1</v>
          </cell>
          <cell r="F11024">
            <v>1967</v>
          </cell>
          <cell r="H11024" t="str">
            <v>Кирпич</v>
          </cell>
          <cell r="L11024">
            <v>2</v>
          </cell>
          <cell r="M11024">
            <v>2</v>
          </cell>
          <cell r="Q11024">
            <v>765.9</v>
          </cell>
          <cell r="R11024">
            <v>468.4</v>
          </cell>
          <cell r="S11024">
            <v>468.4</v>
          </cell>
          <cell r="T11024">
            <v>30</v>
          </cell>
        </row>
        <row r="11025">
          <cell r="C11025" t="str">
            <v>Нытвенский городской округ Пермского края</v>
          </cell>
          <cell r="D11025" t="str">
            <v>г. Нытва, ул. Буденного, д. 22</v>
          </cell>
          <cell r="E11025" t="b">
            <v>1</v>
          </cell>
          <cell r="F11025">
            <v>1968</v>
          </cell>
          <cell r="H11025" t="str">
            <v>Кирпич</v>
          </cell>
          <cell r="L11025">
            <v>2</v>
          </cell>
          <cell r="M11025">
            <v>2</v>
          </cell>
          <cell r="Q11025">
            <v>468.7</v>
          </cell>
          <cell r="R11025">
            <v>300.60000000000002</v>
          </cell>
          <cell r="S11025">
            <v>300.60000000000002</v>
          </cell>
        </row>
        <row r="11026">
          <cell r="C11026" t="str">
            <v>Нытвенский городской округ Пермского края</v>
          </cell>
          <cell r="D11026" t="str">
            <v>г. Нытва, ул. Буденного, д. 24</v>
          </cell>
          <cell r="E11026" t="b">
            <v>1</v>
          </cell>
          <cell r="F11026">
            <v>1971</v>
          </cell>
          <cell r="H11026" t="str">
            <v>Кирпич</v>
          </cell>
          <cell r="L11026">
            <v>2</v>
          </cell>
          <cell r="M11026">
            <v>2</v>
          </cell>
          <cell r="Q11026">
            <v>822.1</v>
          </cell>
          <cell r="R11026">
            <v>524.5</v>
          </cell>
          <cell r="S11026">
            <v>524.5</v>
          </cell>
          <cell r="T11026">
            <v>23</v>
          </cell>
        </row>
        <row r="11027">
          <cell r="C11027" t="str">
            <v>Нытвенский городской округ Пермского края</v>
          </cell>
          <cell r="D11027" t="str">
            <v>г. Нытва, ул. Буденного, д. 26</v>
          </cell>
          <cell r="E11027" t="b">
            <v>1</v>
          </cell>
          <cell r="F11027">
            <v>1968</v>
          </cell>
          <cell r="H11027" t="str">
            <v>Кирпич</v>
          </cell>
          <cell r="L11027">
            <v>2</v>
          </cell>
          <cell r="M11027">
            <v>2</v>
          </cell>
          <cell r="Q11027">
            <v>472.4</v>
          </cell>
          <cell r="R11027">
            <v>304.2</v>
          </cell>
          <cell r="S11027">
            <v>304.2</v>
          </cell>
        </row>
        <row r="11028">
          <cell r="C11028" t="str">
            <v>Нытвенский городской округ Пермского края</v>
          </cell>
          <cell r="D11028" t="str">
            <v>г. Нытва, ул. Буденного, д. 27</v>
          </cell>
          <cell r="E11028" t="b">
            <v>1</v>
          </cell>
          <cell r="F11028">
            <v>1971</v>
          </cell>
          <cell r="H11028" t="str">
            <v>Кирпич</v>
          </cell>
          <cell r="L11028">
            <v>2</v>
          </cell>
          <cell r="M11028">
            <v>1</v>
          </cell>
          <cell r="Q11028">
            <v>752.3</v>
          </cell>
          <cell r="R11028">
            <v>500.3</v>
          </cell>
          <cell r="S11028">
            <v>500.3</v>
          </cell>
        </row>
        <row r="11029">
          <cell r="C11029" t="str">
            <v>Нытвенский городской округ Пермского края</v>
          </cell>
          <cell r="D11029" t="str">
            <v>г. Нытва, ул. Буденного, д. 29</v>
          </cell>
          <cell r="E11029" t="b">
            <v>1</v>
          </cell>
          <cell r="F11029">
            <v>1971</v>
          </cell>
          <cell r="H11029" t="str">
            <v>Кирпич</v>
          </cell>
          <cell r="L11029">
            <v>2</v>
          </cell>
          <cell r="M11029">
            <v>1</v>
          </cell>
          <cell r="Q11029">
            <v>786.4</v>
          </cell>
          <cell r="R11029">
            <v>525.20000000000005</v>
          </cell>
          <cell r="S11029">
            <v>525.20000000000005</v>
          </cell>
        </row>
        <row r="11030">
          <cell r="C11030" t="str">
            <v>Нытвенский городской округ Пермского края</v>
          </cell>
          <cell r="D11030" t="str">
            <v>г. Нытва, ул. Буденного, д. 31</v>
          </cell>
          <cell r="E11030" t="b">
            <v>1</v>
          </cell>
          <cell r="F11030">
            <v>1972</v>
          </cell>
          <cell r="H11030" t="str">
            <v>Кирпич</v>
          </cell>
          <cell r="L11030">
            <v>2</v>
          </cell>
          <cell r="M11030">
            <v>3</v>
          </cell>
          <cell r="Q11030">
            <v>1445.5</v>
          </cell>
          <cell r="R11030">
            <v>877.4</v>
          </cell>
          <cell r="S11030">
            <v>877.4</v>
          </cell>
          <cell r="T11030">
            <v>43</v>
          </cell>
        </row>
        <row r="11031">
          <cell r="C11031" t="str">
            <v>Нытвенский городской округ Пермского края</v>
          </cell>
          <cell r="D11031" t="str">
            <v>г. Нытва, ул. Буденного, д. 33</v>
          </cell>
          <cell r="E11031" t="b">
            <v>1</v>
          </cell>
          <cell r="F11031">
            <v>1973</v>
          </cell>
          <cell r="I11031" t="str">
            <v>скатная</v>
          </cell>
          <cell r="L11031">
            <v>2</v>
          </cell>
          <cell r="M11031">
            <v>3</v>
          </cell>
          <cell r="Q11031">
            <v>891.3</v>
          </cell>
          <cell r="R11031">
            <v>891.3</v>
          </cell>
          <cell r="S11031">
            <v>802.17</v>
          </cell>
        </row>
        <row r="11032">
          <cell r="C11032" t="str">
            <v>Нытвенский городской округ Пермского края</v>
          </cell>
          <cell r="D11032" t="str">
            <v>г. Нытва, ул. Буденного, д. 35</v>
          </cell>
          <cell r="E11032" t="b">
            <v>1</v>
          </cell>
          <cell r="F11032">
            <v>1974</v>
          </cell>
          <cell r="G11032">
            <v>1974</v>
          </cell>
          <cell r="H11032" t="str">
            <v>Кирпич</v>
          </cell>
          <cell r="L11032">
            <v>2</v>
          </cell>
          <cell r="M11032">
            <v>3</v>
          </cell>
          <cell r="Q11032">
            <v>899.45</v>
          </cell>
          <cell r="R11032">
            <v>899.45</v>
          </cell>
          <cell r="S11032">
            <v>577.12</v>
          </cell>
        </row>
        <row r="11033">
          <cell r="C11033" t="str">
            <v>Нытвенский городской округ Пермского края</v>
          </cell>
          <cell r="D11033" t="str">
            <v>г. Нытва, ул. Буденного, д. 37</v>
          </cell>
          <cell r="E11033" t="b">
            <v>1</v>
          </cell>
          <cell r="F11033">
            <v>1973</v>
          </cell>
          <cell r="G11033">
            <v>2019</v>
          </cell>
          <cell r="H11033" t="str">
            <v>Кирпич</v>
          </cell>
          <cell r="L11033">
            <v>2</v>
          </cell>
          <cell r="M11033">
            <v>3</v>
          </cell>
          <cell r="Q11033">
            <v>1165.75</v>
          </cell>
          <cell r="R11033">
            <v>1165.75</v>
          </cell>
          <cell r="S11033">
            <v>1165.75</v>
          </cell>
          <cell r="T11033">
            <v>39</v>
          </cell>
        </row>
        <row r="11034">
          <cell r="C11034" t="str">
            <v>Нытвенский городской округ Пермского края</v>
          </cell>
          <cell r="D11034" t="str">
            <v>г. Нытва, ул. Буденного, д. 39</v>
          </cell>
          <cell r="E11034" t="b">
            <v>1</v>
          </cell>
          <cell r="F11034">
            <v>1975</v>
          </cell>
          <cell r="G11034">
            <v>1975</v>
          </cell>
          <cell r="H11034" t="str">
            <v>Кирпич</v>
          </cell>
          <cell r="L11034">
            <v>2</v>
          </cell>
          <cell r="M11034">
            <v>3</v>
          </cell>
          <cell r="Q11034">
            <v>887.2</v>
          </cell>
          <cell r="R11034">
            <v>887.2</v>
          </cell>
          <cell r="S11034">
            <v>887.2</v>
          </cell>
          <cell r="T11034">
            <v>33</v>
          </cell>
        </row>
        <row r="11035">
          <cell r="C11035" t="str">
            <v>Нытвенский городской округ Пермского края</v>
          </cell>
          <cell r="D11035" t="str">
            <v>г. Нытва, ул. Буденного, д. 41</v>
          </cell>
          <cell r="E11035" t="b">
            <v>1</v>
          </cell>
          <cell r="F11035">
            <v>1976</v>
          </cell>
          <cell r="H11035" t="str">
            <v>кирпич</v>
          </cell>
          <cell r="I11035" t="str">
            <v>скатная</v>
          </cell>
          <cell r="K11035" t="str">
            <v>не имеется</v>
          </cell>
          <cell r="L11035">
            <v>2</v>
          </cell>
          <cell r="M11035">
            <v>3</v>
          </cell>
          <cell r="Q11035">
            <v>914.2</v>
          </cell>
          <cell r="R11035">
            <v>914.2</v>
          </cell>
          <cell r="S11035">
            <v>594.1</v>
          </cell>
          <cell r="T11035">
            <v>35</v>
          </cell>
        </row>
        <row r="11036">
          <cell r="C11036" t="str">
            <v>Нытвенский городской округ Пермского края</v>
          </cell>
          <cell r="D11036" t="str">
            <v>г. Нытва, ул. Буденного, д. 43</v>
          </cell>
          <cell r="E11036" t="b">
            <v>1</v>
          </cell>
          <cell r="F11036">
            <v>1976</v>
          </cell>
          <cell r="G11036">
            <v>1976</v>
          </cell>
          <cell r="H11036" t="str">
            <v>Кирпич</v>
          </cell>
          <cell r="L11036">
            <v>2</v>
          </cell>
          <cell r="M11036">
            <v>3</v>
          </cell>
          <cell r="Q11036">
            <v>915.1</v>
          </cell>
          <cell r="R11036">
            <v>915.1</v>
          </cell>
          <cell r="S11036">
            <v>591.20000000000005</v>
          </cell>
        </row>
        <row r="11037">
          <cell r="C11037" t="str">
            <v>Нытвенский городской округ Пермского края</v>
          </cell>
          <cell r="D11037" t="str">
            <v>г. Нытва, ул. Буденного, д. 45</v>
          </cell>
          <cell r="E11037" t="b">
            <v>1</v>
          </cell>
          <cell r="F11037">
            <v>1978</v>
          </cell>
          <cell r="G11037">
            <v>1978</v>
          </cell>
          <cell r="H11037" t="str">
            <v>Кирпич</v>
          </cell>
          <cell r="L11037">
            <v>2</v>
          </cell>
          <cell r="M11037">
            <v>3</v>
          </cell>
          <cell r="Q11037">
            <v>900</v>
          </cell>
          <cell r="R11037">
            <v>900</v>
          </cell>
          <cell r="S11037">
            <v>900</v>
          </cell>
          <cell r="T11037">
            <v>39</v>
          </cell>
        </row>
        <row r="11038">
          <cell r="C11038" t="str">
            <v>Нытвенский городской округ Пермского края</v>
          </cell>
          <cell r="D11038" t="str">
            <v>г. Нытва, ул. Володарского, д. 74А</v>
          </cell>
          <cell r="E11038" t="b">
            <v>1</v>
          </cell>
          <cell r="F11038">
            <v>1961</v>
          </cell>
          <cell r="H11038" t="str">
            <v>Кирпич</v>
          </cell>
          <cell r="L11038">
            <v>2</v>
          </cell>
          <cell r="M11038">
            <v>2</v>
          </cell>
          <cell r="Q11038">
            <v>438.9</v>
          </cell>
          <cell r="R11038">
            <v>285.89999999999998</v>
          </cell>
          <cell r="S11038">
            <v>285.89999999999998</v>
          </cell>
        </row>
        <row r="11039">
          <cell r="C11039" t="str">
            <v>Нытвенский городской округ Пермского края</v>
          </cell>
          <cell r="D11039" t="str">
            <v>г. Нытва, ул. Гагарина, д. 12</v>
          </cell>
          <cell r="E11039" t="b">
            <v>1</v>
          </cell>
          <cell r="F11039">
            <v>1957</v>
          </cell>
          <cell r="H11039" t="str">
            <v>Кирпич</v>
          </cell>
          <cell r="L11039">
            <v>2</v>
          </cell>
          <cell r="M11039">
            <v>1</v>
          </cell>
          <cell r="Q11039">
            <v>760.8</v>
          </cell>
          <cell r="R11039">
            <v>691.02</v>
          </cell>
          <cell r="S11039">
            <v>691.02</v>
          </cell>
        </row>
        <row r="11040">
          <cell r="C11040" t="str">
            <v>Нытвенский городской округ Пермского края</v>
          </cell>
          <cell r="D11040" t="str">
            <v>г. Нытва, ул. Гагарина, д. 14</v>
          </cell>
          <cell r="E11040" t="b">
            <v>1</v>
          </cell>
          <cell r="F11040">
            <v>1955</v>
          </cell>
          <cell r="H11040" t="str">
            <v>Кирпич</v>
          </cell>
          <cell r="L11040">
            <v>2</v>
          </cell>
          <cell r="M11040">
            <v>1</v>
          </cell>
          <cell r="Q11040">
            <v>838.2</v>
          </cell>
          <cell r="R11040">
            <v>568.20000000000005</v>
          </cell>
          <cell r="S11040">
            <v>568.20000000000005</v>
          </cell>
        </row>
        <row r="11041">
          <cell r="C11041" t="str">
            <v>Нытвенский городской округ Пермского края</v>
          </cell>
          <cell r="D11041" t="str">
            <v>г. Нытва, ул. Гагарина, д. 16</v>
          </cell>
          <cell r="E11041" t="b">
            <v>1</v>
          </cell>
          <cell r="F11041">
            <v>1943</v>
          </cell>
          <cell r="H11041" t="str">
            <v>Кирпич</v>
          </cell>
          <cell r="L11041">
            <v>2</v>
          </cell>
          <cell r="M11041">
            <v>1</v>
          </cell>
          <cell r="Q11041">
            <v>612.70000000000005</v>
          </cell>
          <cell r="R11041">
            <v>457.9</v>
          </cell>
          <cell r="S11041">
            <v>457.9</v>
          </cell>
        </row>
        <row r="11042">
          <cell r="C11042" t="str">
            <v>Нытвенский городской округ Пермского края</v>
          </cell>
          <cell r="D11042" t="str">
            <v>г. Нытва, ул. Гагарина, д. 18Б</v>
          </cell>
          <cell r="E11042" t="b">
            <v>1</v>
          </cell>
          <cell r="F11042">
            <v>2013</v>
          </cell>
          <cell r="H11042" t="str">
            <v>Кирпич</v>
          </cell>
          <cell r="L11042">
            <v>3</v>
          </cell>
          <cell r="M11042">
            <v>1</v>
          </cell>
          <cell r="Q11042">
            <v>743.1</v>
          </cell>
          <cell r="R11042">
            <v>575.29999999999995</v>
          </cell>
          <cell r="S11042">
            <v>575.29999999999995</v>
          </cell>
        </row>
        <row r="11043">
          <cell r="C11043" t="str">
            <v>Нытвенский городской округ Пермского края</v>
          </cell>
          <cell r="D11043" t="str">
            <v>г. Нытва, ул. Демьяна Бедного, д. 40</v>
          </cell>
          <cell r="E11043" t="b">
            <v>1</v>
          </cell>
          <cell r="F11043">
            <v>1967</v>
          </cell>
          <cell r="H11043" t="str">
            <v>Кирпич</v>
          </cell>
          <cell r="L11043">
            <v>2</v>
          </cell>
          <cell r="M11043">
            <v>1</v>
          </cell>
          <cell r="Q11043">
            <v>338.23</v>
          </cell>
          <cell r="R11043">
            <v>303.5</v>
          </cell>
          <cell r="S11043">
            <v>303.5</v>
          </cell>
        </row>
        <row r="11044">
          <cell r="C11044" t="str">
            <v>Нытвенский городской округ Пермского края</v>
          </cell>
          <cell r="D11044" t="str">
            <v>г. Нытва, ул. Карла Либкнехта, д. 11</v>
          </cell>
          <cell r="E11044" t="b">
            <v>1</v>
          </cell>
          <cell r="F11044">
            <v>1953</v>
          </cell>
          <cell r="H11044" t="str">
            <v>Кирпич</v>
          </cell>
          <cell r="L11044">
            <v>2</v>
          </cell>
          <cell r="M11044">
            <v>1</v>
          </cell>
          <cell r="Q11044">
            <v>641</v>
          </cell>
          <cell r="R11044">
            <v>388</v>
          </cell>
          <cell r="S11044">
            <v>386.5</v>
          </cell>
          <cell r="T11044">
            <v>20</v>
          </cell>
        </row>
        <row r="11045">
          <cell r="C11045" t="str">
            <v>Нытвенский городской округ Пермского края</v>
          </cell>
          <cell r="D11045" t="str">
            <v>г. Нытва, ул. Карла Либкнехта, д. 12</v>
          </cell>
          <cell r="E11045" t="b">
            <v>1</v>
          </cell>
          <cell r="F11045">
            <v>1986</v>
          </cell>
          <cell r="H11045" t="str">
            <v>Кирпич</v>
          </cell>
          <cell r="L11045">
            <v>2</v>
          </cell>
          <cell r="M11045">
            <v>1</v>
          </cell>
          <cell r="Q11045">
            <v>541.47</v>
          </cell>
          <cell r="R11045">
            <v>331.2</v>
          </cell>
          <cell r="S11045">
            <v>331.2</v>
          </cell>
          <cell r="T11045">
            <v>20</v>
          </cell>
        </row>
        <row r="11046">
          <cell r="C11046" t="str">
            <v>Нытвенский городской округ Пермского края</v>
          </cell>
          <cell r="D11046" t="str">
            <v>г. Нытва, ул. Карла Либкнехта, д. 13</v>
          </cell>
          <cell r="E11046" t="b">
            <v>1</v>
          </cell>
          <cell r="F11046">
            <v>1952</v>
          </cell>
          <cell r="H11046" t="str">
            <v>Кирпич</v>
          </cell>
          <cell r="L11046">
            <v>2</v>
          </cell>
          <cell r="M11046">
            <v>1</v>
          </cell>
          <cell r="Q11046">
            <v>646.42999999999995</v>
          </cell>
          <cell r="R11046">
            <v>386</v>
          </cell>
          <cell r="S11046">
            <v>386</v>
          </cell>
          <cell r="T11046">
            <v>13</v>
          </cell>
        </row>
        <row r="11047">
          <cell r="C11047" t="str">
            <v>Нытвенский городской округ Пермского края</v>
          </cell>
          <cell r="D11047" t="str">
            <v>г. Нытва, ул. Карла Либкнехта, д. 14</v>
          </cell>
          <cell r="E11047" t="b">
            <v>1</v>
          </cell>
          <cell r="F11047">
            <v>1954</v>
          </cell>
          <cell r="H11047" t="str">
            <v>Кирпич</v>
          </cell>
          <cell r="L11047">
            <v>2</v>
          </cell>
          <cell r="M11047">
            <v>1</v>
          </cell>
          <cell r="Q11047">
            <v>375.2</v>
          </cell>
          <cell r="R11047">
            <v>243.7</v>
          </cell>
          <cell r="S11047">
            <v>243.7</v>
          </cell>
        </row>
        <row r="11048">
          <cell r="C11048" t="str">
            <v>Нытвенский городской округ Пермского края</v>
          </cell>
          <cell r="D11048" t="str">
            <v>г. Нытва, ул. Карла Либкнехта, д. 15</v>
          </cell>
          <cell r="E11048" t="b">
            <v>1</v>
          </cell>
          <cell r="F11048">
            <v>1951</v>
          </cell>
          <cell r="H11048" t="str">
            <v>Кирпич</v>
          </cell>
          <cell r="L11048">
            <v>2</v>
          </cell>
          <cell r="M11048">
            <v>1</v>
          </cell>
          <cell r="Q11048">
            <v>624.39</v>
          </cell>
          <cell r="R11048">
            <v>378.89</v>
          </cell>
          <cell r="S11048">
            <v>245.5</v>
          </cell>
          <cell r="T11048">
            <v>23</v>
          </cell>
        </row>
        <row r="11049">
          <cell r="C11049" t="str">
            <v>Нытвенский городской округ Пермского края</v>
          </cell>
          <cell r="D11049" t="str">
            <v>г. Нытва, ул. Карла Либкнехта, д. 16</v>
          </cell>
          <cell r="E11049" t="b">
            <v>1</v>
          </cell>
          <cell r="F11049">
            <v>1954</v>
          </cell>
          <cell r="H11049" t="str">
            <v>Кирпич</v>
          </cell>
          <cell r="L11049">
            <v>2</v>
          </cell>
          <cell r="M11049">
            <v>1</v>
          </cell>
          <cell r="Q11049">
            <v>647.4</v>
          </cell>
          <cell r="R11049">
            <v>392.2</v>
          </cell>
          <cell r="S11049">
            <v>392.2</v>
          </cell>
          <cell r="T11049">
            <v>20</v>
          </cell>
        </row>
        <row r="11050">
          <cell r="C11050" t="str">
            <v>Нытвенский городской округ Пермского края</v>
          </cell>
          <cell r="D11050" t="str">
            <v>г. Нытва, ул. Карла Либкнехта, д. 17</v>
          </cell>
          <cell r="E11050" t="b">
            <v>1</v>
          </cell>
          <cell r="F11050">
            <v>1952</v>
          </cell>
          <cell r="H11050" t="str">
            <v>Кирпич</v>
          </cell>
          <cell r="L11050">
            <v>2</v>
          </cell>
          <cell r="M11050">
            <v>1</v>
          </cell>
          <cell r="Q11050">
            <v>623.44000000000005</v>
          </cell>
          <cell r="R11050">
            <v>378.7</v>
          </cell>
          <cell r="S11050">
            <v>378.7</v>
          </cell>
          <cell r="T11050">
            <v>24</v>
          </cell>
        </row>
        <row r="11051">
          <cell r="C11051" t="str">
            <v>Нытвенский городской округ Пермского края</v>
          </cell>
          <cell r="D11051" t="str">
            <v>г. Нытва, ул. Карла Либкнехта, д. 18</v>
          </cell>
          <cell r="E11051" t="b">
            <v>1</v>
          </cell>
          <cell r="F11051">
            <v>1952</v>
          </cell>
          <cell r="H11051" t="str">
            <v>Кирпич</v>
          </cell>
          <cell r="L11051">
            <v>2</v>
          </cell>
          <cell r="M11051">
            <v>1</v>
          </cell>
          <cell r="Q11051">
            <v>624.6</v>
          </cell>
          <cell r="R11051">
            <v>377.4</v>
          </cell>
          <cell r="S11051">
            <v>377.4</v>
          </cell>
          <cell r="T11051">
            <v>24</v>
          </cell>
        </row>
        <row r="11052">
          <cell r="C11052" t="str">
            <v>Нытвенский городской округ Пермского края</v>
          </cell>
          <cell r="D11052" t="str">
            <v>г. Нытва, ул. Карла Либкнехта, д. 21</v>
          </cell>
          <cell r="E11052" t="b">
            <v>1</v>
          </cell>
          <cell r="F11052">
            <v>1953</v>
          </cell>
          <cell r="H11052" t="str">
            <v>Кирпич</v>
          </cell>
          <cell r="L11052">
            <v>2</v>
          </cell>
          <cell r="M11052">
            <v>2</v>
          </cell>
          <cell r="Q11052">
            <v>747.2</v>
          </cell>
          <cell r="R11052">
            <v>667.9</v>
          </cell>
          <cell r="S11052">
            <v>667.9</v>
          </cell>
          <cell r="T11052">
            <v>35</v>
          </cell>
        </row>
        <row r="11053">
          <cell r="C11053" t="str">
            <v>Нытвенский городской округ Пермского края</v>
          </cell>
          <cell r="D11053" t="str">
            <v>г. Нытва, ул. Карла Либкнехта, д. 23</v>
          </cell>
          <cell r="E11053" t="b">
            <v>1</v>
          </cell>
          <cell r="F11053">
            <v>1953</v>
          </cell>
          <cell r="H11053" t="str">
            <v>Кирпич</v>
          </cell>
          <cell r="L11053">
            <v>2</v>
          </cell>
          <cell r="M11053">
            <v>1</v>
          </cell>
          <cell r="Q11053">
            <v>615.91</v>
          </cell>
          <cell r="R11053">
            <v>376.4</v>
          </cell>
          <cell r="S11053">
            <v>376.4</v>
          </cell>
          <cell r="T11053">
            <v>19</v>
          </cell>
        </row>
        <row r="11054">
          <cell r="C11054" t="str">
            <v>Нытвенский городской округ Пермского края</v>
          </cell>
          <cell r="D11054" t="str">
            <v>г. Нытва, ул. Карла Либкнехта, д. 24</v>
          </cell>
          <cell r="E11054" t="b">
            <v>1</v>
          </cell>
          <cell r="F11054">
            <v>1954</v>
          </cell>
          <cell r="H11054" t="str">
            <v>Кирпич</v>
          </cell>
          <cell r="L11054">
            <v>2</v>
          </cell>
          <cell r="M11054">
            <v>1</v>
          </cell>
          <cell r="Q11054">
            <v>604.26</v>
          </cell>
          <cell r="R11054">
            <v>398</v>
          </cell>
          <cell r="S11054">
            <v>398</v>
          </cell>
          <cell r="T11054">
            <v>17</v>
          </cell>
        </row>
        <row r="11055">
          <cell r="C11055" t="str">
            <v>Нытвенский городской округ Пермского края</v>
          </cell>
          <cell r="D11055" t="str">
            <v>г. Нытва, ул. Карла Либкнехта, д. 25</v>
          </cell>
          <cell r="E11055" t="b">
            <v>1</v>
          </cell>
          <cell r="F11055">
            <v>1953</v>
          </cell>
          <cell r="H11055" t="str">
            <v>Кирпич</v>
          </cell>
          <cell r="L11055">
            <v>2</v>
          </cell>
          <cell r="M11055">
            <v>1</v>
          </cell>
          <cell r="Q11055">
            <v>604.26</v>
          </cell>
          <cell r="R11055">
            <v>368.52</v>
          </cell>
          <cell r="S11055">
            <v>235.7</v>
          </cell>
          <cell r="T11055">
            <v>27</v>
          </cell>
        </row>
        <row r="11056">
          <cell r="C11056" t="str">
            <v>Нытвенский городской округ Пермского края</v>
          </cell>
          <cell r="D11056" t="str">
            <v>г. Нытва, ул. Карла Либкнехта, д. 26</v>
          </cell>
          <cell r="E11056" t="b">
            <v>1</v>
          </cell>
          <cell r="F11056">
            <v>1954</v>
          </cell>
          <cell r="H11056" t="str">
            <v>Кирпич</v>
          </cell>
          <cell r="L11056">
            <v>2</v>
          </cell>
          <cell r="M11056">
            <v>1</v>
          </cell>
          <cell r="Q11056">
            <v>622.29</v>
          </cell>
          <cell r="R11056">
            <v>376.8</v>
          </cell>
          <cell r="S11056">
            <v>376.8</v>
          </cell>
          <cell r="T11056">
            <v>22</v>
          </cell>
        </row>
        <row r="11057">
          <cell r="C11057" t="str">
            <v>Нытвенский городской округ Пермского края</v>
          </cell>
          <cell r="D11057" t="str">
            <v>г. Нытва, ул. Карла Либкнехта, д. 44</v>
          </cell>
          <cell r="E11057" t="b">
            <v>1</v>
          </cell>
          <cell r="F11057">
            <v>1969</v>
          </cell>
          <cell r="H11057" t="str">
            <v>Кирпич</v>
          </cell>
          <cell r="L11057">
            <v>2</v>
          </cell>
          <cell r="M11057">
            <v>2</v>
          </cell>
          <cell r="Q11057">
            <v>450.9</v>
          </cell>
          <cell r="R11057">
            <v>293.39999999999998</v>
          </cell>
          <cell r="S11057">
            <v>293.39999999999998</v>
          </cell>
        </row>
        <row r="11058">
          <cell r="C11058" t="str">
            <v>Нытвенский городской округ Пермского края</v>
          </cell>
          <cell r="D11058" t="str">
            <v>г. Нытва, ул. Карла Либкнехта, д. 120</v>
          </cell>
          <cell r="E11058" t="b">
            <v>1</v>
          </cell>
          <cell r="F11058">
            <v>1989</v>
          </cell>
          <cell r="G11058">
            <v>1989</v>
          </cell>
          <cell r="H11058" t="str">
            <v>Кирпич</v>
          </cell>
          <cell r="L11058">
            <v>3</v>
          </cell>
          <cell r="M11058">
            <v>1</v>
          </cell>
          <cell r="Q11058">
            <v>585.9</v>
          </cell>
          <cell r="R11058">
            <v>585.9</v>
          </cell>
          <cell r="S11058">
            <v>518.1</v>
          </cell>
        </row>
        <row r="11059">
          <cell r="C11059" t="str">
            <v>Нытвенский городской округ Пермского края</v>
          </cell>
          <cell r="D11059" t="str">
            <v>г. Нытва, ул. Карла Либкнехта, д. 118/3</v>
          </cell>
          <cell r="E11059" t="b">
            <v>1</v>
          </cell>
          <cell r="F11059">
            <v>1970</v>
          </cell>
          <cell r="H11059" t="str">
            <v>Кирпич</v>
          </cell>
          <cell r="L11059">
            <v>2</v>
          </cell>
          <cell r="M11059">
            <v>2</v>
          </cell>
          <cell r="Q11059">
            <v>489</v>
          </cell>
          <cell r="R11059">
            <v>318.8</v>
          </cell>
          <cell r="S11059">
            <v>318.8</v>
          </cell>
        </row>
        <row r="11060">
          <cell r="C11060" t="str">
            <v>Нытвенский городской округ Пермского края</v>
          </cell>
          <cell r="D11060" t="str">
            <v>г. Нытва, ул. Карла Либкнехта, д. 118/4</v>
          </cell>
          <cell r="E11060" t="b">
            <v>1</v>
          </cell>
          <cell r="F11060">
            <v>1969</v>
          </cell>
          <cell r="H11060" t="str">
            <v>Кирпич</v>
          </cell>
          <cell r="L11060">
            <v>2</v>
          </cell>
          <cell r="M11060">
            <v>2</v>
          </cell>
          <cell r="Q11060">
            <v>436</v>
          </cell>
          <cell r="R11060">
            <v>280</v>
          </cell>
          <cell r="S11060">
            <v>280</v>
          </cell>
        </row>
        <row r="11061">
          <cell r="C11061" t="str">
            <v>Нытвенский городской округ Пермского края</v>
          </cell>
          <cell r="D11061" t="str">
            <v>г. Нытва, ул. Карла Либкнехта, д. 20А</v>
          </cell>
          <cell r="E11061" t="b">
            <v>1</v>
          </cell>
          <cell r="F11061">
            <v>2016</v>
          </cell>
          <cell r="H11061" t="str">
            <v>кирпич</v>
          </cell>
          <cell r="I11061" t="str">
            <v>скатная</v>
          </cell>
          <cell r="J11061" t="str">
            <v>ГАЗ</v>
          </cell>
          <cell r="K11061" t="str">
            <v>не имеется</v>
          </cell>
          <cell r="L11061">
            <v>3</v>
          </cell>
          <cell r="M11061">
            <v>1</v>
          </cell>
          <cell r="Q11061">
            <v>1398.2</v>
          </cell>
          <cell r="R11061">
            <v>1398.2</v>
          </cell>
          <cell r="S11061">
            <v>667.7</v>
          </cell>
          <cell r="T11061">
            <v>92</v>
          </cell>
        </row>
        <row r="11062">
          <cell r="C11062" t="str">
            <v>Нытвенский городской округ Пермского края</v>
          </cell>
          <cell r="D11062" t="str">
            <v>г. Нытва, ул. Карла Маркса, д. 46</v>
          </cell>
          <cell r="E11062" t="b">
            <v>1</v>
          </cell>
          <cell r="F11062">
            <v>1987</v>
          </cell>
          <cell r="G11062">
            <v>2018</v>
          </cell>
          <cell r="H11062" t="str">
            <v>панель</v>
          </cell>
          <cell r="L11062">
            <v>5</v>
          </cell>
          <cell r="M11062">
            <v>6</v>
          </cell>
          <cell r="Q11062">
            <v>3957.6</v>
          </cell>
          <cell r="R11062">
            <v>3957.6</v>
          </cell>
          <cell r="S11062">
            <v>3957.6</v>
          </cell>
          <cell r="T11062">
            <v>170</v>
          </cell>
        </row>
        <row r="11063">
          <cell r="C11063" t="str">
            <v>Нытвенский городской округ Пермского края</v>
          </cell>
          <cell r="D11063" t="str">
            <v>г. Нытва, ул. Карла Маркса, д. 48</v>
          </cell>
          <cell r="E11063" t="b">
            <v>1</v>
          </cell>
          <cell r="F11063">
            <v>1982</v>
          </cell>
          <cell r="G11063">
            <v>2019</v>
          </cell>
          <cell r="H11063" t="str">
            <v>Кирпич</v>
          </cell>
          <cell r="L11063">
            <v>5</v>
          </cell>
          <cell r="M11063">
            <v>8</v>
          </cell>
          <cell r="Q11063">
            <v>5391.9</v>
          </cell>
          <cell r="R11063">
            <v>5391.9</v>
          </cell>
          <cell r="S11063">
            <v>5391.9</v>
          </cell>
          <cell r="T11063">
            <v>229</v>
          </cell>
        </row>
        <row r="11064">
          <cell r="C11064" t="str">
            <v>Нытвенский городской округ Пермского края</v>
          </cell>
          <cell r="D11064" t="str">
            <v>г. Нытва, ул. Карла Маркса, д. 88</v>
          </cell>
          <cell r="E11064" t="b">
            <v>1</v>
          </cell>
          <cell r="F11064">
            <v>1940</v>
          </cell>
          <cell r="H11064" t="str">
            <v>Брус</v>
          </cell>
          <cell r="L11064">
            <v>2</v>
          </cell>
          <cell r="M11064">
            <v>2</v>
          </cell>
          <cell r="Q11064">
            <v>482.4</v>
          </cell>
          <cell r="R11064">
            <v>432.91</v>
          </cell>
          <cell r="S11064">
            <v>298.7</v>
          </cell>
        </row>
        <row r="11065">
          <cell r="C11065" t="str">
            <v>Нытвенский городской округ Пермского края</v>
          </cell>
          <cell r="D11065" t="str">
            <v>г. Нытва, ул. Карла Маркса, д. 92</v>
          </cell>
          <cell r="E11065" t="b">
            <v>1</v>
          </cell>
          <cell r="F11065">
            <v>1941</v>
          </cell>
          <cell r="H11065" t="str">
            <v>Кирпич</v>
          </cell>
          <cell r="L11065">
            <v>3</v>
          </cell>
          <cell r="M11065">
            <v>3</v>
          </cell>
          <cell r="Q11065">
            <v>1020.51</v>
          </cell>
          <cell r="R11065">
            <v>1020</v>
          </cell>
          <cell r="S11065">
            <v>1020</v>
          </cell>
        </row>
        <row r="11066">
          <cell r="C11066" t="str">
            <v>Нытвенский городской округ Пермского края</v>
          </cell>
          <cell r="D11066" t="str">
            <v>г. Нытва, ул. Коммунистическая, д. 2А</v>
          </cell>
          <cell r="E11066" t="b">
            <v>1</v>
          </cell>
          <cell r="F11066">
            <v>1969</v>
          </cell>
          <cell r="H11066" t="str">
            <v>Кирпич</v>
          </cell>
          <cell r="L11066">
            <v>2</v>
          </cell>
          <cell r="M11066">
            <v>2</v>
          </cell>
          <cell r="Q11066">
            <v>573.4</v>
          </cell>
          <cell r="R11066">
            <v>521.1</v>
          </cell>
          <cell r="S11066">
            <v>521.1</v>
          </cell>
          <cell r="T11066">
            <v>31</v>
          </cell>
        </row>
        <row r="11067">
          <cell r="C11067" t="str">
            <v>Нытвенский городской округ Пермского края</v>
          </cell>
          <cell r="D11067" t="str">
            <v>г. Нытва, ул. Комсомольская, д. 1</v>
          </cell>
          <cell r="E11067" t="b">
            <v>1</v>
          </cell>
          <cell r="F11067">
            <v>1983</v>
          </cell>
          <cell r="G11067">
            <v>1983</v>
          </cell>
          <cell r="H11067" t="str">
            <v>Кирпич</v>
          </cell>
          <cell r="L11067">
            <v>5</v>
          </cell>
          <cell r="M11067">
            <v>3</v>
          </cell>
          <cell r="Q11067">
            <v>2076.6999999999998</v>
          </cell>
          <cell r="R11067">
            <v>2076.6999999999998</v>
          </cell>
          <cell r="S11067">
            <v>1292.5</v>
          </cell>
        </row>
        <row r="11068">
          <cell r="C11068" t="str">
            <v>Нытвенский городской округ Пермского края</v>
          </cell>
          <cell r="D11068" t="str">
            <v>г. Нытва, ул. Комсомольская, д. 7</v>
          </cell>
          <cell r="E11068" t="b">
            <v>1</v>
          </cell>
          <cell r="F11068">
            <v>1979</v>
          </cell>
          <cell r="G11068">
            <v>2017</v>
          </cell>
          <cell r="H11068" t="str">
            <v>Кирпич</v>
          </cell>
          <cell r="L11068">
            <v>2</v>
          </cell>
          <cell r="M11068">
            <v>3</v>
          </cell>
          <cell r="Q11068">
            <v>933.7</v>
          </cell>
          <cell r="R11068">
            <v>933.7</v>
          </cell>
          <cell r="S11068">
            <v>933.7</v>
          </cell>
          <cell r="T11068">
            <v>39</v>
          </cell>
        </row>
        <row r="11069">
          <cell r="C11069" t="str">
            <v>Нытвенский городской округ Пермского края</v>
          </cell>
          <cell r="D11069" t="str">
            <v>г. Нытва, ул. Комсомольская, д. 9</v>
          </cell>
          <cell r="E11069" t="b">
            <v>1</v>
          </cell>
          <cell r="F11069">
            <v>1991</v>
          </cell>
          <cell r="G11069">
            <v>2017</v>
          </cell>
          <cell r="H11069" t="str">
            <v>панель</v>
          </cell>
          <cell r="L11069">
            <v>3</v>
          </cell>
          <cell r="M11069">
            <v>3</v>
          </cell>
          <cell r="Q11069">
            <v>1534</v>
          </cell>
          <cell r="R11069">
            <v>1534</v>
          </cell>
          <cell r="S11069">
            <v>1534</v>
          </cell>
          <cell r="T11069">
            <v>68</v>
          </cell>
        </row>
        <row r="11070">
          <cell r="C11070" t="str">
            <v>Нытвенский городской округ Пермского края</v>
          </cell>
          <cell r="D11070" t="str">
            <v>г. Нытва, ул. Комсомольская, д. 22</v>
          </cell>
          <cell r="E11070" t="b">
            <v>1</v>
          </cell>
          <cell r="F11070">
            <v>1971</v>
          </cell>
          <cell r="H11070" t="str">
            <v>Кирпич</v>
          </cell>
          <cell r="L11070">
            <v>2</v>
          </cell>
          <cell r="M11070">
            <v>1</v>
          </cell>
          <cell r="Q11070">
            <v>349.93</v>
          </cell>
          <cell r="R11070">
            <v>224.1</v>
          </cell>
          <cell r="S11070">
            <v>224.1</v>
          </cell>
        </row>
        <row r="11071">
          <cell r="C11071" t="str">
            <v>Нытвенский городской округ Пермского края</v>
          </cell>
          <cell r="D11071" t="str">
            <v>г. Нытва, ул. Комсомольская, д. 25</v>
          </cell>
          <cell r="E11071" t="b">
            <v>1</v>
          </cell>
          <cell r="F11071">
            <v>1976</v>
          </cell>
          <cell r="H11071" t="str">
            <v>Кирпич</v>
          </cell>
          <cell r="L11071">
            <v>2</v>
          </cell>
          <cell r="M11071">
            <v>2</v>
          </cell>
          <cell r="Q11071">
            <v>902.1</v>
          </cell>
          <cell r="R11071">
            <v>577.70000000000005</v>
          </cell>
          <cell r="S11071">
            <v>577.70000000000005</v>
          </cell>
        </row>
        <row r="11072">
          <cell r="C11072" t="str">
            <v>Нытвенский городской округ Пермского края</v>
          </cell>
          <cell r="D11072" t="str">
            <v>г. Нытва, ул. Комсомольская, д. 28</v>
          </cell>
          <cell r="E11072" t="b">
            <v>1</v>
          </cell>
          <cell r="F11072">
            <v>1994</v>
          </cell>
          <cell r="H11072" t="str">
            <v>Панель</v>
          </cell>
          <cell r="L11072">
            <v>2</v>
          </cell>
          <cell r="M11072">
            <v>3</v>
          </cell>
          <cell r="Q11072">
            <v>1517.2</v>
          </cell>
          <cell r="R11072">
            <v>831.5</v>
          </cell>
          <cell r="S11072">
            <v>831.5</v>
          </cell>
        </row>
        <row r="11073">
          <cell r="C11073" t="str">
            <v>Нытвенский городской округ Пермского края</v>
          </cell>
          <cell r="D11073" t="str">
            <v>г. Нытва, ул. Комсомольская, д. 29</v>
          </cell>
          <cell r="E11073" t="b">
            <v>1</v>
          </cell>
          <cell r="F11073">
            <v>1975</v>
          </cell>
          <cell r="G11073">
            <v>1975</v>
          </cell>
          <cell r="H11073" t="str">
            <v>Кирпич</v>
          </cell>
          <cell r="L11073">
            <v>2</v>
          </cell>
          <cell r="M11073">
            <v>3</v>
          </cell>
          <cell r="Q11073">
            <v>1128.27</v>
          </cell>
          <cell r="R11073">
            <v>1128.27</v>
          </cell>
          <cell r="S11073">
            <v>1128.27</v>
          </cell>
          <cell r="T11073">
            <v>33</v>
          </cell>
        </row>
        <row r="11074">
          <cell r="C11074" t="str">
            <v>Нытвенский городской округ Пермского края</v>
          </cell>
          <cell r="D11074" t="str">
            <v>г. Нытва, ул. Комсомольская, д. 30</v>
          </cell>
          <cell r="E11074" t="b">
            <v>1</v>
          </cell>
          <cell r="F11074">
            <v>1993</v>
          </cell>
          <cell r="H11074" t="str">
            <v>Кирпич</v>
          </cell>
          <cell r="L11074">
            <v>2</v>
          </cell>
          <cell r="M11074">
            <v>3</v>
          </cell>
          <cell r="Q11074">
            <v>2393.6</v>
          </cell>
          <cell r="R11074">
            <v>1331</v>
          </cell>
          <cell r="S11074">
            <v>1331</v>
          </cell>
        </row>
        <row r="11075">
          <cell r="C11075" t="str">
            <v>Нытвенский городской округ Пермского края</v>
          </cell>
          <cell r="D11075" t="str">
            <v>г. Нытва, ул. Комсомольская, д. 49</v>
          </cell>
          <cell r="E11075" t="b">
            <v>1</v>
          </cell>
          <cell r="F11075">
            <v>2007</v>
          </cell>
          <cell r="H11075" t="str">
            <v>панель</v>
          </cell>
          <cell r="I11075" t="str">
            <v>скатная</v>
          </cell>
          <cell r="K11075" t="str">
            <v>не имеется</v>
          </cell>
          <cell r="L11075">
            <v>2</v>
          </cell>
          <cell r="M11075">
            <v>2</v>
          </cell>
          <cell r="Q11075">
            <v>1448.3</v>
          </cell>
          <cell r="R11075">
            <v>1448.3</v>
          </cell>
          <cell r="S11075">
            <v>766.3</v>
          </cell>
          <cell r="T11075">
            <v>30</v>
          </cell>
        </row>
        <row r="11076">
          <cell r="C11076" t="str">
            <v>Нытвенский городской округ Пермского края</v>
          </cell>
          <cell r="D11076" t="str">
            <v>г. Нытва, ул. Комсомольская, д. 56</v>
          </cell>
          <cell r="E11076" t="b">
            <v>1</v>
          </cell>
          <cell r="F11076">
            <v>1976</v>
          </cell>
          <cell r="H11076" t="str">
            <v>Кирпич</v>
          </cell>
          <cell r="L11076">
            <v>2</v>
          </cell>
          <cell r="M11076">
            <v>1</v>
          </cell>
          <cell r="Q11076">
            <v>353.37</v>
          </cell>
          <cell r="R11076">
            <v>227.4</v>
          </cell>
          <cell r="S11076">
            <v>227.4</v>
          </cell>
        </row>
        <row r="11077">
          <cell r="C11077" t="str">
            <v>Нытвенский городской округ Пермского края</v>
          </cell>
          <cell r="D11077" t="str">
            <v>г. Нытва, ул. Комсомольская, д. 58</v>
          </cell>
          <cell r="E11077" t="b">
            <v>1</v>
          </cell>
          <cell r="F11077">
            <v>1994</v>
          </cell>
          <cell r="H11077" t="str">
            <v>кирпич</v>
          </cell>
          <cell r="I11077" t="str">
            <v>скатная</v>
          </cell>
          <cell r="K11077" t="str">
            <v>имеется</v>
          </cell>
          <cell r="L11077">
            <v>4</v>
          </cell>
          <cell r="M11077">
            <v>3</v>
          </cell>
          <cell r="Q11077">
            <v>2500.0700000000002</v>
          </cell>
          <cell r="R11077">
            <v>2500.0700000000002</v>
          </cell>
          <cell r="S11077">
            <v>2315.1</v>
          </cell>
          <cell r="T11077">
            <v>91</v>
          </cell>
        </row>
        <row r="11078">
          <cell r="C11078" t="str">
            <v>Нытвенский городской округ Пермского края</v>
          </cell>
          <cell r="D11078" t="str">
            <v>г. Нытва, ул. Комсомольская, д. 74</v>
          </cell>
          <cell r="E11078" t="b">
            <v>1</v>
          </cell>
          <cell r="F11078">
            <v>1988</v>
          </cell>
          <cell r="G11078">
            <v>2019</v>
          </cell>
          <cell r="H11078" t="str">
            <v>Кирпич</v>
          </cell>
          <cell r="L11078">
            <v>3</v>
          </cell>
          <cell r="M11078">
            <v>4</v>
          </cell>
          <cell r="Q11078">
            <v>1892.5</v>
          </cell>
          <cell r="R11078">
            <v>1892.5</v>
          </cell>
          <cell r="S11078">
            <v>1120.3</v>
          </cell>
        </row>
        <row r="11079">
          <cell r="C11079" t="str">
            <v>Нытвенский городской округ Пермского края</v>
          </cell>
          <cell r="D11079" t="str">
            <v>г. Нытва, ул. Константина Симонова, д. 16/1</v>
          </cell>
          <cell r="E11079" t="b">
            <v>1</v>
          </cell>
          <cell r="F11079">
            <v>1988</v>
          </cell>
          <cell r="H11079" t="str">
            <v>Панель</v>
          </cell>
          <cell r="L11079">
            <v>3</v>
          </cell>
          <cell r="M11079">
            <v>3</v>
          </cell>
          <cell r="Q11079">
            <v>1348</v>
          </cell>
          <cell r="R11079">
            <v>798.9</v>
          </cell>
          <cell r="S11079">
            <v>798.9</v>
          </cell>
        </row>
        <row r="11080">
          <cell r="C11080" t="str">
            <v>Нытвенский городской округ Пермского края</v>
          </cell>
          <cell r="D11080" t="str">
            <v>г. Нытва, ул. Константина Симонова, д. 16/2</v>
          </cell>
          <cell r="E11080" t="b">
            <v>1</v>
          </cell>
          <cell r="F11080">
            <v>1991</v>
          </cell>
          <cell r="H11080" t="str">
            <v>Панель</v>
          </cell>
          <cell r="L11080">
            <v>4</v>
          </cell>
          <cell r="M11080">
            <v>1</v>
          </cell>
          <cell r="Q11080">
            <v>686</v>
          </cell>
          <cell r="R11080">
            <v>399.2</v>
          </cell>
          <cell r="S11080">
            <v>399.2</v>
          </cell>
        </row>
        <row r="11081">
          <cell r="C11081" t="str">
            <v>Нытвенский городской округ Пермского края</v>
          </cell>
          <cell r="D11081" t="str">
            <v>г. Нытва, ул. Константина Симонова, д. 16/3</v>
          </cell>
          <cell r="E11081" t="b">
            <v>1</v>
          </cell>
          <cell r="F11081">
            <v>1991</v>
          </cell>
          <cell r="H11081" t="str">
            <v>Панель</v>
          </cell>
          <cell r="L11081">
            <v>3</v>
          </cell>
          <cell r="M11081">
            <v>3</v>
          </cell>
          <cell r="Q11081">
            <v>1502</v>
          </cell>
          <cell r="R11081">
            <v>828.1</v>
          </cell>
          <cell r="S11081">
            <v>828.1</v>
          </cell>
        </row>
        <row r="11082">
          <cell r="C11082" t="str">
            <v>Нытвенский городской округ Пермского края</v>
          </cell>
          <cell r="D11082" t="str">
            <v>г. Нытва, ул. Константина Симонова, д. 16/4</v>
          </cell>
          <cell r="E11082" t="b">
            <v>1</v>
          </cell>
          <cell r="F11082">
            <v>1991</v>
          </cell>
          <cell r="H11082" t="str">
            <v>Панель</v>
          </cell>
          <cell r="L11082">
            <v>4</v>
          </cell>
          <cell r="M11082">
            <v>1</v>
          </cell>
          <cell r="Q11082">
            <v>767.5</v>
          </cell>
          <cell r="R11082">
            <v>481.8</v>
          </cell>
          <cell r="S11082">
            <v>481.8</v>
          </cell>
        </row>
        <row r="11083">
          <cell r="C11083" t="str">
            <v>Нытвенский городской округ Пермского края</v>
          </cell>
          <cell r="D11083" t="str">
            <v>г. Нытва, ул. Константина Симонова, д. 16/5</v>
          </cell>
          <cell r="E11083" t="b">
            <v>1</v>
          </cell>
          <cell r="F11083">
            <v>1991</v>
          </cell>
          <cell r="H11083" t="str">
            <v>Панель</v>
          </cell>
          <cell r="L11083">
            <v>3</v>
          </cell>
          <cell r="M11083">
            <v>3</v>
          </cell>
          <cell r="Q11083">
            <v>1340</v>
          </cell>
          <cell r="R11083">
            <v>786</v>
          </cell>
          <cell r="S11083">
            <v>786</v>
          </cell>
        </row>
        <row r="11084">
          <cell r="C11084" t="str">
            <v>Нытвенский городской округ Пермского края</v>
          </cell>
          <cell r="D11084" t="str">
            <v>г. Нытва, ул. Константина Симонова, д. 16/6</v>
          </cell>
          <cell r="E11084" t="b">
            <v>1</v>
          </cell>
          <cell r="F11084">
            <v>1991</v>
          </cell>
          <cell r="H11084" t="str">
            <v>Панель</v>
          </cell>
          <cell r="L11084">
            <v>3</v>
          </cell>
          <cell r="M11084">
            <v>2</v>
          </cell>
          <cell r="Q11084">
            <v>972.6</v>
          </cell>
          <cell r="R11084">
            <v>569.5</v>
          </cell>
          <cell r="S11084">
            <v>569.5</v>
          </cell>
        </row>
        <row r="11085">
          <cell r="C11085" t="str">
            <v>Нытвенский городской округ Пермского края</v>
          </cell>
          <cell r="D11085" t="str">
            <v>г. Нытва, ул. Королева, д. 31</v>
          </cell>
          <cell r="E11085" t="b">
            <v>1</v>
          </cell>
          <cell r="F11085">
            <v>1955</v>
          </cell>
          <cell r="H11085" t="str">
            <v>Кирпич</v>
          </cell>
          <cell r="L11085">
            <v>2</v>
          </cell>
          <cell r="M11085">
            <v>1</v>
          </cell>
          <cell r="Q11085">
            <v>948.68</v>
          </cell>
          <cell r="R11085">
            <v>588.34</v>
          </cell>
          <cell r="S11085">
            <v>588.34</v>
          </cell>
        </row>
        <row r="11086">
          <cell r="C11086" t="str">
            <v>Нытвенский городской округ Пермского края</v>
          </cell>
          <cell r="D11086" t="str">
            <v>г. Нытва, ул. Луговая, д. 24</v>
          </cell>
          <cell r="E11086" t="b">
            <v>1</v>
          </cell>
          <cell r="F11086">
            <v>1975</v>
          </cell>
          <cell r="H11086" t="str">
            <v>кирпич</v>
          </cell>
          <cell r="I11086" t="str">
            <v>плоская</v>
          </cell>
          <cell r="J11086" t="str">
            <v>ГАЗ</v>
          </cell>
          <cell r="K11086" t="str">
            <v>не имеется</v>
          </cell>
          <cell r="L11086">
            <v>2</v>
          </cell>
          <cell r="M11086">
            <v>1</v>
          </cell>
          <cell r="Q11086">
            <v>1233</v>
          </cell>
          <cell r="R11086">
            <v>1233</v>
          </cell>
          <cell r="S11086">
            <v>817.6</v>
          </cell>
          <cell r="T11086">
            <v>55</v>
          </cell>
        </row>
        <row r="11087">
          <cell r="C11087" t="str">
            <v>Нытвенский городской округ Пермского края</v>
          </cell>
          <cell r="D11087" t="str">
            <v>г. Нытва, ул. Луначарского, д. 9</v>
          </cell>
          <cell r="E11087" t="b">
            <v>1</v>
          </cell>
          <cell r="F11087">
            <v>1969</v>
          </cell>
          <cell r="H11087" t="str">
            <v>Кирпич</v>
          </cell>
          <cell r="L11087">
            <v>2</v>
          </cell>
          <cell r="M11087">
            <v>2</v>
          </cell>
          <cell r="Q11087">
            <v>520.4</v>
          </cell>
          <cell r="R11087">
            <v>301.7</v>
          </cell>
          <cell r="S11087">
            <v>301.7</v>
          </cell>
        </row>
        <row r="11088">
          <cell r="C11088" t="str">
            <v>Нытвенский городской округ Пермского края</v>
          </cell>
          <cell r="D11088" t="str">
            <v>г. Нытва, ул. Луначарского, д. 69</v>
          </cell>
          <cell r="E11088" t="b">
            <v>1</v>
          </cell>
          <cell r="F11088">
            <v>1962</v>
          </cell>
          <cell r="H11088" t="str">
            <v>Кирпич</v>
          </cell>
          <cell r="L11088">
            <v>2</v>
          </cell>
          <cell r="M11088">
            <v>2</v>
          </cell>
          <cell r="Q11088">
            <v>510.16</v>
          </cell>
          <cell r="R11088">
            <v>450</v>
          </cell>
          <cell r="S11088">
            <v>450</v>
          </cell>
          <cell r="T11088">
            <v>53</v>
          </cell>
        </row>
        <row r="11089">
          <cell r="C11089" t="str">
            <v>Нытвенский городской округ Пермского края</v>
          </cell>
          <cell r="D11089" t="str">
            <v>г. Нытва, ул. Майская, д. 26</v>
          </cell>
          <cell r="E11089" t="b">
            <v>1</v>
          </cell>
          <cell r="F11089">
            <v>1960</v>
          </cell>
          <cell r="H11089" t="str">
            <v>Кирпич</v>
          </cell>
          <cell r="L11089">
            <v>2</v>
          </cell>
          <cell r="M11089">
            <v>1</v>
          </cell>
          <cell r="Q11089">
            <v>314.3</v>
          </cell>
          <cell r="R11089">
            <v>195.8</v>
          </cell>
          <cell r="S11089">
            <v>195.8</v>
          </cell>
        </row>
        <row r="11090">
          <cell r="C11090" t="str">
            <v>Нытвенский городской округ Пермского края</v>
          </cell>
          <cell r="D11090" t="str">
            <v>г. Нытва, ул. Максима Горького, д. 14</v>
          </cell>
          <cell r="E11090" t="b">
            <v>1</v>
          </cell>
          <cell r="F11090">
            <v>1984</v>
          </cell>
          <cell r="G11090">
            <v>2018</v>
          </cell>
          <cell r="H11090" t="str">
            <v>Кирпич</v>
          </cell>
          <cell r="L11090">
            <v>3</v>
          </cell>
          <cell r="M11090">
            <v>3</v>
          </cell>
          <cell r="Q11090">
            <v>1825</v>
          </cell>
          <cell r="R11090">
            <v>1825</v>
          </cell>
          <cell r="S11090">
            <v>1825</v>
          </cell>
          <cell r="T11090">
            <v>76</v>
          </cell>
        </row>
        <row r="11091">
          <cell r="C11091" t="str">
            <v>Нытвенский городской округ Пермского края</v>
          </cell>
          <cell r="D11091" t="str">
            <v>г. Нытва, ул. Максима Горького, д. 16</v>
          </cell>
          <cell r="E11091" t="b">
            <v>1</v>
          </cell>
          <cell r="F11091">
            <v>1979</v>
          </cell>
          <cell r="G11091">
            <v>1979</v>
          </cell>
          <cell r="H11091" t="str">
            <v>Кирпич</v>
          </cell>
          <cell r="L11091">
            <v>3</v>
          </cell>
          <cell r="M11091">
            <v>3</v>
          </cell>
          <cell r="Q11091">
            <v>1815</v>
          </cell>
          <cell r="R11091">
            <v>1815</v>
          </cell>
          <cell r="S11091">
            <v>1815</v>
          </cell>
          <cell r="T11091">
            <v>73</v>
          </cell>
        </row>
        <row r="11092">
          <cell r="C11092" t="str">
            <v>Нытвенский городской округ Пермского края</v>
          </cell>
          <cell r="D11092" t="str">
            <v>г. Нытва, ул. Максима Горького, д. 20А</v>
          </cell>
          <cell r="E11092" t="b">
            <v>1</v>
          </cell>
          <cell r="F11092">
            <v>1980</v>
          </cell>
          <cell r="L11092">
            <v>2</v>
          </cell>
          <cell r="M11092">
            <v>1</v>
          </cell>
          <cell r="Q11092">
            <v>1032.5999999999999</v>
          </cell>
          <cell r="R11092">
            <v>889.6</v>
          </cell>
          <cell r="S11092">
            <v>800.64</v>
          </cell>
        </row>
        <row r="11093">
          <cell r="C11093" t="str">
            <v>Нытвенский городской округ Пермского края</v>
          </cell>
          <cell r="D11093" t="str">
            <v>г. Нытва, ул. Максима Горького, д. 18А</v>
          </cell>
          <cell r="E11093" t="b">
            <v>1</v>
          </cell>
          <cell r="F11093">
            <v>1970</v>
          </cell>
          <cell r="H11093" t="str">
            <v>Кирпич</v>
          </cell>
          <cell r="L11093">
            <v>2</v>
          </cell>
          <cell r="M11093">
            <v>2</v>
          </cell>
          <cell r="Q11093">
            <v>459.7</v>
          </cell>
          <cell r="R11093">
            <v>459.7</v>
          </cell>
          <cell r="S11093">
            <v>459.7</v>
          </cell>
          <cell r="T11093">
            <v>27</v>
          </cell>
        </row>
        <row r="11094">
          <cell r="C11094" t="str">
            <v>Нытвенский городской округ Пермского края</v>
          </cell>
          <cell r="D11094" t="str">
            <v>г. Нытва, ул. Мира, д. 2</v>
          </cell>
          <cell r="E11094" t="b">
            <v>1</v>
          </cell>
          <cell r="F11094">
            <v>1958</v>
          </cell>
          <cell r="H11094" t="str">
            <v>Кирпич</v>
          </cell>
          <cell r="L11094">
            <v>2</v>
          </cell>
          <cell r="M11094">
            <v>2</v>
          </cell>
          <cell r="Q11094">
            <v>654.6</v>
          </cell>
          <cell r="R11094">
            <v>395.9</v>
          </cell>
          <cell r="S11094">
            <v>395.9</v>
          </cell>
        </row>
        <row r="11095">
          <cell r="C11095" t="str">
            <v>Нытвенский городской округ Пермского края</v>
          </cell>
          <cell r="D11095" t="str">
            <v>г. Нытва, ул. Мира, д. 4</v>
          </cell>
          <cell r="E11095" t="b">
            <v>1</v>
          </cell>
          <cell r="F11095">
            <v>1958</v>
          </cell>
          <cell r="H11095" t="str">
            <v>Кирпич</v>
          </cell>
          <cell r="L11095">
            <v>2</v>
          </cell>
          <cell r="M11095">
            <v>2</v>
          </cell>
          <cell r="Q11095">
            <v>675.34</v>
          </cell>
          <cell r="R11095">
            <v>675.34</v>
          </cell>
          <cell r="S11095">
            <v>675.34</v>
          </cell>
          <cell r="T11095">
            <v>35</v>
          </cell>
        </row>
        <row r="11096">
          <cell r="C11096" t="str">
            <v>Нытвенский городской округ Пермского края</v>
          </cell>
          <cell r="D11096" t="str">
            <v>г. Нытва, ул. Мира, д. 6</v>
          </cell>
          <cell r="E11096" t="b">
            <v>1</v>
          </cell>
          <cell r="F11096">
            <v>1962</v>
          </cell>
          <cell r="H11096" t="str">
            <v>Кирпич</v>
          </cell>
          <cell r="L11096">
            <v>2</v>
          </cell>
          <cell r="M11096">
            <v>2</v>
          </cell>
          <cell r="Q11096">
            <v>700.25</v>
          </cell>
          <cell r="R11096">
            <v>628.70000000000005</v>
          </cell>
          <cell r="S11096">
            <v>628.70000000000005</v>
          </cell>
          <cell r="T11096">
            <v>31</v>
          </cell>
        </row>
        <row r="11097">
          <cell r="C11097" t="str">
            <v>Нытвенский городской округ Пермского края</v>
          </cell>
          <cell r="D11097" t="str">
            <v>г. Нытва, ул. Мира, д. 8</v>
          </cell>
          <cell r="E11097" t="b">
            <v>1</v>
          </cell>
          <cell r="F11097">
            <v>1959</v>
          </cell>
          <cell r="H11097" t="str">
            <v>Кирпич</v>
          </cell>
          <cell r="L11097">
            <v>2</v>
          </cell>
          <cell r="M11097">
            <v>2</v>
          </cell>
          <cell r="Q11097">
            <v>645.1</v>
          </cell>
          <cell r="R11097">
            <v>409.5</v>
          </cell>
          <cell r="S11097">
            <v>409.5</v>
          </cell>
        </row>
        <row r="11098">
          <cell r="C11098" t="str">
            <v>Нытвенский городской округ Пермского края</v>
          </cell>
          <cell r="D11098" t="str">
            <v>г. Нытва, ул. Мира, д. 10</v>
          </cell>
          <cell r="E11098" t="b">
            <v>1</v>
          </cell>
          <cell r="F11098">
            <v>1959</v>
          </cell>
          <cell r="H11098" t="str">
            <v>Кирпич</v>
          </cell>
          <cell r="L11098">
            <v>2</v>
          </cell>
          <cell r="M11098">
            <v>2</v>
          </cell>
          <cell r="Q11098">
            <v>725.32</v>
          </cell>
          <cell r="R11098">
            <v>669.82</v>
          </cell>
          <cell r="S11098">
            <v>602.83800000000008</v>
          </cell>
        </row>
        <row r="11099">
          <cell r="C11099" t="str">
            <v>Нытвенский городской округ Пермского края</v>
          </cell>
          <cell r="D11099" t="str">
            <v>г. Нытва, ул. Мира, д. 12</v>
          </cell>
          <cell r="E11099" t="b">
            <v>1</v>
          </cell>
          <cell r="F11099">
            <v>1963</v>
          </cell>
          <cell r="H11099" t="str">
            <v>Кирпич</v>
          </cell>
          <cell r="L11099">
            <v>2</v>
          </cell>
          <cell r="M11099">
            <v>2</v>
          </cell>
          <cell r="Q11099">
            <v>823.85</v>
          </cell>
          <cell r="R11099">
            <v>754.4</v>
          </cell>
          <cell r="S11099">
            <v>754.4</v>
          </cell>
          <cell r="T11099">
            <v>30</v>
          </cell>
        </row>
        <row r="11100">
          <cell r="C11100" t="str">
            <v>Нытвенский городской округ Пермского края</v>
          </cell>
          <cell r="D11100" t="str">
            <v>г. Нытва, ул. Мира, д. 18</v>
          </cell>
          <cell r="E11100" t="b">
            <v>1</v>
          </cell>
          <cell r="F11100">
            <v>1963</v>
          </cell>
          <cell r="H11100" t="str">
            <v>Кирпич</v>
          </cell>
          <cell r="L11100">
            <v>2</v>
          </cell>
          <cell r="M11100">
            <v>2</v>
          </cell>
          <cell r="Q11100">
            <v>641.38</v>
          </cell>
          <cell r="R11100">
            <v>415.11</v>
          </cell>
          <cell r="S11100">
            <v>415.11</v>
          </cell>
        </row>
        <row r="11101">
          <cell r="C11101" t="str">
            <v>Нытвенский городской округ Пермского края</v>
          </cell>
          <cell r="D11101" t="str">
            <v>г. Нытва, ул. Мира, д. 20</v>
          </cell>
          <cell r="E11101" t="b">
            <v>1</v>
          </cell>
          <cell r="F11101">
            <v>1964</v>
          </cell>
          <cell r="H11101" t="str">
            <v>Кирпич</v>
          </cell>
          <cell r="L11101">
            <v>2</v>
          </cell>
          <cell r="M11101">
            <v>2</v>
          </cell>
          <cell r="Q11101">
            <v>1052.29</v>
          </cell>
          <cell r="R11101">
            <v>635.5</v>
          </cell>
          <cell r="S11101">
            <v>635.5</v>
          </cell>
          <cell r="T11101">
            <v>37</v>
          </cell>
        </row>
        <row r="11102">
          <cell r="C11102" t="str">
            <v>Нытвенский городской округ Пермского края</v>
          </cell>
          <cell r="D11102" t="str">
            <v>г. Нытва, ул. Мира, д. 22</v>
          </cell>
          <cell r="E11102" t="b">
            <v>1</v>
          </cell>
          <cell r="F11102">
            <v>1960</v>
          </cell>
          <cell r="H11102" t="str">
            <v>кирпич</v>
          </cell>
          <cell r="I11102" t="str">
            <v>скатная</v>
          </cell>
          <cell r="K11102" t="str">
            <v>не имеется</v>
          </cell>
          <cell r="L11102">
            <v>2</v>
          </cell>
          <cell r="M11102">
            <v>2</v>
          </cell>
          <cell r="Q11102">
            <v>624.1</v>
          </cell>
          <cell r="R11102">
            <v>624.1</v>
          </cell>
          <cell r="S11102">
            <v>408.79</v>
          </cell>
          <cell r="T11102">
            <v>36</v>
          </cell>
        </row>
        <row r="11103">
          <cell r="C11103" t="str">
            <v>Нытвенский городской округ Пермского края</v>
          </cell>
          <cell r="D11103" t="str">
            <v>г. Нытва, ул. Мира, д. 24</v>
          </cell>
          <cell r="E11103" t="b">
            <v>1</v>
          </cell>
          <cell r="F11103">
            <v>1961</v>
          </cell>
          <cell r="H11103" t="str">
            <v>Кирпич</v>
          </cell>
          <cell r="L11103">
            <v>2</v>
          </cell>
          <cell r="M11103">
            <v>2</v>
          </cell>
          <cell r="Q11103">
            <v>1041.26</v>
          </cell>
          <cell r="R11103">
            <v>629.4</v>
          </cell>
          <cell r="S11103">
            <v>627.96</v>
          </cell>
          <cell r="T11103">
            <v>22</v>
          </cell>
        </row>
        <row r="11104">
          <cell r="C11104" t="str">
            <v>Нытвенский городской округ Пермского края</v>
          </cell>
          <cell r="D11104" t="str">
            <v>г. Нытва, ул. Мира, д. 26</v>
          </cell>
          <cell r="E11104" t="b">
            <v>1</v>
          </cell>
          <cell r="F11104">
            <v>1960</v>
          </cell>
          <cell r="H11104" t="str">
            <v>Кирпич</v>
          </cell>
          <cell r="L11104">
            <v>2</v>
          </cell>
          <cell r="M11104">
            <v>2</v>
          </cell>
          <cell r="Q11104">
            <v>628.9</v>
          </cell>
          <cell r="R11104">
            <v>413.2</v>
          </cell>
          <cell r="S11104">
            <v>413.2</v>
          </cell>
        </row>
        <row r="11105">
          <cell r="C11105" t="str">
            <v>Нытвенский городской округ Пермского края</v>
          </cell>
          <cell r="D11105" t="str">
            <v>г. Нытва, ул. Мира, д. 28</v>
          </cell>
          <cell r="E11105" t="b">
            <v>1</v>
          </cell>
          <cell r="F11105">
            <v>1963</v>
          </cell>
          <cell r="H11105" t="str">
            <v>Кирпич</v>
          </cell>
          <cell r="L11105">
            <v>2</v>
          </cell>
          <cell r="M11105">
            <v>2</v>
          </cell>
          <cell r="Q11105">
            <v>1032.7</v>
          </cell>
          <cell r="R11105">
            <v>624</v>
          </cell>
          <cell r="S11105">
            <v>624</v>
          </cell>
          <cell r="T11105">
            <v>31</v>
          </cell>
        </row>
        <row r="11106">
          <cell r="C11106" t="str">
            <v>Нытвенский городской округ Пермского края</v>
          </cell>
          <cell r="D11106" t="str">
            <v>г. Нытва, ул. Мира, д. 30</v>
          </cell>
          <cell r="E11106" t="b">
            <v>1</v>
          </cell>
          <cell r="F11106">
            <v>1962</v>
          </cell>
          <cell r="H11106" t="str">
            <v>Кирпич</v>
          </cell>
          <cell r="L11106">
            <v>2</v>
          </cell>
          <cell r="M11106">
            <v>2</v>
          </cell>
          <cell r="Q11106">
            <v>637.29999999999995</v>
          </cell>
          <cell r="R11106">
            <v>420.2</v>
          </cell>
          <cell r="S11106">
            <v>420.2</v>
          </cell>
        </row>
        <row r="11107">
          <cell r="C11107" t="str">
            <v>Нытвенский городской округ Пермского края</v>
          </cell>
          <cell r="D11107" t="str">
            <v>г. Нытва, ул. Мира, д. 32</v>
          </cell>
          <cell r="E11107" t="b">
            <v>1</v>
          </cell>
          <cell r="F11107">
            <v>1960</v>
          </cell>
          <cell r="H11107" t="str">
            <v>Кирпич</v>
          </cell>
          <cell r="L11107">
            <v>2</v>
          </cell>
          <cell r="M11107">
            <v>2</v>
          </cell>
          <cell r="Q11107">
            <v>635.14</v>
          </cell>
          <cell r="R11107">
            <v>425.2</v>
          </cell>
          <cell r="S11107">
            <v>425.2</v>
          </cell>
          <cell r="T11107">
            <v>32</v>
          </cell>
        </row>
        <row r="11108">
          <cell r="C11108" t="str">
            <v>Нытвенский городской округ Пермского края</v>
          </cell>
          <cell r="D11108" t="str">
            <v>г. Нытва, ул. Оборина, д. 20</v>
          </cell>
          <cell r="E11108" t="b">
            <v>1</v>
          </cell>
          <cell r="F11108">
            <v>1949</v>
          </cell>
          <cell r="H11108" t="str">
            <v>Кирпич</v>
          </cell>
          <cell r="L11108">
            <v>2</v>
          </cell>
          <cell r="M11108">
            <v>1</v>
          </cell>
          <cell r="Q11108">
            <v>617.6</v>
          </cell>
          <cell r="R11108">
            <v>375.9</v>
          </cell>
          <cell r="S11108">
            <v>375.9</v>
          </cell>
          <cell r="T11108">
            <v>34</v>
          </cell>
        </row>
        <row r="11109">
          <cell r="C11109" t="str">
            <v>Нытвенский городской округ Пермского края</v>
          </cell>
          <cell r="D11109" t="str">
            <v>г. Нытва, ул. Оборина, д. 22</v>
          </cell>
          <cell r="E11109" t="b">
            <v>1</v>
          </cell>
          <cell r="F11109">
            <v>1950</v>
          </cell>
          <cell r="H11109" t="str">
            <v>Кирпич</v>
          </cell>
          <cell r="L11109">
            <v>2</v>
          </cell>
          <cell r="M11109">
            <v>1</v>
          </cell>
          <cell r="Q11109">
            <v>631.29999999999995</v>
          </cell>
          <cell r="R11109">
            <v>383.4</v>
          </cell>
          <cell r="S11109">
            <v>383.4</v>
          </cell>
          <cell r="T11109">
            <v>28</v>
          </cell>
        </row>
        <row r="11110">
          <cell r="C11110" t="str">
            <v>Нытвенский городской округ Пермского края</v>
          </cell>
          <cell r="D11110" t="str">
            <v>г. Нытва, ул. Оборина, д. 24</v>
          </cell>
          <cell r="E11110" t="b">
            <v>1</v>
          </cell>
          <cell r="F11110">
            <v>1950</v>
          </cell>
          <cell r="H11110" t="str">
            <v>Кирпич</v>
          </cell>
          <cell r="L11110">
            <v>2</v>
          </cell>
          <cell r="M11110">
            <v>1</v>
          </cell>
          <cell r="Q11110">
            <v>391.9</v>
          </cell>
          <cell r="R11110">
            <v>253.1</v>
          </cell>
          <cell r="S11110">
            <v>253.1</v>
          </cell>
        </row>
        <row r="11111">
          <cell r="C11111" t="str">
            <v>Нытвенский городской округ Пермского края</v>
          </cell>
          <cell r="D11111" t="str">
            <v>г. Нытва, ул. Октября, д. 2А</v>
          </cell>
          <cell r="E11111" t="b">
            <v>1</v>
          </cell>
          <cell r="F11111">
            <v>1968</v>
          </cell>
          <cell r="H11111" t="str">
            <v>Кирпич</v>
          </cell>
          <cell r="L11111">
            <v>2</v>
          </cell>
          <cell r="M11111">
            <v>2</v>
          </cell>
          <cell r="Q11111">
            <v>514.6</v>
          </cell>
          <cell r="R11111">
            <v>297.5</v>
          </cell>
          <cell r="S11111">
            <v>297.5</v>
          </cell>
        </row>
        <row r="11112">
          <cell r="C11112" t="str">
            <v>Нытвенский городской округ Пермского края</v>
          </cell>
          <cell r="D11112" t="str">
            <v>г. Нытва, ул. Тибра Самуэли, д. 4</v>
          </cell>
          <cell r="E11112" t="b">
            <v>1</v>
          </cell>
          <cell r="F11112">
            <v>1969</v>
          </cell>
          <cell r="H11112" t="str">
            <v>Кирпич</v>
          </cell>
          <cell r="L11112">
            <v>2</v>
          </cell>
          <cell r="M11112">
            <v>2</v>
          </cell>
          <cell r="Q11112">
            <v>524.4</v>
          </cell>
          <cell r="R11112">
            <v>524.4</v>
          </cell>
          <cell r="S11112">
            <v>305</v>
          </cell>
          <cell r="T11112">
            <v>18</v>
          </cell>
        </row>
        <row r="11113">
          <cell r="C11113" t="str">
            <v>Нытвенский городской округ Пермского края</v>
          </cell>
          <cell r="D11113" t="str">
            <v>г. Нытва, ул. Тибра Самуэли, д. 6</v>
          </cell>
          <cell r="E11113" t="b">
            <v>1</v>
          </cell>
          <cell r="F11113">
            <v>1970</v>
          </cell>
          <cell r="H11113" t="str">
            <v>Кирпич</v>
          </cell>
          <cell r="L11113">
            <v>2</v>
          </cell>
          <cell r="M11113">
            <v>2</v>
          </cell>
          <cell r="Q11113">
            <v>825.3</v>
          </cell>
          <cell r="R11113">
            <v>514.29999999999995</v>
          </cell>
          <cell r="S11113">
            <v>514.29999999999995</v>
          </cell>
          <cell r="T11113">
            <v>21</v>
          </cell>
        </row>
        <row r="11114">
          <cell r="C11114" t="str">
            <v>Нытвенский городской округ Пермского края</v>
          </cell>
          <cell r="D11114" t="str">
            <v>г. Нытва, ул. Тибра Самуэли, д. 8</v>
          </cell>
          <cell r="E11114" t="b">
            <v>1</v>
          </cell>
          <cell r="F11114">
            <v>1974</v>
          </cell>
          <cell r="H11114" t="str">
            <v>Кирпич</v>
          </cell>
          <cell r="L11114">
            <v>2</v>
          </cell>
          <cell r="M11114">
            <v>2</v>
          </cell>
          <cell r="Q11114">
            <v>573.20000000000005</v>
          </cell>
          <cell r="R11114">
            <v>296.3</v>
          </cell>
          <cell r="S11114">
            <v>296.3</v>
          </cell>
        </row>
        <row r="11115">
          <cell r="C11115" t="str">
            <v>Нытвенский городской округ Пермского края</v>
          </cell>
          <cell r="D11115" t="str">
            <v>г. Нытва, ул. Тибра Самуэли, д. 10</v>
          </cell>
          <cell r="E11115" t="b">
            <v>1</v>
          </cell>
          <cell r="F11115">
            <v>1992</v>
          </cell>
          <cell r="G11115">
            <v>2019</v>
          </cell>
          <cell r="H11115" t="str">
            <v>Кирпич</v>
          </cell>
          <cell r="L11115">
            <v>5</v>
          </cell>
          <cell r="M11115">
            <v>4</v>
          </cell>
          <cell r="Q11115">
            <v>2993.92</v>
          </cell>
          <cell r="R11115">
            <v>2993.92</v>
          </cell>
          <cell r="S11115">
            <v>2993.92</v>
          </cell>
          <cell r="T11115">
            <v>121</v>
          </cell>
        </row>
        <row r="11116">
          <cell r="C11116" t="str">
            <v>Нытвенский городской округ Пермского края</v>
          </cell>
          <cell r="D11116" t="str">
            <v>г. Нытва, ул. Тибра Самуэли, д. 37</v>
          </cell>
          <cell r="E11116" t="b">
            <v>1</v>
          </cell>
          <cell r="F11116">
            <v>1954</v>
          </cell>
          <cell r="H11116" t="str">
            <v>Кирпич</v>
          </cell>
          <cell r="L11116">
            <v>2</v>
          </cell>
          <cell r="M11116">
            <v>1</v>
          </cell>
          <cell r="Q11116">
            <v>416.1</v>
          </cell>
          <cell r="R11116">
            <v>377.73</v>
          </cell>
          <cell r="S11116">
            <v>377.73</v>
          </cell>
          <cell r="T11116">
            <v>16</v>
          </cell>
        </row>
        <row r="11117">
          <cell r="C11117" t="str">
            <v>Нытвенский городской округ Пермского края</v>
          </cell>
          <cell r="D11117" t="str">
            <v>г. Нытва, ул. Чапаева, д. 3</v>
          </cell>
          <cell r="E11117" t="b">
            <v>1</v>
          </cell>
          <cell r="F11117">
            <v>1961</v>
          </cell>
          <cell r="H11117" t="str">
            <v>Кирпич</v>
          </cell>
          <cell r="L11117">
            <v>2</v>
          </cell>
          <cell r="M11117">
            <v>2</v>
          </cell>
          <cell r="Q11117">
            <v>626.5</v>
          </cell>
          <cell r="R11117">
            <v>413.5</v>
          </cell>
          <cell r="S11117">
            <v>413.5</v>
          </cell>
        </row>
        <row r="11118">
          <cell r="C11118" t="str">
            <v>Нытвенский городской округ Пермского края</v>
          </cell>
          <cell r="D11118" t="str">
            <v>г. Нытва, ул. Чапаева, д. 5</v>
          </cell>
          <cell r="E11118" t="b">
            <v>1</v>
          </cell>
          <cell r="F11118">
            <v>1960</v>
          </cell>
          <cell r="H11118" t="str">
            <v>Кирпич</v>
          </cell>
          <cell r="L11118">
            <v>2</v>
          </cell>
          <cell r="M11118">
            <v>2</v>
          </cell>
          <cell r="Q11118">
            <v>630.77</v>
          </cell>
          <cell r="R11118">
            <v>411.16</v>
          </cell>
          <cell r="S11118">
            <v>411.16</v>
          </cell>
        </row>
        <row r="11119">
          <cell r="C11119" t="str">
            <v>Нытвенский городской округ Пермского края</v>
          </cell>
          <cell r="D11119" t="str">
            <v>г. Нытва, ул. Чапаева, д. 14</v>
          </cell>
          <cell r="E11119" t="b">
            <v>1</v>
          </cell>
          <cell r="F11119">
            <v>1970</v>
          </cell>
          <cell r="H11119" t="str">
            <v>Кирпич</v>
          </cell>
          <cell r="L11119">
            <v>2</v>
          </cell>
          <cell r="M11119">
            <v>2</v>
          </cell>
          <cell r="Q11119">
            <v>727.03</v>
          </cell>
          <cell r="R11119">
            <v>473.05</v>
          </cell>
          <cell r="S11119">
            <v>473.05</v>
          </cell>
        </row>
        <row r="11120">
          <cell r="C11120" t="str">
            <v>Нытвенский городской округ Пермского края</v>
          </cell>
          <cell r="D11120" t="str">
            <v>г. Нытва, ул. Чапаева, д. 17</v>
          </cell>
          <cell r="E11120" t="b">
            <v>1</v>
          </cell>
          <cell r="F11120">
            <v>1966</v>
          </cell>
          <cell r="H11120" t="str">
            <v>Кирпич</v>
          </cell>
          <cell r="L11120">
            <v>2</v>
          </cell>
          <cell r="M11120">
            <v>2</v>
          </cell>
          <cell r="Q11120">
            <v>455</v>
          </cell>
          <cell r="R11120">
            <v>290.3</v>
          </cell>
          <cell r="S11120">
            <v>290.3</v>
          </cell>
        </row>
        <row r="11121">
          <cell r="C11121" t="str">
            <v>Нытвенский городской округ Пермского края</v>
          </cell>
          <cell r="D11121" t="str">
            <v>г. Нытва, ул. Чапаева, д. 19</v>
          </cell>
          <cell r="E11121" t="b">
            <v>1</v>
          </cell>
          <cell r="F11121">
            <v>1965</v>
          </cell>
          <cell r="H11121" t="str">
            <v>Кирпич</v>
          </cell>
          <cell r="L11121">
            <v>2</v>
          </cell>
          <cell r="M11121">
            <v>2</v>
          </cell>
          <cell r="Q11121">
            <v>467.5</v>
          </cell>
          <cell r="R11121">
            <v>298.2</v>
          </cell>
          <cell r="S11121">
            <v>298.2</v>
          </cell>
        </row>
        <row r="11122">
          <cell r="C11122" t="str">
            <v>Нытвенский городской округ Пермского края</v>
          </cell>
          <cell r="D11122" t="str">
            <v>г. Нытва, ул. Чапаева, д. 21</v>
          </cell>
          <cell r="E11122" t="b">
            <v>1</v>
          </cell>
          <cell r="F11122">
            <v>1968</v>
          </cell>
          <cell r="H11122" t="str">
            <v>Кирпич</v>
          </cell>
          <cell r="L11122">
            <v>2</v>
          </cell>
          <cell r="M11122">
            <v>2</v>
          </cell>
          <cell r="Q11122">
            <v>468.9</v>
          </cell>
          <cell r="R11122">
            <v>296.39999999999998</v>
          </cell>
          <cell r="S11122">
            <v>296.39999999999998</v>
          </cell>
        </row>
        <row r="11123">
          <cell r="C11123" t="str">
            <v>Нытвенский городской округ Пермского края</v>
          </cell>
          <cell r="D11123" t="str">
            <v>г. Нытва, ул. Чапаева, д. 23</v>
          </cell>
          <cell r="E11123" t="b">
            <v>1</v>
          </cell>
          <cell r="F11123">
            <v>1967</v>
          </cell>
          <cell r="H11123" t="str">
            <v>Кирпич</v>
          </cell>
          <cell r="L11123">
            <v>2</v>
          </cell>
          <cell r="M11123">
            <v>2</v>
          </cell>
          <cell r="Q11123">
            <v>450.6</v>
          </cell>
          <cell r="R11123">
            <v>285.2</v>
          </cell>
          <cell r="S11123">
            <v>285.2</v>
          </cell>
        </row>
        <row r="11124">
          <cell r="C11124" t="str">
            <v>Нытвенский городской округ Пермского края</v>
          </cell>
          <cell r="D11124" t="str">
            <v>г. Нытва, ул. Чапаева, д. 25</v>
          </cell>
          <cell r="E11124" t="b">
            <v>1</v>
          </cell>
          <cell r="F11124">
            <v>1967</v>
          </cell>
          <cell r="H11124" t="str">
            <v>Кирпич</v>
          </cell>
          <cell r="L11124">
            <v>2</v>
          </cell>
          <cell r="M11124">
            <v>2</v>
          </cell>
          <cell r="Q11124">
            <v>458.9</v>
          </cell>
          <cell r="R11124">
            <v>291.10000000000002</v>
          </cell>
          <cell r="S11124">
            <v>291.10000000000002</v>
          </cell>
        </row>
        <row r="11125">
          <cell r="C11125" t="str">
            <v>Нытвенский городской округ Пермского края</v>
          </cell>
          <cell r="D11125" t="str">
            <v>г. Нытва, ул. Чапаева, д. 27</v>
          </cell>
          <cell r="E11125" t="b">
            <v>1</v>
          </cell>
          <cell r="F11125">
            <v>1967</v>
          </cell>
          <cell r="H11125" t="str">
            <v>Кирпич</v>
          </cell>
          <cell r="L11125">
            <v>2</v>
          </cell>
          <cell r="M11125">
            <v>2</v>
          </cell>
          <cell r="Q11125">
            <v>464.1</v>
          </cell>
          <cell r="R11125">
            <v>298.8</v>
          </cell>
          <cell r="S11125">
            <v>298.8</v>
          </cell>
        </row>
        <row r="11126">
          <cell r="C11126" t="str">
            <v>Нытвенский городской округ Пермского края</v>
          </cell>
          <cell r="D11126" t="str">
            <v>г. Нытва, ул. Чапаева, д. 29</v>
          </cell>
          <cell r="E11126" t="b">
            <v>1</v>
          </cell>
          <cell r="F11126">
            <v>1968</v>
          </cell>
          <cell r="H11126" t="str">
            <v>Кирпич</v>
          </cell>
          <cell r="L11126">
            <v>2</v>
          </cell>
          <cell r="M11126">
            <v>2</v>
          </cell>
          <cell r="Q11126">
            <v>465.6</v>
          </cell>
          <cell r="R11126">
            <v>300.60000000000002</v>
          </cell>
          <cell r="S11126">
            <v>300.60000000000002</v>
          </cell>
        </row>
        <row r="11127">
          <cell r="C11127" t="str">
            <v>Нытвенский городской округ Пермского края</v>
          </cell>
          <cell r="D11127" t="str">
            <v>г. Нытва, ул. Ширинкина, д. 25</v>
          </cell>
          <cell r="E11127" t="b">
            <v>1</v>
          </cell>
          <cell r="F11127">
            <v>1980</v>
          </cell>
          <cell r="H11127" t="str">
            <v>Кирпич</v>
          </cell>
          <cell r="L11127">
            <v>2</v>
          </cell>
          <cell r="M11127">
            <v>1</v>
          </cell>
          <cell r="Q11127">
            <v>341.6</v>
          </cell>
          <cell r="R11127">
            <v>223.1</v>
          </cell>
          <cell r="S11127">
            <v>223.1</v>
          </cell>
        </row>
        <row r="11128">
          <cell r="C11128" t="str">
            <v>Нытвенский городской округ Пермского края</v>
          </cell>
          <cell r="D11128" t="str">
            <v>г. Нытва, ул. Ширинкина, д. 27</v>
          </cell>
          <cell r="E11128" t="b">
            <v>1</v>
          </cell>
          <cell r="F11128">
            <v>1992</v>
          </cell>
          <cell r="G11128">
            <v>1992</v>
          </cell>
          <cell r="H11128" t="str">
            <v>панель</v>
          </cell>
          <cell r="L11128">
            <v>5</v>
          </cell>
          <cell r="M11128">
            <v>6</v>
          </cell>
          <cell r="Q11128">
            <v>3962.4</v>
          </cell>
          <cell r="R11128">
            <v>3962.4</v>
          </cell>
          <cell r="S11128">
            <v>3839.9</v>
          </cell>
        </row>
        <row r="11129">
          <cell r="C11129" t="str">
            <v>Нытвенский городской округ Пермского края</v>
          </cell>
          <cell r="D11129" t="str">
            <v>г. Нытва, ул. Ширинкина, д. 18А</v>
          </cell>
          <cell r="E11129" t="b">
            <v>1</v>
          </cell>
          <cell r="F11129">
            <v>1958</v>
          </cell>
          <cell r="H11129" t="str">
            <v>Кирпич</v>
          </cell>
          <cell r="L11129">
            <v>2</v>
          </cell>
          <cell r="M11129">
            <v>1</v>
          </cell>
          <cell r="Q11129">
            <v>211</v>
          </cell>
          <cell r="R11129">
            <v>160.30000000000001</v>
          </cell>
          <cell r="S11129">
            <v>160.30000000000001</v>
          </cell>
        </row>
        <row r="11130">
          <cell r="C11130" t="str">
            <v>Нытвенский городской округ Пермского края</v>
          </cell>
          <cell r="D11130" t="str">
            <v>г. Нытва, ул. Ширинкина, д. 20А</v>
          </cell>
          <cell r="E11130" t="b">
            <v>1</v>
          </cell>
          <cell r="F11130">
            <v>1972</v>
          </cell>
          <cell r="H11130" t="str">
            <v>Кирпич</v>
          </cell>
          <cell r="L11130">
            <v>2</v>
          </cell>
          <cell r="M11130">
            <v>2</v>
          </cell>
          <cell r="Q11130">
            <v>716.5</v>
          </cell>
          <cell r="R11130">
            <v>475</v>
          </cell>
          <cell r="S11130">
            <v>475</v>
          </cell>
        </row>
        <row r="11131">
          <cell r="C11131" t="str">
            <v>Нытвенский городской округ Пермского края</v>
          </cell>
          <cell r="D11131" t="str">
            <v>г. Нытва, ул. Ширинкина, д. 25А</v>
          </cell>
          <cell r="E11131" t="b">
            <v>1</v>
          </cell>
          <cell r="F11131">
            <v>1958</v>
          </cell>
          <cell r="H11131" t="str">
            <v>Кирпич</v>
          </cell>
          <cell r="L11131">
            <v>2</v>
          </cell>
          <cell r="M11131">
            <v>1</v>
          </cell>
          <cell r="Q11131">
            <v>225.3</v>
          </cell>
          <cell r="R11131">
            <v>174.8</v>
          </cell>
          <cell r="S11131">
            <v>174.8</v>
          </cell>
        </row>
        <row r="11132">
          <cell r="C11132" t="str">
            <v>Нытвенский городской округ Пермского края</v>
          </cell>
          <cell r="D11132" t="str">
            <v>д. Белобородово, ул. Полевая, д. 1</v>
          </cell>
          <cell r="E11132" t="b">
            <v>1</v>
          </cell>
          <cell r="F11132">
            <v>1972</v>
          </cell>
          <cell r="H11132" t="str">
            <v>Кирпич</v>
          </cell>
          <cell r="L11132">
            <v>2</v>
          </cell>
          <cell r="M11132">
            <v>2</v>
          </cell>
          <cell r="Q11132">
            <v>560.70000000000005</v>
          </cell>
          <cell r="R11132">
            <v>288.89999999999998</v>
          </cell>
          <cell r="S11132">
            <v>288.89999999999998</v>
          </cell>
        </row>
        <row r="11133">
          <cell r="C11133" t="str">
            <v>Нытвенский городской округ Пермского края</v>
          </cell>
          <cell r="D11133" t="str">
            <v>д. Белобородово, ул. Полевая, д. 2</v>
          </cell>
          <cell r="E11133" t="b">
            <v>1</v>
          </cell>
          <cell r="F11133">
            <v>1972</v>
          </cell>
          <cell r="H11133" t="str">
            <v>Кирпич</v>
          </cell>
          <cell r="L11133">
            <v>2</v>
          </cell>
          <cell r="M11133">
            <v>2</v>
          </cell>
          <cell r="Q11133">
            <v>576</v>
          </cell>
          <cell r="R11133">
            <v>296.5</v>
          </cell>
          <cell r="S11133">
            <v>296.5</v>
          </cell>
        </row>
        <row r="11134">
          <cell r="C11134" t="str">
            <v>Нытвенский городской округ Пермского края</v>
          </cell>
          <cell r="D11134" t="str">
            <v>д. Груни, ул. Заречье, д. 1</v>
          </cell>
          <cell r="E11134" t="b">
            <v>1</v>
          </cell>
          <cell r="F11134">
            <v>1982</v>
          </cell>
          <cell r="H11134" t="str">
            <v>Брус</v>
          </cell>
          <cell r="L11134">
            <v>1</v>
          </cell>
          <cell r="M11134">
            <v>1</v>
          </cell>
          <cell r="Q11134">
            <v>194.5</v>
          </cell>
          <cell r="R11134">
            <v>160.4</v>
          </cell>
          <cell r="S11134">
            <v>160.4</v>
          </cell>
          <cell r="T11134">
            <v>12</v>
          </cell>
        </row>
        <row r="11135">
          <cell r="C11135" t="str">
            <v>Нытвенский городской округ Пермского края</v>
          </cell>
          <cell r="D11135" t="str">
            <v>д. Груни, ул. Заречье, д. 2</v>
          </cell>
          <cell r="E11135" t="b">
            <v>1</v>
          </cell>
          <cell r="F11135">
            <v>1982</v>
          </cell>
          <cell r="H11135" t="str">
            <v>Брус</v>
          </cell>
          <cell r="L11135">
            <v>1</v>
          </cell>
          <cell r="M11135">
            <v>1</v>
          </cell>
          <cell r="Q11135">
            <v>250.8</v>
          </cell>
          <cell r="R11135">
            <v>221.4</v>
          </cell>
          <cell r="S11135">
            <v>221.4</v>
          </cell>
          <cell r="T11135">
            <v>23</v>
          </cell>
        </row>
        <row r="11136">
          <cell r="C11136" t="str">
            <v>Нытвенский городской округ Пермского края</v>
          </cell>
          <cell r="D11136" t="str">
            <v>д. Нижняя Гаревая, ул. Молодежная, д. 2</v>
          </cell>
          <cell r="E11136" t="b">
            <v>1</v>
          </cell>
          <cell r="F11136">
            <v>1968</v>
          </cell>
          <cell r="H11136" t="str">
            <v>Кирпич</v>
          </cell>
          <cell r="L11136">
            <v>2</v>
          </cell>
          <cell r="Q11136">
            <v>259.2</v>
          </cell>
          <cell r="R11136">
            <v>259.2</v>
          </cell>
          <cell r="S11136">
            <v>115.9</v>
          </cell>
          <cell r="T11136">
            <v>21</v>
          </cell>
        </row>
        <row r="11137">
          <cell r="C11137" t="str">
            <v>Нытвенский городской округ Пермского края</v>
          </cell>
          <cell r="D11137" t="str">
            <v>д. Нижняя Гаревая, ул. Молодежная, д. 3</v>
          </cell>
          <cell r="E11137" t="b">
            <v>1</v>
          </cell>
          <cell r="F11137">
            <v>1968</v>
          </cell>
          <cell r="H11137" t="str">
            <v>Кирпич</v>
          </cell>
          <cell r="L11137">
            <v>2</v>
          </cell>
          <cell r="Q11137">
            <v>236.3</v>
          </cell>
          <cell r="R11137">
            <v>236.3</v>
          </cell>
          <cell r="S11137">
            <v>136.4</v>
          </cell>
          <cell r="T11137">
            <v>19</v>
          </cell>
        </row>
        <row r="11138">
          <cell r="C11138" t="str">
            <v>Нытвенский городской округ Пермского края</v>
          </cell>
          <cell r="D11138" t="str">
            <v>д. Нижняя Гаревая, ул. Молодежная, д. 4</v>
          </cell>
          <cell r="E11138" t="b">
            <v>1</v>
          </cell>
          <cell r="F11138">
            <v>1968</v>
          </cell>
          <cell r="H11138" t="str">
            <v>Кирпич</v>
          </cell>
          <cell r="L11138">
            <v>2</v>
          </cell>
          <cell r="Q11138">
            <v>240.8</v>
          </cell>
          <cell r="R11138">
            <v>238.4</v>
          </cell>
          <cell r="S11138">
            <v>152.1</v>
          </cell>
          <cell r="T11138">
            <v>17</v>
          </cell>
        </row>
        <row r="11139">
          <cell r="C11139" t="str">
            <v>Нытвенский городской округ Пермского края</v>
          </cell>
          <cell r="D11139" t="str">
            <v>д. Нижняя Гаревая, ул. Молодежная, д. 5</v>
          </cell>
          <cell r="E11139" t="b">
            <v>1</v>
          </cell>
          <cell r="F11139">
            <v>1975</v>
          </cell>
          <cell r="H11139" t="str">
            <v>Кирпич</v>
          </cell>
          <cell r="L11139">
            <v>2</v>
          </cell>
          <cell r="M11139">
            <v>2</v>
          </cell>
          <cell r="Q11139">
            <v>508.7</v>
          </cell>
          <cell r="R11139">
            <v>508.7</v>
          </cell>
          <cell r="S11139">
            <v>278.5</v>
          </cell>
          <cell r="T11139">
            <v>41</v>
          </cell>
        </row>
        <row r="11140">
          <cell r="C11140" t="str">
            <v>Нытвенский городской округ Пермского края</v>
          </cell>
          <cell r="D11140" t="str">
            <v>д. Нижняя Гаревая, ул. Молодежная, д. 7А</v>
          </cell>
          <cell r="E11140" t="b">
            <v>0</v>
          </cell>
          <cell r="F11140">
            <v>1986</v>
          </cell>
          <cell r="H11140" t="str">
            <v>Кирпич</v>
          </cell>
          <cell r="L11140">
            <v>2</v>
          </cell>
          <cell r="M11140">
            <v>1</v>
          </cell>
          <cell r="Q11140">
            <v>114.2</v>
          </cell>
          <cell r="R11140">
            <v>781.5</v>
          </cell>
          <cell r="S11140">
            <v>229.6</v>
          </cell>
          <cell r="T11140">
            <v>15</v>
          </cell>
        </row>
        <row r="11141">
          <cell r="C11141" t="str">
            <v>Нытвенский городской округ Пермского края</v>
          </cell>
          <cell r="D11141" t="str">
            <v>п/ст Григорьевская, ул. Заводская, д. 44</v>
          </cell>
          <cell r="E11141" t="b">
            <v>1</v>
          </cell>
          <cell r="F11141">
            <v>1959</v>
          </cell>
          <cell r="H11141" t="str">
            <v>Кирпич</v>
          </cell>
          <cell r="L11141">
            <v>2</v>
          </cell>
          <cell r="M11141">
            <v>3</v>
          </cell>
          <cell r="Q11141">
            <v>456.6</v>
          </cell>
          <cell r="R11141">
            <v>304.3</v>
          </cell>
          <cell r="S11141">
            <v>225.8</v>
          </cell>
          <cell r="T11141">
            <v>28</v>
          </cell>
        </row>
        <row r="11142">
          <cell r="C11142" t="str">
            <v>Нытвенский городской округ Пермского края</v>
          </cell>
          <cell r="D11142" t="str">
            <v>п/ст Григорьевская, ул. Молодой Гвардии, д. 27</v>
          </cell>
          <cell r="E11142" t="b">
            <v>1</v>
          </cell>
          <cell r="F11142">
            <v>2010</v>
          </cell>
          <cell r="H11142" t="str">
            <v>Панель</v>
          </cell>
          <cell r="L11142">
            <v>2</v>
          </cell>
          <cell r="M11142">
            <v>1</v>
          </cell>
          <cell r="Q11142">
            <v>323.89999999999998</v>
          </cell>
          <cell r="R11142">
            <v>276.2</v>
          </cell>
          <cell r="S11142">
            <v>209.1</v>
          </cell>
          <cell r="T11142">
            <v>15</v>
          </cell>
        </row>
        <row r="11143">
          <cell r="C11143" t="str">
            <v>Нытвенский городской округ Пермского края</v>
          </cell>
          <cell r="D11143" t="str">
            <v>п/ст Чайковская, ул. Коробейникова, д. 8</v>
          </cell>
          <cell r="E11143" t="b">
            <v>1</v>
          </cell>
          <cell r="F11143">
            <v>1966</v>
          </cell>
          <cell r="H11143" t="str">
            <v>Кирпич</v>
          </cell>
          <cell r="L11143">
            <v>2</v>
          </cell>
          <cell r="M11143">
            <v>2</v>
          </cell>
          <cell r="Q11143">
            <v>442.8</v>
          </cell>
          <cell r="R11143">
            <v>442.8</v>
          </cell>
          <cell r="S11143">
            <v>275.89999999999998</v>
          </cell>
          <cell r="T11143">
            <v>36</v>
          </cell>
        </row>
        <row r="11144">
          <cell r="C11144" t="str">
            <v>Нытвенский городской округ Пермского края</v>
          </cell>
          <cell r="D11144" t="str">
            <v>п/ст Чайковская, ул. Молодежная, д. 21</v>
          </cell>
          <cell r="E11144" t="b">
            <v>1</v>
          </cell>
          <cell r="F11144">
            <v>2010</v>
          </cell>
          <cell r="H11144" t="str">
            <v>Сендвич-панели</v>
          </cell>
          <cell r="L11144">
            <v>2</v>
          </cell>
          <cell r="M11144">
            <v>1</v>
          </cell>
          <cell r="Q11144">
            <v>316.3</v>
          </cell>
          <cell r="R11144">
            <v>278.5</v>
          </cell>
          <cell r="S11144">
            <v>245.2</v>
          </cell>
          <cell r="T11144">
            <v>15</v>
          </cell>
        </row>
        <row r="11145">
          <cell r="C11145" t="str">
            <v>Нытвенский городской округ Пермского края</v>
          </cell>
          <cell r="D11145" t="str">
            <v>п/ст Чайковская, ул. Строительная, д. 4</v>
          </cell>
          <cell r="E11145" t="b">
            <v>1</v>
          </cell>
          <cell r="F11145">
            <v>1982</v>
          </cell>
          <cell r="H11145" t="str">
            <v>Панель</v>
          </cell>
          <cell r="L11145">
            <v>5</v>
          </cell>
          <cell r="M11145">
            <v>4</v>
          </cell>
          <cell r="Q11145">
            <v>2626</v>
          </cell>
          <cell r="R11145">
            <v>2626</v>
          </cell>
          <cell r="S11145">
            <v>1712.6</v>
          </cell>
          <cell r="T11145">
            <v>142</v>
          </cell>
        </row>
        <row r="11146">
          <cell r="C11146" t="str">
            <v>Нытвенский городской округ Пермского края</v>
          </cell>
          <cell r="D11146" t="str">
            <v>п/ст Чайковская, ул. Строительная, д. 6</v>
          </cell>
          <cell r="E11146" t="b">
            <v>1</v>
          </cell>
          <cell r="F11146">
            <v>1987</v>
          </cell>
          <cell r="H11146" t="str">
            <v>Панель</v>
          </cell>
          <cell r="L11146">
            <v>5</v>
          </cell>
          <cell r="M11146">
            <v>4</v>
          </cell>
          <cell r="Q11146">
            <v>2659.1</v>
          </cell>
          <cell r="R11146">
            <v>1703.6</v>
          </cell>
          <cell r="S11146">
            <v>1666.6</v>
          </cell>
          <cell r="T11146">
            <v>111</v>
          </cell>
        </row>
        <row r="11147">
          <cell r="C11147" t="str">
            <v>Нытвенский городской округ Пермского края</v>
          </cell>
          <cell r="D11147" t="str">
            <v>п/ст Чайковская, ул. Строительная, д. 8</v>
          </cell>
          <cell r="E11147" t="b">
            <v>1</v>
          </cell>
          <cell r="F11147">
            <v>1990</v>
          </cell>
          <cell r="H11147" t="str">
            <v>Панель</v>
          </cell>
          <cell r="L11147">
            <v>5</v>
          </cell>
          <cell r="M11147">
            <v>4</v>
          </cell>
          <cell r="Q11147">
            <v>2641.1</v>
          </cell>
          <cell r="R11147">
            <v>1763.4</v>
          </cell>
          <cell r="S11147">
            <v>1763.4</v>
          </cell>
          <cell r="T11147">
            <v>118</v>
          </cell>
        </row>
        <row r="11148">
          <cell r="C11148" t="str">
            <v>Нытвенский городской округ Пермского края</v>
          </cell>
          <cell r="D11148" t="str">
            <v>п/ст Чайковская, ул. Строительная, д. 10</v>
          </cell>
          <cell r="E11148" t="b">
            <v>1</v>
          </cell>
          <cell r="F11148">
            <v>1992</v>
          </cell>
          <cell r="H11148" t="str">
            <v>Панель</v>
          </cell>
          <cell r="L11148">
            <v>5</v>
          </cell>
          <cell r="M11148">
            <v>4</v>
          </cell>
          <cell r="Q11148">
            <v>2644.8</v>
          </cell>
          <cell r="R11148">
            <v>1725.6</v>
          </cell>
          <cell r="S11148">
            <v>1604.5</v>
          </cell>
          <cell r="T11148">
            <v>119</v>
          </cell>
        </row>
        <row r="11149">
          <cell r="C11149" t="str">
            <v>Нытвенский городской округ Пермского края</v>
          </cell>
          <cell r="D11149" t="str">
            <v>п/ст Чайковская, ул. Строительная, д. 2А</v>
          </cell>
          <cell r="E11149" t="b">
            <v>1</v>
          </cell>
          <cell r="F11149">
            <v>2016</v>
          </cell>
          <cell r="H11149" t="str">
            <v>кирпич</v>
          </cell>
          <cell r="I11149" t="str">
            <v>скатная</v>
          </cell>
          <cell r="J11149" t="str">
            <v>ГАЗ</v>
          </cell>
          <cell r="K11149" t="str">
            <v>не имеется</v>
          </cell>
          <cell r="L11149">
            <v>2</v>
          </cell>
          <cell r="M11149">
            <v>1</v>
          </cell>
          <cell r="Q11149">
            <v>310.10000000000002</v>
          </cell>
          <cell r="R11149">
            <v>310.10000000000002</v>
          </cell>
          <cell r="S11149">
            <v>254.42</v>
          </cell>
          <cell r="T11149">
            <v>17</v>
          </cell>
        </row>
        <row r="11150">
          <cell r="C11150" t="str">
            <v>Нытвенский городской округ Пермского края</v>
          </cell>
          <cell r="D11150" t="str">
            <v>рп Уральский, ул. Северная, д. 3</v>
          </cell>
          <cell r="E11150" t="b">
            <v>1</v>
          </cell>
          <cell r="F11150" t="str">
            <v/>
          </cell>
          <cell r="H11150" t="str">
            <v>кирпич</v>
          </cell>
          <cell r="I11150" t="str">
            <v>скатная</v>
          </cell>
          <cell r="K11150" t="str">
            <v>не имеется</v>
          </cell>
          <cell r="L11150">
            <v>4</v>
          </cell>
          <cell r="M11150">
            <v>3</v>
          </cell>
          <cell r="Q11150">
            <v>2559.4</v>
          </cell>
          <cell r="R11150">
            <v>2559.4</v>
          </cell>
          <cell r="S11150">
            <v>1942.3</v>
          </cell>
          <cell r="T11150">
            <v>64</v>
          </cell>
        </row>
        <row r="11151">
          <cell r="C11151" t="str">
            <v>Нытвенский городской округ Пермского края</v>
          </cell>
          <cell r="D11151" t="str">
            <v>рп Новоильинский, ул. Гоголя, д. 1</v>
          </cell>
          <cell r="E11151" t="b">
            <v>1</v>
          </cell>
          <cell r="F11151">
            <v>1971</v>
          </cell>
          <cell r="H11151" t="str">
            <v>Брус</v>
          </cell>
          <cell r="L11151">
            <v>2</v>
          </cell>
          <cell r="M11151">
            <v>1</v>
          </cell>
          <cell r="Q11151">
            <v>321.5</v>
          </cell>
          <cell r="R11151">
            <v>214.15</v>
          </cell>
          <cell r="S11151">
            <v>214.15</v>
          </cell>
          <cell r="T11151">
            <v>17</v>
          </cell>
        </row>
        <row r="11152">
          <cell r="C11152" t="str">
            <v>Нытвенский городской округ Пермского края</v>
          </cell>
          <cell r="D11152" t="str">
            <v>рп Новоильинский, ул. Гоголя, д. 2</v>
          </cell>
          <cell r="E11152" t="b">
            <v>1</v>
          </cell>
          <cell r="F11152">
            <v>1972</v>
          </cell>
          <cell r="H11152" t="str">
            <v>Брус</v>
          </cell>
          <cell r="L11152">
            <v>2</v>
          </cell>
          <cell r="M11152">
            <v>1</v>
          </cell>
          <cell r="Q11152">
            <v>320.97000000000003</v>
          </cell>
          <cell r="R11152">
            <v>212.06</v>
          </cell>
          <cell r="S11152">
            <v>212.06</v>
          </cell>
          <cell r="T11152">
            <v>11</v>
          </cell>
        </row>
        <row r="11153">
          <cell r="C11153" t="str">
            <v>Нытвенский городской округ Пермского края</v>
          </cell>
          <cell r="D11153" t="str">
            <v>рп Новоильинский, ул. Гоголя, д. 3</v>
          </cell>
          <cell r="E11153" t="b">
            <v>1</v>
          </cell>
          <cell r="F11153">
            <v>1972</v>
          </cell>
          <cell r="H11153" t="str">
            <v>Брус</v>
          </cell>
          <cell r="L11153">
            <v>2</v>
          </cell>
          <cell r="M11153">
            <v>1</v>
          </cell>
          <cell r="Q11153">
            <v>320.94</v>
          </cell>
          <cell r="R11153">
            <v>214.28</v>
          </cell>
          <cell r="S11153">
            <v>176.78</v>
          </cell>
          <cell r="T11153">
            <v>13</v>
          </cell>
        </row>
        <row r="11154">
          <cell r="C11154" t="str">
            <v>Нытвенский городской округ Пермского края</v>
          </cell>
          <cell r="D11154" t="str">
            <v>рп Новоильинский, ул. Гоголя, д. 4</v>
          </cell>
          <cell r="E11154" t="b">
            <v>1</v>
          </cell>
          <cell r="F11154">
            <v>1971</v>
          </cell>
          <cell r="H11154" t="str">
            <v>Брус</v>
          </cell>
          <cell r="L11154">
            <v>2</v>
          </cell>
          <cell r="M11154">
            <v>1</v>
          </cell>
          <cell r="Q11154">
            <v>326.22000000000003</v>
          </cell>
          <cell r="R11154">
            <v>214.1</v>
          </cell>
          <cell r="S11154">
            <v>166.2</v>
          </cell>
          <cell r="T11154">
            <v>19</v>
          </cell>
        </row>
        <row r="11155">
          <cell r="C11155" t="str">
            <v>Нытвенский городской округ Пермского края</v>
          </cell>
          <cell r="D11155" t="str">
            <v>рп Новоильинский, ул. Гоголя, д. 5</v>
          </cell>
          <cell r="E11155" t="b">
            <v>1</v>
          </cell>
          <cell r="F11155">
            <v>1970</v>
          </cell>
          <cell r="H11155" t="str">
            <v>Брус</v>
          </cell>
          <cell r="L11155">
            <v>2</v>
          </cell>
          <cell r="M11155">
            <v>1</v>
          </cell>
          <cell r="Q11155">
            <v>324.39</v>
          </cell>
          <cell r="R11155">
            <v>216.94</v>
          </cell>
          <cell r="S11155">
            <v>216.94</v>
          </cell>
          <cell r="T11155">
            <v>15</v>
          </cell>
        </row>
        <row r="11156">
          <cell r="C11156" t="str">
            <v>Нытвенский городской округ Пермского края</v>
          </cell>
          <cell r="D11156" t="str">
            <v>рп Новоильинский, ул. Гоголя, д. 6</v>
          </cell>
          <cell r="E11156" t="b">
            <v>1</v>
          </cell>
          <cell r="F11156">
            <v>1964</v>
          </cell>
          <cell r="H11156" t="str">
            <v>Брус</v>
          </cell>
          <cell r="L11156">
            <v>2</v>
          </cell>
          <cell r="M11156">
            <v>1</v>
          </cell>
          <cell r="Q11156">
            <v>322.07</v>
          </cell>
          <cell r="R11156">
            <v>221.36</v>
          </cell>
          <cell r="S11156">
            <v>184.46</v>
          </cell>
          <cell r="T11156">
            <v>16</v>
          </cell>
        </row>
        <row r="11157">
          <cell r="C11157" t="str">
            <v>Нытвенский городской округ Пермского края</v>
          </cell>
          <cell r="D11157" t="str">
            <v>рп Новоильинский, ул. Гоголя, д. 7</v>
          </cell>
          <cell r="E11157" t="b">
            <v>1</v>
          </cell>
          <cell r="F11157">
            <v>1965</v>
          </cell>
          <cell r="H11157" t="str">
            <v>Брус</v>
          </cell>
          <cell r="L11157">
            <v>2</v>
          </cell>
          <cell r="M11157">
            <v>1</v>
          </cell>
          <cell r="Q11157">
            <v>326.04000000000002</v>
          </cell>
          <cell r="R11157">
            <v>227.37</v>
          </cell>
          <cell r="S11157">
            <v>111.47</v>
          </cell>
          <cell r="T11157">
            <v>19</v>
          </cell>
        </row>
        <row r="11158">
          <cell r="C11158" t="str">
            <v>Нытвенский городской округ Пермского края</v>
          </cell>
          <cell r="D11158" t="str">
            <v>рп Новоильинский, ул. Гоголя, д. 9</v>
          </cell>
          <cell r="E11158" t="b">
            <v>1</v>
          </cell>
          <cell r="F11158">
            <v>1964</v>
          </cell>
          <cell r="H11158" t="str">
            <v>Брус</v>
          </cell>
          <cell r="L11158">
            <v>2</v>
          </cell>
          <cell r="M11158">
            <v>1</v>
          </cell>
          <cell r="Q11158">
            <v>319.97000000000003</v>
          </cell>
          <cell r="R11158">
            <v>213.24</v>
          </cell>
          <cell r="S11158">
            <v>213.24</v>
          </cell>
          <cell r="T11158">
            <v>17</v>
          </cell>
        </row>
        <row r="11159">
          <cell r="C11159" t="str">
            <v>Нытвенский городской округ Пермского края</v>
          </cell>
          <cell r="D11159" t="str">
            <v>рп Новоильинский, ул. Гражданская, д. 6</v>
          </cell>
          <cell r="E11159" t="b">
            <v>1</v>
          </cell>
          <cell r="F11159">
            <v>1965</v>
          </cell>
          <cell r="H11159" t="str">
            <v>Брус</v>
          </cell>
          <cell r="L11159">
            <v>2</v>
          </cell>
          <cell r="M11159">
            <v>1</v>
          </cell>
          <cell r="Q11159">
            <v>315.70999999999998</v>
          </cell>
          <cell r="R11159">
            <v>220.65</v>
          </cell>
          <cell r="S11159">
            <v>220.65</v>
          </cell>
          <cell r="T11159">
            <v>17</v>
          </cell>
        </row>
        <row r="11160">
          <cell r="C11160" t="str">
            <v>Нытвенский городской округ Пермского края</v>
          </cell>
          <cell r="D11160" t="str">
            <v>рп Новоильинский, ул. Гражданская, д. 8</v>
          </cell>
          <cell r="E11160" t="b">
            <v>1</v>
          </cell>
          <cell r="F11160">
            <v>1966</v>
          </cell>
          <cell r="H11160" t="str">
            <v>Брус</v>
          </cell>
          <cell r="L11160">
            <v>2</v>
          </cell>
          <cell r="M11160">
            <v>1</v>
          </cell>
          <cell r="Q11160">
            <v>323.01</v>
          </cell>
          <cell r="R11160">
            <v>222.75</v>
          </cell>
          <cell r="S11160">
            <v>147.55000000000001</v>
          </cell>
          <cell r="T11160">
            <v>13</v>
          </cell>
        </row>
        <row r="11161">
          <cell r="C11161" t="str">
            <v>Нытвенский городской округ Пермского края</v>
          </cell>
          <cell r="D11161" t="str">
            <v>рп Новоильинский, ул. Заречная, д. 4</v>
          </cell>
          <cell r="E11161" t="b">
            <v>1</v>
          </cell>
          <cell r="F11161">
            <v>1981</v>
          </cell>
          <cell r="H11161" t="str">
            <v>Щитовые</v>
          </cell>
          <cell r="L11161">
            <v>1</v>
          </cell>
          <cell r="M11161">
            <v>2</v>
          </cell>
          <cell r="Q11161">
            <v>471.7</v>
          </cell>
          <cell r="R11161">
            <v>324.8</v>
          </cell>
          <cell r="S11161">
            <v>300.5</v>
          </cell>
          <cell r="T11161">
            <v>21</v>
          </cell>
        </row>
        <row r="11162">
          <cell r="C11162" t="str">
            <v>Нытвенский городской округ Пермского края</v>
          </cell>
          <cell r="D11162" t="str">
            <v>рп Новоильинский, ул. Заречная, д. 1Б</v>
          </cell>
          <cell r="E11162" t="b">
            <v>1</v>
          </cell>
          <cell r="F11162">
            <v>1980</v>
          </cell>
          <cell r="H11162" t="str">
            <v>Панели, дерево</v>
          </cell>
          <cell r="L11162">
            <v>1</v>
          </cell>
          <cell r="M11162">
            <v>2</v>
          </cell>
          <cell r="Q11162">
            <v>585.20000000000005</v>
          </cell>
          <cell r="R11162">
            <v>326.2</v>
          </cell>
          <cell r="S11162">
            <v>326.2</v>
          </cell>
          <cell r="T11162">
            <v>22</v>
          </cell>
        </row>
        <row r="11163">
          <cell r="C11163" t="str">
            <v>Нытвенский городской округ Пермского края</v>
          </cell>
          <cell r="D11163" t="str">
            <v>рп Новоильинский, ул. Ленина, д. 5</v>
          </cell>
          <cell r="E11163" t="b">
            <v>1</v>
          </cell>
          <cell r="F11163">
            <v>1957</v>
          </cell>
          <cell r="H11163" t="str">
            <v>Брус</v>
          </cell>
          <cell r="L11163">
            <v>1</v>
          </cell>
          <cell r="M11163">
            <v>3</v>
          </cell>
          <cell r="Q11163">
            <v>395.2</v>
          </cell>
          <cell r="R11163">
            <v>199.3</v>
          </cell>
          <cell r="S11163">
            <v>142.69999999999999</v>
          </cell>
          <cell r="T11163">
            <v>14</v>
          </cell>
        </row>
        <row r="11164">
          <cell r="C11164" t="str">
            <v>Нытвенский городской округ Пермского края</v>
          </cell>
          <cell r="D11164" t="str">
            <v>рп Новоильинский, ул. Ленина, д. 15</v>
          </cell>
          <cell r="E11164" t="b">
            <v>1</v>
          </cell>
          <cell r="F11164">
            <v>1983</v>
          </cell>
          <cell r="G11164">
            <v>1983</v>
          </cell>
          <cell r="H11164" t="str">
            <v>Кирпич</v>
          </cell>
          <cell r="L11164">
            <v>5</v>
          </cell>
          <cell r="M11164">
            <v>4</v>
          </cell>
          <cell r="Q11164">
            <v>2759.7</v>
          </cell>
          <cell r="R11164">
            <v>2759.7</v>
          </cell>
          <cell r="S11164">
            <v>2699.3</v>
          </cell>
          <cell r="T11164">
            <v>99</v>
          </cell>
        </row>
        <row r="11165">
          <cell r="C11165" t="str">
            <v>Нытвенский городской округ Пермского края</v>
          </cell>
          <cell r="D11165" t="str">
            <v>рп Новоильинский, ул. Ленина, д. 31</v>
          </cell>
          <cell r="E11165" t="b">
            <v>1</v>
          </cell>
          <cell r="F11165">
            <v>1956</v>
          </cell>
          <cell r="H11165" t="str">
            <v>Брус</v>
          </cell>
          <cell r="L11165">
            <v>2</v>
          </cell>
          <cell r="M11165">
            <v>2</v>
          </cell>
          <cell r="Q11165">
            <v>571.70000000000005</v>
          </cell>
          <cell r="R11165">
            <v>368.1</v>
          </cell>
          <cell r="S11165">
            <v>330</v>
          </cell>
          <cell r="T11165">
            <v>26</v>
          </cell>
        </row>
        <row r="11166">
          <cell r="C11166" t="str">
            <v>Нытвенский городской округ Пермского края</v>
          </cell>
          <cell r="D11166" t="str">
            <v>рп Новоильинский, ул. Ленина, д. 33</v>
          </cell>
          <cell r="E11166" t="b">
            <v>1</v>
          </cell>
          <cell r="F11166">
            <v>1956</v>
          </cell>
          <cell r="H11166" t="str">
            <v>Брус</v>
          </cell>
          <cell r="L11166">
            <v>2</v>
          </cell>
          <cell r="M11166">
            <v>2</v>
          </cell>
          <cell r="Q11166">
            <v>589.79999999999995</v>
          </cell>
          <cell r="R11166">
            <v>384.4</v>
          </cell>
          <cell r="S11166">
            <v>384.4</v>
          </cell>
          <cell r="T11166">
            <v>16</v>
          </cell>
        </row>
        <row r="11167">
          <cell r="C11167" t="str">
            <v>Нытвенский городской округ Пермского края</v>
          </cell>
          <cell r="D11167" t="str">
            <v>рп Новоильинский, ул. Ленина, д. 45</v>
          </cell>
          <cell r="E11167" t="b">
            <v>1</v>
          </cell>
          <cell r="F11167">
            <v>1982</v>
          </cell>
          <cell r="H11167" t="str">
            <v>Панели, дерево</v>
          </cell>
          <cell r="L11167">
            <v>2</v>
          </cell>
          <cell r="M11167">
            <v>2</v>
          </cell>
          <cell r="Q11167">
            <v>899.1</v>
          </cell>
          <cell r="R11167">
            <v>514.1</v>
          </cell>
          <cell r="S11167">
            <v>318.89999999999998</v>
          </cell>
          <cell r="T11167">
            <v>26</v>
          </cell>
        </row>
        <row r="11168">
          <cell r="C11168" t="str">
            <v>Нытвенский городской округ Пермского края</v>
          </cell>
          <cell r="D11168" t="str">
            <v>рп Новоильинский, ул. Ленина, д. 69</v>
          </cell>
          <cell r="E11168" t="b">
            <v>1</v>
          </cell>
          <cell r="F11168">
            <v>1956</v>
          </cell>
          <cell r="H11168" t="str">
            <v>Брус</v>
          </cell>
          <cell r="L11168">
            <v>2</v>
          </cell>
          <cell r="M11168">
            <v>1</v>
          </cell>
          <cell r="Q11168">
            <v>544.4</v>
          </cell>
          <cell r="R11168">
            <v>281.3</v>
          </cell>
          <cell r="S11168">
            <v>281.3</v>
          </cell>
          <cell r="T11168">
            <v>32</v>
          </cell>
        </row>
        <row r="11169">
          <cell r="C11169" t="str">
            <v>Нытвенский городской округ Пермского края</v>
          </cell>
          <cell r="D11169" t="str">
            <v>рп Новоильинский, ул. Ленина, д. 71</v>
          </cell>
          <cell r="E11169" t="b">
            <v>1</v>
          </cell>
          <cell r="F11169">
            <v>1959</v>
          </cell>
          <cell r="H11169" t="str">
            <v>брус</v>
          </cell>
          <cell r="L11169">
            <v>2</v>
          </cell>
          <cell r="M11169">
            <v>1</v>
          </cell>
          <cell r="Q11169">
            <v>542.6</v>
          </cell>
          <cell r="R11169">
            <v>542.6</v>
          </cell>
          <cell r="S11169">
            <v>510.78</v>
          </cell>
          <cell r="T11169">
            <v>30</v>
          </cell>
        </row>
        <row r="11170">
          <cell r="C11170" t="str">
            <v>Нытвенский городской округ Пермского края</v>
          </cell>
          <cell r="D11170" t="str">
            <v>рп Новоильинский, ул. Ленина, д. 75</v>
          </cell>
          <cell r="E11170" t="b">
            <v>1</v>
          </cell>
          <cell r="F11170">
            <v>1955</v>
          </cell>
          <cell r="H11170" t="str">
            <v>Брус</v>
          </cell>
          <cell r="L11170">
            <v>2</v>
          </cell>
          <cell r="M11170">
            <v>1</v>
          </cell>
          <cell r="Q11170">
            <v>253.51</v>
          </cell>
          <cell r="R11170">
            <v>253.51</v>
          </cell>
          <cell r="S11170">
            <v>253.51</v>
          </cell>
          <cell r="T11170">
            <v>13</v>
          </cell>
        </row>
        <row r="11171">
          <cell r="C11171" t="str">
            <v>Нытвенский городской округ Пермского края</v>
          </cell>
          <cell r="D11171" t="str">
            <v>рп Новоильинский, ул. Ленина, д. 77</v>
          </cell>
          <cell r="E11171" t="b">
            <v>1</v>
          </cell>
          <cell r="F11171">
            <v>1945</v>
          </cell>
          <cell r="H11171" t="str">
            <v>Брус</v>
          </cell>
          <cell r="L11171">
            <v>2</v>
          </cell>
          <cell r="M11171">
            <v>1</v>
          </cell>
          <cell r="Q11171">
            <v>241.37</v>
          </cell>
          <cell r="R11171">
            <v>178.08</v>
          </cell>
          <cell r="S11171">
            <v>178.08</v>
          </cell>
          <cell r="T11171">
            <v>12</v>
          </cell>
        </row>
        <row r="11172">
          <cell r="C11172" t="str">
            <v>Нытвенский городской округ Пермского края</v>
          </cell>
          <cell r="D11172" t="str">
            <v>рп Новоильинский, ул. Ленина, д. 91</v>
          </cell>
          <cell r="E11172" t="b">
            <v>1</v>
          </cell>
          <cell r="F11172">
            <v>1951</v>
          </cell>
          <cell r="H11172" t="str">
            <v>Брус</v>
          </cell>
          <cell r="L11172">
            <v>2</v>
          </cell>
          <cell r="M11172">
            <v>2</v>
          </cell>
          <cell r="Q11172">
            <v>490.32</v>
          </cell>
          <cell r="R11172">
            <v>315.95999999999998</v>
          </cell>
          <cell r="S11172">
            <v>315.95999999999998</v>
          </cell>
          <cell r="T11172">
            <v>18</v>
          </cell>
        </row>
        <row r="11173">
          <cell r="C11173" t="str">
            <v>Нытвенский городской округ Пермского края</v>
          </cell>
          <cell r="D11173" t="str">
            <v>рп Новоильинский, ул. Ленина, д. 93</v>
          </cell>
          <cell r="E11173" t="b">
            <v>1</v>
          </cell>
          <cell r="F11173">
            <v>1955</v>
          </cell>
          <cell r="H11173" t="str">
            <v>Брус</v>
          </cell>
          <cell r="L11173">
            <v>2</v>
          </cell>
          <cell r="M11173">
            <v>2</v>
          </cell>
          <cell r="Q11173">
            <v>347.7</v>
          </cell>
          <cell r="R11173">
            <v>211.3</v>
          </cell>
          <cell r="S11173">
            <v>133.4</v>
          </cell>
          <cell r="T11173">
            <v>13</v>
          </cell>
        </row>
        <row r="11174">
          <cell r="C11174" t="str">
            <v>Нытвенский городской округ Пермского края</v>
          </cell>
          <cell r="D11174" t="str">
            <v>рп Новоильинский, ул. Ленина, д. 95</v>
          </cell>
          <cell r="E11174" t="b">
            <v>1</v>
          </cell>
          <cell r="F11174">
            <v>1969</v>
          </cell>
          <cell r="H11174" t="str">
            <v>Брус</v>
          </cell>
          <cell r="L11174">
            <v>2</v>
          </cell>
          <cell r="M11174">
            <v>1</v>
          </cell>
          <cell r="Q11174">
            <v>335.5</v>
          </cell>
          <cell r="R11174">
            <v>224.3</v>
          </cell>
          <cell r="S11174">
            <v>224.3</v>
          </cell>
          <cell r="T11174">
            <v>28</v>
          </cell>
        </row>
        <row r="11175">
          <cell r="C11175" t="str">
            <v>Нытвенский городской округ Пермского края</v>
          </cell>
          <cell r="D11175" t="str">
            <v>рп Новоильинский, ул. Ленина, д. 99</v>
          </cell>
          <cell r="E11175" t="b">
            <v>1</v>
          </cell>
          <cell r="F11175">
            <v>1953</v>
          </cell>
          <cell r="H11175" t="str">
            <v>Брус</v>
          </cell>
          <cell r="L11175">
            <v>2</v>
          </cell>
          <cell r="M11175">
            <v>2</v>
          </cell>
          <cell r="Q11175">
            <v>478.18</v>
          </cell>
          <cell r="R11175">
            <v>311.97000000000003</v>
          </cell>
          <cell r="S11175">
            <v>193.41</v>
          </cell>
          <cell r="T11175">
            <v>18</v>
          </cell>
        </row>
        <row r="11176">
          <cell r="C11176" t="str">
            <v>Нытвенский городской округ Пермского края</v>
          </cell>
          <cell r="D11176" t="str">
            <v>рп Новоильинский, ул. Ленина, д. 31Б</v>
          </cell>
          <cell r="E11176" t="b">
            <v>1</v>
          </cell>
          <cell r="F11176">
            <v>1973</v>
          </cell>
          <cell r="H11176" t="str">
            <v>Кирпич</v>
          </cell>
          <cell r="L11176">
            <v>2</v>
          </cell>
          <cell r="M11176">
            <v>3</v>
          </cell>
          <cell r="Q11176">
            <v>912.05</v>
          </cell>
          <cell r="R11176">
            <v>588.75</v>
          </cell>
          <cell r="S11176">
            <v>588.75</v>
          </cell>
          <cell r="T11176">
            <v>37</v>
          </cell>
        </row>
        <row r="11177">
          <cell r="C11177" t="str">
            <v>Нытвенский городской округ Пермского края</v>
          </cell>
          <cell r="D11177" t="str">
            <v>рп Новоильинский, ул. Первомайская, д. 6</v>
          </cell>
          <cell r="E11177" t="b">
            <v>1</v>
          </cell>
          <cell r="F11177">
            <v>1952</v>
          </cell>
          <cell r="H11177" t="str">
            <v>Брус</v>
          </cell>
          <cell r="L11177">
            <v>2</v>
          </cell>
          <cell r="M11177">
            <v>2</v>
          </cell>
          <cell r="Q11177">
            <v>408.5</v>
          </cell>
          <cell r="R11177">
            <v>318.3</v>
          </cell>
          <cell r="S11177">
            <v>318.3</v>
          </cell>
          <cell r="T11177">
            <v>19</v>
          </cell>
        </row>
        <row r="11178">
          <cell r="C11178" t="str">
            <v>Нытвенский городской округ Пермского края</v>
          </cell>
          <cell r="D11178" t="str">
            <v>рп Новоильинский, ул. Первомайская, д. 8</v>
          </cell>
          <cell r="E11178" t="b">
            <v>1</v>
          </cell>
          <cell r="F11178">
            <v>1952</v>
          </cell>
          <cell r="H11178" t="str">
            <v>Брус</v>
          </cell>
          <cell r="L11178">
            <v>2</v>
          </cell>
          <cell r="M11178">
            <v>2</v>
          </cell>
          <cell r="Q11178">
            <v>487.8</v>
          </cell>
          <cell r="R11178">
            <v>321.3</v>
          </cell>
          <cell r="S11178">
            <v>178.7</v>
          </cell>
          <cell r="T11178">
            <v>29</v>
          </cell>
        </row>
        <row r="11179">
          <cell r="C11179" t="str">
            <v>Нытвенский городской округ Пермского края</v>
          </cell>
          <cell r="D11179" t="str">
            <v>рп Новоильинский, ул. Первомайская, д. 12</v>
          </cell>
          <cell r="E11179" t="b">
            <v>1</v>
          </cell>
          <cell r="F11179">
            <v>1953</v>
          </cell>
          <cell r="H11179" t="str">
            <v>Брус</v>
          </cell>
          <cell r="L11179">
            <v>2</v>
          </cell>
          <cell r="M11179">
            <v>2</v>
          </cell>
          <cell r="Q11179">
            <v>488.05</v>
          </cell>
          <cell r="R11179">
            <v>322.12</v>
          </cell>
          <cell r="S11179">
            <v>322.12</v>
          </cell>
          <cell r="T11179">
            <v>24</v>
          </cell>
        </row>
        <row r="11180">
          <cell r="C11180" t="str">
            <v>Нытвенский городской округ Пермского края</v>
          </cell>
          <cell r="D11180" t="str">
            <v>рп Новоильинский, ул. Первомайская, д. 14</v>
          </cell>
          <cell r="E11180" t="b">
            <v>1</v>
          </cell>
          <cell r="F11180">
            <v>1957</v>
          </cell>
          <cell r="H11180" t="str">
            <v>Брус</v>
          </cell>
          <cell r="L11180">
            <v>2</v>
          </cell>
          <cell r="M11180">
            <v>1</v>
          </cell>
          <cell r="Q11180">
            <v>334.69</v>
          </cell>
          <cell r="R11180">
            <v>207.31</v>
          </cell>
          <cell r="S11180">
            <v>133.04</v>
          </cell>
          <cell r="T11180">
            <v>17</v>
          </cell>
        </row>
        <row r="11181">
          <cell r="C11181" t="str">
            <v>Нытвенский городской округ Пермского края</v>
          </cell>
          <cell r="D11181" t="str">
            <v>рп Новоильинский, ул. Первомайская, д. 54</v>
          </cell>
          <cell r="E11181" t="b">
            <v>1</v>
          </cell>
          <cell r="F11181">
            <v>1940</v>
          </cell>
          <cell r="H11181" t="str">
            <v>Брус</v>
          </cell>
          <cell r="L11181">
            <v>2</v>
          </cell>
          <cell r="M11181">
            <v>1</v>
          </cell>
          <cell r="Q11181">
            <v>245.18</v>
          </cell>
          <cell r="R11181">
            <v>145.03</v>
          </cell>
          <cell r="S11181">
            <v>145.03</v>
          </cell>
          <cell r="T11181">
            <v>10</v>
          </cell>
        </row>
        <row r="11182">
          <cell r="C11182" t="str">
            <v>Нытвенский городской округ Пермского края</v>
          </cell>
          <cell r="D11182" t="str">
            <v>рп Новоильинский, ул. Свердлова, д. 2</v>
          </cell>
          <cell r="E11182" t="b">
            <v>1</v>
          </cell>
          <cell r="F11182">
            <v>1990</v>
          </cell>
          <cell r="H11182" t="str">
            <v>Брус</v>
          </cell>
          <cell r="L11182">
            <v>2</v>
          </cell>
          <cell r="M11182">
            <v>4</v>
          </cell>
          <cell r="Q11182">
            <v>1040.3</v>
          </cell>
          <cell r="R11182">
            <v>532.5</v>
          </cell>
          <cell r="S11182">
            <v>532.5</v>
          </cell>
          <cell r="T11182">
            <v>43</v>
          </cell>
        </row>
        <row r="11183">
          <cell r="C11183" t="str">
            <v>Нытвенский городской округ Пермского края</v>
          </cell>
          <cell r="D11183" t="str">
            <v>рп Новоильинский, ул. Свердлова, д. 3</v>
          </cell>
          <cell r="E11183" t="b">
            <v>1</v>
          </cell>
          <cell r="F11183">
            <v>1976</v>
          </cell>
          <cell r="H11183" t="str">
            <v>Кирпич</v>
          </cell>
          <cell r="L11183">
            <v>4</v>
          </cell>
          <cell r="M11183">
            <v>4</v>
          </cell>
          <cell r="Q11183">
            <v>2532.27</v>
          </cell>
          <cell r="R11183">
            <v>1631.73</v>
          </cell>
          <cell r="S11183">
            <v>1631.73</v>
          </cell>
          <cell r="T11183">
            <v>81</v>
          </cell>
        </row>
        <row r="11184">
          <cell r="C11184" t="str">
            <v>Нытвенский городской округ Пермского края</v>
          </cell>
          <cell r="D11184" t="str">
            <v>рп Новоильинский, ул. Свердлова, д. 28</v>
          </cell>
          <cell r="E11184" t="b">
            <v>1</v>
          </cell>
          <cell r="F11184">
            <v>1987</v>
          </cell>
          <cell r="H11184" t="str">
            <v>Брус</v>
          </cell>
          <cell r="L11184">
            <v>2</v>
          </cell>
          <cell r="M11184">
            <v>2</v>
          </cell>
          <cell r="Q11184">
            <v>1038.5</v>
          </cell>
          <cell r="R11184">
            <v>863.2</v>
          </cell>
          <cell r="S11184">
            <v>863.2</v>
          </cell>
          <cell r="T11184">
            <v>33</v>
          </cell>
        </row>
        <row r="11185">
          <cell r="C11185" t="str">
            <v>Нытвенский городской округ Пермского края</v>
          </cell>
          <cell r="D11185" t="str">
            <v>рп Новоильинский, ул. Советская, д. 6</v>
          </cell>
          <cell r="E11185" t="b">
            <v>1</v>
          </cell>
          <cell r="F11185">
            <v>1952</v>
          </cell>
          <cell r="H11185" t="str">
            <v>Брус</v>
          </cell>
          <cell r="L11185">
            <v>2</v>
          </cell>
          <cell r="M11185">
            <v>2</v>
          </cell>
          <cell r="Q11185">
            <v>491.8</v>
          </cell>
          <cell r="R11185">
            <v>319.76</v>
          </cell>
          <cell r="S11185">
            <v>159.5</v>
          </cell>
          <cell r="T11185">
            <v>15</v>
          </cell>
        </row>
        <row r="11186">
          <cell r="C11186" t="str">
            <v>Нытвенский городской округ Пермского края</v>
          </cell>
          <cell r="D11186" t="str">
            <v>рп Новоильинский, ул. Советская, д. 7</v>
          </cell>
          <cell r="E11186" t="b">
            <v>1</v>
          </cell>
          <cell r="F11186">
            <v>1952</v>
          </cell>
          <cell r="H11186" t="str">
            <v>Брус</v>
          </cell>
          <cell r="L11186">
            <v>2</v>
          </cell>
          <cell r="M11186">
            <v>2</v>
          </cell>
          <cell r="Q11186">
            <v>491.23</v>
          </cell>
          <cell r="R11186">
            <v>321.83999999999997</v>
          </cell>
          <cell r="S11186">
            <v>249.29</v>
          </cell>
          <cell r="T11186">
            <v>15</v>
          </cell>
        </row>
        <row r="11187">
          <cell r="C11187" t="str">
            <v>Нытвенский городской округ Пермского края</v>
          </cell>
          <cell r="D11187" t="str">
            <v>рп Новоильинский, ул. Советская, д. 8</v>
          </cell>
          <cell r="E11187" t="b">
            <v>1</v>
          </cell>
          <cell r="F11187">
            <v>1953</v>
          </cell>
          <cell r="H11187" t="str">
            <v>Брус</v>
          </cell>
          <cell r="L11187">
            <v>2</v>
          </cell>
          <cell r="M11187">
            <v>2</v>
          </cell>
          <cell r="Q11187">
            <v>485.29</v>
          </cell>
          <cell r="R11187">
            <v>317.49</v>
          </cell>
          <cell r="S11187">
            <v>158.75</v>
          </cell>
          <cell r="T11187">
            <v>19</v>
          </cell>
        </row>
        <row r="11188">
          <cell r="C11188" t="str">
            <v>Нытвенский городской округ Пермского края</v>
          </cell>
          <cell r="D11188" t="str">
            <v>рп Новоильинский, ул. Советская, д. 10</v>
          </cell>
          <cell r="E11188" t="b">
            <v>1</v>
          </cell>
          <cell r="F11188">
            <v>1955</v>
          </cell>
          <cell r="H11188" t="str">
            <v>Брус</v>
          </cell>
          <cell r="L11188">
            <v>2</v>
          </cell>
          <cell r="M11188">
            <v>1</v>
          </cell>
          <cell r="Q11188">
            <v>333.49</v>
          </cell>
          <cell r="R11188">
            <v>203.5</v>
          </cell>
          <cell r="S11188">
            <v>203.5</v>
          </cell>
          <cell r="T11188">
            <v>14</v>
          </cell>
        </row>
        <row r="11189">
          <cell r="C11189" t="str">
            <v>Нытвенский городской округ Пермского края</v>
          </cell>
          <cell r="D11189" t="str">
            <v>рп Уральский, пер. Камский, д. 3</v>
          </cell>
          <cell r="E11189" t="b">
            <v>1</v>
          </cell>
          <cell r="F11189">
            <v>1960</v>
          </cell>
          <cell r="H11189" t="str">
            <v>Кирпич</v>
          </cell>
          <cell r="L11189">
            <v>3</v>
          </cell>
          <cell r="M11189">
            <v>3</v>
          </cell>
          <cell r="Q11189">
            <v>1596.85</v>
          </cell>
          <cell r="R11189">
            <v>1489.8</v>
          </cell>
          <cell r="S11189">
            <v>1348.4</v>
          </cell>
          <cell r="T11189">
            <v>76</v>
          </cell>
        </row>
        <row r="11190">
          <cell r="C11190" t="str">
            <v>Нытвенский городской округ Пермского края</v>
          </cell>
          <cell r="D11190" t="str">
            <v>рп Уральский, пер. Клубный, д. 4</v>
          </cell>
          <cell r="E11190" t="b">
            <v>1</v>
          </cell>
          <cell r="F11190">
            <v>1961</v>
          </cell>
          <cell r="H11190" t="str">
            <v>Кирпич</v>
          </cell>
          <cell r="L11190">
            <v>3</v>
          </cell>
          <cell r="M11190">
            <v>3</v>
          </cell>
          <cell r="Q11190">
            <v>1631.54</v>
          </cell>
          <cell r="R11190">
            <v>1522.11</v>
          </cell>
          <cell r="S11190">
            <v>1522.11</v>
          </cell>
          <cell r="T11190">
            <v>66</v>
          </cell>
        </row>
        <row r="11191">
          <cell r="C11191" t="str">
            <v>Нытвенский городской округ Пермского края</v>
          </cell>
          <cell r="D11191" t="str">
            <v>рп Уральский, ул. Железнодорожная, д. 1</v>
          </cell>
          <cell r="E11191" t="b">
            <v>1</v>
          </cell>
          <cell r="F11191">
            <v>1991</v>
          </cell>
          <cell r="H11191" t="str">
            <v>Дерево</v>
          </cell>
          <cell r="L11191">
            <v>2</v>
          </cell>
          <cell r="M11191">
            <v>3</v>
          </cell>
          <cell r="Q11191">
            <v>1487.4</v>
          </cell>
          <cell r="R11191">
            <v>1308.2</v>
          </cell>
          <cell r="S11191">
            <v>1234.3</v>
          </cell>
          <cell r="T11191">
            <v>68</v>
          </cell>
        </row>
        <row r="11192">
          <cell r="C11192" t="str">
            <v>Нытвенский городской округ Пермского края</v>
          </cell>
          <cell r="D11192" t="str">
            <v>рп Уральский, ул. Железнодорожная, д. 7</v>
          </cell>
          <cell r="E11192" t="b">
            <v>1</v>
          </cell>
          <cell r="F11192">
            <v>1975</v>
          </cell>
          <cell r="H11192" t="str">
            <v>Кирпич</v>
          </cell>
          <cell r="L11192">
            <v>2</v>
          </cell>
          <cell r="M11192">
            <v>3</v>
          </cell>
          <cell r="Q11192">
            <v>986.27</v>
          </cell>
          <cell r="R11192">
            <v>900.49</v>
          </cell>
          <cell r="S11192">
            <v>900.49</v>
          </cell>
          <cell r="T11192">
            <v>47</v>
          </cell>
        </row>
        <row r="11193">
          <cell r="C11193" t="str">
            <v>Нытвенский городской округ Пермского края</v>
          </cell>
          <cell r="D11193" t="str">
            <v>рп Уральский, ул. Комсомольская, д. 2</v>
          </cell>
          <cell r="E11193" t="b">
            <v>1</v>
          </cell>
          <cell r="F11193">
            <v>1989</v>
          </cell>
          <cell r="H11193" t="str">
            <v>Дерево</v>
          </cell>
          <cell r="L11193">
            <v>2</v>
          </cell>
          <cell r="M11193">
            <v>2</v>
          </cell>
          <cell r="Q11193">
            <v>1068.9000000000001</v>
          </cell>
          <cell r="R11193">
            <v>935.6</v>
          </cell>
          <cell r="S11193">
            <v>831.7</v>
          </cell>
          <cell r="T11193">
            <v>43</v>
          </cell>
        </row>
        <row r="11194">
          <cell r="C11194" t="str">
            <v>Нытвенский городской округ Пермского края</v>
          </cell>
          <cell r="D11194" t="str">
            <v>рп Уральский, ул. Комсомольская, д. 4</v>
          </cell>
          <cell r="E11194" t="b">
            <v>1</v>
          </cell>
          <cell r="F11194">
            <v>1988</v>
          </cell>
          <cell r="H11194" t="str">
            <v>Дерево</v>
          </cell>
          <cell r="L11194">
            <v>2</v>
          </cell>
          <cell r="M11194">
            <v>2</v>
          </cell>
          <cell r="Q11194">
            <v>1046.8</v>
          </cell>
          <cell r="R11194">
            <v>915.6</v>
          </cell>
          <cell r="S11194">
            <v>789.6</v>
          </cell>
          <cell r="T11194">
            <v>53</v>
          </cell>
        </row>
        <row r="11195">
          <cell r="C11195" t="str">
            <v>Нытвенский городской округ Пермского края</v>
          </cell>
          <cell r="D11195" t="str">
            <v>рп Уральский, ул. Комсомольская, д. 6</v>
          </cell>
          <cell r="E11195" t="b">
            <v>1</v>
          </cell>
          <cell r="F11195">
            <v>1988</v>
          </cell>
          <cell r="H11195" t="str">
            <v>Дерево</v>
          </cell>
          <cell r="L11195">
            <v>2</v>
          </cell>
          <cell r="M11195">
            <v>2</v>
          </cell>
          <cell r="Q11195">
            <v>1031.8999999999999</v>
          </cell>
          <cell r="R11195">
            <v>894.3</v>
          </cell>
          <cell r="S11195">
            <v>789.5</v>
          </cell>
          <cell r="T11195">
            <v>51</v>
          </cell>
        </row>
        <row r="11196">
          <cell r="C11196" t="str">
            <v>Нытвенский городской округ Пермского края</v>
          </cell>
          <cell r="D11196" t="str">
            <v>рп Уральский, ул. Комсомольская, д. 14А</v>
          </cell>
          <cell r="E11196" t="b">
            <v>1</v>
          </cell>
          <cell r="F11196">
            <v>1995</v>
          </cell>
          <cell r="H11196" t="str">
            <v>Дерево</v>
          </cell>
          <cell r="L11196">
            <v>2</v>
          </cell>
          <cell r="M11196">
            <v>2</v>
          </cell>
          <cell r="Q11196">
            <v>1054.8</v>
          </cell>
          <cell r="R11196">
            <v>933</v>
          </cell>
          <cell r="S11196">
            <v>831</v>
          </cell>
          <cell r="T11196">
            <v>51</v>
          </cell>
        </row>
        <row r="11197">
          <cell r="C11197" t="str">
            <v>Нытвенский городской округ Пермского края</v>
          </cell>
          <cell r="D11197" t="str">
            <v>рп Уральский, ул. Комсомольская, д. 2А</v>
          </cell>
          <cell r="E11197" t="b">
            <v>1</v>
          </cell>
          <cell r="F11197">
            <v>1990</v>
          </cell>
          <cell r="H11197" t="str">
            <v>Дерево</v>
          </cell>
          <cell r="L11197">
            <v>2</v>
          </cell>
          <cell r="M11197">
            <v>2</v>
          </cell>
          <cell r="Q11197">
            <v>1046.5</v>
          </cell>
          <cell r="R11197">
            <v>919.5</v>
          </cell>
          <cell r="S11197">
            <v>919.5</v>
          </cell>
          <cell r="T11197">
            <v>43</v>
          </cell>
        </row>
        <row r="11198">
          <cell r="C11198" t="str">
            <v>Нытвенский городской округ Пермского края</v>
          </cell>
          <cell r="D11198" t="str">
            <v>рп Уральский, ул. Лесная, д. 17</v>
          </cell>
          <cell r="E11198" t="b">
            <v>1</v>
          </cell>
          <cell r="F11198">
            <v>1988</v>
          </cell>
          <cell r="H11198" t="str">
            <v>брус</v>
          </cell>
          <cell r="I11198" t="str">
            <v>скатная</v>
          </cell>
          <cell r="J11198" t="str">
            <v>ГВС ГАЗ</v>
          </cell>
          <cell r="K11198" t="str">
            <v>не имеется</v>
          </cell>
          <cell r="L11198">
            <v>2</v>
          </cell>
          <cell r="M11198">
            <v>2</v>
          </cell>
          <cell r="Q11198">
            <v>497</v>
          </cell>
          <cell r="R11198">
            <v>497</v>
          </cell>
          <cell r="S11198">
            <v>497</v>
          </cell>
          <cell r="T11198">
            <v>23</v>
          </cell>
        </row>
        <row r="11199">
          <cell r="C11199" t="str">
            <v>Нытвенский городской округ Пермского края</v>
          </cell>
          <cell r="D11199" t="str">
            <v>рп Уральский, ул. Лесная, д. 19</v>
          </cell>
          <cell r="E11199" t="b">
            <v>1</v>
          </cell>
          <cell r="F11199">
            <v>1995</v>
          </cell>
          <cell r="H11199" t="str">
            <v>Кирпич</v>
          </cell>
          <cell r="L11199">
            <v>4</v>
          </cell>
          <cell r="M11199">
            <v>1</v>
          </cell>
          <cell r="Q11199">
            <v>699.9</v>
          </cell>
          <cell r="R11199">
            <v>662.8</v>
          </cell>
          <cell r="S11199">
            <v>662.8</v>
          </cell>
          <cell r="T11199">
            <v>19</v>
          </cell>
        </row>
        <row r="11200">
          <cell r="C11200" t="str">
            <v>Нытвенский городской округ Пермского края</v>
          </cell>
          <cell r="D11200" t="str">
            <v>рп Уральский, ул. Лесная, д. 20</v>
          </cell>
          <cell r="E11200" t="b">
            <v>1</v>
          </cell>
          <cell r="F11200">
            <v>1992</v>
          </cell>
          <cell r="H11200" t="str">
            <v>кирпич</v>
          </cell>
          <cell r="I11200" t="str">
            <v>плоская</v>
          </cell>
          <cell r="J11200" t="str">
            <v>ГВС</v>
          </cell>
          <cell r="K11200" t="str">
            <v>имеется</v>
          </cell>
          <cell r="L11200">
            <v>5</v>
          </cell>
          <cell r="M11200">
            <v>6</v>
          </cell>
          <cell r="Q11200">
            <v>4234.6000000000004</v>
          </cell>
          <cell r="R11200">
            <v>4234.6000000000004</v>
          </cell>
          <cell r="S11200">
            <v>4234.6000000000004</v>
          </cell>
          <cell r="T11200">
            <v>208</v>
          </cell>
        </row>
        <row r="11201">
          <cell r="C11201" t="str">
            <v>Нытвенский городской округ Пермского края</v>
          </cell>
          <cell r="D11201" t="str">
            <v>рп Уральский, ул. Лесная, д. 21</v>
          </cell>
          <cell r="E11201" t="b">
            <v>1</v>
          </cell>
          <cell r="F11201">
            <v>1987</v>
          </cell>
          <cell r="H11201" t="str">
            <v>Кирпич</v>
          </cell>
          <cell r="L11201">
            <v>5</v>
          </cell>
          <cell r="M11201">
            <v>8</v>
          </cell>
          <cell r="Q11201">
            <v>6403.3</v>
          </cell>
          <cell r="R11201">
            <v>5681.1</v>
          </cell>
          <cell r="S11201">
            <v>5681.1</v>
          </cell>
          <cell r="T11201">
            <v>261</v>
          </cell>
        </row>
        <row r="11202">
          <cell r="C11202" t="str">
            <v>Нытвенский городской округ Пермского края</v>
          </cell>
          <cell r="D11202" t="str">
            <v>рп Уральский, ул. Лесная, д. 23</v>
          </cell>
          <cell r="E11202" t="b">
            <v>1</v>
          </cell>
          <cell r="F11202">
            <v>1989</v>
          </cell>
          <cell r="H11202" t="str">
            <v>кирпич</v>
          </cell>
          <cell r="I11202" t="str">
            <v>плоская</v>
          </cell>
          <cell r="J11202" t="str">
            <v>ГВС</v>
          </cell>
          <cell r="K11202" t="str">
            <v>имеется</v>
          </cell>
          <cell r="L11202">
            <v>5</v>
          </cell>
          <cell r="M11202">
            <v>6</v>
          </cell>
          <cell r="Q11202">
            <v>4211.8</v>
          </cell>
          <cell r="R11202">
            <v>4211.8</v>
          </cell>
          <cell r="S11202">
            <v>4211.8</v>
          </cell>
          <cell r="T11202">
            <v>213</v>
          </cell>
        </row>
        <row r="11203">
          <cell r="C11203" t="str">
            <v>Нытвенский городской округ Пермского края</v>
          </cell>
          <cell r="D11203" t="str">
            <v>рп Уральский, ул. Лесная, д. 24</v>
          </cell>
          <cell r="E11203" t="b">
            <v>1</v>
          </cell>
          <cell r="F11203" t="str">
            <v>1995-2005</v>
          </cell>
          <cell r="H11203" t="str">
            <v>Кирпич</v>
          </cell>
          <cell r="L11203">
            <v>5</v>
          </cell>
          <cell r="M11203">
            <v>11</v>
          </cell>
          <cell r="Q11203">
            <v>8589.2000000000007</v>
          </cell>
          <cell r="R11203">
            <v>7430.5</v>
          </cell>
          <cell r="S11203">
            <v>7430.5</v>
          </cell>
          <cell r="T11203">
            <v>320</v>
          </cell>
        </row>
        <row r="11204">
          <cell r="C11204" t="str">
            <v>Нытвенский городской округ Пермского края</v>
          </cell>
          <cell r="D11204" t="str">
            <v>рп Уральский, ул. Молодежная, д. 2</v>
          </cell>
          <cell r="E11204" t="b">
            <v>1</v>
          </cell>
          <cell r="F11204">
            <v>1985</v>
          </cell>
          <cell r="H11204" t="str">
            <v>Дерево</v>
          </cell>
          <cell r="L11204">
            <v>2</v>
          </cell>
          <cell r="M11204">
            <v>2</v>
          </cell>
          <cell r="Q11204">
            <v>1032.2</v>
          </cell>
          <cell r="R11204">
            <v>901.1</v>
          </cell>
          <cell r="S11204">
            <v>799.8</v>
          </cell>
          <cell r="T11204">
            <v>57</v>
          </cell>
        </row>
        <row r="11205">
          <cell r="C11205" t="str">
            <v>Нытвенский городской округ Пермского края</v>
          </cell>
          <cell r="D11205" t="str">
            <v>рп Уральский, ул. Молодежная, д. 3</v>
          </cell>
          <cell r="E11205" t="b">
            <v>1</v>
          </cell>
          <cell r="F11205">
            <v>1983</v>
          </cell>
          <cell r="H11205" t="str">
            <v>Дерево</v>
          </cell>
          <cell r="L11205">
            <v>2</v>
          </cell>
          <cell r="M11205">
            <v>2</v>
          </cell>
          <cell r="Q11205">
            <v>1034.3</v>
          </cell>
          <cell r="R11205">
            <v>890.6</v>
          </cell>
          <cell r="S11205">
            <v>786.8</v>
          </cell>
          <cell r="T11205">
            <v>39</v>
          </cell>
        </row>
        <row r="11206">
          <cell r="C11206" t="str">
            <v>Нытвенский городской округ Пермского края</v>
          </cell>
          <cell r="D11206" t="str">
            <v>рп Уральский, ул. Молодежная, д. 4</v>
          </cell>
          <cell r="E11206" t="b">
            <v>1</v>
          </cell>
          <cell r="F11206">
            <v>1986</v>
          </cell>
          <cell r="H11206" t="str">
            <v>Дерево</v>
          </cell>
          <cell r="L11206">
            <v>2</v>
          </cell>
          <cell r="M11206">
            <v>2</v>
          </cell>
          <cell r="Q11206">
            <v>1012.9</v>
          </cell>
          <cell r="R11206">
            <v>887.5</v>
          </cell>
          <cell r="S11206">
            <v>887.5</v>
          </cell>
          <cell r="T11206">
            <v>44</v>
          </cell>
        </row>
        <row r="11207">
          <cell r="C11207" t="str">
            <v>Нытвенский городской округ Пермского края</v>
          </cell>
          <cell r="D11207" t="str">
            <v>рп Уральский, ул. Молодежная, д. 5</v>
          </cell>
          <cell r="E11207" t="b">
            <v>1</v>
          </cell>
          <cell r="F11207">
            <v>1983</v>
          </cell>
          <cell r="H11207" t="str">
            <v>Дерево</v>
          </cell>
          <cell r="L11207">
            <v>2</v>
          </cell>
          <cell r="M11207">
            <v>2</v>
          </cell>
          <cell r="Q11207">
            <v>1036.8</v>
          </cell>
          <cell r="R11207">
            <v>897.4</v>
          </cell>
          <cell r="S11207">
            <v>897.4</v>
          </cell>
          <cell r="T11207">
            <v>50</v>
          </cell>
        </row>
        <row r="11208">
          <cell r="C11208" t="str">
            <v>Нытвенский городской округ Пермского края</v>
          </cell>
          <cell r="D11208" t="str">
            <v>рп Уральский, ул. Молодежная, д. 6</v>
          </cell>
          <cell r="E11208" t="b">
            <v>1</v>
          </cell>
          <cell r="F11208">
            <v>1985</v>
          </cell>
          <cell r="H11208" t="str">
            <v>Дерево</v>
          </cell>
          <cell r="L11208">
            <v>2</v>
          </cell>
          <cell r="M11208">
            <v>2</v>
          </cell>
          <cell r="Q11208">
            <v>972.6</v>
          </cell>
          <cell r="R11208">
            <v>869.9</v>
          </cell>
          <cell r="S11208">
            <v>774.7</v>
          </cell>
          <cell r="T11208">
            <v>43</v>
          </cell>
        </row>
        <row r="11209">
          <cell r="C11209" t="str">
            <v>Нытвенский городской округ Пермского края</v>
          </cell>
          <cell r="D11209" t="str">
            <v>рп Уральский, ул. Молодежная, д. 7</v>
          </cell>
          <cell r="E11209" t="b">
            <v>1</v>
          </cell>
          <cell r="F11209">
            <v>1984</v>
          </cell>
          <cell r="H11209" t="str">
            <v>Дерево</v>
          </cell>
          <cell r="L11209">
            <v>2</v>
          </cell>
          <cell r="M11209">
            <v>2</v>
          </cell>
          <cell r="Q11209">
            <v>1003.59</v>
          </cell>
          <cell r="R11209">
            <v>877.59</v>
          </cell>
          <cell r="S11209">
            <v>849.76</v>
          </cell>
          <cell r="T11209">
            <v>53</v>
          </cell>
        </row>
        <row r="11210">
          <cell r="C11210" t="str">
            <v>Нытвенский городской округ Пермского края</v>
          </cell>
          <cell r="D11210" t="str">
            <v>рп Уральский, ул. Молодежная, д. 8</v>
          </cell>
          <cell r="E11210" t="b">
            <v>1</v>
          </cell>
          <cell r="F11210">
            <v>1987</v>
          </cell>
          <cell r="H11210" t="str">
            <v>Дерево</v>
          </cell>
          <cell r="L11210">
            <v>2</v>
          </cell>
          <cell r="M11210">
            <v>2</v>
          </cell>
          <cell r="Q11210">
            <v>1005.0500000000001</v>
          </cell>
          <cell r="R11210">
            <v>878.85</v>
          </cell>
          <cell r="S11210">
            <v>831.15</v>
          </cell>
          <cell r="T11210">
            <v>51</v>
          </cell>
        </row>
        <row r="11211">
          <cell r="C11211" t="str">
            <v>Нытвенский городской округ Пермского края</v>
          </cell>
          <cell r="D11211" t="str">
            <v>рп Уральский, ул. Молодежная, д. 9</v>
          </cell>
          <cell r="E11211" t="b">
            <v>1</v>
          </cell>
          <cell r="F11211">
            <v>1984</v>
          </cell>
          <cell r="H11211" t="str">
            <v>Дерево</v>
          </cell>
          <cell r="L11211">
            <v>2</v>
          </cell>
          <cell r="M11211">
            <v>2</v>
          </cell>
          <cell r="Q11211">
            <v>1068.0999999999999</v>
          </cell>
          <cell r="R11211">
            <v>894</v>
          </cell>
          <cell r="S11211">
            <v>742.7</v>
          </cell>
          <cell r="T11211">
            <v>45</v>
          </cell>
        </row>
        <row r="11212">
          <cell r="C11212" t="str">
            <v>Нытвенский городской округ Пермского края</v>
          </cell>
          <cell r="D11212" t="str">
            <v>рп Уральский, ул. Молодежная, д. 10</v>
          </cell>
          <cell r="E11212" t="b">
            <v>1</v>
          </cell>
          <cell r="F11212">
            <v>1987</v>
          </cell>
          <cell r="H11212" t="str">
            <v>Дерево</v>
          </cell>
          <cell r="L11212">
            <v>2</v>
          </cell>
          <cell r="M11212">
            <v>2</v>
          </cell>
          <cell r="Q11212">
            <v>1028.7</v>
          </cell>
          <cell r="R11212">
            <v>903.9</v>
          </cell>
          <cell r="S11212">
            <v>661.4</v>
          </cell>
          <cell r="T11212">
            <v>50</v>
          </cell>
        </row>
        <row r="11213">
          <cell r="C11213" t="str">
            <v>Нытвенский городской округ Пермского края</v>
          </cell>
          <cell r="D11213" t="str">
            <v>рп Уральский, ул. Молодежная, д. 11</v>
          </cell>
          <cell r="E11213" t="b">
            <v>1</v>
          </cell>
          <cell r="F11213">
            <v>1984</v>
          </cell>
          <cell r="H11213" t="str">
            <v>Дерево</v>
          </cell>
          <cell r="L11213">
            <v>2</v>
          </cell>
          <cell r="M11213">
            <v>2</v>
          </cell>
          <cell r="Q11213">
            <v>1031.2</v>
          </cell>
          <cell r="R11213">
            <v>898.4</v>
          </cell>
          <cell r="S11213">
            <v>846</v>
          </cell>
          <cell r="T11213">
            <v>42</v>
          </cell>
        </row>
        <row r="11214">
          <cell r="C11214" t="str">
            <v>Нытвенский городской округ Пермского края</v>
          </cell>
          <cell r="D11214" t="str">
            <v>рп Уральский, ул. Молодежная, д. 12</v>
          </cell>
          <cell r="E11214" t="b">
            <v>1</v>
          </cell>
          <cell r="F11214">
            <v>1986</v>
          </cell>
          <cell r="H11214" t="str">
            <v>Дерево</v>
          </cell>
          <cell r="L11214">
            <v>2</v>
          </cell>
          <cell r="M11214">
            <v>2</v>
          </cell>
          <cell r="Q11214">
            <v>1014.9</v>
          </cell>
          <cell r="R11214">
            <v>894.6</v>
          </cell>
          <cell r="S11214">
            <v>745</v>
          </cell>
          <cell r="T11214">
            <v>46</v>
          </cell>
        </row>
        <row r="11215">
          <cell r="C11215" t="str">
            <v>Нытвенский городской округ Пермского края</v>
          </cell>
          <cell r="D11215" t="str">
            <v>рп Уральский, ул. Молодежная, д. 13</v>
          </cell>
          <cell r="E11215" t="b">
            <v>1</v>
          </cell>
          <cell r="F11215">
            <v>1983</v>
          </cell>
          <cell r="H11215" t="str">
            <v>Дерево</v>
          </cell>
          <cell r="L11215">
            <v>2</v>
          </cell>
          <cell r="M11215">
            <v>2</v>
          </cell>
          <cell r="Q11215">
            <v>591.4</v>
          </cell>
          <cell r="R11215">
            <v>530</v>
          </cell>
          <cell r="S11215">
            <v>530</v>
          </cell>
          <cell r="T11215">
            <v>25</v>
          </cell>
        </row>
        <row r="11216">
          <cell r="C11216" t="str">
            <v>Нытвенский городской округ Пермского края</v>
          </cell>
          <cell r="D11216" t="str">
            <v>рп Уральский, ул. Молодежная, д. 14</v>
          </cell>
          <cell r="E11216" t="b">
            <v>1</v>
          </cell>
          <cell r="F11216">
            <v>1983</v>
          </cell>
          <cell r="H11216" t="str">
            <v>Дерево</v>
          </cell>
          <cell r="L11216">
            <v>2</v>
          </cell>
          <cell r="M11216">
            <v>2</v>
          </cell>
          <cell r="Q11216">
            <v>999.5</v>
          </cell>
          <cell r="R11216">
            <v>872.8</v>
          </cell>
          <cell r="S11216">
            <v>776.4</v>
          </cell>
          <cell r="T11216">
            <v>54</v>
          </cell>
        </row>
        <row r="11217">
          <cell r="C11217" t="str">
            <v>Нытвенский городской округ Пермского края</v>
          </cell>
          <cell r="D11217" t="str">
            <v>рп Уральский, ул. Молодежная, д. 15</v>
          </cell>
          <cell r="E11217" t="b">
            <v>1</v>
          </cell>
          <cell r="F11217">
            <v>1982</v>
          </cell>
          <cell r="H11217" t="str">
            <v>Дерево</v>
          </cell>
          <cell r="L11217">
            <v>2</v>
          </cell>
          <cell r="M11217">
            <v>2</v>
          </cell>
          <cell r="Q11217">
            <v>573.70000000000005</v>
          </cell>
          <cell r="R11217">
            <v>526.70000000000005</v>
          </cell>
          <cell r="S11217">
            <v>452.4</v>
          </cell>
          <cell r="T11217">
            <v>29</v>
          </cell>
        </row>
        <row r="11218">
          <cell r="C11218" t="str">
            <v>Нытвенский городской округ Пермского края</v>
          </cell>
          <cell r="D11218" t="str">
            <v>рп Уральский, ул. Молодежная, д. 17</v>
          </cell>
          <cell r="E11218" t="b">
            <v>1</v>
          </cell>
          <cell r="F11218">
            <v>1982</v>
          </cell>
          <cell r="H11218" t="str">
            <v>Дерево</v>
          </cell>
          <cell r="L11218">
            <v>2</v>
          </cell>
          <cell r="M11218">
            <v>2</v>
          </cell>
          <cell r="Q11218">
            <v>565.29999999999995</v>
          </cell>
          <cell r="R11218">
            <v>514.9</v>
          </cell>
          <cell r="S11218">
            <v>442.4</v>
          </cell>
          <cell r="T11218">
            <v>26</v>
          </cell>
        </row>
        <row r="11219">
          <cell r="C11219" t="str">
            <v>Нытвенский городской округ Пермского края</v>
          </cell>
          <cell r="D11219" t="str">
            <v>рп Уральский, ул. Молодежная, д. 19</v>
          </cell>
          <cell r="E11219" t="b">
            <v>1</v>
          </cell>
          <cell r="F11219">
            <v>1983</v>
          </cell>
          <cell r="H11219" t="str">
            <v>Дерево</v>
          </cell>
          <cell r="L11219">
            <v>2</v>
          </cell>
          <cell r="M11219">
            <v>2</v>
          </cell>
          <cell r="Q11219">
            <v>562.19999999999993</v>
          </cell>
          <cell r="R11219">
            <v>521.4</v>
          </cell>
          <cell r="S11219">
            <v>521.4</v>
          </cell>
          <cell r="T11219">
            <v>27</v>
          </cell>
        </row>
        <row r="11220">
          <cell r="C11220" t="str">
            <v>Нытвенский городской округ Пермского края</v>
          </cell>
          <cell r="D11220" t="str">
            <v>рп Уральский, ул. Молодежная, д. 21</v>
          </cell>
          <cell r="E11220" t="b">
            <v>1</v>
          </cell>
          <cell r="F11220">
            <v>1982</v>
          </cell>
          <cell r="H11220" t="str">
            <v>Дерево</v>
          </cell>
          <cell r="L11220">
            <v>2</v>
          </cell>
          <cell r="M11220">
            <v>2</v>
          </cell>
          <cell r="Q11220">
            <v>555.20000000000005</v>
          </cell>
          <cell r="R11220">
            <v>514.29999999999995</v>
          </cell>
          <cell r="S11220">
            <v>481.7</v>
          </cell>
          <cell r="T11220">
            <v>19</v>
          </cell>
        </row>
        <row r="11221">
          <cell r="C11221" t="str">
            <v>Нытвенский городской округ Пермского края</v>
          </cell>
          <cell r="D11221" t="str">
            <v>рп Уральский, ул. Молодежная, д. 23</v>
          </cell>
          <cell r="E11221" t="b">
            <v>1</v>
          </cell>
          <cell r="F11221">
            <v>1991</v>
          </cell>
          <cell r="H11221" t="str">
            <v>Дерево</v>
          </cell>
          <cell r="L11221">
            <v>2</v>
          </cell>
          <cell r="M11221">
            <v>2</v>
          </cell>
          <cell r="Q11221">
            <v>1064.94</v>
          </cell>
          <cell r="R11221">
            <v>935.64</v>
          </cell>
          <cell r="S11221">
            <v>830.64</v>
          </cell>
          <cell r="T11221">
            <v>55</v>
          </cell>
        </row>
        <row r="11222">
          <cell r="C11222" t="str">
            <v>Нытвенский городской округ Пермского края</v>
          </cell>
          <cell r="D11222" t="str">
            <v>рп Уральский, ул. Молодежная, д. 25</v>
          </cell>
          <cell r="E11222" t="b">
            <v>1</v>
          </cell>
          <cell r="F11222">
            <v>1983</v>
          </cell>
          <cell r="H11222" t="str">
            <v>Дерево</v>
          </cell>
          <cell r="L11222">
            <v>2</v>
          </cell>
          <cell r="M11222">
            <v>2</v>
          </cell>
          <cell r="Q11222">
            <v>591.4</v>
          </cell>
          <cell r="R11222">
            <v>530</v>
          </cell>
          <cell r="S11222">
            <v>530</v>
          </cell>
          <cell r="T11222">
            <v>25</v>
          </cell>
        </row>
        <row r="11223">
          <cell r="C11223" t="str">
            <v>Нытвенский городской округ Пермского края</v>
          </cell>
          <cell r="D11223" t="str">
            <v>рп Уральский, ул. Молодежная, д. 1А</v>
          </cell>
          <cell r="E11223" t="b">
            <v>1</v>
          </cell>
          <cell r="F11223">
            <v>1997</v>
          </cell>
          <cell r="H11223" t="str">
            <v>Дерево</v>
          </cell>
          <cell r="L11223">
            <v>2</v>
          </cell>
          <cell r="M11223">
            <v>3</v>
          </cell>
          <cell r="Q11223">
            <v>1693.1</v>
          </cell>
          <cell r="R11223">
            <v>1500.5</v>
          </cell>
          <cell r="S11223">
            <v>1299.8</v>
          </cell>
          <cell r="T11223">
            <v>83</v>
          </cell>
        </row>
        <row r="11224">
          <cell r="C11224" t="str">
            <v>Нытвенский городской округ Пермского края</v>
          </cell>
          <cell r="D11224" t="str">
            <v>рп Уральский, ул. Молодежная, д. 1Б</v>
          </cell>
          <cell r="E11224" t="b">
            <v>1</v>
          </cell>
          <cell r="F11224">
            <v>2011</v>
          </cell>
          <cell r="H11224" t="str">
            <v>Кирпич</v>
          </cell>
          <cell r="L11224">
            <v>3</v>
          </cell>
          <cell r="M11224">
            <v>2</v>
          </cell>
          <cell r="Q11224">
            <v>1193</v>
          </cell>
          <cell r="R11224">
            <v>1085.5999999999999</v>
          </cell>
          <cell r="S11224">
            <v>826.3</v>
          </cell>
          <cell r="T11224">
            <v>34</v>
          </cell>
        </row>
        <row r="11225">
          <cell r="C11225" t="str">
            <v>Нытвенский городской округ Пермского края</v>
          </cell>
          <cell r="D11225" t="str">
            <v>рп Уральский, ул. Московская, д. 2</v>
          </cell>
          <cell r="E11225" t="b">
            <v>1</v>
          </cell>
          <cell r="F11225">
            <v>1953</v>
          </cell>
          <cell r="H11225" t="str">
            <v>Дерево</v>
          </cell>
          <cell r="L11225">
            <v>2</v>
          </cell>
          <cell r="M11225">
            <v>2</v>
          </cell>
          <cell r="Q11225">
            <v>572.70000000000005</v>
          </cell>
          <cell r="R11225">
            <v>572.70000000000005</v>
          </cell>
          <cell r="S11225">
            <v>526.9</v>
          </cell>
          <cell r="T11225">
            <v>32</v>
          </cell>
        </row>
        <row r="11226">
          <cell r="C11226" t="str">
            <v>Нытвенский городской округ Пермского края</v>
          </cell>
          <cell r="D11226" t="str">
            <v>рп Уральский, ул. Московская, д. 3</v>
          </cell>
          <cell r="E11226" t="b">
            <v>1</v>
          </cell>
          <cell r="F11226">
            <v>1960</v>
          </cell>
          <cell r="H11226" t="str">
            <v>Кирпич</v>
          </cell>
          <cell r="L11226">
            <v>3</v>
          </cell>
          <cell r="M11226">
            <v>3</v>
          </cell>
          <cell r="Q11226">
            <v>1657.79</v>
          </cell>
          <cell r="R11226">
            <v>1513.99</v>
          </cell>
          <cell r="S11226">
            <v>1427.65</v>
          </cell>
          <cell r="T11226">
            <v>92</v>
          </cell>
        </row>
        <row r="11227">
          <cell r="C11227" t="str">
            <v>Нытвенский городской округ Пермского края</v>
          </cell>
          <cell r="D11227" t="str">
            <v>рп Уральский, ул. Московская, д. 4</v>
          </cell>
          <cell r="E11227" t="b">
            <v>1</v>
          </cell>
          <cell r="F11227">
            <v>1953</v>
          </cell>
          <cell r="H11227" t="str">
            <v>Дерево</v>
          </cell>
          <cell r="L11227">
            <v>2</v>
          </cell>
          <cell r="M11227">
            <v>2</v>
          </cell>
          <cell r="Q11227">
            <v>637.52</v>
          </cell>
          <cell r="R11227">
            <v>375.55</v>
          </cell>
          <cell r="S11227">
            <v>332.05</v>
          </cell>
          <cell r="T11227">
            <v>23</v>
          </cell>
        </row>
        <row r="11228">
          <cell r="C11228" t="str">
            <v>Нытвенский городской округ Пермского края</v>
          </cell>
          <cell r="D11228" t="str">
            <v>рп Уральский, ул. Московская, д. 5</v>
          </cell>
          <cell r="E11228" t="b">
            <v>1</v>
          </cell>
          <cell r="F11228">
            <v>1952</v>
          </cell>
          <cell r="H11228" t="str">
            <v>Дерево</v>
          </cell>
          <cell r="L11228">
            <v>2</v>
          </cell>
          <cell r="M11228">
            <v>1</v>
          </cell>
          <cell r="Q11228">
            <v>581.11</v>
          </cell>
          <cell r="R11228">
            <v>581.11</v>
          </cell>
          <cell r="S11228">
            <v>533.30999999999995</v>
          </cell>
          <cell r="T11228">
            <v>25</v>
          </cell>
        </row>
        <row r="11229">
          <cell r="C11229" t="str">
            <v>Нытвенский городской округ Пермского края</v>
          </cell>
          <cell r="D11229" t="str">
            <v>рп Уральский, ул. Московская, д. 8</v>
          </cell>
          <cell r="E11229" t="b">
            <v>1</v>
          </cell>
          <cell r="F11229">
            <v>1952</v>
          </cell>
          <cell r="H11229" t="str">
            <v>Дерево</v>
          </cell>
          <cell r="L11229">
            <v>2</v>
          </cell>
          <cell r="M11229">
            <v>1</v>
          </cell>
          <cell r="Q11229">
            <v>592.91999999999996</v>
          </cell>
          <cell r="R11229">
            <v>592.91999999999996</v>
          </cell>
          <cell r="S11229">
            <v>541.52</v>
          </cell>
          <cell r="T11229">
            <v>36</v>
          </cell>
        </row>
        <row r="11230">
          <cell r="C11230" t="str">
            <v>Нытвенский городской округ Пермского края</v>
          </cell>
          <cell r="D11230" t="str">
            <v>рп Уральский, ул. Московская, д. 9</v>
          </cell>
          <cell r="E11230" t="b">
            <v>1</v>
          </cell>
          <cell r="F11230">
            <v>1955</v>
          </cell>
          <cell r="H11230" t="str">
            <v>Дерево</v>
          </cell>
          <cell r="L11230">
            <v>2</v>
          </cell>
          <cell r="M11230">
            <v>2</v>
          </cell>
          <cell r="Q11230">
            <v>579.9</v>
          </cell>
          <cell r="R11230">
            <v>532.89</v>
          </cell>
          <cell r="S11230">
            <v>407.99</v>
          </cell>
          <cell r="T11230">
            <v>26</v>
          </cell>
        </row>
        <row r="11231">
          <cell r="C11231" t="str">
            <v>Нытвенский городской округ Пермского края</v>
          </cell>
          <cell r="D11231" t="str">
            <v>рп Уральский, ул. Московская, д. 10</v>
          </cell>
          <cell r="E11231" t="b">
            <v>1</v>
          </cell>
          <cell r="F11231">
            <v>1962</v>
          </cell>
          <cell r="H11231" t="str">
            <v>Кирпич</v>
          </cell>
          <cell r="L11231">
            <v>4</v>
          </cell>
          <cell r="M11231">
            <v>2</v>
          </cell>
          <cell r="Q11231">
            <v>1409.66</v>
          </cell>
          <cell r="R11231">
            <v>1174.5999999999999</v>
          </cell>
          <cell r="S11231">
            <v>1174.5999999999999</v>
          </cell>
          <cell r="T11231">
            <v>63</v>
          </cell>
        </row>
        <row r="11232">
          <cell r="C11232" t="str">
            <v>Нытвенский городской округ Пермского края</v>
          </cell>
          <cell r="D11232" t="str">
            <v>рп Уральский, ул. Московская, д. 11</v>
          </cell>
          <cell r="E11232" t="b">
            <v>1</v>
          </cell>
          <cell r="F11232">
            <v>1955</v>
          </cell>
          <cell r="H11232" t="str">
            <v>Дерево</v>
          </cell>
          <cell r="L11232">
            <v>2</v>
          </cell>
          <cell r="M11232">
            <v>2</v>
          </cell>
          <cell r="Q11232">
            <v>547.5</v>
          </cell>
          <cell r="R11232">
            <v>500.6</v>
          </cell>
          <cell r="S11232">
            <v>500.6</v>
          </cell>
          <cell r="T11232">
            <v>27</v>
          </cell>
        </row>
        <row r="11233">
          <cell r="C11233" t="str">
            <v>Нытвенский городской округ Пермского края</v>
          </cell>
          <cell r="D11233" t="str">
            <v>рп Уральский, ул. Московская, д. 16</v>
          </cell>
          <cell r="E11233" t="b">
            <v>1</v>
          </cell>
          <cell r="F11233">
            <v>1952</v>
          </cell>
          <cell r="H11233" t="str">
            <v>Дерево</v>
          </cell>
          <cell r="L11233">
            <v>2</v>
          </cell>
          <cell r="M11233">
            <v>2</v>
          </cell>
          <cell r="Q11233">
            <v>548.1</v>
          </cell>
          <cell r="R11233">
            <v>548.1</v>
          </cell>
          <cell r="S11233">
            <v>500.6</v>
          </cell>
          <cell r="T11233">
            <v>35</v>
          </cell>
        </row>
        <row r="11234">
          <cell r="C11234" t="str">
            <v>Нытвенский городской округ Пермского края</v>
          </cell>
          <cell r="D11234" t="str">
            <v>рп Уральский, ул. Московская, д. 17</v>
          </cell>
          <cell r="E11234" t="b">
            <v>1</v>
          </cell>
          <cell r="F11234">
            <v>1955</v>
          </cell>
          <cell r="H11234" t="str">
            <v>Дерево</v>
          </cell>
          <cell r="L11234">
            <v>2</v>
          </cell>
          <cell r="M11234">
            <v>2</v>
          </cell>
          <cell r="Q11234">
            <v>573.08000000000004</v>
          </cell>
          <cell r="R11234">
            <v>573.08000000000004</v>
          </cell>
          <cell r="S11234">
            <v>525.48</v>
          </cell>
          <cell r="T11234">
            <v>20</v>
          </cell>
        </row>
        <row r="11235">
          <cell r="C11235" t="str">
            <v>Нытвенский городской округ Пермского края</v>
          </cell>
          <cell r="D11235" t="str">
            <v>рп Уральский, ул. Московская, д. 18</v>
          </cell>
          <cell r="E11235" t="b">
            <v>1</v>
          </cell>
          <cell r="F11235">
            <v>1964</v>
          </cell>
          <cell r="H11235" t="str">
            <v>Кирпич</v>
          </cell>
          <cell r="L11235">
            <v>5</v>
          </cell>
          <cell r="M11235">
            <v>1</v>
          </cell>
          <cell r="Q11235">
            <v>3376.3</v>
          </cell>
          <cell r="R11235">
            <v>2614.1999999999998</v>
          </cell>
          <cell r="S11235">
            <v>2284.0700000000002</v>
          </cell>
          <cell r="T11235">
            <v>140</v>
          </cell>
        </row>
        <row r="11236">
          <cell r="C11236" t="str">
            <v>Нытвенский городской округ Пермского края</v>
          </cell>
          <cell r="D11236" t="str">
            <v>рп Уральский, ул. Московская, д. 19</v>
          </cell>
          <cell r="E11236" t="b">
            <v>1</v>
          </cell>
          <cell r="F11236">
            <v>1964</v>
          </cell>
          <cell r="H11236" t="str">
            <v>Кирпич</v>
          </cell>
          <cell r="L11236">
            <v>5</v>
          </cell>
          <cell r="M11236">
            <v>4</v>
          </cell>
          <cell r="Q11236">
            <v>3390.09</v>
          </cell>
          <cell r="R11236">
            <v>3159.07</v>
          </cell>
          <cell r="S11236">
            <v>3031.58</v>
          </cell>
          <cell r="T11236">
            <v>158</v>
          </cell>
        </row>
        <row r="11237">
          <cell r="C11237" t="str">
            <v>Нытвенский городской округ Пермского края</v>
          </cell>
          <cell r="D11237" t="str">
            <v>рп Уральский, ул. Московская, д. 21</v>
          </cell>
          <cell r="E11237" t="b">
            <v>1</v>
          </cell>
          <cell r="F11237">
            <v>1968</v>
          </cell>
          <cell r="H11237" t="str">
            <v>Кирпич</v>
          </cell>
          <cell r="L11237">
            <v>5</v>
          </cell>
          <cell r="M11237">
            <v>6</v>
          </cell>
          <cell r="Q11237">
            <v>5179.07</v>
          </cell>
          <cell r="R11237">
            <v>4690.17</v>
          </cell>
          <cell r="S11237">
            <v>4530.83</v>
          </cell>
          <cell r="T11237">
            <v>217</v>
          </cell>
        </row>
        <row r="11238">
          <cell r="C11238" t="str">
            <v>Нытвенский городской округ Пермского края</v>
          </cell>
          <cell r="D11238" t="str">
            <v>рп Уральский, ул. Московская, д. 22</v>
          </cell>
          <cell r="E11238" t="b">
            <v>1</v>
          </cell>
          <cell r="F11238">
            <v>1980</v>
          </cell>
          <cell r="H11238" t="str">
            <v>Кирпич</v>
          </cell>
          <cell r="L11238">
            <v>5</v>
          </cell>
          <cell r="M11238">
            <v>8</v>
          </cell>
          <cell r="Q11238">
            <v>5904.8</v>
          </cell>
          <cell r="R11238">
            <v>5516.93</v>
          </cell>
          <cell r="S11238">
            <v>5406.63</v>
          </cell>
          <cell r="T11238">
            <v>229</v>
          </cell>
        </row>
        <row r="11239">
          <cell r="C11239" t="str">
            <v>Нытвенский городской округ Пермского края</v>
          </cell>
          <cell r="D11239" t="str">
            <v>рп Уральский, ул. Московская, д. 23</v>
          </cell>
          <cell r="E11239" t="b">
            <v>1</v>
          </cell>
          <cell r="F11239">
            <v>1975</v>
          </cell>
          <cell r="G11239" t="str">
            <v xml:space="preserve"> </v>
          </cell>
          <cell r="H11239" t="str">
            <v>Кирпич</v>
          </cell>
          <cell r="L11239">
            <v>5</v>
          </cell>
          <cell r="M11239">
            <v>6</v>
          </cell>
          <cell r="Q11239">
            <v>4812.5600000000004</v>
          </cell>
          <cell r="R11239">
            <v>4424.6000000000004</v>
          </cell>
          <cell r="S11239">
            <v>4424.6000000000004</v>
          </cell>
          <cell r="T11239">
            <v>224</v>
          </cell>
        </row>
        <row r="11240">
          <cell r="C11240" t="str">
            <v>Нытвенский городской округ Пермского края</v>
          </cell>
          <cell r="D11240" t="str">
            <v>рп Уральский, ул. Московская, д. 24</v>
          </cell>
          <cell r="E11240" t="b">
            <v>1</v>
          </cell>
          <cell r="F11240">
            <v>1977</v>
          </cell>
          <cell r="H11240" t="str">
            <v>кирпич</v>
          </cell>
          <cell r="I11240" t="str">
            <v>скатная</v>
          </cell>
          <cell r="J11240" t="str">
            <v>ГВС</v>
          </cell>
          <cell r="K11240" t="str">
            <v>имеется</v>
          </cell>
          <cell r="L11240">
            <v>5</v>
          </cell>
          <cell r="M11240">
            <v>6</v>
          </cell>
          <cell r="Q11240">
            <v>4732.5</v>
          </cell>
          <cell r="R11240">
            <v>4732.5</v>
          </cell>
          <cell r="S11240">
            <v>4423.41</v>
          </cell>
          <cell r="T11240">
            <v>222</v>
          </cell>
        </row>
        <row r="11241">
          <cell r="C11241" t="str">
            <v>Нытвенский городской округ Пермского края</v>
          </cell>
          <cell r="D11241" t="str">
            <v>рп Уральский, ул. Московская, д. 26</v>
          </cell>
          <cell r="E11241" t="b">
            <v>1</v>
          </cell>
          <cell r="F11241">
            <v>1977</v>
          </cell>
          <cell r="H11241" t="str">
            <v>кирпич</v>
          </cell>
          <cell r="I11241" t="str">
            <v>скатная</v>
          </cell>
          <cell r="J11241" t="str">
            <v>ГВС</v>
          </cell>
          <cell r="K11241" t="str">
            <v>не имеется</v>
          </cell>
          <cell r="L11241">
            <v>5</v>
          </cell>
          <cell r="M11241">
            <v>6</v>
          </cell>
          <cell r="Q11241">
            <v>4475.7</v>
          </cell>
          <cell r="R11241">
            <v>4475.7</v>
          </cell>
          <cell r="S11241">
            <v>4475.7</v>
          </cell>
          <cell r="T11241">
            <v>250</v>
          </cell>
        </row>
        <row r="11242">
          <cell r="C11242" t="str">
            <v>Нытвенский городской округ Пермского края</v>
          </cell>
          <cell r="D11242" t="str">
            <v>рп Уральский, ул. Московская, д. 21А</v>
          </cell>
          <cell r="E11242" t="b">
            <v>1</v>
          </cell>
          <cell r="F11242">
            <v>1982</v>
          </cell>
          <cell r="H11242" t="str">
            <v>Кирпич</v>
          </cell>
          <cell r="L11242">
            <v>5</v>
          </cell>
          <cell r="M11242">
            <v>6</v>
          </cell>
          <cell r="Q11242">
            <v>4529.6000000000004</v>
          </cell>
          <cell r="R11242">
            <v>4162</v>
          </cell>
          <cell r="S11242">
            <v>4129.7</v>
          </cell>
          <cell r="T11242">
            <v>192</v>
          </cell>
        </row>
        <row r="11243">
          <cell r="C11243" t="str">
            <v>Нытвенский городской округ Пермского края</v>
          </cell>
          <cell r="D11243" t="str">
            <v>рп Уральский, ул. Набережная, д. 2</v>
          </cell>
          <cell r="E11243" t="b">
            <v>1</v>
          </cell>
          <cell r="F11243">
            <v>1957</v>
          </cell>
          <cell r="H11243" t="str">
            <v>кирпич</v>
          </cell>
          <cell r="I11243" t="str">
            <v>скатная</v>
          </cell>
          <cell r="J11243" t="str">
            <v>ГВС</v>
          </cell>
          <cell r="K11243" t="str">
            <v>имеется</v>
          </cell>
          <cell r="L11243">
            <v>3</v>
          </cell>
          <cell r="M11243">
            <v>2</v>
          </cell>
          <cell r="Q11243">
            <v>1086.5</v>
          </cell>
          <cell r="R11243">
            <v>1086.5</v>
          </cell>
          <cell r="S11243">
            <v>1086.5</v>
          </cell>
          <cell r="T11243">
            <v>44</v>
          </cell>
        </row>
        <row r="11244">
          <cell r="C11244" t="str">
            <v>Нытвенский городской округ Пермского края</v>
          </cell>
          <cell r="D11244" t="str">
            <v>рп Уральский, ул. Набережная, д. 4</v>
          </cell>
          <cell r="E11244" t="b">
            <v>1</v>
          </cell>
          <cell r="F11244">
            <v>1958</v>
          </cell>
          <cell r="G11244">
            <v>2008</v>
          </cell>
          <cell r="H11244" t="str">
            <v>Кирпич</v>
          </cell>
          <cell r="L11244">
            <v>3</v>
          </cell>
          <cell r="M11244">
            <v>2</v>
          </cell>
          <cell r="Q11244">
            <v>1209.67</v>
          </cell>
          <cell r="R11244">
            <v>1089.19</v>
          </cell>
          <cell r="S11244">
            <v>1089.19</v>
          </cell>
          <cell r="T11244">
            <v>40</v>
          </cell>
        </row>
        <row r="11245">
          <cell r="C11245" t="str">
            <v>Нытвенский городской округ Пермского края</v>
          </cell>
          <cell r="D11245" t="str">
            <v>рп Уральский, ул. Набережная, д. 6</v>
          </cell>
          <cell r="E11245" t="b">
            <v>1</v>
          </cell>
          <cell r="F11245">
            <v>1957</v>
          </cell>
          <cell r="H11245" t="str">
            <v>кирпич</v>
          </cell>
          <cell r="I11245" t="str">
            <v>скатная</v>
          </cell>
          <cell r="J11245" t="str">
            <v>ГВС</v>
          </cell>
          <cell r="K11245" t="str">
            <v>имеется</v>
          </cell>
          <cell r="L11245">
            <v>3</v>
          </cell>
          <cell r="M11245">
            <v>2</v>
          </cell>
          <cell r="Q11245">
            <v>1546.6</v>
          </cell>
          <cell r="R11245">
            <v>1546.6</v>
          </cell>
          <cell r="S11245">
            <v>1282.8900000000001</v>
          </cell>
          <cell r="T11245">
            <v>55</v>
          </cell>
        </row>
        <row r="11246">
          <cell r="C11246" t="str">
            <v>Нытвенский городской округ Пермского края</v>
          </cell>
          <cell r="D11246" t="str">
            <v>рп Уральский, ул. Набережная, д. 8</v>
          </cell>
          <cell r="E11246" t="b">
            <v>1</v>
          </cell>
          <cell r="F11246">
            <v>1959</v>
          </cell>
          <cell r="H11246" t="str">
            <v>Кирпич</v>
          </cell>
          <cell r="L11246">
            <v>3</v>
          </cell>
          <cell r="M11246">
            <v>3</v>
          </cell>
          <cell r="Q11246">
            <v>1656.7</v>
          </cell>
          <cell r="R11246">
            <v>1302.46</v>
          </cell>
          <cell r="S11246">
            <v>1302.46</v>
          </cell>
          <cell r="T11246">
            <v>57</v>
          </cell>
        </row>
        <row r="11247">
          <cell r="C11247" t="str">
            <v>Нытвенский городской округ Пермского края</v>
          </cell>
          <cell r="D11247" t="str">
            <v>рп Уральский, ул. Набережная, д. 10</v>
          </cell>
          <cell r="E11247" t="b">
            <v>1</v>
          </cell>
          <cell r="F11247">
            <v>1959</v>
          </cell>
          <cell r="H11247" t="str">
            <v>Кирпич</v>
          </cell>
          <cell r="L11247">
            <v>3</v>
          </cell>
          <cell r="M11247">
            <v>2</v>
          </cell>
          <cell r="Q11247">
            <v>1236.72</v>
          </cell>
          <cell r="R11247">
            <v>942.57</v>
          </cell>
          <cell r="S11247">
            <v>830.15</v>
          </cell>
          <cell r="T11247">
            <v>55</v>
          </cell>
        </row>
        <row r="11248">
          <cell r="C11248" t="str">
            <v>Нытвенский городской округ Пермского края</v>
          </cell>
          <cell r="D11248" t="str">
            <v>рп Уральский, ул. Набережная, д. 12</v>
          </cell>
          <cell r="E11248" t="b">
            <v>1</v>
          </cell>
          <cell r="F11248">
            <v>1960</v>
          </cell>
          <cell r="H11248" t="str">
            <v>Кирпич</v>
          </cell>
          <cell r="L11248">
            <v>3</v>
          </cell>
          <cell r="M11248">
            <v>2</v>
          </cell>
          <cell r="Q11248">
            <v>1209.45</v>
          </cell>
          <cell r="R11248">
            <v>1148.05</v>
          </cell>
          <cell r="S11248">
            <v>1025.21</v>
          </cell>
          <cell r="T11248">
            <v>58</v>
          </cell>
        </row>
        <row r="11249">
          <cell r="C11249" t="str">
            <v>Нытвенский городской округ Пермского края</v>
          </cell>
          <cell r="D11249" t="str">
            <v>рп Уральский, ул. Набережная, д. 14</v>
          </cell>
          <cell r="E11249" t="b">
            <v>1</v>
          </cell>
          <cell r="F11249">
            <v>1962</v>
          </cell>
          <cell r="H11249" t="str">
            <v>кирпич</v>
          </cell>
          <cell r="I11249" t="str">
            <v>скатная</v>
          </cell>
          <cell r="J11249" t="str">
            <v>ГВС</v>
          </cell>
          <cell r="K11249" t="str">
            <v>имеется</v>
          </cell>
          <cell r="L11249">
            <v>4</v>
          </cell>
          <cell r="M11249">
            <v>2</v>
          </cell>
          <cell r="Q11249">
            <v>1290</v>
          </cell>
          <cell r="R11249">
            <v>1290</v>
          </cell>
          <cell r="S11249">
            <v>1258.3399999999999</v>
          </cell>
          <cell r="T11249">
            <v>63</v>
          </cell>
        </row>
        <row r="11250">
          <cell r="C11250" t="str">
            <v>Нытвенский городской округ Пермского края</v>
          </cell>
          <cell r="D11250" t="str">
            <v>рп Уральский, ул. Набережная, д. 16</v>
          </cell>
          <cell r="E11250" t="b">
            <v>1</v>
          </cell>
          <cell r="F11250">
            <v>1965</v>
          </cell>
          <cell r="H11250" t="str">
            <v>кирпич</v>
          </cell>
          <cell r="I11250" t="str">
            <v>скатная</v>
          </cell>
          <cell r="J11250" t="str">
            <v>ГВС</v>
          </cell>
          <cell r="K11250" t="str">
            <v>имеется</v>
          </cell>
          <cell r="L11250">
            <v>5</v>
          </cell>
          <cell r="M11250">
            <v>4</v>
          </cell>
          <cell r="Q11250">
            <v>4901.6000000000004</v>
          </cell>
          <cell r="R11250">
            <v>4901.6000000000004</v>
          </cell>
          <cell r="S11250">
            <v>4901.6000000000004</v>
          </cell>
          <cell r="T11250">
            <v>203</v>
          </cell>
        </row>
        <row r="11251">
          <cell r="C11251" t="str">
            <v>Нытвенский городской округ Пермского края</v>
          </cell>
          <cell r="D11251" t="str">
            <v>рп Уральский, ул. Набережная, д. 18</v>
          </cell>
          <cell r="E11251" t="b">
            <v>1</v>
          </cell>
          <cell r="F11251">
            <v>1964</v>
          </cell>
          <cell r="H11251" t="str">
            <v>Кирпич</v>
          </cell>
          <cell r="L11251">
            <v>5</v>
          </cell>
          <cell r="M11251">
            <v>4</v>
          </cell>
          <cell r="Q11251">
            <v>3494.35</v>
          </cell>
          <cell r="R11251">
            <v>3246.65</v>
          </cell>
          <cell r="S11251">
            <v>3043.89</v>
          </cell>
          <cell r="T11251">
            <v>140</v>
          </cell>
        </row>
        <row r="11252">
          <cell r="C11252" t="str">
            <v>Нытвенский городской округ Пермского края</v>
          </cell>
          <cell r="D11252" t="str">
            <v>рп Уральский, ул. Набережная, д. 19</v>
          </cell>
          <cell r="E11252" t="b">
            <v>1</v>
          </cell>
          <cell r="F11252">
            <v>1966</v>
          </cell>
          <cell r="H11252" t="str">
            <v>кирпич</v>
          </cell>
          <cell r="I11252" t="str">
            <v>скатная</v>
          </cell>
          <cell r="J11252" t="str">
            <v>ГВС</v>
          </cell>
          <cell r="K11252" t="str">
            <v>имеется</v>
          </cell>
          <cell r="L11252">
            <v>5</v>
          </cell>
          <cell r="M11252">
            <v>6</v>
          </cell>
          <cell r="Q11252">
            <v>4849.8</v>
          </cell>
          <cell r="R11252">
            <v>4849.8</v>
          </cell>
          <cell r="S11252">
            <v>4489.8500000000004</v>
          </cell>
          <cell r="T11252">
            <v>220</v>
          </cell>
        </row>
        <row r="11253">
          <cell r="C11253" t="str">
            <v>Нытвенский городской округ Пермского края</v>
          </cell>
          <cell r="D11253" t="str">
            <v>рп Уральский, ул. Набережная, д. 22</v>
          </cell>
          <cell r="E11253" t="b">
            <v>1</v>
          </cell>
          <cell r="F11253">
            <v>1967</v>
          </cell>
          <cell r="H11253" t="str">
            <v>Кирпич</v>
          </cell>
          <cell r="L11253">
            <v>5</v>
          </cell>
          <cell r="M11253">
            <v>8</v>
          </cell>
          <cell r="Q11253">
            <v>6628.58</v>
          </cell>
          <cell r="R11253">
            <v>6093.48</v>
          </cell>
          <cell r="S11253">
            <v>5623.25</v>
          </cell>
          <cell r="T11253">
            <v>269</v>
          </cell>
        </row>
        <row r="11254">
          <cell r="C11254" t="str">
            <v>Нытвенский городской округ Пермского края</v>
          </cell>
          <cell r="D11254" t="str">
            <v>рп Уральский, ул. Набережная, д. 24</v>
          </cell>
          <cell r="E11254" t="b">
            <v>1</v>
          </cell>
          <cell r="F11254">
            <v>1970</v>
          </cell>
          <cell r="H11254" t="str">
            <v>Кирпич</v>
          </cell>
          <cell r="L11254">
            <v>5</v>
          </cell>
          <cell r="M11254">
            <v>6</v>
          </cell>
          <cell r="Q11254">
            <v>5201.72</v>
          </cell>
          <cell r="R11254">
            <v>4807.0200000000004</v>
          </cell>
          <cell r="S11254">
            <v>4172.3100000000004</v>
          </cell>
          <cell r="T11254">
            <v>225</v>
          </cell>
        </row>
        <row r="11255">
          <cell r="C11255" t="str">
            <v>Нытвенский городской округ Пермского края</v>
          </cell>
          <cell r="D11255" t="str">
            <v>рп Уральский, ул. Набережная, д. 26</v>
          </cell>
          <cell r="E11255" t="b">
            <v>1</v>
          </cell>
          <cell r="F11255">
            <v>1973</v>
          </cell>
          <cell r="H11255" t="str">
            <v>Кирпич</v>
          </cell>
          <cell r="L11255">
            <v>5</v>
          </cell>
          <cell r="M11255">
            <v>6</v>
          </cell>
          <cell r="Q11255">
            <v>4815.5200000000004</v>
          </cell>
          <cell r="R11255">
            <v>4421.82</v>
          </cell>
          <cell r="S11255">
            <v>4203.8</v>
          </cell>
          <cell r="T11255">
            <v>223</v>
          </cell>
        </row>
        <row r="11256">
          <cell r="C11256" t="str">
            <v>Нытвенский городской округ Пермского края</v>
          </cell>
          <cell r="D11256" t="str">
            <v>рп Уральский, ул. Набережная, д. 10А</v>
          </cell>
          <cell r="E11256" t="b">
            <v>1</v>
          </cell>
          <cell r="F11256">
            <v>1961</v>
          </cell>
          <cell r="H11256" t="str">
            <v>Кирпич</v>
          </cell>
          <cell r="L11256">
            <v>3</v>
          </cell>
          <cell r="M11256">
            <v>2</v>
          </cell>
          <cell r="Q11256">
            <v>1442.76</v>
          </cell>
          <cell r="R11256">
            <v>1094.76</v>
          </cell>
          <cell r="S11256">
            <v>1094.76</v>
          </cell>
          <cell r="T11256">
            <v>44</v>
          </cell>
        </row>
        <row r="11257">
          <cell r="C11257" t="str">
            <v>Нытвенский городской округ Пермского края</v>
          </cell>
          <cell r="D11257" t="str">
            <v>рп Уральский, ул. Набережная, д. 12А</v>
          </cell>
          <cell r="E11257" t="b">
            <v>1</v>
          </cell>
          <cell r="F11257">
            <v>1960</v>
          </cell>
          <cell r="H11257" t="str">
            <v>Кирпич</v>
          </cell>
          <cell r="L11257">
            <v>3</v>
          </cell>
          <cell r="M11257">
            <v>2</v>
          </cell>
          <cell r="Q11257">
            <v>1266.2</v>
          </cell>
          <cell r="R11257">
            <v>1089.5</v>
          </cell>
          <cell r="S11257">
            <v>1089.5</v>
          </cell>
          <cell r="T11257">
            <v>26</v>
          </cell>
        </row>
        <row r="11258">
          <cell r="C11258" t="str">
            <v>Нытвенский городской округ Пермского края</v>
          </cell>
          <cell r="D11258" t="str">
            <v>рп Уральский, ул. Набережная, д. 16А</v>
          </cell>
          <cell r="E11258" t="b">
            <v>1</v>
          </cell>
          <cell r="F11258">
            <v>1963</v>
          </cell>
          <cell r="H11258" t="str">
            <v>Кирпич</v>
          </cell>
          <cell r="L11258">
            <v>5</v>
          </cell>
          <cell r="M11258">
            <v>4</v>
          </cell>
          <cell r="Q11258">
            <v>3457.79</v>
          </cell>
          <cell r="R11258">
            <v>3193.07</v>
          </cell>
          <cell r="S11258">
            <v>3193.07</v>
          </cell>
          <cell r="T11258">
            <v>163</v>
          </cell>
        </row>
        <row r="11259">
          <cell r="C11259" t="str">
            <v>Нытвенский городской округ Пермского края</v>
          </cell>
          <cell r="D11259" t="str">
            <v>рп Уральский, ул. Северная, д. 5</v>
          </cell>
          <cell r="E11259" t="b">
            <v>1</v>
          </cell>
          <cell r="F11259">
            <v>1955</v>
          </cell>
          <cell r="H11259" t="str">
            <v>Дерево</v>
          </cell>
          <cell r="L11259">
            <v>2</v>
          </cell>
          <cell r="M11259">
            <v>2</v>
          </cell>
          <cell r="Q11259">
            <v>538</v>
          </cell>
          <cell r="R11259">
            <v>491.7</v>
          </cell>
          <cell r="S11259">
            <v>379.47</v>
          </cell>
          <cell r="T11259">
            <v>18</v>
          </cell>
        </row>
        <row r="11260">
          <cell r="C11260" t="str">
            <v>Нытвенский городской округ Пермского края</v>
          </cell>
          <cell r="D11260" t="str">
            <v>рп Уральский, ул. Северная, д. 11</v>
          </cell>
          <cell r="E11260" t="b">
            <v>1</v>
          </cell>
          <cell r="F11260">
            <v>1954</v>
          </cell>
          <cell r="H11260" t="str">
            <v>Дерево</v>
          </cell>
          <cell r="L11260">
            <v>2</v>
          </cell>
          <cell r="M11260">
            <v>1</v>
          </cell>
          <cell r="Q11260">
            <v>417.5</v>
          </cell>
          <cell r="R11260">
            <v>377.6</v>
          </cell>
          <cell r="S11260">
            <v>333.3</v>
          </cell>
          <cell r="T11260">
            <v>22</v>
          </cell>
        </row>
        <row r="11261">
          <cell r="C11261" t="str">
            <v>Нытвенский городской округ Пермского края</v>
          </cell>
          <cell r="D11261" t="str">
            <v>рп Уральский, ул. Северная, д. 13</v>
          </cell>
          <cell r="E11261" t="b">
            <v>1</v>
          </cell>
          <cell r="F11261">
            <v>1954</v>
          </cell>
          <cell r="H11261" t="str">
            <v>Дерево</v>
          </cell>
          <cell r="L11261">
            <v>2</v>
          </cell>
          <cell r="M11261">
            <v>1</v>
          </cell>
          <cell r="Q11261">
            <v>406.6</v>
          </cell>
          <cell r="R11261">
            <v>368.5</v>
          </cell>
          <cell r="S11261">
            <v>282.89999999999998</v>
          </cell>
          <cell r="T11261">
            <v>20</v>
          </cell>
        </row>
        <row r="11262">
          <cell r="C11262" t="str">
            <v>Нытвенский городской округ Пермского края</v>
          </cell>
          <cell r="D11262" t="str">
            <v>рп Уральский, ул. Северная, д. 15</v>
          </cell>
          <cell r="E11262" t="b">
            <v>1</v>
          </cell>
          <cell r="F11262">
            <v>1959</v>
          </cell>
          <cell r="H11262" t="str">
            <v>Дерево</v>
          </cell>
          <cell r="L11262">
            <v>2</v>
          </cell>
          <cell r="M11262">
            <v>1</v>
          </cell>
          <cell r="Q11262">
            <v>409.9</v>
          </cell>
          <cell r="R11262">
            <v>371.9</v>
          </cell>
          <cell r="S11262">
            <v>285.60000000000002</v>
          </cell>
          <cell r="T11262">
            <v>15</v>
          </cell>
        </row>
        <row r="11263">
          <cell r="C11263" t="str">
            <v>Нытвенский городской округ Пермского края</v>
          </cell>
          <cell r="D11263" t="str">
            <v>рп Уральский, ул. Северная, д. 17</v>
          </cell>
          <cell r="E11263" t="b">
            <v>1</v>
          </cell>
          <cell r="F11263">
            <v>1981</v>
          </cell>
          <cell r="H11263" t="str">
            <v>Дерево</v>
          </cell>
          <cell r="L11263">
            <v>2</v>
          </cell>
          <cell r="M11263">
            <v>2</v>
          </cell>
          <cell r="Q11263">
            <v>540.1</v>
          </cell>
          <cell r="R11263">
            <v>497</v>
          </cell>
          <cell r="S11263">
            <v>497</v>
          </cell>
          <cell r="T11263">
            <v>23</v>
          </cell>
        </row>
        <row r="11264">
          <cell r="C11264" t="str">
            <v>Нытвенский городской округ Пермского края</v>
          </cell>
          <cell r="D11264" t="str">
            <v>рп Уральский, ул. Северная, д. 19</v>
          </cell>
          <cell r="E11264" t="b">
            <v>1</v>
          </cell>
          <cell r="F11264">
            <v>1981</v>
          </cell>
          <cell r="H11264" t="str">
            <v>Дерево</v>
          </cell>
          <cell r="L11264">
            <v>2</v>
          </cell>
          <cell r="M11264">
            <v>2</v>
          </cell>
          <cell r="Q11264">
            <v>570.5</v>
          </cell>
          <cell r="R11264">
            <v>525.79999999999995</v>
          </cell>
          <cell r="S11264">
            <v>525.79999999999995</v>
          </cell>
          <cell r="T11264">
            <v>24</v>
          </cell>
        </row>
        <row r="11265">
          <cell r="C11265" t="str">
            <v>Нытвенский городской округ Пермского края</v>
          </cell>
          <cell r="D11265" t="str">
            <v>рп Уральский, ул. Северная, д. 21</v>
          </cell>
          <cell r="E11265" t="b">
            <v>1</v>
          </cell>
          <cell r="F11265">
            <v>1981</v>
          </cell>
          <cell r="H11265" t="str">
            <v>Дерево</v>
          </cell>
          <cell r="L11265">
            <v>2</v>
          </cell>
          <cell r="M11265">
            <v>2</v>
          </cell>
          <cell r="Q11265">
            <v>567.6</v>
          </cell>
          <cell r="R11265">
            <v>523.29999999999995</v>
          </cell>
          <cell r="S11265">
            <v>466.1</v>
          </cell>
          <cell r="T11265">
            <v>28</v>
          </cell>
        </row>
        <row r="11266">
          <cell r="C11266" t="str">
            <v>Нытвенский городской округ Пермского края</v>
          </cell>
          <cell r="D11266" t="str">
            <v>рп Уральский, ул. Северная, д. 5А</v>
          </cell>
          <cell r="E11266" t="b">
            <v>1</v>
          </cell>
          <cell r="F11266">
            <v>1993</v>
          </cell>
          <cell r="H11266" t="str">
            <v>Дерево</v>
          </cell>
          <cell r="L11266">
            <v>2</v>
          </cell>
          <cell r="M11266">
            <v>2</v>
          </cell>
          <cell r="Q11266">
            <v>549.4</v>
          </cell>
          <cell r="R11266">
            <v>499.2</v>
          </cell>
          <cell r="S11266">
            <v>499.2</v>
          </cell>
        </row>
        <row r="11267">
          <cell r="C11267" t="str">
            <v>Нытвенский городской округ Пермского края</v>
          </cell>
          <cell r="D11267" t="str">
            <v>рп Уральский, ул. Сукманская, д. 2</v>
          </cell>
          <cell r="E11267" t="b">
            <v>1</v>
          </cell>
          <cell r="F11267">
            <v>1981</v>
          </cell>
          <cell r="H11267" t="str">
            <v>Дерево</v>
          </cell>
          <cell r="L11267">
            <v>2</v>
          </cell>
          <cell r="M11267">
            <v>2</v>
          </cell>
          <cell r="Q11267">
            <v>574.4</v>
          </cell>
          <cell r="R11267">
            <v>533</v>
          </cell>
          <cell r="S11267">
            <v>476.4</v>
          </cell>
          <cell r="T11267">
            <v>22</v>
          </cell>
        </row>
        <row r="11268">
          <cell r="C11268" t="str">
            <v>Нытвенский городской округ Пермского края</v>
          </cell>
          <cell r="D11268" t="str">
            <v>рп Уральский, ул. Сукманская, д. 3</v>
          </cell>
          <cell r="E11268" t="b">
            <v>1</v>
          </cell>
          <cell r="F11268">
            <v>1954</v>
          </cell>
          <cell r="H11268" t="str">
            <v>Дерево</v>
          </cell>
          <cell r="L11268">
            <v>2</v>
          </cell>
          <cell r="M11268">
            <v>2</v>
          </cell>
          <cell r="Q11268">
            <v>549.9</v>
          </cell>
          <cell r="R11268">
            <v>501.7</v>
          </cell>
          <cell r="S11268">
            <v>357.3</v>
          </cell>
          <cell r="T11268">
            <v>25</v>
          </cell>
        </row>
        <row r="11269">
          <cell r="C11269" t="str">
            <v>Нытвенский городской округ Пермского края</v>
          </cell>
          <cell r="D11269" t="str">
            <v>рп Уральский, ул. Сукманская, д. 4</v>
          </cell>
          <cell r="E11269" t="b">
            <v>1</v>
          </cell>
          <cell r="F11269">
            <v>1990</v>
          </cell>
          <cell r="H11269" t="str">
            <v>Дерево</v>
          </cell>
          <cell r="L11269">
            <v>2</v>
          </cell>
          <cell r="M11269">
            <v>3</v>
          </cell>
          <cell r="Q11269">
            <v>1247.8999999999999</v>
          </cell>
          <cell r="R11269">
            <v>1100.3</v>
          </cell>
          <cell r="S11269">
            <v>1036.4000000000001</v>
          </cell>
          <cell r="T11269">
            <v>49</v>
          </cell>
        </row>
        <row r="11270">
          <cell r="C11270" t="str">
            <v>Нытвенский городской округ Пермского края</v>
          </cell>
          <cell r="D11270" t="str">
            <v>рп Уральский, ул. Сукманская, д. 10</v>
          </cell>
          <cell r="E11270" t="b">
            <v>1</v>
          </cell>
          <cell r="F11270">
            <v>1981</v>
          </cell>
          <cell r="H11270" t="str">
            <v>Дерево</v>
          </cell>
          <cell r="L11270">
            <v>2</v>
          </cell>
          <cell r="M11270">
            <v>1</v>
          </cell>
          <cell r="Q11270">
            <v>444.1</v>
          </cell>
          <cell r="R11270">
            <v>410.4</v>
          </cell>
          <cell r="S11270">
            <v>267.8</v>
          </cell>
          <cell r="T11270">
            <v>28</v>
          </cell>
        </row>
        <row r="11271">
          <cell r="C11271" t="str">
            <v>Нытвенский городской округ Пермского края</v>
          </cell>
          <cell r="D11271" t="str">
            <v>рп Уральский, ул. Сукманская, д. 11</v>
          </cell>
          <cell r="E11271" t="b">
            <v>1</v>
          </cell>
          <cell r="F11271">
            <v>1981</v>
          </cell>
          <cell r="H11271" t="str">
            <v>Дерево</v>
          </cell>
          <cell r="L11271">
            <v>2</v>
          </cell>
          <cell r="M11271">
            <v>1</v>
          </cell>
          <cell r="Q11271">
            <v>447.7</v>
          </cell>
          <cell r="R11271">
            <v>414.8</v>
          </cell>
          <cell r="S11271">
            <v>319.2</v>
          </cell>
          <cell r="T11271">
            <v>26</v>
          </cell>
        </row>
        <row r="11272">
          <cell r="C11272" t="str">
            <v>Нытвенский городской округ Пермского края</v>
          </cell>
          <cell r="D11272" t="str">
            <v>рп Уральский, ул. Сукманская, д. 12</v>
          </cell>
          <cell r="E11272" t="b">
            <v>1</v>
          </cell>
          <cell r="F11272">
            <v>1950</v>
          </cell>
          <cell r="H11272" t="str">
            <v>Дерево</v>
          </cell>
          <cell r="L11272">
            <v>2</v>
          </cell>
          <cell r="M11272">
            <v>1</v>
          </cell>
          <cell r="Q11272">
            <v>370.7</v>
          </cell>
          <cell r="R11272">
            <v>344.1</v>
          </cell>
          <cell r="S11272">
            <v>321</v>
          </cell>
          <cell r="T11272">
            <v>19</v>
          </cell>
        </row>
        <row r="11273">
          <cell r="C11273" t="str">
            <v>Нытвенский городской округ Пермского края</v>
          </cell>
          <cell r="D11273" t="str">
            <v>рп Уральский, ул. Сукманская, д. 14</v>
          </cell>
          <cell r="E11273" t="b">
            <v>1</v>
          </cell>
          <cell r="F11273">
            <v>1950</v>
          </cell>
          <cell r="H11273" t="str">
            <v>Дерево</v>
          </cell>
          <cell r="L11273">
            <v>2</v>
          </cell>
          <cell r="M11273">
            <v>1</v>
          </cell>
          <cell r="Q11273">
            <v>365.9</v>
          </cell>
          <cell r="R11273">
            <v>365.9</v>
          </cell>
          <cell r="S11273">
            <v>339.1</v>
          </cell>
          <cell r="T11273">
            <v>23</v>
          </cell>
        </row>
        <row r="11274">
          <cell r="C11274" t="str">
            <v>Нытвенский городской округ Пермского края</v>
          </cell>
          <cell r="D11274" t="str">
            <v>рп Уральский, ул. Сукманская, д. 15</v>
          </cell>
          <cell r="E11274" t="b">
            <v>1</v>
          </cell>
          <cell r="F11274">
            <v>1959</v>
          </cell>
          <cell r="H11274" t="str">
            <v>Дерево</v>
          </cell>
          <cell r="L11274">
            <v>2</v>
          </cell>
          <cell r="M11274">
            <v>1</v>
          </cell>
          <cell r="Q11274">
            <v>439.3</v>
          </cell>
          <cell r="R11274">
            <v>405.5</v>
          </cell>
          <cell r="S11274">
            <v>360</v>
          </cell>
          <cell r="T11274">
            <v>15</v>
          </cell>
        </row>
        <row r="11275">
          <cell r="C11275" t="str">
            <v>Нытвенский городской округ Пермского края</v>
          </cell>
          <cell r="D11275" t="str">
            <v>рп Уральский, ул. Сукманская, д. 16</v>
          </cell>
          <cell r="E11275" t="b">
            <v>1</v>
          </cell>
          <cell r="F11275">
            <v>1959</v>
          </cell>
          <cell r="H11275" t="str">
            <v>Дерево</v>
          </cell>
          <cell r="L11275">
            <v>2</v>
          </cell>
          <cell r="M11275">
            <v>1</v>
          </cell>
          <cell r="Q11275">
            <v>361.5</v>
          </cell>
          <cell r="R11275">
            <v>335.2</v>
          </cell>
          <cell r="S11275">
            <v>296.60000000000002</v>
          </cell>
          <cell r="T11275">
            <v>19</v>
          </cell>
        </row>
        <row r="11276">
          <cell r="C11276" t="str">
            <v>Нытвенский городской округ Пермского края</v>
          </cell>
          <cell r="D11276" t="str">
            <v>рп Уральский, ул. Сукманская, д. 17</v>
          </cell>
          <cell r="E11276" t="b">
            <v>1</v>
          </cell>
          <cell r="F11276">
            <v>1960</v>
          </cell>
          <cell r="H11276" t="str">
            <v>Дерево</v>
          </cell>
          <cell r="L11276">
            <v>2</v>
          </cell>
          <cell r="M11276">
            <v>1</v>
          </cell>
          <cell r="Q11276">
            <v>453</v>
          </cell>
          <cell r="R11276">
            <v>418.1</v>
          </cell>
          <cell r="S11276">
            <v>306.89999999999998</v>
          </cell>
          <cell r="T11276">
            <v>20</v>
          </cell>
        </row>
        <row r="11277">
          <cell r="C11277" t="str">
            <v>Нытвенский городской округ Пермского края</v>
          </cell>
          <cell r="D11277" t="str">
            <v>рп Уральский, ул. Сукманская, д. 18</v>
          </cell>
          <cell r="E11277" t="b">
            <v>1</v>
          </cell>
          <cell r="F11277">
            <v>1960</v>
          </cell>
          <cell r="H11277" t="str">
            <v>Дерево</v>
          </cell>
          <cell r="L11277">
            <v>2</v>
          </cell>
          <cell r="M11277">
            <v>1</v>
          </cell>
          <cell r="Q11277">
            <v>379.2</v>
          </cell>
          <cell r="R11277">
            <v>347.4</v>
          </cell>
          <cell r="S11277">
            <v>292.8</v>
          </cell>
          <cell r="T11277">
            <v>21</v>
          </cell>
        </row>
        <row r="11278">
          <cell r="C11278" t="str">
            <v>Нытвенский городской округ Пермского края</v>
          </cell>
          <cell r="D11278" t="str">
            <v>рп Уральский, ул. Сукманская, д. 19</v>
          </cell>
          <cell r="E11278" t="b">
            <v>1</v>
          </cell>
          <cell r="F11278">
            <v>1990</v>
          </cell>
          <cell r="H11278" t="str">
            <v>Дерево</v>
          </cell>
          <cell r="L11278">
            <v>2</v>
          </cell>
          <cell r="M11278">
            <v>3</v>
          </cell>
          <cell r="Q11278">
            <v>1148.3</v>
          </cell>
          <cell r="R11278">
            <v>999.4</v>
          </cell>
          <cell r="S11278">
            <v>889.2</v>
          </cell>
          <cell r="T11278">
            <v>35</v>
          </cell>
        </row>
        <row r="11279">
          <cell r="C11279" t="str">
            <v>Нытвенский городской округ Пермского края</v>
          </cell>
          <cell r="D11279" t="str">
            <v>рп Уральский, ул. Сукманская, д. 20</v>
          </cell>
          <cell r="E11279" t="b">
            <v>1</v>
          </cell>
          <cell r="F11279">
            <v>1993</v>
          </cell>
          <cell r="H11279" t="str">
            <v>Дерево</v>
          </cell>
          <cell r="L11279">
            <v>2</v>
          </cell>
          <cell r="M11279">
            <v>1</v>
          </cell>
          <cell r="Q11279">
            <v>435.7</v>
          </cell>
          <cell r="R11279">
            <v>401</v>
          </cell>
          <cell r="S11279">
            <v>401</v>
          </cell>
          <cell r="T11279">
            <v>20</v>
          </cell>
        </row>
        <row r="11280">
          <cell r="C11280" t="str">
            <v>Нытвенский городской округ Пермского края</v>
          </cell>
          <cell r="D11280" t="str">
            <v>рп Уральский, ул. Сукманская, д. 21</v>
          </cell>
          <cell r="E11280" t="b">
            <v>1</v>
          </cell>
          <cell r="F11280">
            <v>1980</v>
          </cell>
          <cell r="H11280" t="str">
            <v>Дерево</v>
          </cell>
          <cell r="L11280">
            <v>2</v>
          </cell>
          <cell r="M11280">
            <v>2</v>
          </cell>
          <cell r="Q11280">
            <v>1106.5</v>
          </cell>
          <cell r="R11280">
            <v>979.7</v>
          </cell>
          <cell r="S11280">
            <v>904.9</v>
          </cell>
          <cell r="T11280">
            <v>52</v>
          </cell>
        </row>
        <row r="11281">
          <cell r="C11281" t="str">
            <v>Нытвенский городской округ Пермского края</v>
          </cell>
          <cell r="D11281" t="str">
            <v>рп Уральский, ул. Сукманская, д. 22</v>
          </cell>
          <cell r="E11281" t="b">
            <v>1</v>
          </cell>
          <cell r="F11281">
            <v>1980</v>
          </cell>
          <cell r="H11281" t="str">
            <v>Дерево</v>
          </cell>
          <cell r="L11281">
            <v>2</v>
          </cell>
          <cell r="M11281">
            <v>1</v>
          </cell>
          <cell r="Q11281">
            <v>463.9</v>
          </cell>
          <cell r="R11281">
            <v>426.6</v>
          </cell>
          <cell r="S11281">
            <v>312</v>
          </cell>
          <cell r="T11281">
            <v>21</v>
          </cell>
        </row>
        <row r="11282">
          <cell r="C11282" t="str">
            <v>Нытвенский городской округ Пермского края</v>
          </cell>
          <cell r="D11282" t="str">
            <v>рп Уральский, ул. Сукманская, д. 23</v>
          </cell>
          <cell r="E11282" t="b">
            <v>1</v>
          </cell>
          <cell r="F11282">
            <v>2001</v>
          </cell>
          <cell r="H11282" t="str">
            <v>Кирпич</v>
          </cell>
          <cell r="L11282">
            <v>3</v>
          </cell>
          <cell r="M11282">
            <v>2</v>
          </cell>
          <cell r="Q11282">
            <v>1747.6000000000001</v>
          </cell>
          <cell r="R11282">
            <v>1563.7</v>
          </cell>
          <cell r="S11282">
            <v>1563.7</v>
          </cell>
          <cell r="T11282">
            <v>65</v>
          </cell>
        </row>
        <row r="11283">
          <cell r="C11283" t="str">
            <v>Нытвенский городской округ Пермского края</v>
          </cell>
          <cell r="D11283" t="str">
            <v>рп Уральский, ул. Сукманская, д. 24</v>
          </cell>
          <cell r="E11283" t="b">
            <v>1</v>
          </cell>
          <cell r="F11283">
            <v>1980</v>
          </cell>
          <cell r="H11283" t="str">
            <v>Дерево</v>
          </cell>
          <cell r="L11283">
            <v>2</v>
          </cell>
          <cell r="M11283">
            <v>1</v>
          </cell>
          <cell r="Q11283">
            <v>451.1</v>
          </cell>
          <cell r="R11283">
            <v>417.4</v>
          </cell>
          <cell r="S11283">
            <v>417.4</v>
          </cell>
          <cell r="T11283">
            <v>21</v>
          </cell>
        </row>
        <row r="11284">
          <cell r="C11284" t="str">
            <v>Нытвенский городской округ Пермского края</v>
          </cell>
          <cell r="D11284" t="str">
            <v>рп Уральский, ул. Сукманская, д. 25</v>
          </cell>
          <cell r="E11284" t="b">
            <v>1</v>
          </cell>
          <cell r="F11284">
            <v>1980</v>
          </cell>
          <cell r="H11284" t="str">
            <v>Дерево</v>
          </cell>
          <cell r="L11284">
            <v>2</v>
          </cell>
          <cell r="M11284">
            <v>1</v>
          </cell>
          <cell r="Q11284">
            <v>455.7</v>
          </cell>
          <cell r="R11284">
            <v>422.4</v>
          </cell>
          <cell r="S11284">
            <v>358</v>
          </cell>
          <cell r="T11284">
            <v>25</v>
          </cell>
        </row>
        <row r="11285">
          <cell r="C11285" t="str">
            <v>Нытвенский городской округ Пермского края</v>
          </cell>
          <cell r="D11285" t="str">
            <v>рп Уральский, ул. Сукманская, д. 26</v>
          </cell>
          <cell r="E11285" t="b">
            <v>1</v>
          </cell>
          <cell r="F11285">
            <v>1980</v>
          </cell>
          <cell r="H11285" t="str">
            <v>Дерево</v>
          </cell>
          <cell r="L11285">
            <v>2</v>
          </cell>
          <cell r="M11285">
            <v>1</v>
          </cell>
          <cell r="Q11285">
            <v>451.1</v>
          </cell>
          <cell r="R11285">
            <v>416.8</v>
          </cell>
          <cell r="S11285">
            <v>367.2</v>
          </cell>
          <cell r="T11285">
            <v>25</v>
          </cell>
        </row>
        <row r="11286">
          <cell r="C11286" t="str">
            <v>Нытвенский городской округ Пермского края</v>
          </cell>
          <cell r="D11286" t="str">
            <v>рп Уральский, ул. Сукманская, д. 28</v>
          </cell>
          <cell r="E11286" t="b">
            <v>1</v>
          </cell>
          <cell r="F11286">
            <v>1980</v>
          </cell>
          <cell r="H11286" t="str">
            <v>Дерево</v>
          </cell>
          <cell r="L11286">
            <v>2</v>
          </cell>
          <cell r="M11286">
            <v>1</v>
          </cell>
          <cell r="Q11286">
            <v>451.1</v>
          </cell>
          <cell r="R11286">
            <v>416.8</v>
          </cell>
          <cell r="S11286">
            <v>367.2</v>
          </cell>
          <cell r="T11286">
            <v>25</v>
          </cell>
        </row>
        <row r="11287">
          <cell r="C11287" t="str">
            <v>Нытвенский городской округ Пермского края</v>
          </cell>
          <cell r="D11287" t="str">
            <v>рп Уральский, ул. Сукманская, д. 30</v>
          </cell>
          <cell r="E11287" t="b">
            <v>1</v>
          </cell>
          <cell r="F11287">
            <v>1991</v>
          </cell>
          <cell r="H11287" t="str">
            <v>Дерево</v>
          </cell>
          <cell r="L11287">
            <v>2</v>
          </cell>
          <cell r="M11287">
            <v>3</v>
          </cell>
          <cell r="Q11287">
            <v>1072.1000000000001</v>
          </cell>
          <cell r="R11287">
            <v>936.2</v>
          </cell>
          <cell r="S11287">
            <v>864.1</v>
          </cell>
          <cell r="T11287">
            <v>37</v>
          </cell>
        </row>
        <row r="11288">
          <cell r="C11288" t="str">
            <v>Нытвенский городской округ Пермского края</v>
          </cell>
          <cell r="D11288" t="str">
            <v>рп Уральский, ул. Сукманская, д. 15А</v>
          </cell>
          <cell r="E11288" t="b">
            <v>1</v>
          </cell>
          <cell r="F11288">
            <v>1995</v>
          </cell>
          <cell r="H11288" t="str">
            <v>Дерево</v>
          </cell>
          <cell r="L11288">
            <v>2</v>
          </cell>
          <cell r="M11288">
            <v>3</v>
          </cell>
          <cell r="Q11288">
            <v>1594.8</v>
          </cell>
          <cell r="R11288">
            <v>1425.3</v>
          </cell>
          <cell r="S11288">
            <v>1220.3</v>
          </cell>
          <cell r="T11288">
            <v>77</v>
          </cell>
        </row>
        <row r="11289">
          <cell r="C11289" t="str">
            <v>Нытвенский городской округ Пермского края</v>
          </cell>
          <cell r="D11289" t="str">
            <v>рп Уральский, ул. Сукманская, д. 1А</v>
          </cell>
          <cell r="E11289" t="b">
            <v>1</v>
          </cell>
          <cell r="F11289">
            <v>1989</v>
          </cell>
          <cell r="H11289" t="str">
            <v>Дерево</v>
          </cell>
          <cell r="L11289">
            <v>2</v>
          </cell>
          <cell r="M11289">
            <v>3</v>
          </cell>
          <cell r="Q11289">
            <v>1094.9000000000001</v>
          </cell>
          <cell r="R11289">
            <v>914.9</v>
          </cell>
          <cell r="S11289">
            <v>848.3</v>
          </cell>
          <cell r="T11289">
            <v>55</v>
          </cell>
        </row>
        <row r="11290">
          <cell r="C11290" t="str">
            <v>Нытвенский городской округ Пермского края</v>
          </cell>
          <cell r="D11290" t="str">
            <v>рп Уральский, ул. Сукманская, д. 23А</v>
          </cell>
          <cell r="E11290" t="b">
            <v>1</v>
          </cell>
          <cell r="F11290">
            <v>1994</v>
          </cell>
          <cell r="H11290" t="str">
            <v>Дерево</v>
          </cell>
          <cell r="L11290">
            <v>2</v>
          </cell>
          <cell r="M11290">
            <v>2</v>
          </cell>
          <cell r="Q11290">
            <v>1163.3</v>
          </cell>
          <cell r="R11290">
            <v>979.4</v>
          </cell>
          <cell r="S11290">
            <v>979.4</v>
          </cell>
          <cell r="T11290">
            <v>46</v>
          </cell>
        </row>
        <row r="11291">
          <cell r="C11291" t="str">
            <v>Нытвенский городской округ Пермского края</v>
          </cell>
          <cell r="D11291" t="str">
            <v>рп Уральский, ул. Сукманская, д. 2А</v>
          </cell>
          <cell r="E11291" t="b">
            <v>1</v>
          </cell>
          <cell r="F11291">
            <v>1982</v>
          </cell>
          <cell r="H11291" t="str">
            <v>Дерево</v>
          </cell>
          <cell r="L11291">
            <v>2</v>
          </cell>
          <cell r="M11291">
            <v>2</v>
          </cell>
          <cell r="Q11291">
            <v>547.4</v>
          </cell>
          <cell r="R11291">
            <v>480.6</v>
          </cell>
          <cell r="S11291">
            <v>387</v>
          </cell>
          <cell r="T11291">
            <v>21</v>
          </cell>
        </row>
        <row r="11292">
          <cell r="C11292" t="str">
            <v>Нытвенский городской округ Пермского края</v>
          </cell>
          <cell r="D11292" t="str">
            <v>рп Уральский, ул. Сукманская, д. 9А</v>
          </cell>
          <cell r="E11292" t="b">
            <v>1</v>
          </cell>
          <cell r="F11292">
            <v>2003</v>
          </cell>
          <cell r="H11292" t="str">
            <v>Кирпич</v>
          </cell>
          <cell r="L11292">
            <v>4</v>
          </cell>
          <cell r="M11292">
            <v>3</v>
          </cell>
          <cell r="Q11292">
            <v>2668.7</v>
          </cell>
          <cell r="R11292">
            <v>2349.5</v>
          </cell>
          <cell r="S11292">
            <v>2349.5</v>
          </cell>
          <cell r="T11292">
            <v>100</v>
          </cell>
        </row>
        <row r="11293">
          <cell r="C11293" t="str">
            <v>Нытвенский городской округ Пермского края</v>
          </cell>
          <cell r="D11293" t="str">
            <v>рп Уральский, ул. Транспортная, д. 3</v>
          </cell>
          <cell r="E11293" t="b">
            <v>1</v>
          </cell>
          <cell r="F11293">
            <v>1966</v>
          </cell>
          <cell r="H11293" t="str">
            <v>кирпич</v>
          </cell>
          <cell r="I11293" t="str">
            <v>скатная</v>
          </cell>
          <cell r="J11293" t="str">
            <v>ГВС</v>
          </cell>
          <cell r="K11293" t="str">
            <v>имеется</v>
          </cell>
          <cell r="L11293">
            <v>5</v>
          </cell>
          <cell r="M11293">
            <v>4</v>
          </cell>
          <cell r="Q11293">
            <v>3568.3</v>
          </cell>
          <cell r="R11293">
            <v>3568.3</v>
          </cell>
          <cell r="S11293">
            <v>2955.3</v>
          </cell>
          <cell r="T11293">
            <v>135</v>
          </cell>
        </row>
        <row r="11294">
          <cell r="C11294" t="str">
            <v>Нытвенский городской округ Пермского края</v>
          </cell>
          <cell r="D11294" t="str">
            <v>рп Уральский, ул. Транспортная, д. 4</v>
          </cell>
          <cell r="E11294" t="b">
            <v>1</v>
          </cell>
          <cell r="F11294">
            <v>1956</v>
          </cell>
          <cell r="H11294" t="str">
            <v>Дерево</v>
          </cell>
          <cell r="L11294">
            <v>2</v>
          </cell>
          <cell r="M11294">
            <v>2</v>
          </cell>
          <cell r="Q11294">
            <v>535.79999999999995</v>
          </cell>
          <cell r="R11294">
            <v>490.65</v>
          </cell>
          <cell r="S11294">
            <v>435.9</v>
          </cell>
          <cell r="T11294">
            <v>23</v>
          </cell>
        </row>
        <row r="11295">
          <cell r="C11295" t="str">
            <v>Нытвенский городской округ Пермского края</v>
          </cell>
          <cell r="D11295" t="str">
            <v>рп Уральский, ул. Транспортная, д. 6</v>
          </cell>
          <cell r="E11295" t="b">
            <v>1</v>
          </cell>
          <cell r="F11295">
            <v>1956</v>
          </cell>
          <cell r="H11295" t="str">
            <v>Дерево</v>
          </cell>
          <cell r="L11295">
            <v>2</v>
          </cell>
          <cell r="M11295">
            <v>2</v>
          </cell>
          <cell r="Q11295">
            <v>539.08000000000004</v>
          </cell>
          <cell r="R11295">
            <v>494.7</v>
          </cell>
          <cell r="S11295">
            <v>399.48</v>
          </cell>
          <cell r="T11295">
            <v>30</v>
          </cell>
        </row>
        <row r="11296">
          <cell r="C11296" t="str">
            <v>Нытвенский городской округ Пермского края</v>
          </cell>
          <cell r="D11296" t="str">
            <v>рп Уральский, ул. Транспортная, д. 12</v>
          </cell>
          <cell r="E11296" t="b">
            <v>1</v>
          </cell>
          <cell r="F11296">
            <v>1952</v>
          </cell>
          <cell r="H11296" t="str">
            <v>Дерево</v>
          </cell>
          <cell r="L11296">
            <v>2</v>
          </cell>
          <cell r="M11296">
            <v>2</v>
          </cell>
          <cell r="Q11296">
            <v>540.9</v>
          </cell>
          <cell r="R11296">
            <v>492.5</v>
          </cell>
          <cell r="S11296">
            <v>468.76</v>
          </cell>
          <cell r="T11296">
            <v>32</v>
          </cell>
        </row>
        <row r="11297">
          <cell r="C11297" t="str">
            <v>Нытвенский городской округ Пермского края</v>
          </cell>
          <cell r="D11297" t="str">
            <v>с. Григорьевское, пл. Советская, д. 1</v>
          </cell>
          <cell r="E11297" t="b">
            <v>1</v>
          </cell>
          <cell r="F11297">
            <v>1950</v>
          </cell>
          <cell r="H11297" t="str">
            <v>Брус</v>
          </cell>
          <cell r="L11297">
            <v>2</v>
          </cell>
          <cell r="M11297">
            <v>1</v>
          </cell>
          <cell r="Q11297">
            <v>347</v>
          </cell>
          <cell r="R11297">
            <v>213.2</v>
          </cell>
          <cell r="S11297">
            <v>213.2</v>
          </cell>
          <cell r="T11297">
            <v>71</v>
          </cell>
        </row>
        <row r="11298">
          <cell r="C11298" t="str">
            <v>Нытвенский городской округ Пермского края</v>
          </cell>
          <cell r="D11298" t="str">
            <v>с. Григорьевское, пл. Советская, д. 2</v>
          </cell>
          <cell r="E11298" t="b">
            <v>1</v>
          </cell>
          <cell r="F11298">
            <v>1952</v>
          </cell>
          <cell r="H11298" t="str">
            <v>Брус</v>
          </cell>
          <cell r="L11298">
            <v>2</v>
          </cell>
          <cell r="M11298">
            <v>1</v>
          </cell>
          <cell r="Q11298">
            <v>376.9</v>
          </cell>
          <cell r="R11298">
            <v>340.6</v>
          </cell>
          <cell r="S11298">
            <v>340.6</v>
          </cell>
          <cell r="T11298">
            <v>29</v>
          </cell>
        </row>
        <row r="11299">
          <cell r="C11299" t="str">
            <v>Нытвенский городской округ Пермского края</v>
          </cell>
          <cell r="D11299" t="str">
            <v>с. Григорьевское, ул. Ленина, д. 25</v>
          </cell>
          <cell r="E11299" t="b">
            <v>1</v>
          </cell>
          <cell r="F11299">
            <v>2010</v>
          </cell>
          <cell r="H11299" t="str">
            <v>Панель</v>
          </cell>
          <cell r="L11299">
            <v>2</v>
          </cell>
          <cell r="M11299">
            <v>1</v>
          </cell>
          <cell r="Q11299">
            <v>325.3</v>
          </cell>
          <cell r="R11299">
            <v>279</v>
          </cell>
          <cell r="S11299">
            <v>211.8</v>
          </cell>
          <cell r="T11299">
            <v>11</v>
          </cell>
        </row>
        <row r="11300">
          <cell r="C11300" t="str">
            <v>Нытвенский городской округ Пермского края</v>
          </cell>
          <cell r="D11300" t="str">
            <v>с. Григорьевское, ул. Матросова, д. 26</v>
          </cell>
          <cell r="E11300" t="b">
            <v>1</v>
          </cell>
          <cell r="F11300">
            <v>1979</v>
          </cell>
          <cell r="H11300" t="str">
            <v>Кирпич</v>
          </cell>
          <cell r="L11300">
            <v>2</v>
          </cell>
          <cell r="M11300">
            <v>1</v>
          </cell>
          <cell r="Q11300">
            <v>382</v>
          </cell>
          <cell r="R11300">
            <v>362.7</v>
          </cell>
          <cell r="S11300">
            <v>308.39999999999998</v>
          </cell>
          <cell r="T11300">
            <v>18</v>
          </cell>
        </row>
        <row r="11301">
          <cell r="C11301" t="str">
            <v>Нытвенский городской округ Пермского края</v>
          </cell>
          <cell r="D11301" t="str">
            <v>с. Григорьевское, ул. Октября, д. 2</v>
          </cell>
          <cell r="E11301" t="b">
            <v>1</v>
          </cell>
          <cell r="F11301">
            <v>1984</v>
          </cell>
          <cell r="H11301" t="str">
            <v>Панель</v>
          </cell>
          <cell r="L11301">
            <v>2</v>
          </cell>
          <cell r="M11301">
            <v>4</v>
          </cell>
          <cell r="Q11301">
            <v>1315</v>
          </cell>
          <cell r="R11301">
            <v>1121.5</v>
          </cell>
          <cell r="S11301">
            <v>988.6</v>
          </cell>
          <cell r="T11301">
            <v>60</v>
          </cell>
        </row>
        <row r="11302">
          <cell r="C11302" t="str">
            <v>Нытвенский городской округ Пермского края</v>
          </cell>
          <cell r="D11302" t="str">
            <v>с. Григорьевское, ул. Октября, д. 4</v>
          </cell>
          <cell r="E11302" t="b">
            <v>1</v>
          </cell>
          <cell r="F11302">
            <v>1974</v>
          </cell>
          <cell r="H11302" t="str">
            <v>Кирпич</v>
          </cell>
          <cell r="L11302">
            <v>2</v>
          </cell>
          <cell r="M11302">
            <v>2</v>
          </cell>
          <cell r="Q11302">
            <v>517.6</v>
          </cell>
          <cell r="R11302">
            <v>383.9</v>
          </cell>
          <cell r="S11302">
            <v>328.59999999999997</v>
          </cell>
          <cell r="T11302">
            <v>29</v>
          </cell>
        </row>
        <row r="11303">
          <cell r="C11303" t="str">
            <v>Нытвенский городской округ Пермского края</v>
          </cell>
          <cell r="D11303" t="str">
            <v>с. Григорьевское, ул. Октября, д. 6</v>
          </cell>
          <cell r="E11303" t="b">
            <v>1</v>
          </cell>
          <cell r="F11303">
            <v>1980</v>
          </cell>
          <cell r="H11303" t="str">
            <v>Панель</v>
          </cell>
          <cell r="L11303">
            <v>2</v>
          </cell>
          <cell r="M11303">
            <v>4</v>
          </cell>
          <cell r="Q11303">
            <v>1177.8</v>
          </cell>
          <cell r="R11303">
            <v>986.5</v>
          </cell>
          <cell r="S11303">
            <v>927.8</v>
          </cell>
          <cell r="T11303">
            <v>63</v>
          </cell>
        </row>
        <row r="11304">
          <cell r="C11304" t="str">
            <v>Нытвенский городской округ Пермского края</v>
          </cell>
          <cell r="D11304" t="str">
            <v>с. Григорьевское, ул. Октября, д. 7</v>
          </cell>
          <cell r="E11304" t="b">
            <v>1</v>
          </cell>
          <cell r="F11304">
            <v>1985</v>
          </cell>
          <cell r="H11304" t="str">
            <v>Брус</v>
          </cell>
          <cell r="L11304">
            <v>2</v>
          </cell>
          <cell r="M11304">
            <v>1</v>
          </cell>
          <cell r="Q11304">
            <v>350.6</v>
          </cell>
          <cell r="R11304">
            <v>321.39999999999998</v>
          </cell>
          <cell r="S11304">
            <v>289.26</v>
          </cell>
          <cell r="T11304">
            <v>6</v>
          </cell>
        </row>
        <row r="11305">
          <cell r="C11305" t="str">
            <v>Нытвенский городской округ Пермского края</v>
          </cell>
          <cell r="D11305" t="str">
            <v>с. Григорьевское, ул. Октября, д. 6А</v>
          </cell>
          <cell r="E11305" t="b">
            <v>1</v>
          </cell>
          <cell r="F11305">
            <v>1983</v>
          </cell>
          <cell r="H11305" t="str">
            <v>Панель</v>
          </cell>
          <cell r="L11305">
            <v>2</v>
          </cell>
          <cell r="M11305">
            <v>4</v>
          </cell>
          <cell r="Q11305">
            <v>1203.3</v>
          </cell>
          <cell r="R11305">
            <v>1066</v>
          </cell>
          <cell r="S11305">
            <v>976.9</v>
          </cell>
          <cell r="T11305">
            <v>64</v>
          </cell>
        </row>
        <row r="11306">
          <cell r="C11306" t="str">
            <v>Нытвенский городской округ Пермского края</v>
          </cell>
          <cell r="D11306" t="str">
            <v>с. Григорьевское, ул. Советская, д. 9</v>
          </cell>
          <cell r="E11306" t="b">
            <v>1</v>
          </cell>
          <cell r="F11306">
            <v>1979</v>
          </cell>
          <cell r="H11306" t="str">
            <v>Панель</v>
          </cell>
          <cell r="L11306">
            <v>2</v>
          </cell>
          <cell r="M11306">
            <v>4</v>
          </cell>
          <cell r="Q11306">
            <v>1203.7</v>
          </cell>
          <cell r="R11306">
            <v>1075.5999999999999</v>
          </cell>
          <cell r="S11306">
            <v>1020.1</v>
          </cell>
          <cell r="T11306">
            <v>47</v>
          </cell>
        </row>
        <row r="11307">
          <cell r="C11307" t="str">
            <v>Нытвенский городской округ Пермского края</v>
          </cell>
          <cell r="D11307" t="str">
            <v>с. Григорьевское, ул. Чапаева, д. 13</v>
          </cell>
          <cell r="E11307" t="b">
            <v>1</v>
          </cell>
          <cell r="F11307">
            <v>1987</v>
          </cell>
          <cell r="H11307" t="str">
            <v>Брус</v>
          </cell>
          <cell r="L11307">
            <v>2</v>
          </cell>
          <cell r="M11307">
            <v>1</v>
          </cell>
          <cell r="Q11307">
            <v>313</v>
          </cell>
          <cell r="R11307">
            <v>290</v>
          </cell>
          <cell r="S11307">
            <v>246.4</v>
          </cell>
          <cell r="T11307">
            <v>19</v>
          </cell>
        </row>
        <row r="11308">
          <cell r="C11308" t="str">
            <v>Нытвенский городской округ Пермского края</v>
          </cell>
          <cell r="D11308" t="str">
            <v>с. Мокино, ул. Пономарева, д. 15</v>
          </cell>
          <cell r="E11308" t="b">
            <v>1</v>
          </cell>
          <cell r="F11308">
            <v>1978</v>
          </cell>
          <cell r="H11308" t="str">
            <v>Кирпич</v>
          </cell>
          <cell r="L11308">
            <v>2</v>
          </cell>
          <cell r="M11308">
            <v>4</v>
          </cell>
          <cell r="Q11308">
            <v>1105.5</v>
          </cell>
          <cell r="R11308">
            <v>682.9</v>
          </cell>
          <cell r="S11308">
            <v>588.4</v>
          </cell>
          <cell r="T11308">
            <v>71</v>
          </cell>
        </row>
        <row r="11309">
          <cell r="C11309" t="str">
            <v>Нытвенский городской округ Пермского края</v>
          </cell>
          <cell r="D11309" t="str">
            <v>с. Покровское, ул. Речная, д. 6А</v>
          </cell>
          <cell r="E11309" t="b">
            <v>1</v>
          </cell>
          <cell r="F11309">
            <v>1975</v>
          </cell>
          <cell r="H11309" t="str">
            <v>Кирпич</v>
          </cell>
          <cell r="L11309">
            <v>2</v>
          </cell>
          <cell r="M11309">
            <v>1</v>
          </cell>
          <cell r="Q11309">
            <v>306.39999999999998</v>
          </cell>
          <cell r="R11309">
            <v>262.10000000000002</v>
          </cell>
          <cell r="S11309">
            <v>262.10000000000002</v>
          </cell>
          <cell r="T11309">
            <v>15</v>
          </cell>
        </row>
        <row r="11310">
          <cell r="C11310" t="str">
            <v>Нытвенский городской округ Пермского края</v>
          </cell>
          <cell r="D11310" t="str">
            <v>с. Чекмени, ул. Центральная, д. 1</v>
          </cell>
          <cell r="E11310" t="b">
            <v>1</v>
          </cell>
          <cell r="F11310">
            <v>1972</v>
          </cell>
          <cell r="H11310" t="str">
            <v>Кирпич</v>
          </cell>
          <cell r="L11310">
            <v>2</v>
          </cell>
          <cell r="M11310">
            <v>2</v>
          </cell>
          <cell r="Q11310">
            <v>284</v>
          </cell>
          <cell r="R11310">
            <v>144.1</v>
          </cell>
          <cell r="S11310">
            <v>144.1</v>
          </cell>
          <cell r="T11310">
            <v>20</v>
          </cell>
        </row>
        <row r="11311">
          <cell r="C11311" t="str">
            <v>Нытвенский городской округ Пермского края</v>
          </cell>
          <cell r="D11311" t="str">
            <v>с. Чекмени, ул. Центральная, д. 2</v>
          </cell>
          <cell r="E11311" t="b">
            <v>1</v>
          </cell>
          <cell r="F11311">
            <v>1972</v>
          </cell>
          <cell r="H11311" t="str">
            <v>Кирпич</v>
          </cell>
          <cell r="L11311">
            <v>2</v>
          </cell>
          <cell r="M11311">
            <v>2</v>
          </cell>
          <cell r="Q11311">
            <v>498.6</v>
          </cell>
          <cell r="R11311">
            <v>498.6</v>
          </cell>
          <cell r="S11311">
            <v>208.9</v>
          </cell>
          <cell r="T11311">
            <v>36</v>
          </cell>
        </row>
        <row r="11312">
          <cell r="C11312" t="str">
            <v>Октябрьский городской округ Пермского края</v>
          </cell>
          <cell r="D11312" t="str">
            <v>пгт Октябрьский, пер. Больничный, д. 12</v>
          </cell>
          <cell r="E11312" t="b">
            <v>1</v>
          </cell>
          <cell r="F11312">
            <v>1968</v>
          </cell>
          <cell r="H11312" t="str">
            <v>Кирпич</v>
          </cell>
          <cell r="L11312">
            <v>2</v>
          </cell>
          <cell r="M11312">
            <v>2</v>
          </cell>
          <cell r="Q11312">
            <v>503.7</v>
          </cell>
          <cell r="R11312">
            <v>442.3</v>
          </cell>
          <cell r="S11312">
            <v>442.3</v>
          </cell>
          <cell r="T11312">
            <v>30</v>
          </cell>
        </row>
        <row r="11313">
          <cell r="C11313" t="str">
            <v>Октябрьский городской округ Пермского края</v>
          </cell>
          <cell r="D11313" t="str">
            <v>пгт Октябрьский, пер. Юбилейный, д. 1</v>
          </cell>
          <cell r="E11313" t="b">
            <v>1</v>
          </cell>
          <cell r="F11313">
            <v>2012</v>
          </cell>
          <cell r="H11313" t="str">
            <v>Кирпич</v>
          </cell>
          <cell r="L11313">
            <v>2</v>
          </cell>
          <cell r="M11313">
            <v>1</v>
          </cell>
          <cell r="Q11313">
            <v>1193.4000000000001</v>
          </cell>
          <cell r="R11313">
            <v>1048.4000000000001</v>
          </cell>
          <cell r="S11313">
            <v>1048.4000000000001</v>
          </cell>
          <cell r="T11313">
            <v>73</v>
          </cell>
        </row>
        <row r="11314">
          <cell r="C11314" t="str">
            <v>Октябрьский городской округ Пермского края</v>
          </cell>
          <cell r="D11314" t="str">
            <v>пгт Октябрьский, пер. Юбилейный, д. 2</v>
          </cell>
          <cell r="E11314" t="b">
            <v>1</v>
          </cell>
          <cell r="F11314">
            <v>2013</v>
          </cell>
          <cell r="H11314" t="str">
            <v>Кирпич</v>
          </cell>
          <cell r="L11314">
            <v>2</v>
          </cell>
          <cell r="M11314">
            <v>1</v>
          </cell>
          <cell r="Q11314">
            <v>1445.3</v>
          </cell>
          <cell r="R11314">
            <v>1308.9000000000001</v>
          </cell>
          <cell r="S11314">
            <v>1308.9000000000001</v>
          </cell>
          <cell r="T11314">
            <v>88</v>
          </cell>
        </row>
        <row r="11315">
          <cell r="C11315" t="str">
            <v>Октябрьский городской округ Пермского края</v>
          </cell>
          <cell r="D11315" t="str">
            <v>пгт Октябрьский, ул. 8-е Марта, д. 54</v>
          </cell>
          <cell r="E11315" t="b">
            <v>1</v>
          </cell>
          <cell r="F11315">
            <v>2016</v>
          </cell>
          <cell r="H11315" t="str">
            <v>ячеистобетонные блоки</v>
          </cell>
          <cell r="I11315" t="str">
            <v>скатная</v>
          </cell>
          <cell r="J11315" t="str">
            <v>ГАЗ</v>
          </cell>
          <cell r="K11315" t="str">
            <v>имеется</v>
          </cell>
          <cell r="L11315">
            <v>3</v>
          </cell>
          <cell r="M11315">
            <v>2</v>
          </cell>
          <cell r="Q11315">
            <v>855.3</v>
          </cell>
          <cell r="R11315">
            <v>855.3</v>
          </cell>
          <cell r="S11315">
            <v>681.7</v>
          </cell>
          <cell r="T11315">
            <v>34</v>
          </cell>
        </row>
        <row r="11316">
          <cell r="C11316" t="str">
            <v>Октябрьский городской округ Пермского края</v>
          </cell>
          <cell r="D11316" t="str">
            <v>пгт Октябрьский, ул. Васильева, д. 8</v>
          </cell>
          <cell r="E11316" t="b">
            <v>1</v>
          </cell>
          <cell r="F11316">
            <v>1991</v>
          </cell>
          <cell r="H11316" t="str">
            <v>Крупные блоки</v>
          </cell>
          <cell r="L11316">
            <v>2</v>
          </cell>
          <cell r="M11316">
            <v>2</v>
          </cell>
          <cell r="Q11316">
            <v>787.8</v>
          </cell>
          <cell r="R11316">
            <v>730.8</v>
          </cell>
          <cell r="S11316">
            <v>730.8</v>
          </cell>
          <cell r="T11316">
            <v>35</v>
          </cell>
        </row>
        <row r="11317">
          <cell r="C11317" t="str">
            <v>Октябрьский городской округ Пермского края</v>
          </cell>
          <cell r="D11317" t="str">
            <v>пгт Октябрьский, ул. Васильева, д. 9</v>
          </cell>
          <cell r="E11317" t="b">
            <v>1</v>
          </cell>
          <cell r="F11317">
            <v>1992</v>
          </cell>
          <cell r="H11317" t="str">
            <v>Крупные блоки</v>
          </cell>
          <cell r="L11317">
            <v>2</v>
          </cell>
          <cell r="M11317">
            <v>2</v>
          </cell>
          <cell r="Q11317">
            <v>793.2</v>
          </cell>
          <cell r="R11317">
            <v>746.1</v>
          </cell>
          <cell r="S11317">
            <v>746.1</v>
          </cell>
          <cell r="T11317">
            <v>32</v>
          </cell>
        </row>
        <row r="11318">
          <cell r="C11318" t="str">
            <v>Октябрьский городской округ Пермского края</v>
          </cell>
          <cell r="D11318" t="str">
            <v>пгт Октябрьский, ул. Васильева, д. 11</v>
          </cell>
          <cell r="E11318" t="b">
            <v>1</v>
          </cell>
          <cell r="F11318">
            <v>1994</v>
          </cell>
          <cell r="H11318" t="str">
            <v>Кирпич</v>
          </cell>
          <cell r="L11318">
            <v>3</v>
          </cell>
          <cell r="M11318">
            <v>4</v>
          </cell>
          <cell r="Q11318">
            <v>1907.4</v>
          </cell>
          <cell r="R11318">
            <v>1665.5</v>
          </cell>
          <cell r="S11318">
            <v>1665.5</v>
          </cell>
          <cell r="T11318">
            <v>62</v>
          </cell>
        </row>
        <row r="11319">
          <cell r="C11319" t="str">
            <v>Октябрьский городской округ Пермского края</v>
          </cell>
          <cell r="D11319" t="str">
            <v>пгт Октябрьский, ул. Васильева, д. 13</v>
          </cell>
          <cell r="E11319" t="b">
            <v>1</v>
          </cell>
          <cell r="F11319">
            <v>1994</v>
          </cell>
          <cell r="H11319" t="str">
            <v>Кирпич</v>
          </cell>
          <cell r="L11319">
            <v>3</v>
          </cell>
          <cell r="M11319">
            <v>4</v>
          </cell>
          <cell r="Q11319">
            <v>1890.2</v>
          </cell>
          <cell r="R11319">
            <v>1648.3</v>
          </cell>
          <cell r="S11319">
            <v>1648.3</v>
          </cell>
          <cell r="T11319">
            <v>58</v>
          </cell>
        </row>
        <row r="11320">
          <cell r="C11320" t="str">
            <v>Октябрьский городской округ Пермского края</v>
          </cell>
          <cell r="D11320" t="str">
            <v>пгт Октябрьский, ул. Губкина, д. 4</v>
          </cell>
          <cell r="E11320" t="b">
            <v>1</v>
          </cell>
          <cell r="F11320">
            <v>1985</v>
          </cell>
          <cell r="H11320" t="str">
            <v>Дерево</v>
          </cell>
          <cell r="L11320">
            <v>2</v>
          </cell>
          <cell r="M11320">
            <v>2</v>
          </cell>
          <cell r="Q11320">
            <v>526.6</v>
          </cell>
          <cell r="R11320">
            <v>498.5</v>
          </cell>
          <cell r="S11320">
            <v>498.5</v>
          </cell>
        </row>
        <row r="11321">
          <cell r="C11321" t="str">
            <v>Октябрьский городской округ Пермского края</v>
          </cell>
          <cell r="D11321" t="str">
            <v>пгт Октябрьский, ул. Губкина, д. 6</v>
          </cell>
          <cell r="E11321" t="b">
            <v>1</v>
          </cell>
          <cell r="F11321">
            <v>1988</v>
          </cell>
          <cell r="H11321" t="str">
            <v>Дерево</v>
          </cell>
          <cell r="L11321">
            <v>2</v>
          </cell>
          <cell r="M11321">
            <v>2</v>
          </cell>
          <cell r="Q11321">
            <v>801.7</v>
          </cell>
          <cell r="R11321">
            <v>753.4</v>
          </cell>
          <cell r="S11321">
            <v>753.4</v>
          </cell>
        </row>
        <row r="11322">
          <cell r="C11322" t="str">
            <v>Октябрьский городской округ Пермского края</v>
          </cell>
          <cell r="D11322" t="str">
            <v>пгт Октябрьский, ул. Губкина, д. 12</v>
          </cell>
          <cell r="E11322" t="b">
            <v>1</v>
          </cell>
          <cell r="F11322">
            <v>1982</v>
          </cell>
          <cell r="H11322" t="str">
            <v>Кирпич</v>
          </cell>
          <cell r="L11322">
            <v>2</v>
          </cell>
          <cell r="M11322">
            <v>3</v>
          </cell>
          <cell r="Q11322">
            <v>1019.8</v>
          </cell>
          <cell r="R11322">
            <v>970.2</v>
          </cell>
          <cell r="S11322">
            <v>970.2</v>
          </cell>
        </row>
        <row r="11323">
          <cell r="C11323" t="str">
            <v>Октябрьский городской округ Пермского края</v>
          </cell>
          <cell r="D11323" t="str">
            <v>пгт Октябрьский, ул. Губкина, д. 9А</v>
          </cell>
          <cell r="E11323" t="b">
            <v>1</v>
          </cell>
          <cell r="F11323">
            <v>1994</v>
          </cell>
          <cell r="H11323" t="str">
            <v>Кирпич</v>
          </cell>
          <cell r="L11323">
            <v>2</v>
          </cell>
          <cell r="M11323">
            <v>3</v>
          </cell>
          <cell r="Q11323">
            <v>1007.3</v>
          </cell>
          <cell r="R11323">
            <v>971.7</v>
          </cell>
          <cell r="S11323">
            <v>971.7</v>
          </cell>
          <cell r="T11323">
            <v>44</v>
          </cell>
        </row>
        <row r="11324">
          <cell r="C11324" t="str">
            <v>Октябрьский городской округ Пермского края</v>
          </cell>
          <cell r="D11324" t="str">
            <v>пгт Октябрьский, ул. Губкина, д. 9Б</v>
          </cell>
          <cell r="E11324" t="b">
            <v>1</v>
          </cell>
          <cell r="F11324">
            <v>1985</v>
          </cell>
          <cell r="H11324" t="str">
            <v>Кирпич</v>
          </cell>
          <cell r="L11324">
            <v>2</v>
          </cell>
          <cell r="M11324">
            <v>3</v>
          </cell>
          <cell r="Q11324">
            <v>1003.8</v>
          </cell>
          <cell r="R11324">
            <v>955.2</v>
          </cell>
          <cell r="S11324">
            <v>955.2</v>
          </cell>
          <cell r="T11324">
            <v>37</v>
          </cell>
        </row>
        <row r="11325">
          <cell r="C11325" t="str">
            <v>Октябрьский городской округ Пермского края</v>
          </cell>
          <cell r="D11325" t="str">
            <v>пгт Октябрьский, ул. Железнодорожная, д. 4</v>
          </cell>
          <cell r="E11325" t="b">
            <v>1</v>
          </cell>
          <cell r="F11325">
            <v>1964</v>
          </cell>
          <cell r="H11325" t="str">
            <v>Кирпич</v>
          </cell>
          <cell r="L11325">
            <v>2</v>
          </cell>
          <cell r="M11325">
            <v>2</v>
          </cell>
          <cell r="Q11325">
            <v>534.79999999999995</v>
          </cell>
          <cell r="R11325">
            <v>464.6</v>
          </cell>
          <cell r="S11325">
            <v>464.6</v>
          </cell>
          <cell r="T11325">
            <v>26</v>
          </cell>
        </row>
        <row r="11326">
          <cell r="C11326" t="str">
            <v>Октябрьский городской округ Пермского края</v>
          </cell>
          <cell r="D11326" t="str">
            <v>пгт Октябрьский, ул. Железнодорожная, д. 8</v>
          </cell>
          <cell r="E11326" t="b">
            <v>1</v>
          </cell>
          <cell r="F11326">
            <v>1972</v>
          </cell>
          <cell r="H11326" t="str">
            <v>Кирпич</v>
          </cell>
          <cell r="L11326">
            <v>2</v>
          </cell>
          <cell r="M11326">
            <v>1</v>
          </cell>
          <cell r="Q11326">
            <v>346.9</v>
          </cell>
          <cell r="R11326">
            <v>312.7</v>
          </cell>
          <cell r="S11326">
            <v>312.7</v>
          </cell>
          <cell r="T11326">
            <v>20</v>
          </cell>
        </row>
        <row r="11327">
          <cell r="C11327" t="str">
            <v>Октябрьский городской округ Пермского края</v>
          </cell>
          <cell r="D11327" t="str">
            <v>пгт Октябрьский, ул. Железнодорожная, д. 10</v>
          </cell>
          <cell r="E11327" t="b">
            <v>1</v>
          </cell>
          <cell r="F11327">
            <v>1971</v>
          </cell>
          <cell r="H11327" t="str">
            <v>Кирпич</v>
          </cell>
          <cell r="L11327">
            <v>2</v>
          </cell>
          <cell r="M11327">
            <v>1</v>
          </cell>
          <cell r="Q11327">
            <v>359.4</v>
          </cell>
          <cell r="R11327">
            <v>330.4</v>
          </cell>
          <cell r="S11327">
            <v>330.4</v>
          </cell>
          <cell r="T11327">
            <v>20</v>
          </cell>
        </row>
        <row r="11328">
          <cell r="C11328" t="str">
            <v>Октябрьский городской округ Пермского края</v>
          </cell>
          <cell r="D11328" t="str">
            <v>пгт Октябрьский, ул. Калинина, д. 1</v>
          </cell>
          <cell r="E11328" t="b">
            <v>1</v>
          </cell>
          <cell r="F11328">
            <v>1983</v>
          </cell>
          <cell r="H11328" t="str">
            <v>Кирпич</v>
          </cell>
          <cell r="L11328">
            <v>2</v>
          </cell>
          <cell r="M11328">
            <v>3</v>
          </cell>
          <cell r="Q11328">
            <v>1038</v>
          </cell>
          <cell r="R11328">
            <v>971.2</v>
          </cell>
          <cell r="S11328">
            <v>971.2</v>
          </cell>
        </row>
        <row r="11329">
          <cell r="C11329" t="str">
            <v>Октябрьский городской округ Пермского края</v>
          </cell>
          <cell r="D11329" t="str">
            <v>пгт Октябрьский, ул. Калинина, д. 10</v>
          </cell>
          <cell r="E11329" t="b">
            <v>1</v>
          </cell>
          <cell r="F11329">
            <v>1977</v>
          </cell>
          <cell r="H11329" t="str">
            <v>Кирпич</v>
          </cell>
          <cell r="L11329">
            <v>2</v>
          </cell>
          <cell r="M11329">
            <v>3</v>
          </cell>
          <cell r="Q11329">
            <v>879.2</v>
          </cell>
          <cell r="R11329">
            <v>834.7</v>
          </cell>
          <cell r="S11329">
            <v>834.7</v>
          </cell>
          <cell r="T11329">
            <v>55</v>
          </cell>
        </row>
        <row r="11330">
          <cell r="C11330" t="str">
            <v>Октябрьский городской округ Пермского края</v>
          </cell>
          <cell r="D11330" t="str">
            <v>пгт Октябрьский, ул. Карла Маркса, д. 6</v>
          </cell>
          <cell r="E11330" t="b">
            <v>1</v>
          </cell>
          <cell r="F11330">
            <v>1971</v>
          </cell>
          <cell r="H11330" t="str">
            <v>Кирпич</v>
          </cell>
          <cell r="L11330">
            <v>2</v>
          </cell>
          <cell r="M11330">
            <v>2</v>
          </cell>
          <cell r="Q11330">
            <v>483.4</v>
          </cell>
          <cell r="R11330">
            <v>453</v>
          </cell>
          <cell r="S11330">
            <v>453</v>
          </cell>
          <cell r="T11330">
            <v>30</v>
          </cell>
        </row>
        <row r="11331">
          <cell r="C11331" t="str">
            <v>Октябрьский городской округ Пермского края</v>
          </cell>
          <cell r="D11331" t="str">
            <v>пгт Октябрьский, ул. Карла Маркса, д. 8</v>
          </cell>
          <cell r="E11331" t="b">
            <v>1</v>
          </cell>
          <cell r="F11331">
            <v>1972</v>
          </cell>
          <cell r="H11331" t="str">
            <v>Кирпич</v>
          </cell>
          <cell r="L11331">
            <v>2</v>
          </cell>
          <cell r="M11331">
            <v>2</v>
          </cell>
          <cell r="Q11331">
            <v>525.70000000000005</v>
          </cell>
          <cell r="R11331">
            <v>497.3</v>
          </cell>
          <cell r="S11331">
            <v>497.3</v>
          </cell>
          <cell r="T11331">
            <v>32</v>
          </cell>
        </row>
        <row r="11332">
          <cell r="C11332" t="str">
            <v>Октябрьский городской округ Пермского края</v>
          </cell>
          <cell r="D11332" t="str">
            <v>пгт Октябрьский, ул. Карла Маркса, д. 10</v>
          </cell>
          <cell r="E11332" t="b">
            <v>1</v>
          </cell>
          <cell r="F11332">
            <v>1973</v>
          </cell>
          <cell r="H11332" t="str">
            <v>Кирпич</v>
          </cell>
          <cell r="L11332">
            <v>2</v>
          </cell>
          <cell r="M11332">
            <v>2</v>
          </cell>
          <cell r="Q11332">
            <v>533.70000000000005</v>
          </cell>
          <cell r="R11332">
            <v>508.7</v>
          </cell>
          <cell r="S11332">
            <v>508.7</v>
          </cell>
          <cell r="T11332">
            <v>29</v>
          </cell>
        </row>
        <row r="11333">
          <cell r="C11333" t="str">
            <v>Октябрьский городской округ Пермского края</v>
          </cell>
          <cell r="D11333" t="str">
            <v>пгт Октябрьский, ул. Карла Маркса, д. 11</v>
          </cell>
          <cell r="E11333" t="b">
            <v>1</v>
          </cell>
          <cell r="F11333">
            <v>1975</v>
          </cell>
          <cell r="H11333" t="str">
            <v>Дерево</v>
          </cell>
          <cell r="L11333">
            <v>2</v>
          </cell>
          <cell r="M11333">
            <v>2</v>
          </cell>
          <cell r="Q11333">
            <v>561.20000000000005</v>
          </cell>
          <cell r="R11333">
            <v>500.9</v>
          </cell>
          <cell r="S11333">
            <v>500.9</v>
          </cell>
          <cell r="T11333">
            <v>26</v>
          </cell>
        </row>
        <row r="11334">
          <cell r="C11334" t="str">
            <v>Октябрьский городской округ Пермского края</v>
          </cell>
          <cell r="D11334" t="str">
            <v>пгт Октябрьский, ул. Карла Маркса, д. 12</v>
          </cell>
          <cell r="E11334" t="b">
            <v>1</v>
          </cell>
          <cell r="F11334">
            <v>2002</v>
          </cell>
          <cell r="H11334" t="str">
            <v>Кирпич</v>
          </cell>
          <cell r="L11334">
            <v>2</v>
          </cell>
          <cell r="M11334">
            <v>2</v>
          </cell>
          <cell r="Q11334">
            <v>983.1</v>
          </cell>
          <cell r="R11334">
            <v>861.2</v>
          </cell>
          <cell r="S11334">
            <v>861.2</v>
          </cell>
          <cell r="T11334">
            <v>29</v>
          </cell>
        </row>
        <row r="11335">
          <cell r="C11335" t="str">
            <v>Октябрьский городской округ Пермского края</v>
          </cell>
          <cell r="D11335" t="str">
            <v>пгт Октябрьский, ул. Карла Маркса, д. 14</v>
          </cell>
          <cell r="E11335" t="b">
            <v>1</v>
          </cell>
          <cell r="F11335">
            <v>1975</v>
          </cell>
          <cell r="H11335" t="str">
            <v>Кирпич</v>
          </cell>
          <cell r="L11335">
            <v>2</v>
          </cell>
          <cell r="M11335">
            <v>3</v>
          </cell>
          <cell r="Q11335">
            <v>969.4</v>
          </cell>
          <cell r="R11335">
            <v>883</v>
          </cell>
          <cell r="S11335">
            <v>883</v>
          </cell>
          <cell r="T11335">
            <v>25</v>
          </cell>
        </row>
        <row r="11336">
          <cell r="C11336" t="str">
            <v>Октябрьский городской округ Пермского края</v>
          </cell>
          <cell r="D11336" t="str">
            <v>пгт Октябрьский, ул. Кирова, д. 1</v>
          </cell>
          <cell r="E11336" t="b">
            <v>1</v>
          </cell>
          <cell r="F11336">
            <v>1975</v>
          </cell>
          <cell r="H11336" t="str">
            <v>Кирпич</v>
          </cell>
          <cell r="L11336">
            <v>2</v>
          </cell>
          <cell r="M11336">
            <v>3</v>
          </cell>
          <cell r="Q11336">
            <v>969.4</v>
          </cell>
          <cell r="R11336">
            <v>883</v>
          </cell>
          <cell r="S11336">
            <v>883</v>
          </cell>
          <cell r="T11336">
            <v>25</v>
          </cell>
        </row>
        <row r="11337">
          <cell r="C11337" t="str">
            <v>Октябрьский городской округ Пермского края</v>
          </cell>
          <cell r="D11337" t="str">
            <v>пгт Октябрьский, ул. Кирова, д. 7</v>
          </cell>
          <cell r="E11337" t="b">
            <v>1</v>
          </cell>
          <cell r="F11337">
            <v>1988</v>
          </cell>
          <cell r="H11337" t="str">
            <v>Кирпич</v>
          </cell>
          <cell r="L11337">
            <v>2</v>
          </cell>
          <cell r="M11337">
            <v>2</v>
          </cell>
          <cell r="Q11337">
            <v>690.5</v>
          </cell>
          <cell r="R11337">
            <v>640.4</v>
          </cell>
          <cell r="S11337">
            <v>640.4</v>
          </cell>
          <cell r="T11337">
            <v>31</v>
          </cell>
        </row>
        <row r="11338">
          <cell r="C11338" t="str">
            <v>Октябрьский городской округ Пермского края</v>
          </cell>
          <cell r="D11338" t="str">
            <v>пгт Октябрьский, ул. Коммунальная, д. 2</v>
          </cell>
          <cell r="E11338" t="b">
            <v>1</v>
          </cell>
          <cell r="F11338">
            <v>1971</v>
          </cell>
          <cell r="H11338" t="str">
            <v>Кирпич</v>
          </cell>
          <cell r="L11338">
            <v>2</v>
          </cell>
          <cell r="M11338">
            <v>1</v>
          </cell>
          <cell r="Q11338">
            <v>341.1</v>
          </cell>
          <cell r="R11338">
            <v>327</v>
          </cell>
          <cell r="S11338">
            <v>327</v>
          </cell>
          <cell r="T11338">
            <v>20</v>
          </cell>
        </row>
        <row r="11339">
          <cell r="C11339" t="str">
            <v>Октябрьский городской округ Пермского края</v>
          </cell>
          <cell r="D11339" t="str">
            <v>пгт Октябрьский, ул. Космонавтов, д. 1</v>
          </cell>
          <cell r="E11339" t="b">
            <v>1</v>
          </cell>
          <cell r="F11339">
            <v>1987</v>
          </cell>
          <cell r="H11339" t="str">
            <v>Дерево</v>
          </cell>
          <cell r="L11339">
            <v>2</v>
          </cell>
          <cell r="M11339">
            <v>2</v>
          </cell>
          <cell r="Q11339">
            <v>543</v>
          </cell>
          <cell r="R11339">
            <v>512</v>
          </cell>
          <cell r="S11339">
            <v>460.8</v>
          </cell>
        </row>
        <row r="11340">
          <cell r="C11340" t="str">
            <v>Октябрьский городской округ Пермского края</v>
          </cell>
          <cell r="D11340" t="str">
            <v>пгт Октябрьский, ул. Космонавтов, д. 3</v>
          </cell>
          <cell r="E11340" t="b">
            <v>1</v>
          </cell>
          <cell r="F11340">
            <v>1988</v>
          </cell>
          <cell r="H11340" t="str">
            <v>Дерево</v>
          </cell>
          <cell r="L11340">
            <v>2</v>
          </cell>
          <cell r="M11340">
            <v>3</v>
          </cell>
          <cell r="Q11340">
            <v>773.5</v>
          </cell>
          <cell r="R11340">
            <v>727.4</v>
          </cell>
          <cell r="S11340">
            <v>727.4</v>
          </cell>
          <cell r="T11340">
            <v>27</v>
          </cell>
        </row>
        <row r="11341">
          <cell r="C11341" t="str">
            <v>Октябрьский городской округ Пермского края</v>
          </cell>
          <cell r="D11341" t="str">
            <v>пгт Октябрьский, ул. Космонавтов, д. 5</v>
          </cell>
          <cell r="E11341" t="b">
            <v>1</v>
          </cell>
          <cell r="F11341">
            <v>1982</v>
          </cell>
          <cell r="H11341" t="str">
            <v>Дерево</v>
          </cell>
          <cell r="L11341">
            <v>2</v>
          </cell>
          <cell r="M11341">
            <v>2</v>
          </cell>
          <cell r="Q11341">
            <v>579.29999999999995</v>
          </cell>
          <cell r="R11341">
            <v>515.1</v>
          </cell>
          <cell r="S11341">
            <v>515.1</v>
          </cell>
        </row>
        <row r="11342">
          <cell r="C11342" t="str">
            <v>Октябрьский городской округ Пермского края</v>
          </cell>
          <cell r="D11342" t="str">
            <v>пгт Октябрьский, ул. Космонавтов, д. 7</v>
          </cell>
          <cell r="E11342" t="b">
            <v>1</v>
          </cell>
          <cell r="F11342">
            <v>1979</v>
          </cell>
          <cell r="H11342" t="str">
            <v>Дерево</v>
          </cell>
          <cell r="L11342">
            <v>2</v>
          </cell>
          <cell r="M11342">
            <v>2</v>
          </cell>
          <cell r="Q11342">
            <v>590.79999999999995</v>
          </cell>
          <cell r="R11342">
            <v>557.4</v>
          </cell>
          <cell r="S11342">
            <v>557.4</v>
          </cell>
        </row>
        <row r="11343">
          <cell r="C11343" t="str">
            <v>Октябрьский городской округ Пермского края</v>
          </cell>
          <cell r="D11343" t="str">
            <v>пгт Октябрьский, ул. Космонавтов, д. 18</v>
          </cell>
          <cell r="E11343" t="b">
            <v>1</v>
          </cell>
          <cell r="F11343">
            <v>1982</v>
          </cell>
          <cell r="H11343" t="str">
            <v>Дерево</v>
          </cell>
          <cell r="L11343">
            <v>2</v>
          </cell>
          <cell r="M11343">
            <v>2</v>
          </cell>
          <cell r="Q11343">
            <v>568</v>
          </cell>
          <cell r="R11343">
            <v>502.4</v>
          </cell>
          <cell r="S11343">
            <v>502.4</v>
          </cell>
        </row>
        <row r="11344">
          <cell r="C11344" t="str">
            <v>Октябрьский городской округ Пермского края</v>
          </cell>
          <cell r="D11344" t="str">
            <v>пгт Октябрьский, ул. Космонавтов, д. 3А</v>
          </cell>
          <cell r="E11344" t="b">
            <v>1</v>
          </cell>
          <cell r="F11344">
            <v>1978</v>
          </cell>
          <cell r="H11344" t="str">
            <v>Дерево</v>
          </cell>
          <cell r="L11344">
            <v>2</v>
          </cell>
          <cell r="M11344">
            <v>2</v>
          </cell>
          <cell r="Q11344">
            <v>522.1</v>
          </cell>
          <cell r="R11344">
            <v>486.3</v>
          </cell>
          <cell r="S11344">
            <v>486.3</v>
          </cell>
          <cell r="T11344">
            <v>30</v>
          </cell>
        </row>
        <row r="11345">
          <cell r="C11345" t="str">
            <v>Октябрьский городской округ Пермского края</v>
          </cell>
          <cell r="D11345" t="str">
            <v>пгт Октябрьский, ул. Крупской, д. 2</v>
          </cell>
          <cell r="E11345" t="b">
            <v>1</v>
          </cell>
          <cell r="F11345">
            <v>1986</v>
          </cell>
          <cell r="H11345" t="str">
            <v>Дерево</v>
          </cell>
          <cell r="L11345">
            <v>2</v>
          </cell>
          <cell r="M11345">
            <v>2</v>
          </cell>
          <cell r="Q11345">
            <v>531.20000000000005</v>
          </cell>
          <cell r="R11345">
            <v>501.3</v>
          </cell>
          <cell r="S11345">
            <v>501.3</v>
          </cell>
          <cell r="T11345">
            <v>37</v>
          </cell>
        </row>
        <row r="11346">
          <cell r="C11346" t="str">
            <v>Октябрьский городской округ Пермского края</v>
          </cell>
          <cell r="D11346" t="str">
            <v>пгт Октябрьский, ул. Крупской, д. 4</v>
          </cell>
          <cell r="E11346" t="b">
            <v>1</v>
          </cell>
          <cell r="F11346">
            <v>1985</v>
          </cell>
          <cell r="H11346" t="str">
            <v>Дерево</v>
          </cell>
          <cell r="L11346">
            <v>2</v>
          </cell>
          <cell r="M11346">
            <v>2</v>
          </cell>
          <cell r="Q11346">
            <v>507.6</v>
          </cell>
          <cell r="R11346">
            <v>458.6</v>
          </cell>
          <cell r="S11346">
            <v>458.6</v>
          </cell>
        </row>
        <row r="11347">
          <cell r="C11347" t="str">
            <v>Октябрьский городской округ Пермского края</v>
          </cell>
          <cell r="D11347" t="str">
            <v>пгт Октябрьский, ул. Крупской, д. 9</v>
          </cell>
          <cell r="E11347" t="b">
            <v>1</v>
          </cell>
          <cell r="F11347">
            <v>1988</v>
          </cell>
          <cell r="H11347" t="str">
            <v>Дерево</v>
          </cell>
          <cell r="L11347">
            <v>2</v>
          </cell>
          <cell r="M11347">
            <v>2</v>
          </cell>
          <cell r="Q11347">
            <v>463.1</v>
          </cell>
          <cell r="R11347">
            <v>423.8</v>
          </cell>
          <cell r="S11347">
            <v>423.8</v>
          </cell>
        </row>
        <row r="11348">
          <cell r="C11348" t="str">
            <v>Октябрьский городской округ Пермского края</v>
          </cell>
          <cell r="D11348" t="str">
            <v>пгт Октябрьский, ул. Крупской, д. 2А</v>
          </cell>
          <cell r="E11348" t="b">
            <v>1</v>
          </cell>
          <cell r="F11348">
            <v>1989</v>
          </cell>
          <cell r="H11348" t="str">
            <v>Дерево</v>
          </cell>
          <cell r="L11348">
            <v>2</v>
          </cell>
          <cell r="M11348">
            <v>2</v>
          </cell>
          <cell r="Q11348">
            <v>517.1</v>
          </cell>
          <cell r="R11348">
            <v>487.2</v>
          </cell>
          <cell r="S11348">
            <v>487.2</v>
          </cell>
          <cell r="T11348">
            <v>20</v>
          </cell>
        </row>
        <row r="11349">
          <cell r="C11349" t="str">
            <v>Октябрьский городской округ Пермского края</v>
          </cell>
          <cell r="D11349" t="str">
            <v>пгт Октябрьский, ул. Куйбышева, д. 13</v>
          </cell>
          <cell r="E11349" t="b">
            <v>1</v>
          </cell>
          <cell r="F11349">
            <v>1990</v>
          </cell>
          <cell r="H11349" t="str">
            <v>Панель</v>
          </cell>
          <cell r="L11349">
            <v>5</v>
          </cell>
          <cell r="M11349">
            <v>4</v>
          </cell>
          <cell r="Q11349">
            <v>2919.1</v>
          </cell>
          <cell r="R11349">
            <v>1207.0999999999999</v>
          </cell>
          <cell r="S11349">
            <v>1207.0999999999999</v>
          </cell>
        </row>
        <row r="11350">
          <cell r="C11350" t="str">
            <v>Октябрьский городской округ Пермского края</v>
          </cell>
          <cell r="D11350" t="str">
            <v>пгт Октябрьский, ул. Куйбышева, д. 10</v>
          </cell>
          <cell r="E11350" t="b">
            <v>1</v>
          </cell>
          <cell r="F11350">
            <v>2015</v>
          </cell>
          <cell r="H11350" t="str">
            <v>ячеистобетонные блоки</v>
          </cell>
          <cell r="I11350" t="str">
            <v>скатная</v>
          </cell>
          <cell r="J11350" t="str">
            <v>ГАЗ</v>
          </cell>
          <cell r="K11350" t="str">
            <v>имеется</v>
          </cell>
          <cell r="L11350">
            <v>3</v>
          </cell>
          <cell r="M11350">
            <v>3</v>
          </cell>
          <cell r="Q11350">
            <v>1319.8</v>
          </cell>
          <cell r="R11350">
            <v>1319.8</v>
          </cell>
          <cell r="S11350">
            <v>1207.0999999999999</v>
          </cell>
          <cell r="T11350">
            <v>39</v>
          </cell>
        </row>
        <row r="11351">
          <cell r="C11351" t="str">
            <v>Октябрьский городской округ Пермского края</v>
          </cell>
          <cell r="D11351" t="str">
            <v>пгт Октябрьский, ул. Ленина, д. 41</v>
          </cell>
          <cell r="E11351" t="b">
            <v>1</v>
          </cell>
          <cell r="F11351">
            <v>2008</v>
          </cell>
          <cell r="H11351" t="str">
            <v>Кирпич</v>
          </cell>
          <cell r="L11351">
            <v>2</v>
          </cell>
          <cell r="M11351">
            <v>3</v>
          </cell>
          <cell r="Q11351">
            <v>1230.9000000000001</v>
          </cell>
          <cell r="R11351">
            <v>1135.8</v>
          </cell>
          <cell r="S11351">
            <v>1135.8</v>
          </cell>
          <cell r="T11351">
            <v>44</v>
          </cell>
        </row>
        <row r="11352">
          <cell r="C11352" t="str">
            <v>Октябрьский городской округ Пермского края</v>
          </cell>
          <cell r="D11352" t="str">
            <v>пгт Октябрьский, ул. Ленина, д. 46</v>
          </cell>
          <cell r="E11352" t="b">
            <v>1</v>
          </cell>
          <cell r="F11352">
            <v>2006</v>
          </cell>
          <cell r="H11352" t="str">
            <v>Кирпич</v>
          </cell>
          <cell r="L11352">
            <v>4</v>
          </cell>
          <cell r="M11352">
            <v>1</v>
          </cell>
          <cell r="Q11352">
            <v>1546.9</v>
          </cell>
          <cell r="R11352">
            <v>1353.1</v>
          </cell>
          <cell r="S11352">
            <v>1353.1</v>
          </cell>
          <cell r="T11352">
            <v>36</v>
          </cell>
        </row>
        <row r="11353">
          <cell r="C11353" t="str">
            <v>Октябрьский городской округ Пермского края</v>
          </cell>
          <cell r="D11353" t="str">
            <v>пгт Октябрьский, ул. Нефтяников, д. 6</v>
          </cell>
          <cell r="E11353" t="b">
            <v>1</v>
          </cell>
          <cell r="F11353">
            <v>2014</v>
          </cell>
          <cell r="H11353" t="str">
            <v>Газобетон</v>
          </cell>
          <cell r="L11353">
            <v>2</v>
          </cell>
          <cell r="M11353">
            <v>1</v>
          </cell>
          <cell r="Q11353">
            <v>597.79999999999995</v>
          </cell>
          <cell r="R11353">
            <v>488.6</v>
          </cell>
          <cell r="S11353">
            <v>488.6</v>
          </cell>
          <cell r="T11353">
            <v>49</v>
          </cell>
        </row>
        <row r="11354">
          <cell r="C11354" t="str">
            <v>Октябрьский городской округ Пермского края</v>
          </cell>
          <cell r="D11354" t="str">
            <v>пгт Октябрьский, ул. Пионерская, д. 1А</v>
          </cell>
          <cell r="E11354" t="b">
            <v>1</v>
          </cell>
          <cell r="F11354">
            <v>1994</v>
          </cell>
          <cell r="H11354" t="str">
            <v>Кирпич</v>
          </cell>
          <cell r="L11354">
            <v>2</v>
          </cell>
          <cell r="M11354">
            <v>2</v>
          </cell>
          <cell r="Q11354">
            <v>1083.0999999999999</v>
          </cell>
          <cell r="R11354">
            <v>949.8</v>
          </cell>
          <cell r="S11354">
            <v>949.8</v>
          </cell>
          <cell r="T11354">
            <v>53</v>
          </cell>
        </row>
        <row r="11355">
          <cell r="C11355" t="str">
            <v>Октябрьский городской округ Пермского края</v>
          </cell>
          <cell r="D11355" t="str">
            <v>пгт Октябрьский, ул. Пионерская, д. 3Б</v>
          </cell>
          <cell r="E11355" t="b">
            <v>1</v>
          </cell>
          <cell r="F11355">
            <v>2014</v>
          </cell>
          <cell r="H11355" t="str">
            <v>Газобетон</v>
          </cell>
          <cell r="L11355">
            <v>3</v>
          </cell>
          <cell r="M11355">
            <v>1</v>
          </cell>
          <cell r="Q11355">
            <v>631.79999999999995</v>
          </cell>
          <cell r="R11355">
            <v>549.79999999999995</v>
          </cell>
          <cell r="S11355">
            <v>549.79999999999995</v>
          </cell>
          <cell r="T11355">
            <v>28</v>
          </cell>
        </row>
        <row r="11356">
          <cell r="C11356" t="str">
            <v>Октябрьский городской округ Пермского края</v>
          </cell>
          <cell r="D11356" t="str">
            <v>пгт Октябрьский, ул. Рабочая, д. 1А</v>
          </cell>
          <cell r="E11356" t="b">
            <v>1</v>
          </cell>
          <cell r="F11356">
            <v>1992</v>
          </cell>
          <cell r="H11356" t="str">
            <v>Кирпич</v>
          </cell>
          <cell r="L11356">
            <v>2</v>
          </cell>
          <cell r="M11356">
            <v>2</v>
          </cell>
          <cell r="Q11356">
            <v>928.1</v>
          </cell>
          <cell r="R11356">
            <v>855.8</v>
          </cell>
          <cell r="S11356">
            <v>855.8</v>
          </cell>
          <cell r="T11356">
            <v>41</v>
          </cell>
        </row>
        <row r="11357">
          <cell r="C11357" t="str">
            <v>Октябрьский городской округ Пермского края</v>
          </cell>
          <cell r="D11357" t="str">
            <v>пгт Октябрьский, ул. Северная, д. 2</v>
          </cell>
          <cell r="E11357" t="b">
            <v>1</v>
          </cell>
          <cell r="F11357">
            <v>1968</v>
          </cell>
          <cell r="H11357" t="str">
            <v>Кирпич</v>
          </cell>
          <cell r="L11357">
            <v>2</v>
          </cell>
          <cell r="M11357">
            <v>2</v>
          </cell>
          <cell r="Q11357">
            <v>429.2</v>
          </cell>
          <cell r="R11357">
            <v>395.4</v>
          </cell>
          <cell r="S11357">
            <v>395.4</v>
          </cell>
          <cell r="T11357">
            <v>30</v>
          </cell>
        </row>
        <row r="11358">
          <cell r="C11358" t="str">
            <v>Октябрьский городской округ Пермского края</v>
          </cell>
          <cell r="D11358" t="str">
            <v>пгт Октябрьский, ул. Спортивная, д. 6</v>
          </cell>
          <cell r="E11358" t="b">
            <v>1</v>
          </cell>
          <cell r="F11358">
            <v>1980</v>
          </cell>
          <cell r="H11358" t="str">
            <v>Кирпич</v>
          </cell>
          <cell r="L11358">
            <v>2</v>
          </cell>
          <cell r="M11358">
            <v>2</v>
          </cell>
          <cell r="Q11358">
            <v>996.3</v>
          </cell>
          <cell r="R11358">
            <v>947.6</v>
          </cell>
          <cell r="S11358">
            <v>947.6</v>
          </cell>
          <cell r="T11358">
            <v>41</v>
          </cell>
        </row>
        <row r="11359">
          <cell r="C11359" t="str">
            <v>Октябрьский городской округ Пермского края</v>
          </cell>
          <cell r="D11359" t="str">
            <v>пгт Октябрьский, ул. Спортивная, д. 8</v>
          </cell>
          <cell r="E11359" t="b">
            <v>1</v>
          </cell>
          <cell r="F11359">
            <v>1978</v>
          </cell>
          <cell r="H11359" t="str">
            <v>Кирпич</v>
          </cell>
          <cell r="L11359">
            <v>2</v>
          </cell>
          <cell r="M11359">
            <v>2</v>
          </cell>
          <cell r="Q11359">
            <v>970.4</v>
          </cell>
          <cell r="R11359">
            <v>921.7</v>
          </cell>
          <cell r="S11359">
            <v>921.7</v>
          </cell>
        </row>
        <row r="11360">
          <cell r="C11360" t="str">
            <v>Октябрьский городской округ Пермского края</v>
          </cell>
          <cell r="D11360" t="str">
            <v>пгт Октябрьский, ул. Спортивная, д. 10</v>
          </cell>
          <cell r="E11360" t="b">
            <v>1</v>
          </cell>
          <cell r="F11360">
            <v>1986</v>
          </cell>
          <cell r="H11360" t="str">
            <v>Кирпич</v>
          </cell>
          <cell r="L11360">
            <v>2</v>
          </cell>
          <cell r="M11360">
            <v>2</v>
          </cell>
          <cell r="Q11360">
            <v>996.6</v>
          </cell>
          <cell r="R11360">
            <v>948.7</v>
          </cell>
          <cell r="S11360">
            <v>948.7</v>
          </cell>
          <cell r="T11360">
            <v>44</v>
          </cell>
        </row>
        <row r="11361">
          <cell r="C11361" t="str">
            <v>Октябрьский городской округ Пермского края</v>
          </cell>
          <cell r="D11361" t="str">
            <v>пгт Октябрьский, ул. Трактовая, д. 17</v>
          </cell>
          <cell r="E11361" t="b">
            <v>1</v>
          </cell>
          <cell r="F11361">
            <v>1983</v>
          </cell>
          <cell r="H11361" t="str">
            <v>Кирпич</v>
          </cell>
          <cell r="L11361">
            <v>2</v>
          </cell>
          <cell r="M11361">
            <v>2</v>
          </cell>
          <cell r="Q11361">
            <v>864.9</v>
          </cell>
          <cell r="R11361">
            <v>848.4</v>
          </cell>
          <cell r="S11361">
            <v>848.4</v>
          </cell>
          <cell r="T11361">
            <v>43</v>
          </cell>
        </row>
        <row r="11362">
          <cell r="C11362" t="str">
            <v>Октябрьский городской округ Пермского края</v>
          </cell>
          <cell r="D11362" t="str">
            <v>пгт Октябрьский, ул. Трактовая, д. 24</v>
          </cell>
          <cell r="E11362" t="b">
            <v>1</v>
          </cell>
          <cell r="F11362">
            <v>1971</v>
          </cell>
          <cell r="H11362" t="str">
            <v>Гипсоблок</v>
          </cell>
          <cell r="L11362">
            <v>2</v>
          </cell>
          <cell r="M11362">
            <v>1</v>
          </cell>
          <cell r="Q11362">
            <v>331.3</v>
          </cell>
          <cell r="R11362">
            <v>307.7</v>
          </cell>
          <cell r="S11362">
            <v>307.7</v>
          </cell>
          <cell r="T11362">
            <v>19</v>
          </cell>
        </row>
        <row r="11363">
          <cell r="C11363" t="str">
            <v>Октябрьский городской округ Пермского края</v>
          </cell>
          <cell r="D11363" t="str">
            <v>пгт Октябрьский, ул. Трактовая, д. 61</v>
          </cell>
          <cell r="E11363" t="b">
            <v>1</v>
          </cell>
          <cell r="F11363">
            <v>1976</v>
          </cell>
          <cell r="H11363" t="str">
            <v>Кирпич</v>
          </cell>
          <cell r="L11363">
            <v>2</v>
          </cell>
          <cell r="M11363">
            <v>2</v>
          </cell>
          <cell r="Q11363">
            <v>542.4</v>
          </cell>
          <cell r="R11363">
            <v>507.6</v>
          </cell>
          <cell r="S11363">
            <v>507.6</v>
          </cell>
          <cell r="T11363">
            <v>27</v>
          </cell>
        </row>
        <row r="11364">
          <cell r="C11364" t="str">
            <v>Октябрьский городской округ Пермского края</v>
          </cell>
          <cell r="D11364" t="str">
            <v>пгт Октябрьский, ул. Тургенева, д. 1</v>
          </cell>
          <cell r="E11364" t="b">
            <v>1</v>
          </cell>
          <cell r="F11364">
            <v>2015</v>
          </cell>
          <cell r="H11364" t="str">
            <v>блоки</v>
          </cell>
          <cell r="I11364" t="str">
            <v>скатная</v>
          </cell>
          <cell r="J11364" t="str">
            <v>ГАЗ ГВС</v>
          </cell>
          <cell r="K11364" t="str">
            <v>имеется</v>
          </cell>
          <cell r="L11364">
            <v>2</v>
          </cell>
          <cell r="M11364">
            <v>1</v>
          </cell>
          <cell r="Q11364">
            <v>432.2</v>
          </cell>
          <cell r="R11364">
            <v>432.2</v>
          </cell>
          <cell r="S11364">
            <v>386.8</v>
          </cell>
          <cell r="T11364">
            <v>25</v>
          </cell>
        </row>
        <row r="11365">
          <cell r="C11365" t="str">
            <v>Октябрьский городской округ Пермского края</v>
          </cell>
          <cell r="D11365" t="str">
            <v>пгт Октябрьский, ул. Школьная, д. 3</v>
          </cell>
          <cell r="E11365" t="b">
            <v>1</v>
          </cell>
          <cell r="F11365">
            <v>1973</v>
          </cell>
          <cell r="H11365" t="str">
            <v>Кирпич</v>
          </cell>
          <cell r="L11365">
            <v>2</v>
          </cell>
          <cell r="M11365">
            <v>1</v>
          </cell>
          <cell r="Q11365">
            <v>306.60000000000002</v>
          </cell>
          <cell r="R11365">
            <v>267.60000000000002</v>
          </cell>
          <cell r="S11365">
            <v>267.60000000000002</v>
          </cell>
          <cell r="T11365">
            <v>25</v>
          </cell>
        </row>
        <row r="11366">
          <cell r="C11366" t="str">
            <v>Октябрьский городской округ Пермского края</v>
          </cell>
          <cell r="D11366" t="str">
            <v>пгт Октябрьский, ул. Школьная, д. 4</v>
          </cell>
          <cell r="E11366" t="b">
            <v>1</v>
          </cell>
          <cell r="F11366">
            <v>1967</v>
          </cell>
          <cell r="H11366" t="str">
            <v>Кирпич</v>
          </cell>
          <cell r="L11366">
            <v>2</v>
          </cell>
          <cell r="M11366">
            <v>2</v>
          </cell>
          <cell r="Q11366">
            <v>463.1</v>
          </cell>
          <cell r="R11366">
            <v>423.8</v>
          </cell>
          <cell r="S11366">
            <v>423.8</v>
          </cell>
          <cell r="T11366">
            <v>28</v>
          </cell>
        </row>
        <row r="11367">
          <cell r="C11367" t="str">
            <v>Октябрьский городской округ Пермского края</v>
          </cell>
          <cell r="D11367" t="str">
            <v>пгт Октябрьский, ул. Школьная, д. 5</v>
          </cell>
          <cell r="E11367" t="b">
            <v>1</v>
          </cell>
          <cell r="F11367">
            <v>1985</v>
          </cell>
          <cell r="H11367" t="str">
            <v>Кирпич</v>
          </cell>
          <cell r="L11367">
            <v>2</v>
          </cell>
          <cell r="M11367">
            <v>2</v>
          </cell>
          <cell r="Q11367">
            <v>393.6</v>
          </cell>
          <cell r="R11367">
            <v>319.3</v>
          </cell>
          <cell r="S11367">
            <v>319.3</v>
          </cell>
          <cell r="T11367">
            <v>34</v>
          </cell>
        </row>
        <row r="11368">
          <cell r="C11368" t="str">
            <v>Октябрьский городской округ Пермского края</v>
          </cell>
          <cell r="D11368" t="str">
            <v>пгт Октябрьский, ул. Школьная, д. 7</v>
          </cell>
          <cell r="E11368" t="b">
            <v>1</v>
          </cell>
          <cell r="F11368">
            <v>1975</v>
          </cell>
          <cell r="H11368" t="str">
            <v>Кирпич</v>
          </cell>
          <cell r="L11368">
            <v>2</v>
          </cell>
          <cell r="M11368">
            <v>2</v>
          </cell>
          <cell r="Q11368">
            <v>803.5</v>
          </cell>
          <cell r="R11368">
            <v>770.9</v>
          </cell>
          <cell r="S11368">
            <v>770.9</v>
          </cell>
          <cell r="T11368">
            <v>40</v>
          </cell>
        </row>
        <row r="11369">
          <cell r="C11369" t="str">
            <v>Октябрьский городской округ Пермского края</v>
          </cell>
          <cell r="D11369" t="str">
            <v>пгт Октябрьский, ул. Школьная, д. 8</v>
          </cell>
          <cell r="E11369" t="b">
            <v>1</v>
          </cell>
          <cell r="F11369">
            <v>1977</v>
          </cell>
          <cell r="H11369" t="str">
            <v>Кирпич</v>
          </cell>
          <cell r="L11369">
            <v>2</v>
          </cell>
          <cell r="M11369">
            <v>2</v>
          </cell>
          <cell r="Q11369">
            <v>815.4</v>
          </cell>
          <cell r="R11369">
            <v>781.4</v>
          </cell>
          <cell r="S11369">
            <v>781.4</v>
          </cell>
          <cell r="T11369">
            <v>36</v>
          </cell>
        </row>
        <row r="11370">
          <cell r="C11370" t="str">
            <v>Октябрьский городской округ Пермского края</v>
          </cell>
          <cell r="D11370" t="str">
            <v>пгт Октябрьский, ул. Школьная, д. 9</v>
          </cell>
          <cell r="E11370" t="b">
            <v>1</v>
          </cell>
          <cell r="F11370">
            <v>1977</v>
          </cell>
          <cell r="H11370" t="str">
            <v>Кирпич</v>
          </cell>
          <cell r="L11370">
            <v>2</v>
          </cell>
          <cell r="M11370">
            <v>2</v>
          </cell>
          <cell r="Q11370">
            <v>988</v>
          </cell>
          <cell r="R11370">
            <v>933</v>
          </cell>
          <cell r="S11370">
            <v>933</v>
          </cell>
          <cell r="T11370">
            <v>55</v>
          </cell>
        </row>
        <row r="11371">
          <cell r="C11371" t="str">
            <v>Октябрьский городской округ Пермского края</v>
          </cell>
          <cell r="D11371" t="str">
            <v>пгт Октябрьский, ул. Энергетиков, д. 1</v>
          </cell>
          <cell r="E11371" t="b">
            <v>1</v>
          </cell>
          <cell r="F11371">
            <v>1991</v>
          </cell>
          <cell r="H11371" t="str">
            <v>Кирпич</v>
          </cell>
          <cell r="L11371">
            <v>2</v>
          </cell>
          <cell r="M11371">
            <v>2</v>
          </cell>
          <cell r="Q11371">
            <v>581.4</v>
          </cell>
          <cell r="R11371">
            <v>559.4</v>
          </cell>
          <cell r="S11371">
            <v>559.4</v>
          </cell>
          <cell r="T11371">
            <v>27</v>
          </cell>
        </row>
        <row r="11372">
          <cell r="C11372" t="str">
            <v>Октябрьский городской округ Пермского края</v>
          </cell>
          <cell r="D11372" t="str">
            <v>пгт Октябрьский, ул. Энергетиков, д. 3</v>
          </cell>
          <cell r="E11372" t="b">
            <v>1</v>
          </cell>
          <cell r="F11372">
            <v>1977</v>
          </cell>
          <cell r="H11372" t="str">
            <v>Кирпич</v>
          </cell>
          <cell r="L11372">
            <v>2</v>
          </cell>
          <cell r="M11372">
            <v>2</v>
          </cell>
          <cell r="Q11372">
            <v>380.5</v>
          </cell>
          <cell r="R11372">
            <v>364.5</v>
          </cell>
          <cell r="S11372">
            <v>364.5</v>
          </cell>
          <cell r="T11372">
            <v>20</v>
          </cell>
        </row>
        <row r="11373">
          <cell r="C11373" t="str">
            <v>Октябрьский городской округ Пермского края</v>
          </cell>
          <cell r="D11373" t="str">
            <v>пгт Октябрьский, ул. Энергетиков, д. 5</v>
          </cell>
          <cell r="E11373" t="b">
            <v>1</v>
          </cell>
          <cell r="F11373">
            <v>1977</v>
          </cell>
          <cell r="H11373" t="str">
            <v>Кирпич</v>
          </cell>
          <cell r="L11373">
            <v>2</v>
          </cell>
          <cell r="M11373">
            <v>2</v>
          </cell>
          <cell r="Q11373">
            <v>396.6</v>
          </cell>
          <cell r="R11373">
            <v>380.6</v>
          </cell>
          <cell r="S11373">
            <v>380.6</v>
          </cell>
          <cell r="T11373">
            <v>24</v>
          </cell>
        </row>
        <row r="11374">
          <cell r="C11374" t="str">
            <v>Октябрьский городской округ Пермского края</v>
          </cell>
          <cell r="D11374" t="str">
            <v>пгт Октябрьский, ул. Энергетиков, д. 7</v>
          </cell>
          <cell r="E11374" t="b">
            <v>1</v>
          </cell>
          <cell r="F11374">
            <v>1983</v>
          </cell>
          <cell r="H11374" t="str">
            <v>Кирпич</v>
          </cell>
          <cell r="L11374">
            <v>2</v>
          </cell>
          <cell r="M11374">
            <v>2</v>
          </cell>
          <cell r="Q11374">
            <v>618.70000000000005</v>
          </cell>
          <cell r="R11374">
            <v>596.70000000000005</v>
          </cell>
          <cell r="S11374">
            <v>596.70000000000005</v>
          </cell>
          <cell r="T11374">
            <v>27</v>
          </cell>
        </row>
        <row r="11375">
          <cell r="C11375" t="str">
            <v>Октябрьский городской округ Пермского края</v>
          </cell>
          <cell r="D11375" t="str">
            <v>пгт Сарс, ул. Микрорайон, д. 1</v>
          </cell>
          <cell r="E11375" t="b">
            <v>1</v>
          </cell>
          <cell r="F11375">
            <v>1986</v>
          </cell>
          <cell r="H11375" t="str">
            <v>крупнопанельный</v>
          </cell>
          <cell r="I11375" t="str">
            <v>плоская</v>
          </cell>
          <cell r="K11375" t="str">
            <v>имеется</v>
          </cell>
          <cell r="L11375">
            <v>5</v>
          </cell>
          <cell r="M11375">
            <v>6</v>
          </cell>
          <cell r="Q11375">
            <v>3932.6</v>
          </cell>
          <cell r="R11375">
            <v>3932.6</v>
          </cell>
          <cell r="S11375">
            <v>2277.8000000000002</v>
          </cell>
          <cell r="T11375">
            <v>179</v>
          </cell>
        </row>
        <row r="11376">
          <cell r="C11376" t="str">
            <v>Октябрьский городской округ Пермского края</v>
          </cell>
          <cell r="D11376" t="str">
            <v>пгт Сарс, ул. Микрорайон, д. 2</v>
          </cell>
          <cell r="E11376" t="b">
            <v>1</v>
          </cell>
          <cell r="F11376">
            <v>1982</v>
          </cell>
          <cell r="H11376" t="str">
            <v>Крупные блоки</v>
          </cell>
          <cell r="L11376">
            <v>5</v>
          </cell>
          <cell r="M11376">
            <v>6</v>
          </cell>
          <cell r="Q11376">
            <v>5746.4</v>
          </cell>
          <cell r="R11376">
            <v>5290.4</v>
          </cell>
          <cell r="S11376">
            <v>5290.4</v>
          </cell>
          <cell r="T11376">
            <v>298</v>
          </cell>
        </row>
        <row r="11377">
          <cell r="C11377" t="str">
            <v>Октябрьский городской округ Пермского края</v>
          </cell>
          <cell r="D11377" t="str">
            <v>пгт Сарс, ул. Микрорайон, д. 3</v>
          </cell>
          <cell r="E11377" t="b">
            <v>1</v>
          </cell>
          <cell r="F11377">
            <v>1985</v>
          </cell>
          <cell r="H11377" t="str">
            <v>Блоки</v>
          </cell>
          <cell r="L11377">
            <v>5</v>
          </cell>
          <cell r="M11377">
            <v>4</v>
          </cell>
          <cell r="Q11377">
            <v>3857.1</v>
          </cell>
          <cell r="R11377">
            <v>3553.1</v>
          </cell>
          <cell r="S11377">
            <v>3553.1</v>
          </cell>
        </row>
        <row r="11378">
          <cell r="C11378" t="str">
            <v>Октябрьский городской округ Пермского края</v>
          </cell>
          <cell r="D11378" t="str">
            <v>пгт Сарс, ул. Микрорайон, д. 4</v>
          </cell>
          <cell r="E11378" t="b">
            <v>1</v>
          </cell>
          <cell r="F11378">
            <v>1979</v>
          </cell>
          <cell r="H11378" t="str">
            <v>Блоки</v>
          </cell>
          <cell r="L11378">
            <v>5</v>
          </cell>
          <cell r="M11378">
            <v>6</v>
          </cell>
          <cell r="Q11378">
            <v>4850.8999999999996</v>
          </cell>
          <cell r="R11378">
            <v>4322.3999999999996</v>
          </cell>
          <cell r="S11378">
            <v>4322.3999999999996</v>
          </cell>
        </row>
        <row r="11379">
          <cell r="C11379" t="str">
            <v>Октябрьский городской округ Пермского края</v>
          </cell>
          <cell r="D11379" t="str">
            <v>пгт Сарс, ул. Микрорайон, д. 5</v>
          </cell>
          <cell r="E11379" t="b">
            <v>1</v>
          </cell>
          <cell r="F11379">
            <v>1988</v>
          </cell>
          <cell r="H11379" t="str">
            <v>кирпич</v>
          </cell>
          <cell r="I11379" t="str">
            <v>скатная</v>
          </cell>
          <cell r="K11379" t="str">
            <v>имеется</v>
          </cell>
          <cell r="L11379">
            <v>5</v>
          </cell>
          <cell r="M11379">
            <v>1</v>
          </cell>
          <cell r="Q11379">
            <v>2773.7</v>
          </cell>
          <cell r="R11379">
            <v>2773.7</v>
          </cell>
          <cell r="S11379">
            <v>1313.6</v>
          </cell>
          <cell r="T11379">
            <v>91</v>
          </cell>
        </row>
        <row r="11380">
          <cell r="C11380" t="str">
            <v>Октябрьский городской округ Пермского края</v>
          </cell>
          <cell r="D11380" t="str">
            <v>пгт Сарс, ул. Микрорайон, д. 6</v>
          </cell>
          <cell r="E11380" t="b">
            <v>1</v>
          </cell>
          <cell r="F11380">
            <v>1984</v>
          </cell>
          <cell r="H11380" t="str">
            <v>крупнопанельный</v>
          </cell>
          <cell r="I11380" t="str">
            <v>плоская</v>
          </cell>
          <cell r="K11380" t="str">
            <v>имеется</v>
          </cell>
          <cell r="L11380">
            <v>5</v>
          </cell>
          <cell r="M11380">
            <v>6</v>
          </cell>
          <cell r="Q11380">
            <v>3540.4</v>
          </cell>
          <cell r="R11380">
            <v>3540.4</v>
          </cell>
          <cell r="S11380">
            <v>2366.8000000000002</v>
          </cell>
          <cell r="T11380">
            <v>161</v>
          </cell>
        </row>
        <row r="11381">
          <cell r="C11381" t="str">
            <v>Октябрьский городской округ Пермского края</v>
          </cell>
          <cell r="D11381" t="str">
            <v>пгт Сарс, ул. Микрорайон, д. 8</v>
          </cell>
          <cell r="E11381" t="b">
            <v>1</v>
          </cell>
          <cell r="F11381">
            <v>1996</v>
          </cell>
          <cell r="H11381" t="str">
            <v>кирпич</v>
          </cell>
          <cell r="I11381" t="str">
            <v>плоская</v>
          </cell>
          <cell r="K11381" t="str">
            <v>имеется</v>
          </cell>
          <cell r="L11381">
            <v>5</v>
          </cell>
          <cell r="M11381">
            <v>1</v>
          </cell>
          <cell r="Q11381">
            <v>2954.5</v>
          </cell>
          <cell r="R11381">
            <v>2954.5</v>
          </cell>
          <cell r="S11381">
            <v>1508</v>
          </cell>
          <cell r="T11381">
            <v>119</v>
          </cell>
        </row>
        <row r="11382">
          <cell r="C11382" t="str">
            <v>Октябрьский городской округ Пермского края</v>
          </cell>
          <cell r="D11382" t="str">
            <v>пгт Сарс, ул. Микрорайон, д. 9</v>
          </cell>
          <cell r="E11382" t="b">
            <v>1</v>
          </cell>
          <cell r="F11382">
            <v>1989</v>
          </cell>
          <cell r="H11382" t="str">
            <v>Крупные блоки</v>
          </cell>
          <cell r="L11382">
            <v>5</v>
          </cell>
          <cell r="M11382">
            <v>6</v>
          </cell>
          <cell r="Q11382">
            <v>4538.8</v>
          </cell>
          <cell r="R11382">
            <v>3992.8</v>
          </cell>
          <cell r="S11382">
            <v>3992.8</v>
          </cell>
          <cell r="T11382">
            <v>208</v>
          </cell>
        </row>
        <row r="11383">
          <cell r="C11383" t="str">
            <v>Октябрьский городской округ Пермского края</v>
          </cell>
          <cell r="D11383" t="str">
            <v>пгт Сарс, ул. Микрорайон, д. 11</v>
          </cell>
          <cell r="E11383" t="b">
            <v>1</v>
          </cell>
          <cell r="F11383">
            <v>1992</v>
          </cell>
          <cell r="H11383" t="str">
            <v>крупнопанельный</v>
          </cell>
          <cell r="I11383" t="str">
            <v>плоская</v>
          </cell>
          <cell r="K11383" t="str">
            <v>имеется</v>
          </cell>
          <cell r="L11383">
            <v>5</v>
          </cell>
          <cell r="M11383">
            <v>4</v>
          </cell>
          <cell r="Q11383">
            <v>2772.9</v>
          </cell>
          <cell r="R11383">
            <v>2772.9</v>
          </cell>
          <cell r="S11383">
            <v>1541.6</v>
          </cell>
          <cell r="T11383">
            <v>148</v>
          </cell>
        </row>
        <row r="11384">
          <cell r="C11384" t="str">
            <v>Октябрьский городской округ Пермского края</v>
          </cell>
          <cell r="D11384" t="str">
            <v>пгт Сарс, ул. Микрорайон, д. 13</v>
          </cell>
          <cell r="E11384" t="b">
            <v>1</v>
          </cell>
          <cell r="F11384">
            <v>1987</v>
          </cell>
          <cell r="H11384" t="str">
            <v>Крупные блоки</v>
          </cell>
          <cell r="L11384">
            <v>5</v>
          </cell>
          <cell r="M11384">
            <v>4</v>
          </cell>
          <cell r="Q11384">
            <v>3016.6</v>
          </cell>
          <cell r="R11384">
            <v>2652.6</v>
          </cell>
          <cell r="S11384">
            <v>2652.6</v>
          </cell>
          <cell r="T11384">
            <v>139</v>
          </cell>
        </row>
        <row r="11385">
          <cell r="C11385" t="str">
            <v>Октябрьский городской округ Пермского края</v>
          </cell>
          <cell r="D11385" t="str">
            <v>пгт Сарс, ул. Мира, д. 23</v>
          </cell>
          <cell r="E11385" t="b">
            <v>1</v>
          </cell>
          <cell r="F11385">
            <v>2012</v>
          </cell>
          <cell r="H11385" t="str">
            <v>Кирпич</v>
          </cell>
          <cell r="L11385">
            <v>2</v>
          </cell>
          <cell r="M11385">
            <v>1</v>
          </cell>
          <cell r="Q11385">
            <v>517.20000000000005</v>
          </cell>
          <cell r="R11385">
            <v>477.5</v>
          </cell>
          <cell r="S11385">
            <v>477.5</v>
          </cell>
          <cell r="T11385">
            <v>19</v>
          </cell>
        </row>
        <row r="11386">
          <cell r="C11386" t="str">
            <v>Октябрьский городской округ Пермского края</v>
          </cell>
          <cell r="D11386" t="str">
            <v>пгт Сарс, ул. Советская, д. 22</v>
          </cell>
          <cell r="E11386" t="b">
            <v>1</v>
          </cell>
          <cell r="F11386">
            <v>1973</v>
          </cell>
          <cell r="H11386" t="str">
            <v>Крупные блоки</v>
          </cell>
          <cell r="L11386">
            <v>5</v>
          </cell>
          <cell r="M11386">
            <v>6</v>
          </cell>
          <cell r="Q11386">
            <v>4888.3</v>
          </cell>
          <cell r="R11386">
            <v>4505.3</v>
          </cell>
          <cell r="S11386">
            <v>4505.3</v>
          </cell>
          <cell r="T11386">
            <v>211</v>
          </cell>
        </row>
        <row r="11387">
          <cell r="C11387" t="str">
            <v>Октябрьский городской округ Пермского края</v>
          </cell>
          <cell r="D11387" t="str">
            <v>пгт Сарс, ул. Советская, д. 33</v>
          </cell>
          <cell r="E11387" t="b">
            <v>1</v>
          </cell>
          <cell r="F11387">
            <v>1967</v>
          </cell>
          <cell r="G11387">
            <v>2007</v>
          </cell>
          <cell r="H11387" t="str">
            <v>кирпич</v>
          </cell>
          <cell r="L11387">
            <v>2</v>
          </cell>
          <cell r="M11387">
            <v>3</v>
          </cell>
          <cell r="Q11387">
            <v>858.9</v>
          </cell>
          <cell r="R11387">
            <v>775.9</v>
          </cell>
          <cell r="S11387">
            <v>775.9</v>
          </cell>
          <cell r="T11387">
            <v>45</v>
          </cell>
        </row>
        <row r="11388">
          <cell r="C11388" t="str">
            <v>Октябрьский городской округ Пермского края</v>
          </cell>
          <cell r="D11388" t="str">
            <v>пгт Сарс, ул. Советская, д. 35</v>
          </cell>
          <cell r="E11388" t="b">
            <v>1</v>
          </cell>
          <cell r="F11388">
            <v>1969</v>
          </cell>
          <cell r="H11388" t="str">
            <v>Кирпич</v>
          </cell>
          <cell r="L11388">
            <v>2</v>
          </cell>
          <cell r="M11388">
            <v>3</v>
          </cell>
          <cell r="Q11388">
            <v>869.2</v>
          </cell>
          <cell r="R11388">
            <v>775.5</v>
          </cell>
          <cell r="S11388">
            <v>775.5</v>
          </cell>
          <cell r="T11388">
            <v>27</v>
          </cell>
        </row>
        <row r="11389">
          <cell r="C11389" t="str">
            <v>Октябрьский городской округ Пермского края</v>
          </cell>
          <cell r="D11389" t="str">
            <v>пгт Сарс, ул. Советская, д. 37</v>
          </cell>
          <cell r="E11389" t="b">
            <v>1</v>
          </cell>
          <cell r="F11389">
            <v>1971</v>
          </cell>
          <cell r="H11389" t="str">
            <v>Кирпич</v>
          </cell>
          <cell r="L11389">
            <v>2</v>
          </cell>
          <cell r="M11389">
            <v>3</v>
          </cell>
          <cell r="Q11389">
            <v>983.5</v>
          </cell>
          <cell r="R11389">
            <v>873.5</v>
          </cell>
          <cell r="S11389">
            <v>873.5</v>
          </cell>
          <cell r="T11389">
            <v>55</v>
          </cell>
        </row>
        <row r="11390">
          <cell r="C11390" t="str">
            <v>Октябрьский городской округ Пермского края</v>
          </cell>
          <cell r="D11390" t="str">
            <v>пгт Сарс, ул. Советская, д. 39</v>
          </cell>
          <cell r="E11390" t="b">
            <v>1</v>
          </cell>
          <cell r="F11390">
            <v>1976</v>
          </cell>
          <cell r="H11390" t="str">
            <v>Крупные блоки</v>
          </cell>
          <cell r="L11390">
            <v>5</v>
          </cell>
          <cell r="M11390">
            <v>6</v>
          </cell>
          <cell r="Q11390">
            <v>4859.8500000000004</v>
          </cell>
          <cell r="R11390">
            <v>4776.8500000000004</v>
          </cell>
          <cell r="S11390">
            <v>4776.8500000000004</v>
          </cell>
          <cell r="T11390">
            <v>136</v>
          </cell>
        </row>
        <row r="11391">
          <cell r="C11391" t="str">
            <v>Октябрьский городской округ Пермского края</v>
          </cell>
          <cell r="D11391" t="str">
            <v>пгт Сарс, ул. Советская, д. 50</v>
          </cell>
          <cell r="E11391" t="b">
            <v>1</v>
          </cell>
          <cell r="F11391">
            <v>1978</v>
          </cell>
          <cell r="H11391" t="str">
            <v>Крупные блоки</v>
          </cell>
          <cell r="L11391">
            <v>5</v>
          </cell>
          <cell r="M11391">
            <v>6</v>
          </cell>
          <cell r="Q11391">
            <v>4907.6000000000004</v>
          </cell>
          <cell r="R11391">
            <v>4432.2</v>
          </cell>
          <cell r="S11391">
            <v>4432.2</v>
          </cell>
          <cell r="T11391">
            <v>168</v>
          </cell>
        </row>
        <row r="11392">
          <cell r="C11392" t="str">
            <v>Октябрьский городской округ Пермского края</v>
          </cell>
          <cell r="D11392" t="str">
            <v>пгт Сарс, ул. Советская, д. 54</v>
          </cell>
          <cell r="E11392" t="b">
            <v>1</v>
          </cell>
          <cell r="F11392">
            <v>1977</v>
          </cell>
          <cell r="H11392" t="str">
            <v>Крупные блоки</v>
          </cell>
          <cell r="L11392">
            <v>5</v>
          </cell>
          <cell r="M11392">
            <v>6</v>
          </cell>
          <cell r="Q11392">
            <v>4787.3999999999996</v>
          </cell>
          <cell r="R11392">
            <v>4404.3999999999996</v>
          </cell>
          <cell r="S11392">
            <v>4404.3999999999996</v>
          </cell>
          <cell r="T11392">
            <v>218</v>
          </cell>
        </row>
        <row r="11393">
          <cell r="C11393" t="str">
            <v>Октябрьский городской округ Пермского края</v>
          </cell>
          <cell r="D11393" t="str">
            <v>пгт Сарс, ул. Советская, д. 56</v>
          </cell>
          <cell r="E11393" t="b">
            <v>1</v>
          </cell>
          <cell r="F11393">
            <v>1975</v>
          </cell>
          <cell r="H11393" t="str">
            <v>крупнопанельный</v>
          </cell>
          <cell r="I11393" t="str">
            <v>плоская</v>
          </cell>
          <cell r="K11393" t="str">
            <v>имеется</v>
          </cell>
          <cell r="L11393">
            <v>5</v>
          </cell>
          <cell r="M11393">
            <v>6</v>
          </cell>
          <cell r="Q11393">
            <v>4454</v>
          </cell>
          <cell r="R11393">
            <v>4454</v>
          </cell>
          <cell r="S11393">
            <v>4280.3</v>
          </cell>
          <cell r="T11393">
            <v>195</v>
          </cell>
        </row>
        <row r="11394">
          <cell r="C11394" t="str">
            <v>Октябрьский городской округ Пермского края</v>
          </cell>
          <cell r="D11394" t="str">
            <v>пгт Сарс, ул. Советская, д. 57</v>
          </cell>
          <cell r="E11394" t="b">
            <v>1</v>
          </cell>
          <cell r="F11394">
            <v>1963</v>
          </cell>
          <cell r="H11394" t="str">
            <v>Дерево</v>
          </cell>
          <cell r="L11394">
            <v>2</v>
          </cell>
          <cell r="M11394">
            <v>2</v>
          </cell>
          <cell r="Q11394">
            <v>631.20000000000005</v>
          </cell>
          <cell r="R11394">
            <v>563</v>
          </cell>
          <cell r="S11394">
            <v>563</v>
          </cell>
        </row>
        <row r="11395">
          <cell r="C11395" t="str">
            <v>Октябрьский городской округ Пермского края</v>
          </cell>
          <cell r="D11395" t="str">
            <v>пгт Сарс, ул. Мира, д. 27</v>
          </cell>
          <cell r="E11395" t="b">
            <v>1</v>
          </cell>
          <cell r="F11395">
            <v>2016</v>
          </cell>
          <cell r="H11395" t="str">
            <v>газобетонные блоки</v>
          </cell>
          <cell r="I11395" t="str">
            <v>скатная</v>
          </cell>
          <cell r="J11395" t="str">
            <v>ГАЗ</v>
          </cell>
          <cell r="K11395" t="str">
            <v>имеется</v>
          </cell>
          <cell r="L11395">
            <v>3</v>
          </cell>
          <cell r="M11395">
            <v>2</v>
          </cell>
          <cell r="Q11395">
            <v>692.3</v>
          </cell>
          <cell r="R11395">
            <v>692.3</v>
          </cell>
          <cell r="S11395">
            <v>601.9</v>
          </cell>
          <cell r="T11395">
            <v>37</v>
          </cell>
        </row>
        <row r="11396">
          <cell r="C11396" t="str">
            <v>Октябрьский городской округ Пермского края</v>
          </cell>
          <cell r="D11396" t="str">
            <v>пгт Сарс, ул. Мира, д. 27А</v>
          </cell>
          <cell r="E11396" t="b">
            <v>1</v>
          </cell>
          <cell r="F11396">
            <v>2016</v>
          </cell>
          <cell r="H11396" t="str">
            <v>газобетонные блоки</v>
          </cell>
          <cell r="I11396" t="str">
            <v>скатная</v>
          </cell>
          <cell r="J11396" t="str">
            <v>ГАЗ</v>
          </cell>
          <cell r="K11396" t="str">
            <v>имеется</v>
          </cell>
          <cell r="L11396">
            <v>3</v>
          </cell>
          <cell r="M11396">
            <v>2</v>
          </cell>
          <cell r="Q11396">
            <v>692.3</v>
          </cell>
          <cell r="R11396">
            <v>692.3</v>
          </cell>
          <cell r="S11396">
            <v>601.9</v>
          </cell>
          <cell r="T11396">
            <v>41</v>
          </cell>
        </row>
        <row r="11397">
          <cell r="C11397" t="str">
            <v>Октябрьский городской округ Пермского края</v>
          </cell>
          <cell r="D11397" t="str">
            <v>пгт Сарс, ул. Огнева, д. 1</v>
          </cell>
          <cell r="E11397" t="b">
            <v>1</v>
          </cell>
          <cell r="F11397">
            <v>2017</v>
          </cell>
          <cell r="H11397" t="str">
            <v>газобетонные блоки</v>
          </cell>
          <cell r="I11397" t="str">
            <v>скатная</v>
          </cell>
          <cell r="J11397" t="str">
            <v>ГАЗ</v>
          </cell>
          <cell r="K11397" t="str">
            <v>имеется</v>
          </cell>
          <cell r="L11397">
            <v>2</v>
          </cell>
          <cell r="M11397">
            <v>1</v>
          </cell>
          <cell r="Q11397">
            <v>447.4</v>
          </cell>
          <cell r="R11397">
            <v>447.4</v>
          </cell>
          <cell r="S11397">
            <v>382.2</v>
          </cell>
          <cell r="T11397">
            <v>28</v>
          </cell>
        </row>
        <row r="11398">
          <cell r="C11398" t="str">
            <v>Октябрьский городской округ Пермского края</v>
          </cell>
          <cell r="D11398" t="str">
            <v>пгт Сарс, ул. Огнева, д. 2</v>
          </cell>
          <cell r="E11398" t="b">
            <v>1</v>
          </cell>
          <cell r="F11398">
            <v>2017</v>
          </cell>
          <cell r="H11398" t="str">
            <v>газобетонные блоки</v>
          </cell>
          <cell r="I11398" t="str">
            <v>скатная</v>
          </cell>
          <cell r="J11398" t="str">
            <v>ГАЗ</v>
          </cell>
          <cell r="K11398" t="str">
            <v>имеется</v>
          </cell>
          <cell r="L11398">
            <v>2</v>
          </cell>
          <cell r="M11398">
            <v>1</v>
          </cell>
          <cell r="Q11398">
            <v>421.2</v>
          </cell>
          <cell r="R11398">
            <v>421.2</v>
          </cell>
          <cell r="S11398">
            <v>356</v>
          </cell>
          <cell r="T11398">
            <v>31</v>
          </cell>
        </row>
        <row r="11399">
          <cell r="C11399" t="str">
            <v>Октябрьский городской округ Пермского края</v>
          </cell>
          <cell r="D11399" t="str">
            <v>с. Снежное, ул. Нагорная, д. 1А</v>
          </cell>
          <cell r="E11399" t="b">
            <v>1</v>
          </cell>
          <cell r="F11399" t="str">
            <v>1987 </v>
          </cell>
          <cell r="H11399" t="str">
            <v>Кирпич</v>
          </cell>
          <cell r="L11399">
            <v>2</v>
          </cell>
          <cell r="M11399">
            <v>1</v>
          </cell>
          <cell r="Q11399">
            <v>387.8</v>
          </cell>
          <cell r="R11399">
            <v>328.4</v>
          </cell>
          <cell r="S11399">
            <v>328.4</v>
          </cell>
          <cell r="T11399">
            <v>17</v>
          </cell>
        </row>
        <row r="11400">
          <cell r="C11400" t="str">
            <v>Октябрьский городской округ Пермского края</v>
          </cell>
          <cell r="D11400" t="str">
            <v>п. Тюш, ул. Садовая, д. 2</v>
          </cell>
          <cell r="E11400" t="b">
            <v>1</v>
          </cell>
          <cell r="F11400">
            <v>1965</v>
          </cell>
          <cell r="H11400" t="str">
            <v>кирпич</v>
          </cell>
          <cell r="L11400">
            <v>2</v>
          </cell>
          <cell r="M11400">
            <v>2</v>
          </cell>
          <cell r="Q11400">
            <v>481.1</v>
          </cell>
          <cell r="R11400">
            <v>269.39999999999998</v>
          </cell>
          <cell r="S11400">
            <v>231.5</v>
          </cell>
        </row>
        <row r="11401">
          <cell r="C11401" t="str">
            <v>Ординский муниципальный округ Пермского края</v>
          </cell>
          <cell r="D11401" t="str">
            <v>с. Орда, ул. 1 Мая, д. 6А</v>
          </cell>
          <cell r="E11401" t="b">
            <v>1</v>
          </cell>
          <cell r="F11401">
            <v>2003</v>
          </cell>
          <cell r="H11401" t="str">
            <v>Кирпич</v>
          </cell>
          <cell r="L11401">
            <v>3</v>
          </cell>
          <cell r="M11401">
            <v>1</v>
          </cell>
          <cell r="Q11401">
            <v>1695</v>
          </cell>
          <cell r="R11401">
            <v>1435.8</v>
          </cell>
          <cell r="S11401">
            <v>1435.8</v>
          </cell>
          <cell r="T11401">
            <v>66</v>
          </cell>
        </row>
        <row r="11402">
          <cell r="C11402" t="str">
            <v>Ординский муниципальный округ Пермского края</v>
          </cell>
          <cell r="D11402" t="str">
            <v>с. Орда, ул. Ивановка, д. 19</v>
          </cell>
          <cell r="E11402" t="b">
            <v>1</v>
          </cell>
          <cell r="F11402">
            <v>1975</v>
          </cell>
          <cell r="H11402" t="str">
            <v>Кирпич</v>
          </cell>
          <cell r="L11402">
            <v>2</v>
          </cell>
          <cell r="M11402">
            <v>1</v>
          </cell>
          <cell r="Q11402">
            <v>436.4</v>
          </cell>
          <cell r="R11402">
            <v>373.2</v>
          </cell>
          <cell r="S11402">
            <v>373.2</v>
          </cell>
          <cell r="T11402">
            <v>17</v>
          </cell>
        </row>
        <row r="11403">
          <cell r="C11403" t="str">
            <v>Ординский муниципальный округ Пермского края</v>
          </cell>
          <cell r="D11403" t="str">
            <v>с. Орда, ул. Ивановка, д. 20</v>
          </cell>
          <cell r="E11403" t="b">
            <v>1</v>
          </cell>
          <cell r="F11403">
            <v>2014</v>
          </cell>
          <cell r="H11403" t="str">
            <v>Кирпич</v>
          </cell>
          <cell r="L11403">
            <v>2</v>
          </cell>
          <cell r="M11403">
            <v>1</v>
          </cell>
          <cell r="Q11403">
            <v>598.79999999999995</v>
          </cell>
          <cell r="R11403">
            <v>537.20000000000005</v>
          </cell>
          <cell r="S11403">
            <v>454.7</v>
          </cell>
          <cell r="T11403">
            <v>13</v>
          </cell>
        </row>
        <row r="11404">
          <cell r="C11404" t="str">
            <v>Ординский муниципальный округ Пермского края</v>
          </cell>
          <cell r="D11404" t="str">
            <v>с. Орда, ул. Ивановка, д. 20А</v>
          </cell>
          <cell r="E11404" t="b">
            <v>1</v>
          </cell>
          <cell r="F11404">
            <v>2014</v>
          </cell>
          <cell r="H11404" t="str">
            <v>Кирпич</v>
          </cell>
          <cell r="L11404">
            <v>2</v>
          </cell>
          <cell r="M11404">
            <v>1</v>
          </cell>
          <cell r="Q11404">
            <v>598.79999999999995</v>
          </cell>
          <cell r="R11404">
            <v>537.20000000000005</v>
          </cell>
          <cell r="S11404">
            <v>471.2</v>
          </cell>
          <cell r="T11404">
            <v>12</v>
          </cell>
        </row>
        <row r="11405">
          <cell r="C11405" t="str">
            <v>Ординский муниципальный округ Пермского края</v>
          </cell>
          <cell r="D11405" t="str">
            <v>с. Орда, ул. Новая, д. 2</v>
          </cell>
          <cell r="E11405" t="b">
            <v>1</v>
          </cell>
          <cell r="F11405">
            <v>1971</v>
          </cell>
          <cell r="H11405" t="str">
            <v>кирпич</v>
          </cell>
          <cell r="L11405">
            <v>2</v>
          </cell>
          <cell r="M11405">
            <v>1</v>
          </cell>
          <cell r="Q11405">
            <v>448.6</v>
          </cell>
          <cell r="R11405">
            <v>330.6</v>
          </cell>
          <cell r="S11405">
            <v>330.6</v>
          </cell>
          <cell r="T11405">
            <v>12</v>
          </cell>
        </row>
        <row r="11406">
          <cell r="C11406" t="str">
            <v>Ординский муниципальный округ Пермского края</v>
          </cell>
          <cell r="D11406" t="str">
            <v>с. Орда, ул. Новая, д. 3</v>
          </cell>
          <cell r="E11406" t="b">
            <v>1</v>
          </cell>
          <cell r="F11406">
            <v>1975</v>
          </cell>
          <cell r="H11406" t="str">
            <v>Кирпич</v>
          </cell>
          <cell r="L11406">
            <v>2</v>
          </cell>
          <cell r="M11406">
            <v>1</v>
          </cell>
          <cell r="Q11406">
            <v>351</v>
          </cell>
          <cell r="R11406">
            <v>319</v>
          </cell>
          <cell r="S11406">
            <v>319</v>
          </cell>
          <cell r="T11406">
            <v>16</v>
          </cell>
        </row>
        <row r="11407">
          <cell r="C11407" t="str">
            <v>Ординский муниципальный округ Пермского края</v>
          </cell>
          <cell r="D11407" t="str">
            <v>с. Орда, ул. Новая, д. 4</v>
          </cell>
          <cell r="E11407" t="b">
            <v>1</v>
          </cell>
          <cell r="F11407">
            <v>1967</v>
          </cell>
          <cell r="H11407" t="str">
            <v>Кирпич</v>
          </cell>
          <cell r="L11407">
            <v>2</v>
          </cell>
          <cell r="M11407">
            <v>2</v>
          </cell>
          <cell r="Q11407">
            <v>363.4</v>
          </cell>
          <cell r="R11407">
            <v>341.4</v>
          </cell>
          <cell r="S11407">
            <v>341.4</v>
          </cell>
          <cell r="T11407">
            <v>16</v>
          </cell>
        </row>
        <row r="11408">
          <cell r="C11408" t="str">
            <v>Ординский муниципальный округ Пермского края</v>
          </cell>
          <cell r="D11408" t="str">
            <v>с. Орда, ул. Новая, д. 13</v>
          </cell>
          <cell r="E11408" t="b">
            <v>1</v>
          </cell>
          <cell r="F11408">
            <v>1980</v>
          </cell>
          <cell r="H11408" t="str">
            <v>Панель</v>
          </cell>
          <cell r="L11408">
            <v>2</v>
          </cell>
          <cell r="M11408">
            <v>1</v>
          </cell>
          <cell r="Q11408">
            <v>358.4</v>
          </cell>
          <cell r="R11408">
            <v>326.60000000000002</v>
          </cell>
          <cell r="S11408">
            <v>326.60000000000002</v>
          </cell>
          <cell r="T11408">
            <v>12</v>
          </cell>
        </row>
        <row r="11409">
          <cell r="C11409" t="str">
            <v>Ординский муниципальный округ Пермского края</v>
          </cell>
          <cell r="D11409" t="str">
            <v>с. Орда, ул. Новая, д. 11А</v>
          </cell>
          <cell r="E11409" t="b">
            <v>1</v>
          </cell>
          <cell r="F11409">
            <v>1968</v>
          </cell>
          <cell r="H11409" t="str">
            <v>Кирпич</v>
          </cell>
          <cell r="L11409">
            <v>2</v>
          </cell>
          <cell r="M11409">
            <v>2</v>
          </cell>
          <cell r="Q11409">
            <v>513.79999999999995</v>
          </cell>
          <cell r="R11409">
            <v>494.7</v>
          </cell>
          <cell r="S11409">
            <v>458.3</v>
          </cell>
          <cell r="T11409">
            <v>21</v>
          </cell>
        </row>
        <row r="11410">
          <cell r="C11410" t="str">
            <v>Ординский муниципальный округ Пермского края</v>
          </cell>
          <cell r="D11410" t="str">
            <v>с. Орда, ул. Пролетарская, д. 1</v>
          </cell>
          <cell r="E11410" t="b">
            <v>1</v>
          </cell>
          <cell r="F11410">
            <v>1977</v>
          </cell>
          <cell r="H11410" t="str">
            <v>Кирпич</v>
          </cell>
          <cell r="L11410">
            <v>2</v>
          </cell>
          <cell r="M11410">
            <v>2</v>
          </cell>
          <cell r="Q11410">
            <v>828.4</v>
          </cell>
          <cell r="R11410">
            <v>769.3</v>
          </cell>
          <cell r="S11410">
            <v>769.3</v>
          </cell>
          <cell r="T11410">
            <v>36</v>
          </cell>
        </row>
        <row r="11411">
          <cell r="C11411" t="str">
            <v>Ординский муниципальный округ Пермского края</v>
          </cell>
          <cell r="D11411" t="str">
            <v>с. Орда, ул. Пролетарская, д. 2</v>
          </cell>
          <cell r="E11411" t="b">
            <v>1</v>
          </cell>
          <cell r="F11411">
            <v>1997</v>
          </cell>
          <cell r="H11411" t="str">
            <v>Кирпич</v>
          </cell>
          <cell r="L11411">
            <v>2</v>
          </cell>
          <cell r="M11411">
            <v>3</v>
          </cell>
          <cell r="Q11411">
            <v>1012.1</v>
          </cell>
          <cell r="R11411">
            <v>876.5</v>
          </cell>
          <cell r="S11411">
            <v>876.5</v>
          </cell>
          <cell r="T11411">
            <v>34</v>
          </cell>
        </row>
        <row r="11412">
          <cell r="C11412" t="str">
            <v>Ординский муниципальный округ Пермского края</v>
          </cell>
          <cell r="D11412" t="str">
            <v>с. Орда, ул. Пролетарская, д. 3</v>
          </cell>
          <cell r="E11412" t="b">
            <v>1</v>
          </cell>
          <cell r="F11412">
            <v>1978</v>
          </cell>
          <cell r="H11412" t="str">
            <v>Кирпич</v>
          </cell>
          <cell r="L11412">
            <v>2</v>
          </cell>
          <cell r="M11412">
            <v>2</v>
          </cell>
          <cell r="Q11412">
            <v>784.4</v>
          </cell>
          <cell r="R11412">
            <v>734.2</v>
          </cell>
          <cell r="S11412">
            <v>734.2</v>
          </cell>
          <cell r="T11412">
            <v>43</v>
          </cell>
        </row>
        <row r="11413">
          <cell r="C11413" t="str">
            <v>Ординский муниципальный округ Пермского края</v>
          </cell>
          <cell r="D11413" t="str">
            <v>с. Орда, ул. Пролетарская, д. 4</v>
          </cell>
          <cell r="E11413" t="b">
            <v>1</v>
          </cell>
          <cell r="F11413">
            <v>1999</v>
          </cell>
          <cell r="H11413" t="str">
            <v>Кирпич</v>
          </cell>
          <cell r="L11413">
            <v>2</v>
          </cell>
          <cell r="M11413">
            <v>3</v>
          </cell>
          <cell r="Q11413">
            <v>1001.1</v>
          </cell>
          <cell r="R11413">
            <v>870.7</v>
          </cell>
          <cell r="S11413">
            <v>870.7</v>
          </cell>
          <cell r="T11413">
            <v>38</v>
          </cell>
        </row>
        <row r="11414">
          <cell r="C11414" t="str">
            <v>Ординский муниципальный округ Пермского края</v>
          </cell>
          <cell r="D11414" t="str">
            <v>с. Орда, ул. Пролетарская, д. 5</v>
          </cell>
          <cell r="E11414" t="b">
            <v>1</v>
          </cell>
          <cell r="F11414">
            <v>1990</v>
          </cell>
          <cell r="H11414" t="str">
            <v>Кирпич</v>
          </cell>
          <cell r="L11414">
            <v>3</v>
          </cell>
          <cell r="M11414">
            <v>1</v>
          </cell>
          <cell r="Q11414">
            <v>1011.4</v>
          </cell>
          <cell r="R11414">
            <v>945</v>
          </cell>
          <cell r="S11414">
            <v>945</v>
          </cell>
          <cell r="T11414">
            <v>41</v>
          </cell>
        </row>
        <row r="11415">
          <cell r="C11415" t="str">
            <v>Ординский муниципальный округ Пермского края</v>
          </cell>
          <cell r="D11415" t="str">
            <v>с. Орда, ул. Пролетарская, д. 6</v>
          </cell>
          <cell r="E11415" t="b">
            <v>1</v>
          </cell>
          <cell r="F11415">
            <v>2001</v>
          </cell>
          <cell r="H11415" t="str">
            <v>Кирпич</v>
          </cell>
          <cell r="L11415">
            <v>2</v>
          </cell>
          <cell r="M11415">
            <v>3</v>
          </cell>
          <cell r="Q11415">
            <v>1010.6</v>
          </cell>
          <cell r="R11415">
            <v>874.2</v>
          </cell>
          <cell r="S11415">
            <v>874.2</v>
          </cell>
          <cell r="T11415">
            <v>52</v>
          </cell>
        </row>
        <row r="11416">
          <cell r="C11416" t="str">
            <v>Ординский муниципальный округ Пермского края</v>
          </cell>
          <cell r="D11416" t="str">
            <v>с. Орда, ул. Пролетарская, д. 7</v>
          </cell>
          <cell r="E11416" t="b">
            <v>1</v>
          </cell>
          <cell r="F11416">
            <v>2005</v>
          </cell>
          <cell r="H11416" t="str">
            <v>Кирпич</v>
          </cell>
          <cell r="L11416">
            <v>2</v>
          </cell>
          <cell r="M11416">
            <v>3</v>
          </cell>
          <cell r="Q11416">
            <v>1014.9</v>
          </cell>
          <cell r="R11416">
            <v>873.6</v>
          </cell>
          <cell r="S11416">
            <v>295.89999999999998</v>
          </cell>
          <cell r="T11416">
            <v>57</v>
          </cell>
        </row>
        <row r="11417">
          <cell r="C11417" t="str">
            <v>Ординский муниципальный округ Пермского края</v>
          </cell>
          <cell r="D11417" t="str">
            <v>с. Орда, ул. Пролетарская, д. 8</v>
          </cell>
          <cell r="E11417" t="b">
            <v>1</v>
          </cell>
          <cell r="F11417">
            <v>2002</v>
          </cell>
          <cell r="H11417" t="str">
            <v>Кирпич</v>
          </cell>
          <cell r="L11417">
            <v>2</v>
          </cell>
          <cell r="M11417">
            <v>3</v>
          </cell>
          <cell r="Q11417">
            <v>998</v>
          </cell>
          <cell r="R11417">
            <v>847.6</v>
          </cell>
          <cell r="S11417">
            <v>847.6</v>
          </cell>
          <cell r="T11417">
            <v>40</v>
          </cell>
        </row>
        <row r="11418">
          <cell r="C11418" t="str">
            <v>Ординский муниципальный округ Пермского края</v>
          </cell>
          <cell r="D11418" t="str">
            <v>с. Орда, ул. Пролетарская, д. 9</v>
          </cell>
          <cell r="E11418" t="b">
            <v>1</v>
          </cell>
          <cell r="F11418">
            <v>2006</v>
          </cell>
          <cell r="H11418" t="str">
            <v>Кирпич</v>
          </cell>
          <cell r="L11418">
            <v>2</v>
          </cell>
          <cell r="M11418">
            <v>2</v>
          </cell>
          <cell r="Q11418">
            <v>1501</v>
          </cell>
          <cell r="R11418">
            <v>858.4</v>
          </cell>
          <cell r="S11418">
            <v>858.4</v>
          </cell>
          <cell r="T11418">
            <v>46</v>
          </cell>
        </row>
        <row r="11419">
          <cell r="C11419" t="str">
            <v>Ординский муниципальный округ Пермского края</v>
          </cell>
          <cell r="D11419" t="str">
            <v>с. Орда, ул. Пролетарская, д. 10</v>
          </cell>
          <cell r="E11419" t="b">
            <v>1</v>
          </cell>
          <cell r="F11419">
            <v>2004</v>
          </cell>
          <cell r="H11419" t="str">
            <v>Кирпич</v>
          </cell>
          <cell r="L11419">
            <v>2</v>
          </cell>
          <cell r="M11419">
            <v>3</v>
          </cell>
          <cell r="Q11419">
            <v>1014.1</v>
          </cell>
          <cell r="R11419">
            <v>859.4</v>
          </cell>
          <cell r="S11419">
            <v>859.4</v>
          </cell>
          <cell r="T11419">
            <v>42</v>
          </cell>
        </row>
        <row r="11420">
          <cell r="C11420" t="str">
            <v>Ординский муниципальный округ Пермского края</v>
          </cell>
          <cell r="D11420" t="str">
            <v>с. Орда, ул. Северная, д. 3</v>
          </cell>
          <cell r="E11420" t="b">
            <v>1</v>
          </cell>
          <cell r="F11420">
            <v>1973</v>
          </cell>
          <cell r="H11420" t="str">
            <v>кирпич</v>
          </cell>
          <cell r="L11420">
            <v>2</v>
          </cell>
          <cell r="M11420">
            <v>2</v>
          </cell>
          <cell r="Q11420">
            <v>799.2</v>
          </cell>
          <cell r="R11420">
            <v>45.3</v>
          </cell>
          <cell r="S11420">
            <v>753.9</v>
          </cell>
          <cell r="T11420">
            <v>34</v>
          </cell>
        </row>
        <row r="11421">
          <cell r="C11421" t="str">
            <v>Ординский муниципальный округ Пермского края</v>
          </cell>
          <cell r="D11421" t="str">
            <v>с. Орда, ул. Северная, д. 4</v>
          </cell>
          <cell r="E11421" t="b">
            <v>1</v>
          </cell>
          <cell r="F11421">
            <v>1971</v>
          </cell>
          <cell r="H11421" t="str">
            <v>Кирпич</v>
          </cell>
          <cell r="L11421">
            <v>2</v>
          </cell>
          <cell r="M11421">
            <v>2</v>
          </cell>
          <cell r="Q11421">
            <v>517.6</v>
          </cell>
          <cell r="R11421">
            <v>384.5</v>
          </cell>
          <cell r="S11421">
            <v>351.4</v>
          </cell>
          <cell r="T11421">
            <v>20</v>
          </cell>
        </row>
        <row r="11422">
          <cell r="C11422" t="str">
            <v>Ординский муниципальный округ Пермского края</v>
          </cell>
          <cell r="D11422" t="str">
            <v>с. Орда, ул. Северная, д. 5</v>
          </cell>
          <cell r="E11422" t="b">
            <v>1</v>
          </cell>
          <cell r="F11422">
            <v>1977</v>
          </cell>
          <cell r="H11422" t="str">
            <v>Кирпич</v>
          </cell>
          <cell r="L11422">
            <v>2</v>
          </cell>
          <cell r="M11422">
            <v>2</v>
          </cell>
          <cell r="Q11422">
            <v>825.8</v>
          </cell>
          <cell r="R11422">
            <v>765.3</v>
          </cell>
          <cell r="S11422">
            <v>765.3</v>
          </cell>
          <cell r="T11422">
            <v>27</v>
          </cell>
        </row>
        <row r="11423">
          <cell r="C11423" t="str">
            <v>Ординский муниципальный округ Пермского края</v>
          </cell>
          <cell r="D11423" t="str">
            <v>с. Орда, ул. Северная, д. 6</v>
          </cell>
          <cell r="E11423" t="b">
            <v>1</v>
          </cell>
          <cell r="F11423">
            <v>1973</v>
          </cell>
          <cell r="H11423" t="str">
            <v>Кирпич</v>
          </cell>
          <cell r="L11423">
            <v>2</v>
          </cell>
          <cell r="M11423">
            <v>2</v>
          </cell>
          <cell r="Q11423">
            <v>402.1</v>
          </cell>
          <cell r="R11423">
            <v>371.2</v>
          </cell>
          <cell r="S11423">
            <v>370.9</v>
          </cell>
          <cell r="T11423">
            <v>17</v>
          </cell>
        </row>
        <row r="11424">
          <cell r="C11424" t="str">
            <v>Ординский муниципальный округ Пермского края</v>
          </cell>
          <cell r="D11424" t="str">
            <v>с. Орда, ул. Северная, д. 7</v>
          </cell>
          <cell r="E11424" t="b">
            <v>1</v>
          </cell>
          <cell r="F11424">
            <v>1977</v>
          </cell>
          <cell r="H11424" t="str">
            <v>Кирпич</v>
          </cell>
          <cell r="L11424">
            <v>2</v>
          </cell>
          <cell r="M11424">
            <v>2</v>
          </cell>
          <cell r="Q11424">
            <v>824.6</v>
          </cell>
          <cell r="R11424">
            <v>772.2</v>
          </cell>
          <cell r="S11424">
            <v>772.2</v>
          </cell>
          <cell r="T11424">
            <v>41</v>
          </cell>
        </row>
        <row r="11425">
          <cell r="C11425" t="str">
            <v>Ординский муниципальный округ Пермского края</v>
          </cell>
          <cell r="D11425" t="str">
            <v>с. Орда, ул. Северная, д. 8</v>
          </cell>
          <cell r="E11425" t="b">
            <v>1</v>
          </cell>
          <cell r="F11425">
            <v>1974</v>
          </cell>
          <cell r="H11425" t="str">
            <v>Кирпич</v>
          </cell>
          <cell r="L11425">
            <v>2</v>
          </cell>
          <cell r="M11425">
            <v>2</v>
          </cell>
          <cell r="Q11425">
            <v>572.4</v>
          </cell>
          <cell r="R11425">
            <v>557</v>
          </cell>
          <cell r="S11425">
            <v>515.20000000000005</v>
          </cell>
          <cell r="T11425">
            <v>28</v>
          </cell>
        </row>
        <row r="11426">
          <cell r="C11426" t="str">
            <v>Ординский муниципальный округ Пермского края</v>
          </cell>
          <cell r="D11426" t="str">
            <v>с. Орда, ул. Северная, д. 10</v>
          </cell>
          <cell r="E11426" t="b">
            <v>1</v>
          </cell>
          <cell r="F11426">
            <v>1979</v>
          </cell>
          <cell r="H11426" t="str">
            <v>Кирпич</v>
          </cell>
          <cell r="L11426">
            <v>2</v>
          </cell>
          <cell r="M11426">
            <v>2</v>
          </cell>
          <cell r="Q11426">
            <v>822.4</v>
          </cell>
          <cell r="R11426">
            <v>766.2</v>
          </cell>
          <cell r="S11426">
            <v>766.2</v>
          </cell>
          <cell r="T11426">
            <v>28</v>
          </cell>
        </row>
        <row r="11427">
          <cell r="C11427" t="str">
            <v>Ординский муниципальный округ Пермского края</v>
          </cell>
          <cell r="D11427" t="str">
            <v>с. Орда, ул. Северная, д. 12</v>
          </cell>
          <cell r="E11427" t="b">
            <v>1</v>
          </cell>
          <cell r="F11427">
            <v>1979</v>
          </cell>
          <cell r="H11427" t="str">
            <v>Кирпич</v>
          </cell>
          <cell r="L11427">
            <v>2</v>
          </cell>
          <cell r="M11427">
            <v>1</v>
          </cell>
          <cell r="Q11427">
            <v>786.2</v>
          </cell>
          <cell r="R11427">
            <v>752.2</v>
          </cell>
          <cell r="S11427">
            <v>752.2</v>
          </cell>
          <cell r="T11427">
            <v>39</v>
          </cell>
        </row>
        <row r="11428">
          <cell r="C11428" t="str">
            <v>Ординский муниципальный округ Пермского края</v>
          </cell>
          <cell r="D11428" t="str">
            <v>с. Орда, ул. Советская, д. 116</v>
          </cell>
          <cell r="E11428" t="b">
            <v>1</v>
          </cell>
          <cell r="F11428">
            <v>1970</v>
          </cell>
          <cell r="H11428" t="str">
            <v>Кирпич</v>
          </cell>
          <cell r="L11428">
            <v>2</v>
          </cell>
          <cell r="M11428">
            <v>2</v>
          </cell>
          <cell r="Q11428">
            <v>651.29999999999995</v>
          </cell>
          <cell r="R11428">
            <v>554.4</v>
          </cell>
          <cell r="S11428">
            <v>554.4</v>
          </cell>
          <cell r="T11428">
            <v>25</v>
          </cell>
        </row>
        <row r="11429">
          <cell r="C11429" t="str">
            <v>Ординский муниципальный округ Пермского края</v>
          </cell>
          <cell r="D11429" t="str">
            <v>с. Орда, ул. Советская, д. 118</v>
          </cell>
          <cell r="E11429" t="b">
            <v>1</v>
          </cell>
          <cell r="F11429">
            <v>1980</v>
          </cell>
          <cell r="H11429" t="str">
            <v>Кирпич</v>
          </cell>
          <cell r="L11429">
            <v>2</v>
          </cell>
          <cell r="M11429">
            <v>1</v>
          </cell>
          <cell r="Q11429">
            <v>361.1</v>
          </cell>
          <cell r="R11429">
            <v>332.9</v>
          </cell>
          <cell r="S11429">
            <v>332.9</v>
          </cell>
          <cell r="T11429">
            <v>15</v>
          </cell>
        </row>
        <row r="11430">
          <cell r="C11430" t="str">
            <v>Ординский муниципальный округ Пермского края</v>
          </cell>
          <cell r="D11430" t="str">
            <v>с. Орда, ул. Трактовая, д. 1</v>
          </cell>
          <cell r="E11430" t="b">
            <v>1</v>
          </cell>
          <cell r="F11430">
            <v>2014</v>
          </cell>
          <cell r="H11430" t="str">
            <v>Кирпич</v>
          </cell>
          <cell r="L11430">
            <v>3</v>
          </cell>
          <cell r="M11430">
            <v>3</v>
          </cell>
          <cell r="Q11430">
            <v>2634.6</v>
          </cell>
          <cell r="R11430">
            <v>856.5</v>
          </cell>
          <cell r="S11430">
            <v>770.85</v>
          </cell>
          <cell r="T11430">
            <v>5</v>
          </cell>
        </row>
        <row r="11431">
          <cell r="C11431" t="str">
            <v>Ординский муниципальный округ Пермского края</v>
          </cell>
          <cell r="D11431" t="str">
            <v>с. Орда, ул. Трактовая, д. 3</v>
          </cell>
          <cell r="E11431" t="b">
            <v>1</v>
          </cell>
          <cell r="F11431">
            <v>1962</v>
          </cell>
          <cell r="H11431" t="str">
            <v>Кирпич</v>
          </cell>
          <cell r="L11431">
            <v>2</v>
          </cell>
          <cell r="M11431">
            <v>1</v>
          </cell>
          <cell r="Q11431">
            <v>360.8</v>
          </cell>
          <cell r="R11431">
            <v>329.2</v>
          </cell>
          <cell r="S11431">
            <v>329.2</v>
          </cell>
          <cell r="T11431">
            <v>10</v>
          </cell>
        </row>
        <row r="11432">
          <cell r="C11432" t="str">
            <v>Ординский муниципальный округ Пермского края</v>
          </cell>
          <cell r="D11432" t="str">
            <v>с. Орда, ул. Трактовая, д. 8</v>
          </cell>
          <cell r="E11432" t="b">
            <v>1</v>
          </cell>
          <cell r="F11432">
            <v>1976</v>
          </cell>
          <cell r="H11432" t="str">
            <v>Кирпич</v>
          </cell>
          <cell r="L11432">
            <v>2</v>
          </cell>
          <cell r="M11432">
            <v>2</v>
          </cell>
          <cell r="Q11432">
            <v>406.9</v>
          </cell>
          <cell r="R11432">
            <v>372.1</v>
          </cell>
          <cell r="S11432">
            <v>372.1</v>
          </cell>
          <cell r="T11432">
            <v>19</v>
          </cell>
        </row>
        <row r="11433">
          <cell r="C11433" t="str">
            <v>Ординский муниципальный округ Пермского края</v>
          </cell>
          <cell r="D11433" t="str">
            <v>с. Орда, ул. Трактовая, д. 9</v>
          </cell>
          <cell r="E11433" t="b">
            <v>1</v>
          </cell>
          <cell r="F11433">
            <v>1973</v>
          </cell>
          <cell r="H11433" t="str">
            <v>кирпич</v>
          </cell>
          <cell r="L11433">
            <v>2</v>
          </cell>
          <cell r="M11433">
            <v>2</v>
          </cell>
          <cell r="Q11433">
            <v>799.2</v>
          </cell>
          <cell r="R11433">
            <v>753.9</v>
          </cell>
          <cell r="S11433">
            <v>418.7</v>
          </cell>
          <cell r="T11433">
            <v>17</v>
          </cell>
        </row>
        <row r="11434">
          <cell r="C11434" t="str">
            <v>Ординский муниципальный округ Пермского края</v>
          </cell>
          <cell r="D11434" t="str">
            <v>с. Орда, ул. Трактовая, д. 30</v>
          </cell>
          <cell r="E11434" t="b">
            <v>1</v>
          </cell>
          <cell r="F11434">
            <v>1978</v>
          </cell>
          <cell r="H11434" t="str">
            <v>Кирпич</v>
          </cell>
          <cell r="L11434">
            <v>2</v>
          </cell>
          <cell r="M11434">
            <v>2</v>
          </cell>
          <cell r="Q11434">
            <v>825.4</v>
          </cell>
          <cell r="R11434">
            <v>794.3</v>
          </cell>
          <cell r="S11434">
            <v>794.3</v>
          </cell>
          <cell r="T11434">
            <v>34</v>
          </cell>
        </row>
        <row r="11435">
          <cell r="C11435" t="str">
            <v>Ординский муниципальный округ Пермского края</v>
          </cell>
          <cell r="D11435" t="str">
            <v>с. Орда, ул. Трактовая, д. 33</v>
          </cell>
          <cell r="E11435" t="b">
            <v>1</v>
          </cell>
          <cell r="F11435">
            <v>1969</v>
          </cell>
          <cell r="H11435" t="str">
            <v>Кирпич</v>
          </cell>
          <cell r="L11435">
            <v>2</v>
          </cell>
          <cell r="M11435">
            <v>1</v>
          </cell>
          <cell r="Q11435">
            <v>348</v>
          </cell>
          <cell r="R11435">
            <v>342.8</v>
          </cell>
          <cell r="S11435">
            <v>342.8</v>
          </cell>
          <cell r="T11435">
            <v>43</v>
          </cell>
        </row>
        <row r="11436">
          <cell r="C11436" t="str">
            <v>Ординский муниципальный округ Пермского края</v>
          </cell>
          <cell r="D11436" t="str">
            <v>с. Орда, ул. Трактовая, д. 1А</v>
          </cell>
          <cell r="E11436" t="b">
            <v>1</v>
          </cell>
          <cell r="F11436">
            <v>1984</v>
          </cell>
          <cell r="H11436" t="str">
            <v>Кирпич</v>
          </cell>
          <cell r="L11436">
            <v>2</v>
          </cell>
          <cell r="M11436">
            <v>4</v>
          </cell>
          <cell r="Q11436">
            <v>1238.2</v>
          </cell>
          <cell r="R11436">
            <v>1170</v>
          </cell>
          <cell r="S11436">
            <v>1170</v>
          </cell>
          <cell r="T11436">
            <v>47</v>
          </cell>
        </row>
        <row r="11437">
          <cell r="C11437" t="str">
            <v>Ординский муниципальный округ Пермского края</v>
          </cell>
          <cell r="D11437" t="str">
            <v>с. Орда, ул. Трактовая, д. 1Б</v>
          </cell>
          <cell r="E11437" t="b">
            <v>1</v>
          </cell>
          <cell r="F11437">
            <v>1988</v>
          </cell>
          <cell r="H11437" t="str">
            <v>Кирпич</v>
          </cell>
          <cell r="L11437">
            <v>2</v>
          </cell>
          <cell r="M11437">
            <v>3</v>
          </cell>
          <cell r="Q11437">
            <v>982.1</v>
          </cell>
          <cell r="R11437">
            <v>904.7</v>
          </cell>
          <cell r="S11437">
            <v>904.7</v>
          </cell>
          <cell r="T11437">
            <v>32</v>
          </cell>
        </row>
        <row r="11438">
          <cell r="C11438" t="str">
            <v>Осинский городской округ Пермского края</v>
          </cell>
          <cell r="D11438" t="str">
            <v>г. Оса, ул. Бианки, д. 16</v>
          </cell>
          <cell r="E11438" t="b">
            <v>1</v>
          </cell>
          <cell r="F11438">
            <v>1983</v>
          </cell>
          <cell r="H11438" t="str">
            <v>кирпич</v>
          </cell>
          <cell r="I11438" t="str">
            <v>плоская</v>
          </cell>
          <cell r="K11438" t="str">
            <v>имеется</v>
          </cell>
          <cell r="L11438">
            <v>5</v>
          </cell>
          <cell r="M11438">
            <v>7</v>
          </cell>
          <cell r="Q11438">
            <v>4803.16</v>
          </cell>
          <cell r="R11438">
            <v>2908.4</v>
          </cell>
          <cell r="S11438">
            <v>2908.4</v>
          </cell>
          <cell r="T11438">
            <v>95</v>
          </cell>
        </row>
        <row r="11439">
          <cell r="C11439" t="str">
            <v>Осинский городской округ Пермского края</v>
          </cell>
          <cell r="D11439" t="str">
            <v>г. Оса, ул. Бианки, д. 18</v>
          </cell>
          <cell r="E11439" t="b">
            <v>1</v>
          </cell>
          <cell r="F11439">
            <v>1987</v>
          </cell>
          <cell r="H11439" t="str">
            <v>кирпич</v>
          </cell>
          <cell r="I11439" t="str">
            <v>плоская</v>
          </cell>
          <cell r="K11439" t="str">
            <v>имеется</v>
          </cell>
          <cell r="L11439">
            <v>5</v>
          </cell>
          <cell r="M11439">
            <v>4</v>
          </cell>
          <cell r="Q11439">
            <v>2730.2</v>
          </cell>
          <cell r="R11439">
            <v>1626.3</v>
          </cell>
          <cell r="S11439">
            <v>1626.3</v>
          </cell>
          <cell r="T11439">
            <v>60</v>
          </cell>
        </row>
        <row r="11440">
          <cell r="C11440" t="str">
            <v>Осинский городской округ Пермского края</v>
          </cell>
          <cell r="D11440" t="str">
            <v>г. Оса, ул. Бианки, д. 20</v>
          </cell>
          <cell r="E11440" t="b">
            <v>1</v>
          </cell>
          <cell r="F11440">
            <v>1991</v>
          </cell>
          <cell r="H11440" t="str">
            <v>Кирпич</v>
          </cell>
          <cell r="I11440" t="str">
            <v>плоская</v>
          </cell>
          <cell r="L11440">
            <v>5</v>
          </cell>
          <cell r="M11440">
            <v>5</v>
          </cell>
          <cell r="Q11440">
            <v>4808</v>
          </cell>
          <cell r="R11440">
            <v>3461</v>
          </cell>
          <cell r="S11440">
            <v>2048.9</v>
          </cell>
          <cell r="T11440">
            <v>225</v>
          </cell>
        </row>
        <row r="11441">
          <cell r="C11441" t="str">
            <v>Осинский городской округ Пермского края</v>
          </cell>
          <cell r="D11441" t="str">
            <v>г. Оса, ул. Бианки, д. 22</v>
          </cell>
          <cell r="E11441" t="b">
            <v>1</v>
          </cell>
          <cell r="F11441">
            <v>1992</v>
          </cell>
          <cell r="H11441" t="str">
            <v>кирпич</v>
          </cell>
          <cell r="I11441" t="str">
            <v>плоская</v>
          </cell>
          <cell r="K11441" t="str">
            <v>имеется</v>
          </cell>
          <cell r="L11441">
            <v>5</v>
          </cell>
          <cell r="M11441">
            <v>5</v>
          </cell>
          <cell r="Q11441">
            <v>4828</v>
          </cell>
          <cell r="R11441">
            <v>3503.6</v>
          </cell>
          <cell r="S11441">
            <v>3503.6</v>
          </cell>
          <cell r="T11441">
            <v>75</v>
          </cell>
        </row>
        <row r="11442">
          <cell r="C11442" t="str">
            <v>Осинский городской округ Пермского края</v>
          </cell>
          <cell r="D11442" t="str">
            <v>г. Оса, ул. Богомягкова, д. 2</v>
          </cell>
          <cell r="E11442" t="b">
            <v>1</v>
          </cell>
          <cell r="F11442">
            <v>1990</v>
          </cell>
          <cell r="G11442">
            <v>2021</v>
          </cell>
          <cell r="H11442" t="str">
            <v>кирпич</v>
          </cell>
          <cell r="I11442" t="str">
            <v>плоская</v>
          </cell>
          <cell r="K11442" t="str">
            <v>имеется</v>
          </cell>
          <cell r="L11442">
            <v>5</v>
          </cell>
          <cell r="M11442">
            <v>6</v>
          </cell>
          <cell r="Q11442">
            <v>4136.88</v>
          </cell>
          <cell r="R11442">
            <v>2464.37</v>
          </cell>
          <cell r="S11442">
            <v>2464.37</v>
          </cell>
          <cell r="T11442">
            <v>155</v>
          </cell>
        </row>
        <row r="11443">
          <cell r="C11443" t="str">
            <v>Осинский городской округ Пермского края</v>
          </cell>
          <cell r="D11443" t="str">
            <v>г. Оса, ул. Богомягкова, д. 4</v>
          </cell>
          <cell r="E11443" t="b">
            <v>1</v>
          </cell>
          <cell r="F11443">
            <v>1982</v>
          </cell>
          <cell r="H11443" t="str">
            <v>кирпич</v>
          </cell>
          <cell r="L11443">
            <v>5</v>
          </cell>
          <cell r="M11443">
            <v>6</v>
          </cell>
          <cell r="Q11443">
            <v>5527.8</v>
          </cell>
          <cell r="R11443">
            <v>4738</v>
          </cell>
          <cell r="S11443">
            <v>4222.3999999999996</v>
          </cell>
        </row>
        <row r="11444">
          <cell r="C11444" t="str">
            <v>Осинский городской округ Пермского края</v>
          </cell>
          <cell r="D11444" t="str">
            <v>г. Оса, ул. Богомягкова, д. 6</v>
          </cell>
          <cell r="E11444" t="b">
            <v>1</v>
          </cell>
          <cell r="F11444">
            <v>1981</v>
          </cell>
          <cell r="H11444" t="str">
            <v>Панель</v>
          </cell>
          <cell r="L11444">
            <v>5</v>
          </cell>
          <cell r="M11444">
            <v>6</v>
          </cell>
          <cell r="Q11444">
            <v>4223</v>
          </cell>
          <cell r="R11444">
            <v>2541</v>
          </cell>
          <cell r="S11444">
            <v>2286.9</v>
          </cell>
        </row>
        <row r="11445">
          <cell r="C11445" t="str">
            <v>Осинский городской округ Пермского края</v>
          </cell>
          <cell r="D11445" t="str">
            <v>г. Оса, ул. Богомягкова, д. 8</v>
          </cell>
          <cell r="E11445" t="b">
            <v>1</v>
          </cell>
          <cell r="F11445">
            <v>1983</v>
          </cell>
          <cell r="H11445" t="str">
            <v>кирпич</v>
          </cell>
          <cell r="I11445" t="str">
            <v>плоская</v>
          </cell>
          <cell r="K11445" t="str">
            <v>имеется</v>
          </cell>
          <cell r="L11445">
            <v>5</v>
          </cell>
          <cell r="M11445">
            <v>6</v>
          </cell>
          <cell r="Q11445">
            <v>5574.7</v>
          </cell>
          <cell r="R11445">
            <v>3340.8</v>
          </cell>
          <cell r="S11445">
            <v>3340.8</v>
          </cell>
          <cell r="T11445">
            <v>65</v>
          </cell>
        </row>
        <row r="11446">
          <cell r="C11446" t="str">
            <v>Осинский городской округ Пермского края</v>
          </cell>
          <cell r="D11446" t="str">
            <v>г. Оса, ул. Богомягкова, д. 10</v>
          </cell>
          <cell r="E11446" t="b">
            <v>1</v>
          </cell>
          <cell r="F11446">
            <v>1980</v>
          </cell>
          <cell r="H11446" t="str">
            <v>кирпич</v>
          </cell>
          <cell r="L11446">
            <v>5</v>
          </cell>
          <cell r="M11446">
            <v>6</v>
          </cell>
          <cell r="Q11446">
            <v>4258.5200000000004</v>
          </cell>
          <cell r="R11446">
            <v>2572</v>
          </cell>
          <cell r="S11446">
            <v>2572</v>
          </cell>
          <cell r="T11446">
            <v>172</v>
          </cell>
        </row>
        <row r="11447">
          <cell r="C11447" t="str">
            <v>Осинский городской округ Пермского края</v>
          </cell>
          <cell r="D11447" t="str">
            <v>г. Оса, ул. Богомягкова, д. 12</v>
          </cell>
          <cell r="E11447" t="b">
            <v>1</v>
          </cell>
          <cell r="F11447">
            <v>1989</v>
          </cell>
          <cell r="H11447" t="str">
            <v>кирпич</v>
          </cell>
          <cell r="I11447" t="str">
            <v>плоская</v>
          </cell>
          <cell r="K11447" t="str">
            <v>имеется</v>
          </cell>
          <cell r="L11447">
            <v>5</v>
          </cell>
          <cell r="M11447">
            <v>4</v>
          </cell>
          <cell r="Q11447">
            <v>2689.69</v>
          </cell>
          <cell r="R11447">
            <v>1590</v>
          </cell>
          <cell r="S11447">
            <v>1590</v>
          </cell>
          <cell r="T11447">
            <v>58</v>
          </cell>
        </row>
        <row r="11448">
          <cell r="C11448" t="str">
            <v>Осинский городской округ Пермского края</v>
          </cell>
          <cell r="D11448" t="str">
            <v>г. Оса, ул. Богомягкова, д. 14</v>
          </cell>
          <cell r="E11448" t="b">
            <v>1</v>
          </cell>
          <cell r="F11448">
            <v>1985</v>
          </cell>
          <cell r="H11448" t="str">
            <v>Панель</v>
          </cell>
          <cell r="L11448">
            <v>5</v>
          </cell>
          <cell r="M11448">
            <v>6</v>
          </cell>
          <cell r="Q11448">
            <v>4547</v>
          </cell>
          <cell r="R11448">
            <v>2652</v>
          </cell>
          <cell r="S11448">
            <v>2386.8000000000002</v>
          </cell>
        </row>
        <row r="11449">
          <cell r="C11449" t="str">
            <v>Осинский городской округ Пермского края</v>
          </cell>
          <cell r="D11449" t="str">
            <v>г. Оса, ул. Богомягкова, д. 18</v>
          </cell>
          <cell r="E11449" t="b">
            <v>1</v>
          </cell>
          <cell r="F11449">
            <v>1989</v>
          </cell>
          <cell r="H11449" t="str">
            <v>кирпич</v>
          </cell>
          <cell r="L11449">
            <v>5</v>
          </cell>
          <cell r="M11449">
            <v>7</v>
          </cell>
          <cell r="Q11449">
            <v>6498.8</v>
          </cell>
          <cell r="R11449">
            <v>5368.1</v>
          </cell>
          <cell r="S11449">
            <v>4856.1000000000004</v>
          </cell>
        </row>
        <row r="11450">
          <cell r="C11450" t="str">
            <v>Осинский городской округ Пермского края</v>
          </cell>
          <cell r="D11450" t="str">
            <v>г. Оса, ул. Володарского, д. 39</v>
          </cell>
          <cell r="E11450" t="b">
            <v>1</v>
          </cell>
          <cell r="F11450">
            <v>1964</v>
          </cell>
          <cell r="H11450" t="str">
            <v>Брус</v>
          </cell>
          <cell r="L11450">
            <v>2</v>
          </cell>
          <cell r="Q11450">
            <v>144</v>
          </cell>
          <cell r="R11450">
            <v>89</v>
          </cell>
          <cell r="S11450">
            <v>80.099999999999994</v>
          </cell>
        </row>
        <row r="11451">
          <cell r="C11451" t="str">
            <v>Осинский городской округ Пермского края</v>
          </cell>
          <cell r="D11451" t="str">
            <v>г. Оса, ул. Володарского, д. 40</v>
          </cell>
          <cell r="E11451" t="b">
            <v>1</v>
          </cell>
          <cell r="F11451">
            <v>1961</v>
          </cell>
          <cell r="H11451" t="str">
            <v>Брус</v>
          </cell>
          <cell r="L11451">
            <v>2</v>
          </cell>
          <cell r="Q11451">
            <v>373</v>
          </cell>
          <cell r="R11451">
            <v>237</v>
          </cell>
          <cell r="S11451">
            <v>213.3</v>
          </cell>
        </row>
        <row r="11452">
          <cell r="C11452" t="str">
            <v>Осинский городской округ Пермского края</v>
          </cell>
          <cell r="D11452" t="str">
            <v>г. Оса, ул. Володарского, д. 52</v>
          </cell>
          <cell r="E11452" t="b">
            <v>1</v>
          </cell>
          <cell r="F11452">
            <v>1950</v>
          </cell>
          <cell r="H11452" t="str">
            <v>Кирпич/дерево</v>
          </cell>
          <cell r="L11452">
            <v>2</v>
          </cell>
          <cell r="Q11452">
            <v>215</v>
          </cell>
          <cell r="R11452">
            <v>144</v>
          </cell>
          <cell r="S11452">
            <v>129.6</v>
          </cell>
        </row>
        <row r="11453">
          <cell r="C11453" t="str">
            <v>Осинский городской округ Пермского края</v>
          </cell>
          <cell r="D11453" t="str">
            <v>г. Оса, ул. Володарского, д. 97</v>
          </cell>
          <cell r="E11453" t="b">
            <v>1</v>
          </cell>
          <cell r="F11453">
            <v>1928</v>
          </cell>
          <cell r="H11453" t="str">
            <v>Брус</v>
          </cell>
          <cell r="L11453">
            <v>2</v>
          </cell>
          <cell r="M11453">
            <v>1</v>
          </cell>
          <cell r="Q11453">
            <v>324</v>
          </cell>
          <cell r="R11453">
            <v>215</v>
          </cell>
          <cell r="S11453">
            <v>193.5</v>
          </cell>
        </row>
        <row r="11454">
          <cell r="C11454" t="str">
            <v>Осинский городской округ Пермского края</v>
          </cell>
          <cell r="D11454" t="str">
            <v>г. Оса, ул. Володарского, д. 99</v>
          </cell>
          <cell r="E11454" t="b">
            <v>1</v>
          </cell>
          <cell r="F11454">
            <v>1963</v>
          </cell>
          <cell r="H11454" t="str">
            <v>Брус</v>
          </cell>
          <cell r="L11454">
            <v>2</v>
          </cell>
          <cell r="M11454">
            <v>1</v>
          </cell>
          <cell r="Q11454">
            <v>325</v>
          </cell>
          <cell r="R11454">
            <v>227</v>
          </cell>
          <cell r="S11454">
            <v>204.3</v>
          </cell>
        </row>
        <row r="11455">
          <cell r="C11455" t="str">
            <v>Осинский городской округ Пермского края</v>
          </cell>
          <cell r="D11455" t="str">
            <v>г. Оса, ул. Володарского, д. 100</v>
          </cell>
          <cell r="E11455" t="b">
            <v>1</v>
          </cell>
          <cell r="F11455">
            <v>1993</v>
          </cell>
          <cell r="H11455" t="str">
            <v>кирпич</v>
          </cell>
          <cell r="I11455" t="str">
            <v>скатная</v>
          </cell>
          <cell r="K11455" t="str">
            <v>имеется</v>
          </cell>
          <cell r="L11455">
            <v>3</v>
          </cell>
          <cell r="M11455">
            <v>2</v>
          </cell>
          <cell r="Q11455">
            <v>1330.17</v>
          </cell>
          <cell r="R11455">
            <v>727.53</v>
          </cell>
          <cell r="S11455">
            <v>727.53</v>
          </cell>
          <cell r="T11455">
            <v>24</v>
          </cell>
        </row>
        <row r="11456">
          <cell r="C11456" t="str">
            <v>Осинский городской округ Пермского края</v>
          </cell>
          <cell r="D11456" t="str">
            <v>г. Оса, ул. Володарского, д. 101</v>
          </cell>
          <cell r="E11456" t="b">
            <v>1</v>
          </cell>
          <cell r="F11456">
            <v>1963</v>
          </cell>
          <cell r="H11456" t="str">
            <v>Брус</v>
          </cell>
          <cell r="L11456">
            <v>2</v>
          </cell>
          <cell r="M11456">
            <v>1</v>
          </cell>
          <cell r="Q11456">
            <v>313</v>
          </cell>
          <cell r="R11456">
            <v>212</v>
          </cell>
          <cell r="S11456">
            <v>190.8</v>
          </cell>
        </row>
        <row r="11457">
          <cell r="C11457" t="str">
            <v>Осинский городской округ Пермского края</v>
          </cell>
          <cell r="D11457" t="str">
            <v>г. Оса, ул. Володарского, д. 105</v>
          </cell>
          <cell r="E11457" t="b">
            <v>1</v>
          </cell>
          <cell r="F11457">
            <v>1992</v>
          </cell>
          <cell r="H11457" t="str">
            <v>Кирпич</v>
          </cell>
          <cell r="L11457">
            <v>3</v>
          </cell>
          <cell r="M11457">
            <v>3</v>
          </cell>
          <cell r="Q11457">
            <v>1824</v>
          </cell>
          <cell r="R11457">
            <v>1035</v>
          </cell>
          <cell r="S11457">
            <v>931.5</v>
          </cell>
        </row>
        <row r="11458">
          <cell r="C11458" t="str">
            <v>Осинский городской округ Пермского края</v>
          </cell>
          <cell r="D11458" t="str">
            <v>г. Оса, ул. Восточная, д. 26</v>
          </cell>
          <cell r="E11458" t="b">
            <v>1</v>
          </cell>
          <cell r="F11458">
            <v>1992</v>
          </cell>
          <cell r="H11458" t="str">
            <v>кирпич</v>
          </cell>
          <cell r="I11458" t="str">
            <v>скатная</v>
          </cell>
          <cell r="K11458" t="str">
            <v>имеется</v>
          </cell>
          <cell r="L11458">
            <v>2</v>
          </cell>
          <cell r="M11458">
            <v>2</v>
          </cell>
          <cell r="Q11458">
            <v>638.66</v>
          </cell>
          <cell r="R11458">
            <v>341.04</v>
          </cell>
          <cell r="S11458">
            <v>341.04</v>
          </cell>
          <cell r="T11458">
            <v>16</v>
          </cell>
        </row>
        <row r="11459">
          <cell r="C11459" t="str">
            <v>Осинский городской округ Пермского края</v>
          </cell>
          <cell r="D11459" t="str">
            <v>г. Оса, ул. Восточная, д. 28</v>
          </cell>
          <cell r="E11459" t="b">
            <v>1</v>
          </cell>
          <cell r="F11459">
            <v>1995</v>
          </cell>
          <cell r="H11459" t="str">
            <v>кирпич</v>
          </cell>
          <cell r="I11459" t="str">
            <v>скатная</v>
          </cell>
          <cell r="K11459" t="str">
            <v>имеется</v>
          </cell>
          <cell r="L11459">
            <v>3</v>
          </cell>
          <cell r="M11459">
            <v>1</v>
          </cell>
          <cell r="Q11459">
            <v>569.15</v>
          </cell>
          <cell r="R11459">
            <v>353.88</v>
          </cell>
          <cell r="S11459">
            <v>353.88</v>
          </cell>
          <cell r="T11459">
            <v>12</v>
          </cell>
        </row>
        <row r="11460">
          <cell r="C11460" t="str">
            <v>Осинский городской округ Пермского края</v>
          </cell>
          <cell r="D11460" t="str">
            <v>г. Оса, ул. Восточная, д. 1/3</v>
          </cell>
          <cell r="E11460" t="b">
            <v>1</v>
          </cell>
          <cell r="F11460">
            <v>1990</v>
          </cell>
          <cell r="H11460" t="str">
            <v>Брус</v>
          </cell>
          <cell r="L11460">
            <v>2</v>
          </cell>
          <cell r="Q11460">
            <v>461</v>
          </cell>
          <cell r="R11460">
            <v>278</v>
          </cell>
          <cell r="S11460">
            <v>250.2</v>
          </cell>
        </row>
        <row r="11461">
          <cell r="C11461" t="str">
            <v>Осинский городской округ Пермского края</v>
          </cell>
          <cell r="D11461" t="str">
            <v>г. Оса, ул. Гоголя, д. 27</v>
          </cell>
          <cell r="E11461" t="b">
            <v>1</v>
          </cell>
          <cell r="F11461">
            <v>1950</v>
          </cell>
          <cell r="H11461" t="str">
            <v>Кирпич</v>
          </cell>
          <cell r="L11461">
            <v>1</v>
          </cell>
          <cell r="Q11461">
            <v>134</v>
          </cell>
          <cell r="R11461">
            <v>134</v>
          </cell>
          <cell r="S11461">
            <v>120.6</v>
          </cell>
        </row>
        <row r="11462">
          <cell r="C11462" t="str">
            <v>Осинский городской округ Пермского края</v>
          </cell>
          <cell r="D11462" t="str">
            <v>г. Оса, ул. Гоголя, д. 113</v>
          </cell>
          <cell r="E11462" t="b">
            <v>1</v>
          </cell>
          <cell r="F11462">
            <v>1950</v>
          </cell>
          <cell r="H11462" t="str">
            <v>Брус</v>
          </cell>
          <cell r="L11462">
            <v>2</v>
          </cell>
          <cell r="Q11462">
            <v>304</v>
          </cell>
          <cell r="R11462">
            <v>190</v>
          </cell>
          <cell r="S11462">
            <v>171</v>
          </cell>
        </row>
        <row r="11463">
          <cell r="C11463" t="str">
            <v>Осинский городской округ Пермского края</v>
          </cell>
          <cell r="D11463" t="str">
            <v>г. Оса, ул. Гоголя, д. 116</v>
          </cell>
          <cell r="E11463" t="b">
            <v>1</v>
          </cell>
          <cell r="F11463">
            <v>1961</v>
          </cell>
          <cell r="H11463" t="str">
            <v>Брус</v>
          </cell>
          <cell r="L11463">
            <v>2</v>
          </cell>
          <cell r="Q11463">
            <v>145</v>
          </cell>
          <cell r="R11463">
            <v>108</v>
          </cell>
          <cell r="S11463">
            <v>97.2</v>
          </cell>
        </row>
        <row r="11464">
          <cell r="C11464" t="str">
            <v>Осинский городской округ Пермского края</v>
          </cell>
          <cell r="D11464" t="str">
            <v>г. Оса, ул. Дубинина, д. 11</v>
          </cell>
          <cell r="E11464" t="b">
            <v>1</v>
          </cell>
          <cell r="F11464">
            <v>1961</v>
          </cell>
          <cell r="H11464" t="str">
            <v>Брус</v>
          </cell>
          <cell r="L11464">
            <v>2</v>
          </cell>
          <cell r="M11464">
            <v>1</v>
          </cell>
          <cell r="Q11464">
            <v>336</v>
          </cell>
          <cell r="R11464">
            <v>228</v>
          </cell>
          <cell r="S11464">
            <v>205.2</v>
          </cell>
        </row>
        <row r="11465">
          <cell r="C11465" t="str">
            <v>Осинский городской округ Пермского края</v>
          </cell>
          <cell r="D11465" t="str">
            <v>г. Оса, ул. Дубинина, д. 13</v>
          </cell>
          <cell r="E11465" t="b">
            <v>1</v>
          </cell>
          <cell r="F11465">
            <v>1961</v>
          </cell>
          <cell r="H11465" t="str">
            <v>Брус</v>
          </cell>
          <cell r="L11465">
            <v>2</v>
          </cell>
          <cell r="M11465">
            <v>1</v>
          </cell>
          <cell r="Q11465">
            <v>334</v>
          </cell>
          <cell r="R11465">
            <v>226</v>
          </cell>
          <cell r="S11465">
            <v>203.4</v>
          </cell>
        </row>
        <row r="11466">
          <cell r="C11466" t="str">
            <v>Осинский городской округ Пермского края</v>
          </cell>
          <cell r="D11466" t="str">
            <v>г. Оса, ул. Интернациональная, д. 7</v>
          </cell>
          <cell r="E11466" t="b">
            <v>1</v>
          </cell>
          <cell r="F11466">
            <v>1962</v>
          </cell>
          <cell r="H11466" t="str">
            <v>Кирпич</v>
          </cell>
          <cell r="L11466">
            <v>2</v>
          </cell>
          <cell r="M11466">
            <v>1</v>
          </cell>
          <cell r="Q11466">
            <v>333.1</v>
          </cell>
          <cell r="R11466">
            <v>309.5</v>
          </cell>
          <cell r="S11466">
            <v>309.5</v>
          </cell>
          <cell r="T11466">
            <v>28</v>
          </cell>
        </row>
        <row r="11467">
          <cell r="C11467" t="str">
            <v>Осинский городской округ Пермского края</v>
          </cell>
          <cell r="D11467" t="str">
            <v>г. Оса, ул. Интернациональная, д. 10</v>
          </cell>
          <cell r="E11467" t="b">
            <v>1</v>
          </cell>
          <cell r="F11467">
            <v>1966</v>
          </cell>
          <cell r="H11467" t="str">
            <v>Кирпич/дерево</v>
          </cell>
          <cell r="L11467">
            <v>2</v>
          </cell>
          <cell r="Q11467">
            <v>176</v>
          </cell>
          <cell r="R11467">
            <v>112</v>
          </cell>
          <cell r="S11467">
            <v>100.8</v>
          </cell>
        </row>
        <row r="11468">
          <cell r="C11468" t="str">
            <v>Осинский городской округ Пермского края</v>
          </cell>
          <cell r="D11468" t="str">
            <v>г. Оса, ул. Интернациональная, д. 1А</v>
          </cell>
          <cell r="E11468" t="b">
            <v>1</v>
          </cell>
          <cell r="F11468">
            <v>1961</v>
          </cell>
          <cell r="H11468" t="str">
            <v>Брус</v>
          </cell>
          <cell r="L11468">
            <v>2</v>
          </cell>
          <cell r="Q11468">
            <v>377</v>
          </cell>
          <cell r="R11468">
            <v>256</v>
          </cell>
          <cell r="S11468">
            <v>230.4</v>
          </cell>
        </row>
        <row r="11469">
          <cell r="C11469" t="str">
            <v>Осинский городской округ Пермского края</v>
          </cell>
          <cell r="D11469" t="str">
            <v>г. Оса, ул. Интернациональная, д. 1Б</v>
          </cell>
          <cell r="E11469" t="b">
            <v>1</v>
          </cell>
          <cell r="F11469">
            <v>1961</v>
          </cell>
          <cell r="H11469" t="str">
            <v>Кирпич</v>
          </cell>
          <cell r="L11469">
            <v>2</v>
          </cell>
          <cell r="Q11469">
            <v>381</v>
          </cell>
          <cell r="R11469">
            <v>207</v>
          </cell>
          <cell r="S11469">
            <v>186.3</v>
          </cell>
        </row>
        <row r="11470">
          <cell r="C11470" t="str">
            <v>Осинский городской округ Пермского края</v>
          </cell>
          <cell r="D11470" t="str">
            <v>г. Оса, ул. Карла Маркса, д. 72</v>
          </cell>
          <cell r="E11470" t="b">
            <v>1</v>
          </cell>
          <cell r="F11470">
            <v>1956</v>
          </cell>
          <cell r="H11470" t="str">
            <v>Брус</v>
          </cell>
          <cell r="L11470">
            <v>2</v>
          </cell>
          <cell r="M11470">
            <v>2</v>
          </cell>
          <cell r="Q11470">
            <v>406</v>
          </cell>
          <cell r="R11470">
            <v>284</v>
          </cell>
          <cell r="S11470">
            <v>255.6</v>
          </cell>
        </row>
        <row r="11471">
          <cell r="C11471" t="str">
            <v>Осинский городской округ Пермского края</v>
          </cell>
          <cell r="D11471" t="str">
            <v>г. Оса, ул. Кобелева, д. 3</v>
          </cell>
          <cell r="E11471" t="b">
            <v>1</v>
          </cell>
          <cell r="F11471">
            <v>1918</v>
          </cell>
          <cell r="H11471" t="str">
            <v>Кирпич/бревно</v>
          </cell>
          <cell r="L11471">
            <v>1</v>
          </cell>
          <cell r="M11471">
            <v>1</v>
          </cell>
          <cell r="Q11471">
            <v>346.37</v>
          </cell>
          <cell r="R11471">
            <v>180.83</v>
          </cell>
          <cell r="S11471">
            <v>132.72999999999999</v>
          </cell>
          <cell r="T11471">
            <v>28</v>
          </cell>
        </row>
        <row r="11472">
          <cell r="C11472" t="str">
            <v>Осинский городской округ Пермского края</v>
          </cell>
          <cell r="D11472" t="str">
            <v>г. Оса, ул. Кобелева, д. 7</v>
          </cell>
          <cell r="E11472" t="b">
            <v>1</v>
          </cell>
          <cell r="F11472">
            <v>1918</v>
          </cell>
          <cell r="H11472" t="str">
            <v>Брус</v>
          </cell>
          <cell r="L11472">
            <v>2</v>
          </cell>
          <cell r="Q11472">
            <v>227</v>
          </cell>
          <cell r="R11472">
            <v>162</v>
          </cell>
          <cell r="S11472">
            <v>145.80000000000001</v>
          </cell>
        </row>
        <row r="11473">
          <cell r="C11473" t="str">
            <v>Осинский городской округ Пермского края</v>
          </cell>
          <cell r="D11473" t="str">
            <v>г. Оса, ул. Комарова, д. 6</v>
          </cell>
          <cell r="E11473" t="b">
            <v>1</v>
          </cell>
          <cell r="F11473">
            <v>1997</v>
          </cell>
          <cell r="H11473" t="str">
            <v>кирпич</v>
          </cell>
          <cell r="I11473" t="str">
            <v>скатная</v>
          </cell>
          <cell r="K11473" t="str">
            <v>имеется</v>
          </cell>
          <cell r="L11473">
            <v>3</v>
          </cell>
          <cell r="M11473">
            <v>2</v>
          </cell>
          <cell r="Q11473">
            <v>1057.3</v>
          </cell>
          <cell r="R11473">
            <v>637.29999999999995</v>
          </cell>
          <cell r="S11473">
            <v>637.29999999999995</v>
          </cell>
          <cell r="T11473">
            <v>18</v>
          </cell>
        </row>
        <row r="11474">
          <cell r="C11474" t="str">
            <v>Осинский городской округ Пермского края</v>
          </cell>
          <cell r="D11474" t="str">
            <v>г. Оса, ул. Комарова, д. 13</v>
          </cell>
          <cell r="E11474" t="b">
            <v>1</v>
          </cell>
          <cell r="F11474" t="str">
            <v>2012</v>
          </cell>
          <cell r="H11474" t="str">
            <v>кирпич</v>
          </cell>
          <cell r="L11474">
            <v>3</v>
          </cell>
          <cell r="M11474">
            <v>2</v>
          </cell>
          <cell r="Q11474">
            <v>1395.8</v>
          </cell>
          <cell r="R11474">
            <v>833.2</v>
          </cell>
          <cell r="S11474">
            <v>833.2</v>
          </cell>
          <cell r="T11474">
            <v>39</v>
          </cell>
        </row>
        <row r="11475">
          <cell r="C11475" t="str">
            <v>Осинский городской округ Пермского края</v>
          </cell>
          <cell r="D11475" t="str">
            <v>г. Оса, ул. Комсомольская, д. 31</v>
          </cell>
          <cell r="E11475" t="b">
            <v>1</v>
          </cell>
          <cell r="F11475">
            <v>2002</v>
          </cell>
          <cell r="H11475" t="str">
            <v>кирпич</v>
          </cell>
          <cell r="I11475" t="str">
            <v>скатная</v>
          </cell>
          <cell r="K11475" t="str">
            <v>имеется</v>
          </cell>
          <cell r="L11475">
            <v>4</v>
          </cell>
          <cell r="M11475">
            <v>3</v>
          </cell>
          <cell r="Q11475">
            <v>2957.4</v>
          </cell>
          <cell r="R11475">
            <v>1435.7</v>
          </cell>
          <cell r="S11475">
            <v>1435.7</v>
          </cell>
          <cell r="T11475">
            <v>46</v>
          </cell>
        </row>
        <row r="11476">
          <cell r="C11476" t="str">
            <v>Осинский городской округ Пермского края</v>
          </cell>
          <cell r="D11476" t="str">
            <v>г. Оса, ул. Комсомольская, д. 44</v>
          </cell>
          <cell r="E11476" t="b">
            <v>1</v>
          </cell>
          <cell r="F11476">
            <v>1994</v>
          </cell>
          <cell r="H11476" t="str">
            <v>кирпич</v>
          </cell>
          <cell r="I11476" t="str">
            <v>плоская</v>
          </cell>
          <cell r="K11476" t="str">
            <v>имеется</v>
          </cell>
          <cell r="L11476">
            <v>5</v>
          </cell>
          <cell r="M11476">
            <v>6</v>
          </cell>
          <cell r="Q11476">
            <v>5821.9</v>
          </cell>
          <cell r="R11476">
            <v>2484.1</v>
          </cell>
          <cell r="S11476">
            <v>2484.1</v>
          </cell>
          <cell r="T11476">
            <v>90</v>
          </cell>
        </row>
        <row r="11477">
          <cell r="C11477" t="str">
            <v>Осинский городской округ Пермского края</v>
          </cell>
          <cell r="D11477" t="str">
            <v>г. Оса, ул. Комсомольская, д. 46</v>
          </cell>
          <cell r="E11477" t="b">
            <v>1</v>
          </cell>
          <cell r="F11477">
            <v>1995</v>
          </cell>
          <cell r="H11477" t="str">
            <v>Кирпич</v>
          </cell>
          <cell r="L11477">
            <v>5</v>
          </cell>
          <cell r="M11477">
            <v>6</v>
          </cell>
          <cell r="Q11477">
            <v>4117</v>
          </cell>
          <cell r="R11477">
            <v>2444</v>
          </cell>
          <cell r="S11477">
            <v>2444</v>
          </cell>
          <cell r="T11477">
            <v>28</v>
          </cell>
        </row>
        <row r="11478">
          <cell r="C11478" t="str">
            <v>Осинский городской округ Пермского края</v>
          </cell>
          <cell r="D11478" t="str">
            <v>г. Оса, ул. Комсомольская, д. 48</v>
          </cell>
          <cell r="E11478" t="b">
            <v>1</v>
          </cell>
          <cell r="F11478">
            <v>1996</v>
          </cell>
          <cell r="H11478" t="str">
            <v>кирпич</v>
          </cell>
          <cell r="I11478" t="str">
            <v>скатная</v>
          </cell>
          <cell r="K11478" t="str">
            <v>имеется</v>
          </cell>
          <cell r="L11478">
            <v>4</v>
          </cell>
          <cell r="M11478">
            <v>6</v>
          </cell>
          <cell r="Q11478">
            <v>4022</v>
          </cell>
          <cell r="R11478">
            <v>2015.5</v>
          </cell>
          <cell r="S11478">
            <v>2015.5</v>
          </cell>
          <cell r="T11478">
            <v>72</v>
          </cell>
        </row>
        <row r="11479">
          <cell r="C11479" t="str">
            <v>Осинский городской округ Пермского края</v>
          </cell>
          <cell r="D11479" t="str">
            <v>г. Оса, ул. Крупской, д. 2</v>
          </cell>
          <cell r="E11479" t="b">
            <v>1</v>
          </cell>
          <cell r="F11479">
            <v>1967</v>
          </cell>
          <cell r="H11479" t="str">
            <v>Брус</v>
          </cell>
          <cell r="L11479">
            <v>2</v>
          </cell>
          <cell r="M11479">
            <v>1</v>
          </cell>
          <cell r="Q11479">
            <v>328</v>
          </cell>
          <cell r="R11479">
            <v>216</v>
          </cell>
          <cell r="S11479">
            <v>216</v>
          </cell>
          <cell r="T11479">
            <v>32</v>
          </cell>
        </row>
        <row r="11480">
          <cell r="C11480" t="str">
            <v>Осинский городской округ Пермского края</v>
          </cell>
          <cell r="D11480" t="str">
            <v>г. Оса, ул. Крупской, д. 4</v>
          </cell>
          <cell r="E11480" t="b">
            <v>1</v>
          </cell>
          <cell r="F11480">
            <v>1976</v>
          </cell>
          <cell r="H11480" t="str">
            <v>Брус</v>
          </cell>
          <cell r="L11480">
            <v>2</v>
          </cell>
          <cell r="M11480">
            <v>1</v>
          </cell>
          <cell r="Q11480">
            <v>332</v>
          </cell>
          <cell r="R11480">
            <v>218</v>
          </cell>
          <cell r="S11480">
            <v>218</v>
          </cell>
          <cell r="T11480">
            <v>28</v>
          </cell>
        </row>
        <row r="11481">
          <cell r="C11481" t="str">
            <v>Осинский городской округ Пермского края</v>
          </cell>
          <cell r="D11481" t="str">
            <v>г. Оса, ул. Крупской, д. 6</v>
          </cell>
          <cell r="E11481" t="b">
            <v>1</v>
          </cell>
          <cell r="F11481">
            <v>1991</v>
          </cell>
          <cell r="H11481" t="str">
            <v>кирпич</v>
          </cell>
          <cell r="I11481" t="str">
            <v>скатная</v>
          </cell>
          <cell r="K11481" t="str">
            <v>имеется</v>
          </cell>
          <cell r="L11481">
            <v>3</v>
          </cell>
          <cell r="M11481">
            <v>3</v>
          </cell>
          <cell r="Q11481">
            <v>1845.67</v>
          </cell>
          <cell r="R11481">
            <v>1036.8</v>
          </cell>
          <cell r="S11481">
            <v>1036.8</v>
          </cell>
          <cell r="T11481">
            <v>36</v>
          </cell>
        </row>
        <row r="11482">
          <cell r="C11482" t="str">
            <v>Осинский городской округ Пермского края</v>
          </cell>
          <cell r="D11482" t="str">
            <v>г. Оса, ул. Крупской, д. 11</v>
          </cell>
          <cell r="E11482" t="b">
            <v>1</v>
          </cell>
          <cell r="F11482">
            <v>1970</v>
          </cell>
          <cell r="H11482" t="str">
            <v>Кирпич</v>
          </cell>
          <cell r="L11482">
            <v>2</v>
          </cell>
          <cell r="M11482">
            <v>1</v>
          </cell>
          <cell r="Q11482">
            <v>351</v>
          </cell>
          <cell r="R11482">
            <v>220</v>
          </cell>
          <cell r="S11482">
            <v>198</v>
          </cell>
        </row>
        <row r="11483">
          <cell r="C11483" t="str">
            <v>Осинский городской округ Пермского края</v>
          </cell>
          <cell r="D11483" t="str">
            <v>г. Оса, ул. Ленина, д. 8</v>
          </cell>
          <cell r="E11483" t="b">
            <v>1</v>
          </cell>
          <cell r="F11483">
            <v>1963</v>
          </cell>
          <cell r="H11483" t="str">
            <v>Брус</v>
          </cell>
          <cell r="L11483">
            <v>2</v>
          </cell>
          <cell r="Q11483">
            <v>114</v>
          </cell>
          <cell r="R11483">
            <v>90</v>
          </cell>
          <cell r="S11483">
            <v>81</v>
          </cell>
        </row>
        <row r="11484">
          <cell r="C11484" t="str">
            <v>Осинский городской округ Пермского края</v>
          </cell>
          <cell r="D11484" t="str">
            <v>г. Оса, ул. Ленина, д. 11</v>
          </cell>
          <cell r="E11484" t="b">
            <v>1</v>
          </cell>
          <cell r="F11484">
            <v>1947</v>
          </cell>
          <cell r="H11484" t="str">
            <v>Кирпич</v>
          </cell>
          <cell r="L11484">
            <v>2</v>
          </cell>
          <cell r="Q11484">
            <v>194</v>
          </cell>
          <cell r="R11484">
            <v>145</v>
          </cell>
          <cell r="S11484">
            <v>130.5</v>
          </cell>
        </row>
        <row r="11485">
          <cell r="C11485" t="str">
            <v>Осинский городской округ Пермского края</v>
          </cell>
          <cell r="D11485" t="str">
            <v>г. Оса, ул. Ленина, д. 17</v>
          </cell>
          <cell r="E11485" t="b">
            <v>1</v>
          </cell>
          <cell r="F11485">
            <v>1980</v>
          </cell>
          <cell r="H11485" t="str">
            <v>Кирпич/дерево</v>
          </cell>
          <cell r="I11485" t="str">
            <v>скатная</v>
          </cell>
          <cell r="J11485" t="str">
            <v>ГАЗ ГВС</v>
          </cell>
          <cell r="K11485" t="str">
            <v>не имеется</v>
          </cell>
          <cell r="L11485">
            <v>2</v>
          </cell>
          <cell r="M11485">
            <v>3</v>
          </cell>
          <cell r="Q11485">
            <v>636.9</v>
          </cell>
          <cell r="R11485">
            <v>636.9</v>
          </cell>
          <cell r="S11485">
            <v>320.35000000000002</v>
          </cell>
          <cell r="T11485">
            <v>33</v>
          </cell>
        </row>
        <row r="11486">
          <cell r="C11486" t="str">
            <v>Осинский городской округ Пермского края</v>
          </cell>
          <cell r="D11486" t="str">
            <v>г. Оса, ул. Ленина, д. 18</v>
          </cell>
          <cell r="E11486" t="b">
            <v>1</v>
          </cell>
          <cell r="H11486" t="str">
            <v>Брус</v>
          </cell>
          <cell r="L11486">
            <v>2</v>
          </cell>
          <cell r="Q11486">
            <v>213</v>
          </cell>
          <cell r="R11486">
            <v>168</v>
          </cell>
          <cell r="S11486">
            <v>151.19999999999999</v>
          </cell>
        </row>
        <row r="11487">
          <cell r="C11487" t="str">
            <v>Осинский городской округ Пермского края</v>
          </cell>
          <cell r="D11487" t="str">
            <v>г. Оса, ул. Максима Горького, д. 45</v>
          </cell>
          <cell r="E11487" t="b">
            <v>1</v>
          </cell>
          <cell r="F11487">
            <v>1950</v>
          </cell>
          <cell r="H11487" t="str">
            <v>Брус</v>
          </cell>
          <cell r="L11487">
            <v>2</v>
          </cell>
          <cell r="M11487">
            <v>1</v>
          </cell>
          <cell r="Q11487">
            <v>121</v>
          </cell>
          <cell r="R11487">
            <v>85</v>
          </cell>
          <cell r="S11487">
            <v>85</v>
          </cell>
          <cell r="T11487">
            <v>18</v>
          </cell>
        </row>
        <row r="11488">
          <cell r="C11488" t="str">
            <v>Осинский городской округ Пермского края</v>
          </cell>
          <cell r="D11488" t="str">
            <v>г. Оса, ул. Максима Горького, д. 56</v>
          </cell>
          <cell r="E11488" t="b">
            <v>1</v>
          </cell>
          <cell r="F11488">
            <v>1963</v>
          </cell>
          <cell r="H11488" t="str">
            <v>Кирпич</v>
          </cell>
          <cell r="L11488">
            <v>1</v>
          </cell>
          <cell r="M11488">
            <v>3</v>
          </cell>
          <cell r="Q11488">
            <v>474</v>
          </cell>
          <cell r="R11488">
            <v>301</v>
          </cell>
          <cell r="S11488">
            <v>270.89999999999998</v>
          </cell>
        </row>
        <row r="11489">
          <cell r="C11489" t="str">
            <v>Осинский городской округ Пермского края</v>
          </cell>
          <cell r="D11489" t="str">
            <v>г. Оса, ул. Максима Горького, д. 57</v>
          </cell>
          <cell r="E11489" t="b">
            <v>1</v>
          </cell>
          <cell r="F11489">
            <v>1995</v>
          </cell>
          <cell r="H11489" t="str">
            <v>кирпич</v>
          </cell>
          <cell r="I11489" t="str">
            <v>скатная</v>
          </cell>
          <cell r="K11489" t="str">
            <v>не имеется</v>
          </cell>
          <cell r="L11489">
            <v>5</v>
          </cell>
          <cell r="M11489">
            <v>4</v>
          </cell>
          <cell r="Q11489">
            <v>3524.3</v>
          </cell>
          <cell r="R11489">
            <v>2659.2</v>
          </cell>
          <cell r="S11489">
            <v>2659.2</v>
          </cell>
          <cell r="T11489">
            <v>58</v>
          </cell>
        </row>
        <row r="11490">
          <cell r="C11490" t="str">
            <v>Осинский городской округ Пермского края</v>
          </cell>
          <cell r="D11490" t="str">
            <v>г. Оса, ул. Максима Горького, д. 58</v>
          </cell>
          <cell r="E11490" t="b">
            <v>1</v>
          </cell>
          <cell r="F11490">
            <v>1963</v>
          </cell>
          <cell r="H11490" t="str">
            <v>Кирпич</v>
          </cell>
          <cell r="L11490">
            <v>2</v>
          </cell>
          <cell r="M11490">
            <v>3</v>
          </cell>
          <cell r="Q11490">
            <v>494.9</v>
          </cell>
          <cell r="R11490">
            <v>314.5</v>
          </cell>
          <cell r="S11490">
            <v>314.5</v>
          </cell>
          <cell r="T11490">
            <v>42</v>
          </cell>
        </row>
        <row r="11491">
          <cell r="C11491" t="str">
            <v>Осинский городской округ Пермского края</v>
          </cell>
          <cell r="D11491" t="str">
            <v>г. Оса, ул. Максима Горького, д. 59</v>
          </cell>
          <cell r="E11491" t="b">
            <v>1</v>
          </cell>
          <cell r="F11491">
            <v>2005</v>
          </cell>
          <cell r="H11491" t="str">
            <v>кирпич</v>
          </cell>
          <cell r="I11491" t="str">
            <v>скатная</v>
          </cell>
          <cell r="K11491" t="str">
            <v>имеется</v>
          </cell>
          <cell r="L11491">
            <v>3</v>
          </cell>
          <cell r="M11491">
            <v>3</v>
          </cell>
          <cell r="Q11491">
            <v>2543.4</v>
          </cell>
          <cell r="R11491">
            <v>1366.4</v>
          </cell>
          <cell r="S11491">
            <v>1366.4</v>
          </cell>
          <cell r="T11491">
            <v>44</v>
          </cell>
        </row>
        <row r="11492">
          <cell r="C11492" t="str">
            <v>Осинский городской округ Пермского края</v>
          </cell>
          <cell r="D11492" t="str">
            <v>г. Оса, ул. Максима Горького, д. 60</v>
          </cell>
          <cell r="E11492" t="b">
            <v>1</v>
          </cell>
          <cell r="F11492">
            <v>1964</v>
          </cell>
          <cell r="H11492" t="str">
            <v>Кирпич</v>
          </cell>
          <cell r="L11492">
            <v>2</v>
          </cell>
          <cell r="M11492">
            <v>3</v>
          </cell>
          <cell r="Q11492">
            <v>494</v>
          </cell>
          <cell r="R11492">
            <v>312</v>
          </cell>
          <cell r="S11492">
            <v>312</v>
          </cell>
          <cell r="T11492">
            <v>42</v>
          </cell>
        </row>
        <row r="11493">
          <cell r="C11493" t="str">
            <v>Осинский городской округ Пермского края</v>
          </cell>
          <cell r="D11493" t="str">
            <v>г. Оса, ул. Максима Горького, д. 61</v>
          </cell>
          <cell r="E11493" t="b">
            <v>1</v>
          </cell>
          <cell r="F11493">
            <v>1986</v>
          </cell>
          <cell r="H11493" t="str">
            <v>кирпич</v>
          </cell>
          <cell r="I11493" t="str">
            <v>скатная</v>
          </cell>
          <cell r="K11493" t="str">
            <v>имеется</v>
          </cell>
          <cell r="L11493">
            <v>5</v>
          </cell>
          <cell r="M11493">
            <v>12</v>
          </cell>
          <cell r="Q11493">
            <v>8124.58</v>
          </cell>
          <cell r="R11493">
            <v>4860.03</v>
          </cell>
          <cell r="S11493">
            <v>4860.03</v>
          </cell>
          <cell r="T11493">
            <v>161</v>
          </cell>
        </row>
        <row r="11494">
          <cell r="C11494" t="str">
            <v>Осинский городской округ Пермского края</v>
          </cell>
          <cell r="D11494" t="str">
            <v>г. Оса, ул. Максима Горького, д. 62</v>
          </cell>
          <cell r="E11494" t="b">
            <v>1</v>
          </cell>
          <cell r="F11494" t="str">
            <v>1964</v>
          </cell>
          <cell r="H11494" t="str">
            <v>кирпич</v>
          </cell>
          <cell r="L11494">
            <v>2</v>
          </cell>
          <cell r="M11494">
            <v>3</v>
          </cell>
          <cell r="Q11494">
            <v>491.99</v>
          </cell>
          <cell r="R11494">
            <v>310.58999999999997</v>
          </cell>
          <cell r="S11494">
            <v>310.58999999999997</v>
          </cell>
          <cell r="T11494">
            <v>19</v>
          </cell>
        </row>
        <row r="11495">
          <cell r="C11495" t="str">
            <v>Осинский городской округ Пермского края</v>
          </cell>
          <cell r="D11495" t="str">
            <v>г. Оса, ул. Максима Горького, д. 64</v>
          </cell>
          <cell r="E11495" t="b">
            <v>1</v>
          </cell>
          <cell r="F11495">
            <v>1965</v>
          </cell>
          <cell r="H11495" t="str">
            <v>Кирпич</v>
          </cell>
          <cell r="L11495">
            <v>2</v>
          </cell>
          <cell r="M11495">
            <v>3</v>
          </cell>
          <cell r="Q11495">
            <v>486.59</v>
          </cell>
          <cell r="R11495">
            <v>307.94</v>
          </cell>
          <cell r="S11495">
            <v>307.94</v>
          </cell>
          <cell r="T11495">
            <v>24</v>
          </cell>
        </row>
        <row r="11496">
          <cell r="C11496" t="str">
            <v>Осинский городской округ Пермского края</v>
          </cell>
          <cell r="D11496" t="str">
            <v>г. Оса, ул. Максима Горького, д. 65</v>
          </cell>
          <cell r="E11496" t="b">
            <v>1</v>
          </cell>
          <cell r="F11496">
            <v>1986</v>
          </cell>
          <cell r="H11496" t="str">
            <v>Кирпич</v>
          </cell>
          <cell r="L11496">
            <v>5</v>
          </cell>
          <cell r="M11496">
            <v>7</v>
          </cell>
          <cell r="Q11496">
            <v>8359.1</v>
          </cell>
          <cell r="R11496">
            <v>7585.9</v>
          </cell>
          <cell r="S11496">
            <v>6051.9</v>
          </cell>
        </row>
        <row r="11497">
          <cell r="C11497" t="str">
            <v>Осинский городской округ Пермского края</v>
          </cell>
          <cell r="D11497" t="str">
            <v>г. Оса, ул. Максима Горького, д. 66</v>
          </cell>
          <cell r="E11497" t="b">
            <v>1</v>
          </cell>
          <cell r="F11497">
            <v>1966</v>
          </cell>
          <cell r="H11497" t="str">
            <v>Кирпич</v>
          </cell>
          <cell r="L11497">
            <v>2</v>
          </cell>
          <cell r="M11497">
            <v>3</v>
          </cell>
          <cell r="Q11497">
            <v>472</v>
          </cell>
          <cell r="R11497">
            <v>271</v>
          </cell>
          <cell r="S11497">
            <v>271</v>
          </cell>
          <cell r="T11497">
            <v>42</v>
          </cell>
        </row>
        <row r="11498">
          <cell r="C11498" t="str">
            <v>Осинский городской округ Пермского края</v>
          </cell>
          <cell r="D11498" t="str">
            <v>г. Оса, ул. Максима Горького, д. 67</v>
          </cell>
          <cell r="E11498" t="b">
            <v>1</v>
          </cell>
          <cell r="F11498">
            <v>1988</v>
          </cell>
          <cell r="H11498" t="str">
            <v>Кирпич</v>
          </cell>
          <cell r="L11498">
            <v>5</v>
          </cell>
          <cell r="M11498">
            <v>6</v>
          </cell>
          <cell r="Q11498">
            <v>3883</v>
          </cell>
          <cell r="R11498">
            <v>2415</v>
          </cell>
          <cell r="S11498">
            <v>2173.5</v>
          </cell>
        </row>
        <row r="11499">
          <cell r="C11499" t="str">
            <v>Осинский городской округ Пермского края</v>
          </cell>
          <cell r="D11499" t="str">
            <v>г. Оса, ул. Максима Горького, д. 68</v>
          </cell>
          <cell r="E11499" t="b">
            <v>1</v>
          </cell>
          <cell r="F11499">
            <v>1978</v>
          </cell>
          <cell r="H11499" t="str">
            <v>Кирпич</v>
          </cell>
          <cell r="L11499">
            <v>2</v>
          </cell>
          <cell r="M11499">
            <v>2</v>
          </cell>
          <cell r="Q11499">
            <v>468</v>
          </cell>
          <cell r="R11499">
            <v>266</v>
          </cell>
          <cell r="S11499">
            <v>266</v>
          </cell>
          <cell r="T11499">
            <v>38</v>
          </cell>
        </row>
        <row r="11500">
          <cell r="C11500" t="str">
            <v>Осинский городской округ Пермского края</v>
          </cell>
          <cell r="D11500" t="str">
            <v>г. Оса, ул. Максима Горького, д. 70</v>
          </cell>
          <cell r="E11500" t="b">
            <v>1</v>
          </cell>
          <cell r="F11500">
            <v>1968</v>
          </cell>
          <cell r="H11500" t="str">
            <v>Кирпич</v>
          </cell>
          <cell r="L11500">
            <v>5</v>
          </cell>
          <cell r="Q11500">
            <v>548</v>
          </cell>
          <cell r="R11500">
            <v>483</v>
          </cell>
          <cell r="S11500">
            <v>434.7</v>
          </cell>
        </row>
        <row r="11501">
          <cell r="C11501" t="str">
            <v>Осинский городской округ Пермского края</v>
          </cell>
          <cell r="D11501" t="str">
            <v>г. Оса, ул. Максима Горького, д. 72</v>
          </cell>
          <cell r="E11501" t="b">
            <v>1</v>
          </cell>
          <cell r="F11501">
            <v>1982</v>
          </cell>
          <cell r="H11501" t="str">
            <v>Кирпич</v>
          </cell>
          <cell r="I11501" t="str">
            <v>плоская</v>
          </cell>
          <cell r="L11501">
            <v>5</v>
          </cell>
          <cell r="M11501">
            <v>6</v>
          </cell>
          <cell r="Q11501">
            <v>5166.8</v>
          </cell>
          <cell r="R11501">
            <v>4197.1000000000004</v>
          </cell>
          <cell r="S11501">
            <v>2498.8000000000002</v>
          </cell>
          <cell r="T11501">
            <v>270</v>
          </cell>
        </row>
        <row r="11502">
          <cell r="C11502" t="str">
            <v>Осинский городской округ Пермского края</v>
          </cell>
          <cell r="D11502" t="str">
            <v>г. Оса, ул. Максима Горького, д. 73</v>
          </cell>
          <cell r="E11502" t="b">
            <v>1</v>
          </cell>
          <cell r="F11502">
            <v>1968</v>
          </cell>
          <cell r="H11502" t="str">
            <v>Кирпич</v>
          </cell>
          <cell r="L11502">
            <v>5</v>
          </cell>
          <cell r="M11502">
            <v>4</v>
          </cell>
          <cell r="Q11502">
            <v>2516</v>
          </cell>
          <cell r="R11502">
            <v>2515.6999999999998</v>
          </cell>
          <cell r="S11502">
            <v>1643</v>
          </cell>
          <cell r="T11502">
            <v>224</v>
          </cell>
        </row>
        <row r="11503">
          <cell r="C11503" t="str">
            <v>Осинский городской округ Пермского края</v>
          </cell>
          <cell r="D11503" t="str">
            <v>г. Оса, ул. Максима Горького, д. 75</v>
          </cell>
          <cell r="E11503" t="b">
            <v>1</v>
          </cell>
          <cell r="F11503">
            <v>1969</v>
          </cell>
          <cell r="H11503" t="str">
            <v>Кирпич</v>
          </cell>
          <cell r="L11503">
            <v>5</v>
          </cell>
          <cell r="M11503">
            <v>4</v>
          </cell>
          <cell r="Q11503">
            <v>3379.1</v>
          </cell>
          <cell r="R11503">
            <v>2289.8000000000002</v>
          </cell>
          <cell r="S11503">
            <v>2241.8000000000002</v>
          </cell>
          <cell r="T11503">
            <v>152</v>
          </cell>
        </row>
        <row r="11504">
          <cell r="C11504" t="str">
            <v>Осинский городской округ Пермского края</v>
          </cell>
          <cell r="D11504" t="str">
            <v>г. Оса, ул. Максима Горького, д. 80</v>
          </cell>
          <cell r="E11504" t="b">
            <v>1</v>
          </cell>
          <cell r="F11504">
            <v>1970</v>
          </cell>
          <cell r="H11504" t="str">
            <v>Кирпич</v>
          </cell>
          <cell r="L11504">
            <v>2</v>
          </cell>
          <cell r="M11504">
            <v>3</v>
          </cell>
          <cell r="Q11504">
            <v>1212.0999999999999</v>
          </cell>
          <cell r="R11504">
            <v>895.7</v>
          </cell>
          <cell r="S11504">
            <v>895.7</v>
          </cell>
          <cell r="T11504">
            <v>77</v>
          </cell>
        </row>
        <row r="11505">
          <cell r="C11505" t="str">
            <v>Осинский городской округ Пермского края</v>
          </cell>
          <cell r="D11505" t="str">
            <v>г. Оса, ул. Максима Горького, д. 81</v>
          </cell>
          <cell r="E11505" t="b">
            <v>1</v>
          </cell>
          <cell r="F11505">
            <v>1970</v>
          </cell>
          <cell r="H11505" t="str">
            <v>Кирпич</v>
          </cell>
          <cell r="L11505">
            <v>5</v>
          </cell>
          <cell r="M11505">
            <v>4</v>
          </cell>
          <cell r="Q11505">
            <v>3077</v>
          </cell>
          <cell r="R11505">
            <v>2159</v>
          </cell>
          <cell r="S11505">
            <v>2159</v>
          </cell>
          <cell r="T11505">
            <v>245</v>
          </cell>
        </row>
        <row r="11506">
          <cell r="C11506" t="str">
            <v>Осинский городской округ Пермского края</v>
          </cell>
          <cell r="D11506" t="str">
            <v>г. Оса, ул. Максима Горького, д. 82</v>
          </cell>
          <cell r="E11506" t="b">
            <v>1</v>
          </cell>
          <cell r="F11506">
            <v>1992</v>
          </cell>
          <cell r="H11506" t="str">
            <v>Кирпич</v>
          </cell>
          <cell r="L11506">
            <v>3</v>
          </cell>
          <cell r="M11506">
            <v>5</v>
          </cell>
          <cell r="Q11506">
            <v>2735</v>
          </cell>
          <cell r="R11506">
            <v>1577</v>
          </cell>
          <cell r="S11506">
            <v>1419.3</v>
          </cell>
        </row>
        <row r="11507">
          <cell r="C11507" t="str">
            <v>Осинский городской округ Пермского края</v>
          </cell>
          <cell r="D11507" t="str">
            <v>г. Оса, ул. Максима Горького, д. 83</v>
          </cell>
          <cell r="E11507" t="b">
            <v>1</v>
          </cell>
          <cell r="F11507">
            <v>1976</v>
          </cell>
          <cell r="H11507" t="str">
            <v>Кирпич</v>
          </cell>
          <cell r="L11507">
            <v>5</v>
          </cell>
          <cell r="M11507">
            <v>8</v>
          </cell>
          <cell r="Q11507">
            <v>5783</v>
          </cell>
          <cell r="R11507">
            <v>3869</v>
          </cell>
          <cell r="S11507">
            <v>3869</v>
          </cell>
          <cell r="T11507">
            <v>440</v>
          </cell>
        </row>
        <row r="11508">
          <cell r="C11508" t="str">
            <v>Осинский городской округ Пермского края</v>
          </cell>
          <cell r="D11508" t="str">
            <v>г. Оса, ул. Максима Горького, д. 84</v>
          </cell>
          <cell r="E11508" t="b">
            <v>1</v>
          </cell>
          <cell r="F11508">
            <v>2011</v>
          </cell>
          <cell r="H11508" t="str">
            <v>Кирпич</v>
          </cell>
          <cell r="L11508">
            <v>4</v>
          </cell>
          <cell r="M11508">
            <v>2</v>
          </cell>
          <cell r="Q11508">
            <v>1142</v>
          </cell>
          <cell r="R11508">
            <v>1142</v>
          </cell>
          <cell r="S11508">
            <v>1027.8</v>
          </cell>
        </row>
        <row r="11509">
          <cell r="C11509" t="str">
            <v>Осинский городской округ Пермского края</v>
          </cell>
          <cell r="D11509" t="str">
            <v>г. Оса, ул. Максима Горького, д. 85</v>
          </cell>
          <cell r="E11509" t="b">
            <v>1</v>
          </cell>
          <cell r="F11509">
            <v>1976</v>
          </cell>
          <cell r="H11509" t="str">
            <v>кирпич</v>
          </cell>
          <cell r="I11509" t="str">
            <v>плоская</v>
          </cell>
          <cell r="K11509" t="str">
            <v>имеется</v>
          </cell>
          <cell r="L11509">
            <v>5</v>
          </cell>
          <cell r="M11509">
            <v>8</v>
          </cell>
          <cell r="Q11509">
            <v>5587.2</v>
          </cell>
          <cell r="R11509">
            <v>3772.8</v>
          </cell>
          <cell r="S11509">
            <v>3772.8</v>
          </cell>
          <cell r="T11509">
            <v>126</v>
          </cell>
        </row>
        <row r="11510">
          <cell r="C11510" t="str">
            <v>Осинский городской округ Пермского края</v>
          </cell>
          <cell r="D11510" t="str">
            <v>г. Оса, ул. Максима Горького, д. 87</v>
          </cell>
          <cell r="E11510" t="b">
            <v>1</v>
          </cell>
          <cell r="F11510">
            <v>1976</v>
          </cell>
          <cell r="H11510" t="str">
            <v>кирпич</v>
          </cell>
          <cell r="L11510">
            <v>5</v>
          </cell>
          <cell r="M11510">
            <v>8</v>
          </cell>
          <cell r="Q11510">
            <v>5915.69</v>
          </cell>
          <cell r="R11510">
            <v>3955.4</v>
          </cell>
          <cell r="S11510">
            <v>3955.4</v>
          </cell>
          <cell r="T11510">
            <v>211</v>
          </cell>
        </row>
        <row r="11511">
          <cell r="C11511" t="str">
            <v>Осинский городской округ Пермского края</v>
          </cell>
          <cell r="D11511" t="str">
            <v>г. Оса, ул. Максима Горького, д. 88</v>
          </cell>
          <cell r="E11511" t="b">
            <v>1</v>
          </cell>
          <cell r="F11511">
            <v>1993</v>
          </cell>
          <cell r="H11511" t="str">
            <v>кирпич</v>
          </cell>
          <cell r="I11511" t="str">
            <v>скатная</v>
          </cell>
          <cell r="K11511" t="str">
            <v>имеется</v>
          </cell>
          <cell r="L11511">
            <v>4</v>
          </cell>
          <cell r="M11511">
            <v>2</v>
          </cell>
          <cell r="Q11511">
            <v>1128.31</v>
          </cell>
          <cell r="R11511">
            <v>648.17999999999995</v>
          </cell>
          <cell r="S11511">
            <v>648.17999999999995</v>
          </cell>
          <cell r="T11511">
            <v>16</v>
          </cell>
        </row>
        <row r="11512">
          <cell r="C11512" t="str">
            <v>Осинский городской округ Пермского края</v>
          </cell>
          <cell r="D11512" t="str">
            <v>г. Оса, ул. Максима Горького, д. 89</v>
          </cell>
          <cell r="E11512" t="b">
            <v>1</v>
          </cell>
          <cell r="F11512">
            <v>1976</v>
          </cell>
          <cell r="H11512" t="str">
            <v>кирпич</v>
          </cell>
          <cell r="L11512">
            <v>5</v>
          </cell>
          <cell r="M11512">
            <v>8</v>
          </cell>
          <cell r="Q11512">
            <v>5850.16</v>
          </cell>
          <cell r="R11512">
            <v>3901.47</v>
          </cell>
          <cell r="S11512">
            <v>3537.9</v>
          </cell>
          <cell r="T11512">
            <v>262</v>
          </cell>
        </row>
        <row r="11513">
          <cell r="C11513" t="str">
            <v>Осинский городской округ Пермского края</v>
          </cell>
          <cell r="D11513" t="str">
            <v>г. Оса, ул. Максима Горького, д. 91</v>
          </cell>
          <cell r="E11513" t="b">
            <v>1</v>
          </cell>
          <cell r="F11513">
            <v>1978</v>
          </cell>
          <cell r="H11513" t="str">
            <v>кирпич</v>
          </cell>
          <cell r="L11513">
            <v>5</v>
          </cell>
          <cell r="M11513">
            <v>8</v>
          </cell>
          <cell r="Q11513">
            <v>5918.8</v>
          </cell>
          <cell r="R11513">
            <v>3963.8</v>
          </cell>
          <cell r="S11513">
            <v>3920</v>
          </cell>
          <cell r="T11513">
            <v>281</v>
          </cell>
        </row>
        <row r="11514">
          <cell r="C11514" t="str">
            <v>Осинский городской округ Пермского края</v>
          </cell>
          <cell r="D11514" t="str">
            <v>г. Оса, ул. Максима Горького, д. 93</v>
          </cell>
          <cell r="E11514" t="b">
            <v>1</v>
          </cell>
          <cell r="F11514">
            <v>1974</v>
          </cell>
          <cell r="H11514" t="str">
            <v>Кирпич</v>
          </cell>
          <cell r="L11514">
            <v>5</v>
          </cell>
          <cell r="M11514">
            <v>2</v>
          </cell>
          <cell r="Q11514">
            <v>2759</v>
          </cell>
          <cell r="R11514">
            <v>1816</v>
          </cell>
          <cell r="S11514">
            <v>1634.4</v>
          </cell>
        </row>
        <row r="11515">
          <cell r="C11515" t="str">
            <v>Осинский городской округ Пермского края</v>
          </cell>
          <cell r="D11515" t="str">
            <v>г. Оса, ул. Максима Горького, д. 67А</v>
          </cell>
          <cell r="E11515" t="b">
            <v>1</v>
          </cell>
          <cell r="F11515">
            <v>1990</v>
          </cell>
          <cell r="H11515" t="str">
            <v>Кирпич</v>
          </cell>
          <cell r="L11515">
            <v>5</v>
          </cell>
          <cell r="M11515">
            <v>4</v>
          </cell>
          <cell r="Q11515">
            <v>2383</v>
          </cell>
          <cell r="R11515">
            <v>1424</v>
          </cell>
          <cell r="S11515">
            <v>1281.5999999999999</v>
          </cell>
        </row>
        <row r="11516">
          <cell r="C11516" t="str">
            <v>Осинский городской округ Пермского края</v>
          </cell>
          <cell r="D11516" t="str">
            <v>г. Оса, ул. Маяковского, д. 1</v>
          </cell>
          <cell r="E11516" t="b">
            <v>1</v>
          </cell>
          <cell r="F11516">
            <v>1966</v>
          </cell>
          <cell r="H11516" t="str">
            <v>Брус</v>
          </cell>
          <cell r="L11516">
            <v>2</v>
          </cell>
          <cell r="M11516">
            <v>1</v>
          </cell>
          <cell r="Q11516">
            <v>265</v>
          </cell>
          <cell r="R11516">
            <v>173</v>
          </cell>
          <cell r="S11516">
            <v>173</v>
          </cell>
          <cell r="T11516">
            <v>28</v>
          </cell>
        </row>
        <row r="11517">
          <cell r="C11517" t="str">
            <v>Осинский городской округ Пермского края</v>
          </cell>
          <cell r="D11517" t="str">
            <v>г. Оса, ул. Маяковского, д. 5</v>
          </cell>
          <cell r="E11517" t="b">
            <v>1</v>
          </cell>
          <cell r="F11517">
            <v>1971</v>
          </cell>
          <cell r="H11517" t="str">
            <v>Кирпич</v>
          </cell>
          <cell r="L11517">
            <v>2</v>
          </cell>
          <cell r="M11517">
            <v>2</v>
          </cell>
          <cell r="Q11517">
            <v>428</v>
          </cell>
          <cell r="R11517">
            <v>268</v>
          </cell>
          <cell r="S11517">
            <v>268</v>
          </cell>
          <cell r="T11517">
            <v>42</v>
          </cell>
        </row>
        <row r="11518">
          <cell r="C11518" t="str">
            <v>Осинский городской округ Пермского края</v>
          </cell>
          <cell r="D11518" t="str">
            <v>г. Оса, ул. Маяковского, д. 49</v>
          </cell>
          <cell r="E11518" t="b">
            <v>1</v>
          </cell>
          <cell r="F11518">
            <v>1961</v>
          </cell>
          <cell r="H11518" t="str">
            <v>Брус</v>
          </cell>
          <cell r="L11518">
            <v>2</v>
          </cell>
          <cell r="M11518">
            <v>1</v>
          </cell>
          <cell r="Q11518">
            <v>128</v>
          </cell>
          <cell r="R11518">
            <v>99</v>
          </cell>
          <cell r="S11518">
            <v>89.1</v>
          </cell>
        </row>
        <row r="11519">
          <cell r="C11519" t="str">
            <v>Осинский городской округ Пермского края</v>
          </cell>
          <cell r="D11519" t="str">
            <v>г. Оса, ул. Маяковского, д. 60</v>
          </cell>
          <cell r="E11519" t="b">
            <v>1</v>
          </cell>
          <cell r="F11519">
            <v>1991</v>
          </cell>
          <cell r="H11519" t="str">
            <v>Кирпич</v>
          </cell>
          <cell r="L11519">
            <v>4</v>
          </cell>
          <cell r="M11519">
            <v>2</v>
          </cell>
          <cell r="Q11519">
            <v>1362</v>
          </cell>
          <cell r="R11519">
            <v>775</v>
          </cell>
          <cell r="S11519">
            <v>697.5</v>
          </cell>
        </row>
        <row r="11520">
          <cell r="C11520" t="str">
            <v>Осинский городской округ Пермского края</v>
          </cell>
          <cell r="D11520" t="str">
            <v>г. Оса, ул. Маяковского, д. 74</v>
          </cell>
          <cell r="E11520" t="b">
            <v>1</v>
          </cell>
          <cell r="F11520">
            <v>1978</v>
          </cell>
          <cell r="H11520" t="str">
            <v>Кирпич</v>
          </cell>
          <cell r="L11520">
            <v>2</v>
          </cell>
          <cell r="M11520">
            <v>3</v>
          </cell>
          <cell r="Q11520">
            <v>1351</v>
          </cell>
          <cell r="R11520">
            <v>1351</v>
          </cell>
          <cell r="S11520">
            <v>915.9</v>
          </cell>
          <cell r="T11520">
            <v>43</v>
          </cell>
        </row>
        <row r="11521">
          <cell r="C11521" t="str">
            <v>Осинский городской округ Пермского края</v>
          </cell>
          <cell r="D11521" t="str">
            <v>г. Оса, ул. Маяковского, д. 76</v>
          </cell>
          <cell r="E11521" t="b">
            <v>1</v>
          </cell>
          <cell r="F11521">
            <v>1978</v>
          </cell>
          <cell r="H11521" t="str">
            <v>Кирпич</v>
          </cell>
          <cell r="L11521">
            <v>2</v>
          </cell>
          <cell r="M11521">
            <v>3</v>
          </cell>
          <cell r="Q11521">
            <v>907</v>
          </cell>
          <cell r="R11521">
            <v>497</v>
          </cell>
          <cell r="S11521">
            <v>447.3</v>
          </cell>
        </row>
        <row r="11522">
          <cell r="C11522" t="str">
            <v>Осинский городской округ Пермского края</v>
          </cell>
          <cell r="D11522" t="str">
            <v>г. Оса, ул. Маяковского, д. 78</v>
          </cell>
          <cell r="E11522" t="b">
            <v>1</v>
          </cell>
          <cell r="F11522">
            <v>1979</v>
          </cell>
          <cell r="H11522" t="str">
            <v>Кирпич</v>
          </cell>
          <cell r="L11522">
            <v>2</v>
          </cell>
          <cell r="M11522">
            <v>3</v>
          </cell>
          <cell r="Q11522">
            <v>930</v>
          </cell>
          <cell r="R11522">
            <v>524</v>
          </cell>
          <cell r="S11522">
            <v>471.6</v>
          </cell>
        </row>
        <row r="11523">
          <cell r="C11523" t="str">
            <v>Осинский городской округ Пермского края</v>
          </cell>
          <cell r="D11523" t="str">
            <v>г. Оса, ул. Маяковского, д. 89</v>
          </cell>
          <cell r="E11523" t="b">
            <v>1</v>
          </cell>
          <cell r="F11523">
            <v>2007</v>
          </cell>
          <cell r="H11523" t="str">
            <v>Кирпич</v>
          </cell>
          <cell r="L11523">
            <v>3</v>
          </cell>
          <cell r="M11523">
            <v>2</v>
          </cell>
          <cell r="Q11523">
            <v>1029</v>
          </cell>
          <cell r="R11523">
            <v>581</v>
          </cell>
          <cell r="S11523">
            <v>522.9</v>
          </cell>
        </row>
        <row r="11524">
          <cell r="C11524" t="str">
            <v>Осинский городской округ Пермского края</v>
          </cell>
          <cell r="D11524" t="str">
            <v>г. Оса, ул. Маяковского, д. 91</v>
          </cell>
          <cell r="E11524" t="b">
            <v>1</v>
          </cell>
          <cell r="F11524">
            <v>1983</v>
          </cell>
          <cell r="H11524" t="str">
            <v>кирпич</v>
          </cell>
          <cell r="I11524" t="str">
            <v>скатная</v>
          </cell>
          <cell r="K11524" t="str">
            <v>не имеется</v>
          </cell>
          <cell r="L11524">
            <v>2</v>
          </cell>
          <cell r="M11524">
            <v>3</v>
          </cell>
          <cell r="Q11524">
            <v>1049.28</v>
          </cell>
          <cell r="R11524">
            <v>950.05</v>
          </cell>
          <cell r="S11524">
            <v>950.05</v>
          </cell>
          <cell r="T11524">
            <v>22</v>
          </cell>
        </row>
        <row r="11525">
          <cell r="C11525" t="str">
            <v>Осинский городской округ Пермского края</v>
          </cell>
          <cell r="D11525" t="str">
            <v>г. Оса, ул. Маяковского, д. 93</v>
          </cell>
          <cell r="E11525" t="b">
            <v>1</v>
          </cell>
          <cell r="F11525">
            <v>1993</v>
          </cell>
          <cell r="H11525" t="str">
            <v>кирпич</v>
          </cell>
          <cell r="I11525" t="str">
            <v>скатная</v>
          </cell>
          <cell r="K11525" t="str">
            <v>не имеется</v>
          </cell>
          <cell r="L11525">
            <v>3</v>
          </cell>
          <cell r="M11525">
            <v>3</v>
          </cell>
          <cell r="Q11525">
            <v>1627.24</v>
          </cell>
          <cell r="R11525">
            <v>1536.84</v>
          </cell>
          <cell r="S11525">
            <v>1536.84</v>
          </cell>
          <cell r="T11525">
            <v>27</v>
          </cell>
        </row>
        <row r="11526">
          <cell r="C11526" t="str">
            <v>Осинский городской округ Пермского края</v>
          </cell>
          <cell r="D11526" t="str">
            <v>г. Оса, ул. Мелентьева, д. 2</v>
          </cell>
          <cell r="E11526" t="b">
            <v>1</v>
          </cell>
          <cell r="F11526">
            <v>1979</v>
          </cell>
          <cell r="H11526" t="str">
            <v>кирпич</v>
          </cell>
          <cell r="L11526">
            <v>2</v>
          </cell>
          <cell r="M11526">
            <v>2</v>
          </cell>
          <cell r="Q11526">
            <v>846.76</v>
          </cell>
          <cell r="R11526">
            <v>488.55</v>
          </cell>
          <cell r="S11526">
            <v>488.55</v>
          </cell>
          <cell r="T11526">
            <v>32</v>
          </cell>
        </row>
        <row r="11527">
          <cell r="C11527" t="str">
            <v>Осинский городской округ Пермского края</v>
          </cell>
          <cell r="D11527" t="str">
            <v>г. Оса, ул. Мелентьева, д. 4</v>
          </cell>
          <cell r="E11527" t="b">
            <v>1</v>
          </cell>
          <cell r="F11527">
            <v>1977</v>
          </cell>
          <cell r="H11527" t="str">
            <v>Кирпич</v>
          </cell>
          <cell r="I11527" t="str">
            <v>скатная</v>
          </cell>
          <cell r="K11527" t="str">
            <v>имеется</v>
          </cell>
          <cell r="L11527">
            <v>2</v>
          </cell>
          <cell r="M11527">
            <v>3</v>
          </cell>
          <cell r="Q11527">
            <v>1012.11</v>
          </cell>
          <cell r="R11527">
            <v>921.74</v>
          </cell>
          <cell r="S11527">
            <v>921.74</v>
          </cell>
          <cell r="T11527">
            <v>38</v>
          </cell>
        </row>
        <row r="11528">
          <cell r="C11528" t="str">
            <v>Осинский городской округ Пермского края</v>
          </cell>
          <cell r="D11528" t="str">
            <v>г. Оса, ул. Мелентьева, д. 5</v>
          </cell>
          <cell r="E11528" t="b">
            <v>1</v>
          </cell>
          <cell r="F11528">
            <v>1976</v>
          </cell>
          <cell r="H11528" t="str">
            <v>кирпич</v>
          </cell>
          <cell r="L11528">
            <v>2</v>
          </cell>
          <cell r="M11528">
            <v>3</v>
          </cell>
          <cell r="Q11528">
            <v>926.93</v>
          </cell>
          <cell r="R11528">
            <v>515.4</v>
          </cell>
          <cell r="S11528">
            <v>515.4</v>
          </cell>
          <cell r="T11528">
            <v>38</v>
          </cell>
        </row>
        <row r="11529">
          <cell r="C11529" t="str">
            <v>Осинский городской округ Пермского края</v>
          </cell>
          <cell r="D11529" t="str">
            <v>г. Оса, ул. Мелентьева, д. 8</v>
          </cell>
          <cell r="E11529" t="b">
            <v>1</v>
          </cell>
          <cell r="F11529">
            <v>1981</v>
          </cell>
          <cell r="H11529" t="str">
            <v>кирпич</v>
          </cell>
          <cell r="I11529" t="str">
            <v>скатная</v>
          </cell>
          <cell r="K11529" t="str">
            <v>не имеется</v>
          </cell>
          <cell r="L11529">
            <v>2</v>
          </cell>
          <cell r="M11529">
            <v>3</v>
          </cell>
          <cell r="Q11529">
            <v>891.43</v>
          </cell>
          <cell r="R11529">
            <v>497.71</v>
          </cell>
          <cell r="S11529">
            <v>497.71</v>
          </cell>
          <cell r="T11529">
            <v>22</v>
          </cell>
        </row>
        <row r="11530">
          <cell r="C11530" t="str">
            <v>Осинский городской округ Пермского края</v>
          </cell>
          <cell r="D11530" t="str">
            <v>г. Оса, ул. Мелентьева, д. 10</v>
          </cell>
          <cell r="E11530" t="b">
            <v>1</v>
          </cell>
          <cell r="F11530">
            <v>1984</v>
          </cell>
          <cell r="H11530" t="str">
            <v>кирпич</v>
          </cell>
          <cell r="I11530" t="str">
            <v>скатная</v>
          </cell>
          <cell r="K11530" t="str">
            <v>не имеется</v>
          </cell>
          <cell r="L11530">
            <v>2</v>
          </cell>
          <cell r="M11530">
            <v>3</v>
          </cell>
          <cell r="Q11530">
            <v>908.16</v>
          </cell>
          <cell r="R11530">
            <v>509.33</v>
          </cell>
          <cell r="S11530">
            <v>509.33</v>
          </cell>
          <cell r="T11530">
            <v>22</v>
          </cell>
        </row>
        <row r="11531">
          <cell r="C11531" t="str">
            <v>Осинский городской округ Пермского края</v>
          </cell>
          <cell r="D11531" t="str">
            <v>г. Оса, ул. Мелентьева, д. 12</v>
          </cell>
          <cell r="E11531" t="b">
            <v>1</v>
          </cell>
          <cell r="F11531">
            <v>1985</v>
          </cell>
          <cell r="H11531" t="str">
            <v>кирпич</v>
          </cell>
          <cell r="I11531" t="str">
            <v>скатная</v>
          </cell>
          <cell r="K11531" t="str">
            <v>не имеется</v>
          </cell>
          <cell r="L11531">
            <v>2</v>
          </cell>
          <cell r="M11531">
            <v>3</v>
          </cell>
          <cell r="Q11531">
            <v>918</v>
          </cell>
          <cell r="R11531">
            <v>496.4</v>
          </cell>
          <cell r="S11531">
            <v>496.4</v>
          </cell>
          <cell r="T11531">
            <v>22</v>
          </cell>
        </row>
        <row r="11532">
          <cell r="C11532" t="str">
            <v>Осинский городской округ Пермского края</v>
          </cell>
          <cell r="D11532" t="str">
            <v>г. Оса, ул. Мелентьева, д. 14</v>
          </cell>
          <cell r="E11532" t="b">
            <v>1</v>
          </cell>
          <cell r="F11532">
            <v>1980</v>
          </cell>
          <cell r="H11532" t="str">
            <v>кирпич</v>
          </cell>
          <cell r="L11532">
            <v>2</v>
          </cell>
          <cell r="M11532">
            <v>3</v>
          </cell>
          <cell r="Q11532">
            <v>939.82</v>
          </cell>
          <cell r="R11532">
            <v>525.64</v>
          </cell>
          <cell r="S11532">
            <v>525.64</v>
          </cell>
          <cell r="T11532">
            <v>31</v>
          </cell>
        </row>
        <row r="11533">
          <cell r="C11533" t="str">
            <v>Осинский городской округ Пермского края</v>
          </cell>
          <cell r="D11533" t="str">
            <v>г. Оса, ул. Мира, д. 2</v>
          </cell>
          <cell r="E11533" t="b">
            <v>1</v>
          </cell>
          <cell r="F11533">
            <v>1973</v>
          </cell>
          <cell r="H11533" t="str">
            <v>Кирпич</v>
          </cell>
          <cell r="L11533">
            <v>5</v>
          </cell>
          <cell r="M11533">
            <v>5</v>
          </cell>
          <cell r="Q11533">
            <v>4581</v>
          </cell>
          <cell r="R11533">
            <v>2846</v>
          </cell>
          <cell r="S11533">
            <v>2561.4</v>
          </cell>
        </row>
        <row r="11534">
          <cell r="C11534" t="str">
            <v>Осинский городской округ Пермского края</v>
          </cell>
          <cell r="D11534" t="str">
            <v>г. Оса, ул. Мира, д. 4</v>
          </cell>
          <cell r="E11534" t="b">
            <v>1</v>
          </cell>
          <cell r="F11534">
            <v>1973</v>
          </cell>
          <cell r="H11534" t="str">
            <v>кирпич</v>
          </cell>
          <cell r="I11534" t="str">
            <v>плоская</v>
          </cell>
          <cell r="K11534" t="str">
            <v>имеется</v>
          </cell>
          <cell r="L11534">
            <v>5</v>
          </cell>
          <cell r="M11534">
            <v>6</v>
          </cell>
          <cell r="Q11534">
            <v>5185.7</v>
          </cell>
          <cell r="R11534">
            <v>4438.1000000000004</v>
          </cell>
          <cell r="S11534">
            <v>4438.1000000000004</v>
          </cell>
          <cell r="T11534">
            <v>100</v>
          </cell>
        </row>
        <row r="11535">
          <cell r="C11535" t="str">
            <v>Осинский городской округ Пермского края</v>
          </cell>
          <cell r="D11535" t="str">
            <v>г. Оса, ул. Мира, д. 6</v>
          </cell>
          <cell r="E11535" t="b">
            <v>1</v>
          </cell>
          <cell r="F11535">
            <v>1972</v>
          </cell>
          <cell r="H11535" t="str">
            <v>кирпич</v>
          </cell>
          <cell r="L11535">
            <v>5</v>
          </cell>
          <cell r="M11535">
            <v>5</v>
          </cell>
          <cell r="Q11535">
            <v>5129.1000000000004</v>
          </cell>
          <cell r="R11535">
            <v>4850.6000000000004</v>
          </cell>
          <cell r="S11535">
            <v>4438.1000000000004</v>
          </cell>
        </row>
        <row r="11536">
          <cell r="C11536" t="str">
            <v>Осинский городской округ Пермского края</v>
          </cell>
          <cell r="D11536" t="str">
            <v>г. Оса, ул. Мира, д. 8</v>
          </cell>
          <cell r="E11536" t="b">
            <v>1</v>
          </cell>
          <cell r="F11536">
            <v>1971</v>
          </cell>
          <cell r="H11536" t="str">
            <v>Кирпич</v>
          </cell>
          <cell r="L11536">
            <v>5</v>
          </cell>
          <cell r="M11536">
            <v>5</v>
          </cell>
          <cell r="Q11536">
            <v>4489.5600000000004</v>
          </cell>
          <cell r="R11536">
            <v>4417.5600000000004</v>
          </cell>
          <cell r="S11536">
            <v>2930.99</v>
          </cell>
          <cell r="T11536">
            <v>350</v>
          </cell>
        </row>
        <row r="11537">
          <cell r="C11537" t="str">
            <v>Осинский городской округ Пермского края</v>
          </cell>
          <cell r="D11537" t="str">
            <v>г. Оса, ул. Мичурина, д. 32</v>
          </cell>
          <cell r="E11537" t="b">
            <v>1</v>
          </cell>
          <cell r="F11537">
            <v>1969</v>
          </cell>
          <cell r="H11537" t="str">
            <v>Брус</v>
          </cell>
          <cell r="L11537">
            <v>2</v>
          </cell>
          <cell r="M11537">
            <v>2</v>
          </cell>
          <cell r="Q11537">
            <v>130</v>
          </cell>
          <cell r="R11537">
            <v>116</v>
          </cell>
          <cell r="S11537">
            <v>116</v>
          </cell>
          <cell r="T11537">
            <v>18</v>
          </cell>
        </row>
        <row r="11538">
          <cell r="C11538" t="str">
            <v>Осинский городской округ Пермского края</v>
          </cell>
          <cell r="D11538" t="str">
            <v>г. Оса, ул. Монастырская, д. 1/1</v>
          </cell>
          <cell r="E11538" t="b">
            <v>1</v>
          </cell>
          <cell r="F11538">
            <v>2016</v>
          </cell>
          <cell r="H11538" t="str">
            <v>кирпич</v>
          </cell>
          <cell r="I11538" t="str">
            <v>скатная</v>
          </cell>
          <cell r="K11538" t="str">
            <v>не имеется</v>
          </cell>
          <cell r="L11538">
            <v>3</v>
          </cell>
          <cell r="M11538">
            <v>2</v>
          </cell>
          <cell r="Q11538">
            <v>1110.5</v>
          </cell>
          <cell r="R11538">
            <v>1037.9000000000001</v>
          </cell>
          <cell r="S11538">
            <v>1037.9000000000001</v>
          </cell>
          <cell r="T11538">
            <v>30</v>
          </cell>
        </row>
        <row r="11539">
          <cell r="C11539" t="str">
            <v>Осинский городской округ Пермского края</v>
          </cell>
          <cell r="D11539" t="str">
            <v>г. Оса, ул. Монастырская, д. 1/2</v>
          </cell>
          <cell r="E11539" t="b">
            <v>1</v>
          </cell>
          <cell r="F11539">
            <v>2016</v>
          </cell>
          <cell r="H11539" t="str">
            <v>кирпич</v>
          </cell>
          <cell r="I11539" t="str">
            <v>скатная</v>
          </cell>
          <cell r="K11539" t="str">
            <v>не имеется</v>
          </cell>
          <cell r="L11539">
            <v>3</v>
          </cell>
          <cell r="M11539">
            <v>2</v>
          </cell>
          <cell r="Q11539">
            <v>1121.4000000000001</v>
          </cell>
          <cell r="R11539">
            <v>1048.8</v>
          </cell>
          <cell r="S11539">
            <v>1048.8</v>
          </cell>
          <cell r="T11539">
            <v>30</v>
          </cell>
        </row>
        <row r="11540">
          <cell r="C11540" t="str">
            <v>Осинский городской округ Пермского края</v>
          </cell>
          <cell r="D11540" t="str">
            <v>г. Оса, ул. Монастырская, д. 1/3</v>
          </cell>
          <cell r="E11540" t="b">
            <v>1</v>
          </cell>
          <cell r="F11540">
            <v>2016</v>
          </cell>
          <cell r="H11540" t="str">
            <v>кирпич</v>
          </cell>
          <cell r="I11540" t="str">
            <v>скатная</v>
          </cell>
          <cell r="K11540" t="str">
            <v>не имеется</v>
          </cell>
          <cell r="L11540">
            <v>3</v>
          </cell>
          <cell r="M11540">
            <v>2</v>
          </cell>
          <cell r="Q11540">
            <v>1113.5</v>
          </cell>
          <cell r="R11540">
            <v>1040.9000000000001</v>
          </cell>
          <cell r="S11540">
            <v>1040.9000000000001</v>
          </cell>
          <cell r="T11540">
            <v>30</v>
          </cell>
        </row>
        <row r="11541">
          <cell r="C11541" t="str">
            <v>Осинский городской округ Пермского края</v>
          </cell>
          <cell r="D11541" t="str">
            <v>г. Оса, ул. Монастырская, д. 1/4</v>
          </cell>
          <cell r="E11541" t="b">
            <v>1</v>
          </cell>
          <cell r="F11541">
            <v>2016</v>
          </cell>
          <cell r="H11541" t="str">
            <v>кирпич</v>
          </cell>
          <cell r="I11541" t="str">
            <v>скатная</v>
          </cell>
          <cell r="K11541" t="str">
            <v>не имеется</v>
          </cell>
          <cell r="L11541">
            <v>3</v>
          </cell>
          <cell r="M11541">
            <v>2</v>
          </cell>
          <cell r="Q11541">
            <v>1115.3</v>
          </cell>
          <cell r="R11541">
            <v>1042.7</v>
          </cell>
          <cell r="S11541">
            <v>1042.7</v>
          </cell>
          <cell r="T11541">
            <v>30</v>
          </cell>
        </row>
        <row r="11542">
          <cell r="C11542" t="str">
            <v>Осинский городской округ Пермского края</v>
          </cell>
          <cell r="D11542" t="str">
            <v>г. Оса, ул. Непряхина, д. 20</v>
          </cell>
          <cell r="E11542" t="b">
            <v>1</v>
          </cell>
          <cell r="F11542">
            <v>1956</v>
          </cell>
          <cell r="H11542" t="str">
            <v>Брус</v>
          </cell>
          <cell r="L11542">
            <v>1</v>
          </cell>
          <cell r="M11542">
            <v>2</v>
          </cell>
          <cell r="Q11542">
            <v>157</v>
          </cell>
          <cell r="R11542">
            <v>114</v>
          </cell>
          <cell r="S11542">
            <v>114</v>
          </cell>
          <cell r="T11542">
            <v>28</v>
          </cell>
        </row>
        <row r="11543">
          <cell r="C11543" t="str">
            <v>Осинский городской округ Пермского края</v>
          </cell>
          <cell r="D11543" t="str">
            <v>г. Оса, ул. Непряхина, д. 22</v>
          </cell>
          <cell r="E11543" t="b">
            <v>1</v>
          </cell>
          <cell r="F11543">
            <v>1950</v>
          </cell>
          <cell r="H11543" t="str">
            <v>Брус</v>
          </cell>
          <cell r="L11543">
            <v>1</v>
          </cell>
          <cell r="M11543">
            <v>2</v>
          </cell>
          <cell r="Q11543">
            <v>171</v>
          </cell>
          <cell r="R11543">
            <v>125</v>
          </cell>
          <cell r="S11543">
            <v>71.3</v>
          </cell>
          <cell r="T11543">
            <v>13</v>
          </cell>
        </row>
        <row r="11544">
          <cell r="C11544" t="str">
            <v>Осинский городской округ Пермского края</v>
          </cell>
          <cell r="D11544" t="str">
            <v>г. Оса, ул. Непряхина, д. 45</v>
          </cell>
          <cell r="E11544" t="b">
            <v>1</v>
          </cell>
          <cell r="F11544">
            <v>1950</v>
          </cell>
          <cell r="H11544" t="str">
            <v>Брус</v>
          </cell>
          <cell r="L11544">
            <v>2</v>
          </cell>
          <cell r="M11544">
            <v>1</v>
          </cell>
          <cell r="Q11544">
            <v>396</v>
          </cell>
          <cell r="R11544">
            <v>257</v>
          </cell>
          <cell r="S11544">
            <v>257</v>
          </cell>
          <cell r="T11544">
            <v>17</v>
          </cell>
        </row>
        <row r="11545">
          <cell r="C11545" t="str">
            <v>Осинский городской округ Пермского края</v>
          </cell>
          <cell r="D11545" t="str">
            <v>г. Оса, ул. Непряхина, д. 47</v>
          </cell>
          <cell r="E11545" t="b">
            <v>1</v>
          </cell>
          <cell r="F11545">
            <v>1952</v>
          </cell>
          <cell r="H11545" t="str">
            <v>Брус</v>
          </cell>
          <cell r="L11545">
            <v>2</v>
          </cell>
          <cell r="M11545">
            <v>3</v>
          </cell>
          <cell r="Q11545">
            <v>128</v>
          </cell>
          <cell r="R11545">
            <v>78</v>
          </cell>
          <cell r="S11545">
            <v>78</v>
          </cell>
          <cell r="T11545">
            <v>24</v>
          </cell>
        </row>
        <row r="11546">
          <cell r="C11546" t="str">
            <v>Осинский городской округ Пермского края</v>
          </cell>
          <cell r="D11546" t="str">
            <v>г. Оса, ул. Непряхина, д. 49</v>
          </cell>
          <cell r="E11546" t="b">
            <v>1</v>
          </cell>
          <cell r="F11546">
            <v>1950</v>
          </cell>
          <cell r="H11546" t="str">
            <v>Брус</v>
          </cell>
          <cell r="L11546">
            <v>2</v>
          </cell>
          <cell r="Q11546">
            <v>116</v>
          </cell>
          <cell r="R11546">
            <v>100</v>
          </cell>
          <cell r="S11546">
            <v>90</v>
          </cell>
        </row>
        <row r="11547">
          <cell r="C11547" t="str">
            <v>Осинский городской округ Пермского края</v>
          </cell>
          <cell r="D11547" t="str">
            <v>г. Оса, ул. Островского, д. 27</v>
          </cell>
          <cell r="E11547" t="b">
            <v>1</v>
          </cell>
          <cell r="F11547">
            <v>1917</v>
          </cell>
          <cell r="H11547" t="str">
            <v>Брус</v>
          </cell>
          <cell r="L11547">
            <v>1</v>
          </cell>
          <cell r="Q11547">
            <v>204</v>
          </cell>
          <cell r="R11547">
            <v>152</v>
          </cell>
          <cell r="S11547">
            <v>136.80000000000001</v>
          </cell>
        </row>
        <row r="11548">
          <cell r="C11548" t="str">
            <v>Осинский городской округ Пермского края</v>
          </cell>
          <cell r="D11548" t="str">
            <v>г. Оса, ул. Парковая, д. 2</v>
          </cell>
          <cell r="E11548" t="b">
            <v>1</v>
          </cell>
          <cell r="F11548">
            <v>1975</v>
          </cell>
          <cell r="H11548" t="str">
            <v>Брус</v>
          </cell>
          <cell r="L11548">
            <v>2</v>
          </cell>
          <cell r="M11548">
            <v>1</v>
          </cell>
          <cell r="Q11548">
            <v>377</v>
          </cell>
          <cell r="R11548">
            <v>241</v>
          </cell>
          <cell r="S11548">
            <v>216.9</v>
          </cell>
        </row>
        <row r="11549">
          <cell r="C11549" t="str">
            <v>Осинский городской округ Пермского края</v>
          </cell>
          <cell r="D11549" t="str">
            <v>г. Оса, ул. Пионерская, д. 5</v>
          </cell>
          <cell r="E11549" t="b">
            <v>1</v>
          </cell>
          <cell r="F11549">
            <v>1959</v>
          </cell>
          <cell r="H11549" t="str">
            <v>Брус</v>
          </cell>
          <cell r="L11549">
            <v>2</v>
          </cell>
          <cell r="M11549">
            <v>1</v>
          </cell>
          <cell r="Q11549">
            <v>331.97</v>
          </cell>
          <cell r="R11549">
            <v>218.54</v>
          </cell>
          <cell r="S11549">
            <v>139.44</v>
          </cell>
          <cell r="T11549">
            <v>24</v>
          </cell>
        </row>
        <row r="11550">
          <cell r="C11550" t="str">
            <v>Осинский городской округ Пермского края</v>
          </cell>
          <cell r="D11550" t="str">
            <v>г. Оса, ул. Пролетарская, д. 1</v>
          </cell>
          <cell r="E11550" t="b">
            <v>1</v>
          </cell>
          <cell r="F11550">
            <v>1968</v>
          </cell>
          <cell r="H11550" t="str">
            <v>Брус</v>
          </cell>
          <cell r="L11550">
            <v>2</v>
          </cell>
          <cell r="Q11550">
            <v>340</v>
          </cell>
          <cell r="R11550">
            <v>216</v>
          </cell>
          <cell r="S11550">
            <v>194.4</v>
          </cell>
        </row>
        <row r="11551">
          <cell r="C11551" t="str">
            <v>Осинский городской округ Пермского края</v>
          </cell>
          <cell r="D11551" t="str">
            <v>г. Оса, ул. Пролетарская, д. 2</v>
          </cell>
          <cell r="E11551" t="b">
            <v>1</v>
          </cell>
          <cell r="F11551">
            <v>1967</v>
          </cell>
          <cell r="H11551" t="str">
            <v>Брус</v>
          </cell>
          <cell r="L11551">
            <v>2</v>
          </cell>
          <cell r="Q11551">
            <v>170</v>
          </cell>
          <cell r="R11551">
            <v>138</v>
          </cell>
          <cell r="S11551">
            <v>138</v>
          </cell>
          <cell r="T11551">
            <v>25</v>
          </cell>
        </row>
        <row r="11552">
          <cell r="C11552" t="str">
            <v>Осинский городской округ Пермского края</v>
          </cell>
          <cell r="D11552" t="str">
            <v>г. Оса, ул. Пугачева, д. 14</v>
          </cell>
          <cell r="E11552" t="b">
            <v>1</v>
          </cell>
          <cell r="F11552">
            <v>1971</v>
          </cell>
          <cell r="H11552" t="str">
            <v>Брус</v>
          </cell>
          <cell r="L11552">
            <v>3</v>
          </cell>
          <cell r="M11552">
            <v>1</v>
          </cell>
          <cell r="Q11552">
            <v>1522</v>
          </cell>
          <cell r="R11552">
            <v>309</v>
          </cell>
          <cell r="S11552">
            <v>278.10000000000002</v>
          </cell>
        </row>
        <row r="11553">
          <cell r="C11553" t="str">
            <v>Осинский городской округ Пермского края</v>
          </cell>
          <cell r="D11553" t="str">
            <v>г. Оса, ул. Пугачева, д. 18</v>
          </cell>
          <cell r="E11553" t="b">
            <v>1</v>
          </cell>
          <cell r="H11553" t="str">
            <v>Брус</v>
          </cell>
          <cell r="L11553">
            <v>2</v>
          </cell>
          <cell r="Q11553">
            <v>118</v>
          </cell>
          <cell r="R11553">
            <v>95</v>
          </cell>
          <cell r="S11553">
            <v>85.5</v>
          </cell>
        </row>
        <row r="11554">
          <cell r="C11554" t="str">
            <v>Осинский городской округ Пермского края</v>
          </cell>
          <cell r="D11554" t="str">
            <v>г. Оса, ул. Пугачева, д. 22</v>
          </cell>
          <cell r="E11554" t="b">
            <v>1</v>
          </cell>
          <cell r="F11554">
            <v>1998</v>
          </cell>
          <cell r="H11554" t="str">
            <v>Панель</v>
          </cell>
          <cell r="L11554">
            <v>4</v>
          </cell>
          <cell r="M11554">
            <v>2</v>
          </cell>
          <cell r="Q11554">
            <v>2026</v>
          </cell>
          <cell r="R11554">
            <v>1134</v>
          </cell>
          <cell r="S11554">
            <v>1020.6</v>
          </cell>
        </row>
        <row r="11555">
          <cell r="C11555" t="str">
            <v>Осинский городской округ Пермского края</v>
          </cell>
          <cell r="D11555" t="str">
            <v>г. Оса, ул. Пугачева, д. 14А</v>
          </cell>
          <cell r="E11555" t="b">
            <v>1</v>
          </cell>
          <cell r="F11555">
            <v>1970</v>
          </cell>
          <cell r="H11555" t="str">
            <v>Кирпич</v>
          </cell>
          <cell r="L11555">
            <v>2</v>
          </cell>
          <cell r="M11555">
            <v>2</v>
          </cell>
          <cell r="Q11555">
            <v>485.89</v>
          </cell>
          <cell r="R11555">
            <v>485.89</v>
          </cell>
          <cell r="S11555">
            <v>485.89</v>
          </cell>
          <cell r="T11555">
            <v>42</v>
          </cell>
        </row>
        <row r="11556">
          <cell r="C11556" t="str">
            <v>Осинский городской округ Пермского края</v>
          </cell>
          <cell r="D11556" t="str">
            <v>г. Оса, ул. Садовая, д. 1</v>
          </cell>
          <cell r="E11556" t="b">
            <v>1</v>
          </cell>
          <cell r="F11556">
            <v>1963</v>
          </cell>
          <cell r="H11556" t="str">
            <v>Кирпич</v>
          </cell>
          <cell r="L11556">
            <v>2</v>
          </cell>
          <cell r="M11556">
            <v>2</v>
          </cell>
          <cell r="Q11556">
            <v>489</v>
          </cell>
          <cell r="R11556">
            <v>299</v>
          </cell>
          <cell r="S11556">
            <v>269.10000000000002</v>
          </cell>
        </row>
        <row r="11557">
          <cell r="C11557" t="str">
            <v>Осинский городской округ Пермского края</v>
          </cell>
          <cell r="D11557" t="str">
            <v>г. Оса, ул. Садовая, д. 5</v>
          </cell>
          <cell r="E11557" t="b">
            <v>1</v>
          </cell>
          <cell r="F11557">
            <v>1965</v>
          </cell>
          <cell r="H11557" t="str">
            <v>Кирпич</v>
          </cell>
          <cell r="L11557">
            <v>2</v>
          </cell>
          <cell r="M11557">
            <v>1</v>
          </cell>
          <cell r="Q11557">
            <v>311.24</v>
          </cell>
          <cell r="R11557">
            <v>209.61</v>
          </cell>
          <cell r="S11557">
            <v>173.55</v>
          </cell>
          <cell r="T11557">
            <v>28</v>
          </cell>
        </row>
        <row r="11558">
          <cell r="C11558" t="str">
            <v>Осинский городской округ Пермского края</v>
          </cell>
          <cell r="D11558" t="str">
            <v>г. Оса, ул. Садовая, д. 7</v>
          </cell>
          <cell r="E11558" t="b">
            <v>1</v>
          </cell>
          <cell r="F11558">
            <v>1967</v>
          </cell>
          <cell r="H11558" t="str">
            <v>Кирпич</v>
          </cell>
          <cell r="L11558">
            <v>2</v>
          </cell>
          <cell r="M11558">
            <v>2</v>
          </cell>
          <cell r="Q11558">
            <v>545.28</v>
          </cell>
          <cell r="R11558">
            <v>511.28</v>
          </cell>
          <cell r="S11558">
            <v>511.28</v>
          </cell>
          <cell r="T11558">
            <v>40</v>
          </cell>
        </row>
        <row r="11559">
          <cell r="C11559" t="str">
            <v>Осинский городской округ Пермского края</v>
          </cell>
          <cell r="D11559" t="str">
            <v>г. Оса, ул. Садовая, д. 13</v>
          </cell>
          <cell r="E11559" t="b">
            <v>1</v>
          </cell>
          <cell r="F11559">
            <v>1947</v>
          </cell>
          <cell r="H11559" t="str">
            <v>бревно</v>
          </cell>
          <cell r="L11559">
            <v>2</v>
          </cell>
          <cell r="Q11559">
            <v>185</v>
          </cell>
          <cell r="R11559">
            <v>125</v>
          </cell>
          <cell r="S11559">
            <v>125</v>
          </cell>
        </row>
        <row r="11560">
          <cell r="C11560" t="str">
            <v>Осинский городской округ Пермского края</v>
          </cell>
          <cell r="D11560" t="str">
            <v>г. Оса, ул. Свердлова, д. 6</v>
          </cell>
          <cell r="E11560" t="b">
            <v>1</v>
          </cell>
          <cell r="F11560">
            <v>1963</v>
          </cell>
          <cell r="H11560" t="str">
            <v>Кирпич/дерево</v>
          </cell>
          <cell r="L11560">
            <v>2</v>
          </cell>
          <cell r="Q11560">
            <v>248</v>
          </cell>
          <cell r="R11560">
            <v>138</v>
          </cell>
          <cell r="S11560">
            <v>124.2</v>
          </cell>
        </row>
        <row r="11561">
          <cell r="C11561" t="str">
            <v>Осинский городской округ Пермского края</v>
          </cell>
          <cell r="D11561" t="str">
            <v>г. Оса, ул. Свердлова, д. 34</v>
          </cell>
          <cell r="E11561" t="b">
            <v>1</v>
          </cell>
          <cell r="F11561">
            <v>1963</v>
          </cell>
          <cell r="H11561" t="str">
            <v>Брус</v>
          </cell>
          <cell r="L11561">
            <v>2</v>
          </cell>
          <cell r="Q11561">
            <v>180</v>
          </cell>
          <cell r="R11561">
            <v>120</v>
          </cell>
          <cell r="S11561">
            <v>108</v>
          </cell>
        </row>
        <row r="11562">
          <cell r="C11562" t="str">
            <v>Осинский городской округ Пермского края</v>
          </cell>
          <cell r="D11562" t="str">
            <v>г. Оса, ул. Свердлова, д. 38</v>
          </cell>
          <cell r="E11562" t="b">
            <v>1</v>
          </cell>
          <cell r="F11562">
            <v>1953</v>
          </cell>
          <cell r="H11562" t="str">
            <v>Брус</v>
          </cell>
          <cell r="L11562">
            <v>2</v>
          </cell>
          <cell r="M11562">
            <v>1</v>
          </cell>
          <cell r="Q11562">
            <v>477</v>
          </cell>
          <cell r="R11562">
            <v>282</v>
          </cell>
          <cell r="S11562">
            <v>282</v>
          </cell>
          <cell r="T11562">
            <v>38</v>
          </cell>
        </row>
        <row r="11563">
          <cell r="C11563" t="str">
            <v>Осинский городской округ Пермского края</v>
          </cell>
          <cell r="D11563" t="str">
            <v>г. Оса, ул. Свердлова, д. 40</v>
          </cell>
          <cell r="E11563" t="b">
            <v>1</v>
          </cell>
          <cell r="F11563">
            <v>1963</v>
          </cell>
          <cell r="H11563" t="str">
            <v>Брус</v>
          </cell>
          <cell r="L11563">
            <v>2</v>
          </cell>
          <cell r="Q11563">
            <v>294</v>
          </cell>
          <cell r="R11563">
            <v>198</v>
          </cell>
          <cell r="S11563">
            <v>178.2</v>
          </cell>
        </row>
        <row r="11564">
          <cell r="C11564" t="str">
            <v>Осинский городской округ Пермского края</v>
          </cell>
          <cell r="D11564" t="str">
            <v>г. Оса, ул. Свердлова, д. 42</v>
          </cell>
          <cell r="E11564" t="b">
            <v>1</v>
          </cell>
          <cell r="F11564">
            <v>1961</v>
          </cell>
          <cell r="H11564" t="str">
            <v>Брус</v>
          </cell>
          <cell r="L11564">
            <v>2</v>
          </cell>
          <cell r="M11564">
            <v>1</v>
          </cell>
          <cell r="Q11564">
            <v>290</v>
          </cell>
          <cell r="R11564">
            <v>203</v>
          </cell>
          <cell r="S11564">
            <v>182.7</v>
          </cell>
        </row>
        <row r="11565">
          <cell r="C11565" t="str">
            <v>Осинский городской округ Пермского края</v>
          </cell>
          <cell r="D11565" t="str">
            <v>г. Оса, ул. Советская, д. 44</v>
          </cell>
          <cell r="E11565" t="b">
            <v>1</v>
          </cell>
          <cell r="F11565">
            <v>1965</v>
          </cell>
          <cell r="H11565" t="str">
            <v>Брус</v>
          </cell>
          <cell r="L11565">
            <v>2</v>
          </cell>
          <cell r="Q11565">
            <v>217</v>
          </cell>
          <cell r="R11565">
            <v>139</v>
          </cell>
          <cell r="S11565">
            <v>125.1</v>
          </cell>
        </row>
        <row r="11566">
          <cell r="C11566" t="str">
            <v>Осинский городской округ Пермского края</v>
          </cell>
          <cell r="D11566" t="str">
            <v>г. Оса, ул. Советская, д. 48</v>
          </cell>
          <cell r="E11566" t="b">
            <v>1</v>
          </cell>
          <cell r="F11566">
            <v>1965</v>
          </cell>
          <cell r="H11566" t="str">
            <v>Брус</v>
          </cell>
          <cell r="I11566" t="str">
            <v>скатная</v>
          </cell>
          <cell r="J11566" t="str">
            <v>ТЕП ГАЗ ГВС</v>
          </cell>
          <cell r="K11566" t="str">
            <v>не имеется</v>
          </cell>
          <cell r="L11566">
            <v>2</v>
          </cell>
          <cell r="M11566">
            <v>1</v>
          </cell>
          <cell r="Q11566">
            <v>134.4</v>
          </cell>
          <cell r="R11566">
            <v>101.3</v>
          </cell>
          <cell r="S11566">
            <v>101.3</v>
          </cell>
        </row>
        <row r="11567">
          <cell r="C11567" t="str">
            <v>Осинский городской округ Пермского края</v>
          </cell>
          <cell r="D11567" t="str">
            <v>г. Оса, ул. Советская, д. 162</v>
          </cell>
          <cell r="E11567" t="b">
            <v>1</v>
          </cell>
          <cell r="F11567">
            <v>1969</v>
          </cell>
          <cell r="H11567" t="str">
            <v>кирпич</v>
          </cell>
          <cell r="I11567" t="str">
            <v>плоская</v>
          </cell>
          <cell r="K11567" t="str">
            <v>имеется</v>
          </cell>
          <cell r="L11567">
            <v>5</v>
          </cell>
          <cell r="M11567">
            <v>4</v>
          </cell>
          <cell r="Q11567">
            <v>5559.6</v>
          </cell>
          <cell r="R11567">
            <v>2857.5</v>
          </cell>
          <cell r="S11567">
            <v>2857.5</v>
          </cell>
          <cell r="T11567">
            <v>96</v>
          </cell>
        </row>
        <row r="11568">
          <cell r="C11568" t="str">
            <v>Осинский городской округ Пермского края</v>
          </cell>
          <cell r="D11568" t="str">
            <v>г. Оса, ул. Советская, д. 164</v>
          </cell>
          <cell r="E11568" t="b">
            <v>1</v>
          </cell>
          <cell r="F11568">
            <v>1970</v>
          </cell>
          <cell r="H11568" t="str">
            <v>Кирпич</v>
          </cell>
          <cell r="I11568" t="str">
            <v>плоская</v>
          </cell>
          <cell r="J11568" t="str">
            <v>ГАЗ</v>
          </cell>
          <cell r="K11568" t="str">
            <v>имеется</v>
          </cell>
          <cell r="L11568">
            <v>5</v>
          </cell>
          <cell r="M11568">
            <v>1</v>
          </cell>
          <cell r="Q11568">
            <v>2878.47</v>
          </cell>
          <cell r="R11568">
            <v>1928.96</v>
          </cell>
          <cell r="S11568">
            <v>1928.96</v>
          </cell>
          <cell r="T11568">
            <v>238</v>
          </cell>
        </row>
        <row r="11569">
          <cell r="C11569" t="str">
            <v>Осинский городской округ Пермского края</v>
          </cell>
          <cell r="D11569" t="str">
            <v>г. Оса, ул. Советская, д. 166</v>
          </cell>
          <cell r="E11569" t="b">
            <v>1</v>
          </cell>
          <cell r="F11569">
            <v>1974</v>
          </cell>
          <cell r="H11569" t="str">
            <v>кирпич</v>
          </cell>
          <cell r="I11569" t="str">
            <v>плоская</v>
          </cell>
          <cell r="K11569" t="str">
            <v>имеется</v>
          </cell>
          <cell r="L11569">
            <v>5</v>
          </cell>
          <cell r="M11569">
            <v>8</v>
          </cell>
          <cell r="Q11569">
            <v>6594</v>
          </cell>
          <cell r="R11569">
            <v>3873.2</v>
          </cell>
          <cell r="S11569">
            <v>3873.2</v>
          </cell>
          <cell r="T11569">
            <v>127</v>
          </cell>
        </row>
        <row r="11570">
          <cell r="C11570" t="str">
            <v>Осинский городской округ Пермского края</v>
          </cell>
          <cell r="D11570" t="str">
            <v>г. Оса, ул. Советская, д. 28А</v>
          </cell>
          <cell r="E11570" t="b">
            <v>1</v>
          </cell>
          <cell r="F11570">
            <v>1961</v>
          </cell>
          <cell r="H11570" t="str">
            <v>Брус</v>
          </cell>
          <cell r="I11570" t="str">
            <v>скатная</v>
          </cell>
          <cell r="J11570" t="str">
            <v>ТЕП ГАЗ ГВС</v>
          </cell>
          <cell r="K11570" t="str">
            <v>не имеется</v>
          </cell>
          <cell r="L11570">
            <v>2</v>
          </cell>
          <cell r="M11570">
            <v>1</v>
          </cell>
          <cell r="Q11570">
            <v>365.7</v>
          </cell>
          <cell r="R11570">
            <v>341.4</v>
          </cell>
          <cell r="S11570">
            <v>220</v>
          </cell>
        </row>
        <row r="11571">
          <cell r="C11571" t="str">
            <v>Осинский городской округ Пермского края</v>
          </cell>
          <cell r="D11571" t="str">
            <v>г. Оса, ул. Советская, д. 39А</v>
          </cell>
          <cell r="E11571" t="b">
            <v>1</v>
          </cell>
          <cell r="F11571">
            <v>1917</v>
          </cell>
          <cell r="H11571" t="str">
            <v>Кирпич/бревно</v>
          </cell>
          <cell r="L11571">
            <v>2</v>
          </cell>
          <cell r="M11571">
            <v>1</v>
          </cell>
          <cell r="Q11571">
            <v>297</v>
          </cell>
          <cell r="R11571">
            <v>169</v>
          </cell>
          <cell r="S11571">
            <v>169</v>
          </cell>
          <cell r="T11571">
            <v>35</v>
          </cell>
        </row>
        <row r="11572">
          <cell r="C11572" t="str">
            <v>Осинский городской округ Пермского края</v>
          </cell>
          <cell r="D11572" t="str">
            <v>г. Оса, ул. Советская, д. 39Б</v>
          </cell>
          <cell r="E11572" t="b">
            <v>1</v>
          </cell>
          <cell r="F11572">
            <v>1917</v>
          </cell>
          <cell r="H11572" t="str">
            <v>Брус</v>
          </cell>
          <cell r="I11572" t="str">
            <v>скатная</v>
          </cell>
          <cell r="J11572" t="str">
            <v>ГАЗ ГВС</v>
          </cell>
          <cell r="K11572" t="str">
            <v>не имеется</v>
          </cell>
          <cell r="L11572">
            <v>2</v>
          </cell>
          <cell r="M11572">
            <v>1</v>
          </cell>
          <cell r="Q11572">
            <v>336</v>
          </cell>
          <cell r="R11572">
            <v>217</v>
          </cell>
          <cell r="S11572">
            <v>217</v>
          </cell>
        </row>
        <row r="11573">
          <cell r="C11573" t="str">
            <v>Осинский городской округ Пермского края</v>
          </cell>
          <cell r="D11573" t="str">
            <v>г. Оса, ул. Спорта, д. 41</v>
          </cell>
          <cell r="E11573" t="b">
            <v>1</v>
          </cell>
          <cell r="F11573">
            <v>1966</v>
          </cell>
          <cell r="H11573" t="str">
            <v>Кирпич</v>
          </cell>
          <cell r="L11573">
            <v>2</v>
          </cell>
          <cell r="M11573">
            <v>1</v>
          </cell>
          <cell r="Q11573">
            <v>326.39999999999998</v>
          </cell>
          <cell r="R11573">
            <v>326.39999999999998</v>
          </cell>
          <cell r="S11573">
            <v>206</v>
          </cell>
          <cell r="T11573">
            <v>77</v>
          </cell>
        </row>
        <row r="11574">
          <cell r="C11574" t="str">
            <v>Осинский городской округ Пермского края</v>
          </cell>
          <cell r="D11574" t="str">
            <v>г. Оса, ул. Спорта, д. 45</v>
          </cell>
          <cell r="E11574" t="b">
            <v>1</v>
          </cell>
          <cell r="F11574">
            <v>1968</v>
          </cell>
          <cell r="H11574" t="str">
            <v>Кирпич</v>
          </cell>
          <cell r="L11574">
            <v>2</v>
          </cell>
          <cell r="M11574">
            <v>2</v>
          </cell>
          <cell r="Q11574">
            <v>530</v>
          </cell>
          <cell r="R11574">
            <v>303</v>
          </cell>
          <cell r="S11574">
            <v>303</v>
          </cell>
          <cell r="T11574">
            <v>42</v>
          </cell>
        </row>
        <row r="11575">
          <cell r="C11575" t="str">
            <v>Осинский городской округ Пермского края</v>
          </cell>
          <cell r="D11575" t="str">
            <v>г. Оса, ул. Спорта, д. 47</v>
          </cell>
          <cell r="E11575" t="b">
            <v>1</v>
          </cell>
          <cell r="F11575">
            <v>1968</v>
          </cell>
          <cell r="H11575" t="str">
            <v>Кирпич</v>
          </cell>
          <cell r="L11575">
            <v>2</v>
          </cell>
          <cell r="M11575">
            <v>2</v>
          </cell>
          <cell r="Q11575">
            <v>525</v>
          </cell>
          <cell r="R11575">
            <v>300</v>
          </cell>
          <cell r="S11575">
            <v>300</v>
          </cell>
          <cell r="T11575">
            <v>42</v>
          </cell>
        </row>
        <row r="11576">
          <cell r="C11576" t="str">
            <v>Осинский городской округ Пермского края</v>
          </cell>
          <cell r="D11576" t="str">
            <v>г. Оса, ул. Спорта, д. 49</v>
          </cell>
          <cell r="E11576" t="b">
            <v>1</v>
          </cell>
          <cell r="F11576">
            <v>1969</v>
          </cell>
          <cell r="H11576" t="str">
            <v>кирпич</v>
          </cell>
          <cell r="I11576" t="str">
            <v>скатная</v>
          </cell>
          <cell r="K11576" t="str">
            <v>имеется</v>
          </cell>
          <cell r="L11576">
            <v>2</v>
          </cell>
          <cell r="M11576">
            <v>2</v>
          </cell>
          <cell r="Q11576">
            <v>523.79999999999995</v>
          </cell>
          <cell r="R11576">
            <v>300.01</v>
          </cell>
          <cell r="S11576">
            <v>300.01</v>
          </cell>
          <cell r="T11576">
            <v>12</v>
          </cell>
        </row>
        <row r="11577">
          <cell r="C11577" t="str">
            <v>Осинский городской округ Пермского края</v>
          </cell>
          <cell r="D11577" t="str">
            <v>г. Оса, ул. Спорта, д. 51</v>
          </cell>
          <cell r="E11577" t="b">
            <v>1</v>
          </cell>
          <cell r="F11577">
            <v>1964</v>
          </cell>
          <cell r="H11577" t="str">
            <v>Кирпич</v>
          </cell>
          <cell r="L11577">
            <v>2</v>
          </cell>
          <cell r="M11577">
            <v>2</v>
          </cell>
          <cell r="Q11577">
            <v>507</v>
          </cell>
          <cell r="R11577">
            <v>286</v>
          </cell>
          <cell r="S11577">
            <v>257.39999999999998</v>
          </cell>
        </row>
        <row r="11578">
          <cell r="C11578" t="str">
            <v>Осинский городской округ Пермского края</v>
          </cell>
          <cell r="D11578" t="str">
            <v>г. Оса, ул. Степана Разина, д. 9</v>
          </cell>
          <cell r="E11578" t="b">
            <v>1</v>
          </cell>
          <cell r="F11578">
            <v>1947</v>
          </cell>
          <cell r="H11578" t="str">
            <v>бревно</v>
          </cell>
          <cell r="L11578">
            <v>1</v>
          </cell>
          <cell r="Q11578">
            <v>123</v>
          </cell>
          <cell r="R11578">
            <v>88</v>
          </cell>
          <cell r="S11578">
            <v>88</v>
          </cell>
        </row>
        <row r="11579">
          <cell r="C11579" t="str">
            <v>Осинский городской округ Пермского края</v>
          </cell>
          <cell r="D11579" t="str">
            <v>г. Оса, ул. Степана Разина, д. 61</v>
          </cell>
          <cell r="E11579" t="b">
            <v>1</v>
          </cell>
          <cell r="F11579">
            <v>1961</v>
          </cell>
          <cell r="H11579" t="str">
            <v>Кирпич</v>
          </cell>
          <cell r="L11579">
            <v>2</v>
          </cell>
          <cell r="M11579">
            <v>2</v>
          </cell>
          <cell r="Q11579">
            <v>464</v>
          </cell>
          <cell r="R11579">
            <v>292</v>
          </cell>
          <cell r="S11579">
            <v>262.8</v>
          </cell>
        </row>
        <row r="11580">
          <cell r="C11580" t="str">
            <v>Осинский городской округ Пермского края</v>
          </cell>
          <cell r="D11580" t="str">
            <v>г. Оса, ул. Степана Разина, д. 63</v>
          </cell>
          <cell r="E11580" t="b">
            <v>1</v>
          </cell>
          <cell r="F11580">
            <v>1961</v>
          </cell>
          <cell r="H11580" t="str">
            <v>Кирпич</v>
          </cell>
          <cell r="L11580">
            <v>2</v>
          </cell>
          <cell r="M11580">
            <v>2</v>
          </cell>
          <cell r="Q11580">
            <v>387</v>
          </cell>
          <cell r="R11580">
            <v>244</v>
          </cell>
          <cell r="S11580">
            <v>219.6</v>
          </cell>
        </row>
        <row r="11581">
          <cell r="C11581" t="str">
            <v>Осинский городской округ Пермского края</v>
          </cell>
          <cell r="D11581" t="str">
            <v>г. Оса, ул. Степана Разина, д. 65</v>
          </cell>
          <cell r="E11581" t="b">
            <v>1</v>
          </cell>
          <cell r="F11581">
            <v>1962</v>
          </cell>
          <cell r="H11581" t="str">
            <v>Кирпич</v>
          </cell>
          <cell r="L11581">
            <v>2</v>
          </cell>
          <cell r="M11581">
            <v>2</v>
          </cell>
          <cell r="Q11581">
            <v>496</v>
          </cell>
          <cell r="R11581">
            <v>305</v>
          </cell>
          <cell r="S11581">
            <v>274.5</v>
          </cell>
        </row>
        <row r="11582">
          <cell r="C11582" t="str">
            <v>Осинский городской округ Пермского края</v>
          </cell>
          <cell r="D11582" t="str">
            <v>г. Оса, ул. Степана Разина, д. 66</v>
          </cell>
          <cell r="E11582" t="b">
            <v>1</v>
          </cell>
          <cell r="F11582">
            <v>1961</v>
          </cell>
          <cell r="H11582" t="str">
            <v>Брус</v>
          </cell>
          <cell r="L11582">
            <v>2</v>
          </cell>
          <cell r="M11582">
            <v>1</v>
          </cell>
          <cell r="Q11582">
            <v>342</v>
          </cell>
          <cell r="R11582">
            <v>230</v>
          </cell>
          <cell r="S11582">
            <v>207</v>
          </cell>
        </row>
        <row r="11583">
          <cell r="C11583" t="str">
            <v>Осинский городской округ Пермского края</v>
          </cell>
          <cell r="D11583" t="str">
            <v>г. Оса, ул. Степана Разина, д. 68</v>
          </cell>
          <cell r="E11583" t="b">
            <v>1</v>
          </cell>
          <cell r="F11583">
            <v>1962</v>
          </cell>
          <cell r="H11583" t="str">
            <v>Брус</v>
          </cell>
          <cell r="L11583">
            <v>2</v>
          </cell>
          <cell r="M11583">
            <v>1</v>
          </cell>
          <cell r="Q11583">
            <v>341</v>
          </cell>
          <cell r="R11583">
            <v>221</v>
          </cell>
          <cell r="S11583">
            <v>221</v>
          </cell>
          <cell r="T11583">
            <v>28</v>
          </cell>
        </row>
        <row r="11584">
          <cell r="C11584" t="str">
            <v>Осинский городской округ Пермского края</v>
          </cell>
          <cell r="D11584" t="str">
            <v>г. Оса, ул. Степана Разина, д. 69</v>
          </cell>
          <cell r="E11584" t="b">
            <v>1</v>
          </cell>
          <cell r="F11584">
            <v>1962</v>
          </cell>
          <cell r="H11584" t="str">
            <v>Кирпич</v>
          </cell>
          <cell r="L11584">
            <v>2</v>
          </cell>
          <cell r="M11584">
            <v>2</v>
          </cell>
          <cell r="Q11584">
            <v>448</v>
          </cell>
          <cell r="R11584">
            <v>272</v>
          </cell>
          <cell r="S11584">
            <v>244.8</v>
          </cell>
        </row>
        <row r="11585">
          <cell r="C11585" t="str">
            <v>Осинский городской округ Пермского края</v>
          </cell>
          <cell r="D11585" t="str">
            <v>г. Оса, ул. Степана Разина, д. 71</v>
          </cell>
          <cell r="E11585" t="b">
            <v>1</v>
          </cell>
          <cell r="F11585">
            <v>1966</v>
          </cell>
          <cell r="H11585" t="str">
            <v>Кирпич</v>
          </cell>
          <cell r="L11585">
            <v>2</v>
          </cell>
          <cell r="M11585">
            <v>2</v>
          </cell>
          <cell r="Q11585">
            <v>450</v>
          </cell>
          <cell r="R11585">
            <v>277</v>
          </cell>
          <cell r="S11585">
            <v>249.3</v>
          </cell>
        </row>
        <row r="11586">
          <cell r="C11586" t="str">
            <v>Осинский городской округ Пермского края</v>
          </cell>
          <cell r="D11586" t="str">
            <v>г. Оса, ул. Степана Разина, д. 73</v>
          </cell>
          <cell r="E11586" t="b">
            <v>1</v>
          </cell>
          <cell r="F11586">
            <v>1967</v>
          </cell>
          <cell r="H11586" t="str">
            <v>Кирпич</v>
          </cell>
          <cell r="L11586">
            <v>2</v>
          </cell>
          <cell r="M11586">
            <v>2</v>
          </cell>
          <cell r="Q11586">
            <v>462</v>
          </cell>
          <cell r="R11586">
            <v>285</v>
          </cell>
          <cell r="S11586">
            <v>285</v>
          </cell>
          <cell r="T11586">
            <v>42</v>
          </cell>
        </row>
        <row r="11587">
          <cell r="C11587" t="str">
            <v>Осинский городской округ Пермского края</v>
          </cell>
          <cell r="D11587" t="str">
            <v>г. Оса, ул. Степана Разина, д. 75</v>
          </cell>
          <cell r="E11587" t="b">
            <v>1</v>
          </cell>
          <cell r="F11587">
            <v>1979</v>
          </cell>
          <cell r="H11587" t="str">
            <v>кирпич</v>
          </cell>
          <cell r="I11587" t="str">
            <v>плоская</v>
          </cell>
          <cell r="K11587" t="str">
            <v>имеется</v>
          </cell>
          <cell r="L11587">
            <v>5</v>
          </cell>
          <cell r="M11587">
            <v>8</v>
          </cell>
          <cell r="Q11587">
            <v>5834.4</v>
          </cell>
          <cell r="R11587">
            <v>3879.3</v>
          </cell>
          <cell r="S11587">
            <v>3879.3</v>
          </cell>
          <cell r="T11587">
            <v>127</v>
          </cell>
        </row>
        <row r="11588">
          <cell r="C11588" t="str">
            <v>Осинский городской округ Пермского края</v>
          </cell>
          <cell r="D11588" t="str">
            <v>г. Оса, ул. Степана Разина, д. 77</v>
          </cell>
          <cell r="E11588" t="b">
            <v>1</v>
          </cell>
          <cell r="F11588">
            <v>1980</v>
          </cell>
          <cell r="L11588">
            <v>5</v>
          </cell>
          <cell r="M11588">
            <v>12</v>
          </cell>
          <cell r="Q11588">
            <v>8612.49</v>
          </cell>
          <cell r="R11588">
            <v>5599.09</v>
          </cell>
          <cell r="S11588">
            <v>5039.1810000000005</v>
          </cell>
        </row>
        <row r="11589">
          <cell r="C11589" t="str">
            <v>Осинский городской округ Пермского края</v>
          </cell>
          <cell r="D11589" t="str">
            <v>г. Оса, ул. Степана Разина, д. 79</v>
          </cell>
          <cell r="E11589" t="b">
            <v>1</v>
          </cell>
          <cell r="F11589">
            <v>1985</v>
          </cell>
          <cell r="H11589" t="str">
            <v>Кирпич</v>
          </cell>
          <cell r="L11589">
            <v>5</v>
          </cell>
          <cell r="M11589">
            <v>2</v>
          </cell>
          <cell r="Q11589">
            <v>2604</v>
          </cell>
          <cell r="R11589">
            <v>1450</v>
          </cell>
          <cell r="S11589">
            <v>1450</v>
          </cell>
          <cell r="T11589">
            <v>315</v>
          </cell>
        </row>
        <row r="11590">
          <cell r="C11590" t="str">
            <v>Осинский городской округ Пермского края</v>
          </cell>
          <cell r="D11590" t="str">
            <v>г. Оса, ул. Степана Разина, д. 85</v>
          </cell>
          <cell r="E11590" t="b">
            <v>1</v>
          </cell>
          <cell r="F11590">
            <v>1989</v>
          </cell>
          <cell r="H11590" t="str">
            <v>Кирпич</v>
          </cell>
          <cell r="L11590">
            <v>3</v>
          </cell>
          <cell r="M11590">
            <v>2</v>
          </cell>
          <cell r="Q11590">
            <v>1311</v>
          </cell>
          <cell r="R11590">
            <v>711</v>
          </cell>
          <cell r="S11590">
            <v>639.9</v>
          </cell>
        </row>
        <row r="11591">
          <cell r="C11591" t="str">
            <v>Осинский городской округ Пермского края</v>
          </cell>
          <cell r="D11591" t="str">
            <v>г. Оса, ул. Степана Разина, д. 87</v>
          </cell>
          <cell r="E11591" t="b">
            <v>1</v>
          </cell>
          <cell r="F11591">
            <v>1987</v>
          </cell>
          <cell r="H11591" t="str">
            <v>кирпич</v>
          </cell>
          <cell r="I11591" t="str">
            <v>плоская</v>
          </cell>
          <cell r="K11591" t="str">
            <v>не имеется</v>
          </cell>
          <cell r="L11591">
            <v>3</v>
          </cell>
          <cell r="M11591">
            <v>2</v>
          </cell>
          <cell r="Q11591">
            <v>1273.98</v>
          </cell>
          <cell r="R11591">
            <v>719.08</v>
          </cell>
          <cell r="S11591">
            <v>719.08</v>
          </cell>
          <cell r="T11591">
            <v>24</v>
          </cell>
        </row>
        <row r="11592">
          <cell r="C11592" t="str">
            <v>Осинский городской округ Пермского края</v>
          </cell>
          <cell r="D11592" t="str">
            <v>г. Оса, ул. Степана Разина, д. 89</v>
          </cell>
          <cell r="E11592" t="b">
            <v>1</v>
          </cell>
          <cell r="F11592">
            <v>1987</v>
          </cell>
          <cell r="H11592" t="str">
            <v>кирпич</v>
          </cell>
          <cell r="L11592">
            <v>3</v>
          </cell>
          <cell r="M11592">
            <v>3</v>
          </cell>
          <cell r="Q11592">
            <v>1818.11</v>
          </cell>
          <cell r="R11592">
            <v>1042.03</v>
          </cell>
          <cell r="S11592">
            <v>1042.03</v>
          </cell>
          <cell r="T11592">
            <v>80</v>
          </cell>
        </row>
        <row r="11593">
          <cell r="C11593" t="str">
            <v>Осинский городской округ Пермского края</v>
          </cell>
          <cell r="D11593" t="str">
            <v>г. Оса, ул. Степана Разина, д. 91</v>
          </cell>
          <cell r="E11593" t="b">
            <v>1</v>
          </cell>
          <cell r="F11593">
            <v>1985</v>
          </cell>
          <cell r="H11593" t="str">
            <v>Кирпич</v>
          </cell>
          <cell r="L11593">
            <v>3</v>
          </cell>
          <cell r="M11593">
            <v>3</v>
          </cell>
          <cell r="Q11593">
            <v>2101</v>
          </cell>
          <cell r="R11593">
            <v>1034</v>
          </cell>
          <cell r="S11593">
            <v>930.6</v>
          </cell>
        </row>
        <row r="11594">
          <cell r="C11594" t="str">
            <v>Осинский городской округ Пермского края</v>
          </cell>
          <cell r="D11594" t="str">
            <v>г. Оса, ул. Степана Разина, д. 93</v>
          </cell>
          <cell r="E11594" t="b">
            <v>1</v>
          </cell>
          <cell r="F11594">
            <v>1987</v>
          </cell>
          <cell r="H11594" t="str">
            <v>Кирпич</v>
          </cell>
          <cell r="L11594">
            <v>3</v>
          </cell>
          <cell r="M11594">
            <v>3</v>
          </cell>
          <cell r="Q11594">
            <v>1804</v>
          </cell>
          <cell r="R11594">
            <v>1043</v>
          </cell>
          <cell r="S11594">
            <v>938.7</v>
          </cell>
        </row>
        <row r="11595">
          <cell r="C11595" t="str">
            <v>Осинский городской округ Пермского края</v>
          </cell>
          <cell r="D11595" t="str">
            <v>г. Оса, ул. Степана Разина, д. 95</v>
          </cell>
          <cell r="E11595" t="b">
            <v>1</v>
          </cell>
          <cell r="F11595">
            <v>1988</v>
          </cell>
          <cell r="H11595" t="str">
            <v>кирпич</v>
          </cell>
          <cell r="L11595">
            <v>3</v>
          </cell>
          <cell r="M11595">
            <v>3</v>
          </cell>
          <cell r="Q11595">
            <v>1289.44</v>
          </cell>
          <cell r="R11595">
            <v>737.08</v>
          </cell>
          <cell r="S11595">
            <v>737.08</v>
          </cell>
          <cell r="T11595">
            <v>42</v>
          </cell>
        </row>
        <row r="11596">
          <cell r="C11596" t="str">
            <v>Осинский городской округ Пермского края</v>
          </cell>
          <cell r="D11596" t="str">
            <v>г. Оса, ул. Степана Разина, д. 97</v>
          </cell>
          <cell r="E11596" t="b">
            <v>1</v>
          </cell>
          <cell r="F11596">
            <v>1990</v>
          </cell>
          <cell r="H11596" t="str">
            <v>Кирпич</v>
          </cell>
          <cell r="L11596">
            <v>3</v>
          </cell>
          <cell r="M11596">
            <v>2</v>
          </cell>
          <cell r="Q11596">
            <v>1325</v>
          </cell>
          <cell r="R11596">
            <v>747</v>
          </cell>
          <cell r="S11596">
            <v>672.3</v>
          </cell>
        </row>
        <row r="11597">
          <cell r="C11597" t="str">
            <v>Осинский городской округ Пермского края</v>
          </cell>
          <cell r="D11597" t="str">
            <v>г. Оса, ул. Степана Разина, д. 99</v>
          </cell>
          <cell r="E11597" t="b">
            <v>1</v>
          </cell>
          <cell r="F11597">
            <v>1989</v>
          </cell>
          <cell r="G11597">
            <v>2021</v>
          </cell>
          <cell r="H11597" t="str">
            <v>кирпич</v>
          </cell>
          <cell r="I11597" t="str">
            <v>плоская</v>
          </cell>
          <cell r="K11597" t="str">
            <v>имеется</v>
          </cell>
          <cell r="L11597">
            <v>4</v>
          </cell>
          <cell r="M11597">
            <v>3</v>
          </cell>
          <cell r="Q11597">
            <v>1769.93</v>
          </cell>
          <cell r="R11597">
            <v>978.19</v>
          </cell>
          <cell r="S11597">
            <v>978.19</v>
          </cell>
          <cell r="T11597">
            <v>77</v>
          </cell>
        </row>
        <row r="11598">
          <cell r="C11598" t="str">
            <v>Осинский городской округ Пермского края</v>
          </cell>
          <cell r="D11598" t="str">
            <v>г. Оса, ул. Урицкого, д. 24</v>
          </cell>
          <cell r="E11598" t="b">
            <v>1</v>
          </cell>
          <cell r="F11598">
            <v>1995</v>
          </cell>
          <cell r="H11598" t="str">
            <v>Брус</v>
          </cell>
          <cell r="L11598">
            <v>2</v>
          </cell>
          <cell r="M11598">
            <v>2</v>
          </cell>
          <cell r="Q11598">
            <v>400</v>
          </cell>
          <cell r="R11598">
            <v>361</v>
          </cell>
          <cell r="S11598">
            <v>361</v>
          </cell>
          <cell r="T11598">
            <v>84</v>
          </cell>
        </row>
        <row r="11599">
          <cell r="C11599" t="str">
            <v>Осинский городской округ Пермского края</v>
          </cell>
          <cell r="D11599" t="str">
            <v>г. Оса, ул. Урицкого, д. 73</v>
          </cell>
          <cell r="E11599" t="b">
            <v>1</v>
          </cell>
          <cell r="F11599">
            <v>1947</v>
          </cell>
          <cell r="H11599" t="str">
            <v>Брус</v>
          </cell>
          <cell r="L11599">
            <v>2</v>
          </cell>
          <cell r="Q11599">
            <v>183</v>
          </cell>
          <cell r="R11599">
            <v>119</v>
          </cell>
          <cell r="S11599">
            <v>107.1</v>
          </cell>
        </row>
        <row r="11600">
          <cell r="C11600" t="str">
            <v>Осинский городской округ Пермского края</v>
          </cell>
          <cell r="D11600" t="str">
            <v>г. Оса, ул. Шиловой, д. 2</v>
          </cell>
          <cell r="E11600" t="b">
            <v>1</v>
          </cell>
          <cell r="F11600">
            <v>1974</v>
          </cell>
          <cell r="H11600" t="str">
            <v>Брус</v>
          </cell>
          <cell r="L11600">
            <v>2</v>
          </cell>
          <cell r="M11600">
            <v>1</v>
          </cell>
          <cell r="Q11600">
            <v>92</v>
          </cell>
          <cell r="R11600">
            <v>58</v>
          </cell>
          <cell r="S11600">
            <v>58</v>
          </cell>
          <cell r="T11600">
            <v>15</v>
          </cell>
        </row>
        <row r="11601">
          <cell r="C11601" t="str">
            <v>Осинский городской округ Пермского края</v>
          </cell>
          <cell r="D11601" t="str">
            <v>г. Оса, ул. Юбилейная, д. 30</v>
          </cell>
          <cell r="E11601" t="b">
            <v>1</v>
          </cell>
          <cell r="F11601">
            <v>1990</v>
          </cell>
          <cell r="H11601" t="str">
            <v>Кирпич</v>
          </cell>
          <cell r="L11601">
            <v>3</v>
          </cell>
          <cell r="M11601">
            <v>2</v>
          </cell>
          <cell r="Q11601">
            <v>1295</v>
          </cell>
          <cell r="R11601">
            <v>732</v>
          </cell>
          <cell r="S11601">
            <v>658.8</v>
          </cell>
        </row>
        <row r="11602">
          <cell r="C11602" t="str">
            <v>Осинский городской округ Пермского края</v>
          </cell>
          <cell r="D11602" t="str">
            <v>г. Оса, ул. Юбилейная, д. 32</v>
          </cell>
          <cell r="E11602" t="b">
            <v>1</v>
          </cell>
          <cell r="F11602">
            <v>1992</v>
          </cell>
          <cell r="H11602" t="str">
            <v>Кирпич</v>
          </cell>
          <cell r="L11602">
            <v>3</v>
          </cell>
          <cell r="M11602">
            <v>2</v>
          </cell>
          <cell r="Q11602">
            <v>1278</v>
          </cell>
          <cell r="R11602">
            <v>718</v>
          </cell>
          <cell r="S11602">
            <v>646.20000000000005</v>
          </cell>
        </row>
        <row r="11603">
          <cell r="C11603" t="str">
            <v>Осинский городской округ Пермского края</v>
          </cell>
          <cell r="D11603" t="str">
            <v>г. Оса, ул. Юбилейная, д. 33</v>
          </cell>
          <cell r="E11603" t="b">
            <v>1</v>
          </cell>
          <cell r="F11603">
            <v>1975</v>
          </cell>
          <cell r="H11603" t="str">
            <v>Кирпич</v>
          </cell>
          <cell r="L11603">
            <v>2</v>
          </cell>
          <cell r="M11603">
            <v>2</v>
          </cell>
          <cell r="Q11603">
            <v>891</v>
          </cell>
          <cell r="R11603">
            <v>563</v>
          </cell>
          <cell r="S11603">
            <v>563</v>
          </cell>
          <cell r="T11603">
            <v>77</v>
          </cell>
        </row>
        <row r="11604">
          <cell r="C11604" t="str">
            <v>Осинский городской округ Пермского края</v>
          </cell>
          <cell r="D11604" t="str">
            <v>г. Оса, ул. Юбилейная, д. 34</v>
          </cell>
          <cell r="E11604" t="b">
            <v>1</v>
          </cell>
          <cell r="F11604">
            <v>1994</v>
          </cell>
          <cell r="H11604" t="str">
            <v>кирпич</v>
          </cell>
          <cell r="I11604" t="str">
            <v>скатная</v>
          </cell>
          <cell r="K11604" t="str">
            <v>не имеется</v>
          </cell>
          <cell r="L11604">
            <v>3</v>
          </cell>
          <cell r="M11604">
            <v>2</v>
          </cell>
          <cell r="Q11604">
            <v>1381.6</v>
          </cell>
          <cell r="R11604">
            <v>1286.6199999999999</v>
          </cell>
          <cell r="S11604">
            <v>1286.6199999999999</v>
          </cell>
          <cell r="T11604">
            <v>24</v>
          </cell>
        </row>
        <row r="11605">
          <cell r="C11605" t="str">
            <v>Осинский городской округ Пермского края</v>
          </cell>
          <cell r="D11605" t="str">
            <v>г. Оса, ул. Юбилейная, д. 35</v>
          </cell>
          <cell r="E11605" t="b">
            <v>1</v>
          </cell>
          <cell r="F11605">
            <v>1980</v>
          </cell>
          <cell r="H11605" t="str">
            <v>кирпич</v>
          </cell>
          <cell r="I11605" t="str">
            <v>скатная</v>
          </cell>
          <cell r="K11605" t="str">
            <v>не имеется</v>
          </cell>
          <cell r="L11605">
            <v>2</v>
          </cell>
          <cell r="M11605">
            <v>3</v>
          </cell>
          <cell r="Q11605">
            <v>928</v>
          </cell>
          <cell r="R11605">
            <v>525</v>
          </cell>
          <cell r="S11605">
            <v>525</v>
          </cell>
          <cell r="T11605">
            <v>22</v>
          </cell>
        </row>
        <row r="11606">
          <cell r="C11606" t="str">
            <v>Осинский городской округ Пермского края</v>
          </cell>
          <cell r="D11606" t="str">
            <v>г. Оса, ул. Юбилейная, д. 37</v>
          </cell>
          <cell r="E11606" t="b">
            <v>1</v>
          </cell>
          <cell r="F11606">
            <v>1983</v>
          </cell>
          <cell r="H11606" t="str">
            <v>Кирпич</v>
          </cell>
          <cell r="L11606">
            <v>2</v>
          </cell>
          <cell r="M11606">
            <v>2</v>
          </cell>
          <cell r="Q11606">
            <v>957</v>
          </cell>
          <cell r="R11606">
            <v>536</v>
          </cell>
          <cell r="S11606">
            <v>536</v>
          </cell>
          <cell r="T11606">
            <v>326</v>
          </cell>
        </row>
        <row r="11607">
          <cell r="C11607" t="str">
            <v>Осинский городской округ Пермского края</v>
          </cell>
          <cell r="D11607" t="str">
            <v>г. Оса, ул. Юбилейная, д. 39</v>
          </cell>
          <cell r="E11607" t="b">
            <v>1</v>
          </cell>
          <cell r="F11607">
            <v>1980</v>
          </cell>
          <cell r="H11607" t="str">
            <v>кирпич</v>
          </cell>
          <cell r="I11607" t="str">
            <v>скатная</v>
          </cell>
          <cell r="K11607" t="str">
            <v>имеется</v>
          </cell>
          <cell r="L11607">
            <v>2</v>
          </cell>
          <cell r="M11607">
            <v>3</v>
          </cell>
          <cell r="Q11607">
            <v>1609.5</v>
          </cell>
          <cell r="R11607">
            <v>932.9</v>
          </cell>
          <cell r="S11607">
            <v>932.9</v>
          </cell>
          <cell r="T11607">
            <v>22</v>
          </cell>
        </row>
        <row r="11608">
          <cell r="C11608" t="str">
            <v>Осинский городской округ Пермского края</v>
          </cell>
          <cell r="D11608" t="str">
            <v>г. Оса, ул. Юбилейная, д. 41</v>
          </cell>
          <cell r="E11608" t="b">
            <v>1</v>
          </cell>
          <cell r="F11608">
            <v>1984</v>
          </cell>
          <cell r="H11608" t="str">
            <v>Кирпич</v>
          </cell>
          <cell r="L11608">
            <v>2</v>
          </cell>
          <cell r="M11608">
            <v>2</v>
          </cell>
          <cell r="Q11608">
            <v>1222</v>
          </cell>
          <cell r="R11608">
            <v>512</v>
          </cell>
          <cell r="S11608">
            <v>460.8</v>
          </cell>
        </row>
        <row r="11609">
          <cell r="C11609" t="str">
            <v>Осинский городской округ Пермского края</v>
          </cell>
          <cell r="D11609" t="str">
            <v>г. Оса, ул. Южная, д. 11</v>
          </cell>
          <cell r="E11609" t="b">
            <v>1</v>
          </cell>
          <cell r="F11609">
            <v>1961</v>
          </cell>
          <cell r="H11609" t="str">
            <v>Брус</v>
          </cell>
          <cell r="L11609">
            <v>2</v>
          </cell>
          <cell r="Q11609">
            <v>216</v>
          </cell>
          <cell r="R11609">
            <v>164</v>
          </cell>
          <cell r="S11609">
            <v>147.6</v>
          </cell>
        </row>
        <row r="11610">
          <cell r="C11610" t="str">
            <v>Осинский городской округ Пермского края</v>
          </cell>
          <cell r="D11610" t="str">
            <v>п. Заготзерно, пер. Центральный, д. 3</v>
          </cell>
          <cell r="E11610" t="b">
            <v>1</v>
          </cell>
          <cell r="F11610">
            <v>1960</v>
          </cell>
          <cell r="H11610" t="str">
            <v>дерево</v>
          </cell>
          <cell r="I11610" t="str">
            <v>скатная</v>
          </cell>
          <cell r="J11610" t="str">
            <v>ТЕП ВОД</v>
          </cell>
          <cell r="K11610" t="str">
            <v>не имеется</v>
          </cell>
          <cell r="L11610">
            <v>2</v>
          </cell>
          <cell r="M11610">
            <v>1</v>
          </cell>
          <cell r="Q11610">
            <v>290.89999999999998</v>
          </cell>
          <cell r="R11610">
            <v>288.8</v>
          </cell>
          <cell r="S11610">
            <v>180</v>
          </cell>
          <cell r="T11610">
            <v>8</v>
          </cell>
        </row>
        <row r="11611">
          <cell r="C11611" t="str">
            <v>Осинский городской округ Пермского края</v>
          </cell>
          <cell r="D11611" t="str">
            <v>п. Заготзерно, ул. Придорожная, д. 5</v>
          </cell>
          <cell r="E11611" t="b">
            <v>1</v>
          </cell>
          <cell r="F11611">
            <v>1961</v>
          </cell>
          <cell r="G11611">
            <v>2007</v>
          </cell>
          <cell r="H11611" t="str">
            <v>Брус</v>
          </cell>
          <cell r="L11611">
            <v>2</v>
          </cell>
          <cell r="M11611">
            <v>1</v>
          </cell>
          <cell r="Q11611">
            <v>303</v>
          </cell>
          <cell r="R11611">
            <v>300.7</v>
          </cell>
          <cell r="S11611">
            <v>263.5</v>
          </cell>
          <cell r="T11611">
            <v>12</v>
          </cell>
        </row>
        <row r="11612">
          <cell r="C11612" t="str">
            <v>Осинский городской округ Пермского края</v>
          </cell>
          <cell r="D11612" t="str">
            <v>п. Заготзерно, ул. Придорожная, д. 6</v>
          </cell>
          <cell r="E11612" t="b">
            <v>1</v>
          </cell>
          <cell r="F11612">
            <v>1960</v>
          </cell>
          <cell r="H11612" t="str">
            <v>Брус</v>
          </cell>
          <cell r="L11612">
            <v>2</v>
          </cell>
          <cell r="M11612">
            <v>1</v>
          </cell>
          <cell r="Q11612">
            <v>324</v>
          </cell>
          <cell r="R11612">
            <v>314</v>
          </cell>
          <cell r="S11612">
            <v>314</v>
          </cell>
          <cell r="T11612">
            <v>11</v>
          </cell>
        </row>
        <row r="11613">
          <cell r="C11613" t="str">
            <v>Осинский городской округ Пермского края</v>
          </cell>
          <cell r="D11613" t="str">
            <v>п. Заготзерно, ул. Придорожная, д. 7</v>
          </cell>
          <cell r="E11613" t="b">
            <v>1</v>
          </cell>
          <cell r="F11613">
            <v>1960</v>
          </cell>
          <cell r="H11613" t="str">
            <v>Брус</v>
          </cell>
          <cell r="L11613">
            <v>2</v>
          </cell>
          <cell r="M11613">
            <v>1</v>
          </cell>
          <cell r="Q11613">
            <v>316</v>
          </cell>
          <cell r="R11613">
            <v>306.5</v>
          </cell>
          <cell r="S11613">
            <v>192.5</v>
          </cell>
          <cell r="T11613">
            <v>7</v>
          </cell>
        </row>
        <row r="11614">
          <cell r="C11614" t="str">
            <v>Осинский городской округ Пермского края</v>
          </cell>
          <cell r="D11614" t="str">
            <v>п. Нефтебаза, ул. Камская, д. 2</v>
          </cell>
          <cell r="E11614" t="b">
            <v>1</v>
          </cell>
          <cell r="F11614">
            <v>1954</v>
          </cell>
          <cell r="H11614" t="str">
            <v>Брус</v>
          </cell>
          <cell r="L11614">
            <v>2</v>
          </cell>
          <cell r="Q11614">
            <v>137.80000000000001</v>
          </cell>
          <cell r="R11614">
            <v>94</v>
          </cell>
          <cell r="S11614">
            <v>84.6</v>
          </cell>
        </row>
        <row r="11615">
          <cell r="C11615" t="str">
            <v>Осинский городской округ Пермского края</v>
          </cell>
          <cell r="D11615" t="str">
            <v>п. Нефтебаза, ул. Центральная, д. 2</v>
          </cell>
          <cell r="E11615" t="b">
            <v>1</v>
          </cell>
          <cell r="F11615">
            <v>1994</v>
          </cell>
          <cell r="H11615" t="str">
            <v>Брус</v>
          </cell>
          <cell r="L11615">
            <v>2</v>
          </cell>
          <cell r="Q11615">
            <v>438</v>
          </cell>
          <cell r="R11615">
            <v>126.9</v>
          </cell>
          <cell r="S11615">
            <v>114.21000000000001</v>
          </cell>
        </row>
        <row r="11616">
          <cell r="C11616" t="str">
            <v>Осинский городской округ Пермского края</v>
          </cell>
          <cell r="D11616" t="str">
            <v>п. Светлый, ул. Мира, д. 4</v>
          </cell>
          <cell r="E11616" t="b">
            <v>1</v>
          </cell>
          <cell r="F11616">
            <v>1998</v>
          </cell>
          <cell r="H11616" t="str">
            <v>Кирпич</v>
          </cell>
          <cell r="L11616">
            <v>2</v>
          </cell>
          <cell r="Q11616">
            <v>774</v>
          </cell>
          <cell r="R11616">
            <v>746</v>
          </cell>
          <cell r="S11616">
            <v>671.4</v>
          </cell>
        </row>
        <row r="11617">
          <cell r="C11617" t="str">
            <v>Осинский городской округ Пермского края</v>
          </cell>
          <cell r="D11617" t="str">
            <v>п. Светлый, ул. Мира, д. 7</v>
          </cell>
          <cell r="E11617" t="b">
            <v>1</v>
          </cell>
          <cell r="F11617">
            <v>1963</v>
          </cell>
          <cell r="H11617" t="str">
            <v>Кирпич</v>
          </cell>
          <cell r="L11617">
            <v>2</v>
          </cell>
          <cell r="Q11617">
            <v>633</v>
          </cell>
          <cell r="R11617">
            <v>632</v>
          </cell>
          <cell r="S11617">
            <v>568.79999999999995</v>
          </cell>
        </row>
        <row r="11618">
          <cell r="C11618" t="str">
            <v>Осинский городской округ Пермского края</v>
          </cell>
          <cell r="D11618" t="str">
            <v>п. Светлый, ул. Мира, д. 12</v>
          </cell>
          <cell r="E11618" t="b">
            <v>1</v>
          </cell>
          <cell r="F11618">
            <v>1973</v>
          </cell>
          <cell r="H11618" t="str">
            <v>Кирпич</v>
          </cell>
          <cell r="L11618">
            <v>2</v>
          </cell>
          <cell r="Q11618">
            <v>784</v>
          </cell>
          <cell r="R11618">
            <v>721</v>
          </cell>
          <cell r="S11618">
            <v>648.9</v>
          </cell>
        </row>
        <row r="11619">
          <cell r="C11619" t="str">
            <v>Осинский городской округ Пермского края</v>
          </cell>
          <cell r="D11619" t="str">
            <v>п. Светлый, ул. Промышленная, д. 9</v>
          </cell>
          <cell r="E11619" t="b">
            <v>1</v>
          </cell>
          <cell r="F11619">
            <v>1990</v>
          </cell>
          <cell r="H11619" t="str">
            <v>Кирпич</v>
          </cell>
          <cell r="L11619">
            <v>2</v>
          </cell>
          <cell r="Q11619">
            <v>1092</v>
          </cell>
          <cell r="R11619">
            <v>644</v>
          </cell>
          <cell r="S11619">
            <v>579.6</v>
          </cell>
        </row>
        <row r="11620">
          <cell r="C11620" t="str">
            <v>Осинский городской округ Пермского края</v>
          </cell>
          <cell r="D11620" t="str">
            <v>п. Светлый, ул. Школьная, д. 9</v>
          </cell>
          <cell r="E11620" t="b">
            <v>1</v>
          </cell>
          <cell r="F11620">
            <v>1966</v>
          </cell>
          <cell r="H11620" t="str">
            <v>Кирпич</v>
          </cell>
          <cell r="L11620">
            <v>2</v>
          </cell>
          <cell r="Q11620">
            <v>648</v>
          </cell>
          <cell r="R11620">
            <v>629</v>
          </cell>
          <cell r="S11620">
            <v>566.1</v>
          </cell>
        </row>
        <row r="11621">
          <cell r="C11621" t="str">
            <v>Осинский городской округ Пермского края</v>
          </cell>
          <cell r="D11621" t="str">
            <v>п. Светлый, ул. Школьная, д. 10</v>
          </cell>
          <cell r="E11621" t="b">
            <v>1</v>
          </cell>
          <cell r="F11621">
            <v>1965</v>
          </cell>
          <cell r="H11621" t="str">
            <v>Кирпич</v>
          </cell>
          <cell r="L11621">
            <v>2</v>
          </cell>
          <cell r="Q11621">
            <v>655</v>
          </cell>
          <cell r="R11621">
            <v>627</v>
          </cell>
          <cell r="S11621">
            <v>564.29999999999995</v>
          </cell>
        </row>
        <row r="11622">
          <cell r="C11622" t="str">
            <v>Осинский городской округ Пермского края</v>
          </cell>
          <cell r="D11622" t="str">
            <v>п. Светлый, ул. Школьная, д. 11</v>
          </cell>
          <cell r="E11622" t="b">
            <v>1</v>
          </cell>
          <cell r="F11622">
            <v>1965</v>
          </cell>
          <cell r="H11622" t="str">
            <v>Кирпич</v>
          </cell>
          <cell r="L11622">
            <v>2</v>
          </cell>
          <cell r="Q11622">
            <v>586</v>
          </cell>
          <cell r="R11622">
            <v>586</v>
          </cell>
          <cell r="S11622">
            <v>527.4</v>
          </cell>
        </row>
        <row r="11623">
          <cell r="C11623" t="str">
            <v>Осинский городской округ Пермского края</v>
          </cell>
          <cell r="D11623" t="str">
            <v>с. Гамицы, ул. Садовая, д. 7</v>
          </cell>
          <cell r="E11623" t="b">
            <v>1</v>
          </cell>
          <cell r="F11623">
            <v>1979</v>
          </cell>
          <cell r="H11623" t="str">
            <v>Брус</v>
          </cell>
          <cell r="L11623">
            <v>2</v>
          </cell>
          <cell r="Q11623">
            <v>652</v>
          </cell>
          <cell r="R11623">
            <v>586.20000000000005</v>
          </cell>
          <cell r="S11623">
            <v>527.58000000000004</v>
          </cell>
        </row>
        <row r="11624">
          <cell r="C11624" t="str">
            <v>Осинский городской округ Пермского края</v>
          </cell>
          <cell r="D11624" t="str">
            <v>с. Горы, ул. Советская, д. 52</v>
          </cell>
          <cell r="E11624" t="b">
            <v>1</v>
          </cell>
          <cell r="F11624">
            <v>1988</v>
          </cell>
          <cell r="H11624" t="str">
            <v>Кирпич</v>
          </cell>
          <cell r="L11624">
            <v>2</v>
          </cell>
          <cell r="Q11624">
            <v>593</v>
          </cell>
          <cell r="R11624">
            <v>545.20000000000005</v>
          </cell>
          <cell r="S11624">
            <v>490.68000000000006</v>
          </cell>
        </row>
        <row r="11625">
          <cell r="C11625" t="str">
            <v>Осинский городской округ Пермского края</v>
          </cell>
          <cell r="D11625" t="str">
            <v>с. Горы, ул. Юбилейная, д. 1</v>
          </cell>
          <cell r="E11625" t="b">
            <v>1</v>
          </cell>
          <cell r="F11625">
            <v>1984</v>
          </cell>
          <cell r="H11625" t="str">
            <v>Кирпич</v>
          </cell>
          <cell r="L11625">
            <v>2</v>
          </cell>
          <cell r="Q11625">
            <v>1019</v>
          </cell>
          <cell r="R11625">
            <v>958.6</v>
          </cell>
          <cell r="S11625">
            <v>862.74</v>
          </cell>
        </row>
        <row r="11626">
          <cell r="C11626" t="str">
            <v>Осинский городской округ Пермского края</v>
          </cell>
          <cell r="D11626" t="str">
            <v>с. Гремяча, ул. Первомайская, д. 7</v>
          </cell>
          <cell r="E11626" t="b">
            <v>1</v>
          </cell>
          <cell r="F11626">
            <v>1990</v>
          </cell>
          <cell r="H11626" t="str">
            <v>Кирпич</v>
          </cell>
          <cell r="L11626">
            <v>2</v>
          </cell>
          <cell r="Q11626">
            <v>906.5</v>
          </cell>
          <cell r="R11626">
            <v>507.6</v>
          </cell>
          <cell r="S11626">
            <v>507.6</v>
          </cell>
        </row>
        <row r="11627">
          <cell r="C11627" t="str">
            <v>Осинский городской округ Пермского края</v>
          </cell>
          <cell r="D11627" t="str">
            <v>с. Комарово, ул. Молодежная, д. 1</v>
          </cell>
          <cell r="E11627" t="b">
            <v>1</v>
          </cell>
          <cell r="F11627">
            <v>1972</v>
          </cell>
          <cell r="H11627" t="str">
            <v>Кирпич</v>
          </cell>
          <cell r="L11627">
            <v>2</v>
          </cell>
          <cell r="M11627">
            <v>1</v>
          </cell>
          <cell r="Q11627">
            <v>428.5</v>
          </cell>
          <cell r="R11627">
            <v>310.89999999999998</v>
          </cell>
          <cell r="S11627">
            <v>310.89999999999998</v>
          </cell>
          <cell r="T11627">
            <v>36</v>
          </cell>
        </row>
        <row r="11628">
          <cell r="C11628" t="str">
            <v>Осинский городской округ Пермского края</v>
          </cell>
          <cell r="D11628" t="str">
            <v>с. Комарово, ул. Школьная, д. 3</v>
          </cell>
          <cell r="E11628" t="b">
            <v>1</v>
          </cell>
          <cell r="F11628">
            <v>1985</v>
          </cell>
          <cell r="H11628" t="str">
            <v>Брус</v>
          </cell>
          <cell r="L11628">
            <v>2</v>
          </cell>
          <cell r="Q11628">
            <v>629.6</v>
          </cell>
          <cell r="R11628">
            <v>629</v>
          </cell>
          <cell r="S11628">
            <v>566.1</v>
          </cell>
        </row>
        <row r="11629">
          <cell r="C11629" t="str">
            <v>Осинский городской округ Пермского края</v>
          </cell>
          <cell r="D11629" t="str">
            <v>с. Крылово, ул. Ленина, д. 47</v>
          </cell>
          <cell r="E11629" t="b">
            <v>1</v>
          </cell>
          <cell r="F11629">
            <v>1974</v>
          </cell>
          <cell r="H11629" t="str">
            <v>Брус</v>
          </cell>
          <cell r="L11629">
            <v>2</v>
          </cell>
          <cell r="Q11629">
            <v>448.1</v>
          </cell>
          <cell r="R11629">
            <v>448</v>
          </cell>
          <cell r="S11629">
            <v>403.2</v>
          </cell>
        </row>
        <row r="11630">
          <cell r="C11630" t="str">
            <v>Осинский городской округ Пермского края</v>
          </cell>
          <cell r="D11630" t="str">
            <v>с. Крылово, ул. Молодежная, д. 3</v>
          </cell>
          <cell r="E11630" t="b">
            <v>1</v>
          </cell>
          <cell r="F11630">
            <v>1957</v>
          </cell>
          <cell r="H11630" t="str">
            <v>Брус</v>
          </cell>
          <cell r="L11630">
            <v>2</v>
          </cell>
          <cell r="Q11630">
            <v>322</v>
          </cell>
          <cell r="R11630">
            <v>321.7</v>
          </cell>
          <cell r="S11630">
            <v>289.52999999999997</v>
          </cell>
        </row>
        <row r="11631">
          <cell r="C11631" t="str">
            <v>Осинский городской округ Пермского края</v>
          </cell>
          <cell r="D11631" t="str">
            <v>с. Крылово, ул. Спортивная, д. 6</v>
          </cell>
          <cell r="E11631" t="b">
            <v>1</v>
          </cell>
          <cell r="F11631">
            <v>1975</v>
          </cell>
          <cell r="H11631" t="str">
            <v>Кирпич</v>
          </cell>
          <cell r="L11631">
            <v>2</v>
          </cell>
          <cell r="M11631">
            <v>2</v>
          </cell>
          <cell r="Q11631">
            <v>647.6</v>
          </cell>
          <cell r="R11631">
            <v>586</v>
          </cell>
          <cell r="S11631">
            <v>586</v>
          </cell>
          <cell r="T11631">
            <v>28</v>
          </cell>
        </row>
        <row r="11632">
          <cell r="C11632" t="str">
            <v>Осинский городской округ Пермского края</v>
          </cell>
          <cell r="D11632" t="str">
            <v>с. Новозалесново, ул. Мира, д. 2</v>
          </cell>
          <cell r="E11632" t="b">
            <v>1</v>
          </cell>
          <cell r="F11632">
            <v>1979</v>
          </cell>
          <cell r="H11632" t="str">
            <v>Кирпич</v>
          </cell>
          <cell r="L11632">
            <v>2</v>
          </cell>
          <cell r="Q11632">
            <v>538</v>
          </cell>
          <cell r="R11632">
            <v>317.8</v>
          </cell>
          <cell r="S11632">
            <v>286.02</v>
          </cell>
        </row>
        <row r="11633">
          <cell r="C11633" t="str">
            <v>Осинский городской округ Пермского края</v>
          </cell>
          <cell r="D11633" t="str">
            <v>с. Новозалесново, ул. Советская, д. 2</v>
          </cell>
          <cell r="E11633" t="b">
            <v>1</v>
          </cell>
          <cell r="F11633">
            <v>1989</v>
          </cell>
          <cell r="H11633" t="str">
            <v>Кирпич</v>
          </cell>
          <cell r="L11633">
            <v>2</v>
          </cell>
          <cell r="Q11633">
            <v>916</v>
          </cell>
          <cell r="R11633">
            <v>580.1</v>
          </cell>
          <cell r="S11633">
            <v>522.09</v>
          </cell>
        </row>
        <row r="11634">
          <cell r="C11634" t="str">
            <v>Осинский городской округ Пермского края</v>
          </cell>
          <cell r="D11634" t="str">
            <v>с. Новозалесново, ул. Советская, д. 6</v>
          </cell>
          <cell r="E11634" t="b">
            <v>1</v>
          </cell>
          <cell r="F11634">
            <v>1975</v>
          </cell>
          <cell r="H11634" t="str">
            <v>Кирпич</v>
          </cell>
          <cell r="L11634">
            <v>2</v>
          </cell>
          <cell r="Q11634">
            <v>921.5</v>
          </cell>
          <cell r="R11634">
            <v>504</v>
          </cell>
          <cell r="S11634">
            <v>453.6</v>
          </cell>
        </row>
        <row r="11635">
          <cell r="C11635" t="str">
            <v>Осинский городской округ Пермского края</v>
          </cell>
          <cell r="D11635" t="str">
            <v>с. Паль, ул. Садовая, д. 4</v>
          </cell>
          <cell r="E11635" t="b">
            <v>1</v>
          </cell>
          <cell r="F11635">
            <v>1983</v>
          </cell>
          <cell r="H11635" t="str">
            <v>Брус</v>
          </cell>
          <cell r="L11635">
            <v>2</v>
          </cell>
          <cell r="Q11635">
            <v>591.70000000000005</v>
          </cell>
          <cell r="R11635">
            <v>573</v>
          </cell>
          <cell r="S11635">
            <v>515.70000000000005</v>
          </cell>
        </row>
        <row r="11636">
          <cell r="C11636" t="str">
            <v>Оханский городской округ Пермского края</v>
          </cell>
          <cell r="D11636" t="str">
            <v>г. Оханск, ул. 200-летия, д. 23</v>
          </cell>
          <cell r="E11636" t="b">
            <v>1</v>
          </cell>
          <cell r="F11636">
            <v>1994</v>
          </cell>
          <cell r="H11636" t="str">
            <v>Кирпич</v>
          </cell>
          <cell r="L11636">
            <v>5</v>
          </cell>
          <cell r="M11636">
            <v>4</v>
          </cell>
          <cell r="Q11636">
            <v>2985.3</v>
          </cell>
          <cell r="R11636">
            <v>2838.3</v>
          </cell>
          <cell r="S11636">
            <v>2554.4700000000003</v>
          </cell>
          <cell r="T11636">
            <v>138</v>
          </cell>
        </row>
        <row r="11637">
          <cell r="C11637" t="str">
            <v>Оханский городской округ Пермского края</v>
          </cell>
          <cell r="D11637" t="str">
            <v>г. Оханск, ул. 200-летия, д. 25</v>
          </cell>
          <cell r="E11637" t="b">
            <v>1</v>
          </cell>
          <cell r="F11637">
            <v>1990</v>
          </cell>
          <cell r="H11637" t="str">
            <v>Кирпич</v>
          </cell>
          <cell r="L11637">
            <v>5</v>
          </cell>
          <cell r="M11637">
            <v>4</v>
          </cell>
          <cell r="Q11637">
            <v>3079.6</v>
          </cell>
          <cell r="R11637">
            <v>2820.8</v>
          </cell>
          <cell r="S11637">
            <v>2538.7200000000003</v>
          </cell>
          <cell r="T11637">
            <v>138</v>
          </cell>
        </row>
        <row r="11638">
          <cell r="C11638" t="str">
            <v>Оханский городской округ Пермского края</v>
          </cell>
          <cell r="D11638" t="str">
            <v>г. Оханск, ул. 200-летия, д. 25А</v>
          </cell>
          <cell r="E11638" t="b">
            <v>1</v>
          </cell>
          <cell r="F11638">
            <v>2015</v>
          </cell>
          <cell r="H11638" t="str">
            <v>полистерол бетонные блоки</v>
          </cell>
          <cell r="I11638" t="str">
            <v>скатная</v>
          </cell>
          <cell r="K11638" t="str">
            <v>не имеется</v>
          </cell>
          <cell r="L11638">
            <v>1</v>
          </cell>
          <cell r="M11638">
            <v>1</v>
          </cell>
          <cell r="Q11638">
            <v>198</v>
          </cell>
          <cell r="R11638">
            <v>177.6</v>
          </cell>
          <cell r="S11638">
            <v>159.84</v>
          </cell>
          <cell r="T11638">
            <v>15</v>
          </cell>
        </row>
        <row r="11639">
          <cell r="C11639" t="str">
            <v>Оханский городской округ Пермского края</v>
          </cell>
          <cell r="D11639" t="str">
            <v>г. Оханск, ул. 200-летия, д. 25Г</v>
          </cell>
          <cell r="E11639" t="b">
            <v>1</v>
          </cell>
          <cell r="F11639">
            <v>2016</v>
          </cell>
          <cell r="H11639" t="str">
            <v>бетонные блоки</v>
          </cell>
          <cell r="I11639" t="str">
            <v>скатная</v>
          </cell>
          <cell r="K11639" t="str">
            <v>не имеется</v>
          </cell>
          <cell r="L11639">
            <v>2</v>
          </cell>
          <cell r="M11639">
            <v>1</v>
          </cell>
          <cell r="Q11639">
            <v>358.42</v>
          </cell>
          <cell r="R11639">
            <v>294.8</v>
          </cell>
          <cell r="S11639">
            <v>131.6</v>
          </cell>
          <cell r="T11639">
            <v>20</v>
          </cell>
        </row>
        <row r="11640">
          <cell r="C11640" t="str">
            <v>Оханский городской округ Пермского края</v>
          </cell>
          <cell r="D11640" t="str">
            <v>г. Оханск, ул. Белинского, д. 9</v>
          </cell>
          <cell r="E11640" t="b">
            <v>1</v>
          </cell>
          <cell r="F11640">
            <v>1962</v>
          </cell>
          <cell r="H11640" t="str">
            <v>Кирпич</v>
          </cell>
          <cell r="L11640">
            <v>2</v>
          </cell>
          <cell r="M11640">
            <v>2</v>
          </cell>
          <cell r="Q11640">
            <v>427.2</v>
          </cell>
          <cell r="R11640">
            <v>283</v>
          </cell>
          <cell r="S11640">
            <v>254.7</v>
          </cell>
          <cell r="T11640">
            <v>28</v>
          </cell>
        </row>
        <row r="11641">
          <cell r="C11641" t="str">
            <v>Оханский городской округ Пермского края</v>
          </cell>
          <cell r="D11641" t="str">
            <v>г. Оханск, ул. Белинского, д. 11</v>
          </cell>
          <cell r="E11641" t="b">
            <v>1</v>
          </cell>
          <cell r="F11641">
            <v>1963</v>
          </cell>
          <cell r="H11641" t="str">
            <v>Кирпич</v>
          </cell>
          <cell r="L11641">
            <v>2</v>
          </cell>
          <cell r="M11641">
            <v>2</v>
          </cell>
          <cell r="Q11641">
            <v>505.6</v>
          </cell>
          <cell r="R11641">
            <v>443.5</v>
          </cell>
          <cell r="S11641">
            <v>443.5</v>
          </cell>
          <cell r="T11641">
            <v>24</v>
          </cell>
        </row>
        <row r="11642">
          <cell r="C11642" t="str">
            <v>Оханский городской округ Пермского края</v>
          </cell>
          <cell r="D11642" t="str">
            <v>г. Оханск, ул. Белинского, д. 13</v>
          </cell>
          <cell r="E11642" t="b">
            <v>1</v>
          </cell>
          <cell r="F11642">
            <v>1966</v>
          </cell>
          <cell r="H11642" t="str">
            <v>Кирпич</v>
          </cell>
          <cell r="L11642">
            <v>2</v>
          </cell>
          <cell r="M11642">
            <v>2</v>
          </cell>
          <cell r="Q11642">
            <v>448.3</v>
          </cell>
          <cell r="R11642">
            <v>290.2</v>
          </cell>
          <cell r="S11642">
            <v>261.18</v>
          </cell>
          <cell r="T11642">
            <v>28</v>
          </cell>
        </row>
        <row r="11643">
          <cell r="C11643" t="str">
            <v>Оханский городской округ Пермского края</v>
          </cell>
          <cell r="D11643" t="str">
            <v>г. Оханск, ул. Винокурова, д. 8</v>
          </cell>
          <cell r="E11643" t="b">
            <v>1</v>
          </cell>
          <cell r="F11643">
            <v>1992</v>
          </cell>
          <cell r="H11643" t="str">
            <v>Кирпич</v>
          </cell>
          <cell r="L11643">
            <v>5</v>
          </cell>
          <cell r="M11643">
            <v>2</v>
          </cell>
          <cell r="Q11643">
            <v>1372.1</v>
          </cell>
          <cell r="R11643">
            <v>809.5</v>
          </cell>
          <cell r="S11643">
            <v>728.55</v>
          </cell>
          <cell r="T11643">
            <v>69</v>
          </cell>
        </row>
        <row r="11644">
          <cell r="C11644" t="str">
            <v>Оханский городской округ Пермского края</v>
          </cell>
          <cell r="D11644" t="str">
            <v>г. Оханск, ул. Винокурова, д. 12</v>
          </cell>
          <cell r="E11644" t="b">
            <v>1</v>
          </cell>
          <cell r="F11644">
            <v>1983</v>
          </cell>
          <cell r="H11644" t="str">
            <v>Кирпич</v>
          </cell>
          <cell r="L11644">
            <v>3</v>
          </cell>
          <cell r="M11644">
            <v>3</v>
          </cell>
          <cell r="Q11644">
            <v>1956.6</v>
          </cell>
          <cell r="R11644">
            <v>1819.9</v>
          </cell>
          <cell r="S11644">
            <v>1637.91</v>
          </cell>
          <cell r="T11644">
            <v>83</v>
          </cell>
        </row>
        <row r="11645">
          <cell r="C11645" t="str">
            <v>Оханский городской округ Пермского края</v>
          </cell>
          <cell r="D11645" t="str">
            <v>г. Оханск, ул. Винокурова, д. 14</v>
          </cell>
          <cell r="E11645" t="b">
            <v>1</v>
          </cell>
          <cell r="F11645">
            <v>1982</v>
          </cell>
          <cell r="H11645" t="str">
            <v>Кирпич</v>
          </cell>
          <cell r="L11645">
            <v>4</v>
          </cell>
          <cell r="M11645">
            <v>1</v>
          </cell>
          <cell r="Q11645">
            <v>998</v>
          </cell>
          <cell r="R11645">
            <v>778.9</v>
          </cell>
          <cell r="S11645">
            <v>701.01</v>
          </cell>
          <cell r="T11645">
            <v>37</v>
          </cell>
        </row>
        <row r="11646">
          <cell r="C11646" t="str">
            <v>Оханский городской округ Пермского края</v>
          </cell>
          <cell r="D11646" t="str">
            <v>г. Оханск, ул. Винокурова, д. 16</v>
          </cell>
          <cell r="E11646" t="b">
            <v>1</v>
          </cell>
          <cell r="F11646">
            <v>1981</v>
          </cell>
          <cell r="H11646" t="str">
            <v>Кирпич</v>
          </cell>
          <cell r="L11646">
            <v>4</v>
          </cell>
          <cell r="M11646">
            <v>1</v>
          </cell>
          <cell r="Q11646">
            <v>992.4</v>
          </cell>
          <cell r="R11646">
            <v>780.9</v>
          </cell>
          <cell r="S11646">
            <v>702.81</v>
          </cell>
          <cell r="T11646">
            <v>37</v>
          </cell>
        </row>
        <row r="11647">
          <cell r="C11647" t="str">
            <v>Оханский городской округ Пермского края</v>
          </cell>
          <cell r="D11647" t="str">
            <v>г. Оханск, ул. Винокурова, д. 18</v>
          </cell>
          <cell r="E11647" t="b">
            <v>1</v>
          </cell>
          <cell r="F11647">
            <v>1980</v>
          </cell>
          <cell r="H11647" t="str">
            <v>Кирпич</v>
          </cell>
          <cell r="L11647">
            <v>4</v>
          </cell>
          <cell r="M11647">
            <v>1</v>
          </cell>
          <cell r="Q11647">
            <v>1017.1</v>
          </cell>
          <cell r="R11647">
            <v>494.3</v>
          </cell>
          <cell r="S11647">
            <v>444.87</v>
          </cell>
          <cell r="T11647">
            <v>37</v>
          </cell>
        </row>
        <row r="11648">
          <cell r="C11648" t="str">
            <v>Оханский городской округ Пермского края</v>
          </cell>
          <cell r="D11648" t="str">
            <v>г. Оханск, ул. Винокурова, д. 20</v>
          </cell>
          <cell r="E11648" t="b">
            <v>1</v>
          </cell>
          <cell r="F11648">
            <v>1985</v>
          </cell>
          <cell r="H11648" t="str">
            <v>Кирпич</v>
          </cell>
          <cell r="L11648">
            <v>4</v>
          </cell>
          <cell r="M11648">
            <v>1</v>
          </cell>
          <cell r="Q11648">
            <v>1034.0999999999999</v>
          </cell>
          <cell r="R11648">
            <v>813.2</v>
          </cell>
          <cell r="S11648">
            <v>731.88</v>
          </cell>
          <cell r="T11648">
            <v>37</v>
          </cell>
        </row>
        <row r="11649">
          <cell r="C11649" t="str">
            <v>Оханский городской округ Пермского края</v>
          </cell>
          <cell r="D11649" t="str">
            <v>г. Оханск, ул. Винокурова, д. 22</v>
          </cell>
          <cell r="E11649" t="b">
            <v>1</v>
          </cell>
          <cell r="F11649">
            <v>1986</v>
          </cell>
          <cell r="H11649" t="str">
            <v>Кирпич</v>
          </cell>
          <cell r="L11649">
            <v>3</v>
          </cell>
          <cell r="M11649">
            <v>2</v>
          </cell>
          <cell r="Q11649">
            <v>1833.6</v>
          </cell>
          <cell r="R11649">
            <v>1358.7</v>
          </cell>
          <cell r="S11649">
            <v>1222.83</v>
          </cell>
          <cell r="T11649">
            <v>60</v>
          </cell>
        </row>
        <row r="11650">
          <cell r="C11650" t="str">
            <v>Оханский городской округ Пермского края</v>
          </cell>
          <cell r="D11650" t="str">
            <v>г. Оханск, ул. Винокурова, д. 30</v>
          </cell>
          <cell r="E11650" t="b">
            <v>1</v>
          </cell>
          <cell r="F11650">
            <v>1988</v>
          </cell>
          <cell r="H11650" t="str">
            <v>Кирпич</v>
          </cell>
          <cell r="L11650">
            <v>5</v>
          </cell>
          <cell r="M11650">
            <v>4</v>
          </cell>
          <cell r="Q11650">
            <v>4216.8</v>
          </cell>
          <cell r="R11650">
            <v>2513.8000000000002</v>
          </cell>
          <cell r="S11650">
            <v>2513.8000000000002</v>
          </cell>
          <cell r="T11650">
            <v>264</v>
          </cell>
        </row>
        <row r="11651">
          <cell r="C11651" t="str">
            <v>Оханский городской округ Пермского края</v>
          </cell>
          <cell r="D11651" t="str">
            <v>г. Оханск, ул. Волкова, д. 70</v>
          </cell>
          <cell r="E11651" t="b">
            <v>1</v>
          </cell>
          <cell r="F11651">
            <v>1967</v>
          </cell>
          <cell r="H11651" t="str">
            <v>Кирпич</v>
          </cell>
          <cell r="L11651">
            <v>2</v>
          </cell>
          <cell r="M11651">
            <v>1</v>
          </cell>
          <cell r="Q11651">
            <v>853.2</v>
          </cell>
          <cell r="R11651">
            <v>668.1</v>
          </cell>
          <cell r="S11651">
            <v>601.29</v>
          </cell>
          <cell r="T11651">
            <v>55</v>
          </cell>
        </row>
        <row r="11652">
          <cell r="C11652" t="str">
            <v>Оханский городской округ Пермского края</v>
          </cell>
          <cell r="D11652" t="str">
            <v>г. Оханск, ул. Волкова, д. 72</v>
          </cell>
          <cell r="E11652" t="b">
            <v>1</v>
          </cell>
          <cell r="F11652">
            <v>2016</v>
          </cell>
          <cell r="H11652" t="str">
            <v>газоблоки</v>
          </cell>
          <cell r="I11652" t="str">
            <v>скатная</v>
          </cell>
          <cell r="K11652" t="str">
            <v>не имеется</v>
          </cell>
          <cell r="L11652">
            <v>2</v>
          </cell>
          <cell r="M11652">
            <v>1</v>
          </cell>
          <cell r="Q11652">
            <v>1030.0999999999999</v>
          </cell>
          <cell r="R11652">
            <v>844.2</v>
          </cell>
          <cell r="S11652">
            <v>454.3</v>
          </cell>
          <cell r="T11652">
            <v>29</v>
          </cell>
        </row>
        <row r="11653">
          <cell r="C11653" t="str">
            <v>Оханский городской округ Пермского края</v>
          </cell>
          <cell r="D11653" t="str">
            <v>г. Оханск, ул. Волкова, д. 74</v>
          </cell>
          <cell r="E11653" t="b">
            <v>1</v>
          </cell>
          <cell r="F11653">
            <v>1969</v>
          </cell>
          <cell r="H11653" t="str">
            <v>Кирпич</v>
          </cell>
          <cell r="L11653">
            <v>2</v>
          </cell>
          <cell r="M11653">
            <v>2</v>
          </cell>
          <cell r="Q11653">
            <v>462.6</v>
          </cell>
          <cell r="R11653">
            <v>301.3</v>
          </cell>
          <cell r="S11653">
            <v>271.17</v>
          </cell>
          <cell r="T11653">
            <v>28</v>
          </cell>
        </row>
        <row r="11654">
          <cell r="C11654" t="str">
            <v>Оханский городской округ Пермского края</v>
          </cell>
          <cell r="D11654" t="str">
            <v>г. Оханск, ул. Волкова, д. 76</v>
          </cell>
          <cell r="E11654" t="b">
            <v>1</v>
          </cell>
          <cell r="F11654">
            <v>1971</v>
          </cell>
          <cell r="H11654" t="str">
            <v>Кирпич</v>
          </cell>
          <cell r="L11654">
            <v>2</v>
          </cell>
          <cell r="M11654">
            <v>2</v>
          </cell>
          <cell r="Q11654">
            <v>512.6</v>
          </cell>
          <cell r="R11654">
            <v>300.7</v>
          </cell>
          <cell r="S11654">
            <v>270.63</v>
          </cell>
          <cell r="T11654">
            <v>28</v>
          </cell>
        </row>
        <row r="11655">
          <cell r="C11655" t="str">
            <v>Оханский городской округ Пермского края</v>
          </cell>
          <cell r="D11655" t="str">
            <v>г. Оханск, ул. Волкова, д. 78</v>
          </cell>
          <cell r="E11655" t="b">
            <v>1</v>
          </cell>
          <cell r="F11655">
            <v>1971</v>
          </cell>
          <cell r="H11655" t="str">
            <v>Кирпич</v>
          </cell>
          <cell r="L11655">
            <v>2</v>
          </cell>
          <cell r="M11655">
            <v>2</v>
          </cell>
          <cell r="Q11655">
            <v>521.5</v>
          </cell>
          <cell r="R11655">
            <v>520</v>
          </cell>
          <cell r="S11655">
            <v>468</v>
          </cell>
          <cell r="T11655">
            <v>30</v>
          </cell>
        </row>
        <row r="11656">
          <cell r="C11656" t="str">
            <v>Оханский городской округ Пермского края</v>
          </cell>
          <cell r="D11656" t="str">
            <v>г. Оханск, ул. Волкова, д. 80</v>
          </cell>
          <cell r="E11656" t="b">
            <v>1</v>
          </cell>
          <cell r="F11656">
            <v>1971</v>
          </cell>
          <cell r="H11656" t="str">
            <v>Кирпич</v>
          </cell>
          <cell r="L11656">
            <v>2</v>
          </cell>
          <cell r="M11656">
            <v>1</v>
          </cell>
          <cell r="Q11656">
            <v>329</v>
          </cell>
          <cell r="R11656">
            <v>210.8</v>
          </cell>
          <cell r="S11656">
            <v>189.72</v>
          </cell>
          <cell r="T11656">
            <v>18</v>
          </cell>
        </row>
        <row r="11657">
          <cell r="C11657" t="str">
            <v>Оханский городской округ Пермского края</v>
          </cell>
          <cell r="D11657" t="str">
            <v>г. Оханск, ул. Волкова, д. 82</v>
          </cell>
          <cell r="E11657" t="b">
            <v>1</v>
          </cell>
          <cell r="F11657">
            <v>1974</v>
          </cell>
          <cell r="H11657" t="str">
            <v>Кирпич</v>
          </cell>
          <cell r="L11657">
            <v>2</v>
          </cell>
          <cell r="M11657">
            <v>2</v>
          </cell>
          <cell r="Q11657">
            <v>563.6</v>
          </cell>
          <cell r="R11657">
            <v>521.6</v>
          </cell>
          <cell r="S11657">
            <v>469.44</v>
          </cell>
          <cell r="T11657">
            <v>28</v>
          </cell>
        </row>
        <row r="11658">
          <cell r="C11658" t="str">
            <v>Оханский городской округ Пермского края</v>
          </cell>
          <cell r="D11658" t="str">
            <v>г. Оханск, ул. Красная, д. 12</v>
          </cell>
          <cell r="E11658" t="b">
            <v>1</v>
          </cell>
          <cell r="F11658">
            <v>1991</v>
          </cell>
          <cell r="H11658" t="str">
            <v xml:space="preserve">кирпич </v>
          </cell>
          <cell r="I11658" t="str">
            <v>плоская</v>
          </cell>
          <cell r="K11658" t="str">
            <v>имеется</v>
          </cell>
          <cell r="L11658">
            <v>5</v>
          </cell>
          <cell r="M11658">
            <v>4</v>
          </cell>
          <cell r="Q11658">
            <v>3103.4</v>
          </cell>
          <cell r="R11658">
            <v>2812.1</v>
          </cell>
          <cell r="S11658">
            <v>2812.1</v>
          </cell>
          <cell r="T11658">
            <v>101</v>
          </cell>
        </row>
        <row r="11659">
          <cell r="C11659" t="str">
            <v>Оханский городской округ Пермского края</v>
          </cell>
          <cell r="D11659" t="str">
            <v>г. Оханск, ул. Ленина, д. 5</v>
          </cell>
          <cell r="E11659" t="b">
            <v>1</v>
          </cell>
          <cell r="F11659">
            <v>1917</v>
          </cell>
          <cell r="H11659" t="str">
            <v>Дерево</v>
          </cell>
          <cell r="L11659">
            <v>2</v>
          </cell>
          <cell r="M11659">
            <v>1</v>
          </cell>
          <cell r="Q11659">
            <v>284.8</v>
          </cell>
          <cell r="R11659">
            <v>175.3</v>
          </cell>
          <cell r="S11659">
            <v>175.3</v>
          </cell>
          <cell r="T11659">
            <v>18</v>
          </cell>
        </row>
        <row r="11660">
          <cell r="C11660" t="str">
            <v>Оханский городской округ Пермского края</v>
          </cell>
          <cell r="D11660" t="str">
            <v>г. Оханск, ул. Ленина, д. 59</v>
          </cell>
          <cell r="E11660" t="b">
            <v>1</v>
          </cell>
          <cell r="F11660">
            <v>1975</v>
          </cell>
          <cell r="H11660" t="str">
            <v>Кирпич</v>
          </cell>
          <cell r="L11660">
            <v>2</v>
          </cell>
          <cell r="M11660">
            <v>3</v>
          </cell>
          <cell r="Q11660">
            <v>918.6</v>
          </cell>
          <cell r="R11660">
            <v>590.29999999999995</v>
          </cell>
          <cell r="S11660">
            <v>531.27</v>
          </cell>
          <cell r="T11660">
            <v>51</v>
          </cell>
        </row>
        <row r="11661">
          <cell r="C11661" t="str">
            <v>Оханский городской округ Пермского края</v>
          </cell>
          <cell r="D11661" t="str">
            <v>г. Оханск, ул. Ленина, д. 60</v>
          </cell>
          <cell r="E11661" t="b">
            <v>1</v>
          </cell>
          <cell r="F11661">
            <v>1971</v>
          </cell>
          <cell r="H11661" t="str">
            <v>Кирпич</v>
          </cell>
          <cell r="L11661">
            <v>2</v>
          </cell>
          <cell r="M11661">
            <v>2</v>
          </cell>
          <cell r="Q11661">
            <v>512.5</v>
          </cell>
          <cell r="R11661">
            <v>511.3</v>
          </cell>
          <cell r="S11661">
            <v>460.17</v>
          </cell>
          <cell r="T11661">
            <v>28</v>
          </cell>
        </row>
        <row r="11662">
          <cell r="C11662" t="str">
            <v>Оханский городской округ Пермского края</v>
          </cell>
          <cell r="D11662" t="str">
            <v>г. Оханск, ул. Ленина, д. 61</v>
          </cell>
          <cell r="E11662" t="b">
            <v>1</v>
          </cell>
          <cell r="F11662">
            <v>1980</v>
          </cell>
          <cell r="H11662" t="str">
            <v>Кирпич</v>
          </cell>
          <cell r="L11662">
            <v>2</v>
          </cell>
          <cell r="M11662">
            <v>3</v>
          </cell>
          <cell r="Q11662">
            <v>1299.8</v>
          </cell>
          <cell r="R11662">
            <v>974.1</v>
          </cell>
          <cell r="S11662">
            <v>876.69</v>
          </cell>
          <cell r="T11662">
            <v>51</v>
          </cell>
        </row>
        <row r="11663">
          <cell r="C11663" t="str">
            <v>Оханский городской округ Пермского края</v>
          </cell>
          <cell r="D11663" t="str">
            <v>г. Оханск, ул. Ленина, д. 62</v>
          </cell>
          <cell r="E11663" t="b">
            <v>1</v>
          </cell>
          <cell r="F11663">
            <v>1975</v>
          </cell>
          <cell r="H11663" t="str">
            <v>Кирпич</v>
          </cell>
          <cell r="L11663">
            <v>2</v>
          </cell>
          <cell r="Q11663">
            <v>829.6</v>
          </cell>
          <cell r="R11663">
            <v>762.5</v>
          </cell>
          <cell r="S11663">
            <v>686.25</v>
          </cell>
          <cell r="T11663">
            <v>37</v>
          </cell>
        </row>
        <row r="11664">
          <cell r="C11664" t="str">
            <v>Оханский городской округ Пермского края</v>
          </cell>
          <cell r="D11664" t="str">
            <v>г. Оханск, ул. Ленина, д. 63</v>
          </cell>
          <cell r="E11664" t="b">
            <v>1</v>
          </cell>
          <cell r="F11664">
            <v>1979</v>
          </cell>
          <cell r="H11664" t="str">
            <v>Кирпич</v>
          </cell>
          <cell r="L11664">
            <v>2</v>
          </cell>
          <cell r="M11664">
            <v>3</v>
          </cell>
          <cell r="Q11664">
            <v>930.7</v>
          </cell>
          <cell r="R11664">
            <v>929.7</v>
          </cell>
          <cell r="S11664">
            <v>836.73</v>
          </cell>
          <cell r="T11664">
            <v>51</v>
          </cell>
        </row>
        <row r="11665">
          <cell r="C11665" t="str">
            <v>Оханский городской округ Пермского края</v>
          </cell>
          <cell r="D11665" t="str">
            <v>г. Оханск, ул. Ленина, д. 65</v>
          </cell>
          <cell r="E11665" t="b">
            <v>1</v>
          </cell>
          <cell r="F11665">
            <v>1978</v>
          </cell>
          <cell r="H11665" t="str">
            <v>Кирпич</v>
          </cell>
          <cell r="L11665">
            <v>2</v>
          </cell>
          <cell r="Q11665">
            <v>1084.5999999999999</v>
          </cell>
          <cell r="R11665">
            <v>962.8</v>
          </cell>
          <cell r="S11665">
            <v>866.52</v>
          </cell>
          <cell r="T11665">
            <v>51</v>
          </cell>
        </row>
        <row r="11666">
          <cell r="C11666" t="str">
            <v>Оханский городской округ Пермского края</v>
          </cell>
          <cell r="D11666" t="str">
            <v>г. Оханск, ул. Ленина, д. 67</v>
          </cell>
          <cell r="E11666" t="b">
            <v>1</v>
          </cell>
          <cell r="F11666">
            <v>1976</v>
          </cell>
          <cell r="H11666" t="str">
            <v>Кирпич</v>
          </cell>
          <cell r="L11666">
            <v>2</v>
          </cell>
          <cell r="M11666">
            <v>2</v>
          </cell>
          <cell r="Q11666">
            <v>1205.8</v>
          </cell>
          <cell r="R11666">
            <v>741.3</v>
          </cell>
          <cell r="S11666">
            <v>667.17</v>
          </cell>
          <cell r="T11666">
            <v>37</v>
          </cell>
        </row>
        <row r="11667">
          <cell r="C11667" t="str">
            <v>Оханский городской округ Пермского края</v>
          </cell>
          <cell r="D11667" t="str">
            <v>г. Оханск, ул. Ленина, д. 71</v>
          </cell>
          <cell r="E11667" t="b">
            <v>1</v>
          </cell>
          <cell r="F11667">
            <v>1977</v>
          </cell>
          <cell r="H11667" t="str">
            <v>Кирпич</v>
          </cell>
          <cell r="L11667">
            <v>2</v>
          </cell>
          <cell r="Q11667">
            <v>1315.4</v>
          </cell>
          <cell r="R11667">
            <v>951.6</v>
          </cell>
          <cell r="S11667">
            <v>856.44</v>
          </cell>
          <cell r="T11667">
            <v>46</v>
          </cell>
        </row>
        <row r="11668">
          <cell r="C11668" t="str">
            <v>Оханский городской округ Пермского края</v>
          </cell>
          <cell r="D11668" t="str">
            <v>г. Оханск, ул. Ленина, д. 73</v>
          </cell>
          <cell r="E11668" t="b">
            <v>1</v>
          </cell>
          <cell r="F11668">
            <v>1980</v>
          </cell>
          <cell r="H11668" t="str">
            <v>Кирпич</v>
          </cell>
          <cell r="L11668">
            <v>4</v>
          </cell>
          <cell r="Q11668">
            <v>1005.4</v>
          </cell>
          <cell r="R11668">
            <v>784.8</v>
          </cell>
          <cell r="S11668">
            <v>706.31999999999994</v>
          </cell>
          <cell r="T11668">
            <v>37</v>
          </cell>
        </row>
        <row r="11669">
          <cell r="C11669" t="str">
            <v>Оханский городской округ Пермского края</v>
          </cell>
          <cell r="D11669" t="str">
            <v>г. Оханск, ул. Ленина, д. 75</v>
          </cell>
          <cell r="E11669" t="b">
            <v>1</v>
          </cell>
          <cell r="F11669">
            <v>1984</v>
          </cell>
          <cell r="H11669" t="str">
            <v>кирпич</v>
          </cell>
          <cell r="I11669" t="str">
            <v>плоская</v>
          </cell>
          <cell r="K11669" t="str">
            <v>имеется</v>
          </cell>
          <cell r="L11669">
            <v>5</v>
          </cell>
          <cell r="M11669">
            <v>6</v>
          </cell>
          <cell r="Q11669">
            <v>5952.5</v>
          </cell>
          <cell r="R11669">
            <v>3952.1</v>
          </cell>
          <cell r="S11669">
            <v>3821.3</v>
          </cell>
          <cell r="T11669">
            <v>142</v>
          </cell>
        </row>
        <row r="11670">
          <cell r="C11670" t="str">
            <v>Оханский городской округ Пермского края</v>
          </cell>
          <cell r="D11670" t="str">
            <v>г. Оханск, ул. Ленина, д. 77</v>
          </cell>
          <cell r="E11670" t="b">
            <v>1</v>
          </cell>
          <cell r="F11670">
            <v>1976</v>
          </cell>
          <cell r="H11670" t="str">
            <v>Кирпич</v>
          </cell>
          <cell r="L11670">
            <v>2</v>
          </cell>
          <cell r="Q11670">
            <v>1196.0999999999999</v>
          </cell>
          <cell r="R11670">
            <v>730.3</v>
          </cell>
          <cell r="S11670">
            <v>657.27</v>
          </cell>
          <cell r="T11670">
            <v>37</v>
          </cell>
        </row>
        <row r="11671">
          <cell r="C11671" t="str">
            <v>Оханский городской округ Пермского края</v>
          </cell>
          <cell r="D11671" t="str">
            <v>г. Оханск, ул. Ленина, д. 79</v>
          </cell>
          <cell r="E11671" t="b">
            <v>1</v>
          </cell>
          <cell r="F11671">
            <v>1982</v>
          </cell>
          <cell r="H11671" t="str">
            <v>Кирпич</v>
          </cell>
          <cell r="L11671">
            <v>5</v>
          </cell>
          <cell r="M11671">
            <v>4</v>
          </cell>
          <cell r="Q11671">
            <v>4306.3</v>
          </cell>
          <cell r="R11671">
            <v>3331.8</v>
          </cell>
          <cell r="S11671">
            <v>2998.62</v>
          </cell>
          <cell r="T11671">
            <v>161</v>
          </cell>
        </row>
        <row r="11672">
          <cell r="C11672" t="str">
            <v>Оханский городской округ Пермского края</v>
          </cell>
          <cell r="D11672" t="str">
            <v>г. Оханск, ул. Ленина, д. 81</v>
          </cell>
          <cell r="E11672" t="b">
            <v>1</v>
          </cell>
          <cell r="F11672">
            <v>1980</v>
          </cell>
          <cell r="H11672" t="str">
            <v>Кирпич</v>
          </cell>
          <cell r="L11672">
            <v>5</v>
          </cell>
          <cell r="M11672">
            <v>4</v>
          </cell>
          <cell r="Q11672">
            <v>4306.2</v>
          </cell>
          <cell r="R11672">
            <v>3427.4</v>
          </cell>
          <cell r="S11672">
            <v>3084.66</v>
          </cell>
          <cell r="T11672">
            <v>161</v>
          </cell>
        </row>
        <row r="11673">
          <cell r="C11673" t="str">
            <v>Оханский городской округ Пермского края</v>
          </cell>
          <cell r="D11673" t="str">
            <v>г. Оханск, ул. Ленина, д. 85</v>
          </cell>
          <cell r="E11673" t="b">
            <v>1</v>
          </cell>
          <cell r="F11673">
            <v>1985</v>
          </cell>
          <cell r="H11673" t="str">
            <v>кирпич, панели</v>
          </cell>
          <cell r="I11673" t="str">
            <v>плоская</v>
          </cell>
          <cell r="K11673" t="str">
            <v>имеется</v>
          </cell>
          <cell r="L11673">
            <v>5</v>
          </cell>
          <cell r="M11673">
            <v>4</v>
          </cell>
          <cell r="Q11673">
            <v>3892</v>
          </cell>
          <cell r="R11673">
            <v>2929.1</v>
          </cell>
          <cell r="S11673">
            <v>2867.02</v>
          </cell>
          <cell r="T11673">
            <v>111</v>
          </cell>
        </row>
        <row r="11674">
          <cell r="C11674" t="str">
            <v>Оханский городской округ Пермского края</v>
          </cell>
          <cell r="D11674" t="str">
            <v>г. Оханск, ул. Мичурина, д. 11</v>
          </cell>
          <cell r="E11674" t="b">
            <v>1</v>
          </cell>
          <cell r="F11674">
            <v>1974</v>
          </cell>
          <cell r="H11674" t="str">
            <v>Кирпич</v>
          </cell>
          <cell r="L11674">
            <v>2</v>
          </cell>
          <cell r="M11674">
            <v>2</v>
          </cell>
          <cell r="Q11674">
            <v>560.29999999999995</v>
          </cell>
          <cell r="R11674">
            <v>506.4</v>
          </cell>
          <cell r="S11674">
            <v>455.76</v>
          </cell>
          <cell r="T11674">
            <v>28</v>
          </cell>
        </row>
        <row r="11675">
          <cell r="C11675" t="str">
            <v>Оханский городской округ Пермского края</v>
          </cell>
          <cell r="D11675" t="str">
            <v>г. Оханск, ул. Первомайская, д. 15</v>
          </cell>
          <cell r="E11675" t="b">
            <v>1</v>
          </cell>
          <cell r="F11675">
            <v>1964</v>
          </cell>
          <cell r="H11675" t="str">
            <v>Кирпич</v>
          </cell>
          <cell r="L11675">
            <v>2</v>
          </cell>
          <cell r="M11675">
            <v>3</v>
          </cell>
          <cell r="Q11675">
            <v>529.79999999999995</v>
          </cell>
          <cell r="R11675">
            <v>452.1</v>
          </cell>
          <cell r="S11675">
            <v>406.89</v>
          </cell>
          <cell r="T11675">
            <v>28</v>
          </cell>
        </row>
        <row r="11676">
          <cell r="C11676" t="str">
            <v>Оханский городской округ Пермского края</v>
          </cell>
          <cell r="D11676" t="str">
            <v>г. Оханск, ул. Первомайская, д. 19</v>
          </cell>
          <cell r="E11676" t="b">
            <v>1</v>
          </cell>
          <cell r="F11676">
            <v>1965</v>
          </cell>
          <cell r="H11676" t="str">
            <v>Кирпич</v>
          </cell>
          <cell r="L11676">
            <v>2</v>
          </cell>
          <cell r="M11676">
            <v>2</v>
          </cell>
          <cell r="Q11676">
            <v>454.5</v>
          </cell>
          <cell r="R11676">
            <v>291.39999999999998</v>
          </cell>
          <cell r="S11676">
            <v>291.39999999999998</v>
          </cell>
          <cell r="T11676">
            <v>36</v>
          </cell>
        </row>
        <row r="11677">
          <cell r="C11677" t="str">
            <v>Оханский городской округ Пермского края</v>
          </cell>
          <cell r="D11677" t="str">
            <v>г. Оханск, ул. Подвойского, д. 59</v>
          </cell>
          <cell r="E11677" t="b">
            <v>1</v>
          </cell>
          <cell r="F11677">
            <v>1966</v>
          </cell>
          <cell r="H11677" t="str">
            <v>Кирпич</v>
          </cell>
          <cell r="L11677">
            <v>2</v>
          </cell>
          <cell r="M11677">
            <v>2</v>
          </cell>
          <cell r="Q11677">
            <v>437.8</v>
          </cell>
          <cell r="R11677">
            <v>393.8</v>
          </cell>
          <cell r="S11677">
            <v>354.42</v>
          </cell>
          <cell r="T11677">
            <v>28</v>
          </cell>
        </row>
        <row r="11678">
          <cell r="C11678" t="str">
            <v>Оханский городской округ Пермского края</v>
          </cell>
          <cell r="D11678" t="str">
            <v>г. Оханск, ул. Подвойского, д. 61</v>
          </cell>
          <cell r="E11678" t="b">
            <v>1</v>
          </cell>
          <cell r="F11678">
            <v>1967</v>
          </cell>
          <cell r="H11678" t="str">
            <v>Кирпич</v>
          </cell>
          <cell r="L11678">
            <v>2</v>
          </cell>
          <cell r="M11678">
            <v>1</v>
          </cell>
          <cell r="Q11678">
            <v>340.6</v>
          </cell>
          <cell r="R11678">
            <v>309.8</v>
          </cell>
          <cell r="S11678">
            <v>278.82</v>
          </cell>
          <cell r="T11678">
            <v>18</v>
          </cell>
        </row>
        <row r="11679">
          <cell r="C11679" t="str">
            <v>Оханский городской округ Пермского края</v>
          </cell>
          <cell r="D11679" t="str">
            <v>г. Оханск, ул. Подвойского, д. 63</v>
          </cell>
          <cell r="E11679" t="b">
            <v>1</v>
          </cell>
          <cell r="F11679">
            <v>1968</v>
          </cell>
          <cell r="H11679" t="str">
            <v>Кирпич</v>
          </cell>
          <cell r="L11679">
            <v>2</v>
          </cell>
          <cell r="M11679">
            <v>2</v>
          </cell>
          <cell r="Q11679">
            <v>395.2</v>
          </cell>
          <cell r="R11679">
            <v>245.2</v>
          </cell>
          <cell r="S11679">
            <v>114.4</v>
          </cell>
          <cell r="T11679">
            <v>39</v>
          </cell>
        </row>
        <row r="11680">
          <cell r="C11680" t="str">
            <v>Оханский городской округ Пермского края</v>
          </cell>
          <cell r="D11680" t="str">
            <v>г. Оханск, ул. Подвойского, д. 65</v>
          </cell>
          <cell r="E11680" t="b">
            <v>1</v>
          </cell>
          <cell r="F11680">
            <v>1969</v>
          </cell>
          <cell r="H11680" t="str">
            <v>Кирпич</v>
          </cell>
          <cell r="L11680">
            <v>2</v>
          </cell>
          <cell r="M11680">
            <v>2</v>
          </cell>
          <cell r="Q11680">
            <v>447.4</v>
          </cell>
          <cell r="R11680">
            <v>437.1</v>
          </cell>
          <cell r="S11680">
            <v>393.39</v>
          </cell>
          <cell r="T11680">
            <v>28</v>
          </cell>
        </row>
        <row r="11681">
          <cell r="C11681" t="str">
            <v>Оханский городской округ Пермского края</v>
          </cell>
          <cell r="D11681" t="str">
            <v>г. Оханск, ул. Подвойского, д. 67</v>
          </cell>
          <cell r="E11681" t="b">
            <v>1</v>
          </cell>
          <cell r="F11681">
            <v>1971</v>
          </cell>
          <cell r="H11681" t="str">
            <v>Кирпич</v>
          </cell>
          <cell r="L11681">
            <v>2</v>
          </cell>
          <cell r="M11681">
            <v>2</v>
          </cell>
          <cell r="Q11681">
            <v>514.79999999999995</v>
          </cell>
          <cell r="R11681">
            <v>457.4</v>
          </cell>
          <cell r="S11681">
            <v>411.65999999999997</v>
          </cell>
          <cell r="T11681">
            <v>28</v>
          </cell>
        </row>
        <row r="11682">
          <cell r="C11682" t="str">
            <v>Оханский городской округ Пермского края</v>
          </cell>
          <cell r="D11682" t="str">
            <v>г. Оханск, ул. Подвойского, д. 69</v>
          </cell>
          <cell r="E11682" t="b">
            <v>1</v>
          </cell>
          <cell r="F11682">
            <v>1970</v>
          </cell>
          <cell r="H11682" t="str">
            <v>Кирпич</v>
          </cell>
          <cell r="L11682">
            <v>2</v>
          </cell>
          <cell r="M11682">
            <v>2</v>
          </cell>
          <cell r="Q11682">
            <v>579.1</v>
          </cell>
          <cell r="R11682">
            <v>530.1</v>
          </cell>
          <cell r="S11682">
            <v>477.09000000000003</v>
          </cell>
          <cell r="T11682">
            <v>28</v>
          </cell>
        </row>
        <row r="11683">
          <cell r="C11683" t="str">
            <v>Оханский городской округ Пермского края</v>
          </cell>
          <cell r="D11683" t="str">
            <v>г. Оханск, ул. Подвойского, д. 71</v>
          </cell>
          <cell r="E11683" t="b">
            <v>1</v>
          </cell>
          <cell r="F11683">
            <v>1968</v>
          </cell>
          <cell r="H11683" t="str">
            <v>Кирпич</v>
          </cell>
          <cell r="L11683">
            <v>2</v>
          </cell>
          <cell r="M11683">
            <v>2</v>
          </cell>
          <cell r="Q11683">
            <v>506.2</v>
          </cell>
          <cell r="R11683">
            <v>444</v>
          </cell>
          <cell r="S11683">
            <v>399.6</v>
          </cell>
          <cell r="T11683">
            <v>28</v>
          </cell>
        </row>
        <row r="11684">
          <cell r="C11684" t="str">
            <v>Оханский городской округ Пермского края</v>
          </cell>
          <cell r="D11684" t="str">
            <v>г. Оханск, ул. Подвойского, д. 73</v>
          </cell>
          <cell r="E11684" t="b">
            <v>1</v>
          </cell>
          <cell r="F11684">
            <v>1970</v>
          </cell>
          <cell r="H11684" t="str">
            <v>Кирпич</v>
          </cell>
          <cell r="L11684">
            <v>2</v>
          </cell>
          <cell r="M11684">
            <v>2</v>
          </cell>
          <cell r="Q11684">
            <v>501.3</v>
          </cell>
          <cell r="R11684">
            <v>441.9</v>
          </cell>
          <cell r="S11684">
            <v>397.71</v>
          </cell>
          <cell r="T11684">
            <v>28</v>
          </cell>
        </row>
        <row r="11685">
          <cell r="C11685" t="str">
            <v>Оханский городской округ Пермского края</v>
          </cell>
          <cell r="D11685" t="str">
            <v>г. Оханск, ул. Подвойского, д. 79</v>
          </cell>
          <cell r="E11685" t="b">
            <v>1</v>
          </cell>
          <cell r="F11685">
            <v>1978</v>
          </cell>
          <cell r="H11685" t="str">
            <v>Кирпич</v>
          </cell>
          <cell r="L11685">
            <v>2</v>
          </cell>
          <cell r="M11685">
            <v>2</v>
          </cell>
          <cell r="Q11685">
            <v>799.1</v>
          </cell>
          <cell r="R11685">
            <v>747.1</v>
          </cell>
          <cell r="S11685">
            <v>672.39</v>
          </cell>
          <cell r="T11685">
            <v>37</v>
          </cell>
        </row>
        <row r="11686">
          <cell r="C11686" t="str">
            <v>Оханский городской округ Пермского края</v>
          </cell>
          <cell r="D11686" t="str">
            <v>г. Оханск, ул. Подвойского, д. 81</v>
          </cell>
          <cell r="E11686" t="b">
            <v>1</v>
          </cell>
          <cell r="F11686">
            <v>1975</v>
          </cell>
          <cell r="H11686" t="str">
            <v>Кирпич</v>
          </cell>
          <cell r="L11686">
            <v>2</v>
          </cell>
          <cell r="M11686">
            <v>2</v>
          </cell>
          <cell r="Q11686">
            <v>822.5</v>
          </cell>
          <cell r="R11686">
            <v>757.5</v>
          </cell>
          <cell r="S11686">
            <v>681.75</v>
          </cell>
          <cell r="T11686">
            <v>37</v>
          </cell>
        </row>
        <row r="11687">
          <cell r="C11687" t="str">
            <v>Оханский городской округ Пермского края</v>
          </cell>
          <cell r="D11687" t="str">
            <v>г. Оханск, ул. Подвойского, д. 83</v>
          </cell>
          <cell r="E11687" t="b">
            <v>1</v>
          </cell>
          <cell r="F11687">
            <v>1973</v>
          </cell>
          <cell r="H11687" t="str">
            <v>Кирпич</v>
          </cell>
          <cell r="L11687">
            <v>2</v>
          </cell>
          <cell r="M11687">
            <v>2</v>
          </cell>
          <cell r="Q11687">
            <v>818.7</v>
          </cell>
          <cell r="R11687">
            <v>749.8</v>
          </cell>
          <cell r="S11687">
            <v>674.81999999999994</v>
          </cell>
          <cell r="T11687">
            <v>37</v>
          </cell>
        </row>
        <row r="11688">
          <cell r="C11688" t="str">
            <v>Оханский городской округ Пермского края</v>
          </cell>
          <cell r="D11688" t="str">
            <v>г. Оханск, ул. Подвойского, д. 84</v>
          </cell>
          <cell r="E11688" t="b">
            <v>1</v>
          </cell>
          <cell r="F11688">
            <v>2013</v>
          </cell>
          <cell r="H11688" t="str">
            <v>кирпич</v>
          </cell>
          <cell r="I11688" t="str">
            <v>скатная</v>
          </cell>
          <cell r="K11688" t="str">
            <v>имеется</v>
          </cell>
          <cell r="L11688">
            <v>5</v>
          </cell>
          <cell r="M11688">
            <v>3</v>
          </cell>
          <cell r="Q11688">
            <v>2595.1999999999998</v>
          </cell>
          <cell r="R11688">
            <v>2132</v>
          </cell>
          <cell r="S11688">
            <v>1826.1</v>
          </cell>
          <cell r="T11688">
            <v>103</v>
          </cell>
        </row>
        <row r="11689">
          <cell r="C11689" t="str">
            <v>Оханский городской округ Пермского края</v>
          </cell>
          <cell r="D11689" t="str">
            <v>г. Оханск, ул. Подвойского, д. 84А</v>
          </cell>
          <cell r="E11689" t="b">
            <v>1</v>
          </cell>
          <cell r="F11689">
            <v>2015</v>
          </cell>
          <cell r="H11689" t="str">
            <v>полистерол бетонные блоки</v>
          </cell>
          <cell r="I11689" t="str">
            <v>скатная</v>
          </cell>
          <cell r="K11689" t="str">
            <v>не имеется</v>
          </cell>
          <cell r="L11689">
            <v>2</v>
          </cell>
          <cell r="M11689">
            <v>2</v>
          </cell>
          <cell r="Q11689">
            <v>474.8</v>
          </cell>
          <cell r="R11689">
            <v>336.7</v>
          </cell>
          <cell r="S11689">
            <v>112.4</v>
          </cell>
          <cell r="T11689">
            <v>26</v>
          </cell>
        </row>
        <row r="11690">
          <cell r="C11690" t="str">
            <v>Оханский городской округ Пермского края</v>
          </cell>
          <cell r="D11690" t="str">
            <v>г. Оханск, ул. Подвойского, д. 84Б</v>
          </cell>
          <cell r="E11690" t="b">
            <v>1</v>
          </cell>
          <cell r="F11690">
            <v>2015</v>
          </cell>
          <cell r="H11690" t="str">
            <v>полистерол бетонные блоки</v>
          </cell>
          <cell r="I11690" t="str">
            <v>скатная</v>
          </cell>
          <cell r="K11690" t="str">
            <v>не имеется</v>
          </cell>
          <cell r="L11690">
            <v>2</v>
          </cell>
          <cell r="M11690">
            <v>1</v>
          </cell>
          <cell r="Q11690">
            <v>363.9</v>
          </cell>
          <cell r="R11690">
            <v>261.8</v>
          </cell>
          <cell r="S11690">
            <v>195.6</v>
          </cell>
          <cell r="T11690">
            <v>20</v>
          </cell>
        </row>
        <row r="11691">
          <cell r="C11691" t="str">
            <v>Оханский городской округ Пермского края</v>
          </cell>
          <cell r="D11691" t="str">
            <v>г. Оханск, ул. Серова, д. 4</v>
          </cell>
          <cell r="E11691" t="b">
            <v>1</v>
          </cell>
          <cell r="F11691">
            <v>1975</v>
          </cell>
          <cell r="H11691" t="str">
            <v>Кирпич</v>
          </cell>
          <cell r="L11691">
            <v>2</v>
          </cell>
          <cell r="M11691">
            <v>2</v>
          </cell>
          <cell r="Q11691">
            <v>736.4</v>
          </cell>
          <cell r="R11691">
            <v>700</v>
          </cell>
          <cell r="S11691">
            <v>630</v>
          </cell>
          <cell r="T11691">
            <v>37</v>
          </cell>
        </row>
        <row r="11692">
          <cell r="C11692" t="str">
            <v>Оханский городской округ Пермского края</v>
          </cell>
          <cell r="D11692" t="str">
            <v>г. Оханск, ул. Советская, д. 53</v>
          </cell>
          <cell r="E11692" t="b">
            <v>1</v>
          </cell>
          <cell r="F11692">
            <v>1965</v>
          </cell>
          <cell r="H11692" t="str">
            <v>Кирпич</v>
          </cell>
          <cell r="L11692">
            <v>2</v>
          </cell>
          <cell r="M11692">
            <v>1</v>
          </cell>
          <cell r="Q11692">
            <v>305.3</v>
          </cell>
          <cell r="R11692">
            <v>195.6</v>
          </cell>
          <cell r="S11692">
            <v>176.04</v>
          </cell>
          <cell r="T11692">
            <v>30</v>
          </cell>
        </row>
        <row r="11693">
          <cell r="C11693" t="str">
            <v>Оханский городской округ Пермского края</v>
          </cell>
          <cell r="D11693" t="str">
            <v>г. Оханск, ул. Чкалова, д. 32</v>
          </cell>
          <cell r="E11693" t="b">
            <v>1</v>
          </cell>
          <cell r="F11693">
            <v>1982</v>
          </cell>
          <cell r="H11693" t="str">
            <v>Кирпич</v>
          </cell>
          <cell r="L11693">
            <v>2</v>
          </cell>
          <cell r="M11693">
            <v>1</v>
          </cell>
          <cell r="Q11693">
            <v>312.5</v>
          </cell>
          <cell r="R11693">
            <v>267.10000000000002</v>
          </cell>
          <cell r="S11693">
            <v>240.39000000000001</v>
          </cell>
          <cell r="T11693">
            <v>14</v>
          </cell>
        </row>
        <row r="11694">
          <cell r="C11694" t="str">
            <v>Оханский городской округ Пермского края</v>
          </cell>
          <cell r="D11694" t="str">
            <v>д. Мерзляки, ул. Центральная, д. 1</v>
          </cell>
          <cell r="E11694" t="b">
            <v>1</v>
          </cell>
          <cell r="F11694">
            <v>1984</v>
          </cell>
          <cell r="H11694" t="str">
            <v>Кирпич</v>
          </cell>
          <cell r="L11694">
            <v>2</v>
          </cell>
          <cell r="M11694">
            <v>3</v>
          </cell>
          <cell r="Q11694">
            <v>1224.2</v>
          </cell>
          <cell r="R11694">
            <v>1150.8</v>
          </cell>
          <cell r="S11694">
            <v>599.5</v>
          </cell>
          <cell r="T11694">
            <v>54</v>
          </cell>
        </row>
        <row r="11695">
          <cell r="C11695" t="str">
            <v>Оханский городской округ Пермского края</v>
          </cell>
          <cell r="D11695" t="str">
            <v>д. Мерзляки, ул. Центральная, д. 3</v>
          </cell>
          <cell r="E11695" t="b">
            <v>1</v>
          </cell>
          <cell r="F11695">
            <v>1984</v>
          </cell>
          <cell r="H11695" t="str">
            <v>Кирпич</v>
          </cell>
          <cell r="L11695">
            <v>2</v>
          </cell>
          <cell r="M11695">
            <v>3</v>
          </cell>
          <cell r="Q11695">
            <v>954.5</v>
          </cell>
          <cell r="R11695">
            <v>872.3</v>
          </cell>
          <cell r="S11695">
            <v>443.9</v>
          </cell>
          <cell r="T11695">
            <v>66</v>
          </cell>
        </row>
        <row r="11696">
          <cell r="C11696" t="str">
            <v>Оханский городской округ Пермского края</v>
          </cell>
          <cell r="D11696" t="str">
            <v>с. Дуброво, ул. Леонова, д. 2</v>
          </cell>
          <cell r="E11696" t="b">
            <v>1</v>
          </cell>
          <cell r="F11696">
            <v>1976</v>
          </cell>
          <cell r="H11696" t="str">
            <v>Кирпич</v>
          </cell>
          <cell r="L11696">
            <v>2</v>
          </cell>
          <cell r="M11696">
            <v>2</v>
          </cell>
          <cell r="Q11696">
            <v>955.1</v>
          </cell>
          <cell r="R11696">
            <v>869</v>
          </cell>
          <cell r="S11696">
            <v>815.4</v>
          </cell>
          <cell r="T11696">
            <v>48</v>
          </cell>
        </row>
        <row r="11697">
          <cell r="C11697" t="str">
            <v>Оханский городской округ Пермского края</v>
          </cell>
          <cell r="D11697" t="str">
            <v>с. Дуброво, ул. Леонова, д. 4</v>
          </cell>
          <cell r="E11697" t="b">
            <v>1</v>
          </cell>
          <cell r="F11697">
            <v>1976</v>
          </cell>
          <cell r="H11697" t="str">
            <v>Кирпич</v>
          </cell>
          <cell r="L11697">
            <v>2</v>
          </cell>
          <cell r="M11697">
            <v>2</v>
          </cell>
          <cell r="Q11697">
            <v>950.5</v>
          </cell>
          <cell r="R11697">
            <v>869</v>
          </cell>
          <cell r="S11697">
            <v>819.5</v>
          </cell>
          <cell r="T11697">
            <v>48</v>
          </cell>
        </row>
        <row r="11698">
          <cell r="C11698" t="str">
            <v>Очерский городской округ Пермского края</v>
          </cell>
          <cell r="D11698" t="str">
            <v>г. Очер, пер. Водный, д. 40</v>
          </cell>
          <cell r="E11698" t="b">
            <v>1</v>
          </cell>
          <cell r="F11698">
            <v>1986</v>
          </cell>
          <cell r="H11698" t="str">
            <v>кирпич</v>
          </cell>
          <cell r="I11698" t="str">
            <v>скатная</v>
          </cell>
          <cell r="J11698" t="str">
            <v>ТЕП ГВС</v>
          </cell>
          <cell r="K11698" t="str">
            <v>имеется</v>
          </cell>
          <cell r="L11698">
            <v>2</v>
          </cell>
          <cell r="M11698">
            <v>3</v>
          </cell>
          <cell r="Q11698">
            <v>978.5</v>
          </cell>
          <cell r="R11698">
            <v>868.3</v>
          </cell>
          <cell r="S11698">
            <v>868.3</v>
          </cell>
        </row>
        <row r="11699">
          <cell r="C11699" t="str">
            <v>Очерский городской округ Пермского края</v>
          </cell>
          <cell r="D11699" t="str">
            <v>г. Очер, пер. Водный, д. 42</v>
          </cell>
          <cell r="E11699" t="b">
            <v>1</v>
          </cell>
          <cell r="F11699">
            <v>1980</v>
          </cell>
          <cell r="H11699" t="str">
            <v>кирпич</v>
          </cell>
          <cell r="I11699" t="str">
            <v>скатная</v>
          </cell>
          <cell r="J11699" t="str">
            <v>ГВС</v>
          </cell>
          <cell r="K11699" t="str">
            <v>имеется</v>
          </cell>
          <cell r="L11699">
            <v>3</v>
          </cell>
          <cell r="M11699">
            <v>3</v>
          </cell>
          <cell r="Q11699">
            <v>1896.3</v>
          </cell>
          <cell r="R11699">
            <v>1846.6</v>
          </cell>
          <cell r="S11699">
            <v>1846.6</v>
          </cell>
        </row>
        <row r="11700">
          <cell r="C11700" t="str">
            <v>Очерский городской округ Пермского края</v>
          </cell>
          <cell r="D11700" t="str">
            <v>г. Очер, пер. Дорожный, д. 42</v>
          </cell>
          <cell r="E11700" t="b">
            <v>1</v>
          </cell>
          <cell r="F11700">
            <v>1970</v>
          </cell>
          <cell r="H11700" t="str">
            <v>Кирпич</v>
          </cell>
          <cell r="L11700">
            <v>2</v>
          </cell>
          <cell r="M11700">
            <v>2</v>
          </cell>
          <cell r="Q11700">
            <v>509</v>
          </cell>
          <cell r="R11700">
            <v>450.5</v>
          </cell>
          <cell r="S11700">
            <v>450.5</v>
          </cell>
          <cell r="T11700">
            <v>36</v>
          </cell>
        </row>
        <row r="11701">
          <cell r="C11701" t="str">
            <v>Очерский городской округ Пермского края</v>
          </cell>
          <cell r="D11701" t="str">
            <v>г. Очер, пер. Дорожный, д. 44</v>
          </cell>
          <cell r="E11701" t="b">
            <v>1</v>
          </cell>
          <cell r="F11701">
            <v>1974</v>
          </cell>
          <cell r="H11701" t="str">
            <v>Кирпич</v>
          </cell>
          <cell r="L11701">
            <v>2</v>
          </cell>
          <cell r="M11701">
            <v>3</v>
          </cell>
          <cell r="Q11701">
            <v>964.6</v>
          </cell>
          <cell r="R11701">
            <v>878.7</v>
          </cell>
          <cell r="S11701">
            <v>878.7</v>
          </cell>
          <cell r="T11701">
            <v>66</v>
          </cell>
        </row>
        <row r="11702">
          <cell r="C11702" t="str">
            <v>Очерский городской округ Пермского края</v>
          </cell>
          <cell r="D11702" t="str">
            <v>г. Очер, пер. Пионерский, д. 55</v>
          </cell>
          <cell r="E11702" t="b">
            <v>1</v>
          </cell>
          <cell r="F11702">
            <v>1990</v>
          </cell>
          <cell r="H11702" t="str">
            <v>кирпич</v>
          </cell>
          <cell r="I11702" t="str">
            <v>скатная</v>
          </cell>
          <cell r="J11702" t="str">
            <v>ГВС</v>
          </cell>
          <cell r="K11702" t="str">
            <v>имеется</v>
          </cell>
          <cell r="L11702">
            <v>3</v>
          </cell>
          <cell r="M11702">
            <v>2</v>
          </cell>
          <cell r="Q11702">
            <v>1584</v>
          </cell>
          <cell r="R11702">
            <v>1463.4</v>
          </cell>
          <cell r="S11702">
            <v>1463.4</v>
          </cell>
        </row>
        <row r="11703">
          <cell r="C11703" t="str">
            <v>Очерский городской округ Пермского края</v>
          </cell>
          <cell r="D11703" t="str">
            <v>г. Очер, пер. Пионерский, д. 57</v>
          </cell>
          <cell r="E11703" t="b">
            <v>1</v>
          </cell>
          <cell r="F11703">
            <v>1964</v>
          </cell>
          <cell r="H11703" t="str">
            <v>Кирпич</v>
          </cell>
          <cell r="L11703">
            <v>2</v>
          </cell>
          <cell r="M11703">
            <v>2</v>
          </cell>
          <cell r="Q11703">
            <v>456.3</v>
          </cell>
          <cell r="R11703">
            <v>386.3</v>
          </cell>
          <cell r="S11703">
            <v>386.3</v>
          </cell>
          <cell r="T11703">
            <v>36</v>
          </cell>
        </row>
        <row r="11704">
          <cell r="C11704" t="str">
            <v>Очерский городской округ Пермского края</v>
          </cell>
          <cell r="D11704" t="str">
            <v>г. Очер, пер. Пионерский, д. 59</v>
          </cell>
          <cell r="E11704" t="b">
            <v>1</v>
          </cell>
          <cell r="F11704">
            <v>1963</v>
          </cell>
          <cell r="H11704" t="str">
            <v>кирпич</v>
          </cell>
          <cell r="I11704" t="str">
            <v>скатная</v>
          </cell>
          <cell r="J11704" t="str">
            <v>ТЕП ГВС</v>
          </cell>
          <cell r="K11704" t="str">
            <v>не имеется</v>
          </cell>
          <cell r="L11704">
            <v>2</v>
          </cell>
          <cell r="M11704">
            <v>3</v>
          </cell>
          <cell r="Q11704">
            <v>519.79999999999995</v>
          </cell>
          <cell r="R11704">
            <v>454.2</v>
          </cell>
          <cell r="S11704">
            <v>454.2</v>
          </cell>
        </row>
        <row r="11705">
          <cell r="C11705" t="str">
            <v>Очерский городской округ Пермского края</v>
          </cell>
          <cell r="D11705" t="str">
            <v>г. Очер, ул. Боровая, д. 1</v>
          </cell>
          <cell r="E11705" t="b">
            <v>1</v>
          </cell>
          <cell r="F11705">
            <v>1962</v>
          </cell>
          <cell r="H11705" t="str">
            <v>Кирпич</v>
          </cell>
          <cell r="L11705">
            <v>2</v>
          </cell>
          <cell r="M11705">
            <v>3</v>
          </cell>
          <cell r="Q11705">
            <v>545.5</v>
          </cell>
          <cell r="R11705">
            <v>475.9</v>
          </cell>
          <cell r="S11705">
            <v>475.9</v>
          </cell>
          <cell r="T11705">
            <v>28</v>
          </cell>
        </row>
        <row r="11706">
          <cell r="C11706" t="str">
            <v>Очерский городской округ Пермского края</v>
          </cell>
          <cell r="D11706" t="str">
            <v>г. Очер, ул. Боровая, д. 3</v>
          </cell>
          <cell r="E11706" t="b">
            <v>1</v>
          </cell>
          <cell r="F11706">
            <v>1962</v>
          </cell>
          <cell r="H11706" t="str">
            <v>Кирпич</v>
          </cell>
          <cell r="L11706">
            <v>2</v>
          </cell>
          <cell r="M11706">
            <v>3</v>
          </cell>
          <cell r="Q11706">
            <v>534.20000000000005</v>
          </cell>
          <cell r="R11706">
            <v>466.3</v>
          </cell>
          <cell r="S11706">
            <v>466.3</v>
          </cell>
          <cell r="T11706">
            <v>31</v>
          </cell>
        </row>
        <row r="11707">
          <cell r="C11707" t="str">
            <v>Очерский городской округ Пермского края</v>
          </cell>
          <cell r="D11707" t="str">
            <v>г. Очер, ул. Боровая, д. 4</v>
          </cell>
          <cell r="E11707" t="b">
            <v>1</v>
          </cell>
          <cell r="F11707">
            <v>1965</v>
          </cell>
          <cell r="H11707" t="str">
            <v>Кирпич</v>
          </cell>
          <cell r="L11707">
            <v>2</v>
          </cell>
          <cell r="M11707">
            <v>2</v>
          </cell>
          <cell r="Q11707">
            <v>529</v>
          </cell>
          <cell r="R11707">
            <v>481.6</v>
          </cell>
          <cell r="S11707">
            <v>481.6</v>
          </cell>
          <cell r="T11707">
            <v>22</v>
          </cell>
        </row>
        <row r="11708">
          <cell r="C11708" t="str">
            <v>Очерский городской округ Пермского края</v>
          </cell>
          <cell r="D11708" t="str">
            <v>г. Очер, ул. Боровая, д. 5</v>
          </cell>
          <cell r="E11708" t="b">
            <v>1</v>
          </cell>
          <cell r="F11708">
            <v>1962</v>
          </cell>
          <cell r="H11708" t="str">
            <v>Кирпич</v>
          </cell>
          <cell r="L11708">
            <v>2</v>
          </cell>
          <cell r="M11708">
            <v>3</v>
          </cell>
          <cell r="Q11708">
            <v>531.1</v>
          </cell>
          <cell r="R11708">
            <v>461.1</v>
          </cell>
          <cell r="S11708">
            <v>461.1</v>
          </cell>
          <cell r="T11708">
            <v>35</v>
          </cell>
        </row>
        <row r="11709">
          <cell r="C11709" t="str">
            <v>Очерский городской округ Пермского края</v>
          </cell>
          <cell r="D11709" t="str">
            <v>г. Очер, ул. Боровая, д. 6</v>
          </cell>
          <cell r="E11709" t="b">
            <v>1</v>
          </cell>
          <cell r="F11709">
            <v>1964</v>
          </cell>
          <cell r="H11709" t="str">
            <v>Кирпич</v>
          </cell>
          <cell r="L11709">
            <v>2</v>
          </cell>
          <cell r="M11709">
            <v>3</v>
          </cell>
          <cell r="Q11709">
            <v>519.6</v>
          </cell>
          <cell r="R11709">
            <v>488.3</v>
          </cell>
          <cell r="S11709">
            <v>478</v>
          </cell>
          <cell r="T11709">
            <v>36</v>
          </cell>
        </row>
        <row r="11710">
          <cell r="C11710" t="str">
            <v>Очерский городской округ Пермского края</v>
          </cell>
          <cell r="D11710" t="str">
            <v>г. Очер, ул. Боровая, д. 7</v>
          </cell>
          <cell r="E11710" t="b">
            <v>1</v>
          </cell>
          <cell r="F11710">
            <v>1963</v>
          </cell>
          <cell r="H11710" t="str">
            <v>кирпич</v>
          </cell>
          <cell r="L11710">
            <v>2</v>
          </cell>
          <cell r="M11710">
            <v>3</v>
          </cell>
          <cell r="Q11710">
            <v>533.20000000000005</v>
          </cell>
          <cell r="R11710">
            <v>467.6</v>
          </cell>
          <cell r="S11710">
            <v>467.6</v>
          </cell>
          <cell r="T11710">
            <v>11</v>
          </cell>
        </row>
        <row r="11711">
          <cell r="C11711" t="str">
            <v>Очерский городской округ Пермского края</v>
          </cell>
          <cell r="D11711" t="str">
            <v>г. Очер, ул. Боровая, д. 8</v>
          </cell>
          <cell r="E11711" t="b">
            <v>1</v>
          </cell>
          <cell r="F11711">
            <v>1982</v>
          </cell>
          <cell r="H11711" t="str">
            <v>Кирпич</v>
          </cell>
          <cell r="L11711">
            <v>3</v>
          </cell>
          <cell r="M11711">
            <v>3</v>
          </cell>
          <cell r="Q11711">
            <v>1142.4000000000001</v>
          </cell>
          <cell r="R11711">
            <v>1067</v>
          </cell>
          <cell r="S11711">
            <v>1067</v>
          </cell>
          <cell r="T11711">
            <v>70</v>
          </cell>
        </row>
        <row r="11712">
          <cell r="C11712" t="str">
            <v>Очерский городской округ Пермского края</v>
          </cell>
          <cell r="D11712" t="str">
            <v>г. Очер, ул. Боровая, д. 9</v>
          </cell>
          <cell r="E11712" t="b">
            <v>1</v>
          </cell>
          <cell r="F11712">
            <v>1963</v>
          </cell>
          <cell r="H11712" t="str">
            <v>Кирпич</v>
          </cell>
          <cell r="L11712">
            <v>2</v>
          </cell>
          <cell r="M11712">
            <v>3</v>
          </cell>
          <cell r="Q11712">
            <v>541.20000000000005</v>
          </cell>
          <cell r="R11712">
            <v>475</v>
          </cell>
          <cell r="S11712">
            <v>475</v>
          </cell>
          <cell r="T11712">
            <v>31</v>
          </cell>
        </row>
        <row r="11713">
          <cell r="C11713" t="str">
            <v>Очерский городской округ Пермского края</v>
          </cell>
          <cell r="D11713" t="str">
            <v>г. Очер, ул. Гоголя, д. 20</v>
          </cell>
          <cell r="E11713" t="b">
            <v>1</v>
          </cell>
          <cell r="F11713">
            <v>1983</v>
          </cell>
          <cell r="H11713" t="str">
            <v>Кирпич</v>
          </cell>
          <cell r="L11713">
            <v>4</v>
          </cell>
          <cell r="M11713">
            <v>1</v>
          </cell>
          <cell r="Q11713">
            <v>1838.7</v>
          </cell>
          <cell r="R11713">
            <v>1662.4</v>
          </cell>
          <cell r="S11713">
            <v>1618.8</v>
          </cell>
          <cell r="T11713">
            <v>48</v>
          </cell>
        </row>
        <row r="11714">
          <cell r="C11714" t="str">
            <v>Очерский городской округ Пермского края</v>
          </cell>
          <cell r="D11714" t="str">
            <v>г. Очер, ул. Гоголя, д. 22</v>
          </cell>
          <cell r="E11714" t="b">
            <v>1</v>
          </cell>
          <cell r="F11714">
            <v>2002</v>
          </cell>
          <cell r="H11714" t="str">
            <v>Кирпич</v>
          </cell>
          <cell r="L11714">
            <v>3</v>
          </cell>
          <cell r="M11714">
            <v>2</v>
          </cell>
          <cell r="Q11714">
            <v>1018.4</v>
          </cell>
          <cell r="R11714">
            <v>943.8</v>
          </cell>
          <cell r="S11714">
            <v>943.8</v>
          </cell>
          <cell r="T11714">
            <v>57</v>
          </cell>
        </row>
        <row r="11715">
          <cell r="C11715" t="str">
            <v>Очерский городской округ Пермского края</v>
          </cell>
          <cell r="D11715" t="str">
            <v>г. Очер, ул. Калинина, д. 37</v>
          </cell>
          <cell r="E11715" t="b">
            <v>1</v>
          </cell>
          <cell r="F11715">
            <v>1957</v>
          </cell>
          <cell r="H11715" t="str">
            <v>Брус</v>
          </cell>
          <cell r="L11715">
            <v>2</v>
          </cell>
          <cell r="M11715">
            <v>2</v>
          </cell>
          <cell r="Q11715">
            <v>422.5</v>
          </cell>
          <cell r="R11715">
            <v>396.6</v>
          </cell>
          <cell r="S11715">
            <v>344.3</v>
          </cell>
          <cell r="T11715">
            <v>23</v>
          </cell>
        </row>
        <row r="11716">
          <cell r="C11716" t="str">
            <v>Очерский городской округ Пермского края</v>
          </cell>
          <cell r="D11716" t="str">
            <v>г. Очер, ул. Калинина, д. 37А</v>
          </cell>
          <cell r="E11716" t="b">
            <v>1</v>
          </cell>
          <cell r="F11716">
            <v>1957</v>
          </cell>
          <cell r="H11716" t="str">
            <v>Брус</v>
          </cell>
          <cell r="L11716">
            <v>2</v>
          </cell>
          <cell r="M11716">
            <v>1</v>
          </cell>
          <cell r="Q11716">
            <v>389</v>
          </cell>
          <cell r="R11716">
            <v>344.3</v>
          </cell>
          <cell r="S11716">
            <v>337.9</v>
          </cell>
          <cell r="T11716">
            <v>18</v>
          </cell>
        </row>
        <row r="11717">
          <cell r="C11717" t="str">
            <v>Очерский городской округ Пермского края</v>
          </cell>
          <cell r="D11717" t="str">
            <v>г. Очер, ул. Карла Маркса, д. 23</v>
          </cell>
          <cell r="E11717" t="b">
            <v>1</v>
          </cell>
          <cell r="F11717">
            <v>1952</v>
          </cell>
          <cell r="H11717" t="str">
            <v>Брус</v>
          </cell>
          <cell r="L11717">
            <v>2</v>
          </cell>
          <cell r="M11717">
            <v>1</v>
          </cell>
          <cell r="Q11717">
            <v>643.70000000000005</v>
          </cell>
          <cell r="R11717">
            <v>428.2</v>
          </cell>
          <cell r="S11717">
            <v>388.2</v>
          </cell>
          <cell r="T11717">
            <v>33</v>
          </cell>
        </row>
        <row r="11718">
          <cell r="C11718" t="str">
            <v>Очерский городской округ Пермского края</v>
          </cell>
          <cell r="D11718" t="str">
            <v>г. Очер, ул. Кирова, д. 4</v>
          </cell>
          <cell r="E11718" t="b">
            <v>1</v>
          </cell>
          <cell r="F11718">
            <v>1995</v>
          </cell>
          <cell r="H11718" t="str">
            <v>комбинированный (кирпич, панели)</v>
          </cell>
          <cell r="L11718">
            <v>5</v>
          </cell>
          <cell r="M11718">
            <v>4</v>
          </cell>
          <cell r="Q11718">
            <v>2851.1</v>
          </cell>
          <cell r="R11718">
            <v>2551.1</v>
          </cell>
          <cell r="S11718">
            <v>2551.1</v>
          </cell>
          <cell r="T11718">
            <v>98</v>
          </cell>
        </row>
        <row r="11719">
          <cell r="C11719" t="str">
            <v>Очерский городской округ Пермского края</v>
          </cell>
          <cell r="D11719" t="str">
            <v>г. Очер, ул. Коммунистическая, д. 14</v>
          </cell>
          <cell r="E11719" t="b">
            <v>1</v>
          </cell>
          <cell r="F11719">
            <v>1983</v>
          </cell>
          <cell r="H11719" t="str">
            <v>кирпич</v>
          </cell>
          <cell r="I11719" t="str">
            <v>плоская</v>
          </cell>
          <cell r="K11719" t="str">
            <v>имеется</v>
          </cell>
          <cell r="L11719">
            <v>5</v>
          </cell>
          <cell r="M11719">
            <v>4</v>
          </cell>
          <cell r="Q11719">
            <v>3172.7</v>
          </cell>
          <cell r="R11719">
            <v>2870.7</v>
          </cell>
          <cell r="S11719">
            <v>2708.9</v>
          </cell>
        </row>
        <row r="11720">
          <cell r="C11720" t="str">
            <v>Очерский городской округ Пермского края</v>
          </cell>
          <cell r="D11720" t="str">
            <v>г. Очер, ул. Коммунистическая, д. 16</v>
          </cell>
          <cell r="E11720" t="b">
            <v>1</v>
          </cell>
          <cell r="F11720">
            <v>1975</v>
          </cell>
          <cell r="H11720" t="str">
            <v>кирпич</v>
          </cell>
          <cell r="I11720" t="str">
            <v>скатная</v>
          </cell>
          <cell r="K11720" t="str">
            <v>имеется</v>
          </cell>
          <cell r="L11720">
            <v>5</v>
          </cell>
          <cell r="M11720">
            <v>4</v>
          </cell>
          <cell r="Q11720">
            <v>3422.1</v>
          </cell>
          <cell r="R11720">
            <v>3148.9</v>
          </cell>
          <cell r="S11720">
            <v>3120.7</v>
          </cell>
        </row>
        <row r="11721">
          <cell r="C11721" t="str">
            <v>Очерский городской округ Пермского края</v>
          </cell>
          <cell r="D11721" t="str">
            <v>г. Очер, ул. Коммунистическая, д. 18</v>
          </cell>
          <cell r="E11721" t="b">
            <v>1</v>
          </cell>
          <cell r="F11721">
            <v>1980</v>
          </cell>
          <cell r="H11721" t="str">
            <v>Кирпич</v>
          </cell>
          <cell r="L11721">
            <v>6</v>
          </cell>
          <cell r="M11721">
            <v>6</v>
          </cell>
          <cell r="Q11721">
            <v>4883.6000000000004</v>
          </cell>
          <cell r="R11721">
            <v>4434</v>
          </cell>
          <cell r="S11721">
            <v>4307</v>
          </cell>
          <cell r="T11721">
            <v>243</v>
          </cell>
        </row>
        <row r="11722">
          <cell r="C11722" t="str">
            <v>Очерский городской округ Пермского края</v>
          </cell>
          <cell r="D11722" t="str">
            <v>г. Очер, ул. Коммунистическая, д. 32</v>
          </cell>
          <cell r="E11722" t="b">
            <v>1</v>
          </cell>
          <cell r="F11722">
            <v>1989</v>
          </cell>
          <cell r="H11722" t="str">
            <v>панели</v>
          </cell>
          <cell r="I11722" t="str">
            <v>плоская</v>
          </cell>
          <cell r="K11722" t="str">
            <v>имеется</v>
          </cell>
          <cell r="L11722">
            <v>5</v>
          </cell>
          <cell r="M11722">
            <v>4</v>
          </cell>
          <cell r="Q11722">
            <v>2902.2</v>
          </cell>
          <cell r="R11722">
            <v>2599.1999999999998</v>
          </cell>
          <cell r="S11722">
            <v>2532</v>
          </cell>
        </row>
        <row r="11723">
          <cell r="C11723" t="str">
            <v>Очерский городской округ Пермского края</v>
          </cell>
          <cell r="D11723" t="str">
            <v>г. Очер, ул. Коммунистическая, д. 38</v>
          </cell>
          <cell r="E11723" t="b">
            <v>1</v>
          </cell>
          <cell r="F11723">
            <v>1990</v>
          </cell>
          <cell r="H11723" t="str">
            <v>кирпич</v>
          </cell>
          <cell r="L11723">
            <v>5</v>
          </cell>
          <cell r="M11723">
            <v>11</v>
          </cell>
          <cell r="Q11723">
            <v>9637.2999999999993</v>
          </cell>
          <cell r="R11723">
            <v>8737.2999999999993</v>
          </cell>
          <cell r="S11723">
            <v>7901.5</v>
          </cell>
          <cell r="T11723">
            <v>262</v>
          </cell>
        </row>
        <row r="11724">
          <cell r="C11724" t="str">
            <v>Очерский городской округ Пермского края</v>
          </cell>
          <cell r="D11724" t="str">
            <v>г. Очер, ул. Коммунистическая, д. 52</v>
          </cell>
          <cell r="E11724" t="b">
            <v>1</v>
          </cell>
          <cell r="F11724">
            <v>1978</v>
          </cell>
          <cell r="H11724" t="str">
            <v>Кирпич</v>
          </cell>
          <cell r="L11724">
            <v>2</v>
          </cell>
          <cell r="M11724">
            <v>4</v>
          </cell>
          <cell r="Q11724">
            <v>1100.5999999999999</v>
          </cell>
          <cell r="R11724">
            <v>620.70000000000005</v>
          </cell>
          <cell r="S11724">
            <v>620.70000000000005</v>
          </cell>
          <cell r="T11724">
            <v>72</v>
          </cell>
        </row>
        <row r="11725">
          <cell r="C11725" t="str">
            <v>Очерский городской округ Пермского края</v>
          </cell>
          <cell r="D11725" t="str">
            <v>г. Очер, ул. Красногвардейская, д. 15</v>
          </cell>
          <cell r="E11725" t="b">
            <v>1</v>
          </cell>
          <cell r="F11725">
            <v>1977</v>
          </cell>
          <cell r="H11725" t="str">
            <v>Кирпич</v>
          </cell>
          <cell r="L11725">
            <v>2</v>
          </cell>
          <cell r="M11725">
            <v>2</v>
          </cell>
          <cell r="Q11725">
            <v>825.8</v>
          </cell>
          <cell r="R11725">
            <v>761.7</v>
          </cell>
          <cell r="S11725">
            <v>761.7</v>
          </cell>
          <cell r="T11725">
            <v>48</v>
          </cell>
        </row>
        <row r="11726">
          <cell r="C11726" t="str">
            <v>Очерский городской округ Пермского края</v>
          </cell>
          <cell r="D11726" t="str">
            <v>г. Очер, ул. Красногвардейская, д. 17</v>
          </cell>
          <cell r="E11726" t="b">
            <v>1</v>
          </cell>
          <cell r="F11726">
            <v>1975</v>
          </cell>
          <cell r="H11726" t="str">
            <v>Кирпич</v>
          </cell>
          <cell r="L11726">
            <v>2</v>
          </cell>
          <cell r="M11726">
            <v>2</v>
          </cell>
          <cell r="Q11726">
            <v>820.5</v>
          </cell>
          <cell r="R11726">
            <v>757.3</v>
          </cell>
          <cell r="S11726">
            <v>757.3</v>
          </cell>
          <cell r="T11726">
            <v>48</v>
          </cell>
        </row>
        <row r="11727">
          <cell r="C11727" t="str">
            <v>Очерский городской округ Пермского края</v>
          </cell>
          <cell r="D11727" t="str">
            <v>г. Очер, ул. Красногвардейская, д. 38</v>
          </cell>
          <cell r="E11727" t="b">
            <v>1</v>
          </cell>
          <cell r="F11727">
            <v>1970</v>
          </cell>
          <cell r="H11727" t="str">
            <v>Кирпич</v>
          </cell>
          <cell r="L11727">
            <v>2</v>
          </cell>
          <cell r="M11727">
            <v>2</v>
          </cell>
          <cell r="Q11727">
            <v>568.6</v>
          </cell>
          <cell r="R11727">
            <v>502.3</v>
          </cell>
          <cell r="S11727">
            <v>502.3</v>
          </cell>
          <cell r="T11727">
            <v>35</v>
          </cell>
        </row>
        <row r="11728">
          <cell r="C11728" t="str">
            <v>Очерский городской округ Пермского края</v>
          </cell>
          <cell r="D11728" t="str">
            <v>г. Очер, ул. Красногвардейская, д. 40</v>
          </cell>
          <cell r="E11728" t="b">
            <v>1</v>
          </cell>
          <cell r="F11728">
            <v>1970</v>
          </cell>
          <cell r="H11728" t="str">
            <v>Кирпич</v>
          </cell>
          <cell r="L11728">
            <v>2</v>
          </cell>
          <cell r="M11728">
            <v>2</v>
          </cell>
          <cell r="Q11728">
            <v>566.79999999999995</v>
          </cell>
          <cell r="R11728">
            <v>516.9</v>
          </cell>
          <cell r="S11728">
            <v>516.9</v>
          </cell>
          <cell r="T11728">
            <v>36</v>
          </cell>
        </row>
        <row r="11729">
          <cell r="C11729" t="str">
            <v>Очерский городской округ Пермского края</v>
          </cell>
          <cell r="D11729" t="str">
            <v>г. Очер, ул. Красногвардейская, д. 42</v>
          </cell>
          <cell r="E11729" t="b">
            <v>1</v>
          </cell>
          <cell r="F11729">
            <v>1969</v>
          </cell>
          <cell r="H11729" t="str">
            <v>Кирпич</v>
          </cell>
          <cell r="L11729">
            <v>2</v>
          </cell>
          <cell r="M11729">
            <v>2</v>
          </cell>
          <cell r="Q11729">
            <v>551.6</v>
          </cell>
          <cell r="R11729">
            <v>505.5</v>
          </cell>
          <cell r="S11729">
            <v>505.5</v>
          </cell>
          <cell r="T11729">
            <v>36</v>
          </cell>
        </row>
        <row r="11730">
          <cell r="C11730" t="str">
            <v>Очерский городской округ Пермского края</v>
          </cell>
          <cell r="D11730" t="str">
            <v>г. Очер, ул. Красногвардейская, д. 44</v>
          </cell>
          <cell r="E11730" t="b">
            <v>1</v>
          </cell>
          <cell r="F11730">
            <v>1975</v>
          </cell>
          <cell r="H11730" t="str">
            <v>Кирпич</v>
          </cell>
          <cell r="L11730">
            <v>2</v>
          </cell>
          <cell r="M11730">
            <v>2</v>
          </cell>
          <cell r="Q11730">
            <v>562</v>
          </cell>
          <cell r="R11730">
            <v>514.70000000000005</v>
          </cell>
          <cell r="S11730">
            <v>514.70000000000005</v>
          </cell>
          <cell r="T11730">
            <v>36</v>
          </cell>
        </row>
        <row r="11731">
          <cell r="C11731" t="str">
            <v>Очерский городской округ Пермского края</v>
          </cell>
          <cell r="D11731" t="str">
            <v>г. Очер, ул. Красногвардейская, д. 54</v>
          </cell>
          <cell r="E11731" t="b">
            <v>1</v>
          </cell>
          <cell r="F11731">
            <v>1992</v>
          </cell>
          <cell r="H11731" t="str">
            <v>Железобетон</v>
          </cell>
          <cell r="L11731">
            <v>5</v>
          </cell>
          <cell r="M11731">
            <v>5</v>
          </cell>
          <cell r="Q11731">
            <v>2819.2</v>
          </cell>
          <cell r="R11731">
            <v>2729</v>
          </cell>
          <cell r="S11731">
            <v>2729</v>
          </cell>
          <cell r="T11731">
            <v>150</v>
          </cell>
        </row>
        <row r="11732">
          <cell r="C11732" t="str">
            <v>Очерский городской округ Пермского края</v>
          </cell>
          <cell r="D11732" t="str">
            <v>г. Очер, ул. Красногвардейская, д. 54А</v>
          </cell>
          <cell r="E11732" t="b">
            <v>1</v>
          </cell>
          <cell r="F11732">
            <v>1992</v>
          </cell>
          <cell r="H11732" t="str">
            <v>панели</v>
          </cell>
          <cell r="I11732" t="str">
            <v>плоская</v>
          </cell>
          <cell r="K11732" t="str">
            <v>имеется</v>
          </cell>
          <cell r="L11732">
            <v>5</v>
          </cell>
          <cell r="M11732">
            <v>5</v>
          </cell>
          <cell r="Q11732">
            <v>3064</v>
          </cell>
          <cell r="R11732">
            <v>2776.5</v>
          </cell>
          <cell r="S11732">
            <v>2776.5</v>
          </cell>
        </row>
        <row r="11733">
          <cell r="C11733" t="str">
            <v>Очерский городской округ Пермского края</v>
          </cell>
          <cell r="D11733" t="str">
            <v>г. Очер, ул. Куйбышева, д. 6</v>
          </cell>
          <cell r="E11733" t="b">
            <v>1</v>
          </cell>
          <cell r="F11733">
            <v>1938</v>
          </cell>
          <cell r="H11733" t="str">
            <v>Брус</v>
          </cell>
          <cell r="L11733">
            <v>2</v>
          </cell>
          <cell r="M11733">
            <v>2</v>
          </cell>
          <cell r="Q11733">
            <v>771.7</v>
          </cell>
          <cell r="R11733">
            <v>610.20000000000005</v>
          </cell>
          <cell r="S11733">
            <v>460.1</v>
          </cell>
          <cell r="T11733">
            <v>30</v>
          </cell>
        </row>
        <row r="11734">
          <cell r="C11734" t="str">
            <v>Очерский городской округ Пермского края</v>
          </cell>
          <cell r="D11734" t="str">
            <v>г. Очер, ул. Ленина, д. 37</v>
          </cell>
          <cell r="E11734" t="b">
            <v>1</v>
          </cell>
          <cell r="F11734">
            <v>1961</v>
          </cell>
          <cell r="H11734" t="str">
            <v>Кирпич</v>
          </cell>
          <cell r="L11734">
            <v>2</v>
          </cell>
          <cell r="M11734">
            <v>2</v>
          </cell>
          <cell r="Q11734">
            <v>694.3</v>
          </cell>
          <cell r="R11734">
            <v>645.70000000000005</v>
          </cell>
          <cell r="S11734">
            <v>645.70000000000005</v>
          </cell>
          <cell r="T11734">
            <v>30</v>
          </cell>
        </row>
        <row r="11735">
          <cell r="C11735" t="str">
            <v>Очерский городской округ Пермского края</v>
          </cell>
          <cell r="D11735" t="str">
            <v>г. Очер, ул. Ленина, д. 82</v>
          </cell>
          <cell r="E11735" t="b">
            <v>1</v>
          </cell>
          <cell r="F11735">
            <v>1962</v>
          </cell>
          <cell r="H11735" t="str">
            <v>Кирпич</v>
          </cell>
          <cell r="L11735">
            <v>2</v>
          </cell>
          <cell r="M11735">
            <v>2</v>
          </cell>
          <cell r="Q11735">
            <v>470.4</v>
          </cell>
          <cell r="R11735">
            <v>410.6</v>
          </cell>
          <cell r="S11735">
            <v>60.1</v>
          </cell>
          <cell r="T11735">
            <v>32</v>
          </cell>
        </row>
        <row r="11736">
          <cell r="C11736" t="str">
            <v>Очерский городской округ Пермского края</v>
          </cell>
          <cell r="D11736" t="str">
            <v>г. Очер, ул. Ленина, д. 84</v>
          </cell>
          <cell r="E11736" t="b">
            <v>1</v>
          </cell>
          <cell r="F11736">
            <v>1961</v>
          </cell>
          <cell r="H11736" t="str">
            <v>кирпич</v>
          </cell>
          <cell r="L11736">
            <v>2</v>
          </cell>
          <cell r="M11736">
            <v>2</v>
          </cell>
          <cell r="Q11736">
            <v>540.1</v>
          </cell>
          <cell r="R11736">
            <v>481.3</v>
          </cell>
          <cell r="S11736">
            <v>481.3</v>
          </cell>
          <cell r="T11736">
            <v>17</v>
          </cell>
        </row>
        <row r="11737">
          <cell r="C11737" t="str">
            <v>Очерский городской округ Пермского края</v>
          </cell>
          <cell r="D11737" t="str">
            <v>г. Очер, ул. Ленина, д. 122</v>
          </cell>
          <cell r="E11737" t="b">
            <v>1</v>
          </cell>
          <cell r="F11737">
            <v>2012</v>
          </cell>
          <cell r="H11737" t="str">
            <v>кирпич</v>
          </cell>
          <cell r="I11737" t="str">
            <v>скатная</v>
          </cell>
          <cell r="K11737" t="str">
            <v>не имеется</v>
          </cell>
          <cell r="L11737">
            <v>4</v>
          </cell>
          <cell r="M11737">
            <v>1</v>
          </cell>
          <cell r="Q11737">
            <v>1121.4000000000001</v>
          </cell>
          <cell r="R11737">
            <v>874.9</v>
          </cell>
          <cell r="S11737">
            <v>874.9</v>
          </cell>
        </row>
        <row r="11738">
          <cell r="C11738" t="str">
            <v>Очерский городской округ Пермского края</v>
          </cell>
          <cell r="D11738" t="str">
            <v>г. Очер, ул. Ленина, д. 135</v>
          </cell>
          <cell r="E11738" t="b">
            <v>1</v>
          </cell>
          <cell r="F11738">
            <v>1964</v>
          </cell>
          <cell r="H11738" t="str">
            <v>кирпич</v>
          </cell>
          <cell r="L11738">
            <v>2</v>
          </cell>
          <cell r="M11738">
            <v>3</v>
          </cell>
          <cell r="Q11738">
            <v>548.20000000000005</v>
          </cell>
          <cell r="R11738">
            <v>482.1</v>
          </cell>
          <cell r="S11738">
            <v>482.1</v>
          </cell>
          <cell r="T11738">
            <v>22</v>
          </cell>
        </row>
        <row r="11739">
          <cell r="C11739" t="str">
            <v>Очерский городской округ Пермского края</v>
          </cell>
          <cell r="D11739" t="str">
            <v>г. Очер, ул. Ленина, д. 137</v>
          </cell>
          <cell r="E11739" t="b">
            <v>1</v>
          </cell>
          <cell r="F11739">
            <v>1967</v>
          </cell>
          <cell r="H11739" t="str">
            <v>кирпич</v>
          </cell>
          <cell r="L11739">
            <v>2</v>
          </cell>
          <cell r="M11739">
            <v>2</v>
          </cell>
          <cell r="Q11739">
            <v>563.5</v>
          </cell>
          <cell r="R11739">
            <v>515</v>
          </cell>
          <cell r="S11739">
            <v>515</v>
          </cell>
          <cell r="T11739">
            <v>18</v>
          </cell>
        </row>
        <row r="11740">
          <cell r="C11740" t="str">
            <v>Очерский городской округ Пермского края</v>
          </cell>
          <cell r="D11740" t="str">
            <v>г. Очер, ул. Ленина, д. 139</v>
          </cell>
          <cell r="E11740" t="b">
            <v>1</v>
          </cell>
          <cell r="F11740">
            <v>1968</v>
          </cell>
          <cell r="H11740" t="str">
            <v>кирпич</v>
          </cell>
          <cell r="L11740">
            <v>2</v>
          </cell>
          <cell r="M11740">
            <v>2</v>
          </cell>
          <cell r="Q11740">
            <v>560.6</v>
          </cell>
          <cell r="R11740">
            <v>513</v>
          </cell>
          <cell r="S11740">
            <v>513</v>
          </cell>
          <cell r="T11740">
            <v>13</v>
          </cell>
        </row>
        <row r="11741">
          <cell r="C11741" t="str">
            <v>Очерский городской округ Пермского края</v>
          </cell>
          <cell r="D11741" t="str">
            <v>г. Очер, ул. Ленина, д. 141</v>
          </cell>
          <cell r="E11741" t="b">
            <v>1</v>
          </cell>
          <cell r="F11741">
            <v>1972</v>
          </cell>
          <cell r="H11741" t="str">
            <v>Кирпич</v>
          </cell>
          <cell r="L11741">
            <v>2</v>
          </cell>
          <cell r="M11741">
            <v>2</v>
          </cell>
          <cell r="Q11741">
            <v>563.1</v>
          </cell>
          <cell r="R11741">
            <v>515.6</v>
          </cell>
          <cell r="S11741">
            <v>515.6</v>
          </cell>
          <cell r="T11741">
            <v>32</v>
          </cell>
        </row>
        <row r="11742">
          <cell r="C11742" t="str">
            <v>Очерский городской округ Пермского края</v>
          </cell>
          <cell r="D11742" t="str">
            <v>г. Очер, ул. Ленина, д. 143</v>
          </cell>
          <cell r="E11742" t="b">
            <v>1</v>
          </cell>
          <cell r="F11742">
            <v>1972</v>
          </cell>
          <cell r="H11742" t="str">
            <v>кирпич</v>
          </cell>
          <cell r="L11742">
            <v>2</v>
          </cell>
          <cell r="M11742">
            <v>2</v>
          </cell>
          <cell r="Q11742">
            <v>559.79999999999995</v>
          </cell>
          <cell r="R11742">
            <v>511.4</v>
          </cell>
          <cell r="S11742">
            <v>511.4</v>
          </cell>
          <cell r="T11742">
            <v>25</v>
          </cell>
        </row>
        <row r="11743">
          <cell r="C11743" t="str">
            <v>Очерский городской округ Пермского края</v>
          </cell>
          <cell r="D11743" t="str">
            <v>г. Очер, ул. Ленина, д. 151</v>
          </cell>
          <cell r="E11743" t="b">
            <v>1</v>
          </cell>
          <cell r="F11743">
            <v>1992</v>
          </cell>
          <cell r="H11743" t="str">
            <v xml:space="preserve">панели </v>
          </cell>
          <cell r="L11743">
            <v>5</v>
          </cell>
          <cell r="M11743">
            <v>5</v>
          </cell>
          <cell r="Q11743">
            <v>3028.1</v>
          </cell>
          <cell r="R11743">
            <v>2765.6</v>
          </cell>
          <cell r="S11743">
            <v>2765.6</v>
          </cell>
          <cell r="T11743">
            <v>98</v>
          </cell>
        </row>
        <row r="11744">
          <cell r="C11744" t="str">
            <v>Очерский городской округ Пермского края</v>
          </cell>
          <cell r="D11744" t="str">
            <v>г. Очер, ул. Ленина, д. 153</v>
          </cell>
          <cell r="E11744" t="b">
            <v>1</v>
          </cell>
          <cell r="F11744">
            <v>1992</v>
          </cell>
          <cell r="H11744" t="str">
            <v xml:space="preserve">панели </v>
          </cell>
          <cell r="L11744">
            <v>5</v>
          </cell>
          <cell r="M11744">
            <v>5</v>
          </cell>
          <cell r="Q11744">
            <v>3028.5</v>
          </cell>
          <cell r="R11744">
            <v>2766</v>
          </cell>
          <cell r="S11744">
            <v>2766</v>
          </cell>
          <cell r="T11744">
            <v>100</v>
          </cell>
        </row>
        <row r="11745">
          <cell r="C11745" t="str">
            <v>Очерский городской округ Пермского края</v>
          </cell>
          <cell r="D11745" t="str">
            <v>г. Очер, ул. Ленина, д. 157</v>
          </cell>
          <cell r="E11745" t="b">
            <v>1</v>
          </cell>
          <cell r="F11745">
            <v>1992</v>
          </cell>
          <cell r="G11745">
            <v>2009</v>
          </cell>
          <cell r="H11745" t="str">
            <v>Железобетон</v>
          </cell>
          <cell r="L11745">
            <v>5</v>
          </cell>
          <cell r="M11745">
            <v>5</v>
          </cell>
          <cell r="Q11745">
            <v>3042.5</v>
          </cell>
          <cell r="R11745">
            <v>2754.5</v>
          </cell>
          <cell r="S11745">
            <v>2754.5</v>
          </cell>
          <cell r="T11745">
            <v>150</v>
          </cell>
        </row>
        <row r="11746">
          <cell r="C11746" t="str">
            <v>Очерский городской округ Пермского края</v>
          </cell>
          <cell r="D11746" t="str">
            <v>г. Очер, ул. Ленина, д. 159</v>
          </cell>
          <cell r="E11746" t="b">
            <v>1</v>
          </cell>
          <cell r="F11746">
            <v>2002</v>
          </cell>
          <cell r="H11746" t="str">
            <v>Панель</v>
          </cell>
          <cell r="L11746">
            <v>5</v>
          </cell>
          <cell r="M11746">
            <v>5</v>
          </cell>
          <cell r="Q11746">
            <v>6117.3</v>
          </cell>
          <cell r="R11746">
            <v>5246.7</v>
          </cell>
          <cell r="S11746">
            <v>5246.7</v>
          </cell>
          <cell r="T11746">
            <v>220</v>
          </cell>
        </row>
        <row r="11747">
          <cell r="C11747" t="str">
            <v>Очерский городской округ Пермского края</v>
          </cell>
          <cell r="D11747" t="str">
            <v>г. Очер, ул. Ленина, д. 157А</v>
          </cell>
          <cell r="E11747" t="b">
            <v>1</v>
          </cell>
          <cell r="F11747">
            <v>1992</v>
          </cell>
          <cell r="H11747" t="str">
            <v xml:space="preserve">панели </v>
          </cell>
          <cell r="L11747">
            <v>5</v>
          </cell>
          <cell r="M11747">
            <v>5</v>
          </cell>
          <cell r="Q11747">
            <v>3042.5</v>
          </cell>
          <cell r="R11747">
            <v>2755</v>
          </cell>
          <cell r="S11747">
            <v>2755</v>
          </cell>
          <cell r="T11747">
            <v>96</v>
          </cell>
        </row>
        <row r="11748">
          <cell r="C11748" t="str">
            <v>Очерский городской округ Пермского края</v>
          </cell>
          <cell r="D11748" t="str">
            <v>г. Очер, ул. Ленина, д. 37А</v>
          </cell>
          <cell r="E11748" t="b">
            <v>1</v>
          </cell>
          <cell r="F11748">
            <v>1977</v>
          </cell>
          <cell r="H11748" t="str">
            <v>кирпич</v>
          </cell>
          <cell r="I11748" t="str">
            <v>скатная</v>
          </cell>
          <cell r="K11748" t="str">
            <v>имеется</v>
          </cell>
          <cell r="L11748">
            <v>5</v>
          </cell>
          <cell r="M11748">
            <v>4</v>
          </cell>
          <cell r="Q11748">
            <v>3369.2</v>
          </cell>
          <cell r="R11748">
            <v>3102</v>
          </cell>
          <cell r="S11748">
            <v>3102</v>
          </cell>
        </row>
        <row r="11749">
          <cell r="C11749" t="str">
            <v>Очерский городской округ Пермского края</v>
          </cell>
          <cell r="D11749" t="str">
            <v>г. Очер, ул. Льва Толстого, д. 30</v>
          </cell>
          <cell r="E11749" t="b">
            <v>1</v>
          </cell>
          <cell r="F11749">
            <v>1970</v>
          </cell>
          <cell r="G11749">
            <v>2010</v>
          </cell>
          <cell r="H11749" t="str">
            <v>кирпич</v>
          </cell>
          <cell r="L11749">
            <v>2</v>
          </cell>
          <cell r="M11749">
            <v>2</v>
          </cell>
          <cell r="Q11749">
            <v>520.6</v>
          </cell>
          <cell r="R11749">
            <v>461.5</v>
          </cell>
          <cell r="S11749">
            <v>461.5</v>
          </cell>
          <cell r="T11749">
            <v>18</v>
          </cell>
        </row>
        <row r="11750">
          <cell r="C11750" t="str">
            <v>Очерский городской округ Пермского края</v>
          </cell>
          <cell r="D11750" t="str">
            <v>г. Очер, ул. Льва Толстого, д. 32</v>
          </cell>
          <cell r="E11750" t="b">
            <v>1</v>
          </cell>
          <cell r="F11750">
            <v>1974</v>
          </cell>
          <cell r="H11750" t="str">
            <v>Кирпич</v>
          </cell>
          <cell r="L11750">
            <v>2</v>
          </cell>
          <cell r="M11750">
            <v>2</v>
          </cell>
          <cell r="Q11750">
            <v>600.6</v>
          </cell>
          <cell r="R11750">
            <v>553.1</v>
          </cell>
          <cell r="S11750">
            <v>553.1</v>
          </cell>
          <cell r="T11750">
            <v>24</v>
          </cell>
        </row>
        <row r="11751">
          <cell r="C11751" t="str">
            <v>Очерский городской округ Пермского края</v>
          </cell>
          <cell r="D11751" t="str">
            <v>г. Очер, ул. Максима Горького, д. 10</v>
          </cell>
          <cell r="E11751" t="b">
            <v>1</v>
          </cell>
          <cell r="F11751">
            <v>1968</v>
          </cell>
          <cell r="H11751" t="str">
            <v>Кирпич</v>
          </cell>
          <cell r="L11751">
            <v>2</v>
          </cell>
          <cell r="M11751">
            <v>2</v>
          </cell>
          <cell r="Q11751">
            <v>393.3</v>
          </cell>
          <cell r="R11751">
            <v>393.3</v>
          </cell>
          <cell r="S11751">
            <v>393.3</v>
          </cell>
          <cell r="T11751">
            <v>39</v>
          </cell>
        </row>
        <row r="11752">
          <cell r="C11752" t="str">
            <v>Очерский городской округ Пермского края</v>
          </cell>
          <cell r="D11752" t="str">
            <v>г. Очер, ул. Московская, д. 44</v>
          </cell>
          <cell r="E11752" t="b">
            <v>1</v>
          </cell>
          <cell r="F11752">
            <v>1975</v>
          </cell>
          <cell r="H11752" t="str">
            <v>кирпич</v>
          </cell>
          <cell r="I11752" t="str">
            <v>скатная</v>
          </cell>
          <cell r="K11752" t="str">
            <v>имеется</v>
          </cell>
          <cell r="L11752">
            <v>2</v>
          </cell>
          <cell r="M11752">
            <v>2</v>
          </cell>
          <cell r="Q11752">
            <v>780.3</v>
          </cell>
          <cell r="R11752">
            <v>722.2</v>
          </cell>
          <cell r="S11752">
            <v>722.2</v>
          </cell>
        </row>
        <row r="11753">
          <cell r="C11753" t="str">
            <v>Очерский городской округ Пермского края</v>
          </cell>
          <cell r="D11753" t="str">
            <v>г. Очер, ул. Московская, д. 47</v>
          </cell>
          <cell r="E11753" t="b">
            <v>1</v>
          </cell>
          <cell r="F11753">
            <v>1977</v>
          </cell>
          <cell r="H11753" t="str">
            <v>Кирпич</v>
          </cell>
          <cell r="L11753">
            <v>2</v>
          </cell>
          <cell r="M11753">
            <v>3</v>
          </cell>
          <cell r="Q11753">
            <v>1040.8</v>
          </cell>
          <cell r="R11753">
            <v>926.6</v>
          </cell>
          <cell r="S11753">
            <v>926.6</v>
          </cell>
          <cell r="T11753">
            <v>66</v>
          </cell>
        </row>
        <row r="11754">
          <cell r="C11754" t="str">
            <v>Очерский городской округ Пермского края</v>
          </cell>
          <cell r="D11754" t="str">
            <v>г. Очер, ул. Носкова, д. 1</v>
          </cell>
          <cell r="E11754" t="b">
            <v>1</v>
          </cell>
          <cell r="F11754">
            <v>1984</v>
          </cell>
          <cell r="H11754" t="str">
            <v>Панель</v>
          </cell>
          <cell r="L11754">
            <v>2</v>
          </cell>
          <cell r="M11754">
            <v>4</v>
          </cell>
          <cell r="Q11754">
            <v>1169.4000000000001</v>
          </cell>
          <cell r="R11754">
            <v>647.1</v>
          </cell>
          <cell r="S11754">
            <v>647.1</v>
          </cell>
          <cell r="T11754">
            <v>70</v>
          </cell>
        </row>
        <row r="11755">
          <cell r="C11755" t="str">
            <v>Очерский городской округ Пермского края</v>
          </cell>
          <cell r="D11755" t="str">
            <v>г. Очер, ул. Носкова, д. 2</v>
          </cell>
          <cell r="E11755" t="b">
            <v>1</v>
          </cell>
          <cell r="F11755">
            <v>1980</v>
          </cell>
          <cell r="H11755" t="str">
            <v>кирпич</v>
          </cell>
          <cell r="I11755" t="str">
            <v>скатная</v>
          </cell>
          <cell r="J11755" t="str">
            <v>ГВС</v>
          </cell>
          <cell r="K11755" t="str">
            <v>имеется</v>
          </cell>
          <cell r="L11755">
            <v>2</v>
          </cell>
          <cell r="M11755">
            <v>2</v>
          </cell>
          <cell r="Q11755">
            <v>965.8</v>
          </cell>
          <cell r="R11755">
            <v>895.2</v>
          </cell>
          <cell r="S11755">
            <v>895.2</v>
          </cell>
        </row>
        <row r="11756">
          <cell r="C11756" t="str">
            <v>Очерский городской округ Пермского края</v>
          </cell>
          <cell r="D11756" t="str">
            <v>г. Очер, ул. Носкова, д. 3</v>
          </cell>
          <cell r="E11756" t="b">
            <v>1</v>
          </cell>
          <cell r="F11756">
            <v>1983</v>
          </cell>
          <cell r="H11756" t="str">
            <v xml:space="preserve">панели </v>
          </cell>
          <cell r="L11756">
            <v>2</v>
          </cell>
          <cell r="M11756">
            <v>4</v>
          </cell>
          <cell r="Q11756">
            <v>1445.6</v>
          </cell>
          <cell r="R11756">
            <v>1310.7</v>
          </cell>
          <cell r="S11756">
            <v>1310.7</v>
          </cell>
          <cell r="T11756">
            <v>36</v>
          </cell>
        </row>
        <row r="11757">
          <cell r="C11757" t="str">
            <v>Очерский городской округ Пермского края</v>
          </cell>
          <cell r="D11757" t="str">
            <v>г. Очер, ул. Носкова, д. 4</v>
          </cell>
          <cell r="E11757" t="b">
            <v>1</v>
          </cell>
          <cell r="F11757">
            <v>1985</v>
          </cell>
          <cell r="H11757" t="str">
            <v>Кирпич</v>
          </cell>
          <cell r="L11757">
            <v>2</v>
          </cell>
          <cell r="M11757">
            <v>2</v>
          </cell>
          <cell r="Q11757">
            <v>800.9</v>
          </cell>
          <cell r="R11757">
            <v>740.1</v>
          </cell>
          <cell r="S11757">
            <v>740.1</v>
          </cell>
          <cell r="T11757">
            <v>48</v>
          </cell>
        </row>
        <row r="11758">
          <cell r="C11758" t="str">
            <v>Очерский городской округ Пермского края</v>
          </cell>
          <cell r="D11758" t="str">
            <v>г. Очер, ул. Носкова, д. 6</v>
          </cell>
          <cell r="E11758" t="b">
            <v>1</v>
          </cell>
          <cell r="F11758">
            <v>1979</v>
          </cell>
          <cell r="H11758" t="str">
            <v>кирпич</v>
          </cell>
          <cell r="L11758">
            <v>2</v>
          </cell>
          <cell r="M11758">
            <v>3</v>
          </cell>
          <cell r="Q11758">
            <v>1054.2</v>
          </cell>
          <cell r="R11758">
            <v>942.5</v>
          </cell>
          <cell r="S11758">
            <v>942.5</v>
          </cell>
          <cell r="T11758">
            <v>29</v>
          </cell>
        </row>
        <row r="11759">
          <cell r="C11759" t="str">
            <v>Очерский городской округ Пермского края</v>
          </cell>
          <cell r="D11759" t="str">
            <v>г. Очер, ул. Носкова, д. 7</v>
          </cell>
          <cell r="E11759" t="b">
            <v>1</v>
          </cell>
          <cell r="F11759">
            <v>1990</v>
          </cell>
          <cell r="H11759" t="str">
            <v>Кирпич</v>
          </cell>
          <cell r="L11759">
            <v>3</v>
          </cell>
          <cell r="M11759">
            <v>2</v>
          </cell>
          <cell r="Q11759">
            <v>1329.5</v>
          </cell>
          <cell r="R11759">
            <v>1296.7</v>
          </cell>
          <cell r="S11759">
            <v>1296.7</v>
          </cell>
          <cell r="T11759">
            <v>72</v>
          </cell>
        </row>
        <row r="11760">
          <cell r="C11760" t="str">
            <v>Очерский городской округ Пермского края</v>
          </cell>
          <cell r="D11760" t="str">
            <v>г. Очер, ул. Носкова, д. 8</v>
          </cell>
          <cell r="E11760" t="b">
            <v>1</v>
          </cell>
          <cell r="F11760">
            <v>1977</v>
          </cell>
          <cell r="H11760" t="str">
            <v>Кирпич</v>
          </cell>
          <cell r="L11760">
            <v>2</v>
          </cell>
          <cell r="M11760">
            <v>2</v>
          </cell>
          <cell r="Q11760">
            <v>804.6</v>
          </cell>
          <cell r="R11760">
            <v>746</v>
          </cell>
          <cell r="S11760">
            <v>746</v>
          </cell>
          <cell r="T11760">
            <v>50</v>
          </cell>
        </row>
        <row r="11761">
          <cell r="C11761" t="str">
            <v>Очерский городской округ Пермского края</v>
          </cell>
          <cell r="D11761" t="str">
            <v>г. Очер, ул. Носкова, д. 10</v>
          </cell>
          <cell r="E11761" t="b">
            <v>1</v>
          </cell>
          <cell r="F11761">
            <v>1981</v>
          </cell>
          <cell r="H11761" t="str">
            <v>кирпич</v>
          </cell>
          <cell r="L11761">
            <v>2</v>
          </cell>
          <cell r="M11761">
            <v>2</v>
          </cell>
          <cell r="Q11761">
            <v>902.7</v>
          </cell>
          <cell r="R11761">
            <v>835.5</v>
          </cell>
          <cell r="S11761">
            <v>835.5</v>
          </cell>
          <cell r="T11761">
            <v>31</v>
          </cell>
        </row>
        <row r="11762">
          <cell r="C11762" t="str">
            <v>Очерский городской округ Пермского края</v>
          </cell>
          <cell r="D11762" t="str">
            <v>г. Очер, ул. Носкова, д. 11</v>
          </cell>
          <cell r="E11762" t="b">
            <v>1</v>
          </cell>
          <cell r="F11762">
            <v>1994</v>
          </cell>
          <cell r="H11762" t="str">
            <v>кирпич</v>
          </cell>
          <cell r="I11762" t="str">
            <v>скатная</v>
          </cell>
          <cell r="J11762" t="str">
            <v>ГВС</v>
          </cell>
          <cell r="K11762" t="str">
            <v>не имеется</v>
          </cell>
          <cell r="L11762">
            <v>3</v>
          </cell>
          <cell r="M11762">
            <v>2</v>
          </cell>
          <cell r="Q11762">
            <v>1341.2</v>
          </cell>
          <cell r="R11762">
            <v>1231.4000000000001</v>
          </cell>
          <cell r="S11762">
            <v>1231.4000000000001</v>
          </cell>
        </row>
        <row r="11763">
          <cell r="C11763" t="str">
            <v>Очерский городской округ Пермского края</v>
          </cell>
          <cell r="D11763" t="str">
            <v>г. Очер, ул. Носкова, д. 12</v>
          </cell>
          <cell r="E11763" t="b">
            <v>1</v>
          </cell>
          <cell r="F11763">
            <v>1979</v>
          </cell>
          <cell r="H11763" t="str">
            <v>кирпич</v>
          </cell>
          <cell r="L11763">
            <v>2</v>
          </cell>
          <cell r="M11763">
            <v>4</v>
          </cell>
          <cell r="Q11763">
            <v>1182.5999999999999</v>
          </cell>
          <cell r="R11763">
            <v>1056.8</v>
          </cell>
          <cell r="S11763">
            <v>1056.8</v>
          </cell>
          <cell r="T11763">
            <v>42</v>
          </cell>
        </row>
        <row r="11764">
          <cell r="C11764" t="str">
            <v>Очерский городской округ Пермского края</v>
          </cell>
          <cell r="D11764" t="str">
            <v>г. Очер, ул. Носкова, д. 14</v>
          </cell>
          <cell r="E11764" t="b">
            <v>1</v>
          </cell>
          <cell r="F11764">
            <v>1980</v>
          </cell>
          <cell r="H11764" t="str">
            <v>кирпич</v>
          </cell>
          <cell r="L11764">
            <v>2</v>
          </cell>
          <cell r="M11764">
            <v>4</v>
          </cell>
          <cell r="Q11764">
            <v>1244.0999999999999</v>
          </cell>
          <cell r="R11764">
            <v>1116.9000000000001</v>
          </cell>
          <cell r="S11764">
            <v>1033</v>
          </cell>
          <cell r="T11764">
            <v>33</v>
          </cell>
        </row>
        <row r="11765">
          <cell r="C11765" t="str">
            <v>Очерский городской округ Пермского края</v>
          </cell>
          <cell r="D11765" t="str">
            <v>г. Очер, ул. Носкова, д. 16</v>
          </cell>
          <cell r="E11765" t="b">
            <v>1</v>
          </cell>
          <cell r="F11765">
            <v>1982</v>
          </cell>
          <cell r="H11765" t="str">
            <v>Кирпич</v>
          </cell>
          <cell r="L11765">
            <v>2</v>
          </cell>
          <cell r="M11765">
            <v>3</v>
          </cell>
          <cell r="Q11765">
            <v>1046.0999999999999</v>
          </cell>
          <cell r="R11765">
            <v>956</v>
          </cell>
          <cell r="S11765">
            <v>956</v>
          </cell>
          <cell r="T11765">
            <v>54</v>
          </cell>
        </row>
        <row r="11766">
          <cell r="C11766" t="str">
            <v>Очерский городской округ Пермского края</v>
          </cell>
          <cell r="D11766" t="str">
            <v>г. Очер, ул. Октябрьская, д. 7</v>
          </cell>
          <cell r="E11766" t="b">
            <v>1</v>
          </cell>
          <cell r="F11766">
            <v>1987</v>
          </cell>
          <cell r="H11766" t="str">
            <v>Кирпич</v>
          </cell>
          <cell r="L11766">
            <v>5</v>
          </cell>
          <cell r="M11766">
            <v>9</v>
          </cell>
          <cell r="Q11766">
            <v>6864.1</v>
          </cell>
          <cell r="R11766">
            <v>6373.5</v>
          </cell>
          <cell r="S11766">
            <v>6373.5</v>
          </cell>
          <cell r="T11766">
            <v>405</v>
          </cell>
        </row>
        <row r="11767">
          <cell r="C11767" t="str">
            <v>Очерский городской округ Пермского края</v>
          </cell>
          <cell r="D11767" t="str">
            <v>г. Очер, ул. Октябрьская, д. 18А</v>
          </cell>
          <cell r="E11767" t="b">
            <v>1</v>
          </cell>
          <cell r="F11767">
            <v>1960</v>
          </cell>
          <cell r="H11767" t="str">
            <v>Сбор ж/б</v>
          </cell>
          <cell r="L11767">
            <v>2</v>
          </cell>
          <cell r="M11767">
            <v>2</v>
          </cell>
          <cell r="Q11767">
            <v>684</v>
          </cell>
          <cell r="R11767">
            <v>634.29999999999995</v>
          </cell>
          <cell r="S11767">
            <v>634.29999999999995</v>
          </cell>
          <cell r="T11767">
            <v>33</v>
          </cell>
        </row>
        <row r="11768">
          <cell r="C11768" t="str">
            <v>Очерский городской округ Пермского края</v>
          </cell>
          <cell r="D11768" t="str">
            <v>г. Очер, ул. Олега Кошевого, д. 31</v>
          </cell>
          <cell r="E11768" t="b">
            <v>1</v>
          </cell>
          <cell r="F11768">
            <v>1987</v>
          </cell>
          <cell r="H11768" t="str">
            <v>кирпич</v>
          </cell>
          <cell r="I11768" t="str">
            <v>скатная</v>
          </cell>
          <cell r="K11768" t="str">
            <v>имеется</v>
          </cell>
          <cell r="L11768">
            <v>2</v>
          </cell>
          <cell r="M11768">
            <v>3</v>
          </cell>
          <cell r="Q11768">
            <v>1238.5</v>
          </cell>
          <cell r="R11768">
            <v>1090</v>
          </cell>
          <cell r="S11768">
            <v>1090</v>
          </cell>
        </row>
        <row r="11769">
          <cell r="C11769" t="str">
            <v>Очерский городской округ Пермского края</v>
          </cell>
          <cell r="D11769" t="str">
            <v>г. Очер, ул. Олега Кошевого, д. 33</v>
          </cell>
          <cell r="E11769" t="b">
            <v>1</v>
          </cell>
          <cell r="F11769">
            <v>1973</v>
          </cell>
          <cell r="H11769" t="str">
            <v>Кирпич</v>
          </cell>
          <cell r="L11769">
            <v>2</v>
          </cell>
          <cell r="M11769">
            <v>2</v>
          </cell>
          <cell r="Q11769">
            <v>511.9</v>
          </cell>
          <cell r="R11769">
            <v>450.5</v>
          </cell>
          <cell r="S11769">
            <v>414.9</v>
          </cell>
          <cell r="T11769">
            <v>30</v>
          </cell>
        </row>
        <row r="11770">
          <cell r="C11770" t="str">
            <v>Очерский городской округ Пермского края</v>
          </cell>
          <cell r="D11770" t="str">
            <v>г. Очер, ул. Олега Кошевого, д. 35</v>
          </cell>
          <cell r="E11770" t="b">
            <v>1</v>
          </cell>
          <cell r="F11770">
            <v>1974</v>
          </cell>
          <cell r="G11770">
            <v>2009</v>
          </cell>
          <cell r="H11770" t="str">
            <v>кирпич</v>
          </cell>
          <cell r="L11770">
            <v>2</v>
          </cell>
          <cell r="M11770">
            <v>3</v>
          </cell>
          <cell r="Q11770">
            <v>941.5</v>
          </cell>
          <cell r="R11770">
            <v>858.9</v>
          </cell>
          <cell r="S11770">
            <v>858.9</v>
          </cell>
          <cell r="T11770">
            <v>36</v>
          </cell>
        </row>
        <row r="11771">
          <cell r="C11771" t="str">
            <v>Очерский городской округ Пермского края</v>
          </cell>
          <cell r="D11771" t="str">
            <v>г. Очер, ул. Олега Кошевого, д. 60</v>
          </cell>
          <cell r="E11771" t="b">
            <v>1</v>
          </cell>
          <cell r="F11771">
            <v>1973</v>
          </cell>
          <cell r="H11771" t="str">
            <v>кирпич</v>
          </cell>
          <cell r="I11771" t="str">
            <v>плоская</v>
          </cell>
          <cell r="J11771" t="str">
            <v>ТЕП ГВС</v>
          </cell>
          <cell r="K11771" t="str">
            <v>не имеется</v>
          </cell>
          <cell r="L11771">
            <v>2</v>
          </cell>
          <cell r="M11771">
            <v>2</v>
          </cell>
          <cell r="Q11771">
            <v>636.29999999999995</v>
          </cell>
          <cell r="R11771">
            <v>585.9</v>
          </cell>
          <cell r="S11771">
            <v>585.9</v>
          </cell>
        </row>
        <row r="11772">
          <cell r="C11772" t="str">
            <v>Очерский городской округ Пермского края</v>
          </cell>
          <cell r="D11772" t="str">
            <v>г. Очер, ул. Павлова, д. 38</v>
          </cell>
          <cell r="E11772" t="b">
            <v>1</v>
          </cell>
          <cell r="F11772">
            <v>1978</v>
          </cell>
          <cell r="H11772" t="str">
            <v>Крупноблочные газоблоки</v>
          </cell>
          <cell r="L11772">
            <v>2</v>
          </cell>
          <cell r="M11772">
            <v>2</v>
          </cell>
          <cell r="Q11772">
            <v>785.5</v>
          </cell>
          <cell r="R11772">
            <v>785.5</v>
          </cell>
          <cell r="S11772">
            <v>730.8</v>
          </cell>
          <cell r="T11772">
            <v>48</v>
          </cell>
        </row>
        <row r="11773">
          <cell r="C11773" t="str">
            <v>Очерский городской округ Пермского края</v>
          </cell>
          <cell r="D11773" t="str">
            <v>г. Очер, ул. Павлова, д. 42</v>
          </cell>
          <cell r="E11773" t="b">
            <v>1</v>
          </cell>
          <cell r="F11773">
            <v>1989</v>
          </cell>
          <cell r="H11773" t="str">
            <v>кирпич</v>
          </cell>
          <cell r="I11773" t="str">
            <v>скатная</v>
          </cell>
          <cell r="K11773" t="str">
            <v>имеется</v>
          </cell>
          <cell r="L11773">
            <v>3</v>
          </cell>
          <cell r="M11773">
            <v>3</v>
          </cell>
          <cell r="Q11773">
            <v>1936.4</v>
          </cell>
          <cell r="R11773">
            <v>1785</v>
          </cell>
          <cell r="S11773">
            <v>1785</v>
          </cell>
        </row>
        <row r="11774">
          <cell r="C11774" t="str">
            <v>Очерский городской округ Пермского края</v>
          </cell>
          <cell r="D11774" t="str">
            <v>г. Очер, ул. Первомайская, д. 12</v>
          </cell>
          <cell r="E11774" t="b">
            <v>1</v>
          </cell>
          <cell r="F11774">
            <v>1987</v>
          </cell>
          <cell r="H11774" t="str">
            <v>Железобетон</v>
          </cell>
          <cell r="L11774">
            <v>5</v>
          </cell>
          <cell r="M11774">
            <v>6</v>
          </cell>
          <cell r="Q11774">
            <v>4572</v>
          </cell>
          <cell r="R11774">
            <v>4159</v>
          </cell>
          <cell r="S11774">
            <v>4163</v>
          </cell>
          <cell r="T11774">
            <v>270</v>
          </cell>
        </row>
        <row r="11775">
          <cell r="C11775" t="str">
            <v>Очерский городской округ Пермского края</v>
          </cell>
          <cell r="D11775" t="str">
            <v>г. Очер, ул. Первомайская, д. 13</v>
          </cell>
          <cell r="E11775" t="b">
            <v>1</v>
          </cell>
          <cell r="F11775">
            <v>1988</v>
          </cell>
          <cell r="H11775" t="str">
            <v>кирпич</v>
          </cell>
          <cell r="I11775" t="str">
            <v>плоская</v>
          </cell>
          <cell r="K11775" t="str">
            <v>имеется</v>
          </cell>
          <cell r="L11775">
            <v>5</v>
          </cell>
          <cell r="M11775">
            <v>6</v>
          </cell>
          <cell r="Q11775">
            <v>4671.6000000000004</v>
          </cell>
          <cell r="R11775">
            <v>4182.6000000000004</v>
          </cell>
          <cell r="S11775">
            <v>4083.2</v>
          </cell>
        </row>
        <row r="11776">
          <cell r="C11776" t="str">
            <v>Очерский городской округ Пермского края</v>
          </cell>
          <cell r="D11776" t="str">
            <v>г. Очер, ул. Полевая, д. 3</v>
          </cell>
          <cell r="E11776" t="b">
            <v>1</v>
          </cell>
          <cell r="F11776">
            <v>1994</v>
          </cell>
          <cell r="H11776" t="str">
            <v>Железобетон</v>
          </cell>
          <cell r="L11776">
            <v>6</v>
          </cell>
          <cell r="M11776">
            <v>4</v>
          </cell>
          <cell r="Q11776">
            <v>3220</v>
          </cell>
          <cell r="R11776">
            <v>2913.2</v>
          </cell>
          <cell r="S11776">
            <v>2606.4</v>
          </cell>
          <cell r="T11776">
            <v>180</v>
          </cell>
        </row>
        <row r="11777">
          <cell r="C11777" t="str">
            <v>Очерский городской округ Пермского края</v>
          </cell>
          <cell r="D11777" t="str">
            <v>г. Очер, ул. Попова, д. 4</v>
          </cell>
          <cell r="E11777" t="b">
            <v>1</v>
          </cell>
          <cell r="F11777">
            <v>1984</v>
          </cell>
          <cell r="H11777" t="str">
            <v>кирпич</v>
          </cell>
          <cell r="I11777" t="str">
            <v>плоская</v>
          </cell>
          <cell r="K11777" t="str">
            <v>имеется</v>
          </cell>
          <cell r="L11777">
            <v>5</v>
          </cell>
          <cell r="M11777">
            <v>4</v>
          </cell>
          <cell r="Q11777">
            <v>3815.4</v>
          </cell>
          <cell r="R11777">
            <v>3503.9</v>
          </cell>
          <cell r="S11777">
            <v>3401.7</v>
          </cell>
        </row>
        <row r="11778">
          <cell r="C11778" t="str">
            <v>Очерский городской округ Пермского края</v>
          </cell>
          <cell r="D11778" t="str">
            <v>г. Очер, ул. Пушкина, д. 66</v>
          </cell>
          <cell r="E11778" t="b">
            <v>1</v>
          </cell>
          <cell r="F11778">
            <v>1979</v>
          </cell>
          <cell r="H11778" t="str">
            <v>Кирпич</v>
          </cell>
          <cell r="L11778">
            <v>2</v>
          </cell>
          <cell r="M11778">
            <v>2</v>
          </cell>
          <cell r="Q11778">
            <v>1044.7</v>
          </cell>
          <cell r="R11778">
            <v>930.5</v>
          </cell>
          <cell r="S11778">
            <v>930.5</v>
          </cell>
          <cell r="T11778">
            <v>66</v>
          </cell>
        </row>
        <row r="11779">
          <cell r="C11779" t="str">
            <v>Очерский городской округ Пермского края</v>
          </cell>
          <cell r="D11779" t="str">
            <v>г. Очер, ул. Пушкина, д. 68</v>
          </cell>
          <cell r="E11779" t="b">
            <v>1</v>
          </cell>
          <cell r="F11779">
            <v>1980</v>
          </cell>
          <cell r="H11779" t="str">
            <v>Кирпич</v>
          </cell>
          <cell r="L11779">
            <v>2</v>
          </cell>
          <cell r="M11779">
            <v>3</v>
          </cell>
          <cell r="Q11779">
            <v>1043.4000000000001</v>
          </cell>
          <cell r="R11779">
            <v>930.8</v>
          </cell>
          <cell r="S11779">
            <v>930.8</v>
          </cell>
        </row>
        <row r="11780">
          <cell r="C11780" t="str">
            <v>Очерский городской округ Пермского края</v>
          </cell>
          <cell r="D11780" t="str">
            <v>г. Очер, ул. Революционная, д. 5</v>
          </cell>
          <cell r="E11780" t="b">
            <v>1</v>
          </cell>
          <cell r="F11780">
            <v>1981</v>
          </cell>
          <cell r="H11780" t="str">
            <v>Кирпич</v>
          </cell>
          <cell r="L11780">
            <v>5</v>
          </cell>
          <cell r="M11780">
            <v>4</v>
          </cell>
          <cell r="Q11780">
            <v>3513.6</v>
          </cell>
          <cell r="R11780">
            <v>3139.2</v>
          </cell>
          <cell r="S11780">
            <v>3139.5</v>
          </cell>
          <cell r="T11780">
            <v>210</v>
          </cell>
        </row>
        <row r="11781">
          <cell r="C11781" t="str">
            <v>Очерский городской округ Пермского края</v>
          </cell>
          <cell r="D11781" t="str">
            <v>г. Очер, ул. Революционная, д. 23</v>
          </cell>
          <cell r="E11781" t="b">
            <v>1</v>
          </cell>
          <cell r="F11781">
            <v>1917</v>
          </cell>
          <cell r="H11781" t="str">
            <v>Брус</v>
          </cell>
          <cell r="L11781">
            <v>1</v>
          </cell>
          <cell r="M11781">
            <v>2</v>
          </cell>
          <cell r="Q11781">
            <v>413.8</v>
          </cell>
          <cell r="R11781">
            <v>317.3</v>
          </cell>
          <cell r="S11781">
            <v>277.3</v>
          </cell>
          <cell r="T11781">
            <v>20</v>
          </cell>
        </row>
        <row r="11782">
          <cell r="C11782" t="str">
            <v>Очерский городской округ Пермского края</v>
          </cell>
          <cell r="D11782" t="str">
            <v>г. Очер, ул. Революционная, д. 30</v>
          </cell>
          <cell r="E11782" t="b">
            <v>1</v>
          </cell>
          <cell r="F11782">
            <v>1938</v>
          </cell>
          <cell r="H11782" t="str">
            <v>Брус</v>
          </cell>
          <cell r="L11782">
            <v>1</v>
          </cell>
          <cell r="M11782">
            <v>3</v>
          </cell>
          <cell r="Q11782">
            <v>219.6</v>
          </cell>
          <cell r="R11782">
            <v>132.1</v>
          </cell>
          <cell r="S11782">
            <v>99.5</v>
          </cell>
          <cell r="T11782">
            <v>21</v>
          </cell>
        </row>
        <row r="11783">
          <cell r="C11783" t="str">
            <v>Очерский городской округ Пермского края</v>
          </cell>
          <cell r="D11783" t="str">
            <v>г. Очер, ул. Революционная, д. 130</v>
          </cell>
          <cell r="E11783" t="b">
            <v>1</v>
          </cell>
          <cell r="F11783">
            <v>1950</v>
          </cell>
          <cell r="H11783" t="str">
            <v>Брус</v>
          </cell>
          <cell r="L11783">
            <v>2</v>
          </cell>
          <cell r="M11783">
            <v>1</v>
          </cell>
          <cell r="Q11783">
            <v>434.2</v>
          </cell>
          <cell r="R11783">
            <v>337.6</v>
          </cell>
          <cell r="S11783">
            <v>202.3</v>
          </cell>
          <cell r="T11783">
            <v>40</v>
          </cell>
        </row>
        <row r="11784">
          <cell r="C11784" t="str">
            <v>Очерский городской округ Пермского края</v>
          </cell>
          <cell r="D11784" t="str">
            <v>г. Очер, ул. Розы Люксембург, д. 21</v>
          </cell>
          <cell r="E11784" t="b">
            <v>1</v>
          </cell>
          <cell r="F11784">
            <v>1973</v>
          </cell>
          <cell r="G11784">
            <v>2010</v>
          </cell>
          <cell r="H11784" t="str">
            <v>кирпич</v>
          </cell>
          <cell r="L11784">
            <v>3</v>
          </cell>
          <cell r="M11784">
            <v>2</v>
          </cell>
          <cell r="Q11784">
            <v>910.4</v>
          </cell>
          <cell r="R11784">
            <v>841.8</v>
          </cell>
          <cell r="S11784">
            <v>841.8</v>
          </cell>
          <cell r="T11784">
            <v>31</v>
          </cell>
        </row>
        <row r="11785">
          <cell r="C11785" t="str">
            <v>Очерский городской округ Пермского края</v>
          </cell>
          <cell r="D11785" t="str">
            <v>г. Очер, ул. Розы Люксембург, д. 24</v>
          </cell>
          <cell r="E11785" t="b">
            <v>1</v>
          </cell>
          <cell r="F11785">
            <v>1975</v>
          </cell>
          <cell r="H11785" t="str">
            <v>кирпич</v>
          </cell>
          <cell r="L11785">
            <v>3</v>
          </cell>
          <cell r="M11785">
            <v>2</v>
          </cell>
          <cell r="Q11785">
            <v>1010.2</v>
          </cell>
          <cell r="R11785">
            <v>913</v>
          </cell>
          <cell r="S11785">
            <v>913</v>
          </cell>
          <cell r="T11785">
            <v>31</v>
          </cell>
        </row>
        <row r="11786">
          <cell r="C11786" t="str">
            <v>Очерский городской округ Пермского края</v>
          </cell>
          <cell r="D11786" t="str">
            <v>г. Очер, ул. Советская, д. 7</v>
          </cell>
          <cell r="E11786" t="b">
            <v>1</v>
          </cell>
          <cell r="F11786">
            <v>1990</v>
          </cell>
          <cell r="H11786" t="str">
            <v>панели</v>
          </cell>
          <cell r="I11786" t="str">
            <v>плоская</v>
          </cell>
          <cell r="K11786" t="str">
            <v>имеется</v>
          </cell>
          <cell r="L11786">
            <v>5</v>
          </cell>
          <cell r="M11786">
            <v>4</v>
          </cell>
          <cell r="Q11786">
            <v>2948.6</v>
          </cell>
          <cell r="R11786">
            <v>2652.6</v>
          </cell>
          <cell r="S11786">
            <v>2652.6</v>
          </cell>
        </row>
        <row r="11787">
          <cell r="C11787" t="str">
            <v>Очерский городской округ Пермского края</v>
          </cell>
          <cell r="D11787" t="str">
            <v>г. Очер, ул. Советская, д. 10</v>
          </cell>
          <cell r="E11787" t="b">
            <v>1</v>
          </cell>
          <cell r="F11787">
            <v>1986</v>
          </cell>
          <cell r="H11787" t="str">
            <v>панели</v>
          </cell>
          <cell r="I11787" t="str">
            <v>плоская</v>
          </cell>
          <cell r="K11787" t="str">
            <v>имеется</v>
          </cell>
          <cell r="L11787">
            <v>5</v>
          </cell>
          <cell r="M11787">
            <v>5</v>
          </cell>
          <cell r="Q11787">
            <v>3840.4</v>
          </cell>
          <cell r="R11787">
            <v>3451.9</v>
          </cell>
          <cell r="S11787">
            <v>3451.9</v>
          </cell>
        </row>
        <row r="11788">
          <cell r="C11788" t="str">
            <v>Очерский городской округ Пермского края</v>
          </cell>
          <cell r="D11788" t="str">
            <v>г. Очер, ул. Степана Разина, д. 42</v>
          </cell>
          <cell r="E11788" t="b">
            <v>1</v>
          </cell>
          <cell r="F11788">
            <v>1995</v>
          </cell>
          <cell r="H11788" t="str">
            <v>Кирпич</v>
          </cell>
          <cell r="L11788">
            <v>3</v>
          </cell>
          <cell r="M11788">
            <v>2</v>
          </cell>
          <cell r="Q11788">
            <v>1366.2</v>
          </cell>
          <cell r="R11788">
            <v>1262.3</v>
          </cell>
          <cell r="S11788">
            <v>1262.3</v>
          </cell>
          <cell r="T11788">
            <v>72</v>
          </cell>
        </row>
        <row r="11789">
          <cell r="C11789" t="str">
            <v>Очерский городской округ Пермского края</v>
          </cell>
          <cell r="D11789" t="str">
            <v>г. Очер, ул. Строганова, д. 3</v>
          </cell>
          <cell r="E11789" t="b">
            <v>1</v>
          </cell>
          <cell r="F11789">
            <v>2012</v>
          </cell>
          <cell r="H11789" t="str">
            <v>кирпич</v>
          </cell>
          <cell r="I11789" t="str">
            <v>скатная</v>
          </cell>
          <cell r="K11789" t="str">
            <v>имеется</v>
          </cell>
          <cell r="L11789">
            <v>4</v>
          </cell>
          <cell r="M11789">
            <v>1</v>
          </cell>
          <cell r="Q11789">
            <v>1043.5</v>
          </cell>
          <cell r="R11789">
            <v>918.9</v>
          </cell>
          <cell r="S11789">
            <v>890.5</v>
          </cell>
        </row>
        <row r="11790">
          <cell r="C11790" t="str">
            <v>Очерский городской округ Пермского края</v>
          </cell>
          <cell r="D11790" t="str">
            <v>г. Очер, ул. Строганова, д. 5</v>
          </cell>
          <cell r="E11790" t="b">
            <v>1</v>
          </cell>
          <cell r="F11790">
            <v>2015</v>
          </cell>
          <cell r="H11790" t="str">
            <v>кирпич</v>
          </cell>
          <cell r="I11790" t="str">
            <v>плоская</v>
          </cell>
          <cell r="K11790" t="str">
            <v>имеется</v>
          </cell>
          <cell r="L11790">
            <v>5</v>
          </cell>
          <cell r="M11790">
            <v>1</v>
          </cell>
          <cell r="Q11790">
            <v>3320</v>
          </cell>
          <cell r="R11790">
            <v>2822.3</v>
          </cell>
          <cell r="S11790">
            <v>1698.1</v>
          </cell>
        </row>
        <row r="11791">
          <cell r="C11791" t="str">
            <v>Очерский городской округ Пермского края</v>
          </cell>
          <cell r="D11791" t="str">
            <v>г. Очер, ул. Строганова, д. 5А</v>
          </cell>
          <cell r="E11791" t="b">
            <v>1</v>
          </cell>
          <cell r="F11791">
            <v>2016</v>
          </cell>
          <cell r="H11791" t="str">
            <v>кирпич</v>
          </cell>
          <cell r="I11791" t="str">
            <v>плоская</v>
          </cell>
          <cell r="K11791" t="str">
            <v>имеется</v>
          </cell>
          <cell r="L11791">
            <v>5</v>
          </cell>
          <cell r="M11791">
            <v>1</v>
          </cell>
          <cell r="Q11791">
            <v>1529.4</v>
          </cell>
          <cell r="R11791">
            <v>1207.4000000000001</v>
          </cell>
          <cell r="S11791">
            <v>902.6</v>
          </cell>
        </row>
        <row r="11792">
          <cell r="C11792" t="str">
            <v>Очерский городской округ Пермского края</v>
          </cell>
          <cell r="D11792" t="str">
            <v>г. Очер, ул. Тимирязева, д. 48</v>
          </cell>
          <cell r="E11792" t="b">
            <v>1</v>
          </cell>
          <cell r="F11792">
            <v>1970</v>
          </cell>
          <cell r="H11792" t="str">
            <v>Брус</v>
          </cell>
          <cell r="L11792">
            <v>2</v>
          </cell>
          <cell r="M11792">
            <v>1</v>
          </cell>
          <cell r="Q11792">
            <v>348.3</v>
          </cell>
          <cell r="R11792">
            <v>331.5</v>
          </cell>
          <cell r="S11792">
            <v>331.5</v>
          </cell>
          <cell r="T11792">
            <v>30</v>
          </cell>
        </row>
        <row r="11793">
          <cell r="C11793" t="str">
            <v>Очерский городской округ Пермского края</v>
          </cell>
          <cell r="D11793" t="str">
            <v>г. Очер, ул. Урицкого, д. 82</v>
          </cell>
          <cell r="E11793" t="b">
            <v>1</v>
          </cell>
          <cell r="F11793">
            <v>1960</v>
          </cell>
          <cell r="H11793" t="str">
            <v>Кирпич</v>
          </cell>
          <cell r="L11793">
            <v>2</v>
          </cell>
          <cell r="M11793">
            <v>2</v>
          </cell>
          <cell r="Q11793">
            <v>442.8</v>
          </cell>
          <cell r="R11793">
            <v>411</v>
          </cell>
          <cell r="S11793">
            <v>411</v>
          </cell>
          <cell r="T11793">
            <v>33</v>
          </cell>
        </row>
        <row r="11794">
          <cell r="C11794" t="str">
            <v>Очерский городской округ Пермского края</v>
          </cell>
          <cell r="D11794" t="str">
            <v>г. Очер, ул. Чапаева, д. 1</v>
          </cell>
          <cell r="E11794" t="b">
            <v>1</v>
          </cell>
          <cell r="F11794">
            <v>1976</v>
          </cell>
          <cell r="H11794" t="str">
            <v>Кирпич</v>
          </cell>
          <cell r="L11794">
            <v>2</v>
          </cell>
          <cell r="M11794">
            <v>3</v>
          </cell>
          <cell r="Q11794">
            <v>937.4</v>
          </cell>
          <cell r="R11794">
            <v>895.1</v>
          </cell>
          <cell r="S11794">
            <v>895.1</v>
          </cell>
          <cell r="T11794">
            <v>66</v>
          </cell>
        </row>
        <row r="11795">
          <cell r="C11795" t="str">
            <v>Очерский городской округ Пермского края</v>
          </cell>
          <cell r="D11795" t="str">
            <v>г. Очер, ул. Чапаева, д. 3</v>
          </cell>
          <cell r="E11795" t="b">
            <v>1</v>
          </cell>
          <cell r="F11795">
            <v>1968</v>
          </cell>
          <cell r="H11795" t="str">
            <v>Кирпич</v>
          </cell>
          <cell r="L11795">
            <v>2</v>
          </cell>
          <cell r="M11795">
            <v>2</v>
          </cell>
          <cell r="Q11795">
            <v>496.5</v>
          </cell>
          <cell r="R11795">
            <v>438.7</v>
          </cell>
          <cell r="S11795">
            <v>438.7</v>
          </cell>
          <cell r="T11795">
            <v>30</v>
          </cell>
        </row>
        <row r="11796">
          <cell r="C11796" t="str">
            <v>Очерский городской округ Пермского края</v>
          </cell>
          <cell r="D11796" t="str">
            <v>г. Очер, ул. Чапаева, д. 7</v>
          </cell>
          <cell r="E11796" t="b">
            <v>1</v>
          </cell>
          <cell r="F11796">
            <v>1970</v>
          </cell>
          <cell r="H11796" t="str">
            <v>Кирпич</v>
          </cell>
          <cell r="L11796">
            <v>2</v>
          </cell>
          <cell r="M11796">
            <v>2</v>
          </cell>
          <cell r="Q11796">
            <v>495.6</v>
          </cell>
          <cell r="R11796">
            <v>439.5</v>
          </cell>
          <cell r="S11796">
            <v>439.5</v>
          </cell>
          <cell r="T11796">
            <v>35</v>
          </cell>
        </row>
        <row r="11797">
          <cell r="C11797" t="str">
            <v>Очерский городской округ Пермского края</v>
          </cell>
          <cell r="D11797" t="str">
            <v>г. Очер, ул. Чапаева, д. 11</v>
          </cell>
          <cell r="E11797" t="b">
            <v>1</v>
          </cell>
          <cell r="F11797">
            <v>1972</v>
          </cell>
          <cell r="H11797" t="str">
            <v>кирпич</v>
          </cell>
          <cell r="L11797">
            <v>2</v>
          </cell>
          <cell r="M11797">
            <v>2</v>
          </cell>
          <cell r="Q11797">
            <v>556.4</v>
          </cell>
          <cell r="R11797">
            <v>510</v>
          </cell>
          <cell r="S11797">
            <v>510</v>
          </cell>
          <cell r="T11797">
            <v>22</v>
          </cell>
        </row>
        <row r="11798">
          <cell r="C11798" t="str">
            <v>Очерский городской округ Пермского края</v>
          </cell>
          <cell r="D11798" t="str">
            <v>г. Очер, ул. Чапаева, д. 13</v>
          </cell>
          <cell r="E11798" t="b">
            <v>1</v>
          </cell>
          <cell r="F11798">
            <v>1974</v>
          </cell>
          <cell r="H11798" t="str">
            <v>кирпич</v>
          </cell>
          <cell r="L11798">
            <v>2</v>
          </cell>
          <cell r="M11798">
            <v>2</v>
          </cell>
          <cell r="Q11798">
            <v>755.1</v>
          </cell>
          <cell r="R11798">
            <v>700.7</v>
          </cell>
          <cell r="S11798">
            <v>700.7</v>
          </cell>
          <cell r="T11798">
            <v>25</v>
          </cell>
        </row>
        <row r="11799">
          <cell r="C11799" t="str">
            <v>Очерский городской округ Пермского края</v>
          </cell>
          <cell r="D11799" t="str">
            <v>г. Очер, ул. Чапаева, д. 15</v>
          </cell>
          <cell r="E11799" t="b">
            <v>1</v>
          </cell>
          <cell r="F11799">
            <v>1973</v>
          </cell>
          <cell r="H11799" t="str">
            <v>Кирпич</v>
          </cell>
          <cell r="L11799">
            <v>2</v>
          </cell>
          <cell r="M11799">
            <v>2</v>
          </cell>
          <cell r="Q11799">
            <v>744.1</v>
          </cell>
          <cell r="R11799">
            <v>686.3</v>
          </cell>
          <cell r="S11799">
            <v>686.3</v>
          </cell>
          <cell r="T11799">
            <v>42</v>
          </cell>
        </row>
        <row r="11800">
          <cell r="C11800" t="str">
            <v>Очерский городской округ Пермского края</v>
          </cell>
          <cell r="D11800" t="str">
            <v>г. Очер, ул. Чапаева, д. 17</v>
          </cell>
          <cell r="E11800" t="b">
            <v>1</v>
          </cell>
          <cell r="F11800">
            <v>1972</v>
          </cell>
          <cell r="H11800" t="str">
            <v>кирпич</v>
          </cell>
          <cell r="L11800">
            <v>2</v>
          </cell>
          <cell r="M11800">
            <v>2</v>
          </cell>
          <cell r="Q11800">
            <v>569.70000000000005</v>
          </cell>
          <cell r="R11800">
            <v>521.9</v>
          </cell>
          <cell r="S11800">
            <v>521.9</v>
          </cell>
          <cell r="T11800">
            <v>22</v>
          </cell>
        </row>
        <row r="11801">
          <cell r="C11801" t="str">
            <v>Очерский городской округ Пермского края</v>
          </cell>
          <cell r="D11801" t="str">
            <v>г. Очер, ул. Чапаева, д. 21</v>
          </cell>
          <cell r="E11801" t="b">
            <v>1</v>
          </cell>
          <cell r="F11801">
            <v>1973</v>
          </cell>
          <cell r="H11801" t="str">
            <v>кирпич</v>
          </cell>
          <cell r="L11801">
            <v>2</v>
          </cell>
          <cell r="M11801">
            <v>2</v>
          </cell>
          <cell r="Q11801">
            <v>489.2</v>
          </cell>
          <cell r="R11801">
            <v>429.3</v>
          </cell>
          <cell r="S11801">
            <v>429.3</v>
          </cell>
          <cell r="T11801">
            <v>12</v>
          </cell>
        </row>
        <row r="11802">
          <cell r="C11802" t="str">
            <v>Очерский городской округ Пермского края</v>
          </cell>
          <cell r="D11802" t="str">
            <v>г. Очер, ул. Чапаева, д. 23</v>
          </cell>
          <cell r="E11802" t="b">
            <v>1</v>
          </cell>
          <cell r="F11802">
            <v>1968</v>
          </cell>
          <cell r="H11802" t="str">
            <v>Кирпич</v>
          </cell>
          <cell r="L11802">
            <v>2</v>
          </cell>
          <cell r="M11802">
            <v>2</v>
          </cell>
          <cell r="Q11802">
            <v>555.79999999999995</v>
          </cell>
          <cell r="R11802">
            <v>509.7</v>
          </cell>
          <cell r="S11802">
            <v>509.7</v>
          </cell>
          <cell r="T11802">
            <v>36</v>
          </cell>
        </row>
        <row r="11803">
          <cell r="C11803" t="str">
            <v>Очерский городской округ Пермского края</v>
          </cell>
          <cell r="D11803" t="str">
            <v>г. Очер, ул. Чапаева, д. 27</v>
          </cell>
          <cell r="E11803" t="b">
            <v>1</v>
          </cell>
          <cell r="F11803">
            <v>1967</v>
          </cell>
          <cell r="H11803" t="str">
            <v>Кирпич</v>
          </cell>
          <cell r="L11803">
            <v>2</v>
          </cell>
          <cell r="M11803">
            <v>2</v>
          </cell>
          <cell r="Q11803">
            <v>554.1</v>
          </cell>
          <cell r="R11803">
            <v>506.3</v>
          </cell>
          <cell r="S11803">
            <v>506.3</v>
          </cell>
          <cell r="T11803">
            <v>36</v>
          </cell>
        </row>
        <row r="11804">
          <cell r="C11804" t="str">
            <v>Очерский городской округ Пермского края</v>
          </cell>
          <cell r="D11804" t="str">
            <v>г. Очер, ул. Чапаева, д. 31</v>
          </cell>
          <cell r="E11804" t="b">
            <v>1</v>
          </cell>
          <cell r="F11804">
            <v>1966</v>
          </cell>
          <cell r="H11804" t="str">
            <v>Кирпич</v>
          </cell>
          <cell r="L11804">
            <v>2</v>
          </cell>
          <cell r="M11804">
            <v>2</v>
          </cell>
          <cell r="Q11804">
            <v>525.79999999999995</v>
          </cell>
          <cell r="R11804">
            <v>460.4</v>
          </cell>
          <cell r="S11804">
            <v>460.4</v>
          </cell>
          <cell r="T11804">
            <v>36</v>
          </cell>
        </row>
        <row r="11805">
          <cell r="C11805" t="str">
            <v>Очерский городской округ Пермского края</v>
          </cell>
          <cell r="D11805" t="str">
            <v>г. Очер, ул. Чапаева, д. 7А</v>
          </cell>
          <cell r="E11805" t="b">
            <v>1</v>
          </cell>
          <cell r="F11805">
            <v>1970</v>
          </cell>
          <cell r="H11805" t="str">
            <v>кирпич</v>
          </cell>
          <cell r="L11805">
            <v>2</v>
          </cell>
          <cell r="M11805">
            <v>2</v>
          </cell>
          <cell r="Q11805">
            <v>516.70000000000005</v>
          </cell>
          <cell r="R11805">
            <v>452.9</v>
          </cell>
          <cell r="S11805">
            <v>452.9</v>
          </cell>
          <cell r="T11805">
            <v>23</v>
          </cell>
        </row>
        <row r="11806">
          <cell r="C11806" t="str">
            <v>Очерский городской округ Пермского края</v>
          </cell>
          <cell r="D11806" t="str">
            <v>г. Очер, ул. Чкалова, д. 62</v>
          </cell>
          <cell r="E11806" t="b">
            <v>1</v>
          </cell>
          <cell r="F11806">
            <v>1968</v>
          </cell>
          <cell r="H11806" t="str">
            <v>кирпич</v>
          </cell>
          <cell r="L11806">
            <v>2</v>
          </cell>
          <cell r="M11806">
            <v>2</v>
          </cell>
          <cell r="Q11806">
            <v>752.5</v>
          </cell>
          <cell r="R11806">
            <v>695.8</v>
          </cell>
          <cell r="S11806">
            <v>695.8</v>
          </cell>
          <cell r="T11806">
            <v>19</v>
          </cell>
        </row>
        <row r="11807">
          <cell r="C11807" t="str">
            <v>Очерский городской округ Пермского края</v>
          </cell>
          <cell r="D11807" t="str">
            <v>г. Очер, ул. Чкалова, д. 62А</v>
          </cell>
          <cell r="E11807" t="b">
            <v>1</v>
          </cell>
          <cell r="F11807">
            <v>1972</v>
          </cell>
          <cell r="H11807" t="str">
            <v>кирпич</v>
          </cell>
          <cell r="L11807">
            <v>2</v>
          </cell>
          <cell r="M11807">
            <v>3</v>
          </cell>
          <cell r="Q11807">
            <v>954.3</v>
          </cell>
          <cell r="R11807">
            <v>874.6</v>
          </cell>
          <cell r="S11807">
            <v>874.6</v>
          </cell>
          <cell r="T11807">
            <v>24</v>
          </cell>
        </row>
        <row r="11808">
          <cell r="C11808" t="str">
            <v>Очерский городской округ Пермского края</v>
          </cell>
          <cell r="D11808" t="str">
            <v>г. Очер, ул. Школьная, д. 1</v>
          </cell>
          <cell r="E11808" t="b">
            <v>1</v>
          </cell>
          <cell r="F11808">
            <v>1988</v>
          </cell>
          <cell r="H11808" t="str">
            <v>Кирпич</v>
          </cell>
          <cell r="L11808">
            <v>3</v>
          </cell>
          <cell r="M11808">
            <v>1</v>
          </cell>
          <cell r="Q11808">
            <v>644.6</v>
          </cell>
          <cell r="R11808">
            <v>576.20000000000005</v>
          </cell>
          <cell r="S11808">
            <v>576.20000000000005</v>
          </cell>
          <cell r="T11808">
            <v>30</v>
          </cell>
        </row>
        <row r="11809">
          <cell r="C11809" t="str">
            <v>Очерский городской округ Пермского края</v>
          </cell>
          <cell r="D11809" t="str">
            <v>г. Очер, ул. Школьная, д. 3</v>
          </cell>
          <cell r="E11809" t="b">
            <v>1</v>
          </cell>
          <cell r="F11809">
            <v>1990</v>
          </cell>
          <cell r="H11809" t="str">
            <v>Кирпич</v>
          </cell>
          <cell r="L11809">
            <v>3</v>
          </cell>
          <cell r="M11809">
            <v>3</v>
          </cell>
          <cell r="Q11809">
            <v>1375.7</v>
          </cell>
          <cell r="R11809">
            <v>1268</v>
          </cell>
          <cell r="S11809">
            <v>1268</v>
          </cell>
          <cell r="T11809">
            <v>81</v>
          </cell>
        </row>
        <row r="11810">
          <cell r="C11810" t="str">
            <v>Очерский городской округ Пермского края</v>
          </cell>
          <cell r="D11810" t="str">
            <v>г. Очер, ул. Школьная, д. 1А</v>
          </cell>
          <cell r="E11810" t="b">
            <v>1</v>
          </cell>
          <cell r="F11810">
            <v>1990</v>
          </cell>
          <cell r="H11810" t="str">
            <v>Кирпич</v>
          </cell>
          <cell r="L11810">
            <v>3</v>
          </cell>
          <cell r="M11810">
            <v>1</v>
          </cell>
          <cell r="Q11810">
            <v>641.70000000000005</v>
          </cell>
          <cell r="R11810">
            <v>633.6</v>
          </cell>
          <cell r="S11810">
            <v>633.6</v>
          </cell>
          <cell r="T11810">
            <v>36</v>
          </cell>
        </row>
        <row r="11811">
          <cell r="C11811" t="str">
            <v>Очерский городской округ Пермского края</v>
          </cell>
          <cell r="D11811" t="str">
            <v>пгт Павловский, пер. Малышева, д. 14</v>
          </cell>
          <cell r="E11811" t="b">
            <v>1</v>
          </cell>
          <cell r="F11811">
            <v>1961</v>
          </cell>
          <cell r="H11811" t="str">
            <v>Кирпич</v>
          </cell>
          <cell r="L11811">
            <v>2</v>
          </cell>
          <cell r="M11811">
            <v>2</v>
          </cell>
          <cell r="Q11811">
            <v>489.51</v>
          </cell>
          <cell r="R11811">
            <v>443.6</v>
          </cell>
          <cell r="S11811">
            <v>443.6</v>
          </cell>
          <cell r="T11811">
            <v>25</v>
          </cell>
        </row>
        <row r="11812">
          <cell r="C11812" t="str">
            <v>Очерский городской округ Пермского края</v>
          </cell>
          <cell r="D11812" t="str">
            <v>пгт Павловский, пер. Малышева, д. 16</v>
          </cell>
          <cell r="E11812" t="b">
            <v>1</v>
          </cell>
          <cell r="F11812">
            <v>1964</v>
          </cell>
          <cell r="H11812" t="str">
            <v>Кирпич</v>
          </cell>
          <cell r="L11812">
            <v>2</v>
          </cell>
          <cell r="M11812">
            <v>2</v>
          </cell>
          <cell r="Q11812">
            <v>518.9</v>
          </cell>
          <cell r="R11812">
            <v>454.5</v>
          </cell>
          <cell r="S11812">
            <v>454.5</v>
          </cell>
          <cell r="T11812">
            <v>31</v>
          </cell>
        </row>
        <row r="11813">
          <cell r="C11813" t="str">
            <v>Очерский городской округ Пермского края</v>
          </cell>
          <cell r="D11813" t="str">
            <v>пгт Павловский, пер. Малышева, д. 18</v>
          </cell>
          <cell r="E11813" t="b">
            <v>1</v>
          </cell>
          <cell r="F11813">
            <v>1962</v>
          </cell>
          <cell r="H11813" t="str">
            <v>Кирпич</v>
          </cell>
          <cell r="L11813">
            <v>2</v>
          </cell>
          <cell r="M11813">
            <v>2</v>
          </cell>
          <cell r="Q11813">
            <v>482.6</v>
          </cell>
          <cell r="R11813">
            <v>433.6</v>
          </cell>
          <cell r="S11813">
            <v>433.6</v>
          </cell>
          <cell r="T11813">
            <v>30</v>
          </cell>
        </row>
        <row r="11814">
          <cell r="C11814" t="str">
            <v>Очерский городской округ Пермского края</v>
          </cell>
          <cell r="D11814" t="str">
            <v>пгт Павловский, пер. Малышева, д. 20</v>
          </cell>
          <cell r="E11814" t="b">
            <v>1</v>
          </cell>
          <cell r="F11814">
            <v>1964</v>
          </cell>
          <cell r="H11814" t="str">
            <v>Кирпич</v>
          </cell>
          <cell r="L11814">
            <v>2</v>
          </cell>
          <cell r="M11814">
            <v>2</v>
          </cell>
          <cell r="Q11814">
            <v>501.5</v>
          </cell>
          <cell r="R11814">
            <v>441.6</v>
          </cell>
          <cell r="S11814">
            <v>441.6</v>
          </cell>
          <cell r="T11814">
            <v>30</v>
          </cell>
        </row>
        <row r="11815">
          <cell r="C11815" t="str">
            <v>Очерский городской округ Пермского края</v>
          </cell>
          <cell r="D11815" t="str">
            <v>пгт Павловский, ул. Боровая, д. 20</v>
          </cell>
          <cell r="E11815" t="b">
            <v>1</v>
          </cell>
          <cell r="F11815">
            <v>1989</v>
          </cell>
          <cell r="H11815" t="str">
            <v>Кирпич</v>
          </cell>
          <cell r="L11815">
            <v>3</v>
          </cell>
          <cell r="M11815">
            <v>2</v>
          </cell>
          <cell r="Q11815">
            <v>1317.3</v>
          </cell>
          <cell r="R11815">
            <v>1207.5</v>
          </cell>
          <cell r="S11815">
            <v>1207.5</v>
          </cell>
          <cell r="T11815">
            <v>110</v>
          </cell>
        </row>
        <row r="11816">
          <cell r="C11816" t="str">
            <v>Очерский городской округ Пермского края</v>
          </cell>
          <cell r="D11816" t="str">
            <v>пгт Павловский, ул. Жданова, д. 17</v>
          </cell>
          <cell r="E11816" t="b">
            <v>1</v>
          </cell>
          <cell r="F11816">
            <v>1973</v>
          </cell>
          <cell r="H11816" t="str">
            <v>Кирпич</v>
          </cell>
          <cell r="L11816">
            <v>2</v>
          </cell>
          <cell r="M11816">
            <v>2</v>
          </cell>
          <cell r="Q11816">
            <v>844.3</v>
          </cell>
          <cell r="R11816">
            <v>781</v>
          </cell>
          <cell r="S11816">
            <v>697.7</v>
          </cell>
          <cell r="T11816">
            <v>48</v>
          </cell>
        </row>
        <row r="11817">
          <cell r="C11817" t="str">
            <v>Очерский городской округ Пермского края</v>
          </cell>
          <cell r="D11817" t="str">
            <v>пгт Павловский, ул. Жданова, д. 18</v>
          </cell>
          <cell r="E11817" t="b">
            <v>1</v>
          </cell>
          <cell r="F11817">
            <v>1966</v>
          </cell>
          <cell r="H11817" t="str">
            <v>Кирпич</v>
          </cell>
          <cell r="L11817">
            <v>2</v>
          </cell>
          <cell r="M11817">
            <v>3</v>
          </cell>
          <cell r="Q11817">
            <v>523.29999999999995</v>
          </cell>
          <cell r="R11817">
            <v>459.7</v>
          </cell>
          <cell r="S11817">
            <v>459.7</v>
          </cell>
          <cell r="T11817">
            <v>14</v>
          </cell>
        </row>
        <row r="11818">
          <cell r="C11818" t="str">
            <v>Очерский городской округ Пермского края</v>
          </cell>
          <cell r="D11818" t="str">
            <v>пгт Павловский, ул. Жданова, д. 19</v>
          </cell>
          <cell r="E11818" t="b">
            <v>1</v>
          </cell>
          <cell r="F11818">
            <v>1976</v>
          </cell>
          <cell r="H11818" t="str">
            <v>кирпич</v>
          </cell>
          <cell r="I11818" t="str">
            <v>скатная</v>
          </cell>
          <cell r="K11818" t="str">
            <v>имеется</v>
          </cell>
          <cell r="L11818">
            <v>2</v>
          </cell>
          <cell r="M11818">
            <v>2</v>
          </cell>
          <cell r="Q11818">
            <v>844.3</v>
          </cell>
          <cell r="R11818">
            <v>780.9</v>
          </cell>
          <cell r="S11818">
            <v>682.6</v>
          </cell>
        </row>
        <row r="11819">
          <cell r="C11819" t="str">
            <v>Очерский городской округ Пермского края</v>
          </cell>
          <cell r="D11819" t="str">
            <v>пгт Павловский, ул. Жданова, д. 21</v>
          </cell>
          <cell r="E11819" t="b">
            <v>1</v>
          </cell>
          <cell r="F11819">
            <v>1978</v>
          </cell>
          <cell r="H11819" t="str">
            <v>Кирпич</v>
          </cell>
          <cell r="L11819">
            <v>2</v>
          </cell>
          <cell r="M11819">
            <v>2</v>
          </cell>
          <cell r="Q11819">
            <v>768.6</v>
          </cell>
          <cell r="R11819">
            <v>712.3</v>
          </cell>
          <cell r="S11819">
            <v>712.3</v>
          </cell>
          <cell r="T11819">
            <v>72</v>
          </cell>
        </row>
        <row r="11820">
          <cell r="C11820" t="str">
            <v>Очерский городской округ Пермского края</v>
          </cell>
          <cell r="D11820" t="str">
            <v>пгт Павловский, ул. Жданова, д. 23</v>
          </cell>
          <cell r="E11820" t="b">
            <v>1</v>
          </cell>
          <cell r="F11820">
            <v>1973</v>
          </cell>
          <cell r="H11820" t="str">
            <v>Кирпич</v>
          </cell>
          <cell r="L11820">
            <v>2</v>
          </cell>
          <cell r="M11820">
            <v>2</v>
          </cell>
          <cell r="Q11820">
            <v>767</v>
          </cell>
          <cell r="R11820">
            <v>712</v>
          </cell>
          <cell r="S11820">
            <v>712</v>
          </cell>
          <cell r="T11820">
            <v>70</v>
          </cell>
        </row>
        <row r="11821">
          <cell r="C11821" t="str">
            <v>Очерский городской округ Пермского края</v>
          </cell>
          <cell r="D11821" t="str">
            <v>пгт Павловский, ул. Калинина, д. 25</v>
          </cell>
          <cell r="E11821" t="b">
            <v>1</v>
          </cell>
          <cell r="F11821">
            <v>1968</v>
          </cell>
          <cell r="H11821" t="str">
            <v>Кирпич</v>
          </cell>
          <cell r="L11821">
            <v>2</v>
          </cell>
          <cell r="M11821">
            <v>1</v>
          </cell>
          <cell r="Q11821">
            <v>737.9</v>
          </cell>
          <cell r="R11821">
            <v>520.70000000000005</v>
          </cell>
          <cell r="S11821">
            <v>520.70000000000005</v>
          </cell>
          <cell r="T11821">
            <v>24</v>
          </cell>
        </row>
        <row r="11822">
          <cell r="C11822" t="str">
            <v>Очерский городской округ Пермского края</v>
          </cell>
          <cell r="D11822" t="str">
            <v>пгт Павловский, ул. Калинина, д. 26</v>
          </cell>
          <cell r="E11822" t="b">
            <v>1</v>
          </cell>
          <cell r="F11822">
            <v>1958</v>
          </cell>
          <cell r="H11822" t="str">
            <v>Камень</v>
          </cell>
          <cell r="L11822">
            <v>2</v>
          </cell>
          <cell r="M11822">
            <v>2</v>
          </cell>
          <cell r="Q11822">
            <v>800.5</v>
          </cell>
          <cell r="R11822">
            <v>722.5</v>
          </cell>
          <cell r="S11822">
            <v>711</v>
          </cell>
          <cell r="T11822">
            <v>34</v>
          </cell>
        </row>
        <row r="11823">
          <cell r="C11823" t="str">
            <v>Очерский городской округ Пермского края</v>
          </cell>
          <cell r="D11823" t="str">
            <v>пгт Павловский, ул. Калинина, д. 29</v>
          </cell>
          <cell r="E11823" t="b">
            <v>1</v>
          </cell>
          <cell r="F11823">
            <v>1976</v>
          </cell>
          <cell r="H11823" t="str">
            <v>Кирпич</v>
          </cell>
          <cell r="L11823">
            <v>2</v>
          </cell>
          <cell r="M11823">
            <v>2</v>
          </cell>
          <cell r="Q11823">
            <v>744.2</v>
          </cell>
          <cell r="R11823">
            <v>457.9</v>
          </cell>
          <cell r="S11823">
            <v>457.9</v>
          </cell>
          <cell r="T11823">
            <v>38</v>
          </cell>
        </row>
        <row r="11824">
          <cell r="C11824" t="str">
            <v>Очерский городской округ Пермского края</v>
          </cell>
          <cell r="D11824" t="str">
            <v>пгт Павловский, ул. Ленина, д. 31</v>
          </cell>
          <cell r="E11824" t="b">
            <v>1</v>
          </cell>
          <cell r="F11824">
            <v>1981</v>
          </cell>
          <cell r="H11824" t="str">
            <v>Кирпич</v>
          </cell>
          <cell r="L11824">
            <v>5</v>
          </cell>
          <cell r="M11824">
            <v>4</v>
          </cell>
          <cell r="Q11824">
            <v>3013.2</v>
          </cell>
          <cell r="R11824">
            <v>2617.8000000000002</v>
          </cell>
          <cell r="S11824">
            <v>2617.8000000000002</v>
          </cell>
          <cell r="T11824">
            <v>240</v>
          </cell>
        </row>
        <row r="11825">
          <cell r="C11825" t="str">
            <v>Очерский городской округ Пермского края</v>
          </cell>
          <cell r="D11825" t="str">
            <v>пгт Павловский, ул. Ленина, д. 34</v>
          </cell>
          <cell r="E11825" t="b">
            <v>1</v>
          </cell>
          <cell r="F11825">
            <v>1950</v>
          </cell>
          <cell r="H11825" t="str">
            <v>Брус</v>
          </cell>
          <cell r="L11825">
            <v>2</v>
          </cell>
          <cell r="M11825">
            <v>2</v>
          </cell>
          <cell r="Q11825">
            <v>652.48</v>
          </cell>
          <cell r="R11825">
            <v>576.1</v>
          </cell>
          <cell r="S11825">
            <v>576.1</v>
          </cell>
          <cell r="T11825">
            <v>21</v>
          </cell>
        </row>
        <row r="11826">
          <cell r="C11826" t="str">
            <v>Очерский городской округ Пермского края</v>
          </cell>
          <cell r="D11826" t="str">
            <v>пгт Павловский, ул. Лесная, д. 2</v>
          </cell>
          <cell r="E11826" t="b">
            <v>1</v>
          </cell>
          <cell r="F11826">
            <v>1984</v>
          </cell>
          <cell r="H11826" t="str">
            <v>кирпич</v>
          </cell>
          <cell r="I11826" t="str">
            <v>скатная</v>
          </cell>
          <cell r="K11826" t="str">
            <v>не имеется</v>
          </cell>
          <cell r="L11826">
            <v>3</v>
          </cell>
          <cell r="M11826">
            <v>3</v>
          </cell>
          <cell r="Q11826">
            <v>2886.2</v>
          </cell>
          <cell r="R11826">
            <v>2012.1</v>
          </cell>
          <cell r="S11826">
            <v>1828.9</v>
          </cell>
        </row>
        <row r="11827">
          <cell r="C11827" t="str">
            <v>Очерский городской округ Пермского края</v>
          </cell>
          <cell r="D11827" t="str">
            <v>пгт Павловский, ул. Лесная, д. 4</v>
          </cell>
          <cell r="E11827" t="b">
            <v>1</v>
          </cell>
          <cell r="F11827">
            <v>1988</v>
          </cell>
          <cell r="H11827" t="str">
            <v>кирпич</v>
          </cell>
          <cell r="I11827" t="str">
            <v>скатная</v>
          </cell>
          <cell r="K11827" t="str">
            <v>не имеется</v>
          </cell>
          <cell r="L11827">
            <v>4</v>
          </cell>
          <cell r="M11827">
            <v>3</v>
          </cell>
          <cell r="Q11827">
            <v>2873</v>
          </cell>
          <cell r="R11827">
            <v>2683.4</v>
          </cell>
          <cell r="S11827">
            <v>2585.4</v>
          </cell>
        </row>
        <row r="11828">
          <cell r="C11828" t="str">
            <v>Очерский городской округ Пермского края</v>
          </cell>
          <cell r="D11828" t="str">
            <v>пгт Павловский, ул. Лесная, д. 6</v>
          </cell>
          <cell r="E11828" t="b">
            <v>1</v>
          </cell>
          <cell r="F11828">
            <v>2001</v>
          </cell>
          <cell r="H11828" t="str">
            <v>кирпич</v>
          </cell>
          <cell r="I11828" t="str">
            <v>скатная</v>
          </cell>
          <cell r="K11828" t="str">
            <v>не имеется</v>
          </cell>
          <cell r="L11828">
            <v>3</v>
          </cell>
          <cell r="M11828">
            <v>4</v>
          </cell>
          <cell r="Q11828">
            <v>1986</v>
          </cell>
          <cell r="R11828">
            <v>1844.3</v>
          </cell>
          <cell r="S11828">
            <v>1844.3</v>
          </cell>
        </row>
        <row r="11829">
          <cell r="C11829" t="str">
            <v>Очерский городской округ Пермского края</v>
          </cell>
          <cell r="D11829" t="str">
            <v>пгт Павловский, ул. Чернышевского, д. 30</v>
          </cell>
          <cell r="E11829" t="b">
            <v>1</v>
          </cell>
          <cell r="F11829">
            <v>1983</v>
          </cell>
          <cell r="H11829" t="str">
            <v>Кирпич</v>
          </cell>
          <cell r="L11829">
            <v>3</v>
          </cell>
          <cell r="M11829">
            <v>2</v>
          </cell>
          <cell r="Q11829">
            <v>2601.1999999999998</v>
          </cell>
          <cell r="R11829">
            <v>1929</v>
          </cell>
          <cell r="S11829">
            <v>1929</v>
          </cell>
        </row>
        <row r="11830">
          <cell r="C11830" t="str">
            <v>Городской округ закрытое административно-территориальное образование Звездный Пермского края</v>
          </cell>
          <cell r="D11830" t="str">
            <v>ЗАТО Звёздный, ул. Бабичева, д. 1</v>
          </cell>
          <cell r="E11830" t="b">
            <v>1</v>
          </cell>
          <cell r="F11830">
            <v>1964</v>
          </cell>
          <cell r="H11830" t="str">
            <v>Кирпич</v>
          </cell>
          <cell r="L11830">
            <v>4</v>
          </cell>
          <cell r="M11830">
            <v>4</v>
          </cell>
          <cell r="Q11830">
            <v>2758.4</v>
          </cell>
          <cell r="R11830">
            <v>2681.37</v>
          </cell>
          <cell r="S11830">
            <v>70.8</v>
          </cell>
          <cell r="T11830">
            <v>144</v>
          </cell>
        </row>
        <row r="11831">
          <cell r="C11831" t="str">
            <v>Городской округ закрытое административно-территориальное образование Звездный Пермского края</v>
          </cell>
          <cell r="D11831" t="str">
            <v>ЗАТО Звёздный, ул. Бабичева, д. 2</v>
          </cell>
          <cell r="E11831" t="b">
            <v>1</v>
          </cell>
          <cell r="F11831">
            <v>1974</v>
          </cell>
          <cell r="G11831">
            <v>2015</v>
          </cell>
          <cell r="H11831" t="str">
            <v>панельные</v>
          </cell>
          <cell r="L11831">
            <v>5</v>
          </cell>
          <cell r="M11831">
            <v>4</v>
          </cell>
          <cell r="Q11831">
            <v>2977.5</v>
          </cell>
          <cell r="R11831">
            <v>2694.7</v>
          </cell>
          <cell r="S11831">
            <v>2366.5</v>
          </cell>
          <cell r="T11831">
            <v>146</v>
          </cell>
        </row>
        <row r="11832">
          <cell r="C11832" t="str">
            <v>Городской округ закрытое административно-территориальное образование Звездный Пермского края</v>
          </cell>
          <cell r="D11832" t="str">
            <v>ЗАТО Звёздный, ул. Бабичева, д. 3</v>
          </cell>
          <cell r="E11832" t="b">
            <v>1</v>
          </cell>
          <cell r="F11832">
            <v>1964</v>
          </cell>
          <cell r="H11832" t="str">
            <v>Кирпич</v>
          </cell>
          <cell r="L11832">
            <v>4</v>
          </cell>
          <cell r="M11832">
            <v>4</v>
          </cell>
          <cell r="Q11832">
            <v>2769.9</v>
          </cell>
          <cell r="R11832">
            <v>2769.9</v>
          </cell>
          <cell r="S11832">
            <v>2492.91</v>
          </cell>
          <cell r="T11832">
            <v>144</v>
          </cell>
        </row>
        <row r="11833">
          <cell r="C11833" t="str">
            <v>Городской округ закрытое административно-территориальное образование Звездный Пермского края</v>
          </cell>
          <cell r="D11833" t="str">
            <v>ЗАТО Звёздный, ул. Бабичева, д. 4</v>
          </cell>
          <cell r="E11833" t="b">
            <v>1</v>
          </cell>
          <cell r="F11833">
            <v>1975</v>
          </cell>
          <cell r="H11833" t="str">
            <v>Кирпич</v>
          </cell>
          <cell r="L11833">
            <v>5</v>
          </cell>
          <cell r="M11833">
            <v>4</v>
          </cell>
          <cell r="Q11833">
            <v>2961.4</v>
          </cell>
          <cell r="R11833">
            <v>2661.8</v>
          </cell>
          <cell r="S11833">
            <v>2368.9</v>
          </cell>
          <cell r="T11833">
            <v>154</v>
          </cell>
        </row>
        <row r="11834">
          <cell r="C11834" t="str">
            <v>Городской округ закрытое административно-территориальное образование Звездный Пермского края</v>
          </cell>
          <cell r="D11834" t="str">
            <v>ЗАТО Звёздный, ул. Бабичева, д. 5</v>
          </cell>
          <cell r="E11834" t="b">
            <v>1</v>
          </cell>
          <cell r="F11834">
            <v>1964</v>
          </cell>
          <cell r="H11834" t="str">
            <v>Кирпич</v>
          </cell>
          <cell r="L11834">
            <v>4</v>
          </cell>
          <cell r="M11834">
            <v>4</v>
          </cell>
          <cell r="Q11834">
            <v>2753.4</v>
          </cell>
          <cell r="R11834">
            <v>2753.4</v>
          </cell>
          <cell r="S11834">
            <v>2478.06</v>
          </cell>
          <cell r="T11834">
            <v>150</v>
          </cell>
        </row>
        <row r="11835">
          <cell r="C11835" t="str">
            <v>Городской округ закрытое административно-территориальное образование Звездный Пермского края</v>
          </cell>
          <cell r="D11835" t="str">
            <v>ЗАТО Звёздный, ул. Бабичева, д. 6</v>
          </cell>
          <cell r="E11835" t="b">
            <v>1</v>
          </cell>
          <cell r="F11835">
            <v>1980</v>
          </cell>
          <cell r="H11835" t="str">
            <v>Панель</v>
          </cell>
          <cell r="L11835">
            <v>5</v>
          </cell>
          <cell r="M11835">
            <v>6</v>
          </cell>
          <cell r="Q11835">
            <v>4355.8</v>
          </cell>
          <cell r="R11835">
            <v>4355.8</v>
          </cell>
          <cell r="S11835">
            <v>3920.2200000000003</v>
          </cell>
          <cell r="T11835">
            <v>219</v>
          </cell>
        </row>
        <row r="11836">
          <cell r="C11836" t="str">
            <v>Городской округ закрытое административно-территориальное образование Звездный Пермского края</v>
          </cell>
          <cell r="D11836" t="str">
            <v>ЗАТО Звёздный, ул. Бабичева, д. 7</v>
          </cell>
          <cell r="E11836" t="b">
            <v>1</v>
          </cell>
          <cell r="F11836">
            <v>1965</v>
          </cell>
          <cell r="H11836" t="str">
            <v>Железобетон</v>
          </cell>
          <cell r="L11836">
            <v>5</v>
          </cell>
          <cell r="M11836">
            <v>4</v>
          </cell>
          <cell r="Q11836">
            <v>3404.91</v>
          </cell>
          <cell r="R11836">
            <v>3404.91</v>
          </cell>
          <cell r="S11836">
            <v>3064.4189999999999</v>
          </cell>
          <cell r="T11836">
            <v>192</v>
          </cell>
        </row>
        <row r="11837">
          <cell r="C11837" t="str">
            <v>Городской округ закрытое административно-территориальное образование Звездный Пермского края</v>
          </cell>
          <cell r="D11837" t="str">
            <v>ЗАТО Звёздный, ул. Бабичева, д. 8</v>
          </cell>
          <cell r="E11837" t="b">
            <v>1</v>
          </cell>
          <cell r="F11837">
            <v>1986</v>
          </cell>
          <cell r="G11837">
            <v>2010</v>
          </cell>
          <cell r="H11837" t="str">
            <v>панельные</v>
          </cell>
          <cell r="L11837">
            <v>5</v>
          </cell>
          <cell r="M11837">
            <v>6</v>
          </cell>
          <cell r="Q11837">
            <v>4341.1000000000004</v>
          </cell>
          <cell r="R11837">
            <v>3874.9</v>
          </cell>
          <cell r="S11837">
            <v>3421.7</v>
          </cell>
          <cell r="T11837">
            <v>207</v>
          </cell>
        </row>
        <row r="11838">
          <cell r="C11838" t="str">
            <v>Городской округ закрытое административно-территориальное образование Звездный Пермского края</v>
          </cell>
          <cell r="D11838" t="str">
            <v>ЗАТО Звёздный, ул. Бабичева, д. 9</v>
          </cell>
          <cell r="E11838" t="b">
            <v>1</v>
          </cell>
          <cell r="F11838">
            <v>1966</v>
          </cell>
          <cell r="H11838" t="str">
            <v>Кирпич</v>
          </cell>
          <cell r="L11838">
            <v>5</v>
          </cell>
          <cell r="M11838">
            <v>4</v>
          </cell>
          <cell r="Q11838">
            <v>3401.54</v>
          </cell>
          <cell r="R11838">
            <v>3167.8510000000001</v>
          </cell>
          <cell r="S11838">
            <v>2615.59</v>
          </cell>
          <cell r="T11838">
            <v>172</v>
          </cell>
        </row>
        <row r="11839">
          <cell r="C11839" t="str">
            <v>Городской округ закрытое административно-территориальное образование Звездный Пермского края</v>
          </cell>
          <cell r="D11839" t="str">
            <v>ЗАТО Звёздный, ул. Бабичева, д. 11</v>
          </cell>
          <cell r="E11839" t="b">
            <v>1</v>
          </cell>
          <cell r="F11839">
            <v>1967</v>
          </cell>
          <cell r="H11839" t="str">
            <v>Кирпич</v>
          </cell>
          <cell r="L11839">
            <v>5</v>
          </cell>
          <cell r="M11839">
            <v>4</v>
          </cell>
          <cell r="Q11839">
            <v>3639.7</v>
          </cell>
          <cell r="R11839">
            <v>3639.7</v>
          </cell>
          <cell r="S11839">
            <v>3639.7</v>
          </cell>
          <cell r="T11839">
            <v>213</v>
          </cell>
        </row>
        <row r="11840">
          <cell r="C11840" t="str">
            <v>Городской округ закрытое административно-территориальное образование Звездный Пермского края</v>
          </cell>
          <cell r="D11840" t="str">
            <v>ЗАТО Звёздный, ул. Бабичева, д. 13</v>
          </cell>
          <cell r="E11840" t="b">
            <v>1</v>
          </cell>
          <cell r="F11840">
            <v>1967</v>
          </cell>
          <cell r="H11840" t="str">
            <v>Кирпич</v>
          </cell>
          <cell r="L11840">
            <v>5</v>
          </cell>
          <cell r="M11840">
            <v>4</v>
          </cell>
          <cell r="Q11840">
            <v>3618.9</v>
          </cell>
          <cell r="R11840">
            <v>3618.9</v>
          </cell>
          <cell r="S11840">
            <v>3257.01</v>
          </cell>
          <cell r="T11840">
            <v>195</v>
          </cell>
        </row>
        <row r="11841">
          <cell r="C11841" t="str">
            <v>Городской округ закрытое административно-территориальное образование Звездный Пермского края</v>
          </cell>
          <cell r="D11841" t="str">
            <v>ЗАТО Звёздный, ул. Бабичева, д. 15</v>
          </cell>
          <cell r="E11841" t="b">
            <v>1</v>
          </cell>
          <cell r="F11841">
            <v>1970</v>
          </cell>
          <cell r="H11841" t="str">
            <v>Кирпич</v>
          </cell>
          <cell r="L11841">
            <v>5</v>
          </cell>
          <cell r="M11841">
            <v>4</v>
          </cell>
          <cell r="Q11841">
            <v>3601.8</v>
          </cell>
          <cell r="R11841">
            <v>3601.8</v>
          </cell>
          <cell r="S11841">
            <v>3601.8</v>
          </cell>
          <cell r="T11841">
            <v>217</v>
          </cell>
        </row>
        <row r="11842">
          <cell r="C11842" t="str">
            <v>Городской округ закрытое административно-территориальное образование Звездный Пермского края</v>
          </cell>
          <cell r="D11842" t="str">
            <v>ЗАТО Звёздный, ул. Бабичева, д. 17</v>
          </cell>
          <cell r="E11842" t="b">
            <v>1</v>
          </cell>
          <cell r="F11842">
            <v>1969</v>
          </cell>
          <cell r="H11842" t="str">
            <v>Кирпич</v>
          </cell>
          <cell r="L11842">
            <v>5</v>
          </cell>
          <cell r="M11842">
            <v>4</v>
          </cell>
          <cell r="Q11842">
            <v>3558.1</v>
          </cell>
          <cell r="R11842">
            <v>3558.1</v>
          </cell>
          <cell r="S11842">
            <v>3558.1</v>
          </cell>
          <cell r="T11842">
            <v>206</v>
          </cell>
        </row>
        <row r="11843">
          <cell r="C11843" t="str">
            <v>Городской округ закрытое административно-территориальное образование Звездный Пермского края</v>
          </cell>
          <cell r="D11843" t="str">
            <v>ЗАТО Звёздный, ул. Бабичева, д. 19</v>
          </cell>
          <cell r="E11843" t="b">
            <v>1</v>
          </cell>
          <cell r="F11843">
            <v>1971</v>
          </cell>
          <cell r="H11843" t="str">
            <v>Кирпич</v>
          </cell>
          <cell r="L11843">
            <v>5</v>
          </cell>
          <cell r="M11843">
            <v>4</v>
          </cell>
          <cell r="Q11843">
            <v>3582.5</v>
          </cell>
          <cell r="R11843">
            <v>3582.5</v>
          </cell>
          <cell r="S11843">
            <v>3224.25</v>
          </cell>
          <cell r="T11843">
            <v>195</v>
          </cell>
        </row>
        <row r="11844">
          <cell r="C11844" t="str">
            <v>Городской округ закрытое административно-территориальное образование Звездный Пермского края</v>
          </cell>
          <cell r="D11844" t="str">
            <v>ЗАТО Звёздный, ул. Бабичева, д. 1А</v>
          </cell>
          <cell r="E11844" t="b">
            <v>1</v>
          </cell>
          <cell r="F11844">
            <v>1987</v>
          </cell>
          <cell r="H11844" t="str">
            <v>Панель</v>
          </cell>
          <cell r="L11844">
            <v>5</v>
          </cell>
          <cell r="M11844">
            <v>6</v>
          </cell>
          <cell r="Q11844">
            <v>4365.5</v>
          </cell>
          <cell r="R11844">
            <v>4365.5</v>
          </cell>
          <cell r="S11844">
            <v>3928.95</v>
          </cell>
          <cell r="T11844">
            <v>223</v>
          </cell>
        </row>
        <row r="11845">
          <cell r="C11845" t="str">
            <v>Городской округ закрытое административно-территориальное образование Звездный Пермского края</v>
          </cell>
          <cell r="D11845" t="str">
            <v>ЗАТО Звёздный, ул. Бабичева, д. 2А</v>
          </cell>
          <cell r="E11845" t="b">
            <v>1</v>
          </cell>
          <cell r="F11845">
            <v>1988</v>
          </cell>
          <cell r="H11845" t="str">
            <v>Панель</v>
          </cell>
          <cell r="L11845">
            <v>5</v>
          </cell>
          <cell r="M11845">
            <v>3</v>
          </cell>
          <cell r="Q11845">
            <v>3527.4</v>
          </cell>
          <cell r="R11845">
            <v>3451.4</v>
          </cell>
          <cell r="S11845">
            <v>3106.26</v>
          </cell>
          <cell r="T11845">
            <v>168</v>
          </cell>
        </row>
        <row r="11846">
          <cell r="C11846" t="str">
            <v>Городской округ закрытое административно-территориальное образование Звездный Пермского края</v>
          </cell>
          <cell r="D11846" t="str">
            <v>ЗАТО Звёздный, ул. Бабичева, д. 2Б</v>
          </cell>
          <cell r="E11846" t="b">
            <v>1</v>
          </cell>
          <cell r="F11846">
            <v>1988</v>
          </cell>
          <cell r="H11846" t="str">
            <v>Панель</v>
          </cell>
          <cell r="L11846">
            <v>5</v>
          </cell>
          <cell r="M11846">
            <v>4</v>
          </cell>
          <cell r="Q11846">
            <v>3044</v>
          </cell>
          <cell r="R11846">
            <v>2718.35</v>
          </cell>
          <cell r="S11846">
            <v>2712.6</v>
          </cell>
          <cell r="T11846">
            <v>199</v>
          </cell>
        </row>
        <row r="11847">
          <cell r="C11847" t="str">
            <v>Городской округ закрытое административно-территориальное образование Звездный Пермского края</v>
          </cell>
          <cell r="D11847" t="str">
            <v>ЗАТО Звёздный, ул. Бабичева, д. 2В</v>
          </cell>
          <cell r="E11847" t="b">
            <v>1</v>
          </cell>
          <cell r="F11847">
            <v>1988</v>
          </cell>
          <cell r="G11847">
            <v>2006</v>
          </cell>
          <cell r="H11847" t="str">
            <v>панельные</v>
          </cell>
          <cell r="L11847">
            <v>5</v>
          </cell>
          <cell r="M11847">
            <v>4</v>
          </cell>
          <cell r="Q11847">
            <v>2944.4</v>
          </cell>
          <cell r="R11847">
            <v>2647.1</v>
          </cell>
          <cell r="S11847">
            <v>2369.9</v>
          </cell>
          <cell r="T11847">
            <v>154</v>
          </cell>
        </row>
        <row r="11848">
          <cell r="C11848" t="str">
            <v>Городской округ закрытое административно-территориальное образование Звездный Пермского края</v>
          </cell>
          <cell r="D11848" t="str">
            <v>ЗАТО Звёздный, ул. Бабичева, д. 2Г</v>
          </cell>
          <cell r="E11848" t="b">
            <v>1</v>
          </cell>
          <cell r="F11848">
            <v>1987</v>
          </cell>
          <cell r="G11848">
            <v>2013</v>
          </cell>
          <cell r="H11848" t="str">
            <v>панельные</v>
          </cell>
          <cell r="L11848">
            <v>5</v>
          </cell>
          <cell r="M11848">
            <v>6</v>
          </cell>
          <cell r="Q11848">
            <v>4777.6000000000004</v>
          </cell>
          <cell r="R11848">
            <v>4363.3999999999996</v>
          </cell>
          <cell r="S11848">
            <v>4043.3</v>
          </cell>
          <cell r="T11848">
            <v>247</v>
          </cell>
        </row>
        <row r="11849">
          <cell r="C11849" t="str">
            <v>Городской округ закрытое административно-территориальное образование Звездный Пермского края</v>
          </cell>
          <cell r="D11849" t="str">
            <v>ЗАТО Звёздный, ул. Бабичева, д. 2Д</v>
          </cell>
          <cell r="E11849" t="b">
            <v>1</v>
          </cell>
          <cell r="F11849">
            <v>1993</v>
          </cell>
          <cell r="H11849" t="str">
            <v>Панель</v>
          </cell>
          <cell r="L11849">
            <v>5</v>
          </cell>
          <cell r="M11849">
            <v>3</v>
          </cell>
          <cell r="Q11849">
            <v>3874.1</v>
          </cell>
          <cell r="R11849">
            <v>3826.1</v>
          </cell>
          <cell r="S11849">
            <v>3443.49</v>
          </cell>
          <cell r="T11849">
            <v>173</v>
          </cell>
        </row>
        <row r="11850">
          <cell r="C11850" t="str">
            <v>Городской округ закрытое административно-территориальное образование Звездный Пермского края</v>
          </cell>
          <cell r="D11850" t="str">
            <v>ЗАТО Звёздный, ул. Коммунистическая, д. 1</v>
          </cell>
          <cell r="E11850" t="b">
            <v>1</v>
          </cell>
          <cell r="F11850">
            <v>1963</v>
          </cell>
          <cell r="H11850" t="str">
            <v>Кирпич</v>
          </cell>
          <cell r="I11850" t="str">
            <v>скатная</v>
          </cell>
          <cell r="K11850" t="str">
            <v>имеется</v>
          </cell>
          <cell r="L11850">
            <v>4</v>
          </cell>
          <cell r="M11850">
            <v>4</v>
          </cell>
          <cell r="Q11850">
            <v>2707.2</v>
          </cell>
          <cell r="R11850">
            <v>2520.6999999999998</v>
          </cell>
          <cell r="S11850">
            <v>2103.5100000000002</v>
          </cell>
          <cell r="T11850">
            <v>141</v>
          </cell>
        </row>
        <row r="11851">
          <cell r="C11851" t="str">
            <v>Городской округ закрытое административно-территориальное образование Звездный Пермского края</v>
          </cell>
          <cell r="D11851" t="str">
            <v>ЗАТО Звёздный, ул. Коммунистическая, д. 2</v>
          </cell>
          <cell r="E11851" t="b">
            <v>1</v>
          </cell>
          <cell r="F11851">
            <v>1963</v>
          </cell>
          <cell r="H11851" t="str">
            <v>Кирпич</v>
          </cell>
          <cell r="I11851" t="str">
            <v>скатная</v>
          </cell>
          <cell r="K11851" t="str">
            <v>имеется</v>
          </cell>
          <cell r="L11851">
            <v>4</v>
          </cell>
          <cell r="M11851">
            <v>4</v>
          </cell>
          <cell r="Q11851">
            <v>2707.5</v>
          </cell>
          <cell r="R11851">
            <v>2520.1999999999998</v>
          </cell>
          <cell r="S11851">
            <v>2106.1</v>
          </cell>
          <cell r="T11851">
            <v>141</v>
          </cell>
        </row>
        <row r="11852">
          <cell r="C11852" t="str">
            <v>Городской округ закрытое административно-территориальное образование Звездный Пермского края</v>
          </cell>
          <cell r="D11852" t="str">
            <v>ЗАТО Звёздный, ул. Коммунистическая, д. 3</v>
          </cell>
          <cell r="E11852" t="b">
            <v>1</v>
          </cell>
          <cell r="F11852">
            <v>1963</v>
          </cell>
          <cell r="H11852" t="str">
            <v>Кирпич</v>
          </cell>
          <cell r="I11852" t="str">
            <v>скатная</v>
          </cell>
          <cell r="K11852" t="str">
            <v>имеется</v>
          </cell>
          <cell r="L11852">
            <v>4</v>
          </cell>
          <cell r="M11852">
            <v>4</v>
          </cell>
          <cell r="Q11852">
            <v>3001.7</v>
          </cell>
          <cell r="R11852">
            <v>2555.3000000000002</v>
          </cell>
          <cell r="S11852">
            <v>1975.6</v>
          </cell>
          <cell r="T11852">
            <v>147</v>
          </cell>
        </row>
        <row r="11853">
          <cell r="C11853" t="str">
            <v>Городской округ закрытое административно-территориальное образование Звездный Пермского края</v>
          </cell>
          <cell r="D11853" t="str">
            <v>ЗАТО Звёздный, ул. Коммунистическая, д. 4</v>
          </cell>
          <cell r="E11853" t="b">
            <v>1</v>
          </cell>
          <cell r="F11853">
            <v>1962</v>
          </cell>
          <cell r="H11853" t="str">
            <v>Кирпич</v>
          </cell>
          <cell r="L11853">
            <v>4</v>
          </cell>
          <cell r="M11853">
            <v>4</v>
          </cell>
          <cell r="Q11853">
            <v>2747</v>
          </cell>
          <cell r="R11853">
            <v>2747</v>
          </cell>
          <cell r="S11853">
            <v>2472.3000000000002</v>
          </cell>
          <cell r="T11853">
            <v>148</v>
          </cell>
        </row>
        <row r="11854">
          <cell r="C11854" t="str">
            <v>Городской округ закрытое административно-территориальное образование Звездный Пермского края</v>
          </cell>
          <cell r="D11854" t="str">
            <v>ЗАТО Звёздный, ул. Коммунистическая, д. 5</v>
          </cell>
          <cell r="E11854" t="b">
            <v>1</v>
          </cell>
          <cell r="F11854">
            <v>1989</v>
          </cell>
          <cell r="G11854">
            <v>2001</v>
          </cell>
          <cell r="H11854" t="str">
            <v>панельные</v>
          </cell>
          <cell r="L11854">
            <v>5</v>
          </cell>
          <cell r="M11854">
            <v>3</v>
          </cell>
          <cell r="Q11854">
            <v>3835</v>
          </cell>
          <cell r="R11854">
            <v>3306</v>
          </cell>
          <cell r="S11854">
            <v>3114.5</v>
          </cell>
          <cell r="T11854">
            <v>174</v>
          </cell>
        </row>
        <row r="11855">
          <cell r="C11855" t="str">
            <v>Городской округ закрытое административно-территориальное образование Звездный Пермского края</v>
          </cell>
          <cell r="D11855" t="str">
            <v>ЗАТО Звёздный, ул. Коммунистическая, д. 6</v>
          </cell>
          <cell r="E11855" t="b">
            <v>1</v>
          </cell>
          <cell r="F11855">
            <v>1990</v>
          </cell>
          <cell r="G11855">
            <v>2013</v>
          </cell>
          <cell r="H11855" t="str">
            <v>панельные</v>
          </cell>
          <cell r="L11855">
            <v>5</v>
          </cell>
          <cell r="M11855">
            <v>3</v>
          </cell>
          <cell r="Q11855">
            <v>3454.5</v>
          </cell>
          <cell r="R11855">
            <v>3037.3</v>
          </cell>
          <cell r="S11855">
            <v>2608.1</v>
          </cell>
          <cell r="T11855">
            <v>166</v>
          </cell>
        </row>
        <row r="11856">
          <cell r="C11856" t="str">
            <v>Городской округ закрытое административно-территориальное образование Звездный Пермского края</v>
          </cell>
          <cell r="D11856" t="str">
            <v>ЗАТО Звёздный, ул. Коммунистическая, д. 5А</v>
          </cell>
          <cell r="E11856" t="b">
            <v>1</v>
          </cell>
          <cell r="F11856">
            <v>2008</v>
          </cell>
          <cell r="H11856" t="str">
            <v>Панель</v>
          </cell>
          <cell r="L11856">
            <v>5</v>
          </cell>
          <cell r="M11856">
            <v>7</v>
          </cell>
          <cell r="Q11856">
            <v>7198</v>
          </cell>
          <cell r="R11856">
            <v>5895.1</v>
          </cell>
          <cell r="S11856">
            <v>5895.1</v>
          </cell>
          <cell r="T11856">
            <v>285</v>
          </cell>
        </row>
        <row r="11857">
          <cell r="C11857" t="str">
            <v>Городской округ закрытое административно-территориальное образование Звездный Пермского края</v>
          </cell>
          <cell r="D11857" t="str">
            <v>ЗАТО Звёздный, ул. Ленина, д. 1</v>
          </cell>
          <cell r="E11857" t="b">
            <v>1</v>
          </cell>
          <cell r="F11857">
            <v>1966</v>
          </cell>
          <cell r="H11857" t="str">
            <v>Кирпич</v>
          </cell>
          <cell r="L11857">
            <v>5</v>
          </cell>
          <cell r="M11857">
            <v>4</v>
          </cell>
          <cell r="Q11857">
            <v>3633.8</v>
          </cell>
          <cell r="R11857">
            <v>3633.8</v>
          </cell>
          <cell r="S11857">
            <v>3016.4</v>
          </cell>
          <cell r="T11857">
            <v>166</v>
          </cell>
        </row>
        <row r="11858">
          <cell r="C11858" t="str">
            <v>Городской округ закрытое административно-территориальное образование Звездный Пермского края</v>
          </cell>
          <cell r="D11858" t="str">
            <v>ЗАТО Звёздный, ул. Ленина, д. 2</v>
          </cell>
          <cell r="E11858" t="b">
            <v>1</v>
          </cell>
          <cell r="F11858">
            <v>1962</v>
          </cell>
          <cell r="H11858" t="str">
            <v>Кирпич</v>
          </cell>
          <cell r="L11858">
            <v>4</v>
          </cell>
          <cell r="M11858">
            <v>2</v>
          </cell>
          <cell r="Q11858">
            <v>1371.6</v>
          </cell>
          <cell r="R11858">
            <v>1371.6</v>
          </cell>
          <cell r="S11858">
            <v>1234.4399999999998</v>
          </cell>
          <cell r="T11858">
            <v>82</v>
          </cell>
        </row>
        <row r="11859">
          <cell r="C11859" t="str">
            <v>Городской округ закрытое административно-территориальное образование Звездный Пермского края</v>
          </cell>
          <cell r="D11859" t="str">
            <v>ЗАТО Звёздный, ул. Ленина, д. 4</v>
          </cell>
          <cell r="E11859" t="b">
            <v>1</v>
          </cell>
          <cell r="F11859">
            <v>1963</v>
          </cell>
          <cell r="H11859" t="str">
            <v>Кирпич</v>
          </cell>
          <cell r="L11859">
            <v>5</v>
          </cell>
          <cell r="M11859">
            <v>4</v>
          </cell>
          <cell r="Q11859">
            <v>3746</v>
          </cell>
          <cell r="R11859">
            <v>2725.71</v>
          </cell>
          <cell r="S11859">
            <v>921.7</v>
          </cell>
          <cell r="T11859">
            <v>159</v>
          </cell>
        </row>
        <row r="11860">
          <cell r="C11860" t="str">
            <v>Городской округ закрытое административно-территориальное образование Звездный Пермского края</v>
          </cell>
          <cell r="D11860" t="str">
            <v>ЗАТО Звёздный, ул. Ленина, д. 6</v>
          </cell>
          <cell r="E11860" t="b">
            <v>1</v>
          </cell>
          <cell r="F11860">
            <v>1963</v>
          </cell>
          <cell r="H11860" t="str">
            <v>Кирпич</v>
          </cell>
          <cell r="I11860" t="str">
            <v>скатная</v>
          </cell>
          <cell r="K11860" t="str">
            <v>имеется</v>
          </cell>
          <cell r="L11860">
            <v>4</v>
          </cell>
          <cell r="M11860">
            <v>2</v>
          </cell>
          <cell r="Q11860">
            <v>1368.4</v>
          </cell>
          <cell r="R11860">
            <v>1271.2</v>
          </cell>
          <cell r="S11860">
            <v>934.38</v>
          </cell>
          <cell r="T11860">
            <v>78</v>
          </cell>
        </row>
        <row r="11861">
          <cell r="C11861" t="str">
            <v>Городской округ закрытое административно-территориальное образование Звездный Пермского края</v>
          </cell>
          <cell r="D11861" t="str">
            <v>ЗАТО Звёздный, ул. Ленина, д. 8</v>
          </cell>
          <cell r="E11861" t="b">
            <v>1</v>
          </cell>
          <cell r="F11861">
            <v>1963</v>
          </cell>
          <cell r="H11861" t="str">
            <v>Кирпич</v>
          </cell>
          <cell r="L11861">
            <v>4</v>
          </cell>
          <cell r="M11861">
            <v>4</v>
          </cell>
          <cell r="Q11861">
            <v>3196.8</v>
          </cell>
          <cell r="R11861">
            <v>2649.73</v>
          </cell>
          <cell r="S11861">
            <v>165.1</v>
          </cell>
          <cell r="T11861">
            <v>140</v>
          </cell>
        </row>
        <row r="11862">
          <cell r="C11862" t="str">
            <v>Городской округ закрытое административно-территориальное образование Звездный Пермского края</v>
          </cell>
          <cell r="D11862" t="str">
            <v>ЗАТО Звёздный, ул. Ленина, д. 12</v>
          </cell>
          <cell r="E11862" t="b">
            <v>1</v>
          </cell>
          <cell r="F11862">
            <v>1964</v>
          </cell>
          <cell r="H11862" t="str">
            <v>Кирпич</v>
          </cell>
          <cell r="I11862" t="str">
            <v>скатная</v>
          </cell>
          <cell r="K11862" t="str">
            <v>имеется</v>
          </cell>
          <cell r="L11862">
            <v>4</v>
          </cell>
          <cell r="M11862">
            <v>4</v>
          </cell>
          <cell r="Q11862">
            <v>1499.1</v>
          </cell>
          <cell r="R11862">
            <v>1260.4000000000001</v>
          </cell>
          <cell r="S11862">
            <v>1081.28</v>
          </cell>
          <cell r="T11862">
            <v>70</v>
          </cell>
        </row>
        <row r="11863">
          <cell r="C11863" t="str">
            <v>Городской округ закрытое административно-территориальное образование Звездный Пермского края</v>
          </cell>
          <cell r="D11863" t="str">
            <v>ЗАТО Звёздный, ул. Ленина, д. 14</v>
          </cell>
          <cell r="E11863" t="b">
            <v>1</v>
          </cell>
          <cell r="F11863">
            <v>1964</v>
          </cell>
          <cell r="H11863" t="str">
            <v>Кирпич</v>
          </cell>
          <cell r="L11863">
            <v>4</v>
          </cell>
          <cell r="M11863">
            <v>2</v>
          </cell>
          <cell r="Q11863">
            <v>1411.9</v>
          </cell>
          <cell r="R11863">
            <v>1237.3900000000001</v>
          </cell>
          <cell r="S11863">
            <v>120.7</v>
          </cell>
          <cell r="T11863">
            <v>54</v>
          </cell>
        </row>
        <row r="11864">
          <cell r="C11864" t="str">
            <v>Городской округ закрытое административно-территориальное образование Звездный Пермского края</v>
          </cell>
          <cell r="D11864" t="str">
            <v>ЗАТО Звёздный, ул. Ленина, д. 16</v>
          </cell>
          <cell r="E11864" t="b">
            <v>1</v>
          </cell>
          <cell r="F11864">
            <v>1964</v>
          </cell>
          <cell r="H11864" t="str">
            <v>Кирпич</v>
          </cell>
          <cell r="I11864" t="str">
            <v>скатная</v>
          </cell>
          <cell r="K11864" t="str">
            <v>имеется</v>
          </cell>
          <cell r="L11864">
            <v>4</v>
          </cell>
          <cell r="M11864">
            <v>3</v>
          </cell>
          <cell r="Q11864">
            <v>2162</v>
          </cell>
          <cell r="R11864">
            <v>1499.5</v>
          </cell>
          <cell r="S11864">
            <v>1188.55</v>
          </cell>
          <cell r="T11864">
            <v>71</v>
          </cell>
        </row>
        <row r="11865">
          <cell r="C11865" t="str">
            <v>Городской округ закрытое административно-территориальное образование Звездный Пермского края</v>
          </cell>
          <cell r="D11865" t="str">
            <v>ЗАТО Звёздный, ул. Ленина, д. 18</v>
          </cell>
          <cell r="E11865" t="b">
            <v>1</v>
          </cell>
          <cell r="F11865">
            <v>1964</v>
          </cell>
          <cell r="H11865" t="str">
            <v>Кирпич</v>
          </cell>
          <cell r="L11865">
            <v>5</v>
          </cell>
          <cell r="M11865">
            <v>2</v>
          </cell>
          <cell r="Q11865">
            <v>1704.7</v>
          </cell>
          <cell r="R11865">
            <v>1704.7</v>
          </cell>
          <cell r="S11865">
            <v>1534.23</v>
          </cell>
          <cell r="T11865">
            <v>90</v>
          </cell>
        </row>
        <row r="11866">
          <cell r="C11866" t="str">
            <v>Городской округ закрытое административно-территориальное образование Звездный Пермского края</v>
          </cell>
          <cell r="D11866" t="str">
            <v>ЗАТО Звёздный, ул. Ленина, д. 20</v>
          </cell>
          <cell r="E11866" t="b">
            <v>1</v>
          </cell>
          <cell r="F11866">
            <v>1964</v>
          </cell>
          <cell r="H11866" t="str">
            <v>Кирпич</v>
          </cell>
          <cell r="L11866">
            <v>4</v>
          </cell>
          <cell r="M11866">
            <v>2</v>
          </cell>
          <cell r="Q11866">
            <v>1371.5</v>
          </cell>
          <cell r="R11866">
            <v>1371.5</v>
          </cell>
          <cell r="S11866">
            <v>1234.3499999999999</v>
          </cell>
          <cell r="T11866">
            <v>59</v>
          </cell>
        </row>
        <row r="11867">
          <cell r="C11867" t="str">
            <v>Городской округ закрытое административно-территориальное образование Звездный Пермского края</v>
          </cell>
          <cell r="D11867" t="str">
            <v>ЗАТО Звёздный, ул. Ленина, д. 1А</v>
          </cell>
          <cell r="E11867" t="b">
            <v>1</v>
          </cell>
          <cell r="F11867">
            <v>1969</v>
          </cell>
          <cell r="G11867">
            <v>2004</v>
          </cell>
          <cell r="H11867" t="str">
            <v>Кирпич</v>
          </cell>
          <cell r="L11867">
            <v>5</v>
          </cell>
          <cell r="M11867">
            <v>4</v>
          </cell>
          <cell r="Q11867">
            <v>3459.9</v>
          </cell>
          <cell r="R11867">
            <v>3188.1</v>
          </cell>
          <cell r="S11867">
            <v>2341.6</v>
          </cell>
          <cell r="T11867">
            <v>148</v>
          </cell>
        </row>
        <row r="11868">
          <cell r="C11868" t="str">
            <v>Городской округ закрытое административно-территориальное образование Звездный Пермского края</v>
          </cell>
          <cell r="D11868" t="str">
            <v>ЗАТО Звёздный, ул. Лесная, д. 2</v>
          </cell>
          <cell r="E11868" t="b">
            <v>1</v>
          </cell>
          <cell r="F11868">
            <v>1956</v>
          </cell>
          <cell r="H11868" t="str">
            <v>Кирпич</v>
          </cell>
          <cell r="L11868">
            <v>2</v>
          </cell>
          <cell r="M11868">
            <v>2</v>
          </cell>
          <cell r="Q11868">
            <v>846.6</v>
          </cell>
          <cell r="R11868">
            <v>846.6</v>
          </cell>
          <cell r="S11868">
            <v>761.94</v>
          </cell>
          <cell r="T11868">
            <v>48</v>
          </cell>
        </row>
        <row r="11869">
          <cell r="C11869" t="str">
            <v>Городской округ закрытое административно-территориальное образование Звездный Пермского края</v>
          </cell>
          <cell r="D11869" t="str">
            <v>ЗАТО Звёздный, ул. Лесная, д. 3</v>
          </cell>
          <cell r="E11869" t="b">
            <v>1</v>
          </cell>
          <cell r="F11869">
            <v>1956</v>
          </cell>
          <cell r="H11869" t="str">
            <v>Кирпич</v>
          </cell>
          <cell r="L11869">
            <v>2</v>
          </cell>
          <cell r="M11869">
            <v>2</v>
          </cell>
          <cell r="Q11869">
            <v>831.9</v>
          </cell>
          <cell r="R11869">
            <v>831.9</v>
          </cell>
          <cell r="S11869">
            <v>748.71</v>
          </cell>
          <cell r="T11869">
            <v>41</v>
          </cell>
        </row>
        <row r="11870">
          <cell r="C11870" t="str">
            <v>Городской округ закрытое административно-территориальное образование Звездный Пермского края</v>
          </cell>
          <cell r="D11870" t="str">
            <v>ЗАТО Звёздный, ул. Школьная, д. 2</v>
          </cell>
          <cell r="E11870" t="b">
            <v>1</v>
          </cell>
          <cell r="F11870">
            <v>1964</v>
          </cell>
          <cell r="H11870" t="str">
            <v>Кирпич</v>
          </cell>
          <cell r="L11870">
            <v>4</v>
          </cell>
          <cell r="M11870">
            <v>4</v>
          </cell>
          <cell r="Q11870">
            <v>2704.8</v>
          </cell>
          <cell r="R11870">
            <v>2704.8</v>
          </cell>
          <cell r="S11870">
            <v>2434.3200000000002</v>
          </cell>
          <cell r="T11870">
            <v>151</v>
          </cell>
        </row>
        <row r="11871">
          <cell r="C11871" t="str">
            <v>Городской округ закрытое административно-территориальное образование Звездный Пермского края</v>
          </cell>
          <cell r="D11871" t="str">
            <v>ЗАТО Звёздный, ул. Школьная, д. 3</v>
          </cell>
          <cell r="E11871" t="b">
            <v>1</v>
          </cell>
          <cell r="F11871">
            <v>1963</v>
          </cell>
          <cell r="H11871" t="str">
            <v>Кирпич</v>
          </cell>
          <cell r="I11871" t="str">
            <v>скатная</v>
          </cell>
          <cell r="K11871" t="str">
            <v>имеется</v>
          </cell>
          <cell r="L11871">
            <v>4</v>
          </cell>
          <cell r="M11871">
            <v>2</v>
          </cell>
          <cell r="Q11871">
            <v>1388.7</v>
          </cell>
          <cell r="R11871">
            <v>1291.3</v>
          </cell>
          <cell r="S11871">
            <v>1155.1400000000001</v>
          </cell>
          <cell r="T11871">
            <v>76</v>
          </cell>
        </row>
        <row r="11872">
          <cell r="C11872" t="str">
            <v>Городской округ закрытое административно-территориальное образование Звездный Пермского края</v>
          </cell>
          <cell r="D11872" t="str">
            <v>ЗАТО Звёздный, ул. Школьная, д. 4</v>
          </cell>
          <cell r="E11872" t="b">
            <v>1</v>
          </cell>
          <cell r="F11872">
            <v>1963</v>
          </cell>
          <cell r="H11872" t="str">
            <v>Кирпич</v>
          </cell>
          <cell r="L11872">
            <v>4</v>
          </cell>
          <cell r="M11872">
            <v>3</v>
          </cell>
          <cell r="Q11872">
            <v>2220.6999999999998</v>
          </cell>
          <cell r="R11872">
            <v>2042.86</v>
          </cell>
          <cell r="S11872">
            <v>166.1</v>
          </cell>
          <cell r="T11872">
            <v>125</v>
          </cell>
        </row>
        <row r="11873">
          <cell r="C11873" t="str">
            <v>Городской округ закрытое административно-территориальное образование Звездный Пермского края</v>
          </cell>
          <cell r="D11873" t="str">
            <v>ЗАТО Звёздный, ул. Школьная, д. 5</v>
          </cell>
          <cell r="E11873" t="b">
            <v>1</v>
          </cell>
          <cell r="F11873">
            <v>1964</v>
          </cell>
          <cell r="H11873" t="str">
            <v>Кирпич</v>
          </cell>
          <cell r="L11873">
            <v>5</v>
          </cell>
          <cell r="M11873">
            <v>2</v>
          </cell>
          <cell r="Q11873">
            <v>1692.5</v>
          </cell>
          <cell r="R11873">
            <v>1692.5</v>
          </cell>
          <cell r="S11873">
            <v>1523.25</v>
          </cell>
          <cell r="T11873">
            <v>77</v>
          </cell>
        </row>
        <row r="11874">
          <cell r="C11874" t="str">
            <v>Городской округ закрытое административно-территориальное образование Звездный Пермского края</v>
          </cell>
          <cell r="D11874" t="str">
            <v>ЗАТО Звёздный, ул. Школьная, д. 6</v>
          </cell>
          <cell r="E11874" t="b">
            <v>1</v>
          </cell>
          <cell r="F11874">
            <v>1964</v>
          </cell>
          <cell r="H11874" t="str">
            <v>Кирпич</v>
          </cell>
          <cell r="L11874">
            <v>4</v>
          </cell>
          <cell r="M11874">
            <v>4</v>
          </cell>
          <cell r="Q11874">
            <v>2772.4</v>
          </cell>
          <cell r="R11874">
            <v>2772.4</v>
          </cell>
          <cell r="S11874">
            <v>2495.16</v>
          </cell>
          <cell r="T11874">
            <v>153</v>
          </cell>
        </row>
        <row r="11875">
          <cell r="C11875" t="str">
            <v>Городской округ закрытое административно-территориальное образование Звездный Пермского края</v>
          </cell>
          <cell r="D11875" t="str">
            <v>ЗАТО Звёздный, ул. Школьная, д. 9</v>
          </cell>
          <cell r="E11875" t="b">
            <v>1</v>
          </cell>
          <cell r="F11875">
            <v>1964</v>
          </cell>
          <cell r="H11875" t="str">
            <v>Кирпич</v>
          </cell>
          <cell r="I11875" t="str">
            <v>скатная</v>
          </cell>
          <cell r="K11875" t="str">
            <v>имеется</v>
          </cell>
          <cell r="L11875">
            <v>4</v>
          </cell>
          <cell r="M11875">
            <v>2</v>
          </cell>
          <cell r="Q11875">
            <v>1355.4</v>
          </cell>
          <cell r="R11875">
            <v>1259.8</v>
          </cell>
          <cell r="S11875">
            <v>1196.06</v>
          </cell>
          <cell r="T11875">
            <v>67</v>
          </cell>
        </row>
        <row r="11876">
          <cell r="C11876" t="str">
            <v>Городской округ закрытое административно-территориальное образование Звездный Пермского края</v>
          </cell>
          <cell r="D11876" t="str">
            <v>ЗАТО Звёздный, ул. Школьная, д. 10</v>
          </cell>
          <cell r="E11876" t="b">
            <v>1</v>
          </cell>
          <cell r="F11876">
            <v>1965</v>
          </cell>
          <cell r="H11876" t="str">
            <v>Кирпич</v>
          </cell>
          <cell r="L11876">
            <v>4</v>
          </cell>
          <cell r="M11876">
            <v>4</v>
          </cell>
          <cell r="Q11876">
            <v>2724.2</v>
          </cell>
          <cell r="R11876">
            <v>2724.2</v>
          </cell>
          <cell r="S11876">
            <v>2724.2</v>
          </cell>
          <cell r="T11876">
            <v>157</v>
          </cell>
        </row>
        <row r="11877">
          <cell r="C11877" t="str">
            <v>Городской округ закрытое административно-территориальное образование Звездный Пермского края</v>
          </cell>
          <cell r="D11877" t="str">
            <v>ЗАТО Звёздный, ул. Школьная, д. 11</v>
          </cell>
          <cell r="E11877" t="b">
            <v>1</v>
          </cell>
          <cell r="F11877">
            <v>1964</v>
          </cell>
          <cell r="H11877" t="str">
            <v>Кирпич</v>
          </cell>
          <cell r="L11877">
            <v>4</v>
          </cell>
          <cell r="M11877">
            <v>2</v>
          </cell>
          <cell r="Q11877">
            <v>1369.2</v>
          </cell>
          <cell r="R11877">
            <v>1369.2</v>
          </cell>
          <cell r="S11877">
            <v>1232.28</v>
          </cell>
          <cell r="T11877">
            <v>80</v>
          </cell>
        </row>
        <row r="11878">
          <cell r="C11878" t="str">
            <v>Городской округ закрытое административно-территориальное образование Звездный Пермского края</v>
          </cell>
          <cell r="D11878" t="str">
            <v>ЗАТО Звёздный, ул. Школьная, д. 12</v>
          </cell>
          <cell r="E11878" t="b">
            <v>1</v>
          </cell>
          <cell r="F11878">
            <v>1965</v>
          </cell>
          <cell r="H11878" t="str">
            <v>Кирпич</v>
          </cell>
          <cell r="L11878">
            <v>4</v>
          </cell>
          <cell r="M11878">
            <v>4</v>
          </cell>
          <cell r="Q11878">
            <v>2970.1</v>
          </cell>
          <cell r="R11878">
            <v>2778.9</v>
          </cell>
          <cell r="S11878">
            <v>2341.8000000000002</v>
          </cell>
          <cell r="T11878">
            <v>137</v>
          </cell>
        </row>
        <row r="11879">
          <cell r="C11879" t="str">
            <v>Городской округ закрытое административно-территориальное образование Звездный Пермского края</v>
          </cell>
          <cell r="D11879" t="str">
            <v>ЗАТО Звёздный, ул. Школьная, д. 14</v>
          </cell>
          <cell r="E11879" t="b">
            <v>1</v>
          </cell>
          <cell r="F11879">
            <v>1966</v>
          </cell>
          <cell r="H11879" t="str">
            <v>Кирпич</v>
          </cell>
          <cell r="L11879">
            <v>5</v>
          </cell>
          <cell r="M11879">
            <v>4</v>
          </cell>
          <cell r="Q11879">
            <v>3558.9</v>
          </cell>
          <cell r="R11879">
            <v>3558.9</v>
          </cell>
          <cell r="S11879">
            <v>3203.01</v>
          </cell>
          <cell r="T11879">
            <v>194</v>
          </cell>
        </row>
        <row r="11880">
          <cell r="C11880" t="str">
            <v>Городской округ закрытое административно-территориальное образование Звездный Пермского края</v>
          </cell>
          <cell r="D11880" t="str">
            <v>ЗАТО Звёздный, ул. Школьная, д. 16</v>
          </cell>
          <cell r="E11880" t="b">
            <v>1</v>
          </cell>
          <cell r="F11880">
            <v>1966</v>
          </cell>
          <cell r="H11880" t="str">
            <v>Кирпич</v>
          </cell>
          <cell r="L11880">
            <v>5</v>
          </cell>
          <cell r="M11880">
            <v>4</v>
          </cell>
          <cell r="Q11880">
            <v>3642.7</v>
          </cell>
          <cell r="R11880">
            <v>3642.7</v>
          </cell>
          <cell r="S11880">
            <v>2528.1999999999998</v>
          </cell>
          <cell r="T11880">
            <v>188</v>
          </cell>
        </row>
        <row r="11881">
          <cell r="C11881" t="str">
            <v>Пермский муниципальный район Пермского края</v>
          </cell>
          <cell r="D11881" t="str">
            <v>д. Байболовка, ул. Школьная, д. 1</v>
          </cell>
          <cell r="E11881" t="b">
            <v>1</v>
          </cell>
          <cell r="F11881">
            <v>1980</v>
          </cell>
          <cell r="H11881" t="str">
            <v>Кирпич</v>
          </cell>
          <cell r="L11881">
            <v>2</v>
          </cell>
          <cell r="M11881">
            <v>3</v>
          </cell>
          <cell r="Q11881">
            <v>835.3</v>
          </cell>
          <cell r="R11881">
            <v>771.3</v>
          </cell>
          <cell r="S11881">
            <v>771.3</v>
          </cell>
          <cell r="T11881">
            <v>25</v>
          </cell>
        </row>
        <row r="11882">
          <cell r="C11882" t="str">
            <v>Пермский муниципальный район Пермского края</v>
          </cell>
          <cell r="D11882" t="str">
            <v>д. Берег Камы (Юго-Камское г/п), ул. Гаревская, д. 4</v>
          </cell>
          <cell r="E11882" t="b">
            <v>1</v>
          </cell>
          <cell r="F11882">
            <v>1965</v>
          </cell>
          <cell r="H11882" t="str">
            <v>Кирпич</v>
          </cell>
          <cell r="L11882">
            <v>2</v>
          </cell>
          <cell r="M11882">
            <v>1</v>
          </cell>
          <cell r="Q11882">
            <v>404.2</v>
          </cell>
          <cell r="R11882">
            <v>371.4</v>
          </cell>
          <cell r="S11882">
            <v>371.4</v>
          </cell>
          <cell r="T11882">
            <v>24</v>
          </cell>
        </row>
        <row r="11883">
          <cell r="C11883" t="str">
            <v>Пермский муниципальный район Пермского края</v>
          </cell>
          <cell r="D11883" t="str">
            <v>д. Болгары, ул. Мира, д. 12</v>
          </cell>
          <cell r="E11883" t="b">
            <v>1</v>
          </cell>
          <cell r="F11883">
            <v>1969</v>
          </cell>
          <cell r="H11883" t="str">
            <v>Кирпич</v>
          </cell>
          <cell r="L11883">
            <v>2</v>
          </cell>
          <cell r="M11883">
            <v>2</v>
          </cell>
          <cell r="Q11883">
            <v>655.1</v>
          </cell>
          <cell r="R11883">
            <v>591.79999999999995</v>
          </cell>
          <cell r="S11883">
            <v>519.9</v>
          </cell>
          <cell r="T11883">
            <v>46</v>
          </cell>
        </row>
        <row r="11884">
          <cell r="C11884" t="str">
            <v>Пермский муниципальный район Пермского края</v>
          </cell>
          <cell r="D11884" t="str">
            <v>д. Большое Савино, пер. Гляденовский, д. 5А</v>
          </cell>
          <cell r="E11884" t="b">
            <v>1</v>
          </cell>
          <cell r="F11884">
            <v>1959</v>
          </cell>
          <cell r="H11884" t="str">
            <v>Дерево</v>
          </cell>
          <cell r="L11884">
            <v>1</v>
          </cell>
          <cell r="M11884">
            <v>1</v>
          </cell>
          <cell r="Q11884">
            <v>235.8</v>
          </cell>
          <cell r="R11884">
            <v>202.5</v>
          </cell>
          <cell r="S11884">
            <v>202.5</v>
          </cell>
          <cell r="T11884">
            <v>16</v>
          </cell>
        </row>
        <row r="11885">
          <cell r="C11885" t="str">
            <v>Пермский муниципальный район Пермского края</v>
          </cell>
          <cell r="D11885" t="str">
            <v>д. Большое Савино, ул. Парниковая, д. 20А</v>
          </cell>
          <cell r="E11885" t="b">
            <v>1</v>
          </cell>
          <cell r="F11885">
            <v>1952</v>
          </cell>
          <cell r="H11885" t="str">
            <v>Дерево</v>
          </cell>
          <cell r="L11885">
            <v>1</v>
          </cell>
          <cell r="M11885">
            <v>1</v>
          </cell>
          <cell r="Q11885">
            <v>127.6</v>
          </cell>
          <cell r="R11885">
            <v>127.6</v>
          </cell>
          <cell r="S11885">
            <v>127.6</v>
          </cell>
          <cell r="T11885">
            <v>5</v>
          </cell>
        </row>
        <row r="11886">
          <cell r="C11886" t="str">
            <v>Пермский муниципальный район Пермского края</v>
          </cell>
          <cell r="D11886" t="str">
            <v>д. Ванюки, ул. Зеленая, д. 13</v>
          </cell>
          <cell r="E11886" t="b">
            <v>1</v>
          </cell>
          <cell r="F11886">
            <v>1987</v>
          </cell>
          <cell r="H11886" t="str">
            <v>Кирпич</v>
          </cell>
          <cell r="L11886">
            <v>3</v>
          </cell>
          <cell r="M11886">
            <v>3</v>
          </cell>
          <cell r="Q11886">
            <v>2010.2</v>
          </cell>
          <cell r="R11886">
            <v>1857.8</v>
          </cell>
          <cell r="S11886">
            <v>1857.8</v>
          </cell>
          <cell r="T11886">
            <v>102</v>
          </cell>
        </row>
        <row r="11887">
          <cell r="C11887" t="str">
            <v>Пермский муниципальный район Пермского края</v>
          </cell>
          <cell r="D11887" t="str">
            <v>д. Ванюки, ул. Зеленая, д. 27</v>
          </cell>
          <cell r="E11887" t="b">
            <v>1</v>
          </cell>
          <cell r="F11887">
            <v>1972</v>
          </cell>
          <cell r="H11887" t="str">
            <v>Дерево</v>
          </cell>
          <cell r="L11887">
            <v>2</v>
          </cell>
          <cell r="M11887">
            <v>1</v>
          </cell>
          <cell r="Q11887">
            <v>440.7</v>
          </cell>
          <cell r="R11887">
            <v>396.3</v>
          </cell>
          <cell r="S11887">
            <v>396.3</v>
          </cell>
          <cell r="T11887">
            <v>24</v>
          </cell>
        </row>
        <row r="11888">
          <cell r="C11888" t="str">
            <v>Пермский муниципальный район Пермского края</v>
          </cell>
          <cell r="D11888" t="str">
            <v>д. Ванюки, ул. Зеленая, д. 28</v>
          </cell>
          <cell r="E11888" t="b">
            <v>1</v>
          </cell>
          <cell r="F11888">
            <v>1961</v>
          </cell>
          <cell r="H11888" t="str">
            <v>Камень</v>
          </cell>
          <cell r="L11888">
            <v>1</v>
          </cell>
          <cell r="M11888">
            <v>12</v>
          </cell>
          <cell r="Q11888">
            <v>303.7</v>
          </cell>
          <cell r="R11888">
            <v>297.60000000000002</v>
          </cell>
          <cell r="S11888">
            <v>72.099999999999994</v>
          </cell>
          <cell r="T11888">
            <v>46</v>
          </cell>
        </row>
        <row r="11889">
          <cell r="C11889" t="str">
            <v>Пермский муниципальный район Пермского края</v>
          </cell>
          <cell r="D11889" t="str">
            <v>д. Ванюки, ул. Зеленая, д. 30</v>
          </cell>
          <cell r="E11889" t="b">
            <v>1</v>
          </cell>
          <cell r="F11889">
            <v>1966</v>
          </cell>
          <cell r="H11889" t="str">
            <v>Камень</v>
          </cell>
          <cell r="L11889">
            <v>1</v>
          </cell>
          <cell r="M11889">
            <v>1</v>
          </cell>
          <cell r="Q11889">
            <v>237.8</v>
          </cell>
          <cell r="R11889">
            <v>209.3</v>
          </cell>
          <cell r="S11889">
            <v>209.3</v>
          </cell>
          <cell r="T11889">
            <v>30</v>
          </cell>
        </row>
        <row r="11890">
          <cell r="C11890" t="str">
            <v>Пермский муниципальный район Пермского края</v>
          </cell>
          <cell r="D11890" t="str">
            <v>д. Ванюки, ул. Зеленая, д. 37</v>
          </cell>
          <cell r="E11890" t="b">
            <v>1</v>
          </cell>
          <cell r="F11890">
            <v>1972</v>
          </cell>
          <cell r="H11890" t="str">
            <v>Дерево</v>
          </cell>
          <cell r="L11890">
            <v>2</v>
          </cell>
          <cell r="M11890">
            <v>1</v>
          </cell>
          <cell r="Q11890">
            <v>464</v>
          </cell>
          <cell r="R11890">
            <v>406.6</v>
          </cell>
          <cell r="S11890">
            <v>406.6</v>
          </cell>
          <cell r="T11890">
            <v>37</v>
          </cell>
        </row>
        <row r="11891">
          <cell r="C11891" t="str">
            <v>Пермский муниципальный район Пермского края</v>
          </cell>
          <cell r="D11891" t="str">
            <v>д. Ванюки, ул. Зеленая, д. 26А</v>
          </cell>
          <cell r="E11891" t="b">
            <v>1</v>
          </cell>
          <cell r="F11891">
            <v>1985</v>
          </cell>
          <cell r="H11891" t="str">
            <v>Кирпич</v>
          </cell>
          <cell r="L11891">
            <v>3</v>
          </cell>
          <cell r="M11891">
            <v>1</v>
          </cell>
          <cell r="Q11891">
            <v>962.9</v>
          </cell>
          <cell r="R11891">
            <v>807.6</v>
          </cell>
          <cell r="S11891">
            <v>807.6</v>
          </cell>
          <cell r="T11891">
            <v>44</v>
          </cell>
        </row>
        <row r="11892">
          <cell r="C11892" t="str">
            <v>Пермский муниципальный район Пермского края</v>
          </cell>
          <cell r="D11892" t="str">
            <v>д. Ванюки, ул. Зеленая, д. 27А</v>
          </cell>
          <cell r="E11892" t="b">
            <v>1</v>
          </cell>
          <cell r="F11892">
            <v>1984</v>
          </cell>
          <cell r="H11892" t="str">
            <v>Кирпич</v>
          </cell>
          <cell r="L11892">
            <v>3</v>
          </cell>
          <cell r="M11892">
            <v>1</v>
          </cell>
          <cell r="Q11892">
            <v>1100.8</v>
          </cell>
          <cell r="R11892">
            <v>821.1</v>
          </cell>
          <cell r="S11892">
            <v>821.1</v>
          </cell>
          <cell r="T11892">
            <v>47</v>
          </cell>
        </row>
        <row r="11893">
          <cell r="C11893" t="str">
            <v>Пермский муниципальный район Пермского края</v>
          </cell>
          <cell r="D11893" t="str">
            <v>д. Ванюки, ул. Парковая, д. 2</v>
          </cell>
          <cell r="E11893" t="b">
            <v>1</v>
          </cell>
          <cell r="F11893">
            <v>1985</v>
          </cell>
          <cell r="H11893" t="str">
            <v>Кирпич</v>
          </cell>
          <cell r="L11893">
            <v>3</v>
          </cell>
          <cell r="M11893">
            <v>3</v>
          </cell>
          <cell r="Q11893">
            <v>2045.2</v>
          </cell>
          <cell r="R11893">
            <v>1953.6999999999998</v>
          </cell>
          <cell r="S11893">
            <v>1883.1</v>
          </cell>
          <cell r="T11893">
            <v>93</v>
          </cell>
        </row>
        <row r="11894">
          <cell r="C11894" t="str">
            <v>Пермский муниципальный район Пермского края</v>
          </cell>
          <cell r="D11894" t="str">
            <v>д. Ванюки, ул. Парковая, д. 4</v>
          </cell>
          <cell r="E11894" t="b">
            <v>1</v>
          </cell>
          <cell r="F11894">
            <v>1976</v>
          </cell>
          <cell r="H11894" t="str">
            <v>Кирпич</v>
          </cell>
          <cell r="L11894">
            <v>3</v>
          </cell>
          <cell r="M11894">
            <v>3</v>
          </cell>
          <cell r="Q11894">
            <v>1551</v>
          </cell>
          <cell r="R11894">
            <v>1407.3</v>
          </cell>
          <cell r="S11894">
            <v>1407.3</v>
          </cell>
          <cell r="T11894">
            <v>69</v>
          </cell>
        </row>
        <row r="11895">
          <cell r="C11895" t="str">
            <v>Пермский муниципальный район Пермского края</v>
          </cell>
          <cell r="D11895" t="str">
            <v>д. Ванюки, ул. Парковая, д. 5</v>
          </cell>
          <cell r="E11895" t="b">
            <v>1</v>
          </cell>
          <cell r="F11895">
            <v>1965</v>
          </cell>
          <cell r="H11895" t="str">
            <v>Кирпич</v>
          </cell>
          <cell r="L11895">
            <v>2</v>
          </cell>
          <cell r="M11895">
            <v>2</v>
          </cell>
          <cell r="Q11895">
            <v>514.6</v>
          </cell>
          <cell r="R11895">
            <v>448.2</v>
          </cell>
          <cell r="S11895">
            <v>448.2</v>
          </cell>
          <cell r="T11895">
            <v>34</v>
          </cell>
        </row>
        <row r="11896">
          <cell r="C11896" t="str">
            <v>Пермский муниципальный район Пермского края</v>
          </cell>
          <cell r="D11896" t="str">
            <v>д. Ванюки, ул. Парковая, д. 6</v>
          </cell>
          <cell r="E11896" t="b">
            <v>1</v>
          </cell>
          <cell r="F11896">
            <v>1974</v>
          </cell>
          <cell r="H11896" t="str">
            <v>Кирпич</v>
          </cell>
          <cell r="L11896">
            <v>2</v>
          </cell>
          <cell r="M11896">
            <v>3</v>
          </cell>
          <cell r="Q11896">
            <v>949.6</v>
          </cell>
          <cell r="R11896">
            <v>874.7</v>
          </cell>
          <cell r="S11896">
            <v>874.7</v>
          </cell>
          <cell r="T11896">
            <v>42</v>
          </cell>
        </row>
        <row r="11897">
          <cell r="C11897" t="str">
            <v>Пермский муниципальный район Пермского края</v>
          </cell>
          <cell r="D11897" t="str">
            <v>д. Ванюки, ул. Парковая, д. 7</v>
          </cell>
          <cell r="E11897" t="b">
            <v>1</v>
          </cell>
          <cell r="F11897">
            <v>1966</v>
          </cell>
          <cell r="H11897" t="str">
            <v>Кирпич</v>
          </cell>
          <cell r="L11897">
            <v>2</v>
          </cell>
          <cell r="M11897">
            <v>3</v>
          </cell>
          <cell r="Q11897">
            <v>577.70000000000005</v>
          </cell>
          <cell r="R11897">
            <v>524.5</v>
          </cell>
          <cell r="S11897">
            <v>524.5</v>
          </cell>
          <cell r="T11897">
            <v>25</v>
          </cell>
        </row>
        <row r="11898">
          <cell r="C11898" t="str">
            <v>Пермский муниципальный район Пермского края</v>
          </cell>
          <cell r="D11898" t="str">
            <v>д. Ванюки, ул. Парковая, д. 8</v>
          </cell>
          <cell r="E11898" t="b">
            <v>1</v>
          </cell>
          <cell r="F11898">
            <v>1968</v>
          </cell>
          <cell r="H11898" t="str">
            <v>Кирпич</v>
          </cell>
          <cell r="L11898">
            <v>2</v>
          </cell>
          <cell r="M11898">
            <v>2</v>
          </cell>
          <cell r="Q11898">
            <v>536.79999999999995</v>
          </cell>
          <cell r="R11898">
            <v>479.7</v>
          </cell>
          <cell r="S11898">
            <v>443.1</v>
          </cell>
          <cell r="T11898">
            <v>20</v>
          </cell>
        </row>
        <row r="11899">
          <cell r="C11899" t="str">
            <v>Пермский муниципальный район Пермского края</v>
          </cell>
          <cell r="D11899" t="str">
            <v>д. Ванюки, ул. Парковая, д. 11</v>
          </cell>
          <cell r="E11899" t="b">
            <v>1</v>
          </cell>
          <cell r="F11899">
            <v>1966</v>
          </cell>
          <cell r="H11899" t="str">
            <v>Кирпич</v>
          </cell>
          <cell r="L11899">
            <v>2</v>
          </cell>
          <cell r="M11899">
            <v>2</v>
          </cell>
          <cell r="Q11899">
            <v>511.8</v>
          </cell>
          <cell r="R11899">
            <v>452</v>
          </cell>
          <cell r="S11899">
            <v>452</v>
          </cell>
          <cell r="T11899">
            <v>24</v>
          </cell>
        </row>
        <row r="11900">
          <cell r="C11900" t="str">
            <v>Пермский муниципальный район Пермского края</v>
          </cell>
          <cell r="D11900" t="str">
            <v>д. Горшки, ул. Садовая, д. 1</v>
          </cell>
          <cell r="E11900" t="b">
            <v>1</v>
          </cell>
          <cell r="F11900">
            <v>1965</v>
          </cell>
          <cell r="H11900" t="str">
            <v>Кирпич</v>
          </cell>
          <cell r="L11900">
            <v>2</v>
          </cell>
          <cell r="M11900">
            <v>3</v>
          </cell>
          <cell r="Q11900">
            <v>585.20000000000005</v>
          </cell>
          <cell r="R11900">
            <v>515</v>
          </cell>
          <cell r="S11900">
            <v>515</v>
          </cell>
          <cell r="T11900">
            <v>12</v>
          </cell>
        </row>
        <row r="11901">
          <cell r="C11901" t="str">
            <v>Пермский муниципальный район Пермского края</v>
          </cell>
          <cell r="D11901" t="str">
            <v>д. Горшки, ул. Садовая, д. 2</v>
          </cell>
          <cell r="E11901" t="b">
            <v>1</v>
          </cell>
          <cell r="F11901">
            <v>1966</v>
          </cell>
          <cell r="H11901" t="str">
            <v>Кирпич</v>
          </cell>
          <cell r="L11901">
            <v>2</v>
          </cell>
          <cell r="M11901">
            <v>2</v>
          </cell>
          <cell r="Q11901">
            <v>511.4</v>
          </cell>
          <cell r="R11901">
            <v>451.2</v>
          </cell>
          <cell r="S11901">
            <v>451.2</v>
          </cell>
          <cell r="T11901">
            <v>25</v>
          </cell>
        </row>
        <row r="11902">
          <cell r="C11902" t="str">
            <v>Пермский муниципальный район Пермского края</v>
          </cell>
          <cell r="D11902" t="str">
            <v>д. Горшки, ул. Садовая, д. 3</v>
          </cell>
          <cell r="E11902" t="b">
            <v>1</v>
          </cell>
          <cell r="F11902">
            <v>1971</v>
          </cell>
          <cell r="H11902" t="str">
            <v>Кирпич</v>
          </cell>
          <cell r="L11902">
            <v>2</v>
          </cell>
          <cell r="M11902">
            <v>2</v>
          </cell>
          <cell r="Q11902">
            <v>503</v>
          </cell>
          <cell r="R11902">
            <v>449.4</v>
          </cell>
          <cell r="S11902">
            <v>449.4</v>
          </cell>
          <cell r="T11902">
            <v>27</v>
          </cell>
        </row>
        <row r="11903">
          <cell r="C11903" t="str">
            <v>Пермский муниципальный район Пермского края</v>
          </cell>
          <cell r="D11903" t="str">
            <v>д. Горшки, ул. Садовая, д. 4</v>
          </cell>
          <cell r="E11903" t="b">
            <v>1</v>
          </cell>
          <cell r="F11903">
            <v>1969</v>
          </cell>
          <cell r="H11903" t="str">
            <v>Кирпич</v>
          </cell>
          <cell r="L11903">
            <v>2</v>
          </cell>
          <cell r="M11903">
            <v>2</v>
          </cell>
          <cell r="Q11903">
            <v>518.1</v>
          </cell>
          <cell r="R11903">
            <v>455.7</v>
          </cell>
          <cell r="S11903">
            <v>455.7</v>
          </cell>
          <cell r="T11903">
            <v>25</v>
          </cell>
        </row>
        <row r="11904">
          <cell r="C11904" t="str">
            <v>Пермский муниципальный район Пермского края</v>
          </cell>
          <cell r="D11904" t="str">
            <v>д. Горшки, ул. Садовая, д. 5</v>
          </cell>
          <cell r="E11904" t="b">
            <v>1</v>
          </cell>
          <cell r="F11904">
            <v>1969</v>
          </cell>
          <cell r="H11904" t="str">
            <v>Кирпич</v>
          </cell>
          <cell r="L11904">
            <v>2</v>
          </cell>
          <cell r="M11904">
            <v>2</v>
          </cell>
          <cell r="Q11904">
            <v>519.79999999999995</v>
          </cell>
          <cell r="R11904">
            <v>457.4</v>
          </cell>
          <cell r="S11904">
            <v>457.4</v>
          </cell>
          <cell r="T11904">
            <v>20</v>
          </cell>
        </row>
        <row r="11905">
          <cell r="C11905" t="str">
            <v>Пермский муниципальный район Пермского края</v>
          </cell>
          <cell r="D11905" t="str">
            <v>д. Горшки, ул. Школьная, д. 10</v>
          </cell>
          <cell r="E11905" t="b">
            <v>1</v>
          </cell>
          <cell r="F11905">
            <v>1960</v>
          </cell>
          <cell r="H11905" t="str">
            <v>Кирпич</v>
          </cell>
          <cell r="L11905">
            <v>2</v>
          </cell>
          <cell r="M11905">
            <v>2</v>
          </cell>
          <cell r="Q11905">
            <v>370.3</v>
          </cell>
          <cell r="R11905">
            <v>308.5</v>
          </cell>
          <cell r="S11905">
            <v>308.5</v>
          </cell>
          <cell r="T11905">
            <v>12</v>
          </cell>
        </row>
        <row r="11906">
          <cell r="C11906" t="str">
            <v>Пермский муниципальный район Пермского края</v>
          </cell>
          <cell r="D11906" t="str">
            <v>д. Замараево, ул. Центральная, д. 5</v>
          </cell>
          <cell r="E11906" t="b">
            <v>1</v>
          </cell>
          <cell r="F11906">
            <v>1965</v>
          </cell>
          <cell r="H11906" t="str">
            <v>Кирпич</v>
          </cell>
          <cell r="L11906">
            <v>2</v>
          </cell>
          <cell r="M11906">
            <v>2</v>
          </cell>
          <cell r="Q11906">
            <v>646.6</v>
          </cell>
          <cell r="R11906">
            <v>592.4</v>
          </cell>
          <cell r="S11906">
            <v>592.4</v>
          </cell>
          <cell r="T11906">
            <v>64</v>
          </cell>
        </row>
        <row r="11907">
          <cell r="C11907" t="str">
            <v>Пермский муниципальный район Пермского края</v>
          </cell>
          <cell r="D11907" t="str">
            <v>д. Касимово, ул. Клубная, д. 43А</v>
          </cell>
          <cell r="E11907" t="b">
            <v>1</v>
          </cell>
          <cell r="F11907">
            <v>2012</v>
          </cell>
          <cell r="H11907" t="str">
            <v>Ячеистые бетонные блоки, утеплитель Rokwool</v>
          </cell>
          <cell r="I11907" t="str">
            <v>скатная</v>
          </cell>
          <cell r="J11907" t="str">
            <v>ТЕП ГАЗ ГВС ВОД</v>
          </cell>
          <cell r="K11907" t="str">
            <v>имеется</v>
          </cell>
          <cell r="L11907">
            <v>1</v>
          </cell>
          <cell r="M11907">
            <v>8</v>
          </cell>
          <cell r="Q11907">
            <v>381.3</v>
          </cell>
          <cell r="R11907">
            <v>330.9</v>
          </cell>
          <cell r="S11907">
            <v>330.9</v>
          </cell>
        </row>
        <row r="11908">
          <cell r="C11908" t="str">
            <v>Пермский муниципальный район Пермского края</v>
          </cell>
          <cell r="D11908" t="str">
            <v>д. Кичаново, ул. Безымянная, д. 7</v>
          </cell>
          <cell r="E11908" t="b">
            <v>1</v>
          </cell>
          <cell r="F11908">
            <v>1967</v>
          </cell>
          <cell r="H11908" t="str">
            <v>Кирпич</v>
          </cell>
          <cell r="L11908">
            <v>2</v>
          </cell>
          <cell r="M11908">
            <v>2</v>
          </cell>
          <cell r="Q11908">
            <v>655.20000000000005</v>
          </cell>
          <cell r="R11908">
            <v>505</v>
          </cell>
          <cell r="S11908">
            <v>505</v>
          </cell>
          <cell r="T11908">
            <v>51</v>
          </cell>
        </row>
        <row r="11909">
          <cell r="C11909" t="str">
            <v>Пермский муниципальный район Пермского края</v>
          </cell>
          <cell r="D11909" t="str">
            <v>д. Кичаново, ул. Безымянная, д. 9</v>
          </cell>
          <cell r="E11909" t="b">
            <v>1</v>
          </cell>
          <cell r="F11909">
            <v>1969</v>
          </cell>
          <cell r="H11909" t="str">
            <v>Кирпич</v>
          </cell>
          <cell r="L11909">
            <v>2</v>
          </cell>
          <cell r="M11909">
            <v>2</v>
          </cell>
          <cell r="Q11909">
            <v>660.4</v>
          </cell>
          <cell r="R11909">
            <v>510.4</v>
          </cell>
          <cell r="S11909">
            <v>510.4</v>
          </cell>
          <cell r="T11909">
            <v>51</v>
          </cell>
        </row>
        <row r="11910">
          <cell r="C11910" t="str">
            <v>Пермский муниципальный район Пермского края</v>
          </cell>
          <cell r="D11910" t="str">
            <v>д. Кичаново, ул. Безымянная, д. 11</v>
          </cell>
          <cell r="E11910" t="b">
            <v>1</v>
          </cell>
          <cell r="F11910">
            <v>1972</v>
          </cell>
          <cell r="H11910" t="str">
            <v>Кирпич</v>
          </cell>
          <cell r="L11910">
            <v>2</v>
          </cell>
          <cell r="M11910">
            <v>3</v>
          </cell>
          <cell r="Q11910">
            <v>882.9</v>
          </cell>
          <cell r="R11910">
            <v>882.9</v>
          </cell>
          <cell r="S11910">
            <v>844.6</v>
          </cell>
          <cell r="T11910">
            <v>55</v>
          </cell>
        </row>
        <row r="11911">
          <cell r="C11911" t="str">
            <v>Пермский муниципальный район Пермского края</v>
          </cell>
          <cell r="D11911" t="str">
            <v>д. Кондратово, ул. Артемьевская, д. 1</v>
          </cell>
          <cell r="E11911" t="b">
            <v>1</v>
          </cell>
          <cell r="F11911">
            <v>2017</v>
          </cell>
          <cell r="H11911" t="str">
            <v>Ж/б панели</v>
          </cell>
          <cell r="I11911" t="str">
            <v>плоская</v>
          </cell>
          <cell r="J11911" t="str">
            <v>ГАЗ</v>
          </cell>
          <cell r="K11911" t="str">
            <v>не имеется</v>
          </cell>
          <cell r="L11911">
            <v>7</v>
          </cell>
          <cell r="M11911">
            <v>5</v>
          </cell>
          <cell r="N11911">
            <v>5</v>
          </cell>
          <cell r="O11911">
            <v>5</v>
          </cell>
          <cell r="Q11911">
            <v>10476.299999999999</v>
          </cell>
          <cell r="R11911">
            <v>8449</v>
          </cell>
          <cell r="S11911">
            <v>8449</v>
          </cell>
          <cell r="T11911">
            <v>303</v>
          </cell>
        </row>
        <row r="11912">
          <cell r="C11912" t="str">
            <v>Пермский муниципальный район Пермского края</v>
          </cell>
          <cell r="D11912" t="str">
            <v>д. Кондратово, ул. Артемьевская, д. 3</v>
          </cell>
          <cell r="E11912" t="b">
            <v>1</v>
          </cell>
          <cell r="F11912">
            <v>2021</v>
          </cell>
          <cell r="H11912" t="str">
            <v>панели</v>
          </cell>
          <cell r="I11912" t="str">
            <v>плоская</v>
          </cell>
          <cell r="J11912" t="str">
            <v>ГАЗ</v>
          </cell>
          <cell r="K11912" t="str">
            <v>имеется</v>
          </cell>
          <cell r="L11912">
            <v>9</v>
          </cell>
          <cell r="M11912">
            <v>3</v>
          </cell>
          <cell r="N11912">
            <v>3</v>
          </cell>
          <cell r="P11912">
            <v>3</v>
          </cell>
          <cell r="Q11912">
            <v>7960</v>
          </cell>
          <cell r="R11912">
            <v>6556.7</v>
          </cell>
          <cell r="S11912">
            <v>6556.7</v>
          </cell>
        </row>
        <row r="11913">
          <cell r="C11913" t="str">
            <v>Пермский муниципальный район Пермского края</v>
          </cell>
          <cell r="D11913" t="str">
            <v>д. Кондратово, ул. Артемьевская, д. 4</v>
          </cell>
          <cell r="E11913" t="b">
            <v>1</v>
          </cell>
          <cell r="F11913">
            <v>2023</v>
          </cell>
          <cell r="H11913" t="str">
            <v xml:space="preserve">железобетонные панели </v>
          </cell>
          <cell r="I11913" t="str">
            <v>плоская</v>
          </cell>
          <cell r="J11913" t="str">
            <v>ГАЗ</v>
          </cell>
          <cell r="K11913" t="str">
            <v>имеется</v>
          </cell>
          <cell r="L11913">
            <v>17</v>
          </cell>
          <cell r="M11913">
            <v>2</v>
          </cell>
          <cell r="N11913">
            <v>4</v>
          </cell>
          <cell r="O11913">
            <v>2</v>
          </cell>
          <cell r="P11913">
            <v>2</v>
          </cell>
          <cell r="Q11913">
            <v>11194.6</v>
          </cell>
          <cell r="R11913">
            <v>7517.2</v>
          </cell>
        </row>
        <row r="11914">
          <cell r="C11914" t="str">
            <v>Пермский муниципальный район Пермского края</v>
          </cell>
          <cell r="D11914" t="str">
            <v>д. Кондратово, ул. Г.Н. Нифантова, д. 5</v>
          </cell>
          <cell r="E11914" t="b">
            <v>1</v>
          </cell>
          <cell r="F11914">
            <v>2021</v>
          </cell>
          <cell r="H11914" t="str">
            <v>панели</v>
          </cell>
          <cell r="I11914" t="str">
            <v>плоская</v>
          </cell>
          <cell r="J11914" t="str">
            <v>ГАЗ</v>
          </cell>
          <cell r="K11914" t="str">
            <v>имеется</v>
          </cell>
          <cell r="L11914">
            <v>16</v>
          </cell>
          <cell r="M11914">
            <v>3</v>
          </cell>
          <cell r="N11914">
            <v>6</v>
          </cell>
          <cell r="O11914">
            <v>3</v>
          </cell>
          <cell r="P11914">
            <v>3</v>
          </cell>
          <cell r="Q11914">
            <v>14275</v>
          </cell>
          <cell r="R11914">
            <v>11129.7</v>
          </cell>
          <cell r="S11914">
            <v>11129.7</v>
          </cell>
        </row>
        <row r="11915">
          <cell r="C11915" t="str">
            <v>Пермский муниципальный район Пермского края</v>
          </cell>
          <cell r="D11915" t="str">
            <v>д. Кондратово, ул. Камская, д. 2</v>
          </cell>
          <cell r="E11915" t="b">
            <v>1</v>
          </cell>
          <cell r="F11915">
            <v>1976</v>
          </cell>
          <cell r="H11915" t="str">
            <v>Кирпич</v>
          </cell>
          <cell r="L11915">
            <v>2</v>
          </cell>
          <cell r="M11915">
            <v>2</v>
          </cell>
          <cell r="Q11915">
            <v>1189.7</v>
          </cell>
          <cell r="R11915">
            <v>1087.5</v>
          </cell>
          <cell r="S11915">
            <v>1087.5</v>
          </cell>
          <cell r="T11915">
            <v>65</v>
          </cell>
        </row>
        <row r="11916">
          <cell r="C11916" t="str">
            <v>Пермский муниципальный район Пермского края</v>
          </cell>
          <cell r="D11916" t="str">
            <v>д. Кондратово, ул. Камская, д. 3</v>
          </cell>
          <cell r="E11916" t="b">
            <v>1</v>
          </cell>
          <cell r="F11916">
            <v>2013</v>
          </cell>
          <cell r="H11916" t="str">
            <v>Кирпич</v>
          </cell>
          <cell r="I11916" t="str">
            <v>плоская</v>
          </cell>
          <cell r="K11916" t="str">
            <v>не имеется</v>
          </cell>
          <cell r="L11916">
            <v>9</v>
          </cell>
          <cell r="M11916">
            <v>1</v>
          </cell>
          <cell r="N11916">
            <v>1</v>
          </cell>
          <cell r="O11916">
            <v>1</v>
          </cell>
          <cell r="Q11916">
            <v>2482.3000000000002</v>
          </cell>
          <cell r="R11916">
            <v>2025.8</v>
          </cell>
          <cell r="S11916">
            <v>2025.8</v>
          </cell>
          <cell r="T11916">
            <v>55</v>
          </cell>
        </row>
        <row r="11917">
          <cell r="C11917" t="str">
            <v>Пермский муниципальный район Пермского края</v>
          </cell>
          <cell r="D11917" t="str">
            <v>д. Кондратово, ул. Камская, д. 6</v>
          </cell>
          <cell r="E11917" t="b">
            <v>1</v>
          </cell>
          <cell r="F11917">
            <v>1972</v>
          </cell>
          <cell r="H11917" t="str">
            <v>Кирпич</v>
          </cell>
          <cell r="L11917">
            <v>3</v>
          </cell>
          <cell r="M11917">
            <v>3</v>
          </cell>
          <cell r="Q11917">
            <v>1972</v>
          </cell>
          <cell r="R11917">
            <v>1510.9</v>
          </cell>
          <cell r="S11917">
            <v>1510.9</v>
          </cell>
          <cell r="T11917">
            <v>112</v>
          </cell>
        </row>
        <row r="11918">
          <cell r="C11918" t="str">
            <v>Пермский муниципальный район Пермского края</v>
          </cell>
          <cell r="D11918" t="str">
            <v>д. Кондратово, ул. Камская, д. 7</v>
          </cell>
          <cell r="E11918" t="b">
            <v>1</v>
          </cell>
          <cell r="F11918">
            <v>2008</v>
          </cell>
          <cell r="H11918" t="str">
            <v>Ж/б панели</v>
          </cell>
          <cell r="I11918" t="str">
            <v>плоская</v>
          </cell>
          <cell r="K11918" t="str">
            <v>имеется</v>
          </cell>
          <cell r="L11918">
            <v>5</v>
          </cell>
          <cell r="M11918">
            <v>4</v>
          </cell>
          <cell r="Q11918">
            <v>4243.6000000000004</v>
          </cell>
          <cell r="R11918">
            <v>3561</v>
          </cell>
          <cell r="S11918">
            <v>3561</v>
          </cell>
          <cell r="T11918">
            <v>115</v>
          </cell>
        </row>
        <row r="11919">
          <cell r="C11919" t="str">
            <v>Пермский муниципальный район Пермского края</v>
          </cell>
          <cell r="D11919" t="str">
            <v>д. Кондратово, ул. Камская, д. 8</v>
          </cell>
          <cell r="E11919" t="b">
            <v>1</v>
          </cell>
          <cell r="F11919">
            <v>1965</v>
          </cell>
          <cell r="H11919" t="str">
            <v>Кирпич</v>
          </cell>
          <cell r="L11919">
            <v>2</v>
          </cell>
          <cell r="M11919">
            <v>2</v>
          </cell>
          <cell r="Q11919">
            <v>445.8</v>
          </cell>
          <cell r="R11919">
            <v>445.8</v>
          </cell>
          <cell r="S11919">
            <v>445.8</v>
          </cell>
          <cell r="T11919">
            <v>41</v>
          </cell>
        </row>
        <row r="11920">
          <cell r="C11920" t="str">
            <v>Пермский муниципальный район Пермского края</v>
          </cell>
          <cell r="D11920" t="str">
            <v>д. Кондратово, ул. Камская, д. 10</v>
          </cell>
          <cell r="E11920" t="b">
            <v>1</v>
          </cell>
          <cell r="F11920">
            <v>1966</v>
          </cell>
          <cell r="H11920" t="str">
            <v>Кирпич</v>
          </cell>
          <cell r="L11920">
            <v>2</v>
          </cell>
          <cell r="M11920">
            <v>3</v>
          </cell>
          <cell r="Q11920">
            <v>486.9</v>
          </cell>
          <cell r="R11920">
            <v>486.9</v>
          </cell>
          <cell r="S11920">
            <v>486.9</v>
          </cell>
          <cell r="T11920">
            <v>39</v>
          </cell>
        </row>
        <row r="11921">
          <cell r="C11921" t="str">
            <v>Пермский муниципальный район Пермского края</v>
          </cell>
          <cell r="D11921" t="str">
            <v>д. Кондратово, ул. Камская, д. 12</v>
          </cell>
          <cell r="E11921" t="b">
            <v>1</v>
          </cell>
          <cell r="F11921">
            <v>1958</v>
          </cell>
          <cell r="H11921" t="str">
            <v>Кирпич</v>
          </cell>
          <cell r="L11921">
            <v>2</v>
          </cell>
          <cell r="M11921">
            <v>4</v>
          </cell>
          <cell r="Q11921">
            <v>941</v>
          </cell>
          <cell r="R11921">
            <v>848</v>
          </cell>
          <cell r="S11921">
            <v>627.1</v>
          </cell>
          <cell r="T11921">
            <v>62</v>
          </cell>
        </row>
        <row r="11922">
          <cell r="C11922" t="str">
            <v>Пермский муниципальный район Пермского края</v>
          </cell>
          <cell r="D11922" t="str">
            <v>д. Кондратово, ул. Камская, д. 13</v>
          </cell>
          <cell r="E11922" t="b">
            <v>1</v>
          </cell>
          <cell r="F11922">
            <v>1970</v>
          </cell>
          <cell r="H11922" t="str">
            <v>Кирпич</v>
          </cell>
          <cell r="L11922">
            <v>3</v>
          </cell>
          <cell r="M11922">
            <v>3</v>
          </cell>
          <cell r="Q11922">
            <v>1626.4</v>
          </cell>
          <cell r="R11922">
            <v>1491.8</v>
          </cell>
          <cell r="S11922">
            <v>1491.8</v>
          </cell>
          <cell r="T11922">
            <v>91</v>
          </cell>
        </row>
        <row r="11923">
          <cell r="C11923" t="str">
            <v>Пермский муниципальный район Пермского края</v>
          </cell>
          <cell r="D11923" t="str">
            <v>д. Кондратово, ул. Камская, д. 19</v>
          </cell>
          <cell r="E11923" t="b">
            <v>1</v>
          </cell>
          <cell r="F11923">
            <v>1968</v>
          </cell>
          <cell r="H11923" t="str">
            <v>Кирпич</v>
          </cell>
          <cell r="L11923">
            <v>3</v>
          </cell>
          <cell r="M11923">
            <v>2</v>
          </cell>
          <cell r="Q11923">
            <v>1019.7</v>
          </cell>
          <cell r="R11923">
            <v>945.9</v>
          </cell>
          <cell r="S11923">
            <v>933.3</v>
          </cell>
          <cell r="T11923">
            <v>63</v>
          </cell>
        </row>
        <row r="11924">
          <cell r="C11924" t="str">
            <v>Пермский муниципальный район Пермского края</v>
          </cell>
          <cell r="D11924" t="str">
            <v>д. Кондратово, ул. Камская, д. 21</v>
          </cell>
          <cell r="E11924" t="b">
            <v>1</v>
          </cell>
          <cell r="F11924">
            <v>1967</v>
          </cell>
          <cell r="H11924" t="str">
            <v>Кирпич</v>
          </cell>
          <cell r="L11924">
            <v>3</v>
          </cell>
          <cell r="M11924">
            <v>3</v>
          </cell>
          <cell r="Q11924">
            <v>1515.9</v>
          </cell>
          <cell r="R11924">
            <v>1515.9</v>
          </cell>
          <cell r="S11924">
            <v>1515.9</v>
          </cell>
          <cell r="T11924">
            <v>113</v>
          </cell>
        </row>
        <row r="11925">
          <cell r="C11925" t="str">
            <v>Пермский муниципальный район Пермского края</v>
          </cell>
          <cell r="D11925" t="str">
            <v>д. Кондратово, ул. Камская, д. 2/2</v>
          </cell>
          <cell r="E11925" t="b">
            <v>0</v>
          </cell>
          <cell r="F11925">
            <v>2018</v>
          </cell>
          <cell r="I11925" t="str">
            <v>плоская</v>
          </cell>
          <cell r="K11925" t="str">
            <v>имеется</v>
          </cell>
          <cell r="L11925">
            <v>17</v>
          </cell>
          <cell r="M11925">
            <v>1</v>
          </cell>
          <cell r="N11925">
            <v>2</v>
          </cell>
          <cell r="O11925">
            <v>1</v>
          </cell>
          <cell r="P11925">
            <v>1</v>
          </cell>
          <cell r="Q11925">
            <v>11003.4</v>
          </cell>
          <cell r="R11925">
            <v>81321.399999999994</v>
          </cell>
          <cell r="S11925">
            <v>7877</v>
          </cell>
        </row>
        <row r="11926">
          <cell r="C11926" t="str">
            <v>Пермский муниципальный район Пермского края</v>
          </cell>
          <cell r="D11926" t="str">
            <v>д. Кондратово, ул. Камская, д. 2/4</v>
          </cell>
          <cell r="E11926" t="b">
            <v>1</v>
          </cell>
          <cell r="F11926">
            <v>2021</v>
          </cell>
          <cell r="H11926" t="str">
            <v>Монолитный бетон</v>
          </cell>
          <cell r="I11926" t="str">
            <v>плоская</v>
          </cell>
          <cell r="J11926" t="str">
            <v>ГАЗ</v>
          </cell>
          <cell r="K11926" t="str">
            <v>есть</v>
          </cell>
          <cell r="L11926">
            <v>9</v>
          </cell>
          <cell r="M11926">
            <v>2</v>
          </cell>
          <cell r="N11926">
            <v>2</v>
          </cell>
          <cell r="P11926">
            <v>2</v>
          </cell>
          <cell r="Q11926">
            <v>10708.7</v>
          </cell>
          <cell r="R11926">
            <v>10708.7</v>
          </cell>
          <cell r="S11926">
            <v>7772.7</v>
          </cell>
          <cell r="T11926">
            <v>253</v>
          </cell>
        </row>
        <row r="11927">
          <cell r="C11927" t="str">
            <v>Пермский муниципальный район Пермского края</v>
          </cell>
          <cell r="D11927" t="str">
            <v>д. Кондратово, ул. Камская, д. 1Б</v>
          </cell>
          <cell r="E11927" t="b">
            <v>1</v>
          </cell>
          <cell r="F11927">
            <v>2012</v>
          </cell>
          <cell r="H11927" t="str">
            <v>кирпич</v>
          </cell>
          <cell r="L11927">
            <v>9</v>
          </cell>
          <cell r="M11927">
            <v>1</v>
          </cell>
          <cell r="N11927">
            <v>1</v>
          </cell>
          <cell r="O11927">
            <v>1</v>
          </cell>
          <cell r="Q11927">
            <v>2436.5</v>
          </cell>
          <cell r="R11927">
            <v>2436.5</v>
          </cell>
          <cell r="S11927">
            <v>1945.7</v>
          </cell>
          <cell r="T11927">
            <v>204</v>
          </cell>
        </row>
        <row r="11928">
          <cell r="C11928" t="str">
            <v>Пермский муниципальный район Пермского края</v>
          </cell>
          <cell r="D11928" t="str">
            <v>д. Кондратово, ул. Камская, д. 4А</v>
          </cell>
          <cell r="E11928" t="b">
            <v>1</v>
          </cell>
          <cell r="F11928">
            <v>2015</v>
          </cell>
          <cell r="H11928" t="str">
            <v>Панели</v>
          </cell>
          <cell r="I11928" t="str">
            <v>плоская</v>
          </cell>
          <cell r="K11928" t="str">
            <v>имеется</v>
          </cell>
          <cell r="L11928">
            <v>8</v>
          </cell>
          <cell r="M11928">
            <v>2</v>
          </cell>
          <cell r="N11928">
            <v>2</v>
          </cell>
          <cell r="O11928">
            <v>2</v>
          </cell>
          <cell r="Q11928">
            <v>5544.1</v>
          </cell>
          <cell r="R11928">
            <v>3882</v>
          </cell>
          <cell r="S11928">
            <v>3882</v>
          </cell>
          <cell r="T11928">
            <v>382</v>
          </cell>
        </row>
        <row r="11929">
          <cell r="C11929" t="str">
            <v>Пермский муниципальный район Пермского края</v>
          </cell>
          <cell r="D11929" t="str">
            <v>д. Кондратово, ул. Камская, д. 4Б</v>
          </cell>
          <cell r="E11929" t="b">
            <v>1</v>
          </cell>
          <cell r="F11929">
            <v>2016</v>
          </cell>
          <cell r="H11929" t="str">
            <v>Панели</v>
          </cell>
          <cell r="I11929" t="str">
            <v>плоская</v>
          </cell>
          <cell r="K11929" t="str">
            <v>имеется</v>
          </cell>
          <cell r="L11929">
            <v>8</v>
          </cell>
          <cell r="M11929">
            <v>2</v>
          </cell>
          <cell r="N11929">
            <v>2</v>
          </cell>
          <cell r="O11929">
            <v>2</v>
          </cell>
          <cell r="Q11929">
            <v>5602.5</v>
          </cell>
          <cell r="R11929">
            <v>3883.3</v>
          </cell>
          <cell r="S11929">
            <v>3883.3</v>
          </cell>
          <cell r="T11929">
            <v>555</v>
          </cell>
        </row>
        <row r="11930">
          <cell r="C11930" t="str">
            <v>Пермский муниципальный район Пермского края</v>
          </cell>
          <cell r="D11930" t="str">
            <v>д. Кондратово, ул. Карла Маркса, д. 2</v>
          </cell>
          <cell r="E11930" t="b">
            <v>1</v>
          </cell>
          <cell r="F11930">
            <v>1985</v>
          </cell>
          <cell r="H11930" t="str">
            <v>Ж/б панели</v>
          </cell>
          <cell r="I11930" t="str">
            <v>плоская</v>
          </cell>
          <cell r="K11930" t="str">
            <v>имеется</v>
          </cell>
          <cell r="L11930">
            <v>5</v>
          </cell>
          <cell r="M11930">
            <v>6</v>
          </cell>
          <cell r="Q11930">
            <v>4236.1000000000004</v>
          </cell>
          <cell r="R11930">
            <v>4213.5</v>
          </cell>
          <cell r="S11930">
            <v>4213.5</v>
          </cell>
          <cell r="T11930">
            <v>120</v>
          </cell>
        </row>
        <row r="11931">
          <cell r="C11931" t="str">
            <v>Пермский муниципальный район Пермского края</v>
          </cell>
          <cell r="D11931" t="str">
            <v>д. Кондратово, ул. Карла Маркса, д. 4</v>
          </cell>
          <cell r="E11931" t="b">
            <v>1</v>
          </cell>
          <cell r="F11931">
            <v>2005</v>
          </cell>
          <cell r="H11931" t="str">
            <v>Бетон</v>
          </cell>
          <cell r="I11931" t="str">
            <v>плоская</v>
          </cell>
          <cell r="K11931" t="str">
            <v>имеется</v>
          </cell>
          <cell r="L11931">
            <v>5</v>
          </cell>
          <cell r="M11931">
            <v>16</v>
          </cell>
          <cell r="Q11931">
            <v>11447.5</v>
          </cell>
          <cell r="R11931">
            <v>10846.4</v>
          </cell>
          <cell r="S11931">
            <v>10846.4</v>
          </cell>
          <cell r="T11931">
            <v>520</v>
          </cell>
        </row>
        <row r="11932">
          <cell r="C11932" t="str">
            <v>Пермский муниципальный район Пермского края</v>
          </cell>
          <cell r="D11932" t="str">
            <v>д. Кондратово, ул. Карла Маркса, д. 8</v>
          </cell>
          <cell r="E11932" t="b">
            <v>1</v>
          </cell>
          <cell r="F11932">
            <v>1994</v>
          </cell>
          <cell r="H11932" t="str">
            <v>Кирпич</v>
          </cell>
          <cell r="I11932" t="str">
            <v>плоская</v>
          </cell>
          <cell r="K11932" t="str">
            <v>не имеется</v>
          </cell>
          <cell r="L11932">
            <v>5</v>
          </cell>
          <cell r="M11932">
            <v>1</v>
          </cell>
          <cell r="Q11932">
            <v>2734.7</v>
          </cell>
          <cell r="R11932">
            <v>2212.8000000000002</v>
          </cell>
          <cell r="S11932">
            <v>2212.8000000000002</v>
          </cell>
          <cell r="T11932">
            <v>45</v>
          </cell>
        </row>
        <row r="11933">
          <cell r="C11933" t="str">
            <v>Пермский муниципальный район Пермского края</v>
          </cell>
          <cell r="D11933" t="str">
            <v>д. Кондратово, ул. Карла Маркса, д. 8А</v>
          </cell>
          <cell r="E11933" t="b">
            <v>1</v>
          </cell>
          <cell r="F11933">
            <v>2007</v>
          </cell>
          <cell r="H11933" t="str">
            <v>Блочные</v>
          </cell>
          <cell r="I11933" t="str">
            <v>плоская</v>
          </cell>
          <cell r="K11933" t="str">
            <v>не имеется</v>
          </cell>
          <cell r="L11933">
            <v>5</v>
          </cell>
          <cell r="M11933">
            <v>9</v>
          </cell>
          <cell r="Q11933">
            <v>11130.4</v>
          </cell>
          <cell r="R11933">
            <v>8223.1</v>
          </cell>
          <cell r="S11933">
            <v>8223.1</v>
          </cell>
          <cell r="T11933">
            <v>305</v>
          </cell>
        </row>
        <row r="11934">
          <cell r="C11934" t="str">
            <v>Пермский муниципальный район Пермского края</v>
          </cell>
          <cell r="D11934" t="str">
            <v>д. Кондратово, ул. Карла Маркса, д. 8Б</v>
          </cell>
          <cell r="E11934" t="b">
            <v>1</v>
          </cell>
          <cell r="F11934">
            <v>2008</v>
          </cell>
          <cell r="H11934" t="str">
            <v>Блочные</v>
          </cell>
          <cell r="I11934" t="str">
            <v>плоская</v>
          </cell>
          <cell r="K11934" t="str">
            <v>не имеется</v>
          </cell>
          <cell r="L11934">
            <v>9</v>
          </cell>
          <cell r="M11934">
            <v>2</v>
          </cell>
          <cell r="N11934">
            <v>2</v>
          </cell>
          <cell r="O11934">
            <v>2</v>
          </cell>
          <cell r="Q11934">
            <v>4228.8</v>
          </cell>
          <cell r="R11934">
            <v>3142.8</v>
          </cell>
          <cell r="S11934">
            <v>3142.8</v>
          </cell>
          <cell r="T11934">
            <v>112</v>
          </cell>
        </row>
        <row r="11935">
          <cell r="C11935" t="str">
            <v>Пермский муниципальный район Пермского края</v>
          </cell>
          <cell r="D11935" t="str">
            <v>д. Кондратово, ул. Красавинская, д. 1</v>
          </cell>
          <cell r="E11935" t="b">
            <v>1</v>
          </cell>
          <cell r="F11935">
            <v>2015</v>
          </cell>
          <cell r="H11935" t="str">
            <v>Панели</v>
          </cell>
          <cell r="I11935" t="str">
            <v>плоская</v>
          </cell>
          <cell r="K11935" t="str">
            <v>имеется</v>
          </cell>
          <cell r="L11935">
            <v>7</v>
          </cell>
          <cell r="M11935">
            <v>5</v>
          </cell>
          <cell r="N11935">
            <v>5</v>
          </cell>
          <cell r="O11935">
            <v>2</v>
          </cell>
          <cell r="Q11935">
            <v>11580.8</v>
          </cell>
          <cell r="R11935">
            <v>8577.9</v>
          </cell>
          <cell r="S11935">
            <v>8577.9</v>
          </cell>
          <cell r="T11935">
            <v>305</v>
          </cell>
        </row>
        <row r="11936">
          <cell r="C11936" t="str">
            <v>Пермский муниципальный район Пермского края</v>
          </cell>
          <cell r="D11936" t="str">
            <v>д. Кондратово, ул. Красавинская, д. 2</v>
          </cell>
          <cell r="E11936" t="b">
            <v>1</v>
          </cell>
          <cell r="F11936">
            <v>2017</v>
          </cell>
          <cell r="H11936" t="str">
            <v>Ж/б панели</v>
          </cell>
          <cell r="I11936" t="str">
            <v>плоская</v>
          </cell>
          <cell r="K11936" t="str">
            <v>не имеется</v>
          </cell>
          <cell r="L11936">
            <v>9</v>
          </cell>
          <cell r="M11936">
            <v>4</v>
          </cell>
          <cell r="N11936">
            <v>4</v>
          </cell>
          <cell r="O11936">
            <v>2</v>
          </cell>
          <cell r="Q11936">
            <v>10283.299999999999</v>
          </cell>
          <cell r="R11936">
            <v>8308.2000000000007</v>
          </cell>
          <cell r="S11936">
            <v>8308.2000000000007</v>
          </cell>
          <cell r="T11936">
            <v>203</v>
          </cell>
        </row>
        <row r="11937">
          <cell r="C11937" t="str">
            <v>Пермский муниципальный район Пермского края</v>
          </cell>
          <cell r="D11937" t="str">
            <v>д. Кондратово, ул. Красавинская, д. 3</v>
          </cell>
          <cell r="E11937" t="b">
            <v>1</v>
          </cell>
          <cell r="F11937">
            <v>2020</v>
          </cell>
          <cell r="H11937" t="str">
            <v>Железобетонные трехслойные стеновые панели</v>
          </cell>
          <cell r="I11937" t="str">
            <v>плоская</v>
          </cell>
          <cell r="J11937" t="str">
            <v>ГАЗ</v>
          </cell>
          <cell r="K11937" t="str">
            <v>имеется</v>
          </cell>
          <cell r="L11937">
            <v>8</v>
          </cell>
          <cell r="M11937">
            <v>4</v>
          </cell>
          <cell r="N11937">
            <v>4</v>
          </cell>
          <cell r="P11937">
            <v>4</v>
          </cell>
          <cell r="Q11937">
            <v>9487.4</v>
          </cell>
          <cell r="R11937">
            <v>6708.1</v>
          </cell>
          <cell r="S11937">
            <v>6037.29</v>
          </cell>
        </row>
        <row r="11938">
          <cell r="C11938" t="str">
            <v>Пермский муниципальный район Пермского края</v>
          </cell>
          <cell r="D11938" t="str">
            <v>д. Кондратово, ул. Красавинская, д. 4</v>
          </cell>
          <cell r="E11938" t="b">
            <v>1</v>
          </cell>
          <cell r="F11938">
            <v>2017</v>
          </cell>
          <cell r="H11938" t="str">
            <v>Ж/б панели</v>
          </cell>
          <cell r="I11938" t="str">
            <v>плоская</v>
          </cell>
          <cell r="K11938" t="str">
            <v>не имеется</v>
          </cell>
          <cell r="L11938">
            <v>12</v>
          </cell>
          <cell r="M11938">
            <v>2</v>
          </cell>
          <cell r="N11938">
            <v>3</v>
          </cell>
          <cell r="O11938">
            <v>3</v>
          </cell>
          <cell r="Q11938">
            <v>6271.2</v>
          </cell>
          <cell r="R11938">
            <v>4826.8</v>
          </cell>
          <cell r="S11938">
            <v>4826.8</v>
          </cell>
          <cell r="T11938">
            <v>190</v>
          </cell>
        </row>
        <row r="11939">
          <cell r="C11939" t="str">
            <v>Пермский муниципальный район Пермского края</v>
          </cell>
          <cell r="D11939" t="str">
            <v>д. Кондратово, ул. Красавинская, д. 6</v>
          </cell>
          <cell r="E11939" t="b">
            <v>1</v>
          </cell>
          <cell r="F11939">
            <v>2017</v>
          </cell>
          <cell r="H11939" t="str">
            <v>Ж/б панели</v>
          </cell>
          <cell r="I11939" t="str">
            <v>плоская</v>
          </cell>
          <cell r="K11939" t="str">
            <v>не имеется</v>
          </cell>
          <cell r="L11939">
            <v>9</v>
          </cell>
          <cell r="M11939">
            <v>4</v>
          </cell>
          <cell r="N11939">
            <v>4</v>
          </cell>
          <cell r="O11939">
            <v>4</v>
          </cell>
          <cell r="Q11939">
            <v>10309.700000000001</v>
          </cell>
          <cell r="R11939">
            <v>8310.6</v>
          </cell>
          <cell r="S11939">
            <v>8310.6</v>
          </cell>
          <cell r="T11939">
            <v>205</v>
          </cell>
        </row>
        <row r="11940">
          <cell r="C11940" t="str">
            <v>Пермский муниципальный район Пермского края</v>
          </cell>
          <cell r="D11940" t="str">
            <v>д. Кондратово, ул. Красавинская, д. 8</v>
          </cell>
          <cell r="E11940" t="b">
            <v>1</v>
          </cell>
          <cell r="F11940">
            <v>2021</v>
          </cell>
          <cell r="H11940" t="str">
            <v>газобетон, кирпич</v>
          </cell>
          <cell r="I11940" t="str">
            <v>плоская</v>
          </cell>
          <cell r="J11940" t="str">
            <v>ГАЗ</v>
          </cell>
          <cell r="K11940" t="str">
            <v>имеется</v>
          </cell>
          <cell r="L11940">
            <v>12</v>
          </cell>
          <cell r="M11940">
            <v>3</v>
          </cell>
          <cell r="N11940">
            <v>4</v>
          </cell>
          <cell r="O11940">
            <v>2</v>
          </cell>
          <cell r="P11940">
            <v>2</v>
          </cell>
          <cell r="Q11940">
            <v>9557.7999999999993</v>
          </cell>
          <cell r="R11940">
            <v>7459.3</v>
          </cell>
          <cell r="S11940">
            <v>7459.3</v>
          </cell>
        </row>
        <row r="11941">
          <cell r="C11941" t="str">
            <v>Пермский муниципальный район Пермского края</v>
          </cell>
          <cell r="D11941" t="str">
            <v>д. Кондратово, ул. Красавинская, д. 10</v>
          </cell>
          <cell r="E11941" t="b">
            <v>1</v>
          </cell>
          <cell r="F11941">
            <v>2021</v>
          </cell>
          <cell r="H11941" t="str">
            <v>панели</v>
          </cell>
          <cell r="I11941" t="str">
            <v>плоская</v>
          </cell>
          <cell r="J11941" t="str">
            <v>ГАЗ</v>
          </cell>
          <cell r="K11941" t="str">
            <v>имеется</v>
          </cell>
          <cell r="L11941">
            <v>9</v>
          </cell>
          <cell r="M11941">
            <v>3</v>
          </cell>
          <cell r="N11941">
            <v>3</v>
          </cell>
          <cell r="P11941">
            <v>3</v>
          </cell>
          <cell r="Q11941">
            <v>7530</v>
          </cell>
          <cell r="R11941">
            <v>6128.5</v>
          </cell>
          <cell r="S11941">
            <v>6128.5</v>
          </cell>
        </row>
        <row r="11942">
          <cell r="C11942" t="str">
            <v>Пермский муниципальный район Пермского края</v>
          </cell>
          <cell r="D11942" t="str">
            <v>д. Кондратово, ул. Культуры, д. 1</v>
          </cell>
          <cell r="E11942" t="b">
            <v>1</v>
          </cell>
          <cell r="F11942">
            <v>1991</v>
          </cell>
          <cell r="H11942" t="str">
            <v>Панели</v>
          </cell>
          <cell r="I11942" t="str">
            <v>плоская</v>
          </cell>
          <cell r="K11942" t="str">
            <v>имеется</v>
          </cell>
          <cell r="L11942">
            <v>5</v>
          </cell>
          <cell r="M11942">
            <v>4</v>
          </cell>
          <cell r="Q11942">
            <v>4099.5</v>
          </cell>
          <cell r="R11942">
            <v>4065.36</v>
          </cell>
          <cell r="S11942">
            <v>4065.36</v>
          </cell>
          <cell r="T11942">
            <v>180</v>
          </cell>
        </row>
        <row r="11943">
          <cell r="C11943" t="str">
            <v>Пермский муниципальный район Пермского края</v>
          </cell>
          <cell r="D11943" t="str">
            <v>д. Кондратово, ул. Культуры, д. 2</v>
          </cell>
          <cell r="E11943" t="b">
            <v>1</v>
          </cell>
          <cell r="F11943">
            <v>1996</v>
          </cell>
          <cell r="H11943" t="str">
            <v>Кирпич</v>
          </cell>
          <cell r="L11943">
            <v>5</v>
          </cell>
          <cell r="M11943">
            <v>10</v>
          </cell>
          <cell r="Q11943">
            <v>8081.1</v>
          </cell>
          <cell r="R11943">
            <v>8081.1</v>
          </cell>
          <cell r="S11943">
            <v>6972.2</v>
          </cell>
          <cell r="T11943">
            <v>329</v>
          </cell>
        </row>
        <row r="11944">
          <cell r="C11944" t="str">
            <v>Пермский муниципальный район Пермского края</v>
          </cell>
          <cell r="D11944" t="str">
            <v>д. Кондратово, ул. Культуры, д. 3</v>
          </cell>
          <cell r="E11944" t="b">
            <v>1</v>
          </cell>
          <cell r="F11944">
            <v>1986</v>
          </cell>
          <cell r="H11944" t="str">
            <v>Панели</v>
          </cell>
          <cell r="I11944" t="str">
            <v>плоская</v>
          </cell>
          <cell r="K11944" t="str">
            <v>имеется</v>
          </cell>
          <cell r="L11944">
            <v>5</v>
          </cell>
          <cell r="M11944">
            <v>6</v>
          </cell>
          <cell r="Q11944">
            <v>4479.6000000000004</v>
          </cell>
          <cell r="R11944">
            <v>4250</v>
          </cell>
          <cell r="S11944">
            <v>4250</v>
          </cell>
          <cell r="T11944">
            <v>268</v>
          </cell>
        </row>
        <row r="11945">
          <cell r="C11945" t="str">
            <v>Пермский муниципальный район Пермского края</v>
          </cell>
          <cell r="D11945" t="str">
            <v>д. Кондратово, ул. Культуры, д. 4</v>
          </cell>
          <cell r="E11945" t="b">
            <v>1</v>
          </cell>
          <cell r="F11945">
            <v>1979</v>
          </cell>
          <cell r="H11945" t="str">
            <v>Кирпич</v>
          </cell>
          <cell r="L11945">
            <v>5</v>
          </cell>
          <cell r="M11945">
            <v>1</v>
          </cell>
          <cell r="Q11945">
            <v>2436.5</v>
          </cell>
          <cell r="R11945">
            <v>2436.5</v>
          </cell>
          <cell r="S11945">
            <v>1248.4000000000001</v>
          </cell>
          <cell r="T11945">
            <v>79</v>
          </cell>
        </row>
        <row r="11946">
          <cell r="C11946" t="str">
            <v>Пермский муниципальный район Пермского края</v>
          </cell>
          <cell r="D11946" t="str">
            <v>д. Кондратово, ул. Культуры, д. 5</v>
          </cell>
          <cell r="E11946" t="b">
            <v>1</v>
          </cell>
          <cell r="F11946">
            <v>1979</v>
          </cell>
          <cell r="H11946" t="str">
            <v>панель</v>
          </cell>
          <cell r="L11946">
            <v>5</v>
          </cell>
          <cell r="M11946">
            <v>8</v>
          </cell>
          <cell r="Q11946">
            <v>6357.4</v>
          </cell>
          <cell r="R11946">
            <v>6357.4</v>
          </cell>
          <cell r="S11946">
            <v>5733.2</v>
          </cell>
          <cell r="T11946">
            <v>368</v>
          </cell>
        </row>
        <row r="11947">
          <cell r="C11947" t="str">
            <v>Пермский муниципальный район Пермского края</v>
          </cell>
          <cell r="D11947" t="str">
            <v>д. Кондратово, ул. Культуры, д. 6</v>
          </cell>
          <cell r="E11947" t="b">
            <v>1</v>
          </cell>
          <cell r="F11947">
            <v>2008</v>
          </cell>
          <cell r="H11947" t="str">
            <v>Кирпич</v>
          </cell>
          <cell r="L11947">
            <v>9</v>
          </cell>
          <cell r="M11947">
            <v>3</v>
          </cell>
          <cell r="N11947">
            <v>3</v>
          </cell>
          <cell r="O11947">
            <v>3</v>
          </cell>
          <cell r="Q11947">
            <v>8430.2000000000007</v>
          </cell>
          <cell r="R11947">
            <v>7724.7</v>
          </cell>
          <cell r="S11947">
            <v>7152.9</v>
          </cell>
          <cell r="T11947">
            <v>199</v>
          </cell>
        </row>
        <row r="11948">
          <cell r="C11948" t="str">
            <v>Пермский муниципальный район Пермского края</v>
          </cell>
          <cell r="D11948" t="str">
            <v>д. Кондратово, ул. Культуры, д. 7</v>
          </cell>
          <cell r="E11948" t="b">
            <v>1</v>
          </cell>
          <cell r="F11948">
            <v>1987</v>
          </cell>
          <cell r="H11948" t="str">
            <v>Кирпич</v>
          </cell>
          <cell r="I11948" t="str">
            <v>скатная</v>
          </cell>
          <cell r="K11948" t="str">
            <v>не имеется</v>
          </cell>
          <cell r="L11948">
            <v>5</v>
          </cell>
          <cell r="M11948">
            <v>1</v>
          </cell>
          <cell r="Q11948">
            <v>974</v>
          </cell>
          <cell r="R11948">
            <v>863.2</v>
          </cell>
          <cell r="S11948">
            <v>863.2</v>
          </cell>
          <cell r="T11948">
            <v>46</v>
          </cell>
        </row>
        <row r="11949">
          <cell r="C11949" t="str">
            <v>Пермский муниципальный район Пермского края</v>
          </cell>
          <cell r="D11949" t="str">
            <v>д. Кондратово, ул. Культуры, д. 8</v>
          </cell>
          <cell r="E11949" t="b">
            <v>1</v>
          </cell>
          <cell r="F11949">
            <v>2009</v>
          </cell>
          <cell r="H11949" t="str">
            <v>Кирпич</v>
          </cell>
          <cell r="L11949">
            <v>7</v>
          </cell>
          <cell r="M11949">
            <v>2</v>
          </cell>
          <cell r="N11949">
            <v>2</v>
          </cell>
          <cell r="O11949">
            <v>2</v>
          </cell>
          <cell r="Q11949">
            <v>5426.8</v>
          </cell>
          <cell r="R11949">
            <v>4354.3</v>
          </cell>
          <cell r="S11949">
            <v>4354.3</v>
          </cell>
          <cell r="T11949">
            <v>158</v>
          </cell>
        </row>
        <row r="11950">
          <cell r="C11950" t="str">
            <v>Пермский муниципальный район Пермского края</v>
          </cell>
          <cell r="D11950" t="str">
            <v>д. Кондратово, ул. Культуры, д. 9</v>
          </cell>
          <cell r="E11950" t="b">
            <v>1</v>
          </cell>
          <cell r="F11950">
            <v>1987</v>
          </cell>
          <cell r="H11950" t="str">
            <v>Кирпич</v>
          </cell>
          <cell r="L11950">
            <v>5</v>
          </cell>
          <cell r="M11950">
            <v>1</v>
          </cell>
          <cell r="Q11950">
            <v>948.5</v>
          </cell>
          <cell r="R11950">
            <v>857</v>
          </cell>
          <cell r="S11950">
            <v>857</v>
          </cell>
          <cell r="T11950">
            <v>47</v>
          </cell>
        </row>
        <row r="11951">
          <cell r="C11951" t="str">
            <v>Пермский муниципальный район Пермского края</v>
          </cell>
          <cell r="D11951" t="str">
            <v>д. Кондратово, ул. Культуры, д. 11</v>
          </cell>
          <cell r="E11951" t="b">
            <v>1</v>
          </cell>
          <cell r="F11951">
            <v>2008</v>
          </cell>
          <cell r="G11951">
            <v>2019</v>
          </cell>
          <cell r="H11951" t="str">
            <v>кирпич</v>
          </cell>
          <cell r="I11951" t="str">
            <v>плоская</v>
          </cell>
          <cell r="K11951" t="str">
            <v>имеется</v>
          </cell>
          <cell r="L11951">
            <v>9</v>
          </cell>
          <cell r="M11951">
            <v>1</v>
          </cell>
          <cell r="N11951">
            <v>1</v>
          </cell>
          <cell r="P11951">
            <v>1</v>
          </cell>
          <cell r="Q11951">
            <v>4460</v>
          </cell>
          <cell r="R11951">
            <v>3737.2</v>
          </cell>
          <cell r="S11951">
            <v>3165.4</v>
          </cell>
          <cell r="T11951">
            <v>54</v>
          </cell>
        </row>
        <row r="11952">
          <cell r="C11952" t="str">
            <v>Пермский муниципальный район Пермского края</v>
          </cell>
          <cell r="D11952" t="str">
            <v>д. Кондратово, ул. Культуры, д. 2/1</v>
          </cell>
          <cell r="E11952" t="b">
            <v>1</v>
          </cell>
          <cell r="F11952">
            <v>2001</v>
          </cell>
          <cell r="G11952">
            <v>2020</v>
          </cell>
          <cell r="H11952" t="str">
            <v>кирпич</v>
          </cell>
          <cell r="I11952" t="str">
            <v>плоская</v>
          </cell>
          <cell r="K11952" t="str">
            <v>имеется</v>
          </cell>
          <cell r="L11952">
            <v>5</v>
          </cell>
          <cell r="M11952">
            <v>6</v>
          </cell>
          <cell r="Q11952">
            <v>4763</v>
          </cell>
          <cell r="R11952">
            <v>4107.5</v>
          </cell>
          <cell r="S11952">
            <v>4107.5</v>
          </cell>
          <cell r="T11952">
            <v>216</v>
          </cell>
        </row>
        <row r="11953">
          <cell r="C11953" t="str">
            <v>Пермский муниципальный район Пермского края</v>
          </cell>
          <cell r="D11953" t="str">
            <v>д. Кондратово, ул. Культуры, д. 2А</v>
          </cell>
          <cell r="E11953" t="b">
            <v>1</v>
          </cell>
          <cell r="F11953">
            <v>2013</v>
          </cell>
          <cell r="H11953" t="str">
            <v>Кирпич</v>
          </cell>
          <cell r="L11953">
            <v>9</v>
          </cell>
          <cell r="M11953">
            <v>1</v>
          </cell>
          <cell r="N11953">
            <v>1</v>
          </cell>
          <cell r="O11953">
            <v>1</v>
          </cell>
          <cell r="Q11953">
            <v>3001.1</v>
          </cell>
          <cell r="R11953">
            <v>1778.5</v>
          </cell>
          <cell r="S11953">
            <v>1445.7</v>
          </cell>
          <cell r="T11953">
            <v>162</v>
          </cell>
        </row>
        <row r="11954">
          <cell r="C11954" t="str">
            <v>Пермский муниципальный район Пермского края</v>
          </cell>
          <cell r="D11954" t="str">
            <v>д. Кондратово, ул. Культуры, д. 6А</v>
          </cell>
          <cell r="E11954" t="b">
            <v>1</v>
          </cell>
          <cell r="F11954">
            <v>2007</v>
          </cell>
          <cell r="H11954" t="str">
            <v>Кирпич</v>
          </cell>
          <cell r="I11954" t="str">
            <v>плоская</v>
          </cell>
          <cell r="K11954" t="str">
            <v>имеется</v>
          </cell>
          <cell r="L11954">
            <v>9</v>
          </cell>
          <cell r="M11954">
            <v>4</v>
          </cell>
          <cell r="N11954">
            <v>4</v>
          </cell>
          <cell r="O11954">
            <v>4</v>
          </cell>
          <cell r="Q11954">
            <v>11020.9</v>
          </cell>
          <cell r="R11954">
            <v>7895.2</v>
          </cell>
          <cell r="S11954">
            <v>7895.2</v>
          </cell>
          <cell r="T11954">
            <v>243</v>
          </cell>
        </row>
        <row r="11955">
          <cell r="C11955" t="str">
            <v>Пермский муниципальный район Пермского края</v>
          </cell>
          <cell r="D11955" t="str">
            <v>д. Кондратово, ул. Н.М. Яблокова, д. 1</v>
          </cell>
          <cell r="E11955" t="b">
            <v>1</v>
          </cell>
          <cell r="F11955">
            <v>2023</v>
          </cell>
          <cell r="H11955" t="str">
            <v>железобетонные панели</v>
          </cell>
          <cell r="I11955" t="str">
            <v>плоская</v>
          </cell>
          <cell r="J11955" t="str">
            <v>ГАЗ</v>
          </cell>
          <cell r="K11955" t="str">
            <v>имеется</v>
          </cell>
          <cell r="L11955">
            <v>15</v>
          </cell>
          <cell r="M11955">
            <v>3</v>
          </cell>
          <cell r="N11955">
            <v>4</v>
          </cell>
          <cell r="O11955">
            <v>1</v>
          </cell>
          <cell r="P11955">
            <v>3</v>
          </cell>
          <cell r="Q11955">
            <v>10797</v>
          </cell>
          <cell r="R11955">
            <v>7750</v>
          </cell>
        </row>
        <row r="11956">
          <cell r="C11956" t="str">
            <v>Пермский муниципальный район Пермского края</v>
          </cell>
          <cell r="D11956" t="str">
            <v>д. Кондратово, ул. Садовое кольцо, д. 1</v>
          </cell>
          <cell r="E11956" t="b">
            <v>1</v>
          </cell>
          <cell r="F11956">
            <v>1996</v>
          </cell>
          <cell r="H11956" t="str">
            <v>Бетон</v>
          </cell>
          <cell r="I11956" t="str">
            <v>плоская</v>
          </cell>
          <cell r="K11956" t="str">
            <v>имеется</v>
          </cell>
          <cell r="L11956">
            <v>5</v>
          </cell>
          <cell r="M11956">
            <v>4</v>
          </cell>
          <cell r="Q11956">
            <v>5990.5</v>
          </cell>
          <cell r="R11956">
            <v>5128.3</v>
          </cell>
          <cell r="S11956">
            <v>5128.3</v>
          </cell>
          <cell r="T11956">
            <v>184</v>
          </cell>
        </row>
        <row r="11957">
          <cell r="C11957" t="str">
            <v>Пермский муниципальный район Пермского края</v>
          </cell>
          <cell r="D11957" t="str">
            <v>д. Кондратово, ул. Садовое кольцо, д. 2</v>
          </cell>
          <cell r="E11957" t="b">
            <v>1</v>
          </cell>
          <cell r="F11957">
            <v>1993</v>
          </cell>
          <cell r="G11957">
            <v>2020</v>
          </cell>
          <cell r="H11957" t="str">
            <v>панель</v>
          </cell>
          <cell r="I11957" t="str">
            <v>плоская</v>
          </cell>
          <cell r="K11957" t="str">
            <v>имеется</v>
          </cell>
          <cell r="L11957">
            <v>5</v>
          </cell>
          <cell r="M11957">
            <v>8</v>
          </cell>
          <cell r="Q11957">
            <v>10344.200000000001</v>
          </cell>
          <cell r="R11957">
            <v>8795</v>
          </cell>
          <cell r="S11957">
            <v>8506.2000000000007</v>
          </cell>
          <cell r="T11957">
            <v>447</v>
          </cell>
        </row>
        <row r="11958">
          <cell r="C11958" t="str">
            <v>Пермский муниципальный район Пермского края</v>
          </cell>
          <cell r="D11958" t="str">
            <v>д. Кондратово, ул. Садовое кольцо, д. 3</v>
          </cell>
          <cell r="E11958" t="b">
            <v>1</v>
          </cell>
          <cell r="F11958">
            <v>2002</v>
          </cell>
          <cell r="H11958" t="str">
            <v>Ж/б панели</v>
          </cell>
          <cell r="I11958" t="str">
            <v>плоская</v>
          </cell>
          <cell r="K11958" t="str">
            <v>не имеется</v>
          </cell>
          <cell r="L11958">
            <v>5</v>
          </cell>
          <cell r="M11958">
            <v>6</v>
          </cell>
          <cell r="Q11958">
            <v>8269.1</v>
          </cell>
          <cell r="R11958">
            <v>7167</v>
          </cell>
          <cell r="S11958">
            <v>7167</v>
          </cell>
          <cell r="T11958">
            <v>276</v>
          </cell>
        </row>
        <row r="11959">
          <cell r="C11959" t="str">
            <v>Пермский муниципальный район Пермского края</v>
          </cell>
          <cell r="D11959" t="str">
            <v>д. Кондратово, ул. Садовое кольцо, д. 4</v>
          </cell>
          <cell r="E11959" t="b">
            <v>0</v>
          </cell>
          <cell r="F11959">
            <v>1988</v>
          </cell>
          <cell r="H11959" t="str">
            <v>Ж/б панели</v>
          </cell>
          <cell r="I11959" t="str">
            <v>плоская</v>
          </cell>
          <cell r="K11959" t="str">
            <v>не имеется</v>
          </cell>
          <cell r="L11959">
            <v>5</v>
          </cell>
          <cell r="M11959">
            <v>4</v>
          </cell>
          <cell r="Q11959">
            <v>2582.5</v>
          </cell>
          <cell r="R11959">
            <v>2592.1999999999998</v>
          </cell>
          <cell r="S11959">
            <v>2592.1999999999998</v>
          </cell>
          <cell r="T11959">
            <v>181</v>
          </cell>
        </row>
        <row r="11960">
          <cell r="C11960" t="str">
            <v>Пермский муниципальный район Пермского края</v>
          </cell>
          <cell r="D11960" t="str">
            <v>д. Кондратово, ул. Садовое кольцо, д. 5</v>
          </cell>
          <cell r="E11960" t="b">
            <v>1</v>
          </cell>
          <cell r="F11960">
            <v>2004</v>
          </cell>
          <cell r="H11960" t="str">
            <v>Панели</v>
          </cell>
          <cell r="I11960" t="str">
            <v>плоская</v>
          </cell>
          <cell r="K11960" t="str">
            <v>имеется</v>
          </cell>
          <cell r="L11960">
            <v>5</v>
          </cell>
          <cell r="M11960">
            <v>7</v>
          </cell>
          <cell r="Q11960">
            <v>9022</v>
          </cell>
          <cell r="R11960">
            <v>7922</v>
          </cell>
          <cell r="S11960">
            <v>7922</v>
          </cell>
          <cell r="T11960">
            <v>322</v>
          </cell>
        </row>
        <row r="11961">
          <cell r="C11961" t="str">
            <v>Пермский муниципальный район Пермского края</v>
          </cell>
          <cell r="D11961" t="str">
            <v>д. Кондратово, ул. Садовое кольцо, д. 6</v>
          </cell>
          <cell r="E11961" t="b">
            <v>1</v>
          </cell>
          <cell r="F11961">
            <v>1986</v>
          </cell>
          <cell r="H11961" t="str">
            <v>Панель</v>
          </cell>
          <cell r="I11961" t="str">
            <v>плоская</v>
          </cell>
          <cell r="L11961">
            <v>5</v>
          </cell>
          <cell r="M11961">
            <v>8</v>
          </cell>
          <cell r="Q11961">
            <v>5915.3</v>
          </cell>
          <cell r="R11961">
            <v>5226.8</v>
          </cell>
          <cell r="S11961">
            <v>5226.8</v>
          </cell>
        </row>
        <row r="11962">
          <cell r="C11962" t="str">
            <v>Пермский муниципальный район Пермского края</v>
          </cell>
          <cell r="D11962" t="str">
            <v>д. Кондратово, ул. Садовое кольцо, д. 7</v>
          </cell>
          <cell r="E11962" t="b">
            <v>1</v>
          </cell>
          <cell r="F11962">
            <v>1993</v>
          </cell>
          <cell r="H11962" t="str">
            <v>Панель</v>
          </cell>
          <cell r="L11962">
            <v>3</v>
          </cell>
          <cell r="M11962">
            <v>3</v>
          </cell>
          <cell r="Q11962">
            <v>1519.5</v>
          </cell>
          <cell r="R11962">
            <v>1519.5</v>
          </cell>
          <cell r="S11962">
            <v>1519.5</v>
          </cell>
          <cell r="T11962">
            <v>77</v>
          </cell>
        </row>
        <row r="11963">
          <cell r="C11963" t="str">
            <v>Пермский муниципальный район Пермского края</v>
          </cell>
          <cell r="D11963" t="str">
            <v>д. Кондратово, ул. Садовое кольцо, д. 8</v>
          </cell>
          <cell r="E11963" t="b">
            <v>1</v>
          </cell>
          <cell r="F11963">
            <v>1986</v>
          </cell>
          <cell r="H11963" t="str">
            <v>Кирпич</v>
          </cell>
          <cell r="I11963" t="str">
            <v>плоская</v>
          </cell>
          <cell r="K11963" t="str">
            <v>не имеется</v>
          </cell>
          <cell r="L11963">
            <v>5</v>
          </cell>
          <cell r="M11963">
            <v>1</v>
          </cell>
          <cell r="Q11963">
            <v>2217.8000000000002</v>
          </cell>
          <cell r="R11963">
            <v>2166.3000000000002</v>
          </cell>
          <cell r="S11963">
            <v>2166.3000000000002</v>
          </cell>
          <cell r="T11963">
            <v>47</v>
          </cell>
        </row>
        <row r="11964">
          <cell r="C11964" t="str">
            <v>Пермский муниципальный район Пермского края</v>
          </cell>
          <cell r="D11964" t="str">
            <v>д. Кондратово, ул. Садовое кольцо, д. 12</v>
          </cell>
          <cell r="E11964" t="b">
            <v>1</v>
          </cell>
          <cell r="F11964">
            <v>1985</v>
          </cell>
          <cell r="H11964" t="str">
            <v>кирпич</v>
          </cell>
          <cell r="L11964">
            <v>5</v>
          </cell>
          <cell r="M11964">
            <v>6</v>
          </cell>
          <cell r="Q11964">
            <v>5044.3</v>
          </cell>
          <cell r="R11964">
            <v>5044.3</v>
          </cell>
          <cell r="S11964">
            <v>4325</v>
          </cell>
          <cell r="T11964">
            <v>270</v>
          </cell>
        </row>
        <row r="11965">
          <cell r="C11965" t="str">
            <v>Пермский муниципальный район Пермского края</v>
          </cell>
          <cell r="D11965" t="str">
            <v>д. Кондратово, ул. Садовое кольцо, д. 14</v>
          </cell>
          <cell r="E11965" t="b">
            <v>1</v>
          </cell>
          <cell r="F11965">
            <v>2006</v>
          </cell>
          <cell r="H11965" t="str">
            <v>Кирпич</v>
          </cell>
          <cell r="I11965" t="str">
            <v>плоская</v>
          </cell>
          <cell r="K11965" t="str">
            <v>имеется</v>
          </cell>
          <cell r="L11965">
            <v>6</v>
          </cell>
          <cell r="M11965">
            <v>6</v>
          </cell>
          <cell r="N11965">
            <v>6</v>
          </cell>
          <cell r="O11965">
            <v>6</v>
          </cell>
          <cell r="Q11965">
            <v>12798.5</v>
          </cell>
          <cell r="R11965">
            <v>12116.5</v>
          </cell>
          <cell r="S11965">
            <v>12116.5</v>
          </cell>
          <cell r="T11965">
            <v>276</v>
          </cell>
        </row>
        <row r="11966">
          <cell r="C11966" t="str">
            <v>Пермский муниципальный район Пермского края</v>
          </cell>
          <cell r="D11966" t="str">
            <v>д. Кондратово, ул. Садовое кольцо, д. 16</v>
          </cell>
          <cell r="E11966" t="b">
            <v>1</v>
          </cell>
          <cell r="F11966">
            <v>2011</v>
          </cell>
          <cell r="H11966" t="str">
            <v>кирпич</v>
          </cell>
          <cell r="I11966" t="str">
            <v>скатная</v>
          </cell>
          <cell r="K11966" t="str">
            <v>имеется</v>
          </cell>
          <cell r="L11966">
            <v>7</v>
          </cell>
          <cell r="M11966">
            <v>1</v>
          </cell>
          <cell r="N11966">
            <v>1</v>
          </cell>
          <cell r="O11966">
            <v>1</v>
          </cell>
          <cell r="Q11966">
            <v>2701</v>
          </cell>
          <cell r="R11966">
            <v>2228.1</v>
          </cell>
          <cell r="S11966">
            <v>2207.3000000000002</v>
          </cell>
          <cell r="T11966">
            <v>78</v>
          </cell>
        </row>
        <row r="11967">
          <cell r="C11967" t="str">
            <v>Пермский муниципальный район Пермского края</v>
          </cell>
          <cell r="D11967" t="str">
            <v>д. Кондратово, ул. Садовое кольцо, д. 18</v>
          </cell>
          <cell r="E11967" t="b">
            <v>1</v>
          </cell>
          <cell r="F11967">
            <v>2010</v>
          </cell>
          <cell r="H11967" t="str">
            <v>Кирпич</v>
          </cell>
          <cell r="L11967">
            <v>7</v>
          </cell>
          <cell r="M11967">
            <v>1</v>
          </cell>
          <cell r="N11967">
            <v>1</v>
          </cell>
          <cell r="O11967">
            <v>1</v>
          </cell>
          <cell r="Q11967">
            <v>2760.1</v>
          </cell>
          <cell r="R11967">
            <v>2225.8000000000002</v>
          </cell>
          <cell r="S11967">
            <v>2225.8000000000002</v>
          </cell>
          <cell r="T11967">
            <v>66</v>
          </cell>
        </row>
        <row r="11968">
          <cell r="C11968" t="str">
            <v>Пермский муниципальный район Пермского края</v>
          </cell>
          <cell r="D11968" t="str">
            <v>д. Кондратово, ул. Садовое кольцо, д. 20</v>
          </cell>
          <cell r="E11968" t="b">
            <v>1</v>
          </cell>
          <cell r="F11968">
            <v>2010</v>
          </cell>
          <cell r="H11968" t="str">
            <v>Кирпич</v>
          </cell>
          <cell r="L11968">
            <v>7</v>
          </cell>
          <cell r="M11968">
            <v>2</v>
          </cell>
          <cell r="N11968">
            <v>2</v>
          </cell>
          <cell r="O11968">
            <v>2</v>
          </cell>
          <cell r="Q11968">
            <v>5406.5</v>
          </cell>
          <cell r="R11968">
            <v>4335.8</v>
          </cell>
          <cell r="S11968">
            <v>4335.8</v>
          </cell>
          <cell r="T11968">
            <v>145</v>
          </cell>
        </row>
        <row r="11969">
          <cell r="C11969" t="str">
            <v>Пермский муниципальный район Пермского края</v>
          </cell>
          <cell r="D11969" t="str">
            <v>д. Кондратово, ул. Садовое кольцо, д. 22</v>
          </cell>
          <cell r="E11969" t="b">
            <v>1</v>
          </cell>
          <cell r="F11969">
            <v>2009</v>
          </cell>
          <cell r="H11969" t="str">
            <v>Кирпич</v>
          </cell>
          <cell r="L11969">
            <v>9</v>
          </cell>
          <cell r="M11969">
            <v>6</v>
          </cell>
          <cell r="N11969">
            <v>6</v>
          </cell>
          <cell r="O11969">
            <v>6</v>
          </cell>
          <cell r="Q11969">
            <v>13917.2</v>
          </cell>
          <cell r="R11969">
            <v>13917.2</v>
          </cell>
          <cell r="S11969">
            <v>11182</v>
          </cell>
          <cell r="T11969">
            <v>356</v>
          </cell>
        </row>
        <row r="11970">
          <cell r="C11970" t="str">
            <v>Пермский муниципальный район Пермского края</v>
          </cell>
          <cell r="D11970" t="str">
            <v>д. Кондратово, ул. Садовое кольцо, д. 35А</v>
          </cell>
          <cell r="E11970" t="b">
            <v>1</v>
          </cell>
          <cell r="F11970">
            <v>2011</v>
          </cell>
          <cell r="H11970" t="str">
            <v>Кирпич</v>
          </cell>
          <cell r="L11970">
            <v>7</v>
          </cell>
          <cell r="M11970">
            <v>2</v>
          </cell>
          <cell r="N11970">
            <v>2</v>
          </cell>
          <cell r="O11970">
            <v>2</v>
          </cell>
          <cell r="Q11970">
            <v>3977.7</v>
          </cell>
          <cell r="R11970">
            <v>3158.23</v>
          </cell>
          <cell r="S11970">
            <v>3158.23</v>
          </cell>
          <cell r="T11970">
            <v>68</v>
          </cell>
        </row>
        <row r="11971">
          <cell r="C11971" t="str">
            <v>Пермский муниципальный район Пермского края</v>
          </cell>
          <cell r="D11971" t="str">
            <v>д. Кондратово, ул. Садовое кольцо, д. 3А</v>
          </cell>
          <cell r="E11971" t="b">
            <v>1</v>
          </cell>
          <cell r="F11971">
            <v>2006</v>
          </cell>
          <cell r="H11971" t="str">
            <v>Панели</v>
          </cell>
          <cell r="I11971" t="str">
            <v>плоская</v>
          </cell>
          <cell r="K11971" t="str">
            <v>имеется</v>
          </cell>
          <cell r="L11971">
            <v>5</v>
          </cell>
          <cell r="M11971">
            <v>2</v>
          </cell>
          <cell r="Q11971">
            <v>1944</v>
          </cell>
          <cell r="R11971">
            <v>268</v>
          </cell>
          <cell r="S11971">
            <v>268</v>
          </cell>
          <cell r="T11971">
            <v>91</v>
          </cell>
        </row>
        <row r="11972">
          <cell r="C11972" t="str">
            <v>Пермский муниципальный район Пермского края</v>
          </cell>
          <cell r="D11972" t="str">
            <v>д. Кондратово, ул. Строителей, д. 1</v>
          </cell>
          <cell r="E11972" t="b">
            <v>1</v>
          </cell>
          <cell r="F11972">
            <v>2015</v>
          </cell>
          <cell r="H11972" t="str">
            <v>Панели</v>
          </cell>
          <cell r="I11972" t="str">
            <v>плоская</v>
          </cell>
          <cell r="J11972" t="str">
            <v>ГАЗ</v>
          </cell>
          <cell r="K11972" t="str">
            <v>имеется</v>
          </cell>
          <cell r="L11972">
            <v>9</v>
          </cell>
          <cell r="M11972">
            <v>4</v>
          </cell>
          <cell r="N11972">
            <v>4</v>
          </cell>
          <cell r="O11972">
            <v>4</v>
          </cell>
          <cell r="Q11972">
            <v>11538.6</v>
          </cell>
          <cell r="R11972">
            <v>8455.9</v>
          </cell>
          <cell r="S11972">
            <v>8455.9</v>
          </cell>
          <cell r="T11972">
            <v>210</v>
          </cell>
        </row>
        <row r="11973">
          <cell r="C11973" t="str">
            <v>Пермский муниципальный район Пермского края</v>
          </cell>
          <cell r="D11973" t="str">
            <v>д. Кондратово, ул. Строителей, д. 3/1</v>
          </cell>
          <cell r="E11973" t="b">
            <v>1</v>
          </cell>
          <cell r="F11973">
            <v>2016</v>
          </cell>
          <cell r="L11973">
            <v>14</v>
          </cell>
          <cell r="M11973">
            <v>2</v>
          </cell>
          <cell r="N11973">
            <v>2</v>
          </cell>
          <cell r="O11973">
            <v>1</v>
          </cell>
          <cell r="P11973">
            <v>1</v>
          </cell>
          <cell r="Q11973">
            <v>6990.4</v>
          </cell>
        </row>
        <row r="11974">
          <cell r="C11974" t="str">
            <v>Пермский муниципальный район Пермского края</v>
          </cell>
          <cell r="D11974" t="str">
            <v>д. Кондратово, ул. Строителей, д. 5</v>
          </cell>
          <cell r="E11974" t="b">
            <v>1</v>
          </cell>
          <cell r="F11974">
            <v>2016</v>
          </cell>
          <cell r="H11974" t="str">
            <v>Панели</v>
          </cell>
          <cell r="I11974" t="str">
            <v>плоская</v>
          </cell>
          <cell r="J11974" t="str">
            <v>ГАЗ</v>
          </cell>
          <cell r="K11974" t="str">
            <v>имеется</v>
          </cell>
          <cell r="L11974">
            <v>9</v>
          </cell>
          <cell r="M11974">
            <v>4</v>
          </cell>
          <cell r="N11974">
            <v>4</v>
          </cell>
          <cell r="O11974">
            <v>4</v>
          </cell>
          <cell r="Q11974">
            <v>10327.700000000001</v>
          </cell>
          <cell r="R11974">
            <v>8471.2999999999993</v>
          </cell>
          <cell r="S11974">
            <v>8471.2999999999993</v>
          </cell>
          <cell r="T11974">
            <v>152</v>
          </cell>
        </row>
        <row r="11975">
          <cell r="C11975" t="str">
            <v>Пермский муниципальный район Пермского края</v>
          </cell>
          <cell r="D11975" t="str">
            <v>д. Кондратово, ул. Строителей, д. 7</v>
          </cell>
          <cell r="E11975" t="b">
            <v>1</v>
          </cell>
          <cell r="F11975" t="str">
            <v>2019</v>
          </cell>
          <cell r="H11975" t="str">
            <v>Железобетонные трехслойные стеновые панели</v>
          </cell>
          <cell r="I11975" t="str">
            <v>плоская</v>
          </cell>
          <cell r="J11975" t="str">
            <v>ГАЗ</v>
          </cell>
          <cell r="K11975" t="str">
            <v>имеется</v>
          </cell>
          <cell r="L11975">
            <v>17</v>
          </cell>
          <cell r="M11975">
            <v>2</v>
          </cell>
          <cell r="N11975">
            <v>3</v>
          </cell>
          <cell r="O11975">
            <v>1</v>
          </cell>
          <cell r="P11975">
            <v>2</v>
          </cell>
          <cell r="Q11975">
            <v>9213.2000000000007</v>
          </cell>
          <cell r="R11975">
            <v>6348.5</v>
          </cell>
          <cell r="S11975">
            <v>5713.65</v>
          </cell>
        </row>
        <row r="11976">
          <cell r="C11976" t="str">
            <v>Пермский муниципальный район Пермского края</v>
          </cell>
          <cell r="D11976" t="str">
            <v>д. Кондратово, ул. Строителей, д. 9</v>
          </cell>
          <cell r="E11976" t="b">
            <v>1</v>
          </cell>
          <cell r="F11976">
            <v>2020</v>
          </cell>
          <cell r="H11976" t="str">
            <v>панели</v>
          </cell>
          <cell r="I11976" t="str">
            <v>плоская</v>
          </cell>
          <cell r="J11976" t="str">
            <v>ГАЗ</v>
          </cell>
          <cell r="K11976" t="str">
            <v>имеется</v>
          </cell>
          <cell r="L11976">
            <v>16</v>
          </cell>
          <cell r="M11976">
            <v>6</v>
          </cell>
          <cell r="N11976">
            <v>9</v>
          </cell>
          <cell r="O11976">
            <v>6</v>
          </cell>
          <cell r="P11976">
            <v>3</v>
          </cell>
          <cell r="Q11976">
            <v>21124</v>
          </cell>
          <cell r="R11976">
            <v>16586.7</v>
          </cell>
          <cell r="S11976">
            <v>16586.7</v>
          </cell>
        </row>
        <row r="11977">
          <cell r="C11977" t="str">
            <v>Пермский муниципальный район Пермского края</v>
          </cell>
          <cell r="D11977" t="str">
            <v>д. Кондратово, ул. Школьная, д. 16</v>
          </cell>
          <cell r="E11977" t="b">
            <v>1</v>
          </cell>
          <cell r="F11977" t="str">
            <v>2020</v>
          </cell>
          <cell r="H11977" t="str">
            <v>Железобетонные трехслойные стеновые панели</v>
          </cell>
          <cell r="I11977" t="str">
            <v>плоская</v>
          </cell>
          <cell r="J11977" t="str">
            <v>ГАЗ</v>
          </cell>
          <cell r="K11977" t="str">
            <v>имеется</v>
          </cell>
          <cell r="L11977">
            <v>17</v>
          </cell>
          <cell r="M11977">
            <v>1</v>
          </cell>
          <cell r="N11977">
            <v>2</v>
          </cell>
          <cell r="O11977">
            <v>1</v>
          </cell>
          <cell r="P11977">
            <v>1</v>
          </cell>
          <cell r="Q11977">
            <v>6357</v>
          </cell>
          <cell r="R11977">
            <v>4080.6</v>
          </cell>
          <cell r="S11977">
            <v>3672.54</v>
          </cell>
        </row>
        <row r="11978">
          <cell r="C11978" t="str">
            <v>Пермский муниципальный район Пермского края</v>
          </cell>
          <cell r="D11978" t="str">
            <v>д. Кондратово, ул. Школьная, д. 16А</v>
          </cell>
          <cell r="E11978" t="b">
            <v>1</v>
          </cell>
          <cell r="F11978" t="str">
            <v>2020</v>
          </cell>
          <cell r="H11978" t="str">
            <v>Железобетонные трехслойные стеновые панели</v>
          </cell>
          <cell r="I11978" t="str">
            <v>плоская</v>
          </cell>
          <cell r="J11978" t="str">
            <v>ГАЗ</v>
          </cell>
          <cell r="K11978" t="str">
            <v>имеется</v>
          </cell>
          <cell r="L11978">
            <v>17</v>
          </cell>
          <cell r="M11978">
            <v>1</v>
          </cell>
          <cell r="N11978">
            <v>2</v>
          </cell>
          <cell r="O11978">
            <v>1</v>
          </cell>
          <cell r="P11978">
            <v>1</v>
          </cell>
          <cell r="Q11978">
            <v>6299.6</v>
          </cell>
          <cell r="R11978">
            <v>4145.6000000000004</v>
          </cell>
          <cell r="S11978">
            <v>3731.0400000000004</v>
          </cell>
        </row>
        <row r="11979">
          <cell r="C11979" t="str">
            <v>Пермский муниципальный район Пермского края</v>
          </cell>
          <cell r="D11979" t="str">
            <v>д. Кондратово, ул. Школьная, д. 16Б</v>
          </cell>
          <cell r="E11979" t="b">
            <v>1</v>
          </cell>
          <cell r="F11979">
            <v>2018</v>
          </cell>
          <cell r="I11979" t="str">
            <v>плоская</v>
          </cell>
          <cell r="K11979" t="str">
            <v>имеется</v>
          </cell>
          <cell r="L11979">
            <v>16</v>
          </cell>
          <cell r="M11979">
            <v>1</v>
          </cell>
          <cell r="N11979">
            <v>2</v>
          </cell>
          <cell r="O11979">
            <v>1</v>
          </cell>
          <cell r="P11979">
            <v>1</v>
          </cell>
          <cell r="Q11979">
            <v>4097.6000000000004</v>
          </cell>
          <cell r="R11979">
            <v>3252.3</v>
          </cell>
          <cell r="S11979">
            <v>2397.1999999999998</v>
          </cell>
        </row>
        <row r="11980">
          <cell r="C11980" t="str">
            <v>Пермский муниципальный район Пермского края</v>
          </cell>
          <cell r="D11980" t="str">
            <v>д. Кондратово, ул. Школьная, д. 16В</v>
          </cell>
          <cell r="E11980" t="b">
            <v>1</v>
          </cell>
          <cell r="F11980">
            <v>2018</v>
          </cell>
          <cell r="I11980" t="str">
            <v>плоская</v>
          </cell>
          <cell r="K11980" t="str">
            <v>имеется</v>
          </cell>
          <cell r="L11980">
            <v>16</v>
          </cell>
          <cell r="M11980">
            <v>1</v>
          </cell>
          <cell r="N11980">
            <v>2</v>
          </cell>
          <cell r="O11980">
            <v>1</v>
          </cell>
          <cell r="P11980">
            <v>1</v>
          </cell>
          <cell r="Q11980">
            <v>4174.1000000000004</v>
          </cell>
          <cell r="R11980">
            <v>4174.1000000000004</v>
          </cell>
          <cell r="S11980">
            <v>4174.1000000000004</v>
          </cell>
        </row>
        <row r="11981">
          <cell r="C11981" t="str">
            <v>Пермский муниципальный район Пермского края</v>
          </cell>
          <cell r="D11981" t="str">
            <v>с. Култаево, ул. Речная, 7</v>
          </cell>
          <cell r="E11981" t="b">
            <v>1</v>
          </cell>
          <cell r="F11981">
            <v>2019</v>
          </cell>
          <cell r="H11981" t="str">
            <v>Кирпич</v>
          </cell>
          <cell r="I11981" t="str">
            <v>плоская</v>
          </cell>
          <cell r="K11981" t="str">
            <v>имеется</v>
          </cell>
          <cell r="L11981">
            <v>3</v>
          </cell>
          <cell r="M11981">
            <v>2</v>
          </cell>
          <cell r="Q11981">
            <v>2342.9</v>
          </cell>
          <cell r="R11981">
            <v>1720.6</v>
          </cell>
          <cell r="S11981">
            <v>1548.54</v>
          </cell>
        </row>
        <row r="11982">
          <cell r="C11982" t="str">
            <v>Пермский муниципальный район Пермского края</v>
          </cell>
          <cell r="D11982" t="str">
            <v>д. Мокино, ул. Шоссейная, д. 1</v>
          </cell>
          <cell r="E11982" t="b">
            <v>1</v>
          </cell>
          <cell r="F11982">
            <v>1967</v>
          </cell>
          <cell r="H11982" t="str">
            <v>Кирпич</v>
          </cell>
          <cell r="L11982">
            <v>2</v>
          </cell>
          <cell r="M11982">
            <v>2</v>
          </cell>
          <cell r="Q11982">
            <v>659.2</v>
          </cell>
          <cell r="R11982">
            <v>512</v>
          </cell>
          <cell r="S11982">
            <v>512</v>
          </cell>
          <cell r="T11982">
            <v>68</v>
          </cell>
        </row>
        <row r="11983">
          <cell r="C11983" t="str">
            <v>Пермский муниципальный район Пермского края</v>
          </cell>
          <cell r="D11983" t="str">
            <v>д. Мокино, ул. Шоссейная, д. 2</v>
          </cell>
          <cell r="E11983" t="b">
            <v>1</v>
          </cell>
          <cell r="F11983">
            <v>1969</v>
          </cell>
          <cell r="H11983" t="str">
            <v>Кирпич</v>
          </cell>
          <cell r="L11983">
            <v>2</v>
          </cell>
          <cell r="M11983">
            <v>2</v>
          </cell>
          <cell r="Q11983">
            <v>679.2</v>
          </cell>
          <cell r="R11983">
            <v>624.6</v>
          </cell>
          <cell r="S11983">
            <v>624.6</v>
          </cell>
          <cell r="T11983">
            <v>48</v>
          </cell>
        </row>
        <row r="11984">
          <cell r="C11984" t="str">
            <v>Пермский муниципальный район Пермского края</v>
          </cell>
          <cell r="D11984" t="str">
            <v>д. Мокино, ул. Шоссейная, д. 4</v>
          </cell>
          <cell r="E11984" t="b">
            <v>1</v>
          </cell>
          <cell r="F11984">
            <v>1969</v>
          </cell>
          <cell r="H11984" t="str">
            <v>Дерево</v>
          </cell>
          <cell r="L11984">
            <v>2</v>
          </cell>
          <cell r="M11984">
            <v>2</v>
          </cell>
          <cell r="Q11984">
            <v>221.3</v>
          </cell>
          <cell r="R11984">
            <v>117.5</v>
          </cell>
          <cell r="S11984">
            <v>221.4</v>
          </cell>
          <cell r="T11984">
            <v>48</v>
          </cell>
        </row>
        <row r="11985">
          <cell r="C11985" t="str">
            <v>Пермский муниципальный район Пермского края</v>
          </cell>
          <cell r="D11985" t="str">
            <v>д. Мостовая, ул. Культуры, д. 8</v>
          </cell>
          <cell r="E11985" t="b">
            <v>1</v>
          </cell>
          <cell r="F11985">
            <v>1972</v>
          </cell>
          <cell r="H11985" t="str">
            <v>Крупные панели</v>
          </cell>
          <cell r="L11985">
            <v>2</v>
          </cell>
          <cell r="M11985">
            <v>2</v>
          </cell>
          <cell r="Q11985">
            <v>549.29999999999995</v>
          </cell>
          <cell r="R11985">
            <v>372.4</v>
          </cell>
          <cell r="S11985">
            <v>372.4</v>
          </cell>
          <cell r="T11985">
            <v>12</v>
          </cell>
        </row>
        <row r="11986">
          <cell r="C11986" t="str">
            <v>Пермский муниципальный район Пермского края</v>
          </cell>
          <cell r="D11986" t="str">
            <v>д. Мостовая, ул. Культуры, д. 9</v>
          </cell>
          <cell r="E11986" t="b">
            <v>1</v>
          </cell>
          <cell r="F11986">
            <v>1972</v>
          </cell>
          <cell r="H11986" t="str">
            <v>Крупнопанельные</v>
          </cell>
          <cell r="L11986">
            <v>2</v>
          </cell>
          <cell r="M11986">
            <v>2</v>
          </cell>
          <cell r="Q11986">
            <v>613.79999999999995</v>
          </cell>
          <cell r="R11986">
            <v>613.79999999999995</v>
          </cell>
          <cell r="S11986">
            <v>551.79999999999995</v>
          </cell>
        </row>
        <row r="11987">
          <cell r="C11987" t="str">
            <v>Пермский муниципальный район Пермского края</v>
          </cell>
          <cell r="D11987" t="str">
            <v>д. Мостовая, ул. Культуры, д. 20</v>
          </cell>
          <cell r="E11987" t="b">
            <v>1</v>
          </cell>
          <cell r="F11987">
            <v>1980</v>
          </cell>
          <cell r="H11987" t="str">
            <v>Крупнопанельные</v>
          </cell>
          <cell r="L11987">
            <v>3</v>
          </cell>
          <cell r="M11987">
            <v>3</v>
          </cell>
          <cell r="Q11987">
            <v>1330.3</v>
          </cell>
          <cell r="R11987">
            <v>1330.3</v>
          </cell>
          <cell r="S11987">
            <v>1198.0999999999999</v>
          </cell>
        </row>
        <row r="11988">
          <cell r="C11988" t="str">
            <v>Пермский муниципальный район Пермского края</v>
          </cell>
          <cell r="D11988" t="str">
            <v>д. Мостовая, ул. Культуры, д. 22</v>
          </cell>
          <cell r="E11988" t="b">
            <v>1</v>
          </cell>
          <cell r="F11988">
            <v>1980</v>
          </cell>
          <cell r="H11988" t="str">
            <v>Крупнопанельные</v>
          </cell>
          <cell r="L11988">
            <v>3</v>
          </cell>
          <cell r="M11988">
            <v>3</v>
          </cell>
          <cell r="Q11988">
            <v>1330.3</v>
          </cell>
          <cell r="R11988">
            <v>1330.3</v>
          </cell>
          <cell r="S11988">
            <v>1198.0999999999999</v>
          </cell>
        </row>
        <row r="11989">
          <cell r="C11989" t="str">
            <v>Пермский муниципальный район Пермского края</v>
          </cell>
          <cell r="D11989" t="str">
            <v>д. Нестюково, ул. Ключевая, д. 9</v>
          </cell>
          <cell r="E11989" t="b">
            <v>1</v>
          </cell>
          <cell r="F11989">
            <v>1985</v>
          </cell>
          <cell r="H11989" t="str">
            <v>Кирпич</v>
          </cell>
          <cell r="L11989">
            <v>1</v>
          </cell>
          <cell r="M11989">
            <v>1</v>
          </cell>
          <cell r="Q11989">
            <v>234.3</v>
          </cell>
          <cell r="R11989">
            <v>234.3</v>
          </cell>
          <cell r="S11989">
            <v>234.3</v>
          </cell>
        </row>
        <row r="11990">
          <cell r="C11990" t="str">
            <v>Пермский муниципальный район Пермского края</v>
          </cell>
          <cell r="D11990" t="str">
            <v>д. Нестюково, ул. Новая, д. 1</v>
          </cell>
          <cell r="E11990" t="b">
            <v>1</v>
          </cell>
          <cell r="F11990">
            <v>1991</v>
          </cell>
          <cell r="H11990" t="str">
            <v>Кирпич</v>
          </cell>
          <cell r="L11990">
            <v>2</v>
          </cell>
          <cell r="M11990">
            <v>3</v>
          </cell>
          <cell r="Q11990">
            <v>926</v>
          </cell>
          <cell r="R11990">
            <v>926</v>
          </cell>
          <cell r="S11990">
            <v>926</v>
          </cell>
        </row>
        <row r="11991">
          <cell r="C11991" t="str">
            <v>Пермский муниципальный район Пермского края</v>
          </cell>
          <cell r="D11991" t="str">
            <v>д. Нестюково, ул. Новая, д. 2</v>
          </cell>
          <cell r="E11991" t="b">
            <v>1</v>
          </cell>
          <cell r="F11991">
            <v>1985</v>
          </cell>
          <cell r="H11991" t="str">
            <v>Кирпич</v>
          </cell>
          <cell r="L11991">
            <v>2</v>
          </cell>
          <cell r="M11991">
            <v>3</v>
          </cell>
          <cell r="Q11991">
            <v>1028.8</v>
          </cell>
          <cell r="R11991">
            <v>889.9</v>
          </cell>
          <cell r="S11991">
            <v>889.9</v>
          </cell>
        </row>
        <row r="11992">
          <cell r="C11992" t="str">
            <v>Пермский муниципальный район Пермского края</v>
          </cell>
          <cell r="D11992" t="str">
            <v>д. Нестюково, ул. Новая, д. 4</v>
          </cell>
          <cell r="E11992" t="b">
            <v>1</v>
          </cell>
          <cell r="F11992">
            <v>1986</v>
          </cell>
          <cell r="H11992" t="str">
            <v>Кирпич</v>
          </cell>
          <cell r="L11992">
            <v>2</v>
          </cell>
          <cell r="M11992">
            <v>3</v>
          </cell>
          <cell r="Q11992">
            <v>940.6</v>
          </cell>
          <cell r="R11992">
            <v>855</v>
          </cell>
          <cell r="S11992">
            <v>855</v>
          </cell>
          <cell r="T11992">
            <v>64</v>
          </cell>
        </row>
        <row r="11993">
          <cell r="C11993" t="str">
            <v>Пермский муниципальный район Пермского края</v>
          </cell>
          <cell r="D11993" t="str">
            <v>д. Няшино, ул. Энергетиков, д. 8</v>
          </cell>
          <cell r="E11993" t="b">
            <v>1</v>
          </cell>
          <cell r="F11993">
            <v>1997</v>
          </cell>
          <cell r="H11993" t="str">
            <v>Панель</v>
          </cell>
          <cell r="L11993">
            <v>4</v>
          </cell>
          <cell r="M11993">
            <v>1</v>
          </cell>
          <cell r="Q11993">
            <v>662.3</v>
          </cell>
          <cell r="R11993">
            <v>662.3</v>
          </cell>
          <cell r="S11993">
            <v>662.3</v>
          </cell>
          <cell r="T11993">
            <v>29</v>
          </cell>
        </row>
        <row r="11994">
          <cell r="C11994" t="str">
            <v>Пермский муниципальный район Пермского края</v>
          </cell>
          <cell r="D11994" t="str">
            <v>д. Няшино, ул. Энергетиков, д. 10</v>
          </cell>
          <cell r="E11994" t="b">
            <v>1</v>
          </cell>
          <cell r="F11994">
            <v>1986</v>
          </cell>
          <cell r="H11994" t="str">
            <v>Кирпич</v>
          </cell>
          <cell r="L11994">
            <v>2</v>
          </cell>
          <cell r="M11994">
            <v>1</v>
          </cell>
          <cell r="Q11994">
            <v>335.3</v>
          </cell>
          <cell r="R11994">
            <v>335.3</v>
          </cell>
          <cell r="S11994">
            <v>335.3</v>
          </cell>
          <cell r="T11994">
            <v>18</v>
          </cell>
        </row>
        <row r="11995">
          <cell r="C11995" t="str">
            <v>Пермский муниципальный район Пермского края</v>
          </cell>
          <cell r="D11995" t="str">
            <v>д. Няшино, ул. Энергетиков, д. 13</v>
          </cell>
          <cell r="E11995" t="b">
            <v>1</v>
          </cell>
          <cell r="F11995">
            <v>1973</v>
          </cell>
          <cell r="H11995" t="str">
            <v>Крупные панели</v>
          </cell>
          <cell r="L11995">
            <v>2</v>
          </cell>
          <cell r="M11995">
            <v>1</v>
          </cell>
          <cell r="Q11995">
            <v>366.3</v>
          </cell>
          <cell r="R11995">
            <v>333</v>
          </cell>
          <cell r="S11995">
            <v>333</v>
          </cell>
          <cell r="T11995">
            <v>25</v>
          </cell>
        </row>
        <row r="11996">
          <cell r="C11996" t="str">
            <v>Пермский муниципальный район Пермского края</v>
          </cell>
          <cell r="D11996" t="str">
            <v>д. Осенцы, ул. Ермашевская, д. 2А</v>
          </cell>
          <cell r="E11996" t="b">
            <v>1</v>
          </cell>
          <cell r="F11996">
            <v>1972</v>
          </cell>
          <cell r="H11996" t="str">
            <v>Кирпич</v>
          </cell>
          <cell r="L11996">
            <v>2</v>
          </cell>
          <cell r="M11996">
            <v>2</v>
          </cell>
          <cell r="Q11996">
            <v>787.1</v>
          </cell>
          <cell r="R11996">
            <v>725.9</v>
          </cell>
          <cell r="S11996">
            <v>725.9</v>
          </cell>
          <cell r="T11996">
            <v>35</v>
          </cell>
        </row>
        <row r="11997">
          <cell r="C11997" t="str">
            <v>Пермский муниципальный район Пермского края</v>
          </cell>
          <cell r="D11997" t="str">
            <v>д. Осенцы, ул. Ермашевская, д. 2Б</v>
          </cell>
          <cell r="E11997" t="b">
            <v>1</v>
          </cell>
          <cell r="F11997">
            <v>1977</v>
          </cell>
          <cell r="H11997" t="str">
            <v>Кирпич</v>
          </cell>
          <cell r="L11997">
            <v>2</v>
          </cell>
          <cell r="M11997">
            <v>2</v>
          </cell>
          <cell r="Q11997">
            <v>782.7</v>
          </cell>
          <cell r="R11997">
            <v>723.5</v>
          </cell>
          <cell r="S11997">
            <v>723.5</v>
          </cell>
          <cell r="T11997">
            <v>67</v>
          </cell>
        </row>
        <row r="11998">
          <cell r="C11998" t="str">
            <v>Пермский муниципальный район Пермского края</v>
          </cell>
          <cell r="D11998" t="str">
            <v>д. Песьянка, ул. Мелиораторов, д. 1</v>
          </cell>
          <cell r="E11998" t="b">
            <v>1</v>
          </cell>
          <cell r="F11998">
            <v>1986</v>
          </cell>
          <cell r="H11998" t="str">
            <v>Кирпич</v>
          </cell>
          <cell r="L11998">
            <v>4</v>
          </cell>
          <cell r="M11998">
            <v>4</v>
          </cell>
          <cell r="Q11998">
            <v>2900.32</v>
          </cell>
          <cell r="R11998">
            <v>2845.62</v>
          </cell>
          <cell r="S11998">
            <v>2845.62</v>
          </cell>
          <cell r="T11998">
            <v>123</v>
          </cell>
        </row>
        <row r="11999">
          <cell r="C11999" t="str">
            <v>Пермский муниципальный район Пермского края</v>
          </cell>
          <cell r="D11999" t="str">
            <v>д. Песьянка, ул. Мелиораторов, д. 2</v>
          </cell>
          <cell r="E11999" t="b">
            <v>1</v>
          </cell>
          <cell r="F11999">
            <v>1982</v>
          </cell>
          <cell r="H11999" t="str">
            <v>Кирпич</v>
          </cell>
          <cell r="L11999">
            <v>2</v>
          </cell>
          <cell r="M11999">
            <v>3</v>
          </cell>
          <cell r="Q11999">
            <v>1017.1</v>
          </cell>
          <cell r="R11999">
            <v>910.1</v>
          </cell>
          <cell r="S11999">
            <v>910.1</v>
          </cell>
          <cell r="T11999">
            <v>45</v>
          </cell>
        </row>
        <row r="12000">
          <cell r="C12000" t="str">
            <v>Пермский муниципальный район Пермского края</v>
          </cell>
          <cell r="D12000" t="str">
            <v>д. Песьянка, ул. Мелиораторов, д. 3</v>
          </cell>
          <cell r="E12000" t="b">
            <v>1</v>
          </cell>
          <cell r="F12000">
            <v>1979</v>
          </cell>
          <cell r="H12000" t="str">
            <v>Кирпич</v>
          </cell>
          <cell r="L12000">
            <v>4</v>
          </cell>
          <cell r="M12000">
            <v>4</v>
          </cell>
          <cell r="Q12000">
            <v>2726.9</v>
          </cell>
          <cell r="R12000">
            <v>2651.3</v>
          </cell>
          <cell r="S12000">
            <v>2651.3</v>
          </cell>
          <cell r="T12000">
            <v>137</v>
          </cell>
        </row>
        <row r="12001">
          <cell r="C12001" t="str">
            <v>Пермский муниципальный район Пермского края</v>
          </cell>
          <cell r="D12001" t="str">
            <v>д. Песьянка, ул. Мелиораторов, д. 4</v>
          </cell>
          <cell r="E12001" t="b">
            <v>1</v>
          </cell>
          <cell r="F12001">
            <v>1975</v>
          </cell>
          <cell r="H12001" t="str">
            <v>Кирпич</v>
          </cell>
          <cell r="L12001">
            <v>3</v>
          </cell>
          <cell r="M12001">
            <v>3</v>
          </cell>
          <cell r="Q12001">
            <v>1572.1</v>
          </cell>
          <cell r="R12001">
            <v>1372.9</v>
          </cell>
          <cell r="S12001">
            <v>1372.9</v>
          </cell>
          <cell r="T12001">
            <v>67</v>
          </cell>
        </row>
        <row r="12002">
          <cell r="C12002" t="str">
            <v>Пермский муниципальный район Пермского края</v>
          </cell>
          <cell r="D12002" t="str">
            <v>д. Песьянка, ул. Мелиораторов, д. 5</v>
          </cell>
          <cell r="E12002" t="b">
            <v>1</v>
          </cell>
          <cell r="F12002">
            <v>1977</v>
          </cell>
          <cell r="H12002" t="str">
            <v>Кирпич</v>
          </cell>
          <cell r="L12002">
            <v>4</v>
          </cell>
          <cell r="M12002">
            <v>4</v>
          </cell>
          <cell r="Q12002">
            <v>2488</v>
          </cell>
          <cell r="R12002">
            <v>2434.1999999999998</v>
          </cell>
          <cell r="S12002">
            <v>2434.1999999999998</v>
          </cell>
          <cell r="T12002">
            <v>100</v>
          </cell>
        </row>
        <row r="12003">
          <cell r="C12003" t="str">
            <v>Пермский муниципальный район Пермского края</v>
          </cell>
          <cell r="D12003" t="str">
            <v>д. Песьянка, ул. Мелиораторов, д. 6</v>
          </cell>
          <cell r="E12003" t="b">
            <v>1</v>
          </cell>
          <cell r="F12003">
            <v>1986</v>
          </cell>
          <cell r="H12003" t="str">
            <v>Кирпич</v>
          </cell>
          <cell r="L12003">
            <v>4</v>
          </cell>
          <cell r="M12003">
            <v>4</v>
          </cell>
          <cell r="Q12003">
            <v>2626.21</v>
          </cell>
          <cell r="R12003">
            <v>2413.81</v>
          </cell>
          <cell r="S12003">
            <v>2413.81</v>
          </cell>
          <cell r="T12003">
            <v>65</v>
          </cell>
        </row>
        <row r="12004">
          <cell r="C12004" t="str">
            <v>Пермский муниципальный район Пермского края</v>
          </cell>
          <cell r="D12004" t="str">
            <v>д. Песьянка, ул. Мелиораторов, д. 7</v>
          </cell>
          <cell r="E12004" t="b">
            <v>1</v>
          </cell>
          <cell r="F12004">
            <v>1993</v>
          </cell>
          <cell r="H12004" t="str">
            <v>Кирпич</v>
          </cell>
          <cell r="L12004">
            <v>5</v>
          </cell>
          <cell r="M12004">
            <v>4</v>
          </cell>
          <cell r="Q12004">
            <v>2948.3</v>
          </cell>
          <cell r="R12004">
            <v>2642.3</v>
          </cell>
          <cell r="S12004">
            <v>2642.3</v>
          </cell>
          <cell r="T12004">
            <v>141</v>
          </cell>
        </row>
        <row r="12005">
          <cell r="C12005" t="str">
            <v>Пермский муниципальный район Пермского края</v>
          </cell>
          <cell r="D12005" t="str">
            <v>д. Песьянка, ул. Мелиораторов, д. 8</v>
          </cell>
          <cell r="E12005" t="b">
            <v>1</v>
          </cell>
          <cell r="F12005">
            <v>1989</v>
          </cell>
          <cell r="H12005" t="str">
            <v>Кирпич</v>
          </cell>
          <cell r="L12005">
            <v>4</v>
          </cell>
          <cell r="M12005">
            <v>3</v>
          </cell>
          <cell r="Q12005">
            <v>2595.8000000000002</v>
          </cell>
          <cell r="R12005">
            <v>2402.9</v>
          </cell>
          <cell r="S12005">
            <v>2402.9</v>
          </cell>
          <cell r="T12005">
            <v>132</v>
          </cell>
        </row>
        <row r="12006">
          <cell r="C12006" t="str">
            <v>Пермский муниципальный район Пермского края</v>
          </cell>
          <cell r="D12006" t="str">
            <v>д. Песьянка, ул. Мелиораторов, д. 10</v>
          </cell>
          <cell r="E12006" t="b">
            <v>1</v>
          </cell>
          <cell r="F12006">
            <v>1994</v>
          </cell>
          <cell r="H12006" t="str">
            <v>Кирпич</v>
          </cell>
          <cell r="L12006">
            <v>5</v>
          </cell>
          <cell r="M12006">
            <v>6</v>
          </cell>
          <cell r="Q12006">
            <v>4372</v>
          </cell>
          <cell r="R12006">
            <v>3879.1</v>
          </cell>
          <cell r="S12006">
            <v>3879.1</v>
          </cell>
          <cell r="T12006">
            <v>52</v>
          </cell>
        </row>
        <row r="12007">
          <cell r="C12007" t="str">
            <v>Пермский муниципальный район Пермского края</v>
          </cell>
          <cell r="D12007" t="str">
            <v>д. Песьянка, ул. Молодежная, д. 1</v>
          </cell>
          <cell r="E12007" t="b">
            <v>1</v>
          </cell>
          <cell r="F12007">
            <v>1951</v>
          </cell>
          <cell r="H12007" t="str">
            <v>Кирпич</v>
          </cell>
          <cell r="L12007">
            <v>2</v>
          </cell>
          <cell r="M12007">
            <v>2</v>
          </cell>
          <cell r="Q12007">
            <v>557.79999999999995</v>
          </cell>
          <cell r="R12007">
            <v>509.7</v>
          </cell>
          <cell r="S12007">
            <v>465.9</v>
          </cell>
          <cell r="T12007">
            <v>24</v>
          </cell>
        </row>
        <row r="12008">
          <cell r="C12008" t="str">
            <v>Пермский муниципальный район Пермского края</v>
          </cell>
          <cell r="D12008" t="str">
            <v>д. Песьянка, ул. Молодежная, д. 2</v>
          </cell>
          <cell r="E12008" t="b">
            <v>1</v>
          </cell>
          <cell r="F12008">
            <v>1973</v>
          </cell>
          <cell r="H12008" t="str">
            <v>Кирпич</v>
          </cell>
          <cell r="L12008">
            <v>2</v>
          </cell>
          <cell r="M12008">
            <v>3</v>
          </cell>
          <cell r="Q12008">
            <v>968</v>
          </cell>
          <cell r="R12008">
            <v>883.4</v>
          </cell>
          <cell r="S12008">
            <v>883.4</v>
          </cell>
          <cell r="T12008">
            <v>37</v>
          </cell>
        </row>
        <row r="12009">
          <cell r="C12009" t="str">
            <v>Пермский муниципальный район Пермского края</v>
          </cell>
          <cell r="D12009" t="str">
            <v>д. Песьянка, ул. Молодежная, д. 3</v>
          </cell>
          <cell r="E12009" t="b">
            <v>1</v>
          </cell>
          <cell r="F12009">
            <v>1950</v>
          </cell>
          <cell r="H12009" t="str">
            <v>Кирпич</v>
          </cell>
          <cell r="L12009">
            <v>2</v>
          </cell>
          <cell r="M12009">
            <v>2</v>
          </cell>
          <cell r="Q12009">
            <v>524.79999999999995</v>
          </cell>
          <cell r="R12009">
            <v>456</v>
          </cell>
          <cell r="S12009">
            <v>456</v>
          </cell>
          <cell r="T12009">
            <v>26</v>
          </cell>
        </row>
        <row r="12010">
          <cell r="C12010" t="str">
            <v>Пермский муниципальный район Пермского края</v>
          </cell>
          <cell r="D12010" t="str">
            <v>д. Песьянка, ул. Молодежная, д. 4</v>
          </cell>
          <cell r="E12010" t="b">
            <v>1</v>
          </cell>
          <cell r="F12010">
            <v>1970</v>
          </cell>
          <cell r="H12010" t="str">
            <v>Кирпич</v>
          </cell>
          <cell r="L12010">
            <v>2</v>
          </cell>
          <cell r="M12010">
            <v>3</v>
          </cell>
          <cell r="Q12010">
            <v>962.3</v>
          </cell>
          <cell r="R12010">
            <v>876.9</v>
          </cell>
          <cell r="S12010">
            <v>792.8</v>
          </cell>
          <cell r="T12010">
            <v>40</v>
          </cell>
        </row>
        <row r="12011">
          <cell r="C12011" t="str">
            <v>Пермский муниципальный район Пермского края</v>
          </cell>
          <cell r="D12011" t="str">
            <v>д. Песьянка, ул. Молодежная, д. 6</v>
          </cell>
          <cell r="E12011" t="b">
            <v>1</v>
          </cell>
          <cell r="F12011">
            <v>1971</v>
          </cell>
          <cell r="H12011" t="str">
            <v>Кирпич</v>
          </cell>
          <cell r="L12011">
            <v>2</v>
          </cell>
          <cell r="M12011">
            <v>3</v>
          </cell>
          <cell r="Q12011">
            <v>997.4</v>
          </cell>
          <cell r="R12011">
            <v>913.2</v>
          </cell>
          <cell r="S12011">
            <v>913.2</v>
          </cell>
          <cell r="T12011">
            <v>46</v>
          </cell>
        </row>
        <row r="12012">
          <cell r="C12012" t="str">
            <v>Пермский муниципальный район Пермского края</v>
          </cell>
          <cell r="D12012" t="str">
            <v>д. Песьянка, ул. Молодежная, д. 7</v>
          </cell>
          <cell r="E12012" t="b">
            <v>1</v>
          </cell>
          <cell r="F12012">
            <v>1978</v>
          </cell>
          <cell r="H12012" t="str">
            <v>Кирпич</v>
          </cell>
          <cell r="L12012">
            <v>2</v>
          </cell>
          <cell r="M12012">
            <v>3</v>
          </cell>
          <cell r="Q12012">
            <v>1027</v>
          </cell>
          <cell r="R12012">
            <v>904.4</v>
          </cell>
          <cell r="S12012">
            <v>904.4</v>
          </cell>
          <cell r="T12012">
            <v>43</v>
          </cell>
        </row>
        <row r="12013">
          <cell r="C12013" t="str">
            <v>Пермский муниципальный район Пермского края</v>
          </cell>
          <cell r="D12013" t="str">
            <v>д. Песьянка, ул. Молодежная, д. 8</v>
          </cell>
          <cell r="E12013" t="b">
            <v>1</v>
          </cell>
          <cell r="F12013">
            <v>1970</v>
          </cell>
          <cell r="H12013" t="str">
            <v>Кирпич</v>
          </cell>
          <cell r="L12013">
            <v>2</v>
          </cell>
          <cell r="M12013">
            <v>3</v>
          </cell>
          <cell r="Q12013">
            <v>652.6</v>
          </cell>
          <cell r="R12013">
            <v>568.6</v>
          </cell>
          <cell r="S12013">
            <v>568.6</v>
          </cell>
          <cell r="T12013">
            <v>50</v>
          </cell>
        </row>
        <row r="12014">
          <cell r="C12014" t="str">
            <v>Пермский муниципальный район Пермского края</v>
          </cell>
          <cell r="D12014" t="str">
            <v>д. Песьянка, ул. Молодежная, д. 9</v>
          </cell>
          <cell r="E12014" t="b">
            <v>1</v>
          </cell>
          <cell r="F12014">
            <v>1974</v>
          </cell>
          <cell r="H12014" t="str">
            <v>Кирпич</v>
          </cell>
          <cell r="L12014">
            <v>2</v>
          </cell>
          <cell r="M12014">
            <v>3</v>
          </cell>
          <cell r="Q12014">
            <v>966.7</v>
          </cell>
          <cell r="R12014">
            <v>882.7</v>
          </cell>
          <cell r="S12014">
            <v>882.7</v>
          </cell>
          <cell r="T12014">
            <v>42</v>
          </cell>
        </row>
        <row r="12015">
          <cell r="C12015" t="str">
            <v>Пермский муниципальный район Пермского края</v>
          </cell>
          <cell r="D12015" t="str">
            <v>д. Песьянка, ул. Молодежная, д. 10</v>
          </cell>
          <cell r="E12015" t="b">
            <v>1</v>
          </cell>
          <cell r="F12015">
            <v>1972</v>
          </cell>
          <cell r="H12015" t="str">
            <v>Кирпич</v>
          </cell>
          <cell r="L12015">
            <v>2</v>
          </cell>
          <cell r="M12015">
            <v>3</v>
          </cell>
          <cell r="Q12015">
            <v>988.3</v>
          </cell>
          <cell r="R12015">
            <v>904.3</v>
          </cell>
          <cell r="S12015">
            <v>904.3</v>
          </cell>
          <cell r="T12015">
            <v>50</v>
          </cell>
        </row>
        <row r="12016">
          <cell r="C12016" t="str">
            <v>Пермский муниципальный район Пермского края</v>
          </cell>
          <cell r="D12016" t="str">
            <v>д. Песьянка, ул. Молодежная, д. 11</v>
          </cell>
          <cell r="E12016" t="b">
            <v>1</v>
          </cell>
          <cell r="F12016">
            <v>1975</v>
          </cell>
          <cell r="H12016" t="str">
            <v>Кирпич</v>
          </cell>
          <cell r="L12016">
            <v>2</v>
          </cell>
          <cell r="M12016">
            <v>3</v>
          </cell>
          <cell r="Q12016">
            <v>1013.1</v>
          </cell>
          <cell r="R12016">
            <v>909.1</v>
          </cell>
          <cell r="S12016">
            <v>909.1</v>
          </cell>
          <cell r="T12016">
            <v>54</v>
          </cell>
        </row>
        <row r="12017">
          <cell r="C12017" t="str">
            <v>Пермский муниципальный район Пермского края</v>
          </cell>
          <cell r="D12017" t="str">
            <v>д. Песьянка, ул. Молодежная, д. 1А</v>
          </cell>
          <cell r="E12017" t="b">
            <v>1</v>
          </cell>
          <cell r="F12017">
            <v>2009</v>
          </cell>
          <cell r="H12017" t="str">
            <v>Кирпич</v>
          </cell>
          <cell r="L12017">
            <v>5</v>
          </cell>
          <cell r="M12017">
            <v>4</v>
          </cell>
          <cell r="Q12017">
            <v>3668.7</v>
          </cell>
          <cell r="R12017">
            <v>3169.4</v>
          </cell>
          <cell r="S12017">
            <v>3169.4</v>
          </cell>
          <cell r="T12017">
            <v>112</v>
          </cell>
        </row>
        <row r="12018">
          <cell r="C12018" t="str">
            <v>Пермский муниципальный район Пермского края</v>
          </cell>
          <cell r="D12018" t="str">
            <v>д. Песьянка, ул. Строителей, д. 1</v>
          </cell>
          <cell r="E12018" t="b">
            <v>1</v>
          </cell>
          <cell r="F12018">
            <v>1977</v>
          </cell>
          <cell r="H12018" t="str">
            <v>Кирпич</v>
          </cell>
          <cell r="L12018">
            <v>2</v>
          </cell>
          <cell r="M12018">
            <v>3</v>
          </cell>
          <cell r="Q12018">
            <v>2113.3000000000002</v>
          </cell>
          <cell r="R12018">
            <v>985.8</v>
          </cell>
          <cell r="S12018">
            <v>985.8</v>
          </cell>
          <cell r="T12018">
            <v>60</v>
          </cell>
        </row>
        <row r="12019">
          <cell r="C12019" t="str">
            <v>Пермский муниципальный район Пермского края</v>
          </cell>
          <cell r="D12019" t="str">
            <v>д. Песьянка, ул. Строителей, д. 2</v>
          </cell>
          <cell r="E12019" t="b">
            <v>1</v>
          </cell>
          <cell r="F12019">
            <v>1990</v>
          </cell>
          <cell r="H12019" t="str">
            <v>Кирпич</v>
          </cell>
          <cell r="L12019">
            <v>4</v>
          </cell>
          <cell r="M12019">
            <v>1</v>
          </cell>
          <cell r="Q12019">
            <v>926</v>
          </cell>
          <cell r="R12019">
            <v>926</v>
          </cell>
          <cell r="S12019">
            <v>810.3</v>
          </cell>
          <cell r="T12019">
            <v>44</v>
          </cell>
        </row>
        <row r="12020">
          <cell r="C12020" t="str">
            <v>Пермский муниципальный район Пермского края</v>
          </cell>
          <cell r="D12020" t="str">
            <v>д. Песьянка, ул. Строителей, д. 3</v>
          </cell>
          <cell r="E12020" t="b">
            <v>1</v>
          </cell>
          <cell r="F12020">
            <v>1983</v>
          </cell>
          <cell r="H12020" t="str">
            <v>Кирпич</v>
          </cell>
          <cell r="L12020">
            <v>3</v>
          </cell>
          <cell r="M12020">
            <v>2</v>
          </cell>
          <cell r="Q12020">
            <v>1408</v>
          </cell>
          <cell r="R12020">
            <v>692.3</v>
          </cell>
          <cell r="S12020">
            <v>692.3</v>
          </cell>
          <cell r="T12020">
            <v>65</v>
          </cell>
        </row>
        <row r="12021">
          <cell r="C12021" t="str">
            <v>Пермский муниципальный район Пермского края</v>
          </cell>
          <cell r="D12021" t="str">
            <v>д. Песьянка, ул. Строителей, д. 4</v>
          </cell>
          <cell r="E12021" t="b">
            <v>1</v>
          </cell>
          <cell r="F12021">
            <v>1984</v>
          </cell>
          <cell r="H12021" t="str">
            <v>Кирпич</v>
          </cell>
          <cell r="L12021">
            <v>3</v>
          </cell>
          <cell r="M12021">
            <v>3</v>
          </cell>
          <cell r="Q12021">
            <v>2076.8000000000002</v>
          </cell>
          <cell r="R12021">
            <v>1868</v>
          </cell>
          <cell r="S12021">
            <v>1868</v>
          </cell>
          <cell r="T12021">
            <v>92</v>
          </cell>
        </row>
        <row r="12022">
          <cell r="C12022" t="str">
            <v>Пермский муниципальный район Пермского края</v>
          </cell>
          <cell r="D12022" t="str">
            <v>д. Песьянка, ул. Строителей, д. 5</v>
          </cell>
          <cell r="E12022" t="b">
            <v>1</v>
          </cell>
          <cell r="F12022">
            <v>1970</v>
          </cell>
          <cell r="H12022" t="str">
            <v>Кирпич</v>
          </cell>
          <cell r="L12022">
            <v>2</v>
          </cell>
          <cell r="M12022">
            <v>3</v>
          </cell>
          <cell r="Q12022">
            <v>1004.1</v>
          </cell>
          <cell r="R12022">
            <v>903.6</v>
          </cell>
          <cell r="S12022">
            <v>903.6</v>
          </cell>
          <cell r="T12022">
            <v>100</v>
          </cell>
        </row>
        <row r="12023">
          <cell r="C12023" t="str">
            <v>Пермский муниципальный район Пермского края</v>
          </cell>
          <cell r="D12023" t="str">
            <v>д. Песьянка, ул. Строителей, д. 6</v>
          </cell>
          <cell r="E12023" t="b">
            <v>1</v>
          </cell>
          <cell r="F12023">
            <v>1984</v>
          </cell>
          <cell r="H12023" t="str">
            <v>Кирпич</v>
          </cell>
          <cell r="L12023">
            <v>3</v>
          </cell>
          <cell r="M12023">
            <v>3</v>
          </cell>
          <cell r="Q12023">
            <v>1541.28</v>
          </cell>
          <cell r="R12023">
            <v>904.7</v>
          </cell>
          <cell r="S12023">
            <v>904.7</v>
          </cell>
          <cell r="T12023">
            <v>65</v>
          </cell>
        </row>
        <row r="12024">
          <cell r="C12024" t="str">
            <v>Пермский муниципальный район Пермского края</v>
          </cell>
          <cell r="D12024" t="str">
            <v>д. Песьянка, ул. Строителей, д. 7</v>
          </cell>
          <cell r="E12024" t="b">
            <v>1</v>
          </cell>
          <cell r="F12024">
            <v>1984</v>
          </cell>
          <cell r="H12024" t="str">
            <v>Кирпич</v>
          </cell>
          <cell r="L12024">
            <v>2</v>
          </cell>
          <cell r="M12024">
            <v>2</v>
          </cell>
          <cell r="Q12024">
            <v>889.3</v>
          </cell>
          <cell r="R12024">
            <v>572.5</v>
          </cell>
          <cell r="S12024">
            <v>572.5</v>
          </cell>
          <cell r="T12024">
            <v>53</v>
          </cell>
        </row>
        <row r="12025">
          <cell r="C12025" t="str">
            <v>Пермский муниципальный район Пермского края</v>
          </cell>
          <cell r="D12025" t="str">
            <v>д. Песьянка, ул. Строителей, д. 8</v>
          </cell>
          <cell r="E12025" t="b">
            <v>1</v>
          </cell>
          <cell r="F12025">
            <v>1986</v>
          </cell>
          <cell r="H12025" t="str">
            <v>Кирпич</v>
          </cell>
          <cell r="L12025">
            <v>3</v>
          </cell>
          <cell r="M12025">
            <v>3</v>
          </cell>
          <cell r="Q12025">
            <v>1934.5</v>
          </cell>
          <cell r="R12025">
            <v>1766.8</v>
          </cell>
          <cell r="S12025">
            <v>1766.8</v>
          </cell>
          <cell r="T12025">
            <v>90</v>
          </cell>
        </row>
        <row r="12026">
          <cell r="C12026" t="str">
            <v>Пермский муниципальный район Пермского края</v>
          </cell>
          <cell r="D12026" t="str">
            <v>д. Песьянка, ул. Строителей, д. 9</v>
          </cell>
          <cell r="E12026" t="b">
            <v>1</v>
          </cell>
          <cell r="F12026">
            <v>1973</v>
          </cell>
          <cell r="H12026" t="str">
            <v>Кирпич</v>
          </cell>
          <cell r="L12026">
            <v>2</v>
          </cell>
          <cell r="M12026">
            <v>3</v>
          </cell>
          <cell r="Q12026">
            <v>995.3</v>
          </cell>
          <cell r="R12026">
            <v>911.3</v>
          </cell>
          <cell r="S12026">
            <v>911.3</v>
          </cell>
          <cell r="T12026">
            <v>52</v>
          </cell>
        </row>
        <row r="12027">
          <cell r="C12027" t="str">
            <v>Пермский муниципальный район Пермского края</v>
          </cell>
          <cell r="D12027" t="str">
            <v>д. Песьянка, ул. Строителей, д. 10</v>
          </cell>
          <cell r="E12027" t="b">
            <v>1</v>
          </cell>
          <cell r="F12027">
            <v>1985</v>
          </cell>
          <cell r="H12027" t="str">
            <v>Кирпич</v>
          </cell>
          <cell r="L12027">
            <v>3</v>
          </cell>
          <cell r="M12027">
            <v>3</v>
          </cell>
          <cell r="Q12027">
            <v>1794</v>
          </cell>
          <cell r="R12027">
            <v>1017.5</v>
          </cell>
          <cell r="S12027">
            <v>1017.5</v>
          </cell>
          <cell r="T12027">
            <v>94</v>
          </cell>
        </row>
        <row r="12028">
          <cell r="C12028" t="str">
            <v>Пермский муниципальный район Пермского края</v>
          </cell>
          <cell r="D12028" t="str">
            <v>д. Песьянка, ул. Строителей, д. 12</v>
          </cell>
          <cell r="E12028" t="b">
            <v>1</v>
          </cell>
          <cell r="F12028">
            <v>1973</v>
          </cell>
          <cell r="H12028" t="str">
            <v>Кирпич</v>
          </cell>
          <cell r="L12028">
            <v>4</v>
          </cell>
          <cell r="M12028">
            <v>1</v>
          </cell>
          <cell r="Q12028">
            <v>1021.5</v>
          </cell>
          <cell r="R12028">
            <v>897.9</v>
          </cell>
          <cell r="S12028">
            <v>897.9</v>
          </cell>
          <cell r="T12028">
            <v>39</v>
          </cell>
        </row>
        <row r="12029">
          <cell r="C12029" t="str">
            <v>Пермский муниципальный район Пермского края</v>
          </cell>
          <cell r="D12029" t="str">
            <v>д. Песьянка, ул. Строителей, д. 1А</v>
          </cell>
          <cell r="E12029" t="b">
            <v>1</v>
          </cell>
          <cell r="F12029">
            <v>1996</v>
          </cell>
          <cell r="H12029" t="str">
            <v>Кирпич</v>
          </cell>
          <cell r="L12029">
            <v>5</v>
          </cell>
          <cell r="M12029">
            <v>4</v>
          </cell>
          <cell r="Q12029">
            <v>3059</v>
          </cell>
          <cell r="R12029">
            <v>2794</v>
          </cell>
          <cell r="S12029">
            <v>2794</v>
          </cell>
          <cell r="T12029">
            <v>148</v>
          </cell>
        </row>
        <row r="12030">
          <cell r="C12030" t="str">
            <v>Пермский муниципальный район Пермского края</v>
          </cell>
          <cell r="D12030" t="str">
            <v>д. Песьянка, ш. Космонавтов, д. 320Б</v>
          </cell>
          <cell r="E12030" t="b">
            <v>1</v>
          </cell>
          <cell r="F12030">
            <v>1978</v>
          </cell>
          <cell r="H12030" t="str">
            <v>Кирпич</v>
          </cell>
          <cell r="L12030">
            <v>2</v>
          </cell>
          <cell r="M12030">
            <v>2</v>
          </cell>
          <cell r="Q12030">
            <v>779.2</v>
          </cell>
          <cell r="R12030">
            <v>718.4</v>
          </cell>
          <cell r="S12030">
            <v>718.4</v>
          </cell>
          <cell r="T12030">
            <v>43</v>
          </cell>
        </row>
        <row r="12031">
          <cell r="C12031" t="str">
            <v>Пермский муниципальный район Пермского края</v>
          </cell>
          <cell r="D12031" t="str">
            <v>д. Петровка, ул. Новоселов, д. 23</v>
          </cell>
          <cell r="E12031" t="b">
            <v>1</v>
          </cell>
          <cell r="F12031">
            <v>1979</v>
          </cell>
          <cell r="G12031">
            <v>2009</v>
          </cell>
          <cell r="H12031" t="str">
            <v>панель</v>
          </cell>
          <cell r="L12031">
            <v>3</v>
          </cell>
          <cell r="M12031">
            <v>3</v>
          </cell>
          <cell r="Q12031">
            <v>1335.6</v>
          </cell>
          <cell r="R12031">
            <v>1335.6</v>
          </cell>
          <cell r="S12031">
            <v>1210.5999999999999</v>
          </cell>
          <cell r="T12031">
            <v>31</v>
          </cell>
        </row>
        <row r="12032">
          <cell r="C12032" t="str">
            <v>Пермский муниципальный район Пермского края</v>
          </cell>
          <cell r="D12032" t="str">
            <v>д. Петровка, ул. Ташлыкова, д. 20</v>
          </cell>
          <cell r="E12032" t="b">
            <v>1</v>
          </cell>
          <cell r="F12032">
            <v>1966</v>
          </cell>
          <cell r="H12032" t="str">
            <v>Дерево</v>
          </cell>
          <cell r="L12032">
            <v>2</v>
          </cell>
          <cell r="M12032">
            <v>2</v>
          </cell>
          <cell r="Q12032">
            <v>249.1</v>
          </cell>
          <cell r="R12032">
            <v>224.2</v>
          </cell>
          <cell r="S12032">
            <v>228.5</v>
          </cell>
          <cell r="T12032">
            <v>17</v>
          </cell>
        </row>
        <row r="12033">
          <cell r="C12033" t="str">
            <v>Пермский муниципальный район Пермского края</v>
          </cell>
          <cell r="D12033" t="str">
            <v>д. Петровка, ул. Ташлыкова, д. 21</v>
          </cell>
          <cell r="E12033" t="b">
            <v>1</v>
          </cell>
          <cell r="F12033">
            <v>1966</v>
          </cell>
          <cell r="H12033" t="str">
            <v>Кирпич</v>
          </cell>
          <cell r="L12033">
            <v>2</v>
          </cell>
          <cell r="M12033">
            <v>2</v>
          </cell>
          <cell r="Q12033">
            <v>433.6</v>
          </cell>
          <cell r="R12033">
            <v>373.6</v>
          </cell>
          <cell r="S12033">
            <v>368.8</v>
          </cell>
          <cell r="T12033">
            <v>21</v>
          </cell>
        </row>
        <row r="12034">
          <cell r="C12034" t="str">
            <v>Пермский муниципальный район Пермского края</v>
          </cell>
          <cell r="D12034" t="str">
            <v>д. Петровка, ул. Ташлыкова, д. 23</v>
          </cell>
          <cell r="E12034" t="b">
            <v>1</v>
          </cell>
          <cell r="F12034">
            <v>1967</v>
          </cell>
          <cell r="H12034" t="str">
            <v>Кирпич</v>
          </cell>
          <cell r="L12034">
            <v>2</v>
          </cell>
          <cell r="M12034">
            <v>2</v>
          </cell>
          <cell r="Q12034">
            <v>562.79999999999995</v>
          </cell>
          <cell r="R12034">
            <v>510</v>
          </cell>
          <cell r="S12034">
            <v>510</v>
          </cell>
          <cell r="T12034">
            <v>32</v>
          </cell>
        </row>
        <row r="12035">
          <cell r="C12035" t="str">
            <v>Пермский муниципальный район Пермского края</v>
          </cell>
          <cell r="D12035" t="str">
            <v>д. Петровка, ул. Ташлыкова, д. 25</v>
          </cell>
          <cell r="E12035" t="b">
            <v>1</v>
          </cell>
          <cell r="F12035">
            <v>1966</v>
          </cell>
          <cell r="H12035" t="str">
            <v>Кирпич</v>
          </cell>
          <cell r="L12035">
            <v>2</v>
          </cell>
          <cell r="M12035">
            <v>2</v>
          </cell>
          <cell r="Q12035">
            <v>562.5</v>
          </cell>
          <cell r="R12035">
            <v>509.7</v>
          </cell>
          <cell r="S12035">
            <v>509.7</v>
          </cell>
          <cell r="T12035">
            <v>25</v>
          </cell>
        </row>
        <row r="12036">
          <cell r="C12036" t="str">
            <v>Пермский муниципальный район Пермского края</v>
          </cell>
          <cell r="D12036" t="str">
            <v>д. Петровка, ул. Ташлыкова, д. 27</v>
          </cell>
          <cell r="E12036" t="b">
            <v>1</v>
          </cell>
          <cell r="F12036">
            <v>1979</v>
          </cell>
          <cell r="H12036" t="str">
            <v>Панель</v>
          </cell>
          <cell r="L12036">
            <v>3</v>
          </cell>
          <cell r="M12036">
            <v>3</v>
          </cell>
          <cell r="Q12036">
            <v>1369.5</v>
          </cell>
          <cell r="R12036">
            <v>1221.3</v>
          </cell>
          <cell r="S12036">
            <v>1221.3</v>
          </cell>
          <cell r="T12036">
            <v>77</v>
          </cell>
        </row>
        <row r="12037">
          <cell r="C12037" t="str">
            <v>Пермский муниципальный район Пермского края</v>
          </cell>
          <cell r="D12037" t="str">
            <v>д. Петровка, ул. Ташлыкова, д. 29</v>
          </cell>
          <cell r="E12037" t="b">
            <v>1</v>
          </cell>
          <cell r="F12037">
            <v>1980</v>
          </cell>
          <cell r="H12037" t="str">
            <v>Панель</v>
          </cell>
          <cell r="L12037">
            <v>3</v>
          </cell>
          <cell r="M12037">
            <v>3</v>
          </cell>
          <cell r="Q12037">
            <v>1326.9</v>
          </cell>
          <cell r="R12037">
            <v>1216.28</v>
          </cell>
          <cell r="S12037">
            <v>1216.28</v>
          </cell>
          <cell r="T12037">
            <v>84</v>
          </cell>
        </row>
        <row r="12038">
          <cell r="C12038" t="str">
            <v>Пермский муниципальный район Пермского края</v>
          </cell>
          <cell r="D12038" t="str">
            <v>д. Петровка, ул. Ташлыкова, д. 30</v>
          </cell>
          <cell r="E12038" t="b">
            <v>1</v>
          </cell>
          <cell r="F12038">
            <v>1971</v>
          </cell>
          <cell r="H12038" t="str">
            <v>Дерево</v>
          </cell>
          <cell r="L12038">
            <v>2</v>
          </cell>
          <cell r="M12038">
            <v>1</v>
          </cell>
          <cell r="Q12038">
            <v>353.5</v>
          </cell>
          <cell r="R12038">
            <v>328.6</v>
          </cell>
          <cell r="S12038">
            <v>328.6</v>
          </cell>
          <cell r="T12038">
            <v>28</v>
          </cell>
        </row>
        <row r="12039">
          <cell r="C12039" t="str">
            <v>Пермский муниципальный район Пермского края</v>
          </cell>
          <cell r="D12039" t="str">
            <v>д. Петровка, ул. Ташлыкова, д. 32</v>
          </cell>
          <cell r="E12039" t="b">
            <v>1</v>
          </cell>
          <cell r="F12039">
            <v>1980</v>
          </cell>
          <cell r="H12039" t="str">
            <v>Кирпич</v>
          </cell>
          <cell r="I12039" t="str">
            <v>плоская</v>
          </cell>
          <cell r="J12039" t="str">
            <v>ГВС</v>
          </cell>
          <cell r="K12039" t="str">
            <v>не имеется</v>
          </cell>
          <cell r="L12039">
            <v>3</v>
          </cell>
          <cell r="M12039">
            <v>3</v>
          </cell>
          <cell r="Q12039">
            <v>1964.6</v>
          </cell>
          <cell r="R12039">
            <v>1180.2</v>
          </cell>
          <cell r="S12039">
            <v>1180.2</v>
          </cell>
          <cell r="T12039">
            <v>80</v>
          </cell>
        </row>
        <row r="12040">
          <cell r="C12040" t="str">
            <v>Пермский муниципальный район Пермского края</v>
          </cell>
          <cell r="D12040" t="str">
            <v>д. Петровка, ул. Ташлыкова, д. 19А</v>
          </cell>
          <cell r="E12040" t="b">
            <v>1</v>
          </cell>
          <cell r="F12040">
            <v>1979</v>
          </cell>
          <cell r="H12040" t="str">
            <v>Кирпич</v>
          </cell>
          <cell r="L12040">
            <v>2</v>
          </cell>
          <cell r="M12040">
            <v>2</v>
          </cell>
          <cell r="Q12040">
            <v>809.1</v>
          </cell>
          <cell r="R12040">
            <v>745</v>
          </cell>
          <cell r="S12040">
            <v>745</v>
          </cell>
          <cell r="T12040">
            <v>36</v>
          </cell>
        </row>
        <row r="12041">
          <cell r="C12041" t="str">
            <v>Пермский муниципальный район Пермского края</v>
          </cell>
          <cell r="D12041" t="str">
            <v>д. Петровка, ул. Ташлыкова, д. 19Б</v>
          </cell>
          <cell r="E12041" t="b">
            <v>1</v>
          </cell>
          <cell r="F12041">
            <v>1966</v>
          </cell>
          <cell r="H12041" t="str">
            <v>Дерево</v>
          </cell>
          <cell r="L12041">
            <v>2</v>
          </cell>
          <cell r="M12041">
            <v>2</v>
          </cell>
          <cell r="Q12041">
            <v>402.4</v>
          </cell>
          <cell r="R12041">
            <v>366</v>
          </cell>
          <cell r="S12041">
            <v>366</v>
          </cell>
          <cell r="T12041">
            <v>30</v>
          </cell>
        </row>
        <row r="12042">
          <cell r="C12042" t="str">
            <v>Пермский муниципальный район Пермского края</v>
          </cell>
          <cell r="D12042" t="str">
            <v>д. Петровка, ул. Ташлыкова, д. 21А</v>
          </cell>
          <cell r="E12042" t="b">
            <v>1</v>
          </cell>
          <cell r="F12042">
            <v>1967</v>
          </cell>
          <cell r="H12042" t="str">
            <v>Кирпич</v>
          </cell>
          <cell r="L12042">
            <v>2</v>
          </cell>
          <cell r="M12042">
            <v>2</v>
          </cell>
          <cell r="Q12042">
            <v>420.6</v>
          </cell>
          <cell r="R12042">
            <v>376.6</v>
          </cell>
          <cell r="S12042">
            <v>376.6</v>
          </cell>
          <cell r="T12042">
            <v>24</v>
          </cell>
        </row>
        <row r="12043">
          <cell r="C12043" t="str">
            <v>Пермский муниципальный район Пермского края</v>
          </cell>
          <cell r="D12043" t="str">
            <v>д. Петровка, ул. Ташлыкова, д. 21Б</v>
          </cell>
          <cell r="E12043" t="b">
            <v>1</v>
          </cell>
          <cell r="F12043">
            <v>1968</v>
          </cell>
          <cell r="H12043" t="str">
            <v>Кирпич</v>
          </cell>
          <cell r="L12043">
            <v>2</v>
          </cell>
          <cell r="M12043">
            <v>2</v>
          </cell>
          <cell r="Q12043">
            <v>411</v>
          </cell>
          <cell r="R12043">
            <v>367</v>
          </cell>
          <cell r="S12043">
            <v>367</v>
          </cell>
          <cell r="T12043">
            <v>23</v>
          </cell>
        </row>
        <row r="12044">
          <cell r="C12044" t="str">
            <v>Пермский муниципальный район Пермского края</v>
          </cell>
          <cell r="D12044" t="str">
            <v>д. Петровка, ул. Ташлыкова, д. 23А</v>
          </cell>
          <cell r="E12044" t="b">
            <v>1</v>
          </cell>
          <cell r="F12044">
            <v>1973</v>
          </cell>
          <cell r="H12044" t="str">
            <v>Кирпич</v>
          </cell>
          <cell r="L12044">
            <v>2</v>
          </cell>
          <cell r="M12044">
            <v>2</v>
          </cell>
          <cell r="Q12044">
            <v>500.9</v>
          </cell>
          <cell r="R12044">
            <v>438.5</v>
          </cell>
          <cell r="S12044">
            <v>438.5</v>
          </cell>
          <cell r="T12044">
            <v>49</v>
          </cell>
        </row>
        <row r="12045">
          <cell r="C12045" t="str">
            <v>Пермский муниципальный район Пермского края</v>
          </cell>
          <cell r="D12045" t="str">
            <v>д. Петровка, ул. Ташлыкова, д. 25А</v>
          </cell>
          <cell r="E12045" t="b">
            <v>1</v>
          </cell>
          <cell r="F12045">
            <v>1973</v>
          </cell>
          <cell r="H12045" t="str">
            <v>Кирпич</v>
          </cell>
          <cell r="L12045">
            <v>2</v>
          </cell>
          <cell r="M12045">
            <v>2</v>
          </cell>
          <cell r="Q12045">
            <v>491.4</v>
          </cell>
          <cell r="R12045">
            <v>427.4</v>
          </cell>
          <cell r="S12045">
            <v>427.4</v>
          </cell>
          <cell r="T12045">
            <v>39</v>
          </cell>
        </row>
        <row r="12046">
          <cell r="C12046" t="str">
            <v>Пермский муниципальный район Пермского края</v>
          </cell>
          <cell r="D12046" t="str">
            <v>д. Петровка, ул. Ташлыкова, д. 32А</v>
          </cell>
          <cell r="E12046" t="b">
            <v>1</v>
          </cell>
          <cell r="F12046">
            <v>2017</v>
          </cell>
          <cell r="H12046" t="str">
            <v>Панели</v>
          </cell>
          <cell r="I12046" t="str">
            <v>скатная</v>
          </cell>
          <cell r="K12046" t="str">
            <v>не имеется</v>
          </cell>
          <cell r="L12046">
            <v>3</v>
          </cell>
          <cell r="M12046">
            <v>1</v>
          </cell>
          <cell r="Q12046">
            <v>1975.8</v>
          </cell>
          <cell r="R12046">
            <v>1180.2</v>
          </cell>
          <cell r="S12046">
            <v>1180.2</v>
          </cell>
          <cell r="T12046">
            <v>50</v>
          </cell>
        </row>
        <row r="12047">
          <cell r="C12047" t="str">
            <v>Пермский муниципальный район Пермского края</v>
          </cell>
          <cell r="D12047" t="str">
            <v>д. Петровка, ул. Школьная, д. 3</v>
          </cell>
          <cell r="E12047" t="b">
            <v>1</v>
          </cell>
          <cell r="F12047">
            <v>1980</v>
          </cell>
          <cell r="H12047" t="str">
            <v>Кирпич</v>
          </cell>
          <cell r="L12047">
            <v>2</v>
          </cell>
          <cell r="M12047">
            <v>2</v>
          </cell>
          <cell r="Q12047">
            <v>819.5</v>
          </cell>
          <cell r="R12047">
            <v>752.9</v>
          </cell>
          <cell r="S12047">
            <v>752.9</v>
          </cell>
          <cell r="T12047">
            <v>40</v>
          </cell>
        </row>
        <row r="12048">
          <cell r="C12048" t="str">
            <v>Пермский муниципальный район Пермского края</v>
          </cell>
          <cell r="D12048" t="str">
            <v>д. Петровка, ул. Школьная, д. 5</v>
          </cell>
          <cell r="E12048" t="b">
            <v>1</v>
          </cell>
          <cell r="F12048">
            <v>1980</v>
          </cell>
          <cell r="H12048" t="str">
            <v>Кирпич</v>
          </cell>
          <cell r="L12048">
            <v>2</v>
          </cell>
          <cell r="M12048">
            <v>2</v>
          </cell>
          <cell r="Q12048">
            <v>1076.5</v>
          </cell>
          <cell r="R12048">
            <v>945.9</v>
          </cell>
          <cell r="S12048">
            <v>945.9</v>
          </cell>
          <cell r="T12048">
            <v>44</v>
          </cell>
        </row>
        <row r="12049">
          <cell r="C12049" t="str">
            <v>Пермский муниципальный район Пермского края</v>
          </cell>
          <cell r="D12049" t="str">
            <v>д. Петровка, ул. Школьная, д. 6</v>
          </cell>
          <cell r="E12049" t="b">
            <v>1</v>
          </cell>
          <cell r="F12049">
            <v>1975</v>
          </cell>
          <cell r="H12049" t="str">
            <v>Кирпич</v>
          </cell>
          <cell r="L12049">
            <v>2</v>
          </cell>
          <cell r="M12049">
            <v>2</v>
          </cell>
          <cell r="Q12049">
            <v>530.4</v>
          </cell>
          <cell r="R12049">
            <v>482.8</v>
          </cell>
          <cell r="S12049">
            <v>482.8</v>
          </cell>
          <cell r="T12049">
            <v>26</v>
          </cell>
        </row>
        <row r="12050">
          <cell r="C12050" t="str">
            <v>Пермский муниципальный район Пермского края</v>
          </cell>
          <cell r="D12050" t="str">
            <v>д. Скобелевка, ул. Гагарина, д. 2</v>
          </cell>
          <cell r="E12050" t="b">
            <v>1</v>
          </cell>
          <cell r="F12050">
            <v>1981</v>
          </cell>
          <cell r="H12050" t="str">
            <v>Крупнопанельные</v>
          </cell>
          <cell r="L12050">
            <v>2</v>
          </cell>
          <cell r="M12050">
            <v>3</v>
          </cell>
          <cell r="Q12050">
            <v>1319.3</v>
          </cell>
          <cell r="R12050">
            <v>1199.3</v>
          </cell>
          <cell r="S12050">
            <v>1199.3</v>
          </cell>
          <cell r="T12050">
            <v>66</v>
          </cell>
        </row>
        <row r="12051">
          <cell r="C12051" t="str">
            <v>Пермский муниципальный район Пермского края</v>
          </cell>
          <cell r="D12051" t="str">
            <v>д. Суздалы, ул. Полевая, д. 1</v>
          </cell>
          <cell r="E12051" t="b">
            <v>1</v>
          </cell>
          <cell r="F12051">
            <v>1963</v>
          </cell>
          <cell r="H12051" t="str">
            <v>Кирпич</v>
          </cell>
          <cell r="L12051">
            <v>2</v>
          </cell>
          <cell r="M12051">
            <v>2</v>
          </cell>
          <cell r="Q12051">
            <v>588.9</v>
          </cell>
          <cell r="R12051">
            <v>476.3</v>
          </cell>
          <cell r="S12051">
            <v>476.3</v>
          </cell>
          <cell r="T12051">
            <v>30</v>
          </cell>
        </row>
        <row r="12052">
          <cell r="C12052" t="str">
            <v>Пермский муниципальный район Пермского края</v>
          </cell>
          <cell r="D12052" t="str">
            <v>д. Устиново, ул. Школьная, д. 25</v>
          </cell>
          <cell r="E12052" t="b">
            <v>1</v>
          </cell>
          <cell r="F12052">
            <v>1975</v>
          </cell>
          <cell r="H12052" t="str">
            <v>Кирпич</v>
          </cell>
          <cell r="L12052">
            <v>2</v>
          </cell>
          <cell r="M12052">
            <v>2</v>
          </cell>
          <cell r="Q12052">
            <v>638.29999999999995</v>
          </cell>
          <cell r="R12052">
            <v>586.6</v>
          </cell>
          <cell r="S12052">
            <v>586.6</v>
          </cell>
          <cell r="T12052">
            <v>32</v>
          </cell>
        </row>
        <row r="12053">
          <cell r="C12053" t="str">
            <v>Пермский муниципальный район Пермского края</v>
          </cell>
          <cell r="D12053" t="str">
            <v>д. Устиново, ул. Школьная, д. 27</v>
          </cell>
          <cell r="E12053" t="b">
            <v>1</v>
          </cell>
          <cell r="F12053">
            <v>1976</v>
          </cell>
          <cell r="H12053" t="str">
            <v>Кирпич</v>
          </cell>
          <cell r="L12053">
            <v>2</v>
          </cell>
          <cell r="M12053">
            <v>2</v>
          </cell>
          <cell r="Q12053">
            <v>645.9</v>
          </cell>
          <cell r="R12053">
            <v>595</v>
          </cell>
          <cell r="S12053">
            <v>595</v>
          </cell>
          <cell r="T12053">
            <v>39</v>
          </cell>
        </row>
        <row r="12054">
          <cell r="C12054" t="str">
            <v>Пермский муниципальный район Пермского края</v>
          </cell>
          <cell r="D12054" t="str">
            <v>д. Устиново, ул. Школьная, д. 29</v>
          </cell>
          <cell r="E12054" t="b">
            <v>1</v>
          </cell>
          <cell r="F12054">
            <v>1978</v>
          </cell>
          <cell r="H12054" t="str">
            <v>Кирпич</v>
          </cell>
          <cell r="L12054">
            <v>2</v>
          </cell>
          <cell r="M12054">
            <v>3</v>
          </cell>
          <cell r="Q12054">
            <v>960.8</v>
          </cell>
          <cell r="R12054">
            <v>908.7</v>
          </cell>
          <cell r="S12054">
            <v>908.7</v>
          </cell>
          <cell r="T12054">
            <v>42</v>
          </cell>
        </row>
        <row r="12055">
          <cell r="C12055" t="str">
            <v>Пермский муниципальный район Пермского края</v>
          </cell>
          <cell r="D12055" t="str">
            <v>д. Устиново, ул. Школьная, д. 30</v>
          </cell>
          <cell r="E12055" t="b">
            <v>1</v>
          </cell>
          <cell r="F12055">
            <v>1987</v>
          </cell>
          <cell r="H12055" t="str">
            <v>Кирпич</v>
          </cell>
          <cell r="L12055">
            <v>2</v>
          </cell>
          <cell r="M12055">
            <v>3</v>
          </cell>
          <cell r="Q12055">
            <v>1067.9000000000001</v>
          </cell>
          <cell r="R12055">
            <v>915.3</v>
          </cell>
          <cell r="S12055">
            <v>915.3</v>
          </cell>
          <cell r="T12055">
            <v>44</v>
          </cell>
        </row>
        <row r="12056">
          <cell r="C12056" t="str">
            <v>Пермский муниципальный район Пермского края</v>
          </cell>
          <cell r="D12056" t="str">
            <v>д. Устиново, ул. Школьная, д. 31</v>
          </cell>
          <cell r="E12056" t="b">
            <v>1</v>
          </cell>
          <cell r="F12056">
            <v>1988</v>
          </cell>
          <cell r="H12056" t="str">
            <v>Кирпич</v>
          </cell>
          <cell r="L12056">
            <v>2</v>
          </cell>
          <cell r="M12056">
            <v>3</v>
          </cell>
          <cell r="Q12056">
            <v>1024.3</v>
          </cell>
          <cell r="R12056">
            <v>868.2</v>
          </cell>
          <cell r="S12056">
            <v>868.2</v>
          </cell>
          <cell r="T12056">
            <v>49</v>
          </cell>
        </row>
        <row r="12057">
          <cell r="C12057" t="str">
            <v>Пермский муниципальный район Пермского края</v>
          </cell>
          <cell r="D12057" t="str">
            <v>д. Усть-Тары, ул. Нефтяников, д. 1</v>
          </cell>
          <cell r="E12057" t="b">
            <v>1</v>
          </cell>
          <cell r="F12057">
            <v>1959</v>
          </cell>
          <cell r="H12057" t="str">
            <v>Кирпич</v>
          </cell>
          <cell r="L12057">
            <v>2</v>
          </cell>
          <cell r="M12057">
            <v>2</v>
          </cell>
          <cell r="Q12057">
            <v>508.3</v>
          </cell>
          <cell r="R12057">
            <v>447.3</v>
          </cell>
          <cell r="S12057">
            <v>447.3</v>
          </cell>
          <cell r="T12057">
            <v>24</v>
          </cell>
        </row>
        <row r="12058">
          <cell r="C12058" t="str">
            <v>Пермский муниципальный район Пермского края</v>
          </cell>
          <cell r="D12058" t="str">
            <v>д. Усть-Тары, ул. Нефтяников, д. 2</v>
          </cell>
          <cell r="E12058" t="b">
            <v>1</v>
          </cell>
          <cell r="F12058">
            <v>1959</v>
          </cell>
          <cell r="H12058" t="str">
            <v>Кирпич</v>
          </cell>
          <cell r="L12058">
            <v>2</v>
          </cell>
          <cell r="M12058">
            <v>2</v>
          </cell>
          <cell r="Q12058">
            <v>513.6</v>
          </cell>
          <cell r="R12058">
            <v>446.4</v>
          </cell>
          <cell r="S12058">
            <v>446.4</v>
          </cell>
          <cell r="T12058">
            <v>24</v>
          </cell>
        </row>
        <row r="12059">
          <cell r="C12059" t="str">
            <v>Пермский муниципальный район Пермского края</v>
          </cell>
          <cell r="D12059" t="str">
            <v>д. Усть-Тары, ул. Нефтяников, д. 3</v>
          </cell>
          <cell r="E12059" t="b">
            <v>1</v>
          </cell>
          <cell r="F12059">
            <v>1959</v>
          </cell>
          <cell r="H12059" t="str">
            <v>Кирпич</v>
          </cell>
          <cell r="L12059">
            <v>2</v>
          </cell>
          <cell r="M12059">
            <v>2</v>
          </cell>
          <cell r="Q12059">
            <v>481.82</v>
          </cell>
          <cell r="R12059">
            <v>454.3</v>
          </cell>
          <cell r="S12059">
            <v>432.5</v>
          </cell>
          <cell r="T12059">
            <v>24</v>
          </cell>
        </row>
        <row r="12060">
          <cell r="C12060" t="str">
            <v>Пермский муниципальный район Пермского края</v>
          </cell>
          <cell r="D12060" t="str">
            <v>д. Усть-Тары, ул. Нефтяников, д. 4</v>
          </cell>
          <cell r="E12060" t="b">
            <v>1</v>
          </cell>
          <cell r="F12060">
            <v>1966</v>
          </cell>
          <cell r="H12060" t="str">
            <v>Кирпич</v>
          </cell>
          <cell r="L12060">
            <v>2</v>
          </cell>
          <cell r="M12060">
            <v>2</v>
          </cell>
          <cell r="Q12060">
            <v>513.6</v>
          </cell>
          <cell r="R12060">
            <v>450.4</v>
          </cell>
          <cell r="S12060">
            <v>450.4</v>
          </cell>
          <cell r="T12060">
            <v>29</v>
          </cell>
        </row>
        <row r="12061">
          <cell r="C12061" t="str">
            <v>Пермский муниципальный район Пермского края</v>
          </cell>
          <cell r="D12061" t="str">
            <v>д. Хмели, ш. Космонавтов, д. 330В</v>
          </cell>
          <cell r="E12061" t="b">
            <v>1</v>
          </cell>
          <cell r="F12061">
            <v>2014</v>
          </cell>
          <cell r="H12061" t="str">
            <v>Панели</v>
          </cell>
          <cell r="I12061" t="str">
            <v>скатная</v>
          </cell>
          <cell r="K12061" t="str">
            <v>имеется</v>
          </cell>
          <cell r="L12061">
            <v>5</v>
          </cell>
          <cell r="M12061">
            <v>7</v>
          </cell>
          <cell r="Q12061">
            <v>8840.19</v>
          </cell>
          <cell r="R12061">
            <v>6008.7</v>
          </cell>
          <cell r="S12061">
            <v>6008.7</v>
          </cell>
          <cell r="T12061">
            <v>316</v>
          </cell>
        </row>
        <row r="12062">
          <cell r="C12062" t="str">
            <v>Пермский муниципальный район Пермского края</v>
          </cell>
          <cell r="D12062" t="str">
            <v>д. Хмели, ш. Космонавтов, д. 326А</v>
          </cell>
          <cell r="E12062" t="b">
            <v>1</v>
          </cell>
          <cell r="F12062">
            <v>2005</v>
          </cell>
          <cell r="G12062">
            <v>2020</v>
          </cell>
          <cell r="H12062" t="str">
            <v>Кирпич</v>
          </cell>
          <cell r="I12062" t="str">
            <v>плоская</v>
          </cell>
          <cell r="K12062" t="str">
            <v>имеется</v>
          </cell>
          <cell r="L12062">
            <v>5</v>
          </cell>
          <cell r="M12062">
            <v>3</v>
          </cell>
          <cell r="Q12062">
            <v>2415.4</v>
          </cell>
          <cell r="R12062">
            <v>2077.1</v>
          </cell>
          <cell r="S12062">
            <v>2077.1</v>
          </cell>
          <cell r="T12062">
            <v>124</v>
          </cell>
        </row>
        <row r="12063">
          <cell r="C12063" t="str">
            <v>Пермский муниципальный район Пермского края</v>
          </cell>
          <cell r="D12063" t="str">
            <v>д. Чуваки, ул. Голубиная, д. 5</v>
          </cell>
          <cell r="E12063" t="b">
            <v>1</v>
          </cell>
          <cell r="F12063">
            <v>1974</v>
          </cell>
          <cell r="H12063" t="str">
            <v>Кирпич</v>
          </cell>
          <cell r="L12063">
            <v>2</v>
          </cell>
          <cell r="M12063">
            <v>3</v>
          </cell>
          <cell r="Q12063">
            <v>997.8</v>
          </cell>
          <cell r="R12063">
            <v>926.6</v>
          </cell>
          <cell r="S12063">
            <v>926.6</v>
          </cell>
          <cell r="T12063">
            <v>74</v>
          </cell>
        </row>
        <row r="12064">
          <cell r="C12064" t="str">
            <v>Пермский муниципальный район Пермского края</v>
          </cell>
          <cell r="D12064" t="str">
            <v>п. Горный, ул. Конников, д. 6</v>
          </cell>
          <cell r="E12064" t="b">
            <v>1</v>
          </cell>
          <cell r="F12064">
            <v>2008</v>
          </cell>
          <cell r="H12064" t="str">
            <v>Кирпич</v>
          </cell>
          <cell r="I12064" t="str">
            <v>плоская</v>
          </cell>
          <cell r="K12064" t="str">
            <v>имеется</v>
          </cell>
          <cell r="L12064">
            <v>5</v>
          </cell>
          <cell r="M12064">
            <v>3</v>
          </cell>
          <cell r="Q12064">
            <v>5198.1000000000004</v>
          </cell>
          <cell r="R12064">
            <v>4280.2</v>
          </cell>
          <cell r="S12064">
            <v>4280.2</v>
          </cell>
          <cell r="T12064">
            <v>135</v>
          </cell>
        </row>
        <row r="12065">
          <cell r="C12065" t="str">
            <v>Пермский муниципальный район Пермского края</v>
          </cell>
          <cell r="D12065" t="str">
            <v>п. Горный, ул. Конников, д. 8</v>
          </cell>
          <cell r="E12065" t="b">
            <v>1</v>
          </cell>
          <cell r="F12065">
            <v>2010</v>
          </cell>
          <cell r="H12065" t="str">
            <v>Кирпич</v>
          </cell>
          <cell r="I12065" t="str">
            <v>плоская</v>
          </cell>
          <cell r="K12065" t="str">
            <v>не имеется</v>
          </cell>
          <cell r="L12065">
            <v>5</v>
          </cell>
          <cell r="M12065">
            <v>2</v>
          </cell>
          <cell r="Q12065">
            <v>2740.9</v>
          </cell>
          <cell r="R12065">
            <v>1412.1</v>
          </cell>
          <cell r="S12065">
            <v>1412.1</v>
          </cell>
          <cell r="T12065">
            <v>91</v>
          </cell>
        </row>
        <row r="12066">
          <cell r="C12066" t="str">
            <v>Пермский муниципальный район Пермского края</v>
          </cell>
          <cell r="D12066" t="str">
            <v>п. Горный, ул. Конников, д. 10</v>
          </cell>
          <cell r="E12066" t="b">
            <v>1</v>
          </cell>
          <cell r="F12066">
            <v>2011</v>
          </cell>
          <cell r="H12066" t="str">
            <v>Кирпич</v>
          </cell>
          <cell r="I12066" t="str">
            <v>плоская</v>
          </cell>
          <cell r="K12066" t="str">
            <v>имеется</v>
          </cell>
          <cell r="L12066">
            <v>5</v>
          </cell>
          <cell r="M12066">
            <v>2</v>
          </cell>
          <cell r="Q12066">
            <v>2978.6</v>
          </cell>
          <cell r="R12066">
            <v>2894.8</v>
          </cell>
          <cell r="S12066">
            <v>2894.8</v>
          </cell>
          <cell r="T12066">
            <v>92</v>
          </cell>
        </row>
        <row r="12067">
          <cell r="C12067" t="str">
            <v>Пермский муниципальный район Пермского края</v>
          </cell>
          <cell r="D12067" t="str">
            <v>п. Горный, ул. Конников, д. 14</v>
          </cell>
          <cell r="E12067" t="b">
            <v>1</v>
          </cell>
          <cell r="F12067">
            <v>2010</v>
          </cell>
          <cell r="H12067" t="str">
            <v>Кирпич</v>
          </cell>
          <cell r="I12067" t="str">
            <v>скатная</v>
          </cell>
          <cell r="J12067" t="str">
            <v>ГВС</v>
          </cell>
          <cell r="K12067" t="str">
            <v>не имеется</v>
          </cell>
          <cell r="L12067">
            <v>3</v>
          </cell>
          <cell r="M12067">
            <v>2</v>
          </cell>
          <cell r="Q12067">
            <v>1156.8</v>
          </cell>
          <cell r="R12067">
            <v>1009.6</v>
          </cell>
          <cell r="S12067">
            <v>1009.6</v>
          </cell>
          <cell r="T12067">
            <v>76</v>
          </cell>
        </row>
        <row r="12068">
          <cell r="C12068" t="str">
            <v>Пермский муниципальный район Пермского края</v>
          </cell>
          <cell r="D12068" t="str">
            <v>п. Горный, ул. Лямина, д. 7</v>
          </cell>
          <cell r="E12068" t="b">
            <v>1</v>
          </cell>
          <cell r="F12068">
            <v>1959</v>
          </cell>
          <cell r="H12068" t="str">
            <v>Кирпич</v>
          </cell>
          <cell r="L12068">
            <v>2</v>
          </cell>
          <cell r="M12068">
            <v>1</v>
          </cell>
          <cell r="Q12068">
            <v>413.4</v>
          </cell>
          <cell r="R12068">
            <v>388.9</v>
          </cell>
          <cell r="S12068">
            <v>388.9</v>
          </cell>
          <cell r="T12068">
            <v>23</v>
          </cell>
        </row>
        <row r="12069">
          <cell r="C12069" t="str">
            <v>Пермский муниципальный район Пермского края</v>
          </cell>
          <cell r="D12069" t="str">
            <v>п. Горный, ул. Лямина, д. 8</v>
          </cell>
          <cell r="E12069" t="b">
            <v>1</v>
          </cell>
          <cell r="F12069">
            <v>1962</v>
          </cell>
          <cell r="H12069" t="str">
            <v>Кирпич</v>
          </cell>
          <cell r="L12069">
            <v>2</v>
          </cell>
          <cell r="M12069">
            <v>2</v>
          </cell>
          <cell r="Q12069">
            <v>513.6</v>
          </cell>
          <cell r="R12069">
            <v>449.7</v>
          </cell>
          <cell r="S12069">
            <v>449.7</v>
          </cell>
          <cell r="T12069">
            <v>43</v>
          </cell>
        </row>
        <row r="12070">
          <cell r="C12070" t="str">
            <v>Пермский муниципальный район Пермского края</v>
          </cell>
          <cell r="D12070" t="str">
            <v>п. Горный, ул. Лямина, д. 10</v>
          </cell>
          <cell r="E12070" t="b">
            <v>1</v>
          </cell>
          <cell r="F12070">
            <v>1976</v>
          </cell>
          <cell r="H12070" t="str">
            <v>Кирпич</v>
          </cell>
          <cell r="L12070">
            <v>2</v>
          </cell>
          <cell r="M12070">
            <v>1</v>
          </cell>
          <cell r="Q12070">
            <v>406.5</v>
          </cell>
          <cell r="R12070">
            <v>345</v>
          </cell>
          <cell r="S12070">
            <v>345</v>
          </cell>
          <cell r="T12070">
            <v>33</v>
          </cell>
        </row>
        <row r="12071">
          <cell r="C12071" t="str">
            <v>Пермский муниципальный район Пермского края</v>
          </cell>
          <cell r="D12071" t="str">
            <v>п. Горный, ул. Лямина, д. 2А</v>
          </cell>
          <cell r="E12071" t="b">
            <v>1</v>
          </cell>
          <cell r="F12071">
            <v>2012</v>
          </cell>
          <cell r="H12071" t="str">
            <v>Кирпич</v>
          </cell>
          <cell r="L12071">
            <v>3</v>
          </cell>
          <cell r="M12071">
            <v>4</v>
          </cell>
          <cell r="Q12071">
            <v>2944</v>
          </cell>
          <cell r="R12071">
            <v>2944</v>
          </cell>
          <cell r="S12071">
            <v>2944</v>
          </cell>
        </row>
        <row r="12072">
          <cell r="C12072" t="str">
            <v>Пермский муниципальный район Пермского края</v>
          </cell>
          <cell r="D12072" t="str">
            <v>п. Горный, ул. Механизаторов, д. 4</v>
          </cell>
          <cell r="E12072" t="b">
            <v>1</v>
          </cell>
          <cell r="F12072">
            <v>1989</v>
          </cell>
          <cell r="H12072" t="str">
            <v>Кирпич</v>
          </cell>
          <cell r="L12072">
            <v>2</v>
          </cell>
          <cell r="M12072">
            <v>3</v>
          </cell>
          <cell r="Q12072">
            <v>1156.8</v>
          </cell>
          <cell r="R12072">
            <v>1009.6</v>
          </cell>
          <cell r="S12072">
            <v>1009.6</v>
          </cell>
          <cell r="T12072">
            <v>51</v>
          </cell>
        </row>
        <row r="12073">
          <cell r="C12073" t="str">
            <v>Пермский муниципальный район Пермского края</v>
          </cell>
          <cell r="D12073" t="str">
            <v>п. Горный, ул. Механизаторов, д. 5</v>
          </cell>
          <cell r="E12073" t="b">
            <v>1</v>
          </cell>
          <cell r="F12073">
            <v>1986</v>
          </cell>
          <cell r="H12073" t="str">
            <v>Кирпич</v>
          </cell>
          <cell r="L12073">
            <v>2</v>
          </cell>
          <cell r="M12073">
            <v>3</v>
          </cell>
          <cell r="Q12073">
            <v>1025.7</v>
          </cell>
          <cell r="R12073">
            <v>887.3</v>
          </cell>
          <cell r="S12073">
            <v>887.3</v>
          </cell>
          <cell r="T12073">
            <v>45</v>
          </cell>
        </row>
        <row r="12074">
          <cell r="C12074" t="str">
            <v>Пермский муниципальный район Пермского края</v>
          </cell>
          <cell r="D12074" t="str">
            <v>п. Горный, ул. Механизаторов, д. 6</v>
          </cell>
          <cell r="E12074" t="b">
            <v>1</v>
          </cell>
          <cell r="F12074">
            <v>1971</v>
          </cell>
          <cell r="H12074" t="str">
            <v>Кирпич</v>
          </cell>
          <cell r="L12074">
            <v>2</v>
          </cell>
          <cell r="M12074">
            <v>2</v>
          </cell>
          <cell r="Q12074">
            <v>514.4</v>
          </cell>
          <cell r="R12074">
            <v>451.8</v>
          </cell>
          <cell r="S12074">
            <v>451.8</v>
          </cell>
          <cell r="T12074">
            <v>45</v>
          </cell>
        </row>
        <row r="12075">
          <cell r="C12075" t="str">
            <v>Пермский муниципальный район Пермского края</v>
          </cell>
          <cell r="D12075" t="str">
            <v>п. Горный, ул. Механизаторов, д. 7</v>
          </cell>
          <cell r="E12075" t="b">
            <v>1</v>
          </cell>
          <cell r="F12075">
            <v>1988</v>
          </cell>
          <cell r="H12075" t="str">
            <v>Кирпич</v>
          </cell>
          <cell r="L12075">
            <v>2</v>
          </cell>
          <cell r="M12075">
            <v>2</v>
          </cell>
          <cell r="Q12075">
            <v>692.4</v>
          </cell>
          <cell r="R12075">
            <v>605.1</v>
          </cell>
          <cell r="S12075">
            <v>605.1</v>
          </cell>
          <cell r="T12075">
            <v>44</v>
          </cell>
        </row>
        <row r="12076">
          <cell r="C12076" t="str">
            <v>Пермский муниципальный район Пермского края</v>
          </cell>
          <cell r="D12076" t="str">
            <v>п. Горный, ул. Механизаторов, д. 8</v>
          </cell>
          <cell r="E12076" t="b">
            <v>1</v>
          </cell>
          <cell r="F12076">
            <v>1965</v>
          </cell>
          <cell r="H12076" t="str">
            <v>Кирпич</v>
          </cell>
          <cell r="L12076">
            <v>2</v>
          </cell>
          <cell r="M12076">
            <v>2</v>
          </cell>
          <cell r="Q12076">
            <v>513.20000000000005</v>
          </cell>
          <cell r="R12076">
            <v>451.6</v>
          </cell>
          <cell r="S12076">
            <v>451.6</v>
          </cell>
          <cell r="T12076">
            <v>33</v>
          </cell>
        </row>
        <row r="12077">
          <cell r="C12077" t="str">
            <v>Пермский муниципальный район Пермского края</v>
          </cell>
          <cell r="D12077" t="str">
            <v>п. Горный, ул. Механизаторов, д. 10</v>
          </cell>
          <cell r="E12077" t="b">
            <v>1</v>
          </cell>
          <cell r="F12077">
            <v>1965</v>
          </cell>
          <cell r="H12077" t="str">
            <v>Кирпич</v>
          </cell>
          <cell r="L12077">
            <v>2</v>
          </cell>
          <cell r="M12077">
            <v>2</v>
          </cell>
          <cell r="Q12077">
            <v>521.6</v>
          </cell>
          <cell r="R12077">
            <v>460</v>
          </cell>
          <cell r="S12077">
            <v>460</v>
          </cell>
          <cell r="T12077">
            <v>38</v>
          </cell>
        </row>
        <row r="12078">
          <cell r="C12078" t="str">
            <v>Пермский муниципальный район Пермского края</v>
          </cell>
          <cell r="D12078" t="str">
            <v>п. Горный, ул. Механизаторов, д. 11</v>
          </cell>
          <cell r="E12078" t="b">
            <v>1</v>
          </cell>
          <cell r="F12078">
            <v>1992</v>
          </cell>
          <cell r="H12078" t="str">
            <v>Панель</v>
          </cell>
          <cell r="L12078">
            <v>2</v>
          </cell>
          <cell r="M12078">
            <v>2</v>
          </cell>
          <cell r="Q12078">
            <v>748.8</v>
          </cell>
          <cell r="R12078">
            <v>668.3</v>
          </cell>
          <cell r="S12078">
            <v>668.3</v>
          </cell>
          <cell r="T12078">
            <v>30</v>
          </cell>
        </row>
        <row r="12079">
          <cell r="C12079" t="str">
            <v>Пермский муниципальный район Пермского края</v>
          </cell>
          <cell r="D12079" t="str">
            <v>п. Горный, ул. Механизаторов, д. 13</v>
          </cell>
          <cell r="E12079" t="b">
            <v>1</v>
          </cell>
          <cell r="F12079">
            <v>1991</v>
          </cell>
          <cell r="H12079" t="str">
            <v>Кирпич</v>
          </cell>
          <cell r="L12079">
            <v>2</v>
          </cell>
          <cell r="M12079">
            <v>2</v>
          </cell>
          <cell r="Q12079">
            <v>659.4</v>
          </cell>
          <cell r="R12079">
            <v>659.4</v>
          </cell>
          <cell r="S12079">
            <v>659.4</v>
          </cell>
          <cell r="T12079">
            <v>25</v>
          </cell>
        </row>
        <row r="12080">
          <cell r="C12080" t="str">
            <v>Пермский муниципальный район Пермского края</v>
          </cell>
          <cell r="D12080" t="str">
            <v>п. Горный, ул. Механизаторов, д. 14</v>
          </cell>
          <cell r="E12080" t="b">
            <v>1</v>
          </cell>
          <cell r="F12080">
            <v>1967</v>
          </cell>
          <cell r="H12080" t="str">
            <v>Кирпич</v>
          </cell>
          <cell r="L12080">
            <v>2</v>
          </cell>
          <cell r="M12080">
            <v>2</v>
          </cell>
          <cell r="Q12080">
            <v>515.4</v>
          </cell>
          <cell r="R12080">
            <v>454.4</v>
          </cell>
          <cell r="S12080">
            <v>454.4</v>
          </cell>
          <cell r="T12080">
            <v>33</v>
          </cell>
        </row>
        <row r="12081">
          <cell r="C12081" t="str">
            <v>Пермский муниципальный район Пермского края</v>
          </cell>
          <cell r="D12081" t="str">
            <v>п. Горный, ул. Механизаторов, д. 15</v>
          </cell>
          <cell r="E12081" t="b">
            <v>1</v>
          </cell>
          <cell r="F12081">
            <v>1989</v>
          </cell>
          <cell r="H12081" t="str">
            <v>Панель</v>
          </cell>
          <cell r="L12081">
            <v>2</v>
          </cell>
          <cell r="M12081">
            <v>2</v>
          </cell>
          <cell r="Q12081">
            <v>694.6</v>
          </cell>
          <cell r="R12081">
            <v>602.79999999999995</v>
          </cell>
          <cell r="S12081">
            <v>602.79999999999995</v>
          </cell>
          <cell r="T12081">
            <v>40</v>
          </cell>
        </row>
        <row r="12082">
          <cell r="C12082" t="str">
            <v>Пермский муниципальный район Пермского края</v>
          </cell>
          <cell r="D12082" t="str">
            <v>п. Горный, ул. Механизаторов, д. 16</v>
          </cell>
          <cell r="E12082" t="b">
            <v>1</v>
          </cell>
          <cell r="F12082">
            <v>1974</v>
          </cell>
          <cell r="H12082" t="str">
            <v>Кирпич</v>
          </cell>
          <cell r="L12082">
            <v>2</v>
          </cell>
          <cell r="M12082">
            <v>3</v>
          </cell>
          <cell r="Q12082">
            <v>814</v>
          </cell>
          <cell r="R12082">
            <v>746.6</v>
          </cell>
          <cell r="S12082">
            <v>746.6</v>
          </cell>
          <cell r="T12082">
            <v>39</v>
          </cell>
        </row>
        <row r="12083">
          <cell r="C12083" t="str">
            <v>Пермский муниципальный район Пермского края</v>
          </cell>
          <cell r="D12083" t="str">
            <v>п. Горный, ул. Механизаторов, д. 17</v>
          </cell>
          <cell r="E12083" t="b">
            <v>1</v>
          </cell>
          <cell r="F12083">
            <v>2008</v>
          </cell>
          <cell r="H12083" t="str">
            <v>Ячеистые блоки</v>
          </cell>
          <cell r="L12083">
            <v>4</v>
          </cell>
          <cell r="M12083">
            <v>5</v>
          </cell>
          <cell r="Q12083">
            <v>3296</v>
          </cell>
          <cell r="R12083">
            <v>2964.9</v>
          </cell>
          <cell r="S12083">
            <v>2964.9</v>
          </cell>
          <cell r="T12083">
            <v>130</v>
          </cell>
        </row>
        <row r="12084">
          <cell r="C12084" t="str">
            <v>Пермский муниципальный район Пермского края</v>
          </cell>
          <cell r="D12084" t="str">
            <v>п. Горный, ул. Механизаторов, д. 18</v>
          </cell>
          <cell r="E12084" t="b">
            <v>1</v>
          </cell>
          <cell r="F12084">
            <v>1977</v>
          </cell>
          <cell r="H12084" t="str">
            <v>Кирпич</v>
          </cell>
          <cell r="L12084">
            <v>2</v>
          </cell>
          <cell r="M12084">
            <v>2</v>
          </cell>
          <cell r="Q12084">
            <v>816.4</v>
          </cell>
          <cell r="R12084">
            <v>755.2</v>
          </cell>
          <cell r="S12084">
            <v>755.2</v>
          </cell>
          <cell r="T12084">
            <v>42</v>
          </cell>
        </row>
        <row r="12085">
          <cell r="C12085" t="str">
            <v>Пермский муниципальный район Пермского края</v>
          </cell>
          <cell r="D12085" t="str">
            <v>п. Горный, ул. Механизаторов, д. 21</v>
          </cell>
          <cell r="E12085" t="b">
            <v>1</v>
          </cell>
          <cell r="F12085">
            <v>1990</v>
          </cell>
          <cell r="H12085" t="str">
            <v>Панель</v>
          </cell>
          <cell r="L12085">
            <v>2</v>
          </cell>
          <cell r="M12085">
            <v>2</v>
          </cell>
          <cell r="Q12085">
            <v>697.5</v>
          </cell>
          <cell r="R12085">
            <v>697.5</v>
          </cell>
          <cell r="S12085">
            <v>697.5</v>
          </cell>
          <cell r="T12085">
            <v>32</v>
          </cell>
        </row>
        <row r="12086">
          <cell r="C12086" t="str">
            <v>Пермский муниципальный район Пермского края</v>
          </cell>
          <cell r="D12086" t="str">
            <v>п. Горный, ул. Парковая, д. 1</v>
          </cell>
          <cell r="E12086" t="b">
            <v>1</v>
          </cell>
          <cell r="F12086">
            <v>2014</v>
          </cell>
          <cell r="H12086" t="str">
            <v>Кирпич</v>
          </cell>
          <cell r="I12086" t="str">
            <v>плоская</v>
          </cell>
          <cell r="J12086" t="str">
            <v>ГАЗ</v>
          </cell>
          <cell r="K12086" t="str">
            <v>имеется</v>
          </cell>
          <cell r="L12086">
            <v>9</v>
          </cell>
          <cell r="M12086">
            <v>2</v>
          </cell>
          <cell r="N12086">
            <v>2</v>
          </cell>
          <cell r="O12086">
            <v>2</v>
          </cell>
          <cell r="Q12086">
            <v>3634.8</v>
          </cell>
          <cell r="R12086">
            <v>3622.28</v>
          </cell>
          <cell r="S12086">
            <v>3622.28</v>
          </cell>
          <cell r="T12086">
            <v>103</v>
          </cell>
        </row>
        <row r="12087">
          <cell r="C12087" t="str">
            <v>Пермский муниципальный район Пермского края</v>
          </cell>
          <cell r="D12087" t="str">
            <v>п. Горный, ул. Парковая, д. 2</v>
          </cell>
          <cell r="E12087" t="b">
            <v>1</v>
          </cell>
          <cell r="F12087">
            <v>2015</v>
          </cell>
          <cell r="H12087" t="str">
            <v>Кирпич</v>
          </cell>
          <cell r="I12087" t="str">
            <v>плоская</v>
          </cell>
          <cell r="J12087" t="str">
            <v>ГАЗ</v>
          </cell>
          <cell r="K12087" t="str">
            <v>имеется</v>
          </cell>
          <cell r="L12087">
            <v>9</v>
          </cell>
          <cell r="M12087">
            <v>2</v>
          </cell>
          <cell r="N12087">
            <v>2</v>
          </cell>
          <cell r="O12087">
            <v>2</v>
          </cell>
          <cell r="Q12087">
            <v>5393.1</v>
          </cell>
          <cell r="R12087">
            <v>3621.8</v>
          </cell>
          <cell r="S12087">
            <v>3621.8</v>
          </cell>
          <cell r="T12087">
            <v>101</v>
          </cell>
        </row>
        <row r="12088">
          <cell r="C12088" t="str">
            <v>Пермский муниципальный район Пермского края</v>
          </cell>
          <cell r="D12088" t="str">
            <v>п. Горный, ул. Парковая, д. 3</v>
          </cell>
          <cell r="E12088" t="b">
            <v>1</v>
          </cell>
          <cell r="F12088">
            <v>2015</v>
          </cell>
          <cell r="H12088" t="str">
            <v>Кирпич</v>
          </cell>
          <cell r="I12088" t="str">
            <v>плоская</v>
          </cell>
          <cell r="J12088" t="str">
            <v>ГАЗ</v>
          </cell>
          <cell r="K12088" t="str">
            <v>имеется</v>
          </cell>
          <cell r="L12088">
            <v>9</v>
          </cell>
          <cell r="M12088">
            <v>2</v>
          </cell>
          <cell r="N12088">
            <v>2</v>
          </cell>
          <cell r="O12088">
            <v>2</v>
          </cell>
          <cell r="Q12088">
            <v>5280.1</v>
          </cell>
          <cell r="R12088">
            <v>3621.8</v>
          </cell>
          <cell r="S12088">
            <v>3621.8</v>
          </cell>
          <cell r="T12088">
            <v>100</v>
          </cell>
        </row>
        <row r="12089">
          <cell r="C12089" t="str">
            <v>Пермский муниципальный район Пермского края</v>
          </cell>
          <cell r="D12089" t="str">
            <v>п. Горный, ул. Парковая, д. 4</v>
          </cell>
          <cell r="E12089" t="b">
            <v>1</v>
          </cell>
          <cell r="F12089">
            <v>2015</v>
          </cell>
          <cell r="H12089" t="str">
            <v>Кирпич</v>
          </cell>
          <cell r="I12089" t="str">
            <v>плоская</v>
          </cell>
          <cell r="J12089" t="str">
            <v>ГАЗ</v>
          </cell>
          <cell r="K12089" t="str">
            <v>имеется</v>
          </cell>
          <cell r="L12089">
            <v>9</v>
          </cell>
          <cell r="M12089">
            <v>2</v>
          </cell>
          <cell r="N12089">
            <v>2</v>
          </cell>
          <cell r="O12089">
            <v>2</v>
          </cell>
          <cell r="Q12089">
            <v>5393.08</v>
          </cell>
          <cell r="R12089">
            <v>3735.28</v>
          </cell>
          <cell r="S12089">
            <v>3735.28</v>
          </cell>
          <cell r="T12089">
            <v>108</v>
          </cell>
        </row>
        <row r="12090">
          <cell r="C12090" t="str">
            <v>Пермский муниципальный район Пермского края</v>
          </cell>
          <cell r="D12090" t="str">
            <v>п. Горный, ул. Парковая, д. 5</v>
          </cell>
          <cell r="E12090" t="b">
            <v>1</v>
          </cell>
          <cell r="F12090">
            <v>2016</v>
          </cell>
          <cell r="H12090" t="str">
            <v>Смешанные</v>
          </cell>
          <cell r="I12090" t="str">
            <v>плоская</v>
          </cell>
          <cell r="J12090" t="str">
            <v>ГАЗ</v>
          </cell>
          <cell r="K12090" t="str">
            <v>имеется</v>
          </cell>
          <cell r="L12090">
            <v>9</v>
          </cell>
          <cell r="M12090">
            <v>2</v>
          </cell>
          <cell r="N12090">
            <v>2</v>
          </cell>
          <cell r="O12090">
            <v>2</v>
          </cell>
          <cell r="Q12090">
            <v>5516.1</v>
          </cell>
          <cell r="R12090">
            <v>3617.8</v>
          </cell>
          <cell r="S12090">
            <v>3617.8</v>
          </cell>
          <cell r="T12090">
            <v>104</v>
          </cell>
        </row>
        <row r="12091">
          <cell r="C12091" t="str">
            <v>Пермский муниципальный район Пермского края</v>
          </cell>
          <cell r="D12091" t="str">
            <v>п. Горный, ул. Парковая, д. 6</v>
          </cell>
          <cell r="E12091" t="b">
            <v>1</v>
          </cell>
          <cell r="F12091">
            <v>2017</v>
          </cell>
          <cell r="H12091" t="str">
            <v>Кирпич</v>
          </cell>
          <cell r="I12091" t="str">
            <v>плоская</v>
          </cell>
          <cell r="J12091" t="str">
            <v>ГАЗ</v>
          </cell>
          <cell r="K12091" t="str">
            <v>имеется</v>
          </cell>
          <cell r="L12091">
            <v>9</v>
          </cell>
          <cell r="M12091">
            <v>2</v>
          </cell>
          <cell r="N12091">
            <v>2</v>
          </cell>
          <cell r="O12091">
            <v>2</v>
          </cell>
          <cell r="Q12091">
            <v>5528.1</v>
          </cell>
          <cell r="R12091">
            <v>3629.8</v>
          </cell>
          <cell r="S12091">
            <v>3629.8</v>
          </cell>
          <cell r="T12091">
            <v>121</v>
          </cell>
        </row>
        <row r="12092">
          <cell r="C12092" t="str">
            <v>Пермский муниципальный район Пермского края</v>
          </cell>
          <cell r="D12092" t="str">
            <v>п. Горный, ул. Парковая, д. 7</v>
          </cell>
          <cell r="E12092" t="b">
            <v>1</v>
          </cell>
          <cell r="F12092">
            <v>2016</v>
          </cell>
          <cell r="H12092" t="str">
            <v>Кирпич</v>
          </cell>
          <cell r="I12092" t="str">
            <v>плоская</v>
          </cell>
          <cell r="J12092" t="str">
            <v>ГАЗ</v>
          </cell>
          <cell r="K12092" t="str">
            <v>имеется</v>
          </cell>
          <cell r="L12092">
            <v>5</v>
          </cell>
          <cell r="M12092">
            <v>4</v>
          </cell>
          <cell r="Q12092">
            <v>3932.9</v>
          </cell>
          <cell r="R12092">
            <v>2807.7</v>
          </cell>
          <cell r="S12092">
            <v>2807.7</v>
          </cell>
          <cell r="T12092">
            <v>180</v>
          </cell>
        </row>
        <row r="12093">
          <cell r="C12093" t="str">
            <v>Пермский муниципальный район Пермского края</v>
          </cell>
          <cell r="D12093" t="str">
            <v>п. Горный, ул. Парковая, д. 8</v>
          </cell>
          <cell r="E12093" t="b">
            <v>1</v>
          </cell>
          <cell r="F12093">
            <v>2016</v>
          </cell>
          <cell r="H12093" t="str">
            <v>Кирпич</v>
          </cell>
          <cell r="I12093" t="str">
            <v>плоская</v>
          </cell>
          <cell r="J12093" t="str">
            <v>ГАЗ</v>
          </cell>
          <cell r="K12093" t="str">
            <v>имеется</v>
          </cell>
          <cell r="L12093">
            <v>5</v>
          </cell>
          <cell r="M12093">
            <v>4</v>
          </cell>
          <cell r="Q12093">
            <v>3470.4</v>
          </cell>
          <cell r="R12093">
            <v>2812.4</v>
          </cell>
          <cell r="S12093">
            <v>2812.4</v>
          </cell>
          <cell r="T12093">
            <v>181</v>
          </cell>
        </row>
        <row r="12094">
          <cell r="C12094" t="str">
            <v>Пермский муниципальный район Пермского края</v>
          </cell>
          <cell r="D12094" t="str">
            <v>п. Горный, ул. Подлесная, д. 1А</v>
          </cell>
          <cell r="E12094" t="b">
            <v>1</v>
          </cell>
          <cell r="F12094">
            <v>2011</v>
          </cell>
          <cell r="H12094" t="str">
            <v>Кирпич</v>
          </cell>
          <cell r="I12094" t="str">
            <v>скатная</v>
          </cell>
          <cell r="K12094" t="str">
            <v>не имеется</v>
          </cell>
          <cell r="L12094">
            <v>3</v>
          </cell>
          <cell r="M12094">
            <v>2</v>
          </cell>
          <cell r="Q12094">
            <v>618.29999999999995</v>
          </cell>
          <cell r="R12094">
            <v>618.29999999999995</v>
          </cell>
          <cell r="S12094">
            <v>618.29999999999995</v>
          </cell>
          <cell r="T12094">
            <v>73</v>
          </cell>
        </row>
        <row r="12095">
          <cell r="C12095" t="str">
            <v>Пермский муниципальный район Пермского края</v>
          </cell>
          <cell r="D12095" t="str">
            <v>п. Горный, ул. Подлесная, д. 3А</v>
          </cell>
          <cell r="E12095" t="b">
            <v>1</v>
          </cell>
          <cell r="F12095">
            <v>2011</v>
          </cell>
          <cell r="H12095" t="str">
            <v>Кирпич</v>
          </cell>
          <cell r="I12095" t="str">
            <v>скатная</v>
          </cell>
          <cell r="K12095" t="str">
            <v>не имеется</v>
          </cell>
          <cell r="L12095">
            <v>3</v>
          </cell>
          <cell r="M12095">
            <v>2</v>
          </cell>
          <cell r="Q12095">
            <v>895.1</v>
          </cell>
          <cell r="R12095">
            <v>895.1</v>
          </cell>
          <cell r="S12095">
            <v>895.1</v>
          </cell>
          <cell r="T12095">
            <v>54</v>
          </cell>
        </row>
        <row r="12096">
          <cell r="C12096" t="str">
            <v>Пермский муниципальный район Пермского края</v>
          </cell>
          <cell r="D12096" t="str">
            <v>п. Горный, ул. Подлесная, д. 5А</v>
          </cell>
          <cell r="E12096" t="b">
            <v>1</v>
          </cell>
          <cell r="F12096">
            <v>2009</v>
          </cell>
          <cell r="H12096" t="str">
            <v>Кирпич</v>
          </cell>
          <cell r="I12096" t="str">
            <v>скатная</v>
          </cell>
          <cell r="K12096" t="str">
            <v>не имеется</v>
          </cell>
          <cell r="L12096">
            <v>3</v>
          </cell>
          <cell r="M12096">
            <v>1</v>
          </cell>
          <cell r="Q12096">
            <v>394</v>
          </cell>
          <cell r="R12096">
            <v>204.4</v>
          </cell>
          <cell r="S12096">
            <v>204.4</v>
          </cell>
          <cell r="T12096">
            <v>60</v>
          </cell>
        </row>
        <row r="12097">
          <cell r="C12097" t="str">
            <v>Пермский муниципальный район Пермского края</v>
          </cell>
          <cell r="D12097" t="str">
            <v>п. Горный, ул. Цветочная, д. 1</v>
          </cell>
          <cell r="E12097" t="b">
            <v>1</v>
          </cell>
          <cell r="F12097">
            <v>2017</v>
          </cell>
          <cell r="H12097" t="str">
            <v>Ж/б плиты</v>
          </cell>
          <cell r="I12097" t="str">
            <v>скатная</v>
          </cell>
          <cell r="K12097" t="str">
            <v>не имеется</v>
          </cell>
          <cell r="L12097">
            <v>3</v>
          </cell>
          <cell r="M12097">
            <v>4</v>
          </cell>
          <cell r="Q12097">
            <v>3594.7</v>
          </cell>
          <cell r="R12097">
            <v>2693.9</v>
          </cell>
          <cell r="S12097">
            <v>2693.9</v>
          </cell>
          <cell r="T12097">
            <v>79</v>
          </cell>
        </row>
        <row r="12098">
          <cell r="C12098" t="str">
            <v>Пермский муниципальный район Пермского края</v>
          </cell>
          <cell r="D12098" t="str">
            <v>п. Горный, ул. Цветочная, д. 3</v>
          </cell>
          <cell r="E12098" t="b">
            <v>1</v>
          </cell>
          <cell r="F12098">
            <v>2018</v>
          </cell>
          <cell r="H12098" t="str">
            <v>Ж/б плиты</v>
          </cell>
          <cell r="I12098" t="str">
            <v>скатная</v>
          </cell>
          <cell r="K12098" t="str">
            <v>не имеется</v>
          </cell>
          <cell r="L12098">
            <v>3</v>
          </cell>
          <cell r="M12098">
            <v>4</v>
          </cell>
          <cell r="Q12098">
            <v>2880</v>
          </cell>
          <cell r="R12098">
            <v>2683.5</v>
          </cell>
          <cell r="S12098">
            <v>2683.5</v>
          </cell>
          <cell r="T12098">
            <v>81</v>
          </cell>
        </row>
        <row r="12099">
          <cell r="C12099" t="str">
            <v>Пермский муниципальный район Пермского края</v>
          </cell>
          <cell r="D12099" t="str">
            <v>п. Красный Восход, ул. Зеленинская, д. 3</v>
          </cell>
          <cell r="E12099" t="b">
            <v>1</v>
          </cell>
          <cell r="F12099">
            <v>1979</v>
          </cell>
          <cell r="H12099" t="str">
            <v>Крупные панели</v>
          </cell>
          <cell r="L12099">
            <v>2</v>
          </cell>
          <cell r="M12099">
            <v>4</v>
          </cell>
          <cell r="Q12099">
            <v>1369.3</v>
          </cell>
          <cell r="R12099">
            <v>1159.5999999999999</v>
          </cell>
          <cell r="S12099">
            <v>1159.5999999999999</v>
          </cell>
          <cell r="T12099">
            <v>66</v>
          </cell>
        </row>
        <row r="12100">
          <cell r="C12100" t="str">
            <v>Пермский муниципальный район Пермского края</v>
          </cell>
          <cell r="D12100" t="str">
            <v>п. Красный Восход, ул. Зеленинская, д. 5</v>
          </cell>
          <cell r="E12100" t="b">
            <v>1</v>
          </cell>
          <cell r="F12100">
            <v>1973</v>
          </cell>
          <cell r="H12100" t="str">
            <v>Кирпич</v>
          </cell>
          <cell r="L12100">
            <v>2</v>
          </cell>
          <cell r="M12100">
            <v>3</v>
          </cell>
          <cell r="Q12100">
            <v>788.1</v>
          </cell>
          <cell r="R12100">
            <v>730.1</v>
          </cell>
          <cell r="S12100">
            <v>730.1</v>
          </cell>
          <cell r="T12100">
            <v>48</v>
          </cell>
        </row>
        <row r="12101">
          <cell r="C12101" t="str">
            <v>Пермский муниципальный район Пермского края</v>
          </cell>
          <cell r="D12101" t="str">
            <v>п. Красный Восход, ул. Зеленинская, д. 6</v>
          </cell>
          <cell r="E12101" t="b">
            <v>1</v>
          </cell>
          <cell r="F12101">
            <v>1967</v>
          </cell>
          <cell r="H12101" t="str">
            <v>Кирпич</v>
          </cell>
          <cell r="L12101">
            <v>2</v>
          </cell>
          <cell r="M12101">
            <v>2</v>
          </cell>
          <cell r="Q12101">
            <v>516.6</v>
          </cell>
          <cell r="R12101">
            <v>459</v>
          </cell>
          <cell r="S12101">
            <v>459</v>
          </cell>
          <cell r="T12101">
            <v>42</v>
          </cell>
        </row>
        <row r="12102">
          <cell r="C12102" t="str">
            <v>Пермский муниципальный район Пермского края</v>
          </cell>
          <cell r="D12102" t="str">
            <v>п. Красный Восход, ул. Зеленинская, д. 8</v>
          </cell>
          <cell r="E12102" t="b">
            <v>1</v>
          </cell>
          <cell r="F12102">
            <v>1972</v>
          </cell>
          <cell r="H12102" t="str">
            <v>Кирпич</v>
          </cell>
          <cell r="L12102">
            <v>2</v>
          </cell>
          <cell r="M12102">
            <v>2</v>
          </cell>
          <cell r="Q12102">
            <v>793</v>
          </cell>
          <cell r="R12102">
            <v>733</v>
          </cell>
          <cell r="S12102">
            <v>733</v>
          </cell>
          <cell r="T12102">
            <v>55</v>
          </cell>
        </row>
        <row r="12103">
          <cell r="C12103" t="str">
            <v>Пермский муниципальный район Пермского края</v>
          </cell>
          <cell r="D12103" t="str">
            <v>п. Красный Восход, ул. Зеленинская, д. 6А</v>
          </cell>
          <cell r="E12103" t="b">
            <v>1</v>
          </cell>
          <cell r="F12103">
            <v>1967</v>
          </cell>
          <cell r="H12103" t="str">
            <v>Кирпич</v>
          </cell>
          <cell r="L12103">
            <v>2</v>
          </cell>
          <cell r="M12103">
            <v>2</v>
          </cell>
          <cell r="Q12103">
            <v>470.6</v>
          </cell>
          <cell r="R12103">
            <v>299.8</v>
          </cell>
          <cell r="S12103">
            <v>299.8</v>
          </cell>
          <cell r="T12103">
            <v>28</v>
          </cell>
        </row>
        <row r="12104">
          <cell r="C12104" t="str">
            <v>Пермский муниципальный район Пермского края</v>
          </cell>
          <cell r="D12104" t="str">
            <v>п. Красный Восход, ул. Полевая, д. 1А</v>
          </cell>
          <cell r="E12104" t="b">
            <v>1</v>
          </cell>
          <cell r="F12104">
            <v>1992</v>
          </cell>
          <cell r="H12104" t="str">
            <v>Кирпич</v>
          </cell>
          <cell r="L12104">
            <v>3</v>
          </cell>
          <cell r="M12104">
            <v>3</v>
          </cell>
          <cell r="Q12104">
            <v>1926.9</v>
          </cell>
          <cell r="R12104">
            <v>1726.2</v>
          </cell>
          <cell r="S12104">
            <v>1726.2</v>
          </cell>
          <cell r="T12104">
            <v>91</v>
          </cell>
        </row>
        <row r="12105">
          <cell r="C12105" t="str">
            <v>Пермский муниципальный район Пермского края</v>
          </cell>
          <cell r="D12105" t="str">
            <v>п. Красный Восход, ул. Садовая, д. 2</v>
          </cell>
          <cell r="E12105" t="b">
            <v>1</v>
          </cell>
          <cell r="F12105">
            <v>1978</v>
          </cell>
          <cell r="H12105" t="str">
            <v>Кирпич</v>
          </cell>
          <cell r="L12105">
            <v>2</v>
          </cell>
          <cell r="M12105">
            <v>3</v>
          </cell>
          <cell r="Q12105">
            <v>975.4</v>
          </cell>
          <cell r="R12105">
            <v>891.4</v>
          </cell>
          <cell r="S12105">
            <v>891.4</v>
          </cell>
          <cell r="T12105">
            <v>54</v>
          </cell>
        </row>
        <row r="12106">
          <cell r="C12106" t="str">
            <v>Пермский муниципальный район Пермского края</v>
          </cell>
          <cell r="D12106" t="str">
            <v>п. Красный Восход, ул. Садовая, д. 4</v>
          </cell>
          <cell r="E12106" t="b">
            <v>1</v>
          </cell>
          <cell r="F12106">
            <v>1975</v>
          </cell>
          <cell r="H12106" t="str">
            <v>Кирпич</v>
          </cell>
          <cell r="L12106">
            <v>2</v>
          </cell>
          <cell r="M12106">
            <v>2</v>
          </cell>
          <cell r="Q12106">
            <v>661.6</v>
          </cell>
          <cell r="R12106">
            <v>613.6</v>
          </cell>
          <cell r="S12106">
            <v>613.6</v>
          </cell>
          <cell r="T12106">
            <v>31</v>
          </cell>
        </row>
        <row r="12107">
          <cell r="C12107" t="str">
            <v>Пермский муниципальный район Пермского края</v>
          </cell>
          <cell r="D12107" t="str">
            <v>п. Красный Восход, ул. Садовая, д. 6</v>
          </cell>
          <cell r="E12107" t="b">
            <v>1</v>
          </cell>
          <cell r="F12107">
            <v>1976</v>
          </cell>
          <cell r="H12107" t="str">
            <v>Кирпич</v>
          </cell>
          <cell r="L12107">
            <v>2</v>
          </cell>
          <cell r="M12107">
            <v>2</v>
          </cell>
          <cell r="Q12107">
            <v>663.5</v>
          </cell>
          <cell r="R12107">
            <v>615.5</v>
          </cell>
          <cell r="S12107">
            <v>615.5</v>
          </cell>
          <cell r="T12107">
            <v>33</v>
          </cell>
        </row>
        <row r="12108">
          <cell r="C12108" t="str">
            <v>Пермский муниципальный район Пермского края</v>
          </cell>
          <cell r="D12108" t="str">
            <v>п. Красный Восход, ул. Садовая, д. 13</v>
          </cell>
          <cell r="E12108" t="b">
            <v>1</v>
          </cell>
          <cell r="F12108">
            <v>1961</v>
          </cell>
          <cell r="H12108" t="str">
            <v>Кирпич</v>
          </cell>
          <cell r="L12108">
            <v>1</v>
          </cell>
          <cell r="M12108">
            <v>5</v>
          </cell>
          <cell r="Q12108">
            <v>390.2</v>
          </cell>
          <cell r="R12108">
            <v>272.60000000000002</v>
          </cell>
          <cell r="S12108">
            <v>272.60000000000002</v>
          </cell>
        </row>
        <row r="12109">
          <cell r="C12109" t="str">
            <v>Пермский муниципальный район Пермского края</v>
          </cell>
          <cell r="D12109" t="str">
            <v>п. Кукуштан, ул. Геологов, д. 2</v>
          </cell>
          <cell r="E12109" t="b">
            <v>1</v>
          </cell>
          <cell r="F12109">
            <v>1964</v>
          </cell>
          <cell r="H12109" t="str">
            <v>Дерево</v>
          </cell>
          <cell r="L12109">
            <v>2</v>
          </cell>
          <cell r="Q12109">
            <v>323</v>
          </cell>
          <cell r="R12109">
            <v>323</v>
          </cell>
          <cell r="S12109">
            <v>323</v>
          </cell>
          <cell r="T12109">
            <v>8</v>
          </cell>
        </row>
        <row r="12110">
          <cell r="C12110" t="str">
            <v>Пермский муниципальный район Пермского края</v>
          </cell>
          <cell r="D12110" t="str">
            <v>п. Кукуштан, ул. Геологов, д. 5</v>
          </cell>
          <cell r="E12110" t="b">
            <v>1</v>
          </cell>
          <cell r="F12110">
            <v>1970</v>
          </cell>
          <cell r="H12110" t="str">
            <v>Кирпич</v>
          </cell>
          <cell r="L12110">
            <v>2</v>
          </cell>
          <cell r="M12110">
            <v>1</v>
          </cell>
          <cell r="Q12110">
            <v>345</v>
          </cell>
          <cell r="R12110">
            <v>206</v>
          </cell>
          <cell r="S12110">
            <v>229.2</v>
          </cell>
          <cell r="T12110">
            <v>20</v>
          </cell>
        </row>
        <row r="12111">
          <cell r="C12111" t="str">
            <v>Пермский муниципальный район Пермского края</v>
          </cell>
          <cell r="D12111" t="str">
            <v>п. Кукуштан, ул. Карла Маркса, д. 4</v>
          </cell>
          <cell r="E12111" t="b">
            <v>1</v>
          </cell>
          <cell r="F12111">
            <v>1973</v>
          </cell>
          <cell r="H12111" t="str">
            <v>Местные материалы</v>
          </cell>
          <cell r="L12111">
            <v>2</v>
          </cell>
          <cell r="M12111">
            <v>2</v>
          </cell>
          <cell r="Q12111">
            <v>564.29999999999995</v>
          </cell>
          <cell r="R12111">
            <v>474.7</v>
          </cell>
          <cell r="S12111">
            <v>474.7</v>
          </cell>
          <cell r="T12111">
            <v>19</v>
          </cell>
        </row>
        <row r="12112">
          <cell r="C12112" t="str">
            <v>Пермский муниципальный район Пермского края</v>
          </cell>
          <cell r="D12112" t="str">
            <v>п. Кукуштан, ул. Карла Маркса, д. 6</v>
          </cell>
          <cell r="E12112" t="b">
            <v>1</v>
          </cell>
          <cell r="F12112">
            <v>1952</v>
          </cell>
          <cell r="H12112" t="str">
            <v>Местные материалы</v>
          </cell>
          <cell r="L12112">
            <v>2</v>
          </cell>
          <cell r="M12112">
            <v>1</v>
          </cell>
          <cell r="Q12112">
            <v>312.2</v>
          </cell>
          <cell r="R12112">
            <v>293.10000000000002</v>
          </cell>
          <cell r="S12112">
            <v>293.10000000000002</v>
          </cell>
          <cell r="T12112">
            <v>21</v>
          </cell>
        </row>
        <row r="12113">
          <cell r="C12113" t="str">
            <v>Пермский муниципальный район Пермского края</v>
          </cell>
          <cell r="D12113" t="str">
            <v>п. Кукуштан, ул. Коммунистическая, д. 6</v>
          </cell>
          <cell r="E12113" t="b">
            <v>1</v>
          </cell>
          <cell r="F12113">
            <v>1965</v>
          </cell>
          <cell r="H12113" t="str">
            <v>Дерево</v>
          </cell>
          <cell r="L12113">
            <v>2</v>
          </cell>
          <cell r="M12113">
            <v>1</v>
          </cell>
          <cell r="Q12113">
            <v>364.2</v>
          </cell>
          <cell r="R12113">
            <v>337.3</v>
          </cell>
          <cell r="S12113">
            <v>297.7</v>
          </cell>
          <cell r="T12113">
            <v>20</v>
          </cell>
        </row>
        <row r="12114">
          <cell r="C12114" t="str">
            <v>Пермский муниципальный район Пермского края</v>
          </cell>
          <cell r="D12114" t="str">
            <v>п. Кукуштан, ул. Коммунистическая, д. 8</v>
          </cell>
          <cell r="E12114" t="b">
            <v>1</v>
          </cell>
          <cell r="F12114">
            <v>1964</v>
          </cell>
          <cell r="H12114" t="str">
            <v>Дерево</v>
          </cell>
          <cell r="L12114">
            <v>2</v>
          </cell>
          <cell r="M12114">
            <v>1</v>
          </cell>
          <cell r="Q12114">
            <v>365.1</v>
          </cell>
          <cell r="R12114">
            <v>334.9</v>
          </cell>
          <cell r="S12114">
            <v>334.9</v>
          </cell>
          <cell r="T12114">
            <v>11</v>
          </cell>
        </row>
        <row r="12115">
          <cell r="C12115" t="str">
            <v>Пермский муниципальный район Пермского края</v>
          </cell>
          <cell r="D12115" t="str">
            <v>п. Кукуштан, ул. Коммунистическая, д. 10</v>
          </cell>
          <cell r="E12115" t="b">
            <v>1</v>
          </cell>
          <cell r="F12115" t="str">
            <v>1971</v>
          </cell>
          <cell r="H12115" t="str">
            <v>кирпич</v>
          </cell>
          <cell r="L12115">
            <v>2</v>
          </cell>
          <cell r="M12115">
            <v>2</v>
          </cell>
          <cell r="Q12115">
            <v>528.79999999999995</v>
          </cell>
          <cell r="R12115">
            <v>469.2</v>
          </cell>
          <cell r="S12115">
            <v>342.6</v>
          </cell>
          <cell r="T12115">
            <v>24</v>
          </cell>
        </row>
        <row r="12116">
          <cell r="C12116" t="str">
            <v>Пермский муниципальный район Пермского края</v>
          </cell>
          <cell r="D12116" t="str">
            <v>п. Кукуштан, ул. Коммунистическая, д. 12</v>
          </cell>
          <cell r="E12116" t="b">
            <v>1</v>
          </cell>
          <cell r="F12116">
            <v>1966</v>
          </cell>
          <cell r="G12116" t="str">
            <v>не провод.</v>
          </cell>
          <cell r="H12116" t="str">
            <v>брус</v>
          </cell>
          <cell r="I12116" t="str">
            <v>скатная</v>
          </cell>
          <cell r="J12116" t="str">
            <v>ГАЗ ГВС ТЕП ВОД</v>
          </cell>
          <cell r="K12116" t="str">
            <v>не имеется</v>
          </cell>
          <cell r="L12116">
            <v>2</v>
          </cell>
          <cell r="M12116">
            <v>1</v>
          </cell>
          <cell r="Q12116">
            <v>354</v>
          </cell>
          <cell r="R12116">
            <v>327.39999999999998</v>
          </cell>
          <cell r="S12116">
            <v>211.4</v>
          </cell>
          <cell r="T12116">
            <v>34</v>
          </cell>
        </row>
        <row r="12117">
          <cell r="C12117" t="str">
            <v>Пермский муниципальный район Пермского края</v>
          </cell>
          <cell r="D12117" t="str">
            <v>п. Кукуштан, ул. Коммунистическая, д. 14</v>
          </cell>
          <cell r="E12117" t="b">
            <v>1</v>
          </cell>
          <cell r="F12117" t="str">
            <v>1967</v>
          </cell>
          <cell r="H12117" t="str">
            <v>брус</v>
          </cell>
          <cell r="L12117">
            <v>2</v>
          </cell>
          <cell r="M12117">
            <v>1</v>
          </cell>
          <cell r="Q12117">
            <v>354.8</v>
          </cell>
          <cell r="R12117">
            <v>328.2</v>
          </cell>
          <cell r="S12117">
            <v>125.4</v>
          </cell>
          <cell r="T12117">
            <v>19</v>
          </cell>
        </row>
        <row r="12118">
          <cell r="C12118" t="str">
            <v>Пермский муниципальный район Пермского края</v>
          </cell>
          <cell r="D12118" t="str">
            <v>п. Кукуштан, ул. Ленина, д. 1А</v>
          </cell>
          <cell r="E12118" t="b">
            <v>1</v>
          </cell>
          <cell r="F12118">
            <v>2008</v>
          </cell>
          <cell r="H12118" t="str">
            <v>Местные материалы</v>
          </cell>
          <cell r="L12118">
            <v>2</v>
          </cell>
          <cell r="M12118">
            <v>1</v>
          </cell>
          <cell r="Q12118">
            <v>329.8</v>
          </cell>
          <cell r="R12118">
            <v>329.8</v>
          </cell>
          <cell r="S12118">
            <v>329.8</v>
          </cell>
          <cell r="T12118">
            <v>23</v>
          </cell>
        </row>
        <row r="12119">
          <cell r="C12119" t="str">
            <v>Пермский муниципальный район Пермского края</v>
          </cell>
          <cell r="D12119" t="str">
            <v>п. Кукуштан, ул. Ленина, д. 1Б</v>
          </cell>
          <cell r="E12119" t="b">
            <v>1</v>
          </cell>
          <cell r="F12119">
            <v>1987</v>
          </cell>
          <cell r="H12119" t="str">
            <v>Панель</v>
          </cell>
          <cell r="L12119">
            <v>2</v>
          </cell>
          <cell r="M12119">
            <v>1</v>
          </cell>
          <cell r="Q12119">
            <v>526.70000000000005</v>
          </cell>
          <cell r="R12119">
            <v>412</v>
          </cell>
          <cell r="S12119">
            <v>412</v>
          </cell>
        </row>
        <row r="12120">
          <cell r="C12120" t="str">
            <v>Пермский муниципальный район Пермского края</v>
          </cell>
          <cell r="D12120" t="str">
            <v>п. Кукуштан, ул. Ленина, д. 1В</v>
          </cell>
          <cell r="E12120" t="b">
            <v>1</v>
          </cell>
          <cell r="F12120">
            <v>2008</v>
          </cell>
          <cell r="H12120" t="str">
            <v>Местные материалы</v>
          </cell>
          <cell r="L12120">
            <v>4</v>
          </cell>
          <cell r="M12120">
            <v>2</v>
          </cell>
          <cell r="Q12120">
            <v>1421.5</v>
          </cell>
          <cell r="R12120">
            <v>1421.5</v>
          </cell>
          <cell r="S12120">
            <v>1421.5</v>
          </cell>
        </row>
        <row r="12121">
          <cell r="C12121" t="str">
            <v>Пермский муниципальный район Пермского края</v>
          </cell>
          <cell r="D12121" t="str">
            <v>п. Кукуштан, ул. Мира, д. 1</v>
          </cell>
          <cell r="E12121" t="b">
            <v>1</v>
          </cell>
          <cell r="F12121">
            <v>1967</v>
          </cell>
          <cell r="H12121" t="str">
            <v>Кирпич</v>
          </cell>
          <cell r="L12121">
            <v>2</v>
          </cell>
          <cell r="M12121">
            <v>1</v>
          </cell>
          <cell r="Q12121">
            <v>359.8</v>
          </cell>
          <cell r="R12121">
            <v>335.2</v>
          </cell>
          <cell r="S12121">
            <v>245.8</v>
          </cell>
          <cell r="T12121">
            <v>17</v>
          </cell>
        </row>
        <row r="12122">
          <cell r="C12122" t="str">
            <v>Пермский муниципальный район Пермского края</v>
          </cell>
          <cell r="D12122" t="str">
            <v>п. Кукуштан, ул. Мира, д. 2</v>
          </cell>
          <cell r="E12122" t="b">
            <v>1</v>
          </cell>
          <cell r="F12122">
            <v>1963</v>
          </cell>
          <cell r="H12122" t="str">
            <v>Дерево</v>
          </cell>
          <cell r="L12122">
            <v>2</v>
          </cell>
          <cell r="M12122">
            <v>1</v>
          </cell>
          <cell r="Q12122">
            <v>362.1</v>
          </cell>
          <cell r="R12122">
            <v>330.4</v>
          </cell>
          <cell r="S12122">
            <v>290.7</v>
          </cell>
          <cell r="T12122">
            <v>20</v>
          </cell>
        </row>
        <row r="12123">
          <cell r="C12123" t="str">
            <v>Пермский муниципальный район Пермского края</v>
          </cell>
          <cell r="D12123" t="str">
            <v>п. Кукуштан, ул. Мира, д. 4</v>
          </cell>
          <cell r="E12123" t="b">
            <v>1</v>
          </cell>
          <cell r="F12123">
            <v>1963</v>
          </cell>
          <cell r="H12123" t="str">
            <v>Дерево</v>
          </cell>
          <cell r="L12123">
            <v>2</v>
          </cell>
          <cell r="M12123">
            <v>1</v>
          </cell>
          <cell r="Q12123">
            <v>357.7</v>
          </cell>
          <cell r="R12123">
            <v>344.5</v>
          </cell>
          <cell r="S12123">
            <v>265</v>
          </cell>
          <cell r="T12123">
            <v>21</v>
          </cell>
        </row>
        <row r="12124">
          <cell r="C12124" t="str">
            <v>Пермский муниципальный район Пермского края</v>
          </cell>
          <cell r="D12124" t="str">
            <v>п. Кукуштан, ул. Напольная, д. 25</v>
          </cell>
          <cell r="E12124" t="b">
            <v>1</v>
          </cell>
          <cell r="F12124">
            <v>1964</v>
          </cell>
          <cell r="H12124" t="str">
            <v>Местные материалы</v>
          </cell>
          <cell r="L12124">
            <v>2</v>
          </cell>
          <cell r="M12124">
            <v>1</v>
          </cell>
          <cell r="Q12124">
            <v>375.2</v>
          </cell>
          <cell r="R12124">
            <v>342.5</v>
          </cell>
          <cell r="S12124">
            <v>342.5</v>
          </cell>
        </row>
        <row r="12125">
          <cell r="C12125" t="str">
            <v>Пермский муниципальный район Пермского края</v>
          </cell>
          <cell r="D12125" t="str">
            <v>п. Кукуштан, ул. Напольная, д. 27</v>
          </cell>
          <cell r="E12125" t="b">
            <v>1</v>
          </cell>
          <cell r="F12125">
            <v>1964</v>
          </cell>
          <cell r="H12125" t="str">
            <v>Дерево</v>
          </cell>
          <cell r="L12125">
            <v>2</v>
          </cell>
          <cell r="M12125">
            <v>1</v>
          </cell>
          <cell r="Q12125">
            <v>359</v>
          </cell>
          <cell r="R12125">
            <v>329</v>
          </cell>
          <cell r="S12125">
            <v>290.89999999999998</v>
          </cell>
          <cell r="T12125">
            <v>22</v>
          </cell>
        </row>
        <row r="12126">
          <cell r="C12126" t="str">
            <v>Пермский муниципальный район Пермского края</v>
          </cell>
          <cell r="D12126" t="str">
            <v>п. Кукуштан, ул. Напольная, д. 29</v>
          </cell>
          <cell r="E12126" t="b">
            <v>1</v>
          </cell>
          <cell r="F12126">
            <v>1964</v>
          </cell>
          <cell r="H12126" t="str">
            <v>Дерево</v>
          </cell>
          <cell r="L12126">
            <v>2</v>
          </cell>
          <cell r="M12126">
            <v>1</v>
          </cell>
          <cell r="Q12126">
            <v>364.1</v>
          </cell>
          <cell r="R12126">
            <v>335</v>
          </cell>
          <cell r="S12126">
            <v>294.10000000000002</v>
          </cell>
          <cell r="T12126">
            <v>14</v>
          </cell>
        </row>
        <row r="12127">
          <cell r="C12127" t="str">
            <v>Пермский муниципальный район Пермского края</v>
          </cell>
          <cell r="D12127" t="str">
            <v>п. Кукуштан, ул. Напольная, д. 33</v>
          </cell>
          <cell r="E12127" t="b">
            <v>1</v>
          </cell>
          <cell r="F12127">
            <v>1964</v>
          </cell>
          <cell r="H12127" t="str">
            <v>Дерево</v>
          </cell>
          <cell r="L12127">
            <v>2</v>
          </cell>
          <cell r="M12127">
            <v>1</v>
          </cell>
          <cell r="Q12127">
            <v>326.39999999999998</v>
          </cell>
          <cell r="R12127">
            <v>278.10000000000002</v>
          </cell>
          <cell r="S12127">
            <v>242.6</v>
          </cell>
          <cell r="T12127">
            <v>18</v>
          </cell>
        </row>
        <row r="12128">
          <cell r="C12128" t="str">
            <v>Пермский муниципальный район Пермского края</v>
          </cell>
          <cell r="D12128" t="str">
            <v>п. Кукуштан, ул. Напольная, д. 35</v>
          </cell>
          <cell r="E12128" t="b">
            <v>1</v>
          </cell>
          <cell r="F12128">
            <v>1962</v>
          </cell>
          <cell r="H12128" t="str">
            <v>Дерево</v>
          </cell>
          <cell r="L12128">
            <v>2</v>
          </cell>
          <cell r="M12128">
            <v>1</v>
          </cell>
          <cell r="Q12128">
            <v>352.8</v>
          </cell>
          <cell r="R12128">
            <v>326.39999999999998</v>
          </cell>
          <cell r="S12128">
            <v>278.10000000000002</v>
          </cell>
          <cell r="T12128">
            <v>14</v>
          </cell>
        </row>
        <row r="12129">
          <cell r="C12129" t="str">
            <v>Пермский муниципальный район Пермского края</v>
          </cell>
          <cell r="D12129" t="str">
            <v>п. Кукуштан, ул. Победы, д. 13</v>
          </cell>
          <cell r="E12129" t="b">
            <v>1</v>
          </cell>
          <cell r="F12129">
            <v>1977</v>
          </cell>
          <cell r="H12129" t="str">
            <v>Дерево</v>
          </cell>
          <cell r="L12129">
            <v>2</v>
          </cell>
          <cell r="M12129">
            <v>2</v>
          </cell>
          <cell r="Q12129">
            <v>370.7</v>
          </cell>
          <cell r="R12129">
            <v>370</v>
          </cell>
          <cell r="S12129">
            <v>370</v>
          </cell>
          <cell r="T12129">
            <v>23</v>
          </cell>
        </row>
        <row r="12130">
          <cell r="C12130" t="str">
            <v>Пермский муниципальный район Пермского края</v>
          </cell>
          <cell r="D12130" t="str">
            <v>п. Кукуштан, ул. Чапаева, д. 2</v>
          </cell>
          <cell r="E12130" t="b">
            <v>1</v>
          </cell>
          <cell r="F12130">
            <v>1964</v>
          </cell>
          <cell r="H12130" t="str">
            <v>Кирпич</v>
          </cell>
          <cell r="L12130">
            <v>2</v>
          </cell>
          <cell r="M12130">
            <v>2</v>
          </cell>
          <cell r="Q12130">
            <v>345.3</v>
          </cell>
          <cell r="R12130">
            <v>345.3</v>
          </cell>
          <cell r="S12130">
            <v>343.5</v>
          </cell>
          <cell r="T12130">
            <v>15</v>
          </cell>
        </row>
        <row r="12131">
          <cell r="C12131" t="str">
            <v>Пермский муниципальный район Пермского края</v>
          </cell>
          <cell r="D12131" t="str">
            <v>п. Кукуштан, ул. Чапаева, д. 4</v>
          </cell>
          <cell r="E12131" t="b">
            <v>1</v>
          </cell>
          <cell r="F12131">
            <v>1963</v>
          </cell>
          <cell r="H12131" t="str">
            <v>Кирпич</v>
          </cell>
          <cell r="L12131">
            <v>2</v>
          </cell>
          <cell r="M12131">
            <v>2</v>
          </cell>
          <cell r="Q12131">
            <v>501.3</v>
          </cell>
          <cell r="R12131">
            <v>438.5</v>
          </cell>
          <cell r="S12131">
            <v>438.5</v>
          </cell>
          <cell r="T12131">
            <v>12</v>
          </cell>
        </row>
        <row r="12132">
          <cell r="C12132" t="str">
            <v>Пермский муниципальный район Пермского края</v>
          </cell>
          <cell r="D12132" t="str">
            <v>п. Кукуштан, ул. Чапаева, д. 27</v>
          </cell>
          <cell r="E12132" t="b">
            <v>1</v>
          </cell>
          <cell r="F12132">
            <v>1955</v>
          </cell>
          <cell r="H12132" t="str">
            <v>Местные материалы</v>
          </cell>
          <cell r="L12132">
            <v>2</v>
          </cell>
          <cell r="M12132">
            <v>2</v>
          </cell>
          <cell r="Q12132">
            <v>398.2</v>
          </cell>
          <cell r="R12132">
            <v>398.2</v>
          </cell>
          <cell r="S12132">
            <v>398.2</v>
          </cell>
          <cell r="T12132">
            <v>14</v>
          </cell>
        </row>
        <row r="12133">
          <cell r="C12133" t="str">
            <v>Пермский муниципальный район Пермского края</v>
          </cell>
          <cell r="D12133" t="str">
            <v>п. Мулянка, ул. Воинская, д. 1</v>
          </cell>
          <cell r="E12133" t="b">
            <v>1</v>
          </cell>
          <cell r="F12133">
            <v>1965</v>
          </cell>
          <cell r="H12133" t="str">
            <v>Кирпич</v>
          </cell>
          <cell r="L12133">
            <v>2</v>
          </cell>
          <cell r="M12133">
            <v>3</v>
          </cell>
          <cell r="Q12133">
            <v>526.4</v>
          </cell>
          <cell r="R12133">
            <v>462.8</v>
          </cell>
          <cell r="S12133">
            <v>462.8</v>
          </cell>
          <cell r="T12133">
            <v>12</v>
          </cell>
        </row>
        <row r="12134">
          <cell r="C12134" t="str">
            <v>Пермский муниципальный район Пермского края</v>
          </cell>
          <cell r="D12134" t="str">
            <v>п. Мулянка, ул. Воинская, д. 2</v>
          </cell>
          <cell r="E12134" t="b">
            <v>1</v>
          </cell>
          <cell r="F12134">
            <v>1963</v>
          </cell>
          <cell r="H12134" t="str">
            <v>Крупные блоки</v>
          </cell>
          <cell r="L12134">
            <v>2</v>
          </cell>
          <cell r="M12134">
            <v>3</v>
          </cell>
          <cell r="Q12134">
            <v>547.5</v>
          </cell>
          <cell r="R12134">
            <v>482.5</v>
          </cell>
          <cell r="S12134">
            <v>482.5</v>
          </cell>
          <cell r="T12134">
            <v>12</v>
          </cell>
        </row>
        <row r="12135">
          <cell r="C12135" t="str">
            <v>Пермский муниципальный район Пермского края</v>
          </cell>
          <cell r="D12135" t="str">
            <v>п. Мулянка, ул. Октябрьская, д. 23</v>
          </cell>
          <cell r="E12135" t="b">
            <v>1</v>
          </cell>
          <cell r="F12135">
            <v>1930</v>
          </cell>
          <cell r="H12135" t="str">
            <v>Брус</v>
          </cell>
          <cell r="L12135">
            <v>2</v>
          </cell>
          <cell r="M12135">
            <v>1</v>
          </cell>
          <cell r="Q12135">
            <v>447.8</v>
          </cell>
          <cell r="R12135">
            <v>386.2</v>
          </cell>
          <cell r="S12135">
            <v>386.2</v>
          </cell>
          <cell r="T12135">
            <v>36</v>
          </cell>
        </row>
        <row r="12136">
          <cell r="C12136" t="str">
            <v>Пермский муниципальный район Пермского края</v>
          </cell>
          <cell r="D12136" t="str">
            <v>п. Мулянка, ул. Октябрьская, д. 29</v>
          </cell>
          <cell r="E12136" t="b">
            <v>1</v>
          </cell>
          <cell r="F12136">
            <v>1981</v>
          </cell>
          <cell r="H12136" t="str">
            <v>Кирпич</v>
          </cell>
          <cell r="L12136">
            <v>2</v>
          </cell>
          <cell r="M12136">
            <v>1</v>
          </cell>
          <cell r="Q12136">
            <v>427.3</v>
          </cell>
          <cell r="R12136">
            <v>402.29999999999995</v>
          </cell>
          <cell r="S12136">
            <v>188.7</v>
          </cell>
          <cell r="T12136">
            <v>29</v>
          </cell>
        </row>
        <row r="12137">
          <cell r="C12137" t="str">
            <v>Пермский муниципальный район Пермского края</v>
          </cell>
          <cell r="D12137" t="str">
            <v>п. Мулянка, ул. Октябрьская, д. 23А</v>
          </cell>
          <cell r="E12137" t="b">
            <v>1</v>
          </cell>
          <cell r="F12137">
            <v>2012</v>
          </cell>
          <cell r="H12137" t="str">
            <v>Кирпич</v>
          </cell>
          <cell r="L12137">
            <v>2</v>
          </cell>
          <cell r="M12137">
            <v>3</v>
          </cell>
          <cell r="Q12137">
            <v>759.3</v>
          </cell>
          <cell r="R12137">
            <v>674</v>
          </cell>
          <cell r="S12137">
            <v>674</v>
          </cell>
          <cell r="T12137">
            <v>25</v>
          </cell>
        </row>
        <row r="12138">
          <cell r="C12138" t="str">
            <v>Пермский муниципальный район Пермского края</v>
          </cell>
          <cell r="D12138" t="str">
            <v>п. Мулянка, ул. Октябрьская, д. 23Б</v>
          </cell>
          <cell r="E12138" t="b">
            <v>1</v>
          </cell>
          <cell r="F12138">
            <v>2013</v>
          </cell>
          <cell r="H12138" t="str">
            <v>Кирпичная кладка</v>
          </cell>
          <cell r="I12138" t="str">
            <v>скатная</v>
          </cell>
          <cell r="L12138">
            <v>2</v>
          </cell>
          <cell r="M12138">
            <v>1</v>
          </cell>
          <cell r="Q12138">
            <v>406.24</v>
          </cell>
          <cell r="R12138">
            <v>315.83999999999997</v>
          </cell>
          <cell r="S12138">
            <v>284.25599999999997</v>
          </cell>
        </row>
        <row r="12139">
          <cell r="C12139" t="str">
            <v>Пермский муниципальный район Пермского края</v>
          </cell>
          <cell r="D12139" t="str">
            <v>п. Мулянка, ул. Спортивная, д. 2</v>
          </cell>
          <cell r="E12139" t="b">
            <v>1</v>
          </cell>
          <cell r="F12139">
            <v>1969</v>
          </cell>
          <cell r="H12139" t="str">
            <v>брус</v>
          </cell>
          <cell r="L12139">
            <v>2</v>
          </cell>
          <cell r="M12139">
            <v>2</v>
          </cell>
          <cell r="Q12139">
            <v>354.9</v>
          </cell>
          <cell r="R12139">
            <v>253.8</v>
          </cell>
          <cell r="S12139">
            <v>253.8</v>
          </cell>
          <cell r="T12139">
            <v>20</v>
          </cell>
        </row>
        <row r="12140">
          <cell r="C12140" t="str">
            <v>Пермский муниципальный район Пермского края</v>
          </cell>
          <cell r="D12140" t="str">
            <v>п. Мулянка, ул. Спортивная, д. 8</v>
          </cell>
          <cell r="E12140" t="b">
            <v>1</v>
          </cell>
          <cell r="F12140">
            <v>1970</v>
          </cell>
          <cell r="H12140" t="str">
            <v>Кирпич</v>
          </cell>
          <cell r="L12140">
            <v>2</v>
          </cell>
          <cell r="M12140">
            <v>2</v>
          </cell>
          <cell r="Q12140">
            <v>800.3</v>
          </cell>
          <cell r="R12140">
            <v>745.9</v>
          </cell>
          <cell r="S12140">
            <v>745.9</v>
          </cell>
          <cell r="T12140">
            <v>26</v>
          </cell>
        </row>
        <row r="12141">
          <cell r="C12141" t="str">
            <v>Пермский муниципальный район Пермского края</v>
          </cell>
          <cell r="D12141" t="str">
            <v>п. Мулянка, ул. Спортивная, д. 10</v>
          </cell>
          <cell r="E12141" t="b">
            <v>1</v>
          </cell>
          <cell r="F12141">
            <v>1970</v>
          </cell>
          <cell r="H12141" t="str">
            <v>Кирпич</v>
          </cell>
          <cell r="L12141">
            <v>2</v>
          </cell>
          <cell r="M12141">
            <v>2</v>
          </cell>
          <cell r="Q12141">
            <v>807.9</v>
          </cell>
          <cell r="R12141">
            <v>746.3</v>
          </cell>
          <cell r="S12141">
            <v>746.3</v>
          </cell>
          <cell r="T12141">
            <v>33</v>
          </cell>
        </row>
        <row r="12142">
          <cell r="C12142" t="str">
            <v>Пермский муниципальный район Пермского края</v>
          </cell>
          <cell r="D12142" t="str">
            <v>п. Мулянка, ул. Спортивная, д. 14</v>
          </cell>
          <cell r="E12142" t="b">
            <v>1</v>
          </cell>
          <cell r="F12142">
            <v>1975</v>
          </cell>
          <cell r="H12142" t="str">
            <v>Кирпич</v>
          </cell>
          <cell r="L12142">
            <v>2</v>
          </cell>
          <cell r="M12142">
            <v>2</v>
          </cell>
          <cell r="Q12142">
            <v>799.5</v>
          </cell>
          <cell r="R12142">
            <v>741.7</v>
          </cell>
          <cell r="S12142">
            <v>741.7</v>
          </cell>
          <cell r="T12142">
            <v>43</v>
          </cell>
        </row>
        <row r="12143">
          <cell r="C12143" t="str">
            <v>Пермский муниципальный район Пермского края</v>
          </cell>
          <cell r="D12143" t="str">
            <v>п. Мулянка, ул. Спортивная, д. 18</v>
          </cell>
          <cell r="E12143" t="b">
            <v>1</v>
          </cell>
          <cell r="F12143">
            <v>1976</v>
          </cell>
          <cell r="H12143" t="str">
            <v>Кирпич</v>
          </cell>
          <cell r="L12143">
            <v>2</v>
          </cell>
          <cell r="M12143">
            <v>2</v>
          </cell>
          <cell r="Q12143">
            <v>792.7</v>
          </cell>
          <cell r="R12143">
            <v>759.9</v>
          </cell>
          <cell r="S12143">
            <v>759.9</v>
          </cell>
          <cell r="T12143">
            <v>35</v>
          </cell>
        </row>
        <row r="12144">
          <cell r="C12144" t="str">
            <v>Пермский муниципальный район Пермского края</v>
          </cell>
          <cell r="D12144" t="str">
            <v>п. Мулянка, ул. Спортивная, д. 20</v>
          </cell>
          <cell r="E12144" t="b">
            <v>1</v>
          </cell>
          <cell r="F12144">
            <v>1977</v>
          </cell>
          <cell r="H12144" t="str">
            <v>Кирпич</v>
          </cell>
          <cell r="L12144">
            <v>2</v>
          </cell>
          <cell r="M12144">
            <v>3</v>
          </cell>
          <cell r="Q12144">
            <v>968.4</v>
          </cell>
          <cell r="R12144">
            <v>879.7</v>
          </cell>
          <cell r="S12144">
            <v>879.7</v>
          </cell>
          <cell r="T12144">
            <v>43</v>
          </cell>
        </row>
        <row r="12145">
          <cell r="C12145" t="str">
            <v>Пермский муниципальный район Пермского края</v>
          </cell>
          <cell r="D12145" t="str">
            <v>п. Мулянка, ул. Строителей, д. 17</v>
          </cell>
          <cell r="E12145" t="b">
            <v>1</v>
          </cell>
          <cell r="F12145">
            <v>1967</v>
          </cell>
          <cell r="H12145" t="str">
            <v>Дерево</v>
          </cell>
          <cell r="L12145">
            <v>2</v>
          </cell>
          <cell r="M12145">
            <v>2</v>
          </cell>
          <cell r="Q12145">
            <v>584.6</v>
          </cell>
          <cell r="R12145">
            <v>523.79999999999995</v>
          </cell>
          <cell r="S12145">
            <v>523.79999999999995</v>
          </cell>
          <cell r="T12145">
            <v>35</v>
          </cell>
        </row>
        <row r="12146">
          <cell r="C12146" t="str">
            <v>Пермский муниципальный район Пермского края</v>
          </cell>
          <cell r="D12146" t="str">
            <v>п. Мулянка, ул. Строителей, д. 17/1</v>
          </cell>
          <cell r="E12146" t="b">
            <v>1</v>
          </cell>
          <cell r="F12146">
            <v>1967</v>
          </cell>
          <cell r="H12146" t="str">
            <v>Дерево</v>
          </cell>
          <cell r="L12146">
            <v>2</v>
          </cell>
          <cell r="M12146">
            <v>2</v>
          </cell>
          <cell r="Q12146">
            <v>597.20000000000005</v>
          </cell>
          <cell r="R12146">
            <v>515</v>
          </cell>
          <cell r="S12146">
            <v>515</v>
          </cell>
          <cell r="T12146">
            <v>34</v>
          </cell>
        </row>
        <row r="12147">
          <cell r="C12147" t="str">
            <v>Пермский муниципальный район Пермского края</v>
          </cell>
          <cell r="D12147" t="str">
            <v>п. Мулянка, ул. Трактовая, д. 13</v>
          </cell>
          <cell r="E12147" t="b">
            <v>1</v>
          </cell>
          <cell r="F12147">
            <v>1984</v>
          </cell>
          <cell r="H12147" t="str">
            <v>Кирпич/дерево</v>
          </cell>
          <cell r="L12147">
            <v>2</v>
          </cell>
          <cell r="M12147">
            <v>1</v>
          </cell>
          <cell r="Q12147">
            <v>562.16999999999996</v>
          </cell>
          <cell r="R12147">
            <v>479.3</v>
          </cell>
          <cell r="S12147">
            <v>479.3</v>
          </cell>
          <cell r="T12147">
            <v>21</v>
          </cell>
        </row>
        <row r="12148">
          <cell r="C12148" t="str">
            <v>Пермский муниципальный район Пермского края</v>
          </cell>
          <cell r="D12148" t="str">
            <v>п. Мулянка, ул. Трактовая, д. 22</v>
          </cell>
          <cell r="E12148" t="b">
            <v>1</v>
          </cell>
          <cell r="F12148">
            <v>1978</v>
          </cell>
          <cell r="H12148" t="str">
            <v>Кирпич</v>
          </cell>
          <cell r="L12148">
            <v>2</v>
          </cell>
          <cell r="M12148">
            <v>3</v>
          </cell>
          <cell r="Q12148">
            <v>978.7</v>
          </cell>
          <cell r="R12148">
            <v>873.8</v>
          </cell>
          <cell r="S12148">
            <v>873.8</v>
          </cell>
          <cell r="T12148">
            <v>52</v>
          </cell>
        </row>
        <row r="12149">
          <cell r="C12149" t="str">
            <v>Пермский муниципальный район Пермского края</v>
          </cell>
          <cell r="D12149" t="str">
            <v>п. Мулянка, ул. Трактовая, д. 24</v>
          </cell>
          <cell r="E12149" t="b">
            <v>1</v>
          </cell>
          <cell r="F12149">
            <v>1981</v>
          </cell>
          <cell r="H12149" t="str">
            <v>Кирпич</v>
          </cell>
          <cell r="L12149">
            <v>2</v>
          </cell>
          <cell r="M12149">
            <v>3</v>
          </cell>
          <cell r="Q12149">
            <v>961.3</v>
          </cell>
          <cell r="R12149">
            <v>864.6</v>
          </cell>
          <cell r="S12149">
            <v>864.6</v>
          </cell>
          <cell r="T12149">
            <v>33</v>
          </cell>
        </row>
        <row r="12150">
          <cell r="C12150" t="str">
            <v>Пермский муниципальный район Пермского края</v>
          </cell>
          <cell r="D12150" t="str">
            <v>п. Мулянка, ул. Трактовая, д. 26</v>
          </cell>
          <cell r="E12150" t="b">
            <v>1</v>
          </cell>
          <cell r="F12150">
            <v>1978</v>
          </cell>
          <cell r="H12150" t="str">
            <v>Кирпич</v>
          </cell>
          <cell r="L12150">
            <v>2</v>
          </cell>
          <cell r="M12150">
            <v>3</v>
          </cell>
          <cell r="Q12150">
            <v>1009.4</v>
          </cell>
          <cell r="R12150">
            <v>909.2</v>
          </cell>
          <cell r="S12150">
            <v>909.2</v>
          </cell>
          <cell r="T12150">
            <v>45</v>
          </cell>
        </row>
        <row r="12151">
          <cell r="C12151" t="str">
            <v>Пермский муниципальный район Пермского края</v>
          </cell>
          <cell r="D12151" t="str">
            <v>п. Мулянка, ул. Школьная, д. 3</v>
          </cell>
          <cell r="E12151" t="b">
            <v>1</v>
          </cell>
          <cell r="F12151">
            <v>1989</v>
          </cell>
          <cell r="H12151" t="str">
            <v>Кирпич</v>
          </cell>
          <cell r="L12151">
            <v>3</v>
          </cell>
          <cell r="M12151">
            <v>2</v>
          </cell>
          <cell r="Q12151">
            <v>1869.8</v>
          </cell>
          <cell r="R12151">
            <v>1676.7</v>
          </cell>
          <cell r="S12151">
            <v>1676.7</v>
          </cell>
          <cell r="T12151">
            <v>103</v>
          </cell>
        </row>
        <row r="12152">
          <cell r="C12152" t="str">
            <v>Пермский муниципальный район Пермского края</v>
          </cell>
          <cell r="D12152" t="str">
            <v>п. Сокол, -, д. 1</v>
          </cell>
          <cell r="E12152" t="b">
            <v>1</v>
          </cell>
          <cell r="F12152">
            <v>1955</v>
          </cell>
          <cell r="H12152" t="str">
            <v>Шлакоблок</v>
          </cell>
          <cell r="I12152" t="str">
            <v>скатная</v>
          </cell>
          <cell r="K12152" t="str">
            <v>не имеется</v>
          </cell>
          <cell r="L12152">
            <v>2</v>
          </cell>
          <cell r="M12152">
            <v>2</v>
          </cell>
          <cell r="Q12152">
            <v>920</v>
          </cell>
          <cell r="R12152">
            <v>849</v>
          </cell>
          <cell r="S12152">
            <v>849</v>
          </cell>
          <cell r="T12152">
            <v>36</v>
          </cell>
        </row>
        <row r="12153">
          <cell r="C12153" t="str">
            <v>Пермский муниципальный район Пермского края</v>
          </cell>
          <cell r="D12153" t="str">
            <v>п. Сокол, -, д. 2</v>
          </cell>
          <cell r="E12153" t="b">
            <v>1</v>
          </cell>
          <cell r="F12153">
            <v>1955</v>
          </cell>
          <cell r="H12153" t="str">
            <v>Шлакоблок</v>
          </cell>
          <cell r="I12153" t="str">
            <v>скатная</v>
          </cell>
          <cell r="K12153" t="str">
            <v>не имеется</v>
          </cell>
          <cell r="L12153">
            <v>2</v>
          </cell>
          <cell r="M12153">
            <v>2</v>
          </cell>
          <cell r="Q12153">
            <v>902.3</v>
          </cell>
          <cell r="R12153">
            <v>849</v>
          </cell>
          <cell r="S12153">
            <v>849</v>
          </cell>
          <cell r="T12153">
            <v>40</v>
          </cell>
        </row>
        <row r="12154">
          <cell r="C12154" t="str">
            <v>Пермский муниципальный район Пермского края</v>
          </cell>
          <cell r="D12154" t="str">
            <v>п. Сокол, -, д. 3</v>
          </cell>
          <cell r="E12154" t="b">
            <v>1</v>
          </cell>
          <cell r="F12154">
            <v>1955</v>
          </cell>
          <cell r="H12154" t="str">
            <v>Шлакоблок</v>
          </cell>
          <cell r="I12154" t="str">
            <v>скатная</v>
          </cell>
          <cell r="K12154" t="str">
            <v>не имеется</v>
          </cell>
          <cell r="L12154">
            <v>2</v>
          </cell>
          <cell r="M12154">
            <v>2</v>
          </cell>
          <cell r="Q12154">
            <v>912.3</v>
          </cell>
          <cell r="R12154">
            <v>842.3</v>
          </cell>
          <cell r="S12154">
            <v>842.3</v>
          </cell>
          <cell r="T12154">
            <v>36</v>
          </cell>
        </row>
        <row r="12155">
          <cell r="C12155" t="str">
            <v>Пермский муниципальный район Пермского края</v>
          </cell>
          <cell r="D12155" t="str">
            <v>п. Сокол, -, д. 4</v>
          </cell>
          <cell r="E12155" t="b">
            <v>1</v>
          </cell>
          <cell r="F12155">
            <v>1956</v>
          </cell>
          <cell r="H12155" t="str">
            <v>Шлакоблок</v>
          </cell>
          <cell r="I12155" t="str">
            <v>скатная</v>
          </cell>
          <cell r="K12155" t="str">
            <v>не имеется</v>
          </cell>
          <cell r="L12155">
            <v>2</v>
          </cell>
          <cell r="M12155">
            <v>2</v>
          </cell>
          <cell r="Q12155">
            <v>861.1</v>
          </cell>
          <cell r="R12155">
            <v>831.1</v>
          </cell>
          <cell r="S12155">
            <v>831.1</v>
          </cell>
          <cell r="T12155">
            <v>30</v>
          </cell>
        </row>
        <row r="12156">
          <cell r="C12156" t="str">
            <v>Пермский муниципальный район Пермского края</v>
          </cell>
          <cell r="D12156" t="str">
            <v>п. Сокол, -, д. 5</v>
          </cell>
          <cell r="E12156" t="b">
            <v>1</v>
          </cell>
          <cell r="F12156">
            <v>1956</v>
          </cell>
          <cell r="H12156" t="str">
            <v>Шлакоблок</v>
          </cell>
          <cell r="I12156" t="str">
            <v>скатная</v>
          </cell>
          <cell r="K12156" t="str">
            <v>не имеется</v>
          </cell>
          <cell r="L12156">
            <v>2</v>
          </cell>
          <cell r="M12156">
            <v>2</v>
          </cell>
          <cell r="Q12156">
            <v>918.3</v>
          </cell>
          <cell r="R12156">
            <v>848.3</v>
          </cell>
          <cell r="S12156">
            <v>848.3</v>
          </cell>
          <cell r="T12156">
            <v>54</v>
          </cell>
        </row>
        <row r="12157">
          <cell r="C12157" t="str">
            <v>Пермский муниципальный район Пермского края</v>
          </cell>
          <cell r="D12157" t="str">
            <v>п. Сокол, -, д. 7</v>
          </cell>
          <cell r="E12157" t="b">
            <v>1</v>
          </cell>
          <cell r="F12157">
            <v>1958</v>
          </cell>
          <cell r="H12157" t="str">
            <v>Шлакоблок</v>
          </cell>
          <cell r="I12157" t="str">
            <v>скатная</v>
          </cell>
          <cell r="K12157" t="str">
            <v>не имеется</v>
          </cell>
          <cell r="L12157">
            <v>3</v>
          </cell>
          <cell r="M12157">
            <v>4</v>
          </cell>
          <cell r="Q12157">
            <v>1780</v>
          </cell>
          <cell r="R12157">
            <v>1598.6</v>
          </cell>
          <cell r="S12157">
            <v>1598.6</v>
          </cell>
          <cell r="T12157">
            <v>80</v>
          </cell>
        </row>
        <row r="12158">
          <cell r="C12158" t="str">
            <v>Пермский муниципальный район Пермского края</v>
          </cell>
          <cell r="D12158" t="str">
            <v>п. Сокол, -, д. 8</v>
          </cell>
          <cell r="E12158" t="b">
            <v>1</v>
          </cell>
          <cell r="F12158">
            <v>1960</v>
          </cell>
          <cell r="H12158" t="str">
            <v>Шлакоблок</v>
          </cell>
          <cell r="I12158" t="str">
            <v>скатная</v>
          </cell>
          <cell r="K12158" t="str">
            <v>не имеется</v>
          </cell>
          <cell r="L12158">
            <v>4</v>
          </cell>
          <cell r="M12158">
            <v>2</v>
          </cell>
          <cell r="Q12158">
            <v>1402.4</v>
          </cell>
          <cell r="R12158">
            <v>1304.0999999999999</v>
          </cell>
          <cell r="S12158">
            <v>1304.0999999999999</v>
          </cell>
          <cell r="T12158">
            <v>79</v>
          </cell>
        </row>
        <row r="12159">
          <cell r="C12159" t="str">
            <v>Пермский муниципальный район Пермского края</v>
          </cell>
          <cell r="D12159" t="str">
            <v>п. Сокол, -, д. 9</v>
          </cell>
          <cell r="E12159" t="b">
            <v>1</v>
          </cell>
          <cell r="F12159">
            <v>1960</v>
          </cell>
          <cell r="H12159" t="str">
            <v>Шлакоблок</v>
          </cell>
          <cell r="I12159" t="str">
            <v>скатная</v>
          </cell>
          <cell r="K12159" t="str">
            <v>не имеется</v>
          </cell>
          <cell r="L12159">
            <v>4</v>
          </cell>
          <cell r="M12159">
            <v>2</v>
          </cell>
          <cell r="Q12159">
            <v>1393.4</v>
          </cell>
          <cell r="R12159">
            <v>1295</v>
          </cell>
          <cell r="S12159">
            <v>1295</v>
          </cell>
          <cell r="T12159">
            <v>72</v>
          </cell>
        </row>
        <row r="12160">
          <cell r="C12160" t="str">
            <v>Пермский муниципальный район Пермского края</v>
          </cell>
          <cell r="D12160" t="str">
            <v>п. Сокол, -, д. 10</v>
          </cell>
          <cell r="E12160" t="b">
            <v>1</v>
          </cell>
          <cell r="F12160">
            <v>1961</v>
          </cell>
          <cell r="H12160" t="str">
            <v>Шлакоблок</v>
          </cell>
          <cell r="I12160" t="str">
            <v>скатная</v>
          </cell>
          <cell r="K12160" t="str">
            <v>не имеется</v>
          </cell>
          <cell r="L12160">
            <v>4</v>
          </cell>
          <cell r="M12160">
            <v>2</v>
          </cell>
          <cell r="Q12160">
            <v>1405.3</v>
          </cell>
          <cell r="R12160">
            <v>1133.0999999999999</v>
          </cell>
          <cell r="S12160">
            <v>1133.0999999999999</v>
          </cell>
          <cell r="T12160">
            <v>88</v>
          </cell>
        </row>
        <row r="12161">
          <cell r="C12161" t="str">
            <v>Пермский муниципальный район Пермского края</v>
          </cell>
          <cell r="D12161" t="str">
            <v>п. Сокол, -, д. 11</v>
          </cell>
          <cell r="E12161" t="b">
            <v>1</v>
          </cell>
          <cell r="F12161">
            <v>1962</v>
          </cell>
          <cell r="H12161" t="str">
            <v>Шлакоблок</v>
          </cell>
          <cell r="I12161" t="str">
            <v>скатная</v>
          </cell>
          <cell r="K12161" t="str">
            <v>не имеется</v>
          </cell>
          <cell r="L12161">
            <v>4</v>
          </cell>
          <cell r="M12161">
            <v>2</v>
          </cell>
          <cell r="Q12161">
            <v>1459.9</v>
          </cell>
          <cell r="R12161">
            <v>1296.5</v>
          </cell>
          <cell r="S12161">
            <v>1296.5</v>
          </cell>
          <cell r="T12161">
            <v>88</v>
          </cell>
        </row>
        <row r="12162">
          <cell r="C12162" t="str">
            <v>Пермский муниципальный район Пермского края</v>
          </cell>
          <cell r="D12162" t="str">
            <v>п. Сокол, -, д. 12</v>
          </cell>
          <cell r="E12162" t="b">
            <v>1</v>
          </cell>
          <cell r="F12162">
            <v>1963</v>
          </cell>
          <cell r="H12162" t="str">
            <v>Шлакоблок</v>
          </cell>
          <cell r="I12162" t="str">
            <v>скатная</v>
          </cell>
          <cell r="K12162" t="str">
            <v>не имеется</v>
          </cell>
          <cell r="L12162">
            <v>4</v>
          </cell>
          <cell r="M12162">
            <v>3</v>
          </cell>
          <cell r="Q12162">
            <v>2172.5</v>
          </cell>
          <cell r="R12162">
            <v>2028.4</v>
          </cell>
          <cell r="S12162">
            <v>2028.4</v>
          </cell>
          <cell r="T12162">
            <v>132</v>
          </cell>
        </row>
        <row r="12163">
          <cell r="C12163" t="str">
            <v>Пермский муниципальный район Пермского края</v>
          </cell>
          <cell r="D12163" t="str">
            <v>п. Сокол, -, д. 14</v>
          </cell>
          <cell r="E12163" t="b">
            <v>1</v>
          </cell>
          <cell r="F12163">
            <v>1974</v>
          </cell>
          <cell r="H12163" t="str">
            <v>Шлакоблок</v>
          </cell>
          <cell r="I12163" t="str">
            <v>скатная</v>
          </cell>
          <cell r="K12163" t="str">
            <v>имеется</v>
          </cell>
          <cell r="L12163">
            <v>5</v>
          </cell>
          <cell r="M12163">
            <v>4</v>
          </cell>
          <cell r="Q12163">
            <v>3008.2</v>
          </cell>
          <cell r="R12163">
            <v>2730.2</v>
          </cell>
          <cell r="S12163">
            <v>2730.2</v>
          </cell>
          <cell r="T12163">
            <v>168</v>
          </cell>
        </row>
        <row r="12164">
          <cell r="C12164" t="str">
            <v>Пермский муниципальный район Пермского края</v>
          </cell>
          <cell r="D12164" t="str">
            <v>п. Сокол, -, д. 15</v>
          </cell>
          <cell r="E12164" t="b">
            <v>1</v>
          </cell>
          <cell r="F12164">
            <v>1976</v>
          </cell>
          <cell r="H12164" t="str">
            <v>Шлакоблок</v>
          </cell>
          <cell r="I12164" t="str">
            <v>скатная</v>
          </cell>
          <cell r="K12164" t="str">
            <v>имеется</v>
          </cell>
          <cell r="L12164">
            <v>5</v>
          </cell>
          <cell r="M12164">
            <v>4</v>
          </cell>
          <cell r="Q12164">
            <v>3024</v>
          </cell>
          <cell r="R12164">
            <v>2752</v>
          </cell>
          <cell r="S12164">
            <v>2752</v>
          </cell>
          <cell r="T12164">
            <v>156</v>
          </cell>
        </row>
        <row r="12165">
          <cell r="C12165" t="str">
            <v>Пермский муниципальный район Пермского края</v>
          </cell>
          <cell r="D12165" t="str">
            <v>п. Сылва, пер. Заводской, д. 5</v>
          </cell>
          <cell r="E12165" t="b">
            <v>1</v>
          </cell>
          <cell r="F12165">
            <v>1991</v>
          </cell>
          <cell r="H12165" t="str">
            <v>Кирпич</v>
          </cell>
          <cell r="L12165">
            <v>3</v>
          </cell>
          <cell r="M12165">
            <v>1</v>
          </cell>
          <cell r="Q12165">
            <v>1858.5</v>
          </cell>
          <cell r="R12165">
            <v>1466.8</v>
          </cell>
          <cell r="S12165">
            <v>1466.8</v>
          </cell>
          <cell r="T12165">
            <v>147</v>
          </cell>
        </row>
        <row r="12166">
          <cell r="C12166" t="str">
            <v>Пермский муниципальный район Пермского края</v>
          </cell>
          <cell r="D12166" t="str">
            <v>п. Сылва, пер. Заводской, д. 8</v>
          </cell>
          <cell r="E12166" t="b">
            <v>1</v>
          </cell>
          <cell r="F12166">
            <v>1979</v>
          </cell>
          <cell r="H12166" t="str">
            <v>Панель</v>
          </cell>
          <cell r="L12166">
            <v>5</v>
          </cell>
          <cell r="M12166">
            <v>4</v>
          </cell>
          <cell r="Q12166">
            <v>3000.5</v>
          </cell>
          <cell r="R12166">
            <v>2716.7</v>
          </cell>
          <cell r="S12166">
            <v>2716.7</v>
          </cell>
          <cell r="T12166">
            <v>156</v>
          </cell>
        </row>
        <row r="12167">
          <cell r="C12167" t="str">
            <v>Пермский муниципальный район Пермского края</v>
          </cell>
          <cell r="D12167" t="str">
            <v>п. Сылва, пер. Заводской, д. 9</v>
          </cell>
          <cell r="E12167" t="b">
            <v>1</v>
          </cell>
          <cell r="F12167">
            <v>1981</v>
          </cell>
          <cell r="H12167" t="str">
            <v>Панель</v>
          </cell>
          <cell r="L12167">
            <v>5</v>
          </cell>
          <cell r="M12167">
            <v>4</v>
          </cell>
          <cell r="Q12167">
            <v>2939.2</v>
          </cell>
          <cell r="R12167">
            <v>2667.3</v>
          </cell>
          <cell r="S12167">
            <v>2606.8000000000002</v>
          </cell>
          <cell r="T12167">
            <v>157</v>
          </cell>
        </row>
        <row r="12168">
          <cell r="C12168" t="str">
            <v>Пермский муниципальный район Пермского края</v>
          </cell>
          <cell r="D12168" t="str">
            <v>п. Сылва, пер. Заводской, д. 18</v>
          </cell>
          <cell r="E12168" t="b">
            <v>1</v>
          </cell>
          <cell r="F12168">
            <v>1970</v>
          </cell>
          <cell r="H12168" t="str">
            <v>Кирпич</v>
          </cell>
          <cell r="L12168">
            <v>2</v>
          </cell>
          <cell r="M12168">
            <v>1</v>
          </cell>
          <cell r="Q12168">
            <v>313</v>
          </cell>
          <cell r="R12168">
            <v>300.89999999999998</v>
          </cell>
          <cell r="S12168">
            <v>300.89999999999998</v>
          </cell>
          <cell r="T12168">
            <v>32</v>
          </cell>
        </row>
        <row r="12169">
          <cell r="C12169" t="str">
            <v>Пермский муниципальный район Пермского края</v>
          </cell>
          <cell r="D12169" t="str">
            <v>п. Сылва, пер. Заводской, д. 19</v>
          </cell>
          <cell r="E12169" t="b">
            <v>1</v>
          </cell>
          <cell r="F12169">
            <v>1980</v>
          </cell>
          <cell r="H12169" t="str">
            <v>жб/панель</v>
          </cell>
          <cell r="L12169">
            <v>5</v>
          </cell>
          <cell r="M12169">
            <v>8</v>
          </cell>
          <cell r="Q12169">
            <v>6330.5</v>
          </cell>
          <cell r="R12169">
            <v>5768.7</v>
          </cell>
          <cell r="S12169">
            <v>5682.3</v>
          </cell>
          <cell r="T12169">
            <v>324</v>
          </cell>
        </row>
        <row r="12170">
          <cell r="C12170" t="str">
            <v>Пермский муниципальный район Пермского края</v>
          </cell>
          <cell r="D12170" t="str">
            <v>п. Сылва, пер. Заводской, д. 21</v>
          </cell>
          <cell r="E12170" t="b">
            <v>1</v>
          </cell>
          <cell r="F12170">
            <v>1987</v>
          </cell>
          <cell r="H12170" t="str">
            <v>Панель</v>
          </cell>
          <cell r="L12170">
            <v>5</v>
          </cell>
          <cell r="M12170">
            <v>6</v>
          </cell>
          <cell r="Q12170">
            <v>4395.3</v>
          </cell>
          <cell r="R12170">
            <v>3947.1</v>
          </cell>
          <cell r="S12170">
            <v>3947.1</v>
          </cell>
          <cell r="T12170">
            <v>232</v>
          </cell>
        </row>
        <row r="12171">
          <cell r="C12171" t="str">
            <v>Пермский муниципальный район Пермского края</v>
          </cell>
          <cell r="D12171" t="str">
            <v>п. Сылва, пер. Заводской, д. 22</v>
          </cell>
          <cell r="E12171" t="b">
            <v>1</v>
          </cell>
          <cell r="F12171">
            <v>1976</v>
          </cell>
          <cell r="H12171" t="str">
            <v>жб/панель</v>
          </cell>
          <cell r="L12171">
            <v>5</v>
          </cell>
          <cell r="M12171">
            <v>6</v>
          </cell>
          <cell r="Q12171">
            <v>4865.5</v>
          </cell>
          <cell r="R12171">
            <v>4385</v>
          </cell>
          <cell r="S12171">
            <v>4385</v>
          </cell>
          <cell r="T12171">
            <v>218</v>
          </cell>
        </row>
        <row r="12172">
          <cell r="C12172" t="str">
            <v>Пермский муниципальный район Пермского края</v>
          </cell>
          <cell r="D12172" t="str">
            <v>п. Сылва, пер. Заводской, д. 24</v>
          </cell>
          <cell r="E12172" t="b">
            <v>1</v>
          </cell>
          <cell r="F12172">
            <v>1979</v>
          </cell>
          <cell r="H12172" t="str">
            <v>жб/панель</v>
          </cell>
          <cell r="L12172">
            <v>5</v>
          </cell>
          <cell r="M12172">
            <v>6</v>
          </cell>
          <cell r="Q12172">
            <v>6313.1</v>
          </cell>
          <cell r="R12172">
            <v>6313.1</v>
          </cell>
          <cell r="S12172">
            <v>4257.5</v>
          </cell>
          <cell r="T12172">
            <v>364</v>
          </cell>
        </row>
        <row r="12173">
          <cell r="C12173" t="str">
            <v>Пермский муниципальный район Пермского края</v>
          </cell>
          <cell r="D12173" t="str">
            <v>п. Сылва, пер. Заводской, д. 26</v>
          </cell>
          <cell r="E12173" t="b">
            <v>1</v>
          </cell>
          <cell r="F12173">
            <v>1983</v>
          </cell>
          <cell r="H12173" t="str">
            <v>Панель</v>
          </cell>
          <cell r="L12173">
            <v>5</v>
          </cell>
          <cell r="M12173">
            <v>4</v>
          </cell>
          <cell r="Q12173">
            <v>2922.6</v>
          </cell>
          <cell r="R12173">
            <v>2622.6</v>
          </cell>
          <cell r="S12173">
            <v>2622.6</v>
          </cell>
          <cell r="T12173">
            <v>150</v>
          </cell>
        </row>
        <row r="12174">
          <cell r="C12174" t="str">
            <v>Пермский муниципальный район Пермского края</v>
          </cell>
          <cell r="D12174" t="str">
            <v>п. Сылва, пер. Заводской, д. 27</v>
          </cell>
          <cell r="E12174" t="b">
            <v>1</v>
          </cell>
          <cell r="F12174">
            <v>1984</v>
          </cell>
          <cell r="H12174" t="str">
            <v>Панель</v>
          </cell>
          <cell r="L12174">
            <v>5</v>
          </cell>
          <cell r="M12174">
            <v>4</v>
          </cell>
          <cell r="Q12174">
            <v>2921.7</v>
          </cell>
          <cell r="R12174">
            <v>2579.6</v>
          </cell>
          <cell r="S12174">
            <v>2579.6</v>
          </cell>
          <cell r="T12174">
            <v>154</v>
          </cell>
        </row>
        <row r="12175">
          <cell r="C12175" t="str">
            <v>Пермский муниципальный район Пермского края</v>
          </cell>
          <cell r="D12175" t="str">
            <v>п. Сылва, пер. Заводской, д. 37</v>
          </cell>
          <cell r="E12175" t="b">
            <v>1</v>
          </cell>
          <cell r="F12175">
            <v>1976</v>
          </cell>
          <cell r="H12175" t="str">
            <v>Кирпич</v>
          </cell>
          <cell r="L12175">
            <v>2</v>
          </cell>
          <cell r="M12175">
            <v>3</v>
          </cell>
          <cell r="Q12175">
            <v>980.3</v>
          </cell>
          <cell r="R12175">
            <v>902.4</v>
          </cell>
          <cell r="S12175">
            <v>902.4</v>
          </cell>
          <cell r="T12175">
            <v>57</v>
          </cell>
        </row>
        <row r="12176">
          <cell r="C12176" t="str">
            <v>Пермский муниципальный район Пермского края</v>
          </cell>
          <cell r="D12176" t="str">
            <v>п. Сылва, пер. Заводской, д. 38</v>
          </cell>
          <cell r="E12176" t="b">
            <v>1</v>
          </cell>
          <cell r="F12176">
            <v>1976</v>
          </cell>
          <cell r="H12176" t="str">
            <v>Кирпич</v>
          </cell>
          <cell r="L12176">
            <v>2</v>
          </cell>
          <cell r="M12176">
            <v>3</v>
          </cell>
          <cell r="Q12176">
            <v>998.4</v>
          </cell>
          <cell r="R12176">
            <v>912.1</v>
          </cell>
          <cell r="S12176">
            <v>912.1</v>
          </cell>
          <cell r="T12176">
            <v>72</v>
          </cell>
        </row>
        <row r="12177">
          <cell r="C12177" t="str">
            <v>Пермский муниципальный район Пермского края</v>
          </cell>
          <cell r="D12177" t="str">
            <v>п. Сылва, пер. Заводской, д. 39</v>
          </cell>
          <cell r="E12177" t="b">
            <v>1</v>
          </cell>
          <cell r="F12177">
            <v>1978</v>
          </cell>
          <cell r="H12177" t="str">
            <v>Кирпич</v>
          </cell>
          <cell r="L12177">
            <v>2</v>
          </cell>
          <cell r="M12177">
            <v>3</v>
          </cell>
          <cell r="Q12177">
            <v>1005</v>
          </cell>
          <cell r="R12177">
            <v>908.72</v>
          </cell>
          <cell r="S12177">
            <v>908.72</v>
          </cell>
          <cell r="T12177">
            <v>56</v>
          </cell>
        </row>
        <row r="12178">
          <cell r="C12178" t="str">
            <v>Пермский муниципальный район Пермского края</v>
          </cell>
          <cell r="D12178" t="str">
            <v>п. Сылва, пер. Заводской, д. 44</v>
          </cell>
          <cell r="E12178" t="b">
            <v>1</v>
          </cell>
          <cell r="F12178">
            <v>1983</v>
          </cell>
          <cell r="H12178" t="str">
            <v>Панель</v>
          </cell>
          <cell r="L12178">
            <v>2</v>
          </cell>
          <cell r="M12178">
            <v>4</v>
          </cell>
          <cell r="Q12178">
            <v>1320.3</v>
          </cell>
          <cell r="R12178">
            <v>1178</v>
          </cell>
          <cell r="S12178">
            <v>1178</v>
          </cell>
          <cell r="T12178">
            <v>70</v>
          </cell>
        </row>
        <row r="12179">
          <cell r="C12179" t="str">
            <v>Пермский муниципальный район Пермского края</v>
          </cell>
          <cell r="D12179" t="str">
            <v>п. Сылва, пер. Заводской, д. 45</v>
          </cell>
          <cell r="E12179" t="b">
            <v>1</v>
          </cell>
          <cell r="F12179">
            <v>1982</v>
          </cell>
          <cell r="H12179" t="str">
            <v>Кирпич</v>
          </cell>
          <cell r="L12179">
            <v>3</v>
          </cell>
          <cell r="M12179">
            <v>3</v>
          </cell>
          <cell r="Q12179">
            <v>1497.7</v>
          </cell>
          <cell r="R12179">
            <v>1360.1</v>
          </cell>
          <cell r="S12179">
            <v>1360.1</v>
          </cell>
          <cell r="T12179">
            <v>100</v>
          </cell>
        </row>
        <row r="12180">
          <cell r="C12180" t="str">
            <v>Пермский муниципальный район Пермского края</v>
          </cell>
          <cell r="D12180" t="str">
            <v>п. Сылва, пер. Заводской, д. 47</v>
          </cell>
          <cell r="E12180" t="b">
            <v>1</v>
          </cell>
          <cell r="F12180">
            <v>1978</v>
          </cell>
          <cell r="H12180" t="str">
            <v>Кирпич</v>
          </cell>
          <cell r="L12180">
            <v>2</v>
          </cell>
          <cell r="M12180">
            <v>2</v>
          </cell>
          <cell r="Q12180">
            <v>1066.5999999999999</v>
          </cell>
          <cell r="R12180">
            <v>945.8</v>
          </cell>
          <cell r="S12180">
            <v>945.8</v>
          </cell>
          <cell r="T12180">
            <v>85</v>
          </cell>
        </row>
        <row r="12181">
          <cell r="C12181" t="str">
            <v>Пермский муниципальный район Пермского края</v>
          </cell>
          <cell r="D12181" t="str">
            <v>п. Сылва, пер. Заводской, д. 51</v>
          </cell>
          <cell r="E12181" t="b">
            <v>1</v>
          </cell>
          <cell r="F12181">
            <v>1976</v>
          </cell>
          <cell r="H12181" t="str">
            <v>Кирпич</v>
          </cell>
          <cell r="L12181">
            <v>2</v>
          </cell>
          <cell r="M12181">
            <v>3</v>
          </cell>
          <cell r="Q12181">
            <v>991.1</v>
          </cell>
          <cell r="R12181">
            <v>910.8</v>
          </cell>
          <cell r="S12181">
            <v>910.8</v>
          </cell>
          <cell r="T12181">
            <v>58</v>
          </cell>
        </row>
        <row r="12182">
          <cell r="C12182" t="str">
            <v>Пермский муниципальный район Пермского края</v>
          </cell>
          <cell r="D12182" t="str">
            <v>п. Сылва, пер. Заводской, д. 52</v>
          </cell>
          <cell r="E12182" t="b">
            <v>1</v>
          </cell>
          <cell r="F12182">
            <v>1975</v>
          </cell>
          <cell r="H12182" t="str">
            <v>Кирпич</v>
          </cell>
          <cell r="L12182">
            <v>2</v>
          </cell>
          <cell r="M12182">
            <v>3</v>
          </cell>
          <cell r="Q12182">
            <v>971.3</v>
          </cell>
          <cell r="R12182">
            <v>900.2</v>
          </cell>
          <cell r="S12182">
            <v>900.2</v>
          </cell>
          <cell r="T12182">
            <v>45</v>
          </cell>
        </row>
        <row r="12183">
          <cell r="C12183" t="str">
            <v>Пермский муниципальный район Пермского края</v>
          </cell>
          <cell r="D12183" t="str">
            <v>п. Сылва, пер. Заводской, д. 53</v>
          </cell>
          <cell r="E12183" t="b">
            <v>1</v>
          </cell>
          <cell r="F12183">
            <v>1971</v>
          </cell>
          <cell r="H12183" t="str">
            <v>Кирпич</v>
          </cell>
          <cell r="L12183">
            <v>2</v>
          </cell>
          <cell r="M12183">
            <v>2</v>
          </cell>
          <cell r="Q12183">
            <v>519.20000000000005</v>
          </cell>
          <cell r="R12183">
            <v>452.9</v>
          </cell>
          <cell r="S12183">
            <v>452.9</v>
          </cell>
          <cell r="T12183">
            <v>29</v>
          </cell>
        </row>
        <row r="12184">
          <cell r="C12184" t="str">
            <v>Пермский муниципальный район Пермского края</v>
          </cell>
          <cell r="D12184" t="str">
            <v>п. Сылва, пер. Заводской, д. 54</v>
          </cell>
          <cell r="E12184" t="b">
            <v>1</v>
          </cell>
          <cell r="F12184">
            <v>1969</v>
          </cell>
          <cell r="H12184" t="str">
            <v>Кирпич</v>
          </cell>
          <cell r="L12184">
            <v>2</v>
          </cell>
          <cell r="M12184">
            <v>2</v>
          </cell>
          <cell r="Q12184">
            <v>515.70000000000005</v>
          </cell>
          <cell r="R12184">
            <v>448.2</v>
          </cell>
          <cell r="S12184">
            <v>448.2</v>
          </cell>
          <cell r="T12184">
            <v>41</v>
          </cell>
        </row>
        <row r="12185">
          <cell r="C12185" t="str">
            <v>Пермский муниципальный район Пермского края</v>
          </cell>
          <cell r="D12185" t="str">
            <v>п. Сылва, пер. Заводской, д. 55</v>
          </cell>
          <cell r="E12185" t="b">
            <v>1</v>
          </cell>
          <cell r="F12185">
            <v>1972</v>
          </cell>
          <cell r="H12185" t="str">
            <v>Кирпич</v>
          </cell>
          <cell r="L12185">
            <v>2</v>
          </cell>
          <cell r="M12185">
            <v>2</v>
          </cell>
          <cell r="Q12185">
            <v>605.70000000000005</v>
          </cell>
          <cell r="R12185">
            <v>557.5</v>
          </cell>
          <cell r="S12185">
            <v>366.3</v>
          </cell>
          <cell r="T12185">
            <v>24</v>
          </cell>
        </row>
        <row r="12186">
          <cell r="C12186" t="str">
            <v>Пермский муниципальный район Пермского края</v>
          </cell>
          <cell r="D12186" t="str">
            <v>п. Сылва, пер. Заводской, д. 10А</v>
          </cell>
          <cell r="E12186" t="b">
            <v>1</v>
          </cell>
          <cell r="F12186">
            <v>1983</v>
          </cell>
          <cell r="H12186" t="str">
            <v>Панель</v>
          </cell>
          <cell r="L12186">
            <v>5</v>
          </cell>
          <cell r="M12186">
            <v>6</v>
          </cell>
          <cell r="Q12186">
            <v>4345.7</v>
          </cell>
          <cell r="R12186">
            <v>3889</v>
          </cell>
          <cell r="S12186">
            <v>3889</v>
          </cell>
          <cell r="T12186">
            <v>221</v>
          </cell>
        </row>
        <row r="12187">
          <cell r="C12187" t="str">
            <v>Пермский муниципальный район Пермского края</v>
          </cell>
          <cell r="D12187" t="str">
            <v>п. Сылва, пер. Заводской, д. 12А</v>
          </cell>
          <cell r="E12187" t="b">
            <v>1</v>
          </cell>
          <cell r="F12187">
            <v>2015</v>
          </cell>
          <cell r="H12187" t="str">
            <v>кирпич</v>
          </cell>
          <cell r="I12187" t="str">
            <v>плоская</v>
          </cell>
          <cell r="J12187" t="str">
            <v>ГАЗ</v>
          </cell>
          <cell r="K12187" t="str">
            <v>имеется</v>
          </cell>
          <cell r="L12187">
            <v>5</v>
          </cell>
          <cell r="M12187">
            <v>1</v>
          </cell>
          <cell r="Q12187">
            <v>1525.4</v>
          </cell>
          <cell r="R12187">
            <v>1352.2</v>
          </cell>
          <cell r="S12187">
            <v>905.9</v>
          </cell>
          <cell r="T12187">
            <v>39</v>
          </cell>
        </row>
        <row r="12188">
          <cell r="C12188" t="str">
            <v>Пермский муниципальный район Пермского края</v>
          </cell>
          <cell r="D12188" t="str">
            <v>п. Сылва, ул. Большевистская, д. 58</v>
          </cell>
          <cell r="E12188" t="b">
            <v>1</v>
          </cell>
          <cell r="F12188">
            <v>1956</v>
          </cell>
          <cell r="H12188" t="str">
            <v>Брус</v>
          </cell>
          <cell r="L12188">
            <v>2</v>
          </cell>
          <cell r="M12188">
            <v>1</v>
          </cell>
          <cell r="Q12188">
            <v>358.2</v>
          </cell>
          <cell r="R12188">
            <v>358.2</v>
          </cell>
          <cell r="S12188">
            <v>328.2</v>
          </cell>
          <cell r="T12188">
            <v>23</v>
          </cell>
        </row>
        <row r="12189">
          <cell r="C12189" t="str">
            <v>Пермский муниципальный район Пермского края</v>
          </cell>
          <cell r="D12189" t="str">
            <v>п. Сылва, ул. Большевистская, д. 60</v>
          </cell>
          <cell r="E12189" t="b">
            <v>1</v>
          </cell>
          <cell r="F12189">
            <v>1956</v>
          </cell>
          <cell r="H12189" t="str">
            <v>Брус</v>
          </cell>
          <cell r="L12189">
            <v>2</v>
          </cell>
          <cell r="M12189">
            <v>1</v>
          </cell>
          <cell r="Q12189">
            <v>373.3</v>
          </cell>
          <cell r="R12189">
            <v>373.3</v>
          </cell>
          <cell r="S12189">
            <v>342.5</v>
          </cell>
          <cell r="T12189">
            <v>25</v>
          </cell>
        </row>
        <row r="12190">
          <cell r="C12190" t="str">
            <v>Пермский муниципальный район Пермского края</v>
          </cell>
          <cell r="D12190" t="str">
            <v>п. Сылва, ул. Большевистская, д. 62</v>
          </cell>
          <cell r="E12190" t="b">
            <v>1</v>
          </cell>
          <cell r="F12190">
            <v>1956</v>
          </cell>
          <cell r="H12190" t="str">
            <v>Дерево</v>
          </cell>
          <cell r="L12190">
            <v>2</v>
          </cell>
          <cell r="M12190">
            <v>1</v>
          </cell>
          <cell r="Q12190">
            <v>365.2</v>
          </cell>
          <cell r="R12190">
            <v>334.2</v>
          </cell>
          <cell r="S12190">
            <v>334.2</v>
          </cell>
          <cell r="T12190">
            <v>20</v>
          </cell>
        </row>
        <row r="12191">
          <cell r="C12191" t="str">
            <v>Пермский муниципальный район Пермского края</v>
          </cell>
          <cell r="D12191" t="str">
            <v>п. Сылва, ул. Большевистская, д. 64</v>
          </cell>
          <cell r="E12191" t="b">
            <v>1</v>
          </cell>
          <cell r="F12191">
            <v>1956</v>
          </cell>
          <cell r="H12191" t="str">
            <v>Брус</v>
          </cell>
          <cell r="L12191">
            <v>2</v>
          </cell>
          <cell r="M12191">
            <v>1</v>
          </cell>
          <cell r="Q12191">
            <v>440.8</v>
          </cell>
          <cell r="R12191">
            <v>440.8</v>
          </cell>
          <cell r="S12191">
            <v>407.2</v>
          </cell>
          <cell r="T12191">
            <v>29</v>
          </cell>
        </row>
        <row r="12192">
          <cell r="C12192" t="str">
            <v>Пермский муниципальный район Пермского края</v>
          </cell>
          <cell r="D12192" t="str">
            <v>п. Сылва, ул. Большевистская, д. 66</v>
          </cell>
          <cell r="E12192" t="b">
            <v>1</v>
          </cell>
          <cell r="F12192">
            <v>1959</v>
          </cell>
          <cell r="H12192" t="str">
            <v>Дерево</v>
          </cell>
          <cell r="L12192">
            <v>2</v>
          </cell>
          <cell r="M12192">
            <v>1</v>
          </cell>
          <cell r="Q12192">
            <v>433</v>
          </cell>
          <cell r="R12192">
            <v>398.6</v>
          </cell>
          <cell r="S12192">
            <v>398.6</v>
          </cell>
          <cell r="T12192">
            <v>31</v>
          </cell>
        </row>
        <row r="12193">
          <cell r="C12193" t="str">
            <v>Пермский муниципальный район Пермского края</v>
          </cell>
          <cell r="D12193" t="str">
            <v>п. Сылва, ул. Большевистская, д. 68</v>
          </cell>
          <cell r="E12193" t="b">
            <v>1</v>
          </cell>
          <cell r="F12193">
            <v>1977</v>
          </cell>
          <cell r="H12193" t="str">
            <v>Кирпич</v>
          </cell>
          <cell r="L12193">
            <v>2</v>
          </cell>
          <cell r="M12193">
            <v>2</v>
          </cell>
          <cell r="Q12193">
            <v>548.70000000000005</v>
          </cell>
          <cell r="R12193">
            <v>501.6</v>
          </cell>
          <cell r="S12193">
            <v>501.6</v>
          </cell>
          <cell r="T12193">
            <v>36</v>
          </cell>
        </row>
        <row r="12194">
          <cell r="C12194" t="str">
            <v>Пермский муниципальный район Пермского края</v>
          </cell>
          <cell r="D12194" t="str">
            <v>п. Сылва, ул. Большевистская, д. 70</v>
          </cell>
          <cell r="E12194" t="b">
            <v>1</v>
          </cell>
          <cell r="F12194">
            <v>1964</v>
          </cell>
          <cell r="H12194" t="str">
            <v>Кирпич</v>
          </cell>
          <cell r="L12194">
            <v>2</v>
          </cell>
          <cell r="M12194">
            <v>2</v>
          </cell>
          <cell r="Q12194">
            <v>515.70000000000005</v>
          </cell>
          <cell r="R12194">
            <v>455.7</v>
          </cell>
          <cell r="S12194">
            <v>455.7</v>
          </cell>
          <cell r="T12194">
            <v>40</v>
          </cell>
        </row>
        <row r="12195">
          <cell r="C12195" t="str">
            <v>Пермский муниципальный район Пермского края</v>
          </cell>
          <cell r="D12195" t="str">
            <v>п. Сылва, ул. Большевистская, д. 72</v>
          </cell>
          <cell r="E12195" t="b">
            <v>1</v>
          </cell>
          <cell r="F12195">
            <v>1963</v>
          </cell>
          <cell r="H12195" t="str">
            <v>Кирпич</v>
          </cell>
          <cell r="L12195">
            <v>2</v>
          </cell>
          <cell r="M12195">
            <v>2</v>
          </cell>
          <cell r="Q12195">
            <v>501.7</v>
          </cell>
          <cell r="R12195">
            <v>442.8</v>
          </cell>
          <cell r="S12195">
            <v>442.8</v>
          </cell>
          <cell r="T12195">
            <v>35</v>
          </cell>
        </row>
        <row r="12196">
          <cell r="C12196" t="str">
            <v>Пермский муниципальный район Пермского края</v>
          </cell>
          <cell r="D12196" t="str">
            <v>п. Сылва, ул. Большевистская, д. 68А</v>
          </cell>
          <cell r="E12196" t="b">
            <v>1</v>
          </cell>
          <cell r="F12196">
            <v>1969</v>
          </cell>
          <cell r="H12196" t="str">
            <v>Кирпич</v>
          </cell>
          <cell r="L12196">
            <v>2</v>
          </cell>
          <cell r="M12196">
            <v>2</v>
          </cell>
          <cell r="Q12196">
            <v>562.1</v>
          </cell>
          <cell r="R12196">
            <v>509.2</v>
          </cell>
          <cell r="S12196">
            <v>509.2</v>
          </cell>
          <cell r="T12196">
            <v>30</v>
          </cell>
        </row>
        <row r="12197">
          <cell r="C12197" t="str">
            <v>Пермский муниципальный район Пермского края</v>
          </cell>
          <cell r="D12197" t="str">
            <v>п. Сылва, ул. Большевистская, д. 70А</v>
          </cell>
          <cell r="E12197" t="b">
            <v>1</v>
          </cell>
          <cell r="F12197">
            <v>1975</v>
          </cell>
          <cell r="H12197" t="str">
            <v>Кирпич</v>
          </cell>
          <cell r="L12197">
            <v>2</v>
          </cell>
          <cell r="M12197">
            <v>2</v>
          </cell>
          <cell r="Q12197">
            <v>583.6</v>
          </cell>
          <cell r="R12197">
            <v>583.6</v>
          </cell>
          <cell r="S12197">
            <v>535.20000000000005</v>
          </cell>
          <cell r="T12197">
            <v>25</v>
          </cell>
        </row>
        <row r="12198">
          <cell r="C12198" t="str">
            <v>Пермский муниципальный район Пермского края</v>
          </cell>
          <cell r="D12198" t="str">
            <v>п. Сылва, ул. Большевистская, д. 72А</v>
          </cell>
          <cell r="E12198" t="b">
            <v>1</v>
          </cell>
          <cell r="F12198">
            <v>1974</v>
          </cell>
          <cell r="H12198" t="str">
            <v>Кирпич</v>
          </cell>
          <cell r="L12198">
            <v>2</v>
          </cell>
          <cell r="M12198">
            <v>2</v>
          </cell>
          <cell r="Q12198">
            <v>592.20000000000005</v>
          </cell>
          <cell r="R12198">
            <v>545.9</v>
          </cell>
          <cell r="S12198">
            <v>545.9</v>
          </cell>
          <cell r="T12198">
            <v>35</v>
          </cell>
        </row>
        <row r="12199">
          <cell r="C12199" t="str">
            <v>Пермский муниципальный район Пермского края</v>
          </cell>
          <cell r="D12199" t="str">
            <v>п. Сылва, ул. Большевистская, д. 74А</v>
          </cell>
          <cell r="E12199" t="b">
            <v>0</v>
          </cell>
          <cell r="F12199">
            <v>1977</v>
          </cell>
          <cell r="H12199" t="str">
            <v>Кирпич</v>
          </cell>
          <cell r="L12199">
            <v>2</v>
          </cell>
          <cell r="M12199">
            <v>2</v>
          </cell>
          <cell r="Q12199">
            <v>813.8</v>
          </cell>
          <cell r="R12199">
            <v>820.80000000000007</v>
          </cell>
          <cell r="S12199">
            <v>749.2</v>
          </cell>
          <cell r="T12199">
            <v>45</v>
          </cell>
        </row>
        <row r="12200">
          <cell r="C12200" t="str">
            <v>Пермский муниципальный район Пермского края</v>
          </cell>
          <cell r="D12200" t="str">
            <v>п. Сылва, ул. Большевистская, д. 75/1</v>
          </cell>
          <cell r="E12200" t="b">
            <v>1</v>
          </cell>
          <cell r="F12200">
            <v>1963</v>
          </cell>
          <cell r="H12200" t="str">
            <v>Кирпич</v>
          </cell>
          <cell r="L12200">
            <v>2</v>
          </cell>
          <cell r="M12200">
            <v>2</v>
          </cell>
          <cell r="Q12200">
            <v>405.5</v>
          </cell>
          <cell r="R12200">
            <v>360.1</v>
          </cell>
          <cell r="S12200">
            <v>360.1</v>
          </cell>
          <cell r="T12200">
            <v>23</v>
          </cell>
        </row>
        <row r="12201">
          <cell r="C12201" t="str">
            <v>Пермский муниципальный район Пермского края</v>
          </cell>
          <cell r="D12201" t="str">
            <v>п. Сылва, ул. Геологов, д. 14</v>
          </cell>
          <cell r="E12201" t="b">
            <v>1</v>
          </cell>
          <cell r="F12201">
            <v>1974</v>
          </cell>
          <cell r="H12201" t="str">
            <v>Кирпич</v>
          </cell>
          <cell r="L12201">
            <v>1</v>
          </cell>
          <cell r="M12201">
            <v>1</v>
          </cell>
          <cell r="Q12201">
            <v>287.2</v>
          </cell>
          <cell r="R12201">
            <v>222.5</v>
          </cell>
          <cell r="S12201">
            <v>222.5</v>
          </cell>
          <cell r="T12201">
            <v>25</v>
          </cell>
        </row>
        <row r="12202">
          <cell r="C12202" t="str">
            <v>Пермский муниципальный район Пермского края</v>
          </cell>
          <cell r="D12202" t="str">
            <v>п. Сылва, ул. Мичурина, д. 5</v>
          </cell>
          <cell r="E12202" t="b">
            <v>1</v>
          </cell>
          <cell r="F12202">
            <v>1955</v>
          </cell>
          <cell r="H12202" t="str">
            <v>Кирпич</v>
          </cell>
          <cell r="L12202">
            <v>1</v>
          </cell>
          <cell r="M12202">
            <v>1</v>
          </cell>
          <cell r="Q12202">
            <v>264</v>
          </cell>
          <cell r="R12202">
            <v>223</v>
          </cell>
          <cell r="S12202">
            <v>223</v>
          </cell>
          <cell r="T12202">
            <v>32</v>
          </cell>
        </row>
        <row r="12203">
          <cell r="C12203" t="str">
            <v>Пермский муниципальный район Пермского края</v>
          </cell>
          <cell r="D12203" t="str">
            <v>п. Сылва, ул. Молодежная, д. 10</v>
          </cell>
          <cell r="E12203" t="b">
            <v>1</v>
          </cell>
          <cell r="F12203">
            <v>1985</v>
          </cell>
          <cell r="H12203" t="str">
            <v>Панель</v>
          </cell>
          <cell r="L12203">
            <v>5</v>
          </cell>
          <cell r="M12203">
            <v>4</v>
          </cell>
          <cell r="Q12203">
            <v>2902.3</v>
          </cell>
          <cell r="R12203">
            <v>2598.6000000000004</v>
          </cell>
          <cell r="S12203">
            <v>2527.8000000000002</v>
          </cell>
          <cell r="T12203">
            <v>154</v>
          </cell>
        </row>
        <row r="12204">
          <cell r="C12204" t="str">
            <v>Пермский муниципальный район Пермского края</v>
          </cell>
          <cell r="D12204" t="str">
            <v>п. Сылва, ул. Молодежная, д. 11</v>
          </cell>
          <cell r="E12204" t="b">
            <v>1</v>
          </cell>
          <cell r="F12204">
            <v>1981</v>
          </cell>
          <cell r="H12204" t="str">
            <v>Панель</v>
          </cell>
          <cell r="L12204">
            <v>5</v>
          </cell>
          <cell r="M12204">
            <v>4</v>
          </cell>
          <cell r="Q12204">
            <v>2878.2</v>
          </cell>
          <cell r="R12204">
            <v>2579.6</v>
          </cell>
          <cell r="S12204">
            <v>2579.6</v>
          </cell>
          <cell r="T12204">
            <v>148</v>
          </cell>
        </row>
        <row r="12205">
          <cell r="C12205" t="str">
            <v>Пермский муниципальный район Пермского края</v>
          </cell>
          <cell r="D12205" t="str">
            <v>п. Сылва, ул. Молодежная, д. 12</v>
          </cell>
          <cell r="E12205" t="b">
            <v>1</v>
          </cell>
          <cell r="F12205">
            <v>1992</v>
          </cell>
          <cell r="H12205" t="str">
            <v>Кирпич</v>
          </cell>
          <cell r="L12205">
            <v>5</v>
          </cell>
          <cell r="M12205">
            <v>6</v>
          </cell>
          <cell r="Q12205">
            <v>4612</v>
          </cell>
          <cell r="R12205">
            <v>4151.8</v>
          </cell>
          <cell r="S12205">
            <v>4001.1</v>
          </cell>
          <cell r="T12205">
            <v>219</v>
          </cell>
        </row>
        <row r="12206">
          <cell r="C12206" t="str">
            <v>Пермский муниципальный район Пермского края</v>
          </cell>
          <cell r="D12206" t="str">
            <v>п. Сылва, ул. Молодежная, д. 13</v>
          </cell>
          <cell r="E12206" t="b">
            <v>1</v>
          </cell>
          <cell r="F12206">
            <v>1981</v>
          </cell>
          <cell r="H12206" t="str">
            <v>Панель</v>
          </cell>
          <cell r="L12206">
            <v>5</v>
          </cell>
          <cell r="M12206">
            <v>4</v>
          </cell>
          <cell r="Q12206">
            <v>2931.6</v>
          </cell>
          <cell r="R12206">
            <v>2604</v>
          </cell>
          <cell r="S12206">
            <v>2604</v>
          </cell>
          <cell r="T12206">
            <v>176</v>
          </cell>
        </row>
        <row r="12207">
          <cell r="C12207" t="str">
            <v>Пермский муниципальный район Пермского края</v>
          </cell>
          <cell r="D12207" t="str">
            <v>п. Сылва, ул. Молодежная, д. 14</v>
          </cell>
          <cell r="E12207" t="b">
            <v>1</v>
          </cell>
          <cell r="F12207">
            <v>1995</v>
          </cell>
          <cell r="H12207" t="str">
            <v>Кирпич</v>
          </cell>
          <cell r="L12207">
            <v>3</v>
          </cell>
          <cell r="M12207">
            <v>2</v>
          </cell>
          <cell r="Q12207">
            <v>1761.5</v>
          </cell>
          <cell r="R12207">
            <v>1652.1</v>
          </cell>
          <cell r="S12207">
            <v>1487.1</v>
          </cell>
          <cell r="T12207">
            <v>87</v>
          </cell>
        </row>
        <row r="12208">
          <cell r="C12208" t="str">
            <v>Пермский муниципальный район Пермского края</v>
          </cell>
          <cell r="D12208" t="str">
            <v>п. Сылва, ул. Молодежная, д. 16</v>
          </cell>
          <cell r="E12208" t="b">
            <v>1</v>
          </cell>
          <cell r="F12208">
            <v>1981</v>
          </cell>
          <cell r="H12208" t="str">
            <v>Панель</v>
          </cell>
          <cell r="L12208">
            <v>5</v>
          </cell>
          <cell r="M12208">
            <v>4</v>
          </cell>
          <cell r="Q12208">
            <v>2896.6</v>
          </cell>
          <cell r="R12208">
            <v>2595.8000000000002</v>
          </cell>
          <cell r="S12208">
            <v>2595.8000000000002</v>
          </cell>
          <cell r="T12208">
            <v>160</v>
          </cell>
        </row>
        <row r="12209">
          <cell r="C12209" t="str">
            <v>Пермский муниципальный район Пермского края</v>
          </cell>
          <cell r="D12209" t="str">
            <v>п. Сылва, ул. Молодежная, д. 17</v>
          </cell>
          <cell r="E12209" t="b">
            <v>1</v>
          </cell>
          <cell r="F12209">
            <v>1981</v>
          </cell>
          <cell r="H12209" t="str">
            <v>Панель</v>
          </cell>
          <cell r="L12209">
            <v>5</v>
          </cell>
          <cell r="M12209">
            <v>4</v>
          </cell>
          <cell r="Q12209">
            <v>2883</v>
          </cell>
          <cell r="R12209">
            <v>2582.1</v>
          </cell>
          <cell r="S12209">
            <v>2582.1</v>
          </cell>
          <cell r="T12209">
            <v>177</v>
          </cell>
        </row>
        <row r="12210">
          <cell r="C12210" t="str">
            <v>Пермский муниципальный район Пермского края</v>
          </cell>
          <cell r="D12210" t="str">
            <v>п. Сылва, ул. Молодежная, д. 18</v>
          </cell>
          <cell r="E12210" t="b">
            <v>1</v>
          </cell>
          <cell r="F12210">
            <v>1982</v>
          </cell>
          <cell r="H12210" t="str">
            <v>Бетон</v>
          </cell>
          <cell r="I12210" t="str">
            <v>плоская</v>
          </cell>
          <cell r="K12210" t="str">
            <v>имеется</v>
          </cell>
          <cell r="L12210">
            <v>5</v>
          </cell>
          <cell r="M12210">
            <v>4</v>
          </cell>
          <cell r="Q12210">
            <v>2959.3</v>
          </cell>
          <cell r="R12210">
            <v>2659.3</v>
          </cell>
          <cell r="S12210">
            <v>2625.6</v>
          </cell>
          <cell r="T12210">
            <v>131</v>
          </cell>
        </row>
        <row r="12211">
          <cell r="C12211" t="str">
            <v>Пермский муниципальный район Пермского края</v>
          </cell>
          <cell r="D12211" t="str">
            <v>п. Сылва, ул. Молодежная, д. 15А</v>
          </cell>
          <cell r="E12211" t="b">
            <v>1</v>
          </cell>
          <cell r="F12211">
            <v>2012</v>
          </cell>
          <cell r="H12211" t="str">
            <v>Крупнопанельные</v>
          </cell>
          <cell r="L12211">
            <v>5</v>
          </cell>
          <cell r="M12211">
            <v>3</v>
          </cell>
          <cell r="Q12211">
            <v>2866</v>
          </cell>
          <cell r="R12211">
            <v>1662.6000000000001</v>
          </cell>
          <cell r="S12211">
            <v>1551.9</v>
          </cell>
          <cell r="T12211">
            <v>114</v>
          </cell>
        </row>
        <row r="12212">
          <cell r="C12212" t="str">
            <v>Пермский муниципальный район Пермского края</v>
          </cell>
          <cell r="D12212" t="str">
            <v>п. Сылва, ул. Пермская, д. 15</v>
          </cell>
          <cell r="E12212" t="b">
            <v>1</v>
          </cell>
          <cell r="F12212">
            <v>1966</v>
          </cell>
          <cell r="H12212" t="str">
            <v>Кирпич</v>
          </cell>
          <cell r="L12212">
            <v>2</v>
          </cell>
          <cell r="M12212">
            <v>1</v>
          </cell>
          <cell r="Q12212">
            <v>354.3</v>
          </cell>
          <cell r="R12212">
            <v>354.3</v>
          </cell>
          <cell r="S12212">
            <v>354.3</v>
          </cell>
          <cell r="T12212">
            <v>15</v>
          </cell>
        </row>
        <row r="12213">
          <cell r="C12213" t="str">
            <v>Пермский муниципальный район Пермского края</v>
          </cell>
          <cell r="D12213" t="str">
            <v>п. Сылва, ул. Сергея Корнеева, д. 2</v>
          </cell>
          <cell r="E12213" t="b">
            <v>1</v>
          </cell>
          <cell r="F12213">
            <v>1992</v>
          </cell>
          <cell r="L12213">
            <v>5</v>
          </cell>
          <cell r="M12213">
            <v>4</v>
          </cell>
          <cell r="Q12213">
            <v>4766.6000000000004</v>
          </cell>
          <cell r="R12213">
            <v>4415.5</v>
          </cell>
          <cell r="S12213">
            <v>4415.5</v>
          </cell>
        </row>
        <row r="12214">
          <cell r="C12214" t="str">
            <v>Пермский муниципальный район Пермского края</v>
          </cell>
          <cell r="D12214" t="str">
            <v>п. Сылва, ул. Сергея Корнеева, д. 4</v>
          </cell>
          <cell r="E12214" t="b">
            <v>1</v>
          </cell>
          <cell r="F12214">
            <v>1992</v>
          </cell>
          <cell r="H12214" t="str">
            <v>Панель</v>
          </cell>
          <cell r="L12214">
            <v>5</v>
          </cell>
          <cell r="M12214">
            <v>6</v>
          </cell>
          <cell r="Q12214">
            <v>4400.8</v>
          </cell>
          <cell r="R12214">
            <v>3949.3</v>
          </cell>
          <cell r="S12214">
            <v>3949.3</v>
          </cell>
          <cell r="T12214">
            <v>265</v>
          </cell>
        </row>
        <row r="12215">
          <cell r="C12215" t="str">
            <v>Пермский муниципальный район Пермского края</v>
          </cell>
          <cell r="D12215" t="str">
            <v>п. Сылва, ул. Сергея Корнеева, д. 6</v>
          </cell>
          <cell r="E12215" t="b">
            <v>1</v>
          </cell>
          <cell r="F12215">
            <v>1986</v>
          </cell>
          <cell r="L12215">
            <v>5</v>
          </cell>
          <cell r="M12215">
            <v>4</v>
          </cell>
          <cell r="Q12215">
            <v>2897.5</v>
          </cell>
          <cell r="R12215">
            <v>2591.6999999999998</v>
          </cell>
          <cell r="S12215">
            <v>2591.6999999999998</v>
          </cell>
        </row>
        <row r="12216">
          <cell r="C12216" t="str">
            <v>Пермский муниципальный район Пермского края</v>
          </cell>
          <cell r="D12216" t="str">
            <v>п. Сылва, ул. Сергея Корнеева, д. 23</v>
          </cell>
          <cell r="E12216" t="b">
            <v>1</v>
          </cell>
          <cell r="F12216">
            <v>1992</v>
          </cell>
          <cell r="L12216">
            <v>5</v>
          </cell>
          <cell r="M12216">
            <v>6</v>
          </cell>
          <cell r="Q12216">
            <v>4337.8999999999996</v>
          </cell>
          <cell r="R12216">
            <v>3900.7</v>
          </cell>
          <cell r="S12216">
            <v>3900.7</v>
          </cell>
        </row>
        <row r="12217">
          <cell r="C12217" t="str">
            <v>Пермский муниципальный район Пермского края</v>
          </cell>
          <cell r="D12217" t="str">
            <v>п. Сылва, ул. Сергея Корнеева, д. 25</v>
          </cell>
          <cell r="E12217" t="b">
            <v>1</v>
          </cell>
          <cell r="F12217">
            <v>1996</v>
          </cell>
          <cell r="L12217">
            <v>5</v>
          </cell>
          <cell r="M12217">
            <v>6</v>
          </cell>
          <cell r="Q12217">
            <v>7128.1</v>
          </cell>
          <cell r="R12217">
            <v>6540.6</v>
          </cell>
          <cell r="S12217">
            <v>6540.6</v>
          </cell>
        </row>
        <row r="12218">
          <cell r="C12218" t="str">
            <v>Пермский муниципальный район Пермского края</v>
          </cell>
          <cell r="D12218" t="str">
            <v>п. Сылва, ул. Сергея Корнеева, д. 27</v>
          </cell>
          <cell r="E12218" t="b">
            <v>1</v>
          </cell>
          <cell r="F12218">
            <v>2005</v>
          </cell>
          <cell r="H12218" t="str">
            <v>Кирпич</v>
          </cell>
          <cell r="I12218" t="str">
            <v>скатная</v>
          </cell>
          <cell r="K12218" t="str">
            <v>имеется</v>
          </cell>
          <cell r="L12218">
            <v>5</v>
          </cell>
          <cell r="M12218">
            <v>7</v>
          </cell>
          <cell r="Q12218">
            <v>8249.7999999999993</v>
          </cell>
          <cell r="R12218">
            <v>5887.3</v>
          </cell>
          <cell r="S12218">
            <v>5887.3</v>
          </cell>
          <cell r="T12218">
            <v>237</v>
          </cell>
        </row>
        <row r="12219">
          <cell r="C12219" t="str">
            <v>Пермский муниципальный район Пермского края</v>
          </cell>
          <cell r="D12219" t="str">
            <v>п. Сылва, ул. Челюскинцев, д. 15</v>
          </cell>
          <cell r="E12219" t="b">
            <v>1</v>
          </cell>
          <cell r="F12219">
            <v>1960</v>
          </cell>
          <cell r="H12219" t="str">
            <v>Брус</v>
          </cell>
          <cell r="L12219">
            <v>2</v>
          </cell>
          <cell r="Q12219">
            <v>366.8</v>
          </cell>
          <cell r="R12219">
            <v>343.5</v>
          </cell>
          <cell r="S12219">
            <v>343.5</v>
          </cell>
          <cell r="T12219">
            <v>35</v>
          </cell>
        </row>
        <row r="12220">
          <cell r="C12220" t="str">
            <v>Пермский муниципальный район Пермского края</v>
          </cell>
          <cell r="D12220" t="str">
            <v>п. Ферма, ул. Железнодорожная, д. 3</v>
          </cell>
          <cell r="E12220" t="b">
            <v>1</v>
          </cell>
          <cell r="F12220">
            <v>1953</v>
          </cell>
          <cell r="H12220" t="str">
            <v>Кирпич</v>
          </cell>
          <cell r="L12220">
            <v>2</v>
          </cell>
          <cell r="M12220">
            <v>2</v>
          </cell>
          <cell r="Q12220">
            <v>710</v>
          </cell>
          <cell r="R12220">
            <v>635.6</v>
          </cell>
          <cell r="S12220">
            <v>416.3</v>
          </cell>
          <cell r="T12220">
            <v>35</v>
          </cell>
        </row>
        <row r="12221">
          <cell r="C12221" t="str">
            <v>Пермский муниципальный район Пермского края</v>
          </cell>
          <cell r="D12221" t="str">
            <v>п. Ферма, ул. Железнодорожная, д. 7</v>
          </cell>
          <cell r="E12221" t="b">
            <v>1</v>
          </cell>
          <cell r="F12221">
            <v>1979</v>
          </cell>
          <cell r="H12221" t="str">
            <v>Шлакоблок</v>
          </cell>
          <cell r="L12221">
            <v>2</v>
          </cell>
          <cell r="M12221">
            <v>1</v>
          </cell>
          <cell r="Q12221">
            <v>370.5</v>
          </cell>
          <cell r="R12221">
            <v>332.4</v>
          </cell>
          <cell r="S12221">
            <v>332.4</v>
          </cell>
          <cell r="T12221">
            <v>20</v>
          </cell>
        </row>
        <row r="12222">
          <cell r="C12222" t="str">
            <v>Пермский муниципальный район Пермского края</v>
          </cell>
          <cell r="D12222" t="str">
            <v>п. Ферма, ул. Железнодорожная, д. 9</v>
          </cell>
          <cell r="E12222" t="b">
            <v>1</v>
          </cell>
          <cell r="F12222">
            <v>1945</v>
          </cell>
          <cell r="H12222" t="str">
            <v>Шлакоблок</v>
          </cell>
          <cell r="L12222">
            <v>2</v>
          </cell>
          <cell r="M12222">
            <v>1</v>
          </cell>
          <cell r="Q12222">
            <v>480.9</v>
          </cell>
          <cell r="R12222">
            <v>441.3</v>
          </cell>
          <cell r="S12222">
            <v>441.3</v>
          </cell>
          <cell r="T12222">
            <v>11</v>
          </cell>
        </row>
        <row r="12223">
          <cell r="C12223" t="str">
            <v>Пермский муниципальный район Пермского края</v>
          </cell>
          <cell r="D12223" t="str">
            <v>п. Ферма, ул. Железнодорожная, д. 10</v>
          </cell>
          <cell r="E12223" t="b">
            <v>1</v>
          </cell>
          <cell r="F12223">
            <v>1962</v>
          </cell>
          <cell r="H12223" t="str">
            <v>Кирпич</v>
          </cell>
          <cell r="L12223">
            <v>2</v>
          </cell>
          <cell r="M12223">
            <v>1</v>
          </cell>
          <cell r="Q12223">
            <v>350</v>
          </cell>
          <cell r="R12223">
            <v>318.3</v>
          </cell>
          <cell r="S12223">
            <v>269.8</v>
          </cell>
          <cell r="T12223">
            <v>12</v>
          </cell>
        </row>
        <row r="12224">
          <cell r="C12224" t="str">
            <v>Пермский муниципальный район Пермского края</v>
          </cell>
          <cell r="D12224" t="str">
            <v>п. Ферма, ул. Железнодорожная, д. 15</v>
          </cell>
          <cell r="E12224" t="b">
            <v>1</v>
          </cell>
          <cell r="F12224">
            <v>1985</v>
          </cell>
          <cell r="H12224" t="str">
            <v>Кирпич</v>
          </cell>
          <cell r="L12224">
            <v>3</v>
          </cell>
          <cell r="M12224">
            <v>3</v>
          </cell>
          <cell r="Q12224">
            <v>1733.9</v>
          </cell>
          <cell r="R12224">
            <v>1724.2</v>
          </cell>
          <cell r="S12224">
            <v>1724.2</v>
          </cell>
          <cell r="T12224">
            <v>119</v>
          </cell>
        </row>
        <row r="12225">
          <cell r="C12225" t="str">
            <v>Пермский муниципальный район Пермского края</v>
          </cell>
          <cell r="D12225" t="str">
            <v>п. Ферма, ул. Заводская, д. 4</v>
          </cell>
          <cell r="E12225" t="b">
            <v>1</v>
          </cell>
          <cell r="F12225">
            <v>1987</v>
          </cell>
          <cell r="H12225" t="str">
            <v>Кирпич</v>
          </cell>
          <cell r="L12225">
            <v>2</v>
          </cell>
          <cell r="M12225">
            <v>3</v>
          </cell>
          <cell r="Q12225">
            <v>902.5</v>
          </cell>
          <cell r="R12225">
            <v>902.5</v>
          </cell>
          <cell r="S12225">
            <v>902.5</v>
          </cell>
          <cell r="T12225">
            <v>50</v>
          </cell>
        </row>
        <row r="12226">
          <cell r="C12226" t="str">
            <v>Пермский муниципальный район Пермского края</v>
          </cell>
          <cell r="D12226" t="str">
            <v>п. Ферма, ул. Заводская, д. 8</v>
          </cell>
          <cell r="E12226" t="b">
            <v>1</v>
          </cell>
          <cell r="F12226">
            <v>1972</v>
          </cell>
          <cell r="H12226" t="str">
            <v>Кирпич</v>
          </cell>
          <cell r="L12226">
            <v>1</v>
          </cell>
          <cell r="M12226">
            <v>3</v>
          </cell>
          <cell r="Q12226">
            <v>364.44</v>
          </cell>
          <cell r="R12226">
            <v>361.6</v>
          </cell>
          <cell r="S12226">
            <v>323.60000000000002</v>
          </cell>
          <cell r="T12226">
            <v>23</v>
          </cell>
        </row>
        <row r="12227">
          <cell r="C12227" t="str">
            <v>Пермский муниципальный район Пермского края</v>
          </cell>
          <cell r="D12227" t="str">
            <v>п. Ферма, ул. Заводская, д. 9</v>
          </cell>
          <cell r="E12227" t="b">
            <v>1</v>
          </cell>
          <cell r="F12227">
            <v>1960</v>
          </cell>
          <cell r="H12227" t="str">
            <v>Кирпич</v>
          </cell>
          <cell r="L12227">
            <v>2</v>
          </cell>
          <cell r="M12227">
            <v>3</v>
          </cell>
          <cell r="Q12227">
            <v>685.2</v>
          </cell>
          <cell r="R12227">
            <v>612.6</v>
          </cell>
          <cell r="S12227">
            <v>559.9</v>
          </cell>
          <cell r="T12227">
            <v>34</v>
          </cell>
        </row>
        <row r="12228">
          <cell r="C12228" t="str">
            <v>Пермский муниципальный район Пермского края</v>
          </cell>
          <cell r="D12228" t="str">
            <v>п. Ферма, ул. Заводская, д. 10</v>
          </cell>
          <cell r="E12228" t="b">
            <v>1</v>
          </cell>
          <cell r="F12228">
            <v>1988</v>
          </cell>
          <cell r="H12228" t="str">
            <v>Кирпич</v>
          </cell>
          <cell r="L12228">
            <v>2</v>
          </cell>
          <cell r="M12228">
            <v>2</v>
          </cell>
          <cell r="Q12228">
            <v>690.6</v>
          </cell>
          <cell r="R12228">
            <v>690.6</v>
          </cell>
          <cell r="S12228">
            <v>690.6</v>
          </cell>
          <cell r="T12228">
            <v>38</v>
          </cell>
        </row>
        <row r="12229">
          <cell r="C12229" t="str">
            <v>Пермский муниципальный район Пермского края</v>
          </cell>
          <cell r="D12229" t="str">
            <v>п. Ферма, ул. Заводская, д. 11</v>
          </cell>
          <cell r="E12229" t="b">
            <v>1</v>
          </cell>
          <cell r="F12229">
            <v>1965</v>
          </cell>
          <cell r="H12229" t="str">
            <v>Кирпич</v>
          </cell>
          <cell r="L12229">
            <v>2</v>
          </cell>
          <cell r="M12229">
            <v>2</v>
          </cell>
          <cell r="Q12229">
            <v>509.4</v>
          </cell>
          <cell r="R12229">
            <v>450.8</v>
          </cell>
          <cell r="S12229">
            <v>450.8</v>
          </cell>
          <cell r="T12229">
            <v>38</v>
          </cell>
        </row>
        <row r="12230">
          <cell r="C12230" t="str">
            <v>Пермский муниципальный район Пермского края</v>
          </cell>
          <cell r="D12230" t="str">
            <v>п. Ферма, ул. Заводская, д. 16</v>
          </cell>
          <cell r="E12230" t="b">
            <v>1</v>
          </cell>
          <cell r="F12230">
            <v>1974</v>
          </cell>
          <cell r="H12230" t="str">
            <v>Кирпич</v>
          </cell>
          <cell r="L12230">
            <v>2</v>
          </cell>
          <cell r="M12230">
            <v>2</v>
          </cell>
          <cell r="Q12230">
            <v>645.1</v>
          </cell>
          <cell r="R12230">
            <v>587</v>
          </cell>
          <cell r="S12230">
            <v>587</v>
          </cell>
          <cell r="T12230">
            <v>26</v>
          </cell>
        </row>
        <row r="12231">
          <cell r="C12231" t="str">
            <v>Пермский муниципальный район Пермского края</v>
          </cell>
          <cell r="D12231" t="str">
            <v>п. Ферма, ул. Заводская, д. 18</v>
          </cell>
          <cell r="E12231" t="b">
            <v>1</v>
          </cell>
          <cell r="F12231">
            <v>1989</v>
          </cell>
          <cell r="H12231" t="str">
            <v>Кирпич</v>
          </cell>
          <cell r="L12231">
            <v>2</v>
          </cell>
          <cell r="M12231">
            <v>2</v>
          </cell>
          <cell r="Q12231">
            <v>692.4</v>
          </cell>
          <cell r="R12231">
            <v>692.4</v>
          </cell>
          <cell r="S12231">
            <v>692.4</v>
          </cell>
          <cell r="T12231">
            <v>29</v>
          </cell>
        </row>
        <row r="12232">
          <cell r="C12232" t="str">
            <v>Пермский муниципальный район Пермского края</v>
          </cell>
          <cell r="D12232" t="str">
            <v>п. Ферма, ул. Заводская, д. 20</v>
          </cell>
          <cell r="E12232" t="b">
            <v>1</v>
          </cell>
          <cell r="F12232">
            <v>1990</v>
          </cell>
          <cell r="G12232">
            <v>2009</v>
          </cell>
          <cell r="H12232" t="str">
            <v>Кирпич</v>
          </cell>
          <cell r="L12232">
            <v>2</v>
          </cell>
          <cell r="M12232">
            <v>2</v>
          </cell>
          <cell r="Q12232">
            <v>698.4</v>
          </cell>
          <cell r="R12232">
            <v>698.4</v>
          </cell>
          <cell r="S12232">
            <v>698.4</v>
          </cell>
          <cell r="T12232">
            <v>31</v>
          </cell>
        </row>
        <row r="12233">
          <cell r="C12233" t="str">
            <v>Пермский муниципальный район Пермского края</v>
          </cell>
          <cell r="D12233" t="str">
            <v>п. Ферма, ул. Заводская, д. 26</v>
          </cell>
          <cell r="E12233" t="b">
            <v>1</v>
          </cell>
          <cell r="F12233">
            <v>1987</v>
          </cell>
          <cell r="H12233" t="str">
            <v>Кирпич</v>
          </cell>
          <cell r="L12233">
            <v>2</v>
          </cell>
          <cell r="M12233">
            <v>2</v>
          </cell>
          <cell r="Q12233">
            <v>681.6</v>
          </cell>
          <cell r="R12233">
            <v>677.9</v>
          </cell>
          <cell r="S12233">
            <v>677.9</v>
          </cell>
          <cell r="T12233">
            <v>26</v>
          </cell>
        </row>
        <row r="12234">
          <cell r="C12234" t="str">
            <v>Пермский муниципальный район Пермского края</v>
          </cell>
          <cell r="D12234" t="str">
            <v>п. Ферма, ул. Луговая, д. 1А</v>
          </cell>
          <cell r="E12234" t="b">
            <v>1</v>
          </cell>
          <cell r="F12234">
            <v>1991</v>
          </cell>
          <cell r="H12234" t="str">
            <v>Панель</v>
          </cell>
          <cell r="L12234">
            <v>5</v>
          </cell>
          <cell r="M12234">
            <v>5</v>
          </cell>
          <cell r="Q12234">
            <v>3179.7</v>
          </cell>
          <cell r="R12234">
            <v>3179.7</v>
          </cell>
          <cell r="S12234">
            <v>3179.7</v>
          </cell>
          <cell r="T12234">
            <v>187</v>
          </cell>
        </row>
        <row r="12235">
          <cell r="C12235" t="str">
            <v>Пермский муниципальный район Пермского края</v>
          </cell>
          <cell r="D12235" t="str">
            <v>п. Ферма, ул. Некрасова, д. 4</v>
          </cell>
          <cell r="E12235" t="b">
            <v>1</v>
          </cell>
          <cell r="F12235">
            <v>1948</v>
          </cell>
          <cell r="H12235" t="str">
            <v>Брус</v>
          </cell>
          <cell r="L12235">
            <v>2</v>
          </cell>
          <cell r="M12235">
            <v>1</v>
          </cell>
          <cell r="Q12235">
            <v>445.6</v>
          </cell>
          <cell r="R12235">
            <v>401.7</v>
          </cell>
          <cell r="S12235">
            <v>401.7</v>
          </cell>
          <cell r="T12235">
            <v>35</v>
          </cell>
        </row>
        <row r="12236">
          <cell r="C12236" t="str">
            <v>Пермский муниципальный район Пермского края</v>
          </cell>
          <cell r="D12236" t="str">
            <v>п. Ферма, ул. Некрасова, д. 6</v>
          </cell>
          <cell r="E12236" t="b">
            <v>1</v>
          </cell>
          <cell r="F12236">
            <v>1949</v>
          </cell>
          <cell r="H12236" t="str">
            <v>Дерево</v>
          </cell>
          <cell r="L12236">
            <v>2</v>
          </cell>
          <cell r="M12236">
            <v>1</v>
          </cell>
          <cell r="Q12236">
            <v>553</v>
          </cell>
          <cell r="R12236">
            <v>511</v>
          </cell>
          <cell r="S12236">
            <v>511</v>
          </cell>
          <cell r="T12236">
            <v>38</v>
          </cell>
        </row>
        <row r="12237">
          <cell r="C12237" t="str">
            <v>Пермский муниципальный район Пермского края</v>
          </cell>
          <cell r="D12237" t="str">
            <v>п. Ферма, ул. Некрасова, д. 7</v>
          </cell>
          <cell r="E12237" t="b">
            <v>1</v>
          </cell>
          <cell r="F12237">
            <v>1984</v>
          </cell>
          <cell r="H12237" t="str">
            <v>Кирпич</v>
          </cell>
          <cell r="L12237">
            <v>2</v>
          </cell>
          <cell r="M12237">
            <v>3</v>
          </cell>
          <cell r="Q12237">
            <v>882.2</v>
          </cell>
          <cell r="R12237">
            <v>882.2</v>
          </cell>
          <cell r="S12237">
            <v>882.2</v>
          </cell>
          <cell r="T12237">
            <v>59</v>
          </cell>
        </row>
        <row r="12238">
          <cell r="C12238" t="str">
            <v>Пермский муниципальный район Пермского края</v>
          </cell>
          <cell r="D12238" t="str">
            <v>п. Ферма, ул. Некрасова, д. 11</v>
          </cell>
          <cell r="E12238" t="b">
            <v>1</v>
          </cell>
          <cell r="F12238">
            <v>2014</v>
          </cell>
          <cell r="H12238" t="str">
            <v>Монолитные</v>
          </cell>
          <cell r="I12238" t="str">
            <v>плоская</v>
          </cell>
          <cell r="K12238" t="str">
            <v>имеется</v>
          </cell>
          <cell r="L12238">
            <v>5</v>
          </cell>
          <cell r="M12238">
            <v>4</v>
          </cell>
          <cell r="Q12238">
            <v>3432.8</v>
          </cell>
          <cell r="R12238">
            <v>2880.6</v>
          </cell>
          <cell r="S12238">
            <v>2880.6</v>
          </cell>
          <cell r="T12238">
            <v>184</v>
          </cell>
        </row>
        <row r="12239">
          <cell r="C12239" t="str">
            <v>Пермский муниципальный район Пермского края</v>
          </cell>
          <cell r="D12239" t="str">
            <v>п. Ферма, ул. Некрасова, д. 20</v>
          </cell>
          <cell r="E12239" t="b">
            <v>1</v>
          </cell>
          <cell r="F12239">
            <v>1980</v>
          </cell>
          <cell r="H12239" t="str">
            <v>Кирпич</v>
          </cell>
          <cell r="L12239">
            <v>2</v>
          </cell>
          <cell r="M12239">
            <v>2</v>
          </cell>
          <cell r="Q12239">
            <v>865.1</v>
          </cell>
          <cell r="R12239">
            <v>786.7</v>
          </cell>
          <cell r="S12239">
            <v>786.7</v>
          </cell>
          <cell r="T12239">
            <v>32</v>
          </cell>
        </row>
        <row r="12240">
          <cell r="C12240" t="str">
            <v>Пермский муниципальный район Пермского края</v>
          </cell>
          <cell r="D12240" t="str">
            <v>п. Ферма, ул. Некрасова, д. 22</v>
          </cell>
          <cell r="E12240" t="b">
            <v>1</v>
          </cell>
          <cell r="F12240">
            <v>2008</v>
          </cell>
          <cell r="H12240" t="str">
            <v>Кирпич</v>
          </cell>
          <cell r="L12240">
            <v>5</v>
          </cell>
          <cell r="M12240">
            <v>4</v>
          </cell>
          <cell r="Q12240">
            <v>4975</v>
          </cell>
          <cell r="R12240">
            <v>4975</v>
          </cell>
          <cell r="S12240">
            <v>3981.1</v>
          </cell>
          <cell r="T12240">
            <v>180</v>
          </cell>
        </row>
        <row r="12241">
          <cell r="C12241" t="str">
            <v>Пермский муниципальный район Пермского края</v>
          </cell>
          <cell r="D12241" t="str">
            <v>п. Ферма, ул. Некрасова, д. 7Б</v>
          </cell>
          <cell r="E12241" t="b">
            <v>1</v>
          </cell>
          <cell r="F12241">
            <v>1984</v>
          </cell>
          <cell r="H12241" t="str">
            <v>Кирпич</v>
          </cell>
          <cell r="L12241">
            <v>2</v>
          </cell>
          <cell r="M12241">
            <v>1</v>
          </cell>
          <cell r="Q12241">
            <v>625</v>
          </cell>
          <cell r="R12241">
            <v>625</v>
          </cell>
          <cell r="S12241">
            <v>625</v>
          </cell>
          <cell r="T12241">
            <v>26</v>
          </cell>
        </row>
        <row r="12242">
          <cell r="C12242" t="str">
            <v>Пермский муниципальный район Пермского края</v>
          </cell>
          <cell r="D12242" t="str">
            <v>п. Ферма, ул. Нефтяников, д. 32</v>
          </cell>
          <cell r="E12242" t="b">
            <v>1</v>
          </cell>
          <cell r="F12242">
            <v>1987</v>
          </cell>
          <cell r="H12242" t="str">
            <v>Кирпич</v>
          </cell>
          <cell r="L12242">
            <v>5</v>
          </cell>
          <cell r="M12242">
            <v>8</v>
          </cell>
          <cell r="Q12242">
            <v>6545.6</v>
          </cell>
          <cell r="R12242">
            <v>6525.5</v>
          </cell>
          <cell r="S12242">
            <v>5965.5</v>
          </cell>
          <cell r="T12242">
            <v>251</v>
          </cell>
        </row>
        <row r="12243">
          <cell r="C12243" t="str">
            <v>Пермский муниципальный район Пермского края</v>
          </cell>
          <cell r="D12243" t="str">
            <v>п. Ферма, ул. Нефтяников, д. 34</v>
          </cell>
          <cell r="E12243" t="b">
            <v>1</v>
          </cell>
          <cell r="F12243">
            <v>1969</v>
          </cell>
          <cell r="H12243" t="str">
            <v>Кирпич</v>
          </cell>
          <cell r="L12243">
            <v>2</v>
          </cell>
          <cell r="M12243">
            <v>3</v>
          </cell>
          <cell r="Q12243">
            <v>1011.5</v>
          </cell>
          <cell r="R12243">
            <v>918.4</v>
          </cell>
          <cell r="S12243">
            <v>783.6</v>
          </cell>
          <cell r="T12243">
            <v>60</v>
          </cell>
        </row>
        <row r="12244">
          <cell r="C12244" t="str">
            <v>Пермский муниципальный район Пермского края</v>
          </cell>
          <cell r="D12244" t="str">
            <v>п. Ферма, ул. Нефтяников, д. 36</v>
          </cell>
          <cell r="E12244" t="b">
            <v>1</v>
          </cell>
          <cell r="F12244">
            <v>1969</v>
          </cell>
          <cell r="H12244" t="str">
            <v>Кирпич</v>
          </cell>
          <cell r="L12244">
            <v>2</v>
          </cell>
          <cell r="M12244">
            <v>3</v>
          </cell>
          <cell r="Q12244">
            <v>1012.3</v>
          </cell>
          <cell r="R12244">
            <v>913.3</v>
          </cell>
          <cell r="S12244">
            <v>817.8</v>
          </cell>
          <cell r="T12244">
            <v>68</v>
          </cell>
        </row>
        <row r="12245">
          <cell r="C12245" t="str">
            <v>Пермский муниципальный район Пермского края</v>
          </cell>
          <cell r="D12245" t="str">
            <v>п. Ферма, ул. Нефтяников, д. 38</v>
          </cell>
          <cell r="E12245" t="b">
            <v>1</v>
          </cell>
          <cell r="F12245">
            <v>1973</v>
          </cell>
          <cell r="H12245" t="str">
            <v>Кирпич</v>
          </cell>
          <cell r="L12245">
            <v>2</v>
          </cell>
          <cell r="M12245">
            <v>3</v>
          </cell>
          <cell r="Q12245">
            <v>986.7</v>
          </cell>
          <cell r="R12245">
            <v>890.2</v>
          </cell>
          <cell r="S12245">
            <v>890.2</v>
          </cell>
          <cell r="T12245">
            <v>49</v>
          </cell>
        </row>
        <row r="12246">
          <cell r="C12246" t="str">
            <v>Пермский муниципальный район Пермского края</v>
          </cell>
          <cell r="D12246" t="str">
            <v>п. Ферма, ул. Нефтяников, д. 40</v>
          </cell>
          <cell r="E12246" t="b">
            <v>1</v>
          </cell>
          <cell r="F12246">
            <v>1977</v>
          </cell>
          <cell r="H12246" t="str">
            <v>Кирпич</v>
          </cell>
          <cell r="L12246">
            <v>2</v>
          </cell>
          <cell r="M12246">
            <v>3</v>
          </cell>
          <cell r="Q12246">
            <v>1007.4</v>
          </cell>
          <cell r="R12246">
            <v>910.6</v>
          </cell>
          <cell r="S12246">
            <v>910.6</v>
          </cell>
          <cell r="T12246">
            <v>55</v>
          </cell>
        </row>
        <row r="12247">
          <cell r="C12247" t="str">
            <v>Пермский муниципальный район Пермского края</v>
          </cell>
          <cell r="D12247" t="str">
            <v>п. Ферма, ул. Нефтяников, д. 38А</v>
          </cell>
          <cell r="E12247" t="b">
            <v>1</v>
          </cell>
          <cell r="F12247">
            <v>1982</v>
          </cell>
          <cell r="H12247" t="str">
            <v>Кирпич</v>
          </cell>
          <cell r="I12247" t="str">
            <v>скатная</v>
          </cell>
          <cell r="K12247" t="str">
            <v>не имеется</v>
          </cell>
          <cell r="L12247">
            <v>2</v>
          </cell>
          <cell r="M12247">
            <v>3</v>
          </cell>
          <cell r="Q12247">
            <v>890.2</v>
          </cell>
          <cell r="R12247">
            <v>455.6</v>
          </cell>
          <cell r="S12247">
            <v>455.6</v>
          </cell>
          <cell r="T12247">
            <v>34</v>
          </cell>
        </row>
        <row r="12248">
          <cell r="C12248" t="str">
            <v>Пермский муниципальный район Пермского края</v>
          </cell>
          <cell r="D12248" t="str">
            <v>п. Ферма, ул. Строителей, д. 1</v>
          </cell>
          <cell r="E12248" t="b">
            <v>1</v>
          </cell>
          <cell r="F12248">
            <v>1989</v>
          </cell>
          <cell r="H12248" t="str">
            <v>Кирпич</v>
          </cell>
          <cell r="L12248">
            <v>2</v>
          </cell>
          <cell r="M12248">
            <v>1</v>
          </cell>
          <cell r="Q12248">
            <v>394</v>
          </cell>
          <cell r="R12248">
            <v>394</v>
          </cell>
          <cell r="S12248">
            <v>394</v>
          </cell>
          <cell r="T12248">
            <v>29</v>
          </cell>
        </row>
        <row r="12249">
          <cell r="C12249" t="str">
            <v>Пермский муниципальный район Пермского края</v>
          </cell>
          <cell r="D12249" t="str">
            <v>п. Ферма, ул. Строителей, д. 2</v>
          </cell>
          <cell r="E12249" t="b">
            <v>1</v>
          </cell>
          <cell r="F12249">
            <v>1989</v>
          </cell>
          <cell r="H12249" t="str">
            <v>Крупные блоки</v>
          </cell>
          <cell r="L12249">
            <v>2</v>
          </cell>
          <cell r="M12249">
            <v>1</v>
          </cell>
          <cell r="Q12249">
            <v>679.2</v>
          </cell>
          <cell r="R12249">
            <v>660</v>
          </cell>
          <cell r="S12249">
            <v>660</v>
          </cell>
        </row>
        <row r="12250">
          <cell r="C12250" t="str">
            <v>Пермский муниципальный район Пермского края</v>
          </cell>
          <cell r="D12250" t="str">
            <v>п. Ферма, ул. Строителей, д. 3</v>
          </cell>
          <cell r="E12250" t="b">
            <v>1</v>
          </cell>
          <cell r="F12250">
            <v>1988</v>
          </cell>
          <cell r="H12250" t="str">
            <v>Крупнопанельные</v>
          </cell>
          <cell r="L12250">
            <v>2</v>
          </cell>
          <cell r="M12250">
            <v>1</v>
          </cell>
          <cell r="Q12250">
            <v>406.9</v>
          </cell>
          <cell r="R12250">
            <v>406.9</v>
          </cell>
          <cell r="S12250">
            <v>406.9</v>
          </cell>
          <cell r="T12250">
            <v>22</v>
          </cell>
        </row>
        <row r="12251">
          <cell r="C12251" t="str">
            <v>Пермский муниципальный район Пермского края</v>
          </cell>
          <cell r="D12251" t="str">
            <v>п. Ферма, ул. Строителей, д. 4</v>
          </cell>
          <cell r="E12251" t="b">
            <v>1</v>
          </cell>
          <cell r="F12251">
            <v>1987</v>
          </cell>
          <cell r="H12251" t="str">
            <v>Ж/б панели</v>
          </cell>
          <cell r="I12251" t="str">
            <v>плоская</v>
          </cell>
          <cell r="K12251" t="str">
            <v>имеется</v>
          </cell>
          <cell r="L12251">
            <v>3</v>
          </cell>
          <cell r="M12251">
            <v>2</v>
          </cell>
          <cell r="Q12251">
            <v>1175.3</v>
          </cell>
          <cell r="R12251">
            <v>1175.3</v>
          </cell>
          <cell r="S12251">
            <v>1175.3</v>
          </cell>
          <cell r="T12251">
            <v>85</v>
          </cell>
        </row>
        <row r="12252">
          <cell r="C12252" t="str">
            <v>Пермский муниципальный район Пермского края</v>
          </cell>
          <cell r="D12252" t="str">
            <v>п. Ферма, ул. Строителей, д. 6</v>
          </cell>
          <cell r="E12252" t="b">
            <v>1</v>
          </cell>
          <cell r="F12252">
            <v>1958</v>
          </cell>
          <cell r="H12252" t="str">
            <v>Кирпич</v>
          </cell>
          <cell r="L12252">
            <v>2</v>
          </cell>
          <cell r="M12252">
            <v>2</v>
          </cell>
          <cell r="Q12252">
            <v>463.7</v>
          </cell>
          <cell r="R12252">
            <v>418.3</v>
          </cell>
          <cell r="S12252">
            <v>377.4</v>
          </cell>
          <cell r="T12252">
            <v>25</v>
          </cell>
        </row>
        <row r="12253">
          <cell r="C12253" t="str">
            <v>Пермский муниципальный район Пермского края</v>
          </cell>
          <cell r="D12253" t="str">
            <v>п. Ферма, ул. Строителей, д. 8</v>
          </cell>
          <cell r="E12253" t="b">
            <v>1</v>
          </cell>
          <cell r="F12253">
            <v>1960</v>
          </cell>
          <cell r="H12253" t="str">
            <v>Кирпич</v>
          </cell>
          <cell r="L12253">
            <v>3</v>
          </cell>
          <cell r="M12253">
            <v>3</v>
          </cell>
          <cell r="Q12253">
            <v>592.70000000000005</v>
          </cell>
          <cell r="R12253">
            <v>533.9</v>
          </cell>
          <cell r="S12253">
            <v>484.6</v>
          </cell>
          <cell r="T12253">
            <v>32</v>
          </cell>
        </row>
        <row r="12254">
          <cell r="C12254" t="str">
            <v>Пермский муниципальный район Пермского края</v>
          </cell>
          <cell r="D12254" t="str">
            <v>п. Ферма, ул. Строителей, д. 10</v>
          </cell>
          <cell r="E12254" t="b">
            <v>1</v>
          </cell>
          <cell r="F12254">
            <v>1961</v>
          </cell>
          <cell r="H12254" t="str">
            <v>Кирпич</v>
          </cell>
          <cell r="L12254">
            <v>2</v>
          </cell>
          <cell r="M12254">
            <v>2</v>
          </cell>
          <cell r="Q12254">
            <v>562.4</v>
          </cell>
          <cell r="R12254">
            <v>483.1</v>
          </cell>
          <cell r="S12254">
            <v>483.1</v>
          </cell>
          <cell r="T12254">
            <v>25</v>
          </cell>
        </row>
        <row r="12255">
          <cell r="C12255" t="str">
            <v>Пермский муниципальный район Пермского края</v>
          </cell>
          <cell r="D12255" t="str">
            <v>п. Ферма, ул. Строителей, д. 12</v>
          </cell>
          <cell r="E12255" t="b">
            <v>1</v>
          </cell>
          <cell r="F12255">
            <v>1962</v>
          </cell>
          <cell r="H12255" t="str">
            <v>Кирпич</v>
          </cell>
          <cell r="L12255">
            <v>2</v>
          </cell>
          <cell r="M12255">
            <v>2</v>
          </cell>
          <cell r="Q12255">
            <v>553.79999999999995</v>
          </cell>
          <cell r="R12255">
            <v>482.6</v>
          </cell>
          <cell r="S12255">
            <v>482.6</v>
          </cell>
          <cell r="T12255">
            <v>25</v>
          </cell>
        </row>
        <row r="12256">
          <cell r="C12256" t="str">
            <v>Пермский муниципальный район Пермского края</v>
          </cell>
          <cell r="D12256" t="str">
            <v>п. Ферма, ул. Строителей, д. 14</v>
          </cell>
          <cell r="E12256" t="b">
            <v>1</v>
          </cell>
          <cell r="F12256">
            <v>1967</v>
          </cell>
          <cell r="H12256" t="str">
            <v>Кирпич</v>
          </cell>
          <cell r="L12256">
            <v>2</v>
          </cell>
          <cell r="M12256">
            <v>3</v>
          </cell>
          <cell r="Q12256">
            <v>859.3</v>
          </cell>
          <cell r="R12256">
            <v>785.5</v>
          </cell>
          <cell r="S12256">
            <v>785.5</v>
          </cell>
          <cell r="T12256">
            <v>51</v>
          </cell>
        </row>
        <row r="12257">
          <cell r="C12257" t="str">
            <v>Пермский муниципальный район Пермского края</v>
          </cell>
          <cell r="D12257" t="str">
            <v>п. Ферма, ул. Строителей, д. 16</v>
          </cell>
          <cell r="E12257" t="b">
            <v>1</v>
          </cell>
          <cell r="F12257">
            <v>1968</v>
          </cell>
          <cell r="H12257" t="str">
            <v>Кирпич</v>
          </cell>
          <cell r="L12257">
            <v>2</v>
          </cell>
          <cell r="M12257">
            <v>3</v>
          </cell>
          <cell r="Q12257">
            <v>855.8</v>
          </cell>
          <cell r="R12257">
            <v>792.2</v>
          </cell>
          <cell r="S12257">
            <v>792.2</v>
          </cell>
          <cell r="T12257">
            <v>48</v>
          </cell>
        </row>
        <row r="12258">
          <cell r="C12258" t="str">
            <v>Пермский муниципальный район Пермского края</v>
          </cell>
          <cell r="D12258" t="str">
            <v>п. Ферма, ул. Строителей, д. 19</v>
          </cell>
          <cell r="E12258" t="b">
            <v>1</v>
          </cell>
          <cell r="F12258">
            <v>1988</v>
          </cell>
          <cell r="H12258" t="str">
            <v>Кирпич</v>
          </cell>
          <cell r="L12258">
            <v>2</v>
          </cell>
          <cell r="M12258">
            <v>1</v>
          </cell>
          <cell r="Q12258">
            <v>392.8</v>
          </cell>
          <cell r="R12258">
            <v>392.8</v>
          </cell>
          <cell r="S12258">
            <v>392.8</v>
          </cell>
          <cell r="T12258">
            <v>27</v>
          </cell>
        </row>
        <row r="12259">
          <cell r="C12259" t="str">
            <v>Пермский муниципальный район Пермского края</v>
          </cell>
          <cell r="D12259" t="str">
            <v>п. Ферма, ул. Строителей, д. 20</v>
          </cell>
          <cell r="E12259" t="b">
            <v>1</v>
          </cell>
          <cell r="F12259">
            <v>1965</v>
          </cell>
          <cell r="H12259" t="str">
            <v>Крупные блоки</v>
          </cell>
          <cell r="L12259">
            <v>2</v>
          </cell>
          <cell r="M12259">
            <v>2</v>
          </cell>
          <cell r="Q12259">
            <v>539.6</v>
          </cell>
          <cell r="R12259">
            <v>477.6</v>
          </cell>
          <cell r="S12259">
            <v>477.6</v>
          </cell>
          <cell r="T12259">
            <v>34</v>
          </cell>
        </row>
        <row r="12260">
          <cell r="C12260" t="str">
            <v>Пермский муниципальный район Пермского края</v>
          </cell>
          <cell r="D12260" t="str">
            <v>п. Ферма, ул. Строителей, д. 22</v>
          </cell>
          <cell r="E12260" t="b">
            <v>1</v>
          </cell>
          <cell r="F12260">
            <v>1974</v>
          </cell>
          <cell r="H12260" t="str">
            <v>Кирпич</v>
          </cell>
          <cell r="L12260">
            <v>2</v>
          </cell>
          <cell r="M12260">
            <v>3</v>
          </cell>
          <cell r="Q12260">
            <v>1030.5999999999999</v>
          </cell>
          <cell r="R12260">
            <v>944.8</v>
          </cell>
          <cell r="S12260">
            <v>944.8</v>
          </cell>
          <cell r="T12260">
            <v>56</v>
          </cell>
        </row>
        <row r="12261">
          <cell r="C12261" t="str">
            <v>Пермский муниципальный район Пермского края</v>
          </cell>
          <cell r="D12261" t="str">
            <v>п. Ферма, ул. Строителей, д. 24</v>
          </cell>
          <cell r="E12261" t="b">
            <v>1</v>
          </cell>
          <cell r="F12261">
            <v>1976</v>
          </cell>
          <cell r="H12261" t="str">
            <v>Кирпич</v>
          </cell>
          <cell r="L12261">
            <v>2</v>
          </cell>
          <cell r="M12261">
            <v>3</v>
          </cell>
          <cell r="Q12261">
            <v>999.2</v>
          </cell>
          <cell r="R12261">
            <v>910.2</v>
          </cell>
          <cell r="S12261">
            <v>910.2</v>
          </cell>
          <cell r="T12261">
            <v>50</v>
          </cell>
        </row>
        <row r="12262">
          <cell r="C12262" t="str">
            <v>Пермский муниципальный район Пермского края</v>
          </cell>
          <cell r="D12262" t="str">
            <v>п. Ферма, ул. Строителей, д. 26</v>
          </cell>
          <cell r="E12262" t="b">
            <v>1</v>
          </cell>
          <cell r="F12262">
            <v>1984</v>
          </cell>
          <cell r="H12262" t="str">
            <v>Кирпич</v>
          </cell>
          <cell r="L12262">
            <v>3</v>
          </cell>
          <cell r="M12262">
            <v>4</v>
          </cell>
          <cell r="Q12262">
            <v>2118.8000000000002</v>
          </cell>
          <cell r="R12262">
            <v>2111</v>
          </cell>
          <cell r="S12262">
            <v>2111</v>
          </cell>
          <cell r="T12262">
            <v>114</v>
          </cell>
        </row>
        <row r="12263">
          <cell r="C12263" t="str">
            <v>Пермский муниципальный район Пермского края</v>
          </cell>
          <cell r="D12263" t="str">
            <v>п. Ферма, ул. Строителей, д. 28</v>
          </cell>
          <cell r="E12263" t="b">
            <v>1</v>
          </cell>
          <cell r="F12263">
            <v>2000</v>
          </cell>
          <cell r="H12263" t="str">
            <v>Панель</v>
          </cell>
          <cell r="L12263">
            <v>5</v>
          </cell>
          <cell r="M12263">
            <v>2</v>
          </cell>
          <cell r="Q12263">
            <v>3360.9</v>
          </cell>
          <cell r="R12263">
            <v>2939.3</v>
          </cell>
          <cell r="S12263">
            <v>2939.3</v>
          </cell>
          <cell r="T12263">
            <v>157</v>
          </cell>
        </row>
        <row r="12264">
          <cell r="C12264" t="str">
            <v>Пермский муниципальный район Пермского края</v>
          </cell>
          <cell r="D12264" t="str">
            <v>п. Ферма, ул. Трубная, д. 2</v>
          </cell>
          <cell r="E12264" t="b">
            <v>1</v>
          </cell>
          <cell r="F12264">
            <v>1981</v>
          </cell>
          <cell r="H12264" t="str">
            <v>Кирпич</v>
          </cell>
          <cell r="L12264">
            <v>5</v>
          </cell>
          <cell r="M12264">
            <v>6</v>
          </cell>
          <cell r="Q12264">
            <v>5122</v>
          </cell>
          <cell r="R12264">
            <v>4586.2</v>
          </cell>
          <cell r="S12264">
            <v>4586.2</v>
          </cell>
          <cell r="T12264">
            <v>258</v>
          </cell>
        </row>
        <row r="12265">
          <cell r="C12265" t="str">
            <v>Пермский муниципальный район Пермского края</v>
          </cell>
          <cell r="D12265" t="str">
            <v>п. Ферма, ул. Трубная, д. 4</v>
          </cell>
          <cell r="E12265" t="b">
            <v>1</v>
          </cell>
          <cell r="F12265">
            <v>1988</v>
          </cell>
          <cell r="H12265" t="str">
            <v>Кирпич</v>
          </cell>
          <cell r="L12265">
            <v>2</v>
          </cell>
          <cell r="M12265">
            <v>3</v>
          </cell>
          <cell r="Q12265">
            <v>1011.9</v>
          </cell>
          <cell r="R12265">
            <v>896.8</v>
          </cell>
          <cell r="S12265">
            <v>896.8</v>
          </cell>
          <cell r="T12265">
            <v>34</v>
          </cell>
        </row>
        <row r="12266">
          <cell r="C12266" t="str">
            <v>Пермский муниципальный район Пермского края</v>
          </cell>
          <cell r="D12266" t="str">
            <v>п. Ферма, ул. Трубная, д. 6</v>
          </cell>
          <cell r="E12266" t="b">
            <v>1</v>
          </cell>
          <cell r="F12266">
            <v>1987</v>
          </cell>
          <cell r="H12266" t="str">
            <v>Кирпич</v>
          </cell>
          <cell r="L12266">
            <v>2</v>
          </cell>
          <cell r="M12266">
            <v>3</v>
          </cell>
          <cell r="Q12266">
            <v>1153.2</v>
          </cell>
          <cell r="R12266">
            <v>972.3</v>
          </cell>
          <cell r="S12266">
            <v>972.3</v>
          </cell>
          <cell r="T12266">
            <v>54</v>
          </cell>
        </row>
        <row r="12267">
          <cell r="C12267" t="str">
            <v>Пермский муниципальный район Пермского края</v>
          </cell>
          <cell r="D12267" t="str">
            <v>п. Ферма, ул. Трубная, д. 8</v>
          </cell>
          <cell r="E12267" t="b">
            <v>1</v>
          </cell>
          <cell r="F12267">
            <v>1990</v>
          </cell>
          <cell r="H12267" t="str">
            <v>Кирпич</v>
          </cell>
          <cell r="L12267">
            <v>3</v>
          </cell>
          <cell r="M12267">
            <v>3</v>
          </cell>
          <cell r="Q12267">
            <v>1370.4</v>
          </cell>
          <cell r="R12267">
            <v>1361.7</v>
          </cell>
          <cell r="S12267">
            <v>1361.7</v>
          </cell>
          <cell r="T12267">
            <v>73</v>
          </cell>
        </row>
        <row r="12268">
          <cell r="C12268" t="str">
            <v>Пермский муниципальный район Пермского края</v>
          </cell>
          <cell r="D12268" t="str">
            <v>п. Ферма, ул. Трубная, д. 2Б</v>
          </cell>
          <cell r="E12268" t="b">
            <v>1</v>
          </cell>
          <cell r="F12268">
            <v>2006</v>
          </cell>
          <cell r="H12268" t="str">
            <v>Кирпич</v>
          </cell>
          <cell r="L12268">
            <v>3</v>
          </cell>
          <cell r="M12268">
            <v>1</v>
          </cell>
          <cell r="Q12268">
            <v>1728.1</v>
          </cell>
          <cell r="R12268">
            <v>1505.7</v>
          </cell>
          <cell r="S12268">
            <v>1505.7</v>
          </cell>
          <cell r="T12268">
            <v>36</v>
          </cell>
        </row>
        <row r="12269">
          <cell r="C12269" t="str">
            <v>Пермский муниципальный район Пермского края</v>
          </cell>
          <cell r="D12269" t="str">
            <v>п. Ферма, ул. Уральская, д. 4</v>
          </cell>
          <cell r="E12269" t="b">
            <v>1</v>
          </cell>
          <cell r="F12269">
            <v>1985</v>
          </cell>
          <cell r="H12269" t="str">
            <v>Кирпич</v>
          </cell>
          <cell r="L12269">
            <v>2</v>
          </cell>
          <cell r="M12269">
            <v>3</v>
          </cell>
          <cell r="Q12269">
            <v>880.4</v>
          </cell>
          <cell r="R12269">
            <v>880.4</v>
          </cell>
          <cell r="S12269">
            <v>880.4</v>
          </cell>
          <cell r="T12269">
            <v>52</v>
          </cell>
        </row>
        <row r="12270">
          <cell r="C12270" t="str">
            <v>Пермский муниципальный район Пермского края</v>
          </cell>
          <cell r="D12270" t="str">
            <v>п. Юг, пр-т Комсомольский, д. 6</v>
          </cell>
          <cell r="E12270" t="b">
            <v>1</v>
          </cell>
          <cell r="F12270">
            <v>2012</v>
          </cell>
          <cell r="H12270" t="str">
            <v>Кирпич</v>
          </cell>
          <cell r="L12270">
            <v>3</v>
          </cell>
          <cell r="M12270">
            <v>1</v>
          </cell>
          <cell r="Q12270">
            <v>513.4</v>
          </cell>
          <cell r="R12270">
            <v>471.1</v>
          </cell>
          <cell r="S12270">
            <v>471.1</v>
          </cell>
          <cell r="T12270">
            <v>18</v>
          </cell>
        </row>
        <row r="12271">
          <cell r="C12271" t="str">
            <v>Пермский муниципальный район Пермского края</v>
          </cell>
          <cell r="D12271" t="str">
            <v>п. Юг, ул. Максима Горького, д. 26</v>
          </cell>
          <cell r="E12271" t="b">
            <v>1</v>
          </cell>
          <cell r="F12271">
            <v>1961</v>
          </cell>
          <cell r="H12271" t="str">
            <v>Кирпич</v>
          </cell>
          <cell r="L12271">
            <v>2</v>
          </cell>
          <cell r="M12271">
            <v>2</v>
          </cell>
          <cell r="Q12271">
            <v>869.4</v>
          </cell>
          <cell r="R12271">
            <v>814.4</v>
          </cell>
          <cell r="S12271">
            <v>745.4</v>
          </cell>
          <cell r="T12271">
            <v>29</v>
          </cell>
        </row>
        <row r="12272">
          <cell r="C12272" t="str">
            <v>Пермский муниципальный район Пермского края</v>
          </cell>
          <cell r="D12272" t="str">
            <v>п. Юг, ул. Полевая, д. 1</v>
          </cell>
          <cell r="E12272" t="b">
            <v>1</v>
          </cell>
          <cell r="F12272">
            <v>1973</v>
          </cell>
          <cell r="H12272" t="str">
            <v>Кирпич</v>
          </cell>
          <cell r="L12272">
            <v>2</v>
          </cell>
          <cell r="M12272">
            <v>2</v>
          </cell>
          <cell r="Q12272">
            <v>559.70000000000005</v>
          </cell>
          <cell r="R12272">
            <v>512.1</v>
          </cell>
          <cell r="S12272">
            <v>512.1</v>
          </cell>
          <cell r="T12272">
            <v>40</v>
          </cell>
        </row>
        <row r="12273">
          <cell r="C12273" t="str">
            <v>Пермский муниципальный район Пермского края</v>
          </cell>
          <cell r="D12273" t="str">
            <v>п. Юг, ул. Полевая, д. 2</v>
          </cell>
          <cell r="E12273" t="b">
            <v>0</v>
          </cell>
          <cell r="F12273">
            <v>1979</v>
          </cell>
          <cell r="H12273" t="str">
            <v>Панель</v>
          </cell>
          <cell r="L12273">
            <v>2</v>
          </cell>
          <cell r="M12273">
            <v>2</v>
          </cell>
          <cell r="Q12273">
            <v>628.79999999999995</v>
          </cell>
          <cell r="R12273">
            <v>630.59999999999991</v>
          </cell>
          <cell r="S12273">
            <v>568.79999999999995</v>
          </cell>
          <cell r="T12273">
            <v>48</v>
          </cell>
        </row>
        <row r="12274">
          <cell r="C12274" t="str">
            <v>Пермский муниципальный район Пермского края</v>
          </cell>
          <cell r="D12274" t="str">
            <v>п. Юг, ул. Полевая, д. 4</v>
          </cell>
          <cell r="E12274" t="b">
            <v>1</v>
          </cell>
          <cell r="F12274">
            <v>1983</v>
          </cell>
          <cell r="H12274" t="str">
            <v>Кирпич</v>
          </cell>
          <cell r="L12274">
            <v>2</v>
          </cell>
          <cell r="M12274">
            <v>4</v>
          </cell>
          <cell r="Q12274">
            <v>1355.4</v>
          </cell>
          <cell r="R12274">
            <v>1271.8999999999999</v>
          </cell>
          <cell r="S12274">
            <v>1131.5999999999999</v>
          </cell>
          <cell r="T12274">
            <v>78</v>
          </cell>
        </row>
        <row r="12275">
          <cell r="C12275" t="str">
            <v>Пермский муниципальный район Пермского края</v>
          </cell>
          <cell r="D12275" t="str">
            <v>п. Юг, ул. Полевая, д. 10</v>
          </cell>
          <cell r="E12275" t="b">
            <v>1</v>
          </cell>
          <cell r="F12275">
            <v>1986</v>
          </cell>
          <cell r="H12275" t="str">
            <v>Крупнопанельные</v>
          </cell>
          <cell r="L12275">
            <v>2</v>
          </cell>
          <cell r="M12275">
            <v>3</v>
          </cell>
          <cell r="Q12275">
            <v>967.5</v>
          </cell>
          <cell r="R12275">
            <v>870</v>
          </cell>
          <cell r="S12275">
            <v>870</v>
          </cell>
          <cell r="T12275">
            <v>53</v>
          </cell>
        </row>
        <row r="12276">
          <cell r="C12276" t="str">
            <v>Пермский муниципальный район Пермского края</v>
          </cell>
          <cell r="D12276" t="str">
            <v>п. Юг, ул. Полевая, д. 11</v>
          </cell>
          <cell r="E12276" t="b">
            <v>0</v>
          </cell>
          <cell r="F12276">
            <v>1986</v>
          </cell>
          <cell r="H12276" t="str">
            <v>Панель</v>
          </cell>
          <cell r="L12276">
            <v>2</v>
          </cell>
          <cell r="M12276">
            <v>3</v>
          </cell>
          <cell r="Q12276">
            <v>895.4</v>
          </cell>
          <cell r="R12276">
            <v>960.4</v>
          </cell>
          <cell r="S12276">
            <v>863.4</v>
          </cell>
          <cell r="T12276">
            <v>65</v>
          </cell>
        </row>
        <row r="12277">
          <cell r="C12277" t="str">
            <v>Пермский муниципальный район Пермского края</v>
          </cell>
          <cell r="D12277" t="str">
            <v>п. Юг, ул. Полевая, д. 12</v>
          </cell>
          <cell r="E12277" t="b">
            <v>1</v>
          </cell>
          <cell r="F12277">
            <v>2012</v>
          </cell>
          <cell r="H12277" t="str">
            <v>Кирпич</v>
          </cell>
          <cell r="L12277">
            <v>2</v>
          </cell>
          <cell r="M12277">
            <v>2</v>
          </cell>
          <cell r="Q12277">
            <v>713.2</v>
          </cell>
          <cell r="R12277">
            <v>637.79999999999995</v>
          </cell>
          <cell r="S12277">
            <v>637.79999999999995</v>
          </cell>
          <cell r="T12277">
            <v>44</v>
          </cell>
        </row>
        <row r="12278">
          <cell r="C12278" t="str">
            <v>Пермский муниципальный район Пермского края</v>
          </cell>
          <cell r="D12278" t="str">
            <v>п. Юг, ул. Урицкого, д. 75</v>
          </cell>
          <cell r="E12278" t="b">
            <v>1</v>
          </cell>
          <cell r="F12278">
            <v>1985</v>
          </cell>
          <cell r="H12278" t="str">
            <v>Кирпич</v>
          </cell>
          <cell r="L12278">
            <v>2</v>
          </cell>
          <cell r="M12278">
            <v>1</v>
          </cell>
          <cell r="Q12278">
            <v>422.8</v>
          </cell>
          <cell r="R12278">
            <v>389.1</v>
          </cell>
          <cell r="S12278">
            <v>389.1</v>
          </cell>
          <cell r="T12278">
            <v>26</v>
          </cell>
        </row>
        <row r="12279">
          <cell r="C12279" t="str">
            <v>Пермский муниципальный район Пермского края</v>
          </cell>
          <cell r="D12279" t="str">
            <v>п. Юг, ул. Урицкого, д. 77</v>
          </cell>
          <cell r="E12279" t="b">
            <v>1</v>
          </cell>
          <cell r="F12279">
            <v>1967</v>
          </cell>
          <cell r="H12279" t="str">
            <v>Кирпич</v>
          </cell>
          <cell r="L12279">
            <v>3</v>
          </cell>
          <cell r="M12279">
            <v>2</v>
          </cell>
          <cell r="Q12279">
            <v>1054.3</v>
          </cell>
          <cell r="R12279">
            <v>982.8</v>
          </cell>
          <cell r="S12279">
            <v>915.9</v>
          </cell>
          <cell r="T12279">
            <v>51</v>
          </cell>
        </row>
        <row r="12280">
          <cell r="C12280" t="str">
            <v>Пермский муниципальный район Пермского края</v>
          </cell>
          <cell r="D12280" t="str">
            <v>п. Юг, ул. Урицкого, д. 79</v>
          </cell>
          <cell r="E12280" t="b">
            <v>1</v>
          </cell>
          <cell r="F12280">
            <v>1975</v>
          </cell>
          <cell r="H12280" t="str">
            <v>Кирпич</v>
          </cell>
          <cell r="L12280">
            <v>2</v>
          </cell>
          <cell r="M12280">
            <v>2</v>
          </cell>
          <cell r="Q12280">
            <v>784.3</v>
          </cell>
          <cell r="R12280">
            <v>724.9</v>
          </cell>
          <cell r="S12280">
            <v>724.9</v>
          </cell>
          <cell r="T12280">
            <v>36</v>
          </cell>
        </row>
        <row r="12281">
          <cell r="C12281" t="str">
            <v>Пермский муниципальный район Пермского края</v>
          </cell>
          <cell r="D12281" t="str">
            <v>п. Юг, ул. Урицкого, д. 81</v>
          </cell>
          <cell r="E12281" t="b">
            <v>1</v>
          </cell>
          <cell r="F12281">
            <v>1980</v>
          </cell>
          <cell r="H12281" t="str">
            <v>Крупнопанельные</v>
          </cell>
          <cell r="L12281">
            <v>2</v>
          </cell>
          <cell r="M12281">
            <v>4</v>
          </cell>
          <cell r="Q12281">
            <v>1319.7</v>
          </cell>
          <cell r="R12281">
            <v>1182.0999999999999</v>
          </cell>
          <cell r="S12281">
            <v>1182.0999999999999</v>
          </cell>
          <cell r="T12281">
            <v>69</v>
          </cell>
        </row>
        <row r="12282">
          <cell r="C12282" t="str">
            <v>Пермский муниципальный район Пермского края</v>
          </cell>
          <cell r="D12282" t="str">
            <v>п. Юг, ул. Чернышевского, д. 84</v>
          </cell>
          <cell r="E12282" t="b">
            <v>1</v>
          </cell>
          <cell r="F12282">
            <v>2000</v>
          </cell>
          <cell r="H12282" t="str">
            <v>Пенобетон</v>
          </cell>
          <cell r="L12282">
            <v>4</v>
          </cell>
          <cell r="M12282">
            <v>1</v>
          </cell>
          <cell r="Q12282">
            <v>1611.1</v>
          </cell>
          <cell r="R12282">
            <v>1189.2</v>
          </cell>
          <cell r="S12282">
            <v>1189.2</v>
          </cell>
          <cell r="T12282">
            <v>36</v>
          </cell>
        </row>
        <row r="12283">
          <cell r="C12283" t="str">
            <v>Пермский муниципальный район Пермского края</v>
          </cell>
          <cell r="D12283" t="str">
            <v>п. Юго-Камский, ул. 3-я Пятилетка, д. 44</v>
          </cell>
          <cell r="E12283" t="b">
            <v>1</v>
          </cell>
          <cell r="F12283">
            <v>1955</v>
          </cell>
          <cell r="H12283" t="str">
            <v>Дерево</v>
          </cell>
          <cell r="L12283">
            <v>2</v>
          </cell>
          <cell r="M12283">
            <v>2</v>
          </cell>
          <cell r="Q12283">
            <v>681.4</v>
          </cell>
          <cell r="R12283">
            <v>619.20000000000005</v>
          </cell>
          <cell r="S12283">
            <v>504.7</v>
          </cell>
          <cell r="T12283">
            <v>25</v>
          </cell>
        </row>
        <row r="12284">
          <cell r="C12284" t="str">
            <v>Пермский муниципальный район Пермского края</v>
          </cell>
          <cell r="D12284" t="str">
            <v>п. Юго-Камский, ул. 3-я Пятилетка, д. 46</v>
          </cell>
          <cell r="E12284" t="b">
            <v>1</v>
          </cell>
          <cell r="F12284">
            <v>1955</v>
          </cell>
          <cell r="H12284" t="str">
            <v>Кирпич</v>
          </cell>
          <cell r="L12284">
            <v>2</v>
          </cell>
          <cell r="M12284">
            <v>2</v>
          </cell>
          <cell r="Q12284">
            <v>678</v>
          </cell>
          <cell r="R12284">
            <v>615</v>
          </cell>
          <cell r="S12284">
            <v>518.20000000000005</v>
          </cell>
          <cell r="T12284">
            <v>26</v>
          </cell>
        </row>
        <row r="12285">
          <cell r="C12285" t="str">
            <v>Пермский муниципальный район Пермского края</v>
          </cell>
          <cell r="D12285" t="str">
            <v>п. Юго-Камский, ул. Больничная, д. 1</v>
          </cell>
          <cell r="E12285" t="b">
            <v>1</v>
          </cell>
          <cell r="F12285">
            <v>1993</v>
          </cell>
          <cell r="H12285" t="str">
            <v>Панель</v>
          </cell>
          <cell r="L12285">
            <v>5</v>
          </cell>
          <cell r="M12285">
            <v>6</v>
          </cell>
          <cell r="Q12285">
            <v>3908.4</v>
          </cell>
          <cell r="R12285">
            <v>3908.4</v>
          </cell>
          <cell r="S12285">
            <v>2620.3000000000002</v>
          </cell>
          <cell r="T12285">
            <v>198</v>
          </cell>
        </row>
        <row r="12286">
          <cell r="C12286" t="str">
            <v>Пермский муниципальный район Пермского края</v>
          </cell>
          <cell r="D12286" t="str">
            <v>п. Юго-Камский, ул. Больничная, д. 2</v>
          </cell>
          <cell r="E12286" t="b">
            <v>1</v>
          </cell>
          <cell r="F12286">
            <v>1987</v>
          </cell>
          <cell r="H12286" t="str">
            <v>Панель</v>
          </cell>
          <cell r="L12286">
            <v>5</v>
          </cell>
          <cell r="M12286">
            <v>6</v>
          </cell>
          <cell r="Q12286">
            <v>3405.8</v>
          </cell>
          <cell r="R12286">
            <v>3405.8</v>
          </cell>
          <cell r="S12286">
            <v>2602.5</v>
          </cell>
          <cell r="T12286">
            <v>181</v>
          </cell>
        </row>
        <row r="12287">
          <cell r="C12287" t="str">
            <v>Пермский муниципальный район Пермского края</v>
          </cell>
          <cell r="D12287" t="str">
            <v>п. Юго-Камский, ул. Декабристов, д. 2</v>
          </cell>
          <cell r="E12287" t="b">
            <v>1</v>
          </cell>
          <cell r="F12287">
            <v>1963</v>
          </cell>
          <cell r="H12287" t="str">
            <v>Кирпич</v>
          </cell>
          <cell r="L12287">
            <v>2</v>
          </cell>
          <cell r="M12287">
            <v>2</v>
          </cell>
          <cell r="Q12287">
            <v>679.86</v>
          </cell>
          <cell r="R12287">
            <v>629.76</v>
          </cell>
          <cell r="S12287">
            <v>629.76</v>
          </cell>
          <cell r="T12287">
            <v>25</v>
          </cell>
        </row>
        <row r="12288">
          <cell r="C12288" t="str">
            <v>Пермский муниципальный район Пермского края</v>
          </cell>
          <cell r="D12288" t="str">
            <v>п. Юго-Камский, ул. Карла Маркса, д. 1</v>
          </cell>
          <cell r="E12288" t="b">
            <v>1</v>
          </cell>
          <cell r="H12288" t="str">
            <v>Деревянные</v>
          </cell>
          <cell r="I12288" t="str">
            <v>скатная</v>
          </cell>
          <cell r="J12288" t="str">
            <v>ГАЗ ГВС</v>
          </cell>
          <cell r="K12288" t="str">
            <v>не имеется</v>
          </cell>
          <cell r="L12288">
            <v>1</v>
          </cell>
          <cell r="M12288">
            <v>2</v>
          </cell>
          <cell r="Q12288">
            <v>185.8</v>
          </cell>
          <cell r="R12288">
            <v>158.19999999999999</v>
          </cell>
          <cell r="S12288">
            <v>158.19999999999999</v>
          </cell>
          <cell r="T12288">
            <v>40</v>
          </cell>
        </row>
        <row r="12289">
          <cell r="C12289" t="str">
            <v>Пермский муниципальный район Пермского края</v>
          </cell>
          <cell r="D12289" t="str">
            <v>п. Юго-Камский, ул. Кирова, д. 60</v>
          </cell>
          <cell r="E12289" t="b">
            <v>1</v>
          </cell>
          <cell r="F12289">
            <v>1963</v>
          </cell>
          <cell r="H12289" t="str">
            <v>Кирпич</v>
          </cell>
          <cell r="L12289">
            <v>2</v>
          </cell>
          <cell r="M12289">
            <v>2</v>
          </cell>
          <cell r="Q12289">
            <v>687.8</v>
          </cell>
          <cell r="R12289">
            <v>633.70000000000005</v>
          </cell>
          <cell r="S12289">
            <v>633.70000000000005</v>
          </cell>
          <cell r="T12289">
            <v>27</v>
          </cell>
        </row>
        <row r="12290">
          <cell r="C12290" t="str">
            <v>Пермский муниципальный район Пермского края</v>
          </cell>
          <cell r="D12290" t="str">
            <v>п. Юго-Камский, ул. Ленина, д. 1</v>
          </cell>
          <cell r="E12290" t="b">
            <v>1</v>
          </cell>
          <cell r="F12290">
            <v>1965</v>
          </cell>
          <cell r="H12290" t="str">
            <v>Кирпич</v>
          </cell>
          <cell r="L12290">
            <v>2</v>
          </cell>
          <cell r="M12290">
            <v>2</v>
          </cell>
          <cell r="Q12290">
            <v>682.7</v>
          </cell>
          <cell r="R12290">
            <v>626</v>
          </cell>
          <cell r="S12290">
            <v>626</v>
          </cell>
          <cell r="T12290">
            <v>27</v>
          </cell>
        </row>
        <row r="12291">
          <cell r="C12291" t="str">
            <v>Пермский муниципальный район Пермского края</v>
          </cell>
          <cell r="D12291" t="str">
            <v>п. Юго-Камский, ул. Ленина, д. 2</v>
          </cell>
          <cell r="E12291" t="b">
            <v>1</v>
          </cell>
          <cell r="F12291">
            <v>1966</v>
          </cell>
          <cell r="H12291" t="str">
            <v>Кирпич</v>
          </cell>
          <cell r="L12291">
            <v>2</v>
          </cell>
          <cell r="M12291">
            <v>2</v>
          </cell>
          <cell r="Q12291">
            <v>1130</v>
          </cell>
          <cell r="R12291">
            <v>634.29999999999995</v>
          </cell>
          <cell r="S12291">
            <v>634.29999999999995</v>
          </cell>
          <cell r="T12291">
            <v>21</v>
          </cell>
        </row>
        <row r="12292">
          <cell r="C12292" t="str">
            <v>Пермский муниципальный район Пермского края</v>
          </cell>
          <cell r="D12292" t="str">
            <v>п. Юго-Камский, ул. Металлистов, д. 1</v>
          </cell>
          <cell r="E12292" t="b">
            <v>1</v>
          </cell>
          <cell r="F12292">
            <v>1983</v>
          </cell>
          <cell r="H12292" t="str">
            <v>кирпич</v>
          </cell>
          <cell r="I12292" t="str">
            <v>плоская</v>
          </cell>
          <cell r="J12292" t="str">
            <v>ГВС</v>
          </cell>
          <cell r="K12292" t="str">
            <v>имеется</v>
          </cell>
          <cell r="L12292">
            <v>5</v>
          </cell>
          <cell r="M12292">
            <v>4</v>
          </cell>
          <cell r="Q12292">
            <v>3158.8</v>
          </cell>
          <cell r="R12292">
            <v>2858.6</v>
          </cell>
          <cell r="S12292">
            <v>2680.9</v>
          </cell>
          <cell r="T12292">
            <v>78</v>
          </cell>
        </row>
        <row r="12293">
          <cell r="C12293" t="str">
            <v>Пермский муниципальный район Пермского края</v>
          </cell>
          <cell r="D12293" t="str">
            <v>п. Юго-Камский, ул. Металлистов, д. 2</v>
          </cell>
          <cell r="E12293" t="b">
            <v>0</v>
          </cell>
          <cell r="F12293">
            <v>1986</v>
          </cell>
          <cell r="G12293">
            <v>2011</v>
          </cell>
          <cell r="H12293" t="str">
            <v>Кирпич</v>
          </cell>
          <cell r="L12293">
            <v>5</v>
          </cell>
          <cell r="M12293">
            <v>4</v>
          </cell>
          <cell r="Q12293">
            <v>3073</v>
          </cell>
          <cell r="R12293">
            <v>4466.6000000000004</v>
          </cell>
          <cell r="S12293">
            <v>2828.6</v>
          </cell>
          <cell r="T12293">
            <v>116</v>
          </cell>
        </row>
        <row r="12294">
          <cell r="C12294" t="str">
            <v>Пермский муниципальный район Пермского края</v>
          </cell>
          <cell r="D12294" t="str">
            <v>п. Юго-Камский, ул. Металлистов, д. 3</v>
          </cell>
          <cell r="E12294" t="b">
            <v>1</v>
          </cell>
          <cell r="F12294">
            <v>1991</v>
          </cell>
          <cell r="H12294" t="str">
            <v>Кирпич</v>
          </cell>
          <cell r="L12294">
            <v>5</v>
          </cell>
          <cell r="M12294">
            <v>1</v>
          </cell>
          <cell r="Q12294">
            <v>3001.54</v>
          </cell>
          <cell r="R12294">
            <v>2452.04</v>
          </cell>
          <cell r="S12294">
            <v>2452.04</v>
          </cell>
          <cell r="T12294">
            <v>113</v>
          </cell>
        </row>
        <row r="12295">
          <cell r="C12295" t="str">
            <v>Пермский муниципальный район Пермского края</v>
          </cell>
          <cell r="D12295" t="str">
            <v>п. Юго-Камский, ул. Металлистов, д. 4</v>
          </cell>
          <cell r="E12295" t="b">
            <v>1</v>
          </cell>
          <cell r="F12295">
            <v>1997</v>
          </cell>
          <cell r="H12295" t="str">
            <v>Панель</v>
          </cell>
          <cell r="L12295">
            <v>5</v>
          </cell>
          <cell r="M12295">
            <v>4</v>
          </cell>
          <cell r="Q12295">
            <v>2876.1</v>
          </cell>
          <cell r="R12295">
            <v>2588.1999999999998</v>
          </cell>
          <cell r="S12295">
            <v>2588.1999999999998</v>
          </cell>
          <cell r="T12295">
            <v>115</v>
          </cell>
        </row>
        <row r="12296">
          <cell r="C12296" t="str">
            <v>Пермский муниципальный район Пермского края</v>
          </cell>
          <cell r="D12296" t="str">
            <v>п. Юго-Камский, ул. Мира, д. 14</v>
          </cell>
          <cell r="E12296" t="b">
            <v>1</v>
          </cell>
          <cell r="F12296">
            <v>1982</v>
          </cell>
          <cell r="H12296" t="str">
            <v>Кирпич</v>
          </cell>
          <cell r="L12296">
            <v>2</v>
          </cell>
          <cell r="M12296">
            <v>2</v>
          </cell>
          <cell r="Q12296">
            <v>787.9</v>
          </cell>
          <cell r="R12296">
            <v>723</v>
          </cell>
          <cell r="S12296">
            <v>723</v>
          </cell>
          <cell r="T12296">
            <v>42</v>
          </cell>
        </row>
        <row r="12297">
          <cell r="C12297" t="str">
            <v>Пермский муниципальный район Пермского края</v>
          </cell>
          <cell r="D12297" t="str">
            <v>п. Юго-Камский, ул. Мира, д. 16</v>
          </cell>
          <cell r="E12297" t="b">
            <v>1</v>
          </cell>
          <cell r="F12297">
            <v>1981</v>
          </cell>
          <cell r="H12297" t="str">
            <v>Кирпич</v>
          </cell>
          <cell r="L12297">
            <v>2</v>
          </cell>
          <cell r="M12297">
            <v>2</v>
          </cell>
          <cell r="Q12297">
            <v>730.6</v>
          </cell>
          <cell r="R12297">
            <v>636.4</v>
          </cell>
          <cell r="S12297">
            <v>636.4</v>
          </cell>
          <cell r="T12297">
            <v>42</v>
          </cell>
        </row>
        <row r="12298">
          <cell r="C12298" t="str">
            <v>Пермский муниципальный район Пермского края</v>
          </cell>
          <cell r="D12298" t="str">
            <v>п. Юго-Камский, ул. Мира, д. 18</v>
          </cell>
          <cell r="E12298" t="b">
            <v>1</v>
          </cell>
          <cell r="F12298">
            <v>1980</v>
          </cell>
          <cell r="H12298" t="str">
            <v>Панель</v>
          </cell>
          <cell r="L12298">
            <v>2</v>
          </cell>
          <cell r="M12298">
            <v>2</v>
          </cell>
          <cell r="Q12298">
            <v>626.70000000000005</v>
          </cell>
          <cell r="R12298">
            <v>569.29999999999995</v>
          </cell>
          <cell r="S12298">
            <v>569.29999999999995</v>
          </cell>
          <cell r="T12298">
            <v>33</v>
          </cell>
        </row>
        <row r="12299">
          <cell r="C12299" t="str">
            <v>Пермский муниципальный район Пермского края</v>
          </cell>
          <cell r="D12299" t="str">
            <v>п. Юго-Камский, ул. Мира, д. 20</v>
          </cell>
          <cell r="E12299" t="b">
            <v>1</v>
          </cell>
          <cell r="F12299">
            <v>1980</v>
          </cell>
          <cell r="H12299" t="str">
            <v>Панель</v>
          </cell>
          <cell r="L12299">
            <v>2</v>
          </cell>
          <cell r="M12299">
            <v>2</v>
          </cell>
          <cell r="Q12299">
            <v>635.70000000000005</v>
          </cell>
          <cell r="R12299">
            <v>567.5</v>
          </cell>
          <cell r="S12299">
            <v>567.5</v>
          </cell>
          <cell r="T12299">
            <v>26</v>
          </cell>
        </row>
        <row r="12300">
          <cell r="C12300" t="str">
            <v>Пермский муниципальный район Пермского края</v>
          </cell>
          <cell r="D12300" t="str">
            <v>п. Юго-Камский, ул. Мира, д. 7А</v>
          </cell>
          <cell r="E12300" t="b">
            <v>0</v>
          </cell>
          <cell r="F12300">
            <v>2013</v>
          </cell>
          <cell r="H12300" t="str">
            <v>Кирпич</v>
          </cell>
          <cell r="L12300">
            <v>1</v>
          </cell>
          <cell r="M12300">
            <v>2</v>
          </cell>
          <cell r="Q12300">
            <v>237.9</v>
          </cell>
          <cell r="R12300">
            <v>256.10000000000002</v>
          </cell>
          <cell r="S12300">
            <v>256.10000000000002</v>
          </cell>
          <cell r="T12300">
            <v>13</v>
          </cell>
        </row>
        <row r="12301">
          <cell r="C12301" t="str">
            <v>Пермский муниципальный район Пермского края</v>
          </cell>
          <cell r="D12301" t="str">
            <v>п. Юго-Камский, ул. Свердлова, д. 2</v>
          </cell>
          <cell r="E12301" t="b">
            <v>1</v>
          </cell>
          <cell r="F12301">
            <v>1962</v>
          </cell>
          <cell r="H12301" t="str">
            <v>Кирпич</v>
          </cell>
          <cell r="L12301">
            <v>2</v>
          </cell>
          <cell r="M12301">
            <v>2</v>
          </cell>
          <cell r="Q12301">
            <v>502.78</v>
          </cell>
          <cell r="R12301">
            <v>443.08</v>
          </cell>
          <cell r="S12301">
            <v>443.08</v>
          </cell>
          <cell r="T12301">
            <v>20</v>
          </cell>
        </row>
        <row r="12302">
          <cell r="C12302" t="str">
            <v>Пермский муниципальный район Пермского края</v>
          </cell>
          <cell r="D12302" t="str">
            <v>п. Юго-Камский, ул. Свердлова, д. 3</v>
          </cell>
          <cell r="E12302" t="b">
            <v>1</v>
          </cell>
          <cell r="F12302">
            <v>1966</v>
          </cell>
          <cell r="H12302" t="str">
            <v>Кирпич</v>
          </cell>
          <cell r="L12302">
            <v>2</v>
          </cell>
          <cell r="M12302">
            <v>2</v>
          </cell>
          <cell r="Q12302">
            <v>654.48</v>
          </cell>
          <cell r="R12302">
            <v>631.17999999999995</v>
          </cell>
          <cell r="S12302">
            <v>631.17999999999995</v>
          </cell>
          <cell r="T12302">
            <v>26</v>
          </cell>
        </row>
        <row r="12303">
          <cell r="C12303" t="str">
            <v>Пермский муниципальный район Пермского края</v>
          </cell>
          <cell r="D12303" t="str">
            <v>п. Юго-Камский, ул. Свердлова, д. 4</v>
          </cell>
          <cell r="E12303" t="b">
            <v>1</v>
          </cell>
          <cell r="F12303">
            <v>1962</v>
          </cell>
          <cell r="H12303" t="str">
            <v>Кирпич</v>
          </cell>
          <cell r="L12303">
            <v>2</v>
          </cell>
          <cell r="M12303">
            <v>2</v>
          </cell>
          <cell r="Q12303">
            <v>530.79999999999995</v>
          </cell>
          <cell r="R12303">
            <v>481.3</v>
          </cell>
          <cell r="S12303">
            <v>481.3</v>
          </cell>
          <cell r="T12303">
            <v>18</v>
          </cell>
        </row>
        <row r="12304">
          <cell r="C12304" t="str">
            <v>Пермский муниципальный район Пермского края</v>
          </cell>
          <cell r="D12304" t="str">
            <v>п. Юго-Камский, ул. Сибирская, д. 1</v>
          </cell>
          <cell r="E12304" t="b">
            <v>1</v>
          </cell>
          <cell r="F12304">
            <v>1976</v>
          </cell>
          <cell r="H12304" t="str">
            <v>Крупнопанельные</v>
          </cell>
          <cell r="L12304">
            <v>5</v>
          </cell>
          <cell r="M12304">
            <v>6</v>
          </cell>
          <cell r="Q12304">
            <v>5207.8999999999996</v>
          </cell>
          <cell r="R12304">
            <v>4802.8999999999996</v>
          </cell>
          <cell r="S12304">
            <v>4802.8999999999996</v>
          </cell>
          <cell r="T12304">
            <v>199</v>
          </cell>
        </row>
        <row r="12305">
          <cell r="C12305" t="str">
            <v>Пермский муниципальный район Пермского края</v>
          </cell>
          <cell r="D12305" t="str">
            <v>п. Юго-Камский, ул. Сибирская, д. 3</v>
          </cell>
          <cell r="E12305" t="b">
            <v>1</v>
          </cell>
          <cell r="F12305">
            <v>1976</v>
          </cell>
          <cell r="H12305" t="str">
            <v>панель</v>
          </cell>
          <cell r="L12305">
            <v>5</v>
          </cell>
          <cell r="M12305">
            <v>4</v>
          </cell>
          <cell r="Q12305">
            <v>3009</v>
          </cell>
          <cell r="R12305">
            <v>3009</v>
          </cell>
          <cell r="S12305">
            <v>2705</v>
          </cell>
          <cell r="T12305">
            <v>120</v>
          </cell>
        </row>
        <row r="12306">
          <cell r="C12306" t="str">
            <v>Пермский муниципальный район Пермского края</v>
          </cell>
          <cell r="D12306" t="str">
            <v>п. Юго-Камский, ул. Сибирская, д. 5</v>
          </cell>
          <cell r="E12306" t="b">
            <v>1</v>
          </cell>
          <cell r="F12306">
            <v>1976</v>
          </cell>
          <cell r="H12306" t="str">
            <v>Кирпич</v>
          </cell>
          <cell r="L12306">
            <v>5</v>
          </cell>
          <cell r="M12306">
            <v>4</v>
          </cell>
          <cell r="Q12306">
            <v>3267.3</v>
          </cell>
          <cell r="R12306">
            <v>3222.5</v>
          </cell>
          <cell r="S12306">
            <v>3222.5</v>
          </cell>
          <cell r="T12306">
            <v>118</v>
          </cell>
        </row>
        <row r="12307">
          <cell r="C12307" t="str">
            <v>Пермский муниципальный район Пермского края</v>
          </cell>
          <cell r="D12307" t="str">
            <v>п. Юго-Камский, ул. Сибирская, д. 7</v>
          </cell>
          <cell r="E12307" t="b">
            <v>1</v>
          </cell>
          <cell r="F12307">
            <v>1975</v>
          </cell>
          <cell r="H12307" t="str">
            <v>Кирпич</v>
          </cell>
          <cell r="L12307">
            <v>5</v>
          </cell>
          <cell r="M12307">
            <v>6</v>
          </cell>
          <cell r="Q12307">
            <v>4480.3999999999996</v>
          </cell>
          <cell r="R12307">
            <v>4480.3999999999996</v>
          </cell>
          <cell r="S12307">
            <v>4480.3999999999996</v>
          </cell>
          <cell r="T12307">
            <v>197</v>
          </cell>
        </row>
        <row r="12308">
          <cell r="C12308" t="str">
            <v>Пермский муниципальный район Пермского края</v>
          </cell>
          <cell r="D12308" t="str">
            <v>п. Юго-Камский, ул. Сибирская, д. 21</v>
          </cell>
          <cell r="E12308" t="b">
            <v>1</v>
          </cell>
          <cell r="F12308">
            <v>1957</v>
          </cell>
          <cell r="H12308" t="str">
            <v>Кирпич</v>
          </cell>
          <cell r="L12308">
            <v>2</v>
          </cell>
          <cell r="M12308">
            <v>2</v>
          </cell>
          <cell r="Q12308">
            <v>703.5</v>
          </cell>
          <cell r="R12308">
            <v>615.6</v>
          </cell>
          <cell r="S12308">
            <v>615.6</v>
          </cell>
          <cell r="T12308">
            <v>23</v>
          </cell>
        </row>
        <row r="12309">
          <cell r="C12309" t="str">
            <v>Пермский муниципальный район Пермского края</v>
          </cell>
          <cell r="D12309" t="str">
            <v>п. Юго-Камский, ул. Сибирская, д. 19А</v>
          </cell>
          <cell r="E12309" t="b">
            <v>1</v>
          </cell>
          <cell r="F12309">
            <v>1968</v>
          </cell>
          <cell r="H12309" t="str">
            <v>Кирпич</v>
          </cell>
          <cell r="L12309">
            <v>2</v>
          </cell>
          <cell r="M12309">
            <v>2</v>
          </cell>
          <cell r="Q12309">
            <v>781.1</v>
          </cell>
          <cell r="R12309">
            <v>722.1</v>
          </cell>
          <cell r="S12309">
            <v>722.1</v>
          </cell>
          <cell r="T12309">
            <v>28</v>
          </cell>
        </row>
        <row r="12310">
          <cell r="C12310" t="str">
            <v>Пермский муниципальный район Пермского края</v>
          </cell>
          <cell r="D12310" t="str">
            <v>п. Юго-Камский, ул. Сибирская, д. 1А</v>
          </cell>
          <cell r="E12310" t="b">
            <v>1</v>
          </cell>
          <cell r="F12310">
            <v>1986</v>
          </cell>
          <cell r="H12310" t="str">
            <v>Железобетон</v>
          </cell>
          <cell r="L12310">
            <v>5</v>
          </cell>
          <cell r="M12310">
            <v>8</v>
          </cell>
          <cell r="Q12310">
            <v>5943.7</v>
          </cell>
          <cell r="R12310">
            <v>5943.7</v>
          </cell>
          <cell r="S12310">
            <v>5214</v>
          </cell>
          <cell r="T12310">
            <v>224</v>
          </cell>
        </row>
        <row r="12311">
          <cell r="C12311" t="str">
            <v>Пермский муниципальный район Пермского края</v>
          </cell>
          <cell r="D12311" t="str">
            <v>п. Юго-Камский, ул. Советская, д. 105</v>
          </cell>
          <cell r="E12311" t="b">
            <v>1</v>
          </cell>
          <cell r="F12311">
            <v>1917</v>
          </cell>
          <cell r="H12311" t="str">
            <v>Дерево</v>
          </cell>
          <cell r="L12311">
            <v>2</v>
          </cell>
          <cell r="M12311">
            <v>2</v>
          </cell>
          <cell r="Q12311">
            <v>492.09</v>
          </cell>
          <cell r="R12311">
            <v>275.60000000000002</v>
          </cell>
          <cell r="S12311">
            <v>275.60000000000002</v>
          </cell>
          <cell r="T12311">
            <v>34</v>
          </cell>
        </row>
        <row r="12312">
          <cell r="C12312" t="str">
            <v>Пермский муниципальный район Пермского края</v>
          </cell>
          <cell r="D12312" t="str">
            <v>п. Юго-Камский, ул. Советская, д. 118</v>
          </cell>
          <cell r="E12312" t="b">
            <v>1</v>
          </cell>
          <cell r="F12312">
            <v>1980</v>
          </cell>
          <cell r="H12312" t="str">
            <v>Панель</v>
          </cell>
          <cell r="L12312">
            <v>3</v>
          </cell>
          <cell r="M12312">
            <v>2</v>
          </cell>
          <cell r="Q12312">
            <v>1311.7</v>
          </cell>
          <cell r="R12312">
            <v>1175.8</v>
          </cell>
          <cell r="S12312">
            <v>1175.8</v>
          </cell>
          <cell r="T12312">
            <v>40</v>
          </cell>
        </row>
        <row r="12313">
          <cell r="C12313" t="str">
            <v>Пермский муниципальный район Пермского края</v>
          </cell>
          <cell r="D12313" t="str">
            <v>п. Юго-Камский, ул. Советская, д. 146</v>
          </cell>
          <cell r="E12313" t="b">
            <v>1</v>
          </cell>
          <cell r="F12313">
            <v>1957</v>
          </cell>
          <cell r="H12313" t="str">
            <v>Кирпич</v>
          </cell>
          <cell r="L12313">
            <v>2</v>
          </cell>
          <cell r="M12313">
            <v>2</v>
          </cell>
          <cell r="Q12313">
            <v>746.2</v>
          </cell>
          <cell r="R12313">
            <v>606.9</v>
          </cell>
          <cell r="S12313">
            <v>606.9</v>
          </cell>
          <cell r="T12313">
            <v>17</v>
          </cell>
        </row>
        <row r="12314">
          <cell r="C12314" t="str">
            <v>Пермский муниципальный район Пермского края</v>
          </cell>
          <cell r="D12314" t="str">
            <v>п. Юго-Камский, ул. Советская, д. 151</v>
          </cell>
          <cell r="E12314" t="b">
            <v>1</v>
          </cell>
          <cell r="F12314">
            <v>2007</v>
          </cell>
          <cell r="H12314" t="str">
            <v>Ж/б панели</v>
          </cell>
          <cell r="I12314" t="str">
            <v>скатная</v>
          </cell>
          <cell r="K12314" t="str">
            <v>не имеется</v>
          </cell>
          <cell r="L12314">
            <v>2</v>
          </cell>
          <cell r="M12314">
            <v>2</v>
          </cell>
          <cell r="Q12314">
            <v>698.8</v>
          </cell>
          <cell r="R12314">
            <v>444.8</v>
          </cell>
          <cell r="S12314">
            <v>444.8</v>
          </cell>
          <cell r="T12314">
            <v>36</v>
          </cell>
        </row>
        <row r="12315">
          <cell r="C12315" t="str">
            <v>Пермский муниципальный район Пермского края</v>
          </cell>
          <cell r="D12315" t="str">
            <v>п. Юго-Камский, ул. Труда, д. 1</v>
          </cell>
          <cell r="E12315" t="b">
            <v>0</v>
          </cell>
          <cell r="F12315">
            <v>1972</v>
          </cell>
          <cell r="H12315" t="str">
            <v>Кирпич</v>
          </cell>
          <cell r="L12315">
            <v>2</v>
          </cell>
          <cell r="M12315">
            <v>1</v>
          </cell>
          <cell r="Q12315">
            <v>954.1</v>
          </cell>
          <cell r="R12315">
            <v>1075.9000000000001</v>
          </cell>
          <cell r="S12315">
            <v>652.79999999999995</v>
          </cell>
          <cell r="T12315">
            <v>63</v>
          </cell>
        </row>
        <row r="12316">
          <cell r="C12316" t="str">
            <v>Пермский муниципальный район Пермского края</v>
          </cell>
          <cell r="D12316" t="str">
            <v>п. Юго-Камский, ул. Уральская, д. 5</v>
          </cell>
          <cell r="E12316" t="b">
            <v>1</v>
          </cell>
          <cell r="F12316">
            <v>1984</v>
          </cell>
          <cell r="H12316" t="str">
            <v>Панель</v>
          </cell>
          <cell r="I12316" t="str">
            <v>скатная</v>
          </cell>
          <cell r="K12316" t="str">
            <v>имеется</v>
          </cell>
          <cell r="L12316">
            <v>5</v>
          </cell>
          <cell r="M12316">
            <v>4</v>
          </cell>
          <cell r="Q12316">
            <v>2971.4</v>
          </cell>
          <cell r="R12316">
            <v>2627.7</v>
          </cell>
          <cell r="S12316">
            <v>2627.7</v>
          </cell>
        </row>
        <row r="12317">
          <cell r="C12317" t="str">
            <v>Пермский муниципальный район Пермского края</v>
          </cell>
          <cell r="D12317" t="str">
            <v>п. Юго-Камский, ул. Уральская, д. 7</v>
          </cell>
          <cell r="E12317" t="b">
            <v>1</v>
          </cell>
          <cell r="F12317">
            <v>1995</v>
          </cell>
          <cell r="H12317" t="str">
            <v>Панель</v>
          </cell>
          <cell r="L12317">
            <v>5</v>
          </cell>
          <cell r="M12317">
            <v>4</v>
          </cell>
          <cell r="Q12317">
            <v>2950.2</v>
          </cell>
          <cell r="R12317">
            <v>2617.8000000000002</v>
          </cell>
          <cell r="S12317">
            <v>2617.8000000000002</v>
          </cell>
          <cell r="T12317">
            <v>156</v>
          </cell>
        </row>
        <row r="12318">
          <cell r="C12318" t="str">
            <v>Пермский муниципальный район Пермского края</v>
          </cell>
          <cell r="D12318" t="str">
            <v>п. Юго-Камский, ул. Уральская, д. 20</v>
          </cell>
          <cell r="E12318" t="b">
            <v>1</v>
          </cell>
          <cell r="F12318">
            <v>1967</v>
          </cell>
          <cell r="H12318" t="str">
            <v>Кирпич</v>
          </cell>
          <cell r="L12318">
            <v>2</v>
          </cell>
          <cell r="M12318">
            <v>2</v>
          </cell>
          <cell r="Q12318">
            <v>784.65</v>
          </cell>
          <cell r="R12318">
            <v>724</v>
          </cell>
          <cell r="S12318">
            <v>724</v>
          </cell>
          <cell r="T12318">
            <v>31</v>
          </cell>
        </row>
        <row r="12319">
          <cell r="C12319" t="str">
            <v>Пермский муниципальный район Пермского края</v>
          </cell>
          <cell r="D12319" t="str">
            <v>п. Юго-Камский, ул. Энгельса, д. 11</v>
          </cell>
          <cell r="E12319" t="b">
            <v>1</v>
          </cell>
          <cell r="F12319">
            <v>2013</v>
          </cell>
          <cell r="H12319" t="str">
            <v>Бетонные ячеистые блоки с утеплением</v>
          </cell>
          <cell r="I12319" t="str">
            <v>скатная</v>
          </cell>
          <cell r="J12319" t="str">
            <v>ГАЗ</v>
          </cell>
          <cell r="K12319" t="str">
            <v>имеется</v>
          </cell>
          <cell r="L12319">
            <v>5</v>
          </cell>
          <cell r="M12319">
            <v>3</v>
          </cell>
          <cell r="Q12319">
            <v>6006.1</v>
          </cell>
          <cell r="R12319">
            <v>5071.3999999999996</v>
          </cell>
          <cell r="S12319">
            <v>4122.2</v>
          </cell>
          <cell r="T12319">
            <v>107</v>
          </cell>
        </row>
        <row r="12320">
          <cell r="C12320" t="str">
            <v>Пермский муниципальный район Пермского края</v>
          </cell>
          <cell r="D12320" t="str">
            <v>с. Бершеть, ул. 1-я Железнодорожная, д. 2</v>
          </cell>
          <cell r="E12320" t="b">
            <v>1</v>
          </cell>
          <cell r="F12320">
            <v>1960</v>
          </cell>
          <cell r="H12320" t="str">
            <v>Кирпич</v>
          </cell>
          <cell r="L12320">
            <v>2</v>
          </cell>
          <cell r="M12320">
            <v>2</v>
          </cell>
          <cell r="Q12320">
            <v>387.6</v>
          </cell>
          <cell r="R12320">
            <v>332.4</v>
          </cell>
          <cell r="S12320">
            <v>287.39999999999998</v>
          </cell>
          <cell r="T12320">
            <v>25</v>
          </cell>
        </row>
        <row r="12321">
          <cell r="C12321" t="str">
            <v>Пермский муниципальный район Пермского края</v>
          </cell>
          <cell r="D12321" t="str">
            <v>с. Бершеть, ул. Ленина, д. 2</v>
          </cell>
          <cell r="E12321" t="b">
            <v>1</v>
          </cell>
          <cell r="F12321">
            <v>1985</v>
          </cell>
          <cell r="H12321" t="str">
            <v>Кирпич</v>
          </cell>
          <cell r="L12321">
            <v>4</v>
          </cell>
          <cell r="M12321">
            <v>5</v>
          </cell>
          <cell r="Q12321">
            <v>5850.3</v>
          </cell>
          <cell r="R12321">
            <v>4376.8999999999996</v>
          </cell>
          <cell r="S12321">
            <v>4341.8999999999996</v>
          </cell>
          <cell r="T12321">
            <v>231</v>
          </cell>
        </row>
        <row r="12322">
          <cell r="C12322" t="str">
            <v>Пермский муниципальный район Пермского края</v>
          </cell>
          <cell r="D12322" t="str">
            <v>с. Бершеть, ул. Ленина, д. 6</v>
          </cell>
          <cell r="E12322" t="b">
            <v>1</v>
          </cell>
          <cell r="F12322">
            <v>1987</v>
          </cell>
          <cell r="H12322" t="str">
            <v>Кирпич</v>
          </cell>
          <cell r="I12322" t="str">
            <v>плоская</v>
          </cell>
          <cell r="K12322" t="str">
            <v>имеется</v>
          </cell>
          <cell r="L12322">
            <v>4</v>
          </cell>
          <cell r="M12322">
            <v>5</v>
          </cell>
          <cell r="Q12322">
            <v>4062.6</v>
          </cell>
          <cell r="R12322">
            <v>2295.3000000000002</v>
          </cell>
          <cell r="S12322">
            <v>2295.3000000000002</v>
          </cell>
          <cell r="T12322">
            <v>182</v>
          </cell>
        </row>
        <row r="12323">
          <cell r="C12323" t="str">
            <v>Пермский муниципальный район Пермского края</v>
          </cell>
          <cell r="D12323" t="str">
            <v>с. Бершеть, ул. Ленина, д. 10</v>
          </cell>
          <cell r="E12323" t="b">
            <v>1</v>
          </cell>
          <cell r="F12323">
            <v>2007</v>
          </cell>
          <cell r="H12323" t="str">
            <v>Кирпич</v>
          </cell>
          <cell r="I12323" t="str">
            <v>скатная</v>
          </cell>
          <cell r="K12323" t="str">
            <v>не имеется</v>
          </cell>
          <cell r="L12323">
            <v>4</v>
          </cell>
          <cell r="M12323">
            <v>3</v>
          </cell>
          <cell r="Q12323">
            <v>3254.7</v>
          </cell>
          <cell r="R12323">
            <v>2282.9</v>
          </cell>
          <cell r="S12323">
            <v>2282.9</v>
          </cell>
          <cell r="T12323">
            <v>120</v>
          </cell>
        </row>
        <row r="12324">
          <cell r="C12324" t="str">
            <v>Пермский муниципальный район Пермского края</v>
          </cell>
          <cell r="D12324" t="str">
            <v>с. Бершеть, ул. Ленина, д. 12</v>
          </cell>
          <cell r="E12324" t="b">
            <v>1</v>
          </cell>
          <cell r="F12324">
            <v>1971</v>
          </cell>
          <cell r="H12324" t="str">
            <v>Крупные панели</v>
          </cell>
          <cell r="L12324">
            <v>5</v>
          </cell>
          <cell r="M12324">
            <v>6</v>
          </cell>
          <cell r="Q12324">
            <v>4732</v>
          </cell>
          <cell r="R12324">
            <v>4326.5</v>
          </cell>
          <cell r="S12324">
            <v>4326.5</v>
          </cell>
          <cell r="T12324">
            <v>239</v>
          </cell>
        </row>
        <row r="12325">
          <cell r="C12325" t="str">
            <v>Пермский муниципальный район Пермского края</v>
          </cell>
          <cell r="D12325" t="str">
            <v>с. Бершеть, ул. Ленина, д. 14</v>
          </cell>
          <cell r="E12325" t="b">
            <v>1</v>
          </cell>
          <cell r="F12325">
            <v>1983</v>
          </cell>
          <cell r="H12325" t="str">
            <v>Кирпич</v>
          </cell>
          <cell r="L12325">
            <v>3</v>
          </cell>
          <cell r="M12325">
            <v>3</v>
          </cell>
          <cell r="Q12325">
            <v>2130.5</v>
          </cell>
          <cell r="R12325">
            <v>1968.4</v>
          </cell>
          <cell r="S12325">
            <v>1908.4</v>
          </cell>
          <cell r="T12325">
            <v>89</v>
          </cell>
        </row>
        <row r="12326">
          <cell r="C12326" t="str">
            <v>Пермский муниципальный район Пермского края</v>
          </cell>
          <cell r="D12326" t="str">
            <v>с. Бершеть, ул. Мира, д. 24</v>
          </cell>
          <cell r="E12326" t="b">
            <v>1</v>
          </cell>
          <cell r="F12326">
            <v>1967</v>
          </cell>
          <cell r="H12326" t="str">
            <v>Кирпич</v>
          </cell>
          <cell r="L12326">
            <v>2</v>
          </cell>
          <cell r="M12326">
            <v>1</v>
          </cell>
          <cell r="Q12326">
            <v>755.9</v>
          </cell>
          <cell r="R12326">
            <v>731.9</v>
          </cell>
          <cell r="S12326">
            <v>731.9</v>
          </cell>
          <cell r="T12326">
            <v>62</v>
          </cell>
        </row>
        <row r="12327">
          <cell r="C12327" t="str">
            <v>Пермский муниципальный район Пермского края</v>
          </cell>
          <cell r="D12327" t="str">
            <v>с. Бершеть, ул. Мира, д. 29</v>
          </cell>
          <cell r="E12327" t="b">
            <v>1</v>
          </cell>
          <cell r="F12327">
            <v>1967</v>
          </cell>
          <cell r="H12327" t="str">
            <v>Кирпич</v>
          </cell>
          <cell r="L12327">
            <v>2</v>
          </cell>
          <cell r="M12327">
            <v>2</v>
          </cell>
          <cell r="Q12327">
            <v>803.3</v>
          </cell>
          <cell r="R12327">
            <v>742.5</v>
          </cell>
          <cell r="S12327">
            <v>742.5</v>
          </cell>
          <cell r="T12327">
            <v>53</v>
          </cell>
        </row>
        <row r="12328">
          <cell r="C12328" t="str">
            <v>Пермский муниципальный район Пермского края</v>
          </cell>
          <cell r="D12328" t="str">
            <v>с. Бершеть, ул. Мира, д. 31</v>
          </cell>
          <cell r="E12328" t="b">
            <v>1</v>
          </cell>
          <cell r="F12328">
            <v>1967</v>
          </cell>
          <cell r="H12328" t="str">
            <v>Кирпич</v>
          </cell>
          <cell r="L12328">
            <v>2</v>
          </cell>
          <cell r="M12328">
            <v>2</v>
          </cell>
          <cell r="Q12328">
            <v>697.5</v>
          </cell>
          <cell r="R12328">
            <v>637.5</v>
          </cell>
          <cell r="S12328">
            <v>637.5</v>
          </cell>
          <cell r="T12328">
            <v>44</v>
          </cell>
        </row>
        <row r="12329">
          <cell r="C12329" t="str">
            <v>Пермский муниципальный район Пермского края</v>
          </cell>
          <cell r="D12329" t="str">
            <v>с. Бершеть, ул. Мира, д. 33</v>
          </cell>
          <cell r="E12329" t="b">
            <v>1</v>
          </cell>
          <cell r="F12329">
            <v>1967</v>
          </cell>
          <cell r="H12329" t="str">
            <v>Кирпич</v>
          </cell>
          <cell r="L12329">
            <v>2</v>
          </cell>
          <cell r="M12329">
            <v>2</v>
          </cell>
          <cell r="Q12329">
            <v>809.8</v>
          </cell>
          <cell r="R12329">
            <v>749.8</v>
          </cell>
          <cell r="S12329">
            <v>749.8</v>
          </cell>
          <cell r="T12329">
            <v>35</v>
          </cell>
        </row>
        <row r="12330">
          <cell r="C12330" t="str">
            <v>Пермский муниципальный район Пермского края</v>
          </cell>
          <cell r="D12330" t="str">
            <v>с. Бершеть, ул. Молодежная, д. 5</v>
          </cell>
          <cell r="E12330" t="b">
            <v>1</v>
          </cell>
          <cell r="F12330">
            <v>1982</v>
          </cell>
          <cell r="H12330" t="str">
            <v>Кирпич</v>
          </cell>
          <cell r="L12330">
            <v>3</v>
          </cell>
          <cell r="M12330">
            <v>1</v>
          </cell>
          <cell r="Q12330">
            <v>1347.7</v>
          </cell>
          <cell r="R12330">
            <v>1301.8</v>
          </cell>
          <cell r="S12330">
            <v>1301.8</v>
          </cell>
          <cell r="T12330">
            <v>91</v>
          </cell>
        </row>
        <row r="12331">
          <cell r="C12331" t="str">
            <v>Пермский муниципальный район Пермского края</v>
          </cell>
          <cell r="D12331" t="str">
            <v>с. Бершеть, ул. Молодежная, д. 8</v>
          </cell>
          <cell r="E12331" t="b">
            <v>1</v>
          </cell>
          <cell r="F12331">
            <v>1989</v>
          </cell>
          <cell r="H12331" t="str">
            <v>Кирпич</v>
          </cell>
          <cell r="L12331">
            <v>3</v>
          </cell>
          <cell r="M12331">
            <v>2</v>
          </cell>
          <cell r="Q12331">
            <v>2450.1999999999998</v>
          </cell>
          <cell r="R12331">
            <v>1591.9</v>
          </cell>
          <cell r="S12331">
            <v>1591.9</v>
          </cell>
          <cell r="T12331">
            <v>95</v>
          </cell>
        </row>
        <row r="12332">
          <cell r="C12332" t="str">
            <v>Пермский муниципальный район Пермского края</v>
          </cell>
          <cell r="D12332" t="str">
            <v>с. Бершеть, ул. Садовая, д. 1</v>
          </cell>
          <cell r="E12332" t="b">
            <v>1</v>
          </cell>
          <cell r="F12332">
            <v>1982</v>
          </cell>
          <cell r="H12332" t="str">
            <v>Кирпич</v>
          </cell>
          <cell r="L12332">
            <v>2</v>
          </cell>
          <cell r="M12332">
            <v>3</v>
          </cell>
          <cell r="Q12332">
            <v>1065.9000000000001</v>
          </cell>
          <cell r="R12332">
            <v>945.6</v>
          </cell>
          <cell r="S12332">
            <v>945.6</v>
          </cell>
          <cell r="T12332">
            <v>50</v>
          </cell>
        </row>
        <row r="12333">
          <cell r="C12333" t="str">
            <v>Пермский муниципальный район Пермского края</v>
          </cell>
          <cell r="D12333" t="str">
            <v>с. Бершеть, ул. Садовая, д. 3</v>
          </cell>
          <cell r="E12333" t="b">
            <v>1</v>
          </cell>
          <cell r="F12333">
            <v>1977</v>
          </cell>
          <cell r="H12333" t="str">
            <v>Кирпич</v>
          </cell>
          <cell r="L12333">
            <v>2</v>
          </cell>
          <cell r="M12333">
            <v>3</v>
          </cell>
          <cell r="Q12333">
            <v>1001.7</v>
          </cell>
          <cell r="R12333">
            <v>916.4</v>
          </cell>
          <cell r="S12333">
            <v>845.6</v>
          </cell>
          <cell r="T12333">
            <v>55</v>
          </cell>
        </row>
        <row r="12334">
          <cell r="C12334" t="str">
            <v>Пермский муниципальный район Пермского края</v>
          </cell>
          <cell r="D12334" t="str">
            <v>с. Бершеть, ул. Садовая, д. 5</v>
          </cell>
          <cell r="E12334" t="b">
            <v>1</v>
          </cell>
          <cell r="F12334">
            <v>1976</v>
          </cell>
          <cell r="H12334" t="str">
            <v>Кирпич</v>
          </cell>
          <cell r="L12334">
            <v>2</v>
          </cell>
          <cell r="M12334">
            <v>3</v>
          </cell>
          <cell r="Q12334">
            <v>1011.8</v>
          </cell>
          <cell r="R12334">
            <v>923</v>
          </cell>
          <cell r="S12334">
            <v>923</v>
          </cell>
          <cell r="T12334">
            <v>56</v>
          </cell>
        </row>
        <row r="12335">
          <cell r="C12335" t="str">
            <v>Пермский муниципальный район Пермского края</v>
          </cell>
          <cell r="D12335" t="str">
            <v>с. Бершеть, ул. Школьная, д. 2</v>
          </cell>
          <cell r="E12335" t="b">
            <v>1</v>
          </cell>
          <cell r="F12335">
            <v>2015</v>
          </cell>
          <cell r="H12335" t="str">
            <v>Блочные</v>
          </cell>
          <cell r="I12335" t="str">
            <v>скатная</v>
          </cell>
          <cell r="K12335" t="str">
            <v>не имеется</v>
          </cell>
          <cell r="L12335">
            <v>3</v>
          </cell>
          <cell r="M12335">
            <v>5</v>
          </cell>
          <cell r="Q12335">
            <v>2180.6</v>
          </cell>
          <cell r="R12335">
            <v>1796.9</v>
          </cell>
          <cell r="S12335">
            <v>1796.9</v>
          </cell>
          <cell r="T12335">
            <v>72</v>
          </cell>
        </row>
        <row r="12336">
          <cell r="C12336" t="str">
            <v>Пермский муниципальный район Пермского края</v>
          </cell>
          <cell r="D12336" t="str">
            <v>с. Бершеть, ул. Школьная, д. 3</v>
          </cell>
          <cell r="E12336" t="b">
            <v>1</v>
          </cell>
          <cell r="F12336">
            <v>1995</v>
          </cell>
          <cell r="H12336" t="str">
            <v>Кирпич</v>
          </cell>
          <cell r="L12336">
            <v>5</v>
          </cell>
          <cell r="M12336">
            <v>10</v>
          </cell>
          <cell r="Q12336">
            <v>8065.4</v>
          </cell>
          <cell r="R12336">
            <v>7137.3</v>
          </cell>
          <cell r="S12336">
            <v>7137.3</v>
          </cell>
          <cell r="T12336">
            <v>353</v>
          </cell>
        </row>
        <row r="12337">
          <cell r="C12337" t="str">
            <v>Пермский муниципальный район Пермского края</v>
          </cell>
          <cell r="D12337" t="str">
            <v>с. Бершеть, ул. Школьная, д. 6</v>
          </cell>
          <cell r="E12337" t="b">
            <v>1</v>
          </cell>
          <cell r="F12337">
            <v>1970</v>
          </cell>
          <cell r="H12337" t="str">
            <v>Кирпич</v>
          </cell>
          <cell r="L12337">
            <v>2</v>
          </cell>
          <cell r="M12337">
            <v>2</v>
          </cell>
          <cell r="Q12337">
            <v>1077</v>
          </cell>
          <cell r="R12337">
            <v>896.9</v>
          </cell>
          <cell r="S12337">
            <v>897.1</v>
          </cell>
          <cell r="T12337">
            <v>41</v>
          </cell>
        </row>
        <row r="12338">
          <cell r="C12338" t="str">
            <v>Пермский муниципальный район Пермского края</v>
          </cell>
          <cell r="D12338" t="str">
            <v>с. Бершеть, ул. Школьная, д. 7</v>
          </cell>
          <cell r="E12338" t="b">
            <v>1</v>
          </cell>
          <cell r="F12338">
            <v>1980</v>
          </cell>
          <cell r="H12338" t="str">
            <v>Кирпич</v>
          </cell>
          <cell r="L12338">
            <v>2</v>
          </cell>
          <cell r="M12338">
            <v>3</v>
          </cell>
          <cell r="Q12338">
            <v>1189.5</v>
          </cell>
          <cell r="R12338">
            <v>997.3</v>
          </cell>
          <cell r="S12338">
            <v>997.3</v>
          </cell>
          <cell r="T12338">
            <v>43</v>
          </cell>
        </row>
        <row r="12339">
          <cell r="C12339" t="str">
            <v>Пермский муниципальный район Пермского края</v>
          </cell>
          <cell r="D12339" t="str">
            <v>с. Бершеть, ул. Школьная, д. 8</v>
          </cell>
          <cell r="E12339" t="b">
            <v>1</v>
          </cell>
          <cell r="F12339">
            <v>1970</v>
          </cell>
          <cell r="H12339" t="str">
            <v>Кирпич</v>
          </cell>
          <cell r="L12339">
            <v>2</v>
          </cell>
          <cell r="M12339">
            <v>3</v>
          </cell>
          <cell r="Q12339">
            <v>1087</v>
          </cell>
          <cell r="R12339">
            <v>905.7</v>
          </cell>
          <cell r="S12339">
            <v>907.1</v>
          </cell>
          <cell r="T12339">
            <v>47</v>
          </cell>
        </row>
        <row r="12340">
          <cell r="C12340" t="str">
            <v>Пермский муниципальный район Пермского края</v>
          </cell>
          <cell r="D12340" t="str">
            <v>с. Бершеть, ул. Школьная, д. 10</v>
          </cell>
          <cell r="E12340" t="b">
            <v>1</v>
          </cell>
          <cell r="F12340">
            <v>1992</v>
          </cell>
          <cell r="H12340" t="str">
            <v>Кирпич</v>
          </cell>
          <cell r="L12340">
            <v>2</v>
          </cell>
          <cell r="M12340">
            <v>2</v>
          </cell>
          <cell r="Q12340">
            <v>1313.2</v>
          </cell>
          <cell r="R12340">
            <v>1241.0999999999999</v>
          </cell>
          <cell r="S12340">
            <v>1241.0999999999999</v>
          </cell>
          <cell r="T12340">
            <v>32</v>
          </cell>
        </row>
        <row r="12341">
          <cell r="C12341" t="str">
            <v>Пермский муниципальный район Пермского края</v>
          </cell>
          <cell r="D12341" t="str">
            <v>с. Бершеть, ул. Школьная, д. 11</v>
          </cell>
          <cell r="E12341" t="b">
            <v>1</v>
          </cell>
          <cell r="F12341">
            <v>1972</v>
          </cell>
          <cell r="H12341" t="str">
            <v>Кирпич</v>
          </cell>
          <cell r="L12341">
            <v>2</v>
          </cell>
          <cell r="M12341">
            <v>2</v>
          </cell>
          <cell r="Q12341">
            <v>974.4</v>
          </cell>
          <cell r="R12341">
            <v>809.6</v>
          </cell>
          <cell r="S12341">
            <v>811.6</v>
          </cell>
          <cell r="T12341">
            <v>46</v>
          </cell>
        </row>
        <row r="12342">
          <cell r="C12342" t="str">
            <v>Пермский муниципальный район Пермского края</v>
          </cell>
          <cell r="D12342" t="str">
            <v>с. Бершеть, ул. Школьная, д. 13</v>
          </cell>
          <cell r="E12342" t="b">
            <v>1</v>
          </cell>
          <cell r="F12342">
            <v>1978</v>
          </cell>
          <cell r="H12342" t="str">
            <v>Кирпич</v>
          </cell>
          <cell r="L12342">
            <v>2</v>
          </cell>
          <cell r="M12342">
            <v>3</v>
          </cell>
          <cell r="Q12342">
            <v>1106.7</v>
          </cell>
          <cell r="R12342">
            <v>936.3</v>
          </cell>
          <cell r="S12342">
            <v>936.3</v>
          </cell>
          <cell r="T12342">
            <v>48</v>
          </cell>
        </row>
        <row r="12343">
          <cell r="C12343" t="str">
            <v>Пермский муниципальный район Пермского края</v>
          </cell>
          <cell r="D12343" t="str">
            <v>с. Бершеть, ул. Школьная, д. 15</v>
          </cell>
          <cell r="E12343" t="b">
            <v>1</v>
          </cell>
          <cell r="F12343">
            <v>1975</v>
          </cell>
          <cell r="H12343" t="str">
            <v>Кирпич</v>
          </cell>
          <cell r="L12343">
            <v>2</v>
          </cell>
          <cell r="M12343">
            <v>3</v>
          </cell>
          <cell r="Q12343">
            <v>1012.1</v>
          </cell>
          <cell r="R12343">
            <v>915</v>
          </cell>
          <cell r="S12343">
            <v>915</v>
          </cell>
          <cell r="T12343">
            <v>40</v>
          </cell>
        </row>
        <row r="12344">
          <cell r="C12344" t="str">
            <v>Пермский муниципальный район Пермского края</v>
          </cell>
          <cell r="D12344" t="str">
            <v>с. Бершеть, ул. Школьная, д. 17</v>
          </cell>
          <cell r="E12344" t="b">
            <v>1</v>
          </cell>
          <cell r="F12344">
            <v>1975</v>
          </cell>
          <cell r="H12344" t="str">
            <v>Кирпич</v>
          </cell>
          <cell r="L12344">
            <v>2</v>
          </cell>
          <cell r="M12344">
            <v>3</v>
          </cell>
          <cell r="Q12344">
            <v>1004.2</v>
          </cell>
          <cell r="R12344">
            <v>907.5</v>
          </cell>
          <cell r="S12344">
            <v>907.5</v>
          </cell>
          <cell r="T12344">
            <v>62</v>
          </cell>
        </row>
        <row r="12345">
          <cell r="C12345" t="str">
            <v>Пермский муниципальный район Пермского края</v>
          </cell>
          <cell r="D12345" t="str">
            <v>с. Гамово, ул. 50 лет Октября, д. 1</v>
          </cell>
          <cell r="E12345" t="b">
            <v>1</v>
          </cell>
          <cell r="F12345">
            <v>1970</v>
          </cell>
          <cell r="H12345" t="str">
            <v>Кирпич</v>
          </cell>
          <cell r="L12345">
            <v>4</v>
          </cell>
          <cell r="M12345">
            <v>4</v>
          </cell>
          <cell r="Q12345">
            <v>2818.1</v>
          </cell>
          <cell r="R12345">
            <v>2596.6999999999998</v>
          </cell>
          <cell r="S12345">
            <v>2596.6999999999998</v>
          </cell>
          <cell r="T12345">
            <v>177</v>
          </cell>
        </row>
        <row r="12346">
          <cell r="C12346" t="str">
            <v>Пермский муниципальный район Пермского края</v>
          </cell>
          <cell r="D12346" t="str">
            <v>с. Гамово, ул. 50 лет Октября, д. 2</v>
          </cell>
          <cell r="E12346" t="b">
            <v>1</v>
          </cell>
          <cell r="F12346">
            <v>1970</v>
          </cell>
          <cell r="H12346" t="str">
            <v>Кирпич</v>
          </cell>
          <cell r="L12346">
            <v>4</v>
          </cell>
          <cell r="M12346">
            <v>4</v>
          </cell>
          <cell r="Q12346">
            <v>2829.3</v>
          </cell>
          <cell r="R12346">
            <v>2611.6999999999998</v>
          </cell>
          <cell r="S12346">
            <v>2611.6999999999998</v>
          </cell>
          <cell r="T12346">
            <v>141</v>
          </cell>
        </row>
        <row r="12347">
          <cell r="C12347" t="str">
            <v>Пермский муниципальный район Пермского края</v>
          </cell>
          <cell r="D12347" t="str">
            <v>с. Гамово, ул. 50 лет Октября, д. 3</v>
          </cell>
          <cell r="E12347" t="b">
            <v>1</v>
          </cell>
          <cell r="F12347">
            <v>1970</v>
          </cell>
          <cell r="H12347" t="str">
            <v>Кирпич</v>
          </cell>
          <cell r="L12347">
            <v>4</v>
          </cell>
          <cell r="M12347">
            <v>4</v>
          </cell>
          <cell r="Q12347">
            <v>2647</v>
          </cell>
          <cell r="R12347">
            <v>2446.4</v>
          </cell>
          <cell r="S12347">
            <v>2446.4</v>
          </cell>
          <cell r="T12347">
            <v>146</v>
          </cell>
        </row>
        <row r="12348">
          <cell r="C12348" t="str">
            <v>Пермский муниципальный район Пермского края</v>
          </cell>
          <cell r="D12348" t="str">
            <v>с. Гамово, ул. 50 лет Октября, д. 4</v>
          </cell>
          <cell r="E12348" t="b">
            <v>1</v>
          </cell>
          <cell r="F12348">
            <v>1970</v>
          </cell>
          <cell r="H12348" t="str">
            <v>Кирпич</v>
          </cell>
          <cell r="L12348">
            <v>4</v>
          </cell>
          <cell r="M12348">
            <v>4</v>
          </cell>
          <cell r="Q12348">
            <v>2789.6</v>
          </cell>
          <cell r="R12348">
            <v>2562.4</v>
          </cell>
          <cell r="S12348">
            <v>2562.4</v>
          </cell>
          <cell r="T12348">
            <v>165</v>
          </cell>
        </row>
        <row r="12349">
          <cell r="C12349" t="str">
            <v>Пермский муниципальный район Пермского края</v>
          </cell>
          <cell r="D12349" t="str">
            <v>с. Гамово, ул. 50 лет Октября, д. 5</v>
          </cell>
          <cell r="E12349" t="b">
            <v>1</v>
          </cell>
          <cell r="F12349">
            <v>1980</v>
          </cell>
          <cell r="H12349" t="str">
            <v>Кирпич</v>
          </cell>
          <cell r="L12349">
            <v>5</v>
          </cell>
          <cell r="M12349">
            <v>1</v>
          </cell>
          <cell r="Q12349">
            <v>2233.25</v>
          </cell>
          <cell r="R12349">
            <v>2233.25</v>
          </cell>
          <cell r="S12349">
            <v>2119.4499999999998</v>
          </cell>
          <cell r="T12349">
            <v>180</v>
          </cell>
        </row>
        <row r="12350">
          <cell r="C12350" t="str">
            <v>Пермский муниципальный район Пермского края</v>
          </cell>
          <cell r="D12350" t="str">
            <v>с. Гамово, ул. 50 лет Октября, д. 6</v>
          </cell>
          <cell r="E12350" t="b">
            <v>1</v>
          </cell>
          <cell r="F12350">
            <v>1972</v>
          </cell>
          <cell r="H12350" t="str">
            <v>Крупные панели</v>
          </cell>
          <cell r="L12350">
            <v>5</v>
          </cell>
          <cell r="M12350">
            <v>6</v>
          </cell>
          <cell r="Q12350">
            <v>4852.8</v>
          </cell>
          <cell r="R12350">
            <v>4436.3999999999996</v>
          </cell>
          <cell r="S12350">
            <v>4436.3999999999996</v>
          </cell>
          <cell r="T12350">
            <v>267</v>
          </cell>
        </row>
        <row r="12351">
          <cell r="C12351" t="str">
            <v>Пермский муниципальный район Пермского края</v>
          </cell>
          <cell r="D12351" t="str">
            <v>с. Гамово, ул. 50 лет Октября, д. 7</v>
          </cell>
          <cell r="E12351" t="b">
            <v>1</v>
          </cell>
          <cell r="F12351">
            <v>1977</v>
          </cell>
          <cell r="H12351" t="str">
            <v>Панель</v>
          </cell>
          <cell r="L12351">
            <v>5</v>
          </cell>
          <cell r="M12351">
            <v>6</v>
          </cell>
          <cell r="Q12351">
            <v>4955.6000000000004</v>
          </cell>
          <cell r="R12351">
            <v>4456.3999999999996</v>
          </cell>
          <cell r="S12351">
            <v>4456.3999999999996</v>
          </cell>
          <cell r="T12351">
            <v>261</v>
          </cell>
        </row>
        <row r="12352">
          <cell r="C12352" t="str">
            <v>Пермский муниципальный район Пермского края</v>
          </cell>
          <cell r="D12352" t="str">
            <v>с. Гамово, ул. 50 лет Октября, д. 8</v>
          </cell>
          <cell r="E12352" t="b">
            <v>1</v>
          </cell>
          <cell r="F12352">
            <v>1960</v>
          </cell>
          <cell r="H12352" t="str">
            <v>Кирпич</v>
          </cell>
          <cell r="L12352">
            <v>2</v>
          </cell>
          <cell r="M12352">
            <v>1</v>
          </cell>
          <cell r="Q12352">
            <v>245.4</v>
          </cell>
          <cell r="R12352">
            <v>213</v>
          </cell>
          <cell r="S12352">
            <v>213</v>
          </cell>
          <cell r="T12352">
            <v>17</v>
          </cell>
        </row>
        <row r="12353">
          <cell r="C12353" t="str">
            <v>Пермский муниципальный район Пермского края</v>
          </cell>
          <cell r="D12353" t="str">
            <v>с. Гамово, ул. 50 лет Октября, д. 9</v>
          </cell>
          <cell r="E12353" t="b">
            <v>1</v>
          </cell>
          <cell r="F12353">
            <v>1972</v>
          </cell>
          <cell r="H12353" t="str">
            <v>Кирпич</v>
          </cell>
          <cell r="L12353">
            <v>3</v>
          </cell>
          <cell r="M12353">
            <v>1</v>
          </cell>
          <cell r="Q12353">
            <v>1867.5</v>
          </cell>
          <cell r="R12353">
            <v>1542</v>
          </cell>
          <cell r="S12353">
            <v>1542</v>
          </cell>
          <cell r="T12353">
            <v>100</v>
          </cell>
        </row>
        <row r="12354">
          <cell r="C12354" t="str">
            <v>Пермский муниципальный район Пермского края</v>
          </cell>
          <cell r="D12354" t="str">
            <v>с. Гамово, ул. 50 лет Октября, д. 15</v>
          </cell>
          <cell r="E12354" t="b">
            <v>1</v>
          </cell>
          <cell r="F12354">
            <v>1977</v>
          </cell>
          <cell r="H12354" t="str">
            <v>Железобетон</v>
          </cell>
          <cell r="L12354">
            <v>5</v>
          </cell>
          <cell r="M12354">
            <v>6</v>
          </cell>
          <cell r="Q12354">
            <v>4854</v>
          </cell>
          <cell r="R12354">
            <v>4378.8</v>
          </cell>
          <cell r="S12354">
            <v>4378.8</v>
          </cell>
          <cell r="T12354">
            <v>292</v>
          </cell>
        </row>
        <row r="12355">
          <cell r="C12355" t="str">
            <v>Пермский муниципальный район Пермского края</v>
          </cell>
          <cell r="D12355" t="str">
            <v>с. Гамово, ул. 50 лет Октября, д. 16</v>
          </cell>
          <cell r="E12355" t="b">
            <v>1</v>
          </cell>
          <cell r="F12355">
            <v>1984</v>
          </cell>
          <cell r="H12355" t="str">
            <v>Железобетон</v>
          </cell>
          <cell r="L12355">
            <v>5</v>
          </cell>
          <cell r="M12355">
            <v>6</v>
          </cell>
          <cell r="Q12355">
            <v>4126.2</v>
          </cell>
          <cell r="R12355">
            <v>3698.5</v>
          </cell>
          <cell r="S12355">
            <v>3698.5</v>
          </cell>
          <cell r="T12355">
            <v>251</v>
          </cell>
        </row>
        <row r="12356">
          <cell r="C12356" t="str">
            <v>Пермский муниципальный район Пермского края</v>
          </cell>
          <cell r="D12356" t="str">
            <v>с. Гамово, ул. 50 лет Октября, д. 17</v>
          </cell>
          <cell r="E12356" t="b">
            <v>1</v>
          </cell>
          <cell r="F12356">
            <v>1994</v>
          </cell>
          <cell r="H12356" t="str">
            <v>Кирпич</v>
          </cell>
          <cell r="L12356">
            <v>5</v>
          </cell>
          <cell r="M12356">
            <v>1</v>
          </cell>
          <cell r="Q12356">
            <v>2742.4</v>
          </cell>
          <cell r="R12356">
            <v>2309</v>
          </cell>
          <cell r="S12356">
            <v>2309</v>
          </cell>
          <cell r="T12356">
            <v>123</v>
          </cell>
        </row>
        <row r="12357">
          <cell r="C12357" t="str">
            <v>Пермский муниципальный район Пермского края</v>
          </cell>
          <cell r="D12357" t="str">
            <v>с. Гамово, ул. 50 лет Октября, д. 19</v>
          </cell>
          <cell r="E12357" t="b">
            <v>1</v>
          </cell>
          <cell r="F12357">
            <v>2008</v>
          </cell>
          <cell r="H12357" t="str">
            <v>Панели</v>
          </cell>
          <cell r="I12357" t="str">
            <v>плоская</v>
          </cell>
          <cell r="K12357" t="str">
            <v>имеется</v>
          </cell>
          <cell r="L12357">
            <v>5</v>
          </cell>
          <cell r="M12357">
            <v>7</v>
          </cell>
          <cell r="Q12357">
            <v>8244.7000000000007</v>
          </cell>
          <cell r="R12357">
            <v>7583</v>
          </cell>
          <cell r="S12357">
            <v>7583</v>
          </cell>
          <cell r="T12357">
            <v>299</v>
          </cell>
        </row>
        <row r="12358">
          <cell r="C12358" t="str">
            <v>Пермский муниципальный район Пермского края</v>
          </cell>
          <cell r="D12358" t="str">
            <v>с. Гамово, ул. 50 лет Октября, д. 21</v>
          </cell>
          <cell r="E12358" t="b">
            <v>1</v>
          </cell>
          <cell r="F12358">
            <v>2012</v>
          </cell>
          <cell r="H12358" t="str">
            <v>панель</v>
          </cell>
          <cell r="L12358">
            <v>10</v>
          </cell>
          <cell r="M12358">
            <v>5</v>
          </cell>
          <cell r="N12358">
            <v>5</v>
          </cell>
          <cell r="O12358">
            <v>5</v>
          </cell>
          <cell r="Q12358">
            <v>16869</v>
          </cell>
          <cell r="R12358">
            <v>15834</v>
          </cell>
          <cell r="S12358">
            <v>13967.6</v>
          </cell>
          <cell r="T12358">
            <v>608</v>
          </cell>
        </row>
        <row r="12359">
          <cell r="C12359" t="str">
            <v>Пермский муниципальный район Пермского края</v>
          </cell>
          <cell r="D12359" t="str">
            <v>с. Гамово, ул. 50 лет Октября, д. 22</v>
          </cell>
          <cell r="E12359" t="b">
            <v>1</v>
          </cell>
          <cell r="F12359">
            <v>2015</v>
          </cell>
          <cell r="H12359" t="str">
            <v>Панели</v>
          </cell>
          <cell r="I12359" t="str">
            <v>плоская</v>
          </cell>
          <cell r="J12359" t="str">
            <v>ГАЗ</v>
          </cell>
          <cell r="K12359" t="str">
            <v>имеется</v>
          </cell>
          <cell r="L12359">
            <v>11</v>
          </cell>
          <cell r="M12359">
            <v>6</v>
          </cell>
          <cell r="N12359">
            <v>12</v>
          </cell>
          <cell r="O12359">
            <v>6</v>
          </cell>
          <cell r="P12359">
            <v>6</v>
          </cell>
          <cell r="Q12359">
            <v>19102.599999999999</v>
          </cell>
          <cell r="R12359">
            <v>15829.7</v>
          </cell>
          <cell r="S12359">
            <v>15829.7</v>
          </cell>
          <cell r="T12359">
            <v>526</v>
          </cell>
        </row>
        <row r="12360">
          <cell r="C12360" t="str">
            <v>Пермский муниципальный район Пермского края</v>
          </cell>
          <cell r="D12360" t="str">
            <v>с. Гамово, ул. 50 лет Октября, д. 31</v>
          </cell>
          <cell r="E12360" t="b">
            <v>0</v>
          </cell>
          <cell r="F12360">
            <v>2007</v>
          </cell>
          <cell r="H12360" t="str">
            <v>Панели из ячеистого бетона</v>
          </cell>
          <cell r="L12360">
            <v>5</v>
          </cell>
          <cell r="M12360">
            <v>3</v>
          </cell>
          <cell r="Q12360">
            <v>3737</v>
          </cell>
          <cell r="R12360">
            <v>4113.6000000000004</v>
          </cell>
          <cell r="S12360">
            <v>3495.5</v>
          </cell>
          <cell r="T12360">
            <v>152</v>
          </cell>
        </row>
        <row r="12361">
          <cell r="C12361" t="str">
            <v>Пермский муниципальный район Пермского края</v>
          </cell>
          <cell r="D12361" t="str">
            <v>с. Гамово, ул. 50 лет Октября, д. 32</v>
          </cell>
          <cell r="E12361" t="b">
            <v>1</v>
          </cell>
          <cell r="F12361">
            <v>2007</v>
          </cell>
          <cell r="H12361" t="str">
            <v>Панель</v>
          </cell>
          <cell r="L12361">
            <v>5</v>
          </cell>
          <cell r="M12361">
            <v>2</v>
          </cell>
          <cell r="Q12361">
            <v>3915.5</v>
          </cell>
          <cell r="R12361">
            <v>3915.5</v>
          </cell>
          <cell r="S12361">
            <v>2707.4</v>
          </cell>
          <cell r="T12361">
            <v>114</v>
          </cell>
        </row>
        <row r="12362">
          <cell r="C12362" t="str">
            <v>Пермский муниципальный район Пермского края</v>
          </cell>
          <cell r="D12362" t="str">
            <v>с. Гамово, ул. 50 лет Октября, д. 33</v>
          </cell>
          <cell r="E12362" t="b">
            <v>1</v>
          </cell>
          <cell r="F12362">
            <v>2007</v>
          </cell>
          <cell r="H12362" t="str">
            <v>Панели из ячеистого бетона</v>
          </cell>
          <cell r="L12362">
            <v>5</v>
          </cell>
          <cell r="M12362">
            <v>3</v>
          </cell>
          <cell r="Q12362">
            <v>5149.5</v>
          </cell>
          <cell r="R12362">
            <v>5149.5</v>
          </cell>
          <cell r="S12362">
            <v>3717</v>
          </cell>
          <cell r="T12362">
            <v>168</v>
          </cell>
        </row>
        <row r="12363">
          <cell r="C12363" t="str">
            <v>Пермский муниципальный район Пермского края</v>
          </cell>
          <cell r="D12363" t="str">
            <v>с. Гамово, ул. 50 лет Октября, д. 34</v>
          </cell>
          <cell r="E12363" t="b">
            <v>1</v>
          </cell>
          <cell r="F12363">
            <v>2006</v>
          </cell>
          <cell r="H12363" t="str">
            <v>Панели из ячеистого бетона</v>
          </cell>
          <cell r="L12363">
            <v>5</v>
          </cell>
          <cell r="M12363">
            <v>5</v>
          </cell>
          <cell r="Q12363">
            <v>7668.8</v>
          </cell>
          <cell r="R12363">
            <v>6802</v>
          </cell>
          <cell r="S12363">
            <v>5924.5</v>
          </cell>
          <cell r="T12363">
            <v>240</v>
          </cell>
        </row>
        <row r="12364">
          <cell r="C12364" t="str">
            <v>Пермский муниципальный район Пермского края</v>
          </cell>
          <cell r="D12364" t="str">
            <v>с. Гамово, ул. 50 лет Октября, д. 35</v>
          </cell>
          <cell r="E12364" t="b">
            <v>1</v>
          </cell>
          <cell r="F12364">
            <v>1985</v>
          </cell>
          <cell r="H12364" t="str">
            <v>Панель</v>
          </cell>
          <cell r="L12364">
            <v>5</v>
          </cell>
          <cell r="M12364">
            <v>4</v>
          </cell>
          <cell r="Q12364">
            <v>2584.6</v>
          </cell>
          <cell r="R12364">
            <v>1727.5</v>
          </cell>
          <cell r="S12364">
            <v>1727.5</v>
          </cell>
          <cell r="T12364">
            <v>162</v>
          </cell>
        </row>
        <row r="12365">
          <cell r="C12365" t="str">
            <v>Пермский муниципальный район Пермского края</v>
          </cell>
          <cell r="D12365" t="str">
            <v>с. Гамово, ул. 50 лет Октября, д. 36</v>
          </cell>
          <cell r="E12365" t="b">
            <v>1</v>
          </cell>
          <cell r="F12365">
            <v>1986</v>
          </cell>
          <cell r="H12365" t="str">
            <v>Панель</v>
          </cell>
          <cell r="L12365">
            <v>5</v>
          </cell>
          <cell r="M12365">
            <v>4</v>
          </cell>
          <cell r="Q12365">
            <v>2587</v>
          </cell>
          <cell r="R12365">
            <v>1720.44</v>
          </cell>
          <cell r="S12365">
            <v>1720.44</v>
          </cell>
          <cell r="T12365">
            <v>171</v>
          </cell>
        </row>
        <row r="12366">
          <cell r="C12366" t="str">
            <v>Пермский муниципальный район Пермского края</v>
          </cell>
          <cell r="D12366" t="str">
            <v>с. Гамово, ул. 50 лет Октября, д. 38</v>
          </cell>
          <cell r="E12366" t="b">
            <v>1</v>
          </cell>
          <cell r="F12366">
            <v>1987</v>
          </cell>
          <cell r="H12366" t="str">
            <v>Панель</v>
          </cell>
          <cell r="L12366">
            <v>5</v>
          </cell>
          <cell r="M12366">
            <v>4</v>
          </cell>
          <cell r="Q12366">
            <v>2612.6999999999998</v>
          </cell>
          <cell r="R12366">
            <v>1695.31</v>
          </cell>
          <cell r="S12366">
            <v>1695.31</v>
          </cell>
          <cell r="T12366">
            <v>173</v>
          </cell>
        </row>
        <row r="12367">
          <cell r="C12367" t="str">
            <v>Пермский муниципальный район Пермского края</v>
          </cell>
          <cell r="D12367" t="str">
            <v>с. Гамово, ул. 50 лет Октября, д. 40</v>
          </cell>
          <cell r="E12367" t="b">
            <v>1</v>
          </cell>
          <cell r="F12367">
            <v>1995</v>
          </cell>
          <cell r="H12367" t="str">
            <v>Панель</v>
          </cell>
          <cell r="L12367">
            <v>5</v>
          </cell>
          <cell r="M12367">
            <v>2</v>
          </cell>
          <cell r="Q12367">
            <v>2759.4</v>
          </cell>
          <cell r="R12367">
            <v>2712.3</v>
          </cell>
          <cell r="S12367">
            <v>1534.1</v>
          </cell>
          <cell r="T12367">
            <v>151</v>
          </cell>
        </row>
        <row r="12368">
          <cell r="C12368" t="str">
            <v>Пермский муниципальный район Пермского края</v>
          </cell>
          <cell r="D12368" t="str">
            <v>с. Гамово, ул. 50 лет Октября, д. 41</v>
          </cell>
          <cell r="E12368" t="b">
            <v>1</v>
          </cell>
          <cell r="F12368">
            <v>2006</v>
          </cell>
          <cell r="H12368" t="str">
            <v>Кирпич</v>
          </cell>
          <cell r="I12368" t="str">
            <v>плоская</v>
          </cell>
          <cell r="K12368" t="str">
            <v>не имеется</v>
          </cell>
          <cell r="L12368">
            <v>5</v>
          </cell>
          <cell r="M12368">
            <v>4</v>
          </cell>
          <cell r="Q12368">
            <v>3314.8</v>
          </cell>
          <cell r="R12368">
            <v>2639.8</v>
          </cell>
          <cell r="S12368">
            <v>2639.8</v>
          </cell>
          <cell r="T12368">
            <v>184</v>
          </cell>
        </row>
        <row r="12369">
          <cell r="C12369" t="str">
            <v>Пермский муниципальный район Пермского края</v>
          </cell>
          <cell r="D12369" t="str">
            <v>с. Гамово, ул. 50 лет Октября, д. 42</v>
          </cell>
          <cell r="E12369" t="b">
            <v>1</v>
          </cell>
          <cell r="F12369">
            <v>2008</v>
          </cell>
          <cell r="H12369" t="str">
            <v>Пенобетон</v>
          </cell>
          <cell r="I12369" t="str">
            <v>плоская</v>
          </cell>
          <cell r="K12369" t="str">
            <v>не имеется</v>
          </cell>
          <cell r="L12369">
            <v>5</v>
          </cell>
          <cell r="M12369">
            <v>3</v>
          </cell>
          <cell r="Q12369">
            <v>3397.1</v>
          </cell>
          <cell r="R12369">
            <v>2423.5</v>
          </cell>
          <cell r="S12369">
            <v>2423.5</v>
          </cell>
          <cell r="T12369">
            <v>138</v>
          </cell>
        </row>
        <row r="12370">
          <cell r="C12370" t="str">
            <v>Пермский муниципальный район Пермского края</v>
          </cell>
          <cell r="D12370" t="str">
            <v>с. Гамово, ул. 50 лет Октября, д. 43</v>
          </cell>
          <cell r="E12370" t="b">
            <v>0</v>
          </cell>
          <cell r="F12370">
            <v>2011</v>
          </cell>
          <cell r="H12370" t="str">
            <v>Кирпич</v>
          </cell>
          <cell r="L12370">
            <v>5</v>
          </cell>
          <cell r="M12370">
            <v>3</v>
          </cell>
          <cell r="Q12370">
            <v>2685.8</v>
          </cell>
          <cell r="R12370">
            <v>2957.67</v>
          </cell>
          <cell r="S12370">
            <v>2417.1999999999998</v>
          </cell>
          <cell r="T12370">
            <v>98</v>
          </cell>
        </row>
        <row r="12371">
          <cell r="C12371" t="str">
            <v>Пермский муниципальный район Пермского края</v>
          </cell>
          <cell r="D12371" t="str">
            <v>с. Култаево, ул. Кирова, д. 2</v>
          </cell>
          <cell r="E12371" t="b">
            <v>1</v>
          </cell>
          <cell r="F12371">
            <v>1992</v>
          </cell>
          <cell r="H12371" t="str">
            <v>Кирпич</v>
          </cell>
          <cell r="L12371">
            <v>3</v>
          </cell>
          <cell r="M12371">
            <v>3</v>
          </cell>
          <cell r="Q12371">
            <v>1898.5</v>
          </cell>
          <cell r="R12371">
            <v>1748.8</v>
          </cell>
          <cell r="S12371">
            <v>1748.8</v>
          </cell>
          <cell r="T12371">
            <v>96</v>
          </cell>
        </row>
        <row r="12372">
          <cell r="C12372" t="str">
            <v>Пермский муниципальный район Пермского края</v>
          </cell>
          <cell r="D12372" t="str">
            <v>с. Култаево, ул. Кирова, д. 3</v>
          </cell>
          <cell r="E12372" t="b">
            <v>1</v>
          </cell>
          <cell r="F12372">
            <v>1964</v>
          </cell>
          <cell r="H12372" t="str">
            <v>Кирпич</v>
          </cell>
          <cell r="L12372">
            <v>2</v>
          </cell>
          <cell r="M12372">
            <v>2</v>
          </cell>
          <cell r="Q12372">
            <v>453.8</v>
          </cell>
          <cell r="R12372">
            <v>234.2</v>
          </cell>
          <cell r="S12372">
            <v>234.2</v>
          </cell>
          <cell r="T12372">
            <v>42</v>
          </cell>
        </row>
        <row r="12373">
          <cell r="C12373" t="str">
            <v>Пермский муниципальный район Пермского края</v>
          </cell>
          <cell r="D12373" t="str">
            <v>с. Култаево, ул. Кирова, д. 4</v>
          </cell>
          <cell r="E12373" t="b">
            <v>1</v>
          </cell>
          <cell r="F12373">
            <v>1990</v>
          </cell>
          <cell r="H12373" t="str">
            <v>Кирпич</v>
          </cell>
          <cell r="L12373">
            <v>3</v>
          </cell>
          <cell r="M12373">
            <v>3</v>
          </cell>
          <cell r="Q12373">
            <v>1959.1</v>
          </cell>
          <cell r="R12373">
            <v>1762.7</v>
          </cell>
          <cell r="S12373">
            <v>1762.7</v>
          </cell>
          <cell r="T12373">
            <v>91</v>
          </cell>
        </row>
        <row r="12374">
          <cell r="C12374" t="str">
            <v>Пермский муниципальный район Пермского края</v>
          </cell>
          <cell r="D12374" t="str">
            <v>с. Култаево, ул. Кирова, д. 5</v>
          </cell>
          <cell r="E12374" t="b">
            <v>1</v>
          </cell>
          <cell r="F12374">
            <v>1963</v>
          </cell>
          <cell r="H12374" t="str">
            <v>Кирпич</v>
          </cell>
          <cell r="L12374">
            <v>2</v>
          </cell>
          <cell r="M12374">
            <v>2</v>
          </cell>
          <cell r="Q12374">
            <v>512.9</v>
          </cell>
          <cell r="R12374">
            <v>450.7</v>
          </cell>
          <cell r="S12374">
            <v>450.7</v>
          </cell>
          <cell r="T12374">
            <v>30</v>
          </cell>
        </row>
        <row r="12375">
          <cell r="C12375" t="str">
            <v>Пермский муниципальный район Пермского края</v>
          </cell>
          <cell r="D12375" t="str">
            <v>с. Култаево, ул. Кирова, д. 6</v>
          </cell>
          <cell r="E12375" t="b">
            <v>1</v>
          </cell>
          <cell r="F12375">
            <v>1977</v>
          </cell>
          <cell r="H12375" t="str">
            <v>Панель</v>
          </cell>
          <cell r="L12375">
            <v>3</v>
          </cell>
          <cell r="M12375">
            <v>3</v>
          </cell>
          <cell r="Q12375">
            <v>1331.1</v>
          </cell>
          <cell r="R12375">
            <v>1205.4000000000001</v>
          </cell>
          <cell r="S12375">
            <v>1205.4000000000001</v>
          </cell>
          <cell r="T12375">
            <v>68</v>
          </cell>
        </row>
        <row r="12376">
          <cell r="C12376" t="str">
            <v>Пермский муниципальный район Пермского края</v>
          </cell>
          <cell r="D12376" t="str">
            <v>с. Култаево, ул. Кирова, д. 7</v>
          </cell>
          <cell r="E12376" t="b">
            <v>1</v>
          </cell>
          <cell r="F12376">
            <v>1971</v>
          </cell>
          <cell r="H12376" t="str">
            <v>Кирпич</v>
          </cell>
          <cell r="L12376">
            <v>3</v>
          </cell>
          <cell r="M12376">
            <v>3</v>
          </cell>
          <cell r="Q12376">
            <v>1643.4</v>
          </cell>
          <cell r="R12376">
            <v>1532.7</v>
          </cell>
          <cell r="S12376">
            <v>1532.7</v>
          </cell>
          <cell r="T12376">
            <v>101</v>
          </cell>
        </row>
        <row r="12377">
          <cell r="C12377" t="str">
            <v>Пермский муниципальный район Пермского края</v>
          </cell>
          <cell r="D12377" t="str">
            <v>с. Култаево, ул. Кирова, д. 8</v>
          </cell>
          <cell r="E12377" t="b">
            <v>1</v>
          </cell>
          <cell r="F12377">
            <v>1966</v>
          </cell>
          <cell r="H12377" t="str">
            <v>Кирпич</v>
          </cell>
          <cell r="L12377">
            <v>3</v>
          </cell>
          <cell r="M12377">
            <v>3</v>
          </cell>
          <cell r="Q12377">
            <v>1043.0999999999999</v>
          </cell>
          <cell r="R12377">
            <v>963.5</v>
          </cell>
          <cell r="S12377">
            <v>963.5</v>
          </cell>
          <cell r="T12377">
            <v>44</v>
          </cell>
        </row>
        <row r="12378">
          <cell r="C12378" t="str">
            <v>Пермский муниципальный район Пермского края</v>
          </cell>
          <cell r="D12378" t="str">
            <v>с. Култаево, ул. Кирова, д. 10</v>
          </cell>
          <cell r="E12378" t="b">
            <v>1</v>
          </cell>
          <cell r="F12378">
            <v>1965</v>
          </cell>
          <cell r="H12378" t="str">
            <v>Кирпич</v>
          </cell>
          <cell r="L12378">
            <v>3</v>
          </cell>
          <cell r="M12378">
            <v>3</v>
          </cell>
          <cell r="Q12378">
            <v>1728.5</v>
          </cell>
          <cell r="R12378">
            <v>1571.4</v>
          </cell>
          <cell r="S12378">
            <v>1571.4</v>
          </cell>
          <cell r="T12378">
            <v>103</v>
          </cell>
        </row>
        <row r="12379">
          <cell r="C12379" t="str">
            <v>Пермский муниципальный район Пермского края</v>
          </cell>
          <cell r="D12379" t="str">
            <v>с. Култаево, ул. Кирова, д. 10А</v>
          </cell>
          <cell r="E12379" t="b">
            <v>1</v>
          </cell>
          <cell r="F12379">
            <v>1977</v>
          </cell>
          <cell r="G12379">
            <v>2010</v>
          </cell>
          <cell r="H12379" t="str">
            <v>панель</v>
          </cell>
          <cell r="L12379">
            <v>3</v>
          </cell>
          <cell r="M12379">
            <v>3</v>
          </cell>
          <cell r="Q12379">
            <v>1395.2</v>
          </cell>
          <cell r="R12379">
            <v>1395.2</v>
          </cell>
          <cell r="S12379">
            <v>1244.5999999999999</v>
          </cell>
          <cell r="T12379">
            <v>78</v>
          </cell>
        </row>
        <row r="12380">
          <cell r="C12380" t="str">
            <v>Пермский муниципальный район Пермского края</v>
          </cell>
          <cell r="D12380" t="str">
            <v>с. Култаево, ул. Космонавтов, д. 2</v>
          </cell>
          <cell r="E12380" t="b">
            <v>1</v>
          </cell>
          <cell r="F12380">
            <v>1984</v>
          </cell>
          <cell r="H12380" t="str">
            <v>Кирпич</v>
          </cell>
          <cell r="I12380" t="str">
            <v>плоская</v>
          </cell>
          <cell r="K12380" t="str">
            <v>имеется</v>
          </cell>
          <cell r="L12380">
            <v>3</v>
          </cell>
          <cell r="M12380">
            <v>3</v>
          </cell>
          <cell r="Q12380">
            <v>1804.5</v>
          </cell>
          <cell r="R12380">
            <v>1032.4000000000001</v>
          </cell>
          <cell r="S12380">
            <v>1032.4000000000001</v>
          </cell>
          <cell r="T12380">
            <v>77</v>
          </cell>
        </row>
        <row r="12381">
          <cell r="C12381" t="str">
            <v>Пермский муниципальный район Пермского края</v>
          </cell>
          <cell r="D12381" t="str">
            <v>с. Култаево, ул. Космонавтов, д. 4</v>
          </cell>
          <cell r="E12381" t="b">
            <v>1</v>
          </cell>
          <cell r="F12381">
            <v>1980</v>
          </cell>
          <cell r="H12381" t="str">
            <v>Панель</v>
          </cell>
          <cell r="L12381">
            <v>3</v>
          </cell>
          <cell r="M12381">
            <v>3</v>
          </cell>
          <cell r="Q12381">
            <v>1351.8</v>
          </cell>
          <cell r="R12381">
            <v>1191.3</v>
          </cell>
          <cell r="S12381">
            <v>1191.3</v>
          </cell>
          <cell r="T12381">
            <v>58</v>
          </cell>
        </row>
        <row r="12382">
          <cell r="C12382" t="str">
            <v>Пермский муниципальный район Пермского края</v>
          </cell>
          <cell r="D12382" t="str">
            <v>с. Култаево, ул. Космонавтов, д. 6</v>
          </cell>
          <cell r="E12382" t="b">
            <v>1</v>
          </cell>
          <cell r="F12382">
            <v>1987</v>
          </cell>
          <cell r="H12382" t="str">
            <v>Кирпич</v>
          </cell>
          <cell r="L12382">
            <v>3</v>
          </cell>
          <cell r="M12382">
            <v>3</v>
          </cell>
          <cell r="Q12382">
            <v>1948.7</v>
          </cell>
          <cell r="R12382">
            <v>1728.1</v>
          </cell>
          <cell r="S12382">
            <v>1728.1</v>
          </cell>
          <cell r="T12382">
            <v>104</v>
          </cell>
        </row>
        <row r="12383">
          <cell r="C12383" t="str">
            <v>Пермский муниципальный район Пермского края</v>
          </cell>
          <cell r="D12383" t="str">
            <v>с. Култаево, ул. Космонавтов, д. 8</v>
          </cell>
          <cell r="E12383" t="b">
            <v>1</v>
          </cell>
          <cell r="F12383">
            <v>1988</v>
          </cell>
          <cell r="H12383" t="str">
            <v>Кирпич</v>
          </cell>
          <cell r="L12383">
            <v>3</v>
          </cell>
          <cell r="M12383">
            <v>3</v>
          </cell>
          <cell r="Q12383">
            <v>1859.7</v>
          </cell>
          <cell r="R12383">
            <v>1694.7</v>
          </cell>
          <cell r="S12383">
            <v>1694.7</v>
          </cell>
          <cell r="T12383">
            <v>97</v>
          </cell>
        </row>
        <row r="12384">
          <cell r="C12384" t="str">
            <v>Пермский муниципальный район Пермского края</v>
          </cell>
          <cell r="D12384" t="str">
            <v>с. Култаево, ул. Космонавтов, д. 10</v>
          </cell>
          <cell r="E12384" t="b">
            <v>1</v>
          </cell>
          <cell r="F12384">
            <v>1987</v>
          </cell>
          <cell r="H12384" t="str">
            <v>Кирпич</v>
          </cell>
          <cell r="L12384">
            <v>3</v>
          </cell>
          <cell r="M12384">
            <v>3</v>
          </cell>
          <cell r="Q12384">
            <v>1909.3</v>
          </cell>
          <cell r="R12384">
            <v>1738.7</v>
          </cell>
          <cell r="S12384">
            <v>1738.7</v>
          </cell>
          <cell r="T12384">
            <v>107</v>
          </cell>
        </row>
        <row r="12385">
          <cell r="C12385" t="str">
            <v>Пермский муниципальный район Пермского края</v>
          </cell>
          <cell r="D12385" t="str">
            <v>с. Култаево, ул. Космонавтов, д. 2А</v>
          </cell>
          <cell r="E12385" t="b">
            <v>1</v>
          </cell>
          <cell r="F12385">
            <v>1984</v>
          </cell>
          <cell r="G12385">
            <v>2009</v>
          </cell>
          <cell r="H12385" t="str">
            <v>Кирпич</v>
          </cell>
          <cell r="L12385">
            <v>3</v>
          </cell>
          <cell r="M12385">
            <v>3</v>
          </cell>
          <cell r="Q12385">
            <v>1930.2</v>
          </cell>
          <cell r="R12385">
            <v>1813.1</v>
          </cell>
          <cell r="S12385">
            <v>1813.1</v>
          </cell>
          <cell r="T12385">
            <v>111</v>
          </cell>
        </row>
        <row r="12386">
          <cell r="C12386" t="str">
            <v>Пермский муниципальный район Пермского края</v>
          </cell>
          <cell r="D12386" t="str">
            <v>с. Култаево, ул. Космонавтов, д. 4А</v>
          </cell>
          <cell r="E12386" t="b">
            <v>1</v>
          </cell>
          <cell r="F12386">
            <v>1980</v>
          </cell>
          <cell r="H12386" t="str">
            <v>Панель</v>
          </cell>
          <cell r="L12386">
            <v>3</v>
          </cell>
          <cell r="M12386">
            <v>3</v>
          </cell>
          <cell r="Q12386">
            <v>1245.3</v>
          </cell>
          <cell r="R12386">
            <v>1192.5</v>
          </cell>
          <cell r="S12386">
            <v>1192.5</v>
          </cell>
          <cell r="T12386">
            <v>82</v>
          </cell>
        </row>
        <row r="12387">
          <cell r="C12387" t="str">
            <v>Пермский муниципальный район Пермского края</v>
          </cell>
          <cell r="D12387" t="str">
            <v>с. Култаево, ул. Космонавтов, д. 6А</v>
          </cell>
          <cell r="E12387" t="b">
            <v>1</v>
          </cell>
          <cell r="F12387">
            <v>1987</v>
          </cell>
          <cell r="H12387" t="str">
            <v>Кирпич</v>
          </cell>
          <cell r="L12387">
            <v>3</v>
          </cell>
          <cell r="M12387">
            <v>3</v>
          </cell>
          <cell r="Q12387">
            <v>1948.3</v>
          </cell>
          <cell r="R12387">
            <v>1831.2</v>
          </cell>
          <cell r="S12387">
            <v>1831.2</v>
          </cell>
          <cell r="T12387">
            <v>111</v>
          </cell>
        </row>
        <row r="12388">
          <cell r="C12388" t="str">
            <v>Пермский муниципальный район Пермского края</v>
          </cell>
          <cell r="D12388" t="str">
            <v>с. Култаево, ул. Космонавтов, д. 8А</v>
          </cell>
          <cell r="E12388" t="b">
            <v>1</v>
          </cell>
          <cell r="F12388">
            <v>1987</v>
          </cell>
          <cell r="H12388" t="str">
            <v>Кирпич</v>
          </cell>
          <cell r="L12388">
            <v>3</v>
          </cell>
          <cell r="M12388">
            <v>3</v>
          </cell>
          <cell r="Q12388">
            <v>1893.1</v>
          </cell>
          <cell r="R12388">
            <v>1728.1</v>
          </cell>
          <cell r="S12388">
            <v>1728.1</v>
          </cell>
          <cell r="T12388">
            <v>93</v>
          </cell>
        </row>
        <row r="12389">
          <cell r="C12389" t="str">
            <v>Пермский муниципальный район Пермского края</v>
          </cell>
          <cell r="D12389" t="str">
            <v>с. Култаево, ул. Лазурная, д. 125</v>
          </cell>
          <cell r="E12389" t="b">
            <v>1</v>
          </cell>
          <cell r="F12389">
            <v>2016</v>
          </cell>
          <cell r="H12389" t="str">
            <v>Кирпич</v>
          </cell>
          <cell r="I12389" t="str">
            <v>плоская</v>
          </cell>
          <cell r="K12389" t="str">
            <v>имеется</v>
          </cell>
          <cell r="L12389">
            <v>3</v>
          </cell>
          <cell r="M12389">
            <v>1</v>
          </cell>
          <cell r="Q12389">
            <v>1017.4</v>
          </cell>
          <cell r="R12389">
            <v>858</v>
          </cell>
          <cell r="S12389">
            <v>858</v>
          </cell>
          <cell r="T12389">
            <v>61</v>
          </cell>
        </row>
        <row r="12390">
          <cell r="C12390" t="str">
            <v>Пермский муниципальный район Пермского края</v>
          </cell>
          <cell r="D12390" t="str">
            <v>с. Култаево, ул. Лазурная, д. 149</v>
          </cell>
          <cell r="E12390" t="b">
            <v>1</v>
          </cell>
          <cell r="F12390">
            <v>2014</v>
          </cell>
          <cell r="H12390" t="str">
            <v>Кирпич</v>
          </cell>
          <cell r="I12390" t="str">
            <v>плоская</v>
          </cell>
          <cell r="K12390" t="str">
            <v>имеется</v>
          </cell>
          <cell r="L12390">
            <v>3</v>
          </cell>
          <cell r="M12390">
            <v>2</v>
          </cell>
          <cell r="Q12390">
            <v>2286.1999999999998</v>
          </cell>
          <cell r="R12390">
            <v>1630.1</v>
          </cell>
          <cell r="S12390">
            <v>1630.1</v>
          </cell>
          <cell r="T12390">
            <v>63</v>
          </cell>
        </row>
        <row r="12391">
          <cell r="C12391" t="str">
            <v>Пермский муниципальный район Пермского края</v>
          </cell>
          <cell r="D12391" t="str">
            <v>с. Култаево, ул. Лазурная, д. 151</v>
          </cell>
          <cell r="E12391" t="b">
            <v>1</v>
          </cell>
          <cell r="F12391">
            <v>2014</v>
          </cell>
          <cell r="H12391" t="str">
            <v>Кирпич</v>
          </cell>
          <cell r="I12391" t="str">
            <v>плоская</v>
          </cell>
          <cell r="K12391" t="str">
            <v>имеется</v>
          </cell>
          <cell r="L12391">
            <v>3</v>
          </cell>
          <cell r="M12391">
            <v>2</v>
          </cell>
          <cell r="Q12391">
            <v>2286.5</v>
          </cell>
          <cell r="R12391">
            <v>1595</v>
          </cell>
          <cell r="S12391">
            <v>1595</v>
          </cell>
          <cell r="T12391">
            <v>69</v>
          </cell>
        </row>
        <row r="12392">
          <cell r="C12392" t="str">
            <v>Пермский муниципальный район Пермского края</v>
          </cell>
          <cell r="D12392" t="str">
            <v>с. Култаево, ул. Мира, д. 1</v>
          </cell>
          <cell r="E12392" t="b">
            <v>1</v>
          </cell>
          <cell r="F12392">
            <v>1990</v>
          </cell>
          <cell r="H12392" t="str">
            <v>Кирпич</v>
          </cell>
          <cell r="L12392">
            <v>3</v>
          </cell>
          <cell r="M12392">
            <v>3</v>
          </cell>
          <cell r="Q12392">
            <v>1452.9</v>
          </cell>
          <cell r="R12392">
            <v>1336</v>
          </cell>
          <cell r="S12392">
            <v>1336</v>
          </cell>
          <cell r="T12392">
            <v>51</v>
          </cell>
        </row>
        <row r="12393">
          <cell r="C12393" t="str">
            <v>Пермский муниципальный район Пермского края</v>
          </cell>
          <cell r="D12393" t="str">
            <v>с. Култаево, ул. Мира, д. 3</v>
          </cell>
          <cell r="E12393" t="b">
            <v>1</v>
          </cell>
          <cell r="F12393">
            <v>1992</v>
          </cell>
          <cell r="H12393" t="str">
            <v>Панель</v>
          </cell>
          <cell r="L12393">
            <v>3</v>
          </cell>
          <cell r="M12393">
            <v>3</v>
          </cell>
          <cell r="Q12393">
            <v>1328.7</v>
          </cell>
          <cell r="R12393">
            <v>1193.0999999999999</v>
          </cell>
          <cell r="S12393">
            <v>1193.0999999999999</v>
          </cell>
          <cell r="T12393">
            <v>39</v>
          </cell>
        </row>
        <row r="12394">
          <cell r="C12394" t="str">
            <v>Пермский муниципальный район Пермского края</v>
          </cell>
          <cell r="D12394" t="str">
            <v>с. Култаево, ул. Мира, д. 5</v>
          </cell>
          <cell r="E12394" t="b">
            <v>1</v>
          </cell>
          <cell r="F12394">
            <v>1993</v>
          </cell>
          <cell r="H12394" t="str">
            <v>Кирпич</v>
          </cell>
          <cell r="L12394">
            <v>4</v>
          </cell>
          <cell r="M12394">
            <v>1</v>
          </cell>
          <cell r="Q12394">
            <v>840.5</v>
          </cell>
          <cell r="R12394">
            <v>741.1</v>
          </cell>
          <cell r="S12394">
            <v>741.1</v>
          </cell>
          <cell r="T12394">
            <v>59</v>
          </cell>
        </row>
        <row r="12395">
          <cell r="C12395" t="str">
            <v>Пермский муниципальный район Пермского края</v>
          </cell>
          <cell r="D12395" t="str">
            <v>с. Култаево, ул. Мира, д. 9</v>
          </cell>
          <cell r="E12395" t="b">
            <v>1</v>
          </cell>
          <cell r="F12395">
            <v>2009</v>
          </cell>
          <cell r="H12395" t="str">
            <v>Кирпич</v>
          </cell>
          <cell r="L12395">
            <v>5</v>
          </cell>
          <cell r="M12395">
            <v>5</v>
          </cell>
          <cell r="Q12395">
            <v>8988.7999999999993</v>
          </cell>
          <cell r="R12395">
            <v>8988.7999999999993</v>
          </cell>
          <cell r="S12395">
            <v>6564.6</v>
          </cell>
          <cell r="T12395">
            <v>318</v>
          </cell>
        </row>
        <row r="12396">
          <cell r="C12396" t="str">
            <v>Пермский муниципальный район Пермского края</v>
          </cell>
          <cell r="D12396" t="str">
            <v>с. Култаево, ул. Нижнемуллинская, д. 1</v>
          </cell>
          <cell r="E12396" t="b">
            <v>1</v>
          </cell>
          <cell r="H12396" t="str">
            <v>Ж/б плиты</v>
          </cell>
          <cell r="I12396" t="str">
            <v>плоская</v>
          </cell>
          <cell r="K12396" t="str">
            <v>имеется</v>
          </cell>
          <cell r="L12396">
            <v>3</v>
          </cell>
          <cell r="M12396">
            <v>4</v>
          </cell>
          <cell r="Q12396">
            <v>2725.5</v>
          </cell>
          <cell r="R12396">
            <v>1228.8</v>
          </cell>
          <cell r="S12396">
            <v>1228.8</v>
          </cell>
          <cell r="T12396">
            <v>80</v>
          </cell>
        </row>
        <row r="12397">
          <cell r="C12397" t="str">
            <v>Пермский муниципальный район Пермского края</v>
          </cell>
          <cell r="D12397" t="str">
            <v>с. Култаево, ул. Нижнемуллинская, д. 3</v>
          </cell>
          <cell r="E12397" t="b">
            <v>1</v>
          </cell>
          <cell r="H12397" t="str">
            <v>Ж/б панели</v>
          </cell>
          <cell r="I12397" t="str">
            <v>плоская</v>
          </cell>
          <cell r="K12397" t="str">
            <v>имеется</v>
          </cell>
          <cell r="L12397">
            <v>5</v>
          </cell>
          <cell r="M12397">
            <v>3</v>
          </cell>
          <cell r="Q12397">
            <v>3248</v>
          </cell>
          <cell r="R12397">
            <v>2710.4</v>
          </cell>
          <cell r="S12397">
            <v>2710.4</v>
          </cell>
          <cell r="T12397">
            <v>139</v>
          </cell>
        </row>
        <row r="12398">
          <cell r="C12398" t="str">
            <v>Пермский муниципальный район Пермского края</v>
          </cell>
          <cell r="D12398" t="str">
            <v>с. Култаево, ул. Нижнемуллинская, д. 7</v>
          </cell>
          <cell r="E12398" t="b">
            <v>1</v>
          </cell>
          <cell r="F12398">
            <v>2006</v>
          </cell>
          <cell r="H12398" t="str">
            <v>Кирпич</v>
          </cell>
          <cell r="L12398">
            <v>5</v>
          </cell>
          <cell r="M12398">
            <v>1</v>
          </cell>
          <cell r="Q12398">
            <v>1948.6</v>
          </cell>
          <cell r="R12398">
            <v>1948.6</v>
          </cell>
          <cell r="S12398">
            <v>1796.1</v>
          </cell>
          <cell r="T12398">
            <v>66</v>
          </cell>
        </row>
        <row r="12399">
          <cell r="C12399" t="str">
            <v>Пермский муниципальный район Пермского края</v>
          </cell>
          <cell r="D12399" t="str">
            <v>с. Култаево, ул. Нижнемуллинская, д. 9</v>
          </cell>
          <cell r="E12399" t="b">
            <v>1</v>
          </cell>
          <cell r="F12399">
            <v>2008</v>
          </cell>
          <cell r="H12399" t="str">
            <v>Кирпич</v>
          </cell>
          <cell r="L12399">
            <v>4</v>
          </cell>
          <cell r="M12399">
            <v>1</v>
          </cell>
          <cell r="Q12399">
            <v>1032.0999999999999</v>
          </cell>
          <cell r="R12399">
            <v>882</v>
          </cell>
          <cell r="S12399">
            <v>882</v>
          </cell>
          <cell r="T12399">
            <v>33</v>
          </cell>
        </row>
        <row r="12400">
          <cell r="C12400" t="str">
            <v>Пермский муниципальный район Пермского края</v>
          </cell>
          <cell r="D12400" t="str">
            <v>с. Култаево, ул. Нижнемуллинская, д. 11</v>
          </cell>
          <cell r="E12400" t="b">
            <v>1</v>
          </cell>
          <cell r="F12400">
            <v>1987</v>
          </cell>
          <cell r="H12400" t="str">
            <v>Кирпич</v>
          </cell>
          <cell r="L12400">
            <v>3</v>
          </cell>
          <cell r="M12400">
            <v>3</v>
          </cell>
          <cell r="Q12400">
            <v>1318.8</v>
          </cell>
          <cell r="R12400">
            <v>1181.0999999999999</v>
          </cell>
          <cell r="S12400">
            <v>1181.0999999999999</v>
          </cell>
          <cell r="T12400">
            <v>64</v>
          </cell>
        </row>
        <row r="12401">
          <cell r="C12401" t="str">
            <v>Пермский муниципальный район Пермского края</v>
          </cell>
          <cell r="D12401" t="str">
            <v>с. Култаево, ул. Нижнемуллинская, д. 13</v>
          </cell>
          <cell r="E12401" t="b">
            <v>1</v>
          </cell>
          <cell r="F12401">
            <v>1984</v>
          </cell>
          <cell r="H12401" t="str">
            <v>Панель</v>
          </cell>
          <cell r="L12401">
            <v>3</v>
          </cell>
          <cell r="M12401">
            <v>3</v>
          </cell>
          <cell r="Q12401">
            <v>1322</v>
          </cell>
          <cell r="R12401">
            <v>1184.3</v>
          </cell>
          <cell r="S12401">
            <v>1184.3</v>
          </cell>
          <cell r="T12401">
            <v>73</v>
          </cell>
        </row>
        <row r="12402">
          <cell r="C12402" t="str">
            <v>Пермский муниципальный район Пермского края</v>
          </cell>
          <cell r="D12402" t="str">
            <v>с. Култаево, ул. Нижнемуллинская, д. 11А</v>
          </cell>
          <cell r="E12402" t="b">
            <v>1</v>
          </cell>
          <cell r="F12402">
            <v>1997</v>
          </cell>
          <cell r="H12402" t="str">
            <v>Кирпич</v>
          </cell>
          <cell r="L12402">
            <v>3</v>
          </cell>
          <cell r="M12402">
            <v>4</v>
          </cell>
          <cell r="Q12402">
            <v>2222.6999999999998</v>
          </cell>
          <cell r="R12402">
            <v>2022.1</v>
          </cell>
          <cell r="S12402">
            <v>2022.1</v>
          </cell>
          <cell r="T12402">
            <v>108</v>
          </cell>
        </row>
        <row r="12403">
          <cell r="C12403" t="str">
            <v>Пермский муниципальный район Пермского края</v>
          </cell>
          <cell r="D12403" t="str">
            <v>с. Култаево, ул. Нижнемуллинская, д. 9А</v>
          </cell>
          <cell r="E12403" t="b">
            <v>1</v>
          </cell>
          <cell r="F12403">
            <v>2008</v>
          </cell>
          <cell r="H12403" t="str">
            <v>Кирпич</v>
          </cell>
          <cell r="L12403">
            <v>4</v>
          </cell>
          <cell r="M12403">
            <v>1</v>
          </cell>
          <cell r="Q12403">
            <v>884.8</v>
          </cell>
          <cell r="R12403">
            <v>884.8</v>
          </cell>
          <cell r="S12403">
            <v>884.8</v>
          </cell>
          <cell r="T12403">
            <v>30</v>
          </cell>
        </row>
        <row r="12404">
          <cell r="C12404" t="str">
            <v>Пермский муниципальный район Пермского края</v>
          </cell>
          <cell r="D12404" t="str">
            <v>с. Култаево, ул. Октябрьская, д. 1</v>
          </cell>
          <cell r="E12404" t="b">
            <v>1</v>
          </cell>
          <cell r="F12404">
            <v>1972</v>
          </cell>
          <cell r="H12404" t="str">
            <v>Кирпич</v>
          </cell>
          <cell r="L12404">
            <v>3</v>
          </cell>
          <cell r="M12404">
            <v>3</v>
          </cell>
          <cell r="Q12404">
            <v>1654.4</v>
          </cell>
          <cell r="R12404">
            <v>1520.5</v>
          </cell>
          <cell r="S12404">
            <v>1398.7</v>
          </cell>
          <cell r="T12404">
            <v>105</v>
          </cell>
        </row>
        <row r="12405">
          <cell r="C12405" t="str">
            <v>Пермский муниципальный район Пермского края</v>
          </cell>
          <cell r="D12405" t="str">
            <v>с. Култаево, ул. Октябрьская, д. 4</v>
          </cell>
          <cell r="E12405" t="b">
            <v>1</v>
          </cell>
          <cell r="F12405">
            <v>1973</v>
          </cell>
          <cell r="H12405" t="str">
            <v>Кирпич</v>
          </cell>
          <cell r="L12405">
            <v>3</v>
          </cell>
          <cell r="M12405">
            <v>3</v>
          </cell>
          <cell r="Q12405">
            <v>1615.2</v>
          </cell>
          <cell r="R12405">
            <v>1504.5</v>
          </cell>
          <cell r="S12405">
            <v>1504.5</v>
          </cell>
          <cell r="T12405">
            <v>77</v>
          </cell>
        </row>
        <row r="12406">
          <cell r="C12406" t="str">
            <v>Пермский муниципальный район Пермского края</v>
          </cell>
          <cell r="D12406" t="str">
            <v>с. Култаево, ул. Октябрьская, д. 6</v>
          </cell>
          <cell r="E12406" t="b">
            <v>1</v>
          </cell>
          <cell r="F12406">
            <v>1969</v>
          </cell>
          <cell r="H12406" t="str">
            <v>Кирпич</v>
          </cell>
          <cell r="L12406">
            <v>3</v>
          </cell>
          <cell r="M12406">
            <v>3</v>
          </cell>
          <cell r="Q12406">
            <v>1632</v>
          </cell>
          <cell r="R12406">
            <v>1524</v>
          </cell>
          <cell r="S12406">
            <v>1524</v>
          </cell>
          <cell r="T12406">
            <v>67</v>
          </cell>
        </row>
        <row r="12407">
          <cell r="C12407" t="str">
            <v>Пермский муниципальный район Пермского края</v>
          </cell>
          <cell r="D12407" t="str">
            <v>с. Култаево, ул. Октябрьская, д. 7</v>
          </cell>
          <cell r="E12407" t="b">
            <v>1</v>
          </cell>
          <cell r="F12407">
            <v>1981</v>
          </cell>
          <cell r="H12407" t="str">
            <v>Кирпич</v>
          </cell>
          <cell r="L12407">
            <v>3</v>
          </cell>
          <cell r="M12407">
            <v>3</v>
          </cell>
          <cell r="Q12407">
            <v>1100.4000000000001</v>
          </cell>
          <cell r="R12407">
            <v>726</v>
          </cell>
          <cell r="S12407">
            <v>726</v>
          </cell>
          <cell r="T12407">
            <v>56</v>
          </cell>
        </row>
        <row r="12408">
          <cell r="C12408" t="str">
            <v>Пермский муниципальный район Пермского края</v>
          </cell>
          <cell r="D12408" t="str">
            <v>с. Култаево, ул. Октябрьская, д. 8</v>
          </cell>
          <cell r="E12408" t="b">
            <v>1</v>
          </cell>
          <cell r="F12408">
            <v>1977</v>
          </cell>
          <cell r="H12408" t="str">
            <v>Кирпич</v>
          </cell>
          <cell r="L12408">
            <v>3</v>
          </cell>
          <cell r="M12408">
            <v>3</v>
          </cell>
          <cell r="Q12408">
            <v>1612</v>
          </cell>
          <cell r="R12408">
            <v>1463.5</v>
          </cell>
          <cell r="S12408">
            <v>1463.5</v>
          </cell>
          <cell r="T12408">
            <v>103</v>
          </cell>
        </row>
        <row r="12409">
          <cell r="C12409" t="str">
            <v>Пермский муниципальный район Пермского края</v>
          </cell>
          <cell r="D12409" t="str">
            <v>с. Култаево, ул. Октябрьская, д. 10</v>
          </cell>
          <cell r="E12409" t="b">
            <v>1</v>
          </cell>
          <cell r="F12409">
            <v>1977</v>
          </cell>
          <cell r="H12409" t="str">
            <v>Кирпич</v>
          </cell>
          <cell r="L12409">
            <v>3</v>
          </cell>
          <cell r="M12409">
            <v>3</v>
          </cell>
          <cell r="Q12409">
            <v>1625.83</v>
          </cell>
          <cell r="R12409">
            <v>1477.6</v>
          </cell>
          <cell r="S12409">
            <v>1477.6</v>
          </cell>
          <cell r="T12409">
            <v>96</v>
          </cell>
        </row>
        <row r="12410">
          <cell r="C12410" t="str">
            <v>Пермский муниципальный район Пермского края</v>
          </cell>
          <cell r="D12410" t="str">
            <v>с. Култаево, ул. Октябрьская, д. 12</v>
          </cell>
          <cell r="E12410" t="b">
            <v>1</v>
          </cell>
          <cell r="F12410">
            <v>1976</v>
          </cell>
          <cell r="H12410" t="str">
            <v>Кирпич</v>
          </cell>
          <cell r="L12410">
            <v>3</v>
          </cell>
          <cell r="M12410">
            <v>3</v>
          </cell>
          <cell r="Q12410">
            <v>1601.2</v>
          </cell>
          <cell r="R12410">
            <v>1494.1</v>
          </cell>
          <cell r="S12410">
            <v>1494.1</v>
          </cell>
          <cell r="T12410">
            <v>93</v>
          </cell>
        </row>
        <row r="12411">
          <cell r="C12411" t="str">
            <v>Пермский муниципальный район Пермского края</v>
          </cell>
          <cell r="D12411" t="str">
            <v>с. Култаево, ул. Октябрьская, д. 14</v>
          </cell>
          <cell r="E12411" t="b">
            <v>1</v>
          </cell>
          <cell r="F12411">
            <v>1975</v>
          </cell>
          <cell r="H12411" t="str">
            <v>Кирпич</v>
          </cell>
          <cell r="L12411">
            <v>3</v>
          </cell>
          <cell r="M12411">
            <v>3</v>
          </cell>
          <cell r="Q12411">
            <v>1595.1</v>
          </cell>
          <cell r="R12411">
            <v>1486.2</v>
          </cell>
          <cell r="S12411">
            <v>1486.2</v>
          </cell>
          <cell r="T12411">
            <v>90</v>
          </cell>
        </row>
        <row r="12412">
          <cell r="C12412" t="str">
            <v>Пермский муниципальный район Пермского края</v>
          </cell>
          <cell r="D12412" t="str">
            <v>с. Култаево, ул. Октябрьская, д. 18</v>
          </cell>
          <cell r="E12412" t="b">
            <v>1</v>
          </cell>
          <cell r="F12412">
            <v>2010</v>
          </cell>
          <cell r="H12412" t="str">
            <v>Кирпич</v>
          </cell>
          <cell r="L12412">
            <v>5</v>
          </cell>
          <cell r="M12412">
            <v>7</v>
          </cell>
          <cell r="Q12412">
            <v>11174.1</v>
          </cell>
          <cell r="R12412">
            <v>7792.8</v>
          </cell>
          <cell r="S12412">
            <v>7792.8</v>
          </cell>
          <cell r="T12412">
            <v>187</v>
          </cell>
        </row>
        <row r="12413">
          <cell r="C12413" t="str">
            <v>Пермский муниципальный район Пермского края</v>
          </cell>
          <cell r="D12413" t="str">
            <v>с. Култаево, ул. Парковая, д. 2А</v>
          </cell>
          <cell r="E12413" t="b">
            <v>1</v>
          </cell>
          <cell r="F12413">
            <v>2017</v>
          </cell>
          <cell r="H12413" t="str">
            <v>Ж/б плиты</v>
          </cell>
          <cell r="I12413" t="str">
            <v>плоская</v>
          </cell>
          <cell r="K12413" t="str">
            <v>имеется</v>
          </cell>
          <cell r="L12413">
            <v>5</v>
          </cell>
          <cell r="M12413">
            <v>5</v>
          </cell>
          <cell r="Q12413">
            <v>4829.2</v>
          </cell>
          <cell r="R12413">
            <v>2384.9</v>
          </cell>
          <cell r="S12413">
            <v>2384.9</v>
          </cell>
          <cell r="T12413">
            <v>156</v>
          </cell>
        </row>
        <row r="12414">
          <cell r="C12414" t="str">
            <v>Пермский муниципальный район Пермского края</v>
          </cell>
          <cell r="D12414" t="str">
            <v>с. Култаево, ул. Парковая, д. 4А</v>
          </cell>
          <cell r="E12414" t="b">
            <v>1</v>
          </cell>
          <cell r="F12414">
            <v>2016</v>
          </cell>
          <cell r="H12414" t="str">
            <v>Ж/б плиты</v>
          </cell>
          <cell r="I12414" t="str">
            <v>плоская</v>
          </cell>
          <cell r="K12414" t="str">
            <v>имеется</v>
          </cell>
          <cell r="L12414">
            <v>5</v>
          </cell>
          <cell r="M12414">
            <v>4</v>
          </cell>
          <cell r="Q12414">
            <v>3690.6</v>
          </cell>
          <cell r="R12414">
            <v>1802.8</v>
          </cell>
          <cell r="S12414">
            <v>1802.8</v>
          </cell>
          <cell r="T12414">
            <v>175</v>
          </cell>
        </row>
        <row r="12415">
          <cell r="C12415" t="str">
            <v>Пермский муниципальный район Пермского края</v>
          </cell>
          <cell r="D12415" t="str">
            <v>с. Култаево, ул. Парковая, д. 6А</v>
          </cell>
          <cell r="E12415" t="b">
            <v>1</v>
          </cell>
          <cell r="F12415">
            <v>2014</v>
          </cell>
          <cell r="H12415" t="str">
            <v>Кирпич</v>
          </cell>
          <cell r="I12415" t="str">
            <v>скатная</v>
          </cell>
          <cell r="K12415" t="str">
            <v>имеется</v>
          </cell>
          <cell r="L12415">
            <v>3</v>
          </cell>
          <cell r="M12415">
            <v>4</v>
          </cell>
          <cell r="Q12415">
            <v>1348.1</v>
          </cell>
          <cell r="R12415">
            <v>1348.1</v>
          </cell>
          <cell r="S12415">
            <v>1348.1</v>
          </cell>
          <cell r="T12415">
            <v>81</v>
          </cell>
        </row>
        <row r="12416">
          <cell r="C12416" t="str">
            <v>Пермский муниципальный район Пермского края</v>
          </cell>
          <cell r="D12416" t="str">
            <v>с. Култаево, ул. Радужная, д. 34</v>
          </cell>
          <cell r="E12416" t="b">
            <v>1</v>
          </cell>
          <cell r="F12416">
            <v>2016</v>
          </cell>
          <cell r="H12416" t="str">
            <v>Кирпич</v>
          </cell>
          <cell r="I12416" t="str">
            <v>плоская</v>
          </cell>
          <cell r="K12416" t="str">
            <v>имеется</v>
          </cell>
          <cell r="L12416">
            <v>3</v>
          </cell>
          <cell r="M12416">
            <v>4</v>
          </cell>
          <cell r="Q12416">
            <v>2272.6999999999998</v>
          </cell>
          <cell r="R12416">
            <v>1963.5</v>
          </cell>
          <cell r="S12416">
            <v>1963.5</v>
          </cell>
          <cell r="T12416">
            <v>83</v>
          </cell>
        </row>
        <row r="12417">
          <cell r="C12417" t="str">
            <v>Пермский муниципальный район Пермского края</v>
          </cell>
          <cell r="D12417" t="str">
            <v>с. Култаево, ул. Радужная, д. 36</v>
          </cell>
          <cell r="E12417" t="b">
            <v>1</v>
          </cell>
          <cell r="F12417">
            <v>2016</v>
          </cell>
          <cell r="H12417" t="str">
            <v>Кирпич</v>
          </cell>
          <cell r="I12417" t="str">
            <v>плоская</v>
          </cell>
          <cell r="K12417" t="str">
            <v>имеется</v>
          </cell>
          <cell r="L12417">
            <v>3</v>
          </cell>
          <cell r="M12417">
            <v>4</v>
          </cell>
          <cell r="Q12417">
            <v>2270.3000000000002</v>
          </cell>
          <cell r="R12417">
            <v>1980.6</v>
          </cell>
          <cell r="S12417">
            <v>1980.6</v>
          </cell>
          <cell r="T12417">
            <v>80</v>
          </cell>
        </row>
        <row r="12418">
          <cell r="C12418" t="str">
            <v>Пермский муниципальный район Пермского края</v>
          </cell>
          <cell r="D12418" t="str">
            <v>с. Култаево, ул. Радужная, д. 38</v>
          </cell>
          <cell r="E12418" t="b">
            <v>1</v>
          </cell>
          <cell r="F12418">
            <v>2016</v>
          </cell>
          <cell r="H12418" t="str">
            <v>Кирпич</v>
          </cell>
          <cell r="I12418" t="str">
            <v>плоская</v>
          </cell>
          <cell r="K12418" t="str">
            <v>имеется</v>
          </cell>
          <cell r="L12418">
            <v>3</v>
          </cell>
          <cell r="M12418">
            <v>4</v>
          </cell>
          <cell r="Q12418">
            <v>2268.8000000000002</v>
          </cell>
          <cell r="R12418">
            <v>1985.6</v>
          </cell>
          <cell r="S12418">
            <v>1985.6</v>
          </cell>
          <cell r="T12418">
            <v>73</v>
          </cell>
        </row>
        <row r="12419">
          <cell r="C12419" t="str">
            <v>Пермский муниципальный район Пермского края</v>
          </cell>
          <cell r="D12419" t="str">
            <v>с. Култаево, ул. Радужная, д. 71</v>
          </cell>
          <cell r="E12419" t="b">
            <v>1</v>
          </cell>
          <cell r="F12419">
            <v>2014</v>
          </cell>
          <cell r="H12419" t="str">
            <v>Кирпич</v>
          </cell>
          <cell r="I12419" t="str">
            <v>плоская</v>
          </cell>
          <cell r="K12419" t="str">
            <v>имеется</v>
          </cell>
          <cell r="L12419">
            <v>3</v>
          </cell>
          <cell r="M12419">
            <v>1</v>
          </cell>
          <cell r="Q12419">
            <v>1148</v>
          </cell>
          <cell r="R12419">
            <v>816.7</v>
          </cell>
          <cell r="S12419">
            <v>816.7</v>
          </cell>
          <cell r="T12419">
            <v>59</v>
          </cell>
        </row>
        <row r="12420">
          <cell r="C12420" t="str">
            <v>Пермский муниципальный район Пермского края</v>
          </cell>
          <cell r="D12420" t="str">
            <v>с. Култаево, ул. Радужная, д. 72</v>
          </cell>
          <cell r="E12420" t="b">
            <v>1</v>
          </cell>
          <cell r="F12420">
            <v>2014</v>
          </cell>
          <cell r="H12420" t="str">
            <v>Кирпич</v>
          </cell>
          <cell r="I12420" t="str">
            <v>плоская</v>
          </cell>
          <cell r="K12420" t="str">
            <v>имеется</v>
          </cell>
          <cell r="L12420">
            <v>3</v>
          </cell>
          <cell r="M12420">
            <v>3</v>
          </cell>
          <cell r="Q12420">
            <v>3442.7</v>
          </cell>
          <cell r="R12420">
            <v>2462</v>
          </cell>
          <cell r="S12420">
            <v>2462</v>
          </cell>
          <cell r="T12420">
            <v>63</v>
          </cell>
        </row>
        <row r="12421">
          <cell r="C12421" t="str">
            <v>Пермский муниципальный район Пермского края</v>
          </cell>
          <cell r="D12421" t="str">
            <v>с. Култаево, ул. Речная, д. 1</v>
          </cell>
          <cell r="E12421" t="b">
            <v>1</v>
          </cell>
          <cell r="F12421">
            <v>2014</v>
          </cell>
          <cell r="H12421" t="str">
            <v>Кирпич</v>
          </cell>
          <cell r="L12421">
            <v>3</v>
          </cell>
          <cell r="M12421">
            <v>1</v>
          </cell>
          <cell r="Q12421">
            <v>950</v>
          </cell>
          <cell r="R12421">
            <v>835.2</v>
          </cell>
          <cell r="S12421">
            <v>835.2</v>
          </cell>
        </row>
        <row r="12422">
          <cell r="C12422" t="str">
            <v>Пермский муниципальный район Пермского края</v>
          </cell>
          <cell r="D12422" t="str">
            <v>с. Култаево, ул. Речная, д. 3</v>
          </cell>
          <cell r="E12422" t="b">
            <v>1</v>
          </cell>
          <cell r="F12422">
            <v>2015</v>
          </cell>
          <cell r="H12422" t="str">
            <v>Кирпич</v>
          </cell>
          <cell r="L12422">
            <v>3</v>
          </cell>
          <cell r="M12422">
            <v>2</v>
          </cell>
          <cell r="Q12422">
            <v>1609.6</v>
          </cell>
          <cell r="R12422">
            <v>1576.3</v>
          </cell>
          <cell r="S12422">
            <v>1576.3</v>
          </cell>
        </row>
        <row r="12423">
          <cell r="C12423" t="str">
            <v>Пермский муниципальный район Пермского края</v>
          </cell>
          <cell r="D12423" t="str">
            <v>с. Култаево, ул. Речная, д. 5</v>
          </cell>
          <cell r="E12423" t="b">
            <v>1</v>
          </cell>
          <cell r="F12423">
            <v>2018</v>
          </cell>
          <cell r="H12423" t="str">
            <v>кирпич</v>
          </cell>
          <cell r="I12423" t="str">
            <v>плоская</v>
          </cell>
          <cell r="K12423" t="str">
            <v>не имеется</v>
          </cell>
          <cell r="L12423">
            <v>3</v>
          </cell>
          <cell r="M12423">
            <v>2</v>
          </cell>
          <cell r="Q12423">
            <v>2299.4</v>
          </cell>
          <cell r="R12423">
            <v>1977.6</v>
          </cell>
          <cell r="S12423">
            <v>926</v>
          </cell>
        </row>
        <row r="12424">
          <cell r="C12424" t="str">
            <v>Пермский муниципальный район Пермского края</v>
          </cell>
          <cell r="D12424" t="str">
            <v>с. Култаево, ул. Речная, 11</v>
          </cell>
          <cell r="E12424" t="b">
            <v>1</v>
          </cell>
          <cell r="F12424">
            <v>2020</v>
          </cell>
          <cell r="H12424" t="str">
            <v>Кирпич</v>
          </cell>
          <cell r="I12424" t="str">
            <v>плоская</v>
          </cell>
          <cell r="K12424" t="str">
            <v>имеется</v>
          </cell>
          <cell r="L12424">
            <v>3</v>
          </cell>
          <cell r="M12424">
            <v>2</v>
          </cell>
          <cell r="Q12424">
            <v>2342.9</v>
          </cell>
          <cell r="R12424">
            <v>1717.6</v>
          </cell>
          <cell r="S12424">
            <v>1545.84</v>
          </cell>
        </row>
        <row r="12425">
          <cell r="C12425" t="str">
            <v>Пермский муниципальный район Пермского края</v>
          </cell>
          <cell r="D12425" t="str">
            <v>с. Култаево, ул. Романа Кашина, д. 8</v>
          </cell>
          <cell r="E12425" t="b">
            <v>1</v>
          </cell>
          <cell r="F12425">
            <v>2002</v>
          </cell>
          <cell r="H12425" t="str">
            <v>Брус</v>
          </cell>
          <cell r="L12425">
            <v>1</v>
          </cell>
          <cell r="M12425">
            <v>1</v>
          </cell>
          <cell r="Q12425">
            <v>329.6</v>
          </cell>
          <cell r="R12425">
            <v>229.6</v>
          </cell>
          <cell r="S12425">
            <v>229.6</v>
          </cell>
          <cell r="T12425">
            <v>26</v>
          </cell>
        </row>
        <row r="12426">
          <cell r="C12426" t="str">
            <v>Пермский муниципальный район Пермского края</v>
          </cell>
          <cell r="D12426" t="str">
            <v>с. Култаево, ул. Романа Кашина, д. 65</v>
          </cell>
          <cell r="E12426" t="b">
            <v>1</v>
          </cell>
          <cell r="F12426">
            <v>1988</v>
          </cell>
          <cell r="H12426" t="str">
            <v>Кирпич</v>
          </cell>
          <cell r="L12426">
            <v>3</v>
          </cell>
          <cell r="M12426">
            <v>1</v>
          </cell>
          <cell r="Q12426">
            <v>1734.63</v>
          </cell>
          <cell r="R12426">
            <v>1411.71</v>
          </cell>
          <cell r="S12426">
            <v>1411.71</v>
          </cell>
          <cell r="T12426">
            <v>129</v>
          </cell>
        </row>
        <row r="12427">
          <cell r="C12427" t="str">
            <v>Пермский муниципальный район Пермского края</v>
          </cell>
          <cell r="D12427" t="str">
            <v>с. Култаево, ул. Романа Кашина, д. 103</v>
          </cell>
          <cell r="E12427" t="b">
            <v>1</v>
          </cell>
          <cell r="F12427">
            <v>1988</v>
          </cell>
          <cell r="H12427" t="str">
            <v>Брус</v>
          </cell>
          <cell r="L12427">
            <v>1</v>
          </cell>
          <cell r="M12427">
            <v>1</v>
          </cell>
          <cell r="Q12427">
            <v>540.92999999999995</v>
          </cell>
          <cell r="R12427">
            <v>398.13</v>
          </cell>
          <cell r="S12427">
            <v>398.13</v>
          </cell>
          <cell r="T12427">
            <v>25</v>
          </cell>
        </row>
        <row r="12428">
          <cell r="C12428" t="str">
            <v>Пермский муниципальный район Пермского края</v>
          </cell>
          <cell r="D12428" t="str">
            <v>с. Култаево, ул. Романа Кашина, д. 105</v>
          </cell>
          <cell r="E12428" t="b">
            <v>1</v>
          </cell>
          <cell r="F12428">
            <v>1989</v>
          </cell>
          <cell r="H12428" t="str">
            <v>Брус</v>
          </cell>
          <cell r="L12428">
            <v>1</v>
          </cell>
          <cell r="M12428">
            <v>1</v>
          </cell>
          <cell r="Q12428">
            <v>628.29999999999995</v>
          </cell>
          <cell r="R12428">
            <v>502.3</v>
          </cell>
          <cell r="S12428">
            <v>502.3</v>
          </cell>
          <cell r="T12428">
            <v>51</v>
          </cell>
        </row>
        <row r="12429">
          <cell r="C12429" t="str">
            <v>Пермский муниципальный район Пермского края</v>
          </cell>
          <cell r="D12429" t="str">
            <v>с. Култаево, ул. Сибирская, д. 10</v>
          </cell>
          <cell r="E12429" t="b">
            <v>1</v>
          </cell>
          <cell r="F12429">
            <v>1985</v>
          </cell>
          <cell r="H12429" t="str">
            <v>Кирпич</v>
          </cell>
          <cell r="L12429">
            <v>2</v>
          </cell>
          <cell r="M12429">
            <v>1</v>
          </cell>
          <cell r="Q12429">
            <v>850.37</v>
          </cell>
          <cell r="R12429">
            <v>626.07000000000005</v>
          </cell>
          <cell r="S12429">
            <v>626.07000000000005</v>
          </cell>
          <cell r="T12429">
            <v>47</v>
          </cell>
        </row>
        <row r="12430">
          <cell r="C12430" t="str">
            <v>Пермский муниципальный район Пермского края</v>
          </cell>
          <cell r="D12430" t="str">
            <v>с. Култаево, ул. Сибирская, д. 40А</v>
          </cell>
          <cell r="E12430" t="b">
            <v>1</v>
          </cell>
          <cell r="F12430">
            <v>2011</v>
          </cell>
          <cell r="H12430" t="str">
            <v>Кирпич</v>
          </cell>
          <cell r="L12430">
            <v>3</v>
          </cell>
          <cell r="M12430">
            <v>2</v>
          </cell>
          <cell r="Q12430">
            <v>1604</v>
          </cell>
          <cell r="R12430">
            <v>1604</v>
          </cell>
          <cell r="S12430">
            <v>1604</v>
          </cell>
        </row>
        <row r="12431">
          <cell r="C12431" t="str">
            <v>Пермский муниципальный район Пермского края</v>
          </cell>
          <cell r="D12431" t="str">
            <v>с. Култаево, ул. Снежная, д. 14</v>
          </cell>
          <cell r="E12431" t="b">
            <v>1</v>
          </cell>
          <cell r="F12431">
            <v>2014</v>
          </cell>
          <cell r="H12431" t="str">
            <v>Ж/б плиты</v>
          </cell>
          <cell r="I12431" t="str">
            <v>скатная</v>
          </cell>
          <cell r="K12431" t="str">
            <v>имеется</v>
          </cell>
          <cell r="L12431">
            <v>3</v>
          </cell>
          <cell r="M12431">
            <v>1</v>
          </cell>
          <cell r="Q12431">
            <v>1966.3</v>
          </cell>
          <cell r="R12431">
            <v>1055.9000000000001</v>
          </cell>
          <cell r="S12431">
            <v>1055.9000000000001</v>
          </cell>
          <cell r="T12431">
            <v>60</v>
          </cell>
        </row>
        <row r="12432">
          <cell r="C12432" t="str">
            <v>Пермский муниципальный район Пермского края</v>
          </cell>
          <cell r="D12432" t="str">
            <v>с. Култаево, ул. Снежная, д. 17</v>
          </cell>
          <cell r="E12432" t="b">
            <v>1</v>
          </cell>
          <cell r="F12432">
            <v>2019</v>
          </cell>
          <cell r="H12432" t="str">
            <v>Кирпич</v>
          </cell>
          <cell r="I12432" t="str">
            <v>плоская</v>
          </cell>
          <cell r="K12432" t="str">
            <v>имеется</v>
          </cell>
          <cell r="L12432">
            <v>3</v>
          </cell>
          <cell r="M12432">
            <v>1</v>
          </cell>
          <cell r="Q12432">
            <v>1674.9</v>
          </cell>
          <cell r="R12432">
            <v>1204.2</v>
          </cell>
          <cell r="S12432">
            <v>1083.78</v>
          </cell>
        </row>
        <row r="12433">
          <cell r="C12433" t="str">
            <v>Пермский муниципальный район Пермского края</v>
          </cell>
          <cell r="D12433" t="str">
            <v>с. Курашим, ул. Молодежная, д. 2</v>
          </cell>
          <cell r="E12433" t="b">
            <v>1</v>
          </cell>
          <cell r="F12433">
            <v>1980</v>
          </cell>
          <cell r="H12433" t="str">
            <v>Ж/б плиты</v>
          </cell>
          <cell r="I12433" t="str">
            <v>плоская</v>
          </cell>
          <cell r="J12433" t="str">
            <v>ГВС</v>
          </cell>
          <cell r="K12433" t="str">
            <v>имеется</v>
          </cell>
          <cell r="L12433">
            <v>5</v>
          </cell>
          <cell r="M12433">
            <v>4</v>
          </cell>
          <cell r="Q12433">
            <v>2434.1</v>
          </cell>
          <cell r="R12433">
            <v>1640.1</v>
          </cell>
          <cell r="S12433">
            <v>1640.1</v>
          </cell>
          <cell r="T12433">
            <v>173</v>
          </cell>
        </row>
        <row r="12434">
          <cell r="C12434" t="str">
            <v>Пермский муниципальный район Пермского края</v>
          </cell>
          <cell r="D12434" t="str">
            <v>с. Курашим, ул. Молодежная, д. 4</v>
          </cell>
          <cell r="E12434" t="b">
            <v>1</v>
          </cell>
          <cell r="F12434">
            <v>1981</v>
          </cell>
          <cell r="H12434" t="str">
            <v>Ж/б плиты</v>
          </cell>
          <cell r="I12434" t="str">
            <v>плоская</v>
          </cell>
          <cell r="J12434" t="str">
            <v>ГВС</v>
          </cell>
          <cell r="K12434" t="str">
            <v>имеется</v>
          </cell>
          <cell r="L12434">
            <v>5</v>
          </cell>
          <cell r="M12434">
            <v>4</v>
          </cell>
          <cell r="Q12434">
            <v>2594.6</v>
          </cell>
          <cell r="R12434">
            <v>1750.3</v>
          </cell>
          <cell r="S12434">
            <v>1750.3</v>
          </cell>
          <cell r="T12434">
            <v>174</v>
          </cell>
        </row>
        <row r="12435">
          <cell r="C12435" t="str">
            <v>Пермский муниципальный район Пермского края</v>
          </cell>
          <cell r="D12435" t="str">
            <v>с. Курашим, ул. Молодежная, д. 6</v>
          </cell>
          <cell r="E12435" t="b">
            <v>1</v>
          </cell>
          <cell r="F12435">
            <v>1988</v>
          </cell>
          <cell r="H12435" t="str">
            <v>Ж/б плиты</v>
          </cell>
          <cell r="I12435" t="str">
            <v>плоская</v>
          </cell>
          <cell r="J12435" t="str">
            <v>ГВС</v>
          </cell>
          <cell r="K12435" t="str">
            <v>имеется</v>
          </cell>
          <cell r="L12435">
            <v>5</v>
          </cell>
          <cell r="M12435">
            <v>4</v>
          </cell>
          <cell r="Q12435">
            <v>2623.5</v>
          </cell>
          <cell r="R12435">
            <v>1735.4</v>
          </cell>
          <cell r="S12435">
            <v>1735.4</v>
          </cell>
          <cell r="T12435">
            <v>172</v>
          </cell>
        </row>
        <row r="12436">
          <cell r="C12436" t="str">
            <v>Пермский муниципальный район Пермского края</v>
          </cell>
          <cell r="D12436" t="str">
            <v>с. Курашим, ул. Молодежная, д. 8</v>
          </cell>
          <cell r="E12436" t="b">
            <v>1</v>
          </cell>
          <cell r="F12436">
            <v>1983</v>
          </cell>
          <cell r="H12436" t="str">
            <v>Ж/б плиты</v>
          </cell>
          <cell r="I12436" t="str">
            <v>плоская</v>
          </cell>
          <cell r="J12436" t="str">
            <v>ГВС</v>
          </cell>
          <cell r="K12436" t="str">
            <v>имеется</v>
          </cell>
          <cell r="L12436">
            <v>5</v>
          </cell>
          <cell r="M12436">
            <v>4</v>
          </cell>
          <cell r="Q12436">
            <v>2598.8000000000002</v>
          </cell>
          <cell r="R12436">
            <v>1742.4</v>
          </cell>
          <cell r="S12436">
            <v>1742.4</v>
          </cell>
          <cell r="T12436">
            <v>176</v>
          </cell>
        </row>
        <row r="12437">
          <cell r="C12437" t="str">
            <v>Пермский муниципальный район Пермского края</v>
          </cell>
          <cell r="D12437" t="str">
            <v>с. Курашим, ул. Молодежная, д. 10</v>
          </cell>
          <cell r="E12437" t="b">
            <v>1</v>
          </cell>
          <cell r="F12437">
            <v>1986</v>
          </cell>
          <cell r="G12437">
            <v>2009</v>
          </cell>
          <cell r="H12437" t="str">
            <v>Крупнопанельные</v>
          </cell>
          <cell r="L12437">
            <v>5</v>
          </cell>
          <cell r="M12437">
            <v>4</v>
          </cell>
          <cell r="Q12437">
            <v>3176.6</v>
          </cell>
          <cell r="R12437">
            <v>2652.3</v>
          </cell>
          <cell r="S12437">
            <v>2652.3</v>
          </cell>
          <cell r="T12437">
            <v>154</v>
          </cell>
        </row>
        <row r="12438">
          <cell r="C12438" t="str">
            <v>Пермский муниципальный район Пермского края</v>
          </cell>
          <cell r="D12438" t="str">
            <v>с. Курашим, ул. Чурекова, д. 6</v>
          </cell>
          <cell r="E12438" t="b">
            <v>1</v>
          </cell>
          <cell r="F12438">
            <v>1972</v>
          </cell>
          <cell r="H12438" t="str">
            <v>Кирпич</v>
          </cell>
          <cell r="L12438">
            <v>2</v>
          </cell>
          <cell r="M12438">
            <v>2</v>
          </cell>
          <cell r="Q12438">
            <v>572.6</v>
          </cell>
          <cell r="R12438">
            <v>346.29999999999995</v>
          </cell>
          <cell r="S12438">
            <v>206.1</v>
          </cell>
          <cell r="T12438">
            <v>22</v>
          </cell>
        </row>
        <row r="12439">
          <cell r="C12439" t="str">
            <v>Пермский муниципальный район Пермского края</v>
          </cell>
          <cell r="D12439" t="str">
            <v>с. Курашим, ул. Чурекова, д. 8</v>
          </cell>
          <cell r="E12439" t="b">
            <v>1</v>
          </cell>
          <cell r="F12439">
            <v>1980</v>
          </cell>
          <cell r="H12439" t="str">
            <v>Ж/б плиты</v>
          </cell>
          <cell r="I12439" t="str">
            <v>скатная</v>
          </cell>
          <cell r="K12439" t="str">
            <v>не имеется</v>
          </cell>
          <cell r="L12439">
            <v>2</v>
          </cell>
          <cell r="M12439">
            <v>2</v>
          </cell>
          <cell r="Q12439">
            <v>642.4</v>
          </cell>
          <cell r="R12439">
            <v>399.6</v>
          </cell>
          <cell r="S12439">
            <v>399.6</v>
          </cell>
          <cell r="T12439">
            <v>38</v>
          </cell>
        </row>
        <row r="12440">
          <cell r="C12440" t="str">
            <v>Пермский муниципальный район Пермского края</v>
          </cell>
          <cell r="D12440" t="str">
            <v>с. Курашим, ул. Чурекова, д. 10</v>
          </cell>
          <cell r="E12440" t="b">
            <v>1</v>
          </cell>
          <cell r="F12440">
            <v>1988</v>
          </cell>
          <cell r="H12440" t="str">
            <v>Ж/б плиты</v>
          </cell>
          <cell r="I12440" t="str">
            <v>скатная</v>
          </cell>
          <cell r="K12440" t="str">
            <v>не имеется</v>
          </cell>
          <cell r="L12440">
            <v>2</v>
          </cell>
          <cell r="M12440">
            <v>2</v>
          </cell>
          <cell r="Q12440">
            <v>525.6</v>
          </cell>
          <cell r="R12440">
            <v>339.8</v>
          </cell>
          <cell r="S12440">
            <v>339.8</v>
          </cell>
          <cell r="T12440">
            <v>39</v>
          </cell>
        </row>
        <row r="12441">
          <cell r="C12441" t="str">
            <v>Пермский муниципальный район Пермского края</v>
          </cell>
          <cell r="D12441" t="str">
            <v>с. Курашим, ул. Школьная, д. 4</v>
          </cell>
          <cell r="E12441" t="b">
            <v>1</v>
          </cell>
          <cell r="F12441">
            <v>1979</v>
          </cell>
          <cell r="H12441" t="str">
            <v>Ж/б плиты</v>
          </cell>
          <cell r="I12441" t="str">
            <v>скатная</v>
          </cell>
          <cell r="K12441" t="str">
            <v>имеется</v>
          </cell>
          <cell r="L12441">
            <v>2</v>
          </cell>
          <cell r="M12441">
            <v>3</v>
          </cell>
          <cell r="Q12441">
            <v>855.6</v>
          </cell>
          <cell r="R12441">
            <v>516.20000000000005</v>
          </cell>
          <cell r="S12441">
            <v>516.20000000000005</v>
          </cell>
          <cell r="T12441">
            <v>40</v>
          </cell>
        </row>
        <row r="12442">
          <cell r="C12442" t="str">
            <v>Пермский муниципальный район Пермского края</v>
          </cell>
          <cell r="D12442" t="str">
            <v>с. Курашим, ул. Школьная, д. 6</v>
          </cell>
          <cell r="E12442" t="b">
            <v>1</v>
          </cell>
          <cell r="F12442">
            <v>1980</v>
          </cell>
          <cell r="H12442" t="str">
            <v>Ж/б плиты</v>
          </cell>
          <cell r="I12442" t="str">
            <v>плоская</v>
          </cell>
          <cell r="K12442" t="str">
            <v>имеется</v>
          </cell>
          <cell r="L12442">
            <v>2</v>
          </cell>
          <cell r="M12442">
            <v>3</v>
          </cell>
          <cell r="Q12442">
            <v>858.2</v>
          </cell>
          <cell r="R12442">
            <v>502.2</v>
          </cell>
          <cell r="S12442">
            <v>502.2</v>
          </cell>
          <cell r="T12442">
            <v>42</v>
          </cell>
        </row>
        <row r="12443">
          <cell r="C12443" t="str">
            <v>Пермский муниципальный район Пермского края</v>
          </cell>
          <cell r="D12443" t="str">
            <v>с. Курашим, ул. Школьная, д. 10</v>
          </cell>
          <cell r="E12443" t="b">
            <v>1</v>
          </cell>
          <cell r="F12443">
            <v>1979</v>
          </cell>
          <cell r="G12443">
            <v>2008</v>
          </cell>
          <cell r="H12443" t="str">
            <v>кирпич</v>
          </cell>
          <cell r="I12443" t="str">
            <v>плоская</v>
          </cell>
          <cell r="J12443" t="str">
            <v>ГАЗ ГВС</v>
          </cell>
          <cell r="K12443" t="str">
            <v>имеется</v>
          </cell>
          <cell r="L12443">
            <v>2</v>
          </cell>
          <cell r="M12443">
            <v>2</v>
          </cell>
          <cell r="Q12443">
            <v>982.1</v>
          </cell>
          <cell r="R12443">
            <v>787.3</v>
          </cell>
          <cell r="S12443">
            <v>436.3</v>
          </cell>
          <cell r="T12443">
            <v>36</v>
          </cell>
        </row>
        <row r="12444">
          <cell r="C12444" t="str">
            <v>Пермский муниципальный район Пермского края</v>
          </cell>
          <cell r="D12444" t="str">
            <v>с. Лобаново, ул. Зеленая, д. 3/1А</v>
          </cell>
          <cell r="E12444" t="b">
            <v>1</v>
          </cell>
          <cell r="F12444">
            <v>2014</v>
          </cell>
          <cell r="H12444" t="str">
            <v>Железобетон</v>
          </cell>
          <cell r="L12444">
            <v>5</v>
          </cell>
          <cell r="M12444">
            <v>3</v>
          </cell>
          <cell r="Q12444">
            <v>3417.8</v>
          </cell>
          <cell r="R12444">
            <v>2880.2</v>
          </cell>
          <cell r="S12444">
            <v>2880.2</v>
          </cell>
        </row>
        <row r="12445">
          <cell r="C12445" t="str">
            <v>Пермский муниципальный район Пермского края</v>
          </cell>
          <cell r="D12445" t="str">
            <v>с. Лобаново, ул. Зеленая, д. 3/1Б</v>
          </cell>
          <cell r="E12445" t="b">
            <v>1</v>
          </cell>
          <cell r="F12445">
            <v>2014</v>
          </cell>
          <cell r="H12445" t="str">
            <v>Железобетон</v>
          </cell>
          <cell r="L12445">
            <v>5</v>
          </cell>
          <cell r="M12445">
            <v>3</v>
          </cell>
          <cell r="Q12445">
            <v>3412.3</v>
          </cell>
          <cell r="R12445">
            <v>2874.6</v>
          </cell>
          <cell r="S12445">
            <v>2874.6</v>
          </cell>
        </row>
        <row r="12446">
          <cell r="C12446" t="str">
            <v>Пермский муниципальный район Пермского края</v>
          </cell>
          <cell r="D12446" t="str">
            <v>с. Лобаново, ул. Зеленая, д. 3/1В</v>
          </cell>
          <cell r="E12446" t="b">
            <v>1</v>
          </cell>
          <cell r="F12446">
            <v>2014</v>
          </cell>
          <cell r="H12446" t="str">
            <v>Железобетон</v>
          </cell>
          <cell r="L12446">
            <v>5</v>
          </cell>
          <cell r="M12446">
            <v>3</v>
          </cell>
          <cell r="Q12446">
            <v>3399.4</v>
          </cell>
          <cell r="R12446">
            <v>2785.8</v>
          </cell>
          <cell r="S12446">
            <v>2785.8</v>
          </cell>
        </row>
        <row r="12447">
          <cell r="C12447" t="str">
            <v>Пермский муниципальный район Пермского края</v>
          </cell>
          <cell r="D12447" t="str">
            <v>с. Лобаново, ул. Зеленая, д. 3/1Г</v>
          </cell>
          <cell r="E12447" t="b">
            <v>1</v>
          </cell>
          <cell r="F12447">
            <v>2014</v>
          </cell>
          <cell r="H12447" t="str">
            <v>Панель</v>
          </cell>
          <cell r="L12447">
            <v>5</v>
          </cell>
          <cell r="M12447">
            <v>6</v>
          </cell>
          <cell r="Q12447">
            <v>6664.1</v>
          </cell>
          <cell r="R12447">
            <v>5576.9</v>
          </cell>
          <cell r="S12447">
            <v>5576.9</v>
          </cell>
        </row>
        <row r="12448">
          <cell r="C12448" t="str">
            <v>Пермский муниципальный район Пермского края</v>
          </cell>
          <cell r="D12448" t="str">
            <v>с. Лобаново, ул. Культуры, д. 1</v>
          </cell>
          <cell r="E12448" t="b">
            <v>1</v>
          </cell>
          <cell r="F12448">
            <v>1986</v>
          </cell>
          <cell r="H12448" t="str">
            <v>Крупнопанельные</v>
          </cell>
          <cell r="L12448">
            <v>5</v>
          </cell>
          <cell r="M12448">
            <v>4</v>
          </cell>
          <cell r="Q12448">
            <v>2647.3</v>
          </cell>
          <cell r="R12448">
            <v>1758.4</v>
          </cell>
          <cell r="S12448">
            <v>1758.4</v>
          </cell>
          <cell r="T12448">
            <v>155</v>
          </cell>
        </row>
        <row r="12449">
          <cell r="C12449" t="str">
            <v>Пермский муниципальный район Пермского края</v>
          </cell>
          <cell r="D12449" t="str">
            <v>с. Лобаново, ул. Культуры, д. 2</v>
          </cell>
          <cell r="E12449" t="b">
            <v>1</v>
          </cell>
          <cell r="F12449">
            <v>2008</v>
          </cell>
          <cell r="H12449" t="str">
            <v>Кирпич</v>
          </cell>
          <cell r="L12449">
            <v>5</v>
          </cell>
          <cell r="M12449">
            <v>1</v>
          </cell>
          <cell r="Q12449">
            <v>2014.6</v>
          </cell>
          <cell r="R12449">
            <v>1681.9</v>
          </cell>
          <cell r="S12449">
            <v>1681.9</v>
          </cell>
          <cell r="T12449">
            <v>80</v>
          </cell>
        </row>
        <row r="12450">
          <cell r="C12450" t="str">
            <v>Пермский муниципальный район Пермского края</v>
          </cell>
          <cell r="D12450" t="str">
            <v>с. Лобаново, ул. Культуры, д. 3</v>
          </cell>
          <cell r="E12450" t="b">
            <v>1</v>
          </cell>
          <cell r="F12450">
            <v>1986</v>
          </cell>
          <cell r="H12450" t="str">
            <v>Крупнопанельные</v>
          </cell>
          <cell r="L12450">
            <v>5</v>
          </cell>
          <cell r="M12450">
            <v>4</v>
          </cell>
          <cell r="Q12450">
            <v>2645.4</v>
          </cell>
          <cell r="R12450">
            <v>1776.5</v>
          </cell>
          <cell r="S12450">
            <v>1776.5</v>
          </cell>
          <cell r="T12450">
            <v>160</v>
          </cell>
        </row>
        <row r="12451">
          <cell r="C12451" t="str">
            <v>Пермский муниципальный район Пермского края</v>
          </cell>
          <cell r="D12451" t="str">
            <v>с. Лобаново, ул. Культуры, д. 4</v>
          </cell>
          <cell r="E12451" t="b">
            <v>1</v>
          </cell>
          <cell r="F12451">
            <v>1984</v>
          </cell>
          <cell r="H12451" t="str">
            <v>Кирпич</v>
          </cell>
          <cell r="L12451">
            <v>4</v>
          </cell>
          <cell r="M12451">
            <v>1</v>
          </cell>
          <cell r="Q12451">
            <v>3354.6</v>
          </cell>
          <cell r="R12451">
            <v>2667.3</v>
          </cell>
          <cell r="S12451">
            <v>2488</v>
          </cell>
          <cell r="T12451">
            <v>259</v>
          </cell>
        </row>
        <row r="12452">
          <cell r="C12452" t="str">
            <v>Пермский муниципальный район Пермского края</v>
          </cell>
          <cell r="D12452" t="str">
            <v>с. Лобаново, ул. Культуры, д. 6</v>
          </cell>
          <cell r="E12452" t="b">
            <v>0</v>
          </cell>
          <cell r="F12452">
            <v>1975</v>
          </cell>
          <cell r="H12452" t="str">
            <v>Кирпич</v>
          </cell>
          <cell r="L12452">
            <v>5</v>
          </cell>
          <cell r="M12452">
            <v>4</v>
          </cell>
          <cell r="Q12452">
            <v>3731.7</v>
          </cell>
          <cell r="R12452">
            <v>3772.7</v>
          </cell>
          <cell r="S12452">
            <v>3199.5</v>
          </cell>
          <cell r="T12452">
            <v>147</v>
          </cell>
        </row>
        <row r="12453">
          <cell r="C12453" t="str">
            <v>Пермский муниципальный район Пермского края</v>
          </cell>
          <cell r="D12453" t="str">
            <v>с. Лобаново, ул. Культуры, д. 8</v>
          </cell>
          <cell r="E12453" t="b">
            <v>1</v>
          </cell>
          <cell r="F12453">
            <v>1971</v>
          </cell>
          <cell r="H12453" t="str">
            <v>Кирпич</v>
          </cell>
          <cell r="L12453">
            <v>5</v>
          </cell>
          <cell r="M12453">
            <v>4</v>
          </cell>
          <cell r="Q12453">
            <v>3190.8</v>
          </cell>
          <cell r="R12453">
            <v>3185</v>
          </cell>
          <cell r="S12453">
            <v>3185</v>
          </cell>
          <cell r="T12453">
            <v>186</v>
          </cell>
        </row>
        <row r="12454">
          <cell r="C12454" t="str">
            <v>Пермский муниципальный район Пермского края</v>
          </cell>
          <cell r="D12454" t="str">
            <v>с. Лобаново, ул. Культуры, д. 10</v>
          </cell>
          <cell r="E12454" t="b">
            <v>1</v>
          </cell>
          <cell r="F12454">
            <v>1977</v>
          </cell>
          <cell r="H12454" t="str">
            <v>Кирпич</v>
          </cell>
          <cell r="L12454">
            <v>5</v>
          </cell>
          <cell r="M12454">
            <v>4</v>
          </cell>
          <cell r="Q12454">
            <v>3703.6</v>
          </cell>
          <cell r="R12454">
            <v>3603.6</v>
          </cell>
          <cell r="S12454">
            <v>3272.7</v>
          </cell>
          <cell r="T12454">
            <v>173</v>
          </cell>
        </row>
        <row r="12455">
          <cell r="C12455" t="str">
            <v>Пермский муниципальный район Пермского края</v>
          </cell>
          <cell r="D12455" t="str">
            <v>с. Лобаново, ул. Культуры, д. 13А</v>
          </cell>
          <cell r="E12455" t="b">
            <v>1</v>
          </cell>
          <cell r="F12455">
            <v>2015</v>
          </cell>
          <cell r="H12455" t="str">
            <v>Пенобетон</v>
          </cell>
          <cell r="L12455">
            <v>5</v>
          </cell>
          <cell r="M12455">
            <v>4</v>
          </cell>
          <cell r="Q12455">
            <v>7184.4</v>
          </cell>
          <cell r="R12455">
            <v>7184.4000000000005</v>
          </cell>
          <cell r="S12455">
            <v>6011.1</v>
          </cell>
        </row>
        <row r="12456">
          <cell r="C12456" t="str">
            <v>Пермский муниципальный район Пермского края</v>
          </cell>
          <cell r="D12456" t="str">
            <v>с. Лобаново, ул. Культуры, д. 2А</v>
          </cell>
          <cell r="E12456" t="b">
            <v>1</v>
          </cell>
          <cell r="F12456">
            <v>2008</v>
          </cell>
          <cell r="H12456" t="str">
            <v>Кирпич</v>
          </cell>
          <cell r="L12456">
            <v>5</v>
          </cell>
          <cell r="M12456">
            <v>1</v>
          </cell>
          <cell r="Q12456">
            <v>1998.8</v>
          </cell>
          <cell r="R12456">
            <v>1668.8</v>
          </cell>
          <cell r="S12456">
            <v>1668.8</v>
          </cell>
          <cell r="T12456">
            <v>51</v>
          </cell>
        </row>
        <row r="12457">
          <cell r="C12457" t="str">
            <v>Пермский муниципальный район Пермского края</v>
          </cell>
          <cell r="D12457" t="str">
            <v>с. Лобаново, ул. Культуры, д. 2Б</v>
          </cell>
          <cell r="E12457" t="b">
            <v>1</v>
          </cell>
          <cell r="F12457">
            <v>2008</v>
          </cell>
          <cell r="H12457" t="str">
            <v>Кирпич</v>
          </cell>
          <cell r="L12457">
            <v>5</v>
          </cell>
          <cell r="M12457">
            <v>1</v>
          </cell>
          <cell r="Q12457">
            <v>1904.3</v>
          </cell>
          <cell r="R12457">
            <v>1675.8</v>
          </cell>
          <cell r="S12457">
            <v>1675.8</v>
          </cell>
          <cell r="T12457">
            <v>62</v>
          </cell>
        </row>
        <row r="12458">
          <cell r="C12458" t="str">
            <v>Пермский муниципальный район Пермского края</v>
          </cell>
          <cell r="D12458" t="str">
            <v>с. Лобаново, ул. Культуры, д. 2В</v>
          </cell>
          <cell r="E12458" t="b">
            <v>1</v>
          </cell>
          <cell r="F12458">
            <v>2008</v>
          </cell>
          <cell r="H12458" t="str">
            <v>Кирпич</v>
          </cell>
          <cell r="L12458">
            <v>5</v>
          </cell>
          <cell r="M12458">
            <v>1</v>
          </cell>
          <cell r="Q12458">
            <v>1905.7</v>
          </cell>
          <cell r="R12458">
            <v>1678.7</v>
          </cell>
          <cell r="S12458">
            <v>1678.7</v>
          </cell>
          <cell r="T12458">
            <v>66</v>
          </cell>
        </row>
        <row r="12459">
          <cell r="C12459" t="str">
            <v>Пермский муниципальный район Пермского края</v>
          </cell>
          <cell r="D12459" t="str">
            <v>с. Лобаново, ул. Культуры, д. 3Б</v>
          </cell>
          <cell r="E12459" t="b">
            <v>1</v>
          </cell>
          <cell r="F12459">
            <v>2001</v>
          </cell>
          <cell r="H12459" t="str">
            <v>Кирпич</v>
          </cell>
          <cell r="L12459">
            <v>4</v>
          </cell>
          <cell r="M12459">
            <v>3</v>
          </cell>
          <cell r="Q12459">
            <v>1981</v>
          </cell>
          <cell r="R12459">
            <v>1073.9000000000001</v>
          </cell>
          <cell r="S12459">
            <v>1073.9000000000001</v>
          </cell>
          <cell r="T12459">
            <v>129</v>
          </cell>
        </row>
        <row r="12460">
          <cell r="C12460" t="str">
            <v>Пермский муниципальный район Пермского края</v>
          </cell>
          <cell r="D12460" t="str">
            <v>с. Лобаново, ул. Советская, д. 2</v>
          </cell>
          <cell r="E12460" t="b">
            <v>0</v>
          </cell>
          <cell r="F12460">
            <v>2002</v>
          </cell>
          <cell r="H12460" t="str">
            <v>Кирпич</v>
          </cell>
          <cell r="L12460">
            <v>2</v>
          </cell>
          <cell r="M12460">
            <v>1</v>
          </cell>
          <cell r="Q12460">
            <v>441</v>
          </cell>
          <cell r="R12460">
            <v>441.05</v>
          </cell>
          <cell r="S12460">
            <v>405.45</v>
          </cell>
          <cell r="T12460">
            <v>28</v>
          </cell>
        </row>
        <row r="12461">
          <cell r="C12461" t="str">
            <v>Пермский муниципальный район Пермского края</v>
          </cell>
          <cell r="D12461" t="str">
            <v>с. Лобаново, ул. Советская, д. 3</v>
          </cell>
          <cell r="E12461" t="b">
            <v>1</v>
          </cell>
          <cell r="F12461">
            <v>1964</v>
          </cell>
          <cell r="H12461" t="str">
            <v>Кирпич</v>
          </cell>
          <cell r="L12461">
            <v>4</v>
          </cell>
          <cell r="M12461">
            <v>4</v>
          </cell>
          <cell r="Q12461">
            <v>2180.4</v>
          </cell>
          <cell r="R12461">
            <v>2036.4</v>
          </cell>
          <cell r="S12461">
            <v>2036.4</v>
          </cell>
          <cell r="T12461">
            <v>138</v>
          </cell>
        </row>
        <row r="12462">
          <cell r="C12462" t="str">
            <v>Пермский муниципальный район Пермского края</v>
          </cell>
          <cell r="D12462" t="str">
            <v>с. Лобаново, ул. Советская, д. 4</v>
          </cell>
          <cell r="E12462" t="b">
            <v>1</v>
          </cell>
          <cell r="F12462">
            <v>1967</v>
          </cell>
          <cell r="H12462" t="str">
            <v>Крупные панели</v>
          </cell>
          <cell r="L12462">
            <v>5</v>
          </cell>
          <cell r="M12462">
            <v>4</v>
          </cell>
          <cell r="Q12462">
            <v>2953.7</v>
          </cell>
          <cell r="R12462">
            <v>2675.7</v>
          </cell>
          <cell r="S12462">
            <v>2675.7</v>
          </cell>
          <cell r="T12462">
            <v>157</v>
          </cell>
        </row>
        <row r="12463">
          <cell r="C12463" t="str">
            <v>Пермский муниципальный район Пермского края</v>
          </cell>
          <cell r="D12463" t="str">
            <v>с. Лобаново, ул. Советская, д. 5</v>
          </cell>
          <cell r="E12463" t="b">
            <v>1</v>
          </cell>
          <cell r="F12463">
            <v>1965</v>
          </cell>
          <cell r="H12463" t="str">
            <v>Кирпич</v>
          </cell>
          <cell r="L12463">
            <v>4</v>
          </cell>
          <cell r="M12463">
            <v>4</v>
          </cell>
          <cell r="Q12463">
            <v>2182.1</v>
          </cell>
          <cell r="R12463">
            <v>2035.1</v>
          </cell>
          <cell r="S12463">
            <v>2035.1</v>
          </cell>
          <cell r="T12463">
            <v>43</v>
          </cell>
        </row>
        <row r="12464">
          <cell r="C12464" t="str">
            <v>Пермский муниципальный район Пермского края</v>
          </cell>
          <cell r="D12464" t="str">
            <v>с. Лобаново, ул. Советская, д. 6</v>
          </cell>
          <cell r="E12464" t="b">
            <v>1</v>
          </cell>
          <cell r="F12464">
            <v>1970</v>
          </cell>
          <cell r="H12464" t="str">
            <v>Панель</v>
          </cell>
          <cell r="L12464">
            <v>5</v>
          </cell>
          <cell r="M12464">
            <v>4</v>
          </cell>
          <cell r="Q12464">
            <v>2963.2</v>
          </cell>
          <cell r="R12464">
            <v>2681.3</v>
          </cell>
          <cell r="S12464">
            <v>2681.3</v>
          </cell>
          <cell r="T12464">
            <v>147</v>
          </cell>
        </row>
        <row r="12465">
          <cell r="C12465" t="str">
            <v>Пермский муниципальный район Пермского края</v>
          </cell>
          <cell r="D12465" t="str">
            <v>с. Лобаново, ул. Советская, д. 7</v>
          </cell>
          <cell r="E12465" t="b">
            <v>1</v>
          </cell>
          <cell r="F12465">
            <v>1962</v>
          </cell>
          <cell r="H12465" t="str">
            <v>Кирпич</v>
          </cell>
          <cell r="L12465">
            <v>2</v>
          </cell>
          <cell r="M12465">
            <v>3</v>
          </cell>
          <cell r="Q12465">
            <v>596.4</v>
          </cell>
          <cell r="R12465">
            <v>539.29999999999995</v>
          </cell>
          <cell r="S12465">
            <v>496.5</v>
          </cell>
          <cell r="T12465">
            <v>34</v>
          </cell>
        </row>
        <row r="12466">
          <cell r="C12466" t="str">
            <v>Пермский муниципальный район Пермского края</v>
          </cell>
          <cell r="D12466" t="str">
            <v>с. Лобаново, ул. Советская, д. 8</v>
          </cell>
          <cell r="E12466" t="b">
            <v>1</v>
          </cell>
          <cell r="F12466">
            <v>1963</v>
          </cell>
          <cell r="H12466" t="str">
            <v>Кирпич</v>
          </cell>
          <cell r="L12466">
            <v>2</v>
          </cell>
          <cell r="M12466">
            <v>2</v>
          </cell>
          <cell r="Q12466">
            <v>599.20000000000005</v>
          </cell>
          <cell r="R12466">
            <v>539.4</v>
          </cell>
          <cell r="S12466">
            <v>539.4</v>
          </cell>
          <cell r="T12466">
            <v>24</v>
          </cell>
        </row>
        <row r="12467">
          <cell r="C12467" t="str">
            <v>Пермский муниципальный район Пермского края</v>
          </cell>
          <cell r="D12467" t="str">
            <v>с. Лобаново, ул. Советская, д. 10</v>
          </cell>
          <cell r="E12467" t="b">
            <v>1</v>
          </cell>
          <cell r="F12467">
            <v>1975</v>
          </cell>
          <cell r="H12467" t="str">
            <v>Крупные панели</v>
          </cell>
          <cell r="L12467">
            <v>5</v>
          </cell>
          <cell r="M12467">
            <v>4</v>
          </cell>
          <cell r="Q12467">
            <v>2929.5</v>
          </cell>
          <cell r="R12467">
            <v>2683.5</v>
          </cell>
          <cell r="S12467">
            <v>2683.5</v>
          </cell>
          <cell r="T12467">
            <v>175</v>
          </cell>
        </row>
        <row r="12468">
          <cell r="C12468" t="str">
            <v>Пермский муниципальный район Пермского края</v>
          </cell>
          <cell r="D12468" t="str">
            <v>с. Лобаново, ул. Советская, д. 12</v>
          </cell>
          <cell r="E12468" t="b">
            <v>1</v>
          </cell>
          <cell r="F12468">
            <v>1976</v>
          </cell>
          <cell r="H12468" t="str">
            <v>Крупные панели</v>
          </cell>
          <cell r="L12468">
            <v>5</v>
          </cell>
          <cell r="M12468">
            <v>4</v>
          </cell>
          <cell r="Q12468">
            <v>2979.6</v>
          </cell>
          <cell r="R12468">
            <v>2682.4</v>
          </cell>
          <cell r="S12468">
            <v>2682.4</v>
          </cell>
          <cell r="T12468">
            <v>157</v>
          </cell>
        </row>
        <row r="12469">
          <cell r="C12469" t="str">
            <v>Пермский муниципальный район Пермского края</v>
          </cell>
          <cell r="D12469" t="str">
            <v>с. Лобаново, ул. Советская, д. 14</v>
          </cell>
          <cell r="E12469" t="b">
            <v>1</v>
          </cell>
          <cell r="F12469">
            <v>1979</v>
          </cell>
          <cell r="H12469" t="str">
            <v>Панель</v>
          </cell>
          <cell r="L12469">
            <v>5</v>
          </cell>
          <cell r="M12469">
            <v>4</v>
          </cell>
          <cell r="Q12469">
            <v>3058.77</v>
          </cell>
          <cell r="R12469">
            <v>2721.57</v>
          </cell>
          <cell r="S12469">
            <v>2721.57</v>
          </cell>
          <cell r="T12469">
            <v>146</v>
          </cell>
        </row>
        <row r="12470">
          <cell r="C12470" t="str">
            <v>Пермский муниципальный район Пермского края</v>
          </cell>
          <cell r="D12470" t="str">
            <v>с. Лобаново, ул. Строителей, д. 2/1</v>
          </cell>
          <cell r="E12470" t="b">
            <v>1</v>
          </cell>
          <cell r="F12470">
            <v>2006</v>
          </cell>
          <cell r="H12470" t="str">
            <v>Кирпич</v>
          </cell>
          <cell r="I12470" t="str">
            <v>скатная</v>
          </cell>
          <cell r="J12470" t="str">
            <v>ГВС</v>
          </cell>
          <cell r="K12470" t="str">
            <v>имеется</v>
          </cell>
          <cell r="L12470">
            <v>6</v>
          </cell>
          <cell r="M12470">
            <v>4</v>
          </cell>
          <cell r="N12470">
            <v>4</v>
          </cell>
          <cell r="O12470">
            <v>4</v>
          </cell>
          <cell r="Q12470">
            <v>4301.2</v>
          </cell>
          <cell r="R12470">
            <v>2834.2</v>
          </cell>
          <cell r="S12470">
            <v>2834.2</v>
          </cell>
          <cell r="T12470">
            <v>181</v>
          </cell>
        </row>
        <row r="12471">
          <cell r="C12471" t="str">
            <v>Пермский муниципальный район Пермского края</v>
          </cell>
          <cell r="D12471" t="str">
            <v>с. Лобаново, ул. Строителей, д. 2/2</v>
          </cell>
          <cell r="E12471" t="b">
            <v>1</v>
          </cell>
          <cell r="F12471">
            <v>2007</v>
          </cell>
          <cell r="H12471" t="str">
            <v>Кирпич</v>
          </cell>
          <cell r="L12471">
            <v>6</v>
          </cell>
          <cell r="M12471">
            <v>4</v>
          </cell>
          <cell r="Q12471">
            <v>3938.9</v>
          </cell>
          <cell r="R12471">
            <v>3938.9</v>
          </cell>
          <cell r="S12471">
            <v>2778.8</v>
          </cell>
          <cell r="T12471">
            <v>150</v>
          </cell>
        </row>
        <row r="12472">
          <cell r="C12472" t="str">
            <v>Пермский муниципальный район Пермского края</v>
          </cell>
          <cell r="D12472" t="str">
            <v>с. Лобаново, ул. Центральная, д. 14</v>
          </cell>
          <cell r="E12472" t="b">
            <v>1</v>
          </cell>
          <cell r="F12472">
            <v>2015</v>
          </cell>
          <cell r="H12472" t="str">
            <v>Кирпич</v>
          </cell>
          <cell r="I12472" t="str">
            <v>плоская</v>
          </cell>
          <cell r="J12472" t="str">
            <v>ГАЗ ГВС</v>
          </cell>
          <cell r="K12472" t="str">
            <v>имеется</v>
          </cell>
          <cell r="L12472">
            <v>10</v>
          </cell>
          <cell r="M12472">
            <v>4</v>
          </cell>
          <cell r="N12472">
            <v>3</v>
          </cell>
          <cell r="O12472">
            <v>3</v>
          </cell>
          <cell r="Q12472">
            <v>12352.55</v>
          </cell>
          <cell r="R12472">
            <v>8746.4</v>
          </cell>
          <cell r="S12472">
            <v>8451.7199999999993</v>
          </cell>
        </row>
        <row r="12473">
          <cell r="C12473" t="str">
            <v>Пермский муниципальный район Пермского края</v>
          </cell>
          <cell r="D12473" t="str">
            <v>с. Лобаново, ул. Центральная, д. 24</v>
          </cell>
          <cell r="E12473" t="b">
            <v>1</v>
          </cell>
          <cell r="F12473">
            <v>2009</v>
          </cell>
          <cell r="H12473" t="str">
            <v>Кирпич</v>
          </cell>
          <cell r="L12473">
            <v>5</v>
          </cell>
          <cell r="M12473">
            <v>4</v>
          </cell>
          <cell r="Q12473">
            <v>3585.1</v>
          </cell>
          <cell r="R12473">
            <v>3073</v>
          </cell>
          <cell r="S12473">
            <v>2125.9</v>
          </cell>
          <cell r="T12473">
            <v>93</v>
          </cell>
        </row>
        <row r="12474">
          <cell r="C12474" t="str">
            <v>Пермский муниципальный район Пермского края</v>
          </cell>
          <cell r="D12474" t="str">
            <v>с. Лобаново, ул. Центральная, д. 118</v>
          </cell>
          <cell r="E12474" t="b">
            <v>1</v>
          </cell>
          <cell r="F12474">
            <v>1980</v>
          </cell>
          <cell r="H12474" t="str">
            <v>Кирпич</v>
          </cell>
          <cell r="L12474">
            <v>2</v>
          </cell>
          <cell r="M12474">
            <v>2</v>
          </cell>
          <cell r="Q12474">
            <v>704.1</v>
          </cell>
          <cell r="R12474">
            <v>704.1</v>
          </cell>
          <cell r="S12474">
            <v>556.20000000000005</v>
          </cell>
          <cell r="T12474">
            <v>35</v>
          </cell>
        </row>
        <row r="12475">
          <cell r="C12475" t="str">
            <v>Пермский муниципальный район Пермского края</v>
          </cell>
          <cell r="D12475" t="str">
            <v>с. Лобаново, ул. Центральная, д. 24/1</v>
          </cell>
          <cell r="E12475" t="b">
            <v>1</v>
          </cell>
          <cell r="F12475">
            <v>2011</v>
          </cell>
          <cell r="H12475" t="str">
            <v>Кирпич</v>
          </cell>
          <cell r="L12475">
            <v>9</v>
          </cell>
          <cell r="M12475">
            <v>8</v>
          </cell>
          <cell r="N12475">
            <v>8</v>
          </cell>
          <cell r="O12475">
            <v>8</v>
          </cell>
          <cell r="Q12475">
            <v>20130.5</v>
          </cell>
          <cell r="R12475">
            <v>16152</v>
          </cell>
          <cell r="S12475">
            <v>14919.1</v>
          </cell>
          <cell r="T12475">
            <v>440</v>
          </cell>
        </row>
        <row r="12476">
          <cell r="C12476" t="str">
            <v>Пермский муниципальный район Пермского края</v>
          </cell>
          <cell r="D12476" t="str">
            <v>с. Ляды, ул. Мира, д. 2</v>
          </cell>
          <cell r="E12476" t="b">
            <v>1</v>
          </cell>
          <cell r="F12476">
            <v>1953</v>
          </cell>
          <cell r="H12476" t="str">
            <v>Шлакоблок</v>
          </cell>
          <cell r="L12476">
            <v>2</v>
          </cell>
          <cell r="M12476">
            <v>1</v>
          </cell>
          <cell r="Q12476">
            <v>502.3</v>
          </cell>
          <cell r="R12476">
            <v>502.29999999999995</v>
          </cell>
          <cell r="S12476">
            <v>312.39999999999998</v>
          </cell>
          <cell r="T12476">
            <v>27</v>
          </cell>
        </row>
        <row r="12477">
          <cell r="C12477" t="str">
            <v>Пермский муниципальный район Пермского края</v>
          </cell>
          <cell r="D12477" t="str">
            <v>с. Ляды, ул. Мира, д. 7</v>
          </cell>
          <cell r="E12477" t="b">
            <v>1</v>
          </cell>
          <cell r="F12477">
            <v>1965</v>
          </cell>
          <cell r="H12477" t="str">
            <v>Кирпич</v>
          </cell>
          <cell r="L12477">
            <v>2</v>
          </cell>
          <cell r="M12477">
            <v>1</v>
          </cell>
          <cell r="Q12477">
            <v>245.5</v>
          </cell>
          <cell r="R12477">
            <v>245.5</v>
          </cell>
          <cell r="S12477">
            <v>184.5</v>
          </cell>
          <cell r="T12477">
            <v>20</v>
          </cell>
        </row>
        <row r="12478">
          <cell r="C12478" t="str">
            <v>Пермский муниципальный район Пермского края</v>
          </cell>
          <cell r="D12478" t="str">
            <v>с. Ляды, ул. Мира, д. 8</v>
          </cell>
          <cell r="E12478" t="b">
            <v>1</v>
          </cell>
          <cell r="F12478">
            <v>1964</v>
          </cell>
          <cell r="H12478" t="str">
            <v>Кирпич</v>
          </cell>
          <cell r="L12478">
            <v>2</v>
          </cell>
          <cell r="M12478">
            <v>2</v>
          </cell>
          <cell r="Q12478">
            <v>408.8</v>
          </cell>
          <cell r="R12478">
            <v>354.6</v>
          </cell>
          <cell r="S12478">
            <v>354.6</v>
          </cell>
          <cell r="T12478">
            <v>21</v>
          </cell>
        </row>
        <row r="12479">
          <cell r="C12479" t="str">
            <v>Пермский муниципальный район Пермского края</v>
          </cell>
          <cell r="D12479" t="str">
            <v>с. Ляды, ул. Мира, д. 9</v>
          </cell>
          <cell r="E12479" t="b">
            <v>0</v>
          </cell>
          <cell r="F12479">
            <v>1965</v>
          </cell>
          <cell r="H12479" t="str">
            <v>Кирпич</v>
          </cell>
          <cell r="L12479">
            <v>2</v>
          </cell>
          <cell r="M12479">
            <v>2</v>
          </cell>
          <cell r="Q12479">
            <v>406.4</v>
          </cell>
          <cell r="R12479">
            <v>477.2</v>
          </cell>
          <cell r="S12479">
            <v>356.4</v>
          </cell>
          <cell r="T12479">
            <v>21</v>
          </cell>
        </row>
        <row r="12480">
          <cell r="C12480" t="str">
            <v>Пермский муниципальный район Пермского края</v>
          </cell>
          <cell r="D12480" t="str">
            <v>с. Ляды, ул. Совхозная, д. 1</v>
          </cell>
          <cell r="E12480" t="b">
            <v>0</v>
          </cell>
          <cell r="F12480">
            <v>1977</v>
          </cell>
          <cell r="H12480" t="str">
            <v>Кирпич</v>
          </cell>
          <cell r="L12480">
            <v>2</v>
          </cell>
          <cell r="M12480">
            <v>3</v>
          </cell>
          <cell r="Q12480">
            <v>1122</v>
          </cell>
          <cell r="R12480">
            <v>1474.4</v>
          </cell>
          <cell r="S12480">
            <v>998.4</v>
          </cell>
          <cell r="T12480">
            <v>58</v>
          </cell>
        </row>
        <row r="12481">
          <cell r="C12481" t="str">
            <v>Пермский муниципальный район Пермского края</v>
          </cell>
          <cell r="D12481" t="str">
            <v>с. Ляды, ул. Совхозная, д. 2</v>
          </cell>
          <cell r="E12481" t="b">
            <v>0</v>
          </cell>
          <cell r="F12481">
            <v>1978</v>
          </cell>
          <cell r="H12481" t="str">
            <v>Кирпич</v>
          </cell>
          <cell r="L12481">
            <v>2</v>
          </cell>
          <cell r="M12481">
            <v>2</v>
          </cell>
          <cell r="Q12481">
            <v>999</v>
          </cell>
          <cell r="R12481">
            <v>1009</v>
          </cell>
          <cell r="S12481">
            <v>913.4</v>
          </cell>
          <cell r="T12481">
            <v>55</v>
          </cell>
        </row>
        <row r="12482">
          <cell r="C12482" t="str">
            <v>Пермский муниципальный район Пермского края</v>
          </cell>
          <cell r="D12482" t="str">
            <v>с. Ляды, ул. Строительная, д. 10</v>
          </cell>
          <cell r="E12482" t="b">
            <v>1</v>
          </cell>
          <cell r="F12482">
            <v>1967</v>
          </cell>
          <cell r="H12482" t="str">
            <v>Кирпич</v>
          </cell>
          <cell r="L12482">
            <v>2</v>
          </cell>
          <cell r="M12482">
            <v>3</v>
          </cell>
          <cell r="Q12482">
            <v>537.20000000000005</v>
          </cell>
          <cell r="R12482">
            <v>468.8</v>
          </cell>
          <cell r="S12482">
            <v>468.8</v>
          </cell>
          <cell r="T12482">
            <v>32</v>
          </cell>
        </row>
        <row r="12483">
          <cell r="C12483" t="str">
            <v>Пермский муниципальный район Пермского края</v>
          </cell>
          <cell r="D12483" t="str">
            <v>с. Ляды, ул. Строительная, д. 11</v>
          </cell>
          <cell r="E12483" t="b">
            <v>1</v>
          </cell>
          <cell r="F12483">
            <v>1968</v>
          </cell>
          <cell r="H12483" t="str">
            <v>Кирпич</v>
          </cell>
          <cell r="L12483">
            <v>2</v>
          </cell>
          <cell r="M12483">
            <v>2</v>
          </cell>
          <cell r="Q12483">
            <v>524.79999999999995</v>
          </cell>
          <cell r="R12483">
            <v>459.2</v>
          </cell>
          <cell r="S12483">
            <v>459.2</v>
          </cell>
          <cell r="T12483">
            <v>32</v>
          </cell>
        </row>
        <row r="12484">
          <cell r="C12484" t="str">
            <v>Пермский муниципальный район Пермского края</v>
          </cell>
          <cell r="D12484" t="str">
            <v>с. Ляды, ул. Строительная, д. 12</v>
          </cell>
          <cell r="E12484" t="b">
            <v>1</v>
          </cell>
          <cell r="F12484">
            <v>1969</v>
          </cell>
          <cell r="H12484" t="str">
            <v>Кирпич</v>
          </cell>
          <cell r="L12484">
            <v>2</v>
          </cell>
          <cell r="M12484">
            <v>2</v>
          </cell>
          <cell r="Q12484">
            <v>517.70000000000005</v>
          </cell>
          <cell r="R12484">
            <v>452.1</v>
          </cell>
          <cell r="S12484">
            <v>452.1</v>
          </cell>
          <cell r="T12484">
            <v>36</v>
          </cell>
        </row>
        <row r="12485">
          <cell r="C12485" t="str">
            <v>Пермский муниципальный район Пермского края</v>
          </cell>
          <cell r="D12485" t="str">
            <v>с. Ляды, ул. Строительная, д. 13</v>
          </cell>
          <cell r="E12485" t="b">
            <v>1</v>
          </cell>
          <cell r="F12485">
            <v>1970</v>
          </cell>
          <cell r="H12485" t="str">
            <v>Кирпич</v>
          </cell>
          <cell r="L12485">
            <v>2</v>
          </cell>
          <cell r="M12485">
            <v>2</v>
          </cell>
          <cell r="Q12485">
            <v>519.29999999999995</v>
          </cell>
          <cell r="R12485">
            <v>454.9</v>
          </cell>
          <cell r="S12485">
            <v>454.9</v>
          </cell>
          <cell r="T12485">
            <v>35</v>
          </cell>
        </row>
        <row r="12486">
          <cell r="C12486" t="str">
            <v>Пермский муниципальный район Пермского края</v>
          </cell>
          <cell r="D12486" t="str">
            <v>с. Ляды, ул. Строительная, д. 14</v>
          </cell>
          <cell r="E12486" t="b">
            <v>1</v>
          </cell>
          <cell r="F12486">
            <v>1971</v>
          </cell>
          <cell r="H12486" t="str">
            <v>Кирпич</v>
          </cell>
          <cell r="L12486">
            <v>2</v>
          </cell>
          <cell r="M12486">
            <v>2</v>
          </cell>
          <cell r="Q12486">
            <v>535</v>
          </cell>
          <cell r="R12486">
            <v>471.8</v>
          </cell>
          <cell r="S12486">
            <v>471.8</v>
          </cell>
          <cell r="T12486">
            <v>40</v>
          </cell>
        </row>
        <row r="12487">
          <cell r="C12487" t="str">
            <v>Пермский муниципальный район Пермского края</v>
          </cell>
          <cell r="D12487" t="str">
            <v>с. Ляды, ул. Строительная, д. 15</v>
          </cell>
          <cell r="E12487" t="b">
            <v>0</v>
          </cell>
          <cell r="F12487">
            <v>1972</v>
          </cell>
          <cell r="H12487" t="str">
            <v>Кирпич</v>
          </cell>
          <cell r="L12487">
            <v>2</v>
          </cell>
          <cell r="M12487">
            <v>2</v>
          </cell>
          <cell r="Q12487">
            <v>527.20000000000005</v>
          </cell>
          <cell r="R12487">
            <v>646.20000000000005</v>
          </cell>
          <cell r="S12487">
            <v>457.8</v>
          </cell>
          <cell r="T12487">
            <v>31</v>
          </cell>
        </row>
        <row r="12488">
          <cell r="C12488" t="str">
            <v>Пермский муниципальный район Пермского края</v>
          </cell>
          <cell r="D12488" t="str">
            <v>с. Ляды, ул. Строительная, д. 16</v>
          </cell>
          <cell r="E12488" t="b">
            <v>1</v>
          </cell>
          <cell r="F12488">
            <v>1972</v>
          </cell>
          <cell r="H12488" t="str">
            <v>Кирпич</v>
          </cell>
          <cell r="L12488">
            <v>2</v>
          </cell>
          <cell r="M12488">
            <v>2</v>
          </cell>
          <cell r="Q12488">
            <v>795.7</v>
          </cell>
          <cell r="R12488">
            <v>733.9</v>
          </cell>
          <cell r="S12488">
            <v>733.9</v>
          </cell>
          <cell r="T12488">
            <v>38</v>
          </cell>
        </row>
        <row r="12489">
          <cell r="C12489" t="str">
            <v>Пермский муниципальный район Пермского края</v>
          </cell>
          <cell r="D12489" t="str">
            <v>с. Ляды, ул. Строительная, д. 17</v>
          </cell>
          <cell r="E12489" t="b">
            <v>1</v>
          </cell>
          <cell r="F12489">
            <v>1974</v>
          </cell>
          <cell r="H12489" t="str">
            <v>Кирпич</v>
          </cell>
          <cell r="L12489">
            <v>2</v>
          </cell>
          <cell r="M12489">
            <v>2</v>
          </cell>
          <cell r="Q12489">
            <v>781.5</v>
          </cell>
          <cell r="R12489">
            <v>719.9</v>
          </cell>
          <cell r="S12489">
            <v>719.9</v>
          </cell>
          <cell r="T12489">
            <v>38</v>
          </cell>
        </row>
        <row r="12490">
          <cell r="C12490" t="str">
            <v>Пермский муниципальный район Пермского края</v>
          </cell>
          <cell r="D12490" t="str">
            <v>с. Ляды, ул. Строительная, д. 18</v>
          </cell>
          <cell r="E12490" t="b">
            <v>1</v>
          </cell>
          <cell r="F12490">
            <v>1975</v>
          </cell>
          <cell r="H12490" t="str">
            <v>Кирпич</v>
          </cell>
          <cell r="L12490">
            <v>2</v>
          </cell>
          <cell r="M12490">
            <v>2</v>
          </cell>
          <cell r="Q12490">
            <v>728.4</v>
          </cell>
          <cell r="R12490">
            <v>728.4</v>
          </cell>
          <cell r="S12490">
            <v>480.2</v>
          </cell>
          <cell r="T12490">
            <v>46</v>
          </cell>
        </row>
        <row r="12491">
          <cell r="C12491" t="str">
            <v>Пермский муниципальный район Пермского края</v>
          </cell>
          <cell r="D12491" t="str">
            <v>с. Ляды, ул. Строительная, д. 19</v>
          </cell>
          <cell r="E12491" t="b">
            <v>0</v>
          </cell>
          <cell r="F12491">
            <v>1975</v>
          </cell>
          <cell r="H12491" t="str">
            <v>Кирпич</v>
          </cell>
          <cell r="L12491">
            <v>2</v>
          </cell>
          <cell r="M12491">
            <v>2</v>
          </cell>
          <cell r="Q12491">
            <v>783.6</v>
          </cell>
          <cell r="R12491">
            <v>977.5</v>
          </cell>
          <cell r="S12491">
            <v>723.8</v>
          </cell>
          <cell r="T12491">
            <v>41</v>
          </cell>
        </row>
        <row r="12492">
          <cell r="C12492" t="str">
            <v>Пермский муниципальный район Пермского края</v>
          </cell>
          <cell r="D12492" t="str">
            <v>с. Ляды, ул. Строительная, д. 20</v>
          </cell>
          <cell r="E12492" t="b">
            <v>1</v>
          </cell>
          <cell r="F12492">
            <v>1975</v>
          </cell>
          <cell r="H12492" t="str">
            <v>Кирпич</v>
          </cell>
          <cell r="L12492">
            <v>2</v>
          </cell>
          <cell r="M12492">
            <v>2</v>
          </cell>
          <cell r="Q12492">
            <v>729</v>
          </cell>
          <cell r="R12492">
            <v>729</v>
          </cell>
          <cell r="S12492">
            <v>467.8</v>
          </cell>
          <cell r="T12492">
            <v>39</v>
          </cell>
        </row>
        <row r="12493">
          <cell r="C12493" t="str">
            <v>Пермский муниципальный район Пермского края</v>
          </cell>
          <cell r="D12493" t="str">
            <v>с. Ляды, ул. Строительная, д. 21</v>
          </cell>
          <cell r="E12493" t="b">
            <v>1</v>
          </cell>
          <cell r="F12493">
            <v>1978</v>
          </cell>
          <cell r="H12493" t="str">
            <v>Кирпич</v>
          </cell>
          <cell r="L12493">
            <v>2</v>
          </cell>
          <cell r="M12493">
            <v>3</v>
          </cell>
          <cell r="Q12493">
            <v>934.8</v>
          </cell>
          <cell r="R12493">
            <v>934.8</v>
          </cell>
          <cell r="S12493">
            <v>511.4</v>
          </cell>
          <cell r="T12493">
            <v>54</v>
          </cell>
        </row>
        <row r="12494">
          <cell r="C12494" t="str">
            <v>Пермский муниципальный район Пермского края</v>
          </cell>
          <cell r="D12494" t="str">
            <v>с. Ляды, ул. Строительная, д. 22</v>
          </cell>
          <cell r="E12494" t="b">
            <v>1</v>
          </cell>
          <cell r="F12494">
            <v>1983</v>
          </cell>
          <cell r="H12494" t="str">
            <v>кирпич</v>
          </cell>
          <cell r="L12494">
            <v>3</v>
          </cell>
          <cell r="M12494">
            <v>3</v>
          </cell>
          <cell r="Q12494">
            <v>1718.7</v>
          </cell>
          <cell r="R12494">
            <v>977.7</v>
          </cell>
          <cell r="S12494">
            <v>879.3</v>
          </cell>
          <cell r="T12494">
            <v>76</v>
          </cell>
        </row>
        <row r="12495">
          <cell r="C12495" t="str">
            <v>Пермский муниципальный район Пермского края</v>
          </cell>
          <cell r="D12495" t="str">
            <v>с. Ляды, ул. Строительная, д. 23</v>
          </cell>
          <cell r="E12495" t="b">
            <v>1</v>
          </cell>
          <cell r="F12495">
            <v>1985</v>
          </cell>
          <cell r="H12495" t="str">
            <v>Кирпич</v>
          </cell>
          <cell r="L12495">
            <v>3</v>
          </cell>
          <cell r="M12495">
            <v>1</v>
          </cell>
          <cell r="Q12495">
            <v>949.2</v>
          </cell>
          <cell r="R12495">
            <v>949.2</v>
          </cell>
          <cell r="S12495">
            <v>494.1</v>
          </cell>
          <cell r="T12495">
            <v>49</v>
          </cell>
        </row>
        <row r="12496">
          <cell r="C12496" t="str">
            <v>Пермский муниципальный район Пермского края</v>
          </cell>
          <cell r="D12496" t="str">
            <v>с. Ляды, ул. Строительная, д. 24</v>
          </cell>
          <cell r="E12496" t="b">
            <v>1</v>
          </cell>
          <cell r="F12496">
            <v>1986</v>
          </cell>
          <cell r="H12496" t="str">
            <v>Ж/б плиты</v>
          </cell>
          <cell r="I12496" t="str">
            <v>плоская</v>
          </cell>
          <cell r="J12496" t="str">
            <v>ГВС</v>
          </cell>
          <cell r="K12496" t="str">
            <v>имеется</v>
          </cell>
          <cell r="L12496">
            <v>3</v>
          </cell>
          <cell r="M12496">
            <v>1</v>
          </cell>
          <cell r="Q12496">
            <v>930.3</v>
          </cell>
          <cell r="R12496">
            <v>482.1</v>
          </cell>
          <cell r="S12496">
            <v>402</v>
          </cell>
          <cell r="T12496">
            <v>51</v>
          </cell>
        </row>
        <row r="12497">
          <cell r="C12497" t="str">
            <v>Пермский муниципальный район Пермского края</v>
          </cell>
          <cell r="D12497" t="str">
            <v>с. Ляды, ул. Строительная, д. 25</v>
          </cell>
          <cell r="E12497" t="b">
            <v>0</v>
          </cell>
          <cell r="F12497">
            <v>1990</v>
          </cell>
          <cell r="H12497" t="str">
            <v>Кирпич</v>
          </cell>
          <cell r="L12497">
            <v>3</v>
          </cell>
          <cell r="M12497">
            <v>1</v>
          </cell>
          <cell r="Q12497">
            <v>1897.2</v>
          </cell>
          <cell r="R12497">
            <v>1897.3</v>
          </cell>
          <cell r="S12497">
            <v>1505.3</v>
          </cell>
          <cell r="T12497">
            <v>113</v>
          </cell>
        </row>
        <row r="12498">
          <cell r="C12498" t="str">
            <v>Пермский муниципальный район Пермского края</v>
          </cell>
          <cell r="D12498" t="str">
            <v>с. Нижние Муллы, ул. Октябрьская, д. 2</v>
          </cell>
          <cell r="E12498" t="b">
            <v>1</v>
          </cell>
          <cell r="F12498">
            <v>1952</v>
          </cell>
          <cell r="H12498" t="str">
            <v>Кирпич</v>
          </cell>
          <cell r="L12498">
            <v>2</v>
          </cell>
          <cell r="M12498">
            <v>1</v>
          </cell>
          <cell r="Q12498">
            <v>449.8</v>
          </cell>
          <cell r="R12498">
            <v>392.1</v>
          </cell>
          <cell r="S12498">
            <v>392.1</v>
          </cell>
          <cell r="T12498">
            <v>34</v>
          </cell>
        </row>
        <row r="12499">
          <cell r="C12499" t="str">
            <v>Пермский муниципальный район Пермского края</v>
          </cell>
          <cell r="D12499" t="str">
            <v>с. Нижние Муллы, ул. Октябрьская, д. 4</v>
          </cell>
          <cell r="E12499" t="b">
            <v>1</v>
          </cell>
          <cell r="F12499">
            <v>1951</v>
          </cell>
          <cell r="H12499" t="str">
            <v>Кирпич</v>
          </cell>
          <cell r="L12499">
            <v>2</v>
          </cell>
          <cell r="M12499">
            <v>1</v>
          </cell>
          <cell r="Q12499">
            <v>460.4</v>
          </cell>
          <cell r="R12499">
            <v>415.8</v>
          </cell>
          <cell r="S12499">
            <v>415.8</v>
          </cell>
          <cell r="T12499">
            <v>47</v>
          </cell>
        </row>
        <row r="12500">
          <cell r="C12500" t="str">
            <v>Пермский муниципальный район Пермского края</v>
          </cell>
          <cell r="D12500" t="str">
            <v>с. Нижние Муллы, ул. Октябрьская, д. 4А</v>
          </cell>
          <cell r="E12500" t="b">
            <v>1</v>
          </cell>
          <cell r="F12500">
            <v>1966</v>
          </cell>
          <cell r="H12500" t="str">
            <v>Кирпич</v>
          </cell>
          <cell r="L12500">
            <v>2</v>
          </cell>
          <cell r="M12500">
            <v>2</v>
          </cell>
          <cell r="Q12500">
            <v>617.4</v>
          </cell>
          <cell r="R12500">
            <v>452.4</v>
          </cell>
          <cell r="S12500">
            <v>452.4</v>
          </cell>
          <cell r="T12500">
            <v>35</v>
          </cell>
        </row>
        <row r="12501">
          <cell r="C12501" t="str">
            <v>Пермский муниципальный район Пермского края</v>
          </cell>
          <cell r="D12501" t="str">
            <v>с. Нижние Муллы, ул. Почтовая, д. 6</v>
          </cell>
          <cell r="E12501" t="b">
            <v>1</v>
          </cell>
          <cell r="F12501">
            <v>1920</v>
          </cell>
          <cell r="H12501" t="str">
            <v>Кирпич/дерево</v>
          </cell>
          <cell r="L12501">
            <v>2</v>
          </cell>
          <cell r="M12501">
            <v>1</v>
          </cell>
          <cell r="Q12501">
            <v>496.92</v>
          </cell>
          <cell r="R12501">
            <v>431.5</v>
          </cell>
          <cell r="S12501">
            <v>431.5</v>
          </cell>
          <cell r="T12501">
            <v>34</v>
          </cell>
        </row>
        <row r="12502">
          <cell r="C12502" t="str">
            <v>Пермский муниципальный район Пермского края</v>
          </cell>
          <cell r="D12502" t="str">
            <v>с. Нижние Муллы, ул. Трактовая, д. 5</v>
          </cell>
          <cell r="E12502" t="b">
            <v>1</v>
          </cell>
          <cell r="F12502">
            <v>1961</v>
          </cell>
          <cell r="H12502" t="str">
            <v>Кирпич</v>
          </cell>
          <cell r="L12502">
            <v>2</v>
          </cell>
          <cell r="M12502">
            <v>3</v>
          </cell>
          <cell r="Q12502">
            <v>546.5</v>
          </cell>
          <cell r="R12502">
            <v>473.1</v>
          </cell>
          <cell r="S12502">
            <v>473.1</v>
          </cell>
          <cell r="T12502">
            <v>21</v>
          </cell>
        </row>
        <row r="12503">
          <cell r="C12503" t="str">
            <v>Пермский муниципальный район Пермского края</v>
          </cell>
          <cell r="D12503" t="str">
            <v>с. Нижние Муллы, ул. Трактовая, д. 8</v>
          </cell>
          <cell r="E12503" t="b">
            <v>1</v>
          </cell>
          <cell r="F12503">
            <v>1968</v>
          </cell>
          <cell r="H12503" t="str">
            <v>Кирпич</v>
          </cell>
          <cell r="L12503">
            <v>2</v>
          </cell>
          <cell r="M12503">
            <v>2</v>
          </cell>
          <cell r="Q12503">
            <v>508.9</v>
          </cell>
          <cell r="R12503">
            <v>447.3</v>
          </cell>
          <cell r="S12503">
            <v>447.3</v>
          </cell>
          <cell r="T12503">
            <v>32</v>
          </cell>
        </row>
        <row r="12504">
          <cell r="C12504" t="str">
            <v>Пермский муниципальный район Пермского края</v>
          </cell>
          <cell r="D12504" t="str">
            <v>с. Нижние Муллы, ул. Трактовая, д. 20</v>
          </cell>
          <cell r="E12504" t="b">
            <v>1</v>
          </cell>
          <cell r="F12504">
            <v>1963</v>
          </cell>
          <cell r="H12504" t="str">
            <v>Кирпич</v>
          </cell>
          <cell r="L12504">
            <v>2</v>
          </cell>
          <cell r="M12504">
            <v>3</v>
          </cell>
          <cell r="Q12504">
            <v>556.4</v>
          </cell>
          <cell r="R12504">
            <v>498.2</v>
          </cell>
          <cell r="S12504">
            <v>498.2</v>
          </cell>
          <cell r="T12504">
            <v>29</v>
          </cell>
        </row>
        <row r="12505">
          <cell r="C12505" t="str">
            <v>Пермский муниципальный район Пермского края</v>
          </cell>
          <cell r="D12505" t="str">
            <v>с. Нижний Пальник, ул. Центральная, д. 51/1</v>
          </cell>
          <cell r="E12505" t="b">
            <v>1</v>
          </cell>
          <cell r="F12505">
            <v>1968</v>
          </cell>
          <cell r="H12505" t="str">
            <v>Крупные блоки</v>
          </cell>
          <cell r="L12505">
            <v>2</v>
          </cell>
          <cell r="M12505">
            <v>2</v>
          </cell>
          <cell r="Q12505">
            <v>172.8</v>
          </cell>
          <cell r="R12505">
            <v>172.8</v>
          </cell>
          <cell r="S12505">
            <v>163.30000000000001</v>
          </cell>
          <cell r="T12505">
            <v>15</v>
          </cell>
        </row>
        <row r="12506">
          <cell r="C12506" t="str">
            <v>Пермский муниципальный район Пермского края</v>
          </cell>
          <cell r="D12506" t="str">
            <v>с. Платошино, тракт Сибирский, д. 130</v>
          </cell>
          <cell r="E12506" t="b">
            <v>1</v>
          </cell>
          <cell r="F12506">
            <v>1978</v>
          </cell>
          <cell r="H12506" t="str">
            <v>Кирпич</v>
          </cell>
          <cell r="L12506">
            <v>1</v>
          </cell>
          <cell r="M12506">
            <v>3</v>
          </cell>
          <cell r="Q12506">
            <v>444.9</v>
          </cell>
          <cell r="R12506">
            <v>444.9</v>
          </cell>
          <cell r="S12506">
            <v>408.9</v>
          </cell>
          <cell r="T12506">
            <v>26</v>
          </cell>
        </row>
        <row r="12507">
          <cell r="C12507" t="str">
            <v>Пермский муниципальный район Пермского края</v>
          </cell>
          <cell r="D12507" t="str">
            <v>с. Платошино, ул. Владимирова, д. 2</v>
          </cell>
          <cell r="E12507" t="b">
            <v>1</v>
          </cell>
          <cell r="F12507">
            <v>1969</v>
          </cell>
          <cell r="H12507" t="str">
            <v>Ж/б плиты</v>
          </cell>
          <cell r="I12507" t="str">
            <v>скатная</v>
          </cell>
          <cell r="K12507" t="str">
            <v>не имеется</v>
          </cell>
          <cell r="L12507">
            <v>2</v>
          </cell>
          <cell r="M12507">
            <v>2</v>
          </cell>
          <cell r="Q12507">
            <v>583.79999999999995</v>
          </cell>
          <cell r="R12507">
            <v>533.20000000000005</v>
          </cell>
          <cell r="S12507">
            <v>502.4</v>
          </cell>
          <cell r="T12507">
            <v>27</v>
          </cell>
        </row>
        <row r="12508">
          <cell r="C12508" t="str">
            <v>Пермский муниципальный район Пермского края</v>
          </cell>
          <cell r="D12508" t="str">
            <v>с. Платошино, ул. Владимирова, д. 4</v>
          </cell>
          <cell r="E12508" t="b">
            <v>1</v>
          </cell>
          <cell r="F12508">
            <v>1969</v>
          </cell>
          <cell r="H12508" t="str">
            <v>кирпич</v>
          </cell>
          <cell r="L12508">
            <v>2</v>
          </cell>
          <cell r="M12508">
            <v>2</v>
          </cell>
          <cell r="Q12508">
            <v>605.5</v>
          </cell>
          <cell r="R12508">
            <v>545.6</v>
          </cell>
          <cell r="S12508">
            <v>324</v>
          </cell>
          <cell r="T12508">
            <v>27</v>
          </cell>
        </row>
        <row r="12509">
          <cell r="C12509" t="str">
            <v>Пермский муниципальный район Пермского края</v>
          </cell>
          <cell r="D12509" t="str">
            <v>с. Платошино, ул. Владимирова, д. 6</v>
          </cell>
          <cell r="E12509" t="b">
            <v>0</v>
          </cell>
          <cell r="F12509">
            <v>1969</v>
          </cell>
          <cell r="H12509" t="str">
            <v>Кирпич</v>
          </cell>
          <cell r="L12509">
            <v>2</v>
          </cell>
          <cell r="M12509">
            <v>2</v>
          </cell>
          <cell r="Q12509">
            <v>595.6</v>
          </cell>
          <cell r="R12509">
            <v>595.80000000000007</v>
          </cell>
          <cell r="S12509">
            <v>545.6</v>
          </cell>
          <cell r="T12509">
            <v>30</v>
          </cell>
        </row>
        <row r="12510">
          <cell r="C12510" t="str">
            <v>Пермский муниципальный район Пермского края</v>
          </cell>
          <cell r="D12510" t="str">
            <v>с. Платошино, ул. Владимирова, д. 7</v>
          </cell>
          <cell r="E12510" t="b">
            <v>1</v>
          </cell>
          <cell r="F12510">
            <v>1972</v>
          </cell>
          <cell r="H12510" t="str">
            <v>Кирпич</v>
          </cell>
          <cell r="L12510">
            <v>2</v>
          </cell>
          <cell r="M12510">
            <v>3</v>
          </cell>
          <cell r="Q12510">
            <v>1002.1</v>
          </cell>
          <cell r="R12510">
            <v>1002.1</v>
          </cell>
          <cell r="S12510">
            <v>907</v>
          </cell>
          <cell r="T12510">
            <v>51</v>
          </cell>
        </row>
        <row r="12511">
          <cell r="C12511" t="str">
            <v>Пермский муниципальный район Пермского края</v>
          </cell>
          <cell r="D12511" t="str">
            <v>с. Платошино, ул. Владимирова, д. 8</v>
          </cell>
          <cell r="E12511" t="b">
            <v>1</v>
          </cell>
          <cell r="F12511">
            <v>1970</v>
          </cell>
          <cell r="H12511" t="str">
            <v>Кирпич</v>
          </cell>
          <cell r="L12511">
            <v>2</v>
          </cell>
          <cell r="M12511">
            <v>2</v>
          </cell>
          <cell r="Q12511">
            <v>596</v>
          </cell>
          <cell r="R12511">
            <v>596</v>
          </cell>
          <cell r="S12511">
            <v>551.20000000000005</v>
          </cell>
          <cell r="T12511">
            <v>33</v>
          </cell>
        </row>
        <row r="12512">
          <cell r="C12512" t="str">
            <v>Пермский муниципальный район Пермского края</v>
          </cell>
          <cell r="D12512" t="str">
            <v>с. Платошино, ул. Владимирова, д. 9</v>
          </cell>
          <cell r="E12512" t="b">
            <v>1</v>
          </cell>
          <cell r="F12512">
            <v>1974</v>
          </cell>
          <cell r="G12512">
            <v>2009</v>
          </cell>
          <cell r="H12512" t="str">
            <v>кирпич</v>
          </cell>
          <cell r="L12512">
            <v>2</v>
          </cell>
          <cell r="M12512">
            <v>3</v>
          </cell>
          <cell r="Q12512">
            <v>1020.2</v>
          </cell>
          <cell r="R12512">
            <v>932.6</v>
          </cell>
          <cell r="S12512">
            <v>607.70000000000005</v>
          </cell>
          <cell r="T12512">
            <v>48</v>
          </cell>
        </row>
        <row r="12513">
          <cell r="C12513" t="str">
            <v>Пермский муниципальный район Пермского края</v>
          </cell>
          <cell r="D12513" t="str">
            <v>с. Платошино, ул. Владимирова, д. 10</v>
          </cell>
          <cell r="E12513" t="b">
            <v>1</v>
          </cell>
          <cell r="F12513">
            <v>1976</v>
          </cell>
          <cell r="H12513" t="str">
            <v>кирпич</v>
          </cell>
          <cell r="L12513">
            <v>2</v>
          </cell>
          <cell r="M12513">
            <v>3</v>
          </cell>
          <cell r="Q12513">
            <v>1018.5</v>
          </cell>
          <cell r="R12513">
            <v>929.1</v>
          </cell>
          <cell r="S12513">
            <v>594.4</v>
          </cell>
          <cell r="T12513">
            <v>58</v>
          </cell>
        </row>
        <row r="12514">
          <cell r="C12514" t="str">
            <v>Пермский муниципальный район Пермского края</v>
          </cell>
          <cell r="D12514" t="str">
            <v>с. Платошино, ул. Владимирова, д. 12</v>
          </cell>
          <cell r="E12514" t="b">
            <v>1</v>
          </cell>
          <cell r="F12514">
            <v>1980</v>
          </cell>
          <cell r="H12514" t="str">
            <v>Ж/б плиты</v>
          </cell>
          <cell r="I12514" t="str">
            <v>скатная</v>
          </cell>
          <cell r="K12514" t="str">
            <v>не имеется</v>
          </cell>
          <cell r="L12514">
            <v>2</v>
          </cell>
          <cell r="M12514">
            <v>4</v>
          </cell>
          <cell r="Q12514">
            <v>1437.4</v>
          </cell>
          <cell r="R12514">
            <v>678.6</v>
          </cell>
          <cell r="S12514">
            <v>678.6</v>
          </cell>
          <cell r="T12514">
            <v>60</v>
          </cell>
        </row>
        <row r="12515">
          <cell r="C12515" t="str">
            <v>Пермский муниципальный район Пермского края</v>
          </cell>
          <cell r="D12515" t="str">
            <v>с. Платошино, ул. Владимирова, д. 13</v>
          </cell>
          <cell r="E12515" t="b">
            <v>1</v>
          </cell>
          <cell r="F12515">
            <v>1977</v>
          </cell>
          <cell r="H12515" t="str">
            <v>Ж/б плиты</v>
          </cell>
          <cell r="I12515" t="str">
            <v>скатная</v>
          </cell>
          <cell r="K12515" t="str">
            <v>не имеется</v>
          </cell>
          <cell r="L12515">
            <v>2</v>
          </cell>
          <cell r="M12515">
            <v>3</v>
          </cell>
          <cell r="Q12515">
            <v>914.9</v>
          </cell>
          <cell r="R12515">
            <v>485.8</v>
          </cell>
          <cell r="S12515">
            <v>485.8</v>
          </cell>
          <cell r="T12515">
            <v>41</v>
          </cell>
        </row>
        <row r="12516">
          <cell r="C12516" t="str">
            <v>Пермский муниципальный район Пермского края</v>
          </cell>
          <cell r="D12516" t="str">
            <v>с. Платошино, ул. Владимирова, д. 14</v>
          </cell>
          <cell r="E12516" t="b">
            <v>1</v>
          </cell>
          <cell r="F12516">
            <v>1981</v>
          </cell>
          <cell r="H12516" t="str">
            <v>Ж/б плиты</v>
          </cell>
          <cell r="I12516" t="str">
            <v>скатная</v>
          </cell>
          <cell r="K12516" t="str">
            <v>не имеется</v>
          </cell>
          <cell r="L12516">
            <v>2</v>
          </cell>
          <cell r="M12516">
            <v>4</v>
          </cell>
          <cell r="Q12516">
            <v>1388</v>
          </cell>
          <cell r="R12516">
            <v>670.4</v>
          </cell>
          <cell r="S12516">
            <v>670.4</v>
          </cell>
          <cell r="T12516">
            <v>62</v>
          </cell>
        </row>
        <row r="12517">
          <cell r="C12517" t="str">
            <v>Пермский муниципальный район Пермского края</v>
          </cell>
          <cell r="D12517" t="str">
            <v>с. Платошино, ул. Владимирова, д. 15</v>
          </cell>
          <cell r="E12517" t="b">
            <v>0</v>
          </cell>
          <cell r="F12517">
            <v>1972</v>
          </cell>
          <cell r="H12517" t="str">
            <v>Кирпич</v>
          </cell>
          <cell r="L12517">
            <v>2</v>
          </cell>
          <cell r="M12517">
            <v>3</v>
          </cell>
          <cell r="Q12517">
            <v>1021</v>
          </cell>
          <cell r="R12517">
            <v>1036.9000000000001</v>
          </cell>
          <cell r="S12517">
            <v>931.6</v>
          </cell>
          <cell r="T12517">
            <v>52</v>
          </cell>
        </row>
        <row r="12518">
          <cell r="C12518" t="str">
            <v>Пермский муниципальный район Пермского края</v>
          </cell>
          <cell r="D12518" t="str">
            <v>с. Платошино, ул. Владимирова, д. 17</v>
          </cell>
          <cell r="E12518" t="b">
            <v>1</v>
          </cell>
          <cell r="F12518">
            <v>1970</v>
          </cell>
          <cell r="H12518" t="str">
            <v>Крупнопанельные</v>
          </cell>
          <cell r="L12518">
            <v>2</v>
          </cell>
          <cell r="M12518">
            <v>2</v>
          </cell>
          <cell r="Q12518">
            <v>1068.8</v>
          </cell>
          <cell r="R12518">
            <v>1013.2</v>
          </cell>
          <cell r="S12518">
            <v>883.4</v>
          </cell>
          <cell r="T12518">
            <v>97</v>
          </cell>
        </row>
        <row r="12519">
          <cell r="C12519" t="str">
            <v>Пермский муниципальный район Пермского края</v>
          </cell>
          <cell r="D12519" t="str">
            <v>с. Платошино, ул. Владимирова, д. 20</v>
          </cell>
          <cell r="E12519" t="b">
            <v>1</v>
          </cell>
          <cell r="F12519">
            <v>1988</v>
          </cell>
          <cell r="H12519" t="str">
            <v>Панели</v>
          </cell>
          <cell r="I12519" t="str">
            <v>плоская</v>
          </cell>
          <cell r="K12519" t="str">
            <v>имеется</v>
          </cell>
          <cell r="L12519">
            <v>5</v>
          </cell>
          <cell r="M12519">
            <v>4</v>
          </cell>
          <cell r="Q12519">
            <v>2948.4</v>
          </cell>
          <cell r="R12519">
            <v>2617.8000000000002</v>
          </cell>
          <cell r="S12519">
            <v>2584.6</v>
          </cell>
          <cell r="T12519">
            <v>176</v>
          </cell>
        </row>
        <row r="12520">
          <cell r="C12520" t="str">
            <v>Пермский муниципальный район Пермского края</v>
          </cell>
          <cell r="D12520" t="str">
            <v>с. Платошино, ул. Владимирова, д. 22</v>
          </cell>
          <cell r="E12520" t="b">
            <v>1</v>
          </cell>
          <cell r="F12520">
            <v>1982</v>
          </cell>
          <cell r="H12520" t="str">
            <v>Кирпич</v>
          </cell>
          <cell r="I12520" t="str">
            <v>плоская</v>
          </cell>
          <cell r="K12520" t="str">
            <v>имеется</v>
          </cell>
          <cell r="L12520">
            <v>5</v>
          </cell>
          <cell r="M12520">
            <v>4</v>
          </cell>
          <cell r="Q12520">
            <v>3819.9</v>
          </cell>
          <cell r="R12520">
            <v>2798.1</v>
          </cell>
          <cell r="S12520">
            <v>2798.1</v>
          </cell>
          <cell r="T12520">
            <v>168</v>
          </cell>
        </row>
        <row r="12521">
          <cell r="C12521" t="str">
            <v>Пермский муниципальный район Пермского края</v>
          </cell>
          <cell r="D12521" t="str">
            <v>с. Платошино, ул. Владимирова, д. 24</v>
          </cell>
          <cell r="E12521" t="b">
            <v>1</v>
          </cell>
          <cell r="F12521">
            <v>1983</v>
          </cell>
          <cell r="H12521" t="str">
            <v>Панели</v>
          </cell>
          <cell r="I12521" t="str">
            <v>плоская</v>
          </cell>
          <cell r="K12521" t="str">
            <v>имеется</v>
          </cell>
          <cell r="L12521">
            <v>5</v>
          </cell>
          <cell r="M12521">
            <v>4</v>
          </cell>
          <cell r="Q12521">
            <v>2945.6</v>
          </cell>
          <cell r="R12521">
            <v>2615.3000000000002</v>
          </cell>
          <cell r="S12521">
            <v>2615.3000000000002</v>
          </cell>
          <cell r="T12521">
            <v>142</v>
          </cell>
        </row>
        <row r="12522">
          <cell r="C12522" t="str">
            <v>Пермский муниципальный район Пермского края</v>
          </cell>
          <cell r="D12522" t="str">
            <v>с. Платошино, ул. Владимирова, д. 26</v>
          </cell>
          <cell r="E12522" t="b">
            <v>1</v>
          </cell>
          <cell r="F12522">
            <v>1988</v>
          </cell>
          <cell r="H12522" t="str">
            <v>Панели</v>
          </cell>
          <cell r="I12522" t="str">
            <v>плоская</v>
          </cell>
          <cell r="K12522" t="str">
            <v>имеется</v>
          </cell>
          <cell r="L12522">
            <v>5</v>
          </cell>
          <cell r="M12522">
            <v>4</v>
          </cell>
          <cell r="Q12522">
            <v>2980.9</v>
          </cell>
          <cell r="R12522">
            <v>2645.9</v>
          </cell>
          <cell r="S12522">
            <v>2645.9</v>
          </cell>
          <cell r="T12522">
            <v>156</v>
          </cell>
        </row>
        <row r="12523">
          <cell r="C12523" t="str">
            <v>Пермский муниципальный район Пермского края</v>
          </cell>
          <cell r="D12523" t="str">
            <v>с. Платошино, ул. Владимирова, д. 28</v>
          </cell>
          <cell r="E12523" t="b">
            <v>1</v>
          </cell>
          <cell r="F12523">
            <v>1993</v>
          </cell>
          <cell r="H12523" t="str">
            <v>Панели</v>
          </cell>
          <cell r="I12523" t="str">
            <v>плоская</v>
          </cell>
          <cell r="K12523" t="str">
            <v>имеется</v>
          </cell>
          <cell r="L12523">
            <v>5</v>
          </cell>
          <cell r="M12523">
            <v>4</v>
          </cell>
          <cell r="Q12523">
            <v>2587.9</v>
          </cell>
          <cell r="R12523">
            <v>2587.9</v>
          </cell>
          <cell r="S12523">
            <v>2587.9</v>
          </cell>
          <cell r="T12523">
            <v>154</v>
          </cell>
        </row>
        <row r="12524">
          <cell r="C12524" t="str">
            <v>Пермский муниципальный район Пермского края</v>
          </cell>
          <cell r="D12524" t="str">
            <v>с. Платошино, ул. Владимирова, д. 30</v>
          </cell>
          <cell r="E12524" t="b">
            <v>1</v>
          </cell>
          <cell r="F12524">
            <v>1993</v>
          </cell>
          <cell r="H12524" t="str">
            <v>Панели</v>
          </cell>
          <cell r="I12524" t="str">
            <v>плоская</v>
          </cell>
          <cell r="K12524" t="str">
            <v>имеется</v>
          </cell>
          <cell r="L12524">
            <v>5</v>
          </cell>
          <cell r="M12524">
            <v>4</v>
          </cell>
          <cell r="Q12524">
            <v>3012.2</v>
          </cell>
          <cell r="R12524">
            <v>2666.7</v>
          </cell>
          <cell r="S12524">
            <v>2595.1</v>
          </cell>
          <cell r="T12524">
            <v>152</v>
          </cell>
        </row>
        <row r="12525">
          <cell r="C12525" t="str">
            <v>Пермский муниципальный район Пермского края</v>
          </cell>
          <cell r="D12525" t="str">
            <v>с. Платошино, ул. Пионерская, д. 5</v>
          </cell>
          <cell r="E12525" t="b">
            <v>1</v>
          </cell>
          <cell r="F12525">
            <v>1966</v>
          </cell>
          <cell r="H12525" t="str">
            <v>Кирпич</v>
          </cell>
          <cell r="L12525">
            <v>2</v>
          </cell>
          <cell r="M12525">
            <v>2</v>
          </cell>
          <cell r="Q12525">
            <v>531.29999999999995</v>
          </cell>
          <cell r="R12525">
            <v>469.7</v>
          </cell>
          <cell r="S12525">
            <v>469.7</v>
          </cell>
          <cell r="T12525">
            <v>35</v>
          </cell>
        </row>
        <row r="12526">
          <cell r="C12526" t="str">
            <v>Пермский муниципальный район Пермского края</v>
          </cell>
          <cell r="D12526" t="str">
            <v>с. Платошино, ул. Пионерская, д. 7</v>
          </cell>
          <cell r="E12526" t="b">
            <v>1</v>
          </cell>
          <cell r="F12526">
            <v>1967</v>
          </cell>
          <cell r="H12526" t="str">
            <v>Кирпич</v>
          </cell>
          <cell r="L12526">
            <v>2</v>
          </cell>
          <cell r="M12526">
            <v>2</v>
          </cell>
          <cell r="Q12526">
            <v>529</v>
          </cell>
          <cell r="R12526">
            <v>465.6</v>
          </cell>
          <cell r="S12526">
            <v>465.6</v>
          </cell>
          <cell r="T12526">
            <v>31</v>
          </cell>
        </row>
        <row r="12527">
          <cell r="C12527" t="str">
            <v>Пермский муниципальный район Пермского края</v>
          </cell>
          <cell r="D12527" t="str">
            <v>с. Платошино, ул. Пионерская, д. 9</v>
          </cell>
          <cell r="E12527" t="b">
            <v>1</v>
          </cell>
          <cell r="F12527">
            <v>1963</v>
          </cell>
          <cell r="H12527" t="str">
            <v>Кирпич</v>
          </cell>
          <cell r="L12527">
            <v>2</v>
          </cell>
          <cell r="M12527">
            <v>3</v>
          </cell>
          <cell r="Q12527">
            <v>589.20000000000005</v>
          </cell>
          <cell r="R12527">
            <v>589.20000000000005</v>
          </cell>
          <cell r="S12527">
            <v>516.6</v>
          </cell>
          <cell r="T12527">
            <v>42</v>
          </cell>
        </row>
        <row r="12528">
          <cell r="C12528" t="str">
            <v>Пермский муниципальный район Пермского края</v>
          </cell>
          <cell r="D12528" t="str">
            <v>с. Платошино, ул. Пионерская, д. 17</v>
          </cell>
          <cell r="E12528" t="b">
            <v>1</v>
          </cell>
          <cell r="F12528">
            <v>1981</v>
          </cell>
          <cell r="H12528" t="str">
            <v>Кирпич</v>
          </cell>
          <cell r="L12528">
            <v>1</v>
          </cell>
          <cell r="M12528">
            <v>4</v>
          </cell>
          <cell r="Q12528">
            <v>541.5</v>
          </cell>
          <cell r="R12528">
            <v>541.5</v>
          </cell>
          <cell r="S12528">
            <v>507</v>
          </cell>
          <cell r="T12528">
            <v>46</v>
          </cell>
        </row>
        <row r="12529">
          <cell r="C12529" t="str">
            <v>Пермский муниципальный район Пермского края</v>
          </cell>
          <cell r="D12529" t="str">
            <v>с. Платошино, ул. Школьная, д. 53</v>
          </cell>
          <cell r="E12529" t="b">
            <v>1</v>
          </cell>
          <cell r="F12529">
            <v>1980</v>
          </cell>
          <cell r="H12529" t="str">
            <v>гипсоблок</v>
          </cell>
          <cell r="L12529">
            <v>1</v>
          </cell>
          <cell r="M12529">
            <v>1</v>
          </cell>
          <cell r="Q12529">
            <v>551</v>
          </cell>
          <cell r="R12529">
            <v>551</v>
          </cell>
          <cell r="S12529">
            <v>414.7</v>
          </cell>
          <cell r="T12529">
            <v>48</v>
          </cell>
        </row>
        <row r="12530">
          <cell r="C12530" t="str">
            <v>Пермский муниципальный район Пермского края</v>
          </cell>
          <cell r="D12530" t="str">
            <v>с. Платошино, ул. Школьная, д. 55</v>
          </cell>
          <cell r="E12530" t="b">
            <v>1</v>
          </cell>
          <cell r="F12530">
            <v>1983</v>
          </cell>
          <cell r="H12530" t="str">
            <v>Кирпич</v>
          </cell>
          <cell r="L12530">
            <v>1</v>
          </cell>
          <cell r="M12530">
            <v>3</v>
          </cell>
          <cell r="Q12530">
            <v>571.29999999999995</v>
          </cell>
          <cell r="R12530">
            <v>551.4</v>
          </cell>
          <cell r="S12530">
            <v>319.7</v>
          </cell>
          <cell r="T12530">
            <v>33</v>
          </cell>
        </row>
        <row r="12531">
          <cell r="C12531" t="str">
            <v>Пермский муниципальный район Пермского края</v>
          </cell>
          <cell r="D12531" t="str">
            <v>с. Рождественское, ул. Революционная, д. 21</v>
          </cell>
          <cell r="E12531" t="b">
            <v>1</v>
          </cell>
          <cell r="F12531">
            <v>1989</v>
          </cell>
          <cell r="H12531" t="str">
            <v>Кирпич</v>
          </cell>
          <cell r="L12531">
            <v>2</v>
          </cell>
          <cell r="M12531">
            <v>2</v>
          </cell>
          <cell r="Q12531">
            <v>664.2</v>
          </cell>
          <cell r="R12531">
            <v>603.4</v>
          </cell>
          <cell r="S12531">
            <v>603.4</v>
          </cell>
          <cell r="T12531">
            <v>30</v>
          </cell>
        </row>
        <row r="12532">
          <cell r="C12532" t="str">
            <v>Пермский муниципальный район Пермского края</v>
          </cell>
          <cell r="D12532" t="str">
            <v>с. Троица, ул. Советская, д. 28</v>
          </cell>
          <cell r="E12532" t="b">
            <v>1</v>
          </cell>
          <cell r="F12532">
            <v>1990</v>
          </cell>
          <cell r="H12532" t="str">
            <v>Кирпич</v>
          </cell>
          <cell r="L12532">
            <v>2</v>
          </cell>
          <cell r="M12532">
            <v>1</v>
          </cell>
          <cell r="Q12532">
            <v>1377.4</v>
          </cell>
          <cell r="R12532">
            <v>1377.4</v>
          </cell>
          <cell r="S12532">
            <v>642.4</v>
          </cell>
        </row>
        <row r="12533">
          <cell r="C12533" t="str">
            <v>Пермский муниципальный район Пермского края</v>
          </cell>
          <cell r="D12533" t="str">
            <v>с. Усть-Качка, ул. Краснознаменная, д. 1</v>
          </cell>
          <cell r="E12533" t="b">
            <v>1</v>
          </cell>
          <cell r="F12533">
            <v>1999</v>
          </cell>
          <cell r="H12533" t="str">
            <v>Панель</v>
          </cell>
          <cell r="L12533">
            <v>4</v>
          </cell>
          <cell r="M12533">
            <v>3</v>
          </cell>
          <cell r="Q12533">
            <v>4825.5</v>
          </cell>
          <cell r="R12533">
            <v>4729.5</v>
          </cell>
          <cell r="S12533">
            <v>3877.5</v>
          </cell>
          <cell r="T12533">
            <v>186</v>
          </cell>
        </row>
        <row r="12534">
          <cell r="C12534" t="str">
            <v>Пермский муниципальный район Пермского края</v>
          </cell>
          <cell r="D12534" t="str">
            <v>с. Усть-Качка, ул. Краснознаменная, д. 8</v>
          </cell>
          <cell r="E12534" t="b">
            <v>1</v>
          </cell>
          <cell r="F12534">
            <v>1976</v>
          </cell>
          <cell r="H12534" t="str">
            <v>Кирпич</v>
          </cell>
          <cell r="L12534">
            <v>5</v>
          </cell>
          <cell r="M12534">
            <v>4</v>
          </cell>
          <cell r="Q12534">
            <v>4645.8999999999996</v>
          </cell>
          <cell r="R12534">
            <v>3605</v>
          </cell>
          <cell r="S12534">
            <v>3326.9</v>
          </cell>
          <cell r="T12534">
            <v>200</v>
          </cell>
        </row>
        <row r="12535">
          <cell r="C12535" t="str">
            <v>Пермский муниципальный район Пермского края</v>
          </cell>
          <cell r="D12535" t="str">
            <v>с. Усть-Качка, ул. Краснознаменная, д. 30</v>
          </cell>
          <cell r="E12535" t="b">
            <v>0</v>
          </cell>
          <cell r="F12535">
            <v>2004</v>
          </cell>
          <cell r="H12535" t="str">
            <v>Газобетон/кирпич</v>
          </cell>
          <cell r="L12535">
            <v>5</v>
          </cell>
          <cell r="M12535">
            <v>2</v>
          </cell>
          <cell r="Q12535">
            <v>2774.4</v>
          </cell>
          <cell r="R12535">
            <v>2800.3</v>
          </cell>
          <cell r="S12535">
            <v>2535.4</v>
          </cell>
          <cell r="T12535">
            <v>110</v>
          </cell>
        </row>
        <row r="12536">
          <cell r="C12536" t="str">
            <v>Пермский муниципальный район Пермского края</v>
          </cell>
          <cell r="D12536" t="str">
            <v>с. Усть-Качка, ул. Краснознаменная, д. 33</v>
          </cell>
          <cell r="E12536" t="b">
            <v>1</v>
          </cell>
          <cell r="F12536">
            <v>1993</v>
          </cell>
          <cell r="H12536" t="str">
            <v>Панель</v>
          </cell>
          <cell r="L12536">
            <v>5</v>
          </cell>
          <cell r="M12536">
            <v>4</v>
          </cell>
          <cell r="Q12536">
            <v>2923.5</v>
          </cell>
          <cell r="R12536">
            <v>2577.8000000000002</v>
          </cell>
          <cell r="S12536">
            <v>2577.8000000000002</v>
          </cell>
          <cell r="T12536">
            <v>163</v>
          </cell>
        </row>
        <row r="12537">
          <cell r="C12537" t="str">
            <v>Пермский муниципальный район Пермского края</v>
          </cell>
          <cell r="D12537" t="str">
            <v>с. Усть-Качка, ул. Краснознаменная, д. 34</v>
          </cell>
          <cell r="E12537" t="b">
            <v>1</v>
          </cell>
          <cell r="F12537">
            <v>1993</v>
          </cell>
          <cell r="H12537" t="str">
            <v>Панель</v>
          </cell>
          <cell r="L12537">
            <v>5</v>
          </cell>
          <cell r="M12537">
            <v>4</v>
          </cell>
          <cell r="Q12537">
            <v>2923.5</v>
          </cell>
          <cell r="R12537">
            <v>2577.8000000000002</v>
          </cell>
          <cell r="S12537">
            <v>2577.8000000000002</v>
          </cell>
          <cell r="T12537">
            <v>162</v>
          </cell>
        </row>
        <row r="12538">
          <cell r="C12538" t="str">
            <v>Пермский муниципальный район Пермского края</v>
          </cell>
          <cell r="D12538" t="str">
            <v>с. Усть-Качка, ул. Краснознаменная, д. 35</v>
          </cell>
          <cell r="E12538" t="b">
            <v>0</v>
          </cell>
          <cell r="F12538">
            <v>1993</v>
          </cell>
          <cell r="H12538" t="str">
            <v>Панель</v>
          </cell>
          <cell r="L12538">
            <v>5</v>
          </cell>
          <cell r="M12538">
            <v>4</v>
          </cell>
          <cell r="Q12538">
            <v>2934.5</v>
          </cell>
          <cell r="R12538">
            <v>2949.5</v>
          </cell>
          <cell r="S12538">
            <v>2585.6999999999998</v>
          </cell>
          <cell r="T12538">
            <v>151</v>
          </cell>
        </row>
        <row r="12539">
          <cell r="C12539" t="str">
            <v>Пермский муниципальный район Пермского края</v>
          </cell>
          <cell r="D12539" t="str">
            <v>с. Усть-Качка, ул. Краснознаменная, д. 23Б</v>
          </cell>
          <cell r="E12539" t="b">
            <v>1</v>
          </cell>
          <cell r="F12539">
            <v>2014</v>
          </cell>
          <cell r="H12539" t="str">
            <v>Кирпич</v>
          </cell>
          <cell r="L12539">
            <v>5</v>
          </cell>
          <cell r="M12539">
            <v>3</v>
          </cell>
          <cell r="Q12539">
            <v>5610.5</v>
          </cell>
          <cell r="R12539">
            <v>3652.4</v>
          </cell>
          <cell r="S12539">
            <v>3652.4</v>
          </cell>
        </row>
        <row r="12540">
          <cell r="C12540" t="str">
            <v>Пермский муниципальный район Пермского края</v>
          </cell>
          <cell r="D12540" t="str">
            <v>с. Усть-Качка, ул. Новый Поселок, д. 1</v>
          </cell>
          <cell r="E12540" t="b">
            <v>1</v>
          </cell>
          <cell r="F12540">
            <v>1961</v>
          </cell>
          <cell r="H12540" t="str">
            <v>Кирпич</v>
          </cell>
          <cell r="L12540">
            <v>2</v>
          </cell>
          <cell r="M12540">
            <v>2</v>
          </cell>
          <cell r="Q12540">
            <v>910.7</v>
          </cell>
          <cell r="R12540">
            <v>843.4</v>
          </cell>
          <cell r="S12540">
            <v>260.2</v>
          </cell>
          <cell r="T12540">
            <v>27</v>
          </cell>
        </row>
        <row r="12541">
          <cell r="C12541" t="str">
            <v>Пермский муниципальный район Пермского края</v>
          </cell>
          <cell r="D12541" t="str">
            <v>с. Усть-Качка, ул. Новый Поселок, д. 2</v>
          </cell>
          <cell r="E12541" t="b">
            <v>1</v>
          </cell>
          <cell r="F12541">
            <v>1961</v>
          </cell>
          <cell r="H12541" t="str">
            <v>Кирпич</v>
          </cell>
          <cell r="L12541">
            <v>2</v>
          </cell>
          <cell r="M12541">
            <v>2</v>
          </cell>
          <cell r="Q12541">
            <v>935</v>
          </cell>
          <cell r="R12541">
            <v>850.6</v>
          </cell>
          <cell r="S12541">
            <v>850.6</v>
          </cell>
          <cell r="T12541">
            <v>39</v>
          </cell>
        </row>
        <row r="12542">
          <cell r="C12542" t="str">
            <v>Пермский муниципальный район Пермского края</v>
          </cell>
          <cell r="D12542" t="str">
            <v>с. Усть-Качка, ул. Новый Поселок, д. 3</v>
          </cell>
          <cell r="E12542" t="b">
            <v>1</v>
          </cell>
          <cell r="F12542">
            <v>1962</v>
          </cell>
          <cell r="H12542" t="str">
            <v>Кирпич</v>
          </cell>
          <cell r="L12542">
            <v>3</v>
          </cell>
          <cell r="M12542">
            <v>3</v>
          </cell>
          <cell r="Q12542">
            <v>2171.8000000000002</v>
          </cell>
          <cell r="R12542">
            <v>1521.6</v>
          </cell>
          <cell r="S12542">
            <v>1521.6</v>
          </cell>
          <cell r="T12542">
            <v>91</v>
          </cell>
        </row>
        <row r="12543">
          <cell r="C12543" t="str">
            <v>Пермский муниципальный район Пермского края</v>
          </cell>
          <cell r="D12543" t="str">
            <v>с. Усть-Качка, ул. Новый Поселок, д. 4</v>
          </cell>
          <cell r="E12543" t="b">
            <v>1</v>
          </cell>
          <cell r="F12543">
            <v>1963</v>
          </cell>
          <cell r="H12543" t="str">
            <v>Кирпич</v>
          </cell>
          <cell r="L12543">
            <v>4</v>
          </cell>
          <cell r="M12543">
            <v>2</v>
          </cell>
          <cell r="Q12543">
            <v>1716.7</v>
          </cell>
          <cell r="R12543">
            <v>1290.8</v>
          </cell>
          <cell r="S12543">
            <v>1290.8</v>
          </cell>
          <cell r="T12543">
            <v>72</v>
          </cell>
        </row>
        <row r="12544">
          <cell r="C12544" t="str">
            <v>Пермский муниципальный район Пермского края</v>
          </cell>
          <cell r="D12544" t="str">
            <v>с. Усть-Качка, ул. Новый Поселок, д. 5</v>
          </cell>
          <cell r="E12544" t="b">
            <v>1</v>
          </cell>
          <cell r="F12544">
            <v>1967</v>
          </cell>
          <cell r="H12544" t="str">
            <v>Кирпич</v>
          </cell>
          <cell r="L12544">
            <v>5</v>
          </cell>
          <cell r="M12544">
            <v>2</v>
          </cell>
          <cell r="Q12544">
            <v>2372.5</v>
          </cell>
          <cell r="R12544">
            <v>1808.9</v>
          </cell>
          <cell r="S12544">
            <v>1808.9</v>
          </cell>
          <cell r="T12544">
            <v>89</v>
          </cell>
        </row>
        <row r="12545">
          <cell r="C12545" t="str">
            <v>Пермский муниципальный район Пермского края</v>
          </cell>
          <cell r="D12545" t="str">
            <v>с. Усть-Качка, ул. Новый Поселок, д. 6</v>
          </cell>
          <cell r="E12545" t="b">
            <v>1</v>
          </cell>
          <cell r="F12545">
            <v>1968</v>
          </cell>
          <cell r="H12545" t="str">
            <v>Кирпич</v>
          </cell>
          <cell r="L12545">
            <v>5</v>
          </cell>
          <cell r="M12545">
            <v>2</v>
          </cell>
          <cell r="Q12545">
            <v>2055.6999999999998</v>
          </cell>
          <cell r="R12545">
            <v>1569.2</v>
          </cell>
          <cell r="S12545">
            <v>659.8</v>
          </cell>
          <cell r="T12545">
            <v>79</v>
          </cell>
        </row>
        <row r="12546">
          <cell r="C12546" t="str">
            <v>Пермский муниципальный район Пермского края</v>
          </cell>
          <cell r="D12546" t="str">
            <v>с. Усть-Качка, ул. Новый Поселок, д. 7</v>
          </cell>
          <cell r="E12546" t="b">
            <v>1</v>
          </cell>
          <cell r="F12546">
            <v>1973</v>
          </cell>
          <cell r="H12546" t="str">
            <v>Кирпич</v>
          </cell>
          <cell r="L12546">
            <v>5</v>
          </cell>
          <cell r="M12546">
            <v>4</v>
          </cell>
          <cell r="Q12546">
            <v>3616.9</v>
          </cell>
          <cell r="R12546">
            <v>3342.5</v>
          </cell>
          <cell r="S12546">
            <v>3342.5</v>
          </cell>
          <cell r="T12546">
            <v>163</v>
          </cell>
        </row>
        <row r="12547">
          <cell r="C12547" t="str">
            <v>Пермский муниципальный район Пермского края</v>
          </cell>
          <cell r="D12547" t="str">
            <v>с. Усть-Качка, ул. Новый Поселок, д. 8</v>
          </cell>
          <cell r="E12547" t="b">
            <v>1</v>
          </cell>
          <cell r="F12547">
            <v>1968</v>
          </cell>
          <cell r="H12547" t="str">
            <v>Кирпич</v>
          </cell>
          <cell r="I12547" t="str">
            <v>скатная</v>
          </cell>
          <cell r="K12547" t="str">
            <v>имеется</v>
          </cell>
          <cell r="L12547">
            <v>5</v>
          </cell>
          <cell r="M12547">
            <v>2</v>
          </cell>
          <cell r="Q12547">
            <v>2377.3000000000002</v>
          </cell>
          <cell r="R12547">
            <v>1795.1</v>
          </cell>
          <cell r="S12547">
            <v>1795.1</v>
          </cell>
          <cell r="T12547">
            <v>80</v>
          </cell>
        </row>
        <row r="12548">
          <cell r="C12548" t="str">
            <v>Пермский муниципальный район Пермского края</v>
          </cell>
          <cell r="D12548" t="str">
            <v>с. Усть-Качка, ул. Октябрьская, д. 3</v>
          </cell>
          <cell r="E12548" t="b">
            <v>1</v>
          </cell>
          <cell r="F12548">
            <v>1973</v>
          </cell>
          <cell r="H12548" t="str">
            <v>Кирпич</v>
          </cell>
          <cell r="L12548">
            <v>5</v>
          </cell>
          <cell r="M12548">
            <v>4</v>
          </cell>
          <cell r="Q12548">
            <v>4416.5</v>
          </cell>
          <cell r="R12548">
            <v>3370.7</v>
          </cell>
          <cell r="S12548">
            <v>3370.7</v>
          </cell>
          <cell r="T12548">
            <v>194</v>
          </cell>
        </row>
        <row r="12549">
          <cell r="C12549" t="str">
            <v>Пермский муниципальный район Пермского края</v>
          </cell>
          <cell r="D12549" t="str">
            <v>с. Усть-Качка, ул. Победы, д. 18</v>
          </cell>
          <cell r="E12549" t="b">
            <v>1</v>
          </cell>
          <cell r="F12549">
            <v>2018</v>
          </cell>
          <cell r="H12549" t="str">
            <v>Кирпич</v>
          </cell>
          <cell r="I12549" t="str">
            <v>скатная</v>
          </cell>
          <cell r="K12549" t="str">
            <v>имеется</v>
          </cell>
          <cell r="L12549">
            <v>5</v>
          </cell>
          <cell r="M12549">
            <v>9</v>
          </cell>
          <cell r="Q12549">
            <v>13575.6</v>
          </cell>
          <cell r="R12549">
            <v>9864</v>
          </cell>
          <cell r="S12549">
            <v>9864</v>
          </cell>
          <cell r="T12549">
            <v>405</v>
          </cell>
        </row>
        <row r="12550">
          <cell r="C12550" t="str">
            <v>Пермский муниципальный район Пермского края</v>
          </cell>
          <cell r="D12550" t="str">
            <v>с. Усть-Качка, ул. Победы, д. 21</v>
          </cell>
          <cell r="E12550" t="b">
            <v>1</v>
          </cell>
          <cell r="F12550">
            <v>2009</v>
          </cell>
          <cell r="H12550" t="str">
            <v>кирпич</v>
          </cell>
          <cell r="L12550">
            <v>4</v>
          </cell>
          <cell r="M12550">
            <v>2</v>
          </cell>
          <cell r="Q12550">
            <v>3706.4</v>
          </cell>
          <cell r="R12550">
            <v>3236.6</v>
          </cell>
          <cell r="S12550">
            <v>2907</v>
          </cell>
          <cell r="T12550">
            <v>20</v>
          </cell>
        </row>
        <row r="12551">
          <cell r="C12551" t="str">
            <v>Пермский муниципальный район Пермского края</v>
          </cell>
          <cell r="D12551" t="str">
            <v>с. Усть-Качка, ул. Победы, д. 23</v>
          </cell>
          <cell r="E12551" t="b">
            <v>0</v>
          </cell>
          <cell r="F12551">
            <v>2009</v>
          </cell>
          <cell r="H12551" t="str">
            <v>кирпич</v>
          </cell>
          <cell r="I12551" t="str">
            <v>скатная</v>
          </cell>
          <cell r="J12551" t="str">
            <v>ГАЗ</v>
          </cell>
          <cell r="K12551" t="str">
            <v>имеется</v>
          </cell>
          <cell r="L12551">
            <v>4</v>
          </cell>
          <cell r="M12551">
            <v>2</v>
          </cell>
          <cell r="Q12551">
            <v>3706.4</v>
          </cell>
          <cell r="R12551">
            <v>3706.43</v>
          </cell>
          <cell r="S12551">
            <v>2229.6</v>
          </cell>
          <cell r="T12551">
            <v>66</v>
          </cell>
        </row>
        <row r="12552">
          <cell r="C12552" t="str">
            <v>Пермский муниципальный район Пермского края</v>
          </cell>
          <cell r="D12552" t="str">
            <v>с. Усть-Качка, ул. Победы, д. 25</v>
          </cell>
          <cell r="E12552" t="b">
            <v>1</v>
          </cell>
          <cell r="F12552">
            <v>2010</v>
          </cell>
          <cell r="H12552" t="str">
            <v>Кирпич</v>
          </cell>
          <cell r="I12552" t="str">
            <v>скатная</v>
          </cell>
          <cell r="J12552" t="str">
            <v>ГАЗ</v>
          </cell>
          <cell r="K12552" t="str">
            <v>имеется</v>
          </cell>
          <cell r="L12552">
            <v>4</v>
          </cell>
          <cell r="M12552">
            <v>2</v>
          </cell>
          <cell r="Q12552">
            <v>3706.4</v>
          </cell>
          <cell r="R12552">
            <v>2229.6</v>
          </cell>
          <cell r="S12552">
            <v>2229.6</v>
          </cell>
          <cell r="T12552">
            <v>15</v>
          </cell>
        </row>
        <row r="12553">
          <cell r="C12553" t="str">
            <v>Пермский муниципальный район Пермского края</v>
          </cell>
          <cell r="D12553" t="str">
            <v>с. Усть-Качка, ул. Победы, д. 27</v>
          </cell>
          <cell r="E12553" t="b">
            <v>1</v>
          </cell>
          <cell r="F12553">
            <v>2010</v>
          </cell>
          <cell r="H12553" t="str">
            <v>Кирпич</v>
          </cell>
          <cell r="L12553">
            <v>4</v>
          </cell>
          <cell r="M12553">
            <v>2</v>
          </cell>
          <cell r="Q12553">
            <v>2747.49</v>
          </cell>
          <cell r="R12553">
            <v>2747.49</v>
          </cell>
          <cell r="S12553">
            <v>2747.49</v>
          </cell>
          <cell r="T12553">
            <v>80</v>
          </cell>
        </row>
        <row r="12554">
          <cell r="C12554" t="str">
            <v>Пермский муниципальный район Пермского края</v>
          </cell>
          <cell r="D12554" t="str">
            <v>с. Усть-Качка, ул. Победы, д. 38</v>
          </cell>
          <cell r="E12554" t="b">
            <v>1</v>
          </cell>
          <cell r="F12554">
            <v>1984</v>
          </cell>
          <cell r="H12554" t="str">
            <v>Панели</v>
          </cell>
          <cell r="I12554" t="str">
            <v>плоская</v>
          </cell>
          <cell r="K12554" t="str">
            <v>имеется</v>
          </cell>
          <cell r="L12554">
            <v>5</v>
          </cell>
          <cell r="M12554">
            <v>4</v>
          </cell>
          <cell r="Q12554">
            <v>2563</v>
          </cell>
          <cell r="R12554">
            <v>1742.5</v>
          </cell>
          <cell r="S12554">
            <v>1742.5</v>
          </cell>
          <cell r="T12554">
            <v>140</v>
          </cell>
        </row>
        <row r="12555">
          <cell r="C12555" t="str">
            <v>Пермский муниципальный район Пермского края</v>
          </cell>
          <cell r="D12555" t="str">
            <v>с. Усть-Качка, ул. Победы, д. 39</v>
          </cell>
          <cell r="E12555" t="b">
            <v>1</v>
          </cell>
          <cell r="F12555">
            <v>1990</v>
          </cell>
          <cell r="L12555">
            <v>5</v>
          </cell>
          <cell r="M12555">
            <v>4</v>
          </cell>
          <cell r="Q12555">
            <v>2890.1</v>
          </cell>
          <cell r="R12555">
            <v>2457</v>
          </cell>
          <cell r="S12555">
            <v>2211.3000000000002</v>
          </cell>
        </row>
        <row r="12556">
          <cell r="C12556" t="str">
            <v>Пермский муниципальный район Пермского края</v>
          </cell>
          <cell r="D12556" t="str">
            <v>с. Усть-Качка, ул. Победы, д. 40</v>
          </cell>
          <cell r="E12556" t="b">
            <v>1</v>
          </cell>
          <cell r="F12556">
            <v>1974</v>
          </cell>
          <cell r="H12556" t="str">
            <v>кирпич</v>
          </cell>
          <cell r="L12556">
            <v>5</v>
          </cell>
          <cell r="M12556">
            <v>1</v>
          </cell>
          <cell r="Q12556">
            <v>2168</v>
          </cell>
          <cell r="R12556">
            <v>2168</v>
          </cell>
          <cell r="S12556">
            <v>2168</v>
          </cell>
          <cell r="T12556">
            <v>176</v>
          </cell>
        </row>
        <row r="12557">
          <cell r="C12557" t="str">
            <v>Пермский муниципальный район Пермского края</v>
          </cell>
          <cell r="D12557" t="str">
            <v>с. Усть-Качка, ул. Победы, д. 41</v>
          </cell>
          <cell r="E12557" t="b">
            <v>1</v>
          </cell>
          <cell r="F12557">
            <v>1992</v>
          </cell>
          <cell r="H12557" t="str">
            <v>Кирпич</v>
          </cell>
          <cell r="L12557">
            <v>5</v>
          </cell>
          <cell r="M12557">
            <v>1</v>
          </cell>
          <cell r="Q12557">
            <v>2753.9</v>
          </cell>
          <cell r="R12557">
            <v>2256</v>
          </cell>
          <cell r="S12557">
            <v>2256</v>
          </cell>
          <cell r="T12557">
            <v>133</v>
          </cell>
        </row>
        <row r="12558">
          <cell r="C12558" t="str">
            <v>Пермский муниципальный район Пермского края</v>
          </cell>
          <cell r="D12558" t="str">
            <v>с. Усть-Качка, ул. Победы, д. 42</v>
          </cell>
          <cell r="E12558" t="b">
            <v>1</v>
          </cell>
          <cell r="F12558">
            <v>1980</v>
          </cell>
          <cell r="H12558" t="str">
            <v>Панель</v>
          </cell>
          <cell r="L12558">
            <v>5</v>
          </cell>
          <cell r="M12558">
            <v>4</v>
          </cell>
          <cell r="Q12558">
            <v>5167.2</v>
          </cell>
          <cell r="R12558">
            <v>4319</v>
          </cell>
          <cell r="S12558">
            <v>4319</v>
          </cell>
          <cell r="T12558">
            <v>244</v>
          </cell>
        </row>
        <row r="12559">
          <cell r="C12559" t="str">
            <v>Пермский муниципальный район Пермского края</v>
          </cell>
          <cell r="D12559" t="str">
            <v>с. Усть-Качка, ул. Победы, д. 43</v>
          </cell>
          <cell r="E12559" t="b">
            <v>1</v>
          </cell>
          <cell r="F12559">
            <v>1978</v>
          </cell>
          <cell r="H12559" t="str">
            <v>Панель</v>
          </cell>
          <cell r="L12559">
            <v>5</v>
          </cell>
          <cell r="M12559">
            <v>8</v>
          </cell>
          <cell r="Q12559">
            <v>6365.9</v>
          </cell>
          <cell r="R12559">
            <v>5714.4</v>
          </cell>
          <cell r="S12559">
            <v>5714.4</v>
          </cell>
          <cell r="T12559">
            <v>330</v>
          </cell>
        </row>
        <row r="12560">
          <cell r="C12560" t="str">
            <v>Пермский муниципальный район Пермского края</v>
          </cell>
          <cell r="D12560" t="str">
            <v>с. Усть-Качка, ул. Победы, д. 44</v>
          </cell>
          <cell r="E12560" t="b">
            <v>1</v>
          </cell>
          <cell r="F12560">
            <v>1985</v>
          </cell>
          <cell r="H12560" t="str">
            <v>Панель</v>
          </cell>
          <cell r="L12560">
            <v>5</v>
          </cell>
          <cell r="M12560">
            <v>6</v>
          </cell>
          <cell r="Q12560">
            <v>4450.3</v>
          </cell>
          <cell r="R12560">
            <v>3927.2</v>
          </cell>
          <cell r="S12560">
            <v>3927.2</v>
          </cell>
          <cell r="T12560">
            <v>248</v>
          </cell>
        </row>
        <row r="12561">
          <cell r="C12561" t="str">
            <v>Пермский муниципальный район Пермского края</v>
          </cell>
          <cell r="D12561" t="str">
            <v>с. Усть-Качка, ул. Победы, д. 29А</v>
          </cell>
          <cell r="E12561" t="b">
            <v>1</v>
          </cell>
          <cell r="F12561">
            <v>2015</v>
          </cell>
          <cell r="H12561" t="str">
            <v>Кирпич</v>
          </cell>
          <cell r="I12561" t="str">
            <v>плоская</v>
          </cell>
          <cell r="K12561" t="str">
            <v>имеется</v>
          </cell>
          <cell r="L12561">
            <v>11</v>
          </cell>
          <cell r="M12561">
            <v>1</v>
          </cell>
          <cell r="N12561">
            <v>1</v>
          </cell>
          <cell r="O12561">
            <v>1</v>
          </cell>
          <cell r="Q12561">
            <v>4183.7</v>
          </cell>
          <cell r="R12561">
            <v>3086.8</v>
          </cell>
          <cell r="S12561">
            <v>3086.8</v>
          </cell>
          <cell r="T12561">
            <v>121</v>
          </cell>
        </row>
        <row r="12562">
          <cell r="C12562" t="str">
            <v>Пермский муниципальный район Пермского края</v>
          </cell>
          <cell r="D12562" t="str">
            <v>с. Усть-Качка, ул. Стройка, д. 1</v>
          </cell>
          <cell r="E12562" t="b">
            <v>1</v>
          </cell>
          <cell r="F12562">
            <v>1963</v>
          </cell>
          <cell r="H12562" t="str">
            <v>Кирпич</v>
          </cell>
          <cell r="L12562">
            <v>2</v>
          </cell>
          <cell r="M12562">
            <v>1</v>
          </cell>
          <cell r="Q12562">
            <v>874.1</v>
          </cell>
          <cell r="R12562">
            <v>848</v>
          </cell>
          <cell r="S12562">
            <v>848</v>
          </cell>
          <cell r="T12562">
            <v>62</v>
          </cell>
        </row>
        <row r="12563">
          <cell r="C12563" t="str">
            <v>Пермский муниципальный район Пермского края</v>
          </cell>
          <cell r="D12563" t="str">
            <v>с. Усть-Качка, ул. Стройка, д. 1А</v>
          </cell>
          <cell r="E12563" t="b">
            <v>1</v>
          </cell>
          <cell r="F12563">
            <v>1963</v>
          </cell>
          <cell r="H12563" t="str">
            <v>Кирпич</v>
          </cell>
          <cell r="L12563">
            <v>1</v>
          </cell>
          <cell r="M12563">
            <v>1</v>
          </cell>
          <cell r="Q12563">
            <v>387.4</v>
          </cell>
          <cell r="R12563">
            <v>312.89999999999998</v>
          </cell>
          <cell r="S12563">
            <v>312.89999999999998</v>
          </cell>
          <cell r="T12563">
            <v>27</v>
          </cell>
        </row>
        <row r="12564">
          <cell r="C12564" t="str">
            <v>Пермский муниципальный район Пермского края</v>
          </cell>
          <cell r="D12564" t="str">
            <v>с. Фролы, ул. Весенняя, д. 1</v>
          </cell>
          <cell r="E12564" t="b">
            <v>1</v>
          </cell>
          <cell r="F12564">
            <v>2013</v>
          </cell>
          <cell r="H12564" t="str">
            <v>Кирпич</v>
          </cell>
          <cell r="L12564">
            <v>9</v>
          </cell>
          <cell r="M12564">
            <v>2</v>
          </cell>
          <cell r="N12564">
            <v>2</v>
          </cell>
          <cell r="O12564">
            <v>2</v>
          </cell>
          <cell r="Q12564">
            <v>4997.3</v>
          </cell>
          <cell r="R12564">
            <v>4661.2</v>
          </cell>
          <cell r="S12564">
            <v>4033.3</v>
          </cell>
        </row>
        <row r="12565">
          <cell r="C12565" t="str">
            <v>Пермский муниципальный район Пермского края</v>
          </cell>
          <cell r="D12565" t="str">
            <v>с. Фролы, ул. Весенняя, д. 2</v>
          </cell>
          <cell r="E12565" t="b">
            <v>1</v>
          </cell>
          <cell r="F12565">
            <v>2011</v>
          </cell>
          <cell r="H12565" t="str">
            <v>бетон</v>
          </cell>
          <cell r="I12565" t="str">
            <v>скатная</v>
          </cell>
          <cell r="K12565" t="str">
            <v>имеется</v>
          </cell>
          <cell r="L12565">
            <v>5</v>
          </cell>
          <cell r="M12565">
            <v>2</v>
          </cell>
          <cell r="Q12565">
            <v>2078.1</v>
          </cell>
          <cell r="R12565">
            <v>1663</v>
          </cell>
          <cell r="S12565">
            <v>1663</v>
          </cell>
          <cell r="T12565">
            <v>90</v>
          </cell>
        </row>
        <row r="12566">
          <cell r="C12566" t="str">
            <v>Пермский муниципальный район Пермского края</v>
          </cell>
          <cell r="D12566" t="str">
            <v>с. Фролы, ул. Весенняя, д. 3</v>
          </cell>
          <cell r="E12566" t="b">
            <v>1</v>
          </cell>
          <cell r="F12566">
            <v>2013</v>
          </cell>
          <cell r="H12566" t="str">
            <v>Ж/б панели</v>
          </cell>
          <cell r="I12566" t="str">
            <v>плоская</v>
          </cell>
          <cell r="K12566" t="str">
            <v>имеется</v>
          </cell>
          <cell r="L12566">
            <v>11</v>
          </cell>
          <cell r="M12566">
            <v>2</v>
          </cell>
          <cell r="N12566">
            <v>2</v>
          </cell>
          <cell r="O12566">
            <v>2</v>
          </cell>
          <cell r="Q12566">
            <v>4986</v>
          </cell>
          <cell r="R12566">
            <v>4006.9</v>
          </cell>
          <cell r="S12566">
            <v>4006.9</v>
          </cell>
          <cell r="T12566">
            <v>248</v>
          </cell>
        </row>
        <row r="12567">
          <cell r="C12567" t="str">
            <v>Пермский муниципальный район Пермского края</v>
          </cell>
          <cell r="D12567" t="str">
            <v>с. Фролы, ул. Весенняя, д. 4</v>
          </cell>
          <cell r="E12567" t="b">
            <v>1</v>
          </cell>
          <cell r="F12567">
            <v>2010</v>
          </cell>
          <cell r="H12567" t="str">
            <v>Кирпич</v>
          </cell>
          <cell r="L12567">
            <v>10</v>
          </cell>
          <cell r="M12567">
            <v>1</v>
          </cell>
          <cell r="N12567">
            <v>1</v>
          </cell>
          <cell r="O12567">
            <v>1</v>
          </cell>
          <cell r="Q12567">
            <v>4419.8</v>
          </cell>
          <cell r="R12567">
            <v>1856.8000000000002</v>
          </cell>
          <cell r="S12567">
            <v>1514.4</v>
          </cell>
          <cell r="T12567">
            <v>88</v>
          </cell>
        </row>
        <row r="12568">
          <cell r="C12568" t="str">
            <v>Пермский муниципальный район Пермского края</v>
          </cell>
          <cell r="D12568" t="str">
            <v>с. Фролы, ул. Весенняя, д. 5</v>
          </cell>
          <cell r="E12568" t="b">
            <v>1</v>
          </cell>
          <cell r="F12568">
            <v>2013</v>
          </cell>
          <cell r="H12568" t="str">
            <v>Смешанные</v>
          </cell>
          <cell r="I12568" t="str">
            <v>плоская</v>
          </cell>
          <cell r="K12568" t="str">
            <v>имеется</v>
          </cell>
          <cell r="L12568">
            <v>9</v>
          </cell>
          <cell r="M12568">
            <v>2</v>
          </cell>
          <cell r="N12568">
            <v>2</v>
          </cell>
          <cell r="O12568">
            <v>2</v>
          </cell>
          <cell r="Q12568">
            <v>4000.1</v>
          </cell>
          <cell r="R12568">
            <v>2011.1</v>
          </cell>
          <cell r="S12568">
            <v>2011.1</v>
          </cell>
          <cell r="T12568">
            <v>110</v>
          </cell>
        </row>
        <row r="12569">
          <cell r="C12569" t="str">
            <v>Пермский муниципальный район Пермского края</v>
          </cell>
          <cell r="D12569" t="str">
            <v>с. Фролы, ул. Весенняя, д. 6</v>
          </cell>
          <cell r="E12569" t="b">
            <v>1</v>
          </cell>
          <cell r="F12569">
            <v>2010</v>
          </cell>
          <cell r="H12569" t="str">
            <v>Кирпич</v>
          </cell>
          <cell r="L12569">
            <v>10</v>
          </cell>
          <cell r="M12569">
            <v>1</v>
          </cell>
          <cell r="N12569">
            <v>1</v>
          </cell>
          <cell r="O12569">
            <v>1</v>
          </cell>
          <cell r="Q12569">
            <v>4396</v>
          </cell>
          <cell r="R12569">
            <v>3469.5</v>
          </cell>
          <cell r="S12569">
            <v>3126.3</v>
          </cell>
          <cell r="T12569">
            <v>86</v>
          </cell>
        </row>
        <row r="12570">
          <cell r="C12570" t="str">
            <v>Пермский муниципальный район Пермского края</v>
          </cell>
          <cell r="D12570" t="str">
            <v>с. Фролы, ул. Весенняя, д. 7</v>
          </cell>
          <cell r="E12570" t="b">
            <v>1</v>
          </cell>
          <cell r="F12570">
            <v>2016</v>
          </cell>
          <cell r="H12570" t="str">
            <v>кирпич</v>
          </cell>
          <cell r="I12570" t="str">
            <v>плоская</v>
          </cell>
          <cell r="J12570" t="str">
            <v>ГАЗ</v>
          </cell>
          <cell r="K12570" t="str">
            <v>имеется</v>
          </cell>
          <cell r="L12570">
            <v>9</v>
          </cell>
          <cell r="M12570">
            <v>2</v>
          </cell>
          <cell r="N12570">
            <v>2</v>
          </cell>
          <cell r="P12570">
            <v>2</v>
          </cell>
          <cell r="Q12570">
            <v>5799.6</v>
          </cell>
          <cell r="R12570">
            <v>4148.2</v>
          </cell>
          <cell r="S12570">
            <v>4148.2</v>
          </cell>
          <cell r="T12570">
            <v>267</v>
          </cell>
        </row>
        <row r="12571">
          <cell r="C12571" t="str">
            <v>Пермский муниципальный район Пермского края</v>
          </cell>
          <cell r="D12571" t="str">
            <v>с. Фролы, ул. Весенняя, д. 8</v>
          </cell>
          <cell r="E12571" t="b">
            <v>1</v>
          </cell>
          <cell r="F12571">
            <v>2011</v>
          </cell>
          <cell r="H12571" t="str">
            <v>Монолит</v>
          </cell>
          <cell r="L12571">
            <v>10</v>
          </cell>
          <cell r="M12571">
            <v>1</v>
          </cell>
          <cell r="N12571">
            <v>1</v>
          </cell>
          <cell r="O12571">
            <v>1</v>
          </cell>
          <cell r="Q12571">
            <v>4300.3</v>
          </cell>
          <cell r="R12571">
            <v>4300.3</v>
          </cell>
          <cell r="S12571">
            <v>3468.6</v>
          </cell>
          <cell r="T12571">
            <v>87</v>
          </cell>
        </row>
        <row r="12572">
          <cell r="C12572" t="str">
            <v>Пермский муниципальный район Пермского края</v>
          </cell>
          <cell r="D12572" t="str">
            <v>с. Фролы, ул. Весенняя, д. 9</v>
          </cell>
          <cell r="E12572" t="b">
            <v>1</v>
          </cell>
          <cell r="F12572">
            <v>2015</v>
          </cell>
          <cell r="H12572" t="str">
            <v>Кирпич</v>
          </cell>
          <cell r="L12572">
            <v>11</v>
          </cell>
          <cell r="M12572">
            <v>2</v>
          </cell>
          <cell r="N12572">
            <v>2</v>
          </cell>
          <cell r="O12572">
            <v>2</v>
          </cell>
          <cell r="Q12572">
            <v>5908.3</v>
          </cell>
          <cell r="R12572">
            <v>5908.3</v>
          </cell>
          <cell r="S12572">
            <v>4148.8</v>
          </cell>
        </row>
        <row r="12573">
          <cell r="C12573" t="str">
            <v>Пермский муниципальный район Пермского края</v>
          </cell>
          <cell r="D12573" t="str">
            <v>с. Фролы, ул. Весенняя, д. 10</v>
          </cell>
          <cell r="E12573" t="b">
            <v>1</v>
          </cell>
          <cell r="F12573">
            <v>2017</v>
          </cell>
          <cell r="H12573" t="str">
            <v>Кирпич</v>
          </cell>
          <cell r="L12573">
            <v>9</v>
          </cell>
          <cell r="M12573">
            <v>2</v>
          </cell>
          <cell r="N12573">
            <v>2</v>
          </cell>
          <cell r="O12573">
            <v>2</v>
          </cell>
          <cell r="Q12573">
            <v>5256.1</v>
          </cell>
          <cell r="R12573">
            <v>4135.8</v>
          </cell>
          <cell r="S12573">
            <v>4135.8</v>
          </cell>
        </row>
        <row r="12574">
          <cell r="C12574" t="str">
            <v>Пермский муниципальный район Пермского края</v>
          </cell>
          <cell r="D12574" t="str">
            <v>с. Фролы, ул. Весенняя, д. 12</v>
          </cell>
          <cell r="E12574" t="b">
            <v>1</v>
          </cell>
          <cell r="F12574">
            <v>2017</v>
          </cell>
          <cell r="H12574" t="str">
            <v>Кирпич</v>
          </cell>
          <cell r="L12574">
            <v>9</v>
          </cell>
          <cell r="M12574">
            <v>2</v>
          </cell>
          <cell r="N12574">
            <v>2</v>
          </cell>
          <cell r="O12574">
            <v>2</v>
          </cell>
          <cell r="Q12574">
            <v>5238.6000000000004</v>
          </cell>
          <cell r="R12574">
            <v>4140</v>
          </cell>
          <cell r="S12574">
            <v>4140</v>
          </cell>
        </row>
        <row r="12575">
          <cell r="C12575" t="str">
            <v>Пермский муниципальный район Пермского края</v>
          </cell>
          <cell r="D12575" t="str">
            <v>с. Фролы, ул. Весенняя, д. 14</v>
          </cell>
          <cell r="E12575" t="b">
            <v>1</v>
          </cell>
          <cell r="F12575">
            <v>2019</v>
          </cell>
          <cell r="H12575" t="str">
            <v>Кирпич</v>
          </cell>
          <cell r="I12575" t="str">
            <v>плоская</v>
          </cell>
          <cell r="J12575" t="str">
            <v>ГАЗ</v>
          </cell>
          <cell r="K12575" t="str">
            <v>имеется</v>
          </cell>
          <cell r="L12575">
            <v>10</v>
          </cell>
          <cell r="M12575">
            <v>2</v>
          </cell>
          <cell r="N12575">
            <v>2</v>
          </cell>
          <cell r="O12575">
            <v>2</v>
          </cell>
          <cell r="Q12575">
            <v>5253.7</v>
          </cell>
          <cell r="R12575">
            <v>3660.3</v>
          </cell>
          <cell r="S12575">
            <v>3294.27</v>
          </cell>
        </row>
        <row r="12576">
          <cell r="C12576" t="str">
            <v>Пермский муниципальный район Пермского края</v>
          </cell>
          <cell r="D12576" t="str">
            <v>с. Фролы, ул. Весенняя, д. 16</v>
          </cell>
          <cell r="E12576" t="b">
            <v>1</v>
          </cell>
          <cell r="F12576">
            <v>2019</v>
          </cell>
          <cell r="H12576" t="str">
            <v>Кирпич</v>
          </cell>
          <cell r="I12576" t="str">
            <v>плоская</v>
          </cell>
          <cell r="J12576" t="str">
            <v>ГАЗ</v>
          </cell>
          <cell r="K12576" t="str">
            <v>имеется</v>
          </cell>
          <cell r="L12576">
            <v>10</v>
          </cell>
          <cell r="M12576">
            <v>4</v>
          </cell>
          <cell r="N12576">
            <v>4</v>
          </cell>
          <cell r="O12576">
            <v>4</v>
          </cell>
          <cell r="Q12576">
            <v>10616</v>
          </cell>
          <cell r="R12576">
            <v>7173.8</v>
          </cell>
          <cell r="S12576">
            <v>6456.42</v>
          </cell>
        </row>
        <row r="12577">
          <cell r="C12577" t="str">
            <v>Пермский муниципальный район Пермского края</v>
          </cell>
          <cell r="D12577" t="str">
            <v>с. Фролы, ул. Весенняя, д. 18</v>
          </cell>
          <cell r="E12577" t="b">
            <v>1</v>
          </cell>
          <cell r="F12577">
            <v>2020</v>
          </cell>
          <cell r="H12577" t="str">
            <v>Железобетонные трехслойные стеновые панели</v>
          </cell>
          <cell r="I12577" t="str">
            <v>плоская</v>
          </cell>
          <cell r="J12577" t="str">
            <v>ГАЗ</v>
          </cell>
          <cell r="K12577" t="str">
            <v>имеется</v>
          </cell>
          <cell r="L12577">
            <v>11</v>
          </cell>
          <cell r="M12577">
            <v>5</v>
          </cell>
          <cell r="N12577">
            <v>5</v>
          </cell>
          <cell r="O12577">
            <v>5</v>
          </cell>
          <cell r="Q12577">
            <v>12713.3</v>
          </cell>
          <cell r="R12577">
            <v>9596.1</v>
          </cell>
          <cell r="S12577">
            <v>8636.49</v>
          </cell>
        </row>
        <row r="12578">
          <cell r="C12578" t="str">
            <v>Пермский муниципальный район Пермского края</v>
          </cell>
          <cell r="D12578" t="str">
            <v>с. Фролы, ул. Весенняя, д. 20</v>
          </cell>
          <cell r="E12578" t="b">
            <v>1</v>
          </cell>
          <cell r="F12578">
            <v>2018</v>
          </cell>
          <cell r="H12578" t="str">
            <v>железобетонные панели</v>
          </cell>
          <cell r="I12578" t="str">
            <v>плоская</v>
          </cell>
          <cell r="J12578" t="str">
            <v>ГАЗ ГВС</v>
          </cell>
          <cell r="K12578" t="str">
            <v>имеется</v>
          </cell>
          <cell r="L12578">
            <v>11</v>
          </cell>
          <cell r="M12578">
            <v>4</v>
          </cell>
          <cell r="N12578">
            <v>4</v>
          </cell>
          <cell r="O12578">
            <v>4</v>
          </cell>
          <cell r="Q12578">
            <v>11530.7</v>
          </cell>
          <cell r="R12578">
            <v>9400.2000000000007</v>
          </cell>
          <cell r="S12578">
            <v>9335.1</v>
          </cell>
          <cell r="T12578">
            <v>211</v>
          </cell>
        </row>
        <row r="12579">
          <cell r="C12579" t="str">
            <v>Пермский муниципальный район Пермского края</v>
          </cell>
          <cell r="D12579" t="str">
            <v>с. Фролы, ул. Весенняя, д. 22</v>
          </cell>
          <cell r="E12579" t="b">
            <v>1</v>
          </cell>
          <cell r="F12579">
            <v>2020</v>
          </cell>
          <cell r="H12579" t="str">
            <v>Железобетонные трехслойные стеновые панели</v>
          </cell>
          <cell r="I12579" t="str">
            <v>плоская</v>
          </cell>
          <cell r="J12579" t="str">
            <v>ГАЗ</v>
          </cell>
          <cell r="K12579" t="str">
            <v>имеется</v>
          </cell>
          <cell r="L12579">
            <v>11</v>
          </cell>
          <cell r="M12579">
            <v>2</v>
          </cell>
          <cell r="N12579">
            <v>2</v>
          </cell>
          <cell r="O12579">
            <v>2</v>
          </cell>
          <cell r="Q12579">
            <v>5825.4</v>
          </cell>
          <cell r="R12579">
            <v>4340.5</v>
          </cell>
          <cell r="S12579">
            <v>3906.45</v>
          </cell>
        </row>
        <row r="12580">
          <cell r="C12580" t="str">
            <v>Пермский муниципальный район Пермского края</v>
          </cell>
          <cell r="D12580" t="str">
            <v>с. Фролы, ул. Весенняя, д. 24</v>
          </cell>
          <cell r="E12580" t="b">
            <v>1</v>
          </cell>
          <cell r="F12580">
            <v>2016</v>
          </cell>
          <cell r="H12580" t="str">
            <v>железобетонные панели</v>
          </cell>
          <cell r="I12580" t="str">
            <v>плоская</v>
          </cell>
          <cell r="J12580" t="str">
            <v>ГАЗ ГВС</v>
          </cell>
          <cell r="K12580" t="str">
            <v>имеется</v>
          </cell>
          <cell r="L12580">
            <v>11</v>
          </cell>
          <cell r="M12580">
            <v>4</v>
          </cell>
          <cell r="N12580">
            <v>4</v>
          </cell>
          <cell r="O12580">
            <v>4</v>
          </cell>
          <cell r="Q12580">
            <v>11592.3</v>
          </cell>
          <cell r="R12580">
            <v>9461.7000000000007</v>
          </cell>
          <cell r="S12580">
            <v>9396.5</v>
          </cell>
          <cell r="T12580">
            <v>298</v>
          </cell>
        </row>
        <row r="12581">
          <cell r="C12581" t="str">
            <v>Пермский муниципальный район Пермского края</v>
          </cell>
          <cell r="D12581" t="str">
            <v>с. Фролы, ул. Весенняя, д. 26</v>
          </cell>
          <cell r="E12581" t="b">
            <v>1</v>
          </cell>
          <cell r="F12581">
            <v>2016</v>
          </cell>
          <cell r="H12581" t="str">
            <v>Железобетон</v>
          </cell>
          <cell r="L12581">
            <v>9</v>
          </cell>
          <cell r="M12581">
            <v>4</v>
          </cell>
          <cell r="N12581">
            <v>4</v>
          </cell>
          <cell r="O12581">
            <v>4</v>
          </cell>
          <cell r="Q12581">
            <v>9531.2000000000007</v>
          </cell>
          <cell r="R12581">
            <v>7838.4</v>
          </cell>
          <cell r="S12581">
            <v>7838.4</v>
          </cell>
        </row>
        <row r="12582">
          <cell r="C12582" t="str">
            <v>Пермский муниципальный район Пермского края</v>
          </cell>
          <cell r="D12582" t="str">
            <v>с. Фролы, ул. Весенняя, д. 28</v>
          </cell>
          <cell r="E12582" t="b">
            <v>1</v>
          </cell>
          <cell r="F12582">
            <v>2021</v>
          </cell>
          <cell r="H12582" t="str">
            <v>ж/б панели</v>
          </cell>
          <cell r="I12582" t="str">
            <v>плоская</v>
          </cell>
          <cell r="J12582" t="str">
            <v>ГАЗ ГВС</v>
          </cell>
          <cell r="K12582" t="str">
            <v>имеется</v>
          </cell>
          <cell r="L12582">
            <v>9</v>
          </cell>
          <cell r="M12582">
            <v>2</v>
          </cell>
          <cell r="N12582">
            <v>2</v>
          </cell>
          <cell r="P12582">
            <v>2</v>
          </cell>
          <cell r="Q12582">
            <v>4899.3999999999996</v>
          </cell>
          <cell r="R12582">
            <v>4078.9</v>
          </cell>
          <cell r="S12582">
            <v>2099.8000000000002</v>
          </cell>
          <cell r="T12582">
            <v>72</v>
          </cell>
        </row>
        <row r="12583">
          <cell r="C12583" t="str">
            <v>Пермский муниципальный район Пермского края</v>
          </cell>
          <cell r="D12583" t="str">
            <v>с. Фролы, ул. Весенняя, д. 30</v>
          </cell>
          <cell r="E12583" t="b">
            <v>1</v>
          </cell>
          <cell r="F12583">
            <v>2020</v>
          </cell>
          <cell r="H12583" t="str">
            <v>Железобетонные трехслойные стеновые панели</v>
          </cell>
          <cell r="I12583" t="str">
            <v>плоская</v>
          </cell>
          <cell r="J12583" t="str">
            <v>ГАЗ</v>
          </cell>
          <cell r="K12583" t="str">
            <v>имеется</v>
          </cell>
          <cell r="L12583">
            <v>9</v>
          </cell>
          <cell r="M12583">
            <v>3</v>
          </cell>
          <cell r="N12583">
            <v>3</v>
          </cell>
          <cell r="P12583">
            <v>3</v>
          </cell>
          <cell r="Q12583">
            <v>8710.2999999999993</v>
          </cell>
          <cell r="R12583">
            <v>6118</v>
          </cell>
          <cell r="S12583">
            <v>5506.2</v>
          </cell>
        </row>
        <row r="12584">
          <cell r="C12584" t="str">
            <v>Пермский муниципальный район Пермского края</v>
          </cell>
          <cell r="D12584" t="str">
            <v>с. Фролы, ул. Весенняя, д. 32</v>
          </cell>
          <cell r="E12584" t="b">
            <v>1</v>
          </cell>
          <cell r="F12584">
            <v>2020</v>
          </cell>
          <cell r="H12584" t="str">
            <v>Железобетонные трехслойные стеновые панели</v>
          </cell>
          <cell r="I12584" t="str">
            <v>плоская</v>
          </cell>
          <cell r="J12584" t="str">
            <v>ГАЗ</v>
          </cell>
          <cell r="K12584" t="str">
            <v>имеется</v>
          </cell>
          <cell r="L12584">
            <v>8</v>
          </cell>
          <cell r="M12584">
            <v>3</v>
          </cell>
          <cell r="N12584">
            <v>3</v>
          </cell>
          <cell r="P12584">
            <v>3</v>
          </cell>
          <cell r="Q12584">
            <v>8699.9</v>
          </cell>
          <cell r="R12584">
            <v>6123.5</v>
          </cell>
          <cell r="S12584">
            <v>5511.15</v>
          </cell>
        </row>
        <row r="12585">
          <cell r="C12585" t="str">
            <v>Пермский муниципальный район Пермского края</v>
          </cell>
          <cell r="D12585" t="str">
            <v>с. Фролы, ул. Весенняя, д. 34</v>
          </cell>
          <cell r="E12585" t="b">
            <v>1</v>
          </cell>
          <cell r="F12585">
            <v>2018</v>
          </cell>
          <cell r="H12585" t="str">
            <v>Железобетон</v>
          </cell>
          <cell r="L12585">
            <v>9</v>
          </cell>
          <cell r="M12585">
            <v>4</v>
          </cell>
          <cell r="N12585">
            <v>4</v>
          </cell>
          <cell r="O12585">
            <v>4</v>
          </cell>
          <cell r="Q12585">
            <v>10045.200000000001</v>
          </cell>
          <cell r="R12585">
            <v>8334</v>
          </cell>
          <cell r="S12585">
            <v>8334</v>
          </cell>
        </row>
        <row r="12586">
          <cell r="C12586" t="str">
            <v>Пермский муниципальный район Пермского края</v>
          </cell>
          <cell r="D12586" t="str">
            <v>с. Фролы, ул. Весенняя, д. 36</v>
          </cell>
          <cell r="E12586" t="b">
            <v>1</v>
          </cell>
          <cell r="F12586">
            <v>2021</v>
          </cell>
          <cell r="H12586" t="str">
            <v>панели</v>
          </cell>
          <cell r="I12586" t="str">
            <v>плоская</v>
          </cell>
          <cell r="J12586" t="str">
            <v>ГАЗ ГВС</v>
          </cell>
          <cell r="K12586" t="str">
            <v>имеется</v>
          </cell>
          <cell r="L12586">
            <v>9</v>
          </cell>
          <cell r="M12586">
            <v>2</v>
          </cell>
          <cell r="N12586">
            <v>2</v>
          </cell>
          <cell r="P12586">
            <v>2</v>
          </cell>
          <cell r="Q12586">
            <v>5300.6</v>
          </cell>
          <cell r="R12586">
            <v>4310.1000000000004</v>
          </cell>
          <cell r="S12586">
            <v>2263.3000000000002</v>
          </cell>
        </row>
        <row r="12587">
          <cell r="C12587" t="str">
            <v>Пермский муниципальный район Пермского края</v>
          </cell>
          <cell r="D12587" t="str">
            <v>с. Фролы, ул. Весенняя, д. 38</v>
          </cell>
          <cell r="E12587" t="b">
            <v>1</v>
          </cell>
          <cell r="F12587">
            <v>2021</v>
          </cell>
          <cell r="H12587" t="str">
            <v>панели</v>
          </cell>
          <cell r="I12587" t="str">
            <v>плоская</v>
          </cell>
          <cell r="J12587" t="str">
            <v>ГАЗ ГВС</v>
          </cell>
          <cell r="K12587" t="str">
            <v>имеется</v>
          </cell>
          <cell r="L12587">
            <v>9</v>
          </cell>
          <cell r="M12587">
            <v>4</v>
          </cell>
          <cell r="N12587">
            <v>4</v>
          </cell>
          <cell r="P12587">
            <v>4</v>
          </cell>
          <cell r="Q12587">
            <v>7614.6</v>
          </cell>
          <cell r="R12587">
            <v>7370.2</v>
          </cell>
          <cell r="S12587">
            <v>3973.4</v>
          </cell>
        </row>
        <row r="12588">
          <cell r="C12588" t="str">
            <v>Пермский муниципальный район Пермского края</v>
          </cell>
          <cell r="D12588" t="str">
            <v>с. Фролы, ул. Весенняя, д. 14А</v>
          </cell>
          <cell r="E12588" t="b">
            <v>1</v>
          </cell>
          <cell r="F12588">
            <v>2018</v>
          </cell>
          <cell r="H12588" t="str">
            <v>кирпич</v>
          </cell>
          <cell r="I12588" t="str">
            <v>плоская</v>
          </cell>
          <cell r="J12588" t="str">
            <v>ГАЗ</v>
          </cell>
          <cell r="K12588" t="str">
            <v>имеется</v>
          </cell>
          <cell r="L12588">
            <v>9</v>
          </cell>
          <cell r="M12588">
            <v>3</v>
          </cell>
          <cell r="N12588">
            <v>3</v>
          </cell>
          <cell r="P12588">
            <v>3</v>
          </cell>
          <cell r="Q12588">
            <v>6915.7</v>
          </cell>
          <cell r="R12588">
            <v>5374</v>
          </cell>
          <cell r="S12588">
            <v>2775.8</v>
          </cell>
        </row>
        <row r="12589">
          <cell r="C12589" t="str">
            <v>Пермский муниципальный район Пермского края</v>
          </cell>
          <cell r="D12589" t="str">
            <v>с. Фролы, ул. Весенняя, д. 16А</v>
          </cell>
          <cell r="E12589" t="b">
            <v>1</v>
          </cell>
          <cell r="F12589">
            <v>2018</v>
          </cell>
          <cell r="H12589" t="str">
            <v>Кирпич</v>
          </cell>
          <cell r="L12589">
            <v>9</v>
          </cell>
          <cell r="M12589">
            <v>1</v>
          </cell>
          <cell r="N12589">
            <v>1</v>
          </cell>
          <cell r="O12589">
            <v>1</v>
          </cell>
          <cell r="Q12589">
            <v>5238.6000000000004</v>
          </cell>
          <cell r="R12589">
            <v>4415.7</v>
          </cell>
          <cell r="S12589">
            <v>4415.7</v>
          </cell>
        </row>
        <row r="12590">
          <cell r="C12590" t="str">
            <v>Пермский муниципальный район Пермского края</v>
          </cell>
          <cell r="D12590" t="str">
            <v>с. Фролы, ул. Садовая, д. 12</v>
          </cell>
          <cell r="E12590" t="b">
            <v>1</v>
          </cell>
          <cell r="F12590">
            <v>2002</v>
          </cell>
          <cell r="H12590" t="str">
            <v>Кирпич</v>
          </cell>
          <cell r="L12590">
            <v>3</v>
          </cell>
          <cell r="M12590">
            <v>4</v>
          </cell>
          <cell r="Q12590">
            <v>3621.6</v>
          </cell>
          <cell r="R12590">
            <v>2489.6999999999998</v>
          </cell>
          <cell r="S12590">
            <v>2489.6999999999998</v>
          </cell>
          <cell r="T12590">
            <v>124</v>
          </cell>
        </row>
        <row r="12591">
          <cell r="C12591" t="str">
            <v>Пермский муниципальный район Пермского края</v>
          </cell>
          <cell r="D12591" t="str">
            <v>с. Фролы, ул. Садовая, д. 16</v>
          </cell>
          <cell r="E12591" t="b">
            <v>1</v>
          </cell>
          <cell r="F12591">
            <v>1984</v>
          </cell>
          <cell r="H12591" t="str">
            <v>Кирпич</v>
          </cell>
          <cell r="L12591">
            <v>2</v>
          </cell>
          <cell r="M12591">
            <v>3</v>
          </cell>
          <cell r="Q12591">
            <v>940.1</v>
          </cell>
          <cell r="R12591">
            <v>939.7</v>
          </cell>
          <cell r="S12591">
            <v>939.7</v>
          </cell>
          <cell r="T12591">
            <v>50</v>
          </cell>
        </row>
        <row r="12592">
          <cell r="C12592" t="str">
            <v>Пермский муниципальный район Пермского края</v>
          </cell>
          <cell r="D12592" t="str">
            <v>с. Фролы, ул. Сибирская, д. 37</v>
          </cell>
          <cell r="E12592" t="b">
            <v>1</v>
          </cell>
          <cell r="F12592">
            <v>2014</v>
          </cell>
          <cell r="H12592" t="str">
            <v>Кирпич</v>
          </cell>
          <cell r="I12592" t="str">
            <v>плоская</v>
          </cell>
          <cell r="J12592" t="str">
            <v>ГАЗ</v>
          </cell>
          <cell r="K12592" t="str">
            <v>имеется</v>
          </cell>
          <cell r="L12592">
            <v>10</v>
          </cell>
          <cell r="M12592">
            <v>1</v>
          </cell>
          <cell r="N12592">
            <v>1</v>
          </cell>
          <cell r="O12592">
            <v>1</v>
          </cell>
          <cell r="Q12592">
            <v>2868.12</v>
          </cell>
          <cell r="R12592">
            <v>2070.8000000000002</v>
          </cell>
          <cell r="S12592">
            <v>2070.8000000000002</v>
          </cell>
          <cell r="T12592">
            <v>121</v>
          </cell>
        </row>
        <row r="12593">
          <cell r="C12593" t="str">
            <v>Пермский муниципальный район Пермского края</v>
          </cell>
          <cell r="D12593" t="str">
            <v>с. Фролы, ул. Сибирская, д. 43</v>
          </cell>
          <cell r="E12593" t="b">
            <v>1</v>
          </cell>
          <cell r="F12593">
            <v>1964</v>
          </cell>
          <cell r="H12593" t="str">
            <v>Кирпич</v>
          </cell>
          <cell r="L12593">
            <v>2</v>
          </cell>
          <cell r="M12593">
            <v>2</v>
          </cell>
          <cell r="Q12593">
            <v>832.2</v>
          </cell>
          <cell r="R12593">
            <v>547.4</v>
          </cell>
          <cell r="S12593">
            <v>547.4</v>
          </cell>
          <cell r="T12593">
            <v>90</v>
          </cell>
        </row>
        <row r="12594">
          <cell r="C12594" t="str">
            <v>Пермский муниципальный район Пермского края</v>
          </cell>
          <cell r="D12594" t="str">
            <v>с. Фролы, ул. Центральная, д. 1</v>
          </cell>
          <cell r="E12594" t="b">
            <v>1</v>
          </cell>
          <cell r="F12594">
            <v>1995</v>
          </cell>
          <cell r="H12594" t="str">
            <v>Кирпич</v>
          </cell>
          <cell r="L12594">
            <v>3</v>
          </cell>
          <cell r="M12594">
            <v>1</v>
          </cell>
          <cell r="Q12594">
            <v>1068.4000000000001</v>
          </cell>
          <cell r="R12594">
            <v>857.1</v>
          </cell>
          <cell r="S12594">
            <v>857.1</v>
          </cell>
          <cell r="T12594">
            <v>47</v>
          </cell>
        </row>
        <row r="12595">
          <cell r="C12595" t="str">
            <v>Пермский муниципальный район Пермского края</v>
          </cell>
          <cell r="D12595" t="str">
            <v>с. Фролы, ул. Центральная, д. 3</v>
          </cell>
          <cell r="E12595" t="b">
            <v>1</v>
          </cell>
          <cell r="F12595">
            <v>1973</v>
          </cell>
          <cell r="H12595" t="str">
            <v>Кирпич</v>
          </cell>
          <cell r="L12595">
            <v>2</v>
          </cell>
          <cell r="M12595">
            <v>2</v>
          </cell>
          <cell r="Q12595">
            <v>712.5</v>
          </cell>
          <cell r="R12595">
            <v>711.3</v>
          </cell>
          <cell r="S12595">
            <v>711.3</v>
          </cell>
          <cell r="T12595">
            <v>43</v>
          </cell>
        </row>
        <row r="12596">
          <cell r="C12596" t="str">
            <v>Пермский муниципальный район Пермского края</v>
          </cell>
          <cell r="D12596" t="str">
            <v>с. Фролы, ул. Центральная, д. 5</v>
          </cell>
          <cell r="E12596" t="b">
            <v>1</v>
          </cell>
          <cell r="F12596">
            <v>1975</v>
          </cell>
          <cell r="H12596" t="str">
            <v>Кирпич</v>
          </cell>
          <cell r="L12596">
            <v>2</v>
          </cell>
          <cell r="M12596">
            <v>3</v>
          </cell>
          <cell r="Q12596">
            <v>822.7</v>
          </cell>
          <cell r="R12596">
            <v>820</v>
          </cell>
          <cell r="S12596">
            <v>820</v>
          </cell>
          <cell r="T12596">
            <v>46</v>
          </cell>
        </row>
        <row r="12597">
          <cell r="C12597" t="str">
            <v>Пермский муниципальный район Пермского края</v>
          </cell>
          <cell r="D12597" t="str">
            <v>с. Фролы, ул. Центральная, д. 7</v>
          </cell>
          <cell r="E12597" t="b">
            <v>1</v>
          </cell>
          <cell r="F12597">
            <v>1977</v>
          </cell>
          <cell r="H12597" t="str">
            <v>Кирпич</v>
          </cell>
          <cell r="L12597">
            <v>2</v>
          </cell>
          <cell r="M12597">
            <v>4</v>
          </cell>
          <cell r="Q12597">
            <v>1119.5999999999999</v>
          </cell>
          <cell r="R12597">
            <v>1118.3</v>
          </cell>
          <cell r="S12597">
            <v>1118.3</v>
          </cell>
          <cell r="T12597">
            <v>71</v>
          </cell>
        </row>
        <row r="12598">
          <cell r="C12598" t="str">
            <v>Пермский муниципальный район Пермского края</v>
          </cell>
          <cell r="D12598" t="str">
            <v>с. Фролы, ул. Центральная, д. 9</v>
          </cell>
          <cell r="E12598" t="b">
            <v>1</v>
          </cell>
          <cell r="F12598">
            <v>1981</v>
          </cell>
          <cell r="H12598" t="str">
            <v>Кирпич</v>
          </cell>
          <cell r="L12598">
            <v>2</v>
          </cell>
          <cell r="M12598">
            <v>3</v>
          </cell>
          <cell r="Q12598">
            <v>1103.4000000000001</v>
          </cell>
          <cell r="R12598">
            <v>1102</v>
          </cell>
          <cell r="S12598">
            <v>1102</v>
          </cell>
          <cell r="T12598">
            <v>59</v>
          </cell>
        </row>
        <row r="12599">
          <cell r="C12599" t="str">
            <v>Пермский муниципальный район Пермского края</v>
          </cell>
          <cell r="D12599" t="str">
            <v>с. Фролы, ул. Центральная, д. 11</v>
          </cell>
          <cell r="E12599" t="b">
            <v>1</v>
          </cell>
          <cell r="F12599">
            <v>1986</v>
          </cell>
          <cell r="H12599" t="str">
            <v>Кирпич</v>
          </cell>
          <cell r="L12599">
            <v>2</v>
          </cell>
          <cell r="M12599">
            <v>3</v>
          </cell>
          <cell r="Q12599">
            <v>1261</v>
          </cell>
          <cell r="R12599">
            <v>1162.0999999999999</v>
          </cell>
          <cell r="S12599">
            <v>1162.0999999999999</v>
          </cell>
          <cell r="T12599">
            <v>87</v>
          </cell>
        </row>
        <row r="12600">
          <cell r="C12600" t="str">
            <v>Пермский муниципальный район Пермского края</v>
          </cell>
          <cell r="D12600" t="str">
            <v>с. Фролы, ул. Центральная, д. 13</v>
          </cell>
          <cell r="E12600" t="b">
            <v>1</v>
          </cell>
          <cell r="F12600">
            <v>1991</v>
          </cell>
          <cell r="H12600" t="str">
            <v>Кирпич</v>
          </cell>
          <cell r="L12600">
            <v>3</v>
          </cell>
          <cell r="M12600">
            <v>1</v>
          </cell>
          <cell r="Q12600">
            <v>1858.5</v>
          </cell>
          <cell r="R12600">
            <v>1394.17</v>
          </cell>
          <cell r="S12600">
            <v>1394.17</v>
          </cell>
          <cell r="T12600">
            <v>152</v>
          </cell>
        </row>
        <row r="12601">
          <cell r="C12601" t="str">
            <v>Пермский муниципальный район Пермского края</v>
          </cell>
          <cell r="D12601" t="str">
            <v>с. Фролы, ул. Центральная, д. 15</v>
          </cell>
          <cell r="E12601" t="b">
            <v>1</v>
          </cell>
          <cell r="F12601">
            <v>2007</v>
          </cell>
          <cell r="H12601" t="str">
            <v>Кирпич</v>
          </cell>
          <cell r="I12601" t="str">
            <v>плоская</v>
          </cell>
          <cell r="K12601" t="str">
            <v>имеется</v>
          </cell>
          <cell r="L12601">
            <v>5</v>
          </cell>
          <cell r="M12601">
            <v>10</v>
          </cell>
          <cell r="Q12601">
            <v>7948.5</v>
          </cell>
          <cell r="R12601">
            <v>6902.8</v>
          </cell>
          <cell r="S12601">
            <v>6902.8</v>
          </cell>
          <cell r="T12601">
            <v>410</v>
          </cell>
        </row>
        <row r="12602">
          <cell r="C12602" t="str">
            <v>Пермский муниципальный район Пермского края</v>
          </cell>
          <cell r="D12602" t="str">
            <v>с. Фролы, ул. Центральная, д. 3А</v>
          </cell>
          <cell r="E12602" t="b">
            <v>1</v>
          </cell>
          <cell r="F12602">
            <v>1989</v>
          </cell>
          <cell r="H12602" t="str">
            <v>Кирпич</v>
          </cell>
          <cell r="L12602">
            <v>2</v>
          </cell>
          <cell r="M12602">
            <v>3</v>
          </cell>
          <cell r="Q12602">
            <v>965.9</v>
          </cell>
          <cell r="R12602">
            <v>959.64</v>
          </cell>
          <cell r="S12602">
            <v>959.64</v>
          </cell>
          <cell r="T12602">
            <v>53</v>
          </cell>
        </row>
        <row r="12603">
          <cell r="C12603" t="str">
            <v>Сивинский муниципальный округ Пермского края</v>
          </cell>
          <cell r="D12603" t="str">
            <v>п. Северный Коммунар, ул. Ленина, д. 18</v>
          </cell>
          <cell r="E12603" t="b">
            <v>1</v>
          </cell>
          <cell r="F12603">
            <v>1967</v>
          </cell>
          <cell r="H12603" t="str">
            <v>кирпич</v>
          </cell>
          <cell r="I12603" t="str">
            <v>скатная</v>
          </cell>
          <cell r="J12603" t="str">
            <v>ГВС</v>
          </cell>
          <cell r="K12603" t="str">
            <v>не имеется</v>
          </cell>
          <cell r="L12603">
            <v>2</v>
          </cell>
          <cell r="M12603">
            <v>3</v>
          </cell>
          <cell r="Q12603">
            <v>826.2</v>
          </cell>
          <cell r="R12603">
            <v>530.29999999999995</v>
          </cell>
          <cell r="S12603">
            <v>450.9</v>
          </cell>
          <cell r="T12603">
            <v>50</v>
          </cell>
        </row>
        <row r="12604">
          <cell r="C12604" t="str">
            <v>Сивинский муниципальный округ Пермского края</v>
          </cell>
          <cell r="D12604" t="str">
            <v>п. Северный Коммунар, ул. Ленина, д. 36</v>
          </cell>
          <cell r="E12604" t="b">
            <v>1</v>
          </cell>
          <cell r="F12604">
            <v>1985</v>
          </cell>
          <cell r="H12604" t="str">
            <v>Кирпич</v>
          </cell>
          <cell r="L12604">
            <v>2</v>
          </cell>
          <cell r="M12604">
            <v>2</v>
          </cell>
          <cell r="Q12604">
            <v>910.7</v>
          </cell>
          <cell r="R12604">
            <v>614</v>
          </cell>
          <cell r="S12604">
            <v>572.29999999999995</v>
          </cell>
          <cell r="T12604">
            <v>23</v>
          </cell>
        </row>
        <row r="12605">
          <cell r="C12605" t="str">
            <v>Сивинский муниципальный округ Пермского края</v>
          </cell>
          <cell r="D12605" t="str">
            <v>п. Северный Коммунар, ул. Нечаева, д. 8</v>
          </cell>
          <cell r="E12605" t="b">
            <v>1</v>
          </cell>
          <cell r="F12605">
            <v>1995</v>
          </cell>
          <cell r="H12605" t="str">
            <v>панели</v>
          </cell>
          <cell r="I12605" t="str">
            <v>скатная</v>
          </cell>
          <cell r="J12605" t="str">
            <v>ГВС</v>
          </cell>
          <cell r="K12605" t="str">
            <v>имеется</v>
          </cell>
          <cell r="L12605">
            <v>2</v>
          </cell>
          <cell r="M12605">
            <v>3</v>
          </cell>
          <cell r="Q12605">
            <v>781.9</v>
          </cell>
          <cell r="R12605">
            <v>778.5</v>
          </cell>
          <cell r="S12605">
            <v>778.5</v>
          </cell>
          <cell r="T12605">
            <v>32</v>
          </cell>
        </row>
        <row r="12606">
          <cell r="C12606" t="str">
            <v>Сивинский муниципальный округ Пермского края</v>
          </cell>
          <cell r="D12606" t="str">
            <v>п. Северный Коммунар, ул. Полины Осипенко, д. 6</v>
          </cell>
          <cell r="E12606" t="b">
            <v>1</v>
          </cell>
          <cell r="F12606">
            <v>1962</v>
          </cell>
          <cell r="H12606" t="str">
            <v>кирпич</v>
          </cell>
          <cell r="I12606" t="str">
            <v>скатная</v>
          </cell>
          <cell r="J12606" t="str">
            <v>ГВС</v>
          </cell>
          <cell r="K12606" t="str">
            <v>имеется</v>
          </cell>
          <cell r="L12606">
            <v>2</v>
          </cell>
          <cell r="M12606">
            <v>2</v>
          </cell>
          <cell r="Q12606">
            <v>886.7</v>
          </cell>
          <cell r="R12606">
            <v>424.7</v>
          </cell>
          <cell r="S12606">
            <v>395.8</v>
          </cell>
          <cell r="T12606">
            <v>22</v>
          </cell>
        </row>
        <row r="12607">
          <cell r="C12607" t="str">
            <v>Сивинский муниципальный округ Пермского края</v>
          </cell>
          <cell r="D12607" t="str">
            <v>п. Северный Коммунар, ул. Полины Осипенко, д. 7</v>
          </cell>
          <cell r="E12607" t="b">
            <v>1</v>
          </cell>
          <cell r="F12607">
            <v>1963</v>
          </cell>
          <cell r="H12607" t="str">
            <v>Кирпич</v>
          </cell>
          <cell r="L12607">
            <v>2</v>
          </cell>
          <cell r="M12607">
            <v>2</v>
          </cell>
          <cell r="Q12607">
            <v>591.4</v>
          </cell>
          <cell r="R12607">
            <v>541.20000000000005</v>
          </cell>
          <cell r="S12607">
            <v>591.4</v>
          </cell>
          <cell r="T12607">
            <v>19</v>
          </cell>
        </row>
        <row r="12608">
          <cell r="C12608" t="str">
            <v>Сивинский муниципальный округ Пермского края</v>
          </cell>
          <cell r="D12608" t="str">
            <v>п. Северный Коммунар, ул. Полины Осипенко, д. 8</v>
          </cell>
          <cell r="E12608" t="b">
            <v>1</v>
          </cell>
          <cell r="F12608">
            <v>1961</v>
          </cell>
          <cell r="H12608" t="str">
            <v>Кирпич</v>
          </cell>
          <cell r="L12608">
            <v>2</v>
          </cell>
          <cell r="M12608">
            <v>2</v>
          </cell>
          <cell r="Q12608">
            <v>809.3</v>
          </cell>
          <cell r="R12608">
            <v>698.6</v>
          </cell>
          <cell r="S12608">
            <v>742.9</v>
          </cell>
          <cell r="T12608">
            <v>27</v>
          </cell>
        </row>
        <row r="12609">
          <cell r="C12609" t="str">
            <v>Сивинский муниципальный округ Пермского края</v>
          </cell>
          <cell r="D12609" t="str">
            <v>п. Северный Коммунар, ул. Полины Осипенко, д. 10</v>
          </cell>
          <cell r="E12609" t="b">
            <v>1</v>
          </cell>
          <cell r="F12609">
            <v>1960</v>
          </cell>
          <cell r="H12609" t="str">
            <v>кирпич</v>
          </cell>
          <cell r="I12609" t="str">
            <v>скатная</v>
          </cell>
          <cell r="J12609" t="str">
            <v>ГВС</v>
          </cell>
          <cell r="K12609" t="str">
            <v>не имеется</v>
          </cell>
          <cell r="L12609">
            <v>2</v>
          </cell>
          <cell r="M12609">
            <v>2</v>
          </cell>
          <cell r="Q12609">
            <v>860.4</v>
          </cell>
          <cell r="R12609">
            <v>390.2</v>
          </cell>
          <cell r="S12609">
            <v>390.2</v>
          </cell>
          <cell r="T12609">
            <v>22</v>
          </cell>
        </row>
        <row r="12610">
          <cell r="C12610" t="str">
            <v>Сивинский муниципальный округ Пермского края</v>
          </cell>
          <cell r="D12610" t="str">
            <v>п. Северный Коммунар, ул. Полины Осипенко, д. 2А</v>
          </cell>
          <cell r="E12610" t="b">
            <v>1</v>
          </cell>
          <cell r="F12610">
            <v>1968</v>
          </cell>
          <cell r="H12610" t="str">
            <v>кирпич</v>
          </cell>
          <cell r="I12610" t="str">
            <v>скатная</v>
          </cell>
          <cell r="J12610" t="str">
            <v>ГВС</v>
          </cell>
          <cell r="K12610" t="str">
            <v>имеется</v>
          </cell>
          <cell r="L12610">
            <v>2</v>
          </cell>
          <cell r="M12610">
            <v>3</v>
          </cell>
          <cell r="Q12610">
            <v>922.5</v>
          </cell>
          <cell r="R12610">
            <v>776.6</v>
          </cell>
          <cell r="S12610">
            <v>507.5</v>
          </cell>
          <cell r="T12610">
            <v>33</v>
          </cell>
        </row>
        <row r="12611">
          <cell r="C12611" t="str">
            <v>Сивинский муниципальный округ Пермского края</v>
          </cell>
          <cell r="D12611" t="str">
            <v>п. Северный Коммунар, ул. Советская, д. 1</v>
          </cell>
          <cell r="E12611" t="b">
            <v>1</v>
          </cell>
          <cell r="F12611">
            <v>1975</v>
          </cell>
          <cell r="H12611" t="str">
            <v>кирпич</v>
          </cell>
          <cell r="I12611" t="str">
            <v>скатная</v>
          </cell>
          <cell r="J12611" t="str">
            <v>ГВС</v>
          </cell>
          <cell r="K12611" t="str">
            <v>не имеется</v>
          </cell>
          <cell r="L12611">
            <v>2</v>
          </cell>
          <cell r="M12611">
            <v>3</v>
          </cell>
          <cell r="Q12611">
            <v>867.2</v>
          </cell>
          <cell r="R12611">
            <v>566.20000000000005</v>
          </cell>
          <cell r="S12611">
            <v>459.8</v>
          </cell>
          <cell r="T12611">
            <v>31</v>
          </cell>
        </row>
        <row r="12612">
          <cell r="C12612" t="str">
            <v>Сивинский муниципальный округ Пермского края</v>
          </cell>
          <cell r="D12612" t="str">
            <v>п. Северный Коммунар, ул. Советская, д. 3</v>
          </cell>
          <cell r="E12612" t="b">
            <v>1</v>
          </cell>
          <cell r="F12612">
            <v>1993</v>
          </cell>
          <cell r="H12612" t="str">
            <v>кирпич</v>
          </cell>
          <cell r="I12612" t="str">
            <v>скатная</v>
          </cell>
          <cell r="J12612" t="str">
            <v>ГВС</v>
          </cell>
          <cell r="K12612" t="str">
            <v>имеется</v>
          </cell>
          <cell r="L12612">
            <v>2</v>
          </cell>
          <cell r="M12612">
            <v>1</v>
          </cell>
          <cell r="Q12612">
            <v>614.79999999999995</v>
          </cell>
          <cell r="R12612">
            <v>544.20000000000005</v>
          </cell>
          <cell r="S12612">
            <v>502.4</v>
          </cell>
          <cell r="T12612">
            <v>21</v>
          </cell>
        </row>
        <row r="12613">
          <cell r="C12613" t="str">
            <v>Сивинский муниципальный округ Пермского края</v>
          </cell>
          <cell r="D12613" t="str">
            <v>п. Северный Коммунар, ул. Советская, д. 5</v>
          </cell>
          <cell r="E12613" t="b">
            <v>1</v>
          </cell>
          <cell r="F12613">
            <v>1982</v>
          </cell>
          <cell r="H12613" t="str">
            <v>кирпич</v>
          </cell>
          <cell r="I12613" t="str">
            <v>скатная</v>
          </cell>
          <cell r="J12613" t="str">
            <v>ГВС</v>
          </cell>
          <cell r="K12613" t="str">
            <v>не имеется</v>
          </cell>
          <cell r="L12613">
            <v>3</v>
          </cell>
          <cell r="M12613">
            <v>3</v>
          </cell>
          <cell r="Q12613">
            <v>1790.3</v>
          </cell>
          <cell r="R12613">
            <v>1002.4</v>
          </cell>
          <cell r="S12613">
            <v>817.1</v>
          </cell>
          <cell r="T12613">
            <v>72</v>
          </cell>
        </row>
        <row r="12614">
          <cell r="C12614" t="str">
            <v>Сивинский муниципальный округ Пермского края</v>
          </cell>
          <cell r="D12614" t="str">
            <v>п. Северный Коммунар, ул. Советская, д. 6</v>
          </cell>
          <cell r="E12614" t="b">
            <v>1</v>
          </cell>
          <cell r="F12614">
            <v>1994</v>
          </cell>
          <cell r="H12614" t="str">
            <v>панели</v>
          </cell>
          <cell r="I12614" t="str">
            <v>скатная</v>
          </cell>
          <cell r="J12614" t="str">
            <v>ГВС</v>
          </cell>
          <cell r="K12614" t="str">
            <v>имеется</v>
          </cell>
          <cell r="L12614">
            <v>3</v>
          </cell>
          <cell r="M12614">
            <v>3</v>
          </cell>
          <cell r="Q12614">
            <v>1171.5</v>
          </cell>
          <cell r="R12614">
            <v>1112.4000000000001</v>
          </cell>
          <cell r="S12614">
            <v>1066.0999999999999</v>
          </cell>
          <cell r="T12614">
            <v>50</v>
          </cell>
        </row>
        <row r="12615">
          <cell r="C12615" t="str">
            <v>Суксунский городской округ Пермского края</v>
          </cell>
          <cell r="D12615" t="str">
            <v>д. Киселево, ул. Новая, д. 1</v>
          </cell>
          <cell r="E12615" t="b">
            <v>1</v>
          </cell>
          <cell r="F12615">
            <v>1975</v>
          </cell>
          <cell r="H12615" t="str">
            <v>Кирпич</v>
          </cell>
          <cell r="L12615">
            <v>2</v>
          </cell>
          <cell r="M12615">
            <v>2</v>
          </cell>
          <cell r="Q12615">
            <v>453.6</v>
          </cell>
          <cell r="R12615">
            <v>308.89999999999998</v>
          </cell>
          <cell r="S12615">
            <v>308.89999999999998</v>
          </cell>
          <cell r="T12615">
            <v>37</v>
          </cell>
        </row>
        <row r="12616">
          <cell r="C12616" t="str">
            <v>Суксунский городской округ Пермского края</v>
          </cell>
          <cell r="D12616" t="str">
            <v>д. Киселево, ул. Новая, д. 4</v>
          </cell>
          <cell r="E12616" t="b">
            <v>1</v>
          </cell>
          <cell r="F12616">
            <v>1975</v>
          </cell>
          <cell r="H12616" t="str">
            <v>Кирпич</v>
          </cell>
          <cell r="L12616">
            <v>2</v>
          </cell>
          <cell r="M12616">
            <v>2</v>
          </cell>
          <cell r="Q12616">
            <v>423.4</v>
          </cell>
          <cell r="R12616">
            <v>278.7</v>
          </cell>
          <cell r="S12616">
            <v>278.7</v>
          </cell>
          <cell r="T12616">
            <v>32</v>
          </cell>
        </row>
        <row r="12617">
          <cell r="C12617" t="str">
            <v>Суксунский городской округ Пермского края</v>
          </cell>
          <cell r="D12617" t="str">
            <v>п. Южный, ул. Культуры, д. 1</v>
          </cell>
          <cell r="E12617" t="b">
            <v>1</v>
          </cell>
          <cell r="F12617">
            <v>1963</v>
          </cell>
          <cell r="H12617" t="str">
            <v>Гипсоблок</v>
          </cell>
          <cell r="L12617">
            <v>1</v>
          </cell>
          <cell r="M12617">
            <v>2</v>
          </cell>
          <cell r="Q12617">
            <v>246.1</v>
          </cell>
          <cell r="R12617">
            <v>246.1</v>
          </cell>
          <cell r="S12617">
            <v>231.6</v>
          </cell>
          <cell r="T12617">
            <v>5</v>
          </cell>
        </row>
        <row r="12618">
          <cell r="C12618" t="str">
            <v>Суксунский городской округ Пермского края</v>
          </cell>
          <cell r="D12618" t="str">
            <v>рп Суксун, ул. Братьев Каменских, д. 2</v>
          </cell>
          <cell r="E12618" t="b">
            <v>1</v>
          </cell>
          <cell r="F12618">
            <v>2012</v>
          </cell>
          <cell r="H12618" t="str">
            <v>пенобетонные блоки</v>
          </cell>
          <cell r="I12618" t="str">
            <v>скатная</v>
          </cell>
          <cell r="J12618" t="str">
            <v>ГВС</v>
          </cell>
          <cell r="K12618" t="str">
            <v>не имеется</v>
          </cell>
          <cell r="L12618">
            <v>1</v>
          </cell>
          <cell r="M12618">
            <v>0</v>
          </cell>
          <cell r="Q12618">
            <v>207.1</v>
          </cell>
          <cell r="R12618">
            <v>207.1</v>
          </cell>
          <cell r="S12618">
            <v>207.1</v>
          </cell>
          <cell r="T12618">
            <v>9</v>
          </cell>
        </row>
        <row r="12619">
          <cell r="C12619" t="str">
            <v>Суксунский городской округ Пермского края</v>
          </cell>
          <cell r="D12619" t="str">
            <v>рп Суксун, ул. Братьев Каменских, д. 4</v>
          </cell>
          <cell r="E12619" t="b">
            <v>1</v>
          </cell>
          <cell r="F12619">
            <v>2012</v>
          </cell>
          <cell r="H12619" t="str">
            <v>пенобетонные блоки</v>
          </cell>
          <cell r="I12619" t="str">
            <v>скатная</v>
          </cell>
          <cell r="J12619" t="str">
            <v>ГВС</v>
          </cell>
          <cell r="K12619" t="str">
            <v>не имеется</v>
          </cell>
          <cell r="L12619">
            <v>1</v>
          </cell>
          <cell r="M12619">
            <v>0</v>
          </cell>
          <cell r="Q12619">
            <v>201.6</v>
          </cell>
          <cell r="R12619">
            <v>201.6</v>
          </cell>
          <cell r="S12619">
            <v>201.6</v>
          </cell>
          <cell r="T12619">
            <v>9</v>
          </cell>
        </row>
        <row r="12620">
          <cell r="C12620" t="str">
            <v>Суксунский городской округ Пермского края</v>
          </cell>
          <cell r="D12620" t="str">
            <v>рп Суксун, ул. Братьев Каменских, д. 6</v>
          </cell>
          <cell r="E12620" t="b">
            <v>1</v>
          </cell>
          <cell r="F12620">
            <v>2015</v>
          </cell>
          <cell r="H12620" t="str">
            <v>пенобетонные блоки</v>
          </cell>
          <cell r="I12620" t="str">
            <v>скатная</v>
          </cell>
          <cell r="J12620" t="str">
            <v>ГВС</v>
          </cell>
          <cell r="K12620" t="str">
            <v>не имеется</v>
          </cell>
          <cell r="L12620">
            <v>2</v>
          </cell>
          <cell r="M12620">
            <v>2</v>
          </cell>
          <cell r="Q12620">
            <v>502.1</v>
          </cell>
          <cell r="R12620">
            <v>487</v>
          </cell>
          <cell r="S12620">
            <v>487</v>
          </cell>
        </row>
        <row r="12621">
          <cell r="C12621" t="str">
            <v>Суксунский городской округ Пермского края</v>
          </cell>
          <cell r="D12621" t="str">
            <v>рп Суксун, ул. Братьев Каменских, д. 8</v>
          </cell>
          <cell r="E12621" t="b">
            <v>1</v>
          </cell>
          <cell r="F12621">
            <v>2016</v>
          </cell>
          <cell r="H12621" t="str">
            <v>пенобетонные блоки</v>
          </cell>
          <cell r="I12621" t="str">
            <v>скатная</v>
          </cell>
          <cell r="J12621" t="str">
            <v>ГВС</v>
          </cell>
          <cell r="K12621" t="str">
            <v>не имеется</v>
          </cell>
          <cell r="L12621">
            <v>2</v>
          </cell>
          <cell r="M12621">
            <v>2</v>
          </cell>
          <cell r="Q12621">
            <v>502.3</v>
          </cell>
          <cell r="R12621">
            <v>481.4</v>
          </cell>
          <cell r="S12621">
            <v>481.4</v>
          </cell>
        </row>
        <row r="12622">
          <cell r="C12622" t="str">
            <v>Суксунский городской округ Пермского края</v>
          </cell>
          <cell r="D12622" t="str">
            <v>рп Суксун, ул. Вишневая, д. 3</v>
          </cell>
          <cell r="E12622" t="b">
            <v>1</v>
          </cell>
          <cell r="F12622">
            <v>1985</v>
          </cell>
          <cell r="H12622" t="str">
            <v>Панель</v>
          </cell>
          <cell r="L12622">
            <v>3</v>
          </cell>
          <cell r="M12622">
            <v>3</v>
          </cell>
          <cell r="Q12622">
            <v>1310.3</v>
          </cell>
          <cell r="R12622">
            <v>745</v>
          </cell>
          <cell r="S12622">
            <v>652.20000000000005</v>
          </cell>
          <cell r="T12622">
            <v>50</v>
          </cell>
        </row>
        <row r="12623">
          <cell r="C12623" t="str">
            <v>Суксунский городской округ Пермского края</v>
          </cell>
          <cell r="D12623" t="str">
            <v>рп Суксун, ул. Вишневая, д. 4</v>
          </cell>
          <cell r="E12623" t="b">
            <v>1</v>
          </cell>
          <cell r="F12623">
            <v>1989</v>
          </cell>
          <cell r="H12623" t="str">
            <v>Панель</v>
          </cell>
          <cell r="L12623">
            <v>5</v>
          </cell>
          <cell r="M12623">
            <v>4</v>
          </cell>
          <cell r="Q12623">
            <v>3499.4</v>
          </cell>
          <cell r="R12623">
            <v>2601.1999999999998</v>
          </cell>
          <cell r="S12623">
            <v>2565.3000000000002</v>
          </cell>
          <cell r="T12623">
            <v>98</v>
          </cell>
        </row>
        <row r="12624">
          <cell r="C12624" t="str">
            <v>Суксунский городской округ Пермского края</v>
          </cell>
          <cell r="D12624" t="str">
            <v>рп Суксун, ул. Вишневая, д. 5</v>
          </cell>
          <cell r="E12624" t="b">
            <v>1</v>
          </cell>
          <cell r="F12624">
            <v>1985</v>
          </cell>
          <cell r="H12624" t="str">
            <v>Панель</v>
          </cell>
          <cell r="L12624">
            <v>3</v>
          </cell>
          <cell r="M12624">
            <v>3</v>
          </cell>
          <cell r="Q12624">
            <v>1318.5</v>
          </cell>
          <cell r="R12624">
            <v>778.4</v>
          </cell>
          <cell r="S12624">
            <v>778.4</v>
          </cell>
          <cell r="T12624">
            <v>41</v>
          </cell>
        </row>
        <row r="12625">
          <cell r="C12625" t="str">
            <v>Суксунский городской округ Пермского края</v>
          </cell>
          <cell r="D12625" t="str">
            <v>рп Суксун, ул. Витебская, д. 1</v>
          </cell>
          <cell r="E12625" t="b">
            <v>1</v>
          </cell>
          <cell r="F12625">
            <v>2012</v>
          </cell>
          <cell r="H12625" t="str">
            <v>пенобетонные блоки</v>
          </cell>
          <cell r="I12625" t="str">
            <v>скатная</v>
          </cell>
          <cell r="J12625" t="str">
            <v>ГВС</v>
          </cell>
          <cell r="K12625" t="str">
            <v>не имеется</v>
          </cell>
          <cell r="L12625">
            <v>1</v>
          </cell>
          <cell r="M12625">
            <v>0</v>
          </cell>
          <cell r="Q12625">
            <v>209.6</v>
          </cell>
          <cell r="R12625">
            <v>209.6</v>
          </cell>
          <cell r="S12625">
            <v>209.6</v>
          </cell>
          <cell r="T12625">
            <v>9</v>
          </cell>
        </row>
        <row r="12626">
          <cell r="C12626" t="str">
            <v>Суксунский городской округ Пермского края</v>
          </cell>
          <cell r="D12626" t="str">
            <v>рп Суксун, ул. Витебская, д. 3</v>
          </cell>
          <cell r="E12626" t="b">
            <v>1</v>
          </cell>
          <cell r="F12626">
            <v>2012</v>
          </cell>
          <cell r="H12626" t="str">
            <v>пенобетонные блоки</v>
          </cell>
          <cell r="I12626" t="str">
            <v>скатная</v>
          </cell>
          <cell r="J12626" t="str">
            <v>ГВС</v>
          </cell>
          <cell r="K12626" t="str">
            <v>не имеется</v>
          </cell>
          <cell r="L12626">
            <v>1</v>
          </cell>
          <cell r="M12626">
            <v>0</v>
          </cell>
          <cell r="Q12626">
            <v>206.9</v>
          </cell>
          <cell r="R12626">
            <v>206.9</v>
          </cell>
          <cell r="S12626">
            <v>206.9</v>
          </cell>
          <cell r="T12626">
            <v>9</v>
          </cell>
        </row>
        <row r="12627">
          <cell r="C12627" t="str">
            <v>Суксунский городской округ Пермского края</v>
          </cell>
          <cell r="D12627" t="str">
            <v>рп Суксун, ул. Вишневая, д. 6</v>
          </cell>
          <cell r="E12627" t="b">
            <v>1</v>
          </cell>
          <cell r="F12627">
            <v>1989</v>
          </cell>
          <cell r="H12627" t="str">
            <v>Панель</v>
          </cell>
          <cell r="L12627">
            <v>5</v>
          </cell>
          <cell r="M12627">
            <v>4</v>
          </cell>
          <cell r="Q12627">
            <v>3453.4</v>
          </cell>
          <cell r="R12627">
            <v>2601.4</v>
          </cell>
          <cell r="S12627">
            <v>2601.4</v>
          </cell>
          <cell r="T12627">
            <v>102</v>
          </cell>
        </row>
        <row r="12628">
          <cell r="C12628" t="str">
            <v>Суксунский городской округ Пермского края</v>
          </cell>
          <cell r="D12628" t="str">
            <v>рп Суксун, ул. Вишневая, д. 8</v>
          </cell>
          <cell r="E12628" t="b">
            <v>1</v>
          </cell>
          <cell r="F12628">
            <v>2002</v>
          </cell>
          <cell r="H12628" t="str">
            <v>Панель</v>
          </cell>
          <cell r="L12628">
            <v>5</v>
          </cell>
          <cell r="M12628">
            <v>4</v>
          </cell>
          <cell r="Q12628">
            <v>3479</v>
          </cell>
          <cell r="R12628">
            <v>2675.6</v>
          </cell>
          <cell r="S12628">
            <v>2675.6</v>
          </cell>
          <cell r="T12628">
            <v>127</v>
          </cell>
        </row>
        <row r="12629">
          <cell r="C12629" t="str">
            <v>Суксунский городской округ Пермского края</v>
          </cell>
          <cell r="D12629" t="str">
            <v>рп Суксун, ул. Зеленая, д. 38</v>
          </cell>
          <cell r="E12629" t="b">
            <v>1</v>
          </cell>
          <cell r="F12629">
            <v>1984</v>
          </cell>
          <cell r="H12629" t="str">
            <v>Кирпич</v>
          </cell>
          <cell r="L12629">
            <v>2</v>
          </cell>
          <cell r="M12629">
            <v>2</v>
          </cell>
          <cell r="Q12629">
            <v>884.6</v>
          </cell>
          <cell r="R12629">
            <v>352.5</v>
          </cell>
          <cell r="S12629">
            <v>241.2</v>
          </cell>
          <cell r="T12629">
            <v>25</v>
          </cell>
        </row>
        <row r="12630">
          <cell r="C12630" t="str">
            <v>Суксунский городской округ Пермского края</v>
          </cell>
          <cell r="D12630" t="str">
            <v>рп Суксун, ул. Зеленая, д. 40</v>
          </cell>
          <cell r="E12630" t="b">
            <v>1</v>
          </cell>
          <cell r="F12630">
            <v>1991</v>
          </cell>
          <cell r="H12630" t="str">
            <v>Кирпич</v>
          </cell>
          <cell r="L12630">
            <v>2</v>
          </cell>
          <cell r="M12630">
            <v>2</v>
          </cell>
          <cell r="Q12630">
            <v>1168.3</v>
          </cell>
          <cell r="R12630">
            <v>713.9</v>
          </cell>
          <cell r="S12630">
            <v>713.9</v>
          </cell>
          <cell r="T12630">
            <v>27</v>
          </cell>
        </row>
        <row r="12631">
          <cell r="C12631" t="str">
            <v>Суксунский городской округ Пермского края</v>
          </cell>
          <cell r="D12631" t="str">
            <v>рп Суксун, ул. Карла Маркса, д. 42</v>
          </cell>
          <cell r="E12631" t="b">
            <v>1</v>
          </cell>
          <cell r="F12631">
            <v>1974</v>
          </cell>
          <cell r="H12631" t="str">
            <v>Кирпич</v>
          </cell>
          <cell r="L12631">
            <v>2</v>
          </cell>
          <cell r="M12631">
            <v>2</v>
          </cell>
          <cell r="Q12631">
            <v>580</v>
          </cell>
          <cell r="R12631">
            <v>365</v>
          </cell>
          <cell r="S12631">
            <v>365</v>
          </cell>
          <cell r="T12631">
            <v>26</v>
          </cell>
        </row>
        <row r="12632">
          <cell r="C12632" t="str">
            <v>Суксунский городской округ Пермского края</v>
          </cell>
          <cell r="D12632" t="str">
            <v>рп Суксун, ул. Карла Маркса, д. 49</v>
          </cell>
          <cell r="E12632" t="b">
            <v>1</v>
          </cell>
          <cell r="F12632">
            <v>1969</v>
          </cell>
          <cell r="H12632" t="str">
            <v>Кирпич</v>
          </cell>
          <cell r="L12632">
            <v>2</v>
          </cell>
          <cell r="M12632">
            <v>2</v>
          </cell>
          <cell r="Q12632">
            <v>452.1</v>
          </cell>
          <cell r="R12632">
            <v>287.2</v>
          </cell>
          <cell r="S12632">
            <v>287.2</v>
          </cell>
          <cell r="T12632">
            <v>24</v>
          </cell>
        </row>
        <row r="12633">
          <cell r="C12633" t="str">
            <v>Суксунский городской округ Пермского края</v>
          </cell>
          <cell r="D12633" t="str">
            <v>рп Суксун, ул. Кирова, д. 31</v>
          </cell>
          <cell r="E12633" t="b">
            <v>1</v>
          </cell>
          <cell r="F12633">
            <v>1978</v>
          </cell>
          <cell r="H12633" t="str">
            <v>Кирпич</v>
          </cell>
          <cell r="L12633">
            <v>2</v>
          </cell>
          <cell r="M12633">
            <v>2</v>
          </cell>
          <cell r="Q12633">
            <v>349.8</v>
          </cell>
          <cell r="R12633">
            <v>235</v>
          </cell>
          <cell r="S12633">
            <v>235</v>
          </cell>
          <cell r="T12633">
            <v>17</v>
          </cell>
        </row>
        <row r="12634">
          <cell r="C12634" t="str">
            <v>Суксунский городской округ Пермского края</v>
          </cell>
          <cell r="D12634" t="str">
            <v>рп Суксун, ул. Колхозная, д. 8</v>
          </cell>
          <cell r="E12634" t="b">
            <v>1</v>
          </cell>
          <cell r="F12634">
            <v>1958</v>
          </cell>
          <cell r="H12634" t="str">
            <v>Дерево</v>
          </cell>
          <cell r="L12634">
            <v>2</v>
          </cell>
          <cell r="M12634">
            <v>1</v>
          </cell>
          <cell r="Q12634">
            <v>387.6</v>
          </cell>
          <cell r="R12634">
            <v>387.6</v>
          </cell>
          <cell r="S12634">
            <v>387.6</v>
          </cell>
          <cell r="T12634">
            <v>22</v>
          </cell>
        </row>
        <row r="12635">
          <cell r="C12635" t="str">
            <v>Суксунский городской округ Пермского края</v>
          </cell>
          <cell r="D12635" t="str">
            <v>рп Суксун, ул. Коммунальная, д. 31</v>
          </cell>
          <cell r="E12635" t="b">
            <v>1</v>
          </cell>
          <cell r="F12635">
            <v>1962</v>
          </cell>
          <cell r="H12635" t="str">
            <v>Дерево</v>
          </cell>
          <cell r="L12635">
            <v>2</v>
          </cell>
          <cell r="M12635">
            <v>1</v>
          </cell>
          <cell r="Q12635">
            <v>222.8</v>
          </cell>
          <cell r="R12635">
            <v>174.6</v>
          </cell>
          <cell r="S12635">
            <v>71.099999999999994</v>
          </cell>
          <cell r="T12635">
            <v>5</v>
          </cell>
        </row>
        <row r="12636">
          <cell r="C12636" t="str">
            <v>Суксунский городской округ Пермского края</v>
          </cell>
          <cell r="D12636" t="str">
            <v>рп Суксун, ул. Комсомольская, д. 35</v>
          </cell>
          <cell r="E12636" t="b">
            <v>1</v>
          </cell>
          <cell r="F12636">
            <v>1967</v>
          </cell>
          <cell r="H12636" t="str">
            <v>Кирпич</v>
          </cell>
          <cell r="L12636">
            <v>2</v>
          </cell>
          <cell r="M12636">
            <v>2</v>
          </cell>
          <cell r="Q12636">
            <v>453.9</v>
          </cell>
          <cell r="R12636">
            <v>289</v>
          </cell>
          <cell r="S12636">
            <v>289</v>
          </cell>
          <cell r="T12636">
            <v>37</v>
          </cell>
        </row>
        <row r="12637">
          <cell r="C12637" t="str">
            <v>Суксунский городской округ Пермского края</v>
          </cell>
          <cell r="D12637" t="str">
            <v>рп Суксун, ул. Комсомольская, д. 37</v>
          </cell>
          <cell r="E12637" t="b">
            <v>1</v>
          </cell>
          <cell r="F12637">
            <v>1967</v>
          </cell>
          <cell r="H12637" t="str">
            <v>Кирпич</v>
          </cell>
          <cell r="L12637">
            <v>2</v>
          </cell>
          <cell r="M12637">
            <v>2</v>
          </cell>
          <cell r="Q12637">
            <v>454.9</v>
          </cell>
          <cell r="R12637">
            <v>292</v>
          </cell>
          <cell r="S12637">
            <v>292</v>
          </cell>
          <cell r="T12637">
            <v>37</v>
          </cell>
        </row>
        <row r="12638">
          <cell r="C12638" t="str">
            <v>Суксунский городской округ Пермского края</v>
          </cell>
          <cell r="D12638" t="str">
            <v>рп Суксун, ул. Космонавтов, д. 2</v>
          </cell>
          <cell r="E12638" t="b">
            <v>1</v>
          </cell>
          <cell r="F12638">
            <v>2001</v>
          </cell>
          <cell r="H12638" t="str">
            <v>Кирпич</v>
          </cell>
          <cell r="L12638">
            <v>1</v>
          </cell>
          <cell r="M12638">
            <v>4</v>
          </cell>
          <cell r="Q12638">
            <v>623.70000000000005</v>
          </cell>
          <cell r="R12638">
            <v>360.8</v>
          </cell>
          <cell r="S12638">
            <v>360.8</v>
          </cell>
          <cell r="T12638">
            <v>15</v>
          </cell>
        </row>
        <row r="12639">
          <cell r="C12639" t="str">
            <v>Суксунский городской округ Пермского края</v>
          </cell>
          <cell r="D12639" t="str">
            <v>рп Суксун, ул. Космонавтов, д. 4</v>
          </cell>
          <cell r="E12639" t="b">
            <v>1</v>
          </cell>
          <cell r="F12639">
            <v>1970</v>
          </cell>
          <cell r="H12639" t="str">
            <v>Кирпич</v>
          </cell>
          <cell r="L12639">
            <v>2</v>
          </cell>
          <cell r="M12639">
            <v>1</v>
          </cell>
          <cell r="Q12639">
            <v>688</v>
          </cell>
          <cell r="R12639">
            <v>437</v>
          </cell>
          <cell r="S12639">
            <v>437</v>
          </cell>
          <cell r="T12639">
            <v>33</v>
          </cell>
        </row>
        <row r="12640">
          <cell r="C12640" t="str">
            <v>Суксунский городской округ Пермского края</v>
          </cell>
          <cell r="D12640" t="str">
            <v>рп Суксун, ул. Космонавтов, д. 6</v>
          </cell>
          <cell r="E12640" t="b">
            <v>1</v>
          </cell>
          <cell r="F12640">
            <v>1971</v>
          </cell>
          <cell r="H12640" t="str">
            <v>Кирпич</v>
          </cell>
          <cell r="L12640">
            <v>2</v>
          </cell>
          <cell r="M12640">
            <v>1</v>
          </cell>
          <cell r="Q12640">
            <v>308.89999999999998</v>
          </cell>
          <cell r="R12640">
            <v>210.1</v>
          </cell>
          <cell r="S12640">
            <v>210.1</v>
          </cell>
          <cell r="T12640">
            <v>12</v>
          </cell>
        </row>
        <row r="12641">
          <cell r="C12641" t="str">
            <v>Суксунский городской округ Пермского края</v>
          </cell>
          <cell r="D12641" t="str">
            <v>рп Суксун, ул. Космонавтов, д. 8</v>
          </cell>
          <cell r="E12641" t="b">
            <v>1</v>
          </cell>
          <cell r="F12641">
            <v>1971</v>
          </cell>
          <cell r="H12641" t="str">
            <v>Кирпич</v>
          </cell>
          <cell r="L12641">
            <v>2</v>
          </cell>
          <cell r="M12641">
            <v>1</v>
          </cell>
          <cell r="Q12641">
            <v>345</v>
          </cell>
          <cell r="R12641">
            <v>205.1</v>
          </cell>
          <cell r="S12641">
            <v>205.1</v>
          </cell>
          <cell r="T12641">
            <v>11</v>
          </cell>
        </row>
        <row r="12642">
          <cell r="C12642" t="str">
            <v>Суксунский городской округ Пермского края</v>
          </cell>
          <cell r="D12642" t="str">
            <v>рп Суксун, ул. Космонавтов, д. 10</v>
          </cell>
          <cell r="E12642" t="b">
            <v>1</v>
          </cell>
          <cell r="F12642">
            <v>1971</v>
          </cell>
          <cell r="H12642" t="str">
            <v>Кирпич</v>
          </cell>
          <cell r="L12642">
            <v>2</v>
          </cell>
          <cell r="M12642">
            <v>1</v>
          </cell>
          <cell r="Q12642">
            <v>376.4</v>
          </cell>
          <cell r="R12642">
            <v>233</v>
          </cell>
          <cell r="S12642">
            <v>233</v>
          </cell>
          <cell r="T12642">
            <v>18</v>
          </cell>
        </row>
        <row r="12643">
          <cell r="C12643" t="str">
            <v>Суксунский городской округ Пермского края</v>
          </cell>
          <cell r="D12643" t="str">
            <v>рп Суксун, ул. Космонавтов, д. 12</v>
          </cell>
          <cell r="E12643" t="b">
            <v>1</v>
          </cell>
          <cell r="F12643">
            <v>1974</v>
          </cell>
          <cell r="H12643" t="str">
            <v>Кирпич</v>
          </cell>
          <cell r="L12643">
            <v>2</v>
          </cell>
          <cell r="M12643">
            <v>1</v>
          </cell>
          <cell r="Q12643">
            <v>327.2</v>
          </cell>
          <cell r="R12643">
            <v>211.9</v>
          </cell>
          <cell r="S12643">
            <v>211.9</v>
          </cell>
          <cell r="T12643">
            <v>15</v>
          </cell>
        </row>
        <row r="12644">
          <cell r="C12644" t="str">
            <v>Суксунский городской округ Пермского края</v>
          </cell>
          <cell r="D12644" t="str">
            <v>рп Суксун, ул. Космонавтов, д. 14</v>
          </cell>
          <cell r="E12644" t="b">
            <v>1</v>
          </cell>
          <cell r="F12644">
            <v>1974</v>
          </cell>
          <cell r="H12644" t="str">
            <v>Кирпич</v>
          </cell>
          <cell r="L12644">
            <v>2</v>
          </cell>
          <cell r="M12644">
            <v>1</v>
          </cell>
          <cell r="Q12644">
            <v>328.5</v>
          </cell>
          <cell r="R12644">
            <v>211.9</v>
          </cell>
          <cell r="S12644">
            <v>211.9</v>
          </cell>
          <cell r="T12644">
            <v>26</v>
          </cell>
        </row>
        <row r="12645">
          <cell r="C12645" t="str">
            <v>Суксунский городской округ Пермского края</v>
          </cell>
          <cell r="D12645" t="str">
            <v>рп Суксун, ул. Космонавтов, д. 16</v>
          </cell>
          <cell r="E12645" t="b">
            <v>1</v>
          </cell>
          <cell r="F12645">
            <v>1975</v>
          </cell>
          <cell r="H12645" t="str">
            <v>Кирпич</v>
          </cell>
          <cell r="L12645">
            <v>2</v>
          </cell>
          <cell r="M12645">
            <v>2</v>
          </cell>
          <cell r="Q12645">
            <v>759.9</v>
          </cell>
          <cell r="R12645">
            <v>442.8</v>
          </cell>
          <cell r="S12645">
            <v>399.1</v>
          </cell>
          <cell r="T12645">
            <v>17</v>
          </cell>
        </row>
        <row r="12646">
          <cell r="C12646" t="str">
            <v>Суксунский городской округ Пермского края</v>
          </cell>
          <cell r="D12646" t="str">
            <v>рп Суксун, ул. Космонавтов, д. 18</v>
          </cell>
          <cell r="E12646" t="b">
            <v>1</v>
          </cell>
          <cell r="F12646">
            <v>1977</v>
          </cell>
          <cell r="H12646" t="str">
            <v>Кирпич</v>
          </cell>
          <cell r="L12646">
            <v>2</v>
          </cell>
          <cell r="M12646">
            <v>2</v>
          </cell>
          <cell r="Q12646">
            <v>746.2</v>
          </cell>
          <cell r="R12646">
            <v>424.6</v>
          </cell>
          <cell r="S12646">
            <v>424.6</v>
          </cell>
          <cell r="T12646">
            <v>29</v>
          </cell>
        </row>
        <row r="12647">
          <cell r="C12647" t="str">
            <v>Суксунский городской округ Пермского края</v>
          </cell>
          <cell r="D12647" t="str">
            <v>рп Суксун, ул. Космонавтов, д. 20</v>
          </cell>
          <cell r="E12647" t="b">
            <v>1</v>
          </cell>
          <cell r="F12647">
            <v>1979</v>
          </cell>
          <cell r="H12647" t="str">
            <v>Кирпич</v>
          </cell>
          <cell r="L12647">
            <v>2</v>
          </cell>
          <cell r="M12647">
            <v>2</v>
          </cell>
          <cell r="Q12647">
            <v>741.5</v>
          </cell>
          <cell r="R12647">
            <v>430</v>
          </cell>
          <cell r="S12647">
            <v>385.9</v>
          </cell>
          <cell r="T12647">
            <v>29</v>
          </cell>
        </row>
        <row r="12648">
          <cell r="C12648" t="str">
            <v>Суксунский городской округ Пермского края</v>
          </cell>
          <cell r="D12648" t="str">
            <v>рп Суксун, ул. Маношина, д. 32</v>
          </cell>
          <cell r="E12648" t="b">
            <v>1</v>
          </cell>
          <cell r="F12648">
            <v>1962</v>
          </cell>
          <cell r="H12648" t="str">
            <v>Дерево</v>
          </cell>
          <cell r="L12648">
            <v>2</v>
          </cell>
          <cell r="M12648">
            <v>1</v>
          </cell>
          <cell r="Q12648">
            <v>343.1</v>
          </cell>
          <cell r="R12648">
            <v>325.8</v>
          </cell>
          <cell r="S12648">
            <v>325.8</v>
          </cell>
          <cell r="T12648">
            <v>21</v>
          </cell>
        </row>
        <row r="12649">
          <cell r="C12649" t="str">
            <v>Суксунский городской округ Пермского края</v>
          </cell>
          <cell r="D12649" t="str">
            <v>рп Суксун, ул. Маношина, д. 34</v>
          </cell>
          <cell r="E12649" t="b">
            <v>1</v>
          </cell>
          <cell r="F12649">
            <v>1963</v>
          </cell>
          <cell r="H12649" t="str">
            <v>Дерево</v>
          </cell>
          <cell r="L12649">
            <v>2</v>
          </cell>
          <cell r="M12649">
            <v>1</v>
          </cell>
          <cell r="Q12649">
            <v>345.2</v>
          </cell>
          <cell r="R12649">
            <v>321.7</v>
          </cell>
          <cell r="S12649">
            <v>321.7</v>
          </cell>
          <cell r="T12649">
            <v>19</v>
          </cell>
        </row>
        <row r="12650">
          <cell r="C12650" t="str">
            <v>Суксунский городской округ Пермского края</v>
          </cell>
          <cell r="D12650" t="str">
            <v>рп Суксун, ул. Мичурина, д. 5</v>
          </cell>
          <cell r="E12650" t="b">
            <v>1</v>
          </cell>
          <cell r="F12650">
            <v>2003</v>
          </cell>
          <cell r="H12650" t="str">
            <v>Кирпич</v>
          </cell>
          <cell r="L12650">
            <v>3</v>
          </cell>
          <cell r="M12650">
            <v>3</v>
          </cell>
          <cell r="Q12650">
            <v>2152</v>
          </cell>
          <cell r="R12650">
            <v>799.7</v>
          </cell>
          <cell r="S12650">
            <v>748.3</v>
          </cell>
          <cell r="T12650">
            <v>41</v>
          </cell>
        </row>
        <row r="12651">
          <cell r="C12651" t="str">
            <v>Суксунский городской округ Пермского края</v>
          </cell>
          <cell r="D12651" t="str">
            <v>рп Суксун, ул. Первомайская, д. 50</v>
          </cell>
          <cell r="E12651" t="b">
            <v>1</v>
          </cell>
          <cell r="F12651">
            <v>1981</v>
          </cell>
          <cell r="H12651" t="str">
            <v>Крупнопанельные</v>
          </cell>
          <cell r="L12651">
            <v>2</v>
          </cell>
          <cell r="M12651">
            <v>4</v>
          </cell>
          <cell r="Q12651">
            <v>1199.5</v>
          </cell>
          <cell r="R12651">
            <v>656</v>
          </cell>
          <cell r="S12651">
            <v>656</v>
          </cell>
          <cell r="T12651">
            <v>51</v>
          </cell>
        </row>
        <row r="12652">
          <cell r="C12652" t="str">
            <v>Суксунский городской округ Пермского края</v>
          </cell>
          <cell r="D12652" t="str">
            <v>рп Суксун, ул. Плеханова, д. 13</v>
          </cell>
          <cell r="E12652" t="b">
            <v>1</v>
          </cell>
          <cell r="F12652">
            <v>1972</v>
          </cell>
          <cell r="H12652" t="str">
            <v>Кирпич</v>
          </cell>
          <cell r="L12652">
            <v>2</v>
          </cell>
          <cell r="M12652">
            <v>2</v>
          </cell>
          <cell r="Q12652">
            <v>355</v>
          </cell>
          <cell r="R12652">
            <v>287</v>
          </cell>
          <cell r="S12652">
            <v>287</v>
          </cell>
          <cell r="T12652">
            <v>36</v>
          </cell>
        </row>
        <row r="12653">
          <cell r="C12653" t="str">
            <v>Суксунский городской округ Пермского края</v>
          </cell>
          <cell r="D12653" t="str">
            <v>рп Суксун, ул. Северная, д. 16</v>
          </cell>
          <cell r="E12653" t="b">
            <v>1</v>
          </cell>
          <cell r="F12653">
            <v>1970</v>
          </cell>
          <cell r="H12653" t="str">
            <v>Кирпич</v>
          </cell>
          <cell r="L12653">
            <v>2</v>
          </cell>
          <cell r="M12653">
            <v>2</v>
          </cell>
          <cell r="Q12653">
            <v>510.3</v>
          </cell>
          <cell r="R12653">
            <v>396.9</v>
          </cell>
          <cell r="S12653">
            <v>396.9</v>
          </cell>
          <cell r="T12653">
            <v>24</v>
          </cell>
        </row>
        <row r="12654">
          <cell r="C12654" t="str">
            <v>Суксунский городской округ Пермского края</v>
          </cell>
          <cell r="D12654" t="str">
            <v>рп Суксун, ул. Северная, д. 18</v>
          </cell>
          <cell r="E12654" t="b">
            <v>1</v>
          </cell>
          <cell r="F12654">
            <v>1974</v>
          </cell>
          <cell r="H12654" t="str">
            <v>Кирпич</v>
          </cell>
          <cell r="L12654">
            <v>2</v>
          </cell>
          <cell r="M12654">
            <v>2</v>
          </cell>
          <cell r="Q12654">
            <v>553.5</v>
          </cell>
          <cell r="R12654">
            <v>285</v>
          </cell>
          <cell r="S12654">
            <v>285</v>
          </cell>
          <cell r="T12654">
            <v>29</v>
          </cell>
        </row>
        <row r="12655">
          <cell r="C12655" t="str">
            <v>Суксунский городской округ Пермского края</v>
          </cell>
          <cell r="D12655" t="str">
            <v>рп Суксун, ул. Северная, д. 19</v>
          </cell>
          <cell r="E12655" t="b">
            <v>1</v>
          </cell>
          <cell r="F12655">
            <v>1962</v>
          </cell>
          <cell r="H12655" t="str">
            <v>Кирпич</v>
          </cell>
          <cell r="L12655">
            <v>2</v>
          </cell>
          <cell r="M12655">
            <v>2</v>
          </cell>
          <cell r="Q12655">
            <v>532</v>
          </cell>
          <cell r="R12655">
            <v>472</v>
          </cell>
          <cell r="S12655">
            <v>472</v>
          </cell>
          <cell r="T12655">
            <v>31</v>
          </cell>
        </row>
        <row r="12656">
          <cell r="C12656" t="str">
            <v>Суксунский городской округ Пермского края</v>
          </cell>
          <cell r="D12656" t="str">
            <v>рп Суксун, ул. Северная, д. 20</v>
          </cell>
          <cell r="E12656" t="b">
            <v>1</v>
          </cell>
          <cell r="F12656">
            <v>1973</v>
          </cell>
          <cell r="H12656" t="str">
            <v>Кирпич</v>
          </cell>
          <cell r="L12656">
            <v>2</v>
          </cell>
          <cell r="M12656">
            <v>2</v>
          </cell>
          <cell r="Q12656">
            <v>511.6</v>
          </cell>
          <cell r="R12656">
            <v>288</v>
          </cell>
          <cell r="S12656">
            <v>288</v>
          </cell>
          <cell r="T12656">
            <v>21</v>
          </cell>
        </row>
        <row r="12657">
          <cell r="C12657" t="str">
            <v>Суксунский городской округ Пермского края</v>
          </cell>
          <cell r="D12657" t="str">
            <v>рп Суксун, ул. Северная, д. 21</v>
          </cell>
          <cell r="E12657" t="b">
            <v>1</v>
          </cell>
          <cell r="F12657">
            <v>1964</v>
          </cell>
          <cell r="H12657" t="str">
            <v>Кирпич</v>
          </cell>
          <cell r="L12657">
            <v>2</v>
          </cell>
          <cell r="M12657">
            <v>3</v>
          </cell>
          <cell r="Q12657">
            <v>486</v>
          </cell>
          <cell r="R12657">
            <v>483</v>
          </cell>
          <cell r="S12657">
            <v>483</v>
          </cell>
          <cell r="T12657">
            <v>23</v>
          </cell>
        </row>
        <row r="12658">
          <cell r="C12658" t="str">
            <v>Суксунский городской округ Пермского края</v>
          </cell>
          <cell r="D12658" t="str">
            <v>рп Суксун, ул. Северная, д. 22</v>
          </cell>
          <cell r="E12658" t="b">
            <v>1</v>
          </cell>
          <cell r="F12658">
            <v>1976</v>
          </cell>
          <cell r="H12658" t="str">
            <v>Кирпич</v>
          </cell>
          <cell r="L12658">
            <v>2</v>
          </cell>
          <cell r="M12658">
            <v>2</v>
          </cell>
          <cell r="Q12658">
            <v>718.9</v>
          </cell>
          <cell r="R12658">
            <v>402</v>
          </cell>
          <cell r="S12658">
            <v>402</v>
          </cell>
          <cell r="T12658">
            <v>34</v>
          </cell>
        </row>
        <row r="12659">
          <cell r="C12659" t="str">
            <v>Суксунский городской округ Пермского края</v>
          </cell>
          <cell r="D12659" t="str">
            <v>рп Суксун, ул. Северная, д. 24</v>
          </cell>
          <cell r="E12659" t="b">
            <v>1</v>
          </cell>
          <cell r="F12659">
            <v>1977</v>
          </cell>
          <cell r="H12659" t="str">
            <v>Кирпич</v>
          </cell>
          <cell r="L12659">
            <v>2</v>
          </cell>
          <cell r="M12659">
            <v>2</v>
          </cell>
          <cell r="Q12659">
            <v>765</v>
          </cell>
          <cell r="R12659">
            <v>449.8</v>
          </cell>
          <cell r="S12659">
            <v>352</v>
          </cell>
          <cell r="T12659">
            <v>29</v>
          </cell>
        </row>
        <row r="12660">
          <cell r="C12660" t="str">
            <v>Суксунский городской округ Пермского края</v>
          </cell>
          <cell r="D12660" t="str">
            <v>рп Суксун, ул. Северная, д. 25</v>
          </cell>
          <cell r="E12660" t="b">
            <v>1</v>
          </cell>
          <cell r="F12660">
            <v>1965</v>
          </cell>
          <cell r="H12660" t="str">
            <v>Кирпич</v>
          </cell>
          <cell r="L12660">
            <v>2</v>
          </cell>
          <cell r="M12660">
            <v>3</v>
          </cell>
          <cell r="Q12660">
            <v>476</v>
          </cell>
          <cell r="R12660">
            <v>310.2</v>
          </cell>
          <cell r="S12660">
            <v>310.2</v>
          </cell>
          <cell r="T12660">
            <v>24</v>
          </cell>
        </row>
        <row r="12661">
          <cell r="C12661" t="str">
            <v>Суксунский городской округ Пермского края</v>
          </cell>
          <cell r="D12661" t="str">
            <v>рп Суксун, ул. Северная, д. 27</v>
          </cell>
          <cell r="E12661" t="b">
            <v>1</v>
          </cell>
          <cell r="F12661">
            <v>1966</v>
          </cell>
          <cell r="H12661" t="str">
            <v>Кирпич</v>
          </cell>
          <cell r="L12661">
            <v>2</v>
          </cell>
          <cell r="M12661">
            <v>3</v>
          </cell>
          <cell r="Q12661">
            <v>557</v>
          </cell>
          <cell r="R12661">
            <v>487.2</v>
          </cell>
          <cell r="S12661">
            <v>444.8</v>
          </cell>
          <cell r="T12661">
            <v>25</v>
          </cell>
        </row>
        <row r="12662">
          <cell r="C12662" t="str">
            <v>Суксунский городской округ Пермского края</v>
          </cell>
          <cell r="D12662" t="str">
            <v>рп Суксун, ул. Северная, д. 29</v>
          </cell>
          <cell r="E12662" t="b">
            <v>1</v>
          </cell>
          <cell r="F12662">
            <v>1970</v>
          </cell>
          <cell r="H12662" t="str">
            <v>Кирпич</v>
          </cell>
          <cell r="L12662">
            <v>2</v>
          </cell>
          <cell r="M12662">
            <v>2</v>
          </cell>
          <cell r="Q12662">
            <v>378</v>
          </cell>
          <cell r="R12662">
            <v>289.5</v>
          </cell>
          <cell r="S12662">
            <v>289.5</v>
          </cell>
          <cell r="T12662">
            <v>34</v>
          </cell>
        </row>
        <row r="12663">
          <cell r="C12663" t="str">
            <v>Суксунский городской округ Пермского края</v>
          </cell>
          <cell r="D12663" t="str">
            <v>рп Суксун, ул. Северная, д. 31</v>
          </cell>
          <cell r="E12663" t="b">
            <v>1</v>
          </cell>
          <cell r="F12663">
            <v>1972</v>
          </cell>
          <cell r="H12663" t="str">
            <v>Кирпич</v>
          </cell>
          <cell r="L12663">
            <v>2</v>
          </cell>
          <cell r="M12663">
            <v>2</v>
          </cell>
          <cell r="Q12663">
            <v>492.5</v>
          </cell>
          <cell r="R12663">
            <v>378</v>
          </cell>
          <cell r="S12663">
            <v>378</v>
          </cell>
          <cell r="T12663">
            <v>41</v>
          </cell>
        </row>
        <row r="12664">
          <cell r="C12664" t="str">
            <v>Суксунский городской округ Пермского края</v>
          </cell>
          <cell r="D12664" t="str">
            <v>рп Суксун, ул. Северная, д. 33</v>
          </cell>
          <cell r="E12664" t="b">
            <v>1</v>
          </cell>
          <cell r="F12664">
            <v>1976</v>
          </cell>
          <cell r="H12664" t="str">
            <v>Кирпич</v>
          </cell>
          <cell r="L12664">
            <v>2</v>
          </cell>
          <cell r="M12664">
            <v>2</v>
          </cell>
          <cell r="Q12664">
            <v>846.3</v>
          </cell>
          <cell r="R12664">
            <v>565.20000000000005</v>
          </cell>
          <cell r="S12664">
            <v>565.20000000000005</v>
          </cell>
          <cell r="T12664">
            <v>29</v>
          </cell>
        </row>
        <row r="12665">
          <cell r="C12665" t="str">
            <v>Суксунский городской округ Пермского края</v>
          </cell>
          <cell r="D12665" t="str">
            <v>рп Суксун, ул. Северная, д. 35</v>
          </cell>
          <cell r="E12665" t="b">
            <v>1</v>
          </cell>
          <cell r="F12665">
            <v>1980</v>
          </cell>
          <cell r="H12665" t="str">
            <v>Кирпич</v>
          </cell>
          <cell r="L12665">
            <v>2</v>
          </cell>
          <cell r="M12665">
            <v>2</v>
          </cell>
          <cell r="Q12665">
            <v>777.2</v>
          </cell>
          <cell r="R12665">
            <v>454.6</v>
          </cell>
          <cell r="S12665">
            <v>454.6</v>
          </cell>
          <cell r="T12665">
            <v>23</v>
          </cell>
        </row>
        <row r="12666">
          <cell r="C12666" t="str">
            <v>Суксунский городской округ Пермского края</v>
          </cell>
          <cell r="D12666" t="str">
            <v>рп Суксун, ул. Северная, д. 37</v>
          </cell>
          <cell r="E12666" t="b">
            <v>1</v>
          </cell>
          <cell r="F12666">
            <v>1976</v>
          </cell>
          <cell r="H12666" t="str">
            <v>Кирпич</v>
          </cell>
          <cell r="L12666">
            <v>2</v>
          </cell>
          <cell r="M12666">
            <v>2</v>
          </cell>
          <cell r="Q12666">
            <v>725</v>
          </cell>
          <cell r="R12666">
            <v>420.9</v>
          </cell>
          <cell r="S12666">
            <v>420.9</v>
          </cell>
          <cell r="T12666">
            <v>26</v>
          </cell>
        </row>
        <row r="12667">
          <cell r="C12667" t="str">
            <v>Суксунский городской округ Пермского края</v>
          </cell>
          <cell r="D12667" t="str">
            <v>рп Суксун, ул. Северная, д. 39</v>
          </cell>
          <cell r="E12667" t="b">
            <v>1</v>
          </cell>
          <cell r="F12667">
            <v>1978</v>
          </cell>
          <cell r="H12667" t="str">
            <v>Кирпич</v>
          </cell>
          <cell r="L12667">
            <v>2</v>
          </cell>
          <cell r="M12667">
            <v>2</v>
          </cell>
          <cell r="Q12667">
            <v>746.1</v>
          </cell>
          <cell r="R12667">
            <v>435</v>
          </cell>
          <cell r="S12667">
            <v>435</v>
          </cell>
          <cell r="T12667">
            <v>36</v>
          </cell>
        </row>
        <row r="12668">
          <cell r="C12668" t="str">
            <v>Суксунский городской округ Пермского края</v>
          </cell>
          <cell r="D12668" t="str">
            <v>рп Суксун, ул. Строителей, д. 1</v>
          </cell>
          <cell r="E12668" t="b">
            <v>1</v>
          </cell>
          <cell r="F12668">
            <v>1978</v>
          </cell>
          <cell r="H12668" t="str">
            <v>Кирпич</v>
          </cell>
          <cell r="L12668">
            <v>2</v>
          </cell>
          <cell r="M12668">
            <v>2</v>
          </cell>
          <cell r="Q12668">
            <v>450.8</v>
          </cell>
          <cell r="R12668">
            <v>289.3</v>
          </cell>
          <cell r="S12668">
            <v>248</v>
          </cell>
          <cell r="T12668">
            <v>25</v>
          </cell>
        </row>
        <row r="12669">
          <cell r="C12669" t="str">
            <v>Суксунский городской округ Пермского края</v>
          </cell>
          <cell r="D12669" t="str">
            <v>рп Суксун, ул. Строителей, д. 3</v>
          </cell>
          <cell r="E12669" t="b">
            <v>1</v>
          </cell>
          <cell r="F12669">
            <v>1972</v>
          </cell>
          <cell r="H12669" t="str">
            <v>Кирпич</v>
          </cell>
          <cell r="L12669">
            <v>2</v>
          </cell>
          <cell r="M12669">
            <v>2</v>
          </cell>
          <cell r="Q12669">
            <v>517.29999999999995</v>
          </cell>
          <cell r="R12669">
            <v>343</v>
          </cell>
          <cell r="S12669">
            <v>343</v>
          </cell>
          <cell r="T12669">
            <v>16</v>
          </cell>
        </row>
        <row r="12670">
          <cell r="C12670" t="str">
            <v>Суксунский городской округ Пермского края</v>
          </cell>
          <cell r="D12670" t="str">
            <v>рп Суксун, ул. Строителей, д. 4</v>
          </cell>
          <cell r="E12670" t="b">
            <v>1</v>
          </cell>
          <cell r="F12670">
            <v>1968</v>
          </cell>
          <cell r="H12670" t="str">
            <v>Дерево</v>
          </cell>
          <cell r="L12670">
            <v>2</v>
          </cell>
          <cell r="M12670">
            <v>1</v>
          </cell>
          <cell r="Q12670">
            <v>332.2</v>
          </cell>
          <cell r="R12670">
            <v>214.2</v>
          </cell>
          <cell r="S12670">
            <v>214.2</v>
          </cell>
          <cell r="T12670">
            <v>12</v>
          </cell>
        </row>
        <row r="12671">
          <cell r="C12671" t="str">
            <v>Суксунский городской округ Пермского края</v>
          </cell>
          <cell r="D12671" t="str">
            <v>рп Суксун, ул. Строителей, д. 5</v>
          </cell>
          <cell r="E12671" t="b">
            <v>1</v>
          </cell>
          <cell r="F12671">
            <v>1975</v>
          </cell>
          <cell r="H12671" t="str">
            <v>Кирпич</v>
          </cell>
          <cell r="L12671">
            <v>2</v>
          </cell>
          <cell r="M12671">
            <v>2</v>
          </cell>
          <cell r="Q12671">
            <v>509.7</v>
          </cell>
          <cell r="R12671">
            <v>293</v>
          </cell>
          <cell r="S12671">
            <v>241.4</v>
          </cell>
          <cell r="T12671">
            <v>26</v>
          </cell>
        </row>
        <row r="12672">
          <cell r="C12672" t="str">
            <v>Суксунский городской округ Пермского края</v>
          </cell>
          <cell r="D12672" t="str">
            <v>рп Суксун, ул. Строителей, д. 6</v>
          </cell>
          <cell r="E12672" t="b">
            <v>1</v>
          </cell>
          <cell r="F12672">
            <v>1968</v>
          </cell>
          <cell r="H12672" t="str">
            <v>Дерево</v>
          </cell>
          <cell r="L12672">
            <v>2</v>
          </cell>
          <cell r="M12672">
            <v>1</v>
          </cell>
          <cell r="Q12672">
            <v>324.89999999999998</v>
          </cell>
          <cell r="R12672">
            <v>210.1</v>
          </cell>
          <cell r="S12672">
            <v>173</v>
          </cell>
          <cell r="T12672">
            <v>14</v>
          </cell>
        </row>
        <row r="12673">
          <cell r="C12673" t="str">
            <v>Суксунский городской округ Пермского края</v>
          </cell>
          <cell r="D12673" t="str">
            <v>рп Суксун, ул. Строителей, д. 7</v>
          </cell>
          <cell r="E12673" t="b">
            <v>1</v>
          </cell>
          <cell r="F12673">
            <v>1976</v>
          </cell>
          <cell r="H12673" t="str">
            <v>Кирпич</v>
          </cell>
          <cell r="L12673">
            <v>2</v>
          </cell>
          <cell r="M12673">
            <v>2</v>
          </cell>
          <cell r="Q12673">
            <v>494</v>
          </cell>
          <cell r="R12673">
            <v>285</v>
          </cell>
          <cell r="S12673">
            <v>285</v>
          </cell>
          <cell r="T12673">
            <v>23</v>
          </cell>
        </row>
        <row r="12674">
          <cell r="C12674" t="str">
            <v>Суксунский городской округ Пермского края</v>
          </cell>
          <cell r="D12674" t="str">
            <v>рп Суксун, ул. Строителей, д. 8</v>
          </cell>
          <cell r="E12674" t="b">
            <v>1</v>
          </cell>
          <cell r="F12674">
            <v>1968</v>
          </cell>
          <cell r="H12674" t="str">
            <v>Дерево</v>
          </cell>
          <cell r="L12674">
            <v>2</v>
          </cell>
          <cell r="M12674">
            <v>1</v>
          </cell>
          <cell r="Q12674">
            <v>392.1</v>
          </cell>
          <cell r="R12674">
            <v>260.39999999999998</v>
          </cell>
          <cell r="S12674">
            <v>260.39999999999998</v>
          </cell>
          <cell r="T12674">
            <v>19</v>
          </cell>
        </row>
        <row r="12675">
          <cell r="C12675" t="str">
            <v>Суксунский городской округ Пермского края</v>
          </cell>
          <cell r="D12675" t="str">
            <v>рп Суксун, ул. Строителей, д. 9</v>
          </cell>
          <cell r="E12675" t="b">
            <v>1</v>
          </cell>
          <cell r="F12675">
            <v>1975</v>
          </cell>
          <cell r="H12675" t="str">
            <v>Кирпич</v>
          </cell>
          <cell r="L12675">
            <v>2</v>
          </cell>
          <cell r="M12675">
            <v>2</v>
          </cell>
          <cell r="Q12675">
            <v>506.6</v>
          </cell>
          <cell r="R12675">
            <v>494</v>
          </cell>
          <cell r="S12675">
            <v>494</v>
          </cell>
          <cell r="T12675">
            <v>24</v>
          </cell>
        </row>
        <row r="12676">
          <cell r="C12676" t="str">
            <v>Суксунский городской округ Пермского края</v>
          </cell>
          <cell r="D12676" t="str">
            <v>рп Суксун, ул. Строителей, д. 11</v>
          </cell>
          <cell r="E12676" t="b">
            <v>1</v>
          </cell>
          <cell r="F12676">
            <v>1976</v>
          </cell>
          <cell r="H12676" t="str">
            <v>Кирпич</v>
          </cell>
          <cell r="L12676">
            <v>2</v>
          </cell>
          <cell r="M12676">
            <v>2</v>
          </cell>
          <cell r="Q12676">
            <v>493.9</v>
          </cell>
          <cell r="R12676">
            <v>344.6</v>
          </cell>
          <cell r="S12676">
            <v>344.6</v>
          </cell>
          <cell r="T12676">
            <v>21</v>
          </cell>
        </row>
        <row r="12677">
          <cell r="C12677" t="str">
            <v>Суксунский городской округ Пермского края</v>
          </cell>
          <cell r="D12677" t="str">
            <v>рп Суксун, ул. Строителей, д. 1А</v>
          </cell>
          <cell r="E12677" t="b">
            <v>1</v>
          </cell>
          <cell r="F12677">
            <v>1978</v>
          </cell>
          <cell r="H12677" t="str">
            <v>Железобетон</v>
          </cell>
          <cell r="L12677">
            <v>2</v>
          </cell>
          <cell r="M12677">
            <v>2</v>
          </cell>
          <cell r="Q12677">
            <v>571.9</v>
          </cell>
          <cell r="R12677">
            <v>334</v>
          </cell>
          <cell r="S12677">
            <v>334</v>
          </cell>
          <cell r="T12677">
            <v>24</v>
          </cell>
        </row>
        <row r="12678">
          <cell r="C12678" t="str">
            <v>Суксунский городской округ Пермского края</v>
          </cell>
          <cell r="D12678" t="str">
            <v>рп Суксун, ул. Халтурина, д. 2</v>
          </cell>
          <cell r="E12678" t="b">
            <v>1</v>
          </cell>
          <cell r="F12678">
            <v>1967</v>
          </cell>
          <cell r="H12678" t="str">
            <v>Кирпич</v>
          </cell>
          <cell r="L12678">
            <v>2</v>
          </cell>
          <cell r="M12678">
            <v>2</v>
          </cell>
          <cell r="Q12678">
            <v>472</v>
          </cell>
          <cell r="R12678">
            <v>302.60000000000002</v>
          </cell>
          <cell r="S12678">
            <v>302.60000000000002</v>
          </cell>
          <cell r="T12678">
            <v>27</v>
          </cell>
        </row>
        <row r="12679">
          <cell r="C12679" t="str">
            <v>Суксунский городской округ Пермского края</v>
          </cell>
          <cell r="D12679" t="str">
            <v>рп Суксун, ул. Халтурина, д. 41</v>
          </cell>
          <cell r="E12679" t="b">
            <v>1</v>
          </cell>
          <cell r="F12679">
            <v>1961</v>
          </cell>
          <cell r="H12679" t="str">
            <v>Кирпич</v>
          </cell>
          <cell r="L12679">
            <v>2</v>
          </cell>
          <cell r="M12679">
            <v>2</v>
          </cell>
          <cell r="Q12679">
            <v>666</v>
          </cell>
          <cell r="R12679">
            <v>588.29999999999995</v>
          </cell>
          <cell r="S12679">
            <v>474.4</v>
          </cell>
          <cell r="T12679">
            <v>33</v>
          </cell>
        </row>
        <row r="12680">
          <cell r="C12680" t="str">
            <v>Суксунский городской округ Пермского края</v>
          </cell>
          <cell r="D12680" t="str">
            <v>рп Суксун, ул. Южная, д. 29</v>
          </cell>
          <cell r="E12680" t="b">
            <v>1</v>
          </cell>
          <cell r="F12680">
            <v>1966</v>
          </cell>
          <cell r="H12680" t="str">
            <v>Кирпич</v>
          </cell>
          <cell r="L12680">
            <v>2</v>
          </cell>
          <cell r="M12680">
            <v>1</v>
          </cell>
          <cell r="Q12680">
            <v>292.89999999999998</v>
          </cell>
          <cell r="R12680">
            <v>292.89999999999998</v>
          </cell>
          <cell r="S12680">
            <v>154</v>
          </cell>
          <cell r="T12680">
            <v>21</v>
          </cell>
        </row>
        <row r="12681">
          <cell r="C12681" t="str">
            <v>Суксунский городской округ Пермского края</v>
          </cell>
          <cell r="D12681" t="str">
            <v>с. Сабарка, ул. Победы, д. 6</v>
          </cell>
          <cell r="E12681" t="b">
            <v>1</v>
          </cell>
          <cell r="F12681">
            <v>1965</v>
          </cell>
          <cell r="H12681" t="str">
            <v>Кирпич</v>
          </cell>
          <cell r="L12681">
            <v>2</v>
          </cell>
          <cell r="M12681">
            <v>2</v>
          </cell>
          <cell r="Q12681">
            <v>443.6</v>
          </cell>
          <cell r="R12681">
            <v>407</v>
          </cell>
          <cell r="S12681">
            <v>407</v>
          </cell>
          <cell r="T12681">
            <v>6</v>
          </cell>
        </row>
        <row r="12682">
          <cell r="C12682" t="str">
            <v>Суксунский городской округ Пермского края</v>
          </cell>
          <cell r="D12682" t="str">
            <v>с. Сабарка, ул. Победы, д. 6А</v>
          </cell>
          <cell r="E12682" t="b">
            <v>1</v>
          </cell>
          <cell r="F12682">
            <v>1968</v>
          </cell>
          <cell r="H12682" t="str">
            <v>Кирпич</v>
          </cell>
          <cell r="L12682">
            <v>2</v>
          </cell>
          <cell r="M12682">
            <v>2</v>
          </cell>
          <cell r="Q12682">
            <v>509</v>
          </cell>
          <cell r="R12682">
            <v>316</v>
          </cell>
          <cell r="S12682">
            <v>133.30000000000001</v>
          </cell>
          <cell r="T12682">
            <v>11</v>
          </cell>
        </row>
        <row r="12683">
          <cell r="C12683" t="str">
            <v>Уинский муниципальный округ Пермского края</v>
          </cell>
          <cell r="D12683" t="str">
            <v>с. Суда, ул. Центральная, д. 5</v>
          </cell>
          <cell r="E12683" t="b">
            <v>1</v>
          </cell>
          <cell r="F12683">
            <v>1980</v>
          </cell>
          <cell r="L12683">
            <v>2</v>
          </cell>
          <cell r="M12683">
            <v>1</v>
          </cell>
          <cell r="Q12683">
            <v>389.1</v>
          </cell>
          <cell r="R12683">
            <v>284</v>
          </cell>
          <cell r="S12683">
            <v>255.6</v>
          </cell>
        </row>
        <row r="12684">
          <cell r="C12684" t="str">
            <v>Уинский муниципальный округ Пермского края</v>
          </cell>
          <cell r="D12684" t="str">
            <v>с. Суда, ул. Центральная, д. 7</v>
          </cell>
          <cell r="E12684" t="b">
            <v>1</v>
          </cell>
          <cell r="F12684">
            <v>1976</v>
          </cell>
          <cell r="L12684">
            <v>2</v>
          </cell>
          <cell r="M12684">
            <v>1</v>
          </cell>
          <cell r="Q12684">
            <v>351.3</v>
          </cell>
          <cell r="R12684">
            <v>249</v>
          </cell>
          <cell r="S12684">
            <v>224.1</v>
          </cell>
        </row>
        <row r="12685">
          <cell r="C12685" t="str">
            <v>Уинский муниципальный округ Пермского края</v>
          </cell>
          <cell r="D12685" t="str">
            <v>с. Суда, ул. Центральная, д. 9</v>
          </cell>
          <cell r="E12685" t="b">
            <v>1</v>
          </cell>
          <cell r="F12685">
            <v>1973</v>
          </cell>
          <cell r="L12685">
            <v>2</v>
          </cell>
          <cell r="M12685">
            <v>1</v>
          </cell>
          <cell r="Q12685">
            <v>362.5</v>
          </cell>
          <cell r="R12685">
            <v>254.2</v>
          </cell>
          <cell r="S12685">
            <v>228.77999999999997</v>
          </cell>
        </row>
        <row r="12686">
          <cell r="C12686" t="str">
            <v>Уинский муниципальный округ Пермского края</v>
          </cell>
          <cell r="D12686" t="str">
            <v>с. Суда, ул. Юбилейная, д. 1В</v>
          </cell>
          <cell r="E12686" t="b">
            <v>1</v>
          </cell>
          <cell r="F12686">
            <v>1967</v>
          </cell>
          <cell r="H12686" t="str">
            <v>Кирпич</v>
          </cell>
          <cell r="L12686">
            <v>2</v>
          </cell>
          <cell r="M12686">
            <v>2</v>
          </cell>
          <cell r="Q12686">
            <v>375.3</v>
          </cell>
          <cell r="R12686">
            <v>331.5</v>
          </cell>
          <cell r="S12686">
            <v>47.7</v>
          </cell>
          <cell r="T12686">
            <v>18</v>
          </cell>
        </row>
        <row r="12687">
          <cell r="C12687" t="str">
            <v>Уинский муниципальный округ Пермского края</v>
          </cell>
          <cell r="D12687" t="str">
            <v>с. Уинское, ул. 30 лет Победы, д. 4</v>
          </cell>
          <cell r="E12687" t="b">
            <v>1</v>
          </cell>
          <cell r="F12687">
            <v>1986</v>
          </cell>
          <cell r="H12687" t="str">
            <v>Брус</v>
          </cell>
          <cell r="I12687" t="str">
            <v>скатная</v>
          </cell>
          <cell r="J12687" t="str">
            <v>ГВС</v>
          </cell>
          <cell r="L12687">
            <v>1</v>
          </cell>
          <cell r="M12687">
            <v>1</v>
          </cell>
          <cell r="Q12687">
            <v>213.7</v>
          </cell>
          <cell r="R12687">
            <v>177.2</v>
          </cell>
          <cell r="S12687">
            <v>177.2</v>
          </cell>
        </row>
        <row r="12688">
          <cell r="C12688" t="str">
            <v>Уинский муниципальный округ Пермского края</v>
          </cell>
          <cell r="D12688" t="str">
            <v>с. Уинское, ул. 30 лет Победы, д. 10</v>
          </cell>
          <cell r="E12688" t="b">
            <v>1</v>
          </cell>
          <cell r="F12688">
            <v>1976</v>
          </cell>
          <cell r="L12688">
            <v>2</v>
          </cell>
          <cell r="M12688">
            <v>1</v>
          </cell>
          <cell r="Q12688">
            <v>351.7</v>
          </cell>
          <cell r="R12688">
            <v>319.3</v>
          </cell>
          <cell r="S12688">
            <v>287.37</v>
          </cell>
        </row>
        <row r="12689">
          <cell r="C12689" t="str">
            <v>Уинский муниципальный округ Пермского края</v>
          </cell>
          <cell r="D12689" t="str">
            <v>с. Уинское, ул. 30 лет Победы, д. 16</v>
          </cell>
          <cell r="E12689" t="b">
            <v>1</v>
          </cell>
          <cell r="F12689">
            <v>1978</v>
          </cell>
          <cell r="L12689">
            <v>2</v>
          </cell>
          <cell r="M12689">
            <v>1</v>
          </cell>
          <cell r="Q12689">
            <v>347.8</v>
          </cell>
          <cell r="R12689">
            <v>316.8</v>
          </cell>
          <cell r="S12689">
            <v>285.12</v>
          </cell>
        </row>
        <row r="12690">
          <cell r="C12690" t="str">
            <v>Уинский муниципальный округ Пермского края</v>
          </cell>
          <cell r="D12690" t="str">
            <v>с. Уинское, ул. 50 лет Октября, д. 1</v>
          </cell>
          <cell r="E12690" t="b">
            <v>1</v>
          </cell>
          <cell r="F12690">
            <v>1973</v>
          </cell>
          <cell r="L12690">
            <v>2</v>
          </cell>
          <cell r="M12690">
            <v>2</v>
          </cell>
          <cell r="Q12690">
            <v>563.70000000000005</v>
          </cell>
          <cell r="R12690">
            <v>515.70000000000005</v>
          </cell>
          <cell r="S12690">
            <v>464.13000000000005</v>
          </cell>
        </row>
        <row r="12691">
          <cell r="C12691" t="str">
            <v>Уинский муниципальный округ Пермского края</v>
          </cell>
          <cell r="D12691" t="str">
            <v>с. Уинское, ул. 50 лет Октября, д. 3</v>
          </cell>
          <cell r="E12691" t="b">
            <v>1</v>
          </cell>
          <cell r="F12691">
            <v>1973</v>
          </cell>
          <cell r="L12691">
            <v>2</v>
          </cell>
          <cell r="M12691">
            <v>1</v>
          </cell>
          <cell r="Q12691">
            <v>372.4</v>
          </cell>
          <cell r="R12691">
            <v>336.3</v>
          </cell>
          <cell r="S12691">
            <v>302.67</v>
          </cell>
        </row>
        <row r="12692">
          <cell r="C12692" t="str">
            <v>Уинский муниципальный округ Пермского края</v>
          </cell>
          <cell r="D12692" t="str">
            <v>с. Уинское, ул. 50 лет Октября, д. 5</v>
          </cell>
          <cell r="E12692" t="b">
            <v>1</v>
          </cell>
          <cell r="F12692">
            <v>1974</v>
          </cell>
          <cell r="L12692">
            <v>2</v>
          </cell>
          <cell r="M12692">
            <v>1</v>
          </cell>
          <cell r="Q12692">
            <v>354.4</v>
          </cell>
          <cell r="R12692">
            <v>324</v>
          </cell>
          <cell r="S12692">
            <v>291.60000000000002</v>
          </cell>
        </row>
        <row r="12693">
          <cell r="C12693" t="str">
            <v>Уинский муниципальный округ Пермского края</v>
          </cell>
          <cell r="D12693" t="str">
            <v>с. Уинское, ул. Коммунистическая, д. 5</v>
          </cell>
          <cell r="E12693" t="b">
            <v>1</v>
          </cell>
          <cell r="F12693">
            <v>2007</v>
          </cell>
          <cell r="L12693">
            <v>3</v>
          </cell>
          <cell r="M12693">
            <v>1</v>
          </cell>
          <cell r="Q12693">
            <v>639.70000000000005</v>
          </cell>
          <cell r="R12693">
            <v>541</v>
          </cell>
          <cell r="S12693">
            <v>486.9</v>
          </cell>
        </row>
        <row r="12694">
          <cell r="C12694" t="str">
            <v>Уинский муниципальный округ Пермского края</v>
          </cell>
          <cell r="D12694" t="str">
            <v>с. Уинское, ул. Коммунистическая, д. 73</v>
          </cell>
          <cell r="E12694" t="b">
            <v>1</v>
          </cell>
          <cell r="F12694">
            <v>1962</v>
          </cell>
          <cell r="H12694" t="str">
            <v>Кирпич</v>
          </cell>
          <cell r="L12694">
            <v>2</v>
          </cell>
          <cell r="M12694">
            <v>1</v>
          </cell>
          <cell r="Q12694">
            <v>405.6</v>
          </cell>
          <cell r="R12694">
            <v>370.7</v>
          </cell>
          <cell r="S12694">
            <v>370.7</v>
          </cell>
          <cell r="T12694">
            <v>21</v>
          </cell>
        </row>
        <row r="12695">
          <cell r="C12695" t="str">
            <v>Уинский муниципальный округ Пермского края</v>
          </cell>
          <cell r="D12695" t="str">
            <v>с. Уинское, ул. Ленина, д. 32А</v>
          </cell>
          <cell r="E12695" t="b">
            <v>1</v>
          </cell>
          <cell r="F12695">
            <v>2002</v>
          </cell>
          <cell r="L12695">
            <v>3</v>
          </cell>
          <cell r="M12695">
            <v>4</v>
          </cell>
          <cell r="Q12695">
            <v>1900.1</v>
          </cell>
          <cell r="R12695">
            <v>1769.2</v>
          </cell>
          <cell r="S12695">
            <v>1592.28</v>
          </cell>
        </row>
        <row r="12696">
          <cell r="C12696" t="str">
            <v>Уинский муниципальный округ Пермского края</v>
          </cell>
          <cell r="D12696" t="str">
            <v>с. Уинское, ул. Нагорная, д. 1А</v>
          </cell>
          <cell r="E12696" t="b">
            <v>1</v>
          </cell>
          <cell r="F12696">
            <v>2009</v>
          </cell>
          <cell r="L12696">
            <v>2</v>
          </cell>
          <cell r="M12696">
            <v>1</v>
          </cell>
          <cell r="Q12696">
            <v>345.9</v>
          </cell>
          <cell r="R12696">
            <v>286.39999999999998</v>
          </cell>
          <cell r="S12696">
            <v>257.76</v>
          </cell>
        </row>
        <row r="12697">
          <cell r="C12697" t="str">
            <v>Уинский муниципальный округ Пермского края</v>
          </cell>
          <cell r="D12697" t="str">
            <v>с. Уинское, ул. Пролетарская, д. 2</v>
          </cell>
          <cell r="E12697" t="b">
            <v>1</v>
          </cell>
          <cell r="F12697">
            <v>1982</v>
          </cell>
          <cell r="H12697" t="str">
            <v>Кирпич</v>
          </cell>
          <cell r="L12697">
            <v>2</v>
          </cell>
          <cell r="M12697">
            <v>2</v>
          </cell>
          <cell r="Q12697">
            <v>617</v>
          </cell>
          <cell r="R12697">
            <v>617</v>
          </cell>
          <cell r="S12697">
            <v>617</v>
          </cell>
        </row>
        <row r="12698">
          <cell r="C12698" t="str">
            <v>Уинский муниципальный округ Пермского края</v>
          </cell>
          <cell r="D12698" t="str">
            <v>с. Уинское, ул. Пролетарская, д. 4</v>
          </cell>
          <cell r="E12698" t="b">
            <v>1</v>
          </cell>
          <cell r="F12698">
            <v>1995</v>
          </cell>
          <cell r="H12698" t="str">
            <v>Кирпич</v>
          </cell>
          <cell r="L12698">
            <v>2</v>
          </cell>
          <cell r="M12698">
            <v>2</v>
          </cell>
          <cell r="Q12698">
            <v>617</v>
          </cell>
          <cell r="R12698">
            <v>617</v>
          </cell>
          <cell r="S12698">
            <v>617</v>
          </cell>
        </row>
        <row r="12699">
          <cell r="C12699" t="str">
            <v>Уинский муниципальный округ Пермского края</v>
          </cell>
          <cell r="D12699" t="str">
            <v>с. Уинское, ул. Свободы, д. 26</v>
          </cell>
          <cell r="E12699" t="b">
            <v>1</v>
          </cell>
          <cell r="F12699">
            <v>1973</v>
          </cell>
          <cell r="L12699">
            <v>2</v>
          </cell>
          <cell r="M12699">
            <v>2</v>
          </cell>
          <cell r="Q12699">
            <v>764.5</v>
          </cell>
          <cell r="R12699">
            <v>706.7</v>
          </cell>
          <cell r="S12699">
            <v>636.03000000000009</v>
          </cell>
        </row>
        <row r="12700">
          <cell r="C12700" t="str">
            <v>Уинский муниципальный округ Пермского края</v>
          </cell>
          <cell r="D12700" t="str">
            <v>с. Уинское, ул. Свободы, д. 33</v>
          </cell>
          <cell r="E12700" t="b">
            <v>1</v>
          </cell>
          <cell r="F12700">
            <v>1970</v>
          </cell>
          <cell r="L12700">
            <v>2</v>
          </cell>
          <cell r="M12700">
            <v>1</v>
          </cell>
          <cell r="Q12700">
            <v>326.8</v>
          </cell>
          <cell r="R12700">
            <v>191</v>
          </cell>
          <cell r="S12700">
            <v>171.9</v>
          </cell>
        </row>
        <row r="12701">
          <cell r="C12701" t="str">
            <v>Уинский муниципальный округ Пермского края</v>
          </cell>
          <cell r="D12701" t="str">
            <v>с. Уинское, ул. Свободы, д. 37</v>
          </cell>
          <cell r="E12701" t="b">
            <v>1</v>
          </cell>
          <cell r="F12701">
            <v>1971</v>
          </cell>
          <cell r="L12701">
            <v>2</v>
          </cell>
          <cell r="M12701">
            <v>2</v>
          </cell>
          <cell r="Q12701">
            <v>524.4</v>
          </cell>
          <cell r="R12701">
            <v>462.4</v>
          </cell>
          <cell r="S12701">
            <v>416.15999999999997</v>
          </cell>
        </row>
        <row r="12702">
          <cell r="C12702" t="str">
            <v>Уинский муниципальный округ Пермского края</v>
          </cell>
          <cell r="D12702" t="str">
            <v>с. Уинское, ул. Свободы, д. 39</v>
          </cell>
          <cell r="E12702" t="b">
            <v>1</v>
          </cell>
          <cell r="F12702">
            <v>1976</v>
          </cell>
          <cell r="L12702">
            <v>2</v>
          </cell>
          <cell r="M12702">
            <v>2</v>
          </cell>
          <cell r="Q12702">
            <v>816.8</v>
          </cell>
          <cell r="R12702">
            <v>755</v>
          </cell>
          <cell r="S12702">
            <v>679.5</v>
          </cell>
        </row>
        <row r="12703">
          <cell r="C12703" t="str">
            <v>Уинский муниципальный округ Пермского края</v>
          </cell>
          <cell r="D12703" t="str">
            <v>с. Уинское, ул. Свободы, д. 41</v>
          </cell>
          <cell r="E12703" t="b">
            <v>1</v>
          </cell>
          <cell r="F12703">
            <v>1975</v>
          </cell>
          <cell r="L12703">
            <v>2</v>
          </cell>
          <cell r="M12703">
            <v>2</v>
          </cell>
          <cell r="Q12703">
            <v>806.3</v>
          </cell>
          <cell r="R12703">
            <v>743.5</v>
          </cell>
          <cell r="S12703">
            <v>669.15</v>
          </cell>
        </row>
        <row r="12704">
          <cell r="C12704" t="str">
            <v>Уинский муниципальный округ Пермского края</v>
          </cell>
          <cell r="D12704" t="str">
            <v>с. Уинское, ул. Свободы, д. 45</v>
          </cell>
          <cell r="E12704" t="b">
            <v>1</v>
          </cell>
          <cell r="F12704">
            <v>1988</v>
          </cell>
          <cell r="L12704">
            <v>2</v>
          </cell>
          <cell r="M12704">
            <v>2</v>
          </cell>
          <cell r="Q12704">
            <v>808.8</v>
          </cell>
          <cell r="R12704">
            <v>635.1</v>
          </cell>
          <cell r="S12704">
            <v>571.59</v>
          </cell>
        </row>
        <row r="12705">
          <cell r="C12705" t="str">
            <v>Уинский муниципальный округ Пермского края</v>
          </cell>
          <cell r="D12705" t="str">
            <v>с. Уинское, ул. Свободы, д. 47</v>
          </cell>
          <cell r="E12705" t="b">
            <v>1</v>
          </cell>
          <cell r="F12705">
            <v>1977</v>
          </cell>
          <cell r="L12705">
            <v>2</v>
          </cell>
          <cell r="M12705">
            <v>2</v>
          </cell>
          <cell r="Q12705">
            <v>806.8</v>
          </cell>
          <cell r="R12705">
            <v>740.4</v>
          </cell>
          <cell r="S12705">
            <v>666.36</v>
          </cell>
        </row>
        <row r="12706">
          <cell r="C12706" t="str">
            <v>Уинский муниципальный округ Пермского края</v>
          </cell>
          <cell r="D12706" t="str">
            <v>с. Уинское, ул. Свободы, д. 49</v>
          </cell>
          <cell r="E12706" t="b">
            <v>1</v>
          </cell>
          <cell r="F12706">
            <v>1978</v>
          </cell>
          <cell r="L12706">
            <v>2</v>
          </cell>
          <cell r="M12706">
            <v>2</v>
          </cell>
          <cell r="Q12706">
            <v>822.4</v>
          </cell>
          <cell r="R12706">
            <v>757.9</v>
          </cell>
          <cell r="S12706">
            <v>682.11</v>
          </cell>
        </row>
        <row r="12707">
          <cell r="C12707" t="str">
            <v>Частинский муниципальный округ Пермского края</v>
          </cell>
          <cell r="D12707" t="str">
            <v>д. Шабуры, ул. Школьная, д. 3</v>
          </cell>
          <cell r="E12707" t="b">
            <v>1</v>
          </cell>
          <cell r="F12707">
            <v>1974</v>
          </cell>
          <cell r="H12707" t="str">
            <v>Кирпич</v>
          </cell>
          <cell r="I12707" t="str">
            <v>Скатная</v>
          </cell>
          <cell r="J12707" t="str">
            <v>ГВС ТЕП ВОД</v>
          </cell>
          <cell r="K12707" t="str">
            <v>не имеется</v>
          </cell>
          <cell r="L12707">
            <v>2</v>
          </cell>
          <cell r="M12707">
            <v>1</v>
          </cell>
          <cell r="Q12707">
            <v>321.7</v>
          </cell>
          <cell r="R12707">
            <v>289</v>
          </cell>
          <cell r="S12707">
            <v>289</v>
          </cell>
          <cell r="T12707">
            <v>19</v>
          </cell>
        </row>
        <row r="12708">
          <cell r="C12708" t="str">
            <v>Частинский муниципальный округ Пермского края</v>
          </cell>
          <cell r="D12708" t="str">
            <v>д. Шабуры, ул. Школьная, д. 4</v>
          </cell>
          <cell r="E12708" t="b">
            <v>1</v>
          </cell>
          <cell r="F12708">
            <v>1970</v>
          </cell>
          <cell r="H12708" t="str">
            <v>Кирпич</v>
          </cell>
          <cell r="I12708" t="str">
            <v>Скатная</v>
          </cell>
          <cell r="J12708" t="str">
            <v xml:space="preserve">ГВС ТЕП ГАЗ ВОД </v>
          </cell>
          <cell r="K12708" t="str">
            <v>не имеется</v>
          </cell>
          <cell r="L12708">
            <v>2</v>
          </cell>
          <cell r="M12708">
            <v>2</v>
          </cell>
          <cell r="Q12708">
            <v>464</v>
          </cell>
          <cell r="R12708">
            <v>442</v>
          </cell>
          <cell r="S12708">
            <v>442</v>
          </cell>
          <cell r="T12708">
            <v>20</v>
          </cell>
        </row>
        <row r="12709">
          <cell r="C12709" t="str">
            <v>Частинский муниципальный округ Пермского края</v>
          </cell>
          <cell r="D12709" t="str">
            <v>д. Шабуры, ул. Школьная, д. 5</v>
          </cell>
          <cell r="E12709" t="b">
            <v>1</v>
          </cell>
          <cell r="F12709">
            <v>1970</v>
          </cell>
          <cell r="H12709" t="str">
            <v>Кирпич</v>
          </cell>
          <cell r="I12709" t="str">
            <v>Скатная</v>
          </cell>
          <cell r="J12709" t="str">
            <v xml:space="preserve">ГВС ТЕП ГАЗ ВОД </v>
          </cell>
          <cell r="K12709" t="str">
            <v>не имеется</v>
          </cell>
          <cell r="L12709">
            <v>2</v>
          </cell>
          <cell r="M12709">
            <v>2</v>
          </cell>
          <cell r="Q12709">
            <v>464</v>
          </cell>
          <cell r="R12709">
            <v>442</v>
          </cell>
          <cell r="S12709">
            <v>361</v>
          </cell>
          <cell r="T12709">
            <v>10</v>
          </cell>
        </row>
        <row r="12710">
          <cell r="C12710" t="str">
            <v>Частинский муниципальный округ Пермского края</v>
          </cell>
          <cell r="D12710" t="str">
            <v>с. Бабка, ул. 8-е Марта, д. 10А</v>
          </cell>
          <cell r="E12710" t="b">
            <v>1</v>
          </cell>
          <cell r="F12710">
            <v>2008</v>
          </cell>
          <cell r="H12710" t="str">
            <v>Кирпич</v>
          </cell>
          <cell r="L12710">
            <v>2</v>
          </cell>
          <cell r="M12710">
            <v>2</v>
          </cell>
          <cell r="Q12710">
            <v>1245.5</v>
          </cell>
          <cell r="R12710">
            <v>739.7</v>
          </cell>
          <cell r="S12710">
            <v>739.7</v>
          </cell>
          <cell r="T12710">
            <v>37</v>
          </cell>
        </row>
        <row r="12711">
          <cell r="C12711" t="str">
            <v>Частинский муниципальный округ Пермского края</v>
          </cell>
          <cell r="D12711" t="str">
            <v>с. Ножовка, ул. Лесная, д. 1</v>
          </cell>
          <cell r="E12711" t="b">
            <v>1</v>
          </cell>
          <cell r="F12711">
            <v>1975</v>
          </cell>
          <cell r="H12711" t="str">
            <v>Дерево</v>
          </cell>
          <cell r="L12711">
            <v>2</v>
          </cell>
          <cell r="M12711">
            <v>2</v>
          </cell>
          <cell r="Q12711">
            <v>427.2</v>
          </cell>
          <cell r="R12711">
            <v>386</v>
          </cell>
          <cell r="S12711">
            <v>386</v>
          </cell>
          <cell r="T12711">
            <v>15</v>
          </cell>
        </row>
        <row r="12712">
          <cell r="C12712" t="str">
            <v>Частинский муниципальный округ Пермского края</v>
          </cell>
          <cell r="D12712" t="str">
            <v>с. Ножовка, ул. Совхозная, д. 3Б</v>
          </cell>
          <cell r="E12712" t="b">
            <v>1</v>
          </cell>
          <cell r="F12712">
            <v>1972</v>
          </cell>
          <cell r="H12712" t="str">
            <v>Кирпич</v>
          </cell>
          <cell r="L12712">
            <v>2</v>
          </cell>
          <cell r="M12712">
            <v>2</v>
          </cell>
          <cell r="Q12712">
            <v>142.19999999999999</v>
          </cell>
          <cell r="R12712">
            <v>142.19999999999999</v>
          </cell>
          <cell r="S12712">
            <v>142.19999999999999</v>
          </cell>
          <cell r="T12712">
            <v>8</v>
          </cell>
        </row>
        <row r="12713">
          <cell r="C12713" t="str">
            <v>Частинский муниципальный округ Пермского края</v>
          </cell>
          <cell r="D12713" t="str">
            <v>с. Пихтовка, ул. Школьная, д. 6</v>
          </cell>
          <cell r="E12713" t="b">
            <v>1</v>
          </cell>
          <cell r="F12713">
            <v>1972</v>
          </cell>
          <cell r="H12713" t="str">
            <v>Дерево</v>
          </cell>
          <cell r="L12713">
            <v>2</v>
          </cell>
          <cell r="M12713">
            <v>2</v>
          </cell>
          <cell r="Q12713">
            <v>206</v>
          </cell>
          <cell r="R12713">
            <v>190</v>
          </cell>
          <cell r="S12713">
            <v>190</v>
          </cell>
          <cell r="T12713">
            <v>7</v>
          </cell>
        </row>
        <row r="12714">
          <cell r="C12714" t="str">
            <v>Частинский муниципальный округ Пермского края</v>
          </cell>
          <cell r="D12714" t="str">
            <v>с. Частые, ул. Большевистская, д. 16</v>
          </cell>
          <cell r="E12714" t="b">
            <v>1</v>
          </cell>
          <cell r="F12714">
            <v>1968</v>
          </cell>
          <cell r="H12714" t="str">
            <v>Кирпич</v>
          </cell>
          <cell r="L12714">
            <v>2</v>
          </cell>
          <cell r="M12714">
            <v>2</v>
          </cell>
          <cell r="Q12714">
            <v>358.3</v>
          </cell>
          <cell r="R12714">
            <v>323.5</v>
          </cell>
          <cell r="S12714">
            <v>323.5</v>
          </cell>
          <cell r="T12714">
            <v>17</v>
          </cell>
        </row>
        <row r="12715">
          <cell r="C12715" t="str">
            <v>Частинский муниципальный округ Пермского края</v>
          </cell>
          <cell r="D12715" t="str">
            <v>с. Частые, ул. Большевистская, д. 18</v>
          </cell>
          <cell r="E12715" t="b">
            <v>1</v>
          </cell>
          <cell r="F12715">
            <v>1970</v>
          </cell>
          <cell r="H12715" t="str">
            <v>Дерево</v>
          </cell>
          <cell r="L12715">
            <v>2</v>
          </cell>
          <cell r="M12715">
            <v>1</v>
          </cell>
          <cell r="Q12715">
            <v>352.3</v>
          </cell>
          <cell r="R12715">
            <v>320.2</v>
          </cell>
          <cell r="S12715">
            <v>320.2</v>
          </cell>
          <cell r="T12715">
            <v>18</v>
          </cell>
        </row>
        <row r="12716">
          <cell r="C12716" t="str">
            <v>Частинский муниципальный округ Пермского края</v>
          </cell>
          <cell r="D12716" t="str">
            <v>с. Частые, ул. Большевистская, д. 22</v>
          </cell>
          <cell r="E12716" t="b">
            <v>1</v>
          </cell>
          <cell r="F12716">
            <v>1968</v>
          </cell>
          <cell r="H12716" t="str">
            <v>Дерево</v>
          </cell>
          <cell r="L12716">
            <v>2</v>
          </cell>
          <cell r="M12716">
            <v>2</v>
          </cell>
          <cell r="Q12716">
            <v>347.7</v>
          </cell>
          <cell r="R12716">
            <v>315.8</v>
          </cell>
          <cell r="S12716">
            <v>315.8</v>
          </cell>
          <cell r="T12716">
            <v>26</v>
          </cell>
        </row>
        <row r="12717">
          <cell r="C12717" t="str">
            <v>Частинский муниципальный округ Пермского края</v>
          </cell>
          <cell r="D12717" t="str">
            <v>с. Частые, ул. Карла Маркса, д. 37</v>
          </cell>
          <cell r="E12717" t="b">
            <v>1</v>
          </cell>
          <cell r="F12717">
            <v>1965</v>
          </cell>
          <cell r="H12717" t="str">
            <v>Кирпич</v>
          </cell>
          <cell r="L12717">
            <v>2</v>
          </cell>
          <cell r="M12717">
            <v>2</v>
          </cell>
          <cell r="Q12717">
            <v>512.9</v>
          </cell>
          <cell r="R12717">
            <v>449.5</v>
          </cell>
          <cell r="S12717">
            <v>449.5</v>
          </cell>
          <cell r="T12717">
            <v>15</v>
          </cell>
        </row>
        <row r="12718">
          <cell r="C12718" t="str">
            <v>Частинский муниципальный округ Пермского края</v>
          </cell>
          <cell r="D12718" t="str">
            <v>с. Частые, ул. Ленина, д. 24</v>
          </cell>
          <cell r="E12718" t="b">
            <v>1</v>
          </cell>
          <cell r="F12718">
            <v>1962</v>
          </cell>
          <cell r="H12718" t="str">
            <v>Дерево</v>
          </cell>
          <cell r="L12718">
            <v>2</v>
          </cell>
          <cell r="M12718">
            <v>1</v>
          </cell>
          <cell r="Q12718">
            <v>352.8</v>
          </cell>
          <cell r="R12718">
            <v>319.2</v>
          </cell>
          <cell r="S12718">
            <v>319.2</v>
          </cell>
          <cell r="T12718">
            <v>18</v>
          </cell>
        </row>
        <row r="12719">
          <cell r="C12719" t="str">
            <v>Частинский муниципальный округ Пермского края</v>
          </cell>
          <cell r="D12719" t="str">
            <v>с. Частые, ул. Ленина, д. 25</v>
          </cell>
          <cell r="E12719" t="b">
            <v>1</v>
          </cell>
          <cell r="F12719">
            <v>1964</v>
          </cell>
          <cell r="H12719" t="str">
            <v>Дерево</v>
          </cell>
          <cell r="L12719">
            <v>2</v>
          </cell>
          <cell r="M12719">
            <v>1</v>
          </cell>
          <cell r="Q12719">
            <v>342.1</v>
          </cell>
          <cell r="R12719">
            <v>309.89999999999998</v>
          </cell>
          <cell r="S12719">
            <v>309.89999999999998</v>
          </cell>
          <cell r="T12719">
            <v>23</v>
          </cell>
        </row>
        <row r="12720">
          <cell r="C12720" t="str">
            <v>Частинский муниципальный округ Пермского края</v>
          </cell>
          <cell r="D12720" t="str">
            <v>с. Частые, ул. Ленина, д. 26</v>
          </cell>
          <cell r="E12720" t="b">
            <v>1</v>
          </cell>
          <cell r="F12720">
            <v>1962</v>
          </cell>
          <cell r="H12720" t="str">
            <v>Дерево</v>
          </cell>
          <cell r="L12720">
            <v>2</v>
          </cell>
          <cell r="M12720">
            <v>1</v>
          </cell>
          <cell r="Q12720">
            <v>351.3</v>
          </cell>
          <cell r="R12720">
            <v>321.5</v>
          </cell>
          <cell r="S12720">
            <v>321.5</v>
          </cell>
          <cell r="T12720">
            <v>14</v>
          </cell>
        </row>
        <row r="12721">
          <cell r="C12721" t="str">
            <v>Частинский муниципальный округ Пермского края</v>
          </cell>
          <cell r="D12721" t="str">
            <v>с. Частые, ул. Ленина, д. 27</v>
          </cell>
          <cell r="E12721" t="b">
            <v>1</v>
          </cell>
          <cell r="F12721">
            <v>1963</v>
          </cell>
          <cell r="H12721" t="str">
            <v>Дерево</v>
          </cell>
          <cell r="L12721">
            <v>2</v>
          </cell>
          <cell r="M12721">
            <v>1</v>
          </cell>
          <cell r="Q12721">
            <v>348.6</v>
          </cell>
          <cell r="R12721">
            <v>315.39999999999998</v>
          </cell>
          <cell r="S12721">
            <v>315.39999999999998</v>
          </cell>
          <cell r="T12721">
            <v>21</v>
          </cell>
        </row>
        <row r="12722">
          <cell r="C12722" t="str">
            <v>Частинский муниципальный округ Пермского края</v>
          </cell>
          <cell r="D12722" t="str">
            <v>с. Частые, ул. Ленина, д. 28</v>
          </cell>
          <cell r="E12722" t="b">
            <v>1</v>
          </cell>
          <cell r="F12722">
            <v>1963</v>
          </cell>
          <cell r="H12722" t="str">
            <v>Дерево</v>
          </cell>
          <cell r="L12722">
            <v>2</v>
          </cell>
          <cell r="M12722">
            <v>1</v>
          </cell>
          <cell r="Q12722">
            <v>349.5</v>
          </cell>
          <cell r="R12722">
            <v>215.3</v>
          </cell>
          <cell r="S12722">
            <v>215.3</v>
          </cell>
          <cell r="T12722">
            <v>27</v>
          </cell>
        </row>
        <row r="12723">
          <cell r="C12723" t="str">
            <v>Частинский муниципальный округ Пермского края</v>
          </cell>
          <cell r="D12723" t="str">
            <v>с. Частые, ул. Ленина, д. 29</v>
          </cell>
          <cell r="E12723" t="b">
            <v>1</v>
          </cell>
          <cell r="F12723">
            <v>1957</v>
          </cell>
          <cell r="H12723" t="str">
            <v>Дерево</v>
          </cell>
          <cell r="L12723">
            <v>2</v>
          </cell>
          <cell r="M12723">
            <v>1</v>
          </cell>
          <cell r="Q12723">
            <v>353.2</v>
          </cell>
          <cell r="R12723">
            <v>322.39999999999998</v>
          </cell>
          <cell r="S12723">
            <v>322.39999999999998</v>
          </cell>
          <cell r="T12723">
            <v>19</v>
          </cell>
        </row>
        <row r="12724">
          <cell r="C12724" t="str">
            <v>Частинский муниципальный округ Пермского края</v>
          </cell>
          <cell r="D12724" t="str">
            <v>с. Частые, ул. Ленина, д. 30</v>
          </cell>
          <cell r="E12724" t="b">
            <v>1</v>
          </cell>
          <cell r="F12724">
            <v>1966</v>
          </cell>
          <cell r="H12724" t="str">
            <v>Дерево</v>
          </cell>
          <cell r="L12724">
            <v>2</v>
          </cell>
          <cell r="M12724">
            <v>1</v>
          </cell>
          <cell r="Q12724">
            <v>350.2</v>
          </cell>
          <cell r="R12724">
            <v>318.39999999999998</v>
          </cell>
          <cell r="S12724">
            <v>318.39999999999998</v>
          </cell>
          <cell r="T12724">
            <v>24</v>
          </cell>
        </row>
        <row r="12725">
          <cell r="C12725" t="str">
            <v>Частинский муниципальный округ Пермского края</v>
          </cell>
          <cell r="D12725" t="str">
            <v>с. Частые, ул. Ленина, д. 31</v>
          </cell>
          <cell r="E12725" t="b">
            <v>1</v>
          </cell>
          <cell r="F12725">
            <v>1959</v>
          </cell>
          <cell r="H12725" t="str">
            <v>Дерево</v>
          </cell>
          <cell r="L12725">
            <v>2</v>
          </cell>
          <cell r="M12725">
            <v>1</v>
          </cell>
          <cell r="Q12725">
            <v>341.4</v>
          </cell>
          <cell r="R12725">
            <v>311</v>
          </cell>
          <cell r="S12725">
            <v>311</v>
          </cell>
          <cell r="T12725">
            <v>22</v>
          </cell>
        </row>
        <row r="12726">
          <cell r="C12726" t="str">
            <v>Частинский муниципальный округ Пермского края</v>
          </cell>
          <cell r="D12726" t="str">
            <v>с. Частые, ул. Ленина, д. 33</v>
          </cell>
          <cell r="E12726" t="b">
            <v>1</v>
          </cell>
          <cell r="F12726">
            <v>1958</v>
          </cell>
          <cell r="H12726" t="str">
            <v>Дерево</v>
          </cell>
          <cell r="L12726">
            <v>2</v>
          </cell>
          <cell r="M12726">
            <v>1</v>
          </cell>
          <cell r="Q12726">
            <v>355.5</v>
          </cell>
          <cell r="R12726">
            <v>321.3</v>
          </cell>
          <cell r="S12726">
            <v>321.3</v>
          </cell>
          <cell r="T12726">
            <v>24</v>
          </cell>
        </row>
        <row r="12727">
          <cell r="C12727" t="str">
            <v>Частинский муниципальный округ Пермского края</v>
          </cell>
          <cell r="D12727" t="str">
            <v>с. Частые, ул. Ленина, д. 59</v>
          </cell>
          <cell r="E12727" t="b">
            <v>1</v>
          </cell>
          <cell r="F12727">
            <v>1979</v>
          </cell>
          <cell r="H12727" t="str">
            <v>Дерево</v>
          </cell>
          <cell r="L12727">
            <v>2</v>
          </cell>
          <cell r="M12727">
            <v>2</v>
          </cell>
          <cell r="Q12727">
            <v>496.9</v>
          </cell>
          <cell r="R12727">
            <v>433.3</v>
          </cell>
          <cell r="S12727">
            <v>433.3</v>
          </cell>
          <cell r="T12727">
            <v>26</v>
          </cell>
        </row>
        <row r="12728">
          <cell r="C12728" t="str">
            <v>Частинский муниципальный округ Пермского края</v>
          </cell>
          <cell r="D12728" t="str">
            <v>с. Частые, ул. Ленина, д. 63</v>
          </cell>
          <cell r="E12728" t="b">
            <v>1</v>
          </cell>
          <cell r="F12728">
            <v>1990</v>
          </cell>
          <cell r="H12728" t="str">
            <v>Кирпич</v>
          </cell>
          <cell r="I12728" t="str">
            <v>Скатная</v>
          </cell>
          <cell r="J12728" t="str">
            <v>ГВС</v>
          </cell>
          <cell r="K12728" t="str">
            <v>имеется</v>
          </cell>
          <cell r="L12728">
            <v>2</v>
          </cell>
          <cell r="M12728">
            <v>3</v>
          </cell>
          <cell r="Q12728">
            <v>1244.3</v>
          </cell>
          <cell r="R12728">
            <v>1091.0999999999999</v>
          </cell>
          <cell r="S12728">
            <v>1026.2</v>
          </cell>
          <cell r="T12728">
            <v>15</v>
          </cell>
        </row>
        <row r="12729">
          <cell r="C12729" t="str">
            <v>Частинский муниципальный округ Пермского края</v>
          </cell>
          <cell r="D12729" t="str">
            <v>с. Частые, ул. Ленина, д. 65</v>
          </cell>
          <cell r="E12729" t="b">
            <v>1</v>
          </cell>
          <cell r="F12729">
            <v>1985</v>
          </cell>
          <cell r="H12729" t="str">
            <v>Кирпич</v>
          </cell>
          <cell r="I12729" t="str">
            <v>Скатная</v>
          </cell>
          <cell r="J12729" t="str">
            <v>ГВС</v>
          </cell>
          <cell r="K12729" t="str">
            <v>не имеется</v>
          </cell>
          <cell r="L12729">
            <v>2</v>
          </cell>
          <cell r="M12729">
            <v>2</v>
          </cell>
          <cell r="Q12729">
            <v>952.9</v>
          </cell>
          <cell r="R12729">
            <v>750.1</v>
          </cell>
          <cell r="S12729">
            <v>750.1</v>
          </cell>
          <cell r="T12729">
            <v>20</v>
          </cell>
        </row>
        <row r="12730">
          <cell r="C12730" t="str">
            <v>Частинский муниципальный округ Пермского края</v>
          </cell>
          <cell r="D12730" t="str">
            <v>с. Частые, ул. Ленина, д. 66</v>
          </cell>
          <cell r="E12730" t="b">
            <v>1</v>
          </cell>
          <cell r="F12730">
            <v>1981</v>
          </cell>
          <cell r="H12730" t="str">
            <v>Кирпич</v>
          </cell>
          <cell r="I12730" t="str">
            <v>Скатная</v>
          </cell>
          <cell r="J12730" t="str">
            <v>ГВС</v>
          </cell>
          <cell r="K12730" t="str">
            <v>не имеется</v>
          </cell>
          <cell r="L12730">
            <v>2</v>
          </cell>
          <cell r="M12730">
            <v>2</v>
          </cell>
          <cell r="Q12730">
            <v>788.7</v>
          </cell>
          <cell r="R12730">
            <v>686.3</v>
          </cell>
          <cell r="S12730">
            <v>686.3</v>
          </cell>
          <cell r="T12730">
            <v>20</v>
          </cell>
        </row>
        <row r="12731">
          <cell r="C12731" t="str">
            <v>Частинский муниципальный округ Пермского края</v>
          </cell>
          <cell r="D12731" t="str">
            <v>с. Частые, ул. Ленина, д. 67</v>
          </cell>
          <cell r="E12731" t="b">
            <v>1</v>
          </cell>
          <cell r="F12731">
            <v>1982</v>
          </cell>
          <cell r="H12731" t="str">
            <v>Кирпич</v>
          </cell>
          <cell r="L12731">
            <v>2</v>
          </cell>
          <cell r="M12731">
            <v>2</v>
          </cell>
          <cell r="Q12731">
            <v>836</v>
          </cell>
          <cell r="R12731">
            <v>768.8</v>
          </cell>
          <cell r="S12731">
            <v>768.8</v>
          </cell>
          <cell r="T12731">
            <v>33</v>
          </cell>
        </row>
        <row r="12732">
          <cell r="C12732" t="str">
            <v>Частинский муниципальный округ Пермского края</v>
          </cell>
          <cell r="D12732" t="str">
            <v>с. Частые, ул. Ленина, д. 68</v>
          </cell>
          <cell r="E12732" t="b">
            <v>1</v>
          </cell>
          <cell r="F12732">
            <v>1982</v>
          </cell>
          <cell r="H12732" t="str">
            <v>Кирпич</v>
          </cell>
          <cell r="I12732" t="str">
            <v>Скатная</v>
          </cell>
          <cell r="J12732" t="str">
            <v>ГВС</v>
          </cell>
          <cell r="K12732" t="str">
            <v>не имеется</v>
          </cell>
          <cell r="L12732">
            <v>2</v>
          </cell>
          <cell r="M12732">
            <v>3</v>
          </cell>
          <cell r="Q12732">
            <v>1038.4000000000001</v>
          </cell>
          <cell r="R12732">
            <v>877.4</v>
          </cell>
          <cell r="S12732">
            <v>877.4</v>
          </cell>
          <cell r="T12732">
            <v>16</v>
          </cell>
        </row>
        <row r="12733">
          <cell r="C12733" t="str">
            <v>Частинский муниципальный округ Пермского края</v>
          </cell>
          <cell r="D12733" t="str">
            <v>с. Частые, ул. Ленина, д. 73</v>
          </cell>
          <cell r="E12733" t="b">
            <v>1</v>
          </cell>
          <cell r="F12733">
            <v>1985</v>
          </cell>
          <cell r="H12733" t="str">
            <v>Кирпич</v>
          </cell>
          <cell r="L12733">
            <v>2</v>
          </cell>
          <cell r="M12733">
            <v>2</v>
          </cell>
          <cell r="Q12733">
            <v>818.3</v>
          </cell>
          <cell r="R12733">
            <v>759.7</v>
          </cell>
          <cell r="S12733">
            <v>759.7</v>
          </cell>
          <cell r="T12733">
            <v>36</v>
          </cell>
        </row>
        <row r="12734">
          <cell r="C12734" t="str">
            <v>Частинский муниципальный округ Пермского края</v>
          </cell>
          <cell r="D12734" t="str">
            <v>с. Частые, ул. Ленина, д. 74</v>
          </cell>
          <cell r="E12734" t="b">
            <v>1</v>
          </cell>
          <cell r="F12734">
            <v>1976</v>
          </cell>
          <cell r="H12734" t="str">
            <v>Кирпич</v>
          </cell>
          <cell r="I12734" t="str">
            <v>Плоская</v>
          </cell>
          <cell r="J12734" t="str">
            <v>ГВС</v>
          </cell>
          <cell r="K12734" t="str">
            <v>не имеется</v>
          </cell>
          <cell r="L12734">
            <v>2</v>
          </cell>
          <cell r="M12734">
            <v>2</v>
          </cell>
          <cell r="Q12734">
            <v>781.8</v>
          </cell>
          <cell r="R12734">
            <v>722.6</v>
          </cell>
          <cell r="S12734">
            <v>722.6</v>
          </cell>
          <cell r="T12734">
            <v>19</v>
          </cell>
        </row>
        <row r="12735">
          <cell r="C12735" t="str">
            <v>Частинский муниципальный округ Пермского края</v>
          </cell>
          <cell r="D12735" t="str">
            <v>с. Частые, ул. Ленина, д. 75</v>
          </cell>
          <cell r="E12735" t="b">
            <v>1</v>
          </cell>
          <cell r="F12735">
            <v>1966</v>
          </cell>
          <cell r="H12735" t="str">
            <v>Кирпич</v>
          </cell>
          <cell r="L12735">
            <v>2</v>
          </cell>
          <cell r="M12735">
            <v>2</v>
          </cell>
          <cell r="Q12735">
            <v>389.7</v>
          </cell>
          <cell r="R12735">
            <v>330.8</v>
          </cell>
          <cell r="S12735">
            <v>330.8</v>
          </cell>
          <cell r="T12735">
            <v>18</v>
          </cell>
        </row>
        <row r="12736">
          <cell r="C12736" t="str">
            <v>Частинский муниципальный округ Пермского края</v>
          </cell>
          <cell r="D12736" t="str">
            <v>с. Частые, ул. Ленина, д. 76</v>
          </cell>
          <cell r="E12736" t="b">
            <v>1</v>
          </cell>
          <cell r="F12736">
            <v>1982</v>
          </cell>
          <cell r="H12736" t="str">
            <v>кирпич</v>
          </cell>
          <cell r="L12736">
            <v>2</v>
          </cell>
          <cell r="M12736">
            <v>2</v>
          </cell>
          <cell r="Q12736">
            <v>835.4</v>
          </cell>
          <cell r="R12736">
            <v>770.9</v>
          </cell>
          <cell r="S12736">
            <v>693.81</v>
          </cell>
        </row>
        <row r="12737">
          <cell r="C12737" t="str">
            <v>Частинский муниципальный округ Пермского края</v>
          </cell>
          <cell r="D12737" t="str">
            <v>с. Частые, ул. Ленина, д. 80</v>
          </cell>
          <cell r="E12737" t="b">
            <v>1</v>
          </cell>
          <cell r="F12737">
            <v>1975</v>
          </cell>
          <cell r="H12737" t="str">
            <v>Кирпич</v>
          </cell>
          <cell r="L12737">
            <v>2</v>
          </cell>
          <cell r="M12737">
            <v>2</v>
          </cell>
          <cell r="Q12737">
            <v>523.20000000000005</v>
          </cell>
          <cell r="R12737">
            <v>480.2</v>
          </cell>
          <cell r="S12737">
            <v>480.2</v>
          </cell>
          <cell r="T12737">
            <v>25</v>
          </cell>
        </row>
        <row r="12738">
          <cell r="C12738" t="str">
            <v>Частинский муниципальный округ Пермского края</v>
          </cell>
          <cell r="D12738" t="str">
            <v>с. Частые, ул. Ленина, д. 81</v>
          </cell>
          <cell r="E12738" t="b">
            <v>1</v>
          </cell>
          <cell r="F12738">
            <v>1976</v>
          </cell>
          <cell r="H12738" t="str">
            <v>Кирпич</v>
          </cell>
          <cell r="I12738" t="str">
            <v>Скатная</v>
          </cell>
          <cell r="J12738" t="str">
            <v>ГВС</v>
          </cell>
          <cell r="K12738" t="str">
            <v>не имеется</v>
          </cell>
          <cell r="L12738">
            <v>2</v>
          </cell>
          <cell r="M12738">
            <v>2</v>
          </cell>
          <cell r="Q12738">
            <v>641.70000000000005</v>
          </cell>
          <cell r="R12738">
            <v>576.5</v>
          </cell>
          <cell r="S12738">
            <v>576.5</v>
          </cell>
          <cell r="T12738">
            <v>15</v>
          </cell>
        </row>
        <row r="12739">
          <cell r="C12739" t="str">
            <v>Частинский муниципальный округ Пермского края</v>
          </cell>
          <cell r="D12739" t="str">
            <v>с. Частые, ул. Ленина, д. 83</v>
          </cell>
          <cell r="E12739" t="b">
            <v>1</v>
          </cell>
          <cell r="F12739">
            <v>1981</v>
          </cell>
          <cell r="H12739" t="str">
            <v>Кирпич</v>
          </cell>
          <cell r="I12739" t="str">
            <v>Скатная</v>
          </cell>
          <cell r="J12739" t="str">
            <v>ГВС</v>
          </cell>
          <cell r="K12739" t="str">
            <v>не имеется</v>
          </cell>
          <cell r="L12739">
            <v>2</v>
          </cell>
          <cell r="M12739">
            <v>2</v>
          </cell>
          <cell r="Q12739">
            <v>864.1</v>
          </cell>
          <cell r="R12739">
            <v>806.1</v>
          </cell>
          <cell r="S12739">
            <v>806.1</v>
          </cell>
          <cell r="T12739">
            <v>18</v>
          </cell>
        </row>
        <row r="12740">
          <cell r="C12740" t="str">
            <v>Частинский муниципальный округ Пермского края</v>
          </cell>
          <cell r="D12740" t="str">
            <v>с. Частые, ул. Ленина, д. 85</v>
          </cell>
          <cell r="E12740" t="b">
            <v>1</v>
          </cell>
          <cell r="F12740">
            <v>1981</v>
          </cell>
          <cell r="H12740" t="str">
            <v>Кирпич</v>
          </cell>
          <cell r="I12740" t="str">
            <v>Скатная</v>
          </cell>
          <cell r="J12740" t="str">
            <v>ГВС</v>
          </cell>
          <cell r="K12740" t="str">
            <v>не имеется</v>
          </cell>
          <cell r="L12740">
            <v>2</v>
          </cell>
          <cell r="M12740">
            <v>2</v>
          </cell>
          <cell r="Q12740">
            <v>527.4</v>
          </cell>
          <cell r="R12740">
            <v>482.6</v>
          </cell>
          <cell r="S12740">
            <v>482.6</v>
          </cell>
          <cell r="T12740">
            <v>19</v>
          </cell>
        </row>
        <row r="12741">
          <cell r="C12741" t="str">
            <v>Частинский муниципальный округ Пермского края</v>
          </cell>
          <cell r="D12741" t="str">
            <v>с. Частые, ул. Советская, д. 19</v>
          </cell>
          <cell r="E12741" t="b">
            <v>1</v>
          </cell>
          <cell r="F12741">
            <v>1950</v>
          </cell>
          <cell r="H12741" t="str">
            <v>Дерево</v>
          </cell>
          <cell r="L12741">
            <v>1</v>
          </cell>
          <cell r="M12741">
            <v>1</v>
          </cell>
          <cell r="Q12741">
            <v>125</v>
          </cell>
          <cell r="R12741">
            <v>109.8</v>
          </cell>
          <cell r="S12741">
            <v>109.8</v>
          </cell>
          <cell r="T12741">
            <v>7</v>
          </cell>
        </row>
        <row r="12742">
          <cell r="C12742" t="str">
            <v>Частинский муниципальный округ Пермского края</v>
          </cell>
          <cell r="D12742" t="str">
            <v>с. Частые, ул. Советская, д. 20</v>
          </cell>
          <cell r="E12742" t="b">
            <v>1</v>
          </cell>
          <cell r="F12742">
            <v>1950</v>
          </cell>
          <cell r="H12742" t="str">
            <v>Дерево</v>
          </cell>
          <cell r="L12742">
            <v>2</v>
          </cell>
          <cell r="M12742">
            <v>2</v>
          </cell>
          <cell r="Q12742">
            <v>358.8</v>
          </cell>
          <cell r="R12742">
            <v>322.8</v>
          </cell>
          <cell r="S12742">
            <v>322.8</v>
          </cell>
          <cell r="T12742">
            <v>20</v>
          </cell>
        </row>
        <row r="12743">
          <cell r="C12743" t="str">
            <v>Частинский муниципальный округ Пермского края</v>
          </cell>
          <cell r="D12743" t="str">
            <v>с. Частые, ул. Советская, д. 32</v>
          </cell>
          <cell r="E12743" t="b">
            <v>1</v>
          </cell>
          <cell r="F12743">
            <v>1965</v>
          </cell>
          <cell r="H12743" t="str">
            <v>Дерево</v>
          </cell>
          <cell r="L12743">
            <v>2</v>
          </cell>
          <cell r="M12743">
            <v>2</v>
          </cell>
          <cell r="Q12743">
            <v>243.2</v>
          </cell>
          <cell r="R12743">
            <v>223.1</v>
          </cell>
          <cell r="S12743">
            <v>223.1</v>
          </cell>
          <cell r="T12743">
            <v>14</v>
          </cell>
        </row>
        <row r="12744">
          <cell r="C12744" t="str">
            <v>Частинский муниципальный округ Пермского края</v>
          </cell>
          <cell r="D12744" t="str">
            <v>с. Частые, ул. Советская, д. 50</v>
          </cell>
          <cell r="E12744" t="b">
            <v>1</v>
          </cell>
          <cell r="F12744">
            <v>1981</v>
          </cell>
          <cell r="H12744" t="str">
            <v>Кирпич</v>
          </cell>
          <cell r="I12744" t="str">
            <v>Скатная</v>
          </cell>
          <cell r="J12744" t="str">
            <v>ГВС</v>
          </cell>
          <cell r="K12744" t="str">
            <v>не имеется</v>
          </cell>
          <cell r="L12744">
            <v>2</v>
          </cell>
          <cell r="M12744">
            <v>2</v>
          </cell>
          <cell r="Q12744">
            <v>638</v>
          </cell>
          <cell r="R12744">
            <v>559.70000000000005</v>
          </cell>
          <cell r="S12744">
            <v>559.70000000000005</v>
          </cell>
          <cell r="T12744">
            <v>17</v>
          </cell>
        </row>
        <row r="12745">
          <cell r="C12745" t="str">
            <v>Частинский муниципальный округ Пермского края</v>
          </cell>
          <cell r="D12745" t="str">
            <v>с. Частые, ул. Советская, д. 55</v>
          </cell>
          <cell r="E12745" t="b">
            <v>1</v>
          </cell>
          <cell r="F12745">
            <v>1970</v>
          </cell>
          <cell r="H12745" t="str">
            <v>Кирпич</v>
          </cell>
          <cell r="L12745">
            <v>2</v>
          </cell>
          <cell r="M12745">
            <v>2</v>
          </cell>
          <cell r="Q12745">
            <v>513.79999999999995</v>
          </cell>
          <cell r="R12745">
            <v>447.6</v>
          </cell>
          <cell r="S12745">
            <v>447.6</v>
          </cell>
          <cell r="T12745">
            <v>29</v>
          </cell>
        </row>
        <row r="12746">
          <cell r="C12746" t="str">
            <v>Частинский муниципальный округ Пермского края</v>
          </cell>
          <cell r="D12746" t="str">
            <v>с. Частые, ул. Советская, д. 59</v>
          </cell>
          <cell r="E12746" t="b">
            <v>1</v>
          </cell>
          <cell r="F12746">
            <v>1974</v>
          </cell>
          <cell r="H12746" t="str">
            <v>Кирпич</v>
          </cell>
          <cell r="L12746">
            <v>2</v>
          </cell>
          <cell r="M12746">
            <v>3</v>
          </cell>
          <cell r="Q12746">
            <v>978.8</v>
          </cell>
          <cell r="R12746">
            <v>894.4</v>
          </cell>
          <cell r="S12746">
            <v>894.4</v>
          </cell>
          <cell r="T12746">
            <v>37</v>
          </cell>
        </row>
        <row r="12747">
          <cell r="C12747" t="str">
            <v>Частинский муниципальный округ Пермского края</v>
          </cell>
          <cell r="D12747" t="str">
            <v>с. Частые, ул. Солнечная, д. 3</v>
          </cell>
          <cell r="E12747" t="b">
            <v>1</v>
          </cell>
          <cell r="F12747">
            <v>1950</v>
          </cell>
          <cell r="H12747" t="str">
            <v>Дерево</v>
          </cell>
          <cell r="L12747">
            <v>2</v>
          </cell>
          <cell r="M12747">
            <v>2</v>
          </cell>
          <cell r="Q12747">
            <v>246.8</v>
          </cell>
          <cell r="R12747">
            <v>229</v>
          </cell>
          <cell r="S12747">
            <v>229</v>
          </cell>
          <cell r="T12747">
            <v>4</v>
          </cell>
        </row>
        <row r="12748">
          <cell r="C12748" t="str">
            <v>Частинский муниципальный округ Пермского края</v>
          </cell>
          <cell r="D12748" t="str">
            <v>с. Частые, ул. Солнечная, д. 16</v>
          </cell>
          <cell r="E12748" t="b">
            <v>1</v>
          </cell>
          <cell r="F12748">
            <v>1980</v>
          </cell>
          <cell r="H12748" t="str">
            <v>Кирпич</v>
          </cell>
          <cell r="I12748" t="str">
            <v>Скатная</v>
          </cell>
          <cell r="J12748" t="str">
            <v xml:space="preserve">ГВС ТЕП </v>
          </cell>
          <cell r="K12748" t="str">
            <v>не имеется</v>
          </cell>
          <cell r="L12748">
            <v>2</v>
          </cell>
          <cell r="M12748">
            <v>3</v>
          </cell>
          <cell r="Q12748">
            <v>1015.8</v>
          </cell>
          <cell r="R12748">
            <v>929</v>
          </cell>
          <cell r="S12748">
            <v>929</v>
          </cell>
          <cell r="T12748">
            <v>24</v>
          </cell>
        </row>
        <row r="12749">
          <cell r="C12749" t="str">
            <v>Чердынский городской округ Пермского края</v>
          </cell>
          <cell r="D12749" t="str">
            <v>г. Чердынь, пер. Сарапулова, д. 3А</v>
          </cell>
          <cell r="E12749" t="b">
            <v>1</v>
          </cell>
          <cell r="F12749">
            <v>1982</v>
          </cell>
          <cell r="H12749" t="str">
            <v>кирпич</v>
          </cell>
          <cell r="I12749" t="str">
            <v>скатная</v>
          </cell>
          <cell r="J12749" t="str">
            <v>ГАЗ ГВС</v>
          </cell>
          <cell r="K12749" t="str">
            <v>имеется</v>
          </cell>
          <cell r="L12749">
            <v>2</v>
          </cell>
          <cell r="M12749">
            <v>2</v>
          </cell>
          <cell r="Q12749">
            <v>634.6</v>
          </cell>
          <cell r="R12749">
            <v>634.6</v>
          </cell>
          <cell r="S12749">
            <v>345</v>
          </cell>
          <cell r="T12749">
            <v>48</v>
          </cell>
        </row>
        <row r="12750">
          <cell r="C12750" t="str">
            <v>Чердынский городской округ Пермского края</v>
          </cell>
          <cell r="D12750" t="str">
            <v>г. Чердынь, кв-л Южный, д. 15</v>
          </cell>
          <cell r="E12750" t="b">
            <v>1</v>
          </cell>
          <cell r="F12750">
            <v>1982</v>
          </cell>
          <cell r="H12750" t="str">
            <v>Кирпич</v>
          </cell>
          <cell r="L12750">
            <v>2</v>
          </cell>
          <cell r="M12750">
            <v>2</v>
          </cell>
          <cell r="Q12750">
            <v>697.66</v>
          </cell>
          <cell r="R12750">
            <v>339.8</v>
          </cell>
          <cell r="S12750">
            <v>305.82</v>
          </cell>
        </row>
        <row r="12751">
          <cell r="C12751" t="str">
            <v>Чердынский городской округ Пермского края</v>
          </cell>
          <cell r="D12751" t="str">
            <v>г. Чердынь, кв-л Южный, д. 18</v>
          </cell>
          <cell r="E12751" t="b">
            <v>1</v>
          </cell>
          <cell r="F12751">
            <v>1983</v>
          </cell>
          <cell r="H12751" t="str">
            <v>Кирпич</v>
          </cell>
          <cell r="L12751">
            <v>2</v>
          </cell>
          <cell r="M12751">
            <v>2</v>
          </cell>
          <cell r="Q12751">
            <v>620</v>
          </cell>
          <cell r="R12751">
            <v>365</v>
          </cell>
          <cell r="S12751">
            <v>328.5</v>
          </cell>
        </row>
        <row r="12752">
          <cell r="C12752" t="str">
            <v>Чердынский городской округ Пермского края</v>
          </cell>
          <cell r="D12752" t="str">
            <v>г. Чердынь, кв-л Южный, д. 20</v>
          </cell>
          <cell r="E12752" t="b">
            <v>1</v>
          </cell>
          <cell r="F12752">
            <v>1980</v>
          </cell>
          <cell r="H12752" t="str">
            <v>Кирпич</v>
          </cell>
          <cell r="L12752">
            <v>2</v>
          </cell>
          <cell r="M12752">
            <v>2</v>
          </cell>
          <cell r="Q12752">
            <v>759.6</v>
          </cell>
          <cell r="R12752">
            <v>429.5</v>
          </cell>
          <cell r="S12752">
            <v>386.55</v>
          </cell>
        </row>
        <row r="12753">
          <cell r="C12753" t="str">
            <v>Чердынский городской округ Пермского края</v>
          </cell>
          <cell r="D12753" t="str">
            <v>г. Чердынь, кв-л Южный, д. 21</v>
          </cell>
          <cell r="E12753" t="b">
            <v>1</v>
          </cell>
          <cell r="F12753">
            <v>1976</v>
          </cell>
          <cell r="H12753" t="str">
            <v>Кирпич</v>
          </cell>
          <cell r="L12753">
            <v>2</v>
          </cell>
          <cell r="M12753">
            <v>2</v>
          </cell>
          <cell r="Q12753">
            <v>746.6</v>
          </cell>
          <cell r="R12753">
            <v>443.5</v>
          </cell>
          <cell r="S12753">
            <v>399.15</v>
          </cell>
        </row>
        <row r="12754">
          <cell r="C12754" t="str">
            <v>Чердынский городской округ Пермского края</v>
          </cell>
          <cell r="D12754" t="str">
            <v>г. Чердынь, кв-л Южный, д. 22</v>
          </cell>
          <cell r="E12754" t="b">
            <v>1</v>
          </cell>
          <cell r="F12754">
            <v>1980</v>
          </cell>
          <cell r="H12754" t="str">
            <v>Кирпич</v>
          </cell>
          <cell r="L12754">
            <v>2</v>
          </cell>
          <cell r="M12754">
            <v>2</v>
          </cell>
          <cell r="Q12754">
            <v>733.9</v>
          </cell>
          <cell r="R12754">
            <v>422</v>
          </cell>
          <cell r="S12754">
            <v>379.8</v>
          </cell>
        </row>
        <row r="12755">
          <cell r="C12755" t="str">
            <v>Чердынский городской округ Пермского края</v>
          </cell>
          <cell r="D12755" t="str">
            <v>г. Чердынь, кв-л Южный, д. 24</v>
          </cell>
          <cell r="E12755" t="b">
            <v>1</v>
          </cell>
          <cell r="F12755">
            <v>1975</v>
          </cell>
          <cell r="H12755" t="str">
            <v>Кирпич</v>
          </cell>
          <cell r="L12755">
            <v>2</v>
          </cell>
          <cell r="M12755">
            <v>2</v>
          </cell>
          <cell r="Q12755">
            <v>755.8</v>
          </cell>
          <cell r="R12755">
            <v>436.6</v>
          </cell>
          <cell r="S12755">
            <v>392.94</v>
          </cell>
        </row>
        <row r="12756">
          <cell r="C12756" t="str">
            <v>Чердынский городской округ Пермского края</v>
          </cell>
          <cell r="D12756" t="str">
            <v>г. Чердынь, кв-л Южный, д. 32</v>
          </cell>
          <cell r="E12756" t="b">
            <v>1</v>
          </cell>
          <cell r="F12756">
            <v>1989</v>
          </cell>
          <cell r="H12756" t="str">
            <v>Кирпич</v>
          </cell>
          <cell r="L12756">
            <v>2</v>
          </cell>
          <cell r="M12756">
            <v>3</v>
          </cell>
          <cell r="Q12756">
            <v>1018.3</v>
          </cell>
          <cell r="R12756">
            <v>511.6</v>
          </cell>
          <cell r="S12756">
            <v>460.44</v>
          </cell>
        </row>
        <row r="12757">
          <cell r="C12757" t="str">
            <v>Чердынский городской округ Пермского края</v>
          </cell>
          <cell r="D12757" t="str">
            <v>г. Чердынь, кв-л Южный, д. 20А</v>
          </cell>
          <cell r="E12757" t="b">
            <v>1</v>
          </cell>
          <cell r="F12757">
            <v>1975</v>
          </cell>
          <cell r="H12757" t="str">
            <v>Кирпич</v>
          </cell>
          <cell r="L12757">
            <v>2</v>
          </cell>
          <cell r="M12757">
            <v>2</v>
          </cell>
          <cell r="Q12757">
            <v>619.9</v>
          </cell>
          <cell r="R12757">
            <v>365.6</v>
          </cell>
          <cell r="S12757">
            <v>329.04</v>
          </cell>
        </row>
        <row r="12758">
          <cell r="C12758" t="str">
            <v>Чердынский городской округ Пермского края</v>
          </cell>
          <cell r="D12758" t="str">
            <v>г. Чердынь, кв-л Южный, д. 24А</v>
          </cell>
          <cell r="E12758" t="b">
            <v>1</v>
          </cell>
          <cell r="F12758">
            <v>1975</v>
          </cell>
          <cell r="H12758" t="str">
            <v>Кирпич</v>
          </cell>
          <cell r="L12758">
            <v>2</v>
          </cell>
          <cell r="M12758">
            <v>2</v>
          </cell>
          <cell r="Q12758">
            <v>877.3</v>
          </cell>
          <cell r="R12758">
            <v>492.6</v>
          </cell>
          <cell r="S12758">
            <v>443.34000000000003</v>
          </cell>
        </row>
        <row r="12759">
          <cell r="C12759" t="str">
            <v>Чердынский городской округ Пермского края</v>
          </cell>
          <cell r="D12759" t="str">
            <v>г. Чердынь, мкр. АК-5, д. 5</v>
          </cell>
          <cell r="E12759" t="b">
            <v>1</v>
          </cell>
          <cell r="F12759">
            <v>1982</v>
          </cell>
          <cell r="H12759" t="str">
            <v>Кирпич</v>
          </cell>
          <cell r="L12759">
            <v>2</v>
          </cell>
          <cell r="M12759">
            <v>2</v>
          </cell>
          <cell r="Q12759">
            <v>760.2</v>
          </cell>
          <cell r="R12759">
            <v>465.4</v>
          </cell>
          <cell r="S12759">
            <v>418.85999999999996</v>
          </cell>
        </row>
        <row r="12760">
          <cell r="C12760" t="str">
            <v>Чердынский городской округ Пермского края</v>
          </cell>
          <cell r="D12760" t="str">
            <v>г. Чердынь, мкр. Судоверфь, д. 1</v>
          </cell>
          <cell r="E12760" t="b">
            <v>1</v>
          </cell>
          <cell r="F12760">
            <v>1959</v>
          </cell>
          <cell r="H12760" t="str">
            <v>Дерево</v>
          </cell>
          <cell r="L12760">
            <v>2</v>
          </cell>
          <cell r="M12760">
            <v>1</v>
          </cell>
          <cell r="Q12760">
            <v>321.8</v>
          </cell>
          <cell r="R12760">
            <v>220.6</v>
          </cell>
          <cell r="S12760">
            <v>198.54</v>
          </cell>
        </row>
        <row r="12761">
          <cell r="C12761" t="str">
            <v>Чердынский городской округ Пермского края</v>
          </cell>
          <cell r="D12761" t="str">
            <v>г. Чердынь, мкр. Судоверфь, д. 3</v>
          </cell>
          <cell r="E12761" t="b">
            <v>1</v>
          </cell>
          <cell r="F12761">
            <v>1954</v>
          </cell>
          <cell r="H12761" t="str">
            <v>Дерево</v>
          </cell>
          <cell r="L12761">
            <v>2</v>
          </cell>
          <cell r="M12761">
            <v>2</v>
          </cell>
          <cell r="Q12761">
            <v>317.60000000000002</v>
          </cell>
          <cell r="R12761">
            <v>228.58</v>
          </cell>
          <cell r="S12761">
            <v>205.72200000000001</v>
          </cell>
        </row>
        <row r="12762">
          <cell r="C12762" t="str">
            <v>Чердынский городской округ Пермского края</v>
          </cell>
          <cell r="D12762" t="str">
            <v>г. Чердынь, мкр. Судоверфь, д. 27</v>
          </cell>
          <cell r="E12762" t="b">
            <v>1</v>
          </cell>
          <cell r="F12762">
            <v>1958</v>
          </cell>
          <cell r="H12762" t="str">
            <v>Дерево</v>
          </cell>
          <cell r="L12762">
            <v>2</v>
          </cell>
          <cell r="M12762">
            <v>1</v>
          </cell>
          <cell r="Q12762">
            <v>377.29</v>
          </cell>
          <cell r="R12762">
            <v>229.36</v>
          </cell>
          <cell r="S12762">
            <v>206.42400000000001</v>
          </cell>
        </row>
        <row r="12763">
          <cell r="C12763" t="str">
            <v>Чердынский городской округ Пермского края</v>
          </cell>
          <cell r="D12763" t="str">
            <v>г. Чердынь, ул. Алинская, д. 6</v>
          </cell>
          <cell r="E12763" t="b">
            <v>1</v>
          </cell>
          <cell r="F12763">
            <v>1978</v>
          </cell>
          <cell r="H12763" t="str">
            <v>Кирпич</v>
          </cell>
          <cell r="L12763">
            <v>2</v>
          </cell>
          <cell r="M12763">
            <v>1</v>
          </cell>
          <cell r="Q12763">
            <v>857.2</v>
          </cell>
          <cell r="R12763">
            <v>616.1</v>
          </cell>
          <cell r="S12763">
            <v>554.49</v>
          </cell>
        </row>
        <row r="12764">
          <cell r="C12764" t="str">
            <v>Чердынский городской округ Пермского края</v>
          </cell>
          <cell r="D12764" t="str">
            <v>г. Чердынь, ул. Алинская, д. 12</v>
          </cell>
          <cell r="E12764" t="b">
            <v>1</v>
          </cell>
          <cell r="F12764">
            <v>1917</v>
          </cell>
          <cell r="H12764" t="str">
            <v>Дерево</v>
          </cell>
          <cell r="L12764">
            <v>2</v>
          </cell>
          <cell r="M12764">
            <v>2</v>
          </cell>
          <cell r="Q12764">
            <v>124</v>
          </cell>
          <cell r="R12764">
            <v>124</v>
          </cell>
          <cell r="S12764">
            <v>112</v>
          </cell>
          <cell r="T12764">
            <v>16</v>
          </cell>
        </row>
        <row r="12765">
          <cell r="C12765" t="str">
            <v>Чердынский городской округ Пермского края</v>
          </cell>
          <cell r="D12765" t="str">
            <v>г. Чердынь, ул. Алинская, д. 6А</v>
          </cell>
          <cell r="E12765" t="b">
            <v>1</v>
          </cell>
          <cell r="F12765">
            <v>1983</v>
          </cell>
          <cell r="H12765" t="str">
            <v>Кирпич</v>
          </cell>
          <cell r="L12765">
            <v>2</v>
          </cell>
          <cell r="M12765">
            <v>1</v>
          </cell>
          <cell r="Q12765">
            <v>654.6</v>
          </cell>
          <cell r="R12765">
            <v>304.7</v>
          </cell>
          <cell r="S12765">
            <v>274.23</v>
          </cell>
        </row>
        <row r="12766">
          <cell r="C12766" t="str">
            <v>Чердынский городской округ Пермского края</v>
          </cell>
          <cell r="D12766" t="str">
            <v>г. Чердынь, ул. Воскресенская, д. 20</v>
          </cell>
          <cell r="E12766" t="b">
            <v>1</v>
          </cell>
          <cell r="F12766">
            <v>1905</v>
          </cell>
          <cell r="H12766" t="str">
            <v>Кирпич</v>
          </cell>
          <cell r="L12766">
            <v>2</v>
          </cell>
          <cell r="M12766">
            <v>1</v>
          </cell>
          <cell r="Q12766">
            <v>342.8</v>
          </cell>
          <cell r="R12766">
            <v>342.8</v>
          </cell>
          <cell r="S12766">
            <v>245</v>
          </cell>
          <cell r="T12766">
            <v>11</v>
          </cell>
        </row>
        <row r="12767">
          <cell r="C12767" t="str">
            <v>Чердынский городской округ Пермского края</v>
          </cell>
          <cell r="D12767" t="str">
            <v>г. Чердынь, ул. Гагарина, д. 1</v>
          </cell>
          <cell r="E12767" t="b">
            <v>1</v>
          </cell>
          <cell r="F12767">
            <v>1967</v>
          </cell>
          <cell r="H12767" t="str">
            <v>Дерево</v>
          </cell>
          <cell r="L12767">
            <v>2</v>
          </cell>
          <cell r="M12767">
            <v>1</v>
          </cell>
          <cell r="Q12767">
            <v>331.4</v>
          </cell>
          <cell r="R12767">
            <v>232.8</v>
          </cell>
          <cell r="S12767">
            <v>209.52</v>
          </cell>
        </row>
        <row r="12768">
          <cell r="C12768" t="str">
            <v>Чердынский городской округ Пермского края</v>
          </cell>
          <cell r="D12768" t="str">
            <v>г. Чердынь, ул. Гагарина, д. 2</v>
          </cell>
          <cell r="E12768" t="b">
            <v>1</v>
          </cell>
          <cell r="F12768">
            <v>1969</v>
          </cell>
          <cell r="H12768" t="str">
            <v>Кирпич</v>
          </cell>
          <cell r="L12768">
            <v>2</v>
          </cell>
          <cell r="M12768">
            <v>1</v>
          </cell>
          <cell r="Q12768">
            <v>331.4</v>
          </cell>
          <cell r="R12768">
            <v>232.8</v>
          </cell>
          <cell r="S12768">
            <v>209.52</v>
          </cell>
        </row>
        <row r="12769">
          <cell r="C12769" t="str">
            <v>Чердынский городской округ Пермского края</v>
          </cell>
          <cell r="D12769" t="str">
            <v>г. Чердынь, ул. Гагарина, д. 3</v>
          </cell>
          <cell r="E12769" t="b">
            <v>1</v>
          </cell>
          <cell r="F12769">
            <v>1960</v>
          </cell>
          <cell r="H12769" t="str">
            <v>Дерево</v>
          </cell>
          <cell r="J12769" t="str">
            <v>ТЕП ГВС</v>
          </cell>
          <cell r="L12769">
            <v>2</v>
          </cell>
          <cell r="M12769">
            <v>1</v>
          </cell>
          <cell r="Q12769">
            <v>420.7</v>
          </cell>
          <cell r="R12769">
            <v>411.6</v>
          </cell>
          <cell r="S12769">
            <v>331.4</v>
          </cell>
          <cell r="T12769">
            <v>26</v>
          </cell>
        </row>
        <row r="12770">
          <cell r="C12770" t="str">
            <v>Чердынский городской округ Пермского края</v>
          </cell>
          <cell r="D12770" t="str">
            <v>г. Чердынь, ул. Гагарина, д. 5</v>
          </cell>
          <cell r="E12770" t="b">
            <v>1</v>
          </cell>
          <cell r="F12770">
            <v>1968</v>
          </cell>
          <cell r="H12770" t="str">
            <v>Кирпич</v>
          </cell>
          <cell r="L12770">
            <v>2</v>
          </cell>
          <cell r="M12770">
            <v>1</v>
          </cell>
          <cell r="Q12770">
            <v>343</v>
          </cell>
          <cell r="R12770">
            <v>221</v>
          </cell>
          <cell r="S12770">
            <v>198.9</v>
          </cell>
        </row>
        <row r="12771">
          <cell r="C12771" t="str">
            <v>Чердынский городской округ Пермского края</v>
          </cell>
          <cell r="D12771" t="str">
            <v>г. Чердынь, ул. Гагарина, д. 7</v>
          </cell>
          <cell r="E12771" t="b">
            <v>1</v>
          </cell>
          <cell r="F12771">
            <v>1965</v>
          </cell>
          <cell r="H12771" t="str">
            <v>Дерево</v>
          </cell>
          <cell r="L12771">
            <v>2</v>
          </cell>
          <cell r="M12771">
            <v>1</v>
          </cell>
          <cell r="Q12771">
            <v>354.76</v>
          </cell>
          <cell r="R12771">
            <v>327.3</v>
          </cell>
          <cell r="S12771">
            <v>327.3</v>
          </cell>
          <cell r="T12771">
            <v>23</v>
          </cell>
        </row>
        <row r="12772">
          <cell r="C12772" t="str">
            <v>Чердынский городской округ Пермского края</v>
          </cell>
          <cell r="D12772" t="str">
            <v>г. Чердынь, ул. Гагарина, д. 9</v>
          </cell>
          <cell r="E12772" t="b">
            <v>1</v>
          </cell>
          <cell r="F12772">
            <v>1969</v>
          </cell>
          <cell r="H12772" t="str">
            <v>Дерево</v>
          </cell>
          <cell r="L12772">
            <v>2</v>
          </cell>
          <cell r="M12772">
            <v>1</v>
          </cell>
          <cell r="Q12772">
            <v>329.9</v>
          </cell>
          <cell r="R12772">
            <v>220.1</v>
          </cell>
          <cell r="S12772">
            <v>198.09</v>
          </cell>
        </row>
        <row r="12773">
          <cell r="C12773" t="str">
            <v>Чердынский городской округ Пермского края</v>
          </cell>
          <cell r="D12773" t="str">
            <v>г. Чердынь, ул. Гагарина, д. 11</v>
          </cell>
          <cell r="E12773" t="b">
            <v>1</v>
          </cell>
          <cell r="F12773">
            <v>1969</v>
          </cell>
          <cell r="H12773" t="str">
            <v>Дерево</v>
          </cell>
          <cell r="L12773">
            <v>2</v>
          </cell>
          <cell r="M12773">
            <v>1</v>
          </cell>
          <cell r="Q12773">
            <v>333.1</v>
          </cell>
          <cell r="R12773">
            <v>220.9</v>
          </cell>
          <cell r="S12773">
            <v>198.81</v>
          </cell>
        </row>
        <row r="12774">
          <cell r="C12774" t="str">
            <v>Чердынский городской округ Пермского края</v>
          </cell>
          <cell r="D12774" t="str">
            <v>г. Чердынь, ул. Гагарина, д. 13</v>
          </cell>
          <cell r="E12774" t="b">
            <v>1</v>
          </cell>
          <cell r="F12774">
            <v>1969</v>
          </cell>
          <cell r="H12774" t="str">
            <v>Дерево</v>
          </cell>
          <cell r="L12774">
            <v>2</v>
          </cell>
          <cell r="M12774">
            <v>1</v>
          </cell>
          <cell r="Q12774">
            <v>323.8</v>
          </cell>
          <cell r="R12774">
            <v>214.7</v>
          </cell>
          <cell r="S12774">
            <v>193.23</v>
          </cell>
        </row>
        <row r="12775">
          <cell r="C12775" t="str">
            <v>Чердынский городской округ Пермского края</v>
          </cell>
          <cell r="D12775" t="str">
            <v>г. Чердынь, ул. Гагарина, д. 15</v>
          </cell>
          <cell r="E12775" t="b">
            <v>1</v>
          </cell>
          <cell r="F12775">
            <v>1971</v>
          </cell>
          <cell r="H12775" t="str">
            <v>Дерево</v>
          </cell>
          <cell r="L12775">
            <v>2</v>
          </cell>
          <cell r="M12775">
            <v>1</v>
          </cell>
          <cell r="Q12775">
            <v>329.2</v>
          </cell>
          <cell r="R12775">
            <v>217.9</v>
          </cell>
          <cell r="S12775">
            <v>196.11</v>
          </cell>
        </row>
        <row r="12776">
          <cell r="C12776" t="str">
            <v>Чердынский городской округ Пермского края</v>
          </cell>
          <cell r="D12776" t="str">
            <v>г. Чердынь, ул. Гагарина, д. 48</v>
          </cell>
          <cell r="E12776" t="b">
            <v>1</v>
          </cell>
          <cell r="F12776">
            <v>1967</v>
          </cell>
          <cell r="H12776" t="str">
            <v>Дерево</v>
          </cell>
          <cell r="L12776">
            <v>2</v>
          </cell>
          <cell r="M12776">
            <v>2</v>
          </cell>
          <cell r="Q12776">
            <v>167.6</v>
          </cell>
          <cell r="R12776">
            <v>103.93</v>
          </cell>
          <cell r="S12776">
            <v>93.537000000000006</v>
          </cell>
        </row>
        <row r="12777">
          <cell r="C12777" t="str">
            <v>Чердынский городской округ Пермского края</v>
          </cell>
          <cell r="D12777" t="str">
            <v>г. Чердынь, ул. Мамина-Сибиряка, д. 33</v>
          </cell>
          <cell r="E12777" t="b">
            <v>1</v>
          </cell>
          <cell r="F12777">
            <v>1917</v>
          </cell>
          <cell r="H12777" t="str">
            <v>Дерево</v>
          </cell>
          <cell r="L12777">
            <v>2</v>
          </cell>
          <cell r="M12777">
            <v>1</v>
          </cell>
          <cell r="Q12777">
            <v>244.2</v>
          </cell>
          <cell r="R12777">
            <v>244.2</v>
          </cell>
          <cell r="S12777">
            <v>244.2</v>
          </cell>
          <cell r="T12777">
            <v>8</v>
          </cell>
        </row>
        <row r="12778">
          <cell r="C12778" t="str">
            <v>Чердынский городской округ Пермского края</v>
          </cell>
          <cell r="D12778" t="str">
            <v>г. Чердынь, ул. Мамина-Сибиряка, д. 39</v>
          </cell>
          <cell r="E12778" t="b">
            <v>1</v>
          </cell>
          <cell r="F12778">
            <v>1917</v>
          </cell>
          <cell r="H12778" t="str">
            <v>Дерево</v>
          </cell>
          <cell r="L12778">
            <v>2</v>
          </cell>
          <cell r="M12778">
            <v>1</v>
          </cell>
          <cell r="Q12778">
            <v>167.2</v>
          </cell>
          <cell r="R12778">
            <v>167.2</v>
          </cell>
          <cell r="S12778">
            <v>121.6</v>
          </cell>
          <cell r="T12778">
            <v>7</v>
          </cell>
        </row>
        <row r="12779">
          <cell r="C12779" t="str">
            <v>Чердынский городской округ Пермского края</v>
          </cell>
          <cell r="D12779" t="str">
            <v>г. Чердынь, ул. Никольская, д. 1</v>
          </cell>
          <cell r="E12779" t="b">
            <v>1</v>
          </cell>
          <cell r="F12779">
            <v>1954</v>
          </cell>
          <cell r="H12779" t="str">
            <v>Дерево</v>
          </cell>
          <cell r="L12779">
            <v>2</v>
          </cell>
          <cell r="M12779">
            <v>1</v>
          </cell>
          <cell r="Q12779">
            <v>360.8</v>
          </cell>
          <cell r="R12779">
            <v>319.5</v>
          </cell>
          <cell r="S12779">
            <v>287.55</v>
          </cell>
        </row>
        <row r="12780">
          <cell r="C12780" t="str">
            <v>Чердынский городской округ Пермского края</v>
          </cell>
          <cell r="D12780" t="str">
            <v>г. Чердынь, ул. Пермская, д. 6</v>
          </cell>
          <cell r="E12780" t="b">
            <v>1</v>
          </cell>
          <cell r="F12780">
            <v>1989</v>
          </cell>
          <cell r="H12780" t="str">
            <v>Кирпич</v>
          </cell>
          <cell r="L12780">
            <v>2</v>
          </cell>
          <cell r="M12780">
            <v>2</v>
          </cell>
          <cell r="Q12780">
            <v>636.20000000000005</v>
          </cell>
          <cell r="R12780">
            <v>367.7</v>
          </cell>
          <cell r="S12780">
            <v>330.93</v>
          </cell>
        </row>
        <row r="12781">
          <cell r="C12781" t="str">
            <v>Чердынский городской округ Пермского края</v>
          </cell>
          <cell r="D12781" t="str">
            <v>г. Чердынь, ул. Полевая, д. 1</v>
          </cell>
          <cell r="E12781" t="b">
            <v>1</v>
          </cell>
          <cell r="F12781">
            <v>1972</v>
          </cell>
          <cell r="H12781" t="str">
            <v>Кирпич</v>
          </cell>
          <cell r="L12781">
            <v>2</v>
          </cell>
          <cell r="M12781">
            <v>2</v>
          </cell>
          <cell r="Q12781">
            <v>510.8</v>
          </cell>
          <cell r="R12781">
            <v>294.5</v>
          </cell>
          <cell r="S12781">
            <v>265.05</v>
          </cell>
        </row>
        <row r="12782">
          <cell r="C12782" t="str">
            <v>Чердынский городской округ Пермского края</v>
          </cell>
          <cell r="D12782" t="str">
            <v>г. Чердынь, ул. Полевая, д. 3</v>
          </cell>
          <cell r="E12782" t="b">
            <v>1</v>
          </cell>
          <cell r="F12782">
            <v>1973</v>
          </cell>
          <cell r="H12782" t="str">
            <v>Кирпич</v>
          </cell>
          <cell r="L12782">
            <v>2</v>
          </cell>
          <cell r="M12782">
            <v>2</v>
          </cell>
          <cell r="Q12782">
            <v>638.1</v>
          </cell>
          <cell r="R12782">
            <v>394.9</v>
          </cell>
          <cell r="S12782">
            <v>355.40999999999997</v>
          </cell>
        </row>
        <row r="12783">
          <cell r="C12783" t="str">
            <v>Чердынский городской округ Пермского края</v>
          </cell>
          <cell r="D12783" t="str">
            <v>г. Чердынь, ул. Полевая, д. 5</v>
          </cell>
          <cell r="E12783" t="b">
            <v>1</v>
          </cell>
          <cell r="F12783">
            <v>1973</v>
          </cell>
          <cell r="H12783" t="str">
            <v>Кирпич</v>
          </cell>
          <cell r="L12783">
            <v>2</v>
          </cell>
          <cell r="M12783">
            <v>2</v>
          </cell>
          <cell r="Q12783">
            <v>635</v>
          </cell>
          <cell r="R12783">
            <v>389</v>
          </cell>
          <cell r="S12783">
            <v>350.1</v>
          </cell>
        </row>
        <row r="12784">
          <cell r="C12784" t="str">
            <v>Чердынский городской округ Пермского края</v>
          </cell>
          <cell r="D12784" t="str">
            <v>г. Чердынь, ул. Прокопьевская, д. 16</v>
          </cell>
          <cell r="E12784" t="b">
            <v>1</v>
          </cell>
          <cell r="F12784">
            <v>1964</v>
          </cell>
          <cell r="H12784" t="str">
            <v>Дерево</v>
          </cell>
          <cell r="L12784">
            <v>2</v>
          </cell>
          <cell r="M12784">
            <v>1</v>
          </cell>
          <cell r="Q12784">
            <v>325.10000000000002</v>
          </cell>
          <cell r="R12784">
            <v>220.2</v>
          </cell>
          <cell r="S12784">
            <v>198.17999999999998</v>
          </cell>
        </row>
        <row r="12785">
          <cell r="C12785" t="str">
            <v>Чердынский городской округ Пермского края</v>
          </cell>
          <cell r="D12785" t="str">
            <v>г. Чердынь, ул. Прокопьевская, д. 18</v>
          </cell>
          <cell r="E12785" t="b">
            <v>1</v>
          </cell>
          <cell r="F12785">
            <v>1964</v>
          </cell>
          <cell r="H12785" t="str">
            <v>Дерево</v>
          </cell>
          <cell r="L12785">
            <v>2</v>
          </cell>
          <cell r="M12785">
            <v>1</v>
          </cell>
          <cell r="Q12785">
            <v>326</v>
          </cell>
          <cell r="R12785">
            <v>219</v>
          </cell>
          <cell r="S12785">
            <v>197.1</v>
          </cell>
        </row>
        <row r="12786">
          <cell r="C12786" t="str">
            <v>Чердынский городской округ Пермского края</v>
          </cell>
          <cell r="D12786" t="str">
            <v>г. Чердынь, ул. Прокопьевская, д. 49</v>
          </cell>
          <cell r="E12786" t="b">
            <v>1</v>
          </cell>
          <cell r="F12786">
            <v>1967</v>
          </cell>
          <cell r="H12786" t="str">
            <v>Дерево</v>
          </cell>
          <cell r="L12786">
            <v>2</v>
          </cell>
          <cell r="M12786">
            <v>1</v>
          </cell>
          <cell r="Q12786">
            <v>329</v>
          </cell>
          <cell r="R12786">
            <v>217</v>
          </cell>
          <cell r="S12786">
            <v>195.3</v>
          </cell>
        </row>
        <row r="12787">
          <cell r="C12787" t="str">
            <v>Чердынский городской округ Пермского края</v>
          </cell>
          <cell r="D12787" t="str">
            <v>г. Чердынь, ул. Прокопьевская, д. 58</v>
          </cell>
          <cell r="E12787" t="b">
            <v>1</v>
          </cell>
          <cell r="F12787">
            <v>1917</v>
          </cell>
          <cell r="H12787" t="str">
            <v>Дерево</v>
          </cell>
          <cell r="L12787">
            <v>2</v>
          </cell>
          <cell r="M12787">
            <v>1</v>
          </cell>
          <cell r="Q12787">
            <v>290.2</v>
          </cell>
          <cell r="R12787">
            <v>290.2</v>
          </cell>
          <cell r="S12787">
            <v>170.6</v>
          </cell>
          <cell r="T12787">
            <v>6</v>
          </cell>
        </row>
        <row r="12788">
          <cell r="C12788" t="str">
            <v>Чердынский городской округ Пермского края</v>
          </cell>
          <cell r="D12788" t="str">
            <v>г. Чердынь, ул. Прокопьевская, д. 72</v>
          </cell>
          <cell r="E12788" t="b">
            <v>1</v>
          </cell>
          <cell r="F12788">
            <v>1940</v>
          </cell>
          <cell r="H12788" t="str">
            <v>Дерево</v>
          </cell>
          <cell r="L12788">
            <v>2</v>
          </cell>
          <cell r="M12788">
            <v>1</v>
          </cell>
          <cell r="Q12788">
            <v>198.3</v>
          </cell>
          <cell r="R12788">
            <v>155.9</v>
          </cell>
          <cell r="S12788">
            <v>140.31</v>
          </cell>
        </row>
        <row r="12789">
          <cell r="C12789" t="str">
            <v>Чердынский городской округ Пермского края</v>
          </cell>
          <cell r="D12789" t="str">
            <v>г. Чердынь, ул. Прокопьевская, д. 74</v>
          </cell>
          <cell r="E12789" t="b">
            <v>1</v>
          </cell>
          <cell r="F12789">
            <v>2012</v>
          </cell>
          <cell r="H12789" t="str">
            <v>Дерево</v>
          </cell>
          <cell r="L12789">
            <v>2</v>
          </cell>
          <cell r="M12789">
            <v>2</v>
          </cell>
          <cell r="Q12789">
            <v>332.8</v>
          </cell>
          <cell r="R12789">
            <v>294.60000000000002</v>
          </cell>
          <cell r="S12789">
            <v>265.14000000000004</v>
          </cell>
        </row>
        <row r="12790">
          <cell r="C12790" t="str">
            <v>Чердынский городской округ Пермского края</v>
          </cell>
          <cell r="D12790" t="str">
            <v>г. Чердынь, ул. Прокопьевская, д. 86</v>
          </cell>
          <cell r="E12790" t="b">
            <v>1</v>
          </cell>
          <cell r="F12790">
            <v>1952</v>
          </cell>
          <cell r="H12790" t="str">
            <v>Дерево</v>
          </cell>
          <cell r="L12790">
            <v>2</v>
          </cell>
          <cell r="M12790">
            <v>2</v>
          </cell>
          <cell r="Q12790">
            <v>155.30000000000001</v>
          </cell>
          <cell r="R12790">
            <v>108.2</v>
          </cell>
          <cell r="S12790">
            <v>97.38</v>
          </cell>
        </row>
        <row r="12791">
          <cell r="C12791" t="str">
            <v>Чердынский городской округ Пермского края</v>
          </cell>
          <cell r="D12791" t="str">
            <v>г. Чердынь, ул. Прокопьевская, д. 90</v>
          </cell>
          <cell r="E12791" t="b">
            <v>1</v>
          </cell>
          <cell r="F12791">
            <v>1954</v>
          </cell>
          <cell r="H12791" t="str">
            <v>Дерево</v>
          </cell>
          <cell r="L12791">
            <v>2</v>
          </cell>
          <cell r="M12791">
            <v>1</v>
          </cell>
          <cell r="Q12791">
            <v>216.29</v>
          </cell>
          <cell r="R12791">
            <v>168.4</v>
          </cell>
          <cell r="S12791">
            <v>141.80000000000001</v>
          </cell>
          <cell r="T12791">
            <v>18</v>
          </cell>
        </row>
        <row r="12792">
          <cell r="C12792" t="str">
            <v>Чердынский городской округ Пермского края</v>
          </cell>
          <cell r="D12792" t="str">
            <v>г. Чердынь, ул. Прокопьевская, д. 96</v>
          </cell>
          <cell r="E12792" t="b">
            <v>1</v>
          </cell>
          <cell r="F12792">
            <v>1917</v>
          </cell>
          <cell r="H12792" t="str">
            <v>Дерево</v>
          </cell>
          <cell r="L12792">
            <v>2</v>
          </cell>
          <cell r="M12792">
            <v>2</v>
          </cell>
          <cell r="Q12792">
            <v>276.10000000000002</v>
          </cell>
          <cell r="R12792">
            <v>276.10000000000002</v>
          </cell>
          <cell r="S12792">
            <v>217.9</v>
          </cell>
          <cell r="T12792">
            <v>10</v>
          </cell>
        </row>
        <row r="12793">
          <cell r="C12793" t="str">
            <v>Чердынский городской округ Пермского края</v>
          </cell>
          <cell r="D12793" t="str">
            <v>г. Чердынь, ул. Романовская, д. 15</v>
          </cell>
          <cell r="E12793" t="b">
            <v>1</v>
          </cell>
          <cell r="F12793">
            <v>1974</v>
          </cell>
          <cell r="H12793" t="str">
            <v>Дерево</v>
          </cell>
          <cell r="L12793">
            <v>2</v>
          </cell>
          <cell r="M12793">
            <v>2</v>
          </cell>
          <cell r="Q12793">
            <v>498.4</v>
          </cell>
          <cell r="R12793">
            <v>342.8</v>
          </cell>
          <cell r="S12793">
            <v>308.52</v>
          </cell>
        </row>
        <row r="12794">
          <cell r="C12794" t="str">
            <v>Чердынский городской округ Пермского края</v>
          </cell>
          <cell r="D12794" t="str">
            <v>г. Чердынь, ул. Романовская, д. 21</v>
          </cell>
          <cell r="E12794" t="b">
            <v>1</v>
          </cell>
          <cell r="F12794">
            <v>1917</v>
          </cell>
          <cell r="H12794" t="str">
            <v>Кирпич</v>
          </cell>
          <cell r="L12794">
            <v>2</v>
          </cell>
          <cell r="M12794">
            <v>2</v>
          </cell>
          <cell r="Q12794">
            <v>338.16</v>
          </cell>
          <cell r="R12794">
            <v>298.89999999999998</v>
          </cell>
          <cell r="S12794">
            <v>131.9</v>
          </cell>
          <cell r="T12794">
            <v>17</v>
          </cell>
        </row>
        <row r="12795">
          <cell r="C12795" t="str">
            <v>Чердынский городской округ Пермского края</v>
          </cell>
          <cell r="D12795" t="str">
            <v>г. Чердынь, ул. Советская, д. 7</v>
          </cell>
          <cell r="E12795" t="b">
            <v>1</v>
          </cell>
          <cell r="F12795">
            <v>1974</v>
          </cell>
          <cell r="H12795" t="str">
            <v>Кирпич</v>
          </cell>
          <cell r="L12795">
            <v>2</v>
          </cell>
          <cell r="M12795">
            <v>2</v>
          </cell>
          <cell r="Q12795">
            <v>571.79999999999995</v>
          </cell>
          <cell r="R12795">
            <v>517</v>
          </cell>
          <cell r="S12795">
            <v>517</v>
          </cell>
          <cell r="T12795">
            <v>36</v>
          </cell>
        </row>
        <row r="12796">
          <cell r="C12796" t="str">
            <v>Чердынский городской округ Пермского края</v>
          </cell>
          <cell r="D12796" t="str">
            <v>г. Чердынь, ул. Советская, д. 19</v>
          </cell>
          <cell r="E12796" t="b">
            <v>1</v>
          </cell>
          <cell r="F12796">
            <v>1917</v>
          </cell>
          <cell r="H12796" t="str">
            <v>Дерево</v>
          </cell>
          <cell r="L12796">
            <v>2</v>
          </cell>
          <cell r="M12796">
            <v>1</v>
          </cell>
          <cell r="Q12796">
            <v>191.4</v>
          </cell>
          <cell r="R12796">
            <v>191.4</v>
          </cell>
          <cell r="S12796">
            <v>155.69999999999999</v>
          </cell>
          <cell r="T12796">
            <v>4</v>
          </cell>
        </row>
        <row r="12797">
          <cell r="C12797" t="str">
            <v>Чердынский городской округ Пермского края</v>
          </cell>
          <cell r="D12797" t="str">
            <v>г. Чердынь, ул. Сорокина, д. 38</v>
          </cell>
          <cell r="E12797" t="b">
            <v>1</v>
          </cell>
          <cell r="F12797">
            <v>1989</v>
          </cell>
          <cell r="H12797" t="str">
            <v>Кирпич</v>
          </cell>
          <cell r="L12797">
            <v>2</v>
          </cell>
          <cell r="M12797">
            <v>2</v>
          </cell>
          <cell r="Q12797">
            <v>622</v>
          </cell>
          <cell r="R12797">
            <v>357.3</v>
          </cell>
          <cell r="S12797">
            <v>321.57</v>
          </cell>
        </row>
        <row r="12798">
          <cell r="C12798" t="str">
            <v>Чердынский городской округ Пермского края</v>
          </cell>
          <cell r="D12798" t="str">
            <v>г. Чердынь, ул. Сорокина, д. 40</v>
          </cell>
          <cell r="E12798" t="b">
            <v>1</v>
          </cell>
          <cell r="F12798">
            <v>1987</v>
          </cell>
          <cell r="H12798" t="str">
            <v>Кирпич</v>
          </cell>
          <cell r="L12798">
            <v>2</v>
          </cell>
          <cell r="M12798">
            <v>2</v>
          </cell>
          <cell r="Q12798">
            <v>647.5</v>
          </cell>
          <cell r="R12798">
            <v>363.3</v>
          </cell>
          <cell r="S12798">
            <v>326.97000000000003</v>
          </cell>
        </row>
        <row r="12799">
          <cell r="C12799" t="str">
            <v>Чердынский городской округ Пермского края</v>
          </cell>
          <cell r="D12799" t="str">
            <v>г. Чердынь, ул. Спирина, д. 2</v>
          </cell>
          <cell r="E12799" t="b">
            <v>1</v>
          </cell>
          <cell r="F12799">
            <v>1968</v>
          </cell>
          <cell r="H12799" t="str">
            <v>Дерево</v>
          </cell>
          <cell r="L12799">
            <v>2</v>
          </cell>
          <cell r="M12799">
            <v>1</v>
          </cell>
          <cell r="Q12799">
            <v>335.1</v>
          </cell>
          <cell r="R12799">
            <v>216.7</v>
          </cell>
          <cell r="S12799">
            <v>195.02999999999997</v>
          </cell>
        </row>
        <row r="12800">
          <cell r="C12800" t="str">
            <v>Чердынский городской округ Пермского края</v>
          </cell>
          <cell r="D12800" t="str">
            <v>г. Чердынь, ул. Спирина, д. 4</v>
          </cell>
          <cell r="E12800" t="b">
            <v>1</v>
          </cell>
          <cell r="F12800">
            <v>1973</v>
          </cell>
          <cell r="H12800" t="str">
            <v>Дерево</v>
          </cell>
          <cell r="L12800">
            <v>2</v>
          </cell>
          <cell r="M12800">
            <v>1</v>
          </cell>
          <cell r="Q12800">
            <v>331.1</v>
          </cell>
          <cell r="R12800">
            <v>222.3</v>
          </cell>
          <cell r="S12800">
            <v>200.07</v>
          </cell>
        </row>
        <row r="12801">
          <cell r="C12801" t="str">
            <v>Чердынский городской округ Пермского края</v>
          </cell>
          <cell r="D12801" t="str">
            <v>г. Чердынь, ул. Спирина, д. 44</v>
          </cell>
          <cell r="E12801" t="b">
            <v>1</v>
          </cell>
          <cell r="F12801">
            <v>1980</v>
          </cell>
          <cell r="H12801" t="str">
            <v>Кирпич</v>
          </cell>
          <cell r="L12801">
            <v>2</v>
          </cell>
          <cell r="M12801">
            <v>2</v>
          </cell>
          <cell r="Q12801">
            <v>936.19</v>
          </cell>
          <cell r="R12801">
            <v>565.27</v>
          </cell>
          <cell r="S12801">
            <v>508.74299999999999</v>
          </cell>
        </row>
        <row r="12802">
          <cell r="C12802" t="str">
            <v>Чердынский городской округ Пермского края</v>
          </cell>
          <cell r="D12802" t="str">
            <v>г. Чердынь, ул. Спирина, д. 46</v>
          </cell>
          <cell r="E12802" t="b">
            <v>1</v>
          </cell>
          <cell r="F12802">
            <v>1970</v>
          </cell>
          <cell r="H12802" t="str">
            <v>Кирпич</v>
          </cell>
          <cell r="L12802">
            <v>2</v>
          </cell>
          <cell r="M12802">
            <v>2</v>
          </cell>
          <cell r="Q12802">
            <v>457.7</v>
          </cell>
          <cell r="R12802">
            <v>298.8</v>
          </cell>
          <cell r="S12802">
            <v>268.92</v>
          </cell>
        </row>
        <row r="12803">
          <cell r="C12803" t="str">
            <v>Чердынский городской округ Пермского края</v>
          </cell>
          <cell r="D12803" t="str">
            <v>г. Чердынь, ул. Спирина, д. 48</v>
          </cell>
          <cell r="E12803" t="b">
            <v>1</v>
          </cell>
          <cell r="F12803">
            <v>1970</v>
          </cell>
          <cell r="H12803" t="str">
            <v>Кирпич</v>
          </cell>
          <cell r="L12803">
            <v>2</v>
          </cell>
          <cell r="M12803">
            <v>2</v>
          </cell>
          <cell r="Q12803">
            <v>756.8</v>
          </cell>
          <cell r="R12803">
            <v>442</v>
          </cell>
          <cell r="S12803">
            <v>397.8</v>
          </cell>
        </row>
        <row r="12804">
          <cell r="C12804" t="str">
            <v>Чердынский городской округ Пермского края</v>
          </cell>
          <cell r="D12804" t="str">
            <v>г. Чердынь, ул. Успенская, д. 15</v>
          </cell>
          <cell r="E12804" t="b">
            <v>1</v>
          </cell>
          <cell r="F12804">
            <v>1946</v>
          </cell>
          <cell r="H12804" t="str">
            <v>Смешанные</v>
          </cell>
          <cell r="L12804">
            <v>2</v>
          </cell>
          <cell r="M12804">
            <v>2</v>
          </cell>
          <cell r="Q12804">
            <v>143</v>
          </cell>
          <cell r="R12804">
            <v>104.4</v>
          </cell>
          <cell r="S12804">
            <v>47.1</v>
          </cell>
          <cell r="T12804">
            <v>7</v>
          </cell>
        </row>
        <row r="12805">
          <cell r="C12805" t="str">
            <v>Чердынский городской округ Пермского края</v>
          </cell>
          <cell r="D12805" t="str">
            <v>г. Чердынь, ул. Успенская, д. 37</v>
          </cell>
          <cell r="E12805" t="b">
            <v>1</v>
          </cell>
          <cell r="F12805">
            <v>1917</v>
          </cell>
          <cell r="H12805" t="str">
            <v>Дерево</v>
          </cell>
          <cell r="L12805">
            <v>2</v>
          </cell>
          <cell r="M12805">
            <v>1</v>
          </cell>
          <cell r="Q12805">
            <v>157.5</v>
          </cell>
          <cell r="R12805">
            <v>157.5</v>
          </cell>
          <cell r="S12805">
            <v>108.3</v>
          </cell>
          <cell r="T12805">
            <v>4</v>
          </cell>
        </row>
        <row r="12806">
          <cell r="C12806" t="str">
            <v>Чердынский городской округ Пермского края</v>
          </cell>
          <cell r="D12806" t="str">
            <v>г. Чердынь, ул. Успенская, д. 39</v>
          </cell>
          <cell r="E12806" t="b">
            <v>1</v>
          </cell>
          <cell r="F12806">
            <v>1957</v>
          </cell>
          <cell r="H12806" t="str">
            <v>Смешанные</v>
          </cell>
          <cell r="L12806">
            <v>2</v>
          </cell>
          <cell r="M12806">
            <v>1</v>
          </cell>
          <cell r="Q12806">
            <v>155.4</v>
          </cell>
          <cell r="R12806">
            <v>131.30000000000001</v>
          </cell>
          <cell r="S12806">
            <v>64.900000000000006</v>
          </cell>
          <cell r="T12806">
            <v>6</v>
          </cell>
        </row>
        <row r="12807">
          <cell r="C12807" t="str">
            <v>Чердынский городской округ Пермского края</v>
          </cell>
          <cell r="D12807" t="str">
            <v>г. Чердынь, ул. Успенская, д. 45</v>
          </cell>
          <cell r="E12807" t="b">
            <v>1</v>
          </cell>
          <cell r="F12807">
            <v>1917</v>
          </cell>
          <cell r="H12807" t="str">
            <v>Дерево</v>
          </cell>
          <cell r="L12807">
            <v>2</v>
          </cell>
          <cell r="M12807">
            <v>1</v>
          </cell>
          <cell r="Q12807">
            <v>246.2</v>
          </cell>
          <cell r="R12807">
            <v>246.2</v>
          </cell>
          <cell r="S12807">
            <v>165</v>
          </cell>
          <cell r="T12807">
            <v>3</v>
          </cell>
        </row>
        <row r="12808">
          <cell r="C12808" t="str">
            <v>Чердынский городской округ Пермского края</v>
          </cell>
          <cell r="D12808" t="str">
            <v>г. Чердынь, ул. Успенская, д. 46</v>
          </cell>
          <cell r="E12808" t="b">
            <v>1</v>
          </cell>
          <cell r="F12808">
            <v>1946</v>
          </cell>
          <cell r="H12808" t="str">
            <v>Дерево</v>
          </cell>
          <cell r="L12808">
            <v>2</v>
          </cell>
          <cell r="M12808">
            <v>1</v>
          </cell>
          <cell r="Q12808">
            <v>158</v>
          </cell>
          <cell r="R12808">
            <v>123.9</v>
          </cell>
          <cell r="S12808">
            <v>125.9</v>
          </cell>
          <cell r="T12808">
            <v>1</v>
          </cell>
        </row>
        <row r="12809">
          <cell r="C12809" t="str">
            <v>Чердынский городской округ Пермского края</v>
          </cell>
          <cell r="D12809" t="str">
            <v>г. Чердынь, ул. Успенская, д. 62</v>
          </cell>
          <cell r="E12809" t="b">
            <v>1</v>
          </cell>
          <cell r="F12809">
            <v>1917</v>
          </cell>
          <cell r="H12809" t="str">
            <v>Смешанные</v>
          </cell>
          <cell r="L12809">
            <v>2</v>
          </cell>
          <cell r="M12809">
            <v>1</v>
          </cell>
          <cell r="Q12809">
            <v>250.8</v>
          </cell>
          <cell r="R12809">
            <v>250.8</v>
          </cell>
          <cell r="S12809">
            <v>180.9</v>
          </cell>
          <cell r="T12809">
            <v>18</v>
          </cell>
        </row>
        <row r="12810">
          <cell r="C12810" t="str">
            <v>Чердынский городской округ Пермского края</v>
          </cell>
          <cell r="D12810" t="str">
            <v>г. Чердынь, ул. Успенская, д. 65</v>
          </cell>
          <cell r="E12810" t="b">
            <v>1</v>
          </cell>
          <cell r="F12810">
            <v>1917</v>
          </cell>
          <cell r="H12810" t="str">
            <v>Дерево</v>
          </cell>
          <cell r="L12810">
            <v>2</v>
          </cell>
          <cell r="M12810">
            <v>1</v>
          </cell>
          <cell r="Q12810">
            <v>198.3</v>
          </cell>
          <cell r="R12810">
            <v>198.3</v>
          </cell>
          <cell r="S12810">
            <v>180.6</v>
          </cell>
          <cell r="T12810">
            <v>7</v>
          </cell>
        </row>
        <row r="12811">
          <cell r="C12811" t="str">
            <v>Чердынский городской округ Пермского края</v>
          </cell>
          <cell r="D12811" t="str">
            <v>г. Чердынь, ул. Успенская, д. 66</v>
          </cell>
          <cell r="E12811" t="b">
            <v>1</v>
          </cell>
          <cell r="F12811">
            <v>1917</v>
          </cell>
          <cell r="H12811" t="str">
            <v>Дерево</v>
          </cell>
          <cell r="L12811">
            <v>2</v>
          </cell>
          <cell r="M12811">
            <v>1</v>
          </cell>
          <cell r="Q12811">
            <v>257.7</v>
          </cell>
          <cell r="R12811">
            <v>257.7</v>
          </cell>
          <cell r="S12811">
            <v>144.4</v>
          </cell>
          <cell r="T12811">
            <v>9</v>
          </cell>
        </row>
        <row r="12812">
          <cell r="C12812" t="str">
            <v>Чердынский городской округ Пермского края</v>
          </cell>
          <cell r="D12812" t="str">
            <v>г. Чердынь, ул. Успенская, д. 76</v>
          </cell>
          <cell r="E12812" t="b">
            <v>1</v>
          </cell>
          <cell r="F12812">
            <v>1917</v>
          </cell>
          <cell r="H12812" t="str">
            <v>Дерево</v>
          </cell>
          <cell r="L12812">
            <v>2</v>
          </cell>
          <cell r="M12812">
            <v>1</v>
          </cell>
          <cell r="Q12812">
            <v>258</v>
          </cell>
          <cell r="R12812">
            <v>258</v>
          </cell>
          <cell r="S12812">
            <v>122.6</v>
          </cell>
          <cell r="T12812">
            <v>8</v>
          </cell>
        </row>
        <row r="12813">
          <cell r="C12813" t="str">
            <v>Чердынский городской округ Пермского края</v>
          </cell>
          <cell r="D12813" t="str">
            <v>г. Чердынь, ул. Успенская, д. 85</v>
          </cell>
          <cell r="E12813" t="b">
            <v>1</v>
          </cell>
          <cell r="F12813">
            <v>1917</v>
          </cell>
          <cell r="H12813" t="str">
            <v>Кирпич</v>
          </cell>
          <cell r="L12813">
            <v>2</v>
          </cell>
          <cell r="M12813">
            <v>1</v>
          </cell>
          <cell r="Q12813">
            <v>250.5</v>
          </cell>
          <cell r="R12813">
            <v>250.5</v>
          </cell>
          <cell r="S12813">
            <v>231.6</v>
          </cell>
          <cell r="T12813">
            <v>5</v>
          </cell>
        </row>
        <row r="12814">
          <cell r="C12814" t="str">
            <v>Чердынский городской округ Пермского края</v>
          </cell>
          <cell r="D12814" t="str">
            <v>г. Чердынь, ул. Успенская, д. 87</v>
          </cell>
          <cell r="E12814" t="b">
            <v>1</v>
          </cell>
          <cell r="F12814">
            <v>1974</v>
          </cell>
          <cell r="H12814" t="str">
            <v>Кирпич</v>
          </cell>
          <cell r="L12814">
            <v>2</v>
          </cell>
          <cell r="M12814">
            <v>2</v>
          </cell>
          <cell r="Q12814">
            <v>524.5</v>
          </cell>
          <cell r="R12814">
            <v>462</v>
          </cell>
          <cell r="S12814">
            <v>462</v>
          </cell>
          <cell r="T12814">
            <v>7</v>
          </cell>
        </row>
        <row r="12815">
          <cell r="C12815" t="str">
            <v>Чердынский городской округ Пермского края</v>
          </cell>
          <cell r="D12815" t="str">
            <v>г. Чердынь, ул. Успенская, д. 91</v>
          </cell>
          <cell r="E12815" t="b">
            <v>1</v>
          </cell>
          <cell r="F12815">
            <v>2012</v>
          </cell>
          <cell r="H12815" t="str">
            <v>Камень/дерево</v>
          </cell>
          <cell r="L12815">
            <v>2</v>
          </cell>
          <cell r="M12815">
            <v>2</v>
          </cell>
          <cell r="Q12815">
            <v>235.6</v>
          </cell>
          <cell r="R12815">
            <v>235.6</v>
          </cell>
          <cell r="S12815">
            <v>212.04</v>
          </cell>
        </row>
        <row r="12816">
          <cell r="C12816" t="str">
            <v>Чердынский городской округ Пермского края</v>
          </cell>
          <cell r="D12816" t="str">
            <v>г. Чердынь, ул. Успенская, д. 116</v>
          </cell>
          <cell r="E12816" t="b">
            <v>1</v>
          </cell>
          <cell r="F12816">
            <v>1917</v>
          </cell>
          <cell r="H12816" t="str">
            <v>Дерево</v>
          </cell>
          <cell r="L12816">
            <v>2</v>
          </cell>
          <cell r="M12816">
            <v>1</v>
          </cell>
          <cell r="Q12816">
            <v>142.69999999999999</v>
          </cell>
          <cell r="R12816">
            <v>142.69999999999999</v>
          </cell>
          <cell r="S12816">
            <v>124</v>
          </cell>
          <cell r="T12816">
            <v>4</v>
          </cell>
        </row>
        <row r="12817">
          <cell r="C12817" t="str">
            <v>Чердынский городской округ Пермского края</v>
          </cell>
          <cell r="D12817" t="str">
            <v>г. Чердынь, ул. Юргановская, д. 54</v>
          </cell>
          <cell r="E12817" t="b">
            <v>1</v>
          </cell>
          <cell r="F12817">
            <v>1905</v>
          </cell>
          <cell r="H12817" t="str">
            <v>Дерево</v>
          </cell>
          <cell r="L12817">
            <v>2</v>
          </cell>
          <cell r="M12817">
            <v>1</v>
          </cell>
          <cell r="Q12817">
            <v>146.22</v>
          </cell>
          <cell r="R12817">
            <v>97.9</v>
          </cell>
          <cell r="S12817">
            <v>59.2</v>
          </cell>
          <cell r="T12817">
            <v>6</v>
          </cell>
        </row>
        <row r="12818">
          <cell r="C12818" t="str">
            <v>Чердынский городской округ Пермского края</v>
          </cell>
          <cell r="D12818" t="str">
            <v>г. Чердынь, ул. Юргановская, д. 61</v>
          </cell>
          <cell r="E12818" t="b">
            <v>1</v>
          </cell>
          <cell r="F12818">
            <v>1905</v>
          </cell>
          <cell r="H12818" t="str">
            <v>Дерево</v>
          </cell>
          <cell r="L12818">
            <v>2</v>
          </cell>
          <cell r="M12818">
            <v>1</v>
          </cell>
          <cell r="Q12818">
            <v>195.9</v>
          </cell>
          <cell r="R12818">
            <v>195.9</v>
          </cell>
          <cell r="S12818">
            <v>142.1</v>
          </cell>
          <cell r="T12818">
            <v>5</v>
          </cell>
        </row>
        <row r="12819">
          <cell r="C12819" t="str">
            <v>Чердынский городской округ Пермского края</v>
          </cell>
          <cell r="D12819" t="str">
            <v>г. Чердынь, ул. Юргановская, д. 68</v>
          </cell>
          <cell r="E12819" t="b">
            <v>1</v>
          </cell>
          <cell r="F12819">
            <v>1917</v>
          </cell>
          <cell r="H12819" t="str">
            <v>Дерево</v>
          </cell>
          <cell r="L12819">
            <v>2</v>
          </cell>
          <cell r="M12819">
            <v>1</v>
          </cell>
          <cell r="Q12819">
            <v>357.3</v>
          </cell>
          <cell r="R12819">
            <v>357.3</v>
          </cell>
          <cell r="S12819">
            <v>240.7</v>
          </cell>
          <cell r="T12819">
            <v>7</v>
          </cell>
        </row>
        <row r="12820">
          <cell r="C12820" t="str">
            <v>Чердынский городской округ Пермского края</v>
          </cell>
          <cell r="D12820" t="str">
            <v>г. Чердынь, ул. Юргановская, д. 70</v>
          </cell>
          <cell r="E12820" t="b">
            <v>1</v>
          </cell>
          <cell r="F12820">
            <v>1917</v>
          </cell>
          <cell r="H12820" t="str">
            <v>Кирпич</v>
          </cell>
          <cell r="L12820">
            <v>2</v>
          </cell>
          <cell r="M12820">
            <v>2</v>
          </cell>
          <cell r="Q12820">
            <v>184.7</v>
          </cell>
          <cell r="R12820">
            <v>184.7</v>
          </cell>
          <cell r="S12820">
            <v>139.1</v>
          </cell>
          <cell r="T12820">
            <v>12</v>
          </cell>
        </row>
        <row r="12821">
          <cell r="C12821" t="str">
            <v>Чердынский городской округ Пермского края</v>
          </cell>
          <cell r="D12821" t="str">
            <v>г. Чердынь, ул. Юргановская, д. 72</v>
          </cell>
          <cell r="E12821" t="b">
            <v>1</v>
          </cell>
          <cell r="F12821">
            <v>1949</v>
          </cell>
          <cell r="H12821" t="str">
            <v>Дерево</v>
          </cell>
          <cell r="L12821">
            <v>2</v>
          </cell>
          <cell r="M12821">
            <v>2</v>
          </cell>
          <cell r="Q12821">
            <v>354.8</v>
          </cell>
          <cell r="R12821">
            <v>297.2</v>
          </cell>
          <cell r="S12821">
            <v>141.6</v>
          </cell>
          <cell r="T12821">
            <v>12</v>
          </cell>
        </row>
        <row r="12822">
          <cell r="C12822" t="str">
            <v>Чердынский городской округ Пермского края</v>
          </cell>
          <cell r="D12822" t="str">
            <v>г. Чердынь, ул. Юргановская, д. 85</v>
          </cell>
          <cell r="E12822" t="b">
            <v>1</v>
          </cell>
          <cell r="F12822">
            <v>1917</v>
          </cell>
          <cell r="H12822" t="str">
            <v>Дерево</v>
          </cell>
          <cell r="L12822">
            <v>2</v>
          </cell>
          <cell r="M12822">
            <v>1</v>
          </cell>
          <cell r="Q12822">
            <v>315.60000000000002</v>
          </cell>
          <cell r="R12822">
            <v>225.3</v>
          </cell>
          <cell r="S12822">
            <v>165.4</v>
          </cell>
          <cell r="T12822">
            <v>15</v>
          </cell>
        </row>
        <row r="12823">
          <cell r="C12823" t="str">
            <v>Чердынский городской округ Пермского края</v>
          </cell>
          <cell r="D12823" t="str">
            <v>г. Чердынь, ул. Юргановская, д. 90</v>
          </cell>
          <cell r="E12823" t="b">
            <v>1</v>
          </cell>
          <cell r="F12823">
            <v>1961</v>
          </cell>
          <cell r="H12823" t="str">
            <v>Дерево</v>
          </cell>
          <cell r="L12823">
            <v>2</v>
          </cell>
          <cell r="M12823">
            <v>2</v>
          </cell>
          <cell r="Q12823">
            <v>139.80000000000001</v>
          </cell>
          <cell r="R12823">
            <v>101.2</v>
          </cell>
          <cell r="S12823">
            <v>91.08</v>
          </cell>
        </row>
        <row r="12824">
          <cell r="C12824" t="str">
            <v>Чердынский городской округ Пермского края</v>
          </cell>
          <cell r="D12824" t="str">
            <v>г. Чердынь, ул. Юргановская, д. 94</v>
          </cell>
          <cell r="E12824" t="b">
            <v>1</v>
          </cell>
          <cell r="F12824">
            <v>1961</v>
          </cell>
          <cell r="H12824" t="str">
            <v>Дерево</v>
          </cell>
          <cell r="L12824">
            <v>2</v>
          </cell>
          <cell r="M12824">
            <v>2</v>
          </cell>
          <cell r="Q12824">
            <v>327.7</v>
          </cell>
          <cell r="R12824">
            <v>226.5</v>
          </cell>
          <cell r="S12824">
            <v>203.85</v>
          </cell>
        </row>
        <row r="12825">
          <cell r="C12825" t="str">
            <v>Чердынский городской округ Пермского края</v>
          </cell>
          <cell r="D12825" t="str">
            <v>г. Чердынь, ул. Юргановская, д. 96</v>
          </cell>
          <cell r="E12825" t="b">
            <v>1</v>
          </cell>
          <cell r="F12825">
            <v>1960</v>
          </cell>
          <cell r="H12825" t="str">
            <v>Дерево</v>
          </cell>
          <cell r="L12825">
            <v>2</v>
          </cell>
          <cell r="M12825">
            <v>2</v>
          </cell>
          <cell r="Q12825">
            <v>337.7</v>
          </cell>
          <cell r="R12825">
            <v>228.1</v>
          </cell>
          <cell r="S12825">
            <v>205.29</v>
          </cell>
        </row>
        <row r="12826">
          <cell r="C12826" t="str">
            <v>Чердынский городской округ Пермского края</v>
          </cell>
          <cell r="D12826" t="str">
            <v>г. Чердынь, ул. Юргановская, д. 98</v>
          </cell>
          <cell r="E12826" t="b">
            <v>1</v>
          </cell>
          <cell r="F12826">
            <v>1961</v>
          </cell>
          <cell r="H12826" t="str">
            <v>Дерево</v>
          </cell>
          <cell r="L12826">
            <v>2</v>
          </cell>
          <cell r="M12826">
            <v>2</v>
          </cell>
          <cell r="Q12826">
            <v>329</v>
          </cell>
          <cell r="R12826">
            <v>221</v>
          </cell>
          <cell r="S12826">
            <v>198.9</v>
          </cell>
        </row>
        <row r="12827">
          <cell r="C12827" t="str">
            <v>Чердынский городской округ Пермского края</v>
          </cell>
          <cell r="D12827" t="str">
            <v>г. Чердынь, ул. Юргановская, д. 117</v>
          </cell>
          <cell r="E12827" t="b">
            <v>1</v>
          </cell>
          <cell r="F12827">
            <v>1963</v>
          </cell>
          <cell r="H12827" t="str">
            <v>Дерево</v>
          </cell>
          <cell r="L12827">
            <v>2</v>
          </cell>
          <cell r="M12827">
            <v>1</v>
          </cell>
          <cell r="Q12827">
            <v>335.4</v>
          </cell>
          <cell r="R12827">
            <v>220.8</v>
          </cell>
          <cell r="S12827">
            <v>198.72</v>
          </cell>
        </row>
        <row r="12828">
          <cell r="C12828" t="str">
            <v>Чердынский городской округ Пермского края</v>
          </cell>
          <cell r="D12828" t="str">
            <v>г. Чердынь, ул. Яборова, д. 10</v>
          </cell>
          <cell r="E12828" t="b">
            <v>1</v>
          </cell>
          <cell r="F12828">
            <v>2000</v>
          </cell>
          <cell r="H12828" t="str">
            <v>Дерево</v>
          </cell>
          <cell r="L12828">
            <v>2</v>
          </cell>
          <cell r="M12828">
            <v>1</v>
          </cell>
          <cell r="Q12828">
            <v>311.95999999999998</v>
          </cell>
          <cell r="R12828">
            <v>275.89999999999998</v>
          </cell>
          <cell r="S12828">
            <v>195.49999999999997</v>
          </cell>
          <cell r="T12828">
            <v>15</v>
          </cell>
        </row>
        <row r="12829">
          <cell r="C12829" t="str">
            <v>Чердынский городской округ Пермского края</v>
          </cell>
          <cell r="D12829" t="str">
            <v>г. Чердынь, ул. Яборова, д. 15</v>
          </cell>
          <cell r="E12829" t="b">
            <v>1</v>
          </cell>
          <cell r="F12829">
            <v>1917</v>
          </cell>
          <cell r="H12829" t="str">
            <v>Дерево</v>
          </cell>
          <cell r="L12829">
            <v>2</v>
          </cell>
          <cell r="M12829">
            <v>1</v>
          </cell>
          <cell r="Q12829">
            <v>137.1</v>
          </cell>
          <cell r="R12829">
            <v>98.5</v>
          </cell>
          <cell r="S12829">
            <v>49.8</v>
          </cell>
          <cell r="T12829">
            <v>6</v>
          </cell>
        </row>
        <row r="12830">
          <cell r="C12830" t="str">
            <v>Чердынский городской округ Пермского края</v>
          </cell>
          <cell r="D12830" t="str">
            <v>пгт Ныроб, ул. Ворошилова, д. 64</v>
          </cell>
          <cell r="E12830" t="b">
            <v>1</v>
          </cell>
          <cell r="F12830">
            <v>1976</v>
          </cell>
          <cell r="H12830" t="str">
            <v>кирпич</v>
          </cell>
          <cell r="L12830">
            <v>3</v>
          </cell>
          <cell r="M12830">
            <v>3</v>
          </cell>
          <cell r="Q12830">
            <v>2609.3000000000002</v>
          </cell>
          <cell r="R12830">
            <v>1807.2</v>
          </cell>
          <cell r="S12830">
            <v>1807.2</v>
          </cell>
          <cell r="T12830">
            <v>72</v>
          </cell>
        </row>
        <row r="12831">
          <cell r="C12831" t="str">
            <v>Чердынский городской округ Пермского края</v>
          </cell>
          <cell r="D12831" t="str">
            <v>пгт Ныроб, ул. Ворошилова, д. 120</v>
          </cell>
          <cell r="E12831" t="b">
            <v>1</v>
          </cell>
          <cell r="F12831">
            <v>1973</v>
          </cell>
          <cell r="H12831" t="str">
            <v>Кирпич</v>
          </cell>
          <cell r="L12831">
            <v>2</v>
          </cell>
          <cell r="M12831">
            <v>3</v>
          </cell>
          <cell r="Q12831">
            <v>878</v>
          </cell>
          <cell r="R12831">
            <v>867.86</v>
          </cell>
          <cell r="S12831">
            <v>818.2</v>
          </cell>
          <cell r="T12831">
            <v>41</v>
          </cell>
        </row>
        <row r="12832">
          <cell r="C12832" t="str">
            <v>Чердынский городской округ Пермского края</v>
          </cell>
          <cell r="D12832" t="str">
            <v>пгт Ныроб, ул. Восточная, д. 1А</v>
          </cell>
          <cell r="E12832" t="b">
            <v>1</v>
          </cell>
          <cell r="F12832">
            <v>1992</v>
          </cell>
          <cell r="H12832" t="str">
            <v>Кирпич</v>
          </cell>
          <cell r="L12832">
            <v>3</v>
          </cell>
          <cell r="M12832">
            <v>4</v>
          </cell>
          <cell r="Q12832">
            <v>3193.2</v>
          </cell>
          <cell r="R12832">
            <v>2331.3000000000002</v>
          </cell>
          <cell r="S12832">
            <v>2045.7</v>
          </cell>
          <cell r="T12832">
            <v>89</v>
          </cell>
        </row>
        <row r="12833">
          <cell r="C12833" t="str">
            <v>Чердынский городской округ Пермского края</v>
          </cell>
          <cell r="D12833" t="str">
            <v>пгт Ныроб, ул. Восточная, д. 2А</v>
          </cell>
          <cell r="E12833" t="b">
            <v>1</v>
          </cell>
          <cell r="F12833">
            <v>1995</v>
          </cell>
          <cell r="H12833" t="str">
            <v>Кирпич</v>
          </cell>
          <cell r="L12833">
            <v>3</v>
          </cell>
          <cell r="M12833">
            <v>4</v>
          </cell>
          <cell r="Q12833">
            <v>3157.02</v>
          </cell>
          <cell r="R12833">
            <v>2287</v>
          </cell>
          <cell r="S12833">
            <v>2037</v>
          </cell>
        </row>
        <row r="12834">
          <cell r="C12834" t="str">
            <v>Чердынский городской округ Пермского края</v>
          </cell>
          <cell r="D12834" t="str">
            <v>пгт Ныроб, ул. Восточная, д. 3А</v>
          </cell>
          <cell r="E12834" t="b">
            <v>1</v>
          </cell>
          <cell r="F12834">
            <v>1997</v>
          </cell>
          <cell r="H12834" t="str">
            <v>Кирпич</v>
          </cell>
          <cell r="I12834" t="str">
            <v>скатная</v>
          </cell>
          <cell r="J12834" t="str">
            <v>ГАЗ ГВС</v>
          </cell>
          <cell r="K12834" t="str">
            <v>имеется</v>
          </cell>
          <cell r="L12834">
            <v>3</v>
          </cell>
          <cell r="M12834">
            <v>4</v>
          </cell>
          <cell r="Q12834">
            <v>3180.09</v>
          </cell>
          <cell r="R12834">
            <v>2310.0700000000002</v>
          </cell>
          <cell r="S12834">
            <v>2148.5</v>
          </cell>
          <cell r="T12834">
            <v>74</v>
          </cell>
        </row>
        <row r="12835">
          <cell r="C12835" t="str">
            <v>Чердынский городской округ Пермского края</v>
          </cell>
          <cell r="D12835" t="str">
            <v>пгт Ныроб, ул. Дзержинского, д. 6</v>
          </cell>
          <cell r="E12835" t="b">
            <v>1</v>
          </cell>
          <cell r="F12835">
            <v>1989</v>
          </cell>
          <cell r="H12835" t="str">
            <v>кирпич</v>
          </cell>
          <cell r="L12835">
            <v>3</v>
          </cell>
          <cell r="M12835">
            <v>4</v>
          </cell>
          <cell r="Q12835">
            <v>2644</v>
          </cell>
          <cell r="R12835">
            <v>2477.8000000000002</v>
          </cell>
          <cell r="S12835">
            <v>1801.3</v>
          </cell>
          <cell r="T12835">
            <v>72</v>
          </cell>
        </row>
        <row r="12836">
          <cell r="C12836" t="str">
            <v>Чердынский городской округ Пермского края</v>
          </cell>
          <cell r="D12836" t="str">
            <v>пгт Ныроб, ул. Колвинская, д. 24</v>
          </cell>
          <cell r="E12836" t="b">
            <v>1</v>
          </cell>
          <cell r="F12836">
            <v>1978</v>
          </cell>
          <cell r="H12836" t="str">
            <v>кирпич</v>
          </cell>
          <cell r="L12836">
            <v>2</v>
          </cell>
          <cell r="M12836">
            <v>1</v>
          </cell>
          <cell r="Q12836">
            <v>690</v>
          </cell>
          <cell r="R12836">
            <v>295</v>
          </cell>
          <cell r="S12836">
            <v>265.5</v>
          </cell>
          <cell r="T12836">
            <v>18</v>
          </cell>
        </row>
        <row r="12837">
          <cell r="C12837" t="str">
            <v>Чердынский городской округ Пермского края</v>
          </cell>
          <cell r="D12837" t="str">
            <v>пгт Ныроб, ул. Лесная, д. 1</v>
          </cell>
          <cell r="E12837" t="b">
            <v>1</v>
          </cell>
          <cell r="F12837">
            <v>1990</v>
          </cell>
          <cell r="H12837" t="str">
            <v>кирпич</v>
          </cell>
          <cell r="L12837">
            <v>3</v>
          </cell>
          <cell r="M12837">
            <v>4</v>
          </cell>
          <cell r="Q12837">
            <v>3175.8</v>
          </cell>
          <cell r="R12837">
            <v>2274.5</v>
          </cell>
          <cell r="S12837">
            <v>2054.5</v>
          </cell>
          <cell r="T12837">
            <v>89</v>
          </cell>
        </row>
        <row r="12838">
          <cell r="C12838" t="str">
            <v>Чердынский городской округ Пермского края</v>
          </cell>
          <cell r="D12838" t="str">
            <v>пгт Ныроб, ул. Лесная, д. 13</v>
          </cell>
          <cell r="E12838" t="b">
            <v>1</v>
          </cell>
          <cell r="F12838">
            <v>1981</v>
          </cell>
          <cell r="H12838" t="str">
            <v>кирпич</v>
          </cell>
          <cell r="L12838">
            <v>3</v>
          </cell>
          <cell r="M12838">
            <v>3</v>
          </cell>
          <cell r="Q12838">
            <v>3325.4</v>
          </cell>
          <cell r="R12838">
            <v>2643.7</v>
          </cell>
          <cell r="S12838">
            <v>2495.3000000000002</v>
          </cell>
          <cell r="T12838">
            <v>70</v>
          </cell>
        </row>
        <row r="12839">
          <cell r="C12839" t="str">
            <v>Чердынский городской округ Пермского края</v>
          </cell>
          <cell r="D12839" t="str">
            <v>пгт Ныроб, ул. Лесная, д. 14</v>
          </cell>
          <cell r="E12839" t="b">
            <v>1</v>
          </cell>
          <cell r="F12839">
            <v>1982</v>
          </cell>
          <cell r="H12839" t="str">
            <v>кирпич</v>
          </cell>
          <cell r="L12839">
            <v>3</v>
          </cell>
          <cell r="M12839">
            <v>3</v>
          </cell>
          <cell r="Q12839">
            <v>2692.57</v>
          </cell>
          <cell r="R12839">
            <v>1887.6</v>
          </cell>
          <cell r="S12839">
            <v>1887.6</v>
          </cell>
          <cell r="T12839">
            <v>80</v>
          </cell>
        </row>
        <row r="12840">
          <cell r="C12840" t="str">
            <v>Чердынский городской округ Пермского края</v>
          </cell>
          <cell r="D12840" t="str">
            <v>пгт Ныроб, ул. Лесная, д. 16</v>
          </cell>
          <cell r="E12840" t="b">
            <v>1</v>
          </cell>
          <cell r="F12840">
            <v>1984</v>
          </cell>
          <cell r="H12840" t="str">
            <v>кирпич</v>
          </cell>
          <cell r="L12840">
            <v>3</v>
          </cell>
          <cell r="M12840">
            <v>3</v>
          </cell>
          <cell r="Q12840">
            <v>2709.1</v>
          </cell>
          <cell r="R12840">
            <v>2528.1</v>
          </cell>
          <cell r="S12840">
            <v>1865.9</v>
          </cell>
          <cell r="T12840">
            <v>65</v>
          </cell>
        </row>
        <row r="12841">
          <cell r="C12841" t="str">
            <v>Чердынский городской округ Пермского края</v>
          </cell>
          <cell r="D12841" t="str">
            <v>пгт Ныроб, ул. Лесная, д. 17</v>
          </cell>
          <cell r="E12841" t="b">
            <v>1</v>
          </cell>
          <cell r="F12841">
            <v>1988</v>
          </cell>
          <cell r="H12841" t="str">
            <v>кирпич</v>
          </cell>
          <cell r="L12841">
            <v>3</v>
          </cell>
          <cell r="M12841">
            <v>3</v>
          </cell>
          <cell r="Q12841">
            <v>2064.9</v>
          </cell>
          <cell r="R12841">
            <v>1902.6</v>
          </cell>
          <cell r="S12841">
            <v>1902.6</v>
          </cell>
          <cell r="T12841">
            <v>75</v>
          </cell>
        </row>
        <row r="12842">
          <cell r="C12842" t="str">
            <v>Чердынский городской округ Пермского края</v>
          </cell>
          <cell r="D12842" t="str">
            <v>пгт Ныроб, ул. Лесная, д. 18</v>
          </cell>
          <cell r="E12842" t="b">
            <v>1</v>
          </cell>
          <cell r="F12842">
            <v>1986</v>
          </cell>
          <cell r="H12842" t="str">
            <v>кирпич</v>
          </cell>
          <cell r="L12842">
            <v>3</v>
          </cell>
          <cell r="M12842">
            <v>3</v>
          </cell>
          <cell r="Q12842">
            <v>2660.2</v>
          </cell>
          <cell r="R12842">
            <v>1817.5</v>
          </cell>
          <cell r="S12842">
            <v>1817.5</v>
          </cell>
          <cell r="T12842">
            <v>55</v>
          </cell>
        </row>
        <row r="12843">
          <cell r="C12843" t="str">
            <v>Чердынский городской округ Пермского края</v>
          </cell>
          <cell r="D12843" t="str">
            <v>пгт Ныроб, ул. Маяковского, д. 5</v>
          </cell>
          <cell r="E12843" t="b">
            <v>1</v>
          </cell>
          <cell r="F12843">
            <v>1979</v>
          </cell>
          <cell r="H12843" t="str">
            <v>кирпич</v>
          </cell>
          <cell r="L12843">
            <v>3</v>
          </cell>
          <cell r="M12843">
            <v>3</v>
          </cell>
          <cell r="Q12843">
            <v>3757.61</v>
          </cell>
          <cell r="R12843">
            <v>1830</v>
          </cell>
          <cell r="S12843">
            <v>1647</v>
          </cell>
          <cell r="T12843">
            <v>66</v>
          </cell>
        </row>
        <row r="12844">
          <cell r="C12844" t="str">
            <v>Чердынский городской округ Пермского края</v>
          </cell>
          <cell r="D12844" t="str">
            <v>пгт Ныроб, ул. Маяковского, д. 7</v>
          </cell>
          <cell r="E12844" t="b">
            <v>1</v>
          </cell>
          <cell r="F12844">
            <v>1969</v>
          </cell>
          <cell r="H12844" t="str">
            <v>Кирпич</v>
          </cell>
          <cell r="L12844">
            <v>2</v>
          </cell>
          <cell r="M12844">
            <v>1</v>
          </cell>
          <cell r="Q12844">
            <v>295.10000000000002</v>
          </cell>
          <cell r="R12844">
            <v>267.60000000000002</v>
          </cell>
          <cell r="S12844">
            <v>201.2</v>
          </cell>
          <cell r="T12844">
            <v>5</v>
          </cell>
        </row>
        <row r="12845">
          <cell r="C12845" t="str">
            <v>Чердынский городской округ Пермского края</v>
          </cell>
          <cell r="D12845" t="str">
            <v>пгт Ныроб, ул. Пузакова, д. 5А</v>
          </cell>
          <cell r="E12845" t="b">
            <v>1</v>
          </cell>
          <cell r="F12845">
            <v>1978</v>
          </cell>
          <cell r="H12845" t="str">
            <v>кирпич</v>
          </cell>
          <cell r="L12845">
            <v>3</v>
          </cell>
          <cell r="M12845">
            <v>4</v>
          </cell>
          <cell r="Q12845">
            <v>3773</v>
          </cell>
          <cell r="R12845">
            <v>1843</v>
          </cell>
          <cell r="S12845">
            <v>1658.7</v>
          </cell>
          <cell r="T12845">
            <v>90</v>
          </cell>
        </row>
        <row r="12846">
          <cell r="C12846" t="str">
            <v>Чердынский городской округ Пермского края</v>
          </cell>
          <cell r="D12846" t="str">
            <v>пгт Ныроб, ул. Трудовая, д. 23</v>
          </cell>
          <cell r="E12846" t="b">
            <v>1</v>
          </cell>
          <cell r="F12846">
            <v>1993</v>
          </cell>
          <cell r="H12846" t="str">
            <v>кирпич</v>
          </cell>
          <cell r="L12846">
            <v>3</v>
          </cell>
          <cell r="M12846">
            <v>4</v>
          </cell>
          <cell r="Q12846">
            <v>3149.1</v>
          </cell>
          <cell r="R12846">
            <v>2030</v>
          </cell>
          <cell r="S12846">
            <v>2030</v>
          </cell>
          <cell r="T12846">
            <v>100</v>
          </cell>
        </row>
        <row r="12847">
          <cell r="C12847" t="str">
            <v>Чердынский городской округ Пермского края</v>
          </cell>
          <cell r="D12847" t="str">
            <v>пгт Ныроб, ул. Уждавиниса, д. 13</v>
          </cell>
          <cell r="E12847" t="b">
            <v>1</v>
          </cell>
          <cell r="F12847">
            <v>1960</v>
          </cell>
          <cell r="H12847" t="str">
            <v>Кирпич</v>
          </cell>
          <cell r="L12847">
            <v>2</v>
          </cell>
          <cell r="M12847">
            <v>2</v>
          </cell>
          <cell r="Q12847">
            <v>1036.3</v>
          </cell>
          <cell r="R12847">
            <v>653.70000000000005</v>
          </cell>
          <cell r="S12847">
            <v>612.79999999999995</v>
          </cell>
          <cell r="T12847">
            <v>20</v>
          </cell>
        </row>
        <row r="12848">
          <cell r="C12848" t="str">
            <v>Чердынский городской округ Пермского края</v>
          </cell>
          <cell r="D12848" t="str">
            <v>пгт Ныроб, ул. Уждавиниса, д. 15</v>
          </cell>
          <cell r="E12848" t="b">
            <v>1</v>
          </cell>
          <cell r="F12848">
            <v>1960</v>
          </cell>
          <cell r="H12848" t="str">
            <v>Кирпич</v>
          </cell>
          <cell r="L12848">
            <v>2</v>
          </cell>
          <cell r="M12848">
            <v>2</v>
          </cell>
          <cell r="Q12848">
            <v>706.4</v>
          </cell>
          <cell r="R12848">
            <v>629.70000000000005</v>
          </cell>
          <cell r="S12848">
            <v>462.4</v>
          </cell>
          <cell r="T12848">
            <v>21</v>
          </cell>
        </row>
        <row r="12849">
          <cell r="C12849" t="str">
            <v>Чердынский городской округ Пермского края</v>
          </cell>
          <cell r="D12849" t="str">
            <v>пгт Ныроб, ул. Уждавиниса, д. 17</v>
          </cell>
          <cell r="E12849" t="b">
            <v>1</v>
          </cell>
          <cell r="F12849">
            <v>1971</v>
          </cell>
          <cell r="H12849" t="str">
            <v>Кирпич</v>
          </cell>
          <cell r="L12849">
            <v>3</v>
          </cell>
          <cell r="M12849">
            <v>3</v>
          </cell>
          <cell r="Q12849">
            <v>1868.22</v>
          </cell>
          <cell r="R12849">
            <v>1764.77</v>
          </cell>
          <cell r="S12849">
            <v>1465.23</v>
          </cell>
          <cell r="T12849">
            <v>80</v>
          </cell>
        </row>
        <row r="12850">
          <cell r="C12850" t="str">
            <v>Чердынский городской округ Пермского края</v>
          </cell>
          <cell r="D12850" t="str">
            <v>пгт Ныроб, ул. Уждавиниса, д. 19</v>
          </cell>
          <cell r="E12850" t="b">
            <v>1</v>
          </cell>
          <cell r="F12850">
            <v>1972</v>
          </cell>
          <cell r="H12850" t="str">
            <v>Кирпич</v>
          </cell>
          <cell r="L12850">
            <v>3</v>
          </cell>
          <cell r="M12850">
            <v>4</v>
          </cell>
          <cell r="Q12850">
            <v>2073</v>
          </cell>
          <cell r="R12850">
            <v>1484.62</v>
          </cell>
          <cell r="S12850">
            <v>1256.3800000000001</v>
          </cell>
          <cell r="T12850">
            <v>73</v>
          </cell>
        </row>
        <row r="12851">
          <cell r="C12851" t="str">
            <v>Чердынский городской округ Пермского края</v>
          </cell>
          <cell r="D12851" t="str">
            <v>пгт Ныроб, ул. Уждавиниса, д. 20</v>
          </cell>
          <cell r="E12851" t="b">
            <v>1</v>
          </cell>
          <cell r="F12851">
            <v>1970</v>
          </cell>
          <cell r="H12851" t="str">
            <v>Кирпич</v>
          </cell>
          <cell r="L12851">
            <v>3</v>
          </cell>
          <cell r="M12851">
            <v>4</v>
          </cell>
          <cell r="Q12851">
            <v>2162.5</v>
          </cell>
          <cell r="R12851">
            <v>1547.2</v>
          </cell>
          <cell r="S12851">
            <v>667.6</v>
          </cell>
          <cell r="T12851">
            <v>81</v>
          </cell>
        </row>
        <row r="12852">
          <cell r="C12852" t="str">
            <v>Чердынский городской округ Пермского края</v>
          </cell>
          <cell r="D12852" t="str">
            <v>пгт Ныроб, ул. Уждавиниса, д. 22</v>
          </cell>
          <cell r="E12852" t="b">
            <v>1</v>
          </cell>
          <cell r="F12852">
            <v>1971</v>
          </cell>
          <cell r="H12852" t="str">
            <v>Кирпич</v>
          </cell>
          <cell r="L12852">
            <v>3</v>
          </cell>
          <cell r="M12852">
            <v>4</v>
          </cell>
          <cell r="Q12852">
            <v>1554.3</v>
          </cell>
          <cell r="R12852">
            <v>1507.71</v>
          </cell>
          <cell r="S12852">
            <v>1101.6300000000001</v>
          </cell>
          <cell r="T12852">
            <v>66</v>
          </cell>
        </row>
        <row r="12853">
          <cell r="C12853" t="str">
            <v>Чернушинский городской округ Пермского края</v>
          </cell>
          <cell r="D12853" t="str">
            <v>г. Чернушка, б-р 48 Стрелковой Бригады, д. 1</v>
          </cell>
          <cell r="E12853" t="b">
            <v>1</v>
          </cell>
          <cell r="F12853">
            <v>1992</v>
          </cell>
          <cell r="H12853" t="str">
            <v>кирпич</v>
          </cell>
          <cell r="I12853" t="str">
            <v>плоская</v>
          </cell>
          <cell r="K12853" t="str">
            <v>имеется</v>
          </cell>
          <cell r="L12853">
            <v>5</v>
          </cell>
          <cell r="M12853">
            <v>5</v>
          </cell>
          <cell r="Q12853">
            <v>3452.3</v>
          </cell>
          <cell r="R12853">
            <v>2013.2</v>
          </cell>
          <cell r="S12853">
            <v>2013.2</v>
          </cell>
          <cell r="T12853">
            <v>156</v>
          </cell>
        </row>
        <row r="12854">
          <cell r="C12854" t="str">
            <v>Чернушинский городской округ Пермского края</v>
          </cell>
          <cell r="D12854" t="str">
            <v>г. Чернушка, б-р 48 Стрелковой Бригады, д. 3</v>
          </cell>
          <cell r="E12854" t="b">
            <v>1</v>
          </cell>
          <cell r="F12854">
            <v>1989</v>
          </cell>
          <cell r="H12854" t="str">
            <v>Панель</v>
          </cell>
          <cell r="L12854">
            <v>5</v>
          </cell>
          <cell r="M12854">
            <v>6</v>
          </cell>
          <cell r="Q12854">
            <v>5193.5</v>
          </cell>
          <cell r="R12854">
            <v>4616.1000000000004</v>
          </cell>
          <cell r="S12854">
            <v>4616.1000000000004</v>
          </cell>
          <cell r="T12854">
            <v>243</v>
          </cell>
        </row>
        <row r="12855">
          <cell r="C12855" t="str">
            <v>Чернушинский городской округ Пермского края</v>
          </cell>
          <cell r="D12855" t="str">
            <v>г. Чернушка, б-р 48 Стрелковой Бригады, д. 4</v>
          </cell>
          <cell r="E12855" t="b">
            <v>1</v>
          </cell>
          <cell r="F12855">
            <v>1981</v>
          </cell>
          <cell r="H12855" t="str">
            <v>кирпич</v>
          </cell>
          <cell r="I12855" t="str">
            <v>плоская</v>
          </cell>
          <cell r="K12855" t="str">
            <v>имеется</v>
          </cell>
          <cell r="L12855">
            <v>5</v>
          </cell>
          <cell r="M12855">
            <v>4</v>
          </cell>
          <cell r="Q12855">
            <v>3041.2</v>
          </cell>
          <cell r="R12855">
            <v>2766.2</v>
          </cell>
          <cell r="S12855">
            <v>2766.2</v>
          </cell>
          <cell r="T12855">
            <v>95</v>
          </cell>
        </row>
        <row r="12856">
          <cell r="C12856" t="str">
            <v>Чернушинский городской округ Пермского края</v>
          </cell>
          <cell r="D12856" t="str">
            <v>г. Чернушка, б-р 48 Стрелковой Бригады, д. 7</v>
          </cell>
          <cell r="E12856" t="b">
            <v>1</v>
          </cell>
          <cell r="F12856">
            <v>2018</v>
          </cell>
          <cell r="H12856" t="str">
            <v>кирпич</v>
          </cell>
          <cell r="I12856" t="str">
            <v>скатная</v>
          </cell>
          <cell r="K12856" t="str">
            <v>имеется</v>
          </cell>
          <cell r="L12856">
            <v>3</v>
          </cell>
          <cell r="M12856">
            <v>2</v>
          </cell>
          <cell r="Q12856">
            <v>976.4</v>
          </cell>
          <cell r="R12856">
            <v>858</v>
          </cell>
          <cell r="S12856">
            <v>858</v>
          </cell>
        </row>
        <row r="12857">
          <cell r="C12857" t="str">
            <v>Чернушинский городской округ Пермского края</v>
          </cell>
          <cell r="D12857" t="str">
            <v>г. Чернушка, б-р 48 Стрелковой Бригады, д. 8</v>
          </cell>
          <cell r="E12857" t="b">
            <v>1</v>
          </cell>
          <cell r="F12857">
            <v>1994</v>
          </cell>
          <cell r="G12857">
            <v>2020</v>
          </cell>
          <cell r="H12857" t="str">
            <v>Кирпич</v>
          </cell>
          <cell r="I12857" t="str">
            <v>скатная</v>
          </cell>
          <cell r="K12857" t="str">
            <v>имеется</v>
          </cell>
          <cell r="L12857">
            <v>5</v>
          </cell>
          <cell r="M12857">
            <v>4</v>
          </cell>
          <cell r="Q12857">
            <v>3531</v>
          </cell>
          <cell r="R12857">
            <v>2669.2</v>
          </cell>
          <cell r="S12857">
            <v>2669.2</v>
          </cell>
          <cell r="T12857">
            <v>111</v>
          </cell>
        </row>
        <row r="12858">
          <cell r="C12858" t="str">
            <v>Чернушинский городской округ Пермского края</v>
          </cell>
          <cell r="D12858" t="str">
            <v>г. Чернушка, б-р 48 Стрелковой Бригады, д. 9</v>
          </cell>
          <cell r="E12858" t="b">
            <v>1</v>
          </cell>
          <cell r="F12858">
            <v>2017</v>
          </cell>
          <cell r="H12858" t="str">
            <v>кирпич</v>
          </cell>
          <cell r="I12858" t="str">
            <v>скатная</v>
          </cell>
          <cell r="K12858" t="str">
            <v>имеется</v>
          </cell>
          <cell r="L12858">
            <v>3</v>
          </cell>
          <cell r="M12858">
            <v>2</v>
          </cell>
          <cell r="Q12858">
            <v>1192.2</v>
          </cell>
          <cell r="R12858">
            <v>959.4</v>
          </cell>
          <cell r="S12858">
            <v>959.4</v>
          </cell>
        </row>
        <row r="12859">
          <cell r="C12859" t="str">
            <v>Чернушинский городской округ Пермского края</v>
          </cell>
          <cell r="D12859" t="str">
            <v>г. Чернушка, б-р 48 Стрелковой Бригады, д. 14</v>
          </cell>
          <cell r="E12859" t="b">
            <v>1</v>
          </cell>
          <cell r="F12859">
            <v>2019</v>
          </cell>
          <cell r="H12859" t="str">
            <v>кирпич</v>
          </cell>
          <cell r="I12859" t="str">
            <v>скатная</v>
          </cell>
          <cell r="K12859" t="str">
            <v>имеется</v>
          </cell>
          <cell r="L12859">
            <v>3</v>
          </cell>
          <cell r="M12859">
            <v>2</v>
          </cell>
          <cell r="Q12859">
            <v>1179.5999999999999</v>
          </cell>
          <cell r="R12859">
            <v>1064.0999999999999</v>
          </cell>
          <cell r="S12859">
            <v>1064.0999999999999</v>
          </cell>
        </row>
        <row r="12860">
          <cell r="C12860" t="str">
            <v>Чернушинский городской округ Пермского края</v>
          </cell>
          <cell r="D12860" t="str">
            <v>г. Чернушка, б-р Генерала Куприянова, д. 3</v>
          </cell>
          <cell r="E12860" t="b">
            <v>1</v>
          </cell>
          <cell r="F12860">
            <v>1995</v>
          </cell>
          <cell r="G12860">
            <v>2020</v>
          </cell>
          <cell r="H12860" t="str">
            <v>Кирпич</v>
          </cell>
          <cell r="I12860" t="str">
            <v>плоская</v>
          </cell>
          <cell r="K12860" t="str">
            <v>имеется</v>
          </cell>
          <cell r="L12860">
            <v>5</v>
          </cell>
          <cell r="M12860">
            <v>6</v>
          </cell>
          <cell r="Q12860">
            <v>5567.58</v>
          </cell>
          <cell r="R12860">
            <v>4236.8999999999996</v>
          </cell>
          <cell r="S12860">
            <v>4236.8999999999996</v>
          </cell>
          <cell r="T12860">
            <v>189</v>
          </cell>
        </row>
        <row r="12861">
          <cell r="C12861" t="str">
            <v>Чернушинский городской округ Пермского края</v>
          </cell>
          <cell r="D12861" t="str">
            <v>г. Чернушка, б-р Генерала Куприянова, д. 4</v>
          </cell>
          <cell r="E12861" t="b">
            <v>1</v>
          </cell>
          <cell r="F12861">
            <v>1991</v>
          </cell>
          <cell r="H12861" t="str">
            <v>кирпич</v>
          </cell>
          <cell r="I12861" t="str">
            <v>плоская</v>
          </cell>
          <cell r="K12861" t="str">
            <v>имеется</v>
          </cell>
          <cell r="L12861">
            <v>5</v>
          </cell>
          <cell r="M12861">
            <v>4</v>
          </cell>
          <cell r="Q12861">
            <v>3020.6</v>
          </cell>
          <cell r="R12861">
            <v>2815.6</v>
          </cell>
          <cell r="S12861">
            <v>2768.1</v>
          </cell>
          <cell r="T12861">
            <v>125</v>
          </cell>
        </row>
        <row r="12862">
          <cell r="C12862" t="str">
            <v>Чернушинский городской округ Пермского края</v>
          </cell>
          <cell r="D12862" t="str">
            <v>г. Чернушка, б-р Генерала Куприянова, д. 6</v>
          </cell>
          <cell r="E12862" t="b">
            <v>1</v>
          </cell>
          <cell r="F12862">
            <v>2007</v>
          </cell>
          <cell r="H12862" t="str">
            <v>кирпич</v>
          </cell>
          <cell r="I12862" t="str">
            <v>плоская</v>
          </cell>
          <cell r="K12862" t="str">
            <v>имеется</v>
          </cell>
          <cell r="L12862">
            <v>5</v>
          </cell>
          <cell r="M12862">
            <v>8</v>
          </cell>
          <cell r="Q12862">
            <v>8510.7999999999993</v>
          </cell>
          <cell r="R12862">
            <v>8510.7999999999993</v>
          </cell>
          <cell r="S12862">
            <v>5475.4</v>
          </cell>
          <cell r="T12862">
            <v>226</v>
          </cell>
        </row>
        <row r="12863">
          <cell r="C12863" t="str">
            <v>Чернушинский городской округ Пермского края</v>
          </cell>
          <cell r="D12863" t="str">
            <v>г. Чернушка, б-р Генерала Куприянова, д. 8</v>
          </cell>
          <cell r="E12863" t="b">
            <v>1</v>
          </cell>
          <cell r="F12863">
            <v>1982</v>
          </cell>
          <cell r="H12863" t="str">
            <v>кирпич</v>
          </cell>
          <cell r="L12863">
            <v>5</v>
          </cell>
          <cell r="M12863">
            <v>3</v>
          </cell>
          <cell r="Q12863">
            <v>2763.7</v>
          </cell>
          <cell r="R12863">
            <v>1649.2</v>
          </cell>
          <cell r="S12863">
            <v>1649.2</v>
          </cell>
          <cell r="T12863">
            <v>73</v>
          </cell>
        </row>
        <row r="12864">
          <cell r="C12864" t="str">
            <v>Чернушинский городской округ Пермского края</v>
          </cell>
          <cell r="D12864" t="str">
            <v>г. Чернушка, б-р Генерала Куприянова, д. 8А</v>
          </cell>
          <cell r="E12864" t="b">
            <v>1</v>
          </cell>
          <cell r="F12864">
            <v>1984</v>
          </cell>
          <cell r="H12864" t="str">
            <v>Кирпич</v>
          </cell>
          <cell r="L12864">
            <v>5</v>
          </cell>
          <cell r="M12864">
            <v>4</v>
          </cell>
          <cell r="Q12864">
            <v>2673.7</v>
          </cell>
          <cell r="R12864">
            <v>1649.2</v>
          </cell>
          <cell r="S12864">
            <v>1649.2</v>
          </cell>
          <cell r="T12864">
            <v>157</v>
          </cell>
        </row>
        <row r="12865">
          <cell r="C12865" t="str">
            <v>Чернушинский городской округ Пермского края</v>
          </cell>
          <cell r="D12865" t="str">
            <v>г. Чернушка, пер. Банковский, д. 2</v>
          </cell>
          <cell r="E12865" t="b">
            <v>1</v>
          </cell>
          <cell r="F12865" t="str">
            <v>2016</v>
          </cell>
          <cell r="H12865" t="str">
            <v>кирпич</v>
          </cell>
          <cell r="I12865" t="str">
            <v>скатная</v>
          </cell>
          <cell r="J12865" t="str">
            <v>ГАЗ</v>
          </cell>
          <cell r="K12865" t="str">
            <v>имеется</v>
          </cell>
          <cell r="L12865">
            <v>4</v>
          </cell>
          <cell r="M12865">
            <v>7</v>
          </cell>
          <cell r="Q12865">
            <v>5025.3</v>
          </cell>
          <cell r="R12865">
            <v>3526.6</v>
          </cell>
          <cell r="S12865">
            <v>2782.1</v>
          </cell>
          <cell r="T12865">
            <v>43</v>
          </cell>
        </row>
        <row r="12866">
          <cell r="C12866" t="str">
            <v>Чернушинский городской округ Пермского края</v>
          </cell>
          <cell r="D12866" t="str">
            <v>г. Чернушка, пер. Банковский, д. 3</v>
          </cell>
          <cell r="E12866" t="b">
            <v>1</v>
          </cell>
          <cell r="F12866">
            <v>1984</v>
          </cell>
          <cell r="H12866" t="str">
            <v>Кирпич</v>
          </cell>
          <cell r="L12866">
            <v>5</v>
          </cell>
          <cell r="M12866">
            <v>2</v>
          </cell>
          <cell r="Q12866">
            <v>2153.6999999999998</v>
          </cell>
          <cell r="R12866">
            <v>2103.8000000000002</v>
          </cell>
          <cell r="S12866">
            <v>2103.9</v>
          </cell>
          <cell r="T12866">
            <v>351</v>
          </cell>
        </row>
        <row r="12867">
          <cell r="C12867" t="str">
            <v>Чернушинский городской округ Пермского края</v>
          </cell>
          <cell r="D12867" t="str">
            <v>г. Чернушка, пер. Банковский, д. 5</v>
          </cell>
          <cell r="E12867" t="b">
            <v>1</v>
          </cell>
          <cell r="F12867">
            <v>2002</v>
          </cell>
          <cell r="H12867" t="str">
            <v>Кирпич</v>
          </cell>
          <cell r="L12867">
            <v>4</v>
          </cell>
          <cell r="M12867">
            <v>2</v>
          </cell>
          <cell r="Q12867">
            <v>3291.3</v>
          </cell>
          <cell r="R12867">
            <v>2620.5</v>
          </cell>
          <cell r="S12867">
            <v>2620.5</v>
          </cell>
          <cell r="T12867">
            <v>76</v>
          </cell>
        </row>
        <row r="12868">
          <cell r="C12868" t="str">
            <v>Чернушинский городской округ Пермского края</v>
          </cell>
          <cell r="D12868" t="str">
            <v>г. Чернушка, пер. Банковский, д. 9</v>
          </cell>
          <cell r="E12868" t="b">
            <v>1</v>
          </cell>
          <cell r="F12868">
            <v>1989</v>
          </cell>
          <cell r="H12868" t="str">
            <v>Кирпич</v>
          </cell>
          <cell r="L12868">
            <v>5</v>
          </cell>
          <cell r="M12868">
            <v>1</v>
          </cell>
          <cell r="Q12868">
            <v>2605.1</v>
          </cell>
          <cell r="R12868">
            <v>2200.9</v>
          </cell>
          <cell r="S12868">
            <v>2200.9</v>
          </cell>
          <cell r="T12868">
            <v>176</v>
          </cell>
        </row>
        <row r="12869">
          <cell r="C12869" t="str">
            <v>Чернушинский городской округ Пермского края</v>
          </cell>
          <cell r="D12869" t="str">
            <v>г. Чернушка, пер. Банковский, д. 11</v>
          </cell>
          <cell r="E12869" t="b">
            <v>1</v>
          </cell>
          <cell r="F12869">
            <v>1977</v>
          </cell>
          <cell r="H12869" t="str">
            <v>Кирпич</v>
          </cell>
          <cell r="L12869">
            <v>5</v>
          </cell>
          <cell r="M12869">
            <v>1</v>
          </cell>
          <cell r="Q12869">
            <v>2586.6999999999998</v>
          </cell>
          <cell r="R12869">
            <v>2175</v>
          </cell>
          <cell r="S12869">
            <v>2175</v>
          </cell>
          <cell r="T12869">
            <v>176</v>
          </cell>
        </row>
        <row r="12870">
          <cell r="C12870" t="str">
            <v>Чернушинский городской округ Пермского края</v>
          </cell>
          <cell r="D12870" t="str">
            <v>г. Чернушка, пер. Банковский, д. 13</v>
          </cell>
          <cell r="E12870" t="b">
            <v>1</v>
          </cell>
          <cell r="F12870">
            <v>1990</v>
          </cell>
          <cell r="H12870" t="str">
            <v>Кирпич</v>
          </cell>
          <cell r="L12870">
            <v>5</v>
          </cell>
          <cell r="M12870">
            <v>1</v>
          </cell>
          <cell r="Q12870">
            <v>2506</v>
          </cell>
          <cell r="R12870">
            <v>2108.6</v>
          </cell>
          <cell r="S12870">
            <v>2108.6</v>
          </cell>
          <cell r="T12870">
            <v>173</v>
          </cell>
        </row>
        <row r="12871">
          <cell r="C12871" t="str">
            <v>Чернушинский городской округ Пермского края</v>
          </cell>
          <cell r="D12871" t="str">
            <v>г. Чернушка, пер. Банковский, д. 13А</v>
          </cell>
          <cell r="E12871" t="b">
            <v>1</v>
          </cell>
          <cell r="F12871">
            <v>1994</v>
          </cell>
          <cell r="H12871" t="str">
            <v>Кирпич</v>
          </cell>
          <cell r="L12871">
            <v>5</v>
          </cell>
          <cell r="M12871">
            <v>1</v>
          </cell>
          <cell r="Q12871">
            <v>2129.5</v>
          </cell>
          <cell r="R12871">
            <v>2129.5</v>
          </cell>
          <cell r="S12871">
            <v>2129.5</v>
          </cell>
          <cell r="T12871">
            <v>173</v>
          </cell>
        </row>
        <row r="12872">
          <cell r="C12872" t="str">
            <v>Чернушинский городской округ Пермского края</v>
          </cell>
          <cell r="D12872" t="str">
            <v>г. Чернушка, б-р Генерала Куприянова, д. 1</v>
          </cell>
          <cell r="E12872" t="b">
            <v>1</v>
          </cell>
          <cell r="F12872">
            <v>2011</v>
          </cell>
          <cell r="H12872" t="str">
            <v>кирпич</v>
          </cell>
          <cell r="I12872" t="str">
            <v>плоская</v>
          </cell>
          <cell r="K12872" t="str">
            <v>имеется</v>
          </cell>
          <cell r="L12872">
            <v>9</v>
          </cell>
          <cell r="M12872">
            <v>3</v>
          </cell>
          <cell r="N12872">
            <v>3</v>
          </cell>
          <cell r="P12872">
            <v>3</v>
          </cell>
          <cell r="Q12872">
            <v>4837.7</v>
          </cell>
          <cell r="R12872">
            <v>375.2</v>
          </cell>
          <cell r="S12872">
            <v>1023.6</v>
          </cell>
          <cell r="T12872">
            <v>104</v>
          </cell>
        </row>
        <row r="12873">
          <cell r="C12873" t="str">
            <v>Чернушинский городской округ Пермского края</v>
          </cell>
          <cell r="D12873" t="str">
            <v>г. Чернушка, ул. Горького, д. 49</v>
          </cell>
          <cell r="E12873" t="b">
            <v>1</v>
          </cell>
          <cell r="F12873">
            <v>1966</v>
          </cell>
          <cell r="H12873" t="str">
            <v>Кирпич</v>
          </cell>
          <cell r="L12873">
            <v>2</v>
          </cell>
          <cell r="M12873">
            <v>2</v>
          </cell>
          <cell r="Q12873">
            <v>451.9</v>
          </cell>
          <cell r="R12873">
            <v>285.7</v>
          </cell>
          <cell r="S12873">
            <v>285.7</v>
          </cell>
          <cell r="T12873">
            <v>53</v>
          </cell>
        </row>
        <row r="12874">
          <cell r="C12874" t="str">
            <v>Чернушинский городской округ Пермского края</v>
          </cell>
          <cell r="D12874" t="str">
            <v>г. Чернушка, ул. Горького, д. 68</v>
          </cell>
          <cell r="E12874" t="b">
            <v>1</v>
          </cell>
          <cell r="F12874">
            <v>1978</v>
          </cell>
          <cell r="H12874" t="str">
            <v>Кирпич</v>
          </cell>
          <cell r="L12874">
            <v>2</v>
          </cell>
          <cell r="M12874">
            <v>3</v>
          </cell>
          <cell r="Q12874">
            <v>1063.9000000000001</v>
          </cell>
          <cell r="R12874">
            <v>940.3</v>
          </cell>
          <cell r="S12874">
            <v>940.3</v>
          </cell>
          <cell r="T12874">
            <v>59</v>
          </cell>
        </row>
        <row r="12875">
          <cell r="C12875" t="str">
            <v>Чернушинский городской округ Пермского края</v>
          </cell>
          <cell r="D12875" t="str">
            <v>г. Чернушка, ул. Кирова, д. 16А</v>
          </cell>
          <cell r="E12875" t="b">
            <v>1</v>
          </cell>
          <cell r="F12875" t="str">
            <v>2017</v>
          </cell>
          <cell r="H12875" t="str">
            <v>кирпич</v>
          </cell>
          <cell r="I12875" t="str">
            <v>скатная</v>
          </cell>
          <cell r="J12875" t="str">
            <v>ГАЗ</v>
          </cell>
          <cell r="K12875" t="str">
            <v>имеется</v>
          </cell>
          <cell r="L12875">
            <v>3</v>
          </cell>
          <cell r="M12875">
            <v>2</v>
          </cell>
          <cell r="Q12875">
            <v>1175.3999999999999</v>
          </cell>
          <cell r="R12875">
            <v>1084.3</v>
          </cell>
          <cell r="S12875">
            <v>1084.3</v>
          </cell>
          <cell r="T12875">
            <v>48</v>
          </cell>
        </row>
        <row r="12876">
          <cell r="C12876" t="str">
            <v>Чернушинский городской округ Пермского края</v>
          </cell>
          <cell r="D12876" t="str">
            <v>г. Чернушка, ул. Кирова, д. 16Б</v>
          </cell>
          <cell r="E12876" t="b">
            <v>1</v>
          </cell>
          <cell r="F12876" t="str">
            <v>2017</v>
          </cell>
          <cell r="H12876" t="str">
            <v>кирпич</v>
          </cell>
          <cell r="I12876" t="str">
            <v>скатная</v>
          </cell>
          <cell r="J12876" t="str">
            <v>ГАЗ</v>
          </cell>
          <cell r="K12876" t="str">
            <v>имеется</v>
          </cell>
          <cell r="L12876">
            <v>3</v>
          </cell>
          <cell r="M12876">
            <v>2</v>
          </cell>
          <cell r="Q12876">
            <v>1194.4000000000001</v>
          </cell>
          <cell r="R12876">
            <v>1031.2</v>
          </cell>
          <cell r="S12876">
            <v>979.90000000000009</v>
          </cell>
          <cell r="T12876">
            <v>60</v>
          </cell>
        </row>
        <row r="12877">
          <cell r="C12877" t="str">
            <v>Чернушинский городской округ Пермского края</v>
          </cell>
          <cell r="D12877" t="str">
            <v>г. Чернушка, ул. Коммунистическая, д. 6</v>
          </cell>
          <cell r="E12877" t="b">
            <v>1</v>
          </cell>
          <cell r="F12877">
            <v>1979</v>
          </cell>
          <cell r="H12877" t="str">
            <v>панель</v>
          </cell>
          <cell r="L12877">
            <v>5</v>
          </cell>
          <cell r="M12877">
            <v>6</v>
          </cell>
          <cell r="Q12877">
            <v>4834.8</v>
          </cell>
          <cell r="R12877">
            <v>4267.5</v>
          </cell>
          <cell r="S12877">
            <v>4267.5</v>
          </cell>
          <cell r="T12877">
            <v>190</v>
          </cell>
        </row>
        <row r="12878">
          <cell r="C12878" t="str">
            <v>Чернушинский городской округ Пермского края</v>
          </cell>
          <cell r="D12878" t="str">
            <v>г. Чернушка, ул. Коммунистическая, д. 8</v>
          </cell>
          <cell r="E12878" t="b">
            <v>1</v>
          </cell>
          <cell r="F12878">
            <v>1984</v>
          </cell>
          <cell r="H12878" t="str">
            <v>Кирпич</v>
          </cell>
          <cell r="L12878">
            <v>5</v>
          </cell>
          <cell r="M12878">
            <v>16</v>
          </cell>
          <cell r="Q12878">
            <v>11936.38</v>
          </cell>
          <cell r="R12878">
            <v>10951.3</v>
          </cell>
          <cell r="S12878">
            <v>10951.3</v>
          </cell>
          <cell r="T12878">
            <v>485</v>
          </cell>
        </row>
        <row r="12879">
          <cell r="C12879" t="str">
            <v>Чернушинский городской округ Пермского края</v>
          </cell>
          <cell r="D12879" t="str">
            <v>г. Чернушка, ул. Коммунистическая, д. 9</v>
          </cell>
          <cell r="E12879" t="b">
            <v>1</v>
          </cell>
          <cell r="F12879">
            <v>1988</v>
          </cell>
          <cell r="G12879">
            <v>2009</v>
          </cell>
          <cell r="H12879" t="str">
            <v>кирпич</v>
          </cell>
          <cell r="I12879" t="str">
            <v>плоская</v>
          </cell>
          <cell r="K12879" t="str">
            <v>имеется</v>
          </cell>
          <cell r="L12879">
            <v>5</v>
          </cell>
          <cell r="M12879">
            <v>6</v>
          </cell>
          <cell r="Q12879">
            <v>4729.3</v>
          </cell>
          <cell r="R12879">
            <v>4185.6000000000004</v>
          </cell>
          <cell r="S12879">
            <v>4185.6000000000004</v>
          </cell>
          <cell r="T12879">
            <v>173</v>
          </cell>
        </row>
        <row r="12880">
          <cell r="C12880" t="str">
            <v>Чернушинский городской округ Пермского края</v>
          </cell>
          <cell r="D12880" t="str">
            <v>г. Чернушка, ул. Коммунистическая, д. 11</v>
          </cell>
          <cell r="E12880" t="b">
            <v>1</v>
          </cell>
          <cell r="F12880">
            <v>1976</v>
          </cell>
          <cell r="H12880" t="str">
            <v>кирпич</v>
          </cell>
          <cell r="I12880" t="str">
            <v>скатная</v>
          </cell>
          <cell r="K12880" t="str">
            <v>имеется</v>
          </cell>
          <cell r="L12880">
            <v>5</v>
          </cell>
          <cell r="M12880">
            <v>6</v>
          </cell>
          <cell r="Q12880">
            <v>5189.3999999999996</v>
          </cell>
          <cell r="R12880">
            <v>4398.8</v>
          </cell>
          <cell r="S12880">
            <v>4398.8</v>
          </cell>
          <cell r="T12880">
            <v>212</v>
          </cell>
        </row>
        <row r="12881">
          <cell r="C12881" t="str">
            <v>Чернушинский городской округ Пермского края</v>
          </cell>
          <cell r="D12881" t="str">
            <v>г. Чернушка, ул. Коммунистическая, д. 12</v>
          </cell>
          <cell r="E12881" t="b">
            <v>1</v>
          </cell>
          <cell r="F12881">
            <v>1980</v>
          </cell>
          <cell r="H12881" t="str">
            <v>Кирпич</v>
          </cell>
          <cell r="L12881">
            <v>5</v>
          </cell>
          <cell r="M12881">
            <v>6</v>
          </cell>
          <cell r="Q12881">
            <v>4726.8999999999996</v>
          </cell>
          <cell r="R12881">
            <v>4276.8999999999996</v>
          </cell>
          <cell r="S12881">
            <v>4276.8999999999996</v>
          </cell>
          <cell r="T12881">
            <v>216</v>
          </cell>
        </row>
        <row r="12882">
          <cell r="C12882" t="str">
            <v>Чернушинский городской округ Пермского края</v>
          </cell>
          <cell r="D12882" t="str">
            <v>г. Чернушка, ул. Коммунистическая, д. 13</v>
          </cell>
          <cell r="E12882" t="b">
            <v>1</v>
          </cell>
          <cell r="F12882">
            <v>1977</v>
          </cell>
          <cell r="H12882" t="str">
            <v>кирпич</v>
          </cell>
          <cell r="I12882" t="str">
            <v>скатная</v>
          </cell>
          <cell r="K12882" t="str">
            <v>имеется</v>
          </cell>
          <cell r="L12882">
            <v>5</v>
          </cell>
          <cell r="M12882">
            <v>6</v>
          </cell>
          <cell r="Q12882">
            <v>5199.8999999999996</v>
          </cell>
          <cell r="R12882">
            <v>4339.6000000000004</v>
          </cell>
          <cell r="S12882">
            <v>4339.6000000000004</v>
          </cell>
          <cell r="T12882">
            <v>266</v>
          </cell>
        </row>
        <row r="12883">
          <cell r="C12883" t="str">
            <v>Чернушинский городской округ Пермского края</v>
          </cell>
          <cell r="D12883" t="str">
            <v>г. Чернушка, ул. Коммунистическая, д. 14</v>
          </cell>
          <cell r="E12883" t="b">
            <v>1</v>
          </cell>
          <cell r="F12883">
            <v>1983</v>
          </cell>
          <cell r="H12883" t="str">
            <v>Кирпич</v>
          </cell>
          <cell r="L12883">
            <v>5</v>
          </cell>
          <cell r="M12883">
            <v>9</v>
          </cell>
          <cell r="Q12883">
            <v>7227.18</v>
          </cell>
          <cell r="R12883">
            <v>6478.7</v>
          </cell>
          <cell r="S12883">
            <v>6478.7</v>
          </cell>
          <cell r="T12883">
            <v>362</v>
          </cell>
        </row>
        <row r="12884">
          <cell r="C12884" t="str">
            <v>Чернушинский городской округ Пермского края</v>
          </cell>
          <cell r="D12884" t="str">
            <v>г. Чернушка, ул. Коммунистическая, д. 15</v>
          </cell>
          <cell r="E12884" t="b">
            <v>1</v>
          </cell>
          <cell r="F12884">
            <v>1968</v>
          </cell>
          <cell r="H12884" t="str">
            <v>кирпич</v>
          </cell>
          <cell r="I12884" t="str">
            <v>скатная</v>
          </cell>
          <cell r="K12884" t="str">
            <v>не имеется</v>
          </cell>
          <cell r="L12884">
            <v>5</v>
          </cell>
          <cell r="M12884">
            <v>6</v>
          </cell>
          <cell r="Q12884">
            <v>4761.3999999999996</v>
          </cell>
          <cell r="R12884">
            <v>4301.8</v>
          </cell>
          <cell r="S12884">
            <v>4301.8</v>
          </cell>
          <cell r="T12884">
            <v>189</v>
          </cell>
        </row>
        <row r="12885">
          <cell r="C12885" t="str">
            <v>Чернушинский городской округ Пермского края</v>
          </cell>
          <cell r="D12885" t="str">
            <v>г. Чернушка, ул. Коммунистическая, д. 17</v>
          </cell>
          <cell r="E12885" t="b">
            <v>1</v>
          </cell>
          <cell r="F12885">
            <v>1991</v>
          </cell>
          <cell r="H12885" t="str">
            <v>Кирпич</v>
          </cell>
          <cell r="L12885">
            <v>5</v>
          </cell>
          <cell r="M12885">
            <v>6</v>
          </cell>
          <cell r="Q12885">
            <v>4744.3999999999996</v>
          </cell>
          <cell r="R12885">
            <v>4454</v>
          </cell>
          <cell r="S12885">
            <v>4454</v>
          </cell>
          <cell r="T12885">
            <v>145</v>
          </cell>
        </row>
        <row r="12886">
          <cell r="C12886" t="str">
            <v>Чернушинский городской округ Пермского края</v>
          </cell>
          <cell r="D12886" t="str">
            <v>г. Чернушка, ул. Коммунистическая, д. 19</v>
          </cell>
          <cell r="E12886" t="b">
            <v>1</v>
          </cell>
          <cell r="F12886">
            <v>1968</v>
          </cell>
          <cell r="H12886" t="str">
            <v>Кирпич</v>
          </cell>
          <cell r="L12886">
            <v>5</v>
          </cell>
          <cell r="M12886">
            <v>4</v>
          </cell>
          <cell r="Q12886">
            <v>3454.91</v>
          </cell>
          <cell r="R12886">
            <v>2515</v>
          </cell>
          <cell r="S12886">
            <v>2515</v>
          </cell>
          <cell r="T12886">
            <v>173</v>
          </cell>
        </row>
        <row r="12887">
          <cell r="C12887" t="str">
            <v>Чернушинский городской округ Пермского края</v>
          </cell>
          <cell r="D12887" t="str">
            <v>г. Чернушка, ул. Коммунистическая, д. 23</v>
          </cell>
          <cell r="E12887" t="b">
            <v>1</v>
          </cell>
          <cell r="F12887">
            <v>1970</v>
          </cell>
          <cell r="G12887">
            <v>2009</v>
          </cell>
          <cell r="H12887" t="str">
            <v>кирпич</v>
          </cell>
          <cell r="I12887" t="str">
            <v>скатная</v>
          </cell>
          <cell r="K12887" t="str">
            <v>имеется</v>
          </cell>
          <cell r="L12887">
            <v>5</v>
          </cell>
          <cell r="M12887">
            <v>6</v>
          </cell>
          <cell r="Q12887">
            <v>4895.6000000000004</v>
          </cell>
          <cell r="R12887">
            <v>4397.3999999999996</v>
          </cell>
          <cell r="S12887">
            <v>4397.3999999999996</v>
          </cell>
          <cell r="T12887">
            <v>208</v>
          </cell>
        </row>
        <row r="12888">
          <cell r="C12888" t="str">
            <v>Чернушинский городской округ Пермского края</v>
          </cell>
          <cell r="D12888" t="str">
            <v>г. Чернушка, ул. Коммунистическая, д. 25</v>
          </cell>
          <cell r="E12888" t="b">
            <v>1</v>
          </cell>
          <cell r="F12888">
            <v>1970</v>
          </cell>
          <cell r="H12888" t="str">
            <v>Кирпич</v>
          </cell>
          <cell r="L12888">
            <v>5</v>
          </cell>
          <cell r="M12888">
            <v>6</v>
          </cell>
          <cell r="Q12888">
            <v>4777.3</v>
          </cell>
          <cell r="R12888">
            <v>4371.7</v>
          </cell>
          <cell r="S12888">
            <v>4371.7</v>
          </cell>
          <cell r="T12888">
            <v>265</v>
          </cell>
        </row>
        <row r="12889">
          <cell r="C12889" t="str">
            <v>Чернушинский городской округ Пермского края</v>
          </cell>
          <cell r="D12889" t="str">
            <v>г. Чернушка, ул. Коммунистическая, д. 27</v>
          </cell>
          <cell r="E12889" t="b">
            <v>1</v>
          </cell>
          <cell r="F12889">
            <v>1971</v>
          </cell>
          <cell r="H12889" t="str">
            <v>кирпич</v>
          </cell>
          <cell r="I12889" t="str">
            <v>скатная</v>
          </cell>
          <cell r="K12889" t="str">
            <v>имеется</v>
          </cell>
          <cell r="L12889">
            <v>5</v>
          </cell>
          <cell r="M12889">
            <v>6</v>
          </cell>
          <cell r="Q12889">
            <v>4774.8999999999996</v>
          </cell>
          <cell r="R12889">
            <v>4392.8</v>
          </cell>
          <cell r="S12889">
            <v>4392.8</v>
          </cell>
          <cell r="T12889">
            <v>208</v>
          </cell>
        </row>
        <row r="12890">
          <cell r="C12890" t="str">
            <v>Чернушинский городской округ Пермского края</v>
          </cell>
          <cell r="D12890" t="str">
            <v>г. Чернушка, ул. Коммунистическая, д. 29</v>
          </cell>
          <cell r="E12890" t="b">
            <v>1</v>
          </cell>
          <cell r="F12890">
            <v>1971</v>
          </cell>
          <cell r="H12890" t="str">
            <v>кирпич</v>
          </cell>
          <cell r="I12890" t="str">
            <v>скатная</v>
          </cell>
          <cell r="K12890" t="str">
            <v>имеется</v>
          </cell>
          <cell r="L12890">
            <v>5</v>
          </cell>
          <cell r="M12890">
            <v>6</v>
          </cell>
          <cell r="Q12890">
            <v>4753.2</v>
          </cell>
          <cell r="R12890">
            <v>4364.8999999999996</v>
          </cell>
          <cell r="S12890">
            <v>4364.8999999999996</v>
          </cell>
          <cell r="T12890">
            <v>215</v>
          </cell>
        </row>
        <row r="12891">
          <cell r="C12891" t="str">
            <v>Чернушинский городской округ Пермского края</v>
          </cell>
          <cell r="D12891" t="str">
            <v>г. Чернушка, ул. Коммунистическая, д. 31</v>
          </cell>
          <cell r="E12891" t="b">
            <v>1</v>
          </cell>
          <cell r="F12891">
            <v>1972</v>
          </cell>
          <cell r="H12891" t="str">
            <v>кирпич</v>
          </cell>
          <cell r="I12891" t="str">
            <v>скатная</v>
          </cell>
          <cell r="K12891" t="str">
            <v>имеется</v>
          </cell>
          <cell r="L12891">
            <v>5</v>
          </cell>
          <cell r="M12891">
            <v>8</v>
          </cell>
          <cell r="Q12891">
            <v>6315.4</v>
          </cell>
          <cell r="R12891">
            <v>5754.9</v>
          </cell>
          <cell r="S12891">
            <v>5754.9</v>
          </cell>
          <cell r="T12891">
            <v>209</v>
          </cell>
        </row>
        <row r="12892">
          <cell r="C12892" t="str">
            <v>Чернушинский городской округ Пермского края</v>
          </cell>
          <cell r="D12892" t="str">
            <v>г. Чернушка, ул. Коммунистическая, д. 35</v>
          </cell>
          <cell r="E12892" t="b">
            <v>1</v>
          </cell>
          <cell r="F12892">
            <v>1974</v>
          </cell>
          <cell r="H12892" t="str">
            <v>Кирпич</v>
          </cell>
          <cell r="L12892">
            <v>5</v>
          </cell>
          <cell r="M12892">
            <v>6</v>
          </cell>
          <cell r="Q12892">
            <v>5132</v>
          </cell>
          <cell r="R12892">
            <v>4634.1000000000004</v>
          </cell>
          <cell r="S12892">
            <v>4634.1000000000004</v>
          </cell>
          <cell r="T12892">
            <v>270</v>
          </cell>
        </row>
        <row r="12893">
          <cell r="C12893" t="str">
            <v>Чернушинский городской округ Пермского края</v>
          </cell>
          <cell r="D12893" t="str">
            <v>г. Чернушка, ул. Коммунистическая, д. 37</v>
          </cell>
          <cell r="E12893" t="b">
            <v>1</v>
          </cell>
          <cell r="F12893">
            <v>1975</v>
          </cell>
          <cell r="H12893" t="str">
            <v>кирпич</v>
          </cell>
          <cell r="L12893">
            <v>5</v>
          </cell>
          <cell r="M12893">
            <v>4</v>
          </cell>
          <cell r="Q12893">
            <v>3618.6</v>
          </cell>
          <cell r="R12893">
            <v>3350.6</v>
          </cell>
          <cell r="S12893">
            <v>3350.6</v>
          </cell>
          <cell r="T12893">
            <v>146</v>
          </cell>
        </row>
        <row r="12894">
          <cell r="C12894" t="str">
            <v>Чернушинский городской округ Пермского края</v>
          </cell>
          <cell r="D12894" t="str">
            <v>г. Чернушка, ул. Коммунистическая, д. 13Б</v>
          </cell>
          <cell r="E12894" t="b">
            <v>1</v>
          </cell>
          <cell r="F12894">
            <v>1992</v>
          </cell>
          <cell r="H12894" t="str">
            <v>Кирпич</v>
          </cell>
          <cell r="L12894">
            <v>5</v>
          </cell>
          <cell r="M12894">
            <v>2</v>
          </cell>
          <cell r="Q12894">
            <v>1500.5</v>
          </cell>
          <cell r="R12894">
            <v>1354.4</v>
          </cell>
          <cell r="S12894">
            <v>1354.4</v>
          </cell>
          <cell r="T12894">
            <v>81</v>
          </cell>
        </row>
        <row r="12895">
          <cell r="C12895" t="str">
            <v>Чернушинский городской округ Пермского края</v>
          </cell>
          <cell r="D12895" t="str">
            <v>г. Чернушка, ул. Коммунистическая, д. 14А</v>
          </cell>
          <cell r="E12895" t="b">
            <v>1</v>
          </cell>
          <cell r="F12895">
            <v>1988</v>
          </cell>
          <cell r="H12895" t="str">
            <v>Кирпич</v>
          </cell>
          <cell r="L12895">
            <v>5</v>
          </cell>
          <cell r="M12895">
            <v>1</v>
          </cell>
          <cell r="Q12895">
            <v>791</v>
          </cell>
          <cell r="R12895">
            <v>718.2</v>
          </cell>
          <cell r="S12895">
            <v>718.2</v>
          </cell>
          <cell r="T12895">
            <v>38</v>
          </cell>
        </row>
        <row r="12896">
          <cell r="C12896" t="str">
            <v>Чернушинский городской округ Пермского края</v>
          </cell>
          <cell r="D12896" t="str">
            <v>г. Чернушка, ул. Коммунистическая, д. 31Б</v>
          </cell>
          <cell r="E12896" t="b">
            <v>1</v>
          </cell>
          <cell r="F12896">
            <v>2003</v>
          </cell>
          <cell r="G12896">
            <v>2020</v>
          </cell>
          <cell r="H12896" t="str">
            <v>кирпич</v>
          </cell>
          <cell r="I12896" t="str">
            <v>плоская</v>
          </cell>
          <cell r="K12896" t="str">
            <v>имеется</v>
          </cell>
          <cell r="L12896">
            <v>5</v>
          </cell>
          <cell r="M12896">
            <v>6</v>
          </cell>
          <cell r="Q12896">
            <v>6067.2</v>
          </cell>
          <cell r="R12896">
            <v>5114.8</v>
          </cell>
          <cell r="S12896">
            <v>4127.3</v>
          </cell>
          <cell r="T12896">
            <v>203</v>
          </cell>
        </row>
        <row r="12897">
          <cell r="C12897" t="str">
            <v>Чернушинский городской округ Пермского края</v>
          </cell>
          <cell r="D12897" t="str">
            <v>г. Чернушка, ул. Коммунистическая, д. 33А</v>
          </cell>
          <cell r="E12897" t="b">
            <v>1</v>
          </cell>
          <cell r="F12897">
            <v>1980</v>
          </cell>
          <cell r="H12897" t="str">
            <v>кирпич</v>
          </cell>
          <cell r="I12897" t="str">
            <v>плоская</v>
          </cell>
          <cell r="K12897" t="str">
            <v>имеется</v>
          </cell>
          <cell r="L12897">
            <v>5</v>
          </cell>
          <cell r="M12897">
            <v>4</v>
          </cell>
          <cell r="Q12897">
            <v>3517.3</v>
          </cell>
          <cell r="R12897">
            <v>3305.3</v>
          </cell>
          <cell r="S12897">
            <v>3305.3</v>
          </cell>
          <cell r="T12897">
            <v>177</v>
          </cell>
        </row>
        <row r="12898">
          <cell r="C12898" t="str">
            <v>Чернушинский городской округ Пермского края</v>
          </cell>
          <cell r="D12898" t="str">
            <v>г. Чернушка, ул. Коммунистическая, д. 35А</v>
          </cell>
          <cell r="E12898" t="b">
            <v>1</v>
          </cell>
          <cell r="F12898">
            <v>1974</v>
          </cell>
          <cell r="H12898" t="str">
            <v>Кирпич</v>
          </cell>
          <cell r="L12898">
            <v>5</v>
          </cell>
          <cell r="M12898">
            <v>4</v>
          </cell>
          <cell r="Q12898">
            <v>3532.1</v>
          </cell>
          <cell r="R12898">
            <v>3311.7</v>
          </cell>
          <cell r="S12898">
            <v>3311.7</v>
          </cell>
          <cell r="T12898">
            <v>189</v>
          </cell>
        </row>
        <row r="12899">
          <cell r="C12899" t="str">
            <v>Чернушинский городской округ Пермского края</v>
          </cell>
          <cell r="D12899" t="str">
            <v>г. Чернушка, ул. Коммунистическая, д. 35Б</v>
          </cell>
          <cell r="E12899" t="b">
            <v>1</v>
          </cell>
          <cell r="F12899">
            <v>1986</v>
          </cell>
          <cell r="H12899" t="str">
            <v>Кирпич</v>
          </cell>
          <cell r="L12899">
            <v>5</v>
          </cell>
          <cell r="M12899">
            <v>6</v>
          </cell>
          <cell r="Q12899">
            <v>4641.3</v>
          </cell>
          <cell r="R12899">
            <v>4197.8999999999996</v>
          </cell>
          <cell r="S12899">
            <v>4197.8999999999996</v>
          </cell>
          <cell r="T12899">
            <v>243</v>
          </cell>
        </row>
        <row r="12900">
          <cell r="C12900" t="str">
            <v>Чернушинский городской округ Пермского края</v>
          </cell>
          <cell r="D12900" t="str">
            <v>г. Чернушка, ул. Коммунистическая, д. 35В</v>
          </cell>
          <cell r="E12900" t="b">
            <v>1</v>
          </cell>
          <cell r="F12900">
            <v>1993</v>
          </cell>
          <cell r="H12900" t="str">
            <v>Кирпич</v>
          </cell>
          <cell r="L12900">
            <v>5</v>
          </cell>
          <cell r="M12900">
            <v>6</v>
          </cell>
          <cell r="Q12900">
            <v>4670.3999999999996</v>
          </cell>
          <cell r="R12900">
            <v>4122</v>
          </cell>
          <cell r="S12900">
            <v>4122</v>
          </cell>
          <cell r="T12900">
            <v>240</v>
          </cell>
        </row>
        <row r="12901">
          <cell r="C12901" t="str">
            <v>Чернушинский городской округ Пермского края</v>
          </cell>
          <cell r="D12901" t="str">
            <v>г. Чернушка, ул. Коммунистическая, д. 37А</v>
          </cell>
          <cell r="E12901" t="b">
            <v>1</v>
          </cell>
          <cell r="F12901">
            <v>1966</v>
          </cell>
          <cell r="H12901" t="str">
            <v>Кирпич</v>
          </cell>
          <cell r="L12901">
            <v>5</v>
          </cell>
          <cell r="M12901">
            <v>4</v>
          </cell>
          <cell r="Q12901">
            <v>7169</v>
          </cell>
          <cell r="R12901">
            <v>6658.9</v>
          </cell>
          <cell r="S12901">
            <v>6571.2</v>
          </cell>
          <cell r="T12901">
            <v>138</v>
          </cell>
        </row>
        <row r="12902">
          <cell r="C12902" t="str">
            <v>Чернушинский городской округ Пермского края</v>
          </cell>
          <cell r="D12902" t="str">
            <v>г. Чернушка, ул. Коммунистическая, д. 6А</v>
          </cell>
          <cell r="E12902" t="b">
            <v>1</v>
          </cell>
          <cell r="F12902">
            <v>1979</v>
          </cell>
          <cell r="H12902" t="str">
            <v>Панель</v>
          </cell>
          <cell r="L12902">
            <v>5</v>
          </cell>
          <cell r="M12902">
            <v>6</v>
          </cell>
          <cell r="Q12902">
            <v>4878.1000000000004</v>
          </cell>
          <cell r="R12902">
            <v>4251.8</v>
          </cell>
          <cell r="S12902">
            <v>4251.8</v>
          </cell>
          <cell r="T12902">
            <v>213</v>
          </cell>
        </row>
        <row r="12903">
          <cell r="C12903" t="str">
            <v>Чернушинский городской округ Пермского края</v>
          </cell>
          <cell r="D12903" t="str">
            <v>г. Чернушка, ул. Коммунистическая, д. 6Б</v>
          </cell>
          <cell r="E12903" t="b">
            <v>1</v>
          </cell>
          <cell r="F12903">
            <v>1980</v>
          </cell>
          <cell r="G12903">
            <v>2010</v>
          </cell>
          <cell r="H12903" t="str">
            <v>кирпич</v>
          </cell>
          <cell r="I12903" t="str">
            <v>плоская</v>
          </cell>
          <cell r="K12903" t="str">
            <v>имеется</v>
          </cell>
          <cell r="L12903">
            <v>5</v>
          </cell>
          <cell r="M12903">
            <v>3</v>
          </cell>
          <cell r="Q12903">
            <v>2407.1</v>
          </cell>
          <cell r="R12903">
            <v>2086.5</v>
          </cell>
          <cell r="S12903">
            <v>2086.5</v>
          </cell>
          <cell r="T12903">
            <v>122</v>
          </cell>
        </row>
        <row r="12904">
          <cell r="C12904" t="str">
            <v>Чернушинский городской округ Пермского края</v>
          </cell>
          <cell r="D12904" t="str">
            <v>г. Чернушка, ул. Коммунистическая, д. 6В</v>
          </cell>
          <cell r="E12904" t="b">
            <v>1</v>
          </cell>
          <cell r="F12904">
            <v>1987</v>
          </cell>
          <cell r="H12904" t="str">
            <v>Кирпич</v>
          </cell>
          <cell r="L12904">
            <v>5</v>
          </cell>
          <cell r="M12904">
            <v>3</v>
          </cell>
          <cell r="Q12904">
            <v>2349.1999999999998</v>
          </cell>
          <cell r="R12904">
            <v>1705.7</v>
          </cell>
          <cell r="S12904">
            <v>1705.7</v>
          </cell>
          <cell r="T12904">
            <v>97</v>
          </cell>
        </row>
        <row r="12905">
          <cell r="C12905" t="str">
            <v>Чернушинский городской округ Пермского края</v>
          </cell>
          <cell r="D12905" t="str">
            <v>г. Чернушка, ул. Красноармейская, д. 82</v>
          </cell>
          <cell r="E12905" t="b">
            <v>1</v>
          </cell>
          <cell r="F12905">
            <v>1995</v>
          </cell>
          <cell r="H12905" t="str">
            <v>Кирпич</v>
          </cell>
          <cell r="L12905">
            <v>5</v>
          </cell>
          <cell r="M12905">
            <v>4</v>
          </cell>
          <cell r="Q12905">
            <v>3158.9</v>
          </cell>
          <cell r="R12905">
            <v>2702.2</v>
          </cell>
          <cell r="S12905">
            <v>2702.2</v>
          </cell>
          <cell r="T12905">
            <v>151</v>
          </cell>
        </row>
        <row r="12906">
          <cell r="C12906" t="str">
            <v>Чернушинский городской округ Пермского края</v>
          </cell>
          <cell r="D12906" t="str">
            <v>г. Чернушка, ул. Красноармейская, д. 84</v>
          </cell>
          <cell r="E12906" t="b">
            <v>1</v>
          </cell>
          <cell r="F12906">
            <v>1983</v>
          </cell>
          <cell r="H12906" t="str">
            <v>кирпич</v>
          </cell>
          <cell r="L12906">
            <v>5</v>
          </cell>
          <cell r="M12906">
            <v>6</v>
          </cell>
          <cell r="Q12906">
            <v>4584</v>
          </cell>
          <cell r="R12906">
            <v>4144.7</v>
          </cell>
          <cell r="S12906">
            <v>4144.7</v>
          </cell>
          <cell r="T12906">
            <v>182</v>
          </cell>
        </row>
        <row r="12907">
          <cell r="C12907" t="str">
            <v>Чернушинский городской округ Пермского края</v>
          </cell>
          <cell r="D12907" t="str">
            <v>г. Чернушка, ул. Красноармейская, д. 86</v>
          </cell>
          <cell r="E12907" t="b">
            <v>1</v>
          </cell>
          <cell r="F12907">
            <v>2008</v>
          </cell>
          <cell r="H12907" t="str">
            <v>Кирпич</v>
          </cell>
          <cell r="L12907">
            <v>5</v>
          </cell>
          <cell r="M12907">
            <v>6</v>
          </cell>
          <cell r="Q12907">
            <v>6042.3</v>
          </cell>
          <cell r="R12907">
            <v>4249.6000000000004</v>
          </cell>
          <cell r="S12907">
            <v>4249.6000000000004</v>
          </cell>
        </row>
        <row r="12908">
          <cell r="C12908" t="str">
            <v>Чернушинский городской округ Пермского края</v>
          </cell>
          <cell r="D12908" t="str">
            <v>г. Чернушка, ул. Красноармейская, д. 88</v>
          </cell>
          <cell r="E12908" t="b">
            <v>1</v>
          </cell>
          <cell r="F12908">
            <v>1997</v>
          </cell>
          <cell r="H12908" t="str">
            <v>панель</v>
          </cell>
          <cell r="L12908">
            <v>5</v>
          </cell>
          <cell r="M12908">
            <v>2</v>
          </cell>
          <cell r="Q12908">
            <v>3150.8</v>
          </cell>
          <cell r="R12908">
            <v>2758.3</v>
          </cell>
          <cell r="S12908">
            <v>2758.3</v>
          </cell>
          <cell r="T12908">
            <v>127</v>
          </cell>
        </row>
        <row r="12909">
          <cell r="C12909" t="str">
            <v>Чернушинский городской округ Пермского края</v>
          </cell>
          <cell r="D12909" t="str">
            <v>г. Чернушка, ул. Красноармейская, д. 90</v>
          </cell>
          <cell r="E12909" t="b">
            <v>1</v>
          </cell>
          <cell r="F12909">
            <v>2010</v>
          </cell>
          <cell r="H12909" t="str">
            <v>Кирпич</v>
          </cell>
          <cell r="L12909">
            <v>5</v>
          </cell>
          <cell r="M12909">
            <v>6</v>
          </cell>
          <cell r="Q12909">
            <v>3390.3</v>
          </cell>
          <cell r="R12909">
            <v>2212.6</v>
          </cell>
          <cell r="S12909">
            <v>2212.6999999999998</v>
          </cell>
          <cell r="T12909">
            <v>194</v>
          </cell>
        </row>
        <row r="12910">
          <cell r="C12910" t="str">
            <v>Чернушинский городской округ Пермского края</v>
          </cell>
          <cell r="D12910" t="str">
            <v>г. Чернушка, ул. Красноармейская, д. 92</v>
          </cell>
          <cell r="E12910" t="b">
            <v>1</v>
          </cell>
          <cell r="F12910" t="str">
            <v>1996</v>
          </cell>
          <cell r="H12910" t="str">
            <v>Железобетонные панели</v>
          </cell>
          <cell r="I12910" t="str">
            <v>плоская</v>
          </cell>
          <cell r="K12910" t="str">
            <v>имеется</v>
          </cell>
          <cell r="L12910">
            <v>5</v>
          </cell>
          <cell r="M12910">
            <v>2</v>
          </cell>
          <cell r="Q12910">
            <v>3173.1</v>
          </cell>
          <cell r="R12910">
            <v>2841.4</v>
          </cell>
          <cell r="S12910">
            <v>2841.4</v>
          </cell>
          <cell r="T12910">
            <v>106</v>
          </cell>
        </row>
        <row r="12911">
          <cell r="C12911" t="str">
            <v>Чернушинский городской округ Пермского края</v>
          </cell>
          <cell r="D12911" t="str">
            <v>г. Чернушка, ул. Красноармейская, д. 93</v>
          </cell>
          <cell r="E12911" t="b">
            <v>1</v>
          </cell>
          <cell r="F12911">
            <v>1966</v>
          </cell>
          <cell r="H12911" t="str">
            <v>Кирпич</v>
          </cell>
          <cell r="L12911">
            <v>2</v>
          </cell>
          <cell r="M12911">
            <v>2</v>
          </cell>
          <cell r="Q12911">
            <v>349.9</v>
          </cell>
          <cell r="R12911">
            <v>236.6</v>
          </cell>
          <cell r="S12911">
            <v>236.6</v>
          </cell>
          <cell r="T12911">
            <v>32</v>
          </cell>
        </row>
        <row r="12912">
          <cell r="C12912" t="str">
            <v>Чернушинский городской округ Пермского края</v>
          </cell>
          <cell r="D12912" t="str">
            <v>г. Чернушка, ул. Красноармейская, д. 95</v>
          </cell>
          <cell r="E12912" t="b">
            <v>1</v>
          </cell>
          <cell r="F12912">
            <v>1967</v>
          </cell>
          <cell r="H12912" t="str">
            <v>Кирпич</v>
          </cell>
          <cell r="L12912">
            <v>2</v>
          </cell>
          <cell r="M12912">
            <v>2</v>
          </cell>
          <cell r="Q12912">
            <v>414</v>
          </cell>
          <cell r="R12912">
            <v>370</v>
          </cell>
          <cell r="S12912">
            <v>370</v>
          </cell>
          <cell r="T12912">
            <v>34</v>
          </cell>
        </row>
        <row r="12913">
          <cell r="C12913" t="str">
            <v>Чернушинский городской округ Пермского края</v>
          </cell>
          <cell r="D12913" t="str">
            <v>г. Чернушка, ул. Красноармейская, д. 97</v>
          </cell>
          <cell r="E12913" t="b">
            <v>1</v>
          </cell>
          <cell r="F12913">
            <v>1968</v>
          </cell>
          <cell r="H12913" t="str">
            <v>Кирпич</v>
          </cell>
          <cell r="L12913">
            <v>2</v>
          </cell>
          <cell r="M12913">
            <v>2</v>
          </cell>
          <cell r="Q12913">
            <v>453.5</v>
          </cell>
          <cell r="R12913">
            <v>451.4</v>
          </cell>
          <cell r="S12913">
            <v>451.4</v>
          </cell>
          <cell r="T12913">
            <v>45</v>
          </cell>
        </row>
        <row r="12914">
          <cell r="C12914" t="str">
            <v>Чернушинский городской округ Пермского края</v>
          </cell>
          <cell r="D12914" t="str">
            <v>г. Чернушка, ул. Красноармейская, д. 99</v>
          </cell>
          <cell r="E12914" t="b">
            <v>1</v>
          </cell>
          <cell r="F12914">
            <v>1980</v>
          </cell>
          <cell r="H12914" t="str">
            <v>Кирпич</v>
          </cell>
          <cell r="L12914">
            <v>2</v>
          </cell>
          <cell r="M12914">
            <v>3</v>
          </cell>
          <cell r="Q12914">
            <v>1301.5</v>
          </cell>
          <cell r="R12914">
            <v>1149.9000000000001</v>
          </cell>
          <cell r="S12914">
            <v>1149.0999999999999</v>
          </cell>
          <cell r="T12914">
            <v>70</v>
          </cell>
        </row>
        <row r="12915">
          <cell r="C12915" t="str">
            <v>Чернушинский городской округ Пермского края</v>
          </cell>
          <cell r="D12915" t="str">
            <v>г. Чернушка, ул. Красноармейская, д. 100</v>
          </cell>
          <cell r="E12915" t="b">
            <v>1</v>
          </cell>
          <cell r="F12915">
            <v>1969</v>
          </cell>
          <cell r="H12915" t="str">
            <v>Кирпич</v>
          </cell>
          <cell r="L12915">
            <v>5</v>
          </cell>
          <cell r="M12915">
            <v>4</v>
          </cell>
          <cell r="Q12915">
            <v>5154</v>
          </cell>
          <cell r="R12915">
            <v>4488</v>
          </cell>
          <cell r="S12915">
            <v>4488</v>
          </cell>
          <cell r="T12915">
            <v>170</v>
          </cell>
        </row>
        <row r="12916">
          <cell r="C12916" t="str">
            <v>Чернушинский городской округ Пермского края</v>
          </cell>
          <cell r="D12916" t="str">
            <v>г. Чернушка, ул. Красноармейская, д. 102</v>
          </cell>
          <cell r="E12916" t="b">
            <v>1</v>
          </cell>
          <cell r="F12916">
            <v>1979</v>
          </cell>
          <cell r="H12916" t="str">
            <v>Кирпич</v>
          </cell>
          <cell r="L12916">
            <v>5</v>
          </cell>
          <cell r="M12916">
            <v>4</v>
          </cell>
          <cell r="Q12916">
            <v>2939.4</v>
          </cell>
          <cell r="R12916">
            <v>2734.6</v>
          </cell>
          <cell r="S12916">
            <v>2734.6</v>
          </cell>
          <cell r="T12916">
            <v>162</v>
          </cell>
        </row>
        <row r="12917">
          <cell r="C12917" t="str">
            <v>Чернушинский городской округ Пермского края</v>
          </cell>
          <cell r="D12917" t="str">
            <v>г. Чернушка, ул. Красноармейская, д. 104</v>
          </cell>
          <cell r="E12917" t="b">
            <v>1</v>
          </cell>
          <cell r="F12917">
            <v>1993</v>
          </cell>
          <cell r="H12917" t="str">
            <v>Кирпич</v>
          </cell>
          <cell r="L12917">
            <v>5</v>
          </cell>
          <cell r="M12917">
            <v>4</v>
          </cell>
          <cell r="Q12917">
            <v>3495.7</v>
          </cell>
          <cell r="R12917">
            <v>3225.7</v>
          </cell>
          <cell r="S12917">
            <v>3225.7</v>
          </cell>
          <cell r="T12917">
            <v>164</v>
          </cell>
        </row>
        <row r="12918">
          <cell r="C12918" t="str">
            <v>Чернушинский городской округ Пермского края</v>
          </cell>
          <cell r="D12918" t="str">
            <v>г. Чернушка, ул. Красноармейская, д. 100А</v>
          </cell>
          <cell r="E12918" t="b">
            <v>1</v>
          </cell>
          <cell r="F12918">
            <v>1977</v>
          </cell>
          <cell r="H12918" t="str">
            <v>кирпич</v>
          </cell>
          <cell r="L12918">
            <v>5</v>
          </cell>
          <cell r="M12918">
            <v>4</v>
          </cell>
          <cell r="Q12918">
            <v>3824.4</v>
          </cell>
          <cell r="R12918">
            <v>3333.7</v>
          </cell>
          <cell r="S12918">
            <v>3240.9</v>
          </cell>
          <cell r="T12918">
            <v>155</v>
          </cell>
        </row>
        <row r="12919">
          <cell r="C12919" t="str">
            <v>Чернушинский городской округ Пермского края</v>
          </cell>
          <cell r="D12919" t="str">
            <v>г. Чернушка, ул. Красноармейская, д. 102А</v>
          </cell>
          <cell r="E12919" t="b">
            <v>1</v>
          </cell>
          <cell r="F12919">
            <v>1979</v>
          </cell>
          <cell r="H12919" t="str">
            <v>кирпич</v>
          </cell>
          <cell r="L12919">
            <v>5</v>
          </cell>
          <cell r="M12919">
            <v>6</v>
          </cell>
          <cell r="Q12919">
            <v>4835.6000000000004</v>
          </cell>
          <cell r="R12919">
            <v>4395.1000000000004</v>
          </cell>
          <cell r="S12919">
            <v>4395.1000000000004</v>
          </cell>
          <cell r="T12919">
            <v>178</v>
          </cell>
        </row>
        <row r="12920">
          <cell r="C12920" t="str">
            <v>Чернушинский городской округ Пермского края</v>
          </cell>
          <cell r="D12920" t="str">
            <v>г. Чернушка, ул. Красноармейская, д. 35А</v>
          </cell>
          <cell r="E12920" t="b">
            <v>1</v>
          </cell>
          <cell r="F12920">
            <v>1965</v>
          </cell>
          <cell r="H12920" t="str">
            <v>кирпич</v>
          </cell>
          <cell r="L12920">
            <v>2</v>
          </cell>
          <cell r="Q12920">
            <v>724.5</v>
          </cell>
          <cell r="R12920">
            <v>645</v>
          </cell>
          <cell r="S12920">
            <v>645</v>
          </cell>
          <cell r="T12920">
            <v>29</v>
          </cell>
        </row>
        <row r="12921">
          <cell r="C12921" t="str">
            <v>Чернушинский городской округ Пермского края</v>
          </cell>
          <cell r="D12921" t="str">
            <v>г. Чернушка, ул. Красноармейская, д. 35Б</v>
          </cell>
          <cell r="E12921" t="b">
            <v>1</v>
          </cell>
          <cell r="F12921">
            <v>1987</v>
          </cell>
          <cell r="H12921" t="str">
            <v>кирпич</v>
          </cell>
          <cell r="I12921" t="str">
            <v>скатная</v>
          </cell>
          <cell r="J12921" t="str">
            <v>ГАЗ</v>
          </cell>
          <cell r="K12921" t="str">
            <v>имеется</v>
          </cell>
          <cell r="L12921">
            <v>3</v>
          </cell>
          <cell r="M12921">
            <v>1</v>
          </cell>
          <cell r="Q12921">
            <v>930.8</v>
          </cell>
          <cell r="R12921">
            <v>625.4</v>
          </cell>
          <cell r="S12921">
            <v>625.4</v>
          </cell>
          <cell r="T12921">
            <v>50</v>
          </cell>
        </row>
        <row r="12922">
          <cell r="C12922" t="str">
            <v>Чернушинский городской округ Пермского края</v>
          </cell>
          <cell r="D12922" t="str">
            <v>г. Чернушка, ул. Красноармейская, д. 96А</v>
          </cell>
          <cell r="E12922" t="b">
            <v>1</v>
          </cell>
          <cell r="F12922">
            <v>2002</v>
          </cell>
          <cell r="G12922">
            <v>2019</v>
          </cell>
          <cell r="H12922" t="str">
            <v>пеноблоки</v>
          </cell>
          <cell r="I12922" t="str">
            <v>плоская</v>
          </cell>
          <cell r="K12922" t="str">
            <v>имеется</v>
          </cell>
          <cell r="L12922">
            <v>5</v>
          </cell>
          <cell r="M12922">
            <v>3</v>
          </cell>
          <cell r="Q12922">
            <v>5038.6000000000004</v>
          </cell>
          <cell r="R12922">
            <v>4354.3999999999996</v>
          </cell>
          <cell r="S12922">
            <v>4177.5</v>
          </cell>
          <cell r="T12922">
            <v>174</v>
          </cell>
        </row>
        <row r="12923">
          <cell r="C12923" t="str">
            <v>Чернушинский городской округ Пермского края</v>
          </cell>
          <cell r="D12923" t="str">
            <v>г. Чернушка, ул. Ленина, д. 46</v>
          </cell>
          <cell r="E12923" t="b">
            <v>1</v>
          </cell>
          <cell r="F12923">
            <v>1990</v>
          </cell>
          <cell r="H12923" t="str">
            <v>Кирпич</v>
          </cell>
          <cell r="L12923">
            <v>2</v>
          </cell>
          <cell r="M12923">
            <v>2</v>
          </cell>
          <cell r="Q12923">
            <v>980.8</v>
          </cell>
          <cell r="R12923">
            <v>980.8</v>
          </cell>
          <cell r="S12923">
            <v>980.8</v>
          </cell>
          <cell r="T12923">
            <v>86</v>
          </cell>
        </row>
        <row r="12924">
          <cell r="C12924" t="str">
            <v>Чернушинский городской округ Пермского края</v>
          </cell>
          <cell r="D12924" t="str">
            <v>г. Чернушка, ул. Ленина, д. 95</v>
          </cell>
          <cell r="E12924" t="b">
            <v>1</v>
          </cell>
          <cell r="F12924">
            <v>1965</v>
          </cell>
          <cell r="H12924" t="str">
            <v>Кирпич</v>
          </cell>
          <cell r="L12924">
            <v>2</v>
          </cell>
          <cell r="M12924">
            <v>3</v>
          </cell>
          <cell r="Q12924">
            <v>1084.5</v>
          </cell>
          <cell r="R12924">
            <v>1010.7</v>
          </cell>
          <cell r="S12924">
            <v>1010.7</v>
          </cell>
          <cell r="T12924">
            <v>68</v>
          </cell>
        </row>
        <row r="12925">
          <cell r="C12925" t="str">
            <v>Чернушинский городской округ Пермского края</v>
          </cell>
          <cell r="D12925" t="str">
            <v>г. Чернушка, ул. Ленина, д. 101</v>
          </cell>
          <cell r="E12925" t="b">
            <v>1</v>
          </cell>
          <cell r="F12925">
            <v>1966</v>
          </cell>
          <cell r="H12925" t="str">
            <v>Кирпич</v>
          </cell>
          <cell r="L12925">
            <v>5</v>
          </cell>
          <cell r="M12925">
            <v>4</v>
          </cell>
          <cell r="Q12925">
            <v>3434.2</v>
          </cell>
          <cell r="R12925">
            <v>3237.4</v>
          </cell>
          <cell r="S12925">
            <v>3194.2</v>
          </cell>
          <cell r="T12925">
            <v>216</v>
          </cell>
        </row>
        <row r="12926">
          <cell r="C12926" t="str">
            <v>Чернушинский городской округ Пермского края</v>
          </cell>
          <cell r="D12926" t="str">
            <v>г. Чернушка, ул. Ленина, д. 105</v>
          </cell>
          <cell r="E12926" t="b">
            <v>1</v>
          </cell>
          <cell r="F12926">
            <v>1972</v>
          </cell>
          <cell r="H12926" t="str">
            <v>Кирпич</v>
          </cell>
          <cell r="L12926">
            <v>5</v>
          </cell>
          <cell r="M12926">
            <v>6</v>
          </cell>
          <cell r="Q12926">
            <v>3404.8</v>
          </cell>
          <cell r="R12926">
            <v>3208.2</v>
          </cell>
          <cell r="S12926">
            <v>3208.2</v>
          </cell>
          <cell r="T12926">
            <v>216</v>
          </cell>
        </row>
        <row r="12927">
          <cell r="C12927" t="str">
            <v>Чернушинский городской округ Пермского края</v>
          </cell>
          <cell r="D12927" t="str">
            <v>г. Чернушка, ул. Ленина, д. 107</v>
          </cell>
          <cell r="E12927" t="b">
            <v>1</v>
          </cell>
          <cell r="F12927">
            <v>1972</v>
          </cell>
          <cell r="H12927" t="str">
            <v>Кирпич</v>
          </cell>
          <cell r="L12927">
            <v>5</v>
          </cell>
          <cell r="M12927">
            <v>6</v>
          </cell>
          <cell r="Q12927">
            <v>4737.6000000000004</v>
          </cell>
          <cell r="R12927">
            <v>4366</v>
          </cell>
          <cell r="S12927">
            <v>4366</v>
          </cell>
          <cell r="T12927">
            <v>265</v>
          </cell>
        </row>
        <row r="12928">
          <cell r="C12928" t="str">
            <v>Чернушинский городской округ Пермского края</v>
          </cell>
          <cell r="D12928" t="str">
            <v>г. Чернушка, ул. Ленина, д. 109</v>
          </cell>
          <cell r="E12928" t="b">
            <v>1</v>
          </cell>
          <cell r="F12928">
            <v>1972</v>
          </cell>
          <cell r="H12928" t="str">
            <v>кирпич</v>
          </cell>
          <cell r="L12928">
            <v>5</v>
          </cell>
          <cell r="M12928">
            <v>6</v>
          </cell>
          <cell r="Q12928">
            <v>4749.8</v>
          </cell>
          <cell r="R12928">
            <v>4450</v>
          </cell>
          <cell r="S12928">
            <v>4450</v>
          </cell>
          <cell r="T12928">
            <v>197</v>
          </cell>
        </row>
        <row r="12929">
          <cell r="C12929" t="str">
            <v>Чернушинский городской округ Пермского края</v>
          </cell>
          <cell r="D12929" t="str">
            <v>г. Чернушка, ул. Ленина, д. 111</v>
          </cell>
          <cell r="E12929" t="b">
            <v>1</v>
          </cell>
          <cell r="F12929">
            <v>1974</v>
          </cell>
          <cell r="H12929" t="str">
            <v>Кирпич</v>
          </cell>
          <cell r="L12929">
            <v>5</v>
          </cell>
          <cell r="M12929">
            <v>4</v>
          </cell>
          <cell r="Q12929">
            <v>3622.1</v>
          </cell>
          <cell r="R12929">
            <v>3402.1</v>
          </cell>
          <cell r="S12929">
            <v>3402.1</v>
          </cell>
          <cell r="T12929">
            <v>189</v>
          </cell>
        </row>
        <row r="12930">
          <cell r="C12930" t="str">
            <v>Чернушинский городской округ Пермского края</v>
          </cell>
          <cell r="D12930" t="str">
            <v>г. Чернушка, ул. Ленина, д. 113</v>
          </cell>
          <cell r="E12930" t="b">
            <v>1</v>
          </cell>
          <cell r="F12930" t="str">
            <v>1975</v>
          </cell>
          <cell r="H12930" t="str">
            <v>кирпич</v>
          </cell>
          <cell r="I12930" t="str">
            <v>плоская</v>
          </cell>
          <cell r="K12930" t="str">
            <v>имеется</v>
          </cell>
          <cell r="L12930">
            <v>5</v>
          </cell>
          <cell r="M12930">
            <v>6</v>
          </cell>
          <cell r="Q12930">
            <v>4747.0999999999995</v>
          </cell>
          <cell r="R12930">
            <v>4431.8999999999996</v>
          </cell>
          <cell r="S12930">
            <v>4227.7</v>
          </cell>
          <cell r="T12930">
            <v>208</v>
          </cell>
        </row>
        <row r="12931">
          <cell r="C12931" t="str">
            <v>Чернушинский городской округ Пермского края</v>
          </cell>
          <cell r="D12931" t="str">
            <v>г. Чернушка, ул. Ленина, д. 83А</v>
          </cell>
          <cell r="E12931" t="b">
            <v>1</v>
          </cell>
          <cell r="F12931">
            <v>1963</v>
          </cell>
          <cell r="H12931" t="str">
            <v>Кирпич</v>
          </cell>
          <cell r="L12931">
            <v>2</v>
          </cell>
          <cell r="M12931">
            <v>2</v>
          </cell>
          <cell r="Q12931">
            <v>668.2</v>
          </cell>
          <cell r="R12931">
            <v>625</v>
          </cell>
          <cell r="S12931">
            <v>625</v>
          </cell>
          <cell r="T12931">
            <v>71</v>
          </cell>
        </row>
        <row r="12932">
          <cell r="C12932" t="str">
            <v>Чернушинский городской округ Пермского края</v>
          </cell>
          <cell r="D12932" t="str">
            <v>г. Чернушка, ул. Ленина, д. 83Б</v>
          </cell>
          <cell r="E12932" t="b">
            <v>1</v>
          </cell>
          <cell r="F12932">
            <v>1989</v>
          </cell>
          <cell r="H12932" t="str">
            <v>Кирпич</v>
          </cell>
          <cell r="L12932">
            <v>3</v>
          </cell>
          <cell r="M12932">
            <v>2</v>
          </cell>
          <cell r="Q12932">
            <v>1450.7</v>
          </cell>
          <cell r="R12932">
            <v>1326.5</v>
          </cell>
          <cell r="S12932">
            <v>1326.5</v>
          </cell>
          <cell r="T12932">
            <v>65</v>
          </cell>
        </row>
        <row r="12933">
          <cell r="C12933" t="str">
            <v>Чернушинский городской округ Пермского края</v>
          </cell>
          <cell r="D12933" t="str">
            <v>г. Чернушка, ул. Ленина, д. 85А</v>
          </cell>
          <cell r="E12933" t="b">
            <v>1</v>
          </cell>
          <cell r="F12933">
            <v>1960</v>
          </cell>
          <cell r="H12933" t="str">
            <v>Кирпич</v>
          </cell>
          <cell r="L12933">
            <v>2</v>
          </cell>
          <cell r="M12933">
            <v>2</v>
          </cell>
          <cell r="Q12933">
            <v>667.3</v>
          </cell>
          <cell r="R12933">
            <v>620.1</v>
          </cell>
          <cell r="S12933">
            <v>620.1</v>
          </cell>
          <cell r="T12933">
            <v>43</v>
          </cell>
        </row>
        <row r="12934">
          <cell r="C12934" t="str">
            <v>Чернушинский городской округ Пермского края</v>
          </cell>
          <cell r="D12934" t="str">
            <v>г. Чернушка, ул. Ленина, д. 85Б</v>
          </cell>
          <cell r="E12934" t="b">
            <v>1</v>
          </cell>
          <cell r="F12934">
            <v>1960</v>
          </cell>
          <cell r="G12934">
            <v>2008</v>
          </cell>
          <cell r="H12934" t="str">
            <v>кирпич</v>
          </cell>
          <cell r="L12934">
            <v>2</v>
          </cell>
          <cell r="M12934">
            <v>2</v>
          </cell>
          <cell r="Q12934">
            <v>670.1</v>
          </cell>
          <cell r="R12934">
            <v>622.9</v>
          </cell>
          <cell r="S12934">
            <v>622.9</v>
          </cell>
          <cell r="T12934">
            <v>28</v>
          </cell>
        </row>
        <row r="12935">
          <cell r="C12935" t="str">
            <v>Чернушинский городской округ Пермского края</v>
          </cell>
          <cell r="D12935" t="str">
            <v>г. Чернушка, ул. Ленина, д. 87А</v>
          </cell>
          <cell r="E12935" t="b">
            <v>1</v>
          </cell>
          <cell r="F12935">
            <v>1960</v>
          </cell>
          <cell r="H12935" t="str">
            <v>Кирпич</v>
          </cell>
          <cell r="L12935">
            <v>2</v>
          </cell>
          <cell r="M12935">
            <v>2</v>
          </cell>
          <cell r="Q12935">
            <v>686.2</v>
          </cell>
          <cell r="R12935">
            <v>633.4</v>
          </cell>
          <cell r="S12935">
            <v>633.4</v>
          </cell>
          <cell r="T12935">
            <v>43</v>
          </cell>
        </row>
        <row r="12936">
          <cell r="C12936" t="str">
            <v>Чернушинский городской округ Пермского края</v>
          </cell>
          <cell r="D12936" t="str">
            <v>г. Чернушка, ул. Ленина, д. 87Б</v>
          </cell>
          <cell r="E12936" t="b">
            <v>1</v>
          </cell>
          <cell r="F12936">
            <v>1960</v>
          </cell>
          <cell r="H12936" t="str">
            <v>Кирпич</v>
          </cell>
          <cell r="L12936">
            <v>2</v>
          </cell>
          <cell r="M12936">
            <v>2</v>
          </cell>
          <cell r="Q12936">
            <v>679.1</v>
          </cell>
          <cell r="R12936">
            <v>626.29999999999995</v>
          </cell>
          <cell r="S12936">
            <v>626.29999999999995</v>
          </cell>
          <cell r="T12936">
            <v>43</v>
          </cell>
        </row>
        <row r="12937">
          <cell r="C12937" t="str">
            <v>Чернушинский городской округ Пермского края</v>
          </cell>
          <cell r="D12937" t="str">
            <v>г. Чернушка, ул. Ленина, д. 87В</v>
          </cell>
          <cell r="E12937" t="b">
            <v>1</v>
          </cell>
          <cell r="F12937">
            <v>1963</v>
          </cell>
          <cell r="H12937" t="str">
            <v>Кирпич</v>
          </cell>
          <cell r="L12937">
            <v>2</v>
          </cell>
          <cell r="M12937">
            <v>2</v>
          </cell>
          <cell r="Q12937">
            <v>668.2</v>
          </cell>
          <cell r="R12937">
            <v>625</v>
          </cell>
          <cell r="S12937">
            <v>625</v>
          </cell>
          <cell r="T12937">
            <v>70</v>
          </cell>
        </row>
        <row r="12938">
          <cell r="C12938" t="str">
            <v>Чернушинский городской округ Пермского края</v>
          </cell>
          <cell r="D12938" t="str">
            <v>г. Чернушка, ул. Ленина, д. 95А</v>
          </cell>
          <cell r="E12938" t="b">
            <v>1</v>
          </cell>
          <cell r="F12938">
            <v>1965</v>
          </cell>
          <cell r="H12938" t="str">
            <v>Кирпич</v>
          </cell>
          <cell r="L12938">
            <v>2</v>
          </cell>
          <cell r="M12938">
            <v>3</v>
          </cell>
          <cell r="Q12938">
            <v>1089</v>
          </cell>
          <cell r="R12938">
            <v>1016</v>
          </cell>
          <cell r="S12938">
            <v>1016</v>
          </cell>
          <cell r="T12938">
            <v>65</v>
          </cell>
        </row>
        <row r="12939">
          <cell r="C12939" t="str">
            <v>Чернушинский городской округ Пермского края</v>
          </cell>
          <cell r="D12939" t="str">
            <v>г. Чернушка, ул. Ленина, д. 95Б</v>
          </cell>
          <cell r="E12939" t="b">
            <v>1</v>
          </cell>
          <cell r="F12939">
            <v>1989</v>
          </cell>
          <cell r="H12939" t="str">
            <v>Кирпич</v>
          </cell>
          <cell r="L12939">
            <v>2</v>
          </cell>
          <cell r="M12939">
            <v>3</v>
          </cell>
          <cell r="Q12939">
            <v>978</v>
          </cell>
          <cell r="R12939">
            <v>884</v>
          </cell>
          <cell r="S12939">
            <v>884</v>
          </cell>
          <cell r="T12939">
            <v>49</v>
          </cell>
        </row>
        <row r="12940">
          <cell r="C12940" t="str">
            <v>Чернушинский городской округ Пермского края</v>
          </cell>
          <cell r="D12940" t="str">
            <v>г. Чернушка, ул. Ленина, д. 99В</v>
          </cell>
          <cell r="E12940" t="b">
            <v>1</v>
          </cell>
          <cell r="F12940">
            <v>1967</v>
          </cell>
          <cell r="H12940" t="str">
            <v>Кирпич</v>
          </cell>
          <cell r="L12940">
            <v>5</v>
          </cell>
          <cell r="M12940">
            <v>1</v>
          </cell>
          <cell r="Q12940">
            <v>1302.0999999999999</v>
          </cell>
          <cell r="R12940">
            <v>1302.0999999999999</v>
          </cell>
          <cell r="S12940">
            <v>1171.8899999999999</v>
          </cell>
        </row>
        <row r="12941">
          <cell r="C12941" t="str">
            <v>Чернушинский городской округ Пермского края</v>
          </cell>
          <cell r="D12941" t="str">
            <v>г. Чернушка, ул. Луначарского, д. 4</v>
          </cell>
          <cell r="E12941" t="b">
            <v>1</v>
          </cell>
          <cell r="F12941">
            <v>2004</v>
          </cell>
          <cell r="H12941" t="str">
            <v>Кирпич</v>
          </cell>
          <cell r="L12941">
            <v>2</v>
          </cell>
          <cell r="M12941">
            <v>1</v>
          </cell>
          <cell r="Q12941">
            <v>431</v>
          </cell>
          <cell r="R12941">
            <v>403</v>
          </cell>
          <cell r="S12941">
            <v>403</v>
          </cell>
          <cell r="T12941">
            <v>22</v>
          </cell>
        </row>
        <row r="12942">
          <cell r="C12942" t="str">
            <v>Чернушинский городской округ Пермского края</v>
          </cell>
          <cell r="D12942" t="str">
            <v>г. Чернушка, ул. Луначарского, д. 14</v>
          </cell>
          <cell r="E12942" t="b">
            <v>1</v>
          </cell>
          <cell r="F12942">
            <v>1987</v>
          </cell>
          <cell r="H12942" t="str">
            <v>панели</v>
          </cell>
          <cell r="I12942" t="str">
            <v>плоская</v>
          </cell>
          <cell r="J12942" t="str">
            <v>ГАЗ</v>
          </cell>
          <cell r="K12942" t="str">
            <v>имеется</v>
          </cell>
          <cell r="L12942">
            <v>5</v>
          </cell>
          <cell r="M12942">
            <v>4</v>
          </cell>
          <cell r="Q12942">
            <v>3286.7</v>
          </cell>
          <cell r="R12942">
            <v>2926.7</v>
          </cell>
          <cell r="S12942">
            <v>2926.7</v>
          </cell>
          <cell r="T12942">
            <v>118</v>
          </cell>
        </row>
        <row r="12943">
          <cell r="C12943" t="str">
            <v>Чернушинский городской округ Пермского края</v>
          </cell>
          <cell r="D12943" t="str">
            <v>г. Чернушка, ул. Луначарского, д. 21</v>
          </cell>
          <cell r="E12943" t="b">
            <v>1</v>
          </cell>
          <cell r="F12943">
            <v>1967</v>
          </cell>
          <cell r="H12943" t="str">
            <v>Кирпич</v>
          </cell>
          <cell r="L12943">
            <v>2</v>
          </cell>
          <cell r="M12943">
            <v>3</v>
          </cell>
          <cell r="Q12943">
            <v>583.79999999999995</v>
          </cell>
          <cell r="R12943">
            <v>431.7</v>
          </cell>
          <cell r="S12943">
            <v>431.7</v>
          </cell>
          <cell r="T12943">
            <v>54</v>
          </cell>
        </row>
        <row r="12944">
          <cell r="C12944" t="str">
            <v>Чернушинский городской округ Пермского края</v>
          </cell>
          <cell r="D12944" t="str">
            <v>г. Чернушка, ул. Мамина-Сибиряка, д. 9</v>
          </cell>
          <cell r="E12944" t="b">
            <v>1</v>
          </cell>
          <cell r="F12944">
            <v>1990</v>
          </cell>
          <cell r="H12944" t="str">
            <v>Кирпич</v>
          </cell>
          <cell r="L12944">
            <v>2</v>
          </cell>
          <cell r="M12944">
            <v>2</v>
          </cell>
          <cell r="Q12944">
            <v>619.70000000000005</v>
          </cell>
          <cell r="R12944">
            <v>581.29999999999995</v>
          </cell>
          <cell r="S12944">
            <v>581.29999999999995</v>
          </cell>
          <cell r="T12944">
            <v>32</v>
          </cell>
        </row>
        <row r="12945">
          <cell r="C12945" t="str">
            <v>Чернушинский городской округ Пермского края</v>
          </cell>
          <cell r="D12945" t="str">
            <v>г. Чернушка, ул. Мамина-Сибиряка, д. 11</v>
          </cell>
          <cell r="E12945" t="b">
            <v>1</v>
          </cell>
          <cell r="F12945">
            <v>1972</v>
          </cell>
          <cell r="H12945" t="str">
            <v>Кирпич</v>
          </cell>
          <cell r="L12945">
            <v>2</v>
          </cell>
          <cell r="M12945">
            <v>2</v>
          </cell>
          <cell r="Q12945">
            <v>498.5</v>
          </cell>
          <cell r="R12945">
            <v>448.3</v>
          </cell>
          <cell r="S12945">
            <v>448.3</v>
          </cell>
          <cell r="T12945">
            <v>32</v>
          </cell>
        </row>
        <row r="12946">
          <cell r="C12946" t="str">
            <v>Чернушинский городской округ Пермского края</v>
          </cell>
          <cell r="D12946" t="str">
            <v>г. Чернушка, ул. Мамина-Сибиряка, д. 6А</v>
          </cell>
          <cell r="E12946" t="b">
            <v>1</v>
          </cell>
          <cell r="F12946">
            <v>1979</v>
          </cell>
          <cell r="H12946" t="str">
            <v>Кирпич</v>
          </cell>
          <cell r="L12946">
            <v>2</v>
          </cell>
          <cell r="M12946">
            <v>2</v>
          </cell>
          <cell r="Q12946">
            <v>586.9</v>
          </cell>
          <cell r="R12946">
            <v>543.9</v>
          </cell>
          <cell r="S12946">
            <v>543.9</v>
          </cell>
          <cell r="T12946">
            <v>32</v>
          </cell>
        </row>
        <row r="12947">
          <cell r="C12947" t="str">
            <v>Чернушинский городской округ Пермского края</v>
          </cell>
          <cell r="D12947" t="str">
            <v>г. Чернушка, ул. Мамина-Сибиряка, д. 6Б</v>
          </cell>
          <cell r="E12947" t="b">
            <v>1</v>
          </cell>
          <cell r="F12947">
            <v>1988</v>
          </cell>
          <cell r="H12947" t="str">
            <v>Кирпич</v>
          </cell>
          <cell r="L12947">
            <v>2</v>
          </cell>
          <cell r="M12947">
            <v>2</v>
          </cell>
          <cell r="Q12947">
            <v>615.70000000000005</v>
          </cell>
          <cell r="R12947">
            <v>572.5</v>
          </cell>
          <cell r="S12947">
            <v>572.5</v>
          </cell>
          <cell r="T12947">
            <v>32</v>
          </cell>
        </row>
        <row r="12948">
          <cell r="C12948" t="str">
            <v>Чернушинский городской округ Пермского края</v>
          </cell>
          <cell r="D12948" t="str">
            <v>г. Чернушка, ул. Мамина-Сибиряка, д. 6В</v>
          </cell>
          <cell r="E12948" t="b">
            <v>1</v>
          </cell>
          <cell r="F12948">
            <v>1992</v>
          </cell>
          <cell r="H12948" t="str">
            <v>Кирпич</v>
          </cell>
          <cell r="L12948">
            <v>2</v>
          </cell>
          <cell r="M12948">
            <v>3</v>
          </cell>
          <cell r="Q12948">
            <v>937.6</v>
          </cell>
          <cell r="R12948">
            <v>855</v>
          </cell>
          <cell r="S12948">
            <v>855</v>
          </cell>
          <cell r="T12948">
            <v>49</v>
          </cell>
        </row>
        <row r="12949">
          <cell r="C12949" t="str">
            <v>Чернушинский городской округ Пермского края</v>
          </cell>
          <cell r="D12949" t="str">
            <v>г. Чернушка, ул. Мамина-Сибиряка, д. 9А</v>
          </cell>
          <cell r="E12949" t="b">
            <v>1</v>
          </cell>
          <cell r="F12949">
            <v>1989</v>
          </cell>
          <cell r="H12949" t="str">
            <v>Кирпич</v>
          </cell>
          <cell r="L12949">
            <v>3</v>
          </cell>
          <cell r="M12949">
            <v>2</v>
          </cell>
          <cell r="Q12949">
            <v>1143.5999999999999</v>
          </cell>
          <cell r="R12949">
            <v>978.4</v>
          </cell>
          <cell r="S12949">
            <v>978.4</v>
          </cell>
          <cell r="T12949">
            <v>49</v>
          </cell>
        </row>
        <row r="12950">
          <cell r="C12950" t="str">
            <v>Чернушинский городской округ Пермского края</v>
          </cell>
          <cell r="D12950" t="str">
            <v>г. Чернушка, ул. Механизаторов, д. 1</v>
          </cell>
          <cell r="E12950" t="b">
            <v>1</v>
          </cell>
          <cell r="F12950">
            <v>1972</v>
          </cell>
          <cell r="H12950" t="str">
            <v>Кирпич</v>
          </cell>
          <cell r="L12950">
            <v>2</v>
          </cell>
          <cell r="M12950">
            <v>3</v>
          </cell>
          <cell r="Q12950">
            <v>892.7</v>
          </cell>
          <cell r="R12950">
            <v>861.4</v>
          </cell>
          <cell r="S12950">
            <v>861.4</v>
          </cell>
          <cell r="T12950">
            <v>59</v>
          </cell>
        </row>
        <row r="12951">
          <cell r="C12951" t="str">
            <v>Чернушинский городской округ Пермского края</v>
          </cell>
          <cell r="D12951" t="str">
            <v>г. Чернушка, ул. Механизаторов, д. 27</v>
          </cell>
          <cell r="E12951" t="b">
            <v>1</v>
          </cell>
          <cell r="F12951">
            <v>1965</v>
          </cell>
          <cell r="H12951" t="str">
            <v>Кирпич</v>
          </cell>
          <cell r="L12951">
            <v>2</v>
          </cell>
          <cell r="M12951">
            <v>1</v>
          </cell>
          <cell r="Q12951">
            <v>335</v>
          </cell>
          <cell r="R12951">
            <v>303.5</v>
          </cell>
          <cell r="S12951">
            <v>303.5</v>
          </cell>
          <cell r="T12951">
            <v>22</v>
          </cell>
        </row>
        <row r="12952">
          <cell r="C12952" t="str">
            <v>Чернушинский городской округ Пермского края</v>
          </cell>
          <cell r="D12952" t="str">
            <v>г. Чернушка, ул. Механизаторов, д. 1А</v>
          </cell>
          <cell r="E12952" t="b">
            <v>1</v>
          </cell>
          <cell r="F12952">
            <v>1975</v>
          </cell>
          <cell r="H12952" t="str">
            <v>Кирпич</v>
          </cell>
          <cell r="L12952">
            <v>5</v>
          </cell>
          <cell r="M12952">
            <v>3</v>
          </cell>
          <cell r="Q12952">
            <v>996.8</v>
          </cell>
          <cell r="R12952">
            <v>914.5</v>
          </cell>
          <cell r="S12952">
            <v>914.5</v>
          </cell>
          <cell r="T12952">
            <v>62</v>
          </cell>
        </row>
        <row r="12953">
          <cell r="C12953" t="str">
            <v>Чернушинский городской округ Пермского края</v>
          </cell>
          <cell r="D12953" t="str">
            <v>г. Чернушка, ул. Механизаторов, д. 2Г</v>
          </cell>
          <cell r="E12953" t="b">
            <v>1</v>
          </cell>
          <cell r="F12953">
            <v>2018</v>
          </cell>
          <cell r="H12953" t="str">
            <v>кирпич</v>
          </cell>
          <cell r="I12953" t="str">
            <v>скатная</v>
          </cell>
          <cell r="J12953" t="str">
            <v>ГАЗ ГВС</v>
          </cell>
          <cell r="K12953" t="str">
            <v>имеется</v>
          </cell>
          <cell r="L12953">
            <v>1</v>
          </cell>
          <cell r="M12953">
            <v>1</v>
          </cell>
          <cell r="Q12953">
            <v>490</v>
          </cell>
          <cell r="R12953">
            <v>400.5</v>
          </cell>
          <cell r="S12953">
            <v>262.7</v>
          </cell>
        </row>
        <row r="12954">
          <cell r="C12954" t="str">
            <v>Чернушинский городской округ Пермского края</v>
          </cell>
          <cell r="D12954" t="str">
            <v>г. Чернушка, ул. Мира, д. 14</v>
          </cell>
          <cell r="E12954" t="b">
            <v>1</v>
          </cell>
          <cell r="F12954">
            <v>1990</v>
          </cell>
          <cell r="H12954" t="str">
            <v>Кирпич</v>
          </cell>
          <cell r="L12954">
            <v>2</v>
          </cell>
          <cell r="M12954">
            <v>2</v>
          </cell>
          <cell r="Q12954">
            <v>798.6</v>
          </cell>
          <cell r="R12954">
            <v>429.2</v>
          </cell>
          <cell r="S12954">
            <v>429.2</v>
          </cell>
          <cell r="T12954">
            <v>52</v>
          </cell>
        </row>
        <row r="12955">
          <cell r="C12955" t="str">
            <v>Чернушинский городской округ Пермского края</v>
          </cell>
          <cell r="D12955" t="str">
            <v>г. Чернушка, ул. Мира, д. 17</v>
          </cell>
          <cell r="E12955" t="b">
            <v>1</v>
          </cell>
          <cell r="F12955">
            <v>1993</v>
          </cell>
          <cell r="H12955" t="str">
            <v>Кирпич</v>
          </cell>
          <cell r="L12955">
            <v>5</v>
          </cell>
          <cell r="M12955">
            <v>5</v>
          </cell>
          <cell r="Q12955">
            <v>3451.8</v>
          </cell>
          <cell r="R12955">
            <v>2058.4</v>
          </cell>
          <cell r="S12955">
            <v>2058.4</v>
          </cell>
          <cell r="T12955">
            <v>197</v>
          </cell>
        </row>
        <row r="12956">
          <cell r="C12956" t="str">
            <v>Чернушинский городской округ Пермского края</v>
          </cell>
          <cell r="D12956" t="str">
            <v>г. Чернушка, ул. Мира, д. 19</v>
          </cell>
          <cell r="E12956" t="b">
            <v>1</v>
          </cell>
          <cell r="F12956">
            <v>1987</v>
          </cell>
          <cell r="H12956" t="str">
            <v>панель</v>
          </cell>
          <cell r="I12956" t="str">
            <v>плоская</v>
          </cell>
          <cell r="K12956" t="str">
            <v>имеется</v>
          </cell>
          <cell r="L12956">
            <v>5</v>
          </cell>
          <cell r="M12956">
            <v>6</v>
          </cell>
          <cell r="Q12956">
            <v>5058.6000000000004</v>
          </cell>
          <cell r="R12956">
            <v>4526.8</v>
          </cell>
          <cell r="S12956">
            <v>4491.6000000000004</v>
          </cell>
        </row>
        <row r="12957">
          <cell r="C12957" t="str">
            <v>Чернушинский городской округ Пермского края</v>
          </cell>
          <cell r="D12957" t="str">
            <v>г. Чернушка, ул. Мира, д. 22</v>
          </cell>
          <cell r="E12957" t="b">
            <v>1</v>
          </cell>
          <cell r="F12957">
            <v>1990</v>
          </cell>
          <cell r="H12957" t="str">
            <v>Кирпич</v>
          </cell>
          <cell r="L12957">
            <v>3</v>
          </cell>
          <cell r="M12957">
            <v>3</v>
          </cell>
          <cell r="Q12957">
            <v>2944.1</v>
          </cell>
          <cell r="R12957">
            <v>1756.4</v>
          </cell>
          <cell r="S12957">
            <v>1756.4</v>
          </cell>
          <cell r="T12957">
            <v>86</v>
          </cell>
        </row>
        <row r="12958">
          <cell r="C12958" t="str">
            <v>Чернушинский городской округ Пермского края</v>
          </cell>
          <cell r="D12958" t="str">
            <v>г. Чернушка, ул. Мира, д. 23</v>
          </cell>
          <cell r="E12958" t="b">
            <v>1</v>
          </cell>
          <cell r="F12958">
            <v>1984</v>
          </cell>
          <cell r="H12958" t="str">
            <v>Панель</v>
          </cell>
          <cell r="L12958">
            <v>5</v>
          </cell>
          <cell r="M12958">
            <v>6</v>
          </cell>
          <cell r="Q12958">
            <v>4803.1000000000004</v>
          </cell>
          <cell r="R12958">
            <v>4595.1000000000004</v>
          </cell>
          <cell r="S12958">
            <v>4595.1000000000004</v>
          </cell>
          <cell r="T12958">
            <v>243</v>
          </cell>
        </row>
        <row r="12959">
          <cell r="C12959" t="str">
            <v>Чернушинский городской округ Пермского края</v>
          </cell>
          <cell r="D12959" t="str">
            <v>г. Чернушка, ул. Мира, д. 25</v>
          </cell>
          <cell r="E12959" t="b">
            <v>1</v>
          </cell>
          <cell r="F12959">
            <v>1984</v>
          </cell>
          <cell r="G12959">
            <v>2018</v>
          </cell>
          <cell r="H12959" t="str">
            <v>панель</v>
          </cell>
          <cell r="L12959">
            <v>5</v>
          </cell>
          <cell r="M12959">
            <v>6</v>
          </cell>
          <cell r="Q12959">
            <v>4817.2</v>
          </cell>
          <cell r="R12959">
            <v>4609.3</v>
          </cell>
          <cell r="S12959">
            <v>4690.3</v>
          </cell>
          <cell r="T12959">
            <v>193</v>
          </cell>
        </row>
        <row r="12960">
          <cell r="C12960" t="str">
            <v>Чернушинский городской округ Пермского края</v>
          </cell>
          <cell r="D12960" t="str">
            <v>г. Чернушка, ул. Мира, д. 27</v>
          </cell>
          <cell r="E12960" t="b">
            <v>1</v>
          </cell>
          <cell r="F12960">
            <v>1994</v>
          </cell>
          <cell r="H12960" t="str">
            <v>кирпич</v>
          </cell>
          <cell r="I12960" t="str">
            <v>плоская</v>
          </cell>
          <cell r="K12960" t="str">
            <v>имеется</v>
          </cell>
          <cell r="L12960">
            <v>5</v>
          </cell>
          <cell r="M12960">
            <v>8</v>
          </cell>
          <cell r="Q12960">
            <v>6318</v>
          </cell>
          <cell r="R12960">
            <v>5694</v>
          </cell>
          <cell r="S12960">
            <v>5265.6</v>
          </cell>
        </row>
        <row r="12961">
          <cell r="C12961" t="str">
            <v>Чернушинский городской округ Пермского края</v>
          </cell>
          <cell r="D12961" t="str">
            <v>г. Чернушка, ул. Мира, д. 34</v>
          </cell>
          <cell r="E12961" t="b">
            <v>1</v>
          </cell>
          <cell r="F12961">
            <v>1990</v>
          </cell>
          <cell r="H12961" t="str">
            <v>Кирпич</v>
          </cell>
          <cell r="L12961">
            <v>5</v>
          </cell>
          <cell r="M12961">
            <v>7</v>
          </cell>
          <cell r="Q12961">
            <v>5077.1000000000004</v>
          </cell>
          <cell r="R12961">
            <v>4696.3999999999996</v>
          </cell>
          <cell r="S12961">
            <v>4696.3999999999996</v>
          </cell>
          <cell r="T12961">
            <v>254</v>
          </cell>
        </row>
        <row r="12962">
          <cell r="C12962" t="str">
            <v>Чернушинский городской округ Пермского края</v>
          </cell>
          <cell r="D12962" t="str">
            <v>г. Чернушка, ул. Мира, д. 36</v>
          </cell>
          <cell r="E12962" t="b">
            <v>1</v>
          </cell>
          <cell r="F12962">
            <v>1992</v>
          </cell>
          <cell r="H12962" t="str">
            <v>Кирпич</v>
          </cell>
          <cell r="L12962">
            <v>5</v>
          </cell>
          <cell r="M12962">
            <v>8</v>
          </cell>
          <cell r="Q12962">
            <v>5446.9</v>
          </cell>
          <cell r="R12962">
            <v>4986.3</v>
          </cell>
          <cell r="S12962">
            <v>4986.3</v>
          </cell>
          <cell r="T12962">
            <v>267</v>
          </cell>
        </row>
        <row r="12963">
          <cell r="C12963" t="str">
            <v>Чернушинский городской округ Пермского края</v>
          </cell>
          <cell r="D12963" t="str">
            <v>г. Чернушка, ул. Мира, д. 38</v>
          </cell>
          <cell r="E12963" t="b">
            <v>1</v>
          </cell>
          <cell r="F12963">
            <v>1987</v>
          </cell>
          <cell r="H12963" t="str">
            <v>Кирпич</v>
          </cell>
          <cell r="L12963">
            <v>5</v>
          </cell>
          <cell r="M12963">
            <v>9</v>
          </cell>
          <cell r="Q12963">
            <v>7676.3</v>
          </cell>
          <cell r="R12963">
            <v>6286.4</v>
          </cell>
          <cell r="S12963">
            <v>6286.4</v>
          </cell>
          <cell r="T12963">
            <v>338</v>
          </cell>
        </row>
        <row r="12964">
          <cell r="C12964" t="str">
            <v>Чернушинский городской округ Пермского края</v>
          </cell>
          <cell r="D12964" t="str">
            <v>г. Чернушка, ул. Мира, д. 40</v>
          </cell>
          <cell r="E12964" t="b">
            <v>1</v>
          </cell>
          <cell r="F12964">
            <v>1981</v>
          </cell>
          <cell r="H12964" t="str">
            <v>Кирпич</v>
          </cell>
          <cell r="L12964">
            <v>5</v>
          </cell>
          <cell r="M12964">
            <v>8</v>
          </cell>
          <cell r="Q12964">
            <v>7763.4</v>
          </cell>
          <cell r="R12964">
            <v>5383.6</v>
          </cell>
          <cell r="S12964">
            <v>5383.6</v>
          </cell>
          <cell r="T12964">
            <v>300</v>
          </cell>
        </row>
        <row r="12965">
          <cell r="C12965" t="str">
            <v>Чернушинский городской округ Пермского края</v>
          </cell>
          <cell r="D12965" t="str">
            <v>г. Чернушка, ул. Мира, д. 40А</v>
          </cell>
          <cell r="E12965" t="b">
            <v>1</v>
          </cell>
          <cell r="F12965">
            <v>1982</v>
          </cell>
          <cell r="H12965" t="str">
            <v>Кирпич</v>
          </cell>
          <cell r="L12965">
            <v>9</v>
          </cell>
          <cell r="M12965">
            <v>2</v>
          </cell>
          <cell r="N12965">
            <v>2</v>
          </cell>
          <cell r="O12965">
            <v>2</v>
          </cell>
          <cell r="Q12965">
            <v>3557</v>
          </cell>
          <cell r="R12965">
            <v>2276.8000000000002</v>
          </cell>
          <cell r="S12965">
            <v>2276.8000000000002</v>
          </cell>
          <cell r="T12965">
            <v>108</v>
          </cell>
        </row>
        <row r="12966">
          <cell r="C12966" t="str">
            <v>Чернушинский городской округ Пермского края</v>
          </cell>
          <cell r="D12966" t="str">
            <v>г. Чернушка, ул. Нефтяников, д. 4</v>
          </cell>
          <cell r="E12966" t="b">
            <v>1</v>
          </cell>
          <cell r="F12966">
            <v>1973</v>
          </cell>
          <cell r="H12966" t="str">
            <v>кирпич</v>
          </cell>
          <cell r="L12966">
            <v>5</v>
          </cell>
          <cell r="M12966">
            <v>4</v>
          </cell>
          <cell r="Q12966">
            <v>3550.5</v>
          </cell>
          <cell r="R12966">
            <v>3290.2</v>
          </cell>
          <cell r="S12966">
            <v>3290.5</v>
          </cell>
          <cell r="T12966">
            <v>139</v>
          </cell>
        </row>
        <row r="12967">
          <cell r="C12967" t="str">
            <v>Чернушинский городской округ Пермского края</v>
          </cell>
          <cell r="D12967" t="str">
            <v>г. Чернушка, ул. Нефтяников, д. 6</v>
          </cell>
          <cell r="E12967" t="b">
            <v>1</v>
          </cell>
          <cell r="F12967">
            <v>1974</v>
          </cell>
          <cell r="H12967" t="str">
            <v>Кирпич</v>
          </cell>
          <cell r="L12967">
            <v>5</v>
          </cell>
          <cell r="M12967">
            <v>4</v>
          </cell>
          <cell r="Q12967">
            <v>3528.8</v>
          </cell>
          <cell r="R12967">
            <v>3137.7</v>
          </cell>
          <cell r="S12967">
            <v>3137.7</v>
          </cell>
          <cell r="T12967">
            <v>81</v>
          </cell>
        </row>
        <row r="12968">
          <cell r="C12968" t="str">
            <v>Чернушинский городской округ Пермского края</v>
          </cell>
          <cell r="D12968" t="str">
            <v>г. Чернушка, ул. Нефтяников, д. 8</v>
          </cell>
          <cell r="E12968" t="b">
            <v>1</v>
          </cell>
          <cell r="F12968">
            <v>1973</v>
          </cell>
          <cell r="H12968" t="str">
            <v>Кирпич</v>
          </cell>
          <cell r="L12968">
            <v>5</v>
          </cell>
          <cell r="M12968">
            <v>6</v>
          </cell>
          <cell r="Q12968">
            <v>5246.7</v>
          </cell>
          <cell r="R12968">
            <v>4937.7</v>
          </cell>
          <cell r="S12968">
            <v>4329.6000000000004</v>
          </cell>
          <cell r="T12968">
            <v>265</v>
          </cell>
        </row>
        <row r="12969">
          <cell r="C12969" t="str">
            <v>Чернушинский городской округ Пермского края</v>
          </cell>
          <cell r="D12969" t="str">
            <v>г. Чернушка, ул. Нефтяников, д. 10</v>
          </cell>
          <cell r="E12969" t="b">
            <v>1</v>
          </cell>
          <cell r="F12969">
            <v>1970</v>
          </cell>
          <cell r="H12969" t="str">
            <v>Кирпич</v>
          </cell>
          <cell r="L12969">
            <v>5</v>
          </cell>
          <cell r="M12969">
            <v>12</v>
          </cell>
          <cell r="Q12969">
            <v>10821.7</v>
          </cell>
          <cell r="R12969">
            <v>10161.700000000001</v>
          </cell>
          <cell r="S12969">
            <v>10161.700000000001</v>
          </cell>
          <cell r="T12969">
            <v>564</v>
          </cell>
        </row>
        <row r="12970">
          <cell r="C12970" t="str">
            <v>Чернушинский городской округ Пермского края</v>
          </cell>
          <cell r="D12970" t="str">
            <v>г. Чернушка, ул. Нефтяников, д. 10А</v>
          </cell>
          <cell r="E12970" t="b">
            <v>1</v>
          </cell>
          <cell r="F12970">
            <v>1973</v>
          </cell>
          <cell r="H12970" t="str">
            <v>кирпич</v>
          </cell>
          <cell r="I12970" t="str">
            <v>скатная</v>
          </cell>
          <cell r="K12970" t="str">
            <v>имеется</v>
          </cell>
          <cell r="L12970">
            <v>5</v>
          </cell>
          <cell r="M12970">
            <v>4</v>
          </cell>
          <cell r="Q12970">
            <v>3560.7</v>
          </cell>
          <cell r="R12970">
            <v>3345.2999999999997</v>
          </cell>
          <cell r="S12970">
            <v>216</v>
          </cell>
          <cell r="T12970">
            <v>139</v>
          </cell>
        </row>
        <row r="12971">
          <cell r="C12971" t="str">
            <v>Чернушинский городской округ Пермского края</v>
          </cell>
          <cell r="D12971" t="str">
            <v>г. Чернушка, ул. Нефтяников, д. 12А</v>
          </cell>
          <cell r="E12971" t="b">
            <v>1</v>
          </cell>
          <cell r="F12971">
            <v>1966</v>
          </cell>
          <cell r="H12971" t="str">
            <v>Кирпич</v>
          </cell>
          <cell r="L12971">
            <v>5</v>
          </cell>
          <cell r="M12971">
            <v>4</v>
          </cell>
          <cell r="Q12971">
            <v>3589.3</v>
          </cell>
          <cell r="R12971">
            <v>3373.3</v>
          </cell>
          <cell r="S12971">
            <v>3373.3</v>
          </cell>
          <cell r="T12971">
            <v>186</v>
          </cell>
        </row>
        <row r="12972">
          <cell r="C12972" t="str">
            <v>Чернушинский городской округ Пермского края</v>
          </cell>
          <cell r="D12972" t="str">
            <v>г. Чернушка, ул. Нефтяников, д. 8А</v>
          </cell>
          <cell r="E12972" t="b">
            <v>1</v>
          </cell>
          <cell r="F12972">
            <v>1973</v>
          </cell>
          <cell r="H12972" t="str">
            <v>кирпич</v>
          </cell>
          <cell r="I12972" t="str">
            <v>скатная</v>
          </cell>
          <cell r="K12972" t="str">
            <v>имеется</v>
          </cell>
          <cell r="L12972">
            <v>5</v>
          </cell>
          <cell r="M12972">
            <v>4</v>
          </cell>
          <cell r="Q12972">
            <v>3559.5</v>
          </cell>
          <cell r="R12972">
            <v>3348.3</v>
          </cell>
          <cell r="S12972">
            <v>3348.3</v>
          </cell>
        </row>
        <row r="12973">
          <cell r="C12973" t="str">
            <v>Чернушинский городской округ Пермского края</v>
          </cell>
          <cell r="D12973" t="str">
            <v>г. Чернушка, ул. Нефтяников, д. 8Б</v>
          </cell>
          <cell r="E12973" t="b">
            <v>1</v>
          </cell>
          <cell r="F12973">
            <v>1970</v>
          </cell>
          <cell r="H12973" t="str">
            <v>Кирпич</v>
          </cell>
          <cell r="L12973">
            <v>5</v>
          </cell>
          <cell r="M12973">
            <v>4</v>
          </cell>
          <cell r="Q12973">
            <v>3674</v>
          </cell>
          <cell r="R12973">
            <v>3339</v>
          </cell>
          <cell r="S12973">
            <v>3339</v>
          </cell>
          <cell r="T12973">
            <v>184</v>
          </cell>
        </row>
        <row r="12974">
          <cell r="C12974" t="str">
            <v>Чернушинский городской округ Пермского края</v>
          </cell>
          <cell r="D12974" t="str">
            <v>г. Чернушка, ул. Новосельская, д. 1</v>
          </cell>
          <cell r="E12974" t="b">
            <v>1</v>
          </cell>
          <cell r="F12974">
            <v>2017</v>
          </cell>
          <cell r="H12974" t="str">
            <v>кирпич</v>
          </cell>
          <cell r="I12974" t="str">
            <v>скатная</v>
          </cell>
          <cell r="J12974" t="str">
            <v>ГАЗ</v>
          </cell>
          <cell r="K12974" t="str">
            <v>имеется</v>
          </cell>
          <cell r="L12974">
            <v>3</v>
          </cell>
          <cell r="M12974">
            <v>2</v>
          </cell>
          <cell r="Q12974">
            <v>1286.0999999999999</v>
          </cell>
          <cell r="R12974">
            <v>1186.9000000000001</v>
          </cell>
          <cell r="S12974">
            <v>1096.8000000000002</v>
          </cell>
        </row>
        <row r="12975">
          <cell r="C12975" t="str">
            <v>Чернушинский городской округ Пермского края</v>
          </cell>
          <cell r="D12975" t="str">
            <v>г. Чернушка, ул. Новосельская, д. 2</v>
          </cell>
          <cell r="E12975" t="b">
            <v>1</v>
          </cell>
          <cell r="F12975">
            <v>2017</v>
          </cell>
          <cell r="H12975" t="str">
            <v>кирпич</v>
          </cell>
          <cell r="I12975" t="str">
            <v>скатная</v>
          </cell>
          <cell r="J12975" t="str">
            <v>ГАЗ</v>
          </cell>
          <cell r="K12975" t="str">
            <v>имеется</v>
          </cell>
          <cell r="L12975">
            <v>3</v>
          </cell>
          <cell r="M12975">
            <v>2</v>
          </cell>
          <cell r="Q12975">
            <v>1372.1</v>
          </cell>
          <cell r="R12975">
            <v>1251.8</v>
          </cell>
          <cell r="S12975">
            <v>1051.8</v>
          </cell>
        </row>
        <row r="12976">
          <cell r="C12976" t="str">
            <v>Чернушинский городской округ Пермского края</v>
          </cell>
          <cell r="D12976" t="str">
            <v>г. Чернушка, ул. Новосельская, д. 3</v>
          </cell>
          <cell r="E12976" t="b">
            <v>1</v>
          </cell>
          <cell r="F12976">
            <v>2017</v>
          </cell>
          <cell r="H12976" t="str">
            <v>кирпич</v>
          </cell>
          <cell r="I12976" t="str">
            <v>скатная</v>
          </cell>
          <cell r="J12976" t="str">
            <v>ГАЗ</v>
          </cell>
          <cell r="K12976" t="str">
            <v>имеется</v>
          </cell>
          <cell r="L12976">
            <v>3</v>
          </cell>
          <cell r="M12976">
            <v>2</v>
          </cell>
          <cell r="Q12976">
            <v>1553.3</v>
          </cell>
          <cell r="R12976">
            <v>1424.2</v>
          </cell>
          <cell r="S12976">
            <v>1296.1000000000001</v>
          </cell>
        </row>
        <row r="12977">
          <cell r="C12977" t="str">
            <v>Чернушинский городской округ Пермского края</v>
          </cell>
          <cell r="D12977" t="str">
            <v>г. Чернушка, ул. Новосельская, д. 4</v>
          </cell>
          <cell r="E12977" t="b">
            <v>1</v>
          </cell>
          <cell r="F12977">
            <v>2017</v>
          </cell>
          <cell r="H12977" t="str">
            <v>кирпич</v>
          </cell>
          <cell r="I12977" t="str">
            <v>скатная</v>
          </cell>
          <cell r="J12977" t="str">
            <v>ГАЗ</v>
          </cell>
          <cell r="K12977" t="str">
            <v>имеется</v>
          </cell>
          <cell r="L12977">
            <v>3</v>
          </cell>
          <cell r="M12977">
            <v>2</v>
          </cell>
          <cell r="Q12977">
            <v>1098.3</v>
          </cell>
          <cell r="R12977">
            <v>1010</v>
          </cell>
          <cell r="S12977">
            <v>889.8</v>
          </cell>
        </row>
        <row r="12978">
          <cell r="C12978" t="str">
            <v>Чернушинский городской округ Пермского края</v>
          </cell>
          <cell r="D12978" t="str">
            <v>г. Чернушка, ул. Новосельская, д. 6</v>
          </cell>
          <cell r="E12978" t="b">
            <v>1</v>
          </cell>
          <cell r="F12978">
            <v>2017</v>
          </cell>
          <cell r="H12978" t="str">
            <v>кирпич</v>
          </cell>
          <cell r="I12978" t="str">
            <v>скатная</v>
          </cell>
          <cell r="J12978" t="str">
            <v>ГАЗ</v>
          </cell>
          <cell r="K12978" t="str">
            <v>имеется</v>
          </cell>
          <cell r="L12978">
            <v>3</v>
          </cell>
          <cell r="M12978">
            <v>2</v>
          </cell>
          <cell r="Q12978">
            <v>1122.4000000000001</v>
          </cell>
          <cell r="R12978">
            <v>1024</v>
          </cell>
          <cell r="S12978">
            <v>860.7</v>
          </cell>
        </row>
        <row r="12979">
          <cell r="C12979" t="str">
            <v>Чернушинский городской округ Пермского края</v>
          </cell>
          <cell r="D12979" t="str">
            <v>г. Чернушка, ул. Новосельская, д. 7</v>
          </cell>
          <cell r="E12979" t="b">
            <v>1</v>
          </cell>
          <cell r="F12979">
            <v>2017</v>
          </cell>
          <cell r="H12979" t="str">
            <v>кирпич</v>
          </cell>
          <cell r="I12979" t="str">
            <v>скатная</v>
          </cell>
          <cell r="J12979" t="str">
            <v>ГАЗ</v>
          </cell>
          <cell r="K12979" t="str">
            <v>имеется</v>
          </cell>
          <cell r="L12979">
            <v>3</v>
          </cell>
          <cell r="M12979">
            <v>2</v>
          </cell>
          <cell r="Q12979">
            <v>1422.8</v>
          </cell>
          <cell r="R12979">
            <v>1272.5999999999999</v>
          </cell>
          <cell r="S12979">
            <v>1144.3999999999999</v>
          </cell>
        </row>
        <row r="12980">
          <cell r="C12980" t="str">
            <v>Чернушинский городской округ Пермского края</v>
          </cell>
          <cell r="D12980" t="str">
            <v>г. Чернушка, ул. Новосельская, д. 8</v>
          </cell>
          <cell r="E12980" t="b">
            <v>1</v>
          </cell>
          <cell r="F12980">
            <v>2017</v>
          </cell>
          <cell r="H12980" t="str">
            <v>кирпич</v>
          </cell>
          <cell r="I12980" t="str">
            <v>скатная</v>
          </cell>
          <cell r="J12980" t="str">
            <v>ГАЗ</v>
          </cell>
          <cell r="K12980" t="str">
            <v>имеется</v>
          </cell>
          <cell r="L12980">
            <v>3</v>
          </cell>
          <cell r="M12980">
            <v>2</v>
          </cell>
          <cell r="Q12980">
            <v>1130.3</v>
          </cell>
          <cell r="R12980">
            <v>866.8</v>
          </cell>
          <cell r="S12980">
            <v>514.5</v>
          </cell>
        </row>
        <row r="12981">
          <cell r="C12981" t="str">
            <v>Чернушинский городской округ Пермского края</v>
          </cell>
          <cell r="D12981" t="str">
            <v>г. Чернушка, ул. Новосельская, д. 9</v>
          </cell>
          <cell r="E12981" t="b">
            <v>1</v>
          </cell>
          <cell r="F12981">
            <v>2017</v>
          </cell>
          <cell r="H12981" t="str">
            <v>кирпич</v>
          </cell>
          <cell r="I12981" t="str">
            <v>скатная</v>
          </cell>
          <cell r="J12981" t="str">
            <v>ГАЗ</v>
          </cell>
          <cell r="K12981" t="str">
            <v>имеется</v>
          </cell>
          <cell r="L12981">
            <v>3</v>
          </cell>
          <cell r="M12981">
            <v>2</v>
          </cell>
          <cell r="Q12981">
            <v>1110.4000000000001</v>
          </cell>
          <cell r="R12981">
            <v>1000.6</v>
          </cell>
          <cell r="S12981">
            <v>903.2</v>
          </cell>
        </row>
        <row r="12982">
          <cell r="C12982" t="str">
            <v>Чернушинский городской округ Пермского края</v>
          </cell>
          <cell r="D12982" t="str">
            <v>г. Чернушка, ул. Новосельская, д. 10</v>
          </cell>
          <cell r="E12982" t="b">
            <v>1</v>
          </cell>
          <cell r="F12982">
            <v>2017</v>
          </cell>
          <cell r="H12982" t="str">
            <v>кирпич</v>
          </cell>
          <cell r="I12982" t="str">
            <v>скатная</v>
          </cell>
          <cell r="J12982" t="str">
            <v>ГАЗ</v>
          </cell>
          <cell r="K12982" t="str">
            <v>имеется</v>
          </cell>
          <cell r="L12982">
            <v>3</v>
          </cell>
          <cell r="M12982">
            <v>2</v>
          </cell>
          <cell r="Q12982">
            <v>1181</v>
          </cell>
          <cell r="R12982">
            <v>1077.9000000000001</v>
          </cell>
          <cell r="S12982">
            <v>783.40000000000009</v>
          </cell>
        </row>
        <row r="12983">
          <cell r="C12983" t="str">
            <v>Чернушинский городской округ Пермского края</v>
          </cell>
          <cell r="D12983" t="str">
            <v>г. Чернушка, ул. Новосельская, д. 11</v>
          </cell>
          <cell r="E12983" t="b">
            <v>1</v>
          </cell>
          <cell r="F12983">
            <v>2017</v>
          </cell>
          <cell r="H12983" t="str">
            <v>кирпич</v>
          </cell>
          <cell r="I12983" t="str">
            <v>скатная</v>
          </cell>
          <cell r="J12983" t="str">
            <v>ГАЗ</v>
          </cell>
          <cell r="K12983" t="str">
            <v>имеется</v>
          </cell>
          <cell r="L12983">
            <v>3</v>
          </cell>
          <cell r="M12983">
            <v>2</v>
          </cell>
          <cell r="Q12983">
            <v>1139.5</v>
          </cell>
          <cell r="R12983">
            <v>1027.3</v>
          </cell>
          <cell r="S12983">
            <v>919.5</v>
          </cell>
        </row>
        <row r="12984">
          <cell r="C12984" t="str">
            <v>Чернушинский городской округ Пермского края</v>
          </cell>
          <cell r="D12984" t="str">
            <v>г. Чернушка, ул. Осипенко, д. 2Б</v>
          </cell>
          <cell r="E12984" t="b">
            <v>1</v>
          </cell>
          <cell r="F12984">
            <v>2014</v>
          </cell>
          <cell r="H12984" t="str">
            <v>кирпич</v>
          </cell>
          <cell r="I12984" t="str">
            <v>скатная</v>
          </cell>
          <cell r="K12984" t="str">
            <v>имеется</v>
          </cell>
          <cell r="L12984">
            <v>3</v>
          </cell>
          <cell r="M12984">
            <v>1</v>
          </cell>
          <cell r="Q12984">
            <v>737</v>
          </cell>
          <cell r="R12984">
            <v>674.9</v>
          </cell>
          <cell r="S12984">
            <v>674.9</v>
          </cell>
        </row>
        <row r="12985">
          <cell r="C12985" t="str">
            <v>Чернушинский городской округ Пермского края</v>
          </cell>
          <cell r="D12985" t="str">
            <v>г. Чернушка, ул. Парковая, д. 4</v>
          </cell>
          <cell r="E12985" t="b">
            <v>1</v>
          </cell>
          <cell r="F12985">
            <v>1990</v>
          </cell>
          <cell r="H12985" t="str">
            <v>Панель</v>
          </cell>
          <cell r="L12985">
            <v>5</v>
          </cell>
          <cell r="M12985">
            <v>5</v>
          </cell>
          <cell r="Q12985">
            <v>3122.8</v>
          </cell>
          <cell r="R12985">
            <v>3122.8</v>
          </cell>
          <cell r="S12985">
            <v>3122.8</v>
          </cell>
          <cell r="T12985">
            <v>135</v>
          </cell>
        </row>
        <row r="12986">
          <cell r="C12986" t="str">
            <v>Чернушинский городской округ Пермского края</v>
          </cell>
          <cell r="D12986" t="str">
            <v>г. Чернушка, ул. Парковая, д. 6</v>
          </cell>
          <cell r="E12986" t="b">
            <v>1</v>
          </cell>
          <cell r="F12986">
            <v>1990</v>
          </cell>
          <cell r="H12986" t="str">
            <v>панель</v>
          </cell>
          <cell r="I12986" t="str">
            <v>скатная</v>
          </cell>
          <cell r="K12986" t="str">
            <v>имеется</v>
          </cell>
          <cell r="L12986">
            <v>5</v>
          </cell>
          <cell r="M12986">
            <v>5</v>
          </cell>
          <cell r="Q12986">
            <v>3486.6</v>
          </cell>
          <cell r="R12986">
            <v>3124.1</v>
          </cell>
          <cell r="S12986">
            <v>3124.1</v>
          </cell>
        </row>
        <row r="12987">
          <cell r="C12987" t="str">
            <v>Чернушинский городской округ Пермского края</v>
          </cell>
          <cell r="D12987" t="str">
            <v>г. Чернушка, ул. Парковая, д. 8</v>
          </cell>
          <cell r="E12987" t="b">
            <v>1</v>
          </cell>
          <cell r="F12987">
            <v>2012</v>
          </cell>
          <cell r="H12987" t="str">
            <v>Кирпич</v>
          </cell>
          <cell r="L12987">
            <v>4</v>
          </cell>
          <cell r="M12987">
            <v>2</v>
          </cell>
          <cell r="Q12987">
            <v>1461.4</v>
          </cell>
          <cell r="R12987">
            <v>1002.3</v>
          </cell>
          <cell r="S12987">
            <v>1002.3</v>
          </cell>
          <cell r="T12987">
            <v>65</v>
          </cell>
        </row>
        <row r="12988">
          <cell r="C12988" t="str">
            <v>Чернушинский городской округ Пермского края</v>
          </cell>
          <cell r="D12988" t="str">
            <v>г. Чернушка, ул. Парковая, д. 10</v>
          </cell>
          <cell r="E12988" t="b">
            <v>1</v>
          </cell>
          <cell r="F12988">
            <v>2012</v>
          </cell>
          <cell r="H12988" t="str">
            <v>Кирпич</v>
          </cell>
          <cell r="L12988">
            <v>4</v>
          </cell>
          <cell r="M12988">
            <v>2</v>
          </cell>
          <cell r="Q12988">
            <v>1472.1</v>
          </cell>
          <cell r="R12988">
            <v>1007.7</v>
          </cell>
          <cell r="S12988">
            <v>1007.7</v>
          </cell>
          <cell r="T12988">
            <v>65</v>
          </cell>
        </row>
        <row r="12989">
          <cell r="C12989" t="str">
            <v>Чернушинский городской округ Пермского края</v>
          </cell>
          <cell r="D12989" t="str">
            <v>г. Чернушка, ул. Парковая, д. 11</v>
          </cell>
          <cell r="E12989" t="b">
            <v>1</v>
          </cell>
          <cell r="F12989">
            <v>2014</v>
          </cell>
          <cell r="H12989" t="str">
            <v>кирпич</v>
          </cell>
          <cell r="I12989" t="str">
            <v>скатная</v>
          </cell>
          <cell r="J12989" t="str">
            <v>ГВС</v>
          </cell>
          <cell r="K12989" t="str">
            <v>имеется</v>
          </cell>
          <cell r="L12989">
            <v>3</v>
          </cell>
          <cell r="M12989">
            <v>2</v>
          </cell>
          <cell r="Q12989">
            <v>1102.8</v>
          </cell>
          <cell r="R12989">
            <v>1016.5</v>
          </cell>
          <cell r="S12989">
            <v>907.9</v>
          </cell>
        </row>
        <row r="12990">
          <cell r="C12990" t="str">
            <v>Чернушинский городской округ Пермского края</v>
          </cell>
          <cell r="D12990" t="str">
            <v>г. Чернушка, ул. Парковая, д. 12</v>
          </cell>
          <cell r="E12990" t="b">
            <v>1</v>
          </cell>
          <cell r="F12990">
            <v>2012</v>
          </cell>
          <cell r="H12990" t="str">
            <v>кирпич</v>
          </cell>
          <cell r="I12990" t="str">
            <v>скатная</v>
          </cell>
          <cell r="J12990" t="str">
            <v>ТЕП ГВС</v>
          </cell>
          <cell r="K12990" t="str">
            <v>имеется</v>
          </cell>
          <cell r="L12990">
            <v>3</v>
          </cell>
          <cell r="M12990">
            <v>2</v>
          </cell>
          <cell r="Q12990">
            <v>1457.8</v>
          </cell>
          <cell r="R12990">
            <v>1003.3</v>
          </cell>
          <cell r="S12990">
            <v>842.19999999999993</v>
          </cell>
        </row>
        <row r="12991">
          <cell r="C12991" t="str">
            <v>Чернушинский городской округ Пермского края</v>
          </cell>
          <cell r="D12991" t="str">
            <v>г. Чернушка, ул. Парковая, д. 13</v>
          </cell>
          <cell r="E12991" t="b">
            <v>1</v>
          </cell>
          <cell r="F12991">
            <v>2014</v>
          </cell>
          <cell r="H12991" t="str">
            <v>кирпич</v>
          </cell>
          <cell r="I12991" t="str">
            <v>скатная</v>
          </cell>
          <cell r="J12991" t="str">
            <v>ГВС</v>
          </cell>
          <cell r="K12991" t="str">
            <v>имеется</v>
          </cell>
          <cell r="L12991">
            <v>3</v>
          </cell>
          <cell r="M12991">
            <v>2</v>
          </cell>
          <cell r="Q12991">
            <v>1100.0999999999999</v>
          </cell>
          <cell r="R12991">
            <v>997.5</v>
          </cell>
          <cell r="S12991">
            <v>692.7</v>
          </cell>
        </row>
        <row r="12992">
          <cell r="C12992" t="str">
            <v>Чернушинский городской округ Пермского края</v>
          </cell>
          <cell r="D12992" t="str">
            <v>г. Чернушка, ул. Парковая, д. 14</v>
          </cell>
          <cell r="E12992" t="b">
            <v>1</v>
          </cell>
          <cell r="F12992">
            <v>2015</v>
          </cell>
          <cell r="H12992" t="str">
            <v>кирпич</v>
          </cell>
          <cell r="I12992" t="str">
            <v>скатная</v>
          </cell>
          <cell r="J12992" t="str">
            <v>ТЕП ГВС</v>
          </cell>
          <cell r="K12992" t="str">
            <v>имеется</v>
          </cell>
          <cell r="L12992">
            <v>3</v>
          </cell>
          <cell r="M12992">
            <v>2</v>
          </cell>
          <cell r="Q12992">
            <v>1103.0999999999999</v>
          </cell>
          <cell r="R12992">
            <v>1022.3</v>
          </cell>
          <cell r="S12992">
            <v>979.4</v>
          </cell>
        </row>
        <row r="12993">
          <cell r="C12993" t="str">
            <v>Чернушинский городской округ Пермского края</v>
          </cell>
          <cell r="D12993" t="str">
            <v>г. Чернушка, ул. Парковая, д. 15</v>
          </cell>
          <cell r="E12993" t="b">
            <v>1</v>
          </cell>
          <cell r="F12993">
            <v>2014</v>
          </cell>
          <cell r="H12993" t="str">
            <v>кирпич</v>
          </cell>
          <cell r="I12993" t="str">
            <v>скатная</v>
          </cell>
          <cell r="J12993" t="str">
            <v>ГВС</v>
          </cell>
          <cell r="K12993" t="str">
            <v>имеется</v>
          </cell>
          <cell r="L12993">
            <v>3</v>
          </cell>
          <cell r="M12993">
            <v>3</v>
          </cell>
          <cell r="Q12993">
            <v>1960.1</v>
          </cell>
          <cell r="R12993">
            <v>1732.8</v>
          </cell>
          <cell r="S12993">
            <v>1120</v>
          </cell>
        </row>
        <row r="12994">
          <cell r="C12994" t="str">
            <v>Чернушинский городской округ Пермского края</v>
          </cell>
          <cell r="D12994" t="str">
            <v>г. Чернушка, ул. Парковая, д. 16</v>
          </cell>
          <cell r="E12994" t="b">
            <v>1</v>
          </cell>
          <cell r="F12994">
            <v>1998</v>
          </cell>
          <cell r="H12994" t="str">
            <v>кирпич</v>
          </cell>
          <cell r="I12994" t="str">
            <v>скатная</v>
          </cell>
          <cell r="K12994" t="str">
            <v>имеется</v>
          </cell>
          <cell r="L12994">
            <v>5</v>
          </cell>
          <cell r="M12994">
            <v>10</v>
          </cell>
          <cell r="Q12994">
            <v>7930</v>
          </cell>
          <cell r="R12994">
            <v>7142.1</v>
          </cell>
          <cell r="S12994">
            <v>7142.1</v>
          </cell>
        </row>
        <row r="12995">
          <cell r="C12995" t="str">
            <v>Чернушинский городской округ Пермского края</v>
          </cell>
          <cell r="D12995" t="str">
            <v>г. Чернушка, ул. Парковая, д. 18</v>
          </cell>
          <cell r="E12995" t="b">
            <v>1</v>
          </cell>
          <cell r="F12995">
            <v>2014</v>
          </cell>
          <cell r="H12995" t="str">
            <v>кирпич</v>
          </cell>
          <cell r="I12995" t="str">
            <v>скатная</v>
          </cell>
          <cell r="J12995" t="str">
            <v>ГВС</v>
          </cell>
          <cell r="K12995" t="str">
            <v>имеется</v>
          </cell>
          <cell r="L12995">
            <v>3</v>
          </cell>
          <cell r="M12995">
            <v>2</v>
          </cell>
          <cell r="Q12995">
            <v>1090.5</v>
          </cell>
          <cell r="R12995">
            <v>994.8</v>
          </cell>
          <cell r="S12995">
            <v>845.44999999999993</v>
          </cell>
        </row>
        <row r="12996">
          <cell r="C12996" t="str">
            <v>Чернушинский городской округ Пермского края</v>
          </cell>
          <cell r="D12996" t="str">
            <v>г. Чернушка, ул. Парковая, д. 20</v>
          </cell>
          <cell r="E12996" t="b">
            <v>1</v>
          </cell>
          <cell r="F12996">
            <v>2014</v>
          </cell>
          <cell r="H12996" t="str">
            <v>кирпич</v>
          </cell>
          <cell r="I12996" t="str">
            <v>скатная</v>
          </cell>
          <cell r="J12996" t="str">
            <v>ГВС</v>
          </cell>
          <cell r="K12996" t="str">
            <v>имеется</v>
          </cell>
          <cell r="L12996">
            <v>3</v>
          </cell>
          <cell r="M12996">
            <v>2</v>
          </cell>
          <cell r="Q12996">
            <v>1104.9000000000001</v>
          </cell>
          <cell r="R12996">
            <v>996.2</v>
          </cell>
          <cell r="S12996">
            <v>961.6</v>
          </cell>
        </row>
        <row r="12997">
          <cell r="C12997" t="str">
            <v>Чернушинский городской округ Пермского края</v>
          </cell>
          <cell r="D12997" t="str">
            <v>г. Чернушка, ул. Парковая, д. 22</v>
          </cell>
          <cell r="E12997" t="b">
            <v>1</v>
          </cell>
          <cell r="F12997">
            <v>2014</v>
          </cell>
          <cell r="H12997" t="str">
            <v>кирпич</v>
          </cell>
          <cell r="I12997" t="str">
            <v>скатная</v>
          </cell>
          <cell r="J12997" t="str">
            <v>ГАЗ ГВС</v>
          </cell>
          <cell r="K12997" t="str">
            <v>имеется</v>
          </cell>
          <cell r="L12997">
            <v>3</v>
          </cell>
          <cell r="M12997">
            <v>3</v>
          </cell>
          <cell r="Q12997">
            <v>1984.1</v>
          </cell>
          <cell r="R12997">
            <v>1679.7</v>
          </cell>
          <cell r="S12997">
            <v>875.03000000000009</v>
          </cell>
        </row>
        <row r="12998">
          <cell r="C12998" t="str">
            <v>Чернушинский городской округ Пермского края</v>
          </cell>
          <cell r="D12998" t="str">
            <v>г. Чернушка, ул. Парковая, д. 24</v>
          </cell>
          <cell r="E12998" t="b">
            <v>1</v>
          </cell>
          <cell r="F12998">
            <v>2014</v>
          </cell>
          <cell r="H12998" t="str">
            <v>кирпич</v>
          </cell>
          <cell r="I12998" t="str">
            <v>скатная</v>
          </cell>
          <cell r="J12998" t="str">
            <v>ГВС</v>
          </cell>
          <cell r="K12998" t="str">
            <v>имеется</v>
          </cell>
          <cell r="L12998">
            <v>2</v>
          </cell>
          <cell r="M12998">
            <v>2</v>
          </cell>
          <cell r="Q12998">
            <v>832.8</v>
          </cell>
          <cell r="R12998">
            <v>761.5</v>
          </cell>
          <cell r="S12998">
            <v>761.5</v>
          </cell>
        </row>
        <row r="12999">
          <cell r="C12999" t="str">
            <v>Чернушинский городской округ Пермского края</v>
          </cell>
          <cell r="D12999" t="str">
            <v>г. Чернушка, ул. Парковая, д. 16а</v>
          </cell>
          <cell r="E12999" t="b">
            <v>1</v>
          </cell>
          <cell r="F12999">
            <v>2016</v>
          </cell>
          <cell r="H12999" t="str">
            <v>кирпич</v>
          </cell>
          <cell r="I12999" t="str">
            <v>скатная</v>
          </cell>
          <cell r="J12999" t="str">
            <v>ГВС</v>
          </cell>
          <cell r="K12999" t="str">
            <v>имеется</v>
          </cell>
          <cell r="L12999">
            <v>3</v>
          </cell>
          <cell r="M12999">
            <v>2</v>
          </cell>
          <cell r="Q12999">
            <v>1163.4000000000001</v>
          </cell>
          <cell r="R12999">
            <v>1069.4000000000001</v>
          </cell>
          <cell r="S12999">
            <v>923.50000000000011</v>
          </cell>
        </row>
        <row r="13000">
          <cell r="C13000" t="str">
            <v>Чернушинский городской округ Пермского края</v>
          </cell>
          <cell r="D13000" t="str">
            <v>г. Чернушка, ул. Парковая, д. 16б</v>
          </cell>
          <cell r="E13000" t="b">
            <v>1</v>
          </cell>
          <cell r="F13000">
            <v>2016</v>
          </cell>
          <cell r="H13000" t="str">
            <v>кирпич</v>
          </cell>
          <cell r="I13000" t="str">
            <v>скатная</v>
          </cell>
          <cell r="J13000" t="str">
            <v>ГВС</v>
          </cell>
          <cell r="K13000" t="str">
            <v>имеется</v>
          </cell>
          <cell r="L13000">
            <v>3</v>
          </cell>
          <cell r="M13000">
            <v>2</v>
          </cell>
          <cell r="Q13000">
            <v>1070.7</v>
          </cell>
          <cell r="R13000">
            <v>972.4</v>
          </cell>
          <cell r="S13000">
            <v>872.4</v>
          </cell>
        </row>
        <row r="13001">
          <cell r="C13001" t="str">
            <v>Чернушинский городской округ Пермского края</v>
          </cell>
          <cell r="D13001" t="str">
            <v>г. Чернушка, ул. Парковая, д. 16в</v>
          </cell>
          <cell r="E13001" t="b">
            <v>1</v>
          </cell>
          <cell r="F13001">
            <v>2016</v>
          </cell>
          <cell r="H13001" t="str">
            <v>кирпич</v>
          </cell>
          <cell r="I13001" t="str">
            <v>скатная</v>
          </cell>
          <cell r="J13001" t="str">
            <v>ГВС</v>
          </cell>
          <cell r="K13001" t="str">
            <v>имеется</v>
          </cell>
          <cell r="L13001">
            <v>3</v>
          </cell>
          <cell r="M13001">
            <v>2</v>
          </cell>
          <cell r="Q13001">
            <v>1113</v>
          </cell>
          <cell r="R13001">
            <v>1020.4</v>
          </cell>
          <cell r="S13001">
            <v>979.8</v>
          </cell>
        </row>
        <row r="13002">
          <cell r="C13002" t="str">
            <v>Чернушинский городской округ Пермского края</v>
          </cell>
          <cell r="D13002" t="str">
            <v>г. Чернушка, ул. Парковая, д. 18а</v>
          </cell>
          <cell r="E13002" t="b">
            <v>1</v>
          </cell>
          <cell r="F13002">
            <v>2014</v>
          </cell>
          <cell r="H13002" t="str">
            <v>кирпич</v>
          </cell>
          <cell r="I13002" t="str">
            <v>скатная</v>
          </cell>
          <cell r="J13002" t="str">
            <v>ГВС</v>
          </cell>
          <cell r="K13002" t="str">
            <v>имеется</v>
          </cell>
          <cell r="L13002">
            <v>3</v>
          </cell>
          <cell r="M13002">
            <v>2</v>
          </cell>
          <cell r="Q13002">
            <v>1117.5</v>
          </cell>
          <cell r="R13002">
            <v>1017.5</v>
          </cell>
          <cell r="S13002">
            <v>783.5</v>
          </cell>
        </row>
        <row r="13003">
          <cell r="C13003" t="str">
            <v>Чернушинский городской округ Пермского края</v>
          </cell>
          <cell r="D13003" t="str">
            <v>г. Чернушка, ул. Парковая, д. 18б</v>
          </cell>
          <cell r="E13003" t="b">
            <v>1</v>
          </cell>
          <cell r="F13003">
            <v>2015</v>
          </cell>
          <cell r="H13003" t="str">
            <v>кирпич</v>
          </cell>
          <cell r="I13003" t="str">
            <v>скатная</v>
          </cell>
          <cell r="J13003" t="str">
            <v>ГВС</v>
          </cell>
          <cell r="K13003" t="str">
            <v>имеется</v>
          </cell>
          <cell r="L13003">
            <v>3</v>
          </cell>
          <cell r="M13003">
            <v>2</v>
          </cell>
          <cell r="Q13003">
            <v>1084.7</v>
          </cell>
          <cell r="R13003">
            <v>981.7</v>
          </cell>
          <cell r="S13003">
            <v>876.90000000000009</v>
          </cell>
        </row>
        <row r="13004">
          <cell r="C13004" t="str">
            <v>Чернушинский городской округ Пермского края</v>
          </cell>
          <cell r="D13004" t="str">
            <v>г. Чернушка, ул. Парковая, д. 18в</v>
          </cell>
          <cell r="E13004" t="b">
            <v>1</v>
          </cell>
          <cell r="F13004">
            <v>2015</v>
          </cell>
          <cell r="H13004" t="str">
            <v>кирпич</v>
          </cell>
          <cell r="I13004" t="str">
            <v>скатная</v>
          </cell>
          <cell r="J13004" t="str">
            <v>ГВС</v>
          </cell>
          <cell r="K13004" t="str">
            <v>имеется</v>
          </cell>
          <cell r="L13004">
            <v>3</v>
          </cell>
          <cell r="M13004">
            <v>2</v>
          </cell>
          <cell r="Q13004">
            <v>1098.2</v>
          </cell>
          <cell r="R13004">
            <v>984.4</v>
          </cell>
          <cell r="S13004">
            <v>916.19999999999993</v>
          </cell>
        </row>
        <row r="13005">
          <cell r="C13005" t="str">
            <v>Чернушинский городской округ Пермского края</v>
          </cell>
          <cell r="D13005" t="str">
            <v>г. Чернушка, ул. Парковая, д. 24б</v>
          </cell>
          <cell r="E13005" t="b">
            <v>1</v>
          </cell>
          <cell r="F13005">
            <v>2015</v>
          </cell>
          <cell r="H13005" t="str">
            <v>кирпич</v>
          </cell>
          <cell r="I13005" t="str">
            <v>скатная</v>
          </cell>
          <cell r="J13005" t="str">
            <v>ГВС</v>
          </cell>
          <cell r="K13005" t="str">
            <v>имеется</v>
          </cell>
          <cell r="L13005">
            <v>3</v>
          </cell>
          <cell r="M13005">
            <v>4</v>
          </cell>
          <cell r="Q13005">
            <v>2392.6999999999998</v>
          </cell>
          <cell r="R13005">
            <v>2105.6999999999998</v>
          </cell>
          <cell r="S13005">
            <v>2010.3999999999999</v>
          </cell>
        </row>
        <row r="13006">
          <cell r="C13006" t="str">
            <v>Чернушинский городской округ Пермского края</v>
          </cell>
          <cell r="D13006" t="str">
            <v>г. Чернушка, ул. Первомайская, д. 40</v>
          </cell>
          <cell r="E13006" t="b">
            <v>1</v>
          </cell>
          <cell r="F13006">
            <v>1995</v>
          </cell>
          <cell r="H13006" t="str">
            <v>Кирпич</v>
          </cell>
          <cell r="L13006">
            <v>2</v>
          </cell>
          <cell r="M13006">
            <v>2</v>
          </cell>
          <cell r="Q13006">
            <v>627.4</v>
          </cell>
          <cell r="R13006">
            <v>341.7</v>
          </cell>
          <cell r="S13006">
            <v>341.7</v>
          </cell>
          <cell r="T13006">
            <v>38</v>
          </cell>
        </row>
        <row r="13007">
          <cell r="C13007" t="str">
            <v>Чернушинский городской округ Пермского края</v>
          </cell>
          <cell r="D13007" t="str">
            <v>г. Чернушка, ул. Первомайская, д. 42</v>
          </cell>
          <cell r="E13007" t="b">
            <v>1</v>
          </cell>
          <cell r="F13007">
            <v>1966</v>
          </cell>
          <cell r="H13007" t="str">
            <v>Кирпич</v>
          </cell>
          <cell r="L13007">
            <v>2</v>
          </cell>
          <cell r="M13007">
            <v>2</v>
          </cell>
          <cell r="Q13007">
            <v>522.70000000000005</v>
          </cell>
          <cell r="R13007">
            <v>458.9</v>
          </cell>
          <cell r="S13007">
            <v>458.9</v>
          </cell>
          <cell r="T13007">
            <v>32</v>
          </cell>
        </row>
        <row r="13008">
          <cell r="C13008" t="str">
            <v>Чернушинский городской округ Пермского края</v>
          </cell>
          <cell r="D13008" t="str">
            <v>г. Чернушка, ул. Первомайская, д. 40Б</v>
          </cell>
          <cell r="E13008" t="b">
            <v>1</v>
          </cell>
          <cell r="F13008">
            <v>1968</v>
          </cell>
          <cell r="H13008" t="str">
            <v>Кирпич</v>
          </cell>
          <cell r="L13008">
            <v>2</v>
          </cell>
          <cell r="M13008">
            <v>2</v>
          </cell>
          <cell r="Q13008">
            <v>502.4</v>
          </cell>
          <cell r="R13008">
            <v>444.8</v>
          </cell>
          <cell r="S13008">
            <v>444.8</v>
          </cell>
          <cell r="T13008">
            <v>32</v>
          </cell>
        </row>
        <row r="13009">
          <cell r="C13009" t="str">
            <v>Чернушинский городской округ Пермского края</v>
          </cell>
          <cell r="D13009" t="str">
            <v>г. Чернушка, ул. Первомайская, д. 42А</v>
          </cell>
          <cell r="E13009" t="b">
            <v>1</v>
          </cell>
          <cell r="F13009">
            <v>1966</v>
          </cell>
          <cell r="H13009" t="str">
            <v>Кирпич</v>
          </cell>
          <cell r="L13009">
            <v>2</v>
          </cell>
          <cell r="M13009">
            <v>2</v>
          </cell>
          <cell r="Q13009">
            <v>614.20000000000005</v>
          </cell>
          <cell r="R13009">
            <v>452.5</v>
          </cell>
          <cell r="S13009">
            <v>390.8</v>
          </cell>
          <cell r="T13009">
            <v>32</v>
          </cell>
        </row>
        <row r="13010">
          <cell r="C13010" t="str">
            <v>Чернушинский городской округ Пермского края</v>
          </cell>
          <cell r="D13010" t="str">
            <v>г. Чернушка, ул. Пионерская, д. 79</v>
          </cell>
          <cell r="E13010" t="b">
            <v>1</v>
          </cell>
          <cell r="F13010">
            <v>2014</v>
          </cell>
          <cell r="H13010" t="str">
            <v>Рубленные</v>
          </cell>
          <cell r="L13010">
            <v>2</v>
          </cell>
          <cell r="M13010">
            <v>1</v>
          </cell>
          <cell r="Q13010">
            <v>310.60000000000002</v>
          </cell>
          <cell r="R13010">
            <v>310.60000000000002</v>
          </cell>
          <cell r="S13010">
            <v>310.60000000000002</v>
          </cell>
          <cell r="T13010">
            <v>27</v>
          </cell>
        </row>
        <row r="13011">
          <cell r="C13011" t="str">
            <v>Чернушинский городской округ Пермского края</v>
          </cell>
          <cell r="D13011" t="str">
            <v>г. Чернушка, ул. Пионерская, д. 81</v>
          </cell>
          <cell r="E13011" t="b">
            <v>1</v>
          </cell>
          <cell r="F13011">
            <v>1993</v>
          </cell>
          <cell r="H13011" t="str">
            <v>Кирпич</v>
          </cell>
          <cell r="L13011">
            <v>3</v>
          </cell>
          <cell r="M13011">
            <v>3</v>
          </cell>
          <cell r="Q13011">
            <v>1336.9</v>
          </cell>
          <cell r="R13011">
            <v>783.6</v>
          </cell>
          <cell r="S13011">
            <v>783.6</v>
          </cell>
          <cell r="T13011">
            <v>76</v>
          </cell>
        </row>
        <row r="13012">
          <cell r="C13012" t="str">
            <v>Чернушинский городской округ Пермского края</v>
          </cell>
          <cell r="D13012" t="str">
            <v>г. Чернушка, ул. Пионерская, д. 85</v>
          </cell>
          <cell r="E13012" t="b">
            <v>1</v>
          </cell>
          <cell r="F13012">
            <v>1976</v>
          </cell>
          <cell r="H13012" t="str">
            <v>Кирпич</v>
          </cell>
          <cell r="L13012">
            <v>2</v>
          </cell>
          <cell r="M13012">
            <v>2</v>
          </cell>
          <cell r="Q13012">
            <v>588.6</v>
          </cell>
          <cell r="R13012">
            <v>331.2</v>
          </cell>
          <cell r="S13012">
            <v>331.3</v>
          </cell>
          <cell r="T13012">
            <v>62</v>
          </cell>
        </row>
        <row r="13013">
          <cell r="C13013" t="str">
            <v>Чернушинский городской округ Пермского края</v>
          </cell>
          <cell r="D13013" t="str">
            <v>г. Чернушка, ул. Пионерская, д. 48б</v>
          </cell>
          <cell r="E13013" t="b">
            <v>1</v>
          </cell>
          <cell r="F13013">
            <v>2016</v>
          </cell>
          <cell r="H13013" t="str">
            <v>кирпич</v>
          </cell>
          <cell r="I13013" t="str">
            <v>скатная</v>
          </cell>
          <cell r="J13013" t="str">
            <v>ГАЗ</v>
          </cell>
          <cell r="K13013" t="str">
            <v>имеется</v>
          </cell>
          <cell r="L13013">
            <v>3</v>
          </cell>
          <cell r="M13013">
            <v>2</v>
          </cell>
          <cell r="Q13013">
            <v>1158.9000000000001</v>
          </cell>
          <cell r="R13013">
            <v>1008.9</v>
          </cell>
          <cell r="S13013">
            <v>825.59999999999991</v>
          </cell>
          <cell r="T13013">
            <v>49</v>
          </cell>
        </row>
        <row r="13014">
          <cell r="C13014" t="str">
            <v>Чернушинский городской округ Пермского края</v>
          </cell>
          <cell r="D13014" t="str">
            <v>г. Чернушка, ул. Пионерская, д. 48г</v>
          </cell>
          <cell r="E13014" t="b">
            <v>1</v>
          </cell>
          <cell r="F13014">
            <v>2016</v>
          </cell>
          <cell r="H13014" t="str">
            <v>кирпич</v>
          </cell>
          <cell r="I13014" t="str">
            <v>скатная</v>
          </cell>
          <cell r="J13014" t="str">
            <v>ГАЗ</v>
          </cell>
          <cell r="K13014" t="str">
            <v>имеется</v>
          </cell>
          <cell r="L13014">
            <v>3</v>
          </cell>
          <cell r="M13014">
            <v>2</v>
          </cell>
          <cell r="Q13014">
            <v>1119.5</v>
          </cell>
          <cell r="R13014">
            <v>967.6</v>
          </cell>
          <cell r="S13014">
            <v>912.2</v>
          </cell>
          <cell r="T13014">
            <v>56</v>
          </cell>
        </row>
        <row r="13015">
          <cell r="C13015" t="str">
            <v>Чернушинский городской округ Пермского края</v>
          </cell>
          <cell r="D13015" t="str">
            <v>г. Чернушка, ул. Пионерская, д. 48д</v>
          </cell>
          <cell r="E13015" t="b">
            <v>1</v>
          </cell>
          <cell r="F13015">
            <v>2016</v>
          </cell>
          <cell r="H13015" t="str">
            <v>кирпич</v>
          </cell>
          <cell r="I13015" t="str">
            <v>скатная</v>
          </cell>
          <cell r="J13015" t="str">
            <v>ГАЗ</v>
          </cell>
          <cell r="K13015" t="str">
            <v>имеется</v>
          </cell>
          <cell r="L13015">
            <v>3</v>
          </cell>
          <cell r="M13015">
            <v>2</v>
          </cell>
          <cell r="Q13015">
            <v>1643.8</v>
          </cell>
          <cell r="R13015">
            <v>1331.5</v>
          </cell>
          <cell r="S13015">
            <v>198.60000000000002</v>
          </cell>
          <cell r="T13015">
            <v>83</v>
          </cell>
        </row>
        <row r="13016">
          <cell r="C13016" t="str">
            <v>Чернушинский городской округ Пермского края</v>
          </cell>
          <cell r="D13016" t="str">
            <v>г. Чернушка, ул. Пионерская, д. 75а</v>
          </cell>
          <cell r="E13016" t="b">
            <v>1</v>
          </cell>
          <cell r="F13016">
            <v>2016</v>
          </cell>
          <cell r="H13016" t="str">
            <v>кирпич</v>
          </cell>
          <cell r="I13016" t="str">
            <v>скатная</v>
          </cell>
          <cell r="J13016" t="str">
            <v>ГАЗ ГВС</v>
          </cell>
          <cell r="K13016" t="str">
            <v>имеется</v>
          </cell>
          <cell r="L13016">
            <v>3</v>
          </cell>
          <cell r="M13016">
            <v>2</v>
          </cell>
          <cell r="Q13016">
            <v>1500.1</v>
          </cell>
          <cell r="R13016">
            <v>1321.3</v>
          </cell>
          <cell r="S13016">
            <v>1236.3999999999999</v>
          </cell>
        </row>
        <row r="13017">
          <cell r="C13017" t="str">
            <v>Чернушинский городской округ Пермского края</v>
          </cell>
          <cell r="D13017" t="str">
            <v>г. Чернушка, ул. Пионерская, д. 77а</v>
          </cell>
          <cell r="E13017" t="b">
            <v>1</v>
          </cell>
          <cell r="F13017">
            <v>2016</v>
          </cell>
          <cell r="H13017" t="str">
            <v>кирпич</v>
          </cell>
          <cell r="I13017" t="str">
            <v>скатная</v>
          </cell>
          <cell r="J13017" t="str">
            <v>ГАЗ ГВС</v>
          </cell>
          <cell r="K13017" t="str">
            <v>имеется</v>
          </cell>
          <cell r="L13017">
            <v>3</v>
          </cell>
          <cell r="M13017">
            <v>2</v>
          </cell>
          <cell r="Q13017">
            <v>1377.8</v>
          </cell>
          <cell r="R13017">
            <v>1225.8</v>
          </cell>
          <cell r="S13017">
            <v>1144.0999999999999</v>
          </cell>
        </row>
        <row r="13018">
          <cell r="C13018" t="str">
            <v>Чернушинский городской округ Пермского края</v>
          </cell>
          <cell r="D13018" t="str">
            <v>г. Чернушка, ул. Пионерская, д. 81А</v>
          </cell>
          <cell r="E13018" t="b">
            <v>1</v>
          </cell>
          <cell r="F13018">
            <v>1987</v>
          </cell>
          <cell r="H13018" t="str">
            <v>Кирпич</v>
          </cell>
          <cell r="L13018">
            <v>2</v>
          </cell>
          <cell r="M13018">
            <v>3</v>
          </cell>
          <cell r="Q13018">
            <v>988.8</v>
          </cell>
          <cell r="R13018">
            <v>606.97</v>
          </cell>
          <cell r="S13018">
            <v>606.97</v>
          </cell>
          <cell r="T13018">
            <v>49</v>
          </cell>
        </row>
        <row r="13019">
          <cell r="C13019" t="str">
            <v>Чернушинский городской округ Пермского края</v>
          </cell>
          <cell r="D13019" t="str">
            <v>г. Чернушка, ул. Пионерская, д. 83Б</v>
          </cell>
          <cell r="E13019" t="b">
            <v>1</v>
          </cell>
          <cell r="F13019">
            <v>1984</v>
          </cell>
          <cell r="H13019" t="str">
            <v>Кирпич</v>
          </cell>
          <cell r="L13019">
            <v>5</v>
          </cell>
          <cell r="M13019">
            <v>4</v>
          </cell>
          <cell r="Q13019">
            <v>979.2</v>
          </cell>
          <cell r="R13019">
            <v>979.2</v>
          </cell>
          <cell r="S13019">
            <v>940.5</v>
          </cell>
          <cell r="T13019">
            <v>49</v>
          </cell>
        </row>
        <row r="13020">
          <cell r="C13020" t="str">
            <v>Чернушинский городской округ Пермского края</v>
          </cell>
          <cell r="D13020" t="str">
            <v>г. Чернушка, ул. Пионерская, д. 85А</v>
          </cell>
          <cell r="E13020" t="b">
            <v>1</v>
          </cell>
          <cell r="F13020">
            <v>1978</v>
          </cell>
          <cell r="G13020">
            <v>2009</v>
          </cell>
          <cell r="H13020" t="str">
            <v>кирпич</v>
          </cell>
          <cell r="L13020">
            <v>2</v>
          </cell>
          <cell r="M13020">
            <v>2</v>
          </cell>
          <cell r="Q13020">
            <v>575.79999999999995</v>
          </cell>
          <cell r="R13020">
            <v>329.1</v>
          </cell>
          <cell r="S13020">
            <v>329.1</v>
          </cell>
          <cell r="T13020">
            <v>17</v>
          </cell>
        </row>
        <row r="13021">
          <cell r="C13021" t="str">
            <v>Чернушинский городской округ Пермского края</v>
          </cell>
          <cell r="D13021" t="str">
            <v>г. Чернушка, ул. Северная, д. 67</v>
          </cell>
          <cell r="E13021" t="b">
            <v>1</v>
          </cell>
          <cell r="F13021">
            <v>1992</v>
          </cell>
          <cell r="G13021">
            <v>2009</v>
          </cell>
          <cell r="H13021" t="str">
            <v>кирпич</v>
          </cell>
          <cell r="L13021">
            <v>3</v>
          </cell>
          <cell r="M13021">
            <v>2</v>
          </cell>
          <cell r="Q13021">
            <v>1421.9</v>
          </cell>
          <cell r="R13021">
            <v>1328.7</v>
          </cell>
          <cell r="S13021">
            <v>1328.7</v>
          </cell>
          <cell r="T13021">
            <v>50</v>
          </cell>
        </row>
        <row r="13022">
          <cell r="C13022" t="str">
            <v>Чернушинский городской округ Пермского края</v>
          </cell>
          <cell r="D13022" t="str">
            <v>г. Чернушка, ул. Северная, д. 63Б</v>
          </cell>
          <cell r="E13022" t="b">
            <v>1</v>
          </cell>
          <cell r="F13022">
            <v>1964</v>
          </cell>
          <cell r="H13022" t="str">
            <v>Кирпич</v>
          </cell>
          <cell r="L13022">
            <v>3</v>
          </cell>
          <cell r="M13022">
            <v>2</v>
          </cell>
          <cell r="Q13022">
            <v>1002.8</v>
          </cell>
          <cell r="R13022">
            <v>884.8</v>
          </cell>
          <cell r="S13022">
            <v>884.8</v>
          </cell>
          <cell r="T13022">
            <v>49</v>
          </cell>
        </row>
        <row r="13023">
          <cell r="C13023" t="str">
            <v>Чернушинский городской округ Пермского края</v>
          </cell>
          <cell r="D13023" t="str">
            <v>г. Чернушка, ул. Северная, д. 65А</v>
          </cell>
          <cell r="E13023" t="b">
            <v>1</v>
          </cell>
          <cell r="F13023">
            <v>1989</v>
          </cell>
          <cell r="H13023" t="str">
            <v>кирпич</v>
          </cell>
          <cell r="I13023" t="str">
            <v>скатная</v>
          </cell>
          <cell r="K13023" t="str">
            <v>имеется</v>
          </cell>
          <cell r="L13023">
            <v>3</v>
          </cell>
          <cell r="M13023">
            <v>4</v>
          </cell>
          <cell r="Q13023">
            <v>2275.1999999999998</v>
          </cell>
          <cell r="R13023">
            <v>2071.1999999999998</v>
          </cell>
          <cell r="S13023">
            <v>860.19999999999993</v>
          </cell>
          <cell r="T13023">
            <v>82</v>
          </cell>
        </row>
        <row r="13024">
          <cell r="C13024" t="str">
            <v>Чернушинский городской округ Пермского края</v>
          </cell>
          <cell r="D13024" t="str">
            <v>г. Чернушка, ул. Северная, д. 76А</v>
          </cell>
          <cell r="E13024" t="b">
            <v>1</v>
          </cell>
          <cell r="F13024">
            <v>1961</v>
          </cell>
          <cell r="H13024" t="str">
            <v>Кирпич</v>
          </cell>
          <cell r="L13024">
            <v>2</v>
          </cell>
          <cell r="M13024">
            <v>2</v>
          </cell>
          <cell r="Q13024">
            <v>687.2</v>
          </cell>
          <cell r="R13024">
            <v>639</v>
          </cell>
          <cell r="S13024">
            <v>639</v>
          </cell>
          <cell r="T13024">
            <v>65</v>
          </cell>
        </row>
        <row r="13025">
          <cell r="C13025" t="str">
            <v>Чернушинский городской округ Пермского края</v>
          </cell>
          <cell r="D13025" t="str">
            <v>г. Чернушка, ул. Северная, д. 78А</v>
          </cell>
          <cell r="E13025" t="b">
            <v>1</v>
          </cell>
          <cell r="F13025">
            <v>1963</v>
          </cell>
          <cell r="H13025" t="str">
            <v>Кирпич</v>
          </cell>
          <cell r="L13025">
            <v>2</v>
          </cell>
          <cell r="M13025">
            <v>2</v>
          </cell>
          <cell r="Q13025">
            <v>674.2</v>
          </cell>
          <cell r="R13025">
            <v>625</v>
          </cell>
          <cell r="S13025">
            <v>615.20000000000005</v>
          </cell>
          <cell r="T13025">
            <v>64</v>
          </cell>
        </row>
        <row r="13026">
          <cell r="C13026" t="str">
            <v>Чернушинский городской округ Пермского края</v>
          </cell>
          <cell r="D13026" t="str">
            <v>г. Чернушка, ул. Советская, д. 10А</v>
          </cell>
          <cell r="E13026" t="b">
            <v>1</v>
          </cell>
          <cell r="F13026">
            <v>2015</v>
          </cell>
          <cell r="H13026" t="str">
            <v>кирпич</v>
          </cell>
          <cell r="I13026" t="str">
            <v>скатная</v>
          </cell>
          <cell r="J13026" t="str">
            <v>ГВС</v>
          </cell>
          <cell r="K13026" t="str">
            <v>имеется</v>
          </cell>
          <cell r="L13026">
            <v>3</v>
          </cell>
          <cell r="M13026">
            <v>2</v>
          </cell>
          <cell r="Q13026">
            <v>1150</v>
          </cell>
          <cell r="R13026">
            <v>1047.0999999999999</v>
          </cell>
          <cell r="S13026">
            <v>518.69999999999993</v>
          </cell>
        </row>
        <row r="13027">
          <cell r="C13027" t="str">
            <v>Чернушинский городской округ Пермского края</v>
          </cell>
          <cell r="D13027" t="str">
            <v>г. Чернушка, ул. Тельмана, д. 2</v>
          </cell>
          <cell r="E13027" t="b">
            <v>1</v>
          </cell>
          <cell r="F13027">
            <v>1964</v>
          </cell>
          <cell r="H13027" t="str">
            <v>Кирпич</v>
          </cell>
          <cell r="L13027">
            <v>2</v>
          </cell>
          <cell r="M13027">
            <v>2</v>
          </cell>
          <cell r="Q13027">
            <v>402</v>
          </cell>
          <cell r="R13027">
            <v>236</v>
          </cell>
          <cell r="S13027">
            <v>236</v>
          </cell>
          <cell r="T13027">
            <v>24</v>
          </cell>
        </row>
        <row r="13028">
          <cell r="C13028" t="str">
            <v>Чернушинский городской округ Пермского края</v>
          </cell>
          <cell r="D13028" t="str">
            <v>г. Чернушка, ул. Тельмана, д. 69</v>
          </cell>
          <cell r="E13028" t="b">
            <v>1</v>
          </cell>
          <cell r="F13028">
            <v>1961</v>
          </cell>
          <cell r="H13028" t="str">
            <v>Кирпич</v>
          </cell>
          <cell r="L13028">
            <v>2</v>
          </cell>
          <cell r="M13028">
            <v>2</v>
          </cell>
          <cell r="Q13028">
            <v>682.1</v>
          </cell>
          <cell r="R13028">
            <v>639</v>
          </cell>
          <cell r="S13028">
            <v>639</v>
          </cell>
          <cell r="T13028">
            <v>64</v>
          </cell>
        </row>
        <row r="13029">
          <cell r="C13029" t="str">
            <v>Чернушинский городской округ Пермского края</v>
          </cell>
          <cell r="D13029" t="str">
            <v>г. Чернушка, ул. Тельмана, д. 1Б</v>
          </cell>
          <cell r="E13029" t="b">
            <v>1</v>
          </cell>
          <cell r="F13029">
            <v>1963</v>
          </cell>
          <cell r="H13029" t="str">
            <v>Кирпич</v>
          </cell>
          <cell r="L13029">
            <v>2</v>
          </cell>
          <cell r="M13029">
            <v>2</v>
          </cell>
          <cell r="Q13029">
            <v>530.5</v>
          </cell>
          <cell r="R13029">
            <v>303.10000000000002</v>
          </cell>
          <cell r="S13029">
            <v>303.10000000000002</v>
          </cell>
          <cell r="T13029">
            <v>42</v>
          </cell>
        </row>
        <row r="13030">
          <cell r="C13030" t="str">
            <v>Чернушинский городской округ Пермского края</v>
          </cell>
          <cell r="D13030" t="str">
            <v>г. Чернушка, ул. Тельмана, д. 1В</v>
          </cell>
          <cell r="E13030" t="b">
            <v>1</v>
          </cell>
          <cell r="F13030">
            <v>1963</v>
          </cell>
          <cell r="H13030" t="str">
            <v>Кирпич</v>
          </cell>
          <cell r="L13030">
            <v>2</v>
          </cell>
          <cell r="M13030">
            <v>2</v>
          </cell>
          <cell r="Q13030">
            <v>509.7</v>
          </cell>
          <cell r="R13030">
            <v>455.3</v>
          </cell>
          <cell r="S13030">
            <v>455.3</v>
          </cell>
          <cell r="T13030">
            <v>32</v>
          </cell>
        </row>
        <row r="13031">
          <cell r="C13031" t="str">
            <v>Чернушинский городской округ Пермского края</v>
          </cell>
          <cell r="D13031" t="str">
            <v>г. Чернушка, ул. Тельмана, д. 1Г</v>
          </cell>
          <cell r="E13031" t="b">
            <v>1</v>
          </cell>
          <cell r="F13031">
            <v>1966</v>
          </cell>
          <cell r="H13031" t="str">
            <v>Кирпич</v>
          </cell>
          <cell r="L13031">
            <v>2</v>
          </cell>
          <cell r="M13031">
            <v>2</v>
          </cell>
          <cell r="Q13031">
            <v>469.3</v>
          </cell>
          <cell r="R13031">
            <v>377.2</v>
          </cell>
          <cell r="S13031">
            <v>377.2</v>
          </cell>
          <cell r="T13031">
            <v>32</v>
          </cell>
        </row>
        <row r="13032">
          <cell r="C13032" t="str">
            <v>Чернушинский городской округ Пермского края</v>
          </cell>
          <cell r="D13032" t="str">
            <v>г. Чернушка, ул. Тельмана, д. 2А</v>
          </cell>
          <cell r="E13032" t="b">
            <v>1</v>
          </cell>
          <cell r="F13032">
            <v>1964</v>
          </cell>
          <cell r="H13032" t="str">
            <v>Кирпич</v>
          </cell>
          <cell r="L13032">
            <v>2</v>
          </cell>
          <cell r="M13032">
            <v>2</v>
          </cell>
          <cell r="Q13032">
            <v>352.9</v>
          </cell>
          <cell r="R13032">
            <v>241</v>
          </cell>
          <cell r="S13032">
            <v>241</v>
          </cell>
          <cell r="T13032">
            <v>21</v>
          </cell>
        </row>
        <row r="13033">
          <cell r="C13033" t="str">
            <v>Чернушинский городской округ Пермского края</v>
          </cell>
          <cell r="D13033" t="str">
            <v>г. Чернушка, ул. Тельмана, д. 2Б</v>
          </cell>
          <cell r="E13033" t="b">
            <v>1</v>
          </cell>
          <cell r="F13033">
            <v>1967</v>
          </cell>
          <cell r="H13033" t="str">
            <v>Кирпич</v>
          </cell>
          <cell r="L13033">
            <v>2</v>
          </cell>
          <cell r="M13033">
            <v>2</v>
          </cell>
          <cell r="Q13033">
            <v>458.3</v>
          </cell>
          <cell r="R13033">
            <v>290.60000000000002</v>
          </cell>
          <cell r="S13033">
            <v>290.60000000000002</v>
          </cell>
          <cell r="T13033">
            <v>23</v>
          </cell>
        </row>
        <row r="13034">
          <cell r="C13034" t="str">
            <v>Чернушинский городской округ Пермского края</v>
          </cell>
          <cell r="D13034" t="str">
            <v>г. Чернушка, ул. Францева, д. 2</v>
          </cell>
          <cell r="E13034" t="b">
            <v>1</v>
          </cell>
          <cell r="F13034">
            <v>2011</v>
          </cell>
          <cell r="H13034" t="str">
            <v>кирпич</v>
          </cell>
          <cell r="I13034" t="str">
            <v>скатная</v>
          </cell>
          <cell r="J13034" t="str">
            <v>ГАЗ ГВС</v>
          </cell>
          <cell r="K13034" t="str">
            <v>имеется</v>
          </cell>
          <cell r="L13034">
            <v>3</v>
          </cell>
          <cell r="M13034">
            <v>2</v>
          </cell>
          <cell r="Q13034">
            <v>1104.3</v>
          </cell>
          <cell r="R13034">
            <v>1016.8</v>
          </cell>
          <cell r="S13034">
            <v>983.5</v>
          </cell>
        </row>
        <row r="13035">
          <cell r="C13035" t="str">
            <v>Чернушинский городской округ Пермского края</v>
          </cell>
          <cell r="D13035" t="str">
            <v>г. Чернушка, ул. Францева, д. 3</v>
          </cell>
          <cell r="E13035" t="b">
            <v>1</v>
          </cell>
          <cell r="F13035">
            <v>2012</v>
          </cell>
          <cell r="H13035" t="str">
            <v>кирпич</v>
          </cell>
          <cell r="I13035" t="str">
            <v>скатная</v>
          </cell>
          <cell r="J13035" t="str">
            <v>ГАЗ ГВС</v>
          </cell>
          <cell r="K13035" t="str">
            <v>имеется</v>
          </cell>
          <cell r="L13035">
            <v>3</v>
          </cell>
          <cell r="M13035">
            <v>2</v>
          </cell>
          <cell r="Q13035">
            <v>1569.7</v>
          </cell>
          <cell r="R13035">
            <v>1367.4</v>
          </cell>
          <cell r="S13035">
            <v>1226.1000000000001</v>
          </cell>
        </row>
        <row r="13036">
          <cell r="C13036" t="str">
            <v>Чернушинский городской округ Пермского края</v>
          </cell>
          <cell r="D13036" t="str">
            <v>г. Чернушка, ул. Францева, д. 4</v>
          </cell>
          <cell r="E13036" t="b">
            <v>1</v>
          </cell>
          <cell r="F13036">
            <v>2011</v>
          </cell>
          <cell r="H13036" t="str">
            <v>кирпич</v>
          </cell>
          <cell r="I13036" t="str">
            <v>скатная</v>
          </cell>
          <cell r="J13036" t="str">
            <v>ГАЗ ГВС</v>
          </cell>
          <cell r="K13036" t="str">
            <v>имеется</v>
          </cell>
          <cell r="L13036">
            <v>3</v>
          </cell>
          <cell r="M13036">
            <v>2</v>
          </cell>
          <cell r="Q13036">
            <v>1111.7</v>
          </cell>
          <cell r="R13036">
            <v>1026.3</v>
          </cell>
          <cell r="S13036">
            <v>879.8</v>
          </cell>
        </row>
        <row r="13037">
          <cell r="C13037" t="str">
            <v>Чернушинский городской округ Пермского края</v>
          </cell>
          <cell r="D13037" t="str">
            <v>г. Чернушка, ул. Францева, д. 6</v>
          </cell>
          <cell r="E13037" t="b">
            <v>1</v>
          </cell>
          <cell r="F13037">
            <v>2008</v>
          </cell>
          <cell r="H13037" t="str">
            <v>Кирпич</v>
          </cell>
          <cell r="L13037">
            <v>2</v>
          </cell>
          <cell r="M13037">
            <v>2</v>
          </cell>
          <cell r="Q13037">
            <v>426.3</v>
          </cell>
          <cell r="R13037">
            <v>380.5</v>
          </cell>
          <cell r="S13037">
            <v>380.5</v>
          </cell>
          <cell r="T13037">
            <v>22</v>
          </cell>
        </row>
        <row r="13038">
          <cell r="C13038" t="str">
            <v>Чернушинский городской округ Пермского края</v>
          </cell>
          <cell r="D13038" t="str">
            <v>г. Чернушка, ул. Францева, д. 10</v>
          </cell>
          <cell r="E13038" t="b">
            <v>1</v>
          </cell>
          <cell r="F13038">
            <v>2002</v>
          </cell>
          <cell r="H13038" t="str">
            <v>Кирпич</v>
          </cell>
          <cell r="L13038">
            <v>2</v>
          </cell>
          <cell r="M13038">
            <v>1</v>
          </cell>
          <cell r="Q13038">
            <v>465.4</v>
          </cell>
          <cell r="R13038">
            <v>373.2</v>
          </cell>
          <cell r="S13038">
            <v>373.2</v>
          </cell>
          <cell r="T13038">
            <v>22</v>
          </cell>
        </row>
        <row r="13039">
          <cell r="C13039" t="str">
            <v>Чернушинский городской округ Пермского края</v>
          </cell>
          <cell r="D13039" t="str">
            <v>г. Чернушка, ул. Францева, д. 11</v>
          </cell>
          <cell r="E13039" t="b">
            <v>1</v>
          </cell>
          <cell r="F13039">
            <v>2004</v>
          </cell>
          <cell r="H13039" t="str">
            <v>Рубленные</v>
          </cell>
          <cell r="L13039">
            <v>2</v>
          </cell>
          <cell r="M13039">
            <v>1</v>
          </cell>
          <cell r="Q13039">
            <v>376</v>
          </cell>
          <cell r="R13039">
            <v>343.2</v>
          </cell>
          <cell r="S13039">
            <v>343.2</v>
          </cell>
          <cell r="T13039">
            <v>22</v>
          </cell>
        </row>
        <row r="13040">
          <cell r="C13040" t="str">
            <v>Чернушинский городской округ Пермского края</v>
          </cell>
          <cell r="D13040" t="str">
            <v>г. Чернушка, ул. Францева, д. 12</v>
          </cell>
          <cell r="E13040" t="b">
            <v>1</v>
          </cell>
          <cell r="F13040">
            <v>2016</v>
          </cell>
          <cell r="H13040" t="str">
            <v>кирпич</v>
          </cell>
          <cell r="I13040" t="str">
            <v>скатная</v>
          </cell>
          <cell r="J13040" t="str">
            <v>ГВС</v>
          </cell>
          <cell r="K13040" t="str">
            <v>имеется</v>
          </cell>
          <cell r="L13040">
            <v>3</v>
          </cell>
          <cell r="M13040">
            <v>2</v>
          </cell>
          <cell r="Q13040">
            <v>1403.1</v>
          </cell>
          <cell r="R13040">
            <v>1209</v>
          </cell>
          <cell r="S13040">
            <v>1021.9</v>
          </cell>
        </row>
        <row r="13041">
          <cell r="C13041" t="str">
            <v>Чернушинский городской округ Пермского края</v>
          </cell>
          <cell r="D13041" t="str">
            <v>г. Чернушка, ул. Францева, д. 13</v>
          </cell>
          <cell r="E13041" t="b">
            <v>1</v>
          </cell>
          <cell r="F13041">
            <v>2016</v>
          </cell>
          <cell r="H13041" t="str">
            <v>кирпич</v>
          </cell>
          <cell r="I13041" t="str">
            <v>скатная</v>
          </cell>
          <cell r="J13041" t="str">
            <v>ГВС</v>
          </cell>
          <cell r="K13041" t="str">
            <v>имеется</v>
          </cell>
          <cell r="L13041">
            <v>3</v>
          </cell>
          <cell r="M13041">
            <v>2</v>
          </cell>
          <cell r="Q13041">
            <v>1421.9</v>
          </cell>
          <cell r="R13041">
            <v>1215.5999999999999</v>
          </cell>
          <cell r="S13041">
            <v>1215.5999999999999</v>
          </cell>
        </row>
        <row r="13042">
          <cell r="C13042" t="str">
            <v>Чернушинский городской округ Пермского края</v>
          </cell>
          <cell r="D13042" t="str">
            <v>г. Чернушка, ул. Францева, д. 14</v>
          </cell>
          <cell r="E13042" t="b">
            <v>1</v>
          </cell>
          <cell r="F13042">
            <v>2012</v>
          </cell>
          <cell r="H13042" t="str">
            <v>Кирпич</v>
          </cell>
          <cell r="L13042">
            <v>3</v>
          </cell>
          <cell r="M13042">
            <v>2</v>
          </cell>
          <cell r="Q13042">
            <v>1142.4000000000001</v>
          </cell>
          <cell r="R13042">
            <v>1142.4000000000001</v>
          </cell>
          <cell r="S13042">
            <v>1142.4000000000001</v>
          </cell>
          <cell r="T13042">
            <v>81</v>
          </cell>
        </row>
        <row r="13043">
          <cell r="C13043" t="str">
            <v>Чернушинский городской округ Пермского края</v>
          </cell>
          <cell r="D13043" t="str">
            <v>г. Чернушка, ул. Францева, д. 17</v>
          </cell>
          <cell r="E13043" t="b">
            <v>1</v>
          </cell>
          <cell r="F13043">
            <v>2016</v>
          </cell>
          <cell r="H13043" t="str">
            <v>кирпич</v>
          </cell>
          <cell r="I13043" t="str">
            <v>скатная</v>
          </cell>
          <cell r="J13043" t="str">
            <v>ГВС</v>
          </cell>
          <cell r="K13043" t="str">
            <v>имеется</v>
          </cell>
          <cell r="L13043">
            <v>3</v>
          </cell>
          <cell r="M13043">
            <v>2</v>
          </cell>
          <cell r="Q13043">
            <v>1397.7</v>
          </cell>
          <cell r="R13043">
            <v>1191.4000000000001</v>
          </cell>
          <cell r="S13043">
            <v>1191.4000000000001</v>
          </cell>
        </row>
        <row r="13044">
          <cell r="C13044" t="str">
            <v>Чернушинский городской округ Пермского края</v>
          </cell>
          <cell r="D13044" t="str">
            <v>г. Чернушка, ул. Францева, д. 21</v>
          </cell>
          <cell r="E13044" t="b">
            <v>1</v>
          </cell>
          <cell r="F13044">
            <v>2017</v>
          </cell>
          <cell r="H13044" t="str">
            <v>кирпич</v>
          </cell>
          <cell r="I13044" t="str">
            <v>скатная</v>
          </cell>
          <cell r="J13044" t="str">
            <v>ГАЗ ГВС</v>
          </cell>
          <cell r="K13044" t="str">
            <v>имеется</v>
          </cell>
          <cell r="L13044">
            <v>3</v>
          </cell>
          <cell r="M13044">
            <v>1</v>
          </cell>
          <cell r="Q13044">
            <v>1369.3</v>
          </cell>
          <cell r="R13044">
            <v>1166.7</v>
          </cell>
          <cell r="S13044">
            <v>1166.7</v>
          </cell>
        </row>
        <row r="13045">
          <cell r="C13045" t="str">
            <v>Чернушинский городской округ Пермского края</v>
          </cell>
          <cell r="D13045" t="str">
            <v>г. Чернушка, ул. Францева, д. 33</v>
          </cell>
          <cell r="E13045" t="b">
            <v>1</v>
          </cell>
          <cell r="F13045">
            <v>1967</v>
          </cell>
          <cell r="H13045" t="str">
            <v>Кирпич</v>
          </cell>
          <cell r="L13045">
            <v>2</v>
          </cell>
          <cell r="M13045">
            <v>2</v>
          </cell>
          <cell r="Q13045">
            <v>452.4</v>
          </cell>
          <cell r="R13045">
            <v>286.60000000000002</v>
          </cell>
          <cell r="S13045">
            <v>286.60000000000002</v>
          </cell>
          <cell r="T13045">
            <v>25</v>
          </cell>
        </row>
        <row r="13046">
          <cell r="C13046" t="str">
            <v>Чернушинский городской округ Пермского края</v>
          </cell>
          <cell r="D13046" t="str">
            <v>г. Чернушка, ул. Францева, д. 12А</v>
          </cell>
          <cell r="E13046" t="b">
            <v>1</v>
          </cell>
          <cell r="F13046">
            <v>2008</v>
          </cell>
          <cell r="H13046" t="str">
            <v>Бетон</v>
          </cell>
          <cell r="L13046">
            <v>2</v>
          </cell>
          <cell r="M13046">
            <v>1</v>
          </cell>
          <cell r="Q13046">
            <v>398.7</v>
          </cell>
          <cell r="R13046">
            <v>398.7</v>
          </cell>
          <cell r="S13046">
            <v>398.7</v>
          </cell>
          <cell r="T13046">
            <v>22</v>
          </cell>
        </row>
        <row r="13047">
          <cell r="C13047" t="str">
            <v>Чернушинский городской округ Пермского края</v>
          </cell>
          <cell r="D13047" t="str">
            <v>г. Чернушка, ул. Францева, д. 6А</v>
          </cell>
          <cell r="E13047" t="b">
            <v>1</v>
          </cell>
          <cell r="F13047">
            <v>2009</v>
          </cell>
          <cell r="H13047" t="str">
            <v>Крупные блоки</v>
          </cell>
          <cell r="L13047">
            <v>2</v>
          </cell>
          <cell r="M13047">
            <v>2</v>
          </cell>
          <cell r="Q13047">
            <v>399.6</v>
          </cell>
          <cell r="R13047">
            <v>399.6</v>
          </cell>
          <cell r="S13047">
            <v>399.6</v>
          </cell>
          <cell r="T13047">
            <v>22</v>
          </cell>
        </row>
        <row r="13048">
          <cell r="C13048" t="str">
            <v>Чернушинский городской округ Пермского края</v>
          </cell>
          <cell r="D13048" t="str">
            <v>г. Чернушка, ул. Францева, д. 9А</v>
          </cell>
          <cell r="E13048" t="b">
            <v>1</v>
          </cell>
          <cell r="F13048">
            <v>2008</v>
          </cell>
          <cell r="H13048" t="str">
            <v>Крупные блоки</v>
          </cell>
          <cell r="L13048">
            <v>2</v>
          </cell>
          <cell r="M13048">
            <v>1</v>
          </cell>
          <cell r="Q13048">
            <v>393.4</v>
          </cell>
          <cell r="R13048">
            <v>393.4</v>
          </cell>
          <cell r="S13048">
            <v>393.4</v>
          </cell>
          <cell r="T13048">
            <v>22</v>
          </cell>
        </row>
        <row r="13049">
          <cell r="C13049" t="str">
            <v>Чернушинский городской округ Пермского края</v>
          </cell>
          <cell r="D13049" t="str">
            <v>г. Чернушка, ул. Юбилейная, д. 1</v>
          </cell>
          <cell r="E13049" t="b">
            <v>1</v>
          </cell>
          <cell r="F13049">
            <v>1969</v>
          </cell>
          <cell r="H13049" t="str">
            <v>Кирпич</v>
          </cell>
          <cell r="L13049">
            <v>5</v>
          </cell>
          <cell r="M13049">
            <v>8</v>
          </cell>
          <cell r="Q13049">
            <v>6472.2</v>
          </cell>
          <cell r="R13049">
            <v>5056.5</v>
          </cell>
          <cell r="S13049">
            <v>5056.5</v>
          </cell>
          <cell r="T13049">
            <v>292</v>
          </cell>
        </row>
        <row r="13050">
          <cell r="C13050" t="str">
            <v>Чернушинский городской округ Пермского края</v>
          </cell>
          <cell r="D13050" t="str">
            <v>г. Чернушка, ул. Юбилейная, д. 3</v>
          </cell>
          <cell r="E13050" t="b">
            <v>1</v>
          </cell>
          <cell r="F13050">
            <v>1969</v>
          </cell>
          <cell r="H13050" t="str">
            <v>Кирпич</v>
          </cell>
          <cell r="L13050">
            <v>5</v>
          </cell>
          <cell r="M13050">
            <v>8</v>
          </cell>
          <cell r="Q13050">
            <v>6104.3</v>
          </cell>
          <cell r="R13050">
            <v>5785.9</v>
          </cell>
          <cell r="S13050">
            <v>5785.9</v>
          </cell>
          <cell r="T13050">
            <v>308</v>
          </cell>
        </row>
        <row r="13051">
          <cell r="C13051" t="str">
            <v>Чернушинский городской округ Пермского края</v>
          </cell>
          <cell r="D13051" t="str">
            <v>г. Чернушка, ул. Юбилейная, д. 5</v>
          </cell>
          <cell r="E13051" t="b">
            <v>1</v>
          </cell>
          <cell r="F13051">
            <v>1978</v>
          </cell>
          <cell r="H13051" t="str">
            <v>кирпич</v>
          </cell>
          <cell r="I13051" t="str">
            <v>плоская</v>
          </cell>
          <cell r="K13051" t="str">
            <v>имеется</v>
          </cell>
          <cell r="L13051">
            <v>9</v>
          </cell>
          <cell r="M13051">
            <v>1</v>
          </cell>
          <cell r="N13051">
            <v>1</v>
          </cell>
          <cell r="O13051">
            <v>1</v>
          </cell>
          <cell r="Q13051">
            <v>2681.9</v>
          </cell>
          <cell r="R13051">
            <v>2046.8</v>
          </cell>
          <cell r="S13051">
            <v>2046.8</v>
          </cell>
        </row>
        <row r="13052">
          <cell r="C13052" t="str">
            <v>Чернушинский городской округ Пермского края</v>
          </cell>
          <cell r="D13052" t="str">
            <v>г. Чернушка, ул. Юбилейная, д. 6</v>
          </cell>
          <cell r="E13052" t="b">
            <v>1</v>
          </cell>
          <cell r="F13052">
            <v>1967</v>
          </cell>
          <cell r="H13052" t="str">
            <v>Кирпич</v>
          </cell>
          <cell r="L13052">
            <v>5</v>
          </cell>
          <cell r="M13052">
            <v>2</v>
          </cell>
          <cell r="Q13052">
            <v>4578</v>
          </cell>
          <cell r="R13052">
            <v>4392.7</v>
          </cell>
          <cell r="S13052">
            <v>3035.1</v>
          </cell>
          <cell r="T13052">
            <v>270</v>
          </cell>
        </row>
        <row r="13053">
          <cell r="C13053" t="str">
            <v>Чернушинский городской округ Пермского края</v>
          </cell>
          <cell r="D13053" t="str">
            <v>г. Чернушка, ул. Юбилейная, д. 11</v>
          </cell>
          <cell r="E13053" t="b">
            <v>1</v>
          </cell>
          <cell r="F13053">
            <v>1980</v>
          </cell>
          <cell r="G13053">
            <v>2011</v>
          </cell>
          <cell r="H13053" t="str">
            <v>кирпич</v>
          </cell>
          <cell r="L13053">
            <v>5</v>
          </cell>
          <cell r="M13053">
            <v>6</v>
          </cell>
          <cell r="Q13053">
            <v>4830.7</v>
          </cell>
          <cell r="R13053">
            <v>4284.3</v>
          </cell>
          <cell r="S13053">
            <v>4284.3</v>
          </cell>
          <cell r="T13053">
            <v>209</v>
          </cell>
        </row>
        <row r="13054">
          <cell r="C13054" t="str">
            <v>Чернушинский городской округ Пермского края</v>
          </cell>
          <cell r="D13054" t="str">
            <v>г. Чернушка, ул. Юбилейная, д. 12</v>
          </cell>
          <cell r="E13054" t="b">
            <v>1</v>
          </cell>
          <cell r="F13054">
            <v>1968</v>
          </cell>
          <cell r="H13054" t="str">
            <v>Кирпич</v>
          </cell>
          <cell r="L13054">
            <v>5</v>
          </cell>
          <cell r="M13054">
            <v>1</v>
          </cell>
          <cell r="Q13054">
            <v>1979.1</v>
          </cell>
          <cell r="R13054">
            <v>1294.3</v>
          </cell>
          <cell r="S13054">
            <v>1204.5999999999999</v>
          </cell>
          <cell r="T13054">
            <v>98</v>
          </cell>
        </row>
        <row r="13055">
          <cell r="C13055" t="str">
            <v>Чернушинский городской округ Пермского края</v>
          </cell>
          <cell r="D13055" t="str">
            <v>г. Чернушка, ул. Юбилейная, д. 13</v>
          </cell>
          <cell r="E13055" t="b">
            <v>1</v>
          </cell>
          <cell r="F13055">
            <v>1979</v>
          </cell>
          <cell r="H13055" t="str">
            <v>Кирпич</v>
          </cell>
          <cell r="L13055">
            <v>5</v>
          </cell>
          <cell r="M13055">
            <v>6</v>
          </cell>
          <cell r="Q13055">
            <v>4515.3999999999996</v>
          </cell>
          <cell r="R13055">
            <v>2924.1</v>
          </cell>
          <cell r="S13055">
            <v>2924.1</v>
          </cell>
          <cell r="T13055">
            <v>105</v>
          </cell>
        </row>
        <row r="13056">
          <cell r="C13056" t="str">
            <v>Чернушинский городской округ Пермского края</v>
          </cell>
          <cell r="D13056" t="str">
            <v>г. Чернушка, ул. Юбилейная, д. 15</v>
          </cell>
          <cell r="E13056" t="b">
            <v>1</v>
          </cell>
          <cell r="F13056">
            <v>1990</v>
          </cell>
          <cell r="H13056" t="str">
            <v>Крупнопанельные</v>
          </cell>
          <cell r="L13056">
            <v>1</v>
          </cell>
          <cell r="M13056">
            <v>2</v>
          </cell>
          <cell r="Q13056">
            <v>104.7</v>
          </cell>
          <cell r="R13056">
            <v>104.7</v>
          </cell>
          <cell r="S13056">
            <v>104.7</v>
          </cell>
          <cell r="T13056">
            <v>240</v>
          </cell>
        </row>
        <row r="13057">
          <cell r="C13057" t="str">
            <v>Чернушинский городской округ Пермского края</v>
          </cell>
          <cell r="D13057" t="str">
            <v>г. Чернушка, ул. Юбилейная, д. 16</v>
          </cell>
          <cell r="E13057" t="b">
            <v>1</v>
          </cell>
          <cell r="F13057">
            <v>1977</v>
          </cell>
          <cell r="H13057" t="str">
            <v>кирпич</v>
          </cell>
          <cell r="L13057">
            <v>5</v>
          </cell>
          <cell r="M13057">
            <v>4</v>
          </cell>
          <cell r="Q13057">
            <v>3481.4</v>
          </cell>
          <cell r="R13057">
            <v>3275.7</v>
          </cell>
          <cell r="S13057">
            <v>3275.7</v>
          </cell>
          <cell r="T13057">
            <v>142</v>
          </cell>
        </row>
        <row r="13058">
          <cell r="C13058" t="str">
            <v>Чернушинский городской округ Пермского края</v>
          </cell>
          <cell r="D13058" t="str">
            <v>г. Чернушка, ул. Юбилейная, д. 17</v>
          </cell>
          <cell r="E13058" t="b">
            <v>1</v>
          </cell>
          <cell r="F13058">
            <v>1981</v>
          </cell>
          <cell r="H13058" t="str">
            <v>панель</v>
          </cell>
          <cell r="I13058" t="str">
            <v>плоская</v>
          </cell>
          <cell r="K13058" t="str">
            <v>имеется</v>
          </cell>
          <cell r="L13058">
            <v>5</v>
          </cell>
          <cell r="M13058">
            <v>6</v>
          </cell>
          <cell r="Q13058">
            <v>5009.5</v>
          </cell>
          <cell r="R13058">
            <v>4581.2</v>
          </cell>
          <cell r="S13058">
            <v>4581.2</v>
          </cell>
        </row>
        <row r="13059">
          <cell r="C13059" t="str">
            <v>Чернушинский городской округ Пермского края</v>
          </cell>
          <cell r="D13059" t="str">
            <v>г. Чернушка, ул. Юбилейная, д. 18</v>
          </cell>
          <cell r="E13059" t="b">
            <v>1</v>
          </cell>
          <cell r="F13059">
            <v>1976</v>
          </cell>
          <cell r="H13059" t="str">
            <v>кирпич</v>
          </cell>
          <cell r="I13059" t="str">
            <v>плоская</v>
          </cell>
          <cell r="K13059" t="str">
            <v>имеется</v>
          </cell>
          <cell r="L13059">
            <v>5</v>
          </cell>
          <cell r="M13059">
            <v>6</v>
          </cell>
          <cell r="Q13059">
            <v>5041.3999999999996</v>
          </cell>
          <cell r="R13059">
            <v>4727.4000000000005</v>
          </cell>
          <cell r="S13059">
            <v>4370.8</v>
          </cell>
        </row>
        <row r="13060">
          <cell r="C13060" t="str">
            <v>Чернушинский городской округ Пермского края</v>
          </cell>
          <cell r="D13060" t="str">
            <v>г. Чернушка, ул. Юбилейная, д. 19</v>
          </cell>
          <cell r="E13060" t="b">
            <v>1</v>
          </cell>
          <cell r="F13060">
            <v>1978</v>
          </cell>
          <cell r="H13060" t="str">
            <v>Кирпич</v>
          </cell>
          <cell r="L13060">
            <v>5</v>
          </cell>
          <cell r="M13060">
            <v>4</v>
          </cell>
          <cell r="Q13060">
            <v>5012.3999999999996</v>
          </cell>
          <cell r="R13060">
            <v>4560</v>
          </cell>
          <cell r="S13060">
            <v>4560</v>
          </cell>
          <cell r="T13060">
            <v>165</v>
          </cell>
        </row>
        <row r="13061">
          <cell r="C13061" t="str">
            <v>Чернушинский городской округ Пермского края</v>
          </cell>
          <cell r="D13061" t="str">
            <v>г. Чернушка, ул. Юбилейная, д. 20</v>
          </cell>
          <cell r="E13061" t="b">
            <v>1</v>
          </cell>
          <cell r="F13061">
            <v>1986</v>
          </cell>
          <cell r="H13061" t="str">
            <v>кирпич</v>
          </cell>
          <cell r="I13061" t="str">
            <v>плоская</v>
          </cell>
          <cell r="K13061" t="str">
            <v>имеется</v>
          </cell>
          <cell r="L13061">
            <v>5</v>
          </cell>
          <cell r="M13061">
            <v>6</v>
          </cell>
          <cell r="Q13061">
            <v>4143.3</v>
          </cell>
          <cell r="R13061">
            <v>3763.2</v>
          </cell>
          <cell r="S13061">
            <v>3763.2</v>
          </cell>
        </row>
        <row r="13062">
          <cell r="C13062" t="str">
            <v>Чернушинский городской округ Пермского края</v>
          </cell>
          <cell r="D13062" t="str">
            <v>г. Чернушка, ул. Юбилейная, д. 21</v>
          </cell>
          <cell r="E13062" t="b">
            <v>1</v>
          </cell>
          <cell r="F13062">
            <v>1988</v>
          </cell>
          <cell r="H13062" t="str">
            <v>кирпич</v>
          </cell>
          <cell r="I13062" t="str">
            <v>плоская</v>
          </cell>
          <cell r="K13062" t="str">
            <v>имеется</v>
          </cell>
          <cell r="L13062">
            <v>5</v>
          </cell>
          <cell r="M13062">
            <v>6</v>
          </cell>
          <cell r="Q13062">
            <v>5066</v>
          </cell>
          <cell r="R13062">
            <v>4613.2</v>
          </cell>
          <cell r="S13062">
            <v>4613.2</v>
          </cell>
        </row>
        <row r="13063">
          <cell r="C13063" t="str">
            <v>Чернушинский городской округ Пермского края</v>
          </cell>
          <cell r="D13063" t="str">
            <v>г. Чернушка, ул. Юбилейная, д. 22</v>
          </cell>
          <cell r="E13063" t="b">
            <v>1</v>
          </cell>
          <cell r="F13063">
            <v>1970</v>
          </cell>
          <cell r="H13063" t="str">
            <v>Кирпич</v>
          </cell>
          <cell r="L13063">
            <v>5</v>
          </cell>
          <cell r="M13063">
            <v>2</v>
          </cell>
          <cell r="Q13063">
            <v>4853.8999999999996</v>
          </cell>
          <cell r="R13063">
            <v>4439.7</v>
          </cell>
          <cell r="S13063">
            <v>4439.7</v>
          </cell>
          <cell r="T13063">
            <v>270</v>
          </cell>
        </row>
        <row r="13064">
          <cell r="C13064" t="str">
            <v>Чернушинский городской округ Пермского края</v>
          </cell>
          <cell r="D13064" t="str">
            <v>г. Чернушка, ул. Юбилейная, д. 24</v>
          </cell>
          <cell r="E13064" t="b">
            <v>1</v>
          </cell>
          <cell r="F13064">
            <v>1969</v>
          </cell>
          <cell r="H13064" t="str">
            <v>Кирпич</v>
          </cell>
          <cell r="L13064">
            <v>5</v>
          </cell>
          <cell r="M13064">
            <v>4</v>
          </cell>
          <cell r="Q13064">
            <v>3574.8</v>
          </cell>
          <cell r="R13064">
            <v>3334.8</v>
          </cell>
          <cell r="S13064">
            <v>3334.84</v>
          </cell>
          <cell r="T13064">
            <v>151</v>
          </cell>
        </row>
        <row r="13065">
          <cell r="C13065" t="str">
            <v>Чернушинский городской округ Пермского края</v>
          </cell>
          <cell r="D13065" t="str">
            <v>г. Чернушка, ул. Юбилейная, д. 26</v>
          </cell>
          <cell r="E13065" t="b">
            <v>1</v>
          </cell>
          <cell r="F13065">
            <v>1990</v>
          </cell>
          <cell r="H13065" t="str">
            <v>Кирпич</v>
          </cell>
          <cell r="L13065">
            <v>9</v>
          </cell>
          <cell r="M13065">
            <v>4</v>
          </cell>
          <cell r="N13065">
            <v>4</v>
          </cell>
          <cell r="O13065">
            <v>4</v>
          </cell>
          <cell r="Q13065">
            <v>7543.1</v>
          </cell>
          <cell r="R13065">
            <v>6818</v>
          </cell>
          <cell r="S13065">
            <v>6818</v>
          </cell>
          <cell r="T13065">
            <v>346</v>
          </cell>
        </row>
        <row r="13066">
          <cell r="C13066" t="str">
            <v>Чернушинский городской округ Пермского края</v>
          </cell>
          <cell r="D13066" t="str">
            <v>г. Чернушка, ул. Юбилейная, д. 28</v>
          </cell>
          <cell r="E13066" t="b">
            <v>1</v>
          </cell>
          <cell r="F13066">
            <v>1983</v>
          </cell>
          <cell r="H13066" t="str">
            <v>Кирпич</v>
          </cell>
          <cell r="L13066">
            <v>9</v>
          </cell>
          <cell r="M13066">
            <v>3</v>
          </cell>
          <cell r="N13066">
            <v>3</v>
          </cell>
          <cell r="O13066">
            <v>3</v>
          </cell>
          <cell r="Q13066">
            <v>6754.5</v>
          </cell>
          <cell r="R13066">
            <v>5762.4</v>
          </cell>
          <cell r="S13066">
            <v>5762.4</v>
          </cell>
          <cell r="T13066">
            <v>284</v>
          </cell>
        </row>
        <row r="13067">
          <cell r="C13067" t="str">
            <v>Чернушинский городской округ Пермского края</v>
          </cell>
          <cell r="D13067" t="str">
            <v>г. Чернушка, ул. Юбилейная, д. 30</v>
          </cell>
          <cell r="E13067" t="b">
            <v>1</v>
          </cell>
          <cell r="F13067">
            <v>1969</v>
          </cell>
          <cell r="H13067" t="str">
            <v>кирпич</v>
          </cell>
          <cell r="L13067">
            <v>5</v>
          </cell>
          <cell r="M13067">
            <v>4</v>
          </cell>
          <cell r="Q13067">
            <v>3576.5</v>
          </cell>
          <cell r="R13067">
            <v>3378.9</v>
          </cell>
          <cell r="S13067">
            <v>3378.9</v>
          </cell>
          <cell r="T13067">
            <v>151</v>
          </cell>
        </row>
        <row r="13068">
          <cell r="C13068" t="str">
            <v>Чернушинский городской округ Пермского края</v>
          </cell>
          <cell r="D13068" t="str">
            <v>г. Чернушка, ул. Юбилейная, д. 32</v>
          </cell>
          <cell r="E13068" t="b">
            <v>1</v>
          </cell>
          <cell r="F13068">
            <v>1971</v>
          </cell>
          <cell r="H13068" t="str">
            <v>Кирпич</v>
          </cell>
          <cell r="L13068">
            <v>5</v>
          </cell>
          <cell r="M13068">
            <v>4</v>
          </cell>
          <cell r="Q13068">
            <v>3765</v>
          </cell>
          <cell r="R13068">
            <v>3295.6</v>
          </cell>
          <cell r="S13068">
            <v>3295.6</v>
          </cell>
          <cell r="T13068">
            <v>189</v>
          </cell>
        </row>
        <row r="13069">
          <cell r="C13069" t="str">
            <v>Чернушинский городской округ Пермского края</v>
          </cell>
          <cell r="D13069" t="str">
            <v>г. Чернушка, ул. Юбилейная, д. 36</v>
          </cell>
          <cell r="E13069" t="b">
            <v>1</v>
          </cell>
          <cell r="F13069">
            <v>1985</v>
          </cell>
          <cell r="H13069" t="str">
            <v>Кирпич</v>
          </cell>
          <cell r="L13069">
            <v>9</v>
          </cell>
          <cell r="M13069">
            <v>1</v>
          </cell>
          <cell r="N13069">
            <v>1</v>
          </cell>
          <cell r="O13069">
            <v>1</v>
          </cell>
          <cell r="Q13069">
            <v>2949.8</v>
          </cell>
          <cell r="R13069">
            <v>1756.5</v>
          </cell>
          <cell r="S13069">
            <v>1756.5</v>
          </cell>
          <cell r="T13069">
            <v>289</v>
          </cell>
        </row>
        <row r="13070">
          <cell r="C13070" t="str">
            <v>Чернушинский городской округ Пермского края</v>
          </cell>
          <cell r="D13070" t="str">
            <v>г. Чернушка, ул. Юбилейная, д. 22А</v>
          </cell>
          <cell r="E13070" t="b">
            <v>1</v>
          </cell>
          <cell r="F13070">
            <v>1992</v>
          </cell>
          <cell r="G13070">
            <v>2009</v>
          </cell>
          <cell r="H13070" t="str">
            <v>кирпич</v>
          </cell>
          <cell r="I13070" t="str">
            <v>плоская</v>
          </cell>
          <cell r="K13070" t="str">
            <v>имеется</v>
          </cell>
          <cell r="L13070">
            <v>5</v>
          </cell>
          <cell r="M13070">
            <v>6</v>
          </cell>
          <cell r="Q13070">
            <v>4563.7</v>
          </cell>
          <cell r="R13070">
            <v>4120.3</v>
          </cell>
          <cell r="S13070">
            <v>4120.3</v>
          </cell>
          <cell r="T13070">
            <v>188</v>
          </cell>
        </row>
        <row r="13071">
          <cell r="C13071" t="str">
            <v>Чернушинский городской округ Пермского края</v>
          </cell>
          <cell r="D13071" t="str">
            <v>г. Чернушка, ул. Юбилейная, д. 3А</v>
          </cell>
          <cell r="E13071" t="b">
            <v>1</v>
          </cell>
          <cell r="F13071">
            <v>1970</v>
          </cell>
          <cell r="H13071" t="str">
            <v>Кирпич</v>
          </cell>
          <cell r="L13071">
            <v>5</v>
          </cell>
          <cell r="M13071">
            <v>4</v>
          </cell>
          <cell r="Q13071">
            <v>3544.2</v>
          </cell>
          <cell r="R13071">
            <v>3347.4</v>
          </cell>
          <cell r="S13071">
            <v>3347.4</v>
          </cell>
          <cell r="T13071">
            <v>181</v>
          </cell>
        </row>
        <row r="13072">
          <cell r="C13072" t="str">
            <v>Чернушинский городской округ Пермского края</v>
          </cell>
          <cell r="D13072" t="str">
            <v>г. Чернушка, ул. Юбилейная, д. 3Б</v>
          </cell>
          <cell r="E13072" t="b">
            <v>1</v>
          </cell>
          <cell r="F13072">
            <v>1998</v>
          </cell>
          <cell r="H13072" t="str">
            <v>Кирпич</v>
          </cell>
          <cell r="L13072">
            <v>5</v>
          </cell>
          <cell r="M13072">
            <v>4</v>
          </cell>
          <cell r="Q13072">
            <v>3530.9</v>
          </cell>
          <cell r="R13072">
            <v>3332.3</v>
          </cell>
          <cell r="S13072">
            <v>3332.3</v>
          </cell>
          <cell r="T13072">
            <v>176</v>
          </cell>
        </row>
        <row r="13073">
          <cell r="C13073" t="str">
            <v>Чернушинский городской округ Пермского края</v>
          </cell>
          <cell r="D13073" t="str">
            <v>с. Етыш, ул. Мира, д. 6</v>
          </cell>
          <cell r="E13073" t="b">
            <v>1</v>
          </cell>
          <cell r="F13073">
            <v>1976</v>
          </cell>
          <cell r="H13073" t="str">
            <v>Кирпич</v>
          </cell>
          <cell r="L13073">
            <v>2</v>
          </cell>
          <cell r="M13073">
            <v>2</v>
          </cell>
          <cell r="Q13073">
            <v>909.4</v>
          </cell>
          <cell r="R13073">
            <v>860.8</v>
          </cell>
          <cell r="S13073">
            <v>860.6</v>
          </cell>
          <cell r="T13073">
            <v>36</v>
          </cell>
        </row>
        <row r="13074">
          <cell r="C13074" t="str">
            <v>Чернушинский городской округ Пермского края</v>
          </cell>
          <cell r="D13074" t="str">
            <v>с. Рябки, ул. Зеленая, д. 9</v>
          </cell>
          <cell r="E13074" t="b">
            <v>1</v>
          </cell>
          <cell r="F13074">
            <v>1952</v>
          </cell>
          <cell r="H13074" t="str">
            <v>Кирпич</v>
          </cell>
          <cell r="L13074">
            <v>2</v>
          </cell>
          <cell r="M13074">
            <v>1</v>
          </cell>
          <cell r="Q13074">
            <v>165</v>
          </cell>
          <cell r="R13074">
            <v>103.9</v>
          </cell>
          <cell r="S13074">
            <v>103.9</v>
          </cell>
          <cell r="T13074">
            <v>15</v>
          </cell>
        </row>
        <row r="13075">
          <cell r="C13075" t="str">
            <v>Чернушинский городской округ Пермского края</v>
          </cell>
          <cell r="D13075" t="str">
            <v>с. Рябки, ул. Советская, д. 62</v>
          </cell>
          <cell r="E13075" t="b">
            <v>1</v>
          </cell>
          <cell r="F13075">
            <v>1975</v>
          </cell>
          <cell r="H13075" t="str">
            <v>Кирпич</v>
          </cell>
          <cell r="L13075">
            <v>2</v>
          </cell>
          <cell r="M13075">
            <v>2</v>
          </cell>
          <cell r="Q13075">
            <v>557.1</v>
          </cell>
          <cell r="R13075">
            <v>508.5</v>
          </cell>
          <cell r="S13075">
            <v>388.3</v>
          </cell>
          <cell r="T13075">
            <v>34</v>
          </cell>
        </row>
        <row r="13076">
          <cell r="C13076" t="str">
            <v>Юрлинский муниципальный округ Пермского края</v>
          </cell>
          <cell r="D13076" t="str">
            <v>с. Юрла, ул. 70 лет Октября, д. 13</v>
          </cell>
          <cell r="E13076" t="b">
            <v>1</v>
          </cell>
          <cell r="F13076">
            <v>1988</v>
          </cell>
          <cell r="H13076" t="str">
            <v>Кирпич</v>
          </cell>
          <cell r="L13076">
            <v>2</v>
          </cell>
          <cell r="M13076">
            <v>1</v>
          </cell>
          <cell r="Q13076">
            <v>696.6</v>
          </cell>
          <cell r="R13076">
            <v>597.9</v>
          </cell>
          <cell r="S13076">
            <v>597.9</v>
          </cell>
        </row>
        <row r="13077">
          <cell r="C13077" t="str">
            <v>Юрлинский муниципальный округ Пермского края</v>
          </cell>
          <cell r="D13077" t="str">
            <v>с. Юрла, ул. Герцена, д. 16</v>
          </cell>
          <cell r="E13077" t="b">
            <v>1</v>
          </cell>
          <cell r="F13077">
            <v>1981</v>
          </cell>
          <cell r="H13077" t="str">
            <v>Брус</v>
          </cell>
          <cell r="L13077">
            <v>2</v>
          </cell>
          <cell r="M13077">
            <v>2</v>
          </cell>
          <cell r="Q13077">
            <v>582.6</v>
          </cell>
          <cell r="R13077">
            <v>496.9</v>
          </cell>
          <cell r="S13077">
            <v>496.9</v>
          </cell>
        </row>
        <row r="13078">
          <cell r="C13078" t="str">
            <v>Юрлинский муниципальный округ Пермского края</v>
          </cell>
          <cell r="D13078" t="str">
            <v>с. Юрла, ул. Герцена, д. 17</v>
          </cell>
          <cell r="E13078" t="b">
            <v>1</v>
          </cell>
          <cell r="F13078">
            <v>1983</v>
          </cell>
          <cell r="H13078" t="str">
            <v>Брус</v>
          </cell>
          <cell r="L13078">
            <v>2</v>
          </cell>
          <cell r="M13078">
            <v>2</v>
          </cell>
          <cell r="Q13078">
            <v>570.6</v>
          </cell>
          <cell r="R13078">
            <v>475.6</v>
          </cell>
          <cell r="S13078">
            <v>475.6</v>
          </cell>
        </row>
        <row r="13079">
          <cell r="C13079" t="str">
            <v>Юрлинский муниципальный округ Пермского края</v>
          </cell>
          <cell r="D13079" t="str">
            <v>с. Юрла, ул. Коммунаров, д. 7</v>
          </cell>
          <cell r="E13079" t="b">
            <v>1</v>
          </cell>
          <cell r="F13079">
            <v>1966</v>
          </cell>
          <cell r="H13079" t="str">
            <v>Дерево</v>
          </cell>
          <cell r="L13079">
            <v>2</v>
          </cell>
          <cell r="M13079">
            <v>1</v>
          </cell>
          <cell r="Q13079">
            <v>254.4</v>
          </cell>
          <cell r="R13079">
            <v>232.9</v>
          </cell>
          <cell r="S13079">
            <v>117.5</v>
          </cell>
          <cell r="T13079">
            <v>8</v>
          </cell>
        </row>
        <row r="13080">
          <cell r="C13080" t="str">
            <v>Юрлинский муниципальный округ Пермского края</v>
          </cell>
          <cell r="D13080" t="str">
            <v>с. Юрла, ул. Комсомольская, д. 9</v>
          </cell>
          <cell r="E13080" t="b">
            <v>1</v>
          </cell>
          <cell r="F13080">
            <v>1985</v>
          </cell>
          <cell r="H13080" t="str">
            <v>Брус</v>
          </cell>
          <cell r="L13080">
            <v>2</v>
          </cell>
          <cell r="M13080">
            <v>1</v>
          </cell>
          <cell r="Q13080">
            <v>191</v>
          </cell>
          <cell r="R13080">
            <v>191</v>
          </cell>
          <cell r="S13080">
            <v>191</v>
          </cell>
        </row>
        <row r="13081">
          <cell r="C13081" t="str">
            <v>Юрлинский муниципальный округ Пермского края</v>
          </cell>
          <cell r="D13081" t="str">
            <v>с. Юрла, ул. Свердлова, д. 10</v>
          </cell>
          <cell r="E13081" t="b">
            <v>1</v>
          </cell>
          <cell r="F13081">
            <v>1968</v>
          </cell>
          <cell r="H13081" t="str">
            <v>Кирпич</v>
          </cell>
          <cell r="L13081">
            <v>2</v>
          </cell>
          <cell r="M13081">
            <v>1</v>
          </cell>
          <cell r="Q13081">
            <v>562.20000000000005</v>
          </cell>
          <cell r="R13081">
            <v>505.4</v>
          </cell>
          <cell r="S13081">
            <v>339.7</v>
          </cell>
          <cell r="T13081">
            <v>41</v>
          </cell>
        </row>
        <row r="13082">
          <cell r="C13082" t="str">
            <v>Юрлинский муниципальный округ Пермского края</v>
          </cell>
          <cell r="D13082" t="str">
            <v>с. Юрла, ул. Свердлова, д. 12</v>
          </cell>
          <cell r="E13082" t="b">
            <v>1</v>
          </cell>
          <cell r="F13082">
            <v>1980</v>
          </cell>
          <cell r="H13082" t="str">
            <v>Кирпич</v>
          </cell>
          <cell r="L13082">
            <v>2</v>
          </cell>
          <cell r="M13082">
            <v>2</v>
          </cell>
          <cell r="Q13082">
            <v>754</v>
          </cell>
          <cell r="R13082">
            <v>754</v>
          </cell>
          <cell r="S13082">
            <v>754</v>
          </cell>
        </row>
        <row r="13083">
          <cell r="C13083" t="str">
            <v>Юрлинский муниципальный округ Пермского края</v>
          </cell>
          <cell r="D13083" t="str">
            <v>с. Юрла, ул. Свердлова, д. 14</v>
          </cell>
          <cell r="E13083" t="b">
            <v>1</v>
          </cell>
          <cell r="F13083">
            <v>1978</v>
          </cell>
          <cell r="H13083" t="str">
            <v>Кирпич</v>
          </cell>
          <cell r="L13083">
            <v>2</v>
          </cell>
          <cell r="M13083">
            <v>2</v>
          </cell>
          <cell r="Q13083">
            <v>779</v>
          </cell>
          <cell r="R13083">
            <v>779</v>
          </cell>
          <cell r="S13083">
            <v>779</v>
          </cell>
        </row>
        <row r="13084">
          <cell r="C13084" t="str">
            <v>Юрлинский муниципальный округ Пермского края</v>
          </cell>
          <cell r="D13084" t="str">
            <v>с. Юрла, ул. Свердлова, д. 62</v>
          </cell>
          <cell r="E13084" t="b">
            <v>1</v>
          </cell>
          <cell r="F13084">
            <v>1965</v>
          </cell>
          <cell r="H13084" t="str">
            <v>Дерево</v>
          </cell>
          <cell r="L13084">
            <v>2</v>
          </cell>
          <cell r="M13084">
            <v>1</v>
          </cell>
          <cell r="Q13084">
            <v>360.3</v>
          </cell>
          <cell r="R13084">
            <v>333.9</v>
          </cell>
          <cell r="S13084">
            <v>166.4</v>
          </cell>
          <cell r="T13084">
            <v>17</v>
          </cell>
        </row>
        <row r="13085">
          <cell r="C13085" t="str">
            <v>Юрлинский муниципальный округ Пермского края</v>
          </cell>
          <cell r="D13085" t="str">
            <v>с. Юрла, ул. Свердлова, д. 64</v>
          </cell>
          <cell r="E13085" t="b">
            <v>1</v>
          </cell>
          <cell r="F13085">
            <v>1968</v>
          </cell>
          <cell r="H13085" t="str">
            <v>брус</v>
          </cell>
          <cell r="I13085" t="str">
            <v>скатная</v>
          </cell>
          <cell r="J13085" t="str">
            <v>ГАЗ ТЕП ХВС ГВС ВОД</v>
          </cell>
          <cell r="K13085" t="str">
            <v xml:space="preserve">не имеется </v>
          </cell>
          <cell r="L13085">
            <v>2</v>
          </cell>
          <cell r="M13085">
            <v>1</v>
          </cell>
          <cell r="Q13085">
            <v>359.8</v>
          </cell>
          <cell r="R13085">
            <v>332.8</v>
          </cell>
          <cell r="S13085">
            <v>323.3</v>
          </cell>
          <cell r="T13085">
            <v>23</v>
          </cell>
        </row>
        <row r="13086">
          <cell r="C13086" t="str">
            <v>Юрлинский муниципальный округ Пермского края</v>
          </cell>
          <cell r="D13086" t="str">
            <v>с. Юрла, ул. Свердлова, д. 74</v>
          </cell>
          <cell r="E13086" t="b">
            <v>1</v>
          </cell>
          <cell r="F13086">
            <v>1968</v>
          </cell>
          <cell r="H13086" t="str">
            <v>Дерево</v>
          </cell>
          <cell r="L13086">
            <v>2</v>
          </cell>
          <cell r="M13086">
            <v>1</v>
          </cell>
          <cell r="Q13086">
            <v>355.8</v>
          </cell>
          <cell r="R13086">
            <v>324.8</v>
          </cell>
          <cell r="S13086">
            <v>228.2</v>
          </cell>
          <cell r="T13086">
            <v>25</v>
          </cell>
        </row>
        <row r="13087">
          <cell r="C13087" t="str">
            <v>Юрлинский муниципальный округ Пермского края</v>
          </cell>
          <cell r="D13087" t="str">
            <v>с. Юрла, ул. Свердлова, д. 78</v>
          </cell>
          <cell r="E13087" t="b">
            <v>1</v>
          </cell>
          <cell r="F13087">
            <v>1973</v>
          </cell>
          <cell r="H13087" t="str">
            <v>Брус</v>
          </cell>
          <cell r="L13087">
            <v>2</v>
          </cell>
          <cell r="M13087">
            <v>1</v>
          </cell>
          <cell r="Q13087">
            <v>358.1</v>
          </cell>
          <cell r="R13087">
            <v>326.7</v>
          </cell>
          <cell r="S13087">
            <v>221.4</v>
          </cell>
        </row>
        <row r="13088">
          <cell r="C13088" t="str">
            <v>Юсьвинский муниципальный округ Пермского края</v>
          </cell>
          <cell r="D13088" t="str">
            <v>п. Пожва, ул. Машиностроителей, д. 2</v>
          </cell>
          <cell r="E13088" t="b">
            <v>1</v>
          </cell>
          <cell r="F13088">
            <v>1992</v>
          </cell>
          <cell r="G13088">
            <v>2017</v>
          </cell>
          <cell r="H13088" t="str">
            <v>кирпич</v>
          </cell>
          <cell r="L13088">
            <v>3</v>
          </cell>
          <cell r="M13088">
            <v>3</v>
          </cell>
          <cell r="Q13088">
            <v>1735.4</v>
          </cell>
          <cell r="R13088">
            <v>1735.4</v>
          </cell>
          <cell r="S13088">
            <v>1679.8</v>
          </cell>
          <cell r="T13088">
            <v>66</v>
          </cell>
        </row>
        <row r="13089">
          <cell r="C13089" t="str">
            <v>Юсьвинский муниципальный округ Пермского края</v>
          </cell>
          <cell r="D13089" t="str">
            <v>п. Пожва, ул. Машиностроителей, д. 3</v>
          </cell>
          <cell r="E13089" t="b">
            <v>1</v>
          </cell>
          <cell r="F13089">
            <v>1995</v>
          </cell>
          <cell r="G13089">
            <v>2015</v>
          </cell>
          <cell r="H13089" t="str">
            <v>кирпич</v>
          </cell>
          <cell r="L13089">
            <v>3</v>
          </cell>
          <cell r="M13089">
            <v>3</v>
          </cell>
          <cell r="Q13089">
            <v>1735.1</v>
          </cell>
          <cell r="R13089">
            <v>1735.1</v>
          </cell>
          <cell r="S13089">
            <v>1696.7</v>
          </cell>
          <cell r="T13089">
            <v>66</v>
          </cell>
        </row>
        <row r="13090">
          <cell r="C13090" t="str">
            <v>Юсьвинский муниципальный округ Пермского края</v>
          </cell>
          <cell r="D13090" t="str">
            <v>п. Пожва, ул. Пионерская, д. 1</v>
          </cell>
          <cell r="E13090" t="b">
            <v>1</v>
          </cell>
          <cell r="F13090">
            <v>1961</v>
          </cell>
          <cell r="G13090">
            <v>2018</v>
          </cell>
          <cell r="H13090" t="str">
            <v>кирпич</v>
          </cell>
          <cell r="L13090">
            <v>2</v>
          </cell>
          <cell r="M13090">
            <v>2</v>
          </cell>
          <cell r="Q13090">
            <v>656.8</v>
          </cell>
          <cell r="R13090">
            <v>656.8</v>
          </cell>
          <cell r="S13090">
            <v>635.5</v>
          </cell>
          <cell r="T13090">
            <v>32</v>
          </cell>
        </row>
        <row r="13091">
          <cell r="C13091" t="str">
            <v>Юсьвинский муниципальный округ Пермского края</v>
          </cell>
          <cell r="D13091" t="str">
            <v>п. Пожва, ул. Пионерская, д. 2</v>
          </cell>
          <cell r="E13091" t="b">
            <v>1</v>
          </cell>
          <cell r="F13091">
            <v>1962</v>
          </cell>
          <cell r="G13091">
            <v>2018</v>
          </cell>
          <cell r="H13091" t="str">
            <v>кирпич</v>
          </cell>
          <cell r="L13091">
            <v>2</v>
          </cell>
          <cell r="M13091">
            <v>3</v>
          </cell>
          <cell r="Q13091">
            <v>939.9</v>
          </cell>
          <cell r="R13091">
            <v>939.9</v>
          </cell>
          <cell r="S13091">
            <v>910.7</v>
          </cell>
          <cell r="T13091">
            <v>48</v>
          </cell>
        </row>
        <row r="13092">
          <cell r="C13092" t="str">
            <v>Юсьвинский муниципальный округ Пермского края</v>
          </cell>
          <cell r="D13092" t="str">
            <v>п. Пожва, ул. Пионерская, д. 3</v>
          </cell>
          <cell r="E13092" t="b">
            <v>1</v>
          </cell>
          <cell r="F13092">
            <v>1962</v>
          </cell>
          <cell r="G13092">
            <v>2018</v>
          </cell>
          <cell r="H13092" t="str">
            <v>кирпич</v>
          </cell>
          <cell r="L13092">
            <v>2</v>
          </cell>
          <cell r="M13092">
            <v>3</v>
          </cell>
          <cell r="Q13092">
            <v>632.9</v>
          </cell>
          <cell r="R13092">
            <v>632.9</v>
          </cell>
          <cell r="S13092">
            <v>622.1</v>
          </cell>
          <cell r="T13092">
            <v>32</v>
          </cell>
        </row>
        <row r="13093">
          <cell r="C13093" t="str">
            <v>Юсьвинский муниципальный округ Пермского края</v>
          </cell>
          <cell r="D13093" t="str">
            <v>п. Пожва, ул. Пионерская, д. 4</v>
          </cell>
          <cell r="E13093" t="b">
            <v>1</v>
          </cell>
          <cell r="F13093">
            <v>1971</v>
          </cell>
          <cell r="G13093">
            <v>2018</v>
          </cell>
          <cell r="H13093" t="str">
            <v>кирпич</v>
          </cell>
          <cell r="L13093">
            <v>2</v>
          </cell>
          <cell r="M13093">
            <v>4</v>
          </cell>
          <cell r="Q13093">
            <v>1159</v>
          </cell>
          <cell r="R13093">
            <v>1159</v>
          </cell>
          <cell r="S13093">
            <v>1109.7</v>
          </cell>
          <cell r="T13093">
            <v>48</v>
          </cell>
        </row>
        <row r="13094">
          <cell r="C13094" t="str">
            <v>Юсьвинский муниципальный округ Пермского края</v>
          </cell>
          <cell r="D13094" t="str">
            <v>п. Пожва, ул. Пионерская, д. 5</v>
          </cell>
          <cell r="E13094" t="b">
            <v>1</v>
          </cell>
          <cell r="F13094">
            <v>1973</v>
          </cell>
          <cell r="H13094" t="str">
            <v>Кирпич</v>
          </cell>
          <cell r="L13094">
            <v>2</v>
          </cell>
          <cell r="M13094">
            <v>3</v>
          </cell>
          <cell r="Q13094">
            <v>897.6</v>
          </cell>
          <cell r="R13094">
            <v>847</v>
          </cell>
          <cell r="S13094">
            <v>847</v>
          </cell>
          <cell r="T13094">
            <v>37</v>
          </cell>
        </row>
        <row r="13095">
          <cell r="C13095" t="str">
            <v>Юсьвинский муниципальный округ Пермского края</v>
          </cell>
          <cell r="D13095" t="str">
            <v>п. Пожва, ул. Пионерская, д. 6</v>
          </cell>
          <cell r="E13095" t="b">
            <v>1</v>
          </cell>
          <cell r="F13095">
            <v>1971</v>
          </cell>
          <cell r="H13095" t="str">
            <v>Кирпич</v>
          </cell>
          <cell r="L13095">
            <v>2</v>
          </cell>
          <cell r="M13095">
            <v>3</v>
          </cell>
          <cell r="Q13095">
            <v>933.4</v>
          </cell>
          <cell r="R13095">
            <v>900.3</v>
          </cell>
          <cell r="S13095">
            <v>900.3</v>
          </cell>
          <cell r="T13095">
            <v>42</v>
          </cell>
        </row>
        <row r="13096">
          <cell r="C13096" t="str">
            <v>Юсьвинский муниципальный округ Пермского края</v>
          </cell>
          <cell r="D13096" t="str">
            <v>п. Пожва, ул. Пионерская, д. 7</v>
          </cell>
          <cell r="E13096" t="b">
            <v>1</v>
          </cell>
          <cell r="F13096">
            <v>1980</v>
          </cell>
          <cell r="H13096" t="str">
            <v>Кирпич</v>
          </cell>
          <cell r="L13096">
            <v>2</v>
          </cell>
          <cell r="M13096">
            <v>3</v>
          </cell>
          <cell r="Q13096">
            <v>950.2</v>
          </cell>
          <cell r="R13096">
            <v>912.2</v>
          </cell>
          <cell r="S13096">
            <v>912.2</v>
          </cell>
          <cell r="T13096">
            <v>38</v>
          </cell>
        </row>
        <row r="13097">
          <cell r="C13097" t="str">
            <v>Юсьвинский муниципальный округ Пермского края</v>
          </cell>
          <cell r="D13097" t="str">
            <v>п. Пожва, ул. Пионерская, д. 8</v>
          </cell>
          <cell r="E13097" t="b">
            <v>1</v>
          </cell>
          <cell r="F13097">
            <v>1976</v>
          </cell>
          <cell r="G13097">
            <v>2018</v>
          </cell>
          <cell r="H13097" t="str">
            <v>кирпич</v>
          </cell>
          <cell r="L13097">
            <v>2</v>
          </cell>
          <cell r="M13097">
            <v>3</v>
          </cell>
          <cell r="Q13097">
            <v>907.7</v>
          </cell>
          <cell r="R13097">
            <v>907.7</v>
          </cell>
          <cell r="S13097">
            <v>892.5</v>
          </cell>
          <cell r="T13097">
            <v>44</v>
          </cell>
        </row>
        <row r="13098">
          <cell r="C13098" t="str">
            <v>Юсьвинский муниципальный округ Пермского края</v>
          </cell>
          <cell r="D13098" t="str">
            <v>п. Пожва, ул. Пионерская, д. 9</v>
          </cell>
          <cell r="E13098" t="b">
            <v>1</v>
          </cell>
          <cell r="F13098">
            <v>1983</v>
          </cell>
          <cell r="G13098">
            <v>2018</v>
          </cell>
          <cell r="H13098" t="str">
            <v>кирпич</v>
          </cell>
          <cell r="L13098">
            <v>2</v>
          </cell>
          <cell r="M13098">
            <v>3</v>
          </cell>
          <cell r="Q13098">
            <v>955.2</v>
          </cell>
          <cell r="R13098">
            <v>955.2</v>
          </cell>
          <cell r="S13098">
            <v>932.2</v>
          </cell>
          <cell r="T13098">
            <v>44</v>
          </cell>
        </row>
        <row r="13099">
          <cell r="C13099" t="str">
            <v>Юсьвинский муниципальный округ Пермского края</v>
          </cell>
          <cell r="D13099" t="str">
            <v>п. Пожва, ул. Пионерская, д. 10</v>
          </cell>
          <cell r="E13099" t="b">
            <v>1</v>
          </cell>
          <cell r="F13099">
            <v>1987</v>
          </cell>
          <cell r="H13099" t="str">
            <v>Кирпич</v>
          </cell>
          <cell r="L13099">
            <v>3</v>
          </cell>
          <cell r="M13099">
            <v>3</v>
          </cell>
          <cell r="Q13099">
            <v>1686.2</v>
          </cell>
          <cell r="R13099">
            <v>1581.1</v>
          </cell>
          <cell r="S13099">
            <v>1581.1</v>
          </cell>
          <cell r="T13099">
            <v>65</v>
          </cell>
        </row>
        <row r="13100">
          <cell r="C13100" t="str">
            <v>Юсьвинский муниципальный округ Пермского края</v>
          </cell>
          <cell r="D13100" t="str">
            <v>п. Пожва, ул. Судомеханическая, д. 1</v>
          </cell>
          <cell r="E13100" t="b">
            <v>1</v>
          </cell>
          <cell r="F13100">
            <v>1968</v>
          </cell>
          <cell r="H13100" t="str">
            <v>кирпич</v>
          </cell>
          <cell r="I13100" t="str">
            <v>скатная</v>
          </cell>
          <cell r="J13100" t="str">
            <v>ГАЗ ГВС</v>
          </cell>
          <cell r="K13100" t="str">
            <v>не имеется</v>
          </cell>
          <cell r="L13100">
            <v>2</v>
          </cell>
          <cell r="M13100">
            <v>2</v>
          </cell>
          <cell r="Q13100">
            <v>660.9</v>
          </cell>
          <cell r="R13100">
            <v>641.29999999999995</v>
          </cell>
          <cell r="S13100">
            <v>641.29999999999995</v>
          </cell>
          <cell r="T13100">
            <v>32</v>
          </cell>
        </row>
        <row r="13101">
          <cell r="C13101" t="str">
            <v>Юсьвинский муниципальный округ Пермского края</v>
          </cell>
          <cell r="D13101" t="str">
            <v>п. Пожва, ул. Судомеханическая, д. 2</v>
          </cell>
          <cell r="E13101" t="b">
            <v>1</v>
          </cell>
          <cell r="F13101">
            <v>1968</v>
          </cell>
          <cell r="H13101" t="str">
            <v>кирпич</v>
          </cell>
          <cell r="I13101" t="str">
            <v>скатная</v>
          </cell>
          <cell r="J13101" t="str">
            <v>ГАЗ ГВС</v>
          </cell>
          <cell r="K13101" t="str">
            <v>не имеется</v>
          </cell>
          <cell r="L13101">
            <v>2</v>
          </cell>
          <cell r="M13101">
            <v>3</v>
          </cell>
          <cell r="Q13101">
            <v>1056.5</v>
          </cell>
          <cell r="R13101">
            <v>1011.9</v>
          </cell>
          <cell r="S13101">
            <v>1011.9</v>
          </cell>
          <cell r="T13101">
            <v>48</v>
          </cell>
        </row>
        <row r="13102">
          <cell r="C13102" t="str">
            <v>Юсьвинский муниципальный округ Пермского края</v>
          </cell>
          <cell r="D13102" t="str">
            <v>п. Пожва, ул. Судомеханическая, д. 3</v>
          </cell>
          <cell r="E13102" t="b">
            <v>1</v>
          </cell>
          <cell r="F13102">
            <v>1990</v>
          </cell>
          <cell r="G13102">
            <v>2015</v>
          </cell>
          <cell r="H13102" t="str">
            <v>кирпич</v>
          </cell>
          <cell r="L13102">
            <v>3</v>
          </cell>
          <cell r="M13102">
            <v>3</v>
          </cell>
          <cell r="Q13102">
            <v>1889.2</v>
          </cell>
          <cell r="R13102">
            <v>1816</v>
          </cell>
          <cell r="S13102">
            <v>1752.44</v>
          </cell>
          <cell r="T13102">
            <v>72</v>
          </cell>
        </row>
        <row r="13103">
          <cell r="C13103" t="str">
            <v>Юсьвинский муниципальный округ Пермского края</v>
          </cell>
          <cell r="D13103" t="str">
            <v>п. Пожва, ул. Транспортная, д. 2</v>
          </cell>
          <cell r="E13103" t="b">
            <v>1</v>
          </cell>
          <cell r="F13103">
            <v>1986</v>
          </cell>
          <cell r="H13103" t="str">
            <v>Арболит</v>
          </cell>
          <cell r="L13103">
            <v>2</v>
          </cell>
          <cell r="M13103">
            <v>3</v>
          </cell>
          <cell r="Q13103">
            <v>776.4</v>
          </cell>
          <cell r="R13103">
            <v>649.1</v>
          </cell>
          <cell r="S13103">
            <v>649.1</v>
          </cell>
          <cell r="T13103">
            <v>25</v>
          </cell>
        </row>
        <row r="13104">
          <cell r="C13104" t="str">
            <v>Юсьвинский муниципальный округ Пермского края</v>
          </cell>
          <cell r="D13104" t="str">
            <v>с. Юсьва, ул. Больничная, д. 7</v>
          </cell>
          <cell r="E13104" t="b">
            <v>1</v>
          </cell>
          <cell r="F13104">
            <v>1970</v>
          </cell>
          <cell r="H13104" t="str">
            <v>Дерево</v>
          </cell>
          <cell r="L13104">
            <v>2</v>
          </cell>
          <cell r="M13104">
            <v>1</v>
          </cell>
          <cell r="Q13104">
            <v>341.8</v>
          </cell>
          <cell r="R13104">
            <v>303.3</v>
          </cell>
          <cell r="S13104">
            <v>303.3</v>
          </cell>
          <cell r="T13104">
            <v>31</v>
          </cell>
        </row>
        <row r="13105">
          <cell r="C13105" t="str">
            <v>Юсьвинский муниципальный округ Пермского края</v>
          </cell>
          <cell r="D13105" t="str">
            <v>с. Юсьва, ул. Больничная, д. 9</v>
          </cell>
          <cell r="E13105" t="b">
            <v>1</v>
          </cell>
          <cell r="F13105">
            <v>1975</v>
          </cell>
          <cell r="H13105" t="str">
            <v>Дерево</v>
          </cell>
          <cell r="L13105">
            <v>2</v>
          </cell>
          <cell r="M13105">
            <v>2</v>
          </cell>
          <cell r="Q13105">
            <v>568.5</v>
          </cell>
          <cell r="R13105">
            <v>505.1</v>
          </cell>
          <cell r="S13105">
            <v>385.7</v>
          </cell>
          <cell r="T13105">
            <v>41</v>
          </cell>
        </row>
        <row r="13106">
          <cell r="C13106" t="str">
            <v>Юсьвинский муниципальный округ Пермского края</v>
          </cell>
          <cell r="D13106" t="str">
            <v>с. Юсьва, ул. Больничная, д. 11</v>
          </cell>
          <cell r="E13106" t="b">
            <v>1</v>
          </cell>
          <cell r="F13106">
            <v>1973</v>
          </cell>
          <cell r="H13106" t="str">
            <v>Дерево</v>
          </cell>
          <cell r="L13106">
            <v>2</v>
          </cell>
          <cell r="M13106">
            <v>1</v>
          </cell>
          <cell r="Q13106">
            <v>349.5</v>
          </cell>
          <cell r="R13106">
            <v>318.8</v>
          </cell>
          <cell r="S13106">
            <v>318.8</v>
          </cell>
          <cell r="T13106">
            <v>20</v>
          </cell>
        </row>
        <row r="13107">
          <cell r="C13107" t="str">
            <v>Юсьвинский муниципальный округ Пермского края</v>
          </cell>
          <cell r="D13107" t="str">
            <v>с. Юсьва, ул. Больничная, д. 13</v>
          </cell>
          <cell r="E13107" t="b">
            <v>1</v>
          </cell>
          <cell r="F13107">
            <v>1975</v>
          </cell>
          <cell r="H13107" t="str">
            <v>Кирпич</v>
          </cell>
          <cell r="L13107">
            <v>2</v>
          </cell>
          <cell r="M13107">
            <v>2</v>
          </cell>
          <cell r="Q13107">
            <v>831.5</v>
          </cell>
          <cell r="R13107">
            <v>700.8</v>
          </cell>
          <cell r="S13107">
            <v>700.8</v>
          </cell>
          <cell r="T13107">
            <v>55</v>
          </cell>
        </row>
        <row r="13108">
          <cell r="C13108" t="str">
            <v>Юсьвинский муниципальный округ Пермского края</v>
          </cell>
          <cell r="D13108" t="str">
            <v>с. Юсьва, ул. Гвардейская, д. 3</v>
          </cell>
          <cell r="E13108" t="b">
            <v>1</v>
          </cell>
          <cell r="F13108">
            <v>1979</v>
          </cell>
          <cell r="H13108" t="str">
            <v>Дерево</v>
          </cell>
          <cell r="L13108">
            <v>2</v>
          </cell>
          <cell r="M13108">
            <v>2</v>
          </cell>
          <cell r="Q13108">
            <v>545.20000000000005</v>
          </cell>
          <cell r="R13108">
            <v>329.1</v>
          </cell>
          <cell r="S13108">
            <v>329.1</v>
          </cell>
          <cell r="T13108">
            <v>61</v>
          </cell>
        </row>
        <row r="13109">
          <cell r="C13109" t="str">
            <v>Юсьвинский муниципальный округ Пермского края</v>
          </cell>
          <cell r="D13109" t="str">
            <v>с. Юсьва, ул. Гвардейская, д. 5</v>
          </cell>
          <cell r="E13109" t="b">
            <v>1</v>
          </cell>
          <cell r="F13109">
            <v>1985</v>
          </cell>
          <cell r="H13109" t="str">
            <v>Кирпич</v>
          </cell>
          <cell r="L13109">
            <v>2</v>
          </cell>
          <cell r="M13109">
            <v>2</v>
          </cell>
          <cell r="Q13109">
            <v>715.8</v>
          </cell>
          <cell r="R13109">
            <v>634</v>
          </cell>
          <cell r="S13109">
            <v>605.20000000000005</v>
          </cell>
          <cell r="T13109">
            <v>46</v>
          </cell>
        </row>
        <row r="13110">
          <cell r="C13110" t="str">
            <v>Юсьвинский муниципальный округ Пермского края</v>
          </cell>
          <cell r="D13110" t="str">
            <v>с. Юсьва, ул. Гвардейская, д. 7</v>
          </cell>
          <cell r="E13110" t="b">
            <v>1</v>
          </cell>
          <cell r="F13110">
            <v>1995</v>
          </cell>
          <cell r="H13110" t="str">
            <v>Кирпич</v>
          </cell>
          <cell r="L13110">
            <v>2</v>
          </cell>
          <cell r="M13110">
            <v>2</v>
          </cell>
          <cell r="Q13110">
            <v>1261.4000000000001</v>
          </cell>
          <cell r="R13110">
            <v>763.2</v>
          </cell>
          <cell r="S13110">
            <v>763.2</v>
          </cell>
          <cell r="T13110">
            <v>40</v>
          </cell>
        </row>
        <row r="13111">
          <cell r="C13111" t="str">
            <v>Юсьвинский муниципальный округ Пермского края</v>
          </cell>
          <cell r="D13111" t="str">
            <v>с. Юсьва, ул. Гвардейская, д. 9</v>
          </cell>
          <cell r="E13111" t="b">
            <v>1</v>
          </cell>
          <cell r="F13111">
            <v>1988</v>
          </cell>
          <cell r="H13111" t="str">
            <v>Кирпич</v>
          </cell>
          <cell r="L13111">
            <v>2</v>
          </cell>
          <cell r="M13111">
            <v>1</v>
          </cell>
          <cell r="Q13111">
            <v>716.1</v>
          </cell>
          <cell r="R13111">
            <v>557.79999999999995</v>
          </cell>
          <cell r="S13111">
            <v>525.6</v>
          </cell>
          <cell r="T13111">
            <v>22</v>
          </cell>
        </row>
        <row r="13112">
          <cell r="C13112" t="str">
            <v>Юсьвинский муниципальный округ Пермского края</v>
          </cell>
          <cell r="D13112" t="str">
            <v>с. Юсьва, ул. Дружбы, д. 3</v>
          </cell>
          <cell r="E13112" t="b">
            <v>1</v>
          </cell>
          <cell r="F13112">
            <v>1978</v>
          </cell>
          <cell r="H13112" t="str">
            <v>Дерево</v>
          </cell>
          <cell r="L13112">
            <v>2</v>
          </cell>
          <cell r="M13112">
            <v>2</v>
          </cell>
          <cell r="Q13112">
            <v>513.9</v>
          </cell>
          <cell r="R13112">
            <v>474.5</v>
          </cell>
          <cell r="S13112">
            <v>474.5</v>
          </cell>
          <cell r="T13112">
            <v>36</v>
          </cell>
        </row>
        <row r="13113">
          <cell r="C13113" t="str">
            <v>Юсьвинский муниципальный округ Пермского края</v>
          </cell>
          <cell r="D13113" t="str">
            <v>с. Юсьва, ул. Дружбы, д. 4</v>
          </cell>
          <cell r="E13113" t="b">
            <v>1</v>
          </cell>
          <cell r="F13113">
            <v>1968</v>
          </cell>
          <cell r="H13113" t="str">
            <v>Дерево</v>
          </cell>
          <cell r="L13113">
            <v>2</v>
          </cell>
          <cell r="M13113">
            <v>1</v>
          </cell>
          <cell r="Q13113">
            <v>336.4</v>
          </cell>
          <cell r="R13113">
            <v>296.7</v>
          </cell>
          <cell r="S13113">
            <v>289.7</v>
          </cell>
          <cell r="T13113">
            <v>26</v>
          </cell>
        </row>
        <row r="13114">
          <cell r="C13114" t="str">
            <v>Юсьвинский муниципальный округ Пермского края</v>
          </cell>
          <cell r="D13114" t="str">
            <v>с. Юсьва, ул. Дружбы, д. 6</v>
          </cell>
        </row>
        <row r="13115">
          <cell r="C13115" t="str">
            <v>Юсьвинский муниципальный округ Пермского края</v>
          </cell>
          <cell r="D13115" t="str">
            <v>с. Юсьва, ул. Дружбы, д. 7</v>
          </cell>
        </row>
        <row r="13116">
          <cell r="C13116" t="str">
            <v>Юсьвинский муниципальный округ Пермского края</v>
          </cell>
          <cell r="D13116" t="str">
            <v>с. Юсьва, ул. Комсомольская, д. 9</v>
          </cell>
        </row>
        <row r="13117">
          <cell r="C13117" t="str">
            <v>Юсьвинский муниципальный округ Пермского края</v>
          </cell>
          <cell r="D13117" t="str">
            <v>с. Юсьва, ул. Комсомольская, д. 10А</v>
          </cell>
        </row>
        <row r="13118">
          <cell r="C13118" t="str">
            <v>Юсьвинский муниципальный округ Пермского края</v>
          </cell>
          <cell r="D13118" t="str">
            <v>с. Юсьва, ул. Комсомольская, д. 1А</v>
          </cell>
        </row>
        <row r="13119">
          <cell r="C13119" t="str">
            <v>Юсьвинский муниципальный округ Пермского края</v>
          </cell>
          <cell r="D13119" t="str">
            <v>с. Юсьва, ул. Комсомольская, д. 1Б</v>
          </cell>
        </row>
        <row r="13120">
          <cell r="C13120" t="str">
            <v>Юсьвинский муниципальный округ Пермского края</v>
          </cell>
          <cell r="D13120" t="str">
            <v>с. Юсьва, ул. Красноармейская, д. 3</v>
          </cell>
        </row>
        <row r="13121">
          <cell r="C13121" t="str">
            <v>Юсьвинский муниципальный округ Пермского края</v>
          </cell>
          <cell r="D13121" t="str">
            <v>с. Юсьва, ул. Красноармейская, д. 10</v>
          </cell>
        </row>
        <row r="13122">
          <cell r="C13122" t="str">
            <v>Юсьвинский муниципальный округ Пермского края</v>
          </cell>
          <cell r="D13122" t="str">
            <v>с. Юсьва, ул. Мира, д. 11</v>
          </cell>
        </row>
        <row r="13123">
          <cell r="C13123" t="str">
            <v>Юсьвинский муниципальный округ Пермского края</v>
          </cell>
          <cell r="D13123" t="str">
            <v>с. Юсьва, ул. Набережная, д. 10</v>
          </cell>
        </row>
        <row r="13124">
          <cell r="C13124" t="str">
            <v>Юсьвинский муниципальный округ Пермского края</v>
          </cell>
          <cell r="D13124" t="str">
            <v>с. Юсьва, ул. Набережная, д. 13</v>
          </cell>
        </row>
        <row r="13125">
          <cell r="C13125" t="str">
            <v>Юсьвинский муниципальный округ Пермского края</v>
          </cell>
          <cell r="D13125" t="str">
            <v>с. Юсьва, ул. Пионерская, д. 31</v>
          </cell>
        </row>
        <row r="13126">
          <cell r="C13126" t="str">
            <v>Юсьвинский муниципальный округ Пермского края</v>
          </cell>
          <cell r="D13126" t="str">
            <v>с. Юсьва, ул. Пионерская, д. 33</v>
          </cell>
        </row>
        <row r="13127">
          <cell r="C13127" t="str">
            <v>Юсьвинский муниципальный округ Пермского края</v>
          </cell>
          <cell r="D13127" t="str">
            <v>с. Юсьва, ул. Пионерская, д. 38</v>
          </cell>
        </row>
        <row r="13128">
          <cell r="C13128" t="str">
            <v>Юсьвинский муниципальный округ Пермского края</v>
          </cell>
          <cell r="D13128" t="str">
            <v>с. Юсьва, ул. Пионерская, д. 54</v>
          </cell>
        </row>
        <row r="13129">
          <cell r="C13129" t="str">
            <v>Юсьвинский муниципальный округ Пермского края</v>
          </cell>
          <cell r="D13129" t="str">
            <v>с. Юсьва, ул. Подгорная, д. 23</v>
          </cell>
        </row>
        <row r="13130">
          <cell r="C13130" t="str">
            <v>Юсьвинский муниципальный округ Пермского края</v>
          </cell>
          <cell r="D13130" t="str">
            <v>с. Юсьва, ул. Попова, д. 24</v>
          </cell>
        </row>
        <row r="13131">
          <cell r="C13131" t="str">
            <v>Юсьвинский муниципальный округ Пермского края</v>
          </cell>
          <cell r="D13131" t="str">
            <v>с. Юсьва, ул. Попова, д. 26</v>
          </cell>
        </row>
        <row r="13132">
          <cell r="C13132" t="str">
            <v>Юсьвинский муниципальный округ Пермского края</v>
          </cell>
          <cell r="D13132" t="str">
            <v>с. Юсьва, ул. Попова, д. 28</v>
          </cell>
        </row>
        <row r="13133">
          <cell r="C13133" t="str">
            <v>Юсьвинский муниципальный округ Пермского края</v>
          </cell>
          <cell r="D13133" t="str">
            <v>с. Юсьва, ул. Попова, д. 34</v>
          </cell>
        </row>
        <row r="13134">
          <cell r="C13134" t="str">
            <v>Юсьвинский муниципальный округ Пермского края</v>
          </cell>
          <cell r="D13134" t="str">
            <v>с. Юсьва, ул. Попова, д. 36</v>
          </cell>
        </row>
        <row r="13135">
          <cell r="C13135" t="str">
            <v>Юсьвинский муниципальный округ Пермского края</v>
          </cell>
          <cell r="D13135" t="str">
            <v>с. Юсьва, ул. Попова, д. 36А</v>
          </cell>
        </row>
        <row r="13136">
          <cell r="C13136" t="str">
            <v>Юсьвинский муниципальный округ Пермского края</v>
          </cell>
          <cell r="D13136" t="str">
            <v>с. Юсьва, ул. Советская, д. 26</v>
          </cell>
        </row>
        <row r="13137">
          <cell r="C13137" t="str">
            <v>Юсьвинский муниципальный округ Пермского края</v>
          </cell>
          <cell r="D13137" t="str">
            <v>с. Юсьва, ул. Советская, д. 42</v>
          </cell>
        </row>
        <row r="13138">
          <cell r="C13138" t="str">
            <v>Юсьвинский муниципальный округ Пермского края</v>
          </cell>
          <cell r="D13138" t="str">
            <v>с. Юсьва, ул. Советская, д. 43</v>
          </cell>
        </row>
        <row r="13139">
          <cell r="C13139" t="str">
            <v>Юсьвинский муниципальный округ Пермского края</v>
          </cell>
          <cell r="D13139" t="str">
            <v>с. Юсьва, ул. Советская, д. 45</v>
          </cell>
        </row>
        <row r="13140">
          <cell r="C13140" t="str">
            <v>Юсьвинский муниципальный округ Пермского края</v>
          </cell>
          <cell r="D13140" t="str">
            <v>с. Юсьва, ул. Советская, д. 47</v>
          </cell>
        </row>
        <row r="13141">
          <cell r="C13141" t="str">
            <v>Юсьвинский муниципальный округ Пермского края</v>
          </cell>
          <cell r="D13141" t="str">
            <v>с. Юсьва, ул. Челюскинцев, д. 23</v>
          </cell>
        </row>
        <row r="13142">
          <cell r="C13142" t="str">
            <v>Юсьвинский муниципальный округ Пермского края</v>
          </cell>
          <cell r="D13142" t="str">
            <v>с. Юсьва, ул. Чечулина, д. 16</v>
          </cell>
        </row>
        <row r="13143">
          <cell r="C13143" t="str">
            <v>Юсьвинский муниципальный округ Пермского края</v>
          </cell>
          <cell r="D13143" t="str">
            <v>с. Юсьва, ул. Школьная, д. 13В</v>
          </cell>
        </row>
        <row r="13146">
          <cell r="D13146" t="e">
            <v>#REF!</v>
          </cell>
        </row>
      </sheetData>
      <sheetData sheetId="10"/>
      <sheetData sheetId="11"/>
      <sheetData sheetId="12"/>
      <sheetData sheetId="13"/>
      <sheetData sheetId="14"/>
      <sheetData sheetId="1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Усанин Евгений Николаевич" refreshedDate="45288.570280208332" createdVersion="8" refreshedVersion="8" minRefreshableVersion="3" recordCount="878" xr:uid="{889B0AA3-B28C-408C-ADCA-1AEC455D0175}">
  <cacheSource type="worksheet">
    <worksheetSource name="Таблица4"/>
  </cacheSource>
  <cacheFields count="45">
    <cacheField name="0.1" numFmtId="0">
      <sharedItems containsSemiMixedTypes="0" containsString="0" containsNumber="1" containsInteger="1" minValue="0" maxValue="156"/>
    </cacheField>
    <cacheField name="0.110" numFmtId="0">
      <sharedItems count="32">
        <s v=""/>
        <s v="Александровский муниципальный округ Пермского края"/>
        <s v="Березовский муниципальный округ Пермского края"/>
        <s v="Верещагинский городской округ Пермского края"/>
        <s v="Гайнский муниципальный округ Пермского края"/>
        <s v="Горнозаводской городской округ Пермского края"/>
        <s v="город Пермь"/>
        <s v="Губахинский городской округ Пермского края"/>
        <s v="Добрянский городской округ Пермского края"/>
        <s v="Ильинский городской округ Пермского края"/>
        <s v="Карагайский муниципальный округ Пермского края"/>
        <s v="Краснокамский городской округ Пермского края"/>
        <s v="Кудымкарский муниципальный округ Пермского края"/>
        <s v="Кунгурский муниципальный округ Пермского края"/>
        <s v="Лысьвенский городской округ Пермского края"/>
        <s v="Муниципальное образование &quot;Город Березники&quot; Пермского края"/>
        <s v="Нытвенский городской округ Пермского края"/>
        <s v="Ординский муниципальный округ Пермского края"/>
        <s v="Пермский муниципальный район Пермского края"/>
        <s v="Соликамский городской округ Пермского края"/>
        <s v="Чайковский городской округ Пермского края"/>
        <s v="Чернушинский городской округ Пермского края"/>
        <s v="Чусовской городской округ Пермского края"/>
        <s v="Кизеловский городской округ Пермского края"/>
        <s v="Красновишерский городской округ Пермского края"/>
        <s v="Октябрьский городской округ Пермского края"/>
        <s v="Осинский городской округ Пермского края"/>
        <s v="Оханский городской округ Пермского края"/>
        <s v="Очерский городской округ Пермского края"/>
        <s v="Частинский муниципальный округ Пермского края"/>
        <s v="Чердынский городской округ Пермского края"/>
        <s v="Городской округ закрытое административно-территориальное образование Звездный Пермского края"/>
      </sharedItems>
    </cacheField>
    <cacheField name="0.2" numFmtId="0">
      <sharedItems/>
    </cacheField>
    <cacheField name="0.3" numFmtId="0">
      <sharedItems containsMixedTypes="1" containsNumber="1" containsInteger="1" minValue="1894" maxValue="2014"/>
    </cacheField>
    <cacheField name="0.4" numFmtId="0">
      <sharedItems containsNonDate="0" containsString="0" containsBlank="1"/>
    </cacheField>
    <cacheField name="0.5" numFmtId="0">
      <sharedItems containsMixedTypes="1" containsNumber="1" containsInteger="1" minValue="0" maxValue="0"/>
    </cacheField>
    <cacheField name="0.6" numFmtId="0">
      <sharedItems containsMixedTypes="1" containsNumber="1" containsInteger="1" minValue="1" maxValue="25"/>
    </cacheField>
    <cacheField name="0.7" numFmtId="0">
      <sharedItems containsMixedTypes="1" containsNumber="1" containsInteger="1" minValue="0" maxValue="14"/>
    </cacheField>
    <cacheField name="0.8" numFmtId="4">
      <sharedItems containsMixedTypes="1" containsNumber="1" minValue="265" maxValue="53795.5"/>
    </cacheField>
    <cacheField name="0.9" numFmtId="4">
      <sharedItems containsMixedTypes="1" containsNumber="1" minValue="105.9" maxValue="30125.599999999999"/>
    </cacheField>
    <cacheField name="0.10" numFmtId="4">
      <sharedItems containsMixedTypes="1" containsNumber="1" minValue="158.69999999999999" maxValue="35899"/>
    </cacheField>
    <cacheField name="0.11" numFmtId="0">
      <sharedItems containsMixedTypes="1" containsNumber="1" containsInteger="1" minValue="0" maxValue="922"/>
    </cacheField>
    <cacheField name="0.12" numFmtId="4">
      <sharedItems containsSemiMixedTypes="0" containsString="0" containsNumber="1" minValue="68238.48" maxValue="10763748993.240002"/>
    </cacheField>
    <cacheField name="0.13" numFmtId="4">
      <sharedItems containsString="0" containsBlank="1" containsNumber="1" containsInteger="1" minValue="0" maxValue="0"/>
    </cacheField>
    <cacheField name="0.14" numFmtId="4">
      <sharedItems containsString="0" containsBlank="1" containsNumber="1" containsInteger="1" minValue="0" maxValue="0"/>
    </cacheField>
    <cacheField name="0.15" numFmtId="4">
      <sharedItems containsString="0" containsBlank="1" containsNumber="1" containsInteger="1" minValue="0" maxValue="0"/>
    </cacheField>
    <cacheField name="0.16" numFmtId="4">
      <sharedItems containsSemiMixedTypes="0" containsString="0" containsNumber="1" minValue="68238.48" maxValue="10763748993.240002"/>
    </cacheField>
    <cacheField name="0.17" numFmtId="4">
      <sharedItems containsString="0" containsBlank="1" containsNumber="1" minValue="19.583223809523808" maxValue="152370.85780537254"/>
    </cacheField>
    <cacheField name="0.18" numFmtId="4">
      <sharedItems containsString="0" containsBlank="1" containsNumber="1" minValue="19.583223809523808" maxValue="152370.85780537254"/>
    </cacheField>
    <cacheField name="0.19" numFmtId="0">
      <sharedItems containsNonDate="0" containsDate="1" containsString="0" containsBlank="1" minDate="2024-12-31T00:00:00" maxDate="2027-01-01T00:00:00" count="4">
        <m/>
        <d v="2024-12-31T00:00:00"/>
        <d v="2025-12-31T00:00:00"/>
        <d v="2026-12-31T00:00:00"/>
      </sharedItems>
      <fieldGroup par="44"/>
    </cacheField>
    <cacheField name="0.20" numFmtId="0">
      <sharedItems containsBlank="1" count="4">
        <m/>
        <s v="РО"/>
        <s v="СС"/>
        <s v="СС/РО"/>
      </sharedItems>
    </cacheField>
    <cacheField name="0.202" numFmtId="0">
      <sharedItems containsNonDate="0" containsString="0" containsBlank="1"/>
    </cacheField>
    <cacheField name="0.21" numFmtId="0">
      <sharedItems containsSemiMixedTypes="0" containsString="0" containsNumber="1" containsInteger="1" minValue="0" maxValue="8"/>
    </cacheField>
    <cacheField name="2" numFmtId="0">
      <sharedItems containsBlank="1" containsMixedTypes="1" containsNumber="1" containsInteger="1" minValue="1" maxValue="1"/>
    </cacheField>
    <cacheField name="3" numFmtId="0">
      <sharedItems containsBlank="1" containsMixedTypes="1" containsNumber="1" containsInteger="1" minValue="1" maxValue="1"/>
    </cacheField>
    <cacheField name="4" numFmtId="0">
      <sharedItems containsBlank="1" containsMixedTypes="1" containsNumber="1" containsInteger="1" minValue="1" maxValue="1"/>
    </cacheField>
    <cacheField name="5" numFmtId="0">
      <sharedItems containsBlank="1" containsMixedTypes="1" containsNumber="1" containsInteger="1" minValue="1" maxValue="1"/>
    </cacheField>
    <cacheField name="6" numFmtId="0">
      <sharedItems containsBlank="1" containsMixedTypes="1" containsNumber="1" containsInteger="1" minValue="1" maxValue="1"/>
    </cacheField>
    <cacheField name="7" numFmtId="0">
      <sharedItems containsBlank="1" containsMixedTypes="1" containsNumber="1" containsInteger="1" minValue="1" maxValue="1"/>
    </cacheField>
    <cacheField name="8" numFmtId="0">
      <sharedItems containsBlank="1" containsMixedTypes="1" containsNumber="1" containsInteger="1" minValue="1" maxValue="1"/>
    </cacheField>
    <cacheField name="Столбец9" numFmtId="0">
      <sharedItems containsBlank="1" containsMixedTypes="1" containsNumber="1" containsInteger="1" minValue="1" maxValue="14"/>
    </cacheField>
    <cacheField name="Столбец10" numFmtId="4">
      <sharedItems containsBlank="1" containsMixedTypes="1" containsNumber="1" minValue="2778508.92" maxValue="55024435.199999996"/>
    </cacheField>
    <cacheField name="11" numFmtId="0">
      <sharedItems containsBlank="1" containsMixedTypes="1" containsNumber="1" containsInteger="1" minValue="1" maxValue="1"/>
    </cacheField>
    <cacheField name="14" numFmtId="0">
      <sharedItems containsBlank="1" containsMixedTypes="1" containsNumber="1" containsInteger="1" minValue="1" maxValue="1"/>
    </cacheField>
    <cacheField name="13" numFmtId="0">
      <sharedItems containsBlank="1" containsMixedTypes="1" containsNumber="1" containsInteger="1" minValue="1" maxValue="1"/>
    </cacheField>
    <cacheField name="12" numFmtId="0">
      <sharedItems containsBlank="1"/>
    </cacheField>
    <cacheField name="15" numFmtId="0">
      <sharedItems containsBlank="1" containsMixedTypes="1" containsNumber="1" containsInteger="1" minValue="1" maxValue="1"/>
    </cacheField>
    <cacheField name="Столбец14" numFmtId="0">
      <sharedItems containsBlank="1" containsMixedTypes="1" containsNumber="1" containsInteger="1" minValue="1" maxValue="1"/>
    </cacheField>
    <cacheField name="Столбец143" numFmtId="0">
      <sharedItems containsBlank="1" containsMixedTypes="1" containsNumber="1" containsInteger="1" minValue="1" maxValue="1"/>
    </cacheField>
    <cacheField name="Столбец142" numFmtId="0">
      <sharedItems containsBlank="1" containsMixedTypes="1" containsNumber="1" containsInteger="1" minValue="1" maxValue="1"/>
    </cacheField>
    <cacheField name="Столбец15" numFmtId="0">
      <sharedItems containsBlank="1" containsMixedTypes="1" containsNumber="1" containsInteger="1" minValue="1" maxValue="1"/>
    </cacheField>
    <cacheField name="16" numFmtId="0">
      <sharedItems containsBlank="1" containsMixedTypes="1" containsNumber="1" containsInteger="1" minValue="1" maxValue="1"/>
    </cacheField>
    <cacheField name="22" numFmtId="0">
      <sharedItems containsBlank="1"/>
    </cacheField>
    <cacheField name="23" numFmtId="0">
      <sharedItems containsBlank="1" containsMixedTypes="1" containsNumber="1" containsInteger="1" minValue="1" maxValue="1"/>
    </cacheField>
    <cacheField name="Годы (0.19)" numFmtId="0" databaseField="0">
      <fieldGroup base="19">
        <rangePr groupBy="years" startDate="2024-12-31T00:00:00" endDate="2027-01-01T00:00:00"/>
        <groupItems count="6">
          <s v="&lt;31.12.2024"/>
          <s v="2024"/>
          <s v="2025"/>
          <s v="2026"/>
          <s v="2027"/>
          <s v="&gt;01.01.2027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">
  <r>
    <n v="0"/>
    <x v="0"/>
    <s v="Всего по МО"/>
    <s v=""/>
    <m/>
    <s v=""/>
    <s v=""/>
    <s v=""/>
    <s v=""/>
    <s v=""/>
    <s v=""/>
    <s v=""/>
    <n v="10763748993.240002"/>
    <m/>
    <m/>
    <m/>
    <n v="10763748993.240002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0"/>
    <x v="0"/>
    <s v="Итого на 2024 год"/>
    <s v=""/>
    <m/>
    <s v=""/>
    <s v=""/>
    <s v=""/>
    <s v=""/>
    <s v=""/>
    <s v=""/>
    <s v=""/>
    <n v="3013837803.4400001"/>
    <m/>
    <m/>
    <m/>
    <n v="3013837803.44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0"/>
    <x v="0"/>
    <s v="Александровский муниципальный округ Пермского края"/>
    <s v=""/>
    <m/>
    <s v=""/>
    <s v=""/>
    <s v=""/>
    <n v="4511.1000000000004"/>
    <n v="3982.58"/>
    <n v="3880.6"/>
    <n v="82"/>
    <n v="36121821.439999998"/>
    <n v="0"/>
    <n v="0"/>
    <n v="0"/>
    <n v="36121821.439999998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"/>
    <s v="г. Александровск, ул. Жданова, д. 24"/>
    <n v="1962"/>
    <m/>
    <s v="Кирпич"/>
    <n v="2"/>
    <n v="2"/>
    <n v="618.57000000000005"/>
    <n v="382.1"/>
    <n v="337.93"/>
    <n v="22"/>
    <n v="12198336.49"/>
    <m/>
    <m/>
    <m/>
    <n v="12198336.49"/>
    <n v="31924.460847945564"/>
    <n v="31924.460847945564"/>
    <x v="1"/>
    <x v="1"/>
    <m/>
    <n v="5"/>
    <n v="1"/>
    <n v="1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2"/>
    <x v="1"/>
    <s v="г. Александровск, ул. Ким, д. 22"/>
    <n v="1976"/>
    <m/>
    <s v="Панель"/>
    <n v="5"/>
    <n v="6"/>
    <n v="2627.48"/>
    <n v="2627.48"/>
    <n v="2364.73"/>
    <n v="0"/>
    <n v="11832908.73"/>
    <m/>
    <m/>
    <m/>
    <n v="11832908.73"/>
    <n v="4503.5200001522371"/>
    <n v="4503.5200001522371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"/>
    <x v="1"/>
    <s v="п. Лытвенский, ул. 9 Пятилетки, д. 3"/>
    <n v="1976"/>
    <m/>
    <s v="Кирпич"/>
    <n v="2"/>
    <n v="2"/>
    <n v="655.6"/>
    <n v="610.4"/>
    <n v="610.4"/>
    <n v="26"/>
    <n v="6265824.8799999999"/>
    <m/>
    <m/>
    <m/>
    <n v="6265824.8799999999"/>
    <n v="10265.112844036697"/>
    <n v="10265.112844036697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"/>
    <x v="1"/>
    <s v="п. Яйва, ул. 6-ой Пятилетки, д. 13"/>
    <n v="1961"/>
    <m/>
    <s v="Шлакоблок"/>
    <n v="2"/>
    <n v="2"/>
    <n v="609.45000000000005"/>
    <n v="362.6"/>
    <n v="567.54"/>
    <n v="34"/>
    <n v="5824751.3399999999"/>
    <m/>
    <m/>
    <m/>
    <n v="5824751.3399999999"/>
    <n v="16063.848152233864"/>
    <n v="16063.848152233864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Березовский муниципальный округ Пермского края"/>
    <s v=""/>
    <m/>
    <s v=""/>
    <s v=""/>
    <s v=""/>
    <n v="312.2"/>
    <n v="209.5"/>
    <n v="209.5"/>
    <n v="18"/>
    <n v="1819236.23"/>
    <n v="0"/>
    <n v="0"/>
    <n v="0"/>
    <n v="1819236.23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"/>
    <s v="с. Березовка, ул. Советская, д. 48"/>
    <n v="1894"/>
    <m/>
    <s v="Дерево"/>
    <n v="2"/>
    <n v="1"/>
    <n v="312.2"/>
    <n v="209.5"/>
    <n v="209.5"/>
    <n v="18"/>
    <n v="1819236.23"/>
    <m/>
    <m/>
    <m/>
    <n v="1819236.23"/>
    <n v="8683.7051551312652"/>
    <n v="8683.7051551312652"/>
    <x v="1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0"/>
    <x v="0"/>
    <s v="Верещагинский городской округ Пермского края"/>
    <s v=""/>
    <m/>
    <s v=""/>
    <s v=""/>
    <s v=""/>
    <n v="5331.37"/>
    <n v="5248.37"/>
    <n v="4687.6899999999996"/>
    <n v="225"/>
    <n v="24896601.149999999"/>
    <n v="0"/>
    <n v="0"/>
    <n v="0"/>
    <n v="24896601.14999999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3"/>
    <s v="г. Верещагино, ул. 12 Декабря, д. 93"/>
    <n v="1964"/>
    <m/>
    <s v="Кирпич"/>
    <n v="2"/>
    <n v="2"/>
    <n v="511.1"/>
    <n v="428.1"/>
    <n v="385.29"/>
    <n v="0"/>
    <n v="4956729.57"/>
    <m/>
    <m/>
    <m/>
    <n v="4956729.57"/>
    <n v="11578.438612473721"/>
    <n v="11578.438612473721"/>
    <x v="1"/>
    <x v="2"/>
    <m/>
    <n v="2"/>
    <s v=""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2"/>
    <x v="3"/>
    <s v="г. Верещагино, ул. Железнодорожная, д. 71А"/>
    <n v="1967"/>
    <m/>
    <s v="шлакобл."/>
    <n v="2"/>
    <n v="2"/>
    <n v="465.7"/>
    <n v="465.7"/>
    <n v="465.7"/>
    <n v="29"/>
    <n v="13094142.789999999"/>
    <m/>
    <m/>
    <m/>
    <n v="13094142.789999999"/>
    <n v="28117.120012883828"/>
    <n v="28117.120012883828"/>
    <x v="1"/>
    <x v="2"/>
    <m/>
    <n v="8"/>
    <n v="1"/>
    <n v="1"/>
    <s v=""/>
    <n v="1"/>
    <s v=""/>
    <n v="1"/>
    <n v="1"/>
    <s v=""/>
    <s v=""/>
    <n v="1"/>
    <n v="1"/>
    <s v=""/>
    <s v=""/>
    <n v="1"/>
    <s v=""/>
    <s v=""/>
    <s v=""/>
    <s v=""/>
    <s v=""/>
    <s v=""/>
    <s v=""/>
  </r>
  <r>
    <n v="3"/>
    <x v="3"/>
    <s v="г. Верещагино, ул. Карла Маркса, д. 58"/>
    <n v="1973"/>
    <m/>
    <s v="Кирпич"/>
    <n v="5"/>
    <n v="4"/>
    <n v="3293.87"/>
    <n v="3293.87"/>
    <n v="2776"/>
    <n v="116"/>
    <n v="1724011.56"/>
    <m/>
    <m/>
    <m/>
    <n v="1724011.56"/>
    <n v="523.40000060718853"/>
    <n v="523.40000060718853"/>
    <x v="1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"/>
    <x v="3"/>
    <s v="г. Верещагино, ул. Пролетарская, д. 44"/>
    <n v="1976"/>
    <m/>
    <s v="Кирпич"/>
    <n v="4"/>
    <n v="1"/>
    <n v="1060.7"/>
    <n v="1060.7"/>
    <n v="1060.7"/>
    <n v="80"/>
    <n v="5121717.2300000004"/>
    <m/>
    <m/>
    <m/>
    <n v="5121717.2300000004"/>
    <n v="4828.6199962289056"/>
    <n v="4828.6199962289056"/>
    <x v="1"/>
    <x v="1"/>
    <m/>
    <n v="2"/>
    <s v=""/>
    <s v=""/>
    <s v=""/>
    <n v="1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Гайнский муниципальный округ Пермского края"/>
    <s v=""/>
    <m/>
    <s v=""/>
    <s v=""/>
    <s v=""/>
    <s v=""/>
    <s v=""/>
    <s v=""/>
    <s v=""/>
    <n v="1125761.6200000001"/>
    <m/>
    <m/>
    <m/>
    <n v="1125761.62000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4"/>
    <s v="п. Гайны, ул. Советская, д. 15"/>
    <n v="1974"/>
    <m/>
    <s v="Кирпич"/>
    <n v="2"/>
    <n v="2"/>
    <n v="419.6"/>
    <n v="376"/>
    <n v="252.6"/>
    <n v="26"/>
    <n v="1125761.6200000001"/>
    <m/>
    <m/>
    <m/>
    <n v="1125761.6200000001"/>
    <n v="2994.0468617021279"/>
    <n v="2994.0468617021279"/>
    <x v="1"/>
    <x v="1"/>
    <m/>
    <n v="3"/>
    <n v="1"/>
    <s v=""/>
    <s v=""/>
    <s v=""/>
    <s v=""/>
    <n v="1"/>
    <s v=""/>
    <s v=""/>
    <s v=""/>
    <s v=""/>
    <s v=""/>
    <s v=""/>
    <s v=""/>
    <n v="1"/>
    <s v=""/>
    <s v=""/>
    <s v=""/>
    <s v=""/>
    <s v=""/>
    <s v=""/>
    <s v=""/>
  </r>
  <r>
    <n v="0"/>
    <x v="0"/>
    <s v="Горнозаводской городской округ Пермского края"/>
    <s v=""/>
    <m/>
    <s v=""/>
    <s v=""/>
    <s v=""/>
    <s v=""/>
    <s v=""/>
    <s v=""/>
    <s v=""/>
    <n v="46009638.390000001"/>
    <m/>
    <m/>
    <m/>
    <n v="46009638.3900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5"/>
    <s v="г. Горнозаводск, ул. Гипроцемента, д. 30"/>
    <n v="1962"/>
    <m/>
    <s v="Блоки"/>
    <n v="4"/>
    <n v="3"/>
    <n v="3326.3"/>
    <n v="2374.3000000000002"/>
    <n v="2174.9"/>
    <n v="114"/>
    <n v="14980058.58"/>
    <m/>
    <m/>
    <m/>
    <n v="14980058.58"/>
    <n v="6309.2526555195209"/>
    <n v="6309.2526555195209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5"/>
    <s v="г. Горнозаводск, ул. Свердлова, д. 66"/>
    <n v="1956"/>
    <m/>
    <s v="Кирпич"/>
    <n v="2"/>
    <n v="2"/>
    <n v="407.6"/>
    <n v="356.91"/>
    <n v="362.5"/>
    <n v="12"/>
    <n v="529081.1"/>
    <m/>
    <m/>
    <m/>
    <n v="529081.1"/>
    <n v="1482.393600627609"/>
    <n v="1482.393600627609"/>
    <x v="1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3"/>
    <x v="5"/>
    <s v="г. Горнозаводск, ул. Свердлова, д. 74"/>
    <n v="1962"/>
    <m/>
    <s v="Шлакоблок"/>
    <n v="3"/>
    <n v="2"/>
    <n v="1475.4"/>
    <n v="958.4"/>
    <n v="874"/>
    <n v="43"/>
    <n v="14100973.210000001"/>
    <m/>
    <m/>
    <m/>
    <n v="14100973.210000001"/>
    <n v="14713.035486227047"/>
    <n v="14713.035486227047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"/>
    <x v="5"/>
    <s v="г. Горнозаводск, ул. Свердлова, д. 76"/>
    <n v="1963"/>
    <m/>
    <s v="Кирпич"/>
    <n v="3"/>
    <n v="2"/>
    <n v="1055.8"/>
    <n v="937.9"/>
    <n v="848.6"/>
    <n v="42"/>
    <n v="10090692.359999999"/>
    <m/>
    <m/>
    <m/>
    <n v="10090692.359999999"/>
    <n v="10758.814756370615"/>
    <n v="10758.814756370615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"/>
    <x v="5"/>
    <s v="рп Пашия, ул. Свердловская, д. 33"/>
    <n v="1963"/>
    <m/>
    <s v="Кирпич"/>
    <n v="2"/>
    <n v="2"/>
    <n v="660.1"/>
    <n v="660.1"/>
    <n v="559.20000000000005"/>
    <n v="27"/>
    <n v="6308833.1399999997"/>
    <m/>
    <m/>
    <m/>
    <n v="6308833.1399999997"/>
    <n v="9557.3900015149211"/>
    <n v="9557.3900015149211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город Пермь"/>
    <s v=""/>
    <m/>
    <s v=""/>
    <s v=""/>
    <s v=""/>
    <s v=""/>
    <s v=""/>
    <s v=""/>
    <s v=""/>
    <n v="1145527072.4000001"/>
    <m/>
    <m/>
    <m/>
    <n v="1145527072.40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6"/>
    <s v="г. Пермь, б-р Гагарина, д. 66А"/>
    <n v="2006"/>
    <m/>
    <n v="0"/>
    <n v="10"/>
    <n v="7"/>
    <n v="15765.18"/>
    <n v="13509.6"/>
    <n v="13509.6"/>
    <n v="438"/>
    <n v="5392952.7699999996"/>
    <m/>
    <m/>
    <m/>
    <n v="5392952.7699999996"/>
    <n v="399.19411159471781"/>
    <n v="399.19411159471781"/>
    <x v="1"/>
    <x v="2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2"/>
    <x v="6"/>
    <s v="г. Пермь, б-р Гагарина, д. 73"/>
    <n v="1963"/>
    <m/>
    <s v="Панель"/>
    <n v="5"/>
    <n v="4"/>
    <n v="3331.5"/>
    <n v="3148.6"/>
    <n v="3148.6"/>
    <n v="145"/>
    <n v="15003476.880000001"/>
    <m/>
    <m/>
    <m/>
    <n v="15003476.880000001"/>
    <n v="4765.1263672743444"/>
    <n v="4765.1263672743444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"/>
    <x v="6"/>
    <s v="г. Пермь, пр-т Комсомольский, д. 3"/>
    <n v="1970"/>
    <m/>
    <s v="Кирпич"/>
    <n v="9"/>
    <n v="2"/>
    <n v="6207.3"/>
    <n v="5584.7"/>
    <n v="5575.01"/>
    <n v="106"/>
    <n v="12351223.470000001"/>
    <m/>
    <m/>
    <m/>
    <n v="12351223.470000001"/>
    <n v="2211.6180761723999"/>
    <n v="2211.6180761723999"/>
    <x v="1"/>
    <x v="2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"/>
    <x v="6"/>
    <s v="г. Пермь, пр-т Комсомольский, д. 51"/>
    <n v="1953"/>
    <m/>
    <s v="Кирпич"/>
    <n v="5"/>
    <n v="3"/>
    <n v="3793.3"/>
    <n v="3152.7"/>
    <n v="3197.3"/>
    <n v="80"/>
    <n v="20178952.48"/>
    <m/>
    <m/>
    <m/>
    <n v="20178952.48"/>
    <n v="6400.5304913248965"/>
    <n v="6400.5304913248965"/>
    <x v="1"/>
    <x v="2"/>
    <m/>
    <n v="2"/>
    <s v=""/>
    <s v=""/>
    <s v=""/>
    <s v=""/>
    <s v=""/>
    <s v=""/>
    <s v=""/>
    <s v=""/>
    <s v=""/>
    <n v="1"/>
    <s v=""/>
    <s v=""/>
    <s v=""/>
    <n v="1"/>
    <s v=""/>
    <s v=""/>
    <s v=""/>
    <s v=""/>
    <s v=""/>
    <s v=""/>
    <s v=""/>
  </r>
  <r>
    <n v="5"/>
    <x v="6"/>
    <s v="г. Пермь, пр-т Парковый, д. 28А"/>
    <n v="2001"/>
    <m/>
    <s v="Кирпич"/>
    <n v="16"/>
    <n v="2"/>
    <n v="13092"/>
    <n v="11008.5"/>
    <n v="10502"/>
    <n v="469"/>
    <n v="15998057.84"/>
    <m/>
    <m/>
    <m/>
    <n v="15998057.84"/>
    <n v="1453.2459317799883"/>
    <n v="1453.2459317799883"/>
    <x v="1"/>
    <x v="2"/>
    <m/>
    <n v="1"/>
    <s v=""/>
    <s v=""/>
    <s v=""/>
    <s v=""/>
    <s v=""/>
    <s v=""/>
    <s v=""/>
    <n v="4"/>
    <n v="15998057.84"/>
    <s v=""/>
    <s v=""/>
    <s v=""/>
    <s v=""/>
    <s v=""/>
    <s v=""/>
    <s v=""/>
    <s v=""/>
    <s v=""/>
    <s v=""/>
    <s v=""/>
    <s v=""/>
  </r>
  <r>
    <n v="6"/>
    <x v="6"/>
    <s v="г. Пермь, пр-т Парковый, д. 4"/>
    <n v="1984"/>
    <m/>
    <s v="Панель"/>
    <n v="9"/>
    <n v="8"/>
    <n v="21535.200000000001"/>
    <n v="18480.8"/>
    <n v="18480.8"/>
    <n v="795"/>
    <n v="22228071.359999999"/>
    <m/>
    <m/>
    <m/>
    <n v="22228071.359999999"/>
    <n v="1202.7656465088091"/>
    <n v="1202.7656465088091"/>
    <x v="1"/>
    <x v="2"/>
    <m/>
    <n v="1"/>
    <s v=""/>
    <s v=""/>
    <s v=""/>
    <s v=""/>
    <s v=""/>
    <s v=""/>
    <s v=""/>
    <n v="8"/>
    <n v="22228071.359999999"/>
    <s v=""/>
    <s v=""/>
    <s v=""/>
    <s v=""/>
    <s v=""/>
    <s v=""/>
    <s v=""/>
    <s v=""/>
    <s v=""/>
    <s v=""/>
    <s v=""/>
    <s v=""/>
  </r>
  <r>
    <n v="7"/>
    <x v="6"/>
    <s v="г. Пермь, пр-т Парковый, д. 41В"/>
    <n v="1962"/>
    <m/>
    <s v="Кирпич"/>
    <n v="9"/>
    <n v="2"/>
    <n v="1636.66"/>
    <n v="1333"/>
    <n v="1333"/>
    <n v="58"/>
    <n v="5557017.8399999999"/>
    <m/>
    <m/>
    <m/>
    <n v="5557017.8399999999"/>
    <n v="4168.8055813953488"/>
    <n v="4168.8055813953488"/>
    <x v="1"/>
    <x v="2"/>
    <m/>
    <n v="1"/>
    <s v=""/>
    <s v=""/>
    <s v=""/>
    <s v=""/>
    <s v=""/>
    <s v=""/>
    <s v=""/>
    <n v="2"/>
    <n v="5557017.8399999999"/>
    <s v=""/>
    <s v=""/>
    <s v=""/>
    <s v=""/>
    <s v=""/>
    <s v=""/>
    <s v=""/>
    <s v=""/>
    <s v=""/>
    <s v=""/>
    <s v=""/>
    <s v=""/>
  </r>
  <r>
    <n v="8"/>
    <x v="6"/>
    <s v="г. Пермь, ул. 1-я Красноармейская, д. 44А"/>
    <n v="1965"/>
    <m/>
    <s v="Кирпич"/>
    <n v="5"/>
    <n v="3"/>
    <n v="2646.37"/>
    <n v="2468"/>
    <n v="2135.9"/>
    <n v="79"/>
    <n v="11917980.220000001"/>
    <m/>
    <m/>
    <m/>
    <n v="11917980.220000001"/>
    <n v="4829.0033306320911"/>
    <n v="4829.0033306320911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"/>
    <x v="6"/>
    <s v="г. Пермь, ул. 9-го Мая, д. 18/1"/>
    <n v="1996"/>
    <m/>
    <s v="Кирпич"/>
    <n v="7"/>
    <n v="3"/>
    <n v="2460.5"/>
    <n v="2221.9"/>
    <n v="2221.9"/>
    <n v="36"/>
    <n v="2778508.92"/>
    <m/>
    <m/>
    <m/>
    <n v="2778508.92"/>
    <n v="1250.5103379990098"/>
    <n v="1250.5103379990098"/>
    <x v="1"/>
    <x v="2"/>
    <m/>
    <n v="1"/>
    <s v=""/>
    <s v=""/>
    <s v=""/>
    <s v=""/>
    <s v=""/>
    <s v=""/>
    <s v=""/>
    <n v="1"/>
    <n v="2778508.92"/>
    <s v=""/>
    <s v=""/>
    <s v=""/>
    <s v=""/>
    <s v=""/>
    <s v=""/>
    <s v=""/>
    <s v=""/>
    <s v=""/>
    <s v=""/>
    <s v=""/>
    <s v=""/>
  </r>
  <r>
    <n v="10"/>
    <x v="6"/>
    <s v="г. Пермь, ул. Александра Невского, д. 10"/>
    <n v="1954"/>
    <m/>
    <s v="Блоки"/>
    <n v="3"/>
    <n v="1"/>
    <n v="503.5"/>
    <n v="446"/>
    <n v="446"/>
    <n v="20"/>
    <n v="4812145.87"/>
    <m/>
    <m/>
    <m/>
    <n v="4812145.87"/>
    <n v="10789.564730941704"/>
    <n v="10789.564730941704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1"/>
    <x v="6"/>
    <s v="г. Пермь, ул. Аркадия Гайдара, д. 18"/>
    <n v="1964"/>
    <m/>
    <s v="Кирпич"/>
    <n v="5"/>
    <n v="4"/>
    <n v="3909"/>
    <n v="3205.8"/>
    <n v="2802.7"/>
    <n v="154"/>
    <n v="3190173.99"/>
    <m/>
    <m/>
    <m/>
    <n v="3190173.99"/>
    <n v="995.12570653191096"/>
    <n v="995.12570653191096"/>
    <x v="1"/>
    <x v="2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12"/>
    <x v="6"/>
    <s v="г. Пермь, ул. Аркадия Гайдара, д. 8"/>
    <n v="1967"/>
    <m/>
    <s v="панели"/>
    <n v="5"/>
    <n v="8"/>
    <n v="6459"/>
    <n v="5720.7"/>
    <n v="5568.8"/>
    <n v="0"/>
    <n v="29250485.759999998"/>
    <m/>
    <m/>
    <m/>
    <n v="29250485.759999998"/>
    <n v="5113.0955582358802"/>
    <n v="5113.0955582358802"/>
    <x v="1"/>
    <x v="2"/>
    <m/>
    <n v="2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n v="1"/>
  </r>
  <r>
    <n v="13"/>
    <x v="6"/>
    <s v="г. Пермь, ул. Богдана Хмельницкого, д. 11"/>
    <n v="1960"/>
    <m/>
    <s v="Кирпич"/>
    <n v="3"/>
    <n v="3"/>
    <n v="1687"/>
    <n v="1543.5"/>
    <n v="1543.5"/>
    <n v="93"/>
    <n v="16123316.93"/>
    <m/>
    <m/>
    <m/>
    <n v="16123316.93"/>
    <n v="10445.945532879818"/>
    <n v="10445.945532879818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4"/>
    <x v="6"/>
    <s v="г. Пермь, ул. Богдана Хмельницкого, д. 31"/>
    <n v="1976"/>
    <m/>
    <s v="Панель"/>
    <n v="5"/>
    <n v="0"/>
    <n v="3895"/>
    <n v="3860.8"/>
    <n v="3860.8"/>
    <n v="186"/>
    <n v="19016792.199999999"/>
    <m/>
    <m/>
    <m/>
    <n v="19016792.199999999"/>
    <n v="4925.6092519685035"/>
    <n v="4925.6092519685035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5"/>
    <x v="6"/>
    <s v="г. Пермь, ул. Борчанинова, д. 15"/>
    <n v="1995"/>
    <m/>
    <s v="Кирпич"/>
    <n v="9"/>
    <n v="6"/>
    <n v="16982.2"/>
    <n v="14994.4"/>
    <n v="11449.3"/>
    <n v="486"/>
    <n v="16671053.52"/>
    <m/>
    <m/>
    <m/>
    <n v="16671053.52"/>
    <n v="1111.8186469615323"/>
    <n v="1111.8186469615323"/>
    <x v="1"/>
    <x v="2"/>
    <m/>
    <n v="1"/>
    <s v=""/>
    <s v=""/>
    <s v=""/>
    <s v=""/>
    <s v=""/>
    <s v=""/>
    <s v=""/>
    <n v="6"/>
    <n v="16671053.52"/>
    <s v=""/>
    <s v=""/>
    <s v=""/>
    <s v=""/>
    <s v=""/>
    <s v=""/>
    <s v=""/>
    <s v=""/>
    <s v=""/>
    <s v=""/>
    <s v=""/>
    <s v=""/>
  </r>
  <r>
    <n v="16"/>
    <x v="6"/>
    <s v="г. Пермь, ул. Братьев Вагановых, д. 8"/>
    <n v="1959"/>
    <m/>
    <s v="Кирпич"/>
    <n v="4"/>
    <n v="1"/>
    <n v="2452.5"/>
    <n v="1563.4"/>
    <n v="1563.4"/>
    <n v="93"/>
    <n v="11044882.800000001"/>
    <m/>
    <m/>
    <m/>
    <n v="11044882.800000001"/>
    <n v="7064.6557502878341"/>
    <n v="7064.6557502878341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7"/>
    <x v="6"/>
    <s v="г. Пермь, ул. Вагонная, д. 25"/>
    <n v="2011"/>
    <m/>
    <n v="0"/>
    <n v="10"/>
    <n v="3"/>
    <n v="9481.4"/>
    <n v="1708.5"/>
    <n v="3813"/>
    <n v="0"/>
    <n v="8361267.4000000004"/>
    <m/>
    <m/>
    <m/>
    <n v="8361267.4000000004"/>
    <n v="4893.9229733684524"/>
    <n v="4893.9229733684524"/>
    <x v="1"/>
    <x v="2"/>
    <m/>
    <n v="2"/>
    <s v=""/>
    <s v=""/>
    <s v=""/>
    <s v=""/>
    <s v=""/>
    <s v=""/>
    <n v="1"/>
    <s v=""/>
    <s v=""/>
    <s v=""/>
    <s v=""/>
    <s v=""/>
    <s v=""/>
    <n v="1"/>
    <s v=""/>
    <s v=""/>
    <s v=""/>
    <s v=""/>
    <s v=""/>
    <s v=""/>
    <s v=""/>
  </r>
  <r>
    <n v="18"/>
    <x v="6"/>
    <s v="г. Пермь, ул. Васнецова, д. 3"/>
    <n v="1974"/>
    <m/>
    <s v="Кирпич"/>
    <n v="5"/>
    <n v="8"/>
    <n v="5221.3999999999996"/>
    <n v="3603.9999999999995"/>
    <n v="3604"/>
    <n v="270"/>
    <n v="4472129.0999999996"/>
    <m/>
    <m/>
    <m/>
    <n v="4472129.0999999996"/>
    <n v="1240.8793285238623"/>
    <n v="1240.8793285238623"/>
    <x v="1"/>
    <x v="2"/>
    <m/>
    <n v="1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19"/>
    <x v="6"/>
    <s v="г. Пермь, ул. Весенняя, д. 19"/>
    <n v="1958"/>
    <m/>
    <s v="Кирпич"/>
    <n v="2"/>
    <n v="4"/>
    <n v="598.6"/>
    <n v="598.6"/>
    <n v="598.6"/>
    <n v="29"/>
    <n v="5721053.6500000004"/>
    <m/>
    <m/>
    <m/>
    <n v="5721053.6500000004"/>
    <n v="9557.3899933177418"/>
    <n v="9557.3899933177418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0"/>
    <x v="6"/>
    <s v="г. Пермь, ул. Весенняя, д. 30"/>
    <n v="1957"/>
    <m/>
    <s v="Кирпич"/>
    <n v="2"/>
    <n v="4"/>
    <n v="589.4"/>
    <n v="369.6"/>
    <n v="369.6"/>
    <n v="36"/>
    <n v="5633125.6699999999"/>
    <m/>
    <m/>
    <m/>
    <n v="5633125.6699999999"/>
    <n v="15241.140882034631"/>
    <n v="15241.140882034631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1"/>
    <x v="6"/>
    <s v="г. Пермь, ул. Вижайская, д. 20"/>
    <n v="1986"/>
    <m/>
    <s v="Панель"/>
    <n v="9"/>
    <n v="2"/>
    <n v="6569.5"/>
    <n v="6569.5"/>
    <n v="6569.5"/>
    <n v="95"/>
    <n v="136317.13"/>
    <m/>
    <m/>
    <m/>
    <n v="136317.13"/>
    <n v="20.750000761092931"/>
    <n v="20.750000761092931"/>
    <x v="1"/>
    <x v="2"/>
    <m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</r>
  <r>
    <n v="22"/>
    <x v="6"/>
    <s v="г. Пермь, ул. Вильямса, д. 24"/>
    <n v="1998"/>
    <m/>
    <s v="Кирпич"/>
    <n v="10"/>
    <n v="4"/>
    <n v="12343.9"/>
    <n v="12343.9"/>
    <n v="6932.7"/>
    <n v="328"/>
    <n v="15721267.199999999"/>
    <m/>
    <m/>
    <m/>
    <n v="15721267.199999999"/>
    <n v="1273.6061698490753"/>
    <n v="1273.6061698490753"/>
    <x v="1"/>
    <x v="2"/>
    <m/>
    <n v="1"/>
    <s v=""/>
    <s v=""/>
    <s v=""/>
    <s v=""/>
    <s v=""/>
    <s v=""/>
    <s v=""/>
    <n v="4"/>
    <n v="15721267.199999999"/>
    <s v=""/>
    <s v=""/>
    <s v=""/>
    <s v=""/>
    <s v=""/>
    <s v=""/>
    <s v=""/>
    <s v=""/>
    <s v=""/>
    <s v=""/>
    <s v=""/>
    <s v=""/>
  </r>
  <r>
    <n v="23"/>
    <x v="6"/>
    <s v="г. Пермь, ул. Волгодонская, д. 19"/>
    <n v="1985"/>
    <m/>
    <s v="Панель"/>
    <n v="5"/>
    <n v="4"/>
    <n v="2945.8"/>
    <n v="2601.1"/>
    <n v="2601.1"/>
    <n v="120"/>
    <n v="13266469.220000001"/>
    <m/>
    <m/>
    <m/>
    <n v="13266469.220000001"/>
    <n v="5100.3303294759917"/>
    <n v="5100.3303294759917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4"/>
    <x v="6"/>
    <s v="г. Пермь, ул. Воронежская, д. 22"/>
    <n v="1963"/>
    <m/>
    <s v="панели"/>
    <n v="5"/>
    <n v="4"/>
    <n v="3505.5"/>
    <n v="3209.8"/>
    <n v="3209.8"/>
    <n v="180"/>
    <n v="11722882.77"/>
    <m/>
    <m/>
    <m/>
    <n v="11722882.77"/>
    <n v="3652.2159542650629"/>
    <n v="3652.2159542650629"/>
    <x v="1"/>
    <x v="2"/>
    <m/>
    <n v="2"/>
    <s v=""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25"/>
    <x v="6"/>
    <s v="г. Пермь, ул. Добролюбова, д. 12"/>
    <n v="1969"/>
    <m/>
    <s v="Кирпич"/>
    <n v="5"/>
    <n v="4"/>
    <n v="2893.5"/>
    <n v="2000"/>
    <n v="2000"/>
    <n v="154"/>
    <n v="2361414.29"/>
    <m/>
    <m/>
    <m/>
    <n v="2361414.29"/>
    <n v="1180.7071450000001"/>
    <n v="1180.7071450000001"/>
    <x v="1"/>
    <x v="2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26"/>
    <x v="6"/>
    <s v="г. Пермь, ул. Добролюбова, д. 18"/>
    <n v="1968"/>
    <m/>
    <s v="Кирпич"/>
    <n v="5"/>
    <n v="6"/>
    <n v="4777.68"/>
    <n v="4473.74"/>
    <n v="4142.68"/>
    <n v="234"/>
    <n v="3899112.42"/>
    <m/>
    <m/>
    <m/>
    <n v="3899112.42"/>
    <n v="871.55543683808185"/>
    <n v="871.55543683808185"/>
    <x v="1"/>
    <x v="2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27"/>
    <x v="6"/>
    <s v="г. Пермь, ул. Звонарева, д. 2/1"/>
    <n v="2008"/>
    <m/>
    <s v="панели"/>
    <n v="10"/>
    <n v="1"/>
    <n v="3671"/>
    <n v="3641.9"/>
    <n v="3325.9"/>
    <n v="110"/>
    <n v="3680397.76"/>
    <m/>
    <m/>
    <m/>
    <n v="3680397.76"/>
    <n v="1010.5707899722671"/>
    <n v="1010.5707899722671"/>
    <x v="1"/>
    <x v="2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8"/>
    <x v="6"/>
    <s v="г. Пермь, ул. Камышинская, д. 10"/>
    <n v="1959"/>
    <m/>
    <s v="Кирпич"/>
    <n v="2"/>
    <n v="2"/>
    <n v="6291"/>
    <n v="394.6"/>
    <n v="394.6"/>
    <n v="46"/>
    <n v="60125540.490000002"/>
    <m/>
    <m/>
    <m/>
    <n v="60125540.490000002"/>
    <n v="152370.85780537254"/>
    <n v="152370.85780537254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9"/>
    <x v="6"/>
    <s v="г. Пермь, ул. Камышинская, д. 12"/>
    <n v="1960"/>
    <m/>
    <s v="Кирпич"/>
    <n v="3"/>
    <n v="3"/>
    <n v="971.7"/>
    <n v="971.7"/>
    <n v="971.7"/>
    <n v="46"/>
    <n v="9286915.8599999994"/>
    <m/>
    <m/>
    <m/>
    <n v="9286915.8599999994"/>
    <n v="9557.3899969126269"/>
    <n v="9557.3899969126269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0"/>
    <x v="6"/>
    <s v="г. Пермь, ул. Кояновская, д. 6"/>
    <n v="1970"/>
    <m/>
    <n v="0"/>
    <n v="5"/>
    <n v="4"/>
    <n v="2640.3"/>
    <n v="2599.1"/>
    <n v="1597.4"/>
    <n v="160"/>
    <n v="12890895.109999999"/>
    <m/>
    <m/>
    <m/>
    <n v="12890895.109999999"/>
    <n v="4959.7534184910164"/>
    <n v="4959.7534184910164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31"/>
    <x v="6"/>
    <s v="г. Пермь, ул. Красноводская, д. 6"/>
    <n v="1965"/>
    <m/>
    <s v="Кирпич"/>
    <n v="5"/>
    <n v="3"/>
    <n v="2716.5"/>
    <n v="2469.1"/>
    <n v="2469.1"/>
    <n v="115"/>
    <n v="68238.48"/>
    <m/>
    <m/>
    <m/>
    <n v="68238.48"/>
    <n v="27.636985136284476"/>
    <n v="27.636985136284476"/>
    <x v="1"/>
    <x v="2"/>
    <m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</r>
  <r>
    <n v="32"/>
    <x v="6"/>
    <s v="г. Пермь, ул. Краснополянская, д. 6"/>
    <n v="1958"/>
    <m/>
    <s v="Кирпич"/>
    <n v="2"/>
    <n v="6"/>
    <n v="632.70000000000005"/>
    <n v="589.29999999999995"/>
    <n v="589.29999999999995"/>
    <n v="45"/>
    <n v="5314755.92"/>
    <m/>
    <m/>
    <m/>
    <n v="5314755.92"/>
    <n v="9018.7611063974218"/>
    <n v="9018.7611063974218"/>
    <x v="1"/>
    <x v="2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3"/>
    <x v="6"/>
    <s v="г. Пермь, ул. Крисанова, д. 23"/>
    <n v="1965"/>
    <m/>
    <s v="Панель"/>
    <n v="5"/>
    <n v="3"/>
    <n v="2624.3"/>
    <n v="2624.3"/>
    <n v="2624.3"/>
    <n v="116"/>
    <n v="1363612.52"/>
    <m/>
    <m/>
    <m/>
    <n v="1363612.52"/>
    <n v="519.60999885683793"/>
    <n v="519.60999885683793"/>
    <x v="1"/>
    <x v="2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4"/>
    <x v="6"/>
    <s v="г. Пермь, ул. Кронита, д. 6"/>
    <n v="1977"/>
    <m/>
    <s v="Панель"/>
    <n v="5"/>
    <n v="6"/>
    <n v="4782.3999999999996"/>
    <n v="3032.7999999999997"/>
    <n v="3032.8"/>
    <n v="199"/>
    <n v="2484982.86"/>
    <m/>
    <m/>
    <m/>
    <n v="2484982.86"/>
    <n v="819.36918359271965"/>
    <n v="819.36918359271965"/>
    <x v="1"/>
    <x v="2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5"/>
    <x v="6"/>
    <s v="г. Пермь, ул. Крупской, д. 39"/>
    <n v="1960"/>
    <m/>
    <s v="Кирпич"/>
    <n v="5"/>
    <n v="4"/>
    <n v="3366.47"/>
    <n v="2540.1999999999998"/>
    <n v="2540.1999999999998"/>
    <n v="125"/>
    <n v="15160964.970000001"/>
    <m/>
    <m/>
    <m/>
    <n v="15160964.970000001"/>
    <n v="5968.4138926068817"/>
    <n v="5968.4138926068817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6"/>
    <x v="6"/>
    <s v="г. Пермь, ул. Крупской, д. 73"/>
    <n v="1965"/>
    <m/>
    <s v="Кирпич"/>
    <n v="5"/>
    <n v="4"/>
    <n v="3569.5"/>
    <n v="3250.3"/>
    <n v="3250.3"/>
    <n v="138"/>
    <n v="21645305.219999999"/>
    <m/>
    <m/>
    <m/>
    <n v="21645305.219999999"/>
    <n v="6659.4791926899052"/>
    <n v="6659.4791926899052"/>
    <x v="1"/>
    <x v="2"/>
    <m/>
    <n v="3"/>
    <s v=""/>
    <s v=""/>
    <s v=""/>
    <n v="1"/>
    <n v="1"/>
    <s v=""/>
    <s v=""/>
    <s v=""/>
    <s v=""/>
    <s v=""/>
    <n v="1"/>
    <s v=""/>
    <s v=""/>
    <s v=""/>
    <s v=""/>
    <s v=""/>
    <s v=""/>
    <s v=""/>
    <s v=""/>
    <s v=""/>
    <s v=""/>
  </r>
  <r>
    <n v="37"/>
    <x v="6"/>
    <s v="г. Пермь, ул. Крупской, д. 82А"/>
    <n v="1964"/>
    <m/>
    <s v="Кирпич"/>
    <n v="5"/>
    <n v="4"/>
    <n v="3913.4"/>
    <n v="3569.1"/>
    <n v="3569.1"/>
    <n v="162"/>
    <n v="23301009.740000002"/>
    <m/>
    <m/>
    <m/>
    <n v="23301009.740000002"/>
    <n v="6528.5393348463203"/>
    <n v="6528.5393348463203"/>
    <x v="1"/>
    <x v="2"/>
    <m/>
    <n v="2"/>
    <s v=""/>
    <s v=""/>
    <s v=""/>
    <s v=""/>
    <s v=""/>
    <s v=""/>
    <n v="1"/>
    <s v=""/>
    <s v=""/>
    <s v=""/>
    <n v="1"/>
    <s v=""/>
    <s v=""/>
    <s v=""/>
    <s v=""/>
    <s v=""/>
    <s v=""/>
    <s v=""/>
    <s v=""/>
    <s v=""/>
    <s v=""/>
  </r>
  <r>
    <n v="38"/>
    <x v="6"/>
    <s v="г. Пермь, ул. Куйбышева, д. 107"/>
    <n v="1956"/>
    <m/>
    <s v="Кирпич"/>
    <n v="5"/>
    <n v="5"/>
    <n v="8093.4"/>
    <n v="7707"/>
    <n v="7707"/>
    <n v="224"/>
    <n v="36448788.770000003"/>
    <m/>
    <m/>
    <m/>
    <n v="36448788.770000003"/>
    <n v="4729.3095588426113"/>
    <n v="4729.3095588426113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9"/>
    <x v="6"/>
    <s v="г. Пермь, ул. Куйбышева, д. 86"/>
    <n v="1951"/>
    <m/>
    <s v="Кирпич"/>
    <n v="5"/>
    <n v="5"/>
    <n v="4445.1000000000004"/>
    <n v="2216.1"/>
    <n v="2075.1"/>
    <n v="129"/>
    <n v="20018596.75"/>
    <m/>
    <m/>
    <m/>
    <n v="20018596.75"/>
    <n v="9033.2551554532747"/>
    <n v="9033.2551554532747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0"/>
    <x v="6"/>
    <s v="г. Пермь, ул. Левченко, д. 6"/>
    <n v="1994"/>
    <m/>
    <s v="панели"/>
    <n v="10"/>
    <n v="5"/>
    <n v="15282"/>
    <n v="14035.3"/>
    <n v="2053"/>
    <n v="0"/>
    <n v="54495612"/>
    <m/>
    <m/>
    <m/>
    <n v="54495612"/>
    <n v="3882.7536283513714"/>
    <n v="3882.7536283513714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41"/>
    <x v="6"/>
    <s v="г. Пермь, ул. Луговского, д. 3"/>
    <n v="1995"/>
    <m/>
    <s v="Панель"/>
    <n v="9"/>
    <n v="4"/>
    <n v="9873.7999999999993"/>
    <n v="9064.2999999999993"/>
    <n v="8982.9"/>
    <n v="399"/>
    <n v="471580.43000000005"/>
    <m/>
    <m/>
    <m/>
    <n v="471580.43000000005"/>
    <n v="52.026127776000365"/>
    <n v="52.026127776000365"/>
    <x v="1"/>
    <x v="2"/>
    <m/>
    <n v="3"/>
    <s v=""/>
    <s v=""/>
    <s v=""/>
    <s v=""/>
    <s v=""/>
    <s v=""/>
    <s v=""/>
    <s v=""/>
    <s v=""/>
    <s v=""/>
    <s v=""/>
    <s v=""/>
    <s v=""/>
    <s v=""/>
    <n v="1"/>
    <n v="1"/>
    <n v="1"/>
    <s v=""/>
    <s v=""/>
    <s v=""/>
    <s v=""/>
  </r>
  <r>
    <n v="42"/>
    <x v="6"/>
    <s v="г. Пермь, ул. Магистральная, д. 12А"/>
    <n v="1958"/>
    <m/>
    <s v="Кирпич"/>
    <n v="2"/>
    <n v="2"/>
    <n v="738"/>
    <n v="670.3"/>
    <n v="670.3"/>
    <n v="32"/>
    <n v="7053353.8200000003"/>
    <m/>
    <m/>
    <m/>
    <n v="7053353.8200000003"/>
    <n v="10522.682112486948"/>
    <n v="10522.682112486948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3"/>
    <x v="6"/>
    <s v="г. Пермь, ул. Макаренко, д. 14А"/>
    <n v="2012"/>
    <m/>
    <n v="0"/>
    <n v="17"/>
    <n v="2"/>
    <n v="14296.4"/>
    <n v="9794.7000000000007"/>
    <n v="9794.7000000000007"/>
    <n v="350"/>
    <n v="35741428.890000001"/>
    <m/>
    <m/>
    <m/>
    <n v="35741428.890000001"/>
    <n v="3649.0580507825657"/>
    <n v="3649.0580507825657"/>
    <x v="1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44"/>
    <x v="6"/>
    <s v="г. Пермь, ул. Макаренко, д. 36"/>
    <n v="1962"/>
    <m/>
    <s v="Панель"/>
    <n v="5"/>
    <n v="4"/>
    <n v="3612.5"/>
    <n v="3600"/>
    <n v="3600"/>
    <n v="77"/>
    <n v="19217163.379999999"/>
    <m/>
    <m/>
    <m/>
    <n v="19217163.379999999"/>
    <n v="5338.1009388888888"/>
    <n v="5338.1009388888888"/>
    <x v="1"/>
    <x v="2"/>
    <m/>
    <n v="2"/>
    <s v=""/>
    <s v=""/>
    <s v=""/>
    <s v=""/>
    <s v=""/>
    <s v=""/>
    <s v=""/>
    <s v=""/>
    <s v=""/>
    <n v="1"/>
    <s v=""/>
    <s v=""/>
    <s v=""/>
    <n v="1"/>
    <s v=""/>
    <s v=""/>
    <s v=""/>
    <s v=""/>
    <s v=""/>
    <s v=""/>
    <s v=""/>
  </r>
  <r>
    <n v="45"/>
    <x v="6"/>
    <s v="г. Пермь, ул. Малкова, д. 22"/>
    <n v="2007"/>
    <m/>
    <s v="Панель"/>
    <n v="16"/>
    <n v="1"/>
    <n v="6673.4"/>
    <n v="2686.8"/>
    <n v="2686.8"/>
    <n v="120"/>
    <n v="9993216.3000000007"/>
    <m/>
    <m/>
    <m/>
    <n v="9993216.3000000007"/>
    <n v="3719.3748325145152"/>
    <n v="3719.3748325145152"/>
    <x v="1"/>
    <x v="2"/>
    <m/>
    <n v="2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46"/>
    <x v="6"/>
    <s v="г. Пермь, ул. Маршала Рыбалко, д. 107"/>
    <n v="1970"/>
    <m/>
    <s v="Кирпич"/>
    <n v="5"/>
    <n v="4"/>
    <n v="3129.5"/>
    <n v="3042.6"/>
    <n v="2593.9"/>
    <n v="122"/>
    <n v="5323936.7"/>
    <m/>
    <m/>
    <m/>
    <n v="5323936.7"/>
    <n v="1749.7984289752187"/>
    <n v="1749.7984289752187"/>
    <x v="1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47"/>
    <x v="6"/>
    <s v="г. Пермь, ул. Маршала Рыбалко, д. 109"/>
    <n v="1970"/>
    <m/>
    <s v="Кирпич"/>
    <n v="5"/>
    <n v="4"/>
    <n v="3159.4"/>
    <n v="3024.5"/>
    <n v="2604.4"/>
    <n v="132"/>
    <n v="5374802.8700000001"/>
    <m/>
    <m/>
    <m/>
    <n v="5374802.8700000001"/>
    <n v="1777.0880707554968"/>
    <n v="1777.0880707554968"/>
    <x v="1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48"/>
    <x v="6"/>
    <s v="г. Пермь, ул. Маршала Рыбалко, д. 109А"/>
    <n v="1965"/>
    <m/>
    <s v="Кирпич"/>
    <n v="5"/>
    <n v="4"/>
    <n v="2700.5"/>
    <n v="2597.1999999999998"/>
    <n v="2597.1999999999998"/>
    <n v="140"/>
    <n v="4594117.6100000003"/>
    <m/>
    <m/>
    <m/>
    <n v="4594117.6100000003"/>
    <n v="1768.8732519636535"/>
    <n v="1768.8732519636535"/>
    <x v="1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49"/>
    <x v="6"/>
    <s v="г. Пермь, ул. Маршала Рыбалко, д. 49"/>
    <n v="1978"/>
    <m/>
    <s v="Кирпич"/>
    <n v="14"/>
    <n v="1"/>
    <n v="6872.4"/>
    <n v="5521.7"/>
    <n v="5387.7"/>
    <n v="235"/>
    <n v="21059301.490000002"/>
    <m/>
    <m/>
    <m/>
    <n v="21059301.490000002"/>
    <n v="3813.9162739735957"/>
    <n v="3813.9162739735957"/>
    <x v="1"/>
    <x v="2"/>
    <m/>
    <n v="4"/>
    <n v="1"/>
    <s v=""/>
    <s v=""/>
    <n v="1"/>
    <n v="1"/>
    <s v=""/>
    <s v=""/>
    <s v=""/>
    <s v=""/>
    <s v=""/>
    <s v=""/>
    <s v=""/>
    <s v=""/>
    <s v=""/>
    <s v=""/>
    <s v=""/>
    <s v=""/>
    <s v=""/>
    <n v="1"/>
    <s v=""/>
    <s v=""/>
  </r>
  <r>
    <n v="50"/>
    <x v="6"/>
    <s v="г. Пермь, ул. Маршала Рыбалко, д. 93"/>
    <n v="1963"/>
    <m/>
    <s v="Кирпич"/>
    <n v="5"/>
    <n v="2"/>
    <n v="3325.5"/>
    <n v="2871.7"/>
    <n v="2771.6"/>
    <n v="200"/>
    <n v="5657373.8600000003"/>
    <m/>
    <m/>
    <m/>
    <n v="5657373.8600000003"/>
    <n v="1970.04347947209"/>
    <n v="1970.04347947209"/>
    <x v="1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51"/>
    <x v="6"/>
    <s v="г. Пермь, ул. Маршала Толбухина, д. 40"/>
    <n v="1959"/>
    <m/>
    <s v="Кирпич"/>
    <n v="2"/>
    <n v="2"/>
    <n v="697"/>
    <n v="641"/>
    <n v="635.49"/>
    <n v="38"/>
    <n v="6661500.8300000001"/>
    <m/>
    <m/>
    <m/>
    <n v="6661500.8300000001"/>
    <n v="10392.356989079562"/>
    <n v="10392.356989079562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2"/>
    <x v="6"/>
    <s v="г. Пермь, ул. Мильчакова, д. 19"/>
    <n v="1995"/>
    <m/>
    <n v="0"/>
    <n v="9"/>
    <n v="9"/>
    <n v="23796.799999999999"/>
    <n v="20196.599999999999"/>
    <n v="17776.099999999999"/>
    <n v="0"/>
    <n v="25006580.280000001"/>
    <m/>
    <m/>
    <m/>
    <n v="25006580.280000001"/>
    <n v="1238.1579216303735"/>
    <n v="1238.1579216303735"/>
    <x v="1"/>
    <x v="2"/>
    <m/>
    <n v="1"/>
    <s v=""/>
    <s v=""/>
    <s v=""/>
    <s v=""/>
    <s v=""/>
    <s v=""/>
    <s v=""/>
    <n v="9"/>
    <n v="25006580.280000001"/>
    <s v=""/>
    <s v=""/>
    <s v=""/>
    <s v=""/>
    <s v=""/>
    <s v=""/>
    <s v=""/>
    <s v=""/>
    <s v=""/>
    <s v=""/>
    <s v=""/>
    <s v=""/>
  </r>
  <r>
    <n v="53"/>
    <x v="6"/>
    <s v="г. Пермь, ул. Моторостроителей, д. 11"/>
    <n v="1976"/>
    <m/>
    <s v="Панель"/>
    <n v="9"/>
    <n v="4"/>
    <n v="7695.8"/>
    <n v="7695.8"/>
    <n v="7695.8"/>
    <n v="350"/>
    <n v="7715501.25"/>
    <m/>
    <m/>
    <m/>
    <n v="7715501.25"/>
    <n v="1002.560000259882"/>
    <n v="1002.560000259882"/>
    <x v="1"/>
    <x v="2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4"/>
    <x v="6"/>
    <s v="г. Пермь, ул. Николая Островского, д. 29"/>
    <n v="2012"/>
    <m/>
    <s v="панели"/>
    <n v="17"/>
    <n v="6"/>
    <n v="14039.97"/>
    <n v="13137.2"/>
    <n v="13137.2"/>
    <n v="300"/>
    <n v="2954150.09"/>
    <m/>
    <m/>
    <m/>
    <n v="2954150.09"/>
    <n v="224.86908093048746"/>
    <n v="224.86908093048746"/>
    <x v="1"/>
    <x v="2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55"/>
    <x v="6"/>
    <s v="г. Пермь, ул. Новосибирская, д. 13"/>
    <n v="2009"/>
    <m/>
    <n v="0"/>
    <n v="18"/>
    <n v="4"/>
    <n v="28873.200000000001"/>
    <n v="24692.6"/>
    <n v="4180.6000000000004"/>
    <n v="922"/>
    <n v="6075210.0099999998"/>
    <m/>
    <m/>
    <m/>
    <n v="6075210.0099999998"/>
    <n v="246.03362991341535"/>
    <n v="246.03362991341535"/>
    <x v="1"/>
    <x v="2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56"/>
    <x v="6"/>
    <s v="г. Пермь, ул. Одоевского, д. 34"/>
    <n v="1959"/>
    <m/>
    <s v="Кирпич"/>
    <n v="4"/>
    <n v="4"/>
    <n v="2651.2"/>
    <n v="2637.4"/>
    <n v="2637.4"/>
    <n v="90"/>
    <n v="11939732.220000001"/>
    <m/>
    <m/>
    <m/>
    <n v="11939732.220000001"/>
    <n v="4527.0843330552816"/>
    <n v="4527.0843330552816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7"/>
    <x v="6"/>
    <s v="г. Пермь, ул. Осинская, д. 12"/>
    <n v="1996"/>
    <m/>
    <s v="Кирпич"/>
    <n v="10"/>
    <n v="3"/>
    <n v="9841.1"/>
    <n v="3774.5"/>
    <n v="3774.5"/>
    <n v="123"/>
    <n v="4222619.1900000004"/>
    <m/>
    <m/>
    <m/>
    <n v="4222619.1900000004"/>
    <n v="1118.7227950721951"/>
    <n v="1118.7227950721951"/>
    <x v="1"/>
    <x v="2"/>
    <m/>
    <n v="1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58"/>
    <x v="6"/>
    <s v="г. Пермь, ул. Подлесная, д. 23/2"/>
    <n v="1977"/>
    <m/>
    <s v="Панель"/>
    <n v="9"/>
    <n v="2"/>
    <n v="4483.1000000000004"/>
    <n v="3869.5"/>
    <n v="3714.72"/>
    <n v="194"/>
    <n v="68328720.340000004"/>
    <m/>
    <m/>
    <m/>
    <n v="68328720.340000004"/>
    <n v="17658.281519576172"/>
    <n v="17658.281519576172"/>
    <x v="1"/>
    <x v="2"/>
    <m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</r>
  <r>
    <n v="59"/>
    <x v="6"/>
    <s v="г. Пермь, ул. Подлесная, д. 33"/>
    <n v="1988"/>
    <m/>
    <s v="Панель"/>
    <n v="16"/>
    <n v="1"/>
    <n v="5681.8"/>
    <n v="5522.0999999999995"/>
    <n v="5522.1"/>
    <n v="240"/>
    <n v="86598586.519999996"/>
    <m/>
    <m/>
    <m/>
    <n v="86598586.519999996"/>
    <n v="15682.183683743504"/>
    <n v="15682.183683743504"/>
    <x v="1"/>
    <x v="2"/>
    <m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</r>
  <r>
    <n v="60"/>
    <x v="6"/>
    <s v="г. Пермь, ул. Пушкарская, д. 94"/>
    <n v="2003"/>
    <m/>
    <s v="Панель"/>
    <n v="10"/>
    <n v="2"/>
    <n v="4263.1000000000004"/>
    <n v="3373.1"/>
    <n v="3339.4"/>
    <n v="102"/>
    <n v="8482673.75"/>
    <m/>
    <m/>
    <m/>
    <n v="8482673.75"/>
    <n v="2514.8005543861732"/>
    <n v="2514.8005543861732"/>
    <x v="1"/>
    <x v="2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1"/>
    <x v="6"/>
    <s v="г. Пермь, ул. Пушкина, д. 23"/>
    <n v="1982"/>
    <m/>
    <s v="панели"/>
    <n v="9"/>
    <n v="6"/>
    <n v="13868.7"/>
    <n v="11678.1"/>
    <n v="10784.2"/>
    <n v="488"/>
    <n v="13904203.869999999"/>
    <m/>
    <m/>
    <m/>
    <n v="13904203.869999999"/>
    <n v="1190.6220934912355"/>
    <n v="1190.6220934912355"/>
    <x v="1"/>
    <x v="2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2"/>
    <x v="6"/>
    <s v="г. Пермь, ул. Репина, д. 31"/>
    <n v="1968"/>
    <m/>
    <s v="Кирпич"/>
    <n v="5"/>
    <n v="4"/>
    <n v="4078.4"/>
    <n v="3750.8"/>
    <n v="3174.3"/>
    <n v="158"/>
    <n v="3493149.6"/>
    <m/>
    <m/>
    <m/>
    <n v="3493149.6"/>
    <n v="931.30788098538972"/>
    <n v="931.30788098538972"/>
    <x v="1"/>
    <x v="2"/>
    <m/>
    <n v="1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63"/>
    <x v="6"/>
    <s v="г. Пермь, ул. Самолетная, д. 36"/>
    <n v="1975"/>
    <m/>
    <s v="Панель"/>
    <n v="9"/>
    <n v="2"/>
    <n v="3836.5"/>
    <n v="2645.9"/>
    <n v="2633.4"/>
    <n v="180"/>
    <n v="7471583.75"/>
    <m/>
    <m/>
    <m/>
    <n v="7471583.75"/>
    <n v="2823.8345175554632"/>
    <n v="2823.8345175554632"/>
    <x v="1"/>
    <x v="2"/>
    <m/>
    <n v="3"/>
    <n v="1"/>
    <s v=""/>
    <s v=""/>
    <n v="1"/>
    <s v=""/>
    <s v=""/>
    <n v="1"/>
    <s v=""/>
    <s v=""/>
    <s v=""/>
    <s v=""/>
    <s v=""/>
    <s v=""/>
    <s v=""/>
    <s v=""/>
    <s v=""/>
    <s v=""/>
    <s v=""/>
    <s v=""/>
    <s v=""/>
    <s v=""/>
  </r>
  <r>
    <n v="64"/>
    <x v="6"/>
    <s v="г. Пермь, ул. Советской Армии, д. 33"/>
    <n v="1994"/>
    <m/>
    <s v="Панель"/>
    <n v="16"/>
    <n v="1"/>
    <n v="7083.9"/>
    <n v="5879.6"/>
    <n v="5772.5"/>
    <n v="204"/>
    <n v="7999028.9199999999"/>
    <m/>
    <m/>
    <m/>
    <n v="7999028.9199999999"/>
    <n v="1360.4716171168106"/>
    <n v="1360.4716171168106"/>
    <x v="1"/>
    <x v="2"/>
    <m/>
    <n v="1"/>
    <s v=""/>
    <s v=""/>
    <s v=""/>
    <s v=""/>
    <s v=""/>
    <s v=""/>
    <s v=""/>
    <n v="2"/>
    <n v="7999028.9199999999"/>
    <s v=""/>
    <s v=""/>
    <s v=""/>
    <s v=""/>
    <s v=""/>
    <s v=""/>
    <s v=""/>
    <s v=""/>
    <s v=""/>
    <s v=""/>
    <s v=""/>
    <s v=""/>
  </r>
  <r>
    <n v="65"/>
    <x v="6"/>
    <s v="г. Пермь, ул. Строителей, д. 46"/>
    <n v="1989"/>
    <m/>
    <s v="бетон"/>
    <n v="16"/>
    <n v="1"/>
    <n v="6386"/>
    <n v="336"/>
    <n v="5338.3"/>
    <n v="231"/>
    <n v="22772476"/>
    <m/>
    <m/>
    <m/>
    <n v="22772476"/>
    <n v="67775.226190476184"/>
    <n v="67775.226190476184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66"/>
    <x v="6"/>
    <s v="г. Пермь, ул. Таборская, д. 14"/>
    <n v="1971"/>
    <m/>
    <s v="Кирпич"/>
    <n v="5"/>
    <n v="6"/>
    <n v="4488.1000000000004"/>
    <n v="4307.8500000000004"/>
    <n v="4307.8500000000004"/>
    <n v="205"/>
    <n v="3662783.29"/>
    <m/>
    <m/>
    <m/>
    <n v="3662783.29"/>
    <n v="850.25785252504147"/>
    <n v="850.25785252504147"/>
    <x v="1"/>
    <x v="2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67"/>
    <x v="6"/>
    <s v="г. Пермь, ул. Тургенева, д. 18/3"/>
    <n v="1964"/>
    <m/>
    <s v="Кирпич"/>
    <n v="5"/>
    <n v="4"/>
    <n v="3202"/>
    <n v="3100"/>
    <n v="3081.9"/>
    <n v="152"/>
    <n v="14362090.700000001"/>
    <m/>
    <m/>
    <m/>
    <n v="14362090.700000001"/>
    <n v="4632.9324838709681"/>
    <n v="4632.9324838709681"/>
    <x v="1"/>
    <x v="2"/>
    <m/>
    <n v="4"/>
    <s v=""/>
    <n v="1"/>
    <s v=""/>
    <n v="1"/>
    <n v="1"/>
    <s v=""/>
    <s v=""/>
    <s v=""/>
    <s v=""/>
    <s v=""/>
    <s v=""/>
    <s v=""/>
    <s v=""/>
    <n v="1"/>
    <s v=""/>
    <s v=""/>
    <s v=""/>
    <s v=""/>
    <s v=""/>
    <s v=""/>
    <s v=""/>
  </r>
  <r>
    <n v="68"/>
    <x v="6"/>
    <s v="г. Пермь, ул. Уральская, д. 61"/>
    <n v="1985"/>
    <m/>
    <n v="0"/>
    <n v="9"/>
    <n v="2"/>
    <n v="4978.2"/>
    <n v="4291.3"/>
    <n v="4291.3"/>
    <n v="171"/>
    <n v="17752261.199999999"/>
    <m/>
    <m/>
    <m/>
    <n v="17752261.199999999"/>
    <n v="4136.8026472164611"/>
    <n v="4136.8026472164611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69"/>
    <x v="6"/>
    <s v="г. Пермь, ул. Химградская, д. 45"/>
    <n v="1984"/>
    <m/>
    <n v="0"/>
    <n v="5"/>
    <n v="4"/>
    <n v="2589.1"/>
    <n v="1759.6"/>
    <n v="2555.6999999999998"/>
    <n v="141"/>
    <n v="12640918.279999999"/>
    <m/>
    <m/>
    <m/>
    <n v="12640918.279999999"/>
    <n v="7183.9726528756537"/>
    <n v="7183.9726528756537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70"/>
    <x v="6"/>
    <s v="г. Пермь, ул. Химградская, д. 45А"/>
    <n v="1984"/>
    <m/>
    <n v="0"/>
    <n v="5"/>
    <n v="4"/>
    <n v="2607.5"/>
    <n v="1760.4"/>
    <n v="2471.42"/>
    <n v="148"/>
    <n v="12730753.699999999"/>
    <m/>
    <m/>
    <m/>
    <n v="12730753.699999999"/>
    <n v="7231.7392069984089"/>
    <n v="7231.7392069984089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71"/>
    <x v="6"/>
    <s v="г. Пермь, ул. Химградская, д. 51"/>
    <n v="1979"/>
    <m/>
    <n v="0"/>
    <n v="5"/>
    <n v="4"/>
    <n v="2602.3000000000002"/>
    <n v="1755.5"/>
    <n v="2376.4"/>
    <n v="150"/>
    <n v="12705365.43"/>
    <m/>
    <m/>
    <m/>
    <n v="12705365.43"/>
    <n v="7237.4625064084303"/>
    <n v="7237.4625064084303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72"/>
    <x v="6"/>
    <s v="г. Пермь, ул. Холмогорская, д. 23"/>
    <n v="1968"/>
    <m/>
    <n v="0"/>
    <n v="5"/>
    <n v="4"/>
    <n v="2993.9"/>
    <n v="1838.5"/>
    <n v="1838.5"/>
    <n v="155"/>
    <n v="14617297.6"/>
    <m/>
    <m/>
    <m/>
    <n v="14617297.6"/>
    <n v="7950.6649986401953"/>
    <n v="7950.6649986401953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73"/>
    <x v="6"/>
    <s v="г. Пермь, ул. Чернышевского, д. 15В"/>
    <n v="2012"/>
    <m/>
    <n v="0"/>
    <n v="25"/>
    <n v="3"/>
    <n v="53795.5"/>
    <n v="30051.1"/>
    <n v="10676.4"/>
    <n v="383"/>
    <n v="80557147.390000001"/>
    <m/>
    <m/>
    <m/>
    <n v="80557147.390000001"/>
    <n v="2680.6721680737146"/>
    <n v="2680.6721680737146"/>
    <x v="1"/>
    <x v="2"/>
    <m/>
    <n v="2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74"/>
    <x v="6"/>
    <s v="г. Пермь, ул. Шишкина, д. 10"/>
    <n v="1959"/>
    <m/>
    <s v="Кирпич"/>
    <n v="5"/>
    <n v="4"/>
    <n v="3584.8"/>
    <n v="3166.1000000000008"/>
    <n v="2912.81"/>
    <n v="150"/>
    <n v="17502284.129999999"/>
    <m/>
    <m/>
    <m/>
    <n v="17502284.129999999"/>
    <n v="5528.0263194466361"/>
    <n v="5528.0263194466361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75"/>
    <x v="6"/>
    <s v="г. Пермь, ул. Юрша, д. 3А"/>
    <n v="1989"/>
    <m/>
    <s v="Панель"/>
    <n v="9"/>
    <n v="7"/>
    <n v="14754.35"/>
    <n v="14749.97"/>
    <n v="13928.4"/>
    <n v="685"/>
    <n v="11788430.560000001"/>
    <m/>
    <m/>
    <m/>
    <n v="11788430.560000001"/>
    <n v="799.21725671306456"/>
    <n v="799.21725671306456"/>
    <x v="1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0"/>
    <x v="0"/>
    <s v="Губахинский городской округ Пермского края"/>
    <s v=""/>
    <m/>
    <s v=""/>
    <s v=""/>
    <s v=""/>
    <s v=""/>
    <s v=""/>
    <s v=""/>
    <s v=""/>
    <n v="623386266.64999998"/>
    <m/>
    <m/>
    <m/>
    <n v="623386266.64999998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7"/>
    <s v="г. Губаха, пр-т Ленина, д. 19"/>
    <n v="1960"/>
    <m/>
    <s v="Крупные блоки"/>
    <n v="5"/>
    <n v="2"/>
    <n v="2434.8200000000002"/>
    <n v="1578.4"/>
    <n v="1378.4"/>
    <n v="78"/>
    <n v="6216177.9500000002"/>
    <m/>
    <m/>
    <m/>
    <n v="6216177.9500000002"/>
    <n v="3938.2779713634059"/>
    <n v="3938.2779713634059"/>
    <x v="1"/>
    <x v="1"/>
    <m/>
    <n v="2"/>
    <s v=""/>
    <n v="1"/>
    <s v=""/>
    <s v=""/>
    <s v=""/>
    <s v=""/>
    <s v=""/>
    <s v=""/>
    <s v=""/>
    <s v=""/>
    <s v=""/>
    <s v=""/>
    <s v=""/>
    <s v=""/>
    <n v="1"/>
    <s v=""/>
    <s v=""/>
    <s v=""/>
    <s v=""/>
    <s v=""/>
    <s v=""/>
  </r>
  <r>
    <n v="2"/>
    <x v="7"/>
    <s v="г. Губаха, пр-т Ленина, д. 25"/>
    <n v="1961"/>
    <m/>
    <s v="Крупные блоки"/>
    <n v="5"/>
    <n v="2"/>
    <n v="2066.61"/>
    <n v="1601.1"/>
    <n v="1420.3"/>
    <n v="77"/>
    <n v="30900314.739999998"/>
    <m/>
    <m/>
    <m/>
    <n v="30900314.739999998"/>
    <n v="19299.428355505592"/>
    <n v="19299.428355505592"/>
    <x v="1"/>
    <x v="1"/>
    <m/>
    <n v="5"/>
    <s v=""/>
    <n v="1"/>
    <s v=""/>
    <s v=""/>
    <s v=""/>
    <s v=""/>
    <s v=""/>
    <s v=""/>
    <s v=""/>
    <n v="1"/>
    <s v=""/>
    <n v="1"/>
    <s v=""/>
    <n v="1"/>
    <n v="1"/>
    <s v=""/>
    <s v=""/>
    <s v=""/>
    <s v=""/>
    <s v=""/>
    <s v=""/>
  </r>
  <r>
    <n v="3"/>
    <x v="7"/>
    <s v="г. Губаха, пр-т Ленина, д. 35"/>
    <n v="1977"/>
    <m/>
    <s v="Кирпич"/>
    <n v="9"/>
    <n v="1"/>
    <n v="3107.7"/>
    <n v="2929.9"/>
    <n v="2068.3000000000002"/>
    <n v="91"/>
    <n v="61643979.140000001"/>
    <m/>
    <m/>
    <m/>
    <n v="61643979.140000001"/>
    <n v="21039.618806102597"/>
    <n v="21039.618806102597"/>
    <x v="1"/>
    <x v="1"/>
    <m/>
    <n v="5"/>
    <s v=""/>
    <n v="1"/>
    <s v=""/>
    <s v=""/>
    <s v=""/>
    <s v=""/>
    <s v=""/>
    <s v=""/>
    <s v=""/>
    <n v="1"/>
    <s v=""/>
    <n v="1"/>
    <s v=""/>
    <n v="1"/>
    <n v="1"/>
    <s v=""/>
    <s v=""/>
    <s v=""/>
    <s v=""/>
    <s v=""/>
    <s v=""/>
  </r>
  <r>
    <n v="4"/>
    <x v="7"/>
    <s v="г. Губаха, пр-т Ленина, д. 41"/>
    <n v="1975"/>
    <m/>
    <s v="Кирпич"/>
    <n v="9"/>
    <n v="2"/>
    <n v="6812.9"/>
    <n v="5997.4"/>
    <n v="4148"/>
    <n v="114"/>
    <n v="134950064.32000002"/>
    <m/>
    <m/>
    <m/>
    <n v="134950064.32000002"/>
    <n v="22501.428005469043"/>
    <n v="22501.428005469043"/>
    <x v="1"/>
    <x v="1"/>
    <m/>
    <n v="5"/>
    <s v=""/>
    <n v="1"/>
    <s v=""/>
    <s v=""/>
    <s v=""/>
    <s v=""/>
    <s v=""/>
    <s v=""/>
    <s v=""/>
    <n v="1"/>
    <s v=""/>
    <n v="1"/>
    <s v=""/>
    <n v="1"/>
    <n v="1"/>
    <s v=""/>
    <s v=""/>
    <s v=""/>
    <s v=""/>
    <s v=""/>
    <s v=""/>
  </r>
  <r>
    <n v="5"/>
    <x v="7"/>
    <s v="г. Губаха, ул. Дегтярева, д. 9"/>
    <n v="1993"/>
    <m/>
    <s v="Кирпич"/>
    <n v="9"/>
    <n v="6"/>
    <n v="17906"/>
    <n v="10871"/>
    <n v="10871"/>
    <n v="0"/>
    <n v="354544136.15999997"/>
    <m/>
    <m/>
    <m/>
    <n v="354544136.15999997"/>
    <n v="32613.755510992545"/>
    <n v="32613.755510992545"/>
    <x v="1"/>
    <x v="1"/>
    <m/>
    <n v="5"/>
    <s v=""/>
    <n v="1"/>
    <s v=""/>
    <s v=""/>
    <s v=""/>
    <s v=""/>
    <s v=""/>
    <s v=""/>
    <s v=""/>
    <n v="1"/>
    <s v=""/>
    <n v="1"/>
    <s v=""/>
    <n v="1"/>
    <n v="1"/>
    <s v=""/>
    <s v=""/>
    <s v=""/>
    <s v=""/>
    <s v=""/>
    <s v=""/>
  </r>
  <r>
    <n v="6"/>
    <x v="7"/>
    <s v="г. Губаха, ул. Мичурина, д. 2"/>
    <n v="1961"/>
    <m/>
    <s v="Крупные блоки"/>
    <n v="5"/>
    <n v="2"/>
    <n v="2078.63"/>
    <n v="1591.8"/>
    <n v="1561.7"/>
    <n v="79"/>
    <n v="5330105.46"/>
    <m/>
    <m/>
    <m/>
    <n v="5330105.46"/>
    <n v="3348.4768563889938"/>
    <n v="3348.4768563889938"/>
    <x v="1"/>
    <x v="1"/>
    <m/>
    <n v="2"/>
    <s v=""/>
    <n v="1"/>
    <s v=""/>
    <s v=""/>
    <s v=""/>
    <s v=""/>
    <s v=""/>
    <s v=""/>
    <s v=""/>
    <s v=""/>
    <s v=""/>
    <s v=""/>
    <s v=""/>
    <s v=""/>
    <n v="1"/>
    <s v=""/>
    <s v=""/>
    <s v=""/>
    <s v=""/>
    <s v=""/>
    <s v=""/>
  </r>
  <r>
    <n v="7"/>
    <x v="7"/>
    <s v="г. Губаха, ул. Циолковского, д. 4"/>
    <n v="1962"/>
    <m/>
    <s v="Крупные блоки"/>
    <n v="5"/>
    <n v="2"/>
    <n v="1992.74"/>
    <n v="1600.4"/>
    <n v="1531.8"/>
    <n v="74"/>
    <n v="29801488.879999995"/>
    <m/>
    <m/>
    <m/>
    <n v="29801488.879999995"/>
    <n v="18621.275231192198"/>
    <n v="18621.275231192198"/>
    <x v="1"/>
    <x v="1"/>
    <m/>
    <n v="5"/>
    <s v=""/>
    <n v="1"/>
    <s v=""/>
    <s v=""/>
    <s v=""/>
    <s v=""/>
    <s v=""/>
    <s v=""/>
    <s v=""/>
    <n v="1"/>
    <s v=""/>
    <n v="1"/>
    <s v=""/>
    <n v="1"/>
    <n v="1"/>
    <s v=""/>
    <s v=""/>
    <s v=""/>
    <s v=""/>
    <s v=""/>
    <s v=""/>
  </r>
  <r>
    <n v="0"/>
    <x v="0"/>
    <s v="Добрянский городской округ Пермского края"/>
    <s v=""/>
    <m/>
    <s v=""/>
    <s v=""/>
    <s v=""/>
    <s v=""/>
    <s v=""/>
    <s v=""/>
    <s v=""/>
    <n v="59443673.999999993"/>
    <m/>
    <m/>
    <m/>
    <n v="59443673.999999993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8"/>
    <s v="г. Добрянка, ул. Копылова, д. 71"/>
    <n v="1970"/>
    <m/>
    <s v="Кирпич"/>
    <n v="5"/>
    <n v="8"/>
    <n v="6708.85"/>
    <n v="6708.85"/>
    <n v="6049.52"/>
    <n v="267"/>
    <n v="30213440.149999999"/>
    <m/>
    <m/>
    <m/>
    <n v="30213440.149999999"/>
    <n v="4503.5199997018863"/>
    <n v="4503.5199997018863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8"/>
    <s v="пгт Полазна, ул. 50 лет Октября, д. 15"/>
    <n v="1978"/>
    <m/>
    <s v="Кирпич"/>
    <n v="5"/>
    <n v="4"/>
    <n v="4360.95"/>
    <n v="3363"/>
    <n v="326.85000000000002"/>
    <n v="191"/>
    <n v="2282521.23"/>
    <m/>
    <m/>
    <m/>
    <n v="2282521.23"/>
    <n v="678.7157983942908"/>
    <n v="678.7157983942908"/>
    <x v="1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"/>
    <x v="8"/>
    <s v="пгт Полазна, ул. Дружбы, д. 12"/>
    <n v="1978"/>
    <m/>
    <s v="Кирпич"/>
    <n v="5"/>
    <n v="8"/>
    <n v="5983.7"/>
    <n v="5983.7"/>
    <n v="597.5"/>
    <n v="313"/>
    <n v="26947712.620000001"/>
    <m/>
    <m/>
    <m/>
    <n v="26947712.620000001"/>
    <n v="4503.5199993315173"/>
    <n v="4503.5199993315173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Ильинский городской округ Пермского края"/>
    <s v=""/>
    <m/>
    <s v=""/>
    <s v=""/>
    <s v=""/>
    <s v=""/>
    <s v=""/>
    <s v=""/>
    <s v=""/>
    <n v="408971.55"/>
    <m/>
    <m/>
    <m/>
    <n v="408971.55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9"/>
    <s v="п. Ильинский, ул. Бутырина, д. 5"/>
    <n v="1973"/>
    <m/>
    <s v="Кирпич"/>
    <n v="2"/>
    <n v="2"/>
    <n v="552.5"/>
    <n v="502.5"/>
    <n v="452.25"/>
    <n v="17"/>
    <n v="408971.55"/>
    <m/>
    <m/>
    <m/>
    <n v="408971.55"/>
    <n v="813.87373134328357"/>
    <n v="813.87373134328357"/>
    <x v="1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0"/>
    <x v="0"/>
    <s v="Карагайский муниципальный округ Пермского края"/>
    <s v=""/>
    <m/>
    <s v=""/>
    <s v=""/>
    <s v=""/>
    <s v=""/>
    <s v=""/>
    <s v=""/>
    <s v=""/>
    <n v="2371975.7599999998"/>
    <m/>
    <m/>
    <m/>
    <n v="2371975.7599999998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0"/>
    <s v="п. Менделеево, ул. Ленина, д. 31"/>
    <n v="1960"/>
    <m/>
    <s v="Кирпич"/>
    <n v="2"/>
    <n v="1"/>
    <n v="332.9"/>
    <n v="303.39999999999998"/>
    <n v="187.9"/>
    <n v="30"/>
    <n v="2371975.7599999998"/>
    <m/>
    <m/>
    <m/>
    <n v="2371975.7599999998"/>
    <n v="7817.9820698747526"/>
    <n v="7817.9820698747526"/>
    <x v="1"/>
    <x v="1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0"/>
    <x v="0"/>
    <s v="Краснокамский городской округ Пермского края"/>
    <s v=""/>
    <m/>
    <s v=""/>
    <s v=""/>
    <s v=""/>
    <s v=""/>
    <s v=""/>
    <s v=""/>
    <s v=""/>
    <n v="154055736.03"/>
    <m/>
    <m/>
    <m/>
    <n v="154055736.03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1"/>
    <s v="г. Краснокамск, пер. Василия Шваи, д. 2"/>
    <n v="1940"/>
    <m/>
    <s v="Кирпич"/>
    <n v="4"/>
    <n v="4"/>
    <n v="3102.2"/>
    <n v="2699.1"/>
    <n v="2699.1"/>
    <n v="94"/>
    <n v="13970819.74"/>
    <m/>
    <m/>
    <m/>
    <n v="13970819.74"/>
    <n v="5176.103049164537"/>
    <n v="5176.103049164537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11"/>
    <s v="г. Краснокамск, пр-т Комсомольский, д. 16"/>
    <n v="1959"/>
    <m/>
    <s v="Кирпич"/>
    <n v="5"/>
    <n v="4"/>
    <n v="5986"/>
    <n v="5458.6"/>
    <n v="5458.6"/>
    <n v="164"/>
    <n v="29225806.960000001"/>
    <m/>
    <m/>
    <m/>
    <n v="29225806.960000001"/>
    <n v="5354.0847396768404"/>
    <n v="5354.0847396768404"/>
    <x v="1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3"/>
    <x v="11"/>
    <s v="г. Краснокамск, пр-т Мира, д. 7"/>
    <n v="1952"/>
    <m/>
    <s v="Кирпич/шлакоблок"/>
    <n v="4"/>
    <n v="4"/>
    <n v="2787.5"/>
    <n v="2564.6"/>
    <n v="2564.6"/>
    <n v="76"/>
    <n v="12553562"/>
    <m/>
    <m/>
    <m/>
    <n v="12553562"/>
    <n v="4894.9395617250257"/>
    <n v="4894.9395617250257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"/>
    <x v="11"/>
    <s v="г. Краснокамск, ул. Большевистская, д. 27"/>
    <n v="1954"/>
    <m/>
    <s v="Шлакоблок"/>
    <n v="2"/>
    <n v="2"/>
    <n v="850.3"/>
    <n v="814.4"/>
    <n v="814.4"/>
    <n v="40"/>
    <n v="629409.06999999995"/>
    <m/>
    <m/>
    <m/>
    <n v="629409.06999999995"/>
    <n v="772.85003683693515"/>
    <n v="772.85003683693515"/>
    <x v="1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"/>
    <x v="11"/>
    <s v="г. Краснокамск, ул. Дзержинского, д. 2А"/>
    <n v="1956"/>
    <m/>
    <s v="Шлакоблок"/>
    <n v="2"/>
    <n v="2"/>
    <n v="654.4"/>
    <n v="433.5"/>
    <n v="433.5"/>
    <n v="44"/>
    <n v="12483033.379999999"/>
    <m/>
    <m/>
    <m/>
    <n v="12483033.379999999"/>
    <n v="28795.924752018451"/>
    <n v="28795.924752018451"/>
    <x v="1"/>
    <x v="1"/>
    <m/>
    <n v="4"/>
    <n v="1"/>
    <n v="1"/>
    <s v=""/>
    <n v="1"/>
    <s v=""/>
    <s v=""/>
    <s v=""/>
    <s v=""/>
    <s v=""/>
    <n v="1"/>
    <s v=""/>
    <s v=""/>
    <s v=""/>
    <s v=""/>
    <s v=""/>
    <s v=""/>
    <s v=""/>
    <s v=""/>
    <s v=""/>
    <s v=""/>
    <s v=""/>
  </r>
  <r>
    <n v="6"/>
    <x v="11"/>
    <s v="г. Краснокамск, ул. Карла Маркса, д. 15"/>
    <n v="1949"/>
    <m/>
    <s v="Шлакоблок"/>
    <n v="2"/>
    <n v="1"/>
    <n v="414.6"/>
    <n v="379.00000000000006"/>
    <n v="379"/>
    <n v="25"/>
    <n v="3906614.11"/>
    <m/>
    <m/>
    <m/>
    <n v="3906614.11"/>
    <n v="10307.688944591027"/>
    <n v="10307.688944591027"/>
    <x v="1"/>
    <x v="2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7"/>
    <x v="11"/>
    <s v="г. Краснокамск, ул. Карла Маркса, д. 9"/>
    <n v="1950"/>
    <m/>
    <s v="Шлакоблок"/>
    <n v="2"/>
    <n v="3"/>
    <n v="1343.8"/>
    <n v="719.5"/>
    <n v="719.5"/>
    <n v="52"/>
    <n v="28065854.280000001"/>
    <m/>
    <m/>
    <m/>
    <n v="28065854.280000001"/>
    <n v="39007.441667824882"/>
    <n v="39007.441667824882"/>
    <x v="1"/>
    <x v="1"/>
    <m/>
    <n v="6"/>
    <n v="1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8"/>
    <x v="11"/>
    <s v="г. Краснокамск, ул. Ленина, д. 13"/>
    <n v="1953"/>
    <m/>
    <s v="Шлакоблок"/>
    <n v="2"/>
    <n v="2"/>
    <n v="686.5"/>
    <n v="612.6"/>
    <n v="408.9"/>
    <n v="22"/>
    <n v="6561148.2400000002"/>
    <m/>
    <m/>
    <m/>
    <n v="6561148.2400000002"/>
    <n v="10710.330133855698"/>
    <n v="10710.330133855698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"/>
    <x v="11"/>
    <s v="г. Краснокамск, ул. Чапаева, д. 2"/>
    <n v="1936"/>
    <m/>
    <s v="Кирпич"/>
    <n v="5"/>
    <n v="5"/>
    <n v="4224.3"/>
    <n v="3059.7"/>
    <n v="2910.1"/>
    <n v="124"/>
    <n v="21219208.059999999"/>
    <m/>
    <m/>
    <m/>
    <n v="21219208.059999999"/>
    <n v="6935.0616269568909"/>
    <n v="6935.0616269568909"/>
    <x v="1"/>
    <x v="1"/>
    <m/>
    <n v="2"/>
    <n v="1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0"/>
    <x v="11"/>
    <s v="г. Краснокамск, ул. Чехова, д. 3"/>
    <n v="1954"/>
    <m/>
    <s v="Кирпич"/>
    <n v="2"/>
    <n v="1"/>
    <n v="393.7"/>
    <n v="358.4"/>
    <n v="358.4"/>
    <n v="18"/>
    <n v="4001106.17"/>
    <m/>
    <m/>
    <m/>
    <n v="4001106.17"/>
    <n v="11163.800697544644"/>
    <n v="11163.800697544644"/>
    <x v="1"/>
    <x v="1"/>
    <m/>
    <n v="4"/>
    <n v="1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11"/>
    <x v="11"/>
    <s v="г. Краснокамск, ул. Шоссейная, д. 4"/>
    <n v="1956"/>
    <m/>
    <s v="Шлакоблок"/>
    <n v="3"/>
    <n v="3"/>
    <n v="1735.2"/>
    <n v="1487.1"/>
    <n v="1013.8"/>
    <n v="44"/>
    <n v="16583983.130000001"/>
    <m/>
    <m/>
    <m/>
    <n v="16583983.130000001"/>
    <n v="11151.895050769956"/>
    <n v="11151.895050769956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2"/>
    <x v="11"/>
    <s v="п. Оверята, ул. Линейная, д. 5"/>
    <n v="1955"/>
    <m/>
    <s v="Кирпич"/>
    <n v="2"/>
    <n v="2"/>
    <n v="428.9"/>
    <n v="358.9"/>
    <n v="358.9"/>
    <n v="19"/>
    <n v="4855190.8899999997"/>
    <m/>
    <m/>
    <m/>
    <n v="4855190.8899999997"/>
    <n v="13527.976845918083"/>
    <n v="13527.976845918083"/>
    <x v="1"/>
    <x v="1"/>
    <m/>
    <n v="4"/>
    <n v="1"/>
    <s v="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0"/>
    <x v="0"/>
    <s v="Кудымкарский муниципальный округ Пермского края"/>
    <s v=""/>
    <m/>
    <s v=""/>
    <s v=""/>
    <s v=""/>
    <s v=""/>
    <s v=""/>
    <s v=""/>
    <s v=""/>
    <n v="5720470.5100000007"/>
    <m/>
    <m/>
    <m/>
    <n v="5720470.5100000007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2"/>
    <s v="г. Кудымкар, ул. 50 лет Октября, д. 32"/>
    <n v="1966"/>
    <m/>
    <s v="Кирпич"/>
    <n v="3"/>
    <n v="4"/>
    <n v="2115.8000000000002"/>
    <n v="2115.8000000000002"/>
    <n v="1544.8"/>
    <n v="80"/>
    <n v="799370.4"/>
    <m/>
    <m/>
    <m/>
    <n v="799370.4"/>
    <n v="377.81000094526888"/>
    <n v="377.81000094526888"/>
    <x v="1"/>
    <x v="1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2"/>
    <x v="12"/>
    <s v="г. Кудымкар, ул. Загородная, д. 14"/>
    <n v="1963"/>
    <m/>
    <s v="Кирпич"/>
    <n v="2"/>
    <n v="2"/>
    <n v="514.9"/>
    <n v="449.1"/>
    <n v="379.3"/>
    <n v="35"/>
    <n v="4921100.1100000003"/>
    <m/>
    <m/>
    <m/>
    <n v="4921100.1100000003"/>
    <n v="10957.693409040303"/>
    <n v="10957.693409040303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Кунгурский муниципальный округ Пермского края"/>
    <s v=""/>
    <m/>
    <s v=""/>
    <s v=""/>
    <s v=""/>
    <s v=""/>
    <s v=""/>
    <s v=""/>
    <s v=""/>
    <n v="26882589.370000001"/>
    <m/>
    <m/>
    <m/>
    <n v="26882589.3700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3"/>
    <s v="г. Кунгур, ул. 8 Марта, д. 2"/>
    <n v="1950"/>
    <m/>
    <s v="Кирпич"/>
    <n v="2"/>
    <n v="1"/>
    <n v="528.6"/>
    <n v="406.6"/>
    <n v="321.8"/>
    <n v="30"/>
    <n v="3080231.49"/>
    <m/>
    <m/>
    <m/>
    <n v="3080231.49"/>
    <n v="7575.5816281357602"/>
    <n v="7575.5816281357602"/>
    <x v="1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2"/>
    <x v="13"/>
    <s v="г. Кунгур, ул. Нефтяников, д. 35"/>
    <n v="1988"/>
    <m/>
    <s v="Кирпич"/>
    <n v="5"/>
    <n v="6"/>
    <n v="4377.1000000000004"/>
    <n v="4377.1000000000004"/>
    <n v="3939.3900000000003"/>
    <n v="0"/>
    <n v="156699.67000000001"/>
    <m/>
    <m/>
    <m/>
    <n v="156699.67000000001"/>
    <n v="35.799883484498871"/>
    <n v="35.799883484498871"/>
    <x v="1"/>
    <x v="2"/>
    <m/>
    <n v="1"/>
    <s v=""/>
    <s v=""/>
    <s v=""/>
    <s v=""/>
    <s v=""/>
    <s v=""/>
    <s v=""/>
    <s v=""/>
    <s v=""/>
    <s v=""/>
    <s v=""/>
    <s v=""/>
    <s v=""/>
    <s v=""/>
    <s v=""/>
    <s v=""/>
    <n v="1"/>
    <s v=""/>
    <s v=""/>
    <s v=""/>
    <s v=""/>
  </r>
  <r>
    <n v="3"/>
    <x v="13"/>
    <s v="г. Кунгур, ул. Пролетарская, д. 119"/>
    <n v="1990"/>
    <m/>
    <s v="Кирпич"/>
    <n v="5"/>
    <n v="4"/>
    <n v="3188.8"/>
    <n v="2898.9"/>
    <n v="2831.2000000000003"/>
    <n v="120"/>
    <n v="1669017.92"/>
    <m/>
    <m/>
    <m/>
    <n v="1669017.92"/>
    <n v="575.74180551243569"/>
    <n v="575.74180551243569"/>
    <x v="1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"/>
    <x v="13"/>
    <s v="г. Кунгур, ул. Пролетарская, д. 135"/>
    <n v="1982"/>
    <m/>
    <s v="Кирпич"/>
    <n v="2"/>
    <n v="3"/>
    <n v="1059.5999999999999"/>
    <n v="931.7"/>
    <n v="838.53"/>
    <n v="0"/>
    <n v="6174448.1399999997"/>
    <m/>
    <m/>
    <m/>
    <n v="6174448.1399999997"/>
    <n v="6627.0775356874519"/>
    <n v="6627.0775356874519"/>
    <x v="1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5"/>
    <x v="13"/>
    <s v="г. Кунгур, ул. Свердлова, д. 25А"/>
    <n v="1980"/>
    <m/>
    <s v="Кирпич"/>
    <n v="5"/>
    <n v="1"/>
    <n v="823.2"/>
    <n v="748.4"/>
    <n v="748.4"/>
    <n v="27"/>
    <n v="430862.88"/>
    <m/>
    <m/>
    <m/>
    <n v="430862.88"/>
    <n v="575.71202565473016"/>
    <n v="575.71202565473016"/>
    <x v="1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"/>
    <x v="13"/>
    <s v="г. Кунгур, ул. Свободы, д. 12"/>
    <n v="1976"/>
    <m/>
    <s v="Кирпич"/>
    <n v="5"/>
    <n v="4"/>
    <n v="3323.7"/>
    <n v="3021.5"/>
    <n v="2960.9"/>
    <n v="123"/>
    <n v="1739624.58"/>
    <m/>
    <m/>
    <m/>
    <n v="1739624.58"/>
    <n v="575.7486612609631"/>
    <n v="575.7486612609631"/>
    <x v="1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"/>
    <x v="13"/>
    <s v="с. Моховое, ул. Мира, д. 14"/>
    <n v="1989"/>
    <m/>
    <s v="Кирпич"/>
    <n v="5"/>
    <n v="4"/>
    <n v="3026.9"/>
    <n v="2732.5"/>
    <n v="2732.5"/>
    <n v="128"/>
    <n v="13631704.689999999"/>
    <m/>
    <m/>
    <m/>
    <n v="13631704.689999999"/>
    <n v="4988.7299871912164"/>
    <n v="4988.7299871912164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Лысьвенский городской округ Пермского края"/>
    <s v=""/>
    <m/>
    <s v=""/>
    <s v=""/>
    <s v=""/>
    <s v=""/>
    <s v=""/>
    <s v=""/>
    <s v=""/>
    <n v="36889721.479999997"/>
    <m/>
    <m/>
    <m/>
    <n v="36889721.479999997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4"/>
    <s v="г. Лысьва, ул. Белинского, д. 32"/>
    <n v="1959"/>
    <m/>
    <s v="Блоки ксб"/>
    <n v="3"/>
    <n v="2"/>
    <n v="944.27"/>
    <n v="775.7"/>
    <n v="736.4"/>
    <n v="40"/>
    <n v="698967.54"/>
    <m/>
    <m/>
    <m/>
    <n v="698967.54"/>
    <n v="901.07972154183312"/>
    <n v="901.07972154183312"/>
    <x v="1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"/>
    <x v="14"/>
    <s v="г. Лысьва, ул. Кирова, д. 27"/>
    <s v="1952-1953"/>
    <m/>
    <s v="Шлакоблок"/>
    <n v="3"/>
    <n v="2"/>
    <n v="1246.2"/>
    <n v="1159"/>
    <n v="733.1"/>
    <n v="33"/>
    <n v="13528036.869999999"/>
    <m/>
    <m/>
    <m/>
    <n v="13528036.869999999"/>
    <n v="11672.1629594478"/>
    <n v="11672.1629594478"/>
    <x v="1"/>
    <x v="2"/>
    <m/>
    <n v="2"/>
    <s v=""/>
    <s v=""/>
    <s v=""/>
    <s v=""/>
    <s v=""/>
    <s v=""/>
    <s v=""/>
    <s v=""/>
    <s v=""/>
    <n v="1"/>
    <s v=""/>
    <s v=""/>
    <s v=""/>
    <n v="1"/>
    <s v=""/>
    <s v=""/>
    <s v=""/>
    <s v=""/>
    <s v=""/>
    <s v=""/>
    <s v=""/>
  </r>
  <r>
    <n v="3"/>
    <x v="14"/>
    <s v="г. Лысьва, ул. Ленина, д. 38"/>
    <n v="1954"/>
    <m/>
    <s v="Шлакоблок"/>
    <n v="3"/>
    <n v="4"/>
    <n v="1834.2"/>
    <n v="1610"/>
    <n v="1281.5"/>
    <n v="67"/>
    <n v="3738576.49"/>
    <m/>
    <m/>
    <m/>
    <n v="3738576.49"/>
    <n v="2322.0971987577641"/>
    <n v="2322.0971987577641"/>
    <x v="1"/>
    <x v="1"/>
    <m/>
    <n v="2"/>
    <n v="1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4"/>
    <x v="14"/>
    <s v="г. Лысьва, ул. Мира, д. 20"/>
    <n v="1958"/>
    <m/>
    <s v="Блоки ксб"/>
    <n v="5"/>
    <n v="4"/>
    <n v="2838.5"/>
    <n v="2469.1999999999998"/>
    <n v="1903.8"/>
    <n v="65"/>
    <n v="9492341.3900000006"/>
    <m/>
    <m/>
    <m/>
    <n v="9492341.3900000006"/>
    <n v="3844.2983111939093"/>
    <n v="3844.2983111939093"/>
    <x v="1"/>
    <x v="1"/>
    <m/>
    <n v="2"/>
    <s v=""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5"/>
    <x v="14"/>
    <s v="г. Лысьва, ул. Невского, д. 6"/>
    <n v="1963"/>
    <m/>
    <s v="Блоки ксб"/>
    <n v="4"/>
    <n v="2"/>
    <n v="1674.7"/>
    <n v="1299.9000000000001"/>
    <n v="1180.7"/>
    <n v="59"/>
    <n v="8412235.8100000005"/>
    <m/>
    <m/>
    <m/>
    <n v="8412235.8100000005"/>
    <n v="6471.4484268020615"/>
    <n v="6471.4484268020615"/>
    <x v="1"/>
    <x v="1"/>
    <m/>
    <n v="2"/>
    <n v="1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6"/>
    <x v="14"/>
    <s v="г. Лысьва, ул. Суворова, д. 38"/>
    <n v="1950"/>
    <m/>
    <s v="Шлакоблок"/>
    <n v="2"/>
    <n v="2"/>
    <n v="736.2"/>
    <n v="735.2"/>
    <n v="735.2"/>
    <n v="26"/>
    <n v="1019563.3799999999"/>
    <m/>
    <m/>
    <m/>
    <n v="1019563.3799999999"/>
    <n v="1386.7837051142544"/>
    <n v="1386.7837051142544"/>
    <x v="1"/>
    <x v="1"/>
    <m/>
    <n v="2"/>
    <n v="1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0"/>
    <x v="0"/>
    <s v="Муниципальное образование &quot;Город Березники&quot; Пермского края"/>
    <s v=""/>
    <m/>
    <s v=""/>
    <s v=""/>
    <s v=""/>
    <s v=""/>
    <s v=""/>
    <s v=""/>
    <s v=""/>
    <n v="302495246.76999998"/>
    <m/>
    <m/>
    <m/>
    <n v="302495246.76999998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5"/>
    <s v="г. Березники, пр-т Ленина, д. 55"/>
    <n v="1958"/>
    <m/>
    <s v="Кирпич"/>
    <n v="5"/>
    <n v="9"/>
    <n v="9705.7999999999993"/>
    <n v="8665"/>
    <n v="5130"/>
    <n v="177"/>
    <n v="13356248.440000001"/>
    <m/>
    <m/>
    <m/>
    <n v="13356248.440000001"/>
    <n v="1541.4020126947491"/>
    <n v="1541.4020126947491"/>
    <x v="1"/>
    <x v="1"/>
    <m/>
    <n v="2"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2"/>
    <x v="15"/>
    <s v="г. Березники, пр-т Советский, д. 28"/>
    <n v="1949"/>
    <m/>
    <s v="Кирпич"/>
    <n v="3"/>
    <n v="3"/>
    <n v="2234.4"/>
    <n v="1302.5"/>
    <n v="1172.25"/>
    <n v="50"/>
    <n v="13020183.960000001"/>
    <m/>
    <m/>
    <m/>
    <n v="13020183.960000001"/>
    <n v="9996.3024644913639"/>
    <n v="9996.3024644913639"/>
    <x v="1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3"/>
    <x v="15"/>
    <s v="г. Березники, пр-т Советский, д. 30"/>
    <n v="1949"/>
    <m/>
    <s v="Кирпич"/>
    <n v="3"/>
    <n v="2"/>
    <n v="1437.2"/>
    <n v="1215.7"/>
    <n v="1215.7"/>
    <n v="46"/>
    <n v="26520996.52"/>
    <m/>
    <m/>
    <m/>
    <n v="26520996.52"/>
    <n v="21815.412124701816"/>
    <n v="21815.412124701816"/>
    <x v="1"/>
    <x v="1"/>
    <m/>
    <n v="7"/>
    <n v="1"/>
    <n v="1"/>
    <s v=""/>
    <n v="1"/>
    <n v="1"/>
    <n v="1"/>
    <s v=""/>
    <s v=""/>
    <s v=""/>
    <s v=""/>
    <n v="1"/>
    <s v=""/>
    <s v=""/>
    <n v="1"/>
    <s v=""/>
    <s v=""/>
    <s v=""/>
    <s v=""/>
    <s v=""/>
    <s v=""/>
    <s v=""/>
  </r>
  <r>
    <n v="4"/>
    <x v="15"/>
    <s v="г. Березники, пр-т Советский, д. 38"/>
    <n v="1946"/>
    <m/>
    <s v="Кирпич"/>
    <n v="3"/>
    <n v="2"/>
    <n v="1338.9"/>
    <n v="932.6"/>
    <n v="932.6"/>
    <n v="34"/>
    <n v="26972435.060000002"/>
    <m/>
    <m/>
    <m/>
    <n v="26972435.060000002"/>
    <n v="28921.761805704486"/>
    <n v="28921.761805704486"/>
    <x v="1"/>
    <x v="1"/>
    <m/>
    <n v="5"/>
    <s v="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5"/>
    <x v="15"/>
    <s v="г. Березники, пр-т Советский, д. 44"/>
    <n v="1947"/>
    <m/>
    <s v="Кирпич"/>
    <n v="3"/>
    <n v="2"/>
    <n v="998.4"/>
    <n v="829.3"/>
    <n v="829.3"/>
    <n v="29"/>
    <n v="27226777.349999998"/>
    <m/>
    <m/>
    <m/>
    <n v="27226777.349999998"/>
    <n v="32831.035029542989"/>
    <n v="32831.035029542989"/>
    <x v="1"/>
    <x v="1"/>
    <m/>
    <n v="7"/>
    <s v=""/>
    <n v="1"/>
    <s v=""/>
    <n v="1"/>
    <n v="1"/>
    <n v="1"/>
    <s v=""/>
    <s v=""/>
    <s v=""/>
    <n v="1"/>
    <n v="1"/>
    <s v=""/>
    <s v=""/>
    <n v="1"/>
    <s v=""/>
    <s v=""/>
    <s v=""/>
    <s v=""/>
    <s v=""/>
    <s v=""/>
    <s v=""/>
  </r>
  <r>
    <n v="6"/>
    <x v="15"/>
    <s v="г. Березники, ул. Деменева, д. 9"/>
    <n v="1952"/>
    <m/>
    <s v="Кирпич"/>
    <n v="4"/>
    <n v="3"/>
    <n v="2849.3"/>
    <n v="2469.9"/>
    <n v="2073.6"/>
    <n v="50"/>
    <n v="13232605.08"/>
    <m/>
    <m/>
    <m/>
    <n v="13232605.08"/>
    <n v="5357.5468966354911"/>
    <n v="5357.5468966354911"/>
    <x v="1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7"/>
    <x v="15"/>
    <s v="г. Березники, ул. Клары Цеткин, д. 38"/>
    <n v="1955"/>
    <m/>
    <s v="Кирпич"/>
    <n v="3"/>
    <n v="2"/>
    <n v="1541.5"/>
    <n v="1420.8"/>
    <n v="945.4"/>
    <n v="43"/>
    <n v="19246120.789999999"/>
    <m/>
    <m/>
    <m/>
    <n v="19246120.789999999"/>
    <n v="13545.974655123873"/>
    <n v="13545.974655123873"/>
    <x v="1"/>
    <x v="1"/>
    <m/>
    <n v="5"/>
    <n v="1"/>
    <s v="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8"/>
    <x v="15"/>
    <s v="г. Березники, ул. Ломоносова, д. 78"/>
    <n v="1961"/>
    <m/>
    <s v="Панель"/>
    <n v="5"/>
    <n v="4"/>
    <n v="3513.7"/>
    <n v="3163.5"/>
    <n v="3163.5"/>
    <n v="159"/>
    <n v="10566574.33"/>
    <m/>
    <m/>
    <m/>
    <n v="10566574.33"/>
    <n v="3340.1530994152049"/>
    <n v="3340.1530994152049"/>
    <x v="1"/>
    <x v="1"/>
    <m/>
    <n v="2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"/>
    <x v="15"/>
    <s v="г. Березники, ул. Менделеева, д. 18"/>
    <n v="1960"/>
    <m/>
    <s v="Кирпич"/>
    <n v="3"/>
    <n v="3"/>
    <n v="1280.4000000000001"/>
    <n v="1176.4000000000001"/>
    <n v="978.3"/>
    <n v="68"/>
    <n v="12064709.84"/>
    <m/>
    <m/>
    <m/>
    <n v="12064709.84"/>
    <n v="10255.618701122066"/>
    <n v="10255.618701122066"/>
    <x v="1"/>
    <x v="1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10"/>
    <x v="15"/>
    <s v="г. Березники, ул. Менделеева, д. 24"/>
    <n v="1962"/>
    <m/>
    <s v="Кирпич"/>
    <n v="2"/>
    <n v="2"/>
    <n v="707.5"/>
    <n v="628.5"/>
    <n v="628.5"/>
    <n v="36"/>
    <n v="6761853.4299999997"/>
    <m/>
    <m/>
    <m/>
    <n v="6761853.4299999997"/>
    <n v="10758.716674622116"/>
    <n v="10758.716674622116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1"/>
    <x v="15"/>
    <s v="г. Березники, ул. Парковая, д. 6"/>
    <n v="1946"/>
    <m/>
    <s v="Кирпич"/>
    <n v="3"/>
    <n v="2"/>
    <n v="1050.7"/>
    <n v="850.7"/>
    <n v="765.63"/>
    <n v="30"/>
    <n v="21266966.520000003"/>
    <m/>
    <m/>
    <m/>
    <n v="21266966.520000003"/>
    <n v="24999.372892911721"/>
    <n v="24999.372892911721"/>
    <x v="1"/>
    <x v="1"/>
    <m/>
    <n v="5"/>
    <n v="1"/>
    <n v="1"/>
    <s v=""/>
    <n v="1"/>
    <n v="1"/>
    <s v=""/>
    <s v=""/>
    <s v=""/>
    <s v=""/>
    <n v="1"/>
    <s v=""/>
    <s v=""/>
    <s v=""/>
    <s v=""/>
    <s v=""/>
    <s v=""/>
    <s v=""/>
    <s v=""/>
    <s v=""/>
    <s v=""/>
    <s v=""/>
  </r>
  <r>
    <n v="12"/>
    <x v="15"/>
    <s v="г. Березники, ул. Пятилетки, д. 23"/>
    <n v="1948"/>
    <m/>
    <s v="Кирпич"/>
    <n v="3"/>
    <n v="2"/>
    <n v="1002.5"/>
    <n v="862.8"/>
    <n v="718.5"/>
    <n v="23"/>
    <n v="11356370.130000001"/>
    <m/>
    <m/>
    <m/>
    <n v="11356370.130000001"/>
    <n v="13162.22778164117"/>
    <n v="13162.22778164117"/>
    <x v="1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3"/>
    <x v="15"/>
    <s v="г. Березники, ул. Пятилетки, д. 35"/>
    <n v="1951"/>
    <m/>
    <s v="Кирпич"/>
    <n v="3"/>
    <n v="3"/>
    <n v="2094.8000000000002"/>
    <n v="1849.6"/>
    <n v="1306.7"/>
    <n v="44"/>
    <n v="23729999.149999999"/>
    <m/>
    <m/>
    <m/>
    <n v="23729999.149999999"/>
    <n v="12829.80057850346"/>
    <n v="12829.80057850346"/>
    <x v="1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4"/>
    <x v="15"/>
    <s v="г. Березники, ул. Пятилетки, д. 46"/>
    <n v="1957"/>
    <m/>
    <s v="Кирпич"/>
    <n v="5"/>
    <n v="3"/>
    <n v="5469.9"/>
    <n v="4892.3"/>
    <n v="3910.4"/>
    <n v="116"/>
    <n v="4464040.09"/>
    <m/>
    <m/>
    <m/>
    <n v="4464040.09"/>
    <n v="912.46245937493609"/>
    <n v="912.46245937493609"/>
    <x v="1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15"/>
    <x v="15"/>
    <s v="г. Березники, ул. Свердлова, д. 49"/>
    <n v="1967"/>
    <m/>
    <s v="Кирпич"/>
    <n v="5"/>
    <n v="4"/>
    <n v="2912.2"/>
    <n v="2617.1999999999998"/>
    <n v="2617.1999999999998"/>
    <n v="115"/>
    <n v="13115150.939999999"/>
    <m/>
    <m/>
    <m/>
    <n v="13115150.939999999"/>
    <n v="5011.1382164144889"/>
    <n v="5011.1382164144889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6"/>
    <x v="15"/>
    <s v="г. Березники, ул. Труда, д. 6А"/>
    <n v="1950"/>
    <m/>
    <s v="Шлакоблок"/>
    <n v="2"/>
    <n v="2"/>
    <n v="699.4"/>
    <n v="623.4"/>
    <n v="623.4"/>
    <n v="34"/>
    <n v="781950.17999999993"/>
    <m/>
    <m/>
    <m/>
    <n v="781950.17999999993"/>
    <n v="1254.3313763233878"/>
    <n v="1254.3313763233878"/>
    <x v="1"/>
    <x v="1"/>
    <m/>
    <n v="2"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17"/>
    <x v="15"/>
    <s v="г. Березники, ул. Челюскинцев, д. 35"/>
    <n v="1949"/>
    <m/>
    <s v="Кирпич"/>
    <n v="2"/>
    <n v="2"/>
    <n v="757.9"/>
    <n v="685.5"/>
    <n v="685.5"/>
    <n v="36"/>
    <n v="12440913.350000001"/>
    <m/>
    <m/>
    <m/>
    <n v="12440913.350000001"/>
    <n v="18148.6700948213"/>
    <n v="18148.6700948213"/>
    <x v="1"/>
    <x v="1"/>
    <m/>
    <n v="5"/>
    <s v=""/>
    <n v="1"/>
    <s v=""/>
    <n v="1"/>
    <n v="1"/>
    <n v="1"/>
    <s v=""/>
    <s v=""/>
    <s v=""/>
    <s v=""/>
    <n v="1"/>
    <s v=""/>
    <s v=""/>
    <s v=""/>
    <s v=""/>
    <s v=""/>
    <s v=""/>
    <s v=""/>
    <s v=""/>
    <s v=""/>
    <s v=""/>
  </r>
  <r>
    <n v="18"/>
    <x v="15"/>
    <s v="г. Березники, ул. Челюскинцев, д. 53"/>
    <n v="1951"/>
    <m/>
    <s v="Шлакоблок"/>
    <n v="2"/>
    <n v="2"/>
    <n v="760.3"/>
    <n v="667.3"/>
    <n v="667.3"/>
    <n v="35"/>
    <n v="12480309.300000001"/>
    <m/>
    <m/>
    <m/>
    <n v="12480309.300000001"/>
    <n v="18702.696388430992"/>
    <n v="18702.696388430992"/>
    <x v="1"/>
    <x v="1"/>
    <m/>
    <n v="5"/>
    <s v=""/>
    <n v="1"/>
    <s v=""/>
    <n v="1"/>
    <n v="1"/>
    <n v="1"/>
    <s v=""/>
    <s v=""/>
    <s v=""/>
    <s v=""/>
    <n v="1"/>
    <s v=""/>
    <s v=""/>
    <s v=""/>
    <s v=""/>
    <s v=""/>
    <s v=""/>
    <s v=""/>
    <s v=""/>
    <s v=""/>
    <s v=""/>
  </r>
  <r>
    <n v="19"/>
    <x v="15"/>
    <s v="г. Березники, ул. Юбилейная, д. 112"/>
    <n v="1976"/>
    <m/>
    <s v="Кирпич"/>
    <n v="9"/>
    <n v="1"/>
    <n v="4935.1000000000004"/>
    <n v="3693.3"/>
    <n v="3323.97"/>
    <n v="260"/>
    <n v="10205342.640000001"/>
    <m/>
    <m/>
    <m/>
    <n v="10205342.640000001"/>
    <n v="2763.2043538299081"/>
    <n v="2763.2043538299081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0"/>
    <x v="15"/>
    <s v="г. Березники, ул. Юбилейная, д. 28"/>
    <n v="1964"/>
    <m/>
    <s v="Кирпич"/>
    <n v="5"/>
    <n v="4"/>
    <n v="3458.4"/>
    <n v="2590"/>
    <n v="2590"/>
    <n v="163"/>
    <n v="16885153.82"/>
    <m/>
    <m/>
    <m/>
    <n v="16885153.82"/>
    <n v="6519.364409266409"/>
    <n v="6519.364409266409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21"/>
    <x v="15"/>
    <s v="г. Березники, ул. Юбилейная, д. 42"/>
    <n v="1965"/>
    <m/>
    <s v="Кирпич"/>
    <n v="5"/>
    <n v="4"/>
    <n v="4064.6"/>
    <n v="2526.9"/>
    <n v="158.69999999999999"/>
    <n v="160"/>
    <n v="1850653.03"/>
    <m/>
    <m/>
    <m/>
    <n v="1850653.03"/>
    <n v="732.38079464957059"/>
    <n v="732.38079464957059"/>
    <x v="1"/>
    <x v="2"/>
    <m/>
    <n v="1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22"/>
    <x v="15"/>
    <s v="г. Березники, ул. Юбилейная, д. 62"/>
    <n v="1965"/>
    <m/>
    <s v="Кирпич"/>
    <n v="5"/>
    <n v="4"/>
    <n v="3311.4"/>
    <n v="2574.3000000000002"/>
    <n v="2316.87"/>
    <n v="178"/>
    <n v="1507713.53"/>
    <m/>
    <m/>
    <m/>
    <n v="1507713.53"/>
    <n v="585.67903119294567"/>
    <n v="585.67903119294567"/>
    <x v="1"/>
    <x v="2"/>
    <m/>
    <n v="1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23"/>
    <x v="15"/>
    <s v="г. Березники, ул. Юбилейная, д. 9"/>
    <n v="1943"/>
    <m/>
    <s v="Кирпич"/>
    <n v="2"/>
    <n v="1"/>
    <n v="483.1"/>
    <n v="438.9"/>
    <n v="438.9"/>
    <n v="22"/>
    <n v="3442179.29"/>
    <m/>
    <m/>
    <m/>
    <n v="3442179.29"/>
    <n v="7842.7416040100252"/>
    <n v="7842.7416040100252"/>
    <x v="1"/>
    <x v="1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0"/>
    <x v="0"/>
    <s v="Нытвенский городской округ Пермского края"/>
    <s v=""/>
    <m/>
    <s v=""/>
    <s v=""/>
    <s v=""/>
    <s v=""/>
    <s v=""/>
    <s v=""/>
    <s v=""/>
    <n v="19644663.699999999"/>
    <m/>
    <m/>
    <m/>
    <n v="19644663.69999999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6"/>
    <s v="г. Нытва, пр-т Ленина, д. 41"/>
    <n v="1991"/>
    <m/>
    <s v="Панель"/>
    <n v="5"/>
    <n v="6"/>
    <n v="4023.6"/>
    <n v="4023.6"/>
    <n v="4023.6"/>
    <n v="175"/>
    <n v="19644663.699999999"/>
    <m/>
    <m/>
    <m/>
    <n v="19644663.699999999"/>
    <n v="4882.3600009941347"/>
    <n v="4882.3600009941347"/>
    <x v="1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0"/>
    <x v="0"/>
    <s v="Ординский муниципальный округ Пермского края"/>
    <s v=""/>
    <m/>
    <s v=""/>
    <s v=""/>
    <s v=""/>
    <s v=""/>
    <s v=""/>
    <s v=""/>
    <s v=""/>
    <n v="26834623.73"/>
    <m/>
    <m/>
    <m/>
    <n v="26834623.73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7"/>
    <s v="с. Орда, ул. Новая, д. 4"/>
    <n v="1967"/>
    <m/>
    <s v="Кирпич"/>
    <n v="2"/>
    <n v="2"/>
    <n v="363.4"/>
    <n v="341.4"/>
    <n v="341.4"/>
    <n v="16"/>
    <n v="3742151.48"/>
    <m/>
    <m/>
    <m/>
    <n v="3742151.48"/>
    <n v="10961.193555946105"/>
    <n v="10961.193555946105"/>
    <x v="1"/>
    <x v="2"/>
    <m/>
    <n v="2"/>
    <n v="1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17"/>
    <s v="с. Орда, ул. Трактовая, д. 1Б"/>
    <n v="1988"/>
    <m/>
    <s v="Кирпич"/>
    <n v="2"/>
    <n v="3"/>
    <n v="982.1"/>
    <n v="904.7"/>
    <n v="904.7"/>
    <n v="32"/>
    <n v="16327658.030000001"/>
    <m/>
    <m/>
    <m/>
    <n v="16327658.030000001"/>
    <n v="18047.593710622306"/>
    <n v="18047.593710622306"/>
    <x v="1"/>
    <x v="1"/>
    <m/>
    <n v="2"/>
    <s v=""/>
    <s v=""/>
    <s v=""/>
    <s v=""/>
    <s v=""/>
    <s v=""/>
    <s v=""/>
    <s v=""/>
    <s v=""/>
    <n v="1"/>
    <s v=""/>
    <n v="1"/>
    <s v=""/>
    <s v=""/>
    <s v=""/>
    <s v=""/>
    <s v=""/>
    <s v=""/>
    <s v=""/>
    <s v=""/>
    <s v=""/>
  </r>
  <r>
    <n v="3"/>
    <x v="17"/>
    <s v="с. Орда, ул. Трактовая, д. 8"/>
    <n v="1976"/>
    <m/>
    <s v="Кирпич"/>
    <n v="2"/>
    <n v="2"/>
    <n v="406.9"/>
    <n v="372.1"/>
    <n v="372.1"/>
    <n v="19"/>
    <n v="6764814.2200000007"/>
    <m/>
    <m/>
    <m/>
    <n v="6764814.2200000007"/>
    <n v="18180.097339424887"/>
    <n v="18180.097339424887"/>
    <x v="1"/>
    <x v="1"/>
    <m/>
    <n v="2"/>
    <s v=""/>
    <s v=""/>
    <s v=""/>
    <s v=""/>
    <s v=""/>
    <s v=""/>
    <s v=""/>
    <s v=""/>
    <s v=""/>
    <n v="1"/>
    <s v=""/>
    <n v="1"/>
    <s v=""/>
    <s v=""/>
    <s v=""/>
    <s v=""/>
    <s v=""/>
    <s v=""/>
    <s v=""/>
    <s v=""/>
    <s v=""/>
  </r>
  <r>
    <n v="0"/>
    <x v="0"/>
    <s v="Пермский муниципальный район Пермского края"/>
    <s v=""/>
    <m/>
    <s v=""/>
    <s v=""/>
    <s v=""/>
    <s v=""/>
    <s v=""/>
    <s v=""/>
    <s v=""/>
    <n v="869092.3"/>
    <m/>
    <m/>
    <m/>
    <n v="869092.3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8"/>
    <s v="п. Красный Восход, ул. Зеленинская, д. 6А"/>
    <n v="1967"/>
    <m/>
    <s v="Кирпич"/>
    <n v="2"/>
    <n v="2"/>
    <n v="470.6"/>
    <n v="299.8"/>
    <n v="299.8"/>
    <n v="28"/>
    <n v="348347.53"/>
    <m/>
    <m/>
    <m/>
    <n v="348347.53"/>
    <n v="1161.9330553702468"/>
    <n v="1161.9330553702468"/>
    <x v="1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"/>
    <x v="18"/>
    <s v="п. Юго-Камский, ул. Сибирская, д. 21"/>
    <n v="1957"/>
    <m/>
    <s v="Кирпич"/>
    <n v="2"/>
    <n v="2"/>
    <n v="703.5"/>
    <n v="615.6"/>
    <n v="615.6"/>
    <n v="23"/>
    <n v="520744.77"/>
    <m/>
    <m/>
    <m/>
    <n v="520744.77"/>
    <n v="845.91418128654971"/>
    <n v="845.91418128654971"/>
    <x v="1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0"/>
    <x v="0"/>
    <s v="Соликамский городской округ Пермского края"/>
    <s v=""/>
    <m/>
    <s v=""/>
    <s v=""/>
    <s v=""/>
    <s v=""/>
    <s v=""/>
    <s v=""/>
    <s v=""/>
    <n v="92751806.649999991"/>
    <m/>
    <m/>
    <m/>
    <n v="92751806.64999999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9"/>
    <s v="г. Соликамск, ул. Белинского, д. 14"/>
    <n v="1955"/>
    <m/>
    <s v="Крупные блоки"/>
    <n v="2"/>
    <n v="1"/>
    <n v="586"/>
    <n v="542.20000000000005"/>
    <n v="542.20000000000005"/>
    <n v="18"/>
    <n v="5600630.54"/>
    <m/>
    <m/>
    <m/>
    <n v="5600630.54"/>
    <n v="10329.455071929176"/>
    <n v="10329.455071929176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19"/>
    <s v="г. Соликамск, ул. Белинского, д. 8"/>
    <n v="1953"/>
    <m/>
    <s v="Крупные блоки"/>
    <n v="2"/>
    <n v="2"/>
    <n v="1428"/>
    <n v="1061.0999999999999"/>
    <n v="1061.0999999999999"/>
    <n v="32"/>
    <n v="30014075.279999997"/>
    <m/>
    <m/>
    <m/>
    <n v="30014075.279999997"/>
    <n v="28285.812157195363"/>
    <n v="28285.812157195363"/>
    <x v="1"/>
    <x v="1"/>
    <m/>
    <n v="6"/>
    <n v="1"/>
    <n v="1"/>
    <s v=""/>
    <n v="1"/>
    <s v=""/>
    <n v="1"/>
    <s v=""/>
    <s v=""/>
    <s v=""/>
    <n v="1"/>
    <s v=""/>
    <s v=""/>
    <s v=""/>
    <n v="1"/>
    <s v=""/>
    <s v=""/>
    <s v=""/>
    <s v=""/>
    <s v=""/>
    <s v=""/>
    <s v=""/>
  </r>
  <r>
    <n v="3"/>
    <x v="19"/>
    <s v="г. Соликамск, ул. Володарского /Большевистская, 45, д. 16"/>
    <n v="1959"/>
    <m/>
    <s v="Кирпич"/>
    <n v="3"/>
    <n v="3"/>
    <n v="1476.2"/>
    <n v="1476.2"/>
    <n v="1244.2"/>
    <n v="78"/>
    <n v="10518205.48"/>
    <m/>
    <m/>
    <m/>
    <n v="10518205.48"/>
    <n v="7125.1900013548302"/>
    <n v="7125.1900013548302"/>
    <x v="1"/>
    <x v="1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4"/>
    <x v="19"/>
    <s v="г. Соликамск, ул. Дубравная, д. 59"/>
    <n v="1965"/>
    <m/>
    <s v="Кирпич"/>
    <n v="4"/>
    <n v="2"/>
    <n v="1324.9"/>
    <n v="1262.5"/>
    <n v="1262.5"/>
    <n v="48"/>
    <n v="603240.22"/>
    <m/>
    <m/>
    <m/>
    <n v="603240.22"/>
    <n v="477.81403564356435"/>
    <n v="477.81403564356435"/>
    <x v="1"/>
    <x v="1"/>
    <m/>
    <n v="1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5"/>
    <x v="19"/>
    <s v="г. Соликамск, ул. Культуры, д. 40"/>
    <n v="1960"/>
    <m/>
    <s v="Камень"/>
    <n v="3"/>
    <n v="3"/>
    <n v="2057.9"/>
    <n v="1575.2"/>
    <n v="1489"/>
    <n v="77"/>
    <n v="4194535.26"/>
    <m/>
    <m/>
    <m/>
    <n v="4194535.26"/>
    <n v="2662.8588496698831"/>
    <n v="2662.8588496698831"/>
    <x v="1"/>
    <x v="1"/>
    <m/>
    <n v="2"/>
    <n v="1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6"/>
    <x v="19"/>
    <s v="г. Соликамск, ул. Матросова, д. 37"/>
    <n v="1960"/>
    <m/>
    <s v="Камень"/>
    <n v="3"/>
    <n v="3"/>
    <n v="1726.3"/>
    <n v="1496.7"/>
    <n v="1412.6"/>
    <n v="56"/>
    <n v="12300215.5"/>
    <m/>
    <m/>
    <m/>
    <n v="12300215.5"/>
    <n v="8218.2237589363267"/>
    <n v="8218.2237589363267"/>
    <x v="1"/>
    <x v="1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7"/>
    <x v="19"/>
    <s v="г. Соликамск, ул. Молодежная, д. 5"/>
    <n v="1965"/>
    <m/>
    <s v="Кирпич"/>
    <n v="5"/>
    <n v="4"/>
    <n v="3162.9"/>
    <n v="3160.58"/>
    <n v="3160.58"/>
    <n v="149"/>
    <n v="14244183.41"/>
    <m/>
    <m/>
    <m/>
    <n v="14244183.41"/>
    <n v="4506.8257756487737"/>
    <n v="4506.8257756487737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8"/>
    <x v="19"/>
    <s v="г. Соликамск, ул. Розы Люксембург, д. 22"/>
    <n v="1963"/>
    <m/>
    <s v="Кирпич"/>
    <n v="4"/>
    <n v="4"/>
    <n v="2051.5"/>
    <n v="2051.5"/>
    <n v="1976.7"/>
    <n v="94"/>
    <n v="1601011.12"/>
    <m/>
    <m/>
    <m/>
    <n v="1601011.12"/>
    <n v="780.41000243724113"/>
    <n v="780.41000243724113"/>
    <x v="1"/>
    <x v="1"/>
    <m/>
    <n v="2"/>
    <s v=""/>
    <s v="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9"/>
    <x v="19"/>
    <s v="г. Соликамск, ул. Черняховского, д. 23"/>
    <n v="1955"/>
    <m/>
    <s v="Камень"/>
    <n v="3"/>
    <n v="3"/>
    <n v="1196"/>
    <n v="1079.9000000000001"/>
    <n v="1031.4000000000001"/>
    <n v="19"/>
    <n v="13675709.839999998"/>
    <m/>
    <m/>
    <m/>
    <n v="13675709.839999998"/>
    <n v="12663.866876562643"/>
    <n v="12663.866876562643"/>
    <x v="1"/>
    <x v="1"/>
    <m/>
    <n v="5"/>
    <n v="1"/>
    <n v="1"/>
    <s v=""/>
    <n v="1"/>
    <s v=""/>
    <n v="1"/>
    <n v="1"/>
    <s v=""/>
    <s v=""/>
    <s v=""/>
    <s v=""/>
    <s v=""/>
    <s v=""/>
    <s v=""/>
    <s v=""/>
    <s v=""/>
    <s v=""/>
    <s v=""/>
    <s v=""/>
    <s v=""/>
    <s v=""/>
  </r>
  <r>
    <n v="0"/>
    <x v="0"/>
    <s v="Чайковский городской округ Пермского края"/>
    <s v=""/>
    <m/>
    <s v=""/>
    <s v=""/>
    <s v=""/>
    <s v=""/>
    <s v=""/>
    <s v=""/>
    <s v=""/>
    <n v="273346128.73999995"/>
    <m/>
    <m/>
    <m/>
    <n v="273346128.73999995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0"/>
    <s v="г. Чайковский, б-р Приморский, д. 17"/>
    <n v="1962"/>
    <m/>
    <s v="Крупные блоки"/>
    <n v="4"/>
    <n v="3"/>
    <n v="2262.6999999999998"/>
    <n v="2055"/>
    <n v="2009.4"/>
    <n v="99"/>
    <n v="6659012.9700000007"/>
    <m/>
    <m/>
    <m/>
    <n v="6659012.9700000007"/>
    <n v="3240.3956058394165"/>
    <n v="3240.3956058394165"/>
    <x v="1"/>
    <x v="2"/>
    <m/>
    <n v="2"/>
    <s v=""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2"/>
    <x v="20"/>
    <s v="г. Чайковский, б-р Приморский, д. 33"/>
    <n v="1959"/>
    <m/>
    <s v="Кирпич"/>
    <n v="3"/>
    <n v="2"/>
    <n v="1053.0999999999999"/>
    <n v="955.3"/>
    <n v="955.3"/>
    <n v="41"/>
    <n v="19589966.289999999"/>
    <m/>
    <m/>
    <m/>
    <n v="19589966.289999999"/>
    <n v="20506.611839212812"/>
    <n v="20506.611839212812"/>
    <x v="1"/>
    <x v="2"/>
    <m/>
    <n v="3"/>
    <s v=""/>
    <n v="1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3"/>
    <x v="20"/>
    <s v="г. Чайковский, б-р Приморский, д. 53"/>
    <n v="1959"/>
    <m/>
    <s v="Кирпич"/>
    <n v="3"/>
    <n v="3"/>
    <n v="1650.2"/>
    <n v="1516.1"/>
    <n v="1516.1"/>
    <n v="72"/>
    <n v="26464537.93"/>
    <m/>
    <m/>
    <m/>
    <n v="26464537.93"/>
    <n v="17455.667785766113"/>
    <n v="17455.667785766113"/>
    <x v="1"/>
    <x v="2"/>
    <m/>
    <n v="4"/>
    <s v=""/>
    <n v="1"/>
    <s v=""/>
    <s v=""/>
    <n v="1"/>
    <n v="1"/>
    <s v=""/>
    <s v=""/>
    <s v=""/>
    <s v=""/>
    <n v="1"/>
    <s v=""/>
    <s v=""/>
    <s v=""/>
    <s v=""/>
    <s v=""/>
    <s v=""/>
    <s v=""/>
    <s v=""/>
    <s v=""/>
    <s v=""/>
  </r>
  <r>
    <n v="4"/>
    <x v="20"/>
    <s v="г. Чайковский, ул. Вокзальная, д. 33"/>
    <n v="1975"/>
    <m/>
    <s v="Кирпич"/>
    <n v="9"/>
    <n v="2"/>
    <n v="4799.3"/>
    <n v="3755"/>
    <n v="3755"/>
    <n v="148"/>
    <n v="5557017.8399999999"/>
    <m/>
    <m/>
    <m/>
    <n v="5557017.8399999999"/>
    <n v="1479.8982263648468"/>
    <n v="1479.8982263648468"/>
    <x v="1"/>
    <x v="2"/>
    <m/>
    <n v="1"/>
    <s v=""/>
    <s v=""/>
    <s v=""/>
    <s v=""/>
    <s v=""/>
    <s v=""/>
    <s v=""/>
    <n v="2"/>
    <n v="5557017.8399999999"/>
    <s v=""/>
    <s v=""/>
    <s v=""/>
    <s v=""/>
    <s v=""/>
    <s v=""/>
    <s v=""/>
    <s v=""/>
    <s v=""/>
    <s v=""/>
    <s v=""/>
    <s v=""/>
  </r>
  <r>
    <n v="5"/>
    <x v="20"/>
    <s v="г. Чайковский, ул. Вокзальная, д. 61"/>
    <n v="1982"/>
    <m/>
    <s v="Кирпич"/>
    <n v="9"/>
    <n v="1"/>
    <n v="2415.6"/>
    <n v="1906.1"/>
    <n v="1715.49"/>
    <n v="88"/>
    <n v="2778508.92"/>
    <m/>
    <m/>
    <m/>
    <n v="2778508.92"/>
    <n v="1457.6931535596243"/>
    <n v="1457.6931535596243"/>
    <x v="1"/>
    <x v="2"/>
    <m/>
    <n v="1"/>
    <s v=""/>
    <s v=""/>
    <s v=""/>
    <s v=""/>
    <s v=""/>
    <s v=""/>
    <s v=""/>
    <n v="1"/>
    <n v="2778508.92"/>
    <s v=""/>
    <s v=""/>
    <s v=""/>
    <s v=""/>
    <s v=""/>
    <s v=""/>
    <s v=""/>
    <s v=""/>
    <s v=""/>
    <s v=""/>
    <s v=""/>
    <s v=""/>
  </r>
  <r>
    <n v="6"/>
    <x v="20"/>
    <s v="г. Чайковский, ул. Горького, д. 18"/>
    <n v="1960"/>
    <m/>
    <s v="Крупные блоки"/>
    <n v="3"/>
    <n v="2"/>
    <n v="1041.3"/>
    <n v="967.4"/>
    <n v="877.8"/>
    <n v="36"/>
    <n v="20977217.590000004"/>
    <m/>
    <m/>
    <m/>
    <n v="20977217.590000004"/>
    <n v="21684.119898697543"/>
    <n v="21684.119898697543"/>
    <x v="1"/>
    <x v="2"/>
    <m/>
    <n v="5"/>
    <s v="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7"/>
    <x v="20"/>
    <s v="г. Чайковский, ул. Декабристов, д. 18"/>
    <n v="1988"/>
    <m/>
    <s v="Силикальцит"/>
    <n v="9"/>
    <n v="4"/>
    <n v="8913"/>
    <n v="7654.2"/>
    <n v="6888.78"/>
    <n v="461"/>
    <n v="11114035.68"/>
    <m/>
    <m/>
    <m/>
    <n v="11114035.68"/>
    <n v="1452.0179352512346"/>
    <n v="1452.0179352512346"/>
    <x v="1"/>
    <x v="2"/>
    <m/>
    <n v="1"/>
    <s v=""/>
    <s v=""/>
    <s v=""/>
    <s v=""/>
    <s v=""/>
    <s v=""/>
    <s v=""/>
    <n v="4"/>
    <n v="11114035.68"/>
    <s v=""/>
    <s v=""/>
    <s v=""/>
    <s v=""/>
    <s v=""/>
    <s v=""/>
    <s v=""/>
    <s v=""/>
    <s v=""/>
    <s v=""/>
    <s v=""/>
    <s v=""/>
  </r>
  <r>
    <n v="8"/>
    <x v="20"/>
    <s v="г. Чайковский, ул. Кабалевского, д. 17"/>
    <n v="1968"/>
    <m/>
    <s v="Кирпич"/>
    <n v="5"/>
    <n v="4"/>
    <n v="3472.5"/>
    <n v="3182.5"/>
    <n v="3182.5"/>
    <n v="151"/>
    <n v="15638473.199999999"/>
    <m/>
    <m/>
    <m/>
    <n v="15638473.199999999"/>
    <n v="4913.8957423409265"/>
    <n v="4913.8957423409265"/>
    <x v="1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"/>
    <x v="20"/>
    <s v="г. Чайковский, ул. Кабалевского, д. 40"/>
    <n v="1968"/>
    <m/>
    <s v="Силикальцитные"/>
    <n v="5"/>
    <n v="4"/>
    <n v="2963.1"/>
    <n v="2963.1"/>
    <n v="2963.1"/>
    <n v="105"/>
    <n v="12221454.100000001"/>
    <m/>
    <m/>
    <m/>
    <n v="12221454.100000001"/>
    <n v="4124.5499983125783"/>
    <n v="4124.5499983125783"/>
    <x v="1"/>
    <x v="2"/>
    <m/>
    <n v="4"/>
    <s v="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0"/>
    <x v="20"/>
    <s v="г. Чайковский, ул. Карла Маркса, д. 18"/>
    <n v="1962"/>
    <m/>
    <s v="Крупные блоки"/>
    <n v="4"/>
    <n v="3"/>
    <n v="2379.4"/>
    <n v="2192.9"/>
    <n v="2192.9"/>
    <n v="81"/>
    <n v="16634766.109999999"/>
    <m/>
    <m/>
    <m/>
    <n v="16634766.109999999"/>
    <n v="7585.7385699302286"/>
    <n v="7585.7385699302286"/>
    <x v="1"/>
    <x v="2"/>
    <m/>
    <n v="2"/>
    <s v=""/>
    <n v="1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1"/>
    <x v="20"/>
    <s v="г. Чайковский, ул. Карла Маркса, д. 20"/>
    <n v="1962"/>
    <m/>
    <s v="Кирпич"/>
    <n v="4"/>
    <n v="3"/>
    <n v="2204.4"/>
    <n v="2022.5"/>
    <n v="1981.3"/>
    <n v="59"/>
    <n v="1153782.96"/>
    <m/>
    <m/>
    <m/>
    <n v="1153782.96"/>
    <n v="570.47365142150807"/>
    <n v="570.47365142150807"/>
    <x v="1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2"/>
    <x v="20"/>
    <s v="г. Чайковский, ул. Карла Маркса, д. 30"/>
    <n v="1960"/>
    <m/>
    <s v="Кирпич"/>
    <n v="3"/>
    <n v="2"/>
    <n v="1062.3"/>
    <n v="932.6"/>
    <n v="932.6"/>
    <n v="29"/>
    <n v="21400267.210000001"/>
    <m/>
    <m/>
    <m/>
    <n v="21400267.210000001"/>
    <n v="22946.887422260348"/>
    <n v="22946.887422260348"/>
    <x v="1"/>
    <x v="2"/>
    <m/>
    <n v="5"/>
    <s v="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13"/>
    <x v="20"/>
    <s v="г. Чайковский, ул. Карла Маркса, д. 42"/>
    <n v="1959"/>
    <m/>
    <s v="Кирпич"/>
    <n v="3"/>
    <n v="3"/>
    <n v="1736.7"/>
    <n v="1224.0999999999999"/>
    <n v="1224.0999999999999"/>
    <n v="43"/>
    <n v="32306423.370000001"/>
    <m/>
    <m/>
    <m/>
    <n v="32306423.370000001"/>
    <n v="26391.980532636226"/>
    <n v="26391.980532636226"/>
    <x v="1"/>
    <x v="2"/>
    <m/>
    <n v="3"/>
    <s v=""/>
    <n v="1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14"/>
    <x v="20"/>
    <s v="г. Чайковский, ул. Ленина, д. 12"/>
    <n v="1960"/>
    <m/>
    <s v="Кирпич"/>
    <n v="3"/>
    <n v="2"/>
    <n v="1047.3"/>
    <n v="973.5"/>
    <n v="928.4"/>
    <n v="41"/>
    <n v="21098088.91"/>
    <m/>
    <m/>
    <m/>
    <n v="21098088.91"/>
    <n v="21672.407714432462"/>
    <n v="21672.407714432462"/>
    <x v="1"/>
    <x v="2"/>
    <m/>
    <n v="5"/>
    <s v="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15"/>
    <x v="20"/>
    <s v="г. Чайковский, ул. Ленина, д. 20"/>
    <n v="1959"/>
    <m/>
    <s v="Кирпич"/>
    <n v="3"/>
    <n v="2"/>
    <n v="1083.5"/>
    <n v="1008.7"/>
    <n v="669.7"/>
    <n v="40"/>
    <n v="28141062.910000004"/>
    <m/>
    <m/>
    <m/>
    <n v="28141062.910000004"/>
    <n v="27898.347288589277"/>
    <n v="27898.347288589277"/>
    <x v="1"/>
    <x v="2"/>
    <m/>
    <n v="6"/>
    <s v=""/>
    <n v="1"/>
    <s v=""/>
    <n v="1"/>
    <n v="1"/>
    <n v="1"/>
    <s v=""/>
    <s v=""/>
    <s v=""/>
    <n v="1"/>
    <n v="1"/>
    <s v=""/>
    <s v=""/>
    <s v=""/>
    <s v=""/>
    <s v=""/>
    <s v=""/>
    <s v=""/>
    <s v=""/>
    <s v=""/>
    <s v=""/>
  </r>
  <r>
    <n v="16"/>
    <x v="20"/>
    <s v="г. Чайковский, ул. Ленина, д. 31"/>
    <n v="1961"/>
    <m/>
    <s v="Силикальцит"/>
    <n v="4"/>
    <n v="2"/>
    <n v="1225.2"/>
    <n v="1097"/>
    <n v="1097"/>
    <n v="46"/>
    <n v="10172798.84"/>
    <m/>
    <m/>
    <m/>
    <n v="10172798.84"/>
    <n v="9273.289735642662"/>
    <n v="9273.289735642662"/>
    <x v="1"/>
    <x v="2"/>
    <m/>
    <n v="4"/>
    <s v=""/>
    <n v="1"/>
    <s v=""/>
    <s v=""/>
    <n v="1"/>
    <n v="1"/>
    <s v=""/>
    <s v=""/>
    <s v=""/>
    <n v="1"/>
    <s v=""/>
    <s v=""/>
    <s v=""/>
    <s v=""/>
    <s v=""/>
    <s v=""/>
    <s v=""/>
    <s v=""/>
    <s v=""/>
    <s v=""/>
    <s v=""/>
  </r>
  <r>
    <n v="17"/>
    <x v="20"/>
    <s v="г. Чайковский, ул. Ленина, д. 5"/>
    <n v="1962"/>
    <m/>
    <s v="Крупные блоки"/>
    <n v="4"/>
    <n v="3"/>
    <n v="2190.4"/>
    <n v="2044.6"/>
    <n v="2001.2"/>
    <n v="92"/>
    <n v="1146455.3600000001"/>
    <m/>
    <m/>
    <m/>
    <n v="1146455.3600000001"/>
    <n v="560.72354494766705"/>
    <n v="560.72354494766705"/>
    <x v="1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8"/>
    <x v="20"/>
    <s v="г. Чайковский, ул. Ленина, д. 7"/>
    <n v="1962"/>
    <m/>
    <s v="Крупные блоки"/>
    <n v="4"/>
    <n v="2"/>
    <n v="1151.0999999999999"/>
    <n v="1045.5"/>
    <n v="1045.5"/>
    <n v="51"/>
    <n v="602485.74"/>
    <m/>
    <m/>
    <m/>
    <n v="602485.74"/>
    <n v="576.26565279770443"/>
    <n v="576.26565279770443"/>
    <x v="1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9"/>
    <x v="20"/>
    <s v="г. Чайковский, ул. Ленина, д. 9"/>
    <n v="1962"/>
    <m/>
    <s v="Крупные блоки"/>
    <n v="4"/>
    <n v="3"/>
    <n v="2249.4"/>
    <n v="2062"/>
    <n v="2062"/>
    <n v="93"/>
    <n v="1177335.96"/>
    <m/>
    <m/>
    <m/>
    <n v="1177335.96"/>
    <n v="570.96797284190109"/>
    <n v="570.96797284190109"/>
    <x v="1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0"/>
    <x v="20"/>
    <s v="г. Чайковский, ул. Мира, д. 16"/>
    <n v="1964"/>
    <m/>
    <s v="Силикальцитные"/>
    <n v="4"/>
    <n v="3"/>
    <n v="2179.9"/>
    <n v="2025.1"/>
    <n v="2025.1"/>
    <n v="95"/>
    <n v="1841383.33"/>
    <m/>
    <m/>
    <m/>
    <n v="1841383.33"/>
    <n v="909.28019850871567"/>
    <n v="909.28019850871567"/>
    <x v="1"/>
    <x v="1"/>
    <m/>
    <n v="2"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21"/>
    <x v="20"/>
    <s v="г. Чайковский, ул. Советская, д. 55"/>
    <n v="1995"/>
    <m/>
    <s v="силикальцитный"/>
    <n v="9"/>
    <n v="6"/>
    <n v="11947"/>
    <n v="11624"/>
    <n v="11624"/>
    <n v="200"/>
    <n v="16671053.52"/>
    <m/>
    <m/>
    <m/>
    <n v="16671053.52"/>
    <n v="1434.1924913971093"/>
    <n v="1434.1924913971093"/>
    <x v="1"/>
    <x v="2"/>
    <m/>
    <n v="1"/>
    <s v=""/>
    <s v=""/>
    <s v=""/>
    <s v=""/>
    <s v=""/>
    <s v=""/>
    <s v=""/>
    <n v="6"/>
    <n v="16671053.52"/>
    <s v=""/>
    <s v=""/>
    <s v=""/>
    <s v=""/>
    <s v=""/>
    <s v=""/>
    <s v=""/>
    <s v=""/>
    <s v=""/>
    <s v=""/>
    <s v=""/>
    <s v=""/>
  </r>
  <r>
    <n v="0"/>
    <x v="0"/>
    <s v="Чернушинский городской округ Пермского края"/>
    <s v=""/>
    <m/>
    <s v=""/>
    <s v=""/>
    <s v=""/>
    <s v=""/>
    <s v=""/>
    <s v=""/>
    <s v=""/>
    <n v="11147299.959999999"/>
    <m/>
    <m/>
    <m/>
    <n v="11147299.95999999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1"/>
    <s v="г. Чернушка, ул. Ленина, д. 83А"/>
    <n v="1963"/>
    <m/>
    <s v="Кирпич"/>
    <n v="2"/>
    <n v="2"/>
    <n v="668.2"/>
    <n v="625"/>
    <n v="625"/>
    <n v="71"/>
    <n v="11147299.959999999"/>
    <m/>
    <m/>
    <m/>
    <n v="11147299.959999999"/>
    <n v="17835.679935999997"/>
    <n v="17835.679935999997"/>
    <x v="1"/>
    <x v="1"/>
    <m/>
    <n v="3"/>
    <s v=""/>
    <s v=""/>
    <s v=""/>
    <s v=""/>
    <s v=""/>
    <s v=""/>
    <s v=""/>
    <s v=""/>
    <s v=""/>
    <n v="1"/>
    <n v="1"/>
    <s v=""/>
    <s v=""/>
    <n v="1"/>
    <s v=""/>
    <s v=""/>
    <s v=""/>
    <s v=""/>
    <s v=""/>
    <s v=""/>
    <s v=""/>
  </r>
  <r>
    <n v="0"/>
    <x v="0"/>
    <s v="Чусовской городской округ Пермского края"/>
    <s v=""/>
    <m/>
    <s v=""/>
    <s v=""/>
    <s v=""/>
    <s v=""/>
    <s v=""/>
    <s v=""/>
    <s v=""/>
    <n v="122089405.01000001"/>
    <m/>
    <m/>
    <m/>
    <n v="122089405.010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2"/>
    <s v="г. Чусовой, п. Лямино, ул. Космонавтов, д. 1"/>
    <n v="1968"/>
    <m/>
    <s v="ж/бетон"/>
    <n v="5"/>
    <n v="4"/>
    <n v="3681.7"/>
    <n v="3358.3"/>
    <n v="3022.47"/>
    <n v="124"/>
    <n v="19980917.25"/>
    <m/>
    <m/>
    <m/>
    <n v="19980917.25"/>
    <n v="5949.7118333680728"/>
    <n v="5949.7118333680728"/>
    <x v="1"/>
    <x v="2"/>
    <m/>
    <n v="3"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n v="1"/>
  </r>
  <r>
    <n v="2"/>
    <x v="22"/>
    <s v="г. Чусовой, п. Лямино, ул. Космонавтов, д. 3"/>
    <n v="1967"/>
    <m/>
    <s v="Кирпич"/>
    <n v="5"/>
    <n v="4"/>
    <n v="3463.2"/>
    <n v="3091.8"/>
    <n v="2782.62"/>
    <n v="116"/>
    <n v="1886508.9300000002"/>
    <m/>
    <m/>
    <m/>
    <n v="1886508.9300000002"/>
    <n v="610.16525325053374"/>
    <n v="610.16525325053374"/>
    <x v="1"/>
    <x v="2"/>
    <m/>
    <n v="2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</r>
  <r>
    <n v="3"/>
    <x v="22"/>
    <s v="г. Чусовой, ул. 50 лет ВЛКСМ, д. 2А"/>
    <n v="1997"/>
    <m/>
    <s v="панельный"/>
    <n v="10"/>
    <n v="6"/>
    <n v="14062.7"/>
    <n v="14062.7"/>
    <n v="8126.5"/>
    <n v="0"/>
    <n v="23581900.799999997"/>
    <m/>
    <m/>
    <m/>
    <n v="23581900.799999997"/>
    <n v="1676.9113185945796"/>
    <n v="1676.9113185945796"/>
    <x v="1"/>
    <x v="1"/>
    <m/>
    <n v="1"/>
    <s v=""/>
    <s v=""/>
    <s v=""/>
    <s v=""/>
    <s v=""/>
    <s v=""/>
    <s v=""/>
    <n v="6"/>
    <n v="23581900.799999997"/>
    <s v=""/>
    <s v=""/>
    <s v=""/>
    <s v=""/>
    <s v=""/>
    <s v=""/>
    <s v=""/>
    <s v=""/>
    <s v=""/>
    <s v=""/>
    <s v=""/>
    <s v=""/>
  </r>
  <r>
    <n v="4"/>
    <x v="22"/>
    <s v="г. Чусовой, ул. Высотная, д. 13"/>
    <n v="1959"/>
    <m/>
    <s v="Кирпич"/>
    <n v="2"/>
    <n v="1"/>
    <n v="265"/>
    <n v="265"/>
    <n v="238.5"/>
    <n v="0"/>
    <n v="2532708.35"/>
    <m/>
    <m/>
    <m/>
    <n v="2532708.35"/>
    <n v="9557.3900000000012"/>
    <n v="9557.3900000000012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"/>
    <x v="22"/>
    <s v="г. Чусовой, ул. Железнодорожная, д. 7"/>
    <n v="1959"/>
    <m/>
    <s v="Кирпич"/>
    <n v="4"/>
    <n v="4"/>
    <n v="2530.6999999999998"/>
    <n v="2530.6999999999998"/>
    <n v="1633"/>
    <n v="0"/>
    <n v="12549311.08"/>
    <m/>
    <m/>
    <m/>
    <n v="12549311.08"/>
    <n v="4958.8299996048527"/>
    <n v="4958.8299996048527"/>
    <x v="1"/>
    <x v="1"/>
    <m/>
    <n v="2"/>
    <s v=""/>
    <s v="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6"/>
    <x v="22"/>
    <s v="г. Чусовой, ул. Ленина, д. 14"/>
    <n v="1957"/>
    <m/>
    <s v="Шлакоблок"/>
    <n v="3"/>
    <n v="2"/>
    <n v="1207.0999999999999"/>
    <n v="1028.9000000000001"/>
    <n v="833.2"/>
    <n v="30"/>
    <n v="778193.23"/>
    <m/>
    <m/>
    <m/>
    <n v="778193.23"/>
    <n v="756.3351443288949"/>
    <n v="756.3351443288949"/>
    <x v="1"/>
    <x v="1"/>
    <m/>
    <n v="1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7"/>
    <x v="22"/>
    <s v="г. Чусовой, ул. Ленина, д. 24"/>
    <n v="1950"/>
    <m/>
    <s v="Шлакоблок"/>
    <n v="3"/>
    <n v="4"/>
    <n v="2242.6"/>
    <n v="2239.1"/>
    <n v="1942.7"/>
    <n v="73"/>
    <n v="2851936.85"/>
    <m/>
    <m/>
    <m/>
    <n v="2851936.85"/>
    <n v="1273.6978473493816"/>
    <n v="1273.6978473493816"/>
    <x v="1"/>
    <x v="1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8"/>
    <x v="22"/>
    <s v="г. Чусовой, ул. Ленина, д. 47"/>
    <n v="1946"/>
    <m/>
    <s v="Шлакоблок"/>
    <n v="2"/>
    <n v="2"/>
    <n v="600.29999999999995"/>
    <n v="556.5"/>
    <n v="500.85"/>
    <n v="0"/>
    <n v="779213.41"/>
    <m/>
    <m/>
    <m/>
    <n v="779213.41"/>
    <n v="1400.2037915543576"/>
    <n v="1400.2037915543576"/>
    <x v="1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9"/>
    <x v="22"/>
    <s v="г. Чусовой, ул. Ленина, д. 52"/>
    <n v="1954"/>
    <m/>
    <s v="Шлакоблок"/>
    <n v="2"/>
    <n v="2"/>
    <n v="511.8"/>
    <n v="511.8"/>
    <n v="300.89999999999998"/>
    <n v="61"/>
    <n v="4822491.8"/>
    <m/>
    <m/>
    <m/>
    <n v="4822491.8"/>
    <n v="9422.6100039077755"/>
    <n v="9422.6100039077755"/>
    <x v="1"/>
    <x v="1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10"/>
    <x v="22"/>
    <s v="г. Чусовой, ул. Ленина, д. 7"/>
    <n v="1940"/>
    <m/>
    <s v="Шлакоблок"/>
    <n v="3"/>
    <n v="2"/>
    <n v="1418.7"/>
    <n v="843.3"/>
    <n v="758.97"/>
    <n v="0"/>
    <n v="15209386.16"/>
    <m/>
    <m/>
    <m/>
    <n v="15209386.16"/>
    <n v="18035.55811692162"/>
    <n v="18035.55811692162"/>
    <x v="1"/>
    <x v="1"/>
    <m/>
    <n v="4"/>
    <s v=""/>
    <n v="1"/>
    <s v=""/>
    <n v="1"/>
    <s v=""/>
    <n v="1"/>
    <s v=""/>
    <s v=""/>
    <s v=""/>
    <s v=""/>
    <s v=""/>
    <s v=""/>
    <s v=""/>
    <n v="1"/>
    <s v=""/>
    <s v=""/>
    <s v=""/>
    <s v=""/>
    <s v=""/>
    <s v=""/>
    <s v=""/>
  </r>
  <r>
    <n v="11"/>
    <x v="22"/>
    <s v="г. Чусовой, ул. Мира, д. 5"/>
    <n v="1968"/>
    <m/>
    <s v="Кирпич"/>
    <n v="5"/>
    <n v="4"/>
    <n v="3180"/>
    <n v="2495.5"/>
    <n v="2211"/>
    <n v="106"/>
    <n v="15525904.800000001"/>
    <m/>
    <m/>
    <m/>
    <n v="15525904.800000001"/>
    <n v="6221.5607293127632"/>
    <n v="6221.5607293127632"/>
    <x v="1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2"/>
    <x v="22"/>
    <s v="г. Чусовой, ул. Орджоникидзе, д. 10"/>
    <n v="1951"/>
    <m/>
    <s v="Шлакоблок"/>
    <n v="2"/>
    <n v="2"/>
    <n v="526.5"/>
    <n v="487.1"/>
    <n v="487.1"/>
    <n v="33"/>
    <n v="3067994.48"/>
    <m/>
    <m/>
    <m/>
    <n v="3067994.48"/>
    <n v="6298.4900020529658"/>
    <n v="6298.4900020529658"/>
    <x v="1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3"/>
    <x v="22"/>
    <s v="г. Чусовой, ул. Переездная, д. 11"/>
    <n v="1946"/>
    <m/>
    <s v="Шлакоблок"/>
    <n v="2"/>
    <n v="1"/>
    <n v="467.7"/>
    <n v="467.7"/>
    <n v="420.93"/>
    <n v="0"/>
    <n v="4469991.3"/>
    <m/>
    <m/>
    <m/>
    <n v="4469991.3"/>
    <n v="9557.3899935856316"/>
    <n v="9557.3899935856316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4"/>
    <x v="22"/>
    <s v="г. Чусовой, ул. Переездная, д. 22"/>
    <n v="1952"/>
    <m/>
    <s v="Шлакоблок"/>
    <n v="2"/>
    <n v="3"/>
    <n v="760.1"/>
    <n v="670"/>
    <n v="670"/>
    <n v="29"/>
    <n v="5481879.21"/>
    <m/>
    <m/>
    <m/>
    <n v="5481879.21"/>
    <n v="8181.9092686567164"/>
    <n v="8181.9092686567164"/>
    <x v="1"/>
    <x v="1"/>
    <m/>
    <n v="3"/>
    <n v="1"/>
    <s v=""/>
    <s v=""/>
    <s v=""/>
    <s v=""/>
    <n v="1"/>
    <s v=""/>
    <s v=""/>
    <s v=""/>
    <s v=""/>
    <n v="1"/>
    <s v=""/>
    <s v=""/>
    <s v=""/>
    <s v=""/>
    <s v=""/>
    <s v=""/>
    <s v=""/>
    <s v=""/>
    <s v=""/>
    <s v=""/>
  </r>
  <r>
    <n v="15"/>
    <x v="22"/>
    <s v="г. Чусовой, ул. Попова, д. 2В"/>
    <n v="1957"/>
    <m/>
    <s v="Шлакоблок"/>
    <n v="2"/>
    <n v="1"/>
    <n v="435.4"/>
    <n v="275.2"/>
    <n v="247.68"/>
    <n v="0"/>
    <n v="4161287.61"/>
    <m/>
    <m/>
    <m/>
    <n v="4161287.61"/>
    <n v="15120.957885174419"/>
    <n v="15120.957885174419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6"/>
    <x v="22"/>
    <s v="г. Чусовой, ул. Школьная, д. 26"/>
    <n v="1946"/>
    <m/>
    <s v="Шлакоблок"/>
    <n v="2"/>
    <n v="1"/>
    <n v="461.4"/>
    <n v="290.39999999999998"/>
    <n v="261.36"/>
    <n v="0"/>
    <n v="4409779.75"/>
    <m/>
    <m/>
    <m/>
    <n v="4409779.75"/>
    <n v="15185.191976584023"/>
    <n v="15185.191976584023"/>
    <x v="1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Итого на 2025 год"/>
    <s v=""/>
    <m/>
    <s v=""/>
    <s v=""/>
    <s v=""/>
    <s v=""/>
    <s v=""/>
    <s v=""/>
    <s v=""/>
    <n v="3978639650.4200001"/>
    <m/>
    <m/>
    <m/>
    <n v="3978639650.42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0"/>
    <x v="0"/>
    <s v="Александровский муниципальный округ Пермского края"/>
    <s v=""/>
    <m/>
    <s v=""/>
    <s v=""/>
    <s v=""/>
    <s v=""/>
    <s v=""/>
    <s v=""/>
    <s v=""/>
    <n v="65010014.730000004"/>
    <m/>
    <m/>
    <m/>
    <n v="65010014.730000004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"/>
    <s v="г. Александровск, ул. Ким, д. 22"/>
    <n v="1976"/>
    <m/>
    <s v="Панель"/>
    <n v="5"/>
    <n v="6"/>
    <n v="2627.48"/>
    <n v="2627.48"/>
    <n v="2364.73"/>
    <n v="0"/>
    <n v="8586736.0199999996"/>
    <m/>
    <m/>
    <m/>
    <n v="8586736.0199999996"/>
    <n v="3268.0500022835568"/>
    <n v="3268.0500022835568"/>
    <x v="2"/>
    <x v="1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2"/>
    <x v="1"/>
    <s v="г. Александровск, ул. Кирова, д. 16"/>
    <n v="1957"/>
    <m/>
    <s v="Кирпич"/>
    <n v="2"/>
    <n v="2"/>
    <n v="441.09"/>
    <n v="301.89"/>
    <n v="181.27"/>
    <n v="18"/>
    <n v="4215669.16"/>
    <m/>
    <m/>
    <m/>
    <n v="4215669.16"/>
    <n v="13964.255722282953"/>
    <n v="13964.255722282953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"/>
    <x v="1"/>
    <s v="г. Александровск, ул. Кирова, д. 18"/>
    <n v="1958"/>
    <m/>
    <s v="Кирпич"/>
    <n v="2"/>
    <n v="2"/>
    <n v="436.46"/>
    <n v="298.91000000000003"/>
    <n v="255.95"/>
    <n v="18"/>
    <n v="6655910.25"/>
    <m/>
    <m/>
    <m/>
    <n v="6655910.25"/>
    <n v="22267.271921314106"/>
    <n v="22267.271921314106"/>
    <x v="2"/>
    <x v="1"/>
    <m/>
    <n v="4"/>
    <s v=""/>
    <n v="1"/>
    <s v=""/>
    <n v="1"/>
    <s v=""/>
    <n v="1"/>
    <s v=""/>
    <s v=""/>
    <s v=""/>
    <s v=""/>
    <n v="1"/>
    <s v=""/>
    <s v=""/>
    <s v=""/>
    <s v=""/>
    <s v=""/>
    <s v=""/>
    <s v=""/>
    <s v=""/>
    <s v=""/>
    <s v=""/>
  </r>
  <r>
    <n v="4"/>
    <x v="1"/>
    <s v="п. Яйва, ул. 6-ой Пятилетки, д. 13"/>
    <n v="1961"/>
    <m/>
    <s v="Шлакоблок"/>
    <n v="2"/>
    <n v="2"/>
    <n v="609.45000000000005"/>
    <n v="362.6"/>
    <n v="567.54"/>
    <n v="34"/>
    <n v="5119453.13"/>
    <m/>
    <m/>
    <m/>
    <n v="5119453.13"/>
    <n v="14118.734500827357"/>
    <n v="14118.734500827357"/>
    <x v="2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"/>
    <x v="1"/>
    <s v="п. Яйва, ул. 6-ой Пятилетки, д. 14"/>
    <n v="1962"/>
    <m/>
    <s v="Кирпич"/>
    <n v="4"/>
    <n v="2"/>
    <n v="1216.53"/>
    <n v="727.2"/>
    <n v="1135.23"/>
    <n v="53"/>
    <n v="3975680.86"/>
    <m/>
    <m/>
    <m/>
    <n v="3975680.86"/>
    <n v="5467.1078932893288"/>
    <n v="5467.1078932893288"/>
    <x v="2"/>
    <x v="1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6"/>
    <x v="1"/>
    <s v="п. Яйва, ул. 6-ой Пятилетки, д. 21"/>
    <n v="1966"/>
    <m/>
    <s v="Кирпич"/>
    <n v="5"/>
    <n v="1"/>
    <n v="3891.9"/>
    <n v="2624.3"/>
    <n v="1175.7"/>
    <n v="80"/>
    <n v="30246173.289999999"/>
    <m/>
    <m/>
    <m/>
    <n v="30246173.289999999"/>
    <n v="11525.425176237472"/>
    <n v="11525.425176237472"/>
    <x v="2"/>
    <x v="1"/>
    <m/>
    <n v="4"/>
    <s v=""/>
    <n v="1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7"/>
    <x v="1"/>
    <s v="п. Яйва, ул. Заводская, д. 50"/>
    <n v="1958"/>
    <m/>
    <s v="Шлакоблок"/>
    <n v="2"/>
    <n v="2"/>
    <n v="649.79999999999995"/>
    <n v="397.8"/>
    <n v="649.79999999999995"/>
    <n v="24"/>
    <n v="6210392.0199999996"/>
    <m/>
    <m/>
    <m/>
    <n v="6210392.0199999996"/>
    <n v="15611.845198592257"/>
    <n v="15611.845198592257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Березовский муниципальный округ Пермского края"/>
    <s v=""/>
    <m/>
    <s v=""/>
    <s v=""/>
    <s v=""/>
    <s v=""/>
    <s v=""/>
    <s v=""/>
    <s v=""/>
    <n v="405248.09"/>
    <m/>
    <m/>
    <m/>
    <n v="405248.0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"/>
    <s v="с. Березовка, ул. Советская, д. 48"/>
    <n v="1894"/>
    <m/>
    <s v="Дерево"/>
    <n v="2"/>
    <n v="1"/>
    <n v="312.2"/>
    <n v="209.5"/>
    <n v="209.5"/>
    <n v="18"/>
    <n v="405248.09"/>
    <m/>
    <m/>
    <m/>
    <n v="405248.09"/>
    <n v="1934.3584248210025"/>
    <n v="1934.3584248210025"/>
    <x v="2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0"/>
    <x v="0"/>
    <s v="Верещагинский городской округ Пермского края"/>
    <s v=""/>
    <m/>
    <s v=""/>
    <s v=""/>
    <s v=""/>
    <s v=""/>
    <s v=""/>
    <s v=""/>
    <s v=""/>
    <n v="55314517.310000002"/>
    <m/>
    <m/>
    <m/>
    <n v="55314517.310000002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3"/>
    <s v="г. Верещагино, ул. Почтовая, д. 2"/>
    <n v="1973"/>
    <m/>
    <s v="Кирпич"/>
    <n v="3"/>
    <n v="3"/>
    <n v="1525.4"/>
    <n v="1239.9000000000001"/>
    <n v="1115.9100000000001"/>
    <n v="0"/>
    <n v="28952092"/>
    <m/>
    <m/>
    <m/>
    <n v="28952092"/>
    <n v="23350.3443826115"/>
    <n v="23350.3443826115"/>
    <x v="2"/>
    <x v="2"/>
    <m/>
    <n v="4"/>
    <s v=""/>
    <n v="1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2"/>
    <x v="3"/>
    <s v="г. Верещагино, ул. Пролетарская, д. 44"/>
    <n v="1976"/>
    <m/>
    <s v="Кирпич"/>
    <n v="4"/>
    <n v="1"/>
    <n v="1060.7"/>
    <n v="1060.7"/>
    <n v="1060.7"/>
    <n v="80"/>
    <n v="11180764.460000001"/>
    <m/>
    <m/>
    <m/>
    <n v="11180764.460000001"/>
    <n v="10540.930008484964"/>
    <n v="10540.930008484964"/>
    <x v="2"/>
    <x v="1"/>
    <m/>
    <n v="7"/>
    <n v="1"/>
    <n v="1"/>
    <n v="1"/>
    <s v=""/>
    <n v="1"/>
    <n v="1"/>
    <s v=""/>
    <s v=""/>
    <s v=""/>
    <s v=""/>
    <n v="1"/>
    <s v=""/>
    <s v=""/>
    <n v="1"/>
    <s v=""/>
    <s v=""/>
    <s v=""/>
    <s v=""/>
    <s v=""/>
    <s v=""/>
    <s v=""/>
  </r>
  <r>
    <n v="3"/>
    <x v="3"/>
    <s v="г. Верещагино, ул. Советская, д. 63"/>
    <n v="1983"/>
    <m/>
    <s v="Кирпич"/>
    <n v="5"/>
    <n v="6"/>
    <n v="4511"/>
    <n v="4511"/>
    <n v="4468"/>
    <n v="173"/>
    <n v="2343960.71"/>
    <m/>
    <m/>
    <m/>
    <n v="2343960.71"/>
    <n v="519.61"/>
    <n v="519.61"/>
    <x v="2"/>
    <x v="2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"/>
    <x v="3"/>
    <s v="г. Верещагино, ул. Строителей, д. 88"/>
    <n v="1972"/>
    <m/>
    <s v="Кирпич"/>
    <n v="2"/>
    <n v="2"/>
    <n v="517.5"/>
    <n v="517.5"/>
    <n v="517.5"/>
    <n v="24"/>
    <n v="12837700.140000001"/>
    <m/>
    <m/>
    <m/>
    <n v="12837700.140000001"/>
    <n v="24807.150028985507"/>
    <n v="24807.150028985507"/>
    <x v="2"/>
    <x v="2"/>
    <m/>
    <n v="5"/>
    <s v=""/>
    <n v="1"/>
    <s v=""/>
    <n v="1"/>
    <s v=""/>
    <n v="1"/>
    <s v=""/>
    <s v=""/>
    <s v=""/>
    <n v="1"/>
    <n v="1"/>
    <s v=""/>
    <s v=""/>
    <s v=""/>
    <s v=""/>
    <s v=""/>
    <s v=""/>
    <s v=""/>
    <s v=""/>
    <s v=""/>
    <s v=""/>
  </r>
  <r>
    <n v="0"/>
    <x v="0"/>
    <s v="Горнозаводской городской округ Пермского края"/>
    <s v=""/>
    <m/>
    <s v=""/>
    <s v=""/>
    <s v=""/>
    <s v=""/>
    <s v=""/>
    <s v=""/>
    <s v=""/>
    <n v="33402494.760000002"/>
    <m/>
    <m/>
    <m/>
    <n v="33402494.760000002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5"/>
    <s v="г. Горнозаводск, ул. Школьная, д. 17"/>
    <n v="1961"/>
    <m/>
    <s v="Кирпич"/>
    <n v="3"/>
    <n v="3"/>
    <n v="2126.83"/>
    <n v="1592.2"/>
    <n v="1440.5"/>
    <n v="68"/>
    <n v="20326943.77"/>
    <m/>
    <m/>
    <m/>
    <n v="20326943.77"/>
    <n v="12766.576918728802"/>
    <n v="12766.576918728802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5"/>
    <s v="п. Сараны, ул. Кирова, д. 14"/>
    <n v="1962"/>
    <m/>
    <s v="Крупные блоки"/>
    <n v="2"/>
    <n v="2"/>
    <n v="446.1"/>
    <n v="446.1"/>
    <n v="293.8"/>
    <n v="16"/>
    <n v="4825102.3499999996"/>
    <m/>
    <m/>
    <m/>
    <n v="4825102.3499999996"/>
    <n v="10816.189979825151"/>
    <n v="10816.189979825151"/>
    <x v="2"/>
    <x v="1"/>
    <m/>
    <n v="4"/>
    <n v="1"/>
    <n v="1"/>
    <s v=""/>
    <n v="1"/>
    <s v=""/>
    <s v=""/>
    <s v=""/>
    <s v=""/>
    <s v=""/>
    <s v=""/>
    <s v=""/>
    <s v=""/>
    <s v=""/>
    <n v="1"/>
    <s v=""/>
    <s v=""/>
    <s v=""/>
    <s v=""/>
    <s v=""/>
    <s v=""/>
    <s v=""/>
  </r>
  <r>
    <n v="3"/>
    <x v="5"/>
    <s v="п. Теплая Гора, ул. Доменная, д. 19А"/>
    <n v="1964"/>
    <m/>
    <s v="Кирпич"/>
    <n v="4"/>
    <n v="2"/>
    <n v="1832"/>
    <n v="1278.5"/>
    <n v="1279.0999999999999"/>
    <n v="41"/>
    <n v="8250448.6399999997"/>
    <m/>
    <m/>
    <m/>
    <n v="8250448.6399999997"/>
    <n v="6453.2253734845517"/>
    <n v="6453.2253734845517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город Пермь"/>
    <s v=""/>
    <m/>
    <s v=""/>
    <s v=""/>
    <s v=""/>
    <s v=""/>
    <s v=""/>
    <s v=""/>
    <s v=""/>
    <n v="2210881141.9299998"/>
    <m/>
    <m/>
    <m/>
    <n v="2210881141.9299998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6"/>
    <s v="г. Пермь, б-р Гагарина, д. 25"/>
    <n v="1959"/>
    <m/>
    <s v="Кирпич"/>
    <n v="5"/>
    <n v="2"/>
    <n v="1802"/>
    <n v="1598.2"/>
    <n v="1598.2"/>
    <n v="75"/>
    <n v="8798012.7200000007"/>
    <m/>
    <m/>
    <m/>
    <n v="8798012.7200000007"/>
    <n v="5504.9510198973849"/>
    <n v="5504.9510198973849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2"/>
    <x v="6"/>
    <s v="г. Пермь, б-р Гагарина, д. 93/2"/>
    <n v="1961"/>
    <m/>
    <s v="Панель"/>
    <n v="5"/>
    <n v="4"/>
    <n v="4289.3"/>
    <n v="3829"/>
    <n v="3829"/>
    <n v="240"/>
    <n v="1394451.43"/>
    <m/>
    <m/>
    <m/>
    <n v="1394451.43"/>
    <n v="364.18162183337682"/>
    <n v="364.18162183337682"/>
    <x v="2"/>
    <x v="2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3"/>
    <x v="6"/>
    <s v="г. Пермь, пр-т Комсомольский, д. 32"/>
    <n v="1961"/>
    <m/>
    <s v="Кирпич"/>
    <n v="5"/>
    <n v="2"/>
    <n v="2222.1"/>
    <n v="2037"/>
    <n v="1416.1"/>
    <n v="41"/>
    <n v="11482835.07"/>
    <m/>
    <m/>
    <m/>
    <n v="11482835.07"/>
    <n v="5637.1306185567009"/>
    <n v="5637.1306185567009"/>
    <x v="2"/>
    <x v="1"/>
    <m/>
    <n v="6"/>
    <n v="1"/>
    <n v="1"/>
    <n v="1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4"/>
    <x v="6"/>
    <s v="г. Пермь, пр-т Комсомольский, д. 62"/>
    <n v="1956"/>
    <m/>
    <s v="Кирпич"/>
    <n v="5"/>
    <n v="2"/>
    <n v="2854.36"/>
    <n v="2492.8000000000002"/>
    <n v="1412.2"/>
    <n v="47"/>
    <n v="1483154"/>
    <m/>
    <m/>
    <m/>
    <n v="1483154"/>
    <n v="594.97512836970475"/>
    <n v="594.97512836970475"/>
    <x v="2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"/>
    <x v="6"/>
    <s v="г. Пермь, пр-т Комсомольский, д. 63"/>
    <n v="1953"/>
    <m/>
    <s v="Кирпич"/>
    <n v="4"/>
    <n v="4"/>
    <n v="3271"/>
    <n v="3261.1000000000004"/>
    <n v="2077.4"/>
    <n v="81"/>
    <n v="11326033.76"/>
    <m/>
    <m/>
    <m/>
    <n v="11326033.76"/>
    <n v="3473.0715893410193"/>
    <n v="3473.0715893410193"/>
    <x v="2"/>
    <x v="1"/>
    <m/>
    <n v="3"/>
    <n v="1"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6"/>
    <x v="6"/>
    <s v="г. Пермь, пр-т Комсомольский, д. 72"/>
    <n v="1957"/>
    <m/>
    <s v="Кирпич"/>
    <n v="5"/>
    <n v="4"/>
    <n v="5400.5"/>
    <n v="3840.3"/>
    <n v="3840.3"/>
    <n v="111"/>
    <n v="4407402.0599999996"/>
    <m/>
    <m/>
    <m/>
    <n v="4407402.0599999996"/>
    <n v="1147.6712913053666"/>
    <n v="1147.6712913053666"/>
    <x v="2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7"/>
    <x v="6"/>
    <s v="г. Пермь, пр-т Комсомольский, д. 85"/>
    <n v="1939"/>
    <m/>
    <s v="Кирпич"/>
    <n v="5"/>
    <n v="5"/>
    <n v="3843.2"/>
    <n v="3402.5"/>
    <n v="2709.3"/>
    <n v="86"/>
    <n v="9560498.0500000007"/>
    <m/>
    <m/>
    <m/>
    <n v="9560498.0500000007"/>
    <n v="2809.8451285819251"/>
    <n v="2809.8451285819251"/>
    <x v="2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"/>
    <x v="6"/>
    <s v="г. Пермь, пр-т Парковый, д. 2"/>
    <n v="1987"/>
    <m/>
    <s v="Панель"/>
    <n v="16"/>
    <n v="1"/>
    <n v="6556.6"/>
    <n v="5302.0999999999995"/>
    <n v="5166.2"/>
    <n v="240"/>
    <n v="6573384.9000000004"/>
    <m/>
    <m/>
    <m/>
    <n v="6573384.9000000004"/>
    <n v="1239.7700722355296"/>
    <n v="1239.7700722355296"/>
    <x v="2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"/>
    <x v="6"/>
    <s v="г. Пермь, пр-т Парковый, д. 30/2"/>
    <n v="2009"/>
    <m/>
    <s v="Панель"/>
    <n v="9"/>
    <n v="4"/>
    <n v="25112.2"/>
    <n v="9795.1"/>
    <n v="9795.1"/>
    <n v="0"/>
    <n v="11114035.68"/>
    <m/>
    <m/>
    <m/>
    <n v="11114035.68"/>
    <n v="1134.6525997692722"/>
    <n v="1134.6525997692722"/>
    <x v="2"/>
    <x v="2"/>
    <m/>
    <n v="1"/>
    <s v=""/>
    <s v=""/>
    <s v=""/>
    <s v=""/>
    <s v=""/>
    <s v=""/>
    <s v=""/>
    <n v="4"/>
    <n v="11114035.68"/>
    <s v=""/>
    <s v=""/>
    <s v=""/>
    <s v=""/>
    <s v=""/>
    <s v=""/>
    <s v=""/>
    <s v=""/>
    <s v=""/>
    <s v=""/>
    <s v=""/>
    <s v=""/>
  </r>
  <r>
    <n v="10"/>
    <x v="6"/>
    <s v="г. Пермь, пр-т Парковый, д. 7"/>
    <n v="1994"/>
    <m/>
    <n v="0"/>
    <n v="10"/>
    <n v="6"/>
    <n v="13304.1"/>
    <n v="1602"/>
    <n v="9207.5"/>
    <n v="0"/>
    <n v="23581900.799999997"/>
    <m/>
    <m/>
    <m/>
    <n v="23581900.799999997"/>
    <n v="14720.287640449436"/>
    <n v="14720.287640449436"/>
    <x v="2"/>
    <x v="2"/>
    <m/>
    <n v="1"/>
    <s v=""/>
    <s v=""/>
    <s v=""/>
    <s v=""/>
    <s v=""/>
    <s v=""/>
    <s v=""/>
    <n v="6"/>
    <n v="23581900.799999997"/>
    <s v=""/>
    <s v=""/>
    <s v=""/>
    <s v=""/>
    <s v=""/>
    <s v=""/>
    <s v=""/>
    <s v=""/>
    <s v=""/>
    <s v=""/>
    <s v=""/>
    <s v=""/>
  </r>
  <r>
    <n v="11"/>
    <x v="6"/>
    <s v="г. Пермь, ул. 1-я Красноармейская, д. 31"/>
    <n v="1998"/>
    <m/>
    <n v="0"/>
    <n v="10"/>
    <n v="3"/>
    <n v="12811.9"/>
    <n v="7818.1"/>
    <n v="2258.1999999999998"/>
    <n v="157"/>
    <n v="11790950.399999999"/>
    <m/>
    <m/>
    <m/>
    <n v="11790950.399999999"/>
    <n v="1508.160601680715"/>
    <n v="1508.160601680715"/>
    <x v="2"/>
    <x v="2"/>
    <m/>
    <n v="1"/>
    <s v=""/>
    <s v=""/>
    <s v=""/>
    <s v=""/>
    <s v=""/>
    <s v=""/>
    <s v=""/>
    <n v="3"/>
    <n v="11790950.399999999"/>
    <s v=""/>
    <s v=""/>
    <s v=""/>
    <s v=""/>
    <s v=""/>
    <s v=""/>
    <s v=""/>
    <s v=""/>
    <s v=""/>
    <s v=""/>
    <s v=""/>
    <s v=""/>
  </r>
  <r>
    <n v="12"/>
    <x v="6"/>
    <s v="г. Пермь, ул. 4-я Запрудская, д. 29"/>
    <n v="1962"/>
    <m/>
    <s v="Кирпич"/>
    <n v="3"/>
    <n v="2"/>
    <n v="954"/>
    <n v="633.79999999999995"/>
    <n v="633.79999999999995"/>
    <n v="61"/>
    <n v="9117750.0600000005"/>
    <m/>
    <m/>
    <m/>
    <n v="9117750.0600000005"/>
    <n v="14385.847365099402"/>
    <n v="14385.847365099402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3"/>
    <x v="6"/>
    <s v="г. Пермь, ул. 9-го Мая, д. 1"/>
    <n v="1995"/>
    <m/>
    <s v="Кирпич"/>
    <n v="9"/>
    <n v="4"/>
    <n v="11161.4"/>
    <n v="7918.3"/>
    <n v="3692.6"/>
    <n v="0"/>
    <n v="11114035.68"/>
    <m/>
    <m/>
    <m/>
    <n v="11114035.68"/>
    <n v="1403.5886086660014"/>
    <n v="1403.5886086660014"/>
    <x v="2"/>
    <x v="2"/>
    <m/>
    <n v="1"/>
    <s v=""/>
    <s v=""/>
    <s v=""/>
    <s v=""/>
    <s v=""/>
    <s v=""/>
    <s v=""/>
    <n v="4"/>
    <n v="11114035.68"/>
    <s v=""/>
    <s v=""/>
    <s v=""/>
    <s v=""/>
    <s v=""/>
    <s v=""/>
    <s v=""/>
    <s v=""/>
    <s v=""/>
    <s v=""/>
    <s v=""/>
    <s v=""/>
  </r>
  <r>
    <n v="14"/>
    <x v="6"/>
    <s v="г. Пермь, ул. 9-го Мая, д. 16"/>
    <n v="1964"/>
    <m/>
    <s v="Кирпич"/>
    <n v="5"/>
    <n v="2"/>
    <n v="1576.4"/>
    <n v="1149.4100000000001"/>
    <n v="1077.71"/>
    <n v="59"/>
    <n v="7099348.9299999997"/>
    <m/>
    <m/>
    <m/>
    <n v="7099348.9299999997"/>
    <n v="6176.5157167590323"/>
    <n v="6176.5157167590323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5"/>
    <x v="6"/>
    <s v="г. Пермь, ул. Адмирала Нахимова, д. 3"/>
    <n v="1955"/>
    <m/>
    <s v="Шлакоблок"/>
    <n v="2"/>
    <n v="1"/>
    <n v="557"/>
    <n v="514.79999999999995"/>
    <n v="317.63"/>
    <n v="20"/>
    <n v="8283676.1499999994"/>
    <m/>
    <m/>
    <m/>
    <n v="8283676.1499999994"/>
    <n v="16091.057012432013"/>
    <n v="16091.057012432013"/>
    <x v="2"/>
    <x v="1"/>
    <m/>
    <n v="3"/>
    <s v=""/>
    <n v="1"/>
    <s v=""/>
    <s v=""/>
    <s v=""/>
    <n v="1"/>
    <s v=""/>
    <s v=""/>
    <s v=""/>
    <s v=""/>
    <n v="1"/>
    <s v=""/>
    <s v=""/>
    <s v=""/>
    <s v=""/>
    <s v=""/>
    <s v=""/>
    <s v=""/>
    <s v=""/>
    <s v=""/>
    <s v=""/>
  </r>
  <r>
    <n v="16"/>
    <x v="6"/>
    <s v="г. Пермь, ул. Академика Веденеева, д. 17"/>
    <n v="1954"/>
    <m/>
    <s v="Шлакоблок"/>
    <n v="2"/>
    <n v="2"/>
    <n v="772.2"/>
    <n v="733.1"/>
    <n v="727.38"/>
    <n v="48"/>
    <n v="12347462.550000001"/>
    <m/>
    <m/>
    <m/>
    <n v="12347462.550000001"/>
    <n v="16842.808007093168"/>
    <n v="16842.808007093168"/>
    <x v="2"/>
    <x v="1"/>
    <m/>
    <n v="5"/>
    <n v="1"/>
    <n v="1"/>
    <s v=""/>
    <n v="1"/>
    <s v=""/>
    <n v="1"/>
    <s v=""/>
    <s v=""/>
    <s v=""/>
    <s v=""/>
    <n v="1"/>
    <s v=""/>
    <s v=""/>
    <s v=""/>
    <s v=""/>
    <s v=""/>
    <s v=""/>
    <s v=""/>
    <s v=""/>
    <s v=""/>
    <s v=""/>
  </r>
  <r>
    <n v="17"/>
    <x v="6"/>
    <s v="г. Пермь, ул. Академика Курчатова, д. 4А"/>
    <n v="1987"/>
    <m/>
    <s v="Кирпич"/>
    <n v="5"/>
    <n v="6"/>
    <n v="4893.2"/>
    <n v="4625.5999999999995"/>
    <n v="4316.8999999999996"/>
    <n v="188"/>
    <n v="51578878.670000002"/>
    <m/>
    <m/>
    <m/>
    <n v="51578878.670000002"/>
    <n v="11150.743399775167"/>
    <n v="11150.743399775167"/>
    <x v="2"/>
    <x v="1"/>
    <m/>
    <n v="7"/>
    <n v="1"/>
    <n v="1"/>
    <n v="1"/>
    <s v=""/>
    <n v="1"/>
    <n v="1"/>
    <s v=""/>
    <s v=""/>
    <s v=""/>
    <s v=""/>
    <n v="1"/>
    <s v=""/>
    <s v=""/>
    <n v="1"/>
    <s v=""/>
    <s v=""/>
    <s v=""/>
    <s v=""/>
    <s v=""/>
    <s v=""/>
    <s v=""/>
  </r>
  <r>
    <n v="18"/>
    <x v="6"/>
    <s v="г. Пермь, ул. Александра Невского, д. 30"/>
    <n v="1956"/>
    <m/>
    <s v="Шлакоблок"/>
    <n v="3"/>
    <n v="2"/>
    <n v="1039.2"/>
    <n v="933.2"/>
    <n v="933.2"/>
    <n v="57"/>
    <n v="9932039.6899999995"/>
    <m/>
    <m/>
    <m/>
    <n v="9932039.6899999995"/>
    <n v="10642.991523789111"/>
    <n v="10642.991523789111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9"/>
    <x v="6"/>
    <s v="г. Пермь, ул. Александра Пархоменко, д. 12"/>
    <n v="1985"/>
    <m/>
    <n v="0"/>
    <n v="5"/>
    <n v="1"/>
    <n v="2498.5"/>
    <n v="2246.1999999999998"/>
    <n v="2246.1999999999998"/>
    <n v="0"/>
    <n v="23450621.18"/>
    <m/>
    <m/>
    <m/>
    <n v="23450621.18"/>
    <n v="10440.130522660495"/>
    <n v="10440.130522660495"/>
    <x v="2"/>
    <x v="2"/>
    <m/>
    <n v="2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</r>
  <r>
    <n v="20"/>
    <x v="6"/>
    <s v="г. Пермь, ул. Александра Щербакова, д. 12"/>
    <n v="1950"/>
    <m/>
    <s v="Крупные блоки"/>
    <n v="3"/>
    <n v="2"/>
    <n v="1360.5"/>
    <n v="1228"/>
    <n v="1228"/>
    <n v="46"/>
    <n v="7927837.5800000001"/>
    <m/>
    <m/>
    <m/>
    <n v="7927837.5800000001"/>
    <n v="6455.8937947882732"/>
    <n v="6455.8937947882732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21"/>
    <x v="6"/>
    <s v="г. Пермь, ул. Аркадия Гайдара, д. 6/2"/>
    <n v="1964"/>
    <m/>
    <n v="0"/>
    <n v="5"/>
    <n v="4"/>
    <n v="3902.8"/>
    <n v="3569"/>
    <n v="3569"/>
    <n v="172"/>
    <n v="50951522.340000004"/>
    <m/>
    <m/>
    <m/>
    <n v="50951522.340000004"/>
    <n v="14276.134026337912"/>
    <n v="14276.134026337912"/>
    <x v="2"/>
    <x v="2"/>
    <m/>
    <n v="5"/>
    <s v=""/>
    <n v="1"/>
    <s v=""/>
    <n v="1"/>
    <n v="1"/>
    <s v=""/>
    <s v=""/>
    <s v=""/>
    <s v=""/>
    <n v="1"/>
    <n v="1"/>
    <s v=""/>
    <s v=""/>
    <s v=""/>
    <s v=""/>
    <s v=""/>
    <s v=""/>
    <s v=""/>
    <s v=""/>
    <s v=""/>
    <s v=""/>
  </r>
  <r>
    <n v="22"/>
    <x v="6"/>
    <s v="г. Пермь, ул. Архитектора Свиязева, д. 32"/>
    <n v="1972"/>
    <m/>
    <s v="Панель"/>
    <n v="9"/>
    <n v="6"/>
    <n v="12794.7"/>
    <n v="11209.5"/>
    <n v="11209.5"/>
    <n v="582"/>
    <n v="16671053.52"/>
    <m/>
    <m/>
    <m/>
    <n v="16671053.52"/>
    <n v="1487.225435568045"/>
    <n v="1487.225435568045"/>
    <x v="2"/>
    <x v="2"/>
    <m/>
    <n v="1"/>
    <s v=""/>
    <s v=""/>
    <s v=""/>
    <s v=""/>
    <s v=""/>
    <s v=""/>
    <s v=""/>
    <n v="6"/>
    <n v="16671053.52"/>
    <s v=""/>
    <s v=""/>
    <s v=""/>
    <s v=""/>
    <s v=""/>
    <s v=""/>
    <s v=""/>
    <s v=""/>
    <s v=""/>
    <s v=""/>
    <s v=""/>
    <s v=""/>
  </r>
  <r>
    <n v="23"/>
    <x v="6"/>
    <s v="г. Пермь, ул. Архитектора Свиязева, д. 44"/>
    <n v="1975"/>
    <m/>
    <s v="Кирпич"/>
    <n v="12"/>
    <n v="1"/>
    <n v="2927.8"/>
    <n v="2006.9"/>
    <n v="2006.9"/>
    <n v="147"/>
    <n v="44623770.920000002"/>
    <m/>
    <m/>
    <m/>
    <n v="44623770.920000002"/>
    <n v="22235.174109322837"/>
    <n v="22235.174109322837"/>
    <x v="2"/>
    <x v="1"/>
    <m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</r>
  <r>
    <n v="24"/>
    <x v="6"/>
    <s v="г. Пермь, ул. Байкальская, д. 3/1"/>
    <n v="1987"/>
    <m/>
    <s v="панели"/>
    <n v="9"/>
    <n v="4"/>
    <n v="11888.6"/>
    <n v="10759.3"/>
    <n v="10095.299999999999"/>
    <n v="499"/>
    <n v="11114035.68"/>
    <m/>
    <m/>
    <m/>
    <n v="11114035.68"/>
    <n v="1032.9701448979024"/>
    <n v="1032.9701448979024"/>
    <x v="2"/>
    <x v="2"/>
    <m/>
    <n v="1"/>
    <s v=""/>
    <s v=""/>
    <s v=""/>
    <s v=""/>
    <s v=""/>
    <s v=""/>
    <s v=""/>
    <n v="4"/>
    <n v="11114035.68"/>
    <s v=""/>
    <s v=""/>
    <s v=""/>
    <s v=""/>
    <s v=""/>
    <s v=""/>
    <s v=""/>
    <s v=""/>
    <s v=""/>
    <s v=""/>
    <s v=""/>
    <s v=""/>
  </r>
  <r>
    <n v="25"/>
    <x v="6"/>
    <s v="г. Пермь, ул. Байкальская, д. 3/2"/>
    <n v="1958"/>
    <m/>
    <s v="панели"/>
    <n v="5"/>
    <n v="6"/>
    <n v="4933.5"/>
    <n v="4367.0999999999995"/>
    <n v="3920.2"/>
    <n v="226"/>
    <n v="2563495.94"/>
    <m/>
    <m/>
    <m/>
    <n v="2563495.94"/>
    <n v="587.00188683565761"/>
    <n v="587.00188683565761"/>
    <x v="2"/>
    <x v="3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6"/>
    <x v="6"/>
    <s v="г. Пермь, ул. Баумана, д. 12"/>
    <n v="1959"/>
    <m/>
    <s v="Кирпич"/>
    <n v="5"/>
    <n v="4"/>
    <n v="3186.5"/>
    <n v="2158.1999999999998"/>
    <n v="2132.3000000000002"/>
    <n v="138"/>
    <n v="20423776.16"/>
    <m/>
    <m/>
    <m/>
    <n v="20423776.16"/>
    <n v="9463.3380409600595"/>
    <n v="9463.3380409600595"/>
    <x v="2"/>
    <x v="1"/>
    <m/>
    <n v="3"/>
    <s v=""/>
    <s v=""/>
    <s v=""/>
    <s v=""/>
    <s v=""/>
    <n v="1"/>
    <n v="1"/>
    <s v=""/>
    <s v=""/>
    <s v=""/>
    <n v="1"/>
    <s v=""/>
    <s v=""/>
    <s v=""/>
    <s v=""/>
    <s v=""/>
    <s v=""/>
    <s v=""/>
    <s v=""/>
    <s v=""/>
    <s v=""/>
  </r>
  <r>
    <n v="27"/>
    <x v="6"/>
    <s v="г. Пермь, ул. Баумана, д. 21"/>
    <n v="1963"/>
    <m/>
    <s v="Кирпич"/>
    <n v="5"/>
    <n v="4"/>
    <n v="3532"/>
    <n v="2456.3000000000002"/>
    <n v="2456.3000000000002"/>
    <n v="152"/>
    <n v="15906432.640000001"/>
    <m/>
    <m/>
    <m/>
    <n v="15906432.640000001"/>
    <n v="6475.7695069820456"/>
    <n v="6475.7695069820456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8"/>
    <x v="6"/>
    <s v="г. Пермь, ул. Белинского, д. 51"/>
    <n v="1962"/>
    <m/>
    <s v="Кирпич"/>
    <n v="5"/>
    <n v="4"/>
    <n v="3229"/>
    <n v="3226"/>
    <n v="2564.4"/>
    <n v="78"/>
    <n v="14541866.08"/>
    <m/>
    <m/>
    <m/>
    <n v="14541866.08"/>
    <n v="4507.7080223186613"/>
    <n v="4507.7080223186613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9"/>
    <x v="6"/>
    <s v="г. Пермь, ул. Богдана Хмельницкого, д. 56"/>
    <n v="1972"/>
    <m/>
    <s v="Кирпич"/>
    <n v="5"/>
    <n v="2"/>
    <n v="3822.9"/>
    <n v="3656.5"/>
    <n v="2891.9"/>
    <n v="367"/>
    <n v="17216506.609999999"/>
    <m/>
    <m/>
    <m/>
    <n v="17216506.609999999"/>
    <n v="4708.4661862436751"/>
    <n v="4708.4661862436751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0"/>
    <x v="6"/>
    <s v="г. Пермь, ул. Боровая, д. 30"/>
    <n v="1960"/>
    <m/>
    <s v="Кирпич"/>
    <n v="5"/>
    <n v="4"/>
    <n v="4189"/>
    <n v="3249.1"/>
    <n v="3184.12"/>
    <n v="139"/>
    <n v="26047537.119999997"/>
    <m/>
    <m/>
    <m/>
    <n v="26047537.119999997"/>
    <n v="8016.8468560524443"/>
    <n v="8016.8468560524443"/>
    <x v="2"/>
    <x v="1"/>
    <m/>
    <n v="3"/>
    <n v="1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31"/>
    <x v="6"/>
    <s v="г. Пермь, ул. Бородинская, д. 31"/>
    <n v="1958"/>
    <m/>
    <s v="Кирпич"/>
    <n v="3"/>
    <n v="3"/>
    <n v="1823.6"/>
    <n v="1206.8"/>
    <n v="1206.8"/>
    <n v="78"/>
    <n v="27809462.340000004"/>
    <m/>
    <m/>
    <m/>
    <n v="27809462.340000004"/>
    <n v="23043.969456413659"/>
    <n v="23043.969456413659"/>
    <x v="2"/>
    <x v="1"/>
    <m/>
    <n v="4"/>
    <s v=""/>
    <n v="1"/>
    <s v=""/>
    <n v="1"/>
    <s v=""/>
    <n v="1"/>
    <s v=""/>
    <s v=""/>
    <s v=""/>
    <s v=""/>
    <n v="1"/>
    <s v=""/>
    <s v=""/>
    <s v=""/>
    <s v=""/>
    <s v=""/>
    <s v=""/>
    <s v=""/>
    <s v=""/>
    <s v=""/>
    <s v=""/>
  </r>
  <r>
    <n v="32"/>
    <x v="6"/>
    <s v="г. Пермь, ул. Борчанинова, д. 1"/>
    <n v="1962"/>
    <m/>
    <s v="Кирпич"/>
    <n v="5"/>
    <n v="2"/>
    <n v="2595.1999999999998"/>
    <n v="1920"/>
    <n v="1920"/>
    <n v="126"/>
    <n v="2117968.67"/>
    <m/>
    <m/>
    <m/>
    <n v="2117968.67"/>
    <n v="1103.1086822916666"/>
    <n v="1103.1086822916666"/>
    <x v="2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33"/>
    <x v="6"/>
    <s v="г. Пермь, ул. Борчанинова, д. 5"/>
    <n v="1968"/>
    <m/>
    <s v="Кирпич"/>
    <n v="5"/>
    <n v="2"/>
    <n v="1961.8"/>
    <n v="1791.8000000000002"/>
    <n v="1317.4"/>
    <n v="58"/>
    <n v="1601044.6"/>
    <m/>
    <m/>
    <m/>
    <n v="1601044.6"/>
    <n v="893.53979238754323"/>
    <n v="893.53979238754323"/>
    <x v="2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34"/>
    <x v="6"/>
    <s v="г. Пермь, ул. Братская, д. 2/2"/>
    <n v="1985"/>
    <m/>
    <s v="панели"/>
    <n v="9"/>
    <n v="4"/>
    <n v="9207.9"/>
    <n v="7984.1"/>
    <n v="7984.1"/>
    <n v="375"/>
    <n v="11114035.68"/>
    <m/>
    <m/>
    <m/>
    <n v="11114035.68"/>
    <n v="1392.0211019401058"/>
    <n v="1392.0211019401058"/>
    <x v="2"/>
    <x v="2"/>
    <m/>
    <n v="1"/>
    <s v=""/>
    <s v=""/>
    <s v=""/>
    <s v=""/>
    <s v=""/>
    <s v=""/>
    <s v=""/>
    <n v="4"/>
    <n v="11114035.68"/>
    <s v=""/>
    <s v=""/>
    <s v=""/>
    <s v=""/>
    <s v=""/>
    <s v=""/>
    <s v=""/>
    <s v=""/>
    <s v=""/>
    <s v=""/>
    <s v=""/>
    <s v=""/>
  </r>
  <r>
    <n v="35"/>
    <x v="6"/>
    <s v="г. Пермь, ул. Бумажников, д. 12"/>
    <n v="1961"/>
    <m/>
    <s v="Кирпич"/>
    <n v="3"/>
    <n v="2"/>
    <n v="1069.2"/>
    <n v="979.7"/>
    <n v="903.5"/>
    <n v="49"/>
    <n v="6230388.7800000003"/>
    <m/>
    <m/>
    <m/>
    <n v="6230388.7800000003"/>
    <n v="6359.486352965193"/>
    <n v="6359.486352965193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36"/>
    <x v="6"/>
    <s v="г. Пермь, ул. Бумажников, д. 20"/>
    <n v="1972"/>
    <m/>
    <s v="Панель"/>
    <n v="5"/>
    <n v="8"/>
    <n v="5209.2"/>
    <n v="3032.7999999999997"/>
    <n v="3032.8"/>
    <n v="277"/>
    <n v="24192358.27"/>
    <m/>
    <m/>
    <m/>
    <n v="24192358.27"/>
    <n v="7976.9052591664476"/>
    <n v="7976.9052591664476"/>
    <x v="2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37"/>
    <x v="6"/>
    <s v="г. Пермь, ул. Василия Каменского, д. 4"/>
    <n v="2014"/>
    <m/>
    <s v="Панель"/>
    <n v="9"/>
    <n v="4"/>
    <n v="9422.7000000000007"/>
    <n v="7578.5"/>
    <n v="7578.5"/>
    <n v="201"/>
    <n v="11114035.68"/>
    <m/>
    <m/>
    <m/>
    <n v="11114035.68"/>
    <n v="1466.5218288579533"/>
    <n v="1466.5218288579533"/>
    <x v="2"/>
    <x v="2"/>
    <m/>
    <n v="1"/>
    <s v=""/>
    <s v=""/>
    <s v=""/>
    <s v=""/>
    <s v=""/>
    <s v=""/>
    <s v=""/>
    <n v="4"/>
    <n v="11114035.68"/>
    <s v=""/>
    <s v=""/>
    <s v=""/>
    <s v=""/>
    <s v=""/>
    <s v=""/>
    <s v=""/>
    <s v=""/>
    <s v=""/>
    <s v=""/>
    <s v=""/>
    <s v=""/>
  </r>
  <r>
    <n v="38"/>
    <x v="6"/>
    <s v="г. Пермь, ул. Василия Каменского, д. 6"/>
    <n v="2000"/>
    <m/>
    <s v="Кирпич"/>
    <n v="12"/>
    <n v="1"/>
    <n v="5501.26"/>
    <n v="4905.26"/>
    <n v="4905.26"/>
    <n v="150"/>
    <n v="7999028.9199999999"/>
    <m/>
    <m/>
    <m/>
    <n v="7999028.9199999999"/>
    <n v="1630.7043704105388"/>
    <n v="1630.7043704105388"/>
    <x v="2"/>
    <x v="2"/>
    <m/>
    <n v="1"/>
    <s v=""/>
    <s v=""/>
    <s v=""/>
    <s v=""/>
    <s v=""/>
    <s v=""/>
    <s v=""/>
    <n v="2"/>
    <n v="7999028.9199999999"/>
    <s v=""/>
    <s v=""/>
    <s v=""/>
    <s v=""/>
    <s v=""/>
    <s v=""/>
    <s v=""/>
    <s v=""/>
    <s v=""/>
    <s v=""/>
    <s v=""/>
    <s v=""/>
  </r>
  <r>
    <n v="39"/>
    <x v="6"/>
    <s v="г. Пермь, ул. Весенняя, д. 16"/>
    <n v="1958"/>
    <m/>
    <s v="Кирпич"/>
    <n v="2"/>
    <n v="4"/>
    <n v="639.29999999999995"/>
    <n v="600.20000000000005"/>
    <n v="600.20000000000005"/>
    <n v="34"/>
    <n v="412143.92"/>
    <m/>
    <m/>
    <m/>
    <n v="412143.92"/>
    <n v="686.67764078640448"/>
    <n v="686.67764078640448"/>
    <x v="2"/>
    <x v="1"/>
    <m/>
    <n v="1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40"/>
    <x v="6"/>
    <s v="г. Пермь, ул. Весенняя, д. 20"/>
    <n v="1958"/>
    <m/>
    <s v="Кирпич"/>
    <n v="2"/>
    <n v="4"/>
    <n v="630.4"/>
    <n v="590.1"/>
    <n v="590.1"/>
    <n v="36"/>
    <n v="406406.27"/>
    <m/>
    <m/>
    <m/>
    <n v="406406.27"/>
    <n v="688.70745636332822"/>
    <n v="688.70745636332822"/>
    <x v="2"/>
    <x v="1"/>
    <m/>
    <n v="1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41"/>
    <x v="6"/>
    <s v="г. Пермь, ул. Ветлужская, д. 62"/>
    <n v="1990"/>
    <m/>
    <s v="Кирпич"/>
    <n v="9"/>
    <n v="5"/>
    <n v="14038.8"/>
    <n v="12375.7"/>
    <n v="9873.2000000000007"/>
    <n v="507"/>
    <n v="13892544.6"/>
    <m/>
    <m/>
    <m/>
    <n v="13892544.6"/>
    <n v="1122.5663679630243"/>
    <n v="1122.5663679630243"/>
    <x v="2"/>
    <x v="1"/>
    <m/>
    <n v="1"/>
    <m/>
    <m/>
    <m/>
    <m/>
    <m/>
    <m/>
    <m/>
    <n v="5"/>
    <n v="13892544.6"/>
    <m/>
    <m/>
    <m/>
    <m/>
    <m/>
    <m/>
    <m/>
    <m/>
    <m/>
    <m/>
    <m/>
    <m/>
  </r>
  <r>
    <n v="42"/>
    <x v="6"/>
    <s v="г. Пермь, ул. Ветлужская, д. 91"/>
    <n v="1960"/>
    <m/>
    <s v="Кирпич"/>
    <n v="4"/>
    <n v="3"/>
    <n v="2147.9"/>
    <n v="1959.4"/>
    <n v="1959.4"/>
    <n v="98"/>
    <n v="6041484.25"/>
    <m/>
    <m/>
    <m/>
    <n v="6041484.25"/>
    <n v="3083.3338011636215"/>
    <n v="3083.3338011636215"/>
    <x v="2"/>
    <x v="1"/>
    <m/>
    <n v="2"/>
    <s v=""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43"/>
    <x v="6"/>
    <s v="г. Пермь, ул. Вижайская, д. 23"/>
    <n v="1972"/>
    <m/>
    <s v="Кирпич"/>
    <n v="5"/>
    <n v="4"/>
    <n v="3285.5"/>
    <n v="3159.9"/>
    <n v="3159.9"/>
    <n v="60"/>
    <n v="1068116.05"/>
    <m/>
    <m/>
    <m/>
    <n v="1068116.05"/>
    <n v="338.02210512990916"/>
    <n v="338.02210512990916"/>
    <x v="2"/>
    <x v="1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44"/>
    <x v="6"/>
    <s v="г. Пермь, ул. Вильвенская, д. 13"/>
    <n v="1970"/>
    <m/>
    <s v="Панель"/>
    <n v="5"/>
    <n v="4"/>
    <n v="2726"/>
    <n v="1863"/>
    <n v="1863"/>
    <n v="112"/>
    <n v="886222.6"/>
    <m/>
    <m/>
    <m/>
    <n v="886222.6"/>
    <n v="475.69651100375739"/>
    <n v="475.69651100375739"/>
    <x v="2"/>
    <x v="2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45"/>
    <x v="6"/>
    <s v="г. Пермь, ул. Вильямса, д. 53Б"/>
    <n v="1980"/>
    <m/>
    <s v="панели"/>
    <n v="5"/>
    <n v="4"/>
    <n v="3054.7"/>
    <n v="2706.6"/>
    <n v="2706.6"/>
    <n v="133"/>
    <n v="13756902.539999999"/>
    <m/>
    <m/>
    <m/>
    <n v="13756902.539999999"/>
    <n v="5082.724650853469"/>
    <n v="5082.724650853469"/>
    <x v="2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6"/>
    <x v="6"/>
    <s v="г. Пермь, ул. Воронежская, д. 17А"/>
    <n v="1989"/>
    <m/>
    <s v="Панель"/>
    <n v="5"/>
    <n v="6"/>
    <n v="4519.3999999999996"/>
    <n v="3967.9"/>
    <n v="3967.9"/>
    <n v="240"/>
    <n v="22065337.780000001"/>
    <m/>
    <m/>
    <m/>
    <n v="22065337.780000001"/>
    <n v="5560.9611582953203"/>
    <n v="5560.9611582953203"/>
    <x v="2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47"/>
    <x v="6"/>
    <s v="г. Пермь, ул. Воронежская, д. 19"/>
    <n v="1979"/>
    <m/>
    <s v="панели"/>
    <n v="5"/>
    <n v="4"/>
    <n v="3048.3"/>
    <n v="2674.2999999999997"/>
    <n v="2592.6999999999998"/>
    <n v="150"/>
    <n v="1583927.16"/>
    <m/>
    <m/>
    <m/>
    <n v="1583927.16"/>
    <n v="592.27729125378607"/>
    <n v="592.27729125378607"/>
    <x v="2"/>
    <x v="2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8"/>
    <x v="6"/>
    <s v="г. Пермь, ул. Газеты Звезда, д. 14"/>
    <n v="1960"/>
    <m/>
    <s v="Кирпич"/>
    <n v="5"/>
    <n v="2"/>
    <n v="5176.3999999999996"/>
    <n v="3191.7"/>
    <n v="3143.19"/>
    <n v="102"/>
    <n v="5046575.8800000008"/>
    <m/>
    <m/>
    <m/>
    <n v="5046575.8800000008"/>
    <n v="1581.1560860983179"/>
    <n v="1581.1560860983179"/>
    <x v="2"/>
    <x v="1"/>
    <m/>
    <n v="2"/>
    <n v="1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49"/>
    <x v="6"/>
    <s v="г. Пермь, ул. Газеты Звезда, д. 54"/>
    <n v="1959"/>
    <m/>
    <s v="Кирпич"/>
    <n v="4"/>
    <n v="4"/>
    <n v="4863"/>
    <n v="3937.7"/>
    <n v="3937.7"/>
    <n v="360"/>
    <n v="41586430.799999997"/>
    <m/>
    <m/>
    <m/>
    <n v="41586430.799999997"/>
    <n v="10561.096782385657"/>
    <n v="10561.096782385657"/>
    <x v="2"/>
    <x v="2"/>
    <m/>
    <n v="4"/>
    <s v=""/>
    <n v="1"/>
    <s v=""/>
    <n v="1"/>
    <n v="1"/>
    <s v=""/>
    <s v=""/>
    <s v=""/>
    <s v=""/>
    <s v=""/>
    <n v="1"/>
    <s v=""/>
    <s v=""/>
    <s v=""/>
    <s v=""/>
    <s v=""/>
    <s v=""/>
    <s v=""/>
    <s v=""/>
    <s v=""/>
    <s v=""/>
  </r>
  <r>
    <n v="50"/>
    <x v="6"/>
    <s v="г. Пермь, ул. Гайвинская, д. 60"/>
    <n v="1964"/>
    <m/>
    <s v="Панель"/>
    <n v="5"/>
    <n v="4"/>
    <n v="3546.2"/>
    <n v="3253.8999999999996"/>
    <n v="3253.9"/>
    <n v="80"/>
    <n v="15970382.619999999"/>
    <m/>
    <m/>
    <m/>
    <n v="15970382.619999999"/>
    <n v="4908.0741940440703"/>
    <n v="4908.0741940440703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1"/>
    <x v="6"/>
    <s v="г. Пермь, ул. Генерала Панфилова, д. 10"/>
    <n v="1978"/>
    <m/>
    <s v="Панель"/>
    <n v="9"/>
    <n v="4"/>
    <n v="3470"/>
    <n v="3470"/>
    <n v="3470"/>
    <n v="380"/>
    <n v="11114035.68"/>
    <m/>
    <m/>
    <m/>
    <n v="11114035.68"/>
    <n v="3202.8921268011527"/>
    <n v="3202.8921268011527"/>
    <x v="2"/>
    <x v="2"/>
    <m/>
    <n v="1"/>
    <s v=""/>
    <s v=""/>
    <s v=""/>
    <s v=""/>
    <s v=""/>
    <s v=""/>
    <s v=""/>
    <n v="4"/>
    <n v="11114035.68"/>
    <s v=""/>
    <s v=""/>
    <s v=""/>
    <s v=""/>
    <s v=""/>
    <s v=""/>
    <s v=""/>
    <s v=""/>
    <s v=""/>
    <s v=""/>
    <s v=""/>
    <s v=""/>
  </r>
  <r>
    <n v="52"/>
    <x v="6"/>
    <s v="г. Пермь, ул. Генерала Черняховского, д. 53"/>
    <n v="1991"/>
    <m/>
    <n v="0"/>
    <n v="9"/>
    <n v="6"/>
    <n v="14721.4"/>
    <n v="12951.5"/>
    <n v="12239.6"/>
    <n v="634"/>
    <n v="16671053.52"/>
    <m/>
    <m/>
    <m/>
    <n v="16671053.52"/>
    <n v="1287.1909446782226"/>
    <n v="1287.1909446782226"/>
    <x v="2"/>
    <x v="2"/>
    <m/>
    <n v="1"/>
    <s v=""/>
    <s v=""/>
    <s v=""/>
    <s v=""/>
    <s v=""/>
    <s v=""/>
    <s v=""/>
    <n v="6"/>
    <n v="16671053.52"/>
    <s v=""/>
    <s v=""/>
    <s v=""/>
    <s v=""/>
    <s v=""/>
    <s v=""/>
    <s v=""/>
    <s v=""/>
    <s v=""/>
    <s v=""/>
    <s v=""/>
    <s v=""/>
  </r>
  <r>
    <n v="53"/>
    <x v="6"/>
    <s v="г. Пермь, ул. Героев Хасана, д. 15"/>
    <n v="1959"/>
    <m/>
    <s v="Кирпич"/>
    <n v="5"/>
    <n v="4"/>
    <n v="3204.4"/>
    <n v="2928.4"/>
    <n v="2928.4"/>
    <n v="286"/>
    <n v="2615142.88"/>
    <m/>
    <m/>
    <m/>
    <n v="2615142.88"/>
    <n v="893.02789236443107"/>
    <n v="893.02789236443107"/>
    <x v="2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54"/>
    <x v="6"/>
    <s v="г. Пермь, ул. Героев Хасана, д. 3"/>
    <n v="1960"/>
    <m/>
    <s v="Кирпич"/>
    <n v="5"/>
    <n v="4"/>
    <n v="3728"/>
    <n v="3474.1000000000004"/>
    <n v="2753.3"/>
    <n v="0"/>
    <n v="16789122.559999999"/>
    <m/>
    <m/>
    <m/>
    <n v="16789122.559999999"/>
    <n v="4832.6537981059837"/>
    <n v="4832.6537981059837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5"/>
    <x v="6"/>
    <s v="г. Пермь, ул. Героев Хасана, д. 8"/>
    <n v="1955"/>
    <m/>
    <s v="Кирпич"/>
    <n v="5"/>
    <n v="4"/>
    <n v="6490.5"/>
    <n v="5552.1"/>
    <n v="4188.6000000000004"/>
    <n v="131"/>
    <n v="29230096.559999999"/>
    <m/>
    <m/>
    <m/>
    <n v="29230096.559999999"/>
    <n v="5264.6920192359639"/>
    <n v="5264.6920192359639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6"/>
    <x v="6"/>
    <s v="г. Пермь, ул. Гусарова, д. 14"/>
    <n v="1969"/>
    <m/>
    <s v="Панель"/>
    <n v="5"/>
    <n v="6"/>
    <n v="4422.6000000000004"/>
    <n v="4366.6000000000004"/>
    <n v="3864.44"/>
    <n v="214"/>
    <n v="3609328.09"/>
    <m/>
    <m/>
    <m/>
    <n v="3609328.09"/>
    <n v="826.57630421838496"/>
    <n v="826.57630421838496"/>
    <x v="2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57"/>
    <x v="6"/>
    <s v="г. Пермь, ул. Гусарова, д. 16"/>
    <n v="1969"/>
    <m/>
    <s v="Панель"/>
    <n v="5"/>
    <n v="8"/>
    <n v="5729.2"/>
    <n v="5729.2"/>
    <n v="5729.2"/>
    <n v="285"/>
    <n v="1862562.92"/>
    <m/>
    <m/>
    <m/>
    <n v="1862562.92"/>
    <n v="325.10000000000002"/>
    <n v="325.10000000000002"/>
    <x v="2"/>
    <x v="1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58"/>
    <x v="6"/>
    <s v="г. Пермь, ул. Гусарова, д. 18"/>
    <n v="1969"/>
    <m/>
    <s v="Панель"/>
    <n v="5"/>
    <n v="6"/>
    <n v="4861.8999999999996"/>
    <n v="4367.5"/>
    <n v="3974.43"/>
    <n v="195"/>
    <n v="8271112.9000000004"/>
    <m/>
    <m/>
    <m/>
    <n v="8271112.9000000004"/>
    <n v="1893.7865827132227"/>
    <n v="1893.7865827132227"/>
    <x v="2"/>
    <x v="1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59"/>
    <x v="6"/>
    <s v="г. Пермь, ул. Гусарова, д. 8"/>
    <n v="1968"/>
    <m/>
    <s v="Кирпич"/>
    <n v="5"/>
    <n v="6"/>
    <n v="4550.3"/>
    <n v="4550.3"/>
    <n v="4550.3"/>
    <n v="216"/>
    <n v="3713545.33"/>
    <m/>
    <m/>
    <m/>
    <n v="3713545.33"/>
    <n v="816.10999934070276"/>
    <n v="816.10999934070276"/>
    <x v="2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60"/>
    <x v="6"/>
    <s v="г. Пермь, ул. Гусарова, д. 9"/>
    <n v="1978"/>
    <m/>
    <s v="Панель"/>
    <n v="9"/>
    <n v="6"/>
    <n v="11370.4"/>
    <n v="11370.4"/>
    <n v="11370.4"/>
    <n v="518"/>
    <n v="3889586.43"/>
    <m/>
    <m/>
    <m/>
    <n v="3889586.43"/>
    <n v="342.07999982410473"/>
    <n v="342.07999982410473"/>
    <x v="2"/>
    <x v="1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61"/>
    <x v="6"/>
    <s v="г. Пермь, ул. Дружбы, д. 21"/>
    <n v="1962"/>
    <m/>
    <s v="Кирпич"/>
    <n v="5"/>
    <n v="4"/>
    <n v="3548.2"/>
    <n v="3210.1"/>
    <n v="3210.1"/>
    <n v="146"/>
    <n v="15979389.66"/>
    <m/>
    <m/>
    <m/>
    <n v="15979389.66"/>
    <n v="4977.847936201365"/>
    <n v="4977.847936201365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62"/>
    <x v="6"/>
    <s v="г. Пермь, ул. Екатерининская, д. 198"/>
    <n v="1963"/>
    <m/>
    <s v="Кирпич"/>
    <n v="5"/>
    <n v="6"/>
    <n v="2750"/>
    <n v="2700"/>
    <n v="2500"/>
    <n v="240"/>
    <n v="25811170"/>
    <m/>
    <m/>
    <m/>
    <n v="25811170"/>
    <n v="9559.6925925925934"/>
    <n v="9559.6925925925934"/>
    <x v="2"/>
    <x v="2"/>
    <m/>
    <n v="2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</r>
  <r>
    <n v="63"/>
    <x v="6"/>
    <s v="г. Пермь, ул. Екатерининская, д. 51"/>
    <n v="1930"/>
    <m/>
    <s v="Кирпич"/>
    <n v="5"/>
    <n v="5"/>
    <n v="4531.7"/>
    <n v="2994.7"/>
    <n v="2994.7"/>
    <n v="102"/>
    <n v="31417686.979999997"/>
    <m/>
    <m/>
    <m/>
    <n v="31417686.979999997"/>
    <n v="10491.096597321935"/>
    <n v="10491.096597321935"/>
    <x v="2"/>
    <x v="1"/>
    <m/>
    <n v="4"/>
    <s v=""/>
    <s v=""/>
    <n v="1"/>
    <s v=""/>
    <s v=""/>
    <n v="1"/>
    <n v="1"/>
    <s v=""/>
    <s v=""/>
    <s v=""/>
    <n v="1"/>
    <s v=""/>
    <s v=""/>
    <s v=""/>
    <s v=""/>
    <s v=""/>
    <s v=""/>
    <s v=""/>
    <s v=""/>
    <s v=""/>
    <s v=""/>
  </r>
  <r>
    <n v="64"/>
    <x v="6"/>
    <s v="г. Пермь, ул. Желябова, д. 10"/>
    <n v="1971"/>
    <m/>
    <s v="Панель"/>
    <n v="9"/>
    <n v="4"/>
    <n v="2711.2"/>
    <n v="2514.1999999999998"/>
    <n v="2514.1999999999998"/>
    <n v="130"/>
    <n v="9668139.1999999993"/>
    <m/>
    <m/>
    <m/>
    <n v="9668139.1999999993"/>
    <n v="3845.413730013523"/>
    <n v="3845.413730013523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65"/>
    <x v="6"/>
    <s v="г. Пермь, ул. Желябова, д. 13"/>
    <n v="1977"/>
    <m/>
    <s v="Кирпич"/>
    <n v="9"/>
    <n v="2"/>
    <n v="3144"/>
    <n v="2102.4"/>
    <n v="2102.4"/>
    <n v="176"/>
    <n v="5557017.8399999999"/>
    <m/>
    <m/>
    <m/>
    <n v="5557017.8399999999"/>
    <n v="2643.1781963470316"/>
    <n v="2643.1781963470316"/>
    <x v="2"/>
    <x v="2"/>
    <m/>
    <n v="1"/>
    <s v=""/>
    <s v=""/>
    <s v=""/>
    <s v=""/>
    <s v=""/>
    <s v=""/>
    <s v=""/>
    <n v="2"/>
    <n v="5557017.8399999999"/>
    <s v=""/>
    <s v=""/>
    <s v=""/>
    <s v=""/>
    <s v=""/>
    <s v=""/>
    <s v=""/>
    <s v=""/>
    <s v=""/>
    <s v=""/>
    <s v=""/>
    <s v=""/>
  </r>
  <r>
    <n v="66"/>
    <x v="6"/>
    <s v="г. Пермь, ул. Закамская, д. 20"/>
    <n v="1956"/>
    <m/>
    <s v="Кирпич"/>
    <n v="2"/>
    <n v="2"/>
    <n v="1085.5999999999999"/>
    <n v="971"/>
    <n v="971"/>
    <n v="42"/>
    <n v="6325954.04"/>
    <m/>
    <m/>
    <m/>
    <n v="6325954.04"/>
    <n v="6514.8857260556124"/>
    <n v="6514.8857260556124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67"/>
    <x v="6"/>
    <s v="г. Пермь, ул. Закамская, д. 2А"/>
    <n v="1942"/>
    <m/>
    <s v="Крупные блоки"/>
    <n v="4"/>
    <n v="6"/>
    <n v="5561.2"/>
    <n v="3827.92"/>
    <n v="2449.87"/>
    <n v="46"/>
    <n v="41411308.960000001"/>
    <m/>
    <m/>
    <m/>
    <n v="41411308.960000001"/>
    <n v="10818.227381972454"/>
    <n v="10818.227381972454"/>
    <x v="2"/>
    <x v="1"/>
    <m/>
    <n v="3"/>
    <s v=""/>
    <n v="1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68"/>
    <x v="6"/>
    <s v="г. Пермь, ул. Закамская, д. 2Б"/>
    <n v="1942"/>
    <m/>
    <s v="Крупные блоки"/>
    <n v="5"/>
    <n v="12"/>
    <n v="10182.049999999999"/>
    <n v="6266.04"/>
    <n v="6182.08"/>
    <n v="230"/>
    <n v="75820329.870000005"/>
    <m/>
    <m/>
    <m/>
    <n v="75820329.870000005"/>
    <n v="12100.198828925446"/>
    <n v="12100.198828925446"/>
    <x v="2"/>
    <x v="1"/>
    <m/>
    <n v="3"/>
    <s v=""/>
    <n v="1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69"/>
    <x v="6"/>
    <s v="г. Пермь, ул. Закамская, д. 42"/>
    <n v="1957"/>
    <m/>
    <s v="Кирпич"/>
    <n v="2"/>
    <n v="2"/>
    <n v="632.79999999999995"/>
    <n v="589.20000000000005"/>
    <n v="557.38"/>
    <n v="32"/>
    <n v="3687420.52"/>
    <m/>
    <m/>
    <m/>
    <n v="3687420.52"/>
    <n v="6258.3511880515953"/>
    <n v="6258.3511880515953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70"/>
    <x v="6"/>
    <s v="г. Пермь, ул. Закамская, д. 5/2"/>
    <n v="1986"/>
    <m/>
    <s v="Панель"/>
    <n v="5"/>
    <n v="4"/>
    <n v="3007.7"/>
    <n v="2624.2"/>
    <n v="2624.2"/>
    <n v="124"/>
    <n v="5116729.32"/>
    <m/>
    <m/>
    <m/>
    <n v="5116729.32"/>
    <n v="1949.8244493559944"/>
    <n v="1949.8244493559944"/>
    <x v="2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71"/>
    <x v="6"/>
    <s v="г. Пермь, ул. Закамская, д. 54"/>
    <n v="1949"/>
    <m/>
    <s v="Крупные блоки"/>
    <n v="2"/>
    <n v="1"/>
    <n v="617.79999999999995"/>
    <n v="524.79999999999995"/>
    <n v="524.79999999999995"/>
    <n v="14"/>
    <n v="3600013.27"/>
    <m/>
    <m/>
    <m/>
    <n v="3600013.27"/>
    <n v="6859.7813833841474"/>
    <n v="6859.7813833841474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72"/>
    <x v="6"/>
    <s v="г. Пермь, ул. Ивана Франко, д. 40/3"/>
    <n v="1974"/>
    <m/>
    <s v="панели"/>
    <n v="5"/>
    <n v="8"/>
    <n v="5697.1"/>
    <n v="5684.5"/>
    <n v="5654.5"/>
    <n v="285"/>
    <n v="8018489.9800000004"/>
    <m/>
    <m/>
    <m/>
    <n v="8018489.9800000004"/>
    <n v="1410.5884387369163"/>
    <n v="1410.5884387369163"/>
    <x v="2"/>
    <x v="2"/>
    <m/>
    <n v="6"/>
    <s v=""/>
    <s v=""/>
    <s v=""/>
    <s v=""/>
    <n v="1"/>
    <n v="1"/>
    <s v=""/>
    <s v=""/>
    <s v=""/>
    <s v=""/>
    <s v=""/>
    <s v=""/>
    <s v=""/>
    <s v=""/>
    <n v="1"/>
    <n v="1"/>
    <n v="1"/>
    <n v="1"/>
    <s v=""/>
    <s v=""/>
    <s v=""/>
  </r>
  <r>
    <n v="73"/>
    <x v="6"/>
    <s v="г. Пермь, ул. Карбышева, д. 32"/>
    <n v="1962"/>
    <m/>
    <s v="Кирпич"/>
    <n v="4"/>
    <n v="3"/>
    <n v="2171.5"/>
    <n v="1504.3000000000002"/>
    <n v="1504.3"/>
    <n v="109"/>
    <n v="13235140.5"/>
    <m/>
    <m/>
    <m/>
    <n v="13235140.5"/>
    <n v="8798.2054776307905"/>
    <n v="8798.2054776307905"/>
    <x v="2"/>
    <x v="1"/>
    <m/>
    <n v="3"/>
    <n v="1"/>
    <s v=""/>
    <s v=""/>
    <s v=""/>
    <s v=""/>
    <s v=""/>
    <n v="1"/>
    <s v=""/>
    <s v=""/>
    <n v="1"/>
    <s v=""/>
    <s v=""/>
    <s v=""/>
    <s v=""/>
    <s v=""/>
    <s v=""/>
    <s v=""/>
    <s v=""/>
    <s v=""/>
    <s v=""/>
    <s v=""/>
  </r>
  <r>
    <n v="74"/>
    <x v="6"/>
    <s v="г. Пермь, ул. Качалова, д. 27"/>
    <n v="1959"/>
    <m/>
    <s v="Кирпич"/>
    <n v="5"/>
    <n v="4"/>
    <n v="3552.7"/>
    <n v="3143"/>
    <n v="3089.57"/>
    <n v="141"/>
    <n v="12892215.4"/>
    <m/>
    <m/>
    <m/>
    <n v="12892215.4"/>
    <n v="4101.8820871778553"/>
    <n v="4101.8820871778553"/>
    <x v="2"/>
    <x v="1"/>
    <m/>
    <n v="3"/>
    <s v=""/>
    <n v="1"/>
    <s v=""/>
    <n v="1"/>
    <s v=""/>
    <s v=""/>
    <s v=""/>
    <s v=""/>
    <s v=""/>
    <s v=""/>
    <s v=""/>
    <s v=""/>
    <s v=""/>
    <n v="1"/>
    <s v=""/>
    <s v=""/>
    <s v=""/>
    <s v=""/>
    <s v=""/>
    <s v=""/>
    <s v=""/>
  </r>
  <r>
    <n v="75"/>
    <x v="6"/>
    <s v="г. Пермь, ул. КИМ, д. 51"/>
    <n v="1958"/>
    <m/>
    <s v="Кирпич"/>
    <n v="3"/>
    <n v="3"/>
    <n v="1702.55"/>
    <n v="1410.01"/>
    <n v="1149.1600000000001"/>
    <n v="102"/>
    <n v="16271934.34"/>
    <m/>
    <m/>
    <m/>
    <n v="16271934.34"/>
    <n v="11540.297118460152"/>
    <n v="11540.297118460152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6"/>
    <x v="6"/>
    <s v="г. Пермь, ул. КИМ, д. 97"/>
    <n v="1961"/>
    <m/>
    <s v="Кирпич"/>
    <n v="5"/>
    <n v="4"/>
    <n v="2654.3"/>
    <n v="2654.3"/>
    <n v="2654.3"/>
    <n v="147"/>
    <n v="11953693.140000001"/>
    <m/>
    <m/>
    <m/>
    <n v="11953693.140000001"/>
    <n v="4503.5200015069886"/>
    <n v="4503.5200015069886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7"/>
    <x v="6"/>
    <s v="г. Пермь, ул. Кировоградская, д. 10"/>
    <n v="1987"/>
    <m/>
    <s v="бетон"/>
    <n v="9"/>
    <n v="2"/>
    <n v="4797.2"/>
    <n v="3996"/>
    <n v="3996"/>
    <n v="165"/>
    <n v="5557017.8399999999"/>
    <m/>
    <m/>
    <m/>
    <n v="5557017.8399999999"/>
    <n v="1390.6451051051051"/>
    <n v="1390.6451051051051"/>
    <x v="2"/>
    <x v="2"/>
    <m/>
    <n v="1"/>
    <s v=""/>
    <s v=""/>
    <s v=""/>
    <s v=""/>
    <s v=""/>
    <s v=""/>
    <s v=""/>
    <n v="2"/>
    <n v="5557017.8399999999"/>
    <s v=""/>
    <s v=""/>
    <s v=""/>
    <s v=""/>
    <s v=""/>
    <s v=""/>
    <s v=""/>
    <s v=""/>
    <s v=""/>
    <s v=""/>
    <s v=""/>
    <s v=""/>
  </r>
  <r>
    <n v="78"/>
    <x v="6"/>
    <s v="г. Пермь, ул. Кировоградская, д. 15"/>
    <n v="1953"/>
    <m/>
    <s v="Кирпич"/>
    <n v="3"/>
    <n v="3"/>
    <n v="2695.5"/>
    <n v="2195.6"/>
    <n v="1404.67"/>
    <n v="54"/>
    <n v="3427894.31"/>
    <m/>
    <m/>
    <m/>
    <n v="3427894.31"/>
    <n v="1561.2562898524322"/>
    <n v="1561.2562898524322"/>
    <x v="2"/>
    <x v="1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79"/>
    <x v="6"/>
    <s v="г. Пермь, ул. Коломенская, д. 9"/>
    <n v="1985"/>
    <m/>
    <s v="панели"/>
    <n v="9"/>
    <n v="4"/>
    <n v="7613.4"/>
    <n v="5232.8999999999996"/>
    <n v="5232.8999999999996"/>
    <n v="450"/>
    <n v="11114035.68"/>
    <m/>
    <m/>
    <m/>
    <n v="11114035.68"/>
    <n v="2123.8769477727456"/>
    <n v="2123.8769477727456"/>
    <x v="2"/>
    <x v="2"/>
    <m/>
    <n v="1"/>
    <s v=""/>
    <s v=""/>
    <s v=""/>
    <s v=""/>
    <s v=""/>
    <s v=""/>
    <s v=""/>
    <n v="4"/>
    <n v="11114035.68"/>
    <s v=""/>
    <s v=""/>
    <s v=""/>
    <s v=""/>
    <s v=""/>
    <s v=""/>
    <s v=""/>
    <s v=""/>
    <s v=""/>
    <s v=""/>
    <s v=""/>
    <s v=""/>
  </r>
  <r>
    <n v="80"/>
    <x v="6"/>
    <s v="г. Пермь, ул. Колыбалова, д. 18"/>
    <n v="1959"/>
    <m/>
    <s v="Кирпич"/>
    <n v="2"/>
    <n v="2"/>
    <n v="647.70000000000005"/>
    <n v="442.2"/>
    <n v="433.36"/>
    <n v="35"/>
    <n v="6195470.71"/>
    <m/>
    <m/>
    <m/>
    <n v="6195470.71"/>
    <n v="14010.562437810946"/>
    <n v="14010.562437810946"/>
    <x v="2"/>
    <x v="1"/>
    <m/>
    <n v="2"/>
    <s v=""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81"/>
    <x v="6"/>
    <s v="г. Пермь, ул. Колыбалова, д. 20"/>
    <n v="1959"/>
    <m/>
    <s v="Кирпич"/>
    <n v="2"/>
    <n v="2"/>
    <n v="638"/>
    <n v="416.3"/>
    <n v="403.81"/>
    <n v="46"/>
    <n v="9820408.620000001"/>
    <m/>
    <m/>
    <m/>
    <n v="9820408.620000001"/>
    <n v="23589.739658899834"/>
    <n v="23589.739658899834"/>
    <x v="2"/>
    <x v="1"/>
    <m/>
    <n v="3"/>
    <s v=""/>
    <n v="1"/>
    <s v=""/>
    <s v=""/>
    <n v="1"/>
    <s v=""/>
    <s v=""/>
    <s v=""/>
    <s v=""/>
    <s v=""/>
    <n v="1"/>
    <s v=""/>
    <s v=""/>
    <s v=""/>
    <s v=""/>
    <s v=""/>
    <s v=""/>
    <s v=""/>
    <s v=""/>
    <s v=""/>
    <s v=""/>
  </r>
  <r>
    <n v="82"/>
    <x v="6"/>
    <s v="г. Пермь, ул. Комиссара Пожарского, д. 15"/>
    <n v="1977"/>
    <m/>
    <s v="Панель"/>
    <n v="12"/>
    <n v="4"/>
    <n v="11420.2"/>
    <n v="9207.5"/>
    <n v="9207.5"/>
    <n v="562"/>
    <n v="31996115.68"/>
    <m/>
    <m/>
    <m/>
    <n v="31996115.68"/>
    <n v="3475.0057757263098"/>
    <n v="3475.0057757263098"/>
    <x v="2"/>
    <x v="2"/>
    <m/>
    <n v="1"/>
    <s v=""/>
    <s v=""/>
    <s v=""/>
    <s v=""/>
    <s v=""/>
    <s v=""/>
    <s v=""/>
    <n v="8"/>
    <n v="31996115.68"/>
    <s v=""/>
    <s v=""/>
    <s v=""/>
    <s v=""/>
    <s v=""/>
    <s v=""/>
    <s v=""/>
    <s v=""/>
    <s v=""/>
    <s v=""/>
    <s v=""/>
    <s v=""/>
  </r>
  <r>
    <n v="83"/>
    <x v="6"/>
    <s v="г. Пермь, ул. Корсуньская, д. 23"/>
    <n v="1963"/>
    <m/>
    <s v="Кирпич"/>
    <n v="5"/>
    <n v="3"/>
    <n v="2741.3"/>
    <n v="2545.1999999999998"/>
    <n v="2545.1999999999998"/>
    <n v="138"/>
    <n v="20413008.210000001"/>
    <m/>
    <m/>
    <m/>
    <n v="20413008.210000001"/>
    <n v="8020.1981023102317"/>
    <n v="8020.1981023102317"/>
    <x v="2"/>
    <x v="1"/>
    <m/>
    <n v="3"/>
    <s v=""/>
    <n v="1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84"/>
    <x v="6"/>
    <s v="г. Пермь, ул. Космонавта Леонова, д. 62"/>
    <n v="1973"/>
    <m/>
    <s v="Панель"/>
    <n v="9"/>
    <n v="2"/>
    <n v="3814.2"/>
    <n v="2633.4"/>
    <n v="2633.4"/>
    <n v="204"/>
    <n v="5557017.8399999999"/>
    <m/>
    <m/>
    <m/>
    <n v="5557017.8399999999"/>
    <n v="2110.2065162907265"/>
    <n v="2110.2065162907265"/>
    <x v="2"/>
    <x v="2"/>
    <m/>
    <n v="1"/>
    <s v=""/>
    <s v=""/>
    <s v=""/>
    <s v=""/>
    <s v=""/>
    <s v=""/>
    <s v=""/>
    <n v="2"/>
    <n v="5557017.8399999999"/>
    <s v=""/>
    <s v=""/>
    <s v=""/>
    <s v=""/>
    <s v=""/>
    <s v=""/>
    <s v=""/>
    <s v=""/>
    <s v=""/>
    <s v=""/>
    <s v=""/>
    <s v=""/>
  </r>
  <r>
    <n v="85"/>
    <x v="6"/>
    <s v="г. Пермь, ул. Костычева, д. 42/1"/>
    <n v="1994"/>
    <m/>
    <s v="бетон"/>
    <n v="10"/>
    <n v="2"/>
    <n v="6467.6"/>
    <n v="5474.3"/>
    <n v="5474.3"/>
    <n v="278"/>
    <n v="7860633.5999999996"/>
    <m/>
    <m/>
    <m/>
    <n v="7860633.5999999996"/>
    <n v="1435.9157517856163"/>
    <n v="1435.9157517856163"/>
    <x v="2"/>
    <x v="2"/>
    <m/>
    <n v="1"/>
    <s v=""/>
    <s v=""/>
    <s v=""/>
    <s v=""/>
    <s v=""/>
    <s v=""/>
    <s v=""/>
    <n v="2"/>
    <n v="7860633.5999999996"/>
    <s v=""/>
    <s v=""/>
    <s v=""/>
    <s v=""/>
    <s v=""/>
    <s v=""/>
    <s v=""/>
    <s v=""/>
    <s v=""/>
    <s v=""/>
    <s v=""/>
    <s v=""/>
  </r>
  <r>
    <n v="86"/>
    <x v="6"/>
    <s v="г. Пермь, ул. Краснополянская, д. 9"/>
    <n v="1962"/>
    <m/>
    <s v="Кирпич"/>
    <n v="5"/>
    <n v="5"/>
    <n v="4358.7"/>
    <n v="4033.1"/>
    <n v="4033.1"/>
    <n v="201"/>
    <n v="33873942.159999996"/>
    <m/>
    <m/>
    <m/>
    <n v="33873942.159999996"/>
    <n v="8398.9839478316917"/>
    <n v="8398.9839478316917"/>
    <x v="2"/>
    <x v="2"/>
    <m/>
    <n v="4"/>
    <s v=""/>
    <n v="1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87"/>
    <x v="6"/>
    <s v="г. Пермь, ул. Кронштадтская, д. 10"/>
    <n v="2008"/>
    <m/>
    <s v="Панель"/>
    <n v="16"/>
    <n v="3"/>
    <n v="11900"/>
    <n v="9600"/>
    <n v="9600"/>
    <n v="67"/>
    <n v="23997086.759999998"/>
    <m/>
    <m/>
    <m/>
    <n v="23997086.759999998"/>
    <n v="2499.6965375"/>
    <n v="2499.6965375"/>
    <x v="2"/>
    <x v="2"/>
    <m/>
    <n v="1"/>
    <s v=""/>
    <s v=""/>
    <s v=""/>
    <s v=""/>
    <s v=""/>
    <s v=""/>
    <s v=""/>
    <n v="6"/>
    <n v="23997086.759999998"/>
    <s v=""/>
    <s v=""/>
    <s v=""/>
    <s v=""/>
    <s v=""/>
    <s v=""/>
    <s v=""/>
    <s v=""/>
    <s v=""/>
    <s v=""/>
    <s v=""/>
    <s v=""/>
  </r>
  <r>
    <n v="88"/>
    <x v="6"/>
    <s v="г. Пермь, ул. Крупской, д. 82"/>
    <n v="1965"/>
    <m/>
    <s v="Крупные панели"/>
    <n v="5"/>
    <n v="4"/>
    <n v="3913.4"/>
    <n v="3635"/>
    <n v="35899"/>
    <n v="180"/>
    <n v="9735130.3800000008"/>
    <m/>
    <m/>
    <m/>
    <n v="9735130.3800000008"/>
    <n v="2678.1651664374144"/>
    <n v="2678.1651664374144"/>
    <x v="2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9"/>
    <x v="6"/>
    <s v="г. Пермь, ул. Куйбышева, д. 53А"/>
    <n v="1965"/>
    <m/>
    <s v="Панель"/>
    <n v="5"/>
    <n v="4"/>
    <n v="3553.2"/>
    <n v="3553.2"/>
    <n v="3553.2"/>
    <n v="155"/>
    <n v="16001907.26"/>
    <m/>
    <m/>
    <m/>
    <n v="16001907.26"/>
    <n v="4503.5199988742543"/>
    <n v="4503.5199988742543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0"/>
    <x v="6"/>
    <s v="г. Пермь, ул. Куйбышева, д. 88"/>
    <n v="1950"/>
    <m/>
    <s v="Крупные блоки"/>
    <n v="4"/>
    <n v="3"/>
    <n v="3749.2"/>
    <n v="3138.2"/>
    <n v="3138.2"/>
    <n v="71"/>
    <n v="11274781.700000001"/>
    <m/>
    <m/>
    <m/>
    <n v="11274781.700000001"/>
    <n v="3592.7543496271755"/>
    <n v="3592.7543496271755"/>
    <x v="2"/>
    <x v="1"/>
    <m/>
    <n v="2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1"/>
    <x v="6"/>
    <s v="г. Пермь, ул. Куйбышева, д. 9"/>
    <n v="1976"/>
    <m/>
    <s v="Кирпич"/>
    <n v="9"/>
    <n v="3"/>
    <n v="9869.7999999999993"/>
    <n v="8847.9"/>
    <n v="7138.7"/>
    <n v="327"/>
    <n v="46539265.32"/>
    <m/>
    <m/>
    <m/>
    <n v="46539265.32"/>
    <n v="5259.9221645814259"/>
    <n v="5259.9221645814259"/>
    <x v="2"/>
    <x v="1"/>
    <m/>
    <n v="5"/>
    <s v=""/>
    <n v="1"/>
    <n v="1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92"/>
    <x v="6"/>
    <s v="г. Пермь, ул. Кустовая, д. 3"/>
    <n v="1959"/>
    <m/>
    <s v="Кирпич"/>
    <n v="3"/>
    <n v="3"/>
    <n v="1507.5"/>
    <n v="968.5"/>
    <n v="222.76"/>
    <n v="89"/>
    <n v="1956795.3"/>
    <m/>
    <m/>
    <m/>
    <n v="1956795.3"/>
    <n v="2020.4391326794012"/>
    <n v="2020.4391326794012"/>
    <x v="2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93"/>
    <x v="6"/>
    <s v="г. Пермь, ул. Куфонина, д. 14"/>
    <n v="2010"/>
    <m/>
    <s v="Железобетон"/>
    <n v="9"/>
    <n v="3"/>
    <n v="9075.9"/>
    <n v="6749.9"/>
    <n v="6749.9"/>
    <n v="150"/>
    <n v="8335526.7599999998"/>
    <m/>
    <m/>
    <m/>
    <n v="8335526.7599999998"/>
    <n v="1234.9111483133083"/>
    <n v="1234.9111483133083"/>
    <x v="2"/>
    <x v="2"/>
    <m/>
    <n v="1"/>
    <s v=""/>
    <s v=""/>
    <s v=""/>
    <s v=""/>
    <s v=""/>
    <s v=""/>
    <s v=""/>
    <n v="3"/>
    <n v="8335526.7599999998"/>
    <s v=""/>
    <s v=""/>
    <s v=""/>
    <s v=""/>
    <s v=""/>
    <s v=""/>
    <s v=""/>
    <s v=""/>
    <s v=""/>
    <s v=""/>
    <s v=""/>
    <s v=""/>
  </r>
  <r>
    <n v="94"/>
    <x v="6"/>
    <s v="г. Пермь, ул. Куфонина, д. 32"/>
    <n v="2010"/>
    <m/>
    <n v="0"/>
    <n v="19"/>
    <n v="1"/>
    <n v="6392.5"/>
    <n v="6300"/>
    <n v="6300"/>
    <n v="0"/>
    <n v="45587346.659999996"/>
    <m/>
    <m/>
    <m/>
    <n v="45587346.659999996"/>
    <n v="7236.0867714285705"/>
    <n v="7236.0867714285705"/>
    <x v="2"/>
    <x v="2"/>
    <m/>
    <n v="4"/>
    <s v=""/>
    <s v=""/>
    <s v=""/>
    <n v="1"/>
    <n v="1"/>
    <s v=""/>
    <s v=""/>
    <s v=""/>
    <s v=""/>
    <n v="1"/>
    <n v="1"/>
    <s v=""/>
    <s v=""/>
    <s v=""/>
    <s v=""/>
    <s v=""/>
    <s v=""/>
    <s v=""/>
    <s v=""/>
    <s v=""/>
    <s v=""/>
  </r>
  <r>
    <n v="95"/>
    <x v="6"/>
    <s v="г. Пермь, ул. Ласьвинская, д. 70А"/>
    <n v="1978"/>
    <m/>
    <s v="Ж/б панели "/>
    <n v="5"/>
    <n v="4"/>
    <n v="3017.7"/>
    <n v="2753.7"/>
    <n v="2642.5"/>
    <n v="0"/>
    <n v="5133741.42"/>
    <m/>
    <m/>
    <m/>
    <n v="5133741.42"/>
    <n v="1864.306721865127"/>
    <n v="1864.306721865127"/>
    <x v="2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96"/>
    <x v="6"/>
    <s v="г. Пермь, ул. Ласьвинская, д. 72А"/>
    <n v="1975"/>
    <m/>
    <s v="Кирпич"/>
    <n v="5"/>
    <n v="4"/>
    <n v="3860"/>
    <n v="3860"/>
    <n v="3860"/>
    <n v="315"/>
    <n v="6566670.5999999996"/>
    <m/>
    <m/>
    <m/>
    <n v="6566670.5999999996"/>
    <n v="1701.2099999999998"/>
    <n v="1701.2099999999998"/>
    <x v="2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97"/>
    <x v="6"/>
    <s v="г. Пермь, ул. Ласьвинская, д. 74"/>
    <n v="1976"/>
    <m/>
    <s v="Кирпич"/>
    <n v="5"/>
    <n v="4"/>
    <n v="3860"/>
    <n v="3860"/>
    <n v="3860"/>
    <n v="315"/>
    <n v="6566670.5999999996"/>
    <m/>
    <m/>
    <m/>
    <n v="6566670.5999999996"/>
    <n v="1701.2099999999998"/>
    <n v="1701.2099999999998"/>
    <x v="2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98"/>
    <x v="6"/>
    <s v="г. Пермь, ул. Лебедева, д. 33"/>
    <n v="1946"/>
    <m/>
    <s v="Крупные блоки"/>
    <n v="5"/>
    <n v="3"/>
    <n v="3792.68"/>
    <n v="3583.36"/>
    <n v="3228.61"/>
    <n v="194"/>
    <n v="12683252.9"/>
    <m/>
    <m/>
    <m/>
    <n v="12683252.9"/>
    <n v="3539.4860968476514"/>
    <n v="3539.4860968476514"/>
    <x v="2"/>
    <x v="1"/>
    <m/>
    <n v="2"/>
    <s v=""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99"/>
    <x v="6"/>
    <s v="г. Пермь, ул. Ленина, д. 78"/>
    <n v="1962"/>
    <m/>
    <s v="Кирпич"/>
    <n v="5"/>
    <n v="4"/>
    <n v="3503.8"/>
    <n v="3209.7000000000003"/>
    <n v="2584.8000000000002"/>
    <n v="98"/>
    <n v="2859486.22"/>
    <m/>
    <m/>
    <m/>
    <n v="2859486.22"/>
    <n v="890.88893666074705"/>
    <n v="890.88893666074705"/>
    <x v="2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100"/>
    <x v="6"/>
    <s v="г. Пермь, ул. Ленина, д. 90"/>
    <n v="1928"/>
    <m/>
    <s v="Крупные блоки"/>
    <n v="4"/>
    <n v="4"/>
    <n v="2738.7"/>
    <n v="2063.6"/>
    <n v="1836.6"/>
    <n v="73"/>
    <n v="9748238.3300000001"/>
    <m/>
    <m/>
    <m/>
    <n v="9748238.3300000001"/>
    <n v="4723.8991713510377"/>
    <n v="4723.8991713510377"/>
    <x v="2"/>
    <x v="1"/>
    <m/>
    <n v="2"/>
    <s v=""/>
    <n v="1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101"/>
    <x v="6"/>
    <s v="г. Пермь, ул. Лобвинская, д. 9"/>
    <n v="1960"/>
    <m/>
    <s v="Кирпич"/>
    <n v="3"/>
    <n v="2"/>
    <n v="1023.9"/>
    <n v="940.69999999999993"/>
    <n v="903.07"/>
    <n v="46"/>
    <n v="9644513.4299999997"/>
    <m/>
    <m/>
    <m/>
    <n v="9644513.4299999997"/>
    <n v="10252.485840331668"/>
    <n v="10252.485840331668"/>
    <x v="2"/>
    <x v="1"/>
    <m/>
    <n v="5"/>
    <s v=""/>
    <s v=""/>
    <s v=""/>
    <n v="1"/>
    <s v=""/>
    <n v="1"/>
    <n v="1"/>
    <s v=""/>
    <s v=""/>
    <s v=""/>
    <n v="1"/>
    <s v=""/>
    <s v=""/>
    <n v="1"/>
    <s v=""/>
    <s v=""/>
    <s v=""/>
    <s v=""/>
    <s v=""/>
    <s v=""/>
    <s v=""/>
  </r>
  <r>
    <n v="102"/>
    <x v="6"/>
    <s v="г. Пермь, ул. Луначарского, д. 26А"/>
    <n v="1949"/>
    <m/>
    <s v="Крупные блоки"/>
    <n v="4"/>
    <n v="2"/>
    <n v="2007.2"/>
    <n v="1685.4"/>
    <n v="1650.34"/>
    <n v="51"/>
    <n v="4993191.01"/>
    <m/>
    <m/>
    <m/>
    <n v="4993191.01"/>
    <n v="2962.6148154740713"/>
    <n v="2962.6148154740713"/>
    <x v="2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3"/>
    <x v="6"/>
    <s v="г. Пермь, ул. Луначарского, д. 51А"/>
    <n v="1994"/>
    <m/>
    <s v="Кирпич"/>
    <n v="10"/>
    <n v="2"/>
    <n v="5206.5"/>
    <n v="4310.5"/>
    <n v="4310.5"/>
    <n v="0"/>
    <n v="7860633.5999999996"/>
    <m/>
    <m/>
    <m/>
    <n v="7860633.5999999996"/>
    <n v="1823.6013455515601"/>
    <n v="1823.6013455515601"/>
    <x v="2"/>
    <x v="2"/>
    <m/>
    <n v="1"/>
    <s v=""/>
    <s v=""/>
    <s v=""/>
    <s v=""/>
    <s v=""/>
    <s v=""/>
    <s v=""/>
    <n v="2"/>
    <n v="7860633.5999999996"/>
    <s v=""/>
    <s v=""/>
    <s v=""/>
    <s v=""/>
    <s v=""/>
    <s v=""/>
    <s v=""/>
    <s v=""/>
    <s v=""/>
    <s v=""/>
    <s v=""/>
    <s v=""/>
  </r>
  <r>
    <n v="104"/>
    <x v="6"/>
    <s v="г. Пермь, ул. Льва Лаврова, д. 18"/>
    <n v="1978"/>
    <m/>
    <s v="Панель"/>
    <n v="9"/>
    <n v="10"/>
    <n v="19273.3"/>
    <n v="13255.2"/>
    <n v="13255.2"/>
    <n v="239"/>
    <n v="27785089.199999999"/>
    <m/>
    <m/>
    <m/>
    <n v="27785089.199999999"/>
    <n v="2096.1652181785262"/>
    <n v="2096.1652181785262"/>
    <x v="2"/>
    <x v="2"/>
    <m/>
    <n v="1"/>
    <s v=""/>
    <s v=""/>
    <s v=""/>
    <s v=""/>
    <s v=""/>
    <s v=""/>
    <s v=""/>
    <n v="10"/>
    <n v="27785089.199999999"/>
    <s v=""/>
    <s v=""/>
    <s v=""/>
    <s v=""/>
    <s v=""/>
    <s v=""/>
    <s v=""/>
    <s v=""/>
    <s v=""/>
    <s v=""/>
    <s v=""/>
    <s v=""/>
  </r>
  <r>
    <n v="105"/>
    <x v="6"/>
    <s v="г. Пермь, ул. Лядовская, д. 87"/>
    <n v="1959"/>
    <m/>
    <s v="Кирпич"/>
    <n v="2"/>
    <n v="2"/>
    <n v="666.6"/>
    <n v="553.1"/>
    <n v="353"/>
    <n v="27"/>
    <n v="6447241.8799999999"/>
    <m/>
    <m/>
    <m/>
    <n v="6447241.8799999999"/>
    <n v="11656.557367564636"/>
    <n v="11656.557367564636"/>
    <x v="2"/>
    <x v="1"/>
    <m/>
    <n v="2"/>
    <s v=""/>
    <n v="1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106"/>
    <x v="6"/>
    <s v="г. Пермь, ул. Макаренко, д. 44"/>
    <n v="1963"/>
    <m/>
    <s v="панели"/>
    <n v="5"/>
    <n v="4"/>
    <n v="3518.1"/>
    <n v="3475"/>
    <n v="3475"/>
    <n v="168"/>
    <n v="8751766.2799999993"/>
    <m/>
    <m/>
    <m/>
    <n v="8751766.2799999993"/>
    <n v="2518.4938935251798"/>
    <n v="2518.4938935251798"/>
    <x v="2"/>
    <x v="2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7"/>
    <x v="6"/>
    <s v="г. Пермь, ул. Макаренко, д. 54"/>
    <n v="1963"/>
    <m/>
    <s v="Кирпич"/>
    <n v="5"/>
    <n v="3"/>
    <n v="2759.8"/>
    <n v="2532.4"/>
    <n v="2532.4"/>
    <n v="134"/>
    <n v="4517544.2200000007"/>
    <m/>
    <m/>
    <m/>
    <n v="4517544.2200000007"/>
    <n v="1783.8983651871745"/>
    <n v="1783.8983651871745"/>
    <x v="2"/>
    <x v="2"/>
    <m/>
    <n v="3"/>
    <s v=""/>
    <s v="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08"/>
    <x v="6"/>
    <s v="г. Пермь, ул. Макаренко, д. 8"/>
    <n v="1973"/>
    <m/>
    <s v="Кирпич"/>
    <n v="5"/>
    <n v="8"/>
    <n v="6069.4"/>
    <n v="5950"/>
    <n v="5950"/>
    <n v="664"/>
    <n v="10325323.969999999"/>
    <m/>
    <m/>
    <m/>
    <n v="10325323.969999999"/>
    <n v="1735.3485663865545"/>
    <n v="1735.3485663865545"/>
    <x v="2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109"/>
    <x v="6"/>
    <s v="г. Пермь, ул. Максима Горького, д. 65А"/>
    <n v="1992"/>
    <m/>
    <s v="Кирпич"/>
    <n v="10"/>
    <n v="1"/>
    <n v="2585"/>
    <n v="2322.9"/>
    <n v="2322.9"/>
    <n v="91"/>
    <n v="3930316.7999999998"/>
    <m/>
    <m/>
    <m/>
    <n v="3930316.7999999998"/>
    <n v="1691.9870851091307"/>
    <n v="1691.9870851091307"/>
    <x v="2"/>
    <x v="2"/>
    <m/>
    <n v="1"/>
    <s v=""/>
    <s v=""/>
    <s v=""/>
    <s v=""/>
    <s v=""/>
    <s v=""/>
    <s v=""/>
    <n v="1"/>
    <n v="3930316.7999999998"/>
    <s v=""/>
    <s v=""/>
    <s v=""/>
    <s v=""/>
    <s v=""/>
    <s v=""/>
    <s v=""/>
    <s v=""/>
    <s v=""/>
    <s v=""/>
    <s v=""/>
    <s v=""/>
  </r>
  <r>
    <n v="110"/>
    <x v="6"/>
    <s v="г. Пермь, ул. Максима Горького, д. 74"/>
    <n v="1960"/>
    <m/>
    <s v="Кирпич"/>
    <n v="5"/>
    <n v="4"/>
    <n v="3443.6"/>
    <n v="1630.7"/>
    <n v="1550.8"/>
    <n v="102"/>
    <n v="23314101.779999997"/>
    <m/>
    <m/>
    <m/>
    <n v="23314101.779999997"/>
    <n v="14296.990114674678"/>
    <n v="14296.990114674678"/>
    <x v="2"/>
    <x v="1"/>
    <m/>
    <n v="3"/>
    <s v=""/>
    <s v=""/>
    <s v=""/>
    <s v=""/>
    <s v=""/>
    <s v=""/>
    <n v="1"/>
    <s v=""/>
    <s v=""/>
    <s v=""/>
    <n v="1"/>
    <s v=""/>
    <s v=""/>
    <n v="1"/>
    <s v=""/>
    <s v=""/>
    <s v=""/>
    <s v=""/>
    <s v=""/>
    <s v=""/>
    <s v=""/>
  </r>
  <r>
    <n v="111"/>
    <x v="6"/>
    <s v="г. Пермь, ул. Максима Горького, д. 77"/>
    <n v="1980"/>
    <m/>
    <s v="Панель"/>
    <n v="9"/>
    <n v="4"/>
    <n v="7623.5"/>
    <n v="5215.5"/>
    <n v="5215.5"/>
    <n v="349"/>
    <n v="18757051.84"/>
    <m/>
    <m/>
    <m/>
    <n v="18757051.84"/>
    <n v="3596.4052995877673"/>
    <n v="3596.4052995877673"/>
    <x v="2"/>
    <x v="2"/>
    <m/>
    <n v="2"/>
    <n v="1"/>
    <s v=""/>
    <s v=""/>
    <s v=""/>
    <s v=""/>
    <s v=""/>
    <s v=""/>
    <n v="4"/>
    <n v="11114035.68"/>
    <s v=""/>
    <s v=""/>
    <s v=""/>
    <s v=""/>
    <s v=""/>
    <s v=""/>
    <s v=""/>
    <s v=""/>
    <s v=""/>
    <s v=""/>
    <s v=""/>
    <s v=""/>
  </r>
  <r>
    <n v="112"/>
    <x v="6"/>
    <s v="г. Пермь, ул. Маршала Рыбалко, д. 30"/>
    <n v="1964"/>
    <m/>
    <s v="Кирпич"/>
    <n v="5"/>
    <n v="4"/>
    <n v="3585.3"/>
    <n v="2732.9"/>
    <n v="2732.9"/>
    <n v="137"/>
    <n v="16146470.26"/>
    <m/>
    <m/>
    <m/>
    <n v="16146470.26"/>
    <n v="5908.181880054155"/>
    <n v="5908.181880054155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13"/>
    <x v="6"/>
    <s v="г. Пермь, ул. Маршала Толбухина, д. 10А"/>
    <n v="1963"/>
    <m/>
    <s v="Панель"/>
    <n v="5"/>
    <n v="2"/>
    <n v="1774.9"/>
    <n v="1628.1"/>
    <n v="1416.45"/>
    <n v="86"/>
    <n v="7993297.6500000004"/>
    <m/>
    <m/>
    <m/>
    <n v="7993297.6500000004"/>
    <n v="4909.5864197530873"/>
    <n v="4909.5864197530873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14"/>
    <x v="6"/>
    <s v="г. Пермь, ул. Мензелинская, д. 14"/>
    <n v="1959"/>
    <m/>
    <s v="Кирпич"/>
    <n v="3"/>
    <n v="3"/>
    <n v="1331"/>
    <n v="1069"/>
    <n v="1069"/>
    <n v="59"/>
    <n v="11176273.9"/>
    <m/>
    <m/>
    <m/>
    <n v="11176273.9"/>
    <n v="10454.88671655753"/>
    <n v="10454.88671655753"/>
    <x v="2"/>
    <x v="1"/>
    <m/>
    <n v="3"/>
    <s v=""/>
    <s v=""/>
    <s v=""/>
    <s v=""/>
    <s v=""/>
    <s v=""/>
    <n v="1"/>
    <s v=""/>
    <s v=""/>
    <s v=""/>
    <n v="1"/>
    <s v=""/>
    <s v=""/>
    <n v="1"/>
    <s v=""/>
    <s v=""/>
    <s v=""/>
    <s v=""/>
    <s v=""/>
    <s v=""/>
    <s v=""/>
  </r>
  <r>
    <n v="115"/>
    <x v="6"/>
    <s v="г. Пермь, ул. Мира, д. 115"/>
    <n v="1994"/>
    <m/>
    <s v="панели"/>
    <n v="10"/>
    <n v="11"/>
    <n v="36643.279999999999"/>
    <n v="24305.74"/>
    <n v="12337.54"/>
    <n v="0"/>
    <n v="43233484.799999997"/>
    <m/>
    <m/>
    <m/>
    <n v="43233484.799999997"/>
    <n v="1778.7355908522018"/>
    <n v="1778.7355908522018"/>
    <x v="2"/>
    <x v="2"/>
    <m/>
    <n v="1"/>
    <s v=""/>
    <s v=""/>
    <s v=""/>
    <s v=""/>
    <s v=""/>
    <s v=""/>
    <s v=""/>
    <n v="11"/>
    <n v="43233484.799999997"/>
    <s v=""/>
    <s v=""/>
    <s v=""/>
    <s v=""/>
    <s v=""/>
    <s v=""/>
    <s v=""/>
    <s v=""/>
    <s v=""/>
    <s v=""/>
    <s v=""/>
    <s v=""/>
  </r>
  <r>
    <n v="116"/>
    <x v="6"/>
    <s v="г. Пермь, ул. Мира, д. 61А"/>
    <n v="1958"/>
    <m/>
    <s v="Кирпич"/>
    <n v="4"/>
    <n v="4"/>
    <n v="3532.3"/>
    <n v="3130.8"/>
    <n v="2497.4"/>
    <n v="91"/>
    <n v="1835418.4"/>
    <m/>
    <m/>
    <m/>
    <n v="1835418.4"/>
    <n v="586.24581576593835"/>
    <n v="586.24581576593835"/>
    <x v="2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17"/>
    <x v="6"/>
    <s v="г. Пермь, ул. Мира, д. 65"/>
    <n v="1957"/>
    <m/>
    <s v="Кирпич"/>
    <n v="4"/>
    <n v="5"/>
    <n v="5865.2"/>
    <n v="5537.1"/>
    <n v="5509.41"/>
    <n v="141"/>
    <n v="74427217.870000005"/>
    <m/>
    <m/>
    <m/>
    <n v="74427217.870000005"/>
    <n v="13441.552052518466"/>
    <n v="13441.552052518466"/>
    <x v="2"/>
    <x v="1"/>
    <m/>
    <n v="4"/>
    <s v=""/>
    <n v="1"/>
    <s v=""/>
    <s v=""/>
    <s v=""/>
    <s v=""/>
    <s v=""/>
    <s v=""/>
    <s v=""/>
    <n v="1"/>
    <n v="1"/>
    <s v=""/>
    <s v=""/>
    <n v="1"/>
    <s v=""/>
    <s v=""/>
    <s v=""/>
    <s v=""/>
    <s v=""/>
    <s v=""/>
    <s v=""/>
  </r>
  <r>
    <n v="118"/>
    <x v="6"/>
    <s v="г. Пермь, ул. Нефтяников, д. 25"/>
    <n v="1954"/>
    <m/>
    <s v="Шлакоблок"/>
    <n v="2"/>
    <n v="2"/>
    <n v="797.4"/>
    <n v="716.6"/>
    <n v="716.6"/>
    <n v="38"/>
    <n v="4646569.41"/>
    <m/>
    <m/>
    <m/>
    <n v="4646569.41"/>
    <n v="6484.1884035724252"/>
    <n v="6484.1884035724252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19"/>
    <x v="6"/>
    <s v="г. Пермь, ул. Николая Островского, д. 49"/>
    <n v="1994"/>
    <m/>
    <s v="Кирпич"/>
    <n v="10"/>
    <n v="5"/>
    <n v="12579"/>
    <n v="11053"/>
    <n v="10474"/>
    <n v="468"/>
    <n v="19651584"/>
    <m/>
    <m/>
    <m/>
    <n v="19651584"/>
    <n v="1777.9411924364426"/>
    <n v="1777.9411924364426"/>
    <x v="2"/>
    <x v="2"/>
    <m/>
    <n v="1"/>
    <s v=""/>
    <s v=""/>
    <s v=""/>
    <s v=""/>
    <s v=""/>
    <s v=""/>
    <s v=""/>
    <n v="5"/>
    <n v="19651584"/>
    <s v=""/>
    <s v=""/>
    <s v=""/>
    <s v=""/>
    <s v=""/>
    <s v=""/>
    <s v=""/>
    <s v=""/>
    <s v=""/>
    <s v=""/>
    <s v=""/>
    <s v=""/>
  </r>
  <r>
    <n v="120"/>
    <x v="6"/>
    <s v="г. Пермь, ул. Николая Островского, д. 76А"/>
    <n v="1995"/>
    <m/>
    <s v="панели"/>
    <n v="10"/>
    <n v="2"/>
    <n v="4434.8"/>
    <n v="4538.8"/>
    <n v="4434.8"/>
    <n v="152"/>
    <n v="7860633.5999999996"/>
    <m/>
    <m/>
    <m/>
    <n v="7860633.5999999996"/>
    <n v="1731.8748567903408"/>
    <n v="1731.8748567903408"/>
    <x v="2"/>
    <x v="2"/>
    <m/>
    <n v="1"/>
    <s v=""/>
    <s v=""/>
    <s v=""/>
    <s v=""/>
    <s v=""/>
    <s v=""/>
    <s v=""/>
    <n v="2"/>
    <n v="7860633.5999999996"/>
    <s v=""/>
    <s v=""/>
    <s v=""/>
    <s v=""/>
    <s v=""/>
    <s v=""/>
    <s v=""/>
    <s v=""/>
    <s v=""/>
    <s v=""/>
    <s v=""/>
    <s v=""/>
  </r>
  <r>
    <n v="121"/>
    <x v="6"/>
    <s v="г. Пермь, ул. Новоржевская, д. 5"/>
    <n v="1958"/>
    <m/>
    <s v="Кирпич"/>
    <n v="2"/>
    <n v="2"/>
    <n v="733"/>
    <n v="665.4"/>
    <n v="584.22"/>
    <n v="31"/>
    <n v="7172419.6600000001"/>
    <m/>
    <m/>
    <m/>
    <n v="7172419.6600000001"/>
    <n v="10779.109798617374"/>
    <n v="10779.109798617374"/>
    <x v="2"/>
    <x v="1"/>
    <m/>
    <n v="3"/>
    <n v="1"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122"/>
    <x v="6"/>
    <s v="г. Пермь, ул. Новосибирская, д. 17"/>
    <n v="1976"/>
    <m/>
    <s v="Кирпич"/>
    <n v="9"/>
    <n v="1"/>
    <n v="4673.3999999999996"/>
    <n v="3699.1"/>
    <n v="1673.6"/>
    <n v="243"/>
    <n v="43099730.479999997"/>
    <m/>
    <m/>
    <m/>
    <n v="43099730.479999997"/>
    <n v="11651.409932145656"/>
    <n v="11651.409932145656"/>
    <x v="2"/>
    <x v="1"/>
    <m/>
    <n v="7"/>
    <n v="1"/>
    <s v=""/>
    <s v=""/>
    <n v="1"/>
    <n v="1"/>
    <s v=""/>
    <n v="1"/>
    <s v=""/>
    <s v=""/>
    <n v="1"/>
    <n v="1"/>
    <s v=""/>
    <s v=""/>
    <n v="1"/>
    <m/>
    <m/>
    <m/>
    <m/>
    <m/>
    <m/>
    <m/>
  </r>
  <r>
    <n v="123"/>
    <x v="6"/>
    <s v="г. Пермь, ул. Окулова, д. 31"/>
    <n v="1960"/>
    <m/>
    <s v="Кирпич"/>
    <n v="5"/>
    <n v="2"/>
    <n v="1816.8"/>
    <n v="1604.1000000000001"/>
    <n v="1571.9"/>
    <n v="73"/>
    <n v="10426360.85"/>
    <m/>
    <m/>
    <m/>
    <n v="10426360.85"/>
    <n v="6499.8197431581566"/>
    <n v="6499.8197431581566"/>
    <x v="2"/>
    <x v="1"/>
    <m/>
    <n v="2"/>
    <s v=""/>
    <s v=""/>
    <s v=""/>
    <s v=""/>
    <n v="1"/>
    <s v=""/>
    <s v=""/>
    <s v=""/>
    <s v=""/>
    <s v=""/>
    <n v="1"/>
    <s v=""/>
    <s v=""/>
    <s v=""/>
    <s v=""/>
    <s v=""/>
    <s v=""/>
    <s v=""/>
    <s v=""/>
    <s v=""/>
    <s v=""/>
  </r>
  <r>
    <n v="124"/>
    <x v="6"/>
    <s v="г. Пермь, ул. Охотников, д. 27"/>
    <n v="1962"/>
    <m/>
    <s v="Кирпич"/>
    <n v="5"/>
    <n v="2"/>
    <n v="1608"/>
    <n v="1444.6"/>
    <n v="1444.6"/>
    <n v="118"/>
    <n v="15092495.039999999"/>
    <m/>
    <m/>
    <m/>
    <n v="15092495.039999999"/>
    <n v="10447.525294199086"/>
    <n v="10447.525294199086"/>
    <x v="2"/>
    <x v="1"/>
    <m/>
    <n v="2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</r>
  <r>
    <n v="125"/>
    <x v="6"/>
    <s v="г. Пермь, ул. Патриса Лумумбы, д. 11"/>
    <n v="1967"/>
    <m/>
    <s v="Кирпич"/>
    <n v="9"/>
    <n v="1"/>
    <n v="2743.9"/>
    <n v="2288.8000000000002"/>
    <n v="2160.4"/>
    <n v="91"/>
    <n v="5674138.25"/>
    <m/>
    <m/>
    <m/>
    <n v="5674138.25"/>
    <n v="2479.0887146102759"/>
    <n v="2479.0887146102759"/>
    <x v="2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26"/>
    <x v="6"/>
    <s v="г. Пермь, ул. Пермская, д. 126А"/>
    <n v="1997"/>
    <m/>
    <s v="Панель"/>
    <n v="10"/>
    <n v="2"/>
    <n v="3049.5"/>
    <n v="1514"/>
    <n v="1514"/>
    <n v="0"/>
    <n v="7860633.5999999996"/>
    <m/>
    <m/>
    <m/>
    <n v="7860633.5999999996"/>
    <n v="5191.9640686922057"/>
    <n v="5191.9640686922057"/>
    <x v="2"/>
    <x v="2"/>
    <m/>
    <n v="1"/>
    <s v=""/>
    <s v=""/>
    <s v=""/>
    <s v=""/>
    <s v=""/>
    <s v=""/>
    <s v=""/>
    <n v="2"/>
    <n v="7860633.5999999996"/>
    <s v=""/>
    <s v=""/>
    <s v=""/>
    <s v=""/>
    <s v=""/>
    <s v=""/>
    <s v=""/>
    <s v=""/>
    <s v=""/>
    <s v=""/>
    <s v=""/>
    <s v=""/>
  </r>
  <r>
    <n v="127"/>
    <x v="6"/>
    <s v="г. Пермь, ул. Петропавловская, д. 119"/>
    <s v="2001-2002"/>
    <m/>
    <s v="Панель"/>
    <n v="10"/>
    <n v="6"/>
    <n v="20865.099999999999"/>
    <n v="17394.41"/>
    <n v="17394.41"/>
    <n v="795"/>
    <n v="23581900.799999997"/>
    <m/>
    <m/>
    <m/>
    <n v="23581900.799999997"/>
    <n v="1355.717198801224"/>
    <n v="1355.717198801224"/>
    <x v="2"/>
    <x v="2"/>
    <m/>
    <n v="1"/>
    <s v=""/>
    <s v=""/>
    <s v=""/>
    <s v=""/>
    <s v=""/>
    <s v=""/>
    <s v=""/>
    <n v="6"/>
    <n v="23581900.799999997"/>
    <s v=""/>
    <s v=""/>
    <s v=""/>
    <s v=""/>
    <s v=""/>
    <s v=""/>
    <s v=""/>
    <s v=""/>
    <s v=""/>
    <s v=""/>
    <s v=""/>
    <s v=""/>
  </r>
  <r>
    <n v="128"/>
    <x v="6"/>
    <s v="г. Пермь, ул. Петропавловская, д. 119А"/>
    <n v="1996"/>
    <m/>
    <n v="0"/>
    <n v="16"/>
    <n v="1"/>
    <n v="5055"/>
    <n v="105.9"/>
    <n v="4949.1000000000004"/>
    <n v="176"/>
    <n v="7999028.9199999999"/>
    <m/>
    <m/>
    <m/>
    <n v="7999028.9199999999"/>
    <n v="75533.795278564678"/>
    <n v="75533.795278564678"/>
    <x v="2"/>
    <x v="2"/>
    <m/>
    <n v="1"/>
    <s v=""/>
    <s v=""/>
    <s v=""/>
    <s v=""/>
    <s v=""/>
    <s v=""/>
    <s v=""/>
    <n v="2"/>
    <n v="7999028.9199999999"/>
    <s v=""/>
    <s v=""/>
    <s v=""/>
    <s v=""/>
    <s v=""/>
    <s v=""/>
    <s v=""/>
    <s v=""/>
    <s v=""/>
    <s v=""/>
    <s v=""/>
    <s v=""/>
  </r>
  <r>
    <n v="129"/>
    <x v="6"/>
    <s v="г. Пермь, ул. Петропавловская, д. 12"/>
    <n v="1999"/>
    <m/>
    <s v="Кирпич"/>
    <n v="9"/>
    <n v="4"/>
    <n v="6427.6"/>
    <n v="6427.6"/>
    <n v="6427.6"/>
    <n v="134"/>
    <n v="13291698.32"/>
    <m/>
    <m/>
    <m/>
    <n v="13291698.32"/>
    <n v="2067.9100006223161"/>
    <n v="2067.9100006223161"/>
    <x v="2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30"/>
    <x v="6"/>
    <s v="г. Пермь, ул. Петропавловская, д. 60"/>
    <n v="1952"/>
    <m/>
    <s v="Шлакоблок"/>
    <n v="2"/>
    <n v="1"/>
    <n v="767.9"/>
    <n v="490.2"/>
    <n v="490.2"/>
    <n v="71"/>
    <n v="12810553.189999999"/>
    <m/>
    <m/>
    <m/>
    <n v="12810553.189999999"/>
    <n v="26133.31944104447"/>
    <n v="26133.31944104447"/>
    <x v="2"/>
    <x v="2"/>
    <m/>
    <n v="3"/>
    <s v=""/>
    <s v=""/>
    <s v=""/>
    <s v=""/>
    <s v=""/>
    <s v=""/>
    <s v=""/>
    <s v=""/>
    <s v=""/>
    <n v="1"/>
    <n v="1"/>
    <s v=""/>
    <s v=""/>
    <n v="1"/>
    <s v=""/>
    <s v=""/>
    <s v=""/>
    <s v=""/>
    <s v=""/>
    <s v=""/>
    <s v=""/>
  </r>
  <r>
    <n v="131"/>
    <x v="6"/>
    <s v="г. Пермь, ул. Подлесная, д. 17/1"/>
    <n v="1961"/>
    <m/>
    <s v="Кирпич"/>
    <n v="2"/>
    <n v="2"/>
    <n v="759.1"/>
    <n v="645"/>
    <n v="645"/>
    <n v="29"/>
    <n v="985342.16"/>
    <m/>
    <m/>
    <m/>
    <n v="985342.16"/>
    <n v="1527.6622635658916"/>
    <n v="1527.6622635658916"/>
    <x v="2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132"/>
    <x v="6"/>
    <s v="г. Пермь, ул. Попова, д. 27"/>
    <n v="1987"/>
    <m/>
    <s v="Кирпич"/>
    <n v="17"/>
    <n v="1"/>
    <n v="6937.02"/>
    <n v="6733"/>
    <n v="6035"/>
    <n v="246"/>
    <n v="24737413.32"/>
    <m/>
    <m/>
    <m/>
    <n v="24737413.32"/>
    <n v="3674.0551492648151"/>
    <n v="3674.0551492648151"/>
    <x v="2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33"/>
    <x v="6"/>
    <s v="г. Пермь, ул. Рабочая, д. 3"/>
    <n v="1969"/>
    <m/>
    <n v="0"/>
    <n v="5"/>
    <n v="4"/>
    <n v="4087.4"/>
    <n v="3808.1"/>
    <n v="3214.4"/>
    <n v="220"/>
    <n v="18407687.649999999"/>
    <m/>
    <m/>
    <m/>
    <n v="18407687.649999999"/>
    <n v="4833.8246500879704"/>
    <n v="4833.8246500879704"/>
    <x v="2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34"/>
    <x v="6"/>
    <s v="г. Пермь, ул. Семченко, д. 15"/>
    <n v="1963"/>
    <m/>
    <s v="Кирпич"/>
    <n v="5"/>
    <n v="4"/>
    <n v="3168.8"/>
    <n v="2988.55"/>
    <n v="2988.55"/>
    <n v="147"/>
    <n v="14270754.18"/>
    <m/>
    <m/>
    <m/>
    <n v="14270754.18"/>
    <n v="4775.1431898412266"/>
    <n v="4775.1431898412266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35"/>
    <x v="6"/>
    <s v="г. Пермь, ул. Сибирская, д. 63"/>
    <n v="1937"/>
    <m/>
    <s v="Кирпич"/>
    <n v="4"/>
    <n v="4"/>
    <n v="3234.9"/>
    <n v="2665.3"/>
    <n v="2665.3"/>
    <n v="74"/>
    <n v="42627344.82"/>
    <m/>
    <m/>
    <m/>
    <n v="42627344.82"/>
    <n v="15993.450951112443"/>
    <n v="15993.450951112443"/>
    <x v="2"/>
    <x v="1"/>
    <m/>
    <n v="6"/>
    <s v=""/>
    <n v="1"/>
    <n v="1"/>
    <n v="1"/>
    <s v=""/>
    <n v="1"/>
    <s v=""/>
    <s v=""/>
    <s v=""/>
    <n v="1"/>
    <n v="1"/>
    <s v=""/>
    <s v=""/>
    <s v=""/>
    <s v=""/>
    <s v=""/>
    <s v=""/>
    <s v=""/>
    <s v=""/>
    <s v=""/>
    <s v=""/>
  </r>
  <r>
    <n v="136"/>
    <x v="6"/>
    <s v="г. Пермь, ул. Сивкова, д. 25"/>
    <n v="1950"/>
    <m/>
    <s v="Кирпич"/>
    <n v="3"/>
    <n v="3"/>
    <n v="2185.3000000000002"/>
    <n v="1651.4"/>
    <n v="1651.4"/>
    <n v="86"/>
    <n v="2779067.86"/>
    <m/>
    <m/>
    <m/>
    <n v="2779067.86"/>
    <n v="1682.855673973598"/>
    <n v="1682.855673973598"/>
    <x v="2"/>
    <x v="1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137"/>
    <x v="6"/>
    <s v="г. Пермь, ул. Советская, д. 39А"/>
    <n v="1995"/>
    <m/>
    <s v="Кирпич"/>
    <n v="7"/>
    <n v="7"/>
    <n v="15223.5"/>
    <n v="14270.599999999999"/>
    <n v="11844.9"/>
    <n v="198"/>
    <n v="19449562.439999998"/>
    <m/>
    <m/>
    <m/>
    <n v="19449562.439999998"/>
    <n v="1362.9113309881855"/>
    <n v="1362.9113309881855"/>
    <x v="2"/>
    <x v="2"/>
    <m/>
    <n v="1"/>
    <s v=""/>
    <s v=""/>
    <s v=""/>
    <s v=""/>
    <s v=""/>
    <s v=""/>
    <s v=""/>
    <n v="7"/>
    <n v="19449562.439999998"/>
    <s v=""/>
    <s v=""/>
    <s v=""/>
    <s v=""/>
    <s v=""/>
    <s v=""/>
    <s v=""/>
    <s v=""/>
    <s v=""/>
    <s v=""/>
    <s v=""/>
    <s v=""/>
  </r>
  <r>
    <n v="138"/>
    <x v="6"/>
    <s v="г. Пермь, ул. Солдатова, д. 10"/>
    <n v="1977"/>
    <m/>
    <s v="Панель"/>
    <n v="12"/>
    <n v="2"/>
    <n v="6038.1"/>
    <n v="5090.3999999999996"/>
    <n v="5012.5"/>
    <n v="211"/>
    <n v="15998057.84"/>
    <m/>
    <m/>
    <m/>
    <n v="15998057.84"/>
    <n v="3142.789926135471"/>
    <n v="3142.789926135471"/>
    <x v="2"/>
    <x v="1"/>
    <m/>
    <n v="1"/>
    <s v=""/>
    <s v=""/>
    <s v=""/>
    <s v=""/>
    <s v=""/>
    <s v=""/>
    <s v=""/>
    <n v="4"/>
    <n v="15998057.84"/>
    <s v=""/>
    <s v=""/>
    <s v=""/>
    <s v=""/>
    <s v=""/>
    <s v=""/>
    <s v=""/>
    <s v=""/>
    <s v=""/>
    <s v=""/>
    <s v=""/>
    <s v=""/>
  </r>
  <r>
    <n v="139"/>
    <x v="6"/>
    <s v="г. Пермь, ул. Соловьева, д. 15"/>
    <n v="1943"/>
    <m/>
    <s v="Шлакоблок"/>
    <n v="3"/>
    <n v="2"/>
    <n v="1354.6"/>
    <n v="1017.8"/>
    <n v="1017.8"/>
    <n v="59"/>
    <n v="9616115.7599999998"/>
    <m/>
    <m/>
    <m/>
    <n v="9616115.7599999998"/>
    <n v="9447.9423855374334"/>
    <n v="9447.9423855374334"/>
    <x v="2"/>
    <x v="1"/>
    <m/>
    <n v="2"/>
    <s v=""/>
    <s v=""/>
    <s v=""/>
    <s v=""/>
    <s v=""/>
    <s v=""/>
    <n v="1"/>
    <s v=""/>
    <s v=""/>
    <s v=""/>
    <n v="1"/>
    <s v=""/>
    <s v=""/>
    <s v=""/>
    <s v=""/>
    <s v=""/>
    <s v=""/>
    <s v=""/>
    <s v=""/>
    <s v=""/>
    <s v=""/>
  </r>
  <r>
    <n v="140"/>
    <x v="6"/>
    <s v="г. Пермь, ул. Стахановская, д. 10А"/>
    <n v="1996"/>
    <m/>
    <n v="0"/>
    <n v="10"/>
    <n v="4"/>
    <n v="13594.8"/>
    <n v="10182.4"/>
    <n v="1768.7"/>
    <n v="306"/>
    <n v="15721267.199999999"/>
    <m/>
    <m/>
    <m/>
    <n v="15721267.199999999"/>
    <n v="1543.9648020113136"/>
    <n v="1543.9648020113136"/>
    <x v="2"/>
    <x v="1"/>
    <m/>
    <n v="1"/>
    <s v=""/>
    <s v=""/>
    <s v=""/>
    <s v=""/>
    <s v=""/>
    <s v=""/>
    <s v=""/>
    <n v="4"/>
    <n v="15721267.199999999"/>
    <s v=""/>
    <s v=""/>
    <s v=""/>
    <s v=""/>
    <s v=""/>
    <s v=""/>
    <s v=""/>
    <s v=""/>
    <s v=""/>
    <s v=""/>
    <s v=""/>
    <s v=""/>
  </r>
  <r>
    <n v="141"/>
    <x v="6"/>
    <s v="г. Пермь, ул. Сухумская, д. 19"/>
    <n v="1962"/>
    <m/>
    <s v="Шлакоблоки"/>
    <n v="2"/>
    <n v="1"/>
    <n v="438"/>
    <n v="396"/>
    <n v="396"/>
    <n v="16"/>
    <n v="8313240"/>
    <m/>
    <m/>
    <m/>
    <n v="8313240"/>
    <n v="20993.030303030304"/>
    <n v="20993.030303030304"/>
    <x v="2"/>
    <x v="2"/>
    <m/>
    <n v="4"/>
    <s v=""/>
    <n v="1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142"/>
    <x v="6"/>
    <s v="г. Пермь, ул. Тбилисская, д. 25"/>
    <n v="1979"/>
    <m/>
    <s v="Панель"/>
    <n v="9"/>
    <n v="4"/>
    <n v="7640.8"/>
    <n v="5249.1"/>
    <n v="5249.1"/>
    <n v="350"/>
    <n v="11114035.68"/>
    <m/>
    <m/>
    <m/>
    <n v="11114035.68"/>
    <n v="2117.322146653712"/>
    <n v="2117.322146653712"/>
    <x v="2"/>
    <x v="2"/>
    <m/>
    <n v="1"/>
    <s v=""/>
    <s v=""/>
    <s v=""/>
    <s v=""/>
    <s v=""/>
    <s v=""/>
    <s v=""/>
    <n v="4"/>
    <n v="11114035.68"/>
    <s v=""/>
    <s v=""/>
    <s v=""/>
    <s v=""/>
    <s v=""/>
    <s v=""/>
    <s v=""/>
    <s v=""/>
    <s v=""/>
    <s v=""/>
    <s v=""/>
    <s v=""/>
  </r>
  <r>
    <n v="143"/>
    <x v="6"/>
    <s v="г. Пермь, ул. Тбилисская, д. 3"/>
    <n v="1969"/>
    <m/>
    <s v="Панель"/>
    <n v="5"/>
    <n v="4"/>
    <n v="2713.4"/>
    <n v="2713.4"/>
    <n v="2713.4"/>
    <n v="134"/>
    <n v="12219851.17"/>
    <m/>
    <m/>
    <m/>
    <n v="12219851.17"/>
    <n v="4503.5200007370822"/>
    <n v="4503.5200007370822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44"/>
    <x v="6"/>
    <s v="г. Пермь, ул. Тбилисская, д. 9"/>
    <n v="1969"/>
    <m/>
    <s v="Панель"/>
    <n v="5"/>
    <n v="4"/>
    <n v="2686.5"/>
    <n v="2686.5"/>
    <n v="2686.5"/>
    <n v="125"/>
    <n v="12098706.48"/>
    <m/>
    <m/>
    <m/>
    <n v="12098706.48"/>
    <n v="4503.5200000000004"/>
    <n v="4503.5200000000004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45"/>
    <x v="6"/>
    <s v="г. Пермь, ул. Тургенева, д. 31"/>
    <n v="1968"/>
    <m/>
    <s v="Кирпич"/>
    <n v="5"/>
    <n v="4"/>
    <n v="3430.4"/>
    <n v="2977.8"/>
    <n v="2926.5"/>
    <n v="156"/>
    <n v="15386544.640000001"/>
    <m/>
    <m/>
    <m/>
    <n v="15386544.640000001"/>
    <n v="5167.0846396668676"/>
    <n v="5167.0846396668676"/>
    <x v="2"/>
    <x v="2"/>
    <m/>
    <n v="4"/>
    <s v=""/>
    <n v="1"/>
    <s v=""/>
    <n v="1"/>
    <n v="1"/>
    <s v=""/>
    <s v=""/>
    <s v=""/>
    <s v=""/>
    <s v=""/>
    <s v=""/>
    <s v=""/>
    <s v=""/>
    <n v="1"/>
    <s v=""/>
    <s v=""/>
    <s v=""/>
    <s v=""/>
    <s v=""/>
    <s v=""/>
    <s v=""/>
  </r>
  <r>
    <n v="146"/>
    <x v="6"/>
    <s v="г. Пермь, ул. Уинская, д. 6"/>
    <n v="1993"/>
    <m/>
    <s v="панели"/>
    <n v="16"/>
    <n v="5"/>
    <n v="17843.3"/>
    <n v="17843.3"/>
    <n v="14607.6"/>
    <n v="507"/>
    <n v="39995144.600000001"/>
    <m/>
    <m/>
    <m/>
    <n v="39995144.600000001"/>
    <n v="2241.4656817965288"/>
    <n v="2241.4656817965288"/>
    <x v="2"/>
    <x v="2"/>
    <m/>
    <n v="1"/>
    <s v=""/>
    <s v=""/>
    <s v=""/>
    <s v=""/>
    <s v=""/>
    <s v=""/>
    <s v=""/>
    <n v="10"/>
    <n v="39995144.600000001"/>
    <s v=""/>
    <s v=""/>
    <s v=""/>
    <s v=""/>
    <s v=""/>
    <s v=""/>
    <s v=""/>
    <s v=""/>
    <s v=""/>
    <s v=""/>
    <s v=""/>
    <s v=""/>
  </r>
  <r>
    <n v="147"/>
    <x v="6"/>
    <s v="г. Пермь, ул. Уссурийская, д. 17"/>
    <n v="1979"/>
    <m/>
    <s v="Панель"/>
    <n v="9"/>
    <n v="2"/>
    <n v="4642.8"/>
    <n v="4106.8"/>
    <n v="4106.8"/>
    <n v="213"/>
    <n v="5557017.8399999999"/>
    <m/>
    <m/>
    <m/>
    <n v="5557017.8399999999"/>
    <n v="1353.1259959092235"/>
    <n v="1353.1259959092235"/>
    <x v="2"/>
    <x v="2"/>
    <m/>
    <n v="1"/>
    <s v=""/>
    <s v=""/>
    <s v=""/>
    <s v=""/>
    <s v=""/>
    <s v=""/>
    <s v=""/>
    <n v="2"/>
    <n v="5557017.8399999999"/>
    <s v=""/>
    <s v=""/>
    <s v=""/>
    <s v=""/>
    <s v=""/>
    <s v=""/>
    <s v=""/>
    <s v=""/>
    <s v=""/>
    <s v=""/>
    <s v=""/>
    <s v=""/>
  </r>
  <r>
    <n v="148"/>
    <x v="6"/>
    <s v="г. Пермь, ул. Фадеева, д. 10"/>
    <n v="1961"/>
    <m/>
    <s v="Кирпич"/>
    <n v="3"/>
    <n v="2"/>
    <n v="1071"/>
    <n v="960.2"/>
    <n v="887.7"/>
    <n v="57"/>
    <n v="8996528.5199999996"/>
    <m/>
    <m/>
    <m/>
    <n v="8996528.5199999996"/>
    <n v="9369.4319100187458"/>
    <n v="9369.4319100187458"/>
    <x v="2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49"/>
    <x v="6"/>
    <s v="г. Пермь, ул. Химградская, д. 5"/>
    <n v="1958"/>
    <m/>
    <s v="Шлакоблок"/>
    <n v="2"/>
    <n v="2"/>
    <n v="929.6"/>
    <n v="677.3"/>
    <n v="640.04999999999995"/>
    <n v="36"/>
    <n v="1638615.22"/>
    <m/>
    <m/>
    <m/>
    <n v="1638615.22"/>
    <n v="2419.334445592795"/>
    <n v="2419.334445592795"/>
    <x v="2"/>
    <x v="1"/>
    <m/>
    <n v="3"/>
    <n v="1"/>
    <s v="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150"/>
    <x v="6"/>
    <s v="г. Пермь, ул. Чкалова, д. 2"/>
    <n v="1967"/>
    <m/>
    <s v="Кирпич"/>
    <n v="9"/>
    <n v="1"/>
    <n v="2416.6"/>
    <n v="2212.1999999999998"/>
    <n v="2201"/>
    <n v="109"/>
    <n v="2778508.92"/>
    <m/>
    <m/>
    <m/>
    <n v="2778508.92"/>
    <n v="1255.9935448874423"/>
    <n v="1255.9935448874423"/>
    <x v="2"/>
    <x v="2"/>
    <m/>
    <n v="1"/>
    <s v=""/>
    <s v=""/>
    <s v=""/>
    <s v=""/>
    <s v=""/>
    <s v=""/>
    <s v=""/>
    <n v="1"/>
    <n v="2778508.92"/>
    <s v=""/>
    <s v=""/>
    <s v=""/>
    <s v=""/>
    <s v=""/>
    <s v=""/>
    <s v=""/>
    <s v=""/>
    <s v=""/>
    <s v=""/>
    <s v=""/>
    <s v=""/>
  </r>
  <r>
    <n v="151"/>
    <x v="6"/>
    <s v="г. Пермь, ул. Чкалова, д. 4"/>
    <n v="1967"/>
    <m/>
    <s v="Кирпич"/>
    <n v="9"/>
    <n v="1"/>
    <n v="2268.1999999999998"/>
    <n v="2224.6999999999998"/>
    <n v="2224.6999999999998"/>
    <n v="93"/>
    <n v="2778508.92"/>
    <m/>
    <m/>
    <m/>
    <n v="2778508.92"/>
    <n v="1248.936449858408"/>
    <n v="1248.936449858408"/>
    <x v="2"/>
    <x v="2"/>
    <m/>
    <n v="1"/>
    <s v=""/>
    <s v=""/>
    <s v=""/>
    <s v=""/>
    <s v=""/>
    <s v=""/>
    <s v=""/>
    <n v="1"/>
    <n v="2778508.92"/>
    <s v=""/>
    <s v=""/>
    <s v=""/>
    <s v=""/>
    <s v=""/>
    <s v=""/>
    <s v=""/>
    <s v=""/>
    <s v=""/>
    <s v=""/>
    <s v=""/>
    <s v=""/>
  </r>
  <r>
    <n v="152"/>
    <x v="6"/>
    <s v="г. Пермь, ул. Чкалова, д. 48"/>
    <n v="1957"/>
    <m/>
    <s v="Кирпич"/>
    <n v="5"/>
    <n v="5"/>
    <n v="6793.6"/>
    <n v="5612.6"/>
    <n v="5612.6"/>
    <n v="192"/>
    <n v="31550565.379999999"/>
    <m/>
    <m/>
    <m/>
    <n v="31550565.379999999"/>
    <n v="5621.381423938994"/>
    <n v="5621.381423938994"/>
    <x v="2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53"/>
    <x v="6"/>
    <s v="г. Пермь, ул. Чкалова, д. 6"/>
    <n v="1967"/>
    <m/>
    <s v="Кирпич"/>
    <n v="9"/>
    <n v="1"/>
    <n v="2254.5"/>
    <n v="2254.5"/>
    <n v="2254.5"/>
    <n v="109"/>
    <n v="2778508.92"/>
    <m/>
    <m/>
    <m/>
    <n v="2778508.92"/>
    <n v="1232.427997338656"/>
    <n v="1232.427997338656"/>
    <x v="2"/>
    <x v="2"/>
    <m/>
    <n v="1"/>
    <s v=""/>
    <s v=""/>
    <s v=""/>
    <s v=""/>
    <s v=""/>
    <s v=""/>
    <s v=""/>
    <n v="1"/>
    <n v="2778508.92"/>
    <s v=""/>
    <s v=""/>
    <s v=""/>
    <s v=""/>
    <s v=""/>
    <s v=""/>
    <s v=""/>
    <s v=""/>
    <s v=""/>
    <s v=""/>
    <s v=""/>
    <s v=""/>
  </r>
  <r>
    <n v="154"/>
    <x v="6"/>
    <s v="г. Пермь, ул. Чкалова, д. 8"/>
    <n v="1967"/>
    <m/>
    <s v="Кирпич"/>
    <n v="9"/>
    <n v="1"/>
    <n v="2269.6999999999998"/>
    <n v="2269.5"/>
    <n v="2215.1"/>
    <n v="84"/>
    <n v="2778508.92"/>
    <m/>
    <m/>
    <m/>
    <n v="2778508.92"/>
    <n v="1224.2824058162591"/>
    <n v="1224.2824058162591"/>
    <x v="2"/>
    <x v="2"/>
    <m/>
    <n v="1"/>
    <s v=""/>
    <s v=""/>
    <s v=""/>
    <s v=""/>
    <s v=""/>
    <s v=""/>
    <s v=""/>
    <n v="1"/>
    <n v="2778508.92"/>
    <s v=""/>
    <s v=""/>
    <s v=""/>
    <s v=""/>
    <s v=""/>
    <s v=""/>
    <s v=""/>
    <s v=""/>
    <s v=""/>
    <s v=""/>
    <s v=""/>
    <s v=""/>
  </r>
  <r>
    <n v="155"/>
    <x v="6"/>
    <s v="г. Пермь, ул. Шишкина, д. 6"/>
    <n v="1958"/>
    <m/>
    <s v="Панель"/>
    <n v="4"/>
    <n v="4"/>
    <n v="3121.5"/>
    <n v="2709.099999999999"/>
    <n v="2603.44"/>
    <n v="108"/>
    <n v="17787774.109999999"/>
    <m/>
    <m/>
    <m/>
    <n v="17787774.109999999"/>
    <n v="6565.9348529031804"/>
    <n v="6565.9348529031804"/>
    <x v="2"/>
    <x v="1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156"/>
    <x v="6"/>
    <s v="г. Пермь, ул. Яблочкова, д. 33"/>
    <n v="1977"/>
    <m/>
    <s v="Панель"/>
    <n v="9"/>
    <n v="2"/>
    <n v="3875.4"/>
    <n v="3875.4"/>
    <n v="3875.4"/>
    <n v="185"/>
    <n v="5557017.8399999999"/>
    <m/>
    <m/>
    <m/>
    <n v="5557017.8399999999"/>
    <n v="1433.9211023378232"/>
    <n v="1433.9211023378232"/>
    <x v="2"/>
    <x v="2"/>
    <m/>
    <n v="1"/>
    <s v=""/>
    <s v=""/>
    <s v=""/>
    <s v=""/>
    <s v=""/>
    <s v=""/>
    <s v=""/>
    <n v="2"/>
    <n v="5557017.8399999999"/>
    <s v=""/>
    <s v=""/>
    <s v=""/>
    <s v=""/>
    <s v=""/>
    <s v=""/>
    <s v=""/>
    <s v=""/>
    <s v=""/>
    <s v=""/>
    <s v=""/>
    <s v=""/>
  </r>
  <r>
    <n v="0"/>
    <x v="0"/>
    <s v="Губахинский городской округ Пермского края"/>
    <s v=""/>
    <m/>
    <s v=""/>
    <s v=""/>
    <s v=""/>
    <s v=""/>
    <s v=""/>
    <s v=""/>
    <s v=""/>
    <n v="90786803.00999999"/>
    <m/>
    <m/>
    <m/>
    <n v="90786803.0099999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7"/>
    <s v="г. Губаха, пр-т Ленина, д. 11"/>
    <n v="1951"/>
    <m/>
    <s v="Блоки"/>
    <n v="2"/>
    <n v="2"/>
    <n v="951.7"/>
    <n v="879.3"/>
    <n v="651.4"/>
    <n v="30"/>
    <n v="5545698.6600000001"/>
    <m/>
    <m/>
    <m/>
    <n v="5545698.6600000001"/>
    <n v="6306.9471852610031"/>
    <n v="6306.9471852610031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2"/>
    <x v="7"/>
    <s v="г. Губаха, пр-т Октябрьский, д. 18"/>
    <n v="1974"/>
    <m/>
    <s v="Крупные блоки"/>
    <n v="5"/>
    <n v="4"/>
    <n v="3198.4"/>
    <n v="3198.4"/>
    <n v="3023.8"/>
    <n v="144"/>
    <n v="3428045.12"/>
    <m/>
    <m/>
    <m/>
    <n v="3428045.12"/>
    <n v="1071.8"/>
    <n v="1071.8"/>
    <x v="2"/>
    <x v="2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3"/>
    <x v="7"/>
    <s v="г. Губаха, ул. 2-я Коммунистическая, д. 99"/>
    <n v="1961"/>
    <m/>
    <s v="Шлакоблок"/>
    <n v="3"/>
    <n v="4"/>
    <n v="1777.3999999999999"/>
    <n v="1777.3999999999999"/>
    <n v="1646.3"/>
    <n v="70"/>
    <n v="33735052"/>
    <m/>
    <m/>
    <m/>
    <n v="33735052"/>
    <n v="18980"/>
    <n v="18980"/>
    <x v="2"/>
    <x v="1"/>
    <m/>
    <n v="4"/>
    <s v=""/>
    <n v="1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4"/>
    <x v="7"/>
    <s v="г. Губаха, ул. Газеты Правда, д. 25"/>
    <n v="1953"/>
    <m/>
    <s v="Блоки"/>
    <n v="2"/>
    <n v="2"/>
    <n v="814.6"/>
    <n v="733.5"/>
    <n v="733.5"/>
    <n v="24"/>
    <n v="8099689.9900000002"/>
    <m/>
    <m/>
    <m/>
    <n v="8099689.9900000002"/>
    <n v="11042.522140422632"/>
    <n v="11042.522140422632"/>
    <x v="2"/>
    <x v="1"/>
    <m/>
    <n v="3"/>
    <s v=""/>
    <n v="1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5"/>
    <x v="7"/>
    <s v="г. Губаха, ул. Газеты Правда, д. 26"/>
    <n v="1954"/>
    <m/>
    <s v="Блоки"/>
    <n v="2"/>
    <n v="1"/>
    <n v="437.8"/>
    <n v="406.3"/>
    <n v="406.3"/>
    <n v="20"/>
    <n v="2551126.27"/>
    <m/>
    <m/>
    <m/>
    <n v="2551126.27"/>
    <n v="6278.9226433669701"/>
    <n v="6278.9226433669701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6"/>
    <x v="7"/>
    <s v="г. Губаха, ул. Газеты Правда, д. 41"/>
    <n v="1957"/>
    <m/>
    <s v="Блоки"/>
    <n v="3"/>
    <n v="3"/>
    <n v="1575.6"/>
    <n v="1440.3"/>
    <n v="1440.3"/>
    <n v="45"/>
    <n v="2003706.28"/>
    <m/>
    <m/>
    <m/>
    <n v="2003706.28"/>
    <n v="1391.1728667638688"/>
    <n v="1391.1728667638688"/>
    <x v="2"/>
    <x v="1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7"/>
    <x v="7"/>
    <s v="г. Губаха, ул. Дегтярева, д. 28"/>
    <n v="1960"/>
    <m/>
    <n v="0"/>
    <n v="3"/>
    <n v="3"/>
    <n v="1637.5"/>
    <n v="1534.4"/>
    <n v="1380.96"/>
    <n v="0"/>
    <n v="17775766.630000003"/>
    <m/>
    <m/>
    <m/>
    <n v="17775766.630000003"/>
    <n v="11584.832266684047"/>
    <n v="11584.832266684047"/>
    <x v="2"/>
    <x v="1"/>
    <m/>
    <n v="2"/>
    <s v=""/>
    <s v=""/>
    <s v=""/>
    <s v=""/>
    <s v=""/>
    <s v=""/>
    <s v=""/>
    <s v=""/>
    <s v=""/>
    <n v="1"/>
    <s v=""/>
    <s v=""/>
    <s v=""/>
    <n v="1"/>
    <s v=""/>
    <s v=""/>
    <s v=""/>
    <s v=""/>
    <s v=""/>
    <s v=""/>
    <s v=""/>
  </r>
  <r>
    <n v="8"/>
    <x v="7"/>
    <s v="г. Губаха, ул. Орджоникидзе, д. 13"/>
    <n v="1963"/>
    <m/>
    <s v="Крупные блоки"/>
    <n v="4"/>
    <n v="3"/>
    <n v="2065.9"/>
    <n v="2065.9"/>
    <n v="1886.7"/>
    <n v="96"/>
    <n v="9303821.9700000007"/>
    <m/>
    <m/>
    <m/>
    <n v="9303821.9700000007"/>
    <n v="4503.5200009681012"/>
    <n v="4503.5200009681012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"/>
    <x v="7"/>
    <s v="г. Губаха, ул. Павлика Морозова, д. 15"/>
    <n v="1953"/>
    <m/>
    <s v="Блоки"/>
    <n v="2"/>
    <n v="2"/>
    <n v="921"/>
    <n v="840.8"/>
    <n v="745.7"/>
    <n v="29"/>
    <n v="5366805.1500000004"/>
    <m/>
    <m/>
    <m/>
    <n v="5366805.1500000004"/>
    <n v="6382.9747264509997"/>
    <n v="6382.9747264509997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0"/>
    <x v="7"/>
    <s v="г. Губаха, ул. Шахтостроителей, д. 8"/>
    <n v="1953"/>
    <m/>
    <s v="Дерево"/>
    <n v="2"/>
    <n v="1"/>
    <n v="510.9"/>
    <n v="318.7"/>
    <n v="318.7"/>
    <n v="10"/>
    <n v="2977090.94"/>
    <m/>
    <m/>
    <m/>
    <n v="2977090.94"/>
    <n v="9341.3584562284286"/>
    <n v="9341.3584562284286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0"/>
    <x v="0"/>
    <s v="Добрянский городской округ Пермского края"/>
    <s v=""/>
    <m/>
    <s v=""/>
    <s v=""/>
    <s v=""/>
    <s v=""/>
    <s v=""/>
    <s v=""/>
    <s v=""/>
    <n v="13086736.120000001"/>
    <m/>
    <m/>
    <m/>
    <n v="13086736.1200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8"/>
    <s v="г. Добрянка, ул. Жуковского, д. 31"/>
    <n v="1961"/>
    <m/>
    <s v="Кирпич"/>
    <n v="2"/>
    <n v="2"/>
    <n v="670"/>
    <n v="641.4"/>
    <n v="641.4"/>
    <n v="20"/>
    <n v="895649.3"/>
    <m/>
    <m/>
    <m/>
    <n v="895649.3"/>
    <n v="1396.3974119114439"/>
    <n v="1396.3974119114439"/>
    <x v="2"/>
    <x v="1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"/>
    <x v="8"/>
    <s v="п. Пальники, ул. Молодежная, д. 4"/>
    <n v="1968"/>
    <m/>
    <s v="Шлакоблок"/>
    <n v="2"/>
    <n v="2"/>
    <n v="459.1"/>
    <n v="459.1"/>
    <n v="459.1"/>
    <n v="33"/>
    <n v="7658972.4800000004"/>
    <m/>
    <m/>
    <m/>
    <n v="7658972.4800000004"/>
    <n v="16682.58000435635"/>
    <n v="16682.58000435635"/>
    <x v="2"/>
    <x v="1"/>
    <m/>
    <n v="3"/>
    <s v=""/>
    <s v=""/>
    <s v=""/>
    <s v=""/>
    <s v=""/>
    <s v=""/>
    <s v=""/>
    <s v=""/>
    <s v=""/>
    <n v="1"/>
    <n v="1"/>
    <s v=""/>
    <s v=""/>
    <n v="1"/>
    <s v=""/>
    <s v=""/>
    <s v=""/>
    <s v=""/>
    <s v=""/>
    <s v=""/>
    <s v=""/>
  </r>
  <r>
    <n v="3"/>
    <x v="8"/>
    <s v="пгт Полазна, ул. Нефтяников, д. 14"/>
    <n v="1969"/>
    <m/>
    <s v="Дерево"/>
    <n v="2"/>
    <n v="2"/>
    <n v="474.2"/>
    <n v="426.3"/>
    <n v="426.3"/>
    <n v="30"/>
    <n v="4532114.34"/>
    <m/>
    <m/>
    <m/>
    <n v="4532114.34"/>
    <n v="10631.279239971851"/>
    <n v="10631.279239971851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Кизеловский городской округ Пермского края"/>
    <s v=""/>
    <m/>
    <s v=""/>
    <s v=""/>
    <s v=""/>
    <s v=""/>
    <s v=""/>
    <s v=""/>
    <s v=""/>
    <n v="19421532.150000002"/>
    <m/>
    <m/>
    <m/>
    <n v="19421532.150000002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3"/>
    <s v="г. Кизел, ул. Юных Коммунаров, д. 27"/>
    <n v="1940"/>
    <m/>
    <s v="Кирпич"/>
    <n v="3"/>
    <n v="4"/>
    <n v="1533.5"/>
    <n v="1282.9000000000001"/>
    <n v="1205"/>
    <n v="55"/>
    <n v="19421532.150000002"/>
    <m/>
    <m/>
    <m/>
    <n v="19421532.150000002"/>
    <n v="15138.773209135554"/>
    <n v="15138.773209135554"/>
    <x v="2"/>
    <x v="1"/>
    <m/>
    <n v="6"/>
    <n v="1"/>
    <n v="1"/>
    <n v="1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0"/>
    <x v="0"/>
    <s v="Красновишерский городской округ Пермского края"/>
    <s v=""/>
    <m/>
    <s v=""/>
    <s v=""/>
    <s v=""/>
    <s v=""/>
    <s v=""/>
    <s v=""/>
    <s v=""/>
    <n v="195819381.03999999"/>
    <m/>
    <m/>
    <m/>
    <n v="195819381.0399999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4"/>
    <s v="г. Красновишерск, ул. Гагарина, д. 29"/>
    <n v="1954"/>
    <m/>
    <s v="Камень"/>
    <n v="2"/>
    <n v="2"/>
    <n v="726.39"/>
    <n v="634.4"/>
    <n v="534.1"/>
    <n v="27"/>
    <n v="537688.41"/>
    <m/>
    <m/>
    <m/>
    <n v="537688.41"/>
    <n v="847.55424022698617"/>
    <n v="847.55424022698617"/>
    <x v="2"/>
    <x v="1"/>
    <m/>
    <n v="1"/>
    <n v="1"/>
    <s v=""/>
    <s v=""/>
    <s v=""/>
    <s v=""/>
    <s v=""/>
    <s v=""/>
    <s v=""/>
    <s v=""/>
    <s v=""/>
    <s v=""/>
    <m/>
    <m/>
    <m/>
    <m/>
    <m/>
    <m/>
    <m/>
    <m/>
    <m/>
    <m/>
  </r>
  <r>
    <n v="2"/>
    <x v="24"/>
    <s v="г. Красновишерск, ул. Дзержинского, д. 24"/>
    <n v="1987"/>
    <m/>
    <s v="Панель"/>
    <n v="5"/>
    <n v="6"/>
    <n v="4436.3999999999996"/>
    <n v="3900.3"/>
    <n v="3816.7"/>
    <n v="189"/>
    <n v="41639518.030000001"/>
    <m/>
    <m/>
    <m/>
    <n v="41639518.030000001"/>
    <n v="10675.978265774427"/>
    <n v="10675.978265774427"/>
    <x v="2"/>
    <x v="1"/>
    <m/>
    <n v="2"/>
    <s v=""/>
    <s v=""/>
    <s v=""/>
    <s v=""/>
    <s v=""/>
    <s v=""/>
    <s v=""/>
    <s v=""/>
    <s v=""/>
    <n v="1"/>
    <n v="1"/>
    <m/>
    <m/>
    <m/>
    <m/>
    <m/>
    <m/>
    <m/>
    <m/>
    <m/>
    <m/>
  </r>
  <r>
    <n v="3"/>
    <x v="24"/>
    <s v="г. Красновишерск, ул. Гагарина, д. 31"/>
    <n v="1956"/>
    <m/>
    <s v="Камень"/>
    <n v="2"/>
    <n v="2"/>
    <n v="742.5"/>
    <n v="678.3"/>
    <n v="619.1"/>
    <n v="30"/>
    <n v="7545901.2799999993"/>
    <m/>
    <m/>
    <m/>
    <n v="7545901.2799999993"/>
    <n v="11124.725460710601"/>
    <n v="11124.725460710601"/>
    <x v="2"/>
    <x v="1"/>
    <m/>
    <n v="4"/>
    <n v="1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4"/>
    <x v="24"/>
    <s v="г. Красновишерск, ул. Спортивная, д. 15 кор. 1"/>
    <n v="1976"/>
    <m/>
    <s v="Кирпич"/>
    <n v="3"/>
    <n v="2"/>
    <n v="1200.2"/>
    <n v="1104.5"/>
    <n v="1104.5"/>
    <n v="44"/>
    <n v="773744.94"/>
    <m/>
    <m/>
    <m/>
    <n v="773744.94"/>
    <n v="700.53865097329106"/>
    <n v="700.53865097329106"/>
    <x v="2"/>
    <x v="1"/>
    <m/>
    <n v="1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5"/>
    <x v="24"/>
    <s v="г. Красновишерск, ул. Школьная, д. 1"/>
    <n v="1972"/>
    <m/>
    <s v="Кирпич"/>
    <n v="3"/>
    <n v="4"/>
    <n v="1736.3"/>
    <n v="1591.8"/>
    <n v="1499.8"/>
    <n v="75"/>
    <n v="16360477.739999998"/>
    <m/>
    <m/>
    <m/>
    <n v="16360477.739999998"/>
    <n v="10277.973200150773"/>
    <n v="10277.973200150773"/>
    <x v="2"/>
    <x v="2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6"/>
    <x v="24"/>
    <s v="г. Красновишерск, ул. Яборова, д. 21А"/>
    <n v="1989"/>
    <m/>
    <s v="Кирпич"/>
    <n v="2"/>
    <n v="1"/>
    <n v="397.6"/>
    <n v="3595"/>
    <n v="3554.3"/>
    <n v="24"/>
    <n v="8047726.169999999"/>
    <m/>
    <m/>
    <m/>
    <n v="8047726.169999999"/>
    <n v="2238.5886425591098"/>
    <n v="2238.5886425591098"/>
    <x v="2"/>
    <x v="1"/>
    <m/>
    <n v="5"/>
    <n v="1"/>
    <n v="1"/>
    <s v=""/>
    <n v="1"/>
    <n v="1"/>
    <s v=""/>
    <s v=""/>
    <s v=""/>
    <s v=""/>
    <n v="1"/>
    <s v=""/>
    <s v=""/>
    <s v=""/>
    <s v=""/>
    <s v=""/>
    <s v=""/>
    <s v=""/>
    <s v=""/>
    <s v=""/>
    <s v=""/>
    <s v=""/>
  </r>
  <r>
    <n v="7"/>
    <x v="11"/>
    <s v="г. Краснокамск, пр-т Комсомольский, д. 7"/>
    <n v="1961"/>
    <m/>
    <s v="Кирпич"/>
    <n v="4"/>
    <n v="3"/>
    <n v="3148.9"/>
    <n v="2261"/>
    <n v="1365.2"/>
    <n v="71"/>
    <n v="7833329.5999999996"/>
    <m/>
    <m/>
    <m/>
    <n v="7833329.5999999996"/>
    <n v="3464.5420610349402"/>
    <n v="3464.5420610349402"/>
    <x v="2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"/>
    <x v="11"/>
    <s v="г. Краснокамск, ул. Большевистская, д. 13"/>
    <n v="1959"/>
    <m/>
    <s v="Шлакоблок"/>
    <n v="3"/>
    <n v="4"/>
    <n v="2328.1"/>
    <n v="2084.1999999999998"/>
    <n v="1901"/>
    <n v="64"/>
    <n v="21279625.550000001"/>
    <m/>
    <m/>
    <m/>
    <n v="21279625.550000001"/>
    <n v="10209.97291526725"/>
    <n v="10209.97291526725"/>
    <x v="2"/>
    <x v="1"/>
    <m/>
    <n v="2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"/>
    <x v="11"/>
    <s v="г. Краснокамск, ул. Большевистская, д. 30"/>
    <n v="1951"/>
    <m/>
    <s v="Шлакоблок"/>
    <n v="2"/>
    <n v="2"/>
    <n v="798.6"/>
    <n v="727.3"/>
    <n v="727.3"/>
    <n v="23"/>
    <n v="9046580.7299999986"/>
    <m/>
    <m/>
    <m/>
    <n v="9046580.7299999986"/>
    <n v="12438.582056922864"/>
    <n v="12438.582056922864"/>
    <x v="2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0"/>
    <x v="11"/>
    <s v="г. Краснокамск, ул. Большевистская, д. 5"/>
    <n v="1953"/>
    <m/>
    <s v="Шлакоблок"/>
    <n v="2"/>
    <n v="2"/>
    <n v="737"/>
    <n v="656.8"/>
    <n v="498.1"/>
    <n v="23"/>
    <n v="8348772.8499999996"/>
    <m/>
    <m/>
    <m/>
    <n v="8348772.8499999996"/>
    <n v="12711.286312423874"/>
    <n v="12711.286312423874"/>
    <x v="2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1"/>
    <x v="11"/>
    <s v="г. Краснокамск, ул. Калинина, д. 13"/>
    <n v="1971"/>
    <m/>
    <s v="Кирпич"/>
    <n v="5"/>
    <n v="4"/>
    <n v="3964.7"/>
    <n v="3650.9"/>
    <n v="3650.9"/>
    <n v="133"/>
    <n v="17855105.739999998"/>
    <m/>
    <m/>
    <m/>
    <n v="17855105.739999998"/>
    <n v="4890.6038894519152"/>
    <n v="4890.6038894519152"/>
    <x v="2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2"/>
    <x v="11"/>
    <s v="г. Краснокамск, ул. Карла Маркса, д. 11"/>
    <n v="1949"/>
    <m/>
    <n v="0"/>
    <n v="2"/>
    <n v="2"/>
    <n v="837.7"/>
    <n v="759"/>
    <n v="469.9"/>
    <n v="0"/>
    <n v="7893320.4000000004"/>
    <m/>
    <m/>
    <m/>
    <n v="7893320.4000000004"/>
    <n v="10399.63162055336"/>
    <n v="10399.63162055336"/>
    <x v="2"/>
    <x v="2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13"/>
    <x v="11"/>
    <s v="г. Краснокамск, ул. Карла Маркса, д. 19"/>
    <n v="1950"/>
    <m/>
    <n v="0"/>
    <n v="2"/>
    <n v="2"/>
    <n v="837.5"/>
    <n v="763.6"/>
    <n v="754"/>
    <n v="0"/>
    <n v="7891435.8799999999"/>
    <m/>
    <m/>
    <m/>
    <n v="7891435.8799999999"/>
    <n v="10334.515295966474"/>
    <n v="10334.515295966474"/>
    <x v="2"/>
    <x v="2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14"/>
    <x v="11"/>
    <s v="г. Краснокамск, ул. Коммунальная, д. 9"/>
    <n v="1960"/>
    <m/>
    <s v="Кирпич"/>
    <n v="2"/>
    <n v="2"/>
    <n v="685.9"/>
    <n v="339.5"/>
    <n v="339.5"/>
    <n v="33"/>
    <n v="6555413.7999999998"/>
    <m/>
    <m/>
    <m/>
    <n v="6555413.7999999998"/>
    <n v="19309.024447717231"/>
    <n v="19309.024447717231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5"/>
    <x v="11"/>
    <s v="г. Краснокамск, ул. Ленина, д. 8"/>
    <n v="1955"/>
    <m/>
    <s v="Шлакоблок"/>
    <n v="2"/>
    <n v="1"/>
    <n v="421.7"/>
    <n v="217.9"/>
    <n v="217.9"/>
    <n v="17"/>
    <n v="8044155.21"/>
    <m/>
    <m/>
    <m/>
    <n v="8044155.21"/>
    <n v="36916.728820559889"/>
    <n v="36916.728820559889"/>
    <x v="2"/>
    <x v="1"/>
    <m/>
    <n v="4"/>
    <n v="1"/>
    <n v="1"/>
    <s v=""/>
    <n v="1"/>
    <s v=""/>
    <s v=""/>
    <s v=""/>
    <s v=""/>
    <s v=""/>
    <n v="1"/>
    <s v=""/>
    <s v=""/>
    <s v=""/>
    <s v=""/>
    <s v=""/>
    <s v=""/>
    <s v=""/>
    <s v=""/>
    <s v=""/>
    <s v=""/>
    <s v=""/>
  </r>
  <r>
    <n v="16"/>
    <x v="11"/>
    <s v="г. Краснокамск, ул. Чапаева, д. 21"/>
    <n v="1960"/>
    <m/>
    <s v="Кирпич"/>
    <n v="4"/>
    <n v="2"/>
    <n v="1324.5"/>
    <n v="1266.9000000000001"/>
    <n v="1140.21"/>
    <n v="54"/>
    <n v="5964912.2400000002"/>
    <m/>
    <m/>
    <m/>
    <n v="5964912.2400000002"/>
    <n v="4708.2739284868576"/>
    <n v="4708.2739284868576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7"/>
    <x v="11"/>
    <s v="г. Краснокамск, ул. Чехова, д. 5"/>
    <n v="1955"/>
    <m/>
    <s v="Шлакоблок"/>
    <n v="2"/>
    <n v="2"/>
    <n v="839"/>
    <n v="764.1"/>
    <n v="764.1"/>
    <n v="34"/>
    <n v="16545264.579999998"/>
    <m/>
    <m/>
    <m/>
    <n v="16545264.579999998"/>
    <n v="21653.271273393533"/>
    <n v="21653.271273393533"/>
    <x v="2"/>
    <x v="1"/>
    <m/>
    <n v="5"/>
    <n v="1"/>
    <n v="1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18"/>
    <x v="11"/>
    <s v="п. Майский, ул. Красногорская, д. 2"/>
    <n v="1974"/>
    <m/>
    <s v="Кирпич"/>
    <n v="4"/>
    <n v="1"/>
    <n v="811.9"/>
    <n v="742.7"/>
    <n v="742.7"/>
    <n v="25"/>
    <n v="3656407.89"/>
    <m/>
    <m/>
    <m/>
    <n v="3656407.89"/>
    <n v="4923.1289753601723"/>
    <n v="4923.1289753601723"/>
    <x v="2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Кудымкарский муниципальный округ Пермского края"/>
    <s v=""/>
    <m/>
    <s v=""/>
    <s v=""/>
    <s v=""/>
    <s v=""/>
    <s v=""/>
    <s v=""/>
    <s v=""/>
    <n v="14723590.4"/>
    <m/>
    <m/>
    <m/>
    <n v="14723590.4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2"/>
    <s v="г. Кудымкар, ул. 50 лет Октября, д. 34"/>
    <n v="1933"/>
    <m/>
    <s v="Кирпич"/>
    <n v="2"/>
    <n v="2"/>
    <n v="712"/>
    <n v="656.3"/>
    <n v="421.5"/>
    <n v="16"/>
    <n v="14723590.4"/>
    <m/>
    <m/>
    <m/>
    <n v="14723590.4"/>
    <n v="22434.238000914218"/>
    <n v="22434.238000914218"/>
    <x v="2"/>
    <x v="1"/>
    <m/>
    <n v="5"/>
    <n v="1"/>
    <n v="1"/>
    <n v="1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0"/>
    <x v="0"/>
    <s v="Кунгурский муниципальный округ Пермского края"/>
    <s v=""/>
    <m/>
    <s v=""/>
    <s v=""/>
    <s v=""/>
    <s v=""/>
    <s v=""/>
    <s v=""/>
    <s v=""/>
    <n v="74821616.300000012"/>
    <m/>
    <m/>
    <m/>
    <n v="74821616.300000012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3"/>
    <s v="г. Кунгур, ул. Карла Маркса, д. 22А"/>
    <n v="1951"/>
    <m/>
    <s v="Камень"/>
    <n v="2"/>
    <n v="2"/>
    <n v="527.6"/>
    <n v="479.6"/>
    <n v="401.70000000000005"/>
    <n v="26"/>
    <n v="1355800.1"/>
    <m/>
    <m/>
    <m/>
    <n v="1355800.1"/>
    <n v="2826.9393244370308"/>
    <n v="2826.9393244370308"/>
    <x v="2"/>
    <x v="1"/>
    <m/>
    <n v="2"/>
    <s v=""/>
    <s v=""/>
    <s v=""/>
    <s v=""/>
    <s v=""/>
    <s v=""/>
    <n v="1"/>
    <s v=""/>
    <s v=""/>
    <s v=""/>
    <s v=""/>
    <s v=""/>
    <s v=""/>
    <n v="1"/>
    <s v=""/>
    <s v=""/>
    <s v=""/>
    <s v=""/>
    <s v=""/>
    <s v=""/>
    <s v=""/>
  </r>
  <r>
    <n v="2"/>
    <x v="13"/>
    <s v="г. Кунгур, ул. Космонавтов, д. 16"/>
    <n v="1968"/>
    <m/>
    <s v="Кирпич"/>
    <n v="2"/>
    <n v="3"/>
    <n v="1231.8"/>
    <n v="863"/>
    <n v="863"/>
    <n v="44"/>
    <n v="1646657.92"/>
    <m/>
    <m/>
    <m/>
    <n v="1646657.92"/>
    <n v="1908.0624797219002"/>
    <n v="1908.0624797219002"/>
    <x v="2"/>
    <x v="1"/>
    <m/>
    <n v="1"/>
    <m/>
    <m/>
    <n v="1"/>
    <m/>
    <m/>
    <m/>
    <m/>
    <m/>
    <m/>
    <m/>
    <m/>
    <m/>
    <m/>
    <m/>
    <m/>
    <m/>
    <m/>
    <m/>
    <m/>
    <m/>
    <m/>
  </r>
  <r>
    <n v="3"/>
    <x v="13"/>
    <s v="г. Кунгур, ул. Красногвардейцев, д. 81"/>
    <n v="1983"/>
    <m/>
    <s v="Кирпич"/>
    <n v="5"/>
    <n v="4"/>
    <n v="2576.1"/>
    <n v="1531.2"/>
    <n v="1392.1000000000001"/>
    <n v="120"/>
    <n v="1348330.74"/>
    <m/>
    <m/>
    <m/>
    <n v="1348330.74"/>
    <n v="880.57127742946705"/>
    <n v="880.57127742946705"/>
    <x v="2"/>
    <x v="1"/>
    <m/>
    <n v="1"/>
    <m/>
    <m/>
    <n v="1"/>
    <m/>
    <m/>
    <m/>
    <m/>
    <m/>
    <m/>
    <m/>
    <m/>
    <m/>
    <m/>
    <m/>
    <m/>
    <m/>
    <m/>
    <m/>
    <m/>
    <m/>
    <m/>
  </r>
  <r>
    <n v="4"/>
    <x v="13"/>
    <s v="г. Кунгур, ул. Мамонтова, д. 14"/>
    <n v="1977"/>
    <m/>
    <s v="Кирпич"/>
    <n v="5"/>
    <n v="6"/>
    <n v="4627.5"/>
    <n v="4504.3999999999996"/>
    <n v="4463.1000000000004"/>
    <n v="195"/>
    <n v="11511554.1"/>
    <m/>
    <m/>
    <m/>
    <n v="11511554.1"/>
    <n v="2555.6243006837758"/>
    <n v="2555.6243006837758"/>
    <x v="2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"/>
    <x v="13"/>
    <s v="г. Кунгур, ул. Новые дома, д. 4"/>
    <n v="1951"/>
    <m/>
    <s v="Кирпич"/>
    <n v="2"/>
    <n v="1"/>
    <n v="394.9"/>
    <n v="359"/>
    <n v="319.89999999999998"/>
    <n v="17"/>
    <n v="954106.05"/>
    <m/>
    <m/>
    <m/>
    <n v="954106.05"/>
    <n v="2657.6770194986075"/>
    <n v="2657.6770194986075"/>
    <x v="2"/>
    <x v="1"/>
    <m/>
    <n v="3"/>
    <n v="1"/>
    <s v=""/>
    <s v=""/>
    <n v="1"/>
    <s v=""/>
    <s v=""/>
    <s v=""/>
    <s v=""/>
    <s v=""/>
    <s v=""/>
    <s v=""/>
    <s v=""/>
    <s v=""/>
    <n v="1"/>
    <s v=""/>
    <s v=""/>
    <s v=""/>
    <s v=""/>
    <s v=""/>
    <s v=""/>
    <s v=""/>
  </r>
  <r>
    <n v="6"/>
    <x v="13"/>
    <s v="г. Кунгур, ул. Полетаевская, д. 14А"/>
    <n v="1985"/>
    <m/>
    <s v="Кирпич"/>
    <n v="5"/>
    <n v="4"/>
    <n v="2965.6"/>
    <n v="2696"/>
    <n v="2638.2"/>
    <n v="130"/>
    <n v="8727612.5199999996"/>
    <m/>
    <m/>
    <m/>
    <n v="8727612.5199999996"/>
    <n v="3237.2449999999999"/>
    <n v="3237.2449999999999"/>
    <x v="2"/>
    <x v="2"/>
    <m/>
    <n v="2"/>
    <s v=""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7"/>
    <x v="13"/>
    <s v="г. Кунгур, ул. Полетаевская, д. 2В"/>
    <n v="1982"/>
    <m/>
    <s v="Кирпич"/>
    <n v="5"/>
    <n v="0"/>
    <n v="4747.5"/>
    <n v="4129.1000000000004"/>
    <n v="3716.1900000000005"/>
    <n v="0"/>
    <n v="22066142.629999999"/>
    <m/>
    <m/>
    <m/>
    <n v="22066142.629999999"/>
    <n v="5344.0562422803996"/>
    <n v="5344.0562422803996"/>
    <x v="2"/>
    <x v="2"/>
    <m/>
    <n v="5"/>
    <s v=""/>
    <n v="1"/>
    <n v="1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8"/>
    <x v="13"/>
    <s v="г. Кунгур, ул. Свободы, д. 36"/>
    <n v="1975"/>
    <m/>
    <s v="Кирпич"/>
    <n v="5"/>
    <n v="4"/>
    <n v="4195"/>
    <n v="2846.2"/>
    <n v="2756.2"/>
    <n v="132"/>
    <n v="2195663"/>
    <m/>
    <m/>
    <m/>
    <n v="2195663"/>
    <n v="771.43665237861012"/>
    <n v="771.43665237861012"/>
    <x v="2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"/>
    <x v="13"/>
    <s v="г. Кунгур, ул. Свободы, д. 46"/>
    <n v="1976"/>
    <m/>
    <s v="Кирпич"/>
    <n v="5"/>
    <n v="4"/>
    <n v="3453.2"/>
    <n v="3139.3"/>
    <n v="3139.3"/>
    <n v="128"/>
    <n v="1807404.88"/>
    <m/>
    <m/>
    <m/>
    <n v="1807404.88"/>
    <n v="575.73499824801695"/>
    <n v="575.73499824801695"/>
    <x v="2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"/>
    <x v="13"/>
    <s v="г. Кунгур, ул. Степана Разина, д. 23"/>
    <n v="1977"/>
    <m/>
    <s v="Кирпич"/>
    <n v="5"/>
    <n v="4"/>
    <n v="2738.4"/>
    <n v="2610.9"/>
    <n v="2349.81"/>
    <n v="0"/>
    <n v="1433278.56"/>
    <m/>
    <m/>
    <m/>
    <n v="1433278.56"/>
    <n v="548.95957715730208"/>
    <n v="548.95957715730208"/>
    <x v="2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1"/>
    <x v="13"/>
    <s v="г. Кунгур, ул. Труда, д. 70"/>
    <n v="2002"/>
    <m/>
    <s v="Кирпич"/>
    <n v="9"/>
    <n v="3"/>
    <n v="6106.3"/>
    <n v="5046.8999999999996"/>
    <n v="4987.5"/>
    <n v="188"/>
    <n v="21775065.800000001"/>
    <m/>
    <m/>
    <m/>
    <n v="21775065.800000001"/>
    <n v="4314.5427490142465"/>
    <n v="4314.5427490142465"/>
    <x v="2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0"/>
    <x v="0"/>
    <s v="Лысьвенский городской округ Пермского края"/>
    <s v=""/>
    <m/>
    <s v=""/>
    <s v=""/>
    <s v=""/>
    <s v=""/>
    <s v=""/>
    <s v=""/>
    <s v=""/>
    <n v="210807304.51999998"/>
    <m/>
    <m/>
    <m/>
    <n v="210807304.51999998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4"/>
    <s v="г. Лысьва, ул. Гайдара, д. 28"/>
    <n v="1963"/>
    <m/>
    <s v="Блоки ксб"/>
    <n v="2"/>
    <n v="4"/>
    <n v="4235"/>
    <n v="3261.7"/>
    <n v="3188.5"/>
    <n v="144"/>
    <n v="3134831.7"/>
    <m/>
    <m/>
    <m/>
    <n v="3134831.7"/>
    <n v="961.10362694300534"/>
    <n v="961.10362694300534"/>
    <x v="2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"/>
    <x v="14"/>
    <s v="г. Лысьва, ул. Кирова, д. 45"/>
    <n v="1937"/>
    <m/>
    <s v="Шлакоблок"/>
    <n v="3"/>
    <n v="4"/>
    <n v="1329"/>
    <n v="1329"/>
    <n v="783.1"/>
    <n v="40"/>
    <n v="24931495.110000003"/>
    <m/>
    <m/>
    <m/>
    <n v="24931495.110000003"/>
    <n v="18759.590000000004"/>
    <n v="18759.590000000004"/>
    <x v="2"/>
    <x v="1"/>
    <m/>
    <n v="5"/>
    <n v="1"/>
    <s v=""/>
    <n v="1"/>
    <s v=""/>
    <s v=""/>
    <s v=""/>
    <s v=""/>
    <s v=""/>
    <s v=""/>
    <n v="1"/>
    <n v="1"/>
    <s v=""/>
    <s v=""/>
    <n v="1"/>
    <s v=""/>
    <s v=""/>
    <s v=""/>
    <s v=""/>
    <s v=""/>
    <s v=""/>
    <s v=""/>
  </r>
  <r>
    <n v="3"/>
    <x v="14"/>
    <s v="г. Лысьва, ул. Кирова, д. 8"/>
    <n v="1956"/>
    <m/>
    <s v="Шлакоблок"/>
    <n v="3"/>
    <n v="3"/>
    <n v="2104.3000000000002"/>
    <n v="1851.7"/>
    <n v="1441.7"/>
    <n v="40"/>
    <n v="45324096.850000001"/>
    <m/>
    <m/>
    <m/>
    <n v="45324096.850000001"/>
    <n v="24477.019414591996"/>
    <n v="24477.019414591996"/>
    <x v="2"/>
    <x v="1"/>
    <m/>
    <n v="6"/>
    <n v="1"/>
    <n v="1"/>
    <s v=""/>
    <n v="1"/>
    <n v="1"/>
    <s v=""/>
    <s v=""/>
    <s v=""/>
    <s v=""/>
    <n v="1"/>
    <s v=""/>
    <s v=""/>
    <s v=""/>
    <n v="1"/>
    <s v=""/>
    <s v=""/>
    <s v=""/>
    <s v=""/>
    <s v=""/>
    <s v=""/>
    <s v=""/>
  </r>
  <r>
    <n v="4"/>
    <x v="14"/>
    <s v="г. Лысьва, ул. Ленина, д. 22"/>
    <n v="1948"/>
    <m/>
    <s v="Шлакоблок"/>
    <n v="3"/>
    <n v="2"/>
    <n v="2015.4"/>
    <n v="1796.2"/>
    <n v="1112.5999999999999"/>
    <n v="60"/>
    <n v="20753803.199999999"/>
    <m/>
    <m/>
    <m/>
    <n v="20753803.199999999"/>
    <n v="11554.283041977507"/>
    <n v="11554.283041977507"/>
    <x v="2"/>
    <x v="1"/>
    <m/>
    <n v="2"/>
    <n v="1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"/>
    <x v="14"/>
    <s v="г. Лысьва, ул. Ленина, д. 6"/>
    <n v="1950"/>
    <m/>
    <s v="Шлакоблок"/>
    <n v="3"/>
    <n v="2"/>
    <n v="1488.9"/>
    <n v="1306.4000000000001"/>
    <n v="861.5"/>
    <n v="27"/>
    <n v="1102113.56"/>
    <m/>
    <m/>
    <m/>
    <n v="1102113.56"/>
    <n v="843.62642375995097"/>
    <n v="843.62642375995097"/>
    <x v="2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"/>
    <x v="14"/>
    <s v="г. Лысьва, ул. Мира, д. 35"/>
    <n v="1954"/>
    <m/>
    <s v="Шлакоблок"/>
    <n v="4"/>
    <n v="2"/>
    <n v="1888.5"/>
    <n v="1743.5"/>
    <n v="1164.9000000000001"/>
    <n v="34"/>
    <n v="8504897.5199999996"/>
    <m/>
    <m/>
    <m/>
    <n v="8504897.5199999996"/>
    <n v="4878.0599483796959"/>
    <n v="4878.0599483796959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"/>
    <x v="14"/>
    <s v="г. Лысьва, ул. Мира, д. 77"/>
    <n v="1955"/>
    <m/>
    <s v="Кирпич"/>
    <n v="2"/>
    <n v="2"/>
    <n v="710.4"/>
    <n v="630"/>
    <n v="630"/>
    <n v="39"/>
    <n v="5061734.9799999995"/>
    <m/>
    <m/>
    <m/>
    <n v="5061734.9799999995"/>
    <n v="8034.4999682539674"/>
    <n v="8034.4999682539674"/>
    <x v="2"/>
    <x v="1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8"/>
    <x v="14"/>
    <s v="г. Лысьва, ул. Оборина, д. 28"/>
    <n v="1964"/>
    <m/>
    <s v="Блоки"/>
    <n v="3"/>
    <n v="2"/>
    <n v="2150.9"/>
    <n v="1278.5999999999999"/>
    <n v="1278.5999999999999"/>
    <n v="48"/>
    <n v="18067818.109999999"/>
    <m/>
    <m/>
    <m/>
    <n v="18067818.109999999"/>
    <n v="14130.938612544971"/>
    <n v="14130.938612544971"/>
    <x v="2"/>
    <x v="2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"/>
    <x v="14"/>
    <s v="г. Лысьва, ул. Смышляева, д. 10"/>
    <n v="1962"/>
    <m/>
    <s v="Блоки ксб"/>
    <n v="5"/>
    <n v="4"/>
    <n v="3448.2"/>
    <n v="3166.2"/>
    <n v="3094.2"/>
    <n v="124"/>
    <n v="15529037.66"/>
    <m/>
    <m/>
    <m/>
    <n v="15529037.66"/>
    <n v="4904.6294169667108"/>
    <n v="4904.6294169667108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0"/>
    <x v="14"/>
    <s v="г. Лысьва, ул. Суворова, д. 27"/>
    <n v="1949"/>
    <m/>
    <s v="Шлакоблок"/>
    <n v="2"/>
    <n v="1"/>
    <n v="441.7"/>
    <n v="404.2"/>
    <n v="404.2"/>
    <n v="20"/>
    <n v="5576943.9499999993"/>
    <m/>
    <m/>
    <m/>
    <n v="5576943.9499999993"/>
    <n v="13797.486269173674"/>
    <n v="13797.486269173674"/>
    <x v="2"/>
    <x v="1"/>
    <m/>
    <n v="6"/>
    <n v="1"/>
    <n v="1"/>
    <s v=""/>
    <n v="1"/>
    <n v="1"/>
    <n v="1"/>
    <s v=""/>
    <s v=""/>
    <s v=""/>
    <s v=""/>
    <s v=""/>
    <s v=""/>
    <s v=""/>
    <n v="1"/>
    <s v=""/>
    <s v=""/>
    <s v=""/>
    <s v=""/>
    <s v=""/>
    <s v=""/>
    <s v=""/>
  </r>
  <r>
    <n v="11"/>
    <x v="14"/>
    <s v="г. Лысьва, ул. Суворова, д. 42"/>
    <n v="1951"/>
    <m/>
    <s v="Шлакоблок"/>
    <n v="2"/>
    <n v="3"/>
    <n v="1671.2"/>
    <n v="1238.2"/>
    <n v="1112.5999999999999"/>
    <n v="47"/>
    <n v="44642080.399999999"/>
    <m/>
    <m/>
    <m/>
    <n v="44642080.399999999"/>
    <n v="36054.014214181872"/>
    <n v="36054.014214181872"/>
    <x v="2"/>
    <x v="1"/>
    <m/>
    <n v="7"/>
    <n v="1"/>
    <n v="1"/>
    <s v=""/>
    <n v="1"/>
    <n v="1"/>
    <n v="1"/>
    <s v=""/>
    <s v=""/>
    <s v=""/>
    <n v="1"/>
    <n v="1"/>
    <s v=""/>
    <s v=""/>
    <s v=""/>
    <s v=""/>
    <s v=""/>
    <s v=""/>
    <s v=""/>
    <s v=""/>
    <s v=""/>
    <s v=""/>
  </r>
  <r>
    <n v="12"/>
    <x v="14"/>
    <s v="г. Лысьва, ул. Фестивальная, д. 16"/>
    <n v="1962"/>
    <m/>
    <s v="Блоки ксб"/>
    <n v="5"/>
    <n v="3"/>
    <n v="2717.7"/>
    <n v="2412.1999999999998"/>
    <n v="1979.4"/>
    <n v="89"/>
    <n v="12621433.639999999"/>
    <m/>
    <m/>
    <m/>
    <n v="12621433.639999999"/>
    <n v="5232.3329906309591"/>
    <n v="5232.3329906309591"/>
    <x v="2"/>
    <x v="2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3"/>
    <x v="14"/>
    <s v="г. Лысьва, ул. Чапаева, д. 17"/>
    <n v="1988"/>
    <m/>
    <s v="Шлакоблок"/>
    <n v="9"/>
    <n v="2"/>
    <n v="5087.5"/>
    <n v="4686.2"/>
    <n v="4217.58"/>
    <n v="0"/>
    <n v="5557017.8399999999"/>
    <m/>
    <m/>
    <m/>
    <n v="5557017.8399999999"/>
    <n v="1185.8260082796296"/>
    <n v="1185.8260082796296"/>
    <x v="2"/>
    <x v="2"/>
    <m/>
    <n v="1"/>
    <s v=""/>
    <s v=""/>
    <s v=""/>
    <s v=""/>
    <s v=""/>
    <s v=""/>
    <s v=""/>
    <n v="2"/>
    <n v="5557017.8399999999"/>
    <s v=""/>
    <s v=""/>
    <s v=""/>
    <s v=""/>
    <s v=""/>
    <s v=""/>
    <s v=""/>
    <s v=""/>
    <s v=""/>
    <s v=""/>
    <s v=""/>
    <s v=""/>
  </r>
  <r>
    <n v="0"/>
    <x v="0"/>
    <s v="Муниципальное образование &quot;Город Березники&quot; Пермского края"/>
    <s v=""/>
    <m/>
    <s v=""/>
    <s v=""/>
    <s v=""/>
    <s v=""/>
    <s v=""/>
    <s v=""/>
    <s v=""/>
    <n v="336942750.04000008"/>
    <m/>
    <m/>
    <m/>
    <n v="336942750.04000008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5"/>
    <s v="г. Березники, пр-т Ленина, д. 55А"/>
    <n v="1959"/>
    <m/>
    <s v="Кирпич"/>
    <n v="4"/>
    <n v="2"/>
    <n v="1704.3"/>
    <n v="1258.5"/>
    <n v="1132.6500000000001"/>
    <n v="80"/>
    <n v="7675349.1399999997"/>
    <m/>
    <m/>
    <m/>
    <n v="7675349.1399999997"/>
    <n v="6098.8074215335719"/>
    <n v="6098.8074215335719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15"/>
    <s v="г. Березники, пр-т Советский, д. 32"/>
    <n v="1951"/>
    <m/>
    <s v="Кирпич"/>
    <n v="3"/>
    <n v="1"/>
    <n v="711"/>
    <n v="609.5"/>
    <n v="609.5"/>
    <n v="24"/>
    <n v="13120253.640000001"/>
    <m/>
    <m/>
    <m/>
    <n v="13120253.640000001"/>
    <n v="21526.256997538967"/>
    <n v="21526.256997538967"/>
    <x v="2"/>
    <x v="1"/>
    <m/>
    <n v="7"/>
    <n v="1"/>
    <n v="1"/>
    <s v=""/>
    <n v="1"/>
    <n v="1"/>
    <n v="1"/>
    <s v=""/>
    <s v=""/>
    <s v=""/>
    <s v=""/>
    <n v="1"/>
    <s v=""/>
    <s v=""/>
    <n v="1"/>
    <s v=""/>
    <s v=""/>
    <s v=""/>
    <s v=""/>
    <s v=""/>
    <s v=""/>
    <s v=""/>
  </r>
  <r>
    <n v="3"/>
    <x v="15"/>
    <s v="г. Березники, пр-т Советский, д. 40"/>
    <n v="1947"/>
    <m/>
    <s v="Кирпич"/>
    <n v="3"/>
    <n v="2"/>
    <n v="1104"/>
    <n v="909.9"/>
    <n v="909.9"/>
    <n v="35"/>
    <n v="30106532.640000004"/>
    <m/>
    <m/>
    <m/>
    <n v="30106532.640000004"/>
    <n v="33087.737817342568"/>
    <n v="33087.737817342568"/>
    <x v="2"/>
    <x v="1"/>
    <m/>
    <n v="7"/>
    <s v=""/>
    <n v="1"/>
    <s v=""/>
    <n v="1"/>
    <n v="1"/>
    <n v="1"/>
    <s v=""/>
    <s v=""/>
    <s v=""/>
    <n v="1"/>
    <n v="1"/>
    <s v=""/>
    <s v=""/>
    <n v="1"/>
    <s v=""/>
    <s v=""/>
    <s v=""/>
    <s v=""/>
    <s v=""/>
    <s v=""/>
    <s v=""/>
  </r>
  <r>
    <n v="4"/>
    <x v="15"/>
    <s v="г. Березники, ул. Гагарина, д. 16"/>
    <n v="1952"/>
    <m/>
    <s v="Шлакоблок"/>
    <n v="2"/>
    <n v="2"/>
    <n v="858.6"/>
    <n v="754.6"/>
    <n v="604.4"/>
    <n v="24"/>
    <n v="17296685.890000001"/>
    <m/>
    <m/>
    <m/>
    <n v="17296685.890000001"/>
    <n v="22921.661661807579"/>
    <n v="22921.661661807579"/>
    <x v="2"/>
    <x v="1"/>
    <m/>
    <n v="5"/>
    <s v="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5"/>
    <x v="15"/>
    <s v="г. Березники, ул. Карла Маркса, д. 50"/>
    <n v="1958"/>
    <m/>
    <s v="Кирпич"/>
    <n v="4"/>
    <n v="4"/>
    <n v="2938.6"/>
    <n v="2584.9"/>
    <n v="2082.3000000000002"/>
    <n v="82"/>
    <n v="13647328.58"/>
    <m/>
    <m/>
    <m/>
    <n v="13647328.58"/>
    <n v="5279.6350265000583"/>
    <n v="5279.6350265000583"/>
    <x v="2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6"/>
    <x v="15"/>
    <s v="г. Березники, ул. Красноборова, д. 11"/>
    <n v="1959"/>
    <m/>
    <s v="Панель"/>
    <n v="4"/>
    <n v="4"/>
    <n v="2824.6"/>
    <n v="2506.5"/>
    <n v="2506.5"/>
    <n v="124"/>
    <n v="12720642.59"/>
    <m/>
    <m/>
    <m/>
    <n v="12720642.59"/>
    <n v="5075.0618751246757"/>
    <n v="5075.0618751246757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"/>
    <x v="15"/>
    <s v="г. Березники, ул. Ломоносова, д. 84"/>
    <n v="1962"/>
    <m/>
    <s v="Панель"/>
    <n v="5"/>
    <n v="3"/>
    <n v="2809.6"/>
    <n v="2489.6"/>
    <n v="2489.6"/>
    <n v="128"/>
    <n v="6989273.3399999999"/>
    <m/>
    <m/>
    <m/>
    <n v="6989273.3399999999"/>
    <n v="2807.3880703727505"/>
    <n v="2807.3880703727505"/>
    <x v="2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"/>
    <x v="15"/>
    <s v="г. Березники, ул. Менделеева, д. 21"/>
    <n v="1957"/>
    <m/>
    <s v="Кирпич"/>
    <n v="2"/>
    <n v="2"/>
    <n v="554"/>
    <n v="478.3"/>
    <n v="478.3"/>
    <n v="18"/>
    <n v="5294794.0599999996"/>
    <m/>
    <m/>
    <m/>
    <n v="5294794.0599999996"/>
    <n v="11070.027305038677"/>
    <n v="11070.027305038677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"/>
    <x v="15"/>
    <s v="г. Березники, ул. Мира, д. 64"/>
    <n v="1980"/>
    <m/>
    <s v="панели"/>
    <n v="5"/>
    <n v="4"/>
    <n v="3500.6"/>
    <n v="2832.6"/>
    <n v="2832.6"/>
    <n v="150"/>
    <n v="1832214.04"/>
    <m/>
    <m/>
    <m/>
    <n v="1832214.04"/>
    <n v="646.83119395608276"/>
    <n v="646.83119395608276"/>
    <x v="2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"/>
    <x v="15"/>
    <s v="г. Березники, ул. Парковая, д. 4"/>
    <n v="1945"/>
    <m/>
    <s v="Кирпич"/>
    <n v="3"/>
    <n v="2"/>
    <n v="1037.0999999999999"/>
    <n v="852.3"/>
    <n v="767.07"/>
    <n v="30"/>
    <n v="9911969.1699999999"/>
    <m/>
    <m/>
    <m/>
    <n v="9911969.1699999999"/>
    <n v="11629.671676639682"/>
    <n v="11629.671676639682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1"/>
    <x v="15"/>
    <s v="г. Березники, ул. Парковая, д. 8"/>
    <n v="1946"/>
    <m/>
    <s v="Кирпич"/>
    <n v="3"/>
    <n v="2"/>
    <n v="1050"/>
    <n v="899.1"/>
    <n v="899.1"/>
    <n v="33"/>
    <n v="23292654"/>
    <m/>
    <m/>
    <m/>
    <n v="23292654"/>
    <n v="25906.633299966634"/>
    <n v="25906.633299966634"/>
    <x v="2"/>
    <x v="1"/>
    <m/>
    <n v="7"/>
    <n v="1"/>
    <n v="1"/>
    <s v=""/>
    <n v="1"/>
    <n v="1"/>
    <n v="1"/>
    <s v=""/>
    <s v=""/>
    <s v=""/>
    <n v="1"/>
    <s v=""/>
    <s v=""/>
    <s v=""/>
    <n v="1"/>
    <s v=""/>
    <s v=""/>
    <s v=""/>
    <s v=""/>
    <s v=""/>
    <s v=""/>
    <s v=""/>
  </r>
  <r>
    <n v="12"/>
    <x v="15"/>
    <s v="г. Березники, ул. Пятилетки, д. 27"/>
    <n v="1949"/>
    <m/>
    <s v="Кирпич"/>
    <n v="3"/>
    <n v="3"/>
    <n v="1992.1"/>
    <n v="1754.1"/>
    <n v="1301.4000000000001"/>
    <n v="34"/>
    <n v="21092016.140000001"/>
    <m/>
    <m/>
    <m/>
    <n v="21092016.140000001"/>
    <n v="12024.409178496097"/>
    <n v="12024.409178496097"/>
    <x v="2"/>
    <x v="1"/>
    <m/>
    <n v="4"/>
    <s v="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3"/>
    <x v="15"/>
    <s v="г. Березники, ул. Пятилетки, д. 38"/>
    <n v="1951"/>
    <m/>
    <s v="Кирпич"/>
    <n v="3"/>
    <n v="3"/>
    <n v="2055.4"/>
    <n v="1723"/>
    <n v="1476.4"/>
    <n v="42"/>
    <n v="39756389.519999996"/>
    <m/>
    <m/>
    <m/>
    <n v="39756389.519999996"/>
    <n v="23073.934718514218"/>
    <n v="23073.934718514218"/>
    <x v="2"/>
    <x v="1"/>
    <m/>
    <n v="4"/>
    <n v="1"/>
    <n v="1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14"/>
    <x v="15"/>
    <s v="г. Березники, ул. Пятилетки, д. 76"/>
    <n v="1961"/>
    <m/>
    <s v="Кирпич"/>
    <n v="3"/>
    <n v="3"/>
    <n v="1939.5"/>
    <n v="1784.8"/>
    <n v="1644.8"/>
    <n v="104"/>
    <n v="20720396.120000001"/>
    <m/>
    <m/>
    <m/>
    <n v="20720396.120000001"/>
    <n v="11609.365822501122"/>
    <n v="11609.365822501122"/>
    <x v="2"/>
    <x v="1"/>
    <m/>
    <n v="4"/>
    <n v="1"/>
    <n v="1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15"/>
    <x v="15"/>
    <s v="г. Березники, ул. Труда, д. 3"/>
    <n v="1951"/>
    <m/>
    <s v="Кирпич"/>
    <n v="3"/>
    <n v="3"/>
    <n v="2103.1999999999998"/>
    <n v="1828.5"/>
    <n v="1738.3"/>
    <n v="54"/>
    <n v="19586891.280000001"/>
    <m/>
    <m/>
    <m/>
    <n v="19586891.280000001"/>
    <n v="10711.99960623462"/>
    <n v="10711.99960623462"/>
    <x v="2"/>
    <x v="2"/>
    <m/>
    <n v="5"/>
    <s v=""/>
    <s v=""/>
    <s v=""/>
    <n v="1"/>
    <n v="1"/>
    <n v="1"/>
    <s v=""/>
    <s v=""/>
    <s v=""/>
    <s v=""/>
    <n v="1"/>
    <s v=""/>
    <s v=""/>
    <n v="1"/>
    <s v=""/>
    <s v=""/>
    <s v=""/>
    <s v=""/>
    <s v=""/>
    <s v=""/>
    <s v=""/>
  </r>
  <r>
    <n v="16"/>
    <x v="15"/>
    <s v="г. Березники, ул. Циренщикова, д. 4"/>
    <n v="1953"/>
    <m/>
    <s v="Кирпич"/>
    <n v="3"/>
    <n v="3"/>
    <n v="2376"/>
    <n v="2139.1999999999998"/>
    <n v="1459.6"/>
    <n v="70"/>
    <n v="16929451.440000001"/>
    <m/>
    <m/>
    <m/>
    <n v="16929451.440000001"/>
    <n v="7913.9170905011233"/>
    <n v="7913.9170905011233"/>
    <x v="2"/>
    <x v="1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17"/>
    <x v="15"/>
    <s v="г. Березники, ул. Челюскинцев, д. 39"/>
    <n v="1949"/>
    <m/>
    <s v="Шлакоблок"/>
    <n v="2"/>
    <n v="2"/>
    <n v="793.7"/>
    <n v="711.2"/>
    <n v="662.1"/>
    <n v="28"/>
    <n v="6948907"/>
    <m/>
    <m/>
    <m/>
    <n v="6948907"/>
    <n v="9770.679133858268"/>
    <n v="9770.679133858268"/>
    <x v="2"/>
    <x v="1"/>
    <m/>
    <n v="5"/>
    <n v="1"/>
    <s v=""/>
    <s v=""/>
    <n v="1"/>
    <n v="1"/>
    <n v="1"/>
    <s v=""/>
    <s v=""/>
    <s v=""/>
    <s v=""/>
    <n v="1"/>
    <s v=""/>
    <s v=""/>
    <s v=""/>
    <s v=""/>
    <s v=""/>
    <s v=""/>
    <s v=""/>
    <s v=""/>
    <s v=""/>
    <s v=""/>
  </r>
  <r>
    <n v="18"/>
    <x v="15"/>
    <s v="г. Березники, ул. Челюскинцев, д. 61"/>
    <n v="1952"/>
    <m/>
    <s v="Шлакоблок"/>
    <n v="2"/>
    <n v="2"/>
    <n v="854"/>
    <n v="734.7"/>
    <n v="661.23"/>
    <n v="30"/>
    <n v="4976386.0999999996"/>
    <m/>
    <m/>
    <m/>
    <n v="4976386.0999999996"/>
    <n v="6773.357969239144"/>
    <n v="6773.357969239144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9"/>
    <x v="15"/>
    <s v="г. Березники, ул. Черняховского, д. 32"/>
    <n v="1976"/>
    <m/>
    <s v="Панель"/>
    <n v="5"/>
    <n v="6"/>
    <n v="5160"/>
    <n v="3946.6"/>
    <n v="3946.6"/>
    <n v="187"/>
    <n v="23963865.600000001"/>
    <m/>
    <m/>
    <m/>
    <n v="23963865.600000001"/>
    <n v="6072.027973445498"/>
    <n v="6072.027973445498"/>
    <x v="2"/>
    <x v="2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20"/>
    <x v="15"/>
    <s v="г. Березники, ул. Черняховского, д. 45"/>
    <n v="1977"/>
    <m/>
    <s v="Панель"/>
    <n v="5"/>
    <n v="6"/>
    <n v="4504.2"/>
    <n v="3906.9"/>
    <n v="273"/>
    <n v="225"/>
    <n v="20918225.469999999"/>
    <m/>
    <m/>
    <m/>
    <n v="20918225.469999999"/>
    <n v="5354.1747856356697"/>
    <n v="5354.1747856356697"/>
    <x v="2"/>
    <x v="2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21"/>
    <x v="15"/>
    <s v="г. Березники, ул. Черняховского, д. 51"/>
    <n v="1977"/>
    <m/>
    <s v="панели"/>
    <n v="5"/>
    <n v="8"/>
    <n v="6262.4"/>
    <n v="5206.3999999999996"/>
    <n v="5206.3999999999996"/>
    <n v="285"/>
    <n v="3254005.66"/>
    <m/>
    <m/>
    <m/>
    <n v="3254005.66"/>
    <n v="625.00108712354029"/>
    <n v="625.00108712354029"/>
    <x v="2"/>
    <x v="2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2"/>
    <x v="15"/>
    <s v="г. Березники, ул. Юбилейная, д. 40"/>
    <n v="1965"/>
    <m/>
    <s v="Кирпич"/>
    <n v="5"/>
    <n v="4"/>
    <n v="4129.7"/>
    <n v="3709.7"/>
    <n v="2531.8000000000002"/>
    <n v="127"/>
    <n v="10273206.91"/>
    <m/>
    <m/>
    <m/>
    <n v="10273206.91"/>
    <n v="2769.2823974984503"/>
    <n v="2769.2823974984503"/>
    <x v="2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3"/>
    <x v="15"/>
    <s v="г. Усолье, ул. Советская, д. 9"/>
    <n v="1982"/>
    <m/>
    <s v="Кирпич"/>
    <n v="2"/>
    <n v="2"/>
    <n v="652.9"/>
    <n v="652.9"/>
    <n v="652.9"/>
    <n v="31"/>
    <n v="6635311.71"/>
    <m/>
    <m/>
    <m/>
    <n v="6635311.71"/>
    <n v="10162.830004594885"/>
    <n v="10162.830004594885"/>
    <x v="2"/>
    <x v="1"/>
    <m/>
    <n v="4"/>
    <n v="1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0"/>
    <x v="0"/>
    <s v="Нытвенский городской округ Пермского края"/>
    <s v=""/>
    <m/>
    <s v=""/>
    <s v=""/>
    <s v=""/>
    <s v=""/>
    <s v=""/>
    <s v=""/>
    <s v=""/>
    <n v="40700503.120000005"/>
    <m/>
    <m/>
    <m/>
    <n v="40700503.120000005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6"/>
    <s v="г. Нытва, пр-т Ленина, д. 13"/>
    <n v="1974"/>
    <m/>
    <s v="Кирпич"/>
    <n v="5"/>
    <n v="6"/>
    <n v="4485.16"/>
    <n v="2874.7"/>
    <n v="2874.7"/>
    <n v="0"/>
    <n v="2347532.7400000002"/>
    <m/>
    <m/>
    <m/>
    <n v="2347532.7400000002"/>
    <n v="816.61833930497107"/>
    <n v="816.61833930497107"/>
    <x v="2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"/>
    <x v="16"/>
    <s v="г. Нытва, пр-т Ленина, д. 17"/>
    <n v="1976"/>
    <m/>
    <s v="Панель"/>
    <n v="5"/>
    <n v="4"/>
    <n v="2508.6"/>
    <n v="1707.7"/>
    <n v="1707.7"/>
    <n v="0"/>
    <n v="1313001.24"/>
    <m/>
    <m/>
    <m/>
    <n v="1313001.24"/>
    <n v="768.87113661650176"/>
    <n v="768.87113661650176"/>
    <x v="2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"/>
    <x v="16"/>
    <s v="г. Нытва, ул. Карла Либкнехта, д. 11"/>
    <n v="1953"/>
    <m/>
    <s v="Кирпич"/>
    <n v="2"/>
    <n v="1"/>
    <n v="641"/>
    <n v="388"/>
    <n v="386.5"/>
    <n v="20"/>
    <n v="7528609.0999999996"/>
    <m/>
    <m/>
    <m/>
    <n v="7528609.0999999996"/>
    <n v="19403.631701030929"/>
    <n v="19403.631701030929"/>
    <x v="2"/>
    <x v="1"/>
    <m/>
    <n v="4"/>
    <s v=""/>
    <s v="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4"/>
    <x v="16"/>
    <s v="г. Нытва, ул. Карла Либкнехта, д. 13"/>
    <n v="1952"/>
    <m/>
    <s v="Кирпич"/>
    <n v="2"/>
    <n v="1"/>
    <n v="646.42999999999995"/>
    <n v="386"/>
    <n v="386"/>
    <n v="13"/>
    <n v="7348157.2699999996"/>
    <m/>
    <m/>
    <m/>
    <n v="7348157.2699999996"/>
    <n v="19036.676865284971"/>
    <n v="19036.676865284971"/>
    <x v="2"/>
    <x v="1"/>
    <m/>
    <n v="3"/>
    <s v=""/>
    <s v=""/>
    <s v=""/>
    <s v=""/>
    <n v="1"/>
    <n v="1"/>
    <s v=""/>
    <s v=""/>
    <s v=""/>
    <n v="1"/>
    <s v=""/>
    <s v=""/>
    <s v=""/>
    <s v=""/>
    <s v=""/>
    <s v=""/>
    <s v=""/>
    <s v=""/>
    <s v=""/>
    <s v=""/>
    <s v=""/>
  </r>
  <r>
    <n v="5"/>
    <x v="16"/>
    <s v="г. Нытва, ул. Карла Либкнехта, д. 16"/>
    <n v="1954"/>
    <m/>
    <s v="Кирпич"/>
    <n v="2"/>
    <n v="1"/>
    <n v="647.4"/>
    <n v="392.2"/>
    <n v="392.2"/>
    <n v="20"/>
    <n v="6187454.29"/>
    <m/>
    <m/>
    <m/>
    <n v="6187454.29"/>
    <n v="15776.27304946456"/>
    <n v="15776.27304946456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6"/>
    <x v="16"/>
    <s v="г. Нытва, ул. Карла Либкнехта, д. 21"/>
    <n v="1953"/>
    <m/>
    <s v="Кирпич"/>
    <n v="2"/>
    <n v="2"/>
    <n v="747.2"/>
    <n v="667.9"/>
    <n v="667.9"/>
    <n v="35"/>
    <n v="1733900.02"/>
    <m/>
    <m/>
    <m/>
    <n v="1733900.02"/>
    <n v="2596.0473424165293"/>
    <n v="2596.0473424165293"/>
    <x v="2"/>
    <x v="1"/>
    <m/>
    <n v="3"/>
    <s v=""/>
    <s v=""/>
    <s v=""/>
    <n v="1"/>
    <s v=""/>
    <n v="1"/>
    <s v=""/>
    <s v=""/>
    <s v=""/>
    <s v=""/>
    <s v=""/>
    <s v=""/>
    <s v=""/>
    <n v="1"/>
    <s v=""/>
    <s v=""/>
    <s v=""/>
    <s v=""/>
    <s v=""/>
    <s v=""/>
    <s v=""/>
  </r>
  <r>
    <n v="7"/>
    <x v="16"/>
    <s v="г. Нытва, ул. Мира, д. 6"/>
    <n v="1962"/>
    <m/>
    <s v="Кирпич"/>
    <n v="2"/>
    <n v="2"/>
    <n v="700.25"/>
    <n v="628.70000000000005"/>
    <n v="628.70000000000005"/>
    <n v="31"/>
    <n v="6692562.3499999996"/>
    <m/>
    <m/>
    <m/>
    <n v="6692562.3499999996"/>
    <n v="10645.080881183392"/>
    <n v="10645.080881183392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8"/>
    <x v="16"/>
    <s v="г. Нытва, ул. Чапаева, д. 3"/>
    <n v="1961"/>
    <m/>
    <s v="Кирпич"/>
    <n v="2"/>
    <n v="2"/>
    <n v="626.5"/>
    <n v="413.5"/>
    <n v="413.5"/>
    <n v="0"/>
    <n v="403892.02"/>
    <m/>
    <m/>
    <m/>
    <n v="403892.02"/>
    <n v="976.7642563482467"/>
    <n v="976.7642563482467"/>
    <x v="2"/>
    <x v="1"/>
    <m/>
    <n v="1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9"/>
    <x v="16"/>
    <s v="г. Нытва, ул. Чапаева, д. 5"/>
    <n v="1960"/>
    <m/>
    <s v="Кирпич"/>
    <n v="2"/>
    <n v="2"/>
    <n v="630.77"/>
    <n v="411.16"/>
    <n v="411.16"/>
    <n v="0"/>
    <n v="7145394.0900000008"/>
    <m/>
    <m/>
    <m/>
    <n v="7145394.0900000008"/>
    <n v="17378.621680124528"/>
    <n v="17378.621680124528"/>
    <x v="2"/>
    <x v="2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0"/>
    <x v="0"/>
    <s v="Октябрьский городской округ Пермского края"/>
    <s v=""/>
    <m/>
    <s v=""/>
    <s v=""/>
    <s v=""/>
    <s v=""/>
    <s v=""/>
    <s v=""/>
    <s v=""/>
    <n v="3220287.5999999996"/>
    <m/>
    <m/>
    <m/>
    <n v="3220287.5999999996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5"/>
    <s v="пгт Октябрьский, ул. Северная, д. 2"/>
    <n v="1968"/>
    <m/>
    <s v="Кирпич"/>
    <n v="2"/>
    <n v="2"/>
    <n v="429.2"/>
    <n v="395.4"/>
    <n v="395.4"/>
    <n v="30"/>
    <n v="3220287.5999999996"/>
    <m/>
    <m/>
    <m/>
    <n v="3220287.5999999996"/>
    <n v="8144.3793626707129"/>
    <n v="8144.3793626707129"/>
    <x v="2"/>
    <x v="1"/>
    <m/>
    <n v="3"/>
    <s v=""/>
    <s v=""/>
    <s v=""/>
    <n v="1"/>
    <s v=""/>
    <s v=""/>
    <s v=""/>
    <s v=""/>
    <s v=""/>
    <s v=""/>
    <n v="1"/>
    <s v=""/>
    <s v=""/>
    <n v="1"/>
    <s v=""/>
    <s v=""/>
    <s v=""/>
    <s v=""/>
    <s v=""/>
    <s v=""/>
    <s v=""/>
  </r>
  <r>
    <n v="0"/>
    <x v="0"/>
    <s v="Ординский муниципальный округ Пермского края"/>
    <s v=""/>
    <m/>
    <s v=""/>
    <s v=""/>
    <s v=""/>
    <s v=""/>
    <s v=""/>
    <s v=""/>
    <s v=""/>
    <n v="136313.85"/>
    <m/>
    <m/>
    <m/>
    <n v="136313.85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7"/>
    <s v="с. Орда, ул. Трактовая, д. 3"/>
    <n v="1962"/>
    <m/>
    <s v="Кирпич"/>
    <n v="2"/>
    <n v="1"/>
    <n v="360.8"/>
    <n v="329.2"/>
    <n v="329.2"/>
    <n v="10"/>
    <n v="136313.85"/>
    <m/>
    <m/>
    <m/>
    <n v="136313.85"/>
    <n v="414.07609356014586"/>
    <n v="414.07609356014586"/>
    <x v="2"/>
    <x v="1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0"/>
    <x v="0"/>
    <s v="Осинский городской округ Пермского края"/>
    <s v=""/>
    <m/>
    <s v=""/>
    <s v=""/>
    <s v=""/>
    <s v=""/>
    <s v=""/>
    <s v=""/>
    <s v=""/>
    <n v="26335471.16"/>
    <m/>
    <m/>
    <m/>
    <n v="26335471.16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6"/>
    <s v="г. Оса, ул. Пугачева, д. 14"/>
    <n v="1971"/>
    <m/>
    <s v="Брус"/>
    <n v="3"/>
    <n v="1"/>
    <n v="1522"/>
    <n v="309"/>
    <n v="278.10000000000002"/>
    <n v="0"/>
    <n v="14546347.58"/>
    <m/>
    <m/>
    <m/>
    <n v="14546347.58"/>
    <n v="47075.558511326861"/>
    <n v="47075.558511326861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26"/>
    <s v="г. Оса, ул. Степана Разина, д. 77"/>
    <n v="1980"/>
    <m/>
    <n v="0"/>
    <n v="5"/>
    <n v="12"/>
    <n v="8612.49"/>
    <n v="5599.09"/>
    <n v="5039.1810000000005"/>
    <n v="0"/>
    <n v="7376597.6900000004"/>
    <m/>
    <m/>
    <m/>
    <n v="7376597.6900000004"/>
    <n v="1317.4636753472439"/>
    <n v="1317.4636753472439"/>
    <x v="2"/>
    <x v="2"/>
    <m/>
    <n v="1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3"/>
    <x v="26"/>
    <s v="с. Комарово, ул. Молодежная, д. 1"/>
    <n v="1972"/>
    <m/>
    <s v="Кирпич"/>
    <n v="2"/>
    <n v="1"/>
    <n v="428.5"/>
    <n v="310.89999999999998"/>
    <n v="310.89999999999998"/>
    <n v="36"/>
    <n v="4412525.8900000006"/>
    <m/>
    <m/>
    <m/>
    <n v="4412525.8900000006"/>
    <n v="14192.749726600196"/>
    <n v="14192.749726600196"/>
    <x v="2"/>
    <x v="1"/>
    <m/>
    <n v="2"/>
    <n v="1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Оханский городской округ Пермского края"/>
    <s v=""/>
    <m/>
    <s v=""/>
    <s v=""/>
    <s v=""/>
    <s v=""/>
    <s v=""/>
    <s v=""/>
    <s v=""/>
    <n v="4275976.29"/>
    <m/>
    <m/>
    <m/>
    <n v="4275976.2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7"/>
    <s v="г. Оханск, ул. Подвойского, д. 65"/>
    <n v="1969"/>
    <m/>
    <s v="Кирпич"/>
    <n v="2"/>
    <n v="2"/>
    <n v="447.4"/>
    <n v="437.1"/>
    <n v="393.39"/>
    <n v="28"/>
    <n v="4275976.29"/>
    <m/>
    <m/>
    <m/>
    <n v="4275976.29"/>
    <n v="9782.6041866849682"/>
    <n v="9782.6041866849682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Очерский городской округ Пермского края"/>
    <s v=""/>
    <m/>
    <s v=""/>
    <s v=""/>
    <s v=""/>
    <s v=""/>
    <s v=""/>
    <s v=""/>
    <s v=""/>
    <n v="7865065.120000001"/>
    <m/>
    <m/>
    <m/>
    <n v="7865065.1200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8"/>
    <s v="г. Очер, ул. Ленина, д. 37"/>
    <n v="1961"/>
    <m/>
    <s v="Кирпич"/>
    <n v="2"/>
    <n v="2"/>
    <n v="694.3"/>
    <n v="645.70000000000005"/>
    <n v="645.70000000000005"/>
    <n v="30"/>
    <n v="7865065.120000001"/>
    <m/>
    <m/>
    <m/>
    <n v="7865065.120000001"/>
    <n v="12180.680068143101"/>
    <n v="12180.680068143101"/>
    <x v="2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0"/>
    <x v="0"/>
    <s v="Пермский муниципальный район Пермского края"/>
    <s v=""/>
    <m/>
    <s v=""/>
    <s v=""/>
    <s v=""/>
    <s v=""/>
    <s v=""/>
    <s v=""/>
    <s v=""/>
    <n v="41878825.399999999"/>
    <m/>
    <m/>
    <m/>
    <n v="41878825.39999999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8"/>
    <s v="п. Мулянка, ул. Воинская, д. 2"/>
    <n v="1963"/>
    <m/>
    <s v="Крупные блоки"/>
    <n v="2"/>
    <n v="3"/>
    <n v="547.5"/>
    <n v="482.5"/>
    <n v="482.5"/>
    <n v="12"/>
    <n v="206850.98"/>
    <m/>
    <m/>
    <m/>
    <n v="206850.98"/>
    <n v="428.70669430051817"/>
    <n v="428.70669430051817"/>
    <x v="2"/>
    <x v="1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2"/>
    <x v="18"/>
    <s v="п. Юго-Камский, ул. Советская, д. 146"/>
    <n v="1957"/>
    <m/>
    <s v="Кирпич"/>
    <n v="2"/>
    <n v="2"/>
    <n v="746.2"/>
    <n v="606.9"/>
    <n v="606.9"/>
    <n v="17"/>
    <n v="8165136.7999999998"/>
    <m/>
    <m/>
    <m/>
    <n v="8165136.7999999998"/>
    <n v="13453.842148624155"/>
    <n v="13453.842148624155"/>
    <x v="2"/>
    <x v="1"/>
    <m/>
    <n v="3"/>
    <n v="1"/>
    <s v="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3"/>
    <x v="18"/>
    <s v="с. Бершеть, ул. Садовая, д. 5"/>
    <n v="1976"/>
    <m/>
    <s v="Кирпич"/>
    <n v="2"/>
    <n v="3"/>
    <n v="1011.8"/>
    <n v="923"/>
    <n v="923"/>
    <n v="56"/>
    <n v="19203964"/>
    <m/>
    <m/>
    <m/>
    <n v="19203964"/>
    <n v="20806.028169014084"/>
    <n v="20806.028169014084"/>
    <x v="2"/>
    <x v="1"/>
    <m/>
    <n v="4"/>
    <s v=""/>
    <n v="1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4"/>
    <x v="18"/>
    <s v="с. Лобаново, ул. Советская, д. 10"/>
    <n v="1975"/>
    <m/>
    <s v="Крупные панели"/>
    <n v="5"/>
    <n v="4"/>
    <n v="2929.5"/>
    <n v="2683.5"/>
    <n v="2683.5"/>
    <n v="175"/>
    <n v="14302873.619999999"/>
    <m/>
    <m/>
    <m/>
    <n v="14302873.619999999"/>
    <n v="5329.9324091671324"/>
    <n v="5329.9324091671324"/>
    <x v="2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0"/>
    <x v="0"/>
    <s v="Соликамский городской округ Пермского края"/>
    <s v=""/>
    <m/>
    <s v=""/>
    <s v=""/>
    <s v=""/>
    <s v=""/>
    <s v=""/>
    <s v=""/>
    <s v=""/>
    <n v="104916278.75999999"/>
    <m/>
    <m/>
    <m/>
    <n v="104916278.7599999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9"/>
    <s v="г. Соликамск, ул. Большевистская /Матросова, 27, д. 54"/>
    <n v="1974"/>
    <m/>
    <s v="Кирпич"/>
    <n v="5"/>
    <n v="6"/>
    <n v="5059.2"/>
    <n v="4440"/>
    <n v="4208.6000000000004"/>
    <n v="195"/>
    <n v="14888972.639999999"/>
    <m/>
    <m/>
    <m/>
    <n v="14888972.639999999"/>
    <n v="3353.3722162162157"/>
    <n v="3353.3722162162157"/>
    <x v="2"/>
    <x v="1"/>
    <m/>
    <n v="2"/>
    <s v=""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2"/>
    <x v="19"/>
    <s v="г. Соликамск, ул. Володарского, д. 19"/>
    <n v="1947"/>
    <m/>
    <s v="Кирпич"/>
    <n v="2"/>
    <n v="2"/>
    <n v="625"/>
    <n v="565.9"/>
    <n v="565.9"/>
    <n v="14"/>
    <n v="5973368.75"/>
    <m/>
    <m/>
    <m/>
    <n v="5973368.75"/>
    <n v="10555.51996819226"/>
    <n v="10555.51996819226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"/>
    <x v="19"/>
    <s v="г. Соликамск, ул. Коминтерна, д. 8"/>
    <n v="1954"/>
    <m/>
    <s v="Кирпич"/>
    <n v="2"/>
    <n v="2"/>
    <n v="698.9"/>
    <n v="632.5"/>
    <n v="563.5"/>
    <n v="30"/>
    <n v="6679659.8700000001"/>
    <m/>
    <m/>
    <m/>
    <n v="6679659.8700000001"/>
    <n v="10560.727067193677"/>
    <n v="10560.727067193677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"/>
    <x v="19"/>
    <s v="г. Соликамск, ул. Культуры, д. 20"/>
    <n v="1990"/>
    <m/>
    <s v="Кирпич"/>
    <n v="5"/>
    <n v="4"/>
    <n v="3177.9"/>
    <n v="2793.4"/>
    <n v="2625.4"/>
    <n v="117"/>
    <n v="14311736.210000001"/>
    <m/>
    <m/>
    <m/>
    <n v="14311736.210000001"/>
    <n v="5123.4109722918311"/>
    <n v="5123.4109722918311"/>
    <x v="2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"/>
    <x v="19"/>
    <s v="г. Соликамск, ул. Матросова, д. 29"/>
    <n v="1962"/>
    <m/>
    <n v="0"/>
    <n v="5"/>
    <n v="8"/>
    <n v="5069.8999999999996"/>
    <n v="4967"/>
    <n v="4967"/>
    <n v="243"/>
    <n v="23545426.789999999"/>
    <m/>
    <m/>
    <m/>
    <n v="23545426.789999999"/>
    <n v="4740.3718119589284"/>
    <n v="4740.3718119589284"/>
    <x v="2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6"/>
    <x v="19"/>
    <s v="г. Соликамск, ул. Молодежная, д. 19"/>
    <n v="1972"/>
    <m/>
    <s v="Кирпич"/>
    <n v="5"/>
    <n v="1"/>
    <n v="3567.8"/>
    <n v="3064.9"/>
    <n v="2929.3"/>
    <n v="0"/>
    <n v="16067658.66"/>
    <m/>
    <m/>
    <m/>
    <n v="16067658.66"/>
    <n v="5242.4740317791766"/>
    <n v="5242.4740317791766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"/>
    <x v="19"/>
    <s v="г. Соликамск, ул. Молодежная, д. 9А"/>
    <n v="1966"/>
    <m/>
    <s v="Панель"/>
    <n v="5"/>
    <n v="4"/>
    <n v="4081.3"/>
    <n v="3153"/>
    <n v="3153"/>
    <n v="144"/>
    <n v="18380216.18"/>
    <m/>
    <m/>
    <m/>
    <n v="18380216.18"/>
    <n v="5829.4374183317477"/>
    <n v="5829.4374183317477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8"/>
    <x v="19"/>
    <s v="г. Соликамск, ул. Розы Люксембург, д. 7"/>
    <n v="1954"/>
    <m/>
    <s v="Дерево"/>
    <n v="2"/>
    <n v="1"/>
    <n v="530.4"/>
    <n v="488.6"/>
    <n v="488.6"/>
    <n v="0"/>
    <n v="5069239.66"/>
    <m/>
    <m/>
    <m/>
    <n v="5069239.66"/>
    <n v="10375.030004093327"/>
    <n v="10375.030004093327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Чайковский городской округ Пермского края"/>
    <s v=""/>
    <m/>
    <s v=""/>
    <s v=""/>
    <s v=""/>
    <s v=""/>
    <s v=""/>
    <s v=""/>
    <s v=""/>
    <n v="221377800.43000001"/>
    <m/>
    <m/>
    <m/>
    <n v="221377800.430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0"/>
    <s v="г. Чайковский, б-р Приморский, д. 25"/>
    <n v="1961"/>
    <m/>
    <s v="Кирпич"/>
    <n v="3"/>
    <n v="3"/>
    <n v="1654.7"/>
    <n v="1515.5"/>
    <n v="1469.7"/>
    <n v="59"/>
    <n v="17519682.299999997"/>
    <m/>
    <m/>
    <m/>
    <n v="17519682.299999997"/>
    <n v="11560.331441768391"/>
    <n v="11560.331441768391"/>
    <x v="2"/>
    <x v="2"/>
    <m/>
    <n v="4"/>
    <s v="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2"/>
    <x v="20"/>
    <s v="г. Чайковский, б-р Приморский, д. 39"/>
    <n v="1959"/>
    <m/>
    <s v="Кирпич"/>
    <n v="3"/>
    <n v="3"/>
    <n v="1669.2"/>
    <n v="1527.7"/>
    <n v="1473.2"/>
    <n v="67"/>
    <n v="32995760.770000003"/>
    <m/>
    <m/>
    <m/>
    <n v="32995760.770000003"/>
    <n v="21598.324782352556"/>
    <n v="21598.324782352556"/>
    <x v="2"/>
    <x v="2"/>
    <m/>
    <n v="4"/>
    <s v=""/>
    <n v="1"/>
    <s v=""/>
    <s v=""/>
    <n v="1"/>
    <n v="1"/>
    <s v=""/>
    <s v=""/>
    <s v=""/>
    <n v="1"/>
    <s v=""/>
    <s v=""/>
    <s v=""/>
    <s v=""/>
    <s v=""/>
    <s v=""/>
    <s v=""/>
    <s v=""/>
    <s v=""/>
    <s v=""/>
    <s v=""/>
  </r>
  <r>
    <n v="3"/>
    <x v="20"/>
    <s v="г. Чайковский, ул. Горького, д. 20"/>
    <n v="1960"/>
    <m/>
    <s v="Крупные блоки"/>
    <n v="3"/>
    <n v="2"/>
    <n v="1002.9"/>
    <n v="929.7"/>
    <n v="884.5"/>
    <n v="40"/>
    <n v="17204950.090000004"/>
    <m/>
    <m/>
    <m/>
    <n v="17204950.090000004"/>
    <n v="18505.915983650644"/>
    <n v="18505.915983650644"/>
    <x v="2"/>
    <x v="2"/>
    <m/>
    <n v="6"/>
    <n v="1"/>
    <n v="1"/>
    <s v=""/>
    <n v="1"/>
    <n v="1"/>
    <n v="1"/>
    <s v=""/>
    <s v=""/>
    <s v=""/>
    <s v=""/>
    <n v="1"/>
    <s v=""/>
    <s v=""/>
    <s v=""/>
    <s v=""/>
    <s v=""/>
    <s v=""/>
    <s v=""/>
    <s v=""/>
    <s v=""/>
    <s v=""/>
  </r>
  <r>
    <n v="4"/>
    <x v="20"/>
    <s v="г. Чайковский, ул. Кабалевского, д. 18А"/>
    <n v="1975"/>
    <m/>
    <s v="Кирпич"/>
    <n v="5"/>
    <n v="4"/>
    <n v="3174"/>
    <n v="2900"/>
    <n v="2900"/>
    <n v="156"/>
    <n v="13091321.699999999"/>
    <m/>
    <m/>
    <m/>
    <n v="13091321.699999999"/>
    <n v="4514.2488620689655"/>
    <n v="4514.2488620689655"/>
    <x v="2"/>
    <x v="2"/>
    <m/>
    <n v="4"/>
    <s v="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5"/>
    <x v="20"/>
    <s v="г. Чайковский, ул. Кабалевского, д. 7"/>
    <n v="1965"/>
    <m/>
    <s v="Силикальцит"/>
    <n v="4"/>
    <n v="3"/>
    <n v="2225.6"/>
    <n v="2030"/>
    <n v="1827"/>
    <n v="91"/>
    <n v="9179598.4800000004"/>
    <m/>
    <m/>
    <m/>
    <n v="9179598.4800000004"/>
    <n v="4521.9696945812811"/>
    <n v="4521.9696945812811"/>
    <x v="2"/>
    <x v="2"/>
    <m/>
    <n v="4"/>
    <s v="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6"/>
    <x v="20"/>
    <s v="г. Чайковский, ул. Карла Маркса, д. 26"/>
    <n v="1960"/>
    <m/>
    <s v="Кирпич"/>
    <n v="3"/>
    <n v="3"/>
    <n v="1634"/>
    <n v="1444.4"/>
    <n v="1444.4"/>
    <n v="44"/>
    <n v="32299947.939999998"/>
    <m/>
    <m/>
    <m/>
    <n v="32299947.939999998"/>
    <n v="22362.19048739961"/>
    <n v="22362.19048739961"/>
    <x v="2"/>
    <x v="2"/>
    <m/>
    <n v="4"/>
    <s v=""/>
    <n v="1"/>
    <s v=""/>
    <s v=""/>
    <n v="1"/>
    <n v="1"/>
    <s v=""/>
    <s v=""/>
    <s v=""/>
    <n v="1"/>
    <s v=""/>
    <s v=""/>
    <s v=""/>
    <s v=""/>
    <s v=""/>
    <s v=""/>
    <s v=""/>
    <s v=""/>
    <s v=""/>
    <s v=""/>
    <s v=""/>
  </r>
  <r>
    <n v="7"/>
    <x v="20"/>
    <s v="г. Чайковский, ул. Карла Маркса, д. 31"/>
    <n v="1960"/>
    <m/>
    <s v="Силикальцит"/>
    <n v="3"/>
    <n v="2"/>
    <n v="1105.5999999999999"/>
    <n v="980.2"/>
    <n v="980.2"/>
    <n v="42"/>
    <n v="22272555.230000004"/>
    <m/>
    <m/>
    <m/>
    <n v="22272555.230000004"/>
    <n v="22722.459936747604"/>
    <n v="22722.459936747604"/>
    <x v="2"/>
    <x v="2"/>
    <m/>
    <n v="5"/>
    <s v="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8"/>
    <x v="20"/>
    <s v="г. Чайковский, ул. Карла Маркса, д. 6"/>
    <n v="1967"/>
    <m/>
    <s v="силикальцитный"/>
    <n v="4"/>
    <n v="3"/>
    <n v="2202.1999999999998"/>
    <n v="2012.8"/>
    <n v="2012.8"/>
    <n v="91"/>
    <n v="16398616.23"/>
    <m/>
    <m/>
    <m/>
    <n v="16398616.23"/>
    <n v="8147.1662509936414"/>
    <n v="8147.1662509936414"/>
    <x v="2"/>
    <x v="2"/>
    <m/>
    <n v="3"/>
    <s v=""/>
    <n v="1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9"/>
    <x v="20"/>
    <s v="г. Чайковский, ул. Ленина, д. 15"/>
    <n v="1961"/>
    <m/>
    <s v="Крупные блоки"/>
    <n v="3"/>
    <n v="2"/>
    <n v="1061.2"/>
    <n v="983.1"/>
    <n v="983.1"/>
    <n v="30"/>
    <n v="20977175.490000002"/>
    <m/>
    <m/>
    <m/>
    <n v="20977175.490000002"/>
    <n v="21337.784040280745"/>
    <n v="21337.784040280745"/>
    <x v="2"/>
    <x v="2"/>
    <m/>
    <n v="4"/>
    <s v=""/>
    <n v="1"/>
    <s v=""/>
    <s v=""/>
    <n v="1"/>
    <n v="1"/>
    <s v=""/>
    <s v=""/>
    <s v=""/>
    <n v="1"/>
    <s v=""/>
    <s v=""/>
    <s v=""/>
    <s v=""/>
    <s v=""/>
    <s v=""/>
    <s v=""/>
    <s v=""/>
    <s v=""/>
    <s v=""/>
    <s v=""/>
  </r>
  <r>
    <n v="10"/>
    <x v="20"/>
    <s v="г. Чайковский, ул. Ленина, д. 23"/>
    <n v="1961"/>
    <m/>
    <s v="Крупные блоки"/>
    <n v="3"/>
    <n v="2"/>
    <n v="1051.5"/>
    <n v="971.5"/>
    <n v="895.6"/>
    <n v="49"/>
    <n v="18882321.77"/>
    <m/>
    <m/>
    <m/>
    <n v="18882321.77"/>
    <n v="19436.255038600102"/>
    <n v="19436.255038600102"/>
    <x v="2"/>
    <x v="2"/>
    <m/>
    <n v="2"/>
    <s v=""/>
    <n v="1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1"/>
    <x v="20"/>
    <s v="г. Чайковский, ул. Ленина, д. 33"/>
    <n v="1961"/>
    <m/>
    <s v="Крупные блоки"/>
    <n v="3"/>
    <n v="2"/>
    <n v="1064.4000000000001"/>
    <n v="989.2"/>
    <n v="945.3"/>
    <n v="40"/>
    <n v="19113973.649999999"/>
    <m/>
    <m/>
    <m/>
    <n v="19113973.649999999"/>
    <n v="19322.658360291141"/>
    <n v="19322.658360291141"/>
    <x v="2"/>
    <x v="2"/>
    <m/>
    <n v="2"/>
    <s v=""/>
    <n v="1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2"/>
    <x v="20"/>
    <s v="п. ст. Каучук, -, д. 5"/>
    <n v="1981"/>
    <m/>
    <s v="силикальцитный"/>
    <n v="2"/>
    <n v="2"/>
    <n v="818"/>
    <n v="754.1"/>
    <n v="576.20000000000005"/>
    <n v="54"/>
    <n v="1441896.78"/>
    <m/>
    <m/>
    <m/>
    <n v="1441896.78"/>
    <n v="1912.0763559209654"/>
    <n v="1912.0763559209654"/>
    <x v="2"/>
    <x v="1"/>
    <m/>
    <n v="3"/>
    <n v="1"/>
    <s v="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0"/>
    <x v="0"/>
    <s v="Частинский муниципальный округ Пермского края"/>
    <s v=""/>
    <m/>
    <s v=""/>
    <s v=""/>
    <s v=""/>
    <s v=""/>
    <s v=""/>
    <s v=""/>
    <s v=""/>
    <n v="20374914.010000002"/>
    <m/>
    <m/>
    <m/>
    <n v="20374914.010000002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9"/>
    <s v="с. Частые, ул. Ленина, д. 75"/>
    <n v="1966"/>
    <m/>
    <s v="Кирпич"/>
    <n v="2"/>
    <n v="2"/>
    <n v="389.7"/>
    <n v="330.8"/>
    <n v="330.8"/>
    <n v="18"/>
    <n v="7188129.5200000005"/>
    <m/>
    <m/>
    <m/>
    <n v="7188129.5200000005"/>
    <n v="21729.533010882711"/>
    <n v="21729.533010882711"/>
    <x v="2"/>
    <x v="1"/>
    <m/>
    <n v="6"/>
    <n v="1"/>
    <s v=""/>
    <s v=""/>
    <n v="1"/>
    <s v=""/>
    <n v="1"/>
    <s v=""/>
    <s v=""/>
    <s v=""/>
    <n v="1"/>
    <n v="1"/>
    <s v=""/>
    <s v=""/>
    <n v="1"/>
    <s v=""/>
    <s v=""/>
    <s v=""/>
    <s v=""/>
    <s v=""/>
    <s v=""/>
    <s v=""/>
  </r>
  <r>
    <n v="2"/>
    <x v="29"/>
    <s v="с. Частые, ул. Ленина, д. 80"/>
    <n v="1975"/>
    <m/>
    <s v="Кирпич"/>
    <n v="2"/>
    <n v="2"/>
    <n v="523.20000000000005"/>
    <n v="480.2"/>
    <n v="480.2"/>
    <n v="25"/>
    <n v="5922676.3200000003"/>
    <m/>
    <m/>
    <m/>
    <n v="5922676.3200000003"/>
    <n v="12333.769929196169"/>
    <n v="12333.769929196169"/>
    <x v="2"/>
    <x v="1"/>
    <m/>
    <n v="4"/>
    <n v="1"/>
    <s v="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3"/>
    <x v="29"/>
    <s v="с. Частые, ул. Ленина, д. 81"/>
    <n v="1976"/>
    <m/>
    <s v="Кирпич"/>
    <n v="2"/>
    <n v="2"/>
    <n v="641.70000000000005"/>
    <n v="576.5"/>
    <n v="576.5"/>
    <n v="15"/>
    <n v="7264108.1699999999"/>
    <m/>
    <m/>
    <m/>
    <n v="7264108.1699999999"/>
    <n v="12600.361092801388"/>
    <n v="12600.361092801388"/>
    <x v="2"/>
    <x v="1"/>
    <m/>
    <n v="4"/>
    <n v="1"/>
    <s v="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0"/>
    <x v="0"/>
    <s v="Чердынский городской округ Пермского края"/>
    <s v=""/>
    <m/>
    <s v=""/>
    <s v=""/>
    <s v=""/>
    <s v=""/>
    <s v=""/>
    <s v=""/>
    <s v=""/>
    <n v="11071176.34"/>
    <m/>
    <m/>
    <m/>
    <n v="11071176.34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30"/>
    <s v="пгт Ныроб, ул. Уждавиниса, д. 13"/>
    <n v="1960"/>
    <m/>
    <s v="Кирпич"/>
    <n v="2"/>
    <n v="2"/>
    <n v="1036.3"/>
    <n v="653.70000000000005"/>
    <n v="612.79999999999995"/>
    <n v="20"/>
    <n v="11071176.34"/>
    <m/>
    <m/>
    <m/>
    <n v="11071176.34"/>
    <n v="16936.173076334708"/>
    <n v="16936.173076334708"/>
    <x v="2"/>
    <x v="1"/>
    <m/>
    <n v="4"/>
    <n v="1"/>
    <n v="1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0"/>
    <x v="0"/>
    <s v="Чусовской городской округ Пермского края"/>
    <s v=""/>
    <m/>
    <s v=""/>
    <s v=""/>
    <s v=""/>
    <s v=""/>
    <s v=""/>
    <s v=""/>
    <s v=""/>
    <n v="175063907.94"/>
    <m/>
    <m/>
    <m/>
    <n v="175063907.94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2"/>
    <s v="г. Чусовой, ул. Высотная, д. 25"/>
    <n v="1960"/>
    <m/>
    <s v="Кирпич"/>
    <n v="2"/>
    <n v="2"/>
    <n v="628.29999999999995"/>
    <n v="628.29999999999995"/>
    <n v="565.47"/>
    <n v="0"/>
    <n v="6004908.1399999997"/>
    <m/>
    <m/>
    <m/>
    <n v="6004908.1399999997"/>
    <n v="9557.3900047747884"/>
    <n v="9557.3900047747884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22"/>
    <s v="г. Чусовой, ул. Калаповская, д. 5А"/>
    <n v="1962"/>
    <m/>
    <s v="Шлакоблок"/>
    <n v="2"/>
    <n v="1"/>
    <n v="295.7"/>
    <n v="261.60000000000002"/>
    <n v="235.44"/>
    <n v="0"/>
    <n v="2826120.22"/>
    <m/>
    <m/>
    <m/>
    <n v="2826120.22"/>
    <n v="10803.211850152906"/>
    <n v="10803.211850152906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"/>
    <x v="22"/>
    <s v="г. Чусовой, ул. Ленина, д. 19"/>
    <n v="1956"/>
    <m/>
    <s v="Шлакоблок"/>
    <n v="3"/>
    <n v="2"/>
    <n v="1704.6"/>
    <n v="1465.7"/>
    <n v="1465.7"/>
    <n v="64"/>
    <n v="2167756.87"/>
    <m/>
    <m/>
    <m/>
    <n v="2167756.87"/>
    <n v="1478.9908371426623"/>
    <n v="1478.9908371426623"/>
    <x v="2"/>
    <x v="1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4"/>
    <x v="22"/>
    <s v="г. Чусовой, ул. Ленина, д. 35"/>
    <n v="1954"/>
    <m/>
    <s v="Шлакоблок"/>
    <n v="3"/>
    <n v="2"/>
    <n v="2190.61"/>
    <n v="1434.71"/>
    <n v="1434.71"/>
    <n v="58"/>
    <n v="5025697.45"/>
    <m/>
    <m/>
    <m/>
    <n v="5025697.45"/>
    <n v="3502.9360985843828"/>
    <n v="3502.9360985843828"/>
    <x v="2"/>
    <x v="1"/>
    <m/>
    <n v="3"/>
    <s v=""/>
    <s v=""/>
    <s v=""/>
    <n v="1"/>
    <s v=""/>
    <n v="1"/>
    <n v="1"/>
    <s v=""/>
    <s v=""/>
    <s v=""/>
    <s v=""/>
    <s v=""/>
    <s v=""/>
    <s v=""/>
    <s v=""/>
    <s v=""/>
    <s v=""/>
    <s v=""/>
    <s v=""/>
    <s v=""/>
    <s v=""/>
  </r>
  <r>
    <n v="5"/>
    <x v="22"/>
    <s v="г. Чусовой, ул. Ленина, д. 54"/>
    <n v="1954"/>
    <m/>
    <s v="Шлакоблок"/>
    <n v="2"/>
    <n v="2"/>
    <n v="812.3"/>
    <n v="741.5"/>
    <n v="485.86"/>
    <n v="19"/>
    <n v="830568.62"/>
    <m/>
    <m/>
    <m/>
    <n v="830568.62"/>
    <n v="1120.11951449764"/>
    <n v="1120.11951449764"/>
    <x v="2"/>
    <x v="1"/>
    <m/>
    <n v="2"/>
    <s v=""/>
    <s v="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6"/>
    <x v="22"/>
    <s v="г. Чусовой, ул. Октябрьская, д. 12"/>
    <n v="1946"/>
    <m/>
    <s v="Шлакоблок"/>
    <n v="2"/>
    <n v="1"/>
    <n v="461.5"/>
    <n v="286.7"/>
    <n v="258.02999999999997"/>
    <n v="0"/>
    <n v="4410735.49"/>
    <m/>
    <m/>
    <m/>
    <n v="4410735.49"/>
    <n v="15384.497697942101"/>
    <n v="15384.497697942101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"/>
    <x v="22"/>
    <s v="г. Чусовой, ул. Орджоникидзе, д. 3"/>
    <n v="1946"/>
    <m/>
    <s v="Шлакоблок"/>
    <n v="2"/>
    <n v="2"/>
    <n v="567.4"/>
    <n v="519.6"/>
    <n v="467.64"/>
    <n v="0"/>
    <n v="8729188"/>
    <m/>
    <m/>
    <m/>
    <n v="8729188"/>
    <n v="16799.822940723632"/>
    <n v="16799.822940723632"/>
    <x v="2"/>
    <x v="1"/>
    <m/>
    <n v="2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</r>
  <r>
    <n v="8"/>
    <x v="22"/>
    <s v="г. Чусовой, ул. Переездная, д. 19"/>
    <n v="1946"/>
    <m/>
    <s v="Шлакоблок"/>
    <n v="2"/>
    <n v="1"/>
    <n v="514.6"/>
    <n v="471.1"/>
    <n v="423.99"/>
    <n v="0"/>
    <n v="4918232.8899999997"/>
    <m/>
    <m/>
    <m/>
    <n v="4918232.8899999997"/>
    <n v="10439.891509233707"/>
    <n v="10439.891509233707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"/>
    <x v="22"/>
    <s v="г. Чусовой, ул. Переездная, д. 5"/>
    <n v="1946"/>
    <m/>
    <s v="Шлакоблок"/>
    <n v="2"/>
    <n v="1"/>
    <n v="471.7"/>
    <n v="296.39999999999998"/>
    <n v="266.76"/>
    <n v="0"/>
    <n v="4857382.6300000008"/>
    <m/>
    <m/>
    <m/>
    <n v="4857382.6300000008"/>
    <n v="16387.930600539814"/>
    <n v="16387.930600539814"/>
    <x v="2"/>
    <x v="1"/>
    <m/>
    <n v="2"/>
    <n v="1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0"/>
    <x v="22"/>
    <s v="г. Чусовой, ул. Севастопольская, д. 63"/>
    <n v="1960"/>
    <m/>
    <s v="Кирпич"/>
    <n v="2"/>
    <n v="2"/>
    <n v="635.1"/>
    <n v="635.1"/>
    <n v="635.1"/>
    <n v="0"/>
    <n v="6069898.3899999997"/>
    <m/>
    <m/>
    <m/>
    <n v="6069898.3899999997"/>
    <n v="9557.3900015745548"/>
    <n v="9557.3900015745548"/>
    <x v="2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1"/>
    <x v="22"/>
    <s v="г. Чусовой, ул. Сивкова, д. 14"/>
    <n v="1972"/>
    <m/>
    <s v="Крупные блоки"/>
    <n v="5"/>
    <n v="6"/>
    <n v="4519"/>
    <n v="4519"/>
    <n v="4067.1"/>
    <n v="0"/>
    <n v="22063384.84"/>
    <m/>
    <m/>
    <m/>
    <n v="22063384.84"/>
    <n v="4882.3599999999997"/>
    <n v="4882.3599999999997"/>
    <x v="2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2"/>
    <x v="22"/>
    <s v="г. Чусовой, ул. Сивкова, д. 16"/>
    <n v="1973"/>
    <m/>
    <s v="блочный"/>
    <n v="5"/>
    <n v="6"/>
    <n v="4593.8999999999996"/>
    <n v="4593.8999999999996"/>
    <n v="4593.8999999999996"/>
    <n v="0"/>
    <n v="22429073.600000001"/>
    <m/>
    <m/>
    <m/>
    <n v="22429073.600000001"/>
    <n v="4882.3599991292813"/>
    <n v="4882.3599991292813"/>
    <x v="2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3"/>
    <x v="22"/>
    <s v="г. Чусовой, ул. Сивкова, д. 4"/>
    <n v="1974"/>
    <m/>
    <s v="блочный"/>
    <n v="5"/>
    <n v="6"/>
    <n v="4574.75"/>
    <n v="4574.75"/>
    <n v="4532.45"/>
    <n v="0"/>
    <n v="22335576.41"/>
    <m/>
    <m/>
    <m/>
    <n v="22335576.41"/>
    <n v="4882.3599999999997"/>
    <n v="4882.3599999999997"/>
    <x v="2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4"/>
    <x v="22"/>
    <s v="г. Чусовой, ул. Толбухина, д. 3"/>
    <n v="1985"/>
    <m/>
    <s v="Шлакоблок"/>
    <n v="2"/>
    <n v="1"/>
    <n v="430.4"/>
    <n v="430.4"/>
    <n v="387.36"/>
    <n v="0"/>
    <n v="4113500.66"/>
    <m/>
    <m/>
    <m/>
    <n v="4113500.66"/>
    <n v="9557.3900092936819"/>
    <n v="9557.3900092936819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5"/>
    <x v="22"/>
    <s v="г. Чусовой, ул. Чайковского, д. 12"/>
    <n v="1963"/>
    <m/>
    <s v="Кирпич"/>
    <n v="5"/>
    <n v="4"/>
    <n v="3238.9"/>
    <n v="3062.1"/>
    <n v="2768.2"/>
    <n v="130"/>
    <n v="14586450.93"/>
    <m/>
    <m/>
    <m/>
    <n v="14586450.93"/>
    <n v="4763.5449299500342"/>
    <n v="4763.5449299500342"/>
    <x v="2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6"/>
    <x v="22"/>
    <s v="г. Чусовой, ул. Чайковского, д. 12А"/>
    <n v="1964"/>
    <m/>
    <s v="Кирпич"/>
    <n v="5"/>
    <n v="2"/>
    <n v="1568.5"/>
    <n v="1568.5"/>
    <n v="1425.8"/>
    <n v="66"/>
    <n v="7063771.1200000001"/>
    <m/>
    <m/>
    <m/>
    <n v="7063771.1200000001"/>
    <n v="4503.5200000000004"/>
    <n v="4503.5200000000004"/>
    <x v="2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7"/>
    <x v="22"/>
    <s v="г. Чусовой, ул. Чайковского, д. 4А"/>
    <n v="1967"/>
    <m/>
    <s v="Кирпич"/>
    <n v="5"/>
    <n v="4"/>
    <n v="3204.1"/>
    <n v="3204.1"/>
    <n v="2912"/>
    <n v="149"/>
    <n v="14429728.43"/>
    <m/>
    <m/>
    <m/>
    <n v="14429728.43"/>
    <n v="4503.5199993757997"/>
    <n v="4503.5199993757997"/>
    <x v="2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8"/>
    <x v="22"/>
    <s v="г. Чусовой, ул. Школьная, д. 13"/>
    <n v="1958"/>
    <m/>
    <s v="Крупные блоки"/>
    <n v="3"/>
    <n v="3"/>
    <n v="1625.52"/>
    <n v="1479.22"/>
    <n v="1331.3"/>
    <n v="0"/>
    <n v="15535728.59"/>
    <m/>
    <m/>
    <m/>
    <n v="15535728.59"/>
    <n v="10502.649092089074"/>
    <n v="10502.649092089074"/>
    <x v="2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9"/>
    <x v="22"/>
    <s v="п. Калино, ул. Железнодорожная, д. 9"/>
    <n v="1957"/>
    <m/>
    <s v="Шлакоблок"/>
    <n v="2"/>
    <n v="2"/>
    <n v="469"/>
    <n v="418.4"/>
    <n v="310.2"/>
    <n v="21"/>
    <n v="3080096.5300000003"/>
    <m/>
    <m/>
    <m/>
    <n v="3080096.5300000003"/>
    <n v="7361.6073852772479"/>
    <n v="7361.6073852772479"/>
    <x v="2"/>
    <x v="1"/>
    <m/>
    <n v="2"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20"/>
    <x v="22"/>
    <s v="п. Калино, ул. Мира, д. 2"/>
    <n v="1966"/>
    <m/>
    <s v="Шлакоблок"/>
    <n v="2"/>
    <n v="3"/>
    <n v="503.3"/>
    <n v="470.4"/>
    <n v="430.5"/>
    <n v="18"/>
    <n v="3586108.13"/>
    <m/>
    <m/>
    <m/>
    <n v="3586108.13"/>
    <n v="7623.5291879251699"/>
    <n v="7623.5291879251699"/>
    <x v="2"/>
    <x v="1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0"/>
    <x v="0"/>
    <s v="Итого на 2026 год"/>
    <s v=""/>
    <m/>
    <s v=""/>
    <s v=""/>
    <s v=""/>
    <s v=""/>
    <s v=""/>
    <s v=""/>
    <s v=""/>
    <n v="3771271539.3800006"/>
    <m/>
    <m/>
    <m/>
    <n v="3771271539.3800006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0"/>
    <x v="0"/>
    <s v="Александровский муниципальный округ Пермского края"/>
    <s v=""/>
    <m/>
    <s v=""/>
    <s v=""/>
    <s v=""/>
    <s v=""/>
    <s v=""/>
    <s v=""/>
    <s v=""/>
    <n v="90877094.579999998"/>
    <m/>
    <m/>
    <m/>
    <n v="90877094.579999998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"/>
    <s v="г. Александровск, ул. Ленина, д. 36"/>
    <n v="1960"/>
    <m/>
    <s v="Кирпич"/>
    <n v="3"/>
    <n v="2"/>
    <n v="1012.47"/>
    <n v="627.82000000000005"/>
    <n v="567.64"/>
    <n v="37"/>
    <n v="20570140.369999997"/>
    <m/>
    <m/>
    <m/>
    <n v="20570140.369999997"/>
    <n v="32764.391656844313"/>
    <n v="32764.391656844313"/>
    <x v="3"/>
    <x v="1"/>
    <m/>
    <n v="5"/>
    <s v=""/>
    <n v="1"/>
    <n v="1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2"/>
    <x v="1"/>
    <s v="г. Александровск, ул. Чернышевского, д. 5"/>
    <n v="1961"/>
    <m/>
    <s v="Кирпич"/>
    <n v="3"/>
    <n v="2"/>
    <n v="958.4"/>
    <n v="618.70000000000005"/>
    <n v="577.79999999999995"/>
    <n v="37"/>
    <n v="5584740.5599999996"/>
    <m/>
    <m/>
    <m/>
    <n v="5584740.5599999996"/>
    <n v="9026.5727493130744"/>
    <n v="9026.5727493130744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3"/>
    <x v="1"/>
    <s v="п. Яйва, ул. 6-ой Пятилетки, д. 16"/>
    <n v="1982"/>
    <m/>
    <s v="Панель"/>
    <n v="5"/>
    <n v="6"/>
    <n v="5784.47"/>
    <n v="4357.37"/>
    <n v="4103.87"/>
    <n v="205"/>
    <n v="26050476.329999998"/>
    <m/>
    <m/>
    <m/>
    <n v="26050476.329999998"/>
    <n v="5978.4861808843407"/>
    <n v="5978.4861808843407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"/>
    <x v="1"/>
    <s v="п. Яйва, ул. 6-ой Пятилетки, д. 7"/>
    <n v="1960"/>
    <m/>
    <s v="Шлакоблок"/>
    <n v="2"/>
    <n v="2"/>
    <n v="617.36"/>
    <n v="375.7"/>
    <n v="617.36"/>
    <n v="21"/>
    <n v="11086248.370000001"/>
    <m/>
    <m/>
    <m/>
    <n v="11086248.370000001"/>
    <n v="29508.246925738626"/>
    <n v="29508.246925738626"/>
    <x v="3"/>
    <x v="1"/>
    <m/>
    <n v="2"/>
    <s v=""/>
    <n v="1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"/>
    <x v="1"/>
    <s v="п. Яйва, ул. Коммунистическая, д. 14"/>
    <n v="1962"/>
    <m/>
    <s v="Кирпич"/>
    <n v="2"/>
    <n v="2"/>
    <n v="1504.5"/>
    <n v="624.20000000000005"/>
    <n v="581.19000000000005"/>
    <n v="30"/>
    <n v="27585488.949999999"/>
    <m/>
    <m/>
    <m/>
    <n v="27585488.949999999"/>
    <n v="44193.349807753919"/>
    <n v="44193.349807753919"/>
    <x v="3"/>
    <x v="1"/>
    <m/>
    <n v="3"/>
    <s v=""/>
    <n v="1"/>
    <s v=""/>
    <n v="1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Верещагинский городской округ Пермского края"/>
    <s v=""/>
    <m/>
    <s v=""/>
    <s v=""/>
    <s v=""/>
    <s v=""/>
    <s v=""/>
    <s v=""/>
    <s v=""/>
    <n v="81662393.099999994"/>
    <m/>
    <m/>
    <m/>
    <n v="81662393.099999994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3"/>
    <s v="г. Верещагино, ул. Железнодорожная, д. 73"/>
    <n v="1971"/>
    <m/>
    <s v="Кирпич"/>
    <n v="2"/>
    <n v="2"/>
    <n v="451.3"/>
    <n v="451.3"/>
    <n v="406.17"/>
    <n v="0"/>
    <n v="2629792.7999999998"/>
    <m/>
    <m/>
    <m/>
    <n v="2629792.7999999998"/>
    <n v="5827.1500110791039"/>
    <n v="5827.1500110791039"/>
    <x v="3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2"/>
    <x v="3"/>
    <s v="г. Верещагино, ул. Олега Кошевого, д. 16"/>
    <n v="1993"/>
    <m/>
    <s v="Панель"/>
    <n v="5"/>
    <n v="9"/>
    <n v="6553"/>
    <n v="6548.1"/>
    <n v="6084.85"/>
    <n v="0"/>
    <n v="31994105.079999998"/>
    <m/>
    <m/>
    <m/>
    <n v="31994105.079999998"/>
    <n v="4886.0135123165492"/>
    <n v="4886.0135123165492"/>
    <x v="3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3"/>
    <x v="3"/>
    <s v="г. Верещагино, ул. Свободы, д. 86"/>
    <n v="1981"/>
    <m/>
    <s v="Кирпич"/>
    <n v="5"/>
    <n v="6"/>
    <n v="4506"/>
    <n v="4506"/>
    <n v="4224"/>
    <n v="151"/>
    <n v="42744501.780000001"/>
    <m/>
    <m/>
    <m/>
    <n v="42744501.780000001"/>
    <n v="9486.130000000001"/>
    <n v="9486.130000000001"/>
    <x v="3"/>
    <x v="1"/>
    <m/>
    <n v="6"/>
    <n v="1"/>
    <n v="1"/>
    <s v=""/>
    <n v="1"/>
    <s v=""/>
    <n v="1"/>
    <s v=""/>
    <s v=""/>
    <s v=""/>
    <s v=""/>
    <n v="1"/>
    <s v=""/>
    <s v=""/>
    <n v="1"/>
    <s v=""/>
    <s v=""/>
    <s v=""/>
    <s v=""/>
    <s v=""/>
    <s v=""/>
    <s v=""/>
  </r>
  <r>
    <n v="4"/>
    <x v="3"/>
    <s v="г. Верещагино, ул. Строителей, д. 98"/>
    <n v="1969"/>
    <m/>
    <s v="Кирпич"/>
    <n v="2"/>
    <n v="2"/>
    <n v="432.2"/>
    <n v="432.2"/>
    <n v="432.2"/>
    <n v="20"/>
    <n v="4293993.4400000004"/>
    <m/>
    <m/>
    <m/>
    <n v="4293993.4400000004"/>
    <n v="9935.2000000000007"/>
    <n v="9935.2000000000007"/>
    <x v="3"/>
    <x v="2"/>
    <m/>
    <n v="2"/>
    <s v=""/>
    <s v=""/>
    <s v=""/>
    <n v="1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Горнозаводской городской округ Пермского края"/>
    <s v=""/>
    <m/>
    <s v=""/>
    <s v=""/>
    <s v=""/>
    <s v=""/>
    <s v=""/>
    <s v=""/>
    <s v=""/>
    <n v="36918723.119999997"/>
    <m/>
    <m/>
    <m/>
    <n v="36918723.119999997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5"/>
    <s v="рп Пашия, ул. Ленина, д. 27"/>
    <n v="1968"/>
    <m/>
    <s v="Кирпич"/>
    <n v="2"/>
    <n v="2"/>
    <n v="509.4"/>
    <n v="448.1"/>
    <n v="301.10000000000002"/>
    <n v="20"/>
    <n v="2968350.21"/>
    <m/>
    <m/>
    <m/>
    <n v="2968350.21"/>
    <n v="6624.3030796697158"/>
    <n v="6624.3030796697158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2"/>
    <x v="5"/>
    <s v="рп Пашия, ул. Свердловская, д. 27"/>
    <n v="1982"/>
    <m/>
    <s v="Крупные блоки"/>
    <n v="5"/>
    <n v="5"/>
    <n v="4640.3999999999996"/>
    <n v="4355.8"/>
    <n v="3920.22"/>
    <n v="0"/>
    <n v="33950372.909999996"/>
    <m/>
    <m/>
    <m/>
    <n v="33950372.909999996"/>
    <n v="7794.2910395334948"/>
    <n v="7794.2910395334948"/>
    <x v="3"/>
    <x v="1"/>
    <m/>
    <n v="3"/>
    <s v=""/>
    <n v="1"/>
    <s v=""/>
    <n v="1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город Пермь"/>
    <s v=""/>
    <m/>
    <s v=""/>
    <s v=""/>
    <s v=""/>
    <s v=""/>
    <s v=""/>
    <s v=""/>
    <s v=""/>
    <n v="1740621521.6399999"/>
    <m/>
    <m/>
    <m/>
    <n v="1740621521.639999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6"/>
    <s v="г. Пермь, пр-д Серебрянский, д. 5"/>
    <n v="1971"/>
    <m/>
    <s v="Кирпич"/>
    <n v="5"/>
    <n v="8"/>
    <n v="6007.9"/>
    <n v="6007.9"/>
    <n v="6007.9"/>
    <n v="331"/>
    <n v="27056697.809999999"/>
    <m/>
    <m/>
    <m/>
    <n v="27056697.809999999"/>
    <n v="4503.5200003328955"/>
    <n v="4503.5200003328955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6"/>
    <s v="г. Пермь, пр-т Комсомольский, д. 58"/>
    <n v="1953"/>
    <m/>
    <s v="Крупные блоки"/>
    <n v="5"/>
    <n v="5"/>
    <n v="6337.42"/>
    <n v="5510.25"/>
    <n v="5179.6350000000002"/>
    <n v="132"/>
    <n v="19058206.300000001"/>
    <m/>
    <m/>
    <m/>
    <n v="19058206.300000001"/>
    <n v="3458.6826913479426"/>
    <n v="3458.6826913479426"/>
    <x v="3"/>
    <x v="2"/>
    <m/>
    <n v="2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"/>
    <x v="6"/>
    <s v="г. Пермь, пр-т Комсомольский, д. 84"/>
    <n v="1952"/>
    <m/>
    <s v="Кирпич"/>
    <n v="5"/>
    <n v="5"/>
    <n v="5586"/>
    <n v="3876"/>
    <n v="3876"/>
    <n v="142"/>
    <n v="18680366.039999999"/>
    <m/>
    <m/>
    <m/>
    <n v="18680366.039999999"/>
    <n v="4819.4958823529405"/>
    <n v="4819.4958823529405"/>
    <x v="3"/>
    <x v="1"/>
    <m/>
    <n v="2"/>
    <s v=""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4"/>
    <x v="6"/>
    <s v="г. Пермь, пр-т Комсомольский, д. 86"/>
    <n v="1952"/>
    <m/>
    <s v="Кирпич"/>
    <n v="5"/>
    <n v="5"/>
    <n v="13428.8"/>
    <n v="11966.5"/>
    <n v="5296.3"/>
    <n v="140"/>
    <n v="25352365.810000002"/>
    <m/>
    <m/>
    <m/>
    <n v="25352365.810000002"/>
    <n v="2118.6116082396693"/>
    <n v="2118.6116082396693"/>
    <x v="3"/>
    <x v="2"/>
    <m/>
    <n v="2"/>
    <s v=""/>
    <s v=""/>
    <s v=""/>
    <s v=""/>
    <s v=""/>
    <s v=""/>
    <n v="1"/>
    <s v=""/>
    <s v=""/>
    <s v=""/>
    <s v=""/>
    <s v=""/>
    <s v=""/>
    <n v="1"/>
    <s v=""/>
    <s v=""/>
    <s v=""/>
    <s v=""/>
    <s v=""/>
    <s v=""/>
    <s v=""/>
  </r>
  <r>
    <n v="5"/>
    <x v="6"/>
    <s v="г. Пермь, ул. Адмирала Старикова, д. 1"/>
    <n v="1960"/>
    <m/>
    <s v="Шлакоблок"/>
    <n v="2"/>
    <n v="2"/>
    <n v="639.6"/>
    <n v="559"/>
    <n v="559"/>
    <n v="41"/>
    <n v="4612827.18"/>
    <m/>
    <m/>
    <m/>
    <n v="4612827.18"/>
    <n v="8251.9269767441856"/>
    <n v="8251.9269767441856"/>
    <x v="3"/>
    <x v="1"/>
    <m/>
    <n v="3"/>
    <n v="1"/>
    <s v=""/>
    <s v=""/>
    <s v=""/>
    <s v=""/>
    <n v="1"/>
    <s v=""/>
    <s v=""/>
    <s v=""/>
    <s v=""/>
    <n v="1"/>
    <s v=""/>
    <s v=""/>
    <s v=""/>
    <s v=""/>
    <s v=""/>
    <s v=""/>
    <s v=""/>
    <s v=""/>
    <s v=""/>
    <s v=""/>
  </r>
  <r>
    <n v="6"/>
    <x v="6"/>
    <s v="г. Пермь, ул. Александра Невского, д. 8"/>
    <n v="1953"/>
    <m/>
    <s v="Блоки"/>
    <n v="3"/>
    <n v="4"/>
    <n v="2540.1"/>
    <n v="1717.8"/>
    <n v="1717.8"/>
    <n v="78"/>
    <n v="14801543.720000001"/>
    <m/>
    <m/>
    <m/>
    <n v="14801543.720000001"/>
    <n v="8616.5698684363724"/>
    <n v="8616.5698684363724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7"/>
    <x v="6"/>
    <s v="г. Пермь, ул. Баумана, д. 10"/>
    <n v="1959"/>
    <m/>
    <s v="Кирпич"/>
    <n v="5"/>
    <n v="4"/>
    <n v="3174.3"/>
    <n v="2998.4"/>
    <n v="2887.46"/>
    <n v="155"/>
    <n v="14295523.539999999"/>
    <m/>
    <m/>
    <m/>
    <n v="14295523.539999999"/>
    <n v="4767.7172958911415"/>
    <n v="4767.7172958911415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8"/>
    <x v="6"/>
    <s v="г. Пермь, ул. Белинского, д. 59"/>
    <n v="1960"/>
    <m/>
    <s v="Кирпич"/>
    <n v="5"/>
    <n v="2"/>
    <n v="1769.2"/>
    <n v="1605.3"/>
    <n v="1605.3"/>
    <n v="72"/>
    <n v="805534.45"/>
    <m/>
    <m/>
    <m/>
    <n v="805534.45"/>
    <n v="501.79682925309908"/>
    <n v="501.79682925309908"/>
    <x v="3"/>
    <x v="1"/>
    <m/>
    <n v="1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9"/>
    <x v="6"/>
    <s v="г. Пермь, ул. Бородинская, д. 23"/>
    <n v="1957"/>
    <m/>
    <s v="Кирпич"/>
    <n v="2"/>
    <n v="10"/>
    <n v="687.9"/>
    <n v="645.70000000000005"/>
    <n v="645.70000000000005"/>
    <n v="44"/>
    <n v="1662014.56"/>
    <m/>
    <m/>
    <m/>
    <n v="1662014.56"/>
    <n v="2573.9733002942544"/>
    <n v="2573.9733002942544"/>
    <x v="3"/>
    <x v="1"/>
    <m/>
    <n v="3"/>
    <n v="1"/>
    <s v=""/>
    <s v=""/>
    <n v="1"/>
    <s v=""/>
    <s v=""/>
    <s v=""/>
    <s v=""/>
    <s v=""/>
    <s v=""/>
    <s v=""/>
    <s v=""/>
    <s v=""/>
    <n v="1"/>
    <s v=""/>
    <s v=""/>
    <s v=""/>
    <s v=""/>
    <s v=""/>
    <s v=""/>
    <s v=""/>
  </r>
  <r>
    <n v="10"/>
    <x v="6"/>
    <s v="г. Пермь, ул. Братьев Игнатовых, д. 21А"/>
    <n v="1964"/>
    <m/>
    <s v="Кирпич"/>
    <n v="5"/>
    <n v="4"/>
    <n v="3295.5"/>
    <n v="2216.73"/>
    <n v="2216.73"/>
    <n v="143"/>
    <n v="14841350.16"/>
    <m/>
    <m/>
    <m/>
    <n v="14841350.16"/>
    <n v="6695.1546467093422"/>
    <n v="6695.1546467093422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1"/>
    <x v="6"/>
    <s v="г. Пермь, ул. Весенняя, д. 17А"/>
    <n v="1960"/>
    <m/>
    <s v="Кирпич"/>
    <n v="2"/>
    <n v="8"/>
    <n v="645.70000000000005"/>
    <n v="586.79999999999995"/>
    <n v="586.79999999999995"/>
    <n v="35"/>
    <n v="6084179.2800000003"/>
    <m/>
    <m/>
    <m/>
    <n v="6084179.2800000003"/>
    <n v="10368.403680981597"/>
    <n v="10368.403680981597"/>
    <x v="3"/>
    <x v="1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12"/>
    <x v="6"/>
    <s v="г. Пермь, ул. Ветлужская, д. 64"/>
    <n v="1991"/>
    <m/>
    <s v="Кирпич"/>
    <n v="10"/>
    <n v="3"/>
    <n v="8300.9"/>
    <n v="6635.9"/>
    <n v="6635.9"/>
    <n v="334"/>
    <n v="8322150.2999999998"/>
    <m/>
    <m/>
    <m/>
    <n v="8322150.2999999998"/>
    <n v="1254.1102638677496"/>
    <n v="1254.1102638677496"/>
    <x v="3"/>
    <x v="2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3"/>
    <x v="6"/>
    <s v="г. Пермь, ул. Вижайская, д. 12"/>
    <n v="1964"/>
    <m/>
    <s v="Кирпич"/>
    <n v="5"/>
    <n v="4"/>
    <n v="3203.9"/>
    <n v="2040"/>
    <n v="2040"/>
    <n v="0"/>
    <n v="14428827.73"/>
    <m/>
    <m/>
    <m/>
    <n v="14428827.73"/>
    <n v="7072.9547696078434"/>
    <n v="7072.9547696078434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4"/>
    <x v="6"/>
    <s v="г. Пермь, ул. Газеты Звезда, д. 9"/>
    <n v="1959"/>
    <m/>
    <s v="Кирпич"/>
    <n v="5"/>
    <n v="3"/>
    <n v="4012.2"/>
    <n v="2422.8000000000002"/>
    <n v="2252.7199999999998"/>
    <n v="98"/>
    <n v="4300275.96"/>
    <m/>
    <m/>
    <m/>
    <n v="4300275.96"/>
    <n v="1774.9199108469538"/>
    <n v="1774.9199108469538"/>
    <x v="3"/>
    <x v="1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15"/>
    <x v="6"/>
    <s v="г. Пермь, ул. Гашкова, д. 30/3"/>
    <n v="1992"/>
    <m/>
    <s v="Панель"/>
    <n v="10"/>
    <n v="2"/>
    <n v="4610.3999999999996"/>
    <n v="4200"/>
    <n v="4200"/>
    <n v="170"/>
    <n v="82249.539999999994"/>
    <m/>
    <m/>
    <m/>
    <n v="82249.539999999994"/>
    <n v="19.583223809523808"/>
    <n v="19.583223809523808"/>
    <x v="3"/>
    <x v="2"/>
    <m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"/>
  </r>
  <r>
    <n v="16"/>
    <x v="6"/>
    <s v="г. Пермь, ул. Героев Хасана, д. 16"/>
    <n v="1956"/>
    <m/>
    <s v="Кирпич"/>
    <n v="5"/>
    <n v="4"/>
    <n v="5185.2"/>
    <n v="5072.6000000000004"/>
    <n v="5072.6000000000004"/>
    <n v="180"/>
    <n v="2694281.77"/>
    <m/>
    <m/>
    <m/>
    <n v="2694281.77"/>
    <n v="531.14414107163975"/>
    <n v="531.14414107163975"/>
    <x v="3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7"/>
    <x v="6"/>
    <s v="г. Пермь, ул. Героев Хасана, д. 32"/>
    <n v="1936"/>
    <m/>
    <s v="Кирпич"/>
    <n v="5"/>
    <n v="6"/>
    <n v="4462.1000000000004"/>
    <n v="3277.7"/>
    <n v="4460.8"/>
    <n v="111"/>
    <n v="11100098.439999999"/>
    <m/>
    <m/>
    <m/>
    <n v="11100098.439999999"/>
    <n v="3386.5510693474084"/>
    <n v="3386.5510693474084"/>
    <x v="3"/>
    <x v="2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8"/>
    <x v="6"/>
    <s v="г. Пермь, ул. Глазовская, д. 3"/>
    <n v="1988"/>
    <m/>
    <s v="Железобетон"/>
    <n v="5"/>
    <n v="6"/>
    <n v="4659.8999999999996"/>
    <n v="3909.7"/>
    <n v="3909.7"/>
    <n v="260"/>
    <n v="7927468.4800000004"/>
    <m/>
    <m/>
    <m/>
    <n v="7927468.4800000004"/>
    <n v="2027.6411182443667"/>
    <n v="2027.6411182443667"/>
    <x v="3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19"/>
    <x v="6"/>
    <s v="г. Пермь, ул. Глеба Успенского, д. 2А"/>
    <n v="1966"/>
    <m/>
    <s v="Кирпич"/>
    <n v="5"/>
    <n v="6"/>
    <n v="4795.8"/>
    <n v="4376.8"/>
    <n v="4376.8"/>
    <n v="260"/>
    <n v="21597981.219999999"/>
    <m/>
    <m/>
    <m/>
    <n v="21597981.219999999"/>
    <n v="4934.6511652348745"/>
    <n v="4934.6511652348745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0"/>
    <x v="6"/>
    <s v="г. Пермь, ул. Дениса Давыдова, д. 22"/>
    <n v="1963"/>
    <m/>
    <s v="Панель"/>
    <n v="5"/>
    <n v="3"/>
    <n v="4178.8"/>
    <n v="3240.3"/>
    <n v="2594.8000000000002"/>
    <n v="121"/>
    <n v="29535173.370000001"/>
    <m/>
    <m/>
    <m/>
    <n v="29535173.370000001"/>
    <n v="9114.9502731228586"/>
    <n v="9114.9502731228586"/>
    <x v="3"/>
    <x v="2"/>
    <m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</r>
  <r>
    <n v="21"/>
    <x v="6"/>
    <s v="г. Пермь, ул. Добролюбова, д. 16"/>
    <n v="1969"/>
    <m/>
    <s v="Кирпич"/>
    <n v="5"/>
    <n v="4"/>
    <n v="3198.3"/>
    <n v="2845.8"/>
    <n v="2845.8"/>
    <n v="146"/>
    <n v="1661868.66"/>
    <m/>
    <m/>
    <m/>
    <n v="1661868.66"/>
    <n v="583.97240143369174"/>
    <n v="583.97240143369174"/>
    <x v="3"/>
    <x v="2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2"/>
    <x v="6"/>
    <s v="г. Пермь, ул. Дружбы, д. 20"/>
    <n v="1960"/>
    <m/>
    <s v="Кирпич"/>
    <n v="5"/>
    <n v="4"/>
    <n v="2593.67"/>
    <n v="2570"/>
    <n v="2426.85"/>
    <n v="138"/>
    <n v="11202216.360000001"/>
    <m/>
    <m/>
    <m/>
    <n v="11202216.360000001"/>
    <n v="4358.8390505836578"/>
    <n v="4358.8390505836578"/>
    <x v="3"/>
    <x v="1"/>
    <m/>
    <n v="4"/>
    <n v="1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</r>
  <r>
    <n v="23"/>
    <x v="6"/>
    <s v="г. Пермь, ул. Екатерининская, д. 134"/>
    <n v="1984"/>
    <m/>
    <s v="Кирпич"/>
    <n v="9"/>
    <n v="2"/>
    <n v="8240.1"/>
    <n v="4675.5999999999995"/>
    <n v="4056.7"/>
    <n v="192"/>
    <n v="5557017.8399999999"/>
    <m/>
    <m/>
    <m/>
    <n v="5557017.8399999999"/>
    <n v="1188.5143810420054"/>
    <n v="1188.5143810420054"/>
    <x v="3"/>
    <x v="2"/>
    <m/>
    <n v="1"/>
    <s v=""/>
    <s v=""/>
    <s v=""/>
    <s v=""/>
    <s v=""/>
    <s v=""/>
    <s v=""/>
    <n v="2"/>
    <n v="5557017.8399999999"/>
    <s v=""/>
    <s v=""/>
    <s v=""/>
    <s v=""/>
    <s v=""/>
    <s v=""/>
    <s v=""/>
    <s v=""/>
    <s v=""/>
    <s v=""/>
    <s v=""/>
    <s v=""/>
  </r>
  <r>
    <n v="24"/>
    <x v="6"/>
    <s v="г. Пермь, ул. Екатерининская, д. 214"/>
    <n v="1959"/>
    <m/>
    <s v="Кирпич"/>
    <n v="5"/>
    <n v="2"/>
    <n v="2066.1"/>
    <n v="1540.6"/>
    <n v="1340.32"/>
    <n v="66"/>
    <n v="2214445.98"/>
    <m/>
    <m/>
    <m/>
    <n v="2214445.98"/>
    <n v="1437.3919122419836"/>
    <n v="1437.3919122419836"/>
    <x v="3"/>
    <x v="1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25"/>
    <x v="6"/>
    <s v="г. Пермь, ул. Елькина, д. 49"/>
    <n v="1989"/>
    <m/>
    <s v="Кирпич"/>
    <n v="5"/>
    <n v="13"/>
    <n v="10149.4"/>
    <n v="9259.6"/>
    <n v="9259.6"/>
    <n v="416"/>
    <n v="5312195.96"/>
    <m/>
    <m/>
    <m/>
    <n v="5312195.96"/>
    <n v="573.69605166529868"/>
    <n v="573.69605166529868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6"/>
    <x v="6"/>
    <s v="г. Пермь, ул. Закамская, д. 29А"/>
    <n v="1958"/>
    <m/>
    <s v="Кирпич"/>
    <n v="3"/>
    <n v="2"/>
    <n v="1003.1"/>
    <n v="948.1"/>
    <n v="853.29"/>
    <n v="43"/>
    <n v="9973973.7599999998"/>
    <m/>
    <m/>
    <m/>
    <n v="9973973.7599999998"/>
    <n v="10519.959666701825"/>
    <n v="10519.959666701825"/>
    <x v="3"/>
    <x v="1"/>
    <m/>
    <n v="3"/>
    <s v=""/>
    <n v="1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27"/>
    <x v="6"/>
    <s v="г. Пермь, ул. Закамская, д. 2В"/>
    <n v="1942"/>
    <m/>
    <s v="Крупные блоки"/>
    <n v="4"/>
    <n v="7"/>
    <n v="5547.7"/>
    <n v="3712.48"/>
    <n v="3604.82"/>
    <n v="120"/>
    <n v="38784858.329999998"/>
    <m/>
    <m/>
    <m/>
    <n v="38784858.329999998"/>
    <n v="10447.156167844674"/>
    <n v="10447.156167844674"/>
    <x v="3"/>
    <x v="1"/>
    <m/>
    <n v="2"/>
    <s v=""/>
    <n v="1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8"/>
    <x v="6"/>
    <s v="г. Пермь, ул. Закамская, д. 58"/>
    <n v="1959"/>
    <m/>
    <s v="Панель"/>
    <n v="4"/>
    <n v="4"/>
    <n v="3164.2"/>
    <n v="3003.4"/>
    <n v="2339.6999999999998"/>
    <n v="99"/>
    <n v="20280844.969999999"/>
    <m/>
    <m/>
    <m/>
    <n v="20280844.969999999"/>
    <n v="6752.6286774988339"/>
    <n v="6752.6286774988339"/>
    <x v="3"/>
    <x v="1"/>
    <m/>
    <n v="3"/>
    <s v=""/>
    <s v=""/>
    <s v=""/>
    <s v=""/>
    <s v=""/>
    <n v="1"/>
    <n v="1"/>
    <s v=""/>
    <s v=""/>
    <s v=""/>
    <n v="1"/>
    <s v=""/>
    <s v=""/>
    <s v=""/>
    <s v=""/>
    <s v=""/>
    <s v=""/>
    <s v=""/>
    <s v=""/>
    <s v=""/>
    <s v=""/>
  </r>
  <r>
    <n v="29"/>
    <x v="6"/>
    <s v="г. Пермь, ул. Зенкова, д. 8"/>
    <n v="1986"/>
    <m/>
    <s v="панели"/>
    <n v="9"/>
    <n v="7"/>
    <n v="3999.8"/>
    <n v="3144.2"/>
    <n v="3126.1"/>
    <n v="657"/>
    <n v="19449562.439999998"/>
    <m/>
    <m/>
    <m/>
    <n v="19449562.439999998"/>
    <n v="6185.854093251065"/>
    <n v="6185.854093251065"/>
    <x v="3"/>
    <x v="2"/>
    <m/>
    <n v="1"/>
    <s v=""/>
    <s v=""/>
    <s v=""/>
    <s v=""/>
    <s v=""/>
    <s v=""/>
    <s v=""/>
    <n v="7"/>
    <n v="19449562.439999998"/>
    <s v=""/>
    <s v=""/>
    <s v=""/>
    <s v=""/>
    <s v=""/>
    <s v=""/>
    <s v=""/>
    <s v=""/>
    <s v=""/>
    <s v=""/>
    <s v=""/>
    <s v=""/>
  </r>
  <r>
    <n v="30"/>
    <x v="6"/>
    <s v="г. Пермь, ул. Качалова, д. 27"/>
    <n v="1959"/>
    <m/>
    <s v="Кирпич"/>
    <n v="5"/>
    <n v="4"/>
    <n v="3552.7"/>
    <n v="3143"/>
    <n v="3089.57"/>
    <n v="141"/>
    <n v="17345560.370000001"/>
    <m/>
    <m/>
    <m/>
    <n v="17345560.370000001"/>
    <n v="5518.7910817690108"/>
    <n v="5518.7910817690108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31"/>
    <x v="6"/>
    <s v="г. Пермь, ул. КИМ, д. 88"/>
    <n v="1958"/>
    <m/>
    <s v="Кирпич"/>
    <n v="5"/>
    <n v="2"/>
    <n v="1834.89"/>
    <n v="1622"/>
    <n v="1622"/>
    <n v="74"/>
    <n v="8263463.8099999996"/>
    <m/>
    <m/>
    <m/>
    <n v="8263463.8099999996"/>
    <n v="5094.6139395807641"/>
    <n v="5094.6139395807641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2"/>
    <x v="6"/>
    <s v="г. Пермь, ул. Кировоградская, д. 55"/>
    <n v="1955"/>
    <m/>
    <s v="Кирпич"/>
    <n v="3"/>
    <n v="4"/>
    <n v="2527.3000000000002"/>
    <n v="2018.9"/>
    <n v="1913.92"/>
    <n v="82"/>
    <n v="18007492.689999998"/>
    <m/>
    <m/>
    <m/>
    <n v="18007492.689999998"/>
    <n v="8919.4574718906315"/>
    <n v="8919.4574718906315"/>
    <x v="3"/>
    <x v="1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33"/>
    <x v="6"/>
    <s v="г. Пермь, ул. Комбайнеров, д. 26"/>
    <n v="1962"/>
    <m/>
    <s v="Кирпич"/>
    <n v="5"/>
    <n v="3"/>
    <n v="5091.7"/>
    <n v="2579.6"/>
    <n v="2512.1"/>
    <n v="114"/>
    <n v="22930572.780000001"/>
    <m/>
    <m/>
    <m/>
    <n v="22930572.780000001"/>
    <n v="8889.1970770662119"/>
    <n v="8889.1970770662119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4"/>
    <x v="6"/>
    <s v="г. Пермь, ул. Корсуньская, д. 23"/>
    <n v="1963"/>
    <m/>
    <s v="Кирпич"/>
    <n v="5"/>
    <n v="3"/>
    <n v="2741.3"/>
    <n v="2545.1999999999998"/>
    <n v="2545.1999999999998"/>
    <n v="138"/>
    <n v="16623133.550000001"/>
    <m/>
    <m/>
    <m/>
    <n v="16623133.550000001"/>
    <n v="6531.1698687725921"/>
    <n v="6531.1698687725921"/>
    <x v="3"/>
    <x v="1"/>
    <m/>
    <n v="3"/>
    <s v=""/>
    <s v=""/>
    <s v=""/>
    <n v="1"/>
    <n v="1"/>
    <s v=""/>
    <s v=""/>
    <s v=""/>
    <s v=""/>
    <s v=""/>
    <n v="1"/>
    <s v=""/>
    <s v=""/>
    <s v=""/>
    <s v=""/>
    <s v=""/>
    <s v=""/>
    <s v=""/>
    <s v=""/>
    <s v=""/>
    <s v=""/>
  </r>
  <r>
    <n v="35"/>
    <x v="6"/>
    <s v="г. Пермь, ул. Космонавта Беляева, д. 54А"/>
    <n v="1983"/>
    <m/>
    <s v="Кирпич"/>
    <n v="15"/>
    <n v="1"/>
    <n v="7538.3"/>
    <n v="5087.8"/>
    <n v="5087.8"/>
    <n v="168"/>
    <n v="7999028.9199999999"/>
    <m/>
    <m/>
    <m/>
    <n v="7999028.9199999999"/>
    <n v="1572.1979873422697"/>
    <n v="1572.1979873422697"/>
    <x v="3"/>
    <x v="2"/>
    <m/>
    <n v="1"/>
    <s v=""/>
    <s v=""/>
    <s v=""/>
    <s v=""/>
    <s v=""/>
    <s v=""/>
    <s v=""/>
    <n v="2"/>
    <n v="7999028.9199999999"/>
    <s v=""/>
    <s v=""/>
    <s v=""/>
    <s v=""/>
    <s v=""/>
    <s v=""/>
    <s v=""/>
    <s v=""/>
    <s v=""/>
    <s v=""/>
    <s v=""/>
    <s v=""/>
  </r>
  <r>
    <n v="36"/>
    <x v="6"/>
    <s v="г. Пермь, ул. Краснополянская, д. 12"/>
    <n v="1963"/>
    <m/>
    <s v="Кирпич"/>
    <n v="5"/>
    <n v="6"/>
    <n v="5025.5"/>
    <n v="4845.25"/>
    <n v="4687.05"/>
    <n v="243"/>
    <n v="59670374.759999998"/>
    <m/>
    <m/>
    <m/>
    <n v="59670374.759999998"/>
    <n v="12315.231362674784"/>
    <n v="12315.231362674784"/>
    <x v="3"/>
    <x v="2"/>
    <m/>
    <n v="3"/>
    <s v=""/>
    <n v="1"/>
    <s v=""/>
    <s v=""/>
    <s v=""/>
    <s v=""/>
    <s v=""/>
    <s v=""/>
    <s v=""/>
    <n v="1"/>
    <n v="1"/>
    <s v=""/>
    <s v=""/>
    <s v=""/>
    <s v=""/>
    <s v=""/>
    <s v=""/>
    <s v=""/>
    <s v=""/>
    <s v=""/>
    <s v=""/>
  </r>
  <r>
    <n v="37"/>
    <x v="6"/>
    <s v="г. Пермь, ул. Красные Казармы, д. 7"/>
    <n v="1913"/>
    <m/>
    <s v="Крупные блоки"/>
    <n v="3"/>
    <n v="2"/>
    <n v="1248.4000000000001"/>
    <n v="1105.7"/>
    <n v="1026.0899999999999"/>
    <n v="34"/>
    <n v="17207146.629999999"/>
    <m/>
    <m/>
    <m/>
    <n v="17207146.629999999"/>
    <n v="15562.219978294292"/>
    <n v="15562.219978294292"/>
    <x v="3"/>
    <x v="1"/>
    <m/>
    <n v="6"/>
    <n v="1"/>
    <s v=""/>
    <s v=""/>
    <n v="1"/>
    <n v="1"/>
    <n v="1"/>
    <s v=""/>
    <s v=""/>
    <s v=""/>
    <n v="1"/>
    <s v=""/>
    <s v=""/>
    <s v=""/>
    <n v="1"/>
    <s v=""/>
    <s v=""/>
    <s v=""/>
    <s v=""/>
    <s v=""/>
    <s v=""/>
    <s v=""/>
  </r>
  <r>
    <n v="38"/>
    <x v="6"/>
    <s v="г. Пермь, ул. Крисанова, д. 18А"/>
    <n v="1963"/>
    <m/>
    <s v="Кирпич"/>
    <n v="5"/>
    <n v="3"/>
    <n v="2685.1"/>
    <n v="2465.7000000000003"/>
    <n v="2223.4"/>
    <n v="110"/>
    <n v="12092401.550000001"/>
    <m/>
    <m/>
    <m/>
    <n v="12092401.550000001"/>
    <n v="4904.2468872936688"/>
    <n v="4904.2468872936688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9"/>
    <x v="6"/>
    <s v="г. Пермь, ул. Крисанова, д. 18Б"/>
    <n v="1963"/>
    <m/>
    <s v="Кирпич"/>
    <n v="5"/>
    <n v="3"/>
    <n v="2740"/>
    <n v="2519.4"/>
    <n v="2519.4"/>
    <n v="113"/>
    <n v="12339644.800000001"/>
    <m/>
    <m/>
    <m/>
    <n v="12339644.800000001"/>
    <n v="4897.8505993490517"/>
    <n v="4897.8505993490517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0"/>
    <x v="6"/>
    <s v="г. Пермь, ул. Крупской, д. 35"/>
    <n v="1959"/>
    <m/>
    <s v="Кирпич"/>
    <n v="5"/>
    <n v="2"/>
    <n v="1671.11"/>
    <n v="1280.3"/>
    <n v="1161.23"/>
    <n v="54"/>
    <n v="4157120.08"/>
    <m/>
    <m/>
    <m/>
    <n v="4157120.08"/>
    <n v="3246.9890494415372"/>
    <n v="3246.9890494415372"/>
    <x v="3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1"/>
    <x v="6"/>
    <s v="г. Пермь, ул. Крупской, д. 38"/>
    <n v="1961"/>
    <m/>
    <s v="Кирпич"/>
    <n v="5"/>
    <n v="4"/>
    <n v="3373.4"/>
    <n v="3015.9"/>
    <n v="3015.9"/>
    <n v="113"/>
    <n v="2889317.1"/>
    <m/>
    <m/>
    <m/>
    <n v="2889317.1"/>
    <n v="958.02815080075595"/>
    <n v="958.02815080075595"/>
    <x v="3"/>
    <x v="1"/>
    <m/>
    <n v="1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42"/>
    <x v="6"/>
    <s v="г. Пермь, ул. Крупской, д. 75"/>
    <n v="1964"/>
    <m/>
    <s v="Кирпич"/>
    <n v="5"/>
    <n v="4"/>
    <n v="3244"/>
    <n v="2072.3000000000002"/>
    <n v="2072.3000000000002"/>
    <n v="185"/>
    <n v="14609418.880000001"/>
    <m/>
    <m/>
    <m/>
    <n v="14609418.880000001"/>
    <n v="7049.857105631424"/>
    <n v="7049.857105631424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3"/>
    <x v="6"/>
    <s v="г. Пермь, ул. Крупской, д. 76"/>
    <n v="1965"/>
    <m/>
    <s v="Кирпич"/>
    <n v="5"/>
    <n v="4"/>
    <n v="3207"/>
    <n v="2563.1999999999998"/>
    <n v="2563.1999999999998"/>
    <n v="110"/>
    <n v="14442788.640000001"/>
    <m/>
    <m/>
    <m/>
    <n v="14442788.640000001"/>
    <n v="5634.6709737827723"/>
    <n v="5634.6709737827723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4"/>
    <x v="6"/>
    <s v="г. Пермь, ул. Крупской, д. 82"/>
    <n v="1965"/>
    <m/>
    <s v="Крупные панели"/>
    <n v="5"/>
    <n v="4"/>
    <n v="3913.4"/>
    <n v="3635"/>
    <n v="35899"/>
    <n v="180"/>
    <n v="1781810.15"/>
    <m/>
    <m/>
    <m/>
    <n v="1781810.15"/>
    <n v="490.18160935350755"/>
    <n v="490.18160935350755"/>
    <x v="3"/>
    <x v="1"/>
    <m/>
    <n v="1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45"/>
    <x v="6"/>
    <s v="г. Пермь, ул. Куйбышева, д. 58А"/>
    <n v="1963"/>
    <m/>
    <s v="Кирпич"/>
    <n v="5"/>
    <n v="2"/>
    <n v="1630.1"/>
    <n v="1596.8"/>
    <n v="1596.8"/>
    <n v="63"/>
    <n v="7341187.9500000002"/>
    <m/>
    <m/>
    <m/>
    <n v="7341187.9500000002"/>
    <n v="4597.4373434368736"/>
    <n v="4597.4373434368736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6"/>
    <x v="6"/>
    <s v="г. Пермь, ул. Куйбышева, д. 59"/>
    <n v="1959"/>
    <m/>
    <s v="Кирпич"/>
    <n v="2"/>
    <n v="3"/>
    <n v="895.2"/>
    <n v="564.20000000000005"/>
    <n v="528.09"/>
    <n v="30"/>
    <n v="5216464.68"/>
    <m/>
    <m/>
    <m/>
    <n v="5216464.68"/>
    <n v="9245.7722084367233"/>
    <n v="9245.7722084367233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47"/>
    <x v="6"/>
    <s v="г. Пермь, ул. Куйбышева, д. 89"/>
    <n v="1949"/>
    <m/>
    <s v="Шлакоблок"/>
    <n v="3"/>
    <n v="3"/>
    <n v="1541.5"/>
    <n v="1149.3"/>
    <n v="1080.3399999999999"/>
    <n v="54"/>
    <n v="8982551.7300000004"/>
    <m/>
    <m/>
    <m/>
    <n v="8982551.7300000004"/>
    <n v="7815.671913338555"/>
    <n v="7815.671913338555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48"/>
    <x v="6"/>
    <s v="г. Пермь, ул. Кустовая, д. 3"/>
    <n v="1959"/>
    <m/>
    <s v="Кирпич"/>
    <n v="3"/>
    <n v="3"/>
    <n v="1507.5"/>
    <n v="968.5"/>
    <n v="222.76"/>
    <n v="89"/>
    <n v="8784428.6300000008"/>
    <m/>
    <m/>
    <m/>
    <n v="8784428.6300000008"/>
    <n v="9070.1379762519373"/>
    <n v="9070.1379762519373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49"/>
    <x v="6"/>
    <s v="г. Пермь, ул. Ласьвинская, д. 70"/>
    <n v="1978"/>
    <m/>
    <s v="Панель"/>
    <n v="5"/>
    <n v="6"/>
    <n v="4453.6000000000004"/>
    <n v="3889.8"/>
    <n v="3889.8"/>
    <n v="224"/>
    <n v="13393088.6"/>
    <m/>
    <m/>
    <m/>
    <n v="13393088.6"/>
    <n v="3443.1303923080877"/>
    <n v="3443.1303923080877"/>
    <x v="3"/>
    <x v="2"/>
    <m/>
    <n v="2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50"/>
    <x v="6"/>
    <s v="г. Пермь, ул. Ласьвинская, д. 72"/>
    <n v="1974"/>
    <m/>
    <n v="0"/>
    <n v="5"/>
    <n v="8"/>
    <n v="6410.5"/>
    <n v="5850.3"/>
    <n v="5850.3"/>
    <n v="0"/>
    <n v="10905606.710000001"/>
    <m/>
    <m/>
    <m/>
    <n v="10905606.710000001"/>
    <n v="1864.1106797941986"/>
    <n v="1864.1106797941986"/>
    <x v="3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51"/>
    <x v="6"/>
    <s v="г. Пермь, ул. Лебедева, д. 42"/>
    <n v="1951"/>
    <m/>
    <s v="Крупные блоки"/>
    <n v="5"/>
    <n v="4"/>
    <n v="3815.66"/>
    <n v="3069.16"/>
    <n v="3020.05"/>
    <n v="136"/>
    <n v="7203622.6699999999"/>
    <m/>
    <m/>
    <m/>
    <n v="7203622.6699999999"/>
    <n v="2347.0990987762125"/>
    <n v="2347.0990987762125"/>
    <x v="3"/>
    <x v="1"/>
    <m/>
    <n v="2"/>
    <s v=""/>
    <s v=""/>
    <s v=""/>
    <s v=""/>
    <s v=""/>
    <s v=""/>
    <n v="1"/>
    <s v=""/>
    <s v=""/>
    <s v=""/>
    <s v=""/>
    <s v=""/>
    <s v=""/>
    <n v="1"/>
    <s v=""/>
    <s v=""/>
    <s v=""/>
    <s v=""/>
    <s v=""/>
    <s v=""/>
    <s v=""/>
  </r>
  <r>
    <n v="52"/>
    <x v="6"/>
    <s v="г. Пермь, ул. Лебедева, д. 47"/>
    <n v="1959"/>
    <m/>
    <s v="Кирпич"/>
    <n v="5"/>
    <n v="2"/>
    <n v="1775.17"/>
    <n v="1283.8"/>
    <n v="1195.22"/>
    <n v="66"/>
    <n v="10569646.210000001"/>
    <m/>
    <m/>
    <m/>
    <n v="10569646.210000001"/>
    <n v="8233.0941034429052"/>
    <n v="8233.0941034429052"/>
    <x v="3"/>
    <x v="1"/>
    <m/>
    <n v="2"/>
    <s v=""/>
    <s v=""/>
    <s v=""/>
    <s v=""/>
    <s v=""/>
    <s v=""/>
    <n v="1"/>
    <s v=""/>
    <s v=""/>
    <s v=""/>
    <n v="1"/>
    <s v=""/>
    <s v=""/>
    <s v=""/>
    <s v=""/>
    <s v=""/>
    <s v=""/>
    <s v=""/>
    <s v=""/>
    <s v=""/>
    <s v=""/>
  </r>
  <r>
    <n v="53"/>
    <x v="6"/>
    <s v="г. Пермь, ул. Липатова, д. 13"/>
    <n v="1960"/>
    <m/>
    <s v="Кирпич"/>
    <n v="5"/>
    <n v="4"/>
    <n v="3731.1"/>
    <n v="3393.5"/>
    <n v="2853.8"/>
    <n v="160"/>
    <n v="16803083.469999999"/>
    <m/>
    <m/>
    <m/>
    <n v="16803083.469999999"/>
    <n v="4951.549571239133"/>
    <n v="4951.549571239133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4"/>
    <x v="6"/>
    <s v="г. Пермь, ул. Лиственная, д. 2"/>
    <n v="1959"/>
    <m/>
    <s v="Кирпич"/>
    <n v="3"/>
    <n v="3"/>
    <n v="1525.3"/>
    <n v="947.9"/>
    <n v="947.9"/>
    <n v="74"/>
    <n v="10868052.310000001"/>
    <m/>
    <m/>
    <m/>
    <n v="10868052.310000001"/>
    <n v="11465.39963076274"/>
    <n v="11465.39963076274"/>
    <x v="3"/>
    <x v="1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55"/>
    <x v="6"/>
    <s v="г. Пермь, ул. Лодыгина, д. 26"/>
    <n v="1964"/>
    <m/>
    <s v="Кирпич"/>
    <n v="4"/>
    <n v="3"/>
    <n v="2051.6"/>
    <n v="1884.5"/>
    <n v="1884.5"/>
    <n v="78"/>
    <n v="9239421.6300000008"/>
    <m/>
    <m/>
    <m/>
    <n v="9239421.6300000008"/>
    <n v="4902.8504271690108"/>
    <n v="4902.8504271690108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6"/>
    <x v="6"/>
    <s v="г. Пермь, ул. Лодыгина, д. 3А"/>
    <n v="1961"/>
    <m/>
    <s v="Кирпич"/>
    <n v="5"/>
    <n v="4"/>
    <n v="3168.3"/>
    <n v="3102.3"/>
    <n v="3102.3"/>
    <n v="143"/>
    <n v="14268502.42"/>
    <m/>
    <m/>
    <m/>
    <n v="14268502.42"/>
    <n v="4599.3303097701701"/>
    <n v="4599.3303097701701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7"/>
    <x v="6"/>
    <s v="г. Пермь, ул. Луначарского, д. 33"/>
    <n v="1942"/>
    <m/>
    <s v="Кирпич"/>
    <n v="5"/>
    <n v="3"/>
    <n v="2919.9"/>
    <n v="2193.1999999999998"/>
    <n v="2193.1999999999998"/>
    <n v="87"/>
    <n v="17929441.560000002"/>
    <m/>
    <m/>
    <m/>
    <n v="17929441.560000002"/>
    <n v="8175.0143899325203"/>
    <n v="8175.0143899325203"/>
    <x v="3"/>
    <x v="1"/>
    <m/>
    <n v="4"/>
    <s v=""/>
    <s v="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58"/>
    <x v="6"/>
    <s v="г. Пермь, ул. Лядовская, д. 119"/>
    <n v="1961"/>
    <m/>
    <s v="Кирпич"/>
    <n v="3"/>
    <n v="2"/>
    <n v="966.7"/>
    <n v="644.5"/>
    <n v="644.5"/>
    <n v="61"/>
    <n v="9239128.9100000001"/>
    <m/>
    <m/>
    <m/>
    <n v="9239128.9100000001"/>
    <n v="14335.343537626068"/>
    <n v="14335.343537626068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9"/>
    <x v="6"/>
    <s v="г. Пермь, ул. Лякишева, д. 4"/>
    <n v="1959"/>
    <m/>
    <s v="Кирпич"/>
    <n v="2"/>
    <n v="2"/>
    <n v="660.46"/>
    <n v="408.6"/>
    <n v="408.6"/>
    <n v="37"/>
    <n v="3848599.49"/>
    <m/>
    <m/>
    <m/>
    <n v="3848599.49"/>
    <n v="9418.9904307391098"/>
    <n v="9418.9904307391098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60"/>
    <x v="6"/>
    <s v="г. Пермь, ул. Макаренко, д. 10"/>
    <n v="1972"/>
    <m/>
    <s v="Крупные блоки"/>
    <n v="5"/>
    <n v="8"/>
    <n v="6036.88"/>
    <n v="5900"/>
    <n v="5326.52"/>
    <n v="401"/>
    <n v="10270000.629999999"/>
    <m/>
    <m/>
    <m/>
    <n v="10270000.629999999"/>
    <n v="1740.6780728813558"/>
    <n v="1740.6780728813558"/>
    <x v="3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61"/>
    <x v="6"/>
    <s v="г. Пермь, ул. Макаренко, д. 12"/>
    <n v="1971"/>
    <m/>
    <s v="Крупные блоки"/>
    <n v="5"/>
    <n v="8"/>
    <n v="6068.4"/>
    <n v="6008.3"/>
    <n v="5782.99"/>
    <n v="330"/>
    <n v="3176200.56"/>
    <m/>
    <m/>
    <m/>
    <n v="3176200.56"/>
    <n v="528.63548091806331"/>
    <n v="528.63548091806331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2"/>
    <x v="6"/>
    <s v="г. Пермь, ул. Макаренко, д. 14"/>
    <n v="1971"/>
    <m/>
    <s v="Кирпич"/>
    <n v="5"/>
    <n v="8"/>
    <n v="5315.7"/>
    <n v="5000"/>
    <n v="5000"/>
    <n v="261"/>
    <n v="9043122"/>
    <m/>
    <m/>
    <m/>
    <n v="9043122"/>
    <n v="1808.6243999999999"/>
    <n v="1808.6243999999999"/>
    <x v="3"/>
    <x v="2"/>
    <m/>
    <n v="3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63"/>
    <x v="6"/>
    <s v="г. Пермь, ул. Маршала Рыбалко, д. 42"/>
    <n v="1968"/>
    <m/>
    <s v="Кирпич"/>
    <n v="5"/>
    <n v="6"/>
    <n v="6531.4"/>
    <n v="3755.6"/>
    <n v="3681.61"/>
    <n v="188"/>
    <n v="29414290.530000001"/>
    <m/>
    <m/>
    <m/>
    <n v="29414290.530000001"/>
    <n v="7832.1148498242628"/>
    <n v="7832.1148498242628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64"/>
    <x v="6"/>
    <s v="г. Пермь, ул. Маршала Рыбалко, д. 45"/>
    <n v="1971"/>
    <m/>
    <s v="Панель"/>
    <n v="5"/>
    <n v="4"/>
    <n v="2813.8999999999996"/>
    <n v="2177.6999999999998"/>
    <n v="2049.2199999999998"/>
    <n v="93"/>
    <n v="12672454.93"/>
    <m/>
    <m/>
    <m/>
    <n v="12672454.93"/>
    <n v="5819.1922349267579"/>
    <n v="5819.1922349267579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65"/>
    <x v="6"/>
    <s v="г. Пермь, ул. Маршала Толбухина, д. 12"/>
    <n v="1976"/>
    <m/>
    <s v="Панель"/>
    <n v="9"/>
    <n v="6"/>
    <n v="11800.76"/>
    <n v="11282.16"/>
    <n v="10052.4"/>
    <n v="613"/>
    <n v="24402909.609999999"/>
    <m/>
    <m/>
    <m/>
    <n v="24402909.609999999"/>
    <n v="2162.9643268664863"/>
    <n v="2162.9643268664863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66"/>
    <x v="6"/>
    <s v="г. Пермь, ул. Маршала Толбухина, д. 2/5"/>
    <n v="1960"/>
    <m/>
    <s v="Кирпич"/>
    <n v="4"/>
    <n v="3"/>
    <n v="2218.3000000000002"/>
    <n v="2008.6000000000001"/>
    <n v="2008.6"/>
    <n v="113"/>
    <n v="5518331.8099999996"/>
    <m/>
    <m/>
    <m/>
    <n v="5518331.8099999996"/>
    <n v="2747.3522901523447"/>
    <n v="2747.3522901523447"/>
    <x v="3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7"/>
    <x v="6"/>
    <s v="г. Пермь, ул. Мира, д. 6"/>
    <n v="1965"/>
    <m/>
    <s v="Кирпич"/>
    <n v="5"/>
    <n v="4"/>
    <n v="2712.9"/>
    <n v="2712.8"/>
    <n v="2628.8"/>
    <n v="146"/>
    <n v="18966317.969999999"/>
    <m/>
    <m/>
    <m/>
    <n v="18966317.969999999"/>
    <n v="6991.4177123267464"/>
    <n v="6991.4177123267464"/>
    <x v="3"/>
    <x v="2"/>
    <m/>
    <n v="2"/>
    <s v=""/>
    <n v="1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68"/>
    <x v="6"/>
    <s v="г. Пермь, ул. Монастырская, д. 177"/>
    <n v="1949"/>
    <m/>
    <s v="Шлакоблок"/>
    <n v="2"/>
    <n v="1"/>
    <n v="562.45000000000005"/>
    <n v="512.75"/>
    <n v="512.75"/>
    <n v="25"/>
    <n v="8162218.1600000001"/>
    <m/>
    <m/>
    <m/>
    <n v="8162218.1600000001"/>
    <n v="15918.51420770356"/>
    <n v="15918.51420770356"/>
    <x v="3"/>
    <x v="1"/>
    <m/>
    <n v="5"/>
    <n v="1"/>
    <s v=""/>
    <s v=""/>
    <n v="1"/>
    <n v="1"/>
    <s v=""/>
    <s v=""/>
    <s v=""/>
    <s v=""/>
    <n v="1"/>
    <s v=""/>
    <s v=""/>
    <s v=""/>
    <s v=""/>
    <s v=""/>
    <s v=""/>
    <s v=""/>
    <s v=""/>
    <n v="1"/>
    <s v=""/>
    <s v=""/>
  </r>
  <r>
    <n v="69"/>
    <x v="6"/>
    <s v="г. Пермь, ул. Нефтяников, д. 2"/>
    <n v="1956"/>
    <m/>
    <s v="Шлакоблок"/>
    <n v="2"/>
    <n v="2"/>
    <n v="793.3"/>
    <n v="717.6"/>
    <n v="628.9"/>
    <n v="52"/>
    <n v="1008847.54"/>
    <m/>
    <m/>
    <m/>
    <n v="1008847.54"/>
    <n v="1405.8633500557414"/>
    <n v="1405.8633500557414"/>
    <x v="3"/>
    <x v="1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70"/>
    <x v="6"/>
    <s v="г. Пермь, ул. Николая Быстрых, д. 2"/>
    <n v="1959"/>
    <m/>
    <s v="Кирпич"/>
    <n v="2"/>
    <n v="2"/>
    <n v="662.78"/>
    <n v="622.1"/>
    <n v="594.11"/>
    <n v="34"/>
    <n v="13073302.35"/>
    <m/>
    <m/>
    <m/>
    <n v="13073302.35"/>
    <n v="21014.792396720783"/>
    <n v="21014.792396720783"/>
    <x v="3"/>
    <x v="1"/>
    <m/>
    <n v="8"/>
    <n v="1"/>
    <n v="1"/>
    <s v=""/>
    <n v="1"/>
    <n v="1"/>
    <n v="1"/>
    <n v="1"/>
    <s v=""/>
    <s v=""/>
    <s v=""/>
    <n v="1"/>
    <s v=""/>
    <s v=""/>
    <n v="1"/>
    <s v=""/>
    <s v=""/>
    <s v=""/>
    <s v=""/>
    <s v=""/>
    <s v=""/>
    <s v=""/>
  </r>
  <r>
    <n v="71"/>
    <x v="6"/>
    <s v="г. Пермь, ул. Новоржевская, д. 36"/>
    <n v="1960"/>
    <m/>
    <s v="Кирпич"/>
    <n v="3"/>
    <n v="2"/>
    <n v="1067.7"/>
    <n v="953.2"/>
    <n v="908.4"/>
    <n v="54"/>
    <n v="10850853.59"/>
    <m/>
    <m/>
    <m/>
    <n v="10850853.59"/>
    <n v="11383.606368023498"/>
    <n v="11383.606368023498"/>
    <x v="3"/>
    <x v="1"/>
    <m/>
    <n v="4"/>
    <n v="1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72"/>
    <x v="6"/>
    <s v="г. Пермь, ул. Новосибирская, д. 18А"/>
    <n v="1962"/>
    <m/>
    <s v="Кирпич"/>
    <n v="3"/>
    <n v="2"/>
    <n v="912.9"/>
    <n v="604.9"/>
    <n v="604.9"/>
    <n v="51"/>
    <n v="8724941.3300000001"/>
    <m/>
    <m/>
    <m/>
    <n v="8724941.3300000001"/>
    <n v="14423.774723094728"/>
    <n v="14423.774723094728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3"/>
    <x v="6"/>
    <s v="г. Пермь, ул. Одоевского, д. 26"/>
    <n v="1961"/>
    <m/>
    <s v="Кирпич"/>
    <n v="5"/>
    <n v="4"/>
    <n v="3038"/>
    <n v="2303"/>
    <n v="2162.5"/>
    <n v="133"/>
    <n v="13681693.76"/>
    <m/>
    <m/>
    <m/>
    <n v="13681693.76"/>
    <n v="5940.8136170212765"/>
    <n v="5940.8136170212765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4"/>
    <x v="6"/>
    <s v="г. Пермь, ул. Оршанская, д. 13"/>
    <n v="1960"/>
    <m/>
    <n v="0"/>
    <n v="3"/>
    <n v="3"/>
    <n v="1668.1"/>
    <n v="1389.4"/>
    <n v="1389.4"/>
    <n v="63"/>
    <n v="41380806.920000002"/>
    <m/>
    <m/>
    <m/>
    <n v="41380806.920000002"/>
    <n v="29783.220757161365"/>
    <n v="29783.220757161365"/>
    <x v="3"/>
    <x v="2"/>
    <m/>
    <n v="5"/>
    <s v=""/>
    <n v="1"/>
    <s v=""/>
    <n v="1"/>
    <s v=""/>
    <n v="1"/>
    <s v=""/>
    <s v=""/>
    <s v=""/>
    <n v="1"/>
    <n v="1"/>
    <s v=""/>
    <s v=""/>
    <s v=""/>
    <s v=""/>
    <s v=""/>
    <s v=""/>
    <s v=""/>
    <s v=""/>
    <s v=""/>
    <s v=""/>
  </r>
  <r>
    <n v="75"/>
    <x v="6"/>
    <s v="г. Пермь, ул. Охотников, д. 26"/>
    <n v="1963"/>
    <m/>
    <s v="Кирпич"/>
    <n v="5"/>
    <n v="2"/>
    <n v="1702"/>
    <n v="1568.9"/>
    <n v="1495.9"/>
    <n v="79"/>
    <n v="1389019.22"/>
    <m/>
    <m/>
    <m/>
    <n v="1389019.22"/>
    <n v="885.3459238957231"/>
    <n v="885.3459238957231"/>
    <x v="3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76"/>
    <x v="6"/>
    <s v="г. Пермь, ул. Петропавловская, д. 78"/>
    <n v="1964"/>
    <m/>
    <s v="Кирпич"/>
    <n v="5"/>
    <n v="2"/>
    <n v="2099.3000000000002"/>
    <n v="1503.1000000000001"/>
    <n v="1503.1"/>
    <n v="76"/>
    <n v="6313119.9199999999"/>
    <m/>
    <m/>
    <m/>
    <n v="6313119.9199999999"/>
    <n v="4200.0664759497031"/>
    <n v="4200.0664759497031"/>
    <x v="3"/>
    <x v="1"/>
    <m/>
    <n v="2"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7"/>
    <x v="6"/>
    <s v="г. Пермь, ул. Петропавловская, д. 79"/>
    <n v="1971"/>
    <m/>
    <s v="Панель"/>
    <n v="9"/>
    <n v="6"/>
    <n v="11245.9"/>
    <n v="11200.3"/>
    <n v="10500.06"/>
    <n v="481"/>
    <n v="5460446.75"/>
    <m/>
    <m/>
    <m/>
    <n v="5460446.75"/>
    <n v="487.52682963849185"/>
    <n v="487.52682963849185"/>
    <x v="3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78"/>
    <x v="6"/>
    <s v="г. Пермь, ул. Плеханова, д. 33"/>
    <n v="1962"/>
    <m/>
    <s v="Кирпич"/>
    <n v="5"/>
    <n v="3"/>
    <n v="2262.3000000000002"/>
    <n v="1704.1"/>
    <n v="1704.1"/>
    <n v="88"/>
    <n v="10188313.300000001"/>
    <m/>
    <m/>
    <m/>
    <n v="10188313.300000001"/>
    <n v="5978.7062378968376"/>
    <n v="5978.7062378968376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9"/>
    <x v="6"/>
    <s v="г. Пермь, ул. Пономарева, д. 4"/>
    <n v="1985"/>
    <m/>
    <s v="Панель"/>
    <n v="10"/>
    <n v="1"/>
    <n v="2674"/>
    <n v="2202.5"/>
    <n v="2202.5"/>
    <n v="97"/>
    <n v="2680845.44"/>
    <m/>
    <m/>
    <m/>
    <n v="2680845.44"/>
    <n v="1217.1829466515323"/>
    <n v="1217.1829466515323"/>
    <x v="3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0"/>
    <x v="6"/>
    <s v="г. Пермь, ул. Пушкарская, д. 130"/>
    <n v="1959"/>
    <m/>
    <s v="Кирпич"/>
    <n v="2"/>
    <n v="3"/>
    <n v="817.05"/>
    <n v="790.55"/>
    <n v="763.91"/>
    <n v="61"/>
    <n v="13411859.41"/>
    <m/>
    <m/>
    <m/>
    <n v="13411859.41"/>
    <n v="16965.225994560751"/>
    <n v="16965.225994560751"/>
    <x v="3"/>
    <x v="1"/>
    <m/>
    <n v="5"/>
    <s v=""/>
    <n v="1"/>
    <s v=""/>
    <n v="1"/>
    <n v="1"/>
    <n v="1"/>
    <s v=""/>
    <s v=""/>
    <s v=""/>
    <s v=""/>
    <n v="1"/>
    <s v=""/>
    <s v=""/>
    <s v=""/>
    <s v=""/>
    <s v=""/>
    <s v=""/>
    <s v=""/>
    <s v=""/>
    <s v=""/>
    <s v=""/>
  </r>
  <r>
    <n v="81"/>
    <x v="6"/>
    <s v="г. Пермь, ул. Пушкина, д. 29"/>
    <n v="1960"/>
    <m/>
    <s v="Кирпич"/>
    <n v="5"/>
    <n v="2"/>
    <n v="2066.6999999999998"/>
    <n v="1863.1999999999998"/>
    <n v="1362.8"/>
    <n v="48"/>
    <n v="5141205.59"/>
    <m/>
    <m/>
    <m/>
    <n v="5141205.59"/>
    <n v="2759.3417722198369"/>
    <n v="2759.3417722198369"/>
    <x v="3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2"/>
    <x v="6"/>
    <s v="г. Пермь, ул. Розалии Землячки, д. 12"/>
    <n v="1940"/>
    <m/>
    <s v="Кирпич"/>
    <n v="5"/>
    <n v="5"/>
    <n v="4360.17"/>
    <n v="3562.66"/>
    <n v="3359.59"/>
    <n v="129"/>
    <n v="26773318.68"/>
    <m/>
    <m/>
    <m/>
    <n v="26773318.68"/>
    <n v="7514.9800093188796"/>
    <n v="7514.9800093188796"/>
    <x v="3"/>
    <x v="1"/>
    <m/>
    <n v="4"/>
    <s v=""/>
    <s v="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83"/>
    <x v="6"/>
    <s v="г. Пермь, ул. Розалии Землячки, д. 8"/>
    <n v="1948"/>
    <m/>
    <s v="Кирпич"/>
    <n v="4"/>
    <n v="3"/>
    <n v="3288.7"/>
    <n v="2374.5"/>
    <n v="2152.84"/>
    <n v="115"/>
    <n v="10865042.629999999"/>
    <m/>
    <m/>
    <m/>
    <n v="10865042.629999999"/>
    <n v="4575.718100652769"/>
    <n v="4575.718100652769"/>
    <x v="3"/>
    <x v="1"/>
    <m/>
    <n v="2"/>
    <s v=""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84"/>
    <x v="6"/>
    <s v="г. Пермь, ул. Сергея Есенина, д. 11"/>
    <n v="1978"/>
    <m/>
    <s v="Кирпич"/>
    <n v="3"/>
    <n v="3"/>
    <n v="2896"/>
    <n v="1857.7"/>
    <n v="1881"/>
    <n v="83"/>
    <n v="20468522.559999999"/>
    <m/>
    <m/>
    <m/>
    <n v="20468522.559999999"/>
    <n v="11018.2066856866"/>
    <n v="11018.2066856866"/>
    <x v="3"/>
    <x v="1"/>
    <m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</r>
  <r>
    <n v="85"/>
    <x v="6"/>
    <s v="г. Пермь, ул. Сибирская, д. 4А"/>
    <n v="1948"/>
    <m/>
    <s v="Кирпич"/>
    <n v="4"/>
    <n v="2"/>
    <n v="2201.6999999999998"/>
    <n v="1540.8"/>
    <n v="1540.8"/>
    <n v="59"/>
    <n v="10233391.52"/>
    <m/>
    <m/>
    <m/>
    <n v="10233391.52"/>
    <n v="6641.6092419522329"/>
    <n v="6641.6092419522329"/>
    <x v="3"/>
    <x v="1"/>
    <m/>
    <n v="5"/>
    <s v=""/>
    <n v="1"/>
    <n v="1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86"/>
    <x v="6"/>
    <s v="г. Пермь, ул. Сибирская, д. 52"/>
    <n v="1996"/>
    <m/>
    <s v="Кирпич"/>
    <n v="11"/>
    <n v="3"/>
    <n v="7481.6"/>
    <n v="5395.3"/>
    <n v="5395.3"/>
    <n v="170"/>
    <n v="11790950.399999999"/>
    <m/>
    <m/>
    <m/>
    <n v="11790950.399999999"/>
    <n v="2185.4114507070967"/>
    <n v="2185.4114507070967"/>
    <x v="3"/>
    <x v="2"/>
    <m/>
    <n v="1"/>
    <s v=""/>
    <s v=""/>
    <s v=""/>
    <s v=""/>
    <s v=""/>
    <s v=""/>
    <s v=""/>
    <n v="3"/>
    <n v="11790950.399999999"/>
    <s v=""/>
    <s v=""/>
    <s v=""/>
    <s v=""/>
    <s v=""/>
    <s v=""/>
    <s v=""/>
    <s v=""/>
    <s v=""/>
    <s v=""/>
    <s v=""/>
    <s v=""/>
  </r>
  <r>
    <n v="87"/>
    <x v="6"/>
    <s v="г. Пермь, ул. Сибирская, д. 57"/>
    <n v="1961"/>
    <m/>
    <s v="Кирпич"/>
    <n v="5"/>
    <n v="4"/>
    <n v="3547.1"/>
    <n v="3178.9"/>
    <n v="3178.9"/>
    <n v="89"/>
    <n v="10438937.939999999"/>
    <m/>
    <m/>
    <m/>
    <n v="10438937.939999999"/>
    <n v="3283.8207996476767"/>
    <n v="3283.8207996476767"/>
    <x v="3"/>
    <x v="1"/>
    <m/>
    <n v="2"/>
    <s v=""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88"/>
    <x v="6"/>
    <s v="г. Пермь, ул. Сибирская, д. 7А"/>
    <n v="1960"/>
    <m/>
    <s v="Кирпич"/>
    <n v="4"/>
    <n v="1"/>
    <n v="1160.7"/>
    <n v="1059.8"/>
    <n v="791.5"/>
    <n v="30"/>
    <n v="5227235.66"/>
    <m/>
    <m/>
    <m/>
    <n v="5227235.66"/>
    <n v="4932.2850160407625"/>
    <n v="4932.2850160407625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89"/>
    <x v="6"/>
    <s v="г. Пермь, ул. Сивкова, д. 23"/>
    <n v="1958"/>
    <m/>
    <s v="Кирпич"/>
    <n v="3"/>
    <n v="2"/>
    <n v="1267.7"/>
    <n v="877.87"/>
    <n v="859.26"/>
    <n v="39"/>
    <n v="1645525.31"/>
    <m/>
    <m/>
    <m/>
    <n v="1645525.31"/>
    <n v="1874.452151229681"/>
    <n v="1874.452151229681"/>
    <x v="3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90"/>
    <x v="6"/>
    <s v="г. Пермь, ул. Советской Армии, д. 5"/>
    <n v="1962"/>
    <m/>
    <s v="Кирпич"/>
    <n v="5"/>
    <n v="2"/>
    <n v="1627"/>
    <n v="1450.6"/>
    <n v="1450.6"/>
    <n v="71"/>
    <n v="7327227.04"/>
    <m/>
    <m/>
    <m/>
    <n v="7327227.04"/>
    <n v="5051.1698883220743"/>
    <n v="5051.1698883220743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1"/>
    <x v="6"/>
    <s v="г. Пермь, ул. Солдатова, д. 7"/>
    <n v="1976"/>
    <m/>
    <s v="Кирпич"/>
    <n v="9"/>
    <n v="2"/>
    <n v="3669.5"/>
    <n v="3669.5"/>
    <n v="3669.5"/>
    <n v="164"/>
    <n v="13085437"/>
    <m/>
    <m/>
    <m/>
    <n v="13085437"/>
    <n v="3566"/>
    <n v="3566"/>
    <x v="3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92"/>
    <x v="6"/>
    <s v="г. Пермь, ул. Соловьева, д. 11"/>
    <n v="1950"/>
    <m/>
    <s v="Кирпич"/>
    <n v="4"/>
    <n v="2"/>
    <n v="2516.9"/>
    <n v="1995.3"/>
    <n v="1995.3"/>
    <n v="72"/>
    <n v="11334909.49"/>
    <m/>
    <m/>
    <m/>
    <n v="11334909.49"/>
    <n v="5680.804635894352"/>
    <n v="5680.804635894352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3"/>
    <x v="6"/>
    <s v="г. Пермь, ул. Соловьева, д. 3"/>
    <n v="1954"/>
    <m/>
    <s v="Кирпич"/>
    <n v="5"/>
    <n v="4"/>
    <n v="5579.6"/>
    <n v="5046"/>
    <n v="3760.3"/>
    <n v="142"/>
    <n v="25912555.140000001"/>
    <m/>
    <m/>
    <m/>
    <n v="25912555.140000001"/>
    <n v="5135.2665755053513"/>
    <n v="5135.2665755053513"/>
    <x v="3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94"/>
    <x v="6"/>
    <s v="г. Пермь, ул. Сусанина, д. 9"/>
    <n v="1939"/>
    <m/>
    <s v="Кирпич"/>
    <n v="4"/>
    <n v="3"/>
    <n v="2768.6"/>
    <n v="2380.46"/>
    <n v="2306.67"/>
    <n v="137"/>
    <n v="37404976.5"/>
    <m/>
    <m/>
    <m/>
    <n v="37404976.5"/>
    <n v="15713.339648639338"/>
    <n v="15713.339648639338"/>
    <x v="3"/>
    <x v="1"/>
    <m/>
    <n v="6"/>
    <s v=""/>
    <n v="1"/>
    <s v=""/>
    <n v="1"/>
    <n v="1"/>
    <n v="1"/>
    <s v=""/>
    <s v=""/>
    <s v=""/>
    <n v="1"/>
    <n v="1"/>
    <s v=""/>
    <s v=""/>
    <s v=""/>
    <s v=""/>
    <s v=""/>
    <s v=""/>
    <s v=""/>
    <s v=""/>
    <s v=""/>
    <s v=""/>
  </r>
  <r>
    <n v="95"/>
    <x v="6"/>
    <s v="г. Пермь, ул. Тбилисская, д. 11"/>
    <n v="1969"/>
    <m/>
    <s v="Панель"/>
    <n v="5"/>
    <n v="4"/>
    <n v="2714.7"/>
    <n v="2714.7"/>
    <n v="2714.7"/>
    <n v="118"/>
    <n v="1410585.27"/>
    <m/>
    <m/>
    <m/>
    <n v="1410585.27"/>
    <n v="519.61000110509451"/>
    <n v="519.61000110509451"/>
    <x v="3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96"/>
    <x v="6"/>
    <s v="г. Пермь, ул. Техническая, д. 14"/>
    <n v="1962"/>
    <m/>
    <s v="Кирпич"/>
    <n v="5"/>
    <n v="2"/>
    <n v="1591.3"/>
    <n v="1500"/>
    <n v="1500"/>
    <n v="75"/>
    <n v="7166451.3799999999"/>
    <m/>
    <m/>
    <m/>
    <n v="7166451.3799999999"/>
    <n v="4777.6342533333336"/>
    <n v="4777.6342533333336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7"/>
    <x v="6"/>
    <s v="г. Пермь, ул. Тургенева, д. 20"/>
    <n v="1965"/>
    <m/>
    <s v="Кирпич"/>
    <n v="5"/>
    <n v="4"/>
    <n v="3166.7"/>
    <n v="3100"/>
    <n v="3100"/>
    <n v="142"/>
    <n v="14261296.779999999"/>
    <m/>
    <m/>
    <m/>
    <n v="14261296.779999999"/>
    <n v="4600.4183161290321"/>
    <n v="4600.4183161290321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8"/>
    <x v="6"/>
    <s v="г. Пермь, ул. Тургенева, д. 23"/>
    <n v="2004"/>
    <m/>
    <s v="Кирпич"/>
    <n v="8"/>
    <n v="2"/>
    <n v="4012.6"/>
    <n v="2556.9"/>
    <n v="2556.9"/>
    <n v="77"/>
    <n v="8297695.6699999999"/>
    <m/>
    <m/>
    <m/>
    <n v="8297695.6699999999"/>
    <n v="3245.2171262075167"/>
    <n v="3245.2171262075167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9"/>
    <x v="6"/>
    <s v="г. Пермь, ул. Тургенева, д. 6"/>
    <n v="1956"/>
    <m/>
    <s v="Кирпич"/>
    <n v="3"/>
    <n v="3"/>
    <n v="1631.82"/>
    <n v="1259.81"/>
    <n v="768.48"/>
    <n v="56"/>
    <n v="29669620.690000001"/>
    <m/>
    <m/>
    <m/>
    <n v="29669620.690000001"/>
    <n v="23550.869329502071"/>
    <n v="23550.869329502071"/>
    <x v="3"/>
    <x v="1"/>
    <m/>
    <n v="6"/>
    <n v="1"/>
    <n v="1"/>
    <s v=""/>
    <s v=""/>
    <s v=""/>
    <n v="1"/>
    <n v="1"/>
    <s v=""/>
    <s v=""/>
    <s v=""/>
    <n v="1"/>
    <s v=""/>
    <s v=""/>
    <n v="1"/>
    <s v=""/>
    <s v=""/>
    <s v=""/>
    <s v=""/>
    <s v=""/>
    <s v=""/>
    <s v=""/>
  </r>
  <r>
    <n v="100"/>
    <x v="6"/>
    <s v="г. Пермь, ул. Уинская, д. 13"/>
    <n v="1999"/>
    <m/>
    <n v="0"/>
    <n v="11"/>
    <n v="5"/>
    <n v="9828.1"/>
    <n v="9626.1"/>
    <n v="9626.1"/>
    <n v="324"/>
    <n v="19651584"/>
    <m/>
    <m/>
    <m/>
    <n v="19651584"/>
    <n v="2041.4896998784554"/>
    <n v="2041.4896998784554"/>
    <x v="3"/>
    <x v="2"/>
    <m/>
    <n v="1"/>
    <s v=""/>
    <s v=""/>
    <s v=""/>
    <s v=""/>
    <s v=""/>
    <s v=""/>
    <s v=""/>
    <n v="5"/>
    <n v="19651584"/>
    <s v=""/>
    <s v=""/>
    <s v=""/>
    <s v=""/>
    <s v=""/>
    <s v=""/>
    <s v=""/>
    <s v=""/>
    <s v=""/>
    <s v=""/>
    <s v=""/>
    <s v=""/>
  </r>
  <r>
    <n v="101"/>
    <x v="6"/>
    <s v="г. Пермь, ул. Уинская, д. 6"/>
    <n v="1993"/>
    <m/>
    <s v="панели"/>
    <n v="16"/>
    <n v="5"/>
    <n v="17843.3"/>
    <n v="17843.3"/>
    <n v="14607.6"/>
    <n v="507"/>
    <n v="68607488.5"/>
    <m/>
    <m/>
    <m/>
    <n v="68607488.5"/>
    <n v="3845"/>
    <n v="3845"/>
    <x v="3"/>
    <x v="2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102"/>
    <x v="6"/>
    <s v="г. Пермь, ул. Уральская, д. 45"/>
    <n v="1989"/>
    <m/>
    <s v="Панель"/>
    <n v="16"/>
    <n v="1"/>
    <n v="5958.2"/>
    <n v="5298.2"/>
    <n v="5298.2"/>
    <n v="244"/>
    <n v="3362212.26"/>
    <m/>
    <m/>
    <m/>
    <n v="3362212.26"/>
    <n v="634.59519459439048"/>
    <n v="634.59519459439048"/>
    <x v="3"/>
    <x v="2"/>
    <m/>
    <n v="1"/>
    <s v=""/>
    <s v=""/>
    <s v=""/>
    <s v=""/>
    <s v=""/>
    <s v=""/>
    <s v=""/>
    <s v=""/>
    <s v=""/>
    <s v=""/>
    <s v=""/>
    <s v=""/>
    <s v=""/>
    <s v=""/>
    <s v=""/>
    <s v=""/>
    <s v=""/>
    <s v=""/>
    <n v="1"/>
    <s v=""/>
    <s v=""/>
  </r>
  <r>
    <n v="103"/>
    <x v="6"/>
    <s v="г. Пермь, ул. Уральская, д. 53"/>
    <n v="1986"/>
    <m/>
    <s v="Кирпич"/>
    <n v="9"/>
    <n v="2"/>
    <n v="4735.8"/>
    <n v="3991.9"/>
    <n v="3991.9"/>
    <n v="212"/>
    <n v="72180222.120000005"/>
    <m/>
    <m/>
    <m/>
    <n v="72180222.120000005"/>
    <n v="18081.670913600039"/>
    <n v="18081.670913600039"/>
    <x v="3"/>
    <x v="2"/>
    <m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</r>
  <r>
    <n v="104"/>
    <x v="6"/>
    <s v="г. Пермь, ул. Уральская, д. 83"/>
    <n v="1932"/>
    <m/>
    <s v="Кирпич"/>
    <n v="4"/>
    <n v="3"/>
    <n v="1745.79"/>
    <n v="1495.66"/>
    <n v="1253.3599999999999"/>
    <n v="102"/>
    <n v="13907102.800000001"/>
    <m/>
    <m/>
    <m/>
    <n v="13907102.800000001"/>
    <n v="9298.3049623577554"/>
    <n v="9298.3049623577554"/>
    <x v="3"/>
    <x v="1"/>
    <m/>
    <n v="4"/>
    <n v="1"/>
    <n v="1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105"/>
    <x v="6"/>
    <s v="г. Пермь, ул. Уфимская, д. 14"/>
    <n v="1972"/>
    <m/>
    <s v="панели"/>
    <n v="5"/>
    <n v="6"/>
    <n v="4341.8999999999996"/>
    <n v="3121.7999999999997"/>
    <n v="3014.7"/>
    <n v="193"/>
    <n v="3543468.01"/>
    <m/>
    <m/>
    <m/>
    <n v="3543468.01"/>
    <n v="1135.0720770068551"/>
    <n v="1135.0720770068551"/>
    <x v="3"/>
    <x v="2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106"/>
    <x v="6"/>
    <s v="г. Пермь, ул. Федосеева, д. 10"/>
    <n v="1955"/>
    <m/>
    <s v="Блоки"/>
    <n v="3"/>
    <n v="4"/>
    <n v="2331.3000000000002"/>
    <n v="1579.4"/>
    <n v="1497.27"/>
    <n v="84"/>
    <n v="19575692.969999999"/>
    <m/>
    <m/>
    <m/>
    <n v="19575692.969999999"/>
    <n v="12394.385823730529"/>
    <n v="12394.385823730529"/>
    <x v="3"/>
    <x v="1"/>
    <m/>
    <n v="3"/>
    <s v=""/>
    <s v=""/>
    <s v=""/>
    <s v=""/>
    <s v=""/>
    <s v=""/>
    <n v="1"/>
    <s v=""/>
    <s v=""/>
    <s v=""/>
    <n v="1"/>
    <s v=""/>
    <s v=""/>
    <n v="1"/>
    <s v=""/>
    <s v=""/>
    <s v=""/>
    <s v=""/>
    <s v=""/>
    <s v=""/>
    <s v=""/>
  </r>
  <r>
    <n v="107"/>
    <x v="6"/>
    <s v="г. Пермь, ул. Федосеева, д. 9"/>
    <n v="1957"/>
    <m/>
    <s v="Шлакоблок"/>
    <n v="3"/>
    <n v="2"/>
    <n v="1377.6"/>
    <n v="1140.5999999999999"/>
    <n v="1140.5999999999999"/>
    <n v="68"/>
    <n v="12980587.540000001"/>
    <m/>
    <m/>
    <m/>
    <n v="12980587.540000001"/>
    <n v="11380.49056636858"/>
    <n v="11380.49056636858"/>
    <x v="3"/>
    <x v="1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108"/>
    <x v="6"/>
    <s v="г. Пермь, ул. Формовщиков, д. 38"/>
    <n v="1960"/>
    <m/>
    <s v="Кирпич"/>
    <n v="3"/>
    <n v="2"/>
    <n v="1248.5999999999999"/>
    <n v="1140.3"/>
    <n v="1140.3"/>
    <n v="50"/>
    <n v="11933357.15"/>
    <m/>
    <m/>
    <m/>
    <n v="11933357.15"/>
    <n v="10465.103174603175"/>
    <n v="10465.103174603175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09"/>
    <x v="6"/>
    <s v="г. Пермь, ул. Худанина, д. 8"/>
    <n v="1955"/>
    <m/>
    <s v="блочный"/>
    <n v="3"/>
    <n v="2"/>
    <n v="2277.3000000000002"/>
    <n v="1593.79"/>
    <n v="1593.79"/>
    <n v="0"/>
    <n v="37041491.480000004"/>
    <m/>
    <m/>
    <m/>
    <n v="37041491.480000004"/>
    <n v="23241.136837349968"/>
    <n v="23241.136837349968"/>
    <x v="3"/>
    <x v="1"/>
    <m/>
    <n v="4"/>
    <n v="1"/>
    <n v="1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110"/>
    <x v="6"/>
    <s v="г. Пермь, ул. Чебоксарская, д. 12"/>
    <n v="1960"/>
    <m/>
    <s v="Кирпич"/>
    <n v="2"/>
    <n v="2"/>
    <n v="711.6"/>
    <n v="626.79999999999995"/>
    <n v="554.09"/>
    <n v="35"/>
    <n v="7231869.8299999991"/>
    <m/>
    <m/>
    <m/>
    <n v="7231869.8299999991"/>
    <n v="11537.762970644542"/>
    <n v="11537.762970644542"/>
    <x v="3"/>
    <x v="1"/>
    <m/>
    <n v="4"/>
    <n v="1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111"/>
    <x v="6"/>
    <s v="г. Пермь, ул. Чехова, д. 8"/>
    <n v="1976"/>
    <m/>
    <s v="Панель"/>
    <n v="5"/>
    <n v="4"/>
    <n v="3046.76"/>
    <n v="3046.76"/>
    <n v="3046.76"/>
    <n v="154"/>
    <n v="14875379.15"/>
    <m/>
    <m/>
    <m/>
    <n v="14875379.15"/>
    <n v="4882.3599988184169"/>
    <n v="4882.3599988184169"/>
    <x v="3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12"/>
    <x v="6"/>
    <s v="г. Пермь, ул. Шишкина, д. 4"/>
    <n v="1959"/>
    <m/>
    <s v="Панель"/>
    <n v="4"/>
    <n v="4"/>
    <n v="3089.2"/>
    <n v="2717.9"/>
    <n v="2717.9"/>
    <n v="109"/>
    <n v="13912273.98"/>
    <m/>
    <m/>
    <m/>
    <n v="13912273.98"/>
    <n v="5118.7585930313844"/>
    <n v="5118.7585930313844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13"/>
    <x v="6"/>
    <s v="г. Пермь, ул. Экскаваторная, д. 51"/>
    <n v="1985"/>
    <m/>
    <s v="Кирпич"/>
    <n v="5"/>
    <n v="4"/>
    <n v="3294.5"/>
    <n v="2988.6"/>
    <n v="320.2"/>
    <n v="0"/>
    <n v="23285064.77"/>
    <m/>
    <m/>
    <m/>
    <n v="23285064.77"/>
    <n v="7791.295178344375"/>
    <n v="7791.295178344375"/>
    <x v="3"/>
    <x v="2"/>
    <m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</r>
  <r>
    <n v="114"/>
    <x v="6"/>
    <s v="г. Пермь, ул. Юрша, д. 82"/>
    <n v="2011"/>
    <m/>
    <n v="0"/>
    <n v="20"/>
    <n v="1"/>
    <n v="15389.1"/>
    <n v="9297.6"/>
    <n v="9297.6"/>
    <n v="184"/>
    <n v="54867989.359999999"/>
    <m/>
    <m/>
    <m/>
    <n v="54867989.359999999"/>
    <n v="5901.3067200137666"/>
    <n v="5901.3067200137666"/>
    <x v="3"/>
    <x v="2"/>
    <m/>
    <n v="3"/>
    <s v=""/>
    <s v=""/>
    <s v=""/>
    <n v="1"/>
    <n v="1"/>
    <s v=""/>
    <s v=""/>
    <s v=""/>
    <s v=""/>
    <n v="1"/>
    <s v=""/>
    <s v=""/>
    <s v=""/>
    <s v=""/>
    <s v=""/>
    <s v=""/>
    <s v=""/>
    <s v=""/>
    <s v=""/>
    <s v=""/>
    <s v=""/>
  </r>
  <r>
    <n v="115"/>
    <x v="6"/>
    <s v="г. Пермь, ул. Юрша, д. 9"/>
    <n v="1990"/>
    <m/>
    <s v="панели"/>
    <n v="10"/>
    <n v="14"/>
    <n v="30125.599999999999"/>
    <n v="30125.599999999999"/>
    <n v="30125.599999999999"/>
    <n v="840"/>
    <n v="55024435.199999996"/>
    <m/>
    <m/>
    <m/>
    <n v="55024435.199999996"/>
    <n v="1826.5008896088375"/>
    <n v="1826.5008896088375"/>
    <x v="3"/>
    <x v="2"/>
    <m/>
    <n v="1"/>
    <s v=""/>
    <s v=""/>
    <s v=""/>
    <s v=""/>
    <s v=""/>
    <s v=""/>
    <s v=""/>
    <n v="14"/>
    <n v="55024435.199999996"/>
    <s v=""/>
    <s v=""/>
    <s v=""/>
    <s v=""/>
    <s v=""/>
    <s v=""/>
    <s v=""/>
    <s v=""/>
    <s v=""/>
    <s v=""/>
    <s v=""/>
    <s v=""/>
  </r>
  <r>
    <n v="116"/>
    <x v="6"/>
    <s v="г. Пермь, ул. Ялтинская, д. 10"/>
    <n v="1968"/>
    <m/>
    <s v="Кирпич"/>
    <n v="5"/>
    <n v="6"/>
    <n v="4541.3999999999996"/>
    <n v="4066.3"/>
    <n v="4066.3"/>
    <n v="297"/>
    <n v="15187077.4"/>
    <m/>
    <m/>
    <m/>
    <n v="15187077.4"/>
    <n v="3734.8639795391387"/>
    <n v="3734.8639795391387"/>
    <x v="3"/>
    <x v="2"/>
    <m/>
    <n v="2"/>
    <s v=""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117"/>
    <x v="6"/>
    <s v="г. Пермь, ул. Янаульская, д. 11"/>
    <n v="1958"/>
    <m/>
    <s v="Кирпич"/>
    <n v="2"/>
    <n v="2"/>
    <n v="443.03"/>
    <n v="378.93"/>
    <n v="304.13"/>
    <n v="31"/>
    <n v="2581602.2599999998"/>
    <m/>
    <m/>
    <m/>
    <n v="2581602.2599999998"/>
    <n v="6812.8737761591847"/>
    <n v="6812.8737761591847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18"/>
    <x v="6"/>
    <s v="г. Пермь, ул. Янаульская, д. 12"/>
    <n v="1989"/>
    <m/>
    <s v="Кирпич"/>
    <n v="5"/>
    <n v="4"/>
    <n v="2484.3000000000002"/>
    <n v="2125.6000000000004"/>
    <n v="2125.6"/>
    <n v="141"/>
    <n v="2835108"/>
    <m/>
    <m/>
    <m/>
    <n v="2835108"/>
    <n v="1333.7918705306736"/>
    <n v="1333.7918705306736"/>
    <x v="3"/>
    <x v="2"/>
    <m/>
    <n v="2"/>
    <s v=""/>
    <s v=""/>
    <s v=""/>
    <n v="1"/>
    <s v=""/>
    <s v=""/>
    <s v=""/>
    <s v=""/>
    <s v=""/>
    <s v=""/>
    <s v=""/>
    <s v=""/>
    <s v=""/>
    <n v="1"/>
    <s v=""/>
    <s v=""/>
    <s v=""/>
    <s v=""/>
    <s v=""/>
    <s v=""/>
    <s v=""/>
  </r>
  <r>
    <n v="119"/>
    <x v="6"/>
    <s v="г. Пермь, ш. Космонавтов, д. 110"/>
    <n v="1976"/>
    <m/>
    <s v="Кирпич"/>
    <n v="14"/>
    <n v="1"/>
    <n v="6399"/>
    <n v="6399"/>
    <n v="6267"/>
    <n v="0"/>
    <n v="29234215.440000001"/>
    <m/>
    <m/>
    <m/>
    <n v="29234215.440000001"/>
    <n v="4568.5600000000004"/>
    <n v="4568.5600000000004"/>
    <x v="3"/>
    <x v="2"/>
    <m/>
    <n v="2"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20"/>
    <x v="6"/>
    <s v="г. Пермь, ш. Космонавтов, д. 127"/>
    <n v="1971"/>
    <m/>
    <s v="Кирпич"/>
    <n v="12"/>
    <n v="1"/>
    <n v="2918.5"/>
    <n v="2721.1"/>
    <n v="2672.12"/>
    <n v="128"/>
    <n v="3930316.7999999998"/>
    <m/>
    <m/>
    <m/>
    <n v="3930316.7999999998"/>
    <n v="1444.3852853625372"/>
    <n v="1444.3852853625372"/>
    <x v="3"/>
    <x v="2"/>
    <m/>
    <n v="1"/>
    <s v=""/>
    <s v=""/>
    <s v=""/>
    <s v=""/>
    <s v=""/>
    <s v=""/>
    <s v=""/>
    <n v="1"/>
    <n v="3930316.7999999998"/>
    <s v=""/>
    <s v=""/>
    <s v=""/>
    <s v=""/>
    <s v=""/>
    <s v=""/>
    <s v=""/>
    <s v=""/>
    <s v=""/>
    <s v=""/>
    <s v=""/>
    <s v=""/>
  </r>
  <r>
    <n v="0"/>
    <x v="0"/>
    <s v="Городской округ закрытое административно-территориальное образование Звездный Пермского края"/>
    <s v=""/>
    <m/>
    <s v=""/>
    <s v=""/>
    <s v=""/>
    <s v=""/>
    <s v=""/>
    <s v=""/>
    <s v=""/>
    <n v="13411842.92"/>
    <m/>
    <m/>
    <m/>
    <n v="13411842.92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31"/>
    <s v="ЗАТО Звёздный, ул. Коммунистическая, д. 4"/>
    <n v="1962"/>
    <m/>
    <s v="Кирпич"/>
    <n v="4"/>
    <n v="4"/>
    <n v="2747"/>
    <n v="2747"/>
    <n v="2472.3000000000002"/>
    <n v="148"/>
    <n v="13411842.92"/>
    <m/>
    <m/>
    <m/>
    <n v="13411842.92"/>
    <n v="4882.3599999999997"/>
    <n v="4882.3599999999997"/>
    <x v="3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0"/>
    <x v="0"/>
    <s v="Губахинский городской округ Пермского края"/>
    <s v=""/>
    <m/>
    <s v=""/>
    <s v=""/>
    <s v=""/>
    <s v=""/>
    <s v=""/>
    <s v=""/>
    <s v=""/>
    <n v="88487846.209999993"/>
    <m/>
    <m/>
    <m/>
    <n v="88487846.209999993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7"/>
    <s v="г. Губаха, пр-т Ленина, д. 36"/>
    <n v="1960"/>
    <m/>
    <s v="Блоки"/>
    <n v="3"/>
    <n v="5"/>
    <n v="3130"/>
    <n v="3001.6"/>
    <n v="2468.4"/>
    <n v="113"/>
    <n v="33438948.100000005"/>
    <m/>
    <m/>
    <m/>
    <n v="33438948.100000005"/>
    <n v="11140.374500266527"/>
    <n v="11140.374500266527"/>
    <x v="3"/>
    <x v="1"/>
    <m/>
    <n v="4"/>
    <n v="1"/>
    <n v="1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2"/>
    <x v="7"/>
    <s v="г. Губаха, пр-т Октябрьский, д. 12"/>
    <n v="1974"/>
    <m/>
    <s v="Крупные блоки"/>
    <n v="5"/>
    <n v="6"/>
    <n v="4560"/>
    <n v="4477.1000000000004"/>
    <n v="4247.5"/>
    <n v="0"/>
    <n v="3905640"/>
    <m/>
    <m/>
    <m/>
    <n v="3905640"/>
    <n v="872.35933975117814"/>
    <n v="872.35933975117814"/>
    <x v="3"/>
    <x v="1"/>
    <m/>
    <n v="1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</r>
  <r>
    <n v="3"/>
    <x v="7"/>
    <s v="г. Губаха, ул. Газеты Правда, д. 23"/>
    <n v="1953"/>
    <m/>
    <s v="Блоки"/>
    <n v="2"/>
    <n v="2"/>
    <n v="896.8"/>
    <n v="821.2"/>
    <n v="724.1"/>
    <n v="29"/>
    <n v="1140469.53"/>
    <m/>
    <m/>
    <m/>
    <n v="1140469.53"/>
    <n v="1388.7841329761325"/>
    <n v="1388.7841329761325"/>
    <x v="3"/>
    <x v="1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4"/>
    <x v="7"/>
    <s v="г. Губаха, ул. Газеты Правда, д. 28"/>
    <n v="1954"/>
    <m/>
    <s v="Блоки"/>
    <n v="2"/>
    <n v="2"/>
    <n v="424.3"/>
    <n v="380.1"/>
    <n v="380.1"/>
    <n v="11"/>
    <n v="2472459.75"/>
    <m/>
    <m/>
    <m/>
    <n v="2472459.75"/>
    <n v="6504.7612470402519"/>
    <n v="6504.7612470402519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5"/>
    <x v="7"/>
    <s v="г. Губаха, ул. Дзержинского, д. 8"/>
    <n v="1952"/>
    <m/>
    <s v="Кирпич"/>
    <n v="2"/>
    <n v="2"/>
    <n v="717.5"/>
    <n v="654.5"/>
    <n v="654.5"/>
    <n v="30"/>
    <n v="6489644"/>
    <m/>
    <m/>
    <m/>
    <n v="6489644"/>
    <n v="9915.4224598930487"/>
    <n v="9915.4224598930487"/>
    <x v="3"/>
    <x v="1"/>
    <m/>
    <n v="2"/>
    <s v=""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6"/>
    <x v="7"/>
    <s v="г. Губаха, ул. Мира, д. 27А"/>
    <n v="1958"/>
    <m/>
    <s v="Блоки"/>
    <n v="3"/>
    <n v="3"/>
    <n v="1564.8"/>
    <n v="1439.8"/>
    <n v="1439.8"/>
    <n v="65"/>
    <n v="14955403.869999999"/>
    <m/>
    <m/>
    <m/>
    <n v="14955403.869999999"/>
    <n v="10387.139790248646"/>
    <n v="10387.139790248646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"/>
    <x v="7"/>
    <s v="г. Губаха, ул. Орджоникидзе, д. 14"/>
    <n v="1962"/>
    <m/>
    <s v="Блоки"/>
    <n v="5"/>
    <n v="2"/>
    <n v="1722.8"/>
    <n v="1600.5"/>
    <n v="1560.3"/>
    <n v="77"/>
    <n v="7216550.7800000012"/>
    <m/>
    <m/>
    <m/>
    <n v="7216550.7800000012"/>
    <n v="4508.9351952514844"/>
    <n v="4508.9351952514844"/>
    <x v="3"/>
    <x v="1"/>
    <m/>
    <n v="4"/>
    <n v="1"/>
    <n v="1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8"/>
    <x v="7"/>
    <s v="г. Губаха, ул. Орджоникидзе, д. 6"/>
    <n v="1962"/>
    <m/>
    <s v="Кирпич"/>
    <n v="2"/>
    <n v="2"/>
    <n v="337"/>
    <n v="337"/>
    <n v="280.2"/>
    <n v="18"/>
    <n v="1963749.55"/>
    <m/>
    <m/>
    <m/>
    <n v="1963749.55"/>
    <n v="5827.1500000000005"/>
    <n v="5827.1500000000005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9"/>
    <x v="7"/>
    <s v="г. Губаха, ул. Циолковского, д. 1"/>
    <n v="1967"/>
    <m/>
    <s v="Шлакоблок"/>
    <n v="2"/>
    <n v="2"/>
    <n v="634"/>
    <n v="634"/>
    <n v="634"/>
    <n v="24"/>
    <n v="6298916.7999999998"/>
    <m/>
    <m/>
    <m/>
    <n v="6298916.7999999998"/>
    <n v="9935.1999999999989"/>
    <n v="9935.1999999999989"/>
    <x v="3"/>
    <x v="1"/>
    <m/>
    <n v="2"/>
    <s v=""/>
    <s v=""/>
    <s v=""/>
    <n v="1"/>
    <s v=""/>
    <s v=""/>
    <s v=""/>
    <s v=""/>
    <s v=""/>
    <n v="1"/>
    <s v=""/>
    <s v=""/>
    <s v=""/>
    <s v=""/>
    <s v=""/>
    <s v=""/>
    <s v=""/>
    <s v=""/>
    <s v=""/>
    <s v=""/>
    <s v=""/>
  </r>
  <r>
    <n v="10"/>
    <x v="7"/>
    <s v="г. Губаха, ул. Чернигина, д. 2"/>
    <n v="1965"/>
    <m/>
    <s v="Крупные блоки"/>
    <n v="4"/>
    <n v="3"/>
    <n v="2196.5"/>
    <n v="1983.9"/>
    <n v="1940.5"/>
    <n v="70"/>
    <n v="10606063.83"/>
    <m/>
    <m/>
    <m/>
    <n v="10606063.83"/>
    <n v="5346.0677604717976"/>
    <n v="5346.0677604717976"/>
    <x v="3"/>
    <x v="1"/>
    <m/>
    <n v="2"/>
    <s v=""/>
    <s v=""/>
    <s v=""/>
    <n v="1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Добрянский городской округ Пермского края"/>
    <s v=""/>
    <m/>
    <s v=""/>
    <s v=""/>
    <s v=""/>
    <s v=""/>
    <s v=""/>
    <s v=""/>
    <s v=""/>
    <n v="14598602.939999999"/>
    <m/>
    <m/>
    <m/>
    <n v="14598602.93999999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8"/>
    <s v="п. Пальники, ул. Молодежная, д. 5"/>
    <n v="1968"/>
    <m/>
    <s v="Шлакоблок"/>
    <n v="2"/>
    <n v="2"/>
    <n v="446.6"/>
    <n v="446.6"/>
    <n v="446.6"/>
    <n v="42"/>
    <n v="7450440.2200000007"/>
    <m/>
    <m/>
    <m/>
    <n v="7450440.2200000007"/>
    <n v="16682.579982086878"/>
    <n v="16682.579982086878"/>
    <x v="3"/>
    <x v="1"/>
    <m/>
    <n v="3"/>
    <s v=""/>
    <s v=""/>
    <s v=""/>
    <s v=""/>
    <s v=""/>
    <s v=""/>
    <s v=""/>
    <s v=""/>
    <s v=""/>
    <n v="1"/>
    <n v="1"/>
    <s v=""/>
    <s v=""/>
    <n v="1"/>
    <s v=""/>
    <s v=""/>
    <s v=""/>
    <s v=""/>
    <s v=""/>
    <s v=""/>
    <s v=""/>
  </r>
  <r>
    <n v="2"/>
    <x v="8"/>
    <s v="пгт Полазна, ул. 50 лет Октября, д. 5"/>
    <n v="1971"/>
    <m/>
    <s v="Кирпич"/>
    <n v="5"/>
    <n v="6"/>
    <n v="5350.6"/>
    <n v="4404.5"/>
    <n v="468.3"/>
    <n v="192"/>
    <n v="2800504.04"/>
    <m/>
    <m/>
    <m/>
    <n v="2800504.04"/>
    <n v="635.82791236235664"/>
    <n v="635.82791236235664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"/>
    <x v="8"/>
    <s v="пгт Полазна, ул. Нефтяников, д. 8"/>
    <n v="1953"/>
    <m/>
    <s v="Кирпич"/>
    <n v="2"/>
    <n v="2"/>
    <n v="427.8"/>
    <n v="387.8"/>
    <n v="387.8"/>
    <n v="25"/>
    <n v="4347658.68"/>
    <m/>
    <m/>
    <m/>
    <n v="4347658.68"/>
    <n v="11211.084785972149"/>
    <n v="11211.084785972149"/>
    <x v="3"/>
    <x v="1"/>
    <m/>
    <n v="4"/>
    <n v="1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0"/>
    <x v="0"/>
    <s v="Красновишерский городской округ Пермского края"/>
    <s v=""/>
    <m/>
    <s v=""/>
    <s v=""/>
    <s v=""/>
    <s v=""/>
    <s v=""/>
    <s v=""/>
    <s v=""/>
    <n v="32950854.010000002"/>
    <m/>
    <m/>
    <m/>
    <n v="32950854.010000002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4"/>
    <s v="г. Красновишерск, ул. Дзержинского, д. 24"/>
    <n v="1987"/>
    <m/>
    <s v="Панель"/>
    <n v="5"/>
    <n v="6"/>
    <n v="4436.3999999999996"/>
    <n v="3900.3"/>
    <n v="3816.7"/>
    <n v="189"/>
    <n v="18298153.620000001"/>
    <m/>
    <m/>
    <m/>
    <n v="18298153.620000001"/>
    <n v="4691.4733789708489"/>
    <n v="4691.4733789708489"/>
    <x v="3"/>
    <x v="1"/>
    <m/>
    <n v="4"/>
    <s v="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2"/>
    <x v="24"/>
    <s v="г. Красновишерск, ул. Заводская, д. 16"/>
    <n v="1961"/>
    <m/>
    <s v="Кирпич"/>
    <n v="2"/>
    <n v="2"/>
    <n v="637.79999999999995"/>
    <n v="589.79999999999995"/>
    <n v="491.1"/>
    <n v="23"/>
    <n v="1124256.44"/>
    <m/>
    <m/>
    <m/>
    <n v="1124256.44"/>
    <n v="1906.1655476432691"/>
    <n v="1906.1655476432691"/>
    <x v="3"/>
    <x v="1"/>
    <m/>
    <n v="3"/>
    <n v="1"/>
    <s v="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3"/>
    <x v="24"/>
    <s v="г. Красновишерск, ул. Лоскутова, д. 2"/>
    <n v="1978"/>
    <m/>
    <s v="Кирпич"/>
    <n v="5"/>
    <n v="4"/>
    <n v="3379.2"/>
    <n v="3156.2"/>
    <n v="3072.4"/>
    <n v="144"/>
    <n v="11043394.560000001"/>
    <m/>
    <m/>
    <m/>
    <n v="11043394.560000001"/>
    <n v="3498.9527152905398"/>
    <n v="3498.9527152905398"/>
    <x v="3"/>
    <x v="2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4"/>
    <x v="24"/>
    <s v="г. Красновишерск, ул. Спортивная, д. 13"/>
    <n v="1960"/>
    <m/>
    <s v="Брус"/>
    <n v="2"/>
    <n v="1"/>
    <n v="362.8"/>
    <n v="334"/>
    <n v="295.2"/>
    <n v="10"/>
    <n v="2485049.39"/>
    <m/>
    <m/>
    <m/>
    <n v="2485049.39"/>
    <n v="7440.2676347305396"/>
    <n v="7440.2676347305396"/>
    <x v="3"/>
    <x v="1"/>
    <m/>
    <n v="3"/>
    <s v=""/>
    <s v=""/>
    <s v=""/>
    <n v="1"/>
    <s v=""/>
    <n v="1"/>
    <s v=""/>
    <s v=""/>
    <s v=""/>
    <s v=""/>
    <n v="1"/>
    <s v=""/>
    <s v=""/>
    <s v=""/>
    <s v=""/>
    <s v=""/>
    <s v=""/>
    <s v=""/>
    <s v=""/>
    <s v=""/>
    <s v=""/>
  </r>
  <r>
    <n v="0"/>
    <x v="0"/>
    <s v="Краснокамский городской округ Пермского края"/>
    <s v=""/>
    <m/>
    <s v=""/>
    <s v=""/>
    <s v=""/>
    <s v=""/>
    <s v=""/>
    <s v=""/>
    <s v=""/>
    <n v="133633588.16999999"/>
    <m/>
    <m/>
    <m/>
    <n v="133633588.1699999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1"/>
    <s v="г. Краснокамск, пер. Пальтинский, д. 4"/>
    <n v="1977"/>
    <m/>
    <s v="Кирпич"/>
    <n v="5"/>
    <n v="4"/>
    <n v="3835"/>
    <n v="2891.9"/>
    <n v="2891.9"/>
    <n v="80"/>
    <n v="26811098.600000001"/>
    <m/>
    <m/>
    <m/>
    <n v="26811098.600000001"/>
    <n v="9271.1015595283388"/>
    <n v="9271.1015595283388"/>
    <x v="3"/>
    <x v="1"/>
    <m/>
    <n v="2"/>
    <s v=""/>
    <n v="1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11"/>
    <s v="г. Краснокамск, пр-д Рябиновый, д. 2"/>
    <n v="1990"/>
    <m/>
    <s v="Панель"/>
    <n v="5"/>
    <n v="6"/>
    <n v="4427"/>
    <n v="3898.7"/>
    <n v="3825.1"/>
    <n v="225"/>
    <n v="7246600.5700000003"/>
    <m/>
    <m/>
    <m/>
    <n v="7246600.5700000003"/>
    <n v="1858.722284351194"/>
    <n v="1858.722284351194"/>
    <x v="3"/>
    <x v="1"/>
    <m/>
    <n v="3"/>
    <s v=""/>
    <s v="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3"/>
    <x v="11"/>
    <s v="г. Краснокамск, пр-т Мира, д. 10"/>
    <n v="1938"/>
    <m/>
    <s v="Шлакоблок"/>
    <n v="4"/>
    <n v="4"/>
    <n v="4278.2"/>
    <n v="3363.6"/>
    <n v="3363.6"/>
    <n v="142"/>
    <n v="19266959.260000002"/>
    <m/>
    <m/>
    <m/>
    <n v="19266959.260000002"/>
    <n v="5728.0768402901658"/>
    <n v="5728.0768402901658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"/>
    <x v="11"/>
    <s v="г. Краснокамск, ул. Бумажников, д. 5"/>
    <n v="1950"/>
    <m/>
    <s v="Шлакоблок"/>
    <n v="2"/>
    <n v="2"/>
    <n v="729.1"/>
    <n v="729.1"/>
    <n v="688.7"/>
    <n v="31"/>
    <n v="6968293.0499999998"/>
    <m/>
    <m/>
    <m/>
    <n v="6968293.0499999998"/>
    <n v="9557.3900013715538"/>
    <n v="9557.3900013715538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"/>
    <x v="11"/>
    <s v="г. Краснокамск, ул. Дзержинского, д. 11"/>
    <n v="1993"/>
    <m/>
    <s v="Кирпич"/>
    <n v="4"/>
    <n v="3"/>
    <n v="2323.6"/>
    <n v="2323.6"/>
    <n v="2124.1"/>
    <n v="90"/>
    <n v="755402.36"/>
    <m/>
    <m/>
    <m/>
    <n v="755402.36"/>
    <n v="325.10000000000002"/>
    <n v="325.10000000000002"/>
    <x v="3"/>
    <x v="2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6"/>
    <x v="11"/>
    <s v="г. Краснокамск, ул. Карла Маркса, д. 13"/>
    <n v="1949"/>
    <m/>
    <s v="Шлакоблок"/>
    <n v="2"/>
    <n v="1"/>
    <n v="413.3"/>
    <n v="377.6"/>
    <n v="377.6"/>
    <n v="22"/>
    <n v="3894364.71"/>
    <m/>
    <m/>
    <m/>
    <n v="3894364.71"/>
    <n v="10313.465863347457"/>
    <n v="10313.465863347457"/>
    <x v="3"/>
    <x v="2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7"/>
    <x v="11"/>
    <s v="г. Краснокамск, ул. Карла Маркса, д. 4А"/>
    <n v="1958"/>
    <m/>
    <s v="Кирпич"/>
    <n v="4"/>
    <n v="2"/>
    <n v="1326.3"/>
    <n v="1312.3"/>
    <n v="1312.3"/>
    <n v="50"/>
    <n v="6576896.2300000004"/>
    <m/>
    <m/>
    <m/>
    <n v="6576896.2300000004"/>
    <n v="5011.7322487236152"/>
    <n v="5011.7322487236152"/>
    <x v="3"/>
    <x v="1"/>
    <m/>
    <n v="2"/>
    <s v=""/>
    <s v="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8"/>
    <x v="11"/>
    <s v="г. Краснокамск, ул. Комарова, д. 9"/>
    <n v="1986"/>
    <m/>
    <s v="Кирпич"/>
    <n v="9"/>
    <n v="3"/>
    <n v="7375.8"/>
    <n v="5963.6"/>
    <n v="5963.6"/>
    <n v="291"/>
    <n v="15252490.58"/>
    <m/>
    <m/>
    <m/>
    <n v="15252490.58"/>
    <n v="2557.597856999128"/>
    <n v="2557.597856999128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"/>
    <x v="11"/>
    <s v="г. Краснокамск, ул. Культуры, д. 3"/>
    <n v="1959"/>
    <m/>
    <s v="Кирпич"/>
    <n v="4"/>
    <n v="4"/>
    <n v="2335.8000000000002"/>
    <n v="2084.8000000000002"/>
    <n v="1901.6"/>
    <n v="57"/>
    <n v="16329951.529999999"/>
    <m/>
    <m/>
    <m/>
    <n v="16329951.529999999"/>
    <n v="7832.8623992709126"/>
    <n v="7832.8623992709126"/>
    <x v="3"/>
    <x v="1"/>
    <m/>
    <n v="2"/>
    <s v=""/>
    <n v="1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0"/>
    <x v="11"/>
    <s v="г. Краснокамск, ул. Орджоникидзе, д. 4А"/>
    <n v="1992"/>
    <m/>
    <s v="Панель"/>
    <n v="5"/>
    <n v="4"/>
    <n v="2970.9"/>
    <n v="2630.2000000000003"/>
    <n v="2630.2"/>
    <n v="145"/>
    <n v="14505003.32"/>
    <m/>
    <m/>
    <m/>
    <n v="14505003.32"/>
    <n v="5514.7910120903352"/>
    <n v="5514.7910120903352"/>
    <x v="3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1"/>
    <x v="11"/>
    <s v="г. Краснокамск, ул. Свердлова, д. 18"/>
    <n v="1955"/>
    <m/>
    <s v="Шлакоблок"/>
    <n v="2"/>
    <n v="1"/>
    <n v="391.2"/>
    <n v="334.7"/>
    <n v="334.7"/>
    <n v="14"/>
    <n v="4431533.1500000004"/>
    <m/>
    <m/>
    <m/>
    <n v="4431533.1500000004"/>
    <n v="13240.314161936063"/>
    <n v="13240.314161936063"/>
    <x v="3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2"/>
    <x v="11"/>
    <s v="г. Краснокамск, ул. Школьная, д. 4"/>
    <n v="1951"/>
    <m/>
    <s v="Шлакоблок"/>
    <n v="2"/>
    <n v="1"/>
    <n v="450.6"/>
    <n v="406.6"/>
    <n v="406.6"/>
    <n v="15"/>
    <n v="4306559.93"/>
    <m/>
    <m/>
    <m/>
    <n v="4306559.93"/>
    <n v="10591.637801278897"/>
    <n v="10591.637801278897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3"/>
    <x v="11"/>
    <s v="п. Майский, ул. 9 Пятилетки, д. 26"/>
    <n v="1994"/>
    <m/>
    <n v="0"/>
    <n v="5"/>
    <n v="2"/>
    <n v="1560.4"/>
    <n v="1434.1"/>
    <n v="1434.1"/>
    <n v="0"/>
    <n v="7027292.6100000003"/>
    <m/>
    <m/>
    <m/>
    <n v="7027292.6100000003"/>
    <n v="4900.1412802454506"/>
    <n v="4900.1412802454506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4"/>
    <x v="11"/>
    <s v="п. Оверята, ул. Заводская, д. 19"/>
    <n v="1964"/>
    <m/>
    <s v="Кирпич"/>
    <n v="2"/>
    <n v="2"/>
    <n v="691.2"/>
    <n v="625.70000000000005"/>
    <n v="540.6"/>
    <n v="31"/>
    <n v="261142.27"/>
    <m/>
    <m/>
    <m/>
    <n v="261142.27"/>
    <n v="417.36018858878055"/>
    <n v="417.36018858878055"/>
    <x v="3"/>
    <x v="1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0"/>
    <x v="0"/>
    <s v="Кудымкарский муниципальный округ Пермского края"/>
    <s v=""/>
    <m/>
    <s v=""/>
    <s v=""/>
    <s v=""/>
    <s v=""/>
    <s v=""/>
    <s v=""/>
    <s v=""/>
    <n v="23739275.830000002"/>
    <m/>
    <m/>
    <m/>
    <n v="23739275.830000002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2"/>
    <s v="г. Кудымкар, ул. 50 лет Октября, д. 32"/>
    <n v="1966"/>
    <m/>
    <s v="Кирпич"/>
    <n v="3"/>
    <n v="4"/>
    <n v="2115.8000000000002"/>
    <n v="2115.8000000000002"/>
    <n v="1544.8"/>
    <n v="80"/>
    <n v="19136987.84"/>
    <m/>
    <m/>
    <m/>
    <n v="19136987.84"/>
    <n v="9044.7999999999993"/>
    <n v="9044.7999999999993"/>
    <x v="3"/>
    <x v="1"/>
    <m/>
    <n v="2"/>
    <s v=""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2"/>
    <x v="12"/>
    <s v="г. Кудымкар, ул. 50 лет Октября, д. 38"/>
    <n v="1957"/>
    <m/>
    <s v="Кирпич"/>
    <n v="2"/>
    <n v="1"/>
    <n v="404.3"/>
    <n v="374.3"/>
    <n v="316.7"/>
    <n v="16"/>
    <n v="3864052.78"/>
    <m/>
    <m/>
    <m/>
    <n v="3864052.78"/>
    <n v="10323.411114079614"/>
    <n v="10323.411114079614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3"/>
    <x v="12"/>
    <s v="г. Кудымкар, ул. Гагарина, д. 15"/>
    <n v="1960"/>
    <m/>
    <s v="Кирпич"/>
    <n v="2"/>
    <n v="2"/>
    <n v="660.3"/>
    <n v="612.5"/>
    <n v="612.5"/>
    <n v="48"/>
    <n v="738235.21"/>
    <m/>
    <m/>
    <m/>
    <n v="738235.21"/>
    <n v="1205.2819755102041"/>
    <n v="1205.2819755102041"/>
    <x v="3"/>
    <x v="1"/>
    <m/>
    <n v="2"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0"/>
    <x v="0"/>
    <s v="Кунгурский муниципальный округ Пермского края"/>
    <s v=""/>
    <m/>
    <s v=""/>
    <s v=""/>
    <s v=""/>
    <s v=""/>
    <s v=""/>
    <s v=""/>
    <s v=""/>
    <n v="90975812.879999995"/>
    <m/>
    <m/>
    <m/>
    <n v="90975812.879999995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3"/>
    <s v="г. Кунгур, ул. Бачурина, д. 13А"/>
    <n v="1973"/>
    <m/>
    <s v="Кирпич"/>
    <n v="5"/>
    <n v="3"/>
    <n v="3667.5"/>
    <n v="3334.1"/>
    <n v="3194.4"/>
    <n v="149"/>
    <n v="16516659.6"/>
    <m/>
    <m/>
    <m/>
    <n v="16516659.6"/>
    <n v="4953.8584925467139"/>
    <n v="4953.8584925467139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13"/>
    <s v="г. Кунгур, ул. Детская, д. 23"/>
    <n v="1976"/>
    <m/>
    <s v="Кирпич"/>
    <n v="5"/>
    <n v="6"/>
    <n v="4924.3"/>
    <n v="4476.6000000000004"/>
    <n v="4399.1000000000004"/>
    <n v="213"/>
    <n v="2577378.62"/>
    <m/>
    <m/>
    <m/>
    <n v="2577378.62"/>
    <n v="575.74467676361519"/>
    <n v="575.74467676361519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"/>
    <x v="13"/>
    <s v="г. Кунгур, ул. Детская, д. 31"/>
    <n v="1984"/>
    <m/>
    <s v="Кирпич"/>
    <n v="5"/>
    <n v="4"/>
    <n v="2689.6"/>
    <n v="2689.6"/>
    <n v="2420.64"/>
    <n v="0"/>
    <n v="13520404.030000001"/>
    <m/>
    <m/>
    <m/>
    <n v="13520404.030000001"/>
    <n v="5026.9199992563954"/>
    <n v="5026.9199992563954"/>
    <x v="3"/>
    <x v="2"/>
    <m/>
    <n v="2"/>
    <s v=""/>
    <s v=""/>
    <n v="1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"/>
    <x v="13"/>
    <s v="г. Кунгур, ул. Ильина, д. 29"/>
    <n v="1992"/>
    <m/>
    <s v="панели"/>
    <n v="5"/>
    <n v="4"/>
    <n v="2614"/>
    <n v="2614"/>
    <n v="2430.1"/>
    <n v="111"/>
    <n v="18475386.039999999"/>
    <m/>
    <m/>
    <m/>
    <n v="18475386.039999999"/>
    <n v="7067.86"/>
    <n v="7067.86"/>
    <x v="3"/>
    <x v="2"/>
    <m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</r>
  <r>
    <n v="5"/>
    <x v="13"/>
    <s v="г. Кунгур, ул. Карла Маркса, д. 31"/>
    <n v="1959"/>
    <m/>
    <s v="Кирпич"/>
    <n v="4"/>
    <n v="3"/>
    <n v="1642.3"/>
    <n v="1493"/>
    <n v="1466.3"/>
    <n v="64"/>
    <n v="1760217.14"/>
    <m/>
    <m/>
    <m/>
    <n v="1760217.14"/>
    <n v="1178.98"/>
    <n v="1178.98"/>
    <x v="3"/>
    <x v="1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6"/>
    <x v="13"/>
    <s v="г. Кунгур, ул. Кирова, д. 36"/>
    <n v="1966"/>
    <m/>
    <s v="Кирпич"/>
    <n v="3"/>
    <n v="2"/>
    <n v="1563.02"/>
    <n v="1047.5"/>
    <n v="942.75"/>
    <n v="0"/>
    <n v="14938391.720000001"/>
    <m/>
    <m/>
    <m/>
    <n v="14938391.720000001"/>
    <n v="14260.994482100239"/>
    <n v="14260.994482100239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"/>
    <x v="13"/>
    <s v="г. Кунгур, ул. Коммуны, д. 49"/>
    <n v="1973"/>
    <m/>
    <s v="Кирпич"/>
    <n v="5"/>
    <n v="4"/>
    <n v="2905.7"/>
    <n v="2641.5"/>
    <n v="2641.5"/>
    <n v="138"/>
    <n v="1520843.38"/>
    <m/>
    <m/>
    <m/>
    <n v="1520843.38"/>
    <n v="575.74990724966869"/>
    <n v="575.74990724966869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8"/>
    <x v="13"/>
    <s v="г. Кунгур, ул. Космонавтов, д. 24"/>
    <n v="1994"/>
    <m/>
    <s v="Кирпич"/>
    <n v="4"/>
    <n v="4"/>
    <n v="2695.3"/>
    <n v="2695.3"/>
    <n v="2425.77"/>
    <n v="0"/>
    <n v="13928124.459999997"/>
    <m/>
    <m/>
    <m/>
    <n v="13928124.459999997"/>
    <n v="5167.559997031869"/>
    <n v="5167.559997031869"/>
    <x v="3"/>
    <x v="2"/>
    <m/>
    <n v="6"/>
    <n v="1"/>
    <n v="1"/>
    <n v="1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9"/>
    <x v="13"/>
    <s v="г. Кунгур, ул. Полетаевская, д. 16"/>
    <n v="1977"/>
    <m/>
    <s v="Кирпич"/>
    <n v="2"/>
    <n v="3"/>
    <n v="975.2"/>
    <n v="886.5"/>
    <n v="886.5"/>
    <n v="46"/>
    <n v="1303637.6100000001"/>
    <m/>
    <m/>
    <m/>
    <n v="1303637.6100000001"/>
    <n v="1470.5443993231811"/>
    <n v="1470.5443993231811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0"/>
    <x v="13"/>
    <s v="г. Кунгур, ул. Полетаевская, д. 2В"/>
    <n v="1982"/>
    <m/>
    <s v="Кирпич"/>
    <n v="5"/>
    <n v="0"/>
    <n v="4747.5"/>
    <n v="4129.1000000000004"/>
    <n v="3716.1900000000005"/>
    <n v="0"/>
    <n v="5088370.5"/>
    <m/>
    <m/>
    <m/>
    <n v="5088370.5"/>
    <n v="1232.3195127267443"/>
    <n v="1232.3195127267443"/>
    <x v="3"/>
    <x v="2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11"/>
    <x v="13"/>
    <s v="г. Кунгур, ул. Свободы, д. 171"/>
    <n v="1970"/>
    <m/>
    <s v="Кирпич"/>
    <n v="2"/>
    <n v="3"/>
    <n v="972.2"/>
    <n v="883.8"/>
    <n v="841"/>
    <n v="50"/>
    <n v="1346399.78"/>
    <m/>
    <m/>
    <m/>
    <n v="1346399.78"/>
    <n v="1523.4213396696086"/>
    <n v="1523.4213396696086"/>
    <x v="3"/>
    <x v="1"/>
    <m/>
    <n v="2"/>
    <n v="1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0"/>
    <x v="0"/>
    <s v="Лысьвенский городской округ Пермского края"/>
    <s v=""/>
    <m/>
    <s v=""/>
    <s v=""/>
    <s v=""/>
    <s v=""/>
    <s v=""/>
    <s v=""/>
    <s v=""/>
    <n v="154883873.52000001"/>
    <m/>
    <m/>
    <m/>
    <n v="154883873.520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4"/>
    <s v="г. Лысьва, ул. Белинского, д. 27"/>
    <n v="1963"/>
    <m/>
    <s v="Блоки"/>
    <n v="5"/>
    <n v="2"/>
    <n v="1803.5"/>
    <n v="1616.4"/>
    <n v="1616.4"/>
    <n v="85"/>
    <n v="937116.64"/>
    <m/>
    <m/>
    <m/>
    <n v="937116.64"/>
    <n v="579.75540707745608"/>
    <n v="579.75540707745608"/>
    <x v="3"/>
    <x v="2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"/>
    <x v="14"/>
    <s v="г. Лысьва, ул. Жданова, д. 13"/>
    <n v="1948"/>
    <m/>
    <s v="Шлакоблок"/>
    <n v="2"/>
    <n v="2"/>
    <n v="559.5"/>
    <n v="507.5"/>
    <n v="472.4"/>
    <n v="27"/>
    <n v="9333903.5200000014"/>
    <m/>
    <m/>
    <m/>
    <n v="9333903.5200000014"/>
    <n v="18391.928118226602"/>
    <n v="18391.928118226602"/>
    <x v="3"/>
    <x v="1"/>
    <m/>
    <n v="3"/>
    <s v=""/>
    <s v=""/>
    <s v=""/>
    <s v=""/>
    <s v=""/>
    <s v=""/>
    <s v=""/>
    <s v=""/>
    <s v=""/>
    <n v="1"/>
    <n v="1"/>
    <s v=""/>
    <s v=""/>
    <n v="1"/>
    <s v=""/>
    <s v=""/>
    <s v=""/>
    <s v=""/>
    <s v=""/>
    <s v=""/>
    <s v=""/>
  </r>
  <r>
    <n v="3"/>
    <x v="14"/>
    <s v="г. Лысьва, ул. Кирова, д. 69"/>
    <n v="1959"/>
    <m/>
    <s v="Кирпич"/>
    <n v="2"/>
    <n v="1"/>
    <n v="464.7"/>
    <n v="414.3"/>
    <n v="414.3"/>
    <n v="20"/>
    <n v="343980.23"/>
    <m/>
    <m/>
    <m/>
    <n v="343980.23"/>
    <n v="830.26847694907065"/>
    <n v="830.26847694907065"/>
    <x v="3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4"/>
    <x v="14"/>
    <s v="г. Лысьва, ул. Кутузова, д. 16"/>
    <n v="1946"/>
    <m/>
    <s v="Камень"/>
    <n v="2"/>
    <n v="1"/>
    <n v="518.6"/>
    <n v="470.7"/>
    <n v="470.7"/>
    <n v="25"/>
    <n v="530263.31999999995"/>
    <m/>
    <m/>
    <m/>
    <n v="530263.31999999995"/>
    <n v="1126.5420012746972"/>
    <n v="1126.5420012746972"/>
    <x v="3"/>
    <x v="1"/>
    <m/>
    <n v="2"/>
    <s v=""/>
    <s v="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5"/>
    <x v="14"/>
    <s v="г. Лысьва, ул. Ленина, д. 28"/>
    <n v="1949"/>
    <m/>
    <s v="Шлакоблок"/>
    <n v="2"/>
    <n v="1"/>
    <n v="436.8"/>
    <n v="391.8"/>
    <n v="391.8"/>
    <n v="16"/>
    <n v="488355.51"/>
    <m/>
    <m/>
    <m/>
    <n v="488355.51"/>
    <n v="1246.4408116385912"/>
    <n v="1246.4408116385912"/>
    <x v="3"/>
    <x v="1"/>
    <m/>
    <n v="2"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6"/>
    <x v="14"/>
    <s v="г. Лысьва, ул. Мира, д. 12"/>
    <n v="1955"/>
    <m/>
    <s v="Шлакоблок"/>
    <n v="4"/>
    <n v="5"/>
    <n v="4581.25"/>
    <n v="4087.45"/>
    <n v="3032.4"/>
    <n v="117"/>
    <n v="2380463.31"/>
    <m/>
    <m/>
    <m/>
    <n v="2380463.31"/>
    <n v="582.38346891093477"/>
    <n v="582.38346891093477"/>
    <x v="3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7"/>
    <x v="14"/>
    <s v="г. Лысьва, ул. Мира, д. 14"/>
    <n v="1956"/>
    <m/>
    <s v="Камень"/>
    <n v="4"/>
    <n v="5"/>
    <n v="4580.6000000000004"/>
    <n v="2833.2"/>
    <n v="2524.1"/>
    <n v="118"/>
    <n v="25011312.769999996"/>
    <m/>
    <m/>
    <m/>
    <n v="25011312.769999996"/>
    <n v="8827.9375864746562"/>
    <n v="8827.9375864746562"/>
    <x v="3"/>
    <x v="2"/>
    <m/>
    <n v="6"/>
    <n v="1"/>
    <n v="1"/>
    <s v=""/>
    <n v="1"/>
    <n v="1"/>
    <n v="1"/>
    <s v=""/>
    <s v=""/>
    <s v=""/>
    <s v=""/>
    <s v=""/>
    <s v=""/>
    <s v=""/>
    <n v="1"/>
    <s v=""/>
    <s v=""/>
    <s v=""/>
    <s v=""/>
    <s v=""/>
    <s v=""/>
    <s v=""/>
  </r>
  <r>
    <n v="8"/>
    <x v="14"/>
    <s v="г. Лысьва, ул. Мира, д. 38"/>
    <n v="1952"/>
    <m/>
    <s v="Шлакоблок"/>
    <n v="2"/>
    <n v="1"/>
    <n v="385.8"/>
    <n v="356.9"/>
    <n v="312.8"/>
    <n v="12"/>
    <n v="10806501.060000001"/>
    <m/>
    <m/>
    <m/>
    <n v="10806501.060000001"/>
    <n v="30278.792546931916"/>
    <n v="30278.792546931916"/>
    <x v="3"/>
    <x v="1"/>
    <m/>
    <n v="8"/>
    <n v="1"/>
    <n v="1"/>
    <s v=""/>
    <n v="1"/>
    <n v="1"/>
    <n v="1"/>
    <s v=""/>
    <s v=""/>
    <s v=""/>
    <n v="1"/>
    <n v="1"/>
    <s v=""/>
    <s v=""/>
    <n v="1"/>
    <s v=""/>
    <s v=""/>
    <s v=""/>
    <s v=""/>
    <s v=""/>
    <s v=""/>
    <s v=""/>
  </r>
  <r>
    <n v="9"/>
    <x v="14"/>
    <s v="г. Лысьва, ул. Мира, д. 42"/>
    <n v="1958"/>
    <m/>
    <s v="Кирпич"/>
    <n v="3"/>
    <n v="2"/>
    <n v="1525"/>
    <n v="1199"/>
    <n v="1052"/>
    <n v="51"/>
    <n v="17275276.25"/>
    <m/>
    <m/>
    <m/>
    <n v="17275276.25"/>
    <n v="14408.070266889074"/>
    <n v="14408.070266889074"/>
    <x v="3"/>
    <x v="2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0"/>
    <x v="14"/>
    <s v="г. Лысьва, ул. Мира, д. 9"/>
    <n v="1955"/>
    <m/>
    <s v="Шлакоблок"/>
    <n v="4"/>
    <n v="5"/>
    <n v="4498.8"/>
    <n v="4033.4"/>
    <n v="2958.8"/>
    <n v="106"/>
    <n v="2337621.4700000002"/>
    <m/>
    <m/>
    <m/>
    <n v="2337621.4700000002"/>
    <n v="579.5659914712154"/>
    <n v="579.5659914712154"/>
    <x v="3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1"/>
    <x v="14"/>
    <s v="г. Лысьва, ул. Орджоникидзе, д. 37"/>
    <n v="1952"/>
    <m/>
    <s v="Шлакоблок"/>
    <n v="2"/>
    <n v="3"/>
    <n v="1383.4"/>
    <n v="1231.5"/>
    <n v="1231.5"/>
    <n v="51"/>
    <n v="38749905.549999997"/>
    <m/>
    <m/>
    <m/>
    <n v="38749905.549999997"/>
    <n v="31465.615550142102"/>
    <n v="31465.615550142102"/>
    <x v="3"/>
    <x v="1"/>
    <m/>
    <n v="8"/>
    <n v="1"/>
    <n v="1"/>
    <s v=""/>
    <n v="1"/>
    <n v="1"/>
    <n v="1"/>
    <s v=""/>
    <s v=""/>
    <s v=""/>
    <n v="1"/>
    <n v="1"/>
    <s v=""/>
    <s v=""/>
    <n v="1"/>
    <s v=""/>
    <s v=""/>
    <s v=""/>
    <s v=""/>
    <s v=""/>
    <s v=""/>
    <s v=""/>
  </r>
  <r>
    <n v="12"/>
    <x v="14"/>
    <s v="г. Лысьва, ул. Суворова, д. 36"/>
    <n v="1949"/>
    <m/>
    <s v="Шлакоблок"/>
    <n v="2"/>
    <n v="1"/>
    <n v="451.9"/>
    <n v="402.1"/>
    <n v="402.1"/>
    <n v="17"/>
    <n v="10024714.619999999"/>
    <m/>
    <m/>
    <m/>
    <n v="10024714.619999999"/>
    <n v="24930.89932852524"/>
    <n v="24930.89932852524"/>
    <x v="3"/>
    <x v="1"/>
    <m/>
    <n v="7"/>
    <n v="1"/>
    <n v="1"/>
    <s v=""/>
    <n v="1"/>
    <n v="1"/>
    <n v="1"/>
    <s v=""/>
    <s v=""/>
    <s v=""/>
    <n v="1"/>
    <s v=""/>
    <s v=""/>
    <s v=""/>
    <n v="1"/>
    <s v=""/>
    <s v=""/>
    <s v=""/>
    <s v=""/>
    <s v=""/>
    <s v=""/>
    <s v=""/>
  </r>
  <r>
    <n v="13"/>
    <x v="14"/>
    <s v="г. Лысьва, ул. Суворова, д. 38"/>
    <n v="1950"/>
    <m/>
    <s v="Шлакоблок"/>
    <n v="2"/>
    <n v="2"/>
    <n v="736.2"/>
    <n v="735.2"/>
    <n v="735.2"/>
    <n v="26"/>
    <n v="18646245.369999997"/>
    <m/>
    <m/>
    <m/>
    <n v="18646245.369999997"/>
    <n v="25362.140057127308"/>
    <n v="25362.140057127308"/>
    <x v="3"/>
    <x v="1"/>
    <m/>
    <n v="5"/>
    <s v=""/>
    <n v="1"/>
    <s v=""/>
    <n v="1"/>
    <n v="1"/>
    <s v=""/>
    <s v=""/>
    <s v=""/>
    <s v=""/>
    <n v="1"/>
    <n v="1"/>
    <s v=""/>
    <s v=""/>
    <s v=""/>
    <s v=""/>
    <s v=""/>
    <s v=""/>
    <s v=""/>
    <s v=""/>
    <s v=""/>
    <s v=""/>
  </r>
  <r>
    <n v="14"/>
    <x v="14"/>
    <s v="г. Лысьва, ул. Фестивальная, д. 2"/>
    <n v="1960"/>
    <m/>
    <s v="Блоки ксб"/>
    <n v="5"/>
    <n v="3"/>
    <n v="2562.6999999999998"/>
    <n v="2302"/>
    <n v="2050.1"/>
    <n v="82"/>
    <n v="11541170.699999999"/>
    <m/>
    <m/>
    <m/>
    <n v="11541170.699999999"/>
    <n v="5013.5407037358818"/>
    <n v="5013.5407037358818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5"/>
    <x v="14"/>
    <s v="г. Лысьва, ул. Энгельса, д. 23"/>
    <n v="1960"/>
    <m/>
    <s v="Шлакоблок"/>
    <n v="2"/>
    <n v="2"/>
    <n v="677.7"/>
    <n v="631.79999999999995"/>
    <n v="631.79999999999995"/>
    <n v="31"/>
    <n v="6477043.2000000002"/>
    <m/>
    <m/>
    <m/>
    <n v="6477043.2000000002"/>
    <n v="10251.730294396963"/>
    <n v="10251.730294396963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Муниципальное образование &quot;Город Березники&quot; Пермского края"/>
    <s v=""/>
    <m/>
    <s v=""/>
    <s v=""/>
    <s v=""/>
    <s v=""/>
    <s v=""/>
    <s v=""/>
    <s v=""/>
    <n v="319768193.58000004"/>
    <m/>
    <m/>
    <m/>
    <n v="319768193.58000004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5"/>
    <s v="г. Березники, пр-т Ленина, д. 51"/>
    <n v="1958"/>
    <m/>
    <s v="Кирпич"/>
    <n v="5"/>
    <n v="4"/>
    <n v="5655.6"/>
    <n v="5008.3999999999996"/>
    <n v="4611.5"/>
    <n v="163"/>
    <n v="14069096.779999999"/>
    <m/>
    <m/>
    <m/>
    <n v="14069096.779999999"/>
    <n v="2809.1000678859518"/>
    <n v="2809.1000678859518"/>
    <x v="3"/>
    <x v="2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"/>
    <x v="15"/>
    <s v="г. Березники, пр-т Ленина, д. 59"/>
    <n v="1958"/>
    <m/>
    <s v="Кирпич"/>
    <n v="4"/>
    <n v="5"/>
    <n v="4744.3999999999996"/>
    <n v="4280.6000000000004"/>
    <n v="2860.1"/>
    <n v="76"/>
    <n v="22033752.700000003"/>
    <m/>
    <m/>
    <m/>
    <n v="22033752.700000003"/>
    <n v="5147.3514694201749"/>
    <n v="5147.3514694201749"/>
    <x v="3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3"/>
    <x v="15"/>
    <s v="г. Березники, пр-т Советский, д. 36"/>
    <n v="1947"/>
    <m/>
    <s v="Кирпич"/>
    <n v="3"/>
    <n v="2"/>
    <n v="1031.7"/>
    <n v="914.4"/>
    <n v="914.4"/>
    <n v="37"/>
    <n v="19038207.710000005"/>
    <m/>
    <m/>
    <m/>
    <n v="19038207.710000005"/>
    <n v="20820.437128171485"/>
    <n v="20820.437128171485"/>
    <x v="3"/>
    <x v="1"/>
    <m/>
    <n v="7"/>
    <n v="1"/>
    <n v="1"/>
    <s v=""/>
    <n v="1"/>
    <n v="1"/>
    <n v="1"/>
    <s v=""/>
    <s v=""/>
    <s v=""/>
    <s v=""/>
    <n v="1"/>
    <s v=""/>
    <s v=""/>
    <n v="1"/>
    <s v=""/>
    <s v=""/>
    <s v=""/>
    <s v=""/>
    <s v=""/>
    <s v=""/>
    <s v=""/>
  </r>
  <r>
    <n v="4"/>
    <x v="15"/>
    <s v="г. Березники, пр-т Советский, д. 42"/>
    <n v="1949"/>
    <m/>
    <s v="Кирпич"/>
    <n v="3"/>
    <n v="2"/>
    <n v="1512.8"/>
    <n v="1242.3"/>
    <n v="1242.3"/>
    <n v="38"/>
    <n v="41254676.25"/>
    <m/>
    <m/>
    <m/>
    <n v="41254676.25"/>
    <n v="33208.30415358609"/>
    <n v="33208.30415358609"/>
    <x v="3"/>
    <x v="1"/>
    <m/>
    <n v="7"/>
    <s v=""/>
    <n v="1"/>
    <s v=""/>
    <n v="1"/>
    <n v="1"/>
    <n v="1"/>
    <s v=""/>
    <s v=""/>
    <s v=""/>
    <n v="1"/>
    <n v="1"/>
    <s v=""/>
    <s v=""/>
    <n v="1"/>
    <s v=""/>
    <s v=""/>
    <s v=""/>
    <s v=""/>
    <s v=""/>
    <s v=""/>
    <s v=""/>
  </r>
  <r>
    <n v="5"/>
    <x v="15"/>
    <s v="г. Березники, ул. 30 Лет Победы, д. 42"/>
    <n v="1975"/>
    <m/>
    <s v="кирпич/панели"/>
    <n v="5"/>
    <n v="10"/>
    <n v="7887.5"/>
    <n v="6587.4"/>
    <n v="6383"/>
    <n v="355"/>
    <n v="4128317.5"/>
    <m/>
    <m/>
    <m/>
    <n v="4128317.5"/>
    <n v="626.69907702583725"/>
    <n v="626.69907702583725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6"/>
    <x v="15"/>
    <s v="г. Березники, ул. Гагарина, д. 6"/>
    <n v="1950"/>
    <m/>
    <s v="Шлакоблок"/>
    <n v="2"/>
    <n v="2"/>
    <n v="792.2"/>
    <n v="709.6"/>
    <n v="709.6"/>
    <n v="27"/>
    <n v="16987350.57"/>
    <m/>
    <m/>
    <m/>
    <n v="16987350.57"/>
    <n v="23939.33282130778"/>
    <n v="23939.33282130778"/>
    <x v="3"/>
    <x v="1"/>
    <m/>
    <n v="6"/>
    <s v=""/>
    <n v="1"/>
    <s v=""/>
    <n v="1"/>
    <n v="1"/>
    <n v="1"/>
    <s v=""/>
    <s v=""/>
    <s v=""/>
    <n v="1"/>
    <s v=""/>
    <s v=""/>
    <s v=""/>
    <n v="1"/>
    <s v=""/>
    <s v=""/>
    <s v=""/>
    <s v=""/>
    <s v=""/>
    <s v=""/>
    <s v=""/>
  </r>
  <r>
    <n v="7"/>
    <x v="15"/>
    <s v="г. Березники, ул. Клары Цеткин, д. 36"/>
    <n v="1955"/>
    <m/>
    <s v="Кирпич"/>
    <n v="2"/>
    <n v="1"/>
    <n v="565.79999999999995"/>
    <n v="515.79999999999995"/>
    <n v="515.79999999999995"/>
    <n v="22"/>
    <n v="11398165.48"/>
    <m/>
    <m/>
    <m/>
    <n v="11398165.48"/>
    <n v="22098.03311360993"/>
    <n v="22098.03311360993"/>
    <x v="3"/>
    <x v="1"/>
    <m/>
    <n v="5"/>
    <s v="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8"/>
    <x v="15"/>
    <s v="г. Березники, ул. Ломоносова, д. 77"/>
    <n v="1963"/>
    <m/>
    <s v="Кирпич"/>
    <n v="4"/>
    <n v="3"/>
    <n v="2421.5"/>
    <n v="2250.5"/>
    <n v="2250.5"/>
    <n v="70"/>
    <n v="10905273.68"/>
    <m/>
    <m/>
    <m/>
    <n v="10905273.68"/>
    <n v="4845.7114774494557"/>
    <n v="4845.7114774494557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"/>
    <x v="15"/>
    <s v="г. Березники, ул. Льва Толстого, д. 11"/>
    <n v="1949"/>
    <m/>
    <s v="Кирпич"/>
    <n v="2"/>
    <n v="2"/>
    <n v="767.8"/>
    <n v="686.3"/>
    <n v="686.3"/>
    <n v="31"/>
    <n v="4474085.7699999996"/>
    <m/>
    <m/>
    <m/>
    <n v="4474085.7699999996"/>
    <n v="6519.1399825149347"/>
    <n v="6519.1399825149347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0"/>
    <x v="15"/>
    <s v="г. Березники, ул. Менделеева, д. 23"/>
    <n v="1958"/>
    <m/>
    <s v="Кирпич"/>
    <n v="2"/>
    <n v="2"/>
    <n v="752.7"/>
    <n v="707.6"/>
    <n v="707.6"/>
    <n v="23"/>
    <n v="7193847.4500000002"/>
    <m/>
    <m/>
    <m/>
    <n v="7193847.4500000002"/>
    <n v="10166.545293951385"/>
    <n v="10166.545293951385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1"/>
    <x v="15"/>
    <s v="г. Березники, ул. Мира, д. 52"/>
    <n v="1977"/>
    <m/>
    <s v="кирпич/панели"/>
    <n v="5"/>
    <n v="14"/>
    <n v="12510.1"/>
    <n v="11150.3"/>
    <n v="10068.9"/>
    <n v="578"/>
    <n v="6547786.3399999999"/>
    <m/>
    <m/>
    <m/>
    <n v="6547786.3399999999"/>
    <n v="587.22961175932494"/>
    <n v="587.22961175932494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2"/>
    <x v="15"/>
    <s v="г. Березники, ул. Парковая, д. 5"/>
    <n v="1947"/>
    <m/>
    <s v="Кирпич"/>
    <n v="3"/>
    <n v="2"/>
    <n v="986.1"/>
    <n v="848.1"/>
    <n v="848.1"/>
    <n v="26"/>
    <n v="12450587.339999998"/>
    <m/>
    <m/>
    <m/>
    <n v="12450587.339999998"/>
    <n v="14680.565192783866"/>
    <n v="14680.565192783866"/>
    <x v="3"/>
    <x v="1"/>
    <m/>
    <n v="6"/>
    <n v="1"/>
    <n v="1"/>
    <s v=""/>
    <n v="1"/>
    <n v="1"/>
    <n v="1"/>
    <s v=""/>
    <s v=""/>
    <s v=""/>
    <s v=""/>
    <s v=""/>
    <s v=""/>
    <s v=""/>
    <n v="1"/>
    <s v=""/>
    <s v=""/>
    <s v=""/>
    <s v=""/>
    <s v=""/>
    <s v=""/>
    <s v=""/>
  </r>
  <r>
    <n v="13"/>
    <x v="15"/>
    <s v="г. Березники, ул. Пятилетки, д. 103"/>
    <n v="1977"/>
    <m/>
    <s v="панели"/>
    <n v="9"/>
    <n v="4"/>
    <n v="8882.5"/>
    <n v="7754.1"/>
    <n v="7718.7"/>
    <n v="360"/>
    <n v="7096939.8499999996"/>
    <m/>
    <m/>
    <m/>
    <n v="7096939.8499999996"/>
    <n v="915.24997743129427"/>
    <n v="915.24997743129427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4"/>
    <x v="15"/>
    <s v="г. Березники, ул. Пятилетки, д. 19"/>
    <n v="1945"/>
    <m/>
    <s v="Кирпич"/>
    <n v="3"/>
    <n v="2"/>
    <n v="1008"/>
    <n v="847.5"/>
    <n v="847.5"/>
    <n v="19"/>
    <n v="11418674.4"/>
    <m/>
    <m/>
    <m/>
    <n v="11418674.4"/>
    <n v="13473.362123893805"/>
    <n v="13473.362123893805"/>
    <x v="3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5"/>
    <x v="15"/>
    <s v="г. Березники, ул. Пятилетки, д. 32"/>
    <n v="1951"/>
    <m/>
    <s v="Кирпич"/>
    <n v="3"/>
    <n v="2"/>
    <n v="1953.7"/>
    <n v="1656.9"/>
    <n v="1496.7"/>
    <n v="33"/>
    <n v="37789266.409999996"/>
    <m/>
    <m/>
    <m/>
    <n v="37789266.409999996"/>
    <n v="22807.210097169409"/>
    <n v="22807.210097169409"/>
    <x v="3"/>
    <x v="1"/>
    <m/>
    <n v="4"/>
    <n v="1"/>
    <n v="1"/>
    <s v=""/>
    <s v=""/>
    <s v=""/>
    <n v="1"/>
    <s v=""/>
    <s v=""/>
    <s v=""/>
    <n v="1"/>
    <s v=""/>
    <s v=""/>
    <s v=""/>
    <s v=""/>
    <s v=""/>
    <s v=""/>
    <s v=""/>
    <s v=""/>
    <s v=""/>
    <s v=""/>
    <s v=""/>
  </r>
  <r>
    <n v="16"/>
    <x v="15"/>
    <s v="г. Березники, ул. Пятилетки, д. 80"/>
    <n v="1966"/>
    <m/>
    <s v="Кирпич"/>
    <n v="5"/>
    <n v="4"/>
    <n v="3595.9"/>
    <n v="3312.6"/>
    <n v="2550.6"/>
    <n v="120"/>
    <n v="1868465.6"/>
    <m/>
    <m/>
    <m/>
    <n v="1868465.6"/>
    <n v="564.04805892652303"/>
    <n v="564.04805892652303"/>
    <x v="3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7"/>
    <x v="15"/>
    <s v="г. Березники, ул. Пятилетки, д. 89"/>
    <n v="1978"/>
    <m/>
    <s v="Панель"/>
    <n v="9"/>
    <n v="4"/>
    <n v="9019.6"/>
    <n v="7743.3"/>
    <n v="6968.97"/>
    <n v="360"/>
    <n v="7206480.0099999998"/>
    <m/>
    <m/>
    <m/>
    <n v="7206480.0099999998"/>
    <n v="930.67297018067222"/>
    <n v="930.67297018067222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8"/>
    <x v="15"/>
    <s v="г. Березники, ул. Суворова, д. 89"/>
    <n v="1991"/>
    <m/>
    <s v="Кирпич"/>
    <n v="5"/>
    <n v="3"/>
    <n v="3503.5"/>
    <n v="2376.3000000000002"/>
    <n v="2138.67"/>
    <n v="118"/>
    <n v="1833731.9"/>
    <m/>
    <m/>
    <m/>
    <n v="1833731.9"/>
    <n v="771.67525144131628"/>
    <n v="771.67525144131628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19"/>
    <x v="15"/>
    <s v="г. Березники, ул. Труда, д. 6"/>
    <n v="1955"/>
    <m/>
    <s v="Кирпич"/>
    <n v="3"/>
    <n v="2"/>
    <n v="1313.3"/>
    <n v="982.8"/>
    <n v="982.8"/>
    <n v="31"/>
    <n v="20204516.390000001"/>
    <m/>
    <m/>
    <m/>
    <n v="20204516.390000001"/>
    <n v="20558.115984940985"/>
    <n v="20558.115984940985"/>
    <x v="3"/>
    <x v="1"/>
    <m/>
    <n v="2"/>
    <s v="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</r>
  <r>
    <n v="20"/>
    <x v="15"/>
    <s v="г. Березники, ул. Циренщикова, д. 10"/>
    <n v="1957"/>
    <m/>
    <s v="Кирпич"/>
    <n v="4"/>
    <n v="7"/>
    <n v="8082.9"/>
    <n v="7234.5"/>
    <n v="6148.5"/>
    <n v="186"/>
    <n v="4230589.8600000003"/>
    <m/>
    <m/>
    <m/>
    <n v="4230589.8600000003"/>
    <n v="584.77985486211901"/>
    <n v="584.77985486211901"/>
    <x v="3"/>
    <x v="2"/>
    <m/>
    <n v="1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1"/>
    <x v="15"/>
    <s v="г. Березники, ул. Челюскинцев, д. 17"/>
    <n v="1950"/>
    <m/>
    <s v="Шлакоблок"/>
    <n v="2"/>
    <n v="2"/>
    <n v="776.1"/>
    <n v="624.6"/>
    <n v="562.14"/>
    <n v="40"/>
    <n v="7417490.3799999999"/>
    <m/>
    <m/>
    <m/>
    <n v="7417490.3799999999"/>
    <n v="11875.584982388727"/>
    <n v="11875.584982388727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2"/>
    <x v="15"/>
    <s v="г. Березники, ул. Челюскинцев, д. 43"/>
    <n v="1949"/>
    <m/>
    <s v="Кирпич"/>
    <n v="2"/>
    <n v="3"/>
    <n v="951.3"/>
    <n v="755.3"/>
    <n v="755.3"/>
    <n v="39"/>
    <n v="5543367.7999999998"/>
    <m/>
    <m/>
    <m/>
    <n v="5543367.7999999998"/>
    <n v="7339.2927313650207"/>
    <n v="7339.2927313650207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23"/>
    <x v="15"/>
    <s v="г. Березники, ул. Щорса, д. 37"/>
    <n v="1955"/>
    <m/>
    <s v="Кирпич"/>
    <n v="3"/>
    <n v="2"/>
    <n v="1465.6"/>
    <n v="1330.2"/>
    <n v="937.7"/>
    <n v="44"/>
    <n v="31388652.609999999"/>
    <m/>
    <m/>
    <m/>
    <n v="31388652.609999999"/>
    <n v="23596.94227183882"/>
    <n v="23596.94227183882"/>
    <x v="3"/>
    <x v="1"/>
    <m/>
    <n v="6"/>
    <s v=""/>
    <n v="1"/>
    <s v=""/>
    <n v="1"/>
    <n v="1"/>
    <n v="1"/>
    <n v="1"/>
    <s v=""/>
    <s v=""/>
    <n v="1"/>
    <s v=""/>
    <s v=""/>
    <s v=""/>
    <s v=""/>
    <s v=""/>
    <s v=""/>
    <s v=""/>
    <s v=""/>
    <s v=""/>
    <s v=""/>
    <s v=""/>
  </r>
  <r>
    <n v="24"/>
    <x v="15"/>
    <s v="г. Березники, ул. Юбилейная, д. 5"/>
    <n v="1943"/>
    <m/>
    <s v="Каркасно-засыпной"/>
    <n v="2"/>
    <n v="1"/>
    <n v="487.3"/>
    <n v="442.7"/>
    <n v="442.7"/>
    <n v="23"/>
    <n v="13288870.800000001"/>
    <m/>
    <m/>
    <m/>
    <n v="13288870.800000001"/>
    <n v="30017.779082900386"/>
    <n v="30017.779082900386"/>
    <x v="3"/>
    <x v="1"/>
    <m/>
    <n v="7"/>
    <s v=""/>
    <n v="1"/>
    <s v=""/>
    <n v="1"/>
    <n v="1"/>
    <n v="1"/>
    <s v=""/>
    <s v=""/>
    <s v=""/>
    <n v="1"/>
    <n v="1"/>
    <s v=""/>
    <s v=""/>
    <n v="1"/>
    <s v=""/>
    <s v=""/>
    <s v=""/>
    <s v=""/>
    <s v=""/>
    <s v=""/>
    <s v=""/>
  </r>
  <r>
    <n v="0"/>
    <x v="0"/>
    <s v="Нытвенский городской округ Пермского края"/>
    <s v=""/>
    <m/>
    <s v=""/>
    <s v=""/>
    <s v=""/>
    <s v=""/>
    <s v=""/>
    <s v=""/>
    <s v=""/>
    <n v="56592405.719999991"/>
    <m/>
    <m/>
    <m/>
    <n v="56592405.71999999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6"/>
    <s v="г. Нытва, пр-т Ленина, д. 33"/>
    <n v="1988"/>
    <m/>
    <s v="Панель"/>
    <n v="5"/>
    <n v="4"/>
    <n v="2639"/>
    <n v="1778"/>
    <n v="1778"/>
    <n v="0"/>
    <n v="12255938.24"/>
    <m/>
    <m/>
    <m/>
    <n v="12255938.24"/>
    <n v="6893.1036220472442"/>
    <n v="6893.1036220472442"/>
    <x v="3"/>
    <x v="2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2"/>
    <x v="16"/>
    <s v="г. Нытва, ул. Буденного, д. 16"/>
    <n v="1965"/>
    <m/>
    <s v="Кирпич"/>
    <n v="2"/>
    <n v="2"/>
    <n v="397.2"/>
    <n v="250.2"/>
    <n v="250.2"/>
    <n v="0"/>
    <n v="868958.41"/>
    <m/>
    <m/>
    <m/>
    <n v="868958.41"/>
    <n v="3473.0551958433257"/>
    <n v="3473.0551958433257"/>
    <x v="3"/>
    <x v="2"/>
    <m/>
    <n v="3"/>
    <s v=""/>
    <s v="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3"/>
    <x v="16"/>
    <s v="г. Нытва, ул. Карла Либкнехта, д. 118/3"/>
    <n v="1970"/>
    <m/>
    <s v="Кирпич"/>
    <n v="2"/>
    <n v="2"/>
    <n v="489"/>
    <n v="318.8"/>
    <n v="318.8"/>
    <n v="0"/>
    <n v="5539416.4499999993"/>
    <m/>
    <m/>
    <m/>
    <n v="5539416.4499999993"/>
    <n v="17375.835790464236"/>
    <n v="17375.835790464236"/>
    <x v="3"/>
    <x v="2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4"/>
    <x v="16"/>
    <s v="г. Нытва, ул. Карла Либкнехта, д. 118/4"/>
    <n v="1969"/>
    <m/>
    <s v="Кирпич"/>
    <n v="2"/>
    <n v="2"/>
    <n v="436"/>
    <n v="280"/>
    <n v="280"/>
    <n v="0"/>
    <n v="4939029.8000000007"/>
    <m/>
    <m/>
    <m/>
    <n v="4939029.8000000007"/>
    <n v="17639.392142857145"/>
    <n v="17639.392142857145"/>
    <x v="3"/>
    <x v="2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5"/>
    <x v="16"/>
    <s v="г. Нытва, ул. Карла Либкнехта, д. 15"/>
    <n v="1951"/>
    <m/>
    <s v="Кирпич"/>
    <n v="2"/>
    <n v="1"/>
    <n v="624.39"/>
    <n v="378.89"/>
    <n v="245.5"/>
    <n v="23"/>
    <n v="10569405.439999999"/>
    <m/>
    <m/>
    <m/>
    <n v="10569405.439999999"/>
    <n v="27895.709678270738"/>
    <n v="27895.709678270738"/>
    <x v="3"/>
    <x v="1"/>
    <m/>
    <n v="4"/>
    <s v=""/>
    <s v=""/>
    <s v=""/>
    <n v="1"/>
    <n v="1"/>
    <s v=""/>
    <s v=""/>
    <s v=""/>
    <s v=""/>
    <n v="1"/>
    <n v="1"/>
    <s v=""/>
    <s v=""/>
    <s v=""/>
    <s v=""/>
    <s v=""/>
    <s v=""/>
    <s v=""/>
    <s v=""/>
    <s v=""/>
    <s v=""/>
  </r>
  <r>
    <n v="6"/>
    <x v="16"/>
    <s v="г. Нытва, ул. Карла Либкнехта, д. 25"/>
    <n v="1953"/>
    <m/>
    <s v="Кирпич"/>
    <n v="2"/>
    <n v="1"/>
    <n v="604.26"/>
    <n v="368.52"/>
    <n v="235.7"/>
    <n v="27"/>
    <n v="11402561.440000001"/>
    <m/>
    <m/>
    <m/>
    <n v="11402561.440000001"/>
    <n v="30941.499620102037"/>
    <n v="30941.499620102037"/>
    <x v="3"/>
    <x v="1"/>
    <m/>
    <n v="6"/>
    <s v=""/>
    <s v=""/>
    <s v=""/>
    <n v="1"/>
    <n v="1"/>
    <n v="1"/>
    <s v=""/>
    <s v=""/>
    <s v=""/>
    <n v="1"/>
    <n v="1"/>
    <s v=""/>
    <s v=""/>
    <n v="1"/>
    <s v=""/>
    <s v=""/>
    <s v=""/>
    <s v=""/>
    <s v=""/>
    <s v=""/>
    <s v=""/>
  </r>
  <r>
    <n v="7"/>
    <x v="16"/>
    <s v="рп Новоильинский, ул. Ленина, д. 99"/>
    <n v="1953"/>
    <m/>
    <s v="Брус"/>
    <n v="2"/>
    <n v="2"/>
    <n v="478.18"/>
    <n v="311.97000000000003"/>
    <n v="193.41"/>
    <n v="18"/>
    <n v="2786426.59"/>
    <m/>
    <m/>
    <m/>
    <n v="2786426.59"/>
    <n v="8931.7132737122138"/>
    <n v="8931.7132737122138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8"/>
    <x v="16"/>
    <s v="рп Уральский, ул. Московская, д. 24"/>
    <n v="1977"/>
    <m/>
    <s v="Кирпич"/>
    <n v="5"/>
    <n v="6"/>
    <n v="4732.5"/>
    <n v="4732.5"/>
    <n v="4423.41"/>
    <n v="222"/>
    <n v="8230669.3499999996"/>
    <m/>
    <m/>
    <m/>
    <n v="8230669.3499999996"/>
    <n v="1739.1799999999998"/>
    <n v="1739.1799999999998"/>
    <x v="3"/>
    <x v="2"/>
    <m/>
    <n v="1"/>
    <s v=""/>
    <s v=""/>
    <s v=""/>
    <s v=""/>
    <s v=""/>
    <s v=""/>
    <s v=""/>
    <s v=""/>
    <s v=""/>
    <s v=""/>
    <s v=""/>
    <s v=""/>
    <s v=""/>
    <s v=""/>
    <s v=""/>
    <s v=""/>
    <s v=""/>
    <s v=""/>
    <n v="1"/>
    <s v=""/>
    <s v=""/>
  </r>
  <r>
    <n v="0"/>
    <x v="0"/>
    <s v="Очерский городской округ Пермского края"/>
    <s v=""/>
    <m/>
    <s v=""/>
    <s v=""/>
    <s v=""/>
    <s v=""/>
    <s v=""/>
    <s v=""/>
    <s v=""/>
    <n v="24181439.310000002"/>
    <m/>
    <m/>
    <m/>
    <n v="24181439.310000002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8"/>
    <s v="г. Очер, ул. Ленина, д. 151"/>
    <n v="1992"/>
    <m/>
    <s v="панели "/>
    <n v="5"/>
    <n v="5"/>
    <n v="3028.1"/>
    <n v="2765.6"/>
    <n v="2765.6"/>
    <n v="98"/>
    <n v="14784274.32"/>
    <m/>
    <m/>
    <m/>
    <n v="14784274.32"/>
    <n v="5345.774631183107"/>
    <n v="5345.774631183107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2"/>
    <x v="28"/>
    <s v="пгт Павловский, ул. Жданова, д. 18"/>
    <n v="1966"/>
    <m/>
    <s v="Кирпич"/>
    <n v="2"/>
    <n v="3"/>
    <n v="523.29999999999995"/>
    <n v="459.7"/>
    <n v="459.7"/>
    <n v="14"/>
    <n v="9397164.9900000002"/>
    <m/>
    <m/>
    <m/>
    <n v="9397164.9900000002"/>
    <n v="20441.95125081575"/>
    <n v="20441.95125081575"/>
    <x v="3"/>
    <x v="1"/>
    <m/>
    <n v="2"/>
    <s v=""/>
    <n v="1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0"/>
    <x v="0"/>
    <s v="Пермский муниципальный район Пермского края"/>
    <s v=""/>
    <m/>
    <s v=""/>
    <s v=""/>
    <s v=""/>
    <s v=""/>
    <s v=""/>
    <s v=""/>
    <s v=""/>
    <n v="133313918.04999998"/>
    <m/>
    <m/>
    <m/>
    <n v="133313918.04999998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8"/>
    <s v="д. Кондратово, ул. Камская, д. 13"/>
    <n v="1970"/>
    <m/>
    <s v="Кирпич"/>
    <n v="3"/>
    <n v="3"/>
    <n v="1626.4"/>
    <n v="1491.8"/>
    <n v="1491.8"/>
    <n v="91"/>
    <n v="2111132.2599999998"/>
    <m/>
    <m/>
    <m/>
    <n v="2111132.2599999998"/>
    <n v="1415.1577021048397"/>
    <n v="1415.1577021048397"/>
    <x v="3"/>
    <x v="2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2"/>
    <x v="18"/>
    <s v="д. Кондратово, ул. Камская, д. 21"/>
    <n v="1967"/>
    <m/>
    <s v="Кирпич"/>
    <n v="3"/>
    <n v="3"/>
    <n v="1515.9"/>
    <n v="1515.9"/>
    <n v="1515.9"/>
    <n v="113"/>
    <n v="5744184.71"/>
    <m/>
    <m/>
    <m/>
    <n v="5744184.71"/>
    <n v="3789.2899993403257"/>
    <n v="3789.2899993403257"/>
    <x v="3"/>
    <x v="2"/>
    <m/>
    <n v="3"/>
    <n v="1"/>
    <s v=""/>
    <s v=""/>
    <n v="1"/>
    <s v=""/>
    <s v=""/>
    <s v=""/>
    <s v=""/>
    <s v=""/>
    <s v=""/>
    <s v=""/>
    <s v=""/>
    <s v=""/>
    <s v=""/>
    <s v=""/>
    <s v=""/>
    <s v=""/>
    <s v=""/>
    <n v="1"/>
    <s v=""/>
    <s v=""/>
  </r>
  <r>
    <n v="3"/>
    <x v="18"/>
    <s v="п. Мулянка, ул. Строителей, д. 17/1"/>
    <n v="1967"/>
    <m/>
    <s v="Дерево"/>
    <n v="2"/>
    <n v="2"/>
    <n v="597.20000000000005"/>
    <n v="515"/>
    <n v="515"/>
    <n v="34"/>
    <n v="9629706.6699999999"/>
    <m/>
    <m/>
    <m/>
    <n v="9629706.6699999999"/>
    <n v="18698.459553398057"/>
    <n v="18698.459553398057"/>
    <x v="3"/>
    <x v="1"/>
    <m/>
    <n v="3"/>
    <n v="1"/>
    <s v=""/>
    <s v=""/>
    <s v=""/>
    <s v=""/>
    <s v=""/>
    <s v=""/>
    <s v=""/>
    <s v=""/>
    <n v="1"/>
    <n v="1"/>
    <s v=""/>
    <s v=""/>
    <s v=""/>
    <s v=""/>
    <s v=""/>
    <s v=""/>
    <s v=""/>
    <s v=""/>
    <s v=""/>
    <s v=""/>
  </r>
  <r>
    <n v="4"/>
    <x v="18"/>
    <s v="п. Сокол, -, д. 10"/>
    <n v="1961"/>
    <m/>
    <s v="Шлакоблок"/>
    <n v="4"/>
    <n v="2"/>
    <n v="1405.3"/>
    <n v="1133.0999999999999"/>
    <n v="1133.0999999999999"/>
    <n v="88"/>
    <n v="11438664.199999999"/>
    <m/>
    <m/>
    <m/>
    <n v="11438664.199999999"/>
    <n v="10095.017385932399"/>
    <n v="10095.017385932399"/>
    <x v="3"/>
    <x v="2"/>
    <m/>
    <n v="2"/>
    <s v=""/>
    <s v=""/>
    <s v=""/>
    <s v=""/>
    <s v=""/>
    <s v=""/>
    <n v="1"/>
    <s v=""/>
    <s v=""/>
    <s v=""/>
    <s v=""/>
    <n v="1"/>
    <s v=""/>
    <s v=""/>
    <s v=""/>
    <s v=""/>
    <s v=""/>
    <s v=""/>
    <s v=""/>
    <s v=""/>
    <s v=""/>
  </r>
  <r>
    <n v="5"/>
    <x v="18"/>
    <s v="п. Сокол, -, д. 12"/>
    <n v="1963"/>
    <m/>
    <s v="Шлакоблок"/>
    <n v="4"/>
    <n v="3"/>
    <n v="2172.5"/>
    <n v="2028.4"/>
    <n v="2028.4"/>
    <n v="132"/>
    <n v="3778368.55"/>
    <m/>
    <m/>
    <m/>
    <n v="3778368.55"/>
    <n v="1862.733459869848"/>
    <n v="1862.733459869848"/>
    <x v="3"/>
    <x v="2"/>
    <m/>
    <n v="1"/>
    <s v=""/>
    <s v=""/>
    <s v=""/>
    <s v=""/>
    <s v=""/>
    <s v=""/>
    <s v=""/>
    <s v=""/>
    <s v=""/>
    <s v=""/>
    <s v=""/>
    <s v=""/>
    <s v=""/>
    <s v=""/>
    <s v=""/>
    <s v=""/>
    <s v=""/>
    <s v=""/>
    <n v="1"/>
    <s v=""/>
    <s v=""/>
  </r>
  <r>
    <n v="6"/>
    <x v="18"/>
    <s v="п. Сокол, -, д. 14"/>
    <n v="1974"/>
    <m/>
    <s v="Шлакоблок"/>
    <n v="5"/>
    <n v="4"/>
    <n v="3008.2"/>
    <n v="2730.2"/>
    <n v="2730.2"/>
    <n v="168"/>
    <n v="34809025.310000002"/>
    <m/>
    <m/>
    <m/>
    <n v="34809025.310000002"/>
    <n v="12749.624683173395"/>
    <n v="12749.624683173395"/>
    <x v="3"/>
    <x v="2"/>
    <m/>
    <n v="2"/>
    <s v=""/>
    <s v=""/>
    <s v=""/>
    <s v=""/>
    <s v=""/>
    <s v=""/>
    <s v=""/>
    <s v=""/>
    <s v=""/>
    <n v="1"/>
    <s v=""/>
    <n v="1"/>
    <s v=""/>
    <s v=""/>
    <s v=""/>
    <s v=""/>
    <s v=""/>
    <s v=""/>
    <s v=""/>
    <s v=""/>
    <s v=""/>
  </r>
  <r>
    <n v="7"/>
    <x v="18"/>
    <s v="п. Сокол, -, д. 15"/>
    <n v="1976"/>
    <m/>
    <s v="Шлакоблок"/>
    <n v="5"/>
    <n v="4"/>
    <n v="3024"/>
    <n v="2752"/>
    <n v="2752"/>
    <n v="156"/>
    <n v="21373208.640000001"/>
    <m/>
    <m/>
    <m/>
    <n v="21373208.640000001"/>
    <n v="7766.427558139535"/>
    <n v="7766.427558139535"/>
    <x v="3"/>
    <x v="2"/>
    <m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</r>
  <r>
    <n v="8"/>
    <x v="18"/>
    <s v="п. Сокол, -, д. 7"/>
    <n v="1958"/>
    <m/>
    <s v="Шлакоблок"/>
    <n v="3"/>
    <n v="4"/>
    <n v="1780"/>
    <n v="1598.6"/>
    <n v="1598.6"/>
    <n v="80"/>
    <n v="10372327"/>
    <m/>
    <m/>
    <m/>
    <n v="10372327"/>
    <n v="6488.3817089953709"/>
    <n v="6488.3817089953709"/>
    <x v="3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9"/>
    <x v="18"/>
    <s v="п. Сокол, -, д. 8"/>
    <n v="1960"/>
    <m/>
    <s v="Шлакоблок"/>
    <n v="4"/>
    <n v="2"/>
    <n v="1402.4"/>
    <n v="1304.0999999999999"/>
    <n v="1304.0999999999999"/>
    <n v="79"/>
    <n v="9911966.8599999994"/>
    <m/>
    <m/>
    <m/>
    <n v="9911966.8599999994"/>
    <n v="7600.618710221609"/>
    <n v="7600.618710221609"/>
    <x v="3"/>
    <x v="2"/>
    <m/>
    <n v="1"/>
    <s v="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</r>
  <r>
    <n v="10"/>
    <x v="18"/>
    <s v="п. Сылва, ул. Большевистская, д. 72"/>
    <n v="1963"/>
    <m/>
    <s v="Кирпич"/>
    <n v="2"/>
    <n v="2"/>
    <n v="501.7"/>
    <n v="442.8"/>
    <n v="442.8"/>
    <n v="35"/>
    <n v="5307925.8"/>
    <m/>
    <m/>
    <m/>
    <n v="5307925.8"/>
    <n v="11987.185636856368"/>
    <n v="11987.185636856368"/>
    <x v="3"/>
    <x v="1"/>
    <m/>
    <n v="3"/>
    <s v=""/>
    <s v=""/>
    <s v=""/>
    <n v="1"/>
    <s v=""/>
    <n v="1"/>
    <s v=""/>
    <s v=""/>
    <s v=""/>
    <n v="1"/>
    <s v=""/>
    <s v=""/>
    <s v=""/>
    <s v=""/>
    <s v=""/>
    <s v=""/>
    <s v=""/>
    <s v=""/>
    <s v=""/>
    <s v=""/>
    <s v=""/>
  </r>
  <r>
    <n v="11"/>
    <x v="18"/>
    <s v="п. Юго-Камский, ул. Ленина, д. 1"/>
    <n v="1965"/>
    <m/>
    <s v="Кирпич"/>
    <n v="2"/>
    <n v="2"/>
    <n v="682.7"/>
    <n v="626"/>
    <n v="626"/>
    <n v="27"/>
    <n v="1493549.62"/>
    <m/>
    <m/>
    <m/>
    <n v="1493549.62"/>
    <n v="2385.862012779553"/>
    <n v="2385.862012779553"/>
    <x v="3"/>
    <x v="1"/>
    <m/>
    <n v="3"/>
    <s v=""/>
    <s v="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2"/>
    <x v="18"/>
    <s v="с. Платошино, ул. Владимирова, д. 4"/>
    <n v="1969"/>
    <m/>
    <s v="Кирпич"/>
    <n v="2"/>
    <n v="2"/>
    <n v="605.5"/>
    <n v="545.6"/>
    <n v="324"/>
    <n v="27"/>
    <n v="6492540.3600000003"/>
    <m/>
    <m/>
    <m/>
    <n v="6492540.3600000003"/>
    <n v="11899.817375366569"/>
    <n v="11899.817375366569"/>
    <x v="3"/>
    <x v="1"/>
    <m/>
    <n v="2"/>
    <s v=""/>
    <s v=""/>
    <s v=""/>
    <s v=""/>
    <n v="1"/>
    <s v=""/>
    <s v=""/>
    <s v=""/>
    <s v=""/>
    <n v="1"/>
    <s v=""/>
    <s v=""/>
    <s v=""/>
    <s v=""/>
    <s v=""/>
    <s v=""/>
    <s v=""/>
    <s v=""/>
    <s v=""/>
    <s v=""/>
    <s v=""/>
  </r>
  <r>
    <n v="13"/>
    <x v="18"/>
    <s v="с. Усть-Качка, ул. Стройка, д. 1А"/>
    <n v="1963"/>
    <m/>
    <s v="Кирпич"/>
    <n v="1"/>
    <n v="1"/>
    <n v="387.4"/>
    <n v="312.89999999999998"/>
    <n v="312.89999999999998"/>
    <n v="27"/>
    <n v="10851318.07"/>
    <m/>
    <m/>
    <m/>
    <n v="10851318.07"/>
    <n v="34679.827644614896"/>
    <n v="34679.827644614896"/>
    <x v="3"/>
    <x v="1"/>
    <m/>
    <n v="8"/>
    <n v="1"/>
    <n v="1"/>
    <s v=""/>
    <n v="1"/>
    <n v="1"/>
    <n v="1"/>
    <s v=""/>
    <s v=""/>
    <s v=""/>
    <n v="1"/>
    <n v="1"/>
    <s v=""/>
    <s v=""/>
    <n v="1"/>
    <s v=""/>
    <s v=""/>
    <s v=""/>
    <s v=""/>
    <s v=""/>
    <s v=""/>
    <s v=""/>
  </r>
  <r>
    <n v="0"/>
    <x v="0"/>
    <s v="Соликамский городской округ Пермского края"/>
    <s v=""/>
    <m/>
    <s v=""/>
    <s v=""/>
    <s v=""/>
    <s v=""/>
    <s v=""/>
    <s v=""/>
    <s v=""/>
    <n v="116575271.63"/>
    <m/>
    <m/>
    <m/>
    <n v="116575271.63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19"/>
    <s v="г. Соликамск, ул. Большевистская, д. 30"/>
    <n v="2010"/>
    <m/>
    <s v="Кирпич"/>
    <n v="3"/>
    <n v="5"/>
    <n v="3475.9"/>
    <n v="2344.9"/>
    <n v="2246.9"/>
    <n v="102"/>
    <n v="33220531.899999999"/>
    <m/>
    <m/>
    <m/>
    <n v="33220531.899999999"/>
    <n v="14167.14226619472"/>
    <n v="14167.14226619472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19"/>
    <s v="г. Соликамск, ул. Большевистская, д. 53"/>
    <n v="1961"/>
    <m/>
    <n v="0"/>
    <n v="5"/>
    <n v="4"/>
    <n v="2702.2"/>
    <n v="2589.4"/>
    <n v="2551.4"/>
    <n v="112"/>
    <n v="1404090.14"/>
    <m/>
    <m/>
    <m/>
    <n v="1404090.14"/>
    <n v="542.24536185989029"/>
    <n v="542.24536185989029"/>
    <x v="3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"/>
    <x v="19"/>
    <s v="г. Соликамск, ул. Володарского, д. 24"/>
    <n v="1958"/>
    <m/>
    <s v="Кирпич"/>
    <n v="3"/>
    <n v="3"/>
    <n v="1966"/>
    <n v="1337.2"/>
    <n v="1282.2"/>
    <n v="55"/>
    <n v="18789828.739999998"/>
    <m/>
    <m/>
    <m/>
    <n v="18789828.739999998"/>
    <n v="14051.621851630271"/>
    <n v="14051.621851630271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"/>
    <x v="19"/>
    <s v="г. Соликамск, ул. Культуры, д. 19"/>
    <n v="1962"/>
    <m/>
    <s v="Кирпич"/>
    <n v="3"/>
    <n v="3"/>
    <n v="2067.9"/>
    <n v="1542.1"/>
    <n v="1542.1"/>
    <n v="0"/>
    <n v="19763726.780000001"/>
    <m/>
    <m/>
    <m/>
    <n v="19763726.780000001"/>
    <n v="12816.112301407173"/>
    <n v="12816.112301407173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5"/>
    <x v="19"/>
    <s v="г. Соликамск, ул. Матросова, д. 36"/>
    <n v="1964"/>
    <m/>
    <s v="Кирпич"/>
    <n v="5"/>
    <n v="4"/>
    <n v="3706.6"/>
    <n v="2891.2"/>
    <n v="2690.2"/>
    <n v="128"/>
    <n v="12113354.130000001"/>
    <m/>
    <m/>
    <m/>
    <n v="12113354.130000001"/>
    <n v="4189.7323360542341"/>
    <n v="4189.7323360542341"/>
    <x v="3"/>
    <x v="1"/>
    <m/>
    <n v="3"/>
    <s v=""/>
    <n v="1"/>
    <s v=""/>
    <n v="1"/>
    <s v=""/>
    <n v="1"/>
    <s v=""/>
    <s v=""/>
    <s v=""/>
    <s v=""/>
    <s v=""/>
    <s v=""/>
    <s v=""/>
    <s v=""/>
    <s v=""/>
    <s v=""/>
    <s v=""/>
    <s v=""/>
    <s v=""/>
    <s v=""/>
    <s v=""/>
  </r>
  <r>
    <n v="6"/>
    <x v="19"/>
    <s v="г. Соликамск, ул. Молодежная, д. 1А"/>
    <n v="1968"/>
    <m/>
    <s v="Кирпич"/>
    <n v="5"/>
    <n v="4"/>
    <n v="3716.9"/>
    <n v="3017.1"/>
    <n v="3017.1"/>
    <n v="152"/>
    <n v="16739133.49"/>
    <m/>
    <m/>
    <m/>
    <n v="16739133.49"/>
    <n v="5548.0870670511422"/>
    <n v="5548.0870670511422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"/>
    <x v="19"/>
    <s v="г. Соликамск, ул. Розалии Землячки, д. 6"/>
    <n v="1951"/>
    <m/>
    <s v="Дерево"/>
    <n v="2"/>
    <n v="1"/>
    <n v="305.60000000000002"/>
    <n v="276.2"/>
    <n v="276.2"/>
    <n v="0"/>
    <n v="2920738.38"/>
    <m/>
    <m/>
    <m/>
    <n v="2920738.38"/>
    <n v="10574.722592324402"/>
    <n v="10574.722592324402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8"/>
    <x v="19"/>
    <s v="г. Соликамск, ул. Черняховского /3-й Пятилетки, 34, д. 25"/>
    <n v="1959"/>
    <m/>
    <s v="Кирпич"/>
    <n v="4"/>
    <n v="4"/>
    <n v="2502.9"/>
    <n v="2424"/>
    <n v="2424"/>
    <n v="98"/>
    <n v="11623868.07"/>
    <m/>
    <m/>
    <m/>
    <n v="11623868.07"/>
    <n v="4795.3251113861388"/>
    <n v="4795.3251113861388"/>
    <x v="3"/>
    <x v="1"/>
    <m/>
    <n v="5"/>
    <n v="1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0"/>
    <x v="0"/>
    <s v="Чайковский городской округ Пермского края"/>
    <s v=""/>
    <m/>
    <s v=""/>
    <s v=""/>
    <s v=""/>
    <s v=""/>
    <s v=""/>
    <s v=""/>
    <s v=""/>
    <n v="253192447.80000001"/>
    <m/>
    <m/>
    <m/>
    <n v="253192447.800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0"/>
    <s v="г. Чайковский, б-р Приморский, д. 31"/>
    <n v="1960"/>
    <m/>
    <s v="Кирпич"/>
    <n v="3"/>
    <n v="3"/>
    <n v="1692"/>
    <n v="1583.6"/>
    <n v="1583.6"/>
    <n v="42"/>
    <n v="3701605.32"/>
    <m/>
    <m/>
    <m/>
    <n v="3701605.32"/>
    <n v="2337.462313715585"/>
    <n v="2337.462313715585"/>
    <x v="3"/>
    <x v="2"/>
    <m/>
    <n v="3"/>
    <s v=""/>
    <s v="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2"/>
    <x v="20"/>
    <s v="г. Чайковский, б-р Приморский, д. 45"/>
    <n v="1959"/>
    <m/>
    <s v="Кирпич"/>
    <n v="3"/>
    <n v="3"/>
    <n v="1637.6"/>
    <n v="1503.7"/>
    <n v="1503.7"/>
    <n v="50"/>
    <n v="26262469.59"/>
    <m/>
    <m/>
    <m/>
    <n v="26262469.59"/>
    <n v="17465.232154020083"/>
    <n v="17465.232154020083"/>
    <x v="3"/>
    <x v="1"/>
    <m/>
    <n v="4"/>
    <s v=""/>
    <n v="1"/>
    <s v=""/>
    <s v=""/>
    <n v="1"/>
    <n v="1"/>
    <s v=""/>
    <s v=""/>
    <s v=""/>
    <s v=""/>
    <n v="1"/>
    <s v=""/>
    <s v=""/>
    <s v=""/>
    <s v=""/>
    <s v=""/>
    <s v=""/>
    <s v=""/>
    <s v=""/>
    <s v=""/>
    <s v=""/>
  </r>
  <r>
    <n v="3"/>
    <x v="20"/>
    <s v="г. Чайковский, б-р Приморский, д. 61"/>
    <n v="1962"/>
    <m/>
    <s v="Кирпич"/>
    <n v="5"/>
    <n v="4"/>
    <n v="2454.5"/>
    <n v="2454.5"/>
    <n v="2454.5"/>
    <n v="122"/>
    <n v="11053889.84"/>
    <m/>
    <m/>
    <m/>
    <n v="11053889.84"/>
    <n v="4503.5199999999995"/>
    <n v="4503.5199999999995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4"/>
    <x v="20"/>
    <s v="г. Чайковский, ул. Горького, д. 10"/>
    <n v="1960"/>
    <m/>
    <s v="Крупные блоки"/>
    <n v="3"/>
    <n v="2"/>
    <n v="1049.5"/>
    <n v="976.9"/>
    <n v="966.5"/>
    <n v="41"/>
    <n v="18004382.41"/>
    <m/>
    <m/>
    <m/>
    <n v="18004382.41"/>
    <n v="18430.11813901116"/>
    <n v="18430.11813901116"/>
    <x v="3"/>
    <x v="1"/>
    <m/>
    <n v="6"/>
    <n v="1"/>
    <n v="1"/>
    <s v=""/>
    <n v="1"/>
    <n v="1"/>
    <n v="1"/>
    <s v=""/>
    <s v=""/>
    <s v=""/>
    <s v=""/>
    <n v="1"/>
    <s v=""/>
    <s v=""/>
    <s v=""/>
    <s v=""/>
    <s v=""/>
    <s v=""/>
    <s v=""/>
    <s v=""/>
    <s v=""/>
    <s v=""/>
  </r>
  <r>
    <n v="5"/>
    <x v="20"/>
    <s v="г. Чайковский, ул. Горького, д. 4"/>
    <n v="1960"/>
    <m/>
    <s v="Крупные блоки"/>
    <n v="3"/>
    <n v="2"/>
    <n v="1054.0999999999999"/>
    <n v="979.9"/>
    <n v="979.9"/>
    <n v="30"/>
    <n v="10762382.08"/>
    <m/>
    <m/>
    <m/>
    <n v="10762382.08"/>
    <n v="10983.143259516277"/>
    <n v="10983.143259516277"/>
    <x v="3"/>
    <x v="2"/>
    <m/>
    <n v="3"/>
    <s v=""/>
    <n v="1"/>
    <s v=""/>
    <s v=""/>
    <n v="1"/>
    <n v="1"/>
    <s v=""/>
    <s v=""/>
    <s v=""/>
    <s v=""/>
    <s v=""/>
    <s v=""/>
    <s v=""/>
    <s v=""/>
    <s v=""/>
    <s v=""/>
    <s v=""/>
    <s v=""/>
    <s v=""/>
    <s v=""/>
    <s v=""/>
  </r>
  <r>
    <n v="6"/>
    <x v="20"/>
    <s v="г. Чайковский, ул. Кабалевского, д. 38"/>
    <n v="1968"/>
    <m/>
    <s v="Силикальцит"/>
    <n v="5"/>
    <n v="4"/>
    <n v="3010"/>
    <n v="2632"/>
    <n v="2368.8000000000002"/>
    <n v="130"/>
    <n v="25970490.699999999"/>
    <m/>
    <m/>
    <m/>
    <n v="25970490.699999999"/>
    <n v="9867.2077127659577"/>
    <n v="9867.2077127659577"/>
    <x v="3"/>
    <x v="2"/>
    <m/>
    <n v="5"/>
    <s v="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7"/>
    <x v="20"/>
    <s v="г. Чайковский, ул. Кабалевского, д. 8"/>
    <n v="1965"/>
    <m/>
    <s v="силикальцитный"/>
    <n v="4"/>
    <n v="3"/>
    <n v="2242.8000000000002"/>
    <n v="2053.4"/>
    <n v="2053.4"/>
    <n v="94"/>
    <n v="9250540.7400000002"/>
    <m/>
    <m/>
    <m/>
    <n v="9250540.7400000002"/>
    <n v="4504.9872114541731"/>
    <n v="4504.9872114541731"/>
    <x v="3"/>
    <x v="2"/>
    <m/>
    <n v="4"/>
    <s v=""/>
    <n v="1"/>
    <s v="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8"/>
    <x v="20"/>
    <s v="г. Чайковский, ул. Карла Маркса, д. 27"/>
    <n v="1960"/>
    <m/>
    <s v="Крупные блоки"/>
    <n v="3"/>
    <n v="2"/>
    <n v="1039.8"/>
    <n v="969.6"/>
    <n v="969.6"/>
    <n v="30"/>
    <n v="20554152.919999998"/>
    <m/>
    <m/>
    <m/>
    <n v="20554152.919999998"/>
    <n v="21198.590057755773"/>
    <n v="21198.590057755773"/>
    <x v="3"/>
    <x v="2"/>
    <m/>
    <n v="4"/>
    <s v=""/>
    <n v="1"/>
    <s v=""/>
    <s v=""/>
    <n v="1"/>
    <n v="1"/>
    <s v=""/>
    <s v=""/>
    <s v=""/>
    <n v="1"/>
    <s v=""/>
    <s v=""/>
    <s v=""/>
    <s v=""/>
    <s v=""/>
    <s v=""/>
    <s v=""/>
    <s v=""/>
    <s v=""/>
    <s v=""/>
    <s v=""/>
  </r>
  <r>
    <n v="9"/>
    <x v="20"/>
    <s v="г. Чайковский, ул. Карла Маркса, д. 37"/>
    <n v="1960"/>
    <m/>
    <s v="Силикальцит"/>
    <n v="3"/>
    <n v="2"/>
    <n v="1066.7"/>
    <n v="938.1"/>
    <n v="938.1"/>
    <n v="43"/>
    <n v="21085896.240000002"/>
    <m/>
    <m/>
    <m/>
    <n v="21085896.240000002"/>
    <n v="22477.23722417653"/>
    <n v="22477.23722417653"/>
    <x v="3"/>
    <x v="2"/>
    <m/>
    <n v="4"/>
    <s v=""/>
    <n v="1"/>
    <s v=""/>
    <s v=""/>
    <n v="1"/>
    <n v="1"/>
    <s v=""/>
    <s v=""/>
    <s v=""/>
    <n v="1"/>
    <s v=""/>
    <s v=""/>
    <s v=""/>
    <s v=""/>
    <s v=""/>
    <s v=""/>
    <s v=""/>
    <s v=""/>
    <s v=""/>
    <s v=""/>
    <s v=""/>
  </r>
  <r>
    <n v="10"/>
    <x v="20"/>
    <s v="г. Чайковский, ул. Ленина, д. 11"/>
    <n v="1961"/>
    <m/>
    <s v="Крупные блоки"/>
    <n v="3"/>
    <n v="2"/>
    <n v="1070.3"/>
    <n v="983.7"/>
    <n v="940.3"/>
    <n v="34"/>
    <n v="18361210.57"/>
    <m/>
    <m/>
    <m/>
    <n v="18361210.57"/>
    <n v="18665.457527701536"/>
    <n v="18665.457527701536"/>
    <x v="3"/>
    <x v="1"/>
    <m/>
    <n v="6"/>
    <n v="1"/>
    <n v="1"/>
    <s v=""/>
    <n v="1"/>
    <n v="1"/>
    <n v="1"/>
    <s v=""/>
    <s v=""/>
    <s v=""/>
    <s v=""/>
    <n v="1"/>
    <s v=""/>
    <s v=""/>
    <s v=""/>
    <s v=""/>
    <s v=""/>
    <s v=""/>
    <s v=""/>
    <s v=""/>
    <s v=""/>
    <s v=""/>
  </r>
  <r>
    <n v="11"/>
    <x v="20"/>
    <s v="г. Чайковский, ул. Ленина, д. 19"/>
    <n v="1961"/>
    <m/>
    <s v="Крупные блоки"/>
    <n v="3"/>
    <n v="2"/>
    <n v="1056.9000000000001"/>
    <n v="982.6"/>
    <n v="982.6"/>
    <n v="60"/>
    <n v="21291483.020000003"/>
    <m/>
    <m/>
    <m/>
    <n v="21291483.020000003"/>
    <n v="21668.515184205175"/>
    <n v="21668.515184205175"/>
    <x v="3"/>
    <x v="2"/>
    <m/>
    <n v="5"/>
    <s v="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12"/>
    <x v="20"/>
    <s v="г. Чайковский, ул. Ленина, д. 25"/>
    <n v="1961"/>
    <m/>
    <s v="Крупные блоки"/>
    <n v="3"/>
    <n v="2"/>
    <n v="1052.9000000000001"/>
    <n v="977.7"/>
    <n v="934.3"/>
    <n v="48"/>
    <n v="21210902.140000001"/>
    <m/>
    <m/>
    <m/>
    <n v="21210902.140000001"/>
    <n v="21694.693812007772"/>
    <n v="21694.693812007772"/>
    <x v="3"/>
    <x v="2"/>
    <m/>
    <n v="5"/>
    <s v="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13"/>
    <x v="20"/>
    <s v="г. Чайковский, ул. Ленина, д. 70"/>
    <n v="1974"/>
    <m/>
    <s v="силикальцитный"/>
    <n v="5"/>
    <n v="6"/>
    <n v="5294.7"/>
    <n v="4299.6000000000004"/>
    <n v="4207.3999999999996"/>
    <n v="202"/>
    <n v="45683042.230000004"/>
    <m/>
    <m/>
    <m/>
    <n v="45683042.230000004"/>
    <n v="10624.951676900177"/>
    <n v="10624.951676900177"/>
    <x v="3"/>
    <x v="2"/>
    <m/>
    <n v="5"/>
    <s v=""/>
    <n v="1"/>
    <s v=""/>
    <n v="1"/>
    <n v="1"/>
    <n v="1"/>
    <s v=""/>
    <s v=""/>
    <s v=""/>
    <n v="1"/>
    <s v=""/>
    <s v=""/>
    <s v=""/>
    <s v=""/>
    <s v=""/>
    <s v=""/>
    <s v=""/>
    <s v=""/>
    <s v=""/>
    <s v=""/>
    <s v=""/>
  </r>
  <r>
    <n v="0"/>
    <x v="0"/>
    <s v="Чердынский городской округ Пермского края"/>
    <s v=""/>
    <m/>
    <s v=""/>
    <s v=""/>
    <s v=""/>
    <s v=""/>
    <s v=""/>
    <s v=""/>
    <s v=""/>
    <n v="21970156.640000001"/>
    <m/>
    <m/>
    <m/>
    <n v="21970156.640000001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30"/>
    <s v="пгт Ныроб, ул. Уждавиниса, д. 20"/>
    <n v="1970"/>
    <m/>
    <s v="Кирпич"/>
    <n v="3"/>
    <n v="4"/>
    <n v="2162.5"/>
    <n v="1547.2"/>
    <n v="667.6"/>
    <n v="81"/>
    <n v="21970156.640000001"/>
    <m/>
    <m/>
    <m/>
    <n v="21970156.640000001"/>
    <n v="14199.946122026888"/>
    <n v="14199.946122026888"/>
    <x v="3"/>
    <x v="1"/>
    <m/>
    <n v="6"/>
    <n v="1"/>
    <s v=""/>
    <s v=""/>
    <n v="1"/>
    <s v=""/>
    <n v="1"/>
    <n v="1"/>
    <s v=""/>
    <s v=""/>
    <s v=""/>
    <n v="1"/>
    <s v=""/>
    <s v=""/>
    <n v="1"/>
    <s v=""/>
    <s v=""/>
    <s v=""/>
    <s v=""/>
    <s v=""/>
    <s v=""/>
    <s v=""/>
  </r>
  <r>
    <n v="0"/>
    <x v="0"/>
    <s v="Чернушинский городской округ Пермского края"/>
    <s v=""/>
    <m/>
    <s v=""/>
    <s v=""/>
    <s v=""/>
    <s v=""/>
    <s v=""/>
    <s v=""/>
    <s v=""/>
    <n v="25506142.700000003"/>
    <m/>
    <m/>
    <m/>
    <n v="25506142.700000003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1"/>
    <s v="г. Чернушка, б-р 48 Стрелковой Бригады, д. 8"/>
    <n v="1994"/>
    <m/>
    <s v="Кирпич"/>
    <n v="5"/>
    <n v="4"/>
    <n v="3531"/>
    <n v="2669.2"/>
    <n v="2669.2"/>
    <n v="111"/>
    <n v="4172229.6"/>
    <m/>
    <m/>
    <m/>
    <n v="4172229.6"/>
    <n v="1563.1011539037916"/>
    <n v="1563.1011539037916"/>
    <x v="3"/>
    <x v="1"/>
    <m/>
    <n v="2"/>
    <s v=""/>
    <s v=""/>
    <s v=""/>
    <n v="1"/>
    <n v="1"/>
    <s v=""/>
    <s v=""/>
    <s v=""/>
    <s v=""/>
    <s v=""/>
    <s v=""/>
    <s v=""/>
    <s v=""/>
    <s v=""/>
    <s v=""/>
    <s v=""/>
    <s v=""/>
    <s v=""/>
    <s v=""/>
    <s v=""/>
    <s v=""/>
  </r>
  <r>
    <n v="2"/>
    <x v="21"/>
    <s v="г. Чернушка, б-р Генерала Куприянова, д. 3"/>
    <n v="1995"/>
    <m/>
    <s v="Кирпич"/>
    <n v="5"/>
    <n v="6"/>
    <n v="5567.58"/>
    <n v="4236.8999999999996"/>
    <n v="4236.8999999999996"/>
    <n v="189"/>
    <n v="13850134.710000001"/>
    <m/>
    <m/>
    <m/>
    <n v="13850134.710000001"/>
    <n v="3268.9312256602711"/>
    <n v="3268.9312256602711"/>
    <x v="3"/>
    <x v="1"/>
    <m/>
    <n v="1"/>
    <s v="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3"/>
    <x v="21"/>
    <s v="г. Чернушка, ул. Мира, д. 38"/>
    <n v="1987"/>
    <m/>
    <s v="Кирпич"/>
    <n v="5"/>
    <n v="9"/>
    <n v="7676.3"/>
    <n v="6286.4"/>
    <n v="6286.4"/>
    <n v="338"/>
    <n v="7483778.3900000006"/>
    <m/>
    <m/>
    <m/>
    <n v="7483778.3900000006"/>
    <n v="1190.4712379104099"/>
    <n v="1190.4712379104099"/>
    <x v="3"/>
    <x v="2"/>
    <m/>
    <n v="2"/>
    <n v="1"/>
    <s v=""/>
    <s v=""/>
    <s v=""/>
    <s v=""/>
    <n v="1"/>
    <s v=""/>
    <s v=""/>
    <s v=""/>
    <s v=""/>
    <s v=""/>
    <s v=""/>
    <s v=""/>
    <s v=""/>
    <s v=""/>
    <s v=""/>
    <s v=""/>
    <s v=""/>
    <s v=""/>
    <s v=""/>
    <s v=""/>
  </r>
  <r>
    <n v="0"/>
    <x v="0"/>
    <s v="Чусовской городской округ Пермского края"/>
    <s v=""/>
    <m/>
    <s v=""/>
    <s v=""/>
    <s v=""/>
    <s v=""/>
    <s v=""/>
    <s v=""/>
    <s v=""/>
    <n v="317410135.03000009"/>
    <m/>
    <m/>
    <m/>
    <n v="317410135.03000009"/>
    <m/>
    <m/>
    <x v="0"/>
    <x v="0"/>
    <m/>
    <n v="0"/>
    <m/>
    <m/>
    <m/>
    <m/>
    <m/>
    <m/>
    <m/>
    <m/>
    <m/>
    <m/>
    <m/>
    <m/>
    <m/>
    <m/>
    <m/>
    <m/>
    <m/>
    <m/>
    <m/>
    <m/>
    <m/>
  </r>
  <r>
    <n v="1"/>
    <x v="22"/>
    <s v="г. Чусовой, ул. 50 лет ВЛКСМ, д. 12"/>
    <n v="1977"/>
    <m/>
    <s v="крупноблочные"/>
    <n v="5"/>
    <n v="4"/>
    <n v="3438.62"/>
    <n v="3438.62"/>
    <n v="3438.62"/>
    <n v="70"/>
    <n v="15485893.939999999"/>
    <m/>
    <m/>
    <m/>
    <n v="15485893.939999999"/>
    <n v="4503.519999302046"/>
    <n v="4503.519999302046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"/>
    <x v="22"/>
    <s v="г. Чусовой, ул. 50 лет ВЛКСМ, д. 13"/>
    <n v="1972"/>
    <m/>
    <s v="Кирпич"/>
    <n v="5"/>
    <n v="6"/>
    <n v="4946.3"/>
    <n v="4485.55"/>
    <n v="4479.1000000000004"/>
    <n v="155"/>
    <n v="24149617.27"/>
    <m/>
    <m/>
    <m/>
    <n v="24149617.27"/>
    <n v="5383.8698197545446"/>
    <n v="5383.8698197545446"/>
    <x v="3"/>
    <x v="1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3"/>
    <x v="22"/>
    <s v="г. Чусовой, ул. 50 лет ВЛКСМ, д. 15"/>
    <n v="1969"/>
    <m/>
    <s v="Крупные блоки"/>
    <n v="5"/>
    <n v="4"/>
    <n v="3734.8"/>
    <n v="3403.3"/>
    <n v="3403.3"/>
    <n v="116"/>
    <n v="18234638.129999999"/>
    <m/>
    <m/>
    <m/>
    <n v="18234638.129999999"/>
    <n v="5357.9285193782498"/>
    <n v="5357.9285193782498"/>
    <x v="3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4"/>
    <x v="22"/>
    <s v="г. Чусовой, ул. 50 лет ВЛКСМ, д. 20"/>
    <n v="1977"/>
    <m/>
    <s v="ж/блоки"/>
    <n v="5"/>
    <n v="8"/>
    <n v="7396.7"/>
    <n v="6121"/>
    <n v="5508.9"/>
    <n v="253"/>
    <n v="44041135.270000003"/>
    <m/>
    <m/>
    <m/>
    <n v="44041135.270000003"/>
    <n v="7195.0882649893811"/>
    <n v="7195.0882649893811"/>
    <x v="3"/>
    <x v="2"/>
    <m/>
    <n v="2"/>
    <s v=""/>
    <s v=""/>
    <s v=""/>
    <s v=""/>
    <s v=""/>
    <s v=""/>
    <n v="1"/>
    <s v=""/>
    <s v=""/>
    <s v=""/>
    <n v="1"/>
    <s v=""/>
    <s v=""/>
    <s v=""/>
    <s v=""/>
    <s v=""/>
    <s v=""/>
    <s v=""/>
    <s v=""/>
    <s v=""/>
    <s v=""/>
  </r>
  <r>
    <n v="5"/>
    <x v="22"/>
    <s v="г. Чусовой, ул. 50 лет ВЛКСМ, д. 3Б"/>
    <n v="1974"/>
    <m/>
    <s v="блочный"/>
    <n v="5"/>
    <n v="4"/>
    <n v="2935.8"/>
    <n v="2935.8"/>
    <n v="2935.8"/>
    <n v="0"/>
    <n v="14333632.49"/>
    <m/>
    <m/>
    <m/>
    <n v="14333632.49"/>
    <n v="4882.3600006812449"/>
    <n v="4882.3600006812449"/>
    <x v="3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6"/>
    <x v="22"/>
    <s v="г. Чусовой, ул. 50 лет ВЛКСМ, д. 7В"/>
    <n v="1971"/>
    <m/>
    <s v="Крупные блоки"/>
    <n v="5"/>
    <n v="4"/>
    <n v="3724.11"/>
    <n v="3403.1"/>
    <n v="3403.1"/>
    <n v="155"/>
    <n v="16771603.869999999"/>
    <m/>
    <m/>
    <m/>
    <n v="16771603.869999999"/>
    <n v="4928.3311892098382"/>
    <n v="4928.3311892098382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7"/>
    <x v="22"/>
    <s v="г. Чусовой, ул. Железнодорожная, д. 41"/>
    <n v="1954"/>
    <m/>
    <s v="Шлакоблок"/>
    <n v="2"/>
    <n v="1"/>
    <n v="374.6"/>
    <n v="339.6"/>
    <n v="339.6"/>
    <n v="22"/>
    <n v="10056290.58"/>
    <m/>
    <m/>
    <m/>
    <n v="10056290.58"/>
    <n v="29612.163074204946"/>
    <n v="29612.163074204946"/>
    <x v="3"/>
    <x v="1"/>
    <m/>
    <n v="7"/>
    <n v="1"/>
    <n v="1"/>
    <s v=""/>
    <n v="1"/>
    <s v=""/>
    <n v="1"/>
    <s v=""/>
    <s v=""/>
    <s v=""/>
    <n v="1"/>
    <n v="1"/>
    <s v=""/>
    <s v=""/>
    <n v="1"/>
    <s v=""/>
    <s v=""/>
    <s v=""/>
    <s v=""/>
    <s v=""/>
    <s v=""/>
    <s v=""/>
  </r>
  <r>
    <n v="8"/>
    <x v="22"/>
    <s v="г. Чусовой, ул. Космонавтов, д. 7"/>
    <n v="1996"/>
    <m/>
    <s v="ж/блоки"/>
    <n v="5"/>
    <n v="11"/>
    <n v="11216.8"/>
    <n v="9318.2999999999993"/>
    <n v="8386.4699999999993"/>
    <n v="316"/>
    <n v="50515083.140000001"/>
    <m/>
    <m/>
    <m/>
    <n v="50515083.140000001"/>
    <n v="5421.062118626789"/>
    <n v="5421.062118626789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9"/>
    <x v="22"/>
    <s v="г. Чусовой, ул. Ленина, д. 13"/>
    <n v="1955"/>
    <m/>
    <s v="Шлакоблок"/>
    <n v="3"/>
    <n v="4"/>
    <n v="2736.99"/>
    <n v="2597.41"/>
    <n v="2597.41"/>
    <n v="87"/>
    <n v="3480657.55"/>
    <m/>
    <m/>
    <m/>
    <n v="3480657.55"/>
    <n v="1340.0493376093877"/>
    <n v="1340.0493376093877"/>
    <x v="3"/>
    <x v="1"/>
    <m/>
    <n v="1"/>
    <s v=""/>
    <s v=""/>
    <s v=""/>
    <s v=""/>
    <s v=""/>
    <s v=""/>
    <n v="1"/>
    <s v=""/>
    <s v=""/>
    <s v=""/>
    <s v=""/>
    <s v=""/>
    <s v=""/>
    <s v=""/>
    <s v=""/>
    <s v=""/>
    <s v=""/>
    <s v=""/>
    <s v=""/>
    <s v=""/>
    <s v=""/>
  </r>
  <r>
    <n v="10"/>
    <x v="22"/>
    <s v="г. Чусовой, ул. Ленина, д. 2"/>
    <n v="1956"/>
    <m/>
    <s v="Шлакоблок"/>
    <n v="3"/>
    <n v="4"/>
    <n v="2977.89"/>
    <n v="2886.31"/>
    <n v="2886.31"/>
    <n v="121"/>
    <n v="37520699.320000008"/>
    <m/>
    <m/>
    <m/>
    <n v="37520699.320000008"/>
    <n v="12999.538968440676"/>
    <n v="12999.538968440676"/>
    <x v="3"/>
    <x v="1"/>
    <m/>
    <n v="6"/>
    <n v="1"/>
    <n v="1"/>
    <s v=""/>
    <n v="1"/>
    <n v="1"/>
    <n v="1"/>
    <n v="1"/>
    <s v=""/>
    <s v=""/>
    <s v=""/>
    <s v=""/>
    <s v=""/>
    <s v=""/>
    <s v=""/>
    <s v=""/>
    <s v=""/>
    <s v=""/>
    <s v=""/>
    <s v=""/>
    <s v=""/>
    <s v=""/>
  </r>
  <r>
    <n v="11"/>
    <x v="22"/>
    <s v="г. Чусовой, ул. Ленина, д. 26"/>
    <n v="1951"/>
    <m/>
    <s v="Шлакоблок"/>
    <n v="3"/>
    <n v="2"/>
    <n v="1801.54"/>
    <n v="943.9"/>
    <n v="943.9"/>
    <n v="36"/>
    <n v="22816215.859999999"/>
    <m/>
    <m/>
    <m/>
    <n v="22816215.859999999"/>
    <n v="24172.280813645513"/>
    <n v="24172.280813645513"/>
    <x v="3"/>
    <x v="1"/>
    <m/>
    <n v="6"/>
    <n v="1"/>
    <n v="1"/>
    <n v="1"/>
    <n v="1"/>
    <n v="1"/>
    <n v="1"/>
    <s v=""/>
    <s v=""/>
    <s v=""/>
    <s v=""/>
    <s v=""/>
    <s v=""/>
    <s v=""/>
    <s v=""/>
    <s v=""/>
    <s v=""/>
    <s v=""/>
    <s v=""/>
    <s v=""/>
    <s v=""/>
    <s v=""/>
  </r>
  <r>
    <n v="12"/>
    <x v="22"/>
    <s v="г. Чусовой, ул. Ленина, д. 38"/>
    <n v="1931"/>
    <m/>
    <s v="Кирпич"/>
    <n v="3"/>
    <n v="2"/>
    <n v="1186.0999999999999"/>
    <n v="1022.57"/>
    <n v="920.31"/>
    <n v="0"/>
    <n v="8451187.8599999994"/>
    <m/>
    <m/>
    <m/>
    <n v="8451187.8599999994"/>
    <n v="8264.654605552676"/>
    <n v="8264.654605552676"/>
    <x v="3"/>
    <x v="1"/>
    <m/>
    <n v="2"/>
    <s v=""/>
    <s v=""/>
    <s v=""/>
    <s v=""/>
    <s v=""/>
    <s v=""/>
    <s v=""/>
    <s v=""/>
    <s v=""/>
    <s v=""/>
    <n v="1"/>
    <s v=""/>
    <s v=""/>
    <n v="1"/>
    <s v=""/>
    <s v=""/>
    <s v=""/>
    <s v=""/>
    <s v=""/>
    <s v=""/>
    <s v=""/>
  </r>
  <r>
    <n v="13"/>
    <x v="22"/>
    <s v="г. Чусовой, ул. Ленина, д. 51"/>
    <n v="1947"/>
    <m/>
    <s v="Шлакоблок"/>
    <n v="2"/>
    <n v="2"/>
    <n v="745.8"/>
    <n v="471.1"/>
    <n v="423.99"/>
    <n v="0"/>
    <n v="968078.23"/>
    <m/>
    <m/>
    <m/>
    <n v="968078.23"/>
    <n v="2054.9315007429418"/>
    <n v="2054.9315007429418"/>
    <x v="3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14"/>
    <x v="22"/>
    <s v="г. Чусовой, ул. Ленина, д. 59"/>
    <n v="1948"/>
    <m/>
    <s v="Крупные блоки"/>
    <n v="2"/>
    <n v="3"/>
    <n v="858.3"/>
    <n v="471"/>
    <n v="423.9"/>
    <n v="28"/>
    <n v="1114107.73"/>
    <m/>
    <m/>
    <m/>
    <n v="1114107.73"/>
    <n v="2365.4091932059446"/>
    <n v="2365.4091932059446"/>
    <x v="3"/>
    <x v="1"/>
    <m/>
    <n v="1"/>
    <s v=""/>
    <s v=""/>
    <s v=""/>
    <s v=""/>
    <s v=""/>
    <s v=""/>
    <s v=""/>
    <s v=""/>
    <s v=""/>
    <s v=""/>
    <s v=""/>
    <s v=""/>
    <s v=""/>
    <n v="1"/>
    <s v=""/>
    <s v=""/>
    <s v=""/>
    <s v=""/>
    <s v=""/>
    <s v=""/>
    <s v=""/>
  </r>
  <r>
    <n v="15"/>
    <x v="22"/>
    <s v="г. Чусовой, ул. Лысьвенская, д. 80"/>
    <n v="1967"/>
    <m/>
    <n v="0"/>
    <n v="5"/>
    <n v="4"/>
    <n v="3189.3"/>
    <n v="3188.2"/>
    <n v="3188.2"/>
    <n v="0"/>
    <n v="1036841.43"/>
    <m/>
    <m/>
    <m/>
    <n v="1036841.43"/>
    <n v="325.21216673985322"/>
    <n v="325.21216673985322"/>
    <x v="3"/>
    <x v="2"/>
    <m/>
    <n v="1"/>
    <s v=""/>
    <s v=""/>
    <s v=""/>
    <n v="1"/>
    <s v=""/>
    <s v=""/>
    <s v=""/>
    <s v=""/>
    <s v=""/>
    <s v=""/>
    <s v=""/>
    <s v=""/>
    <s v=""/>
    <s v=""/>
    <s v=""/>
    <s v=""/>
    <s v=""/>
    <s v=""/>
    <s v=""/>
    <s v=""/>
    <s v=""/>
  </r>
  <r>
    <n v="16"/>
    <x v="22"/>
    <s v="г. Чусовой, ул. Мира, д. 7"/>
    <n v="1971"/>
    <m/>
    <s v="блочный"/>
    <n v="5"/>
    <n v="4"/>
    <n v="3225.6"/>
    <n v="2961.6"/>
    <n v="2718.9"/>
    <n v="126"/>
    <n v="14526554.109999999"/>
    <m/>
    <m/>
    <m/>
    <n v="14526554.109999999"/>
    <n v="4904.9682975418691"/>
    <n v="4904.9682975418691"/>
    <x v="3"/>
    <x v="2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7"/>
    <x v="22"/>
    <s v="г. Чусовой, ул. Октябрьская, д. 19"/>
    <n v="1946"/>
    <m/>
    <s v="Шлакоблок"/>
    <n v="2"/>
    <n v="1"/>
    <n v="438.6"/>
    <n v="265"/>
    <n v="238.5"/>
    <n v="0"/>
    <n v="4191871.25"/>
    <m/>
    <m/>
    <m/>
    <n v="4191871.25"/>
    <n v="15818.382075471698"/>
    <n v="15818.382075471698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18"/>
    <x v="22"/>
    <s v="г. Чусовой, ул. Толбухина, д. 3А"/>
    <n v="1993"/>
    <m/>
    <s v="Блоки"/>
    <n v="3"/>
    <n v="3"/>
    <n v="1071.5"/>
    <n v="1071.5"/>
    <n v="728.6"/>
    <n v="58"/>
    <n v="6243791.2300000004"/>
    <m/>
    <m/>
    <m/>
    <n v="6243791.2300000004"/>
    <n v="5827.1500046663559"/>
    <n v="5827.1500046663559"/>
    <x v="3"/>
    <x v="2"/>
    <m/>
    <n v="1"/>
    <s v="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</r>
  <r>
    <n v="19"/>
    <x v="22"/>
    <s v="г. Чусовой, ул. Толбухина, д. 7"/>
    <n v="1972"/>
    <m/>
    <s v="Крупные блоки"/>
    <n v="2"/>
    <n v="1"/>
    <n v="448.7"/>
    <n v="409.4"/>
    <n v="409.4"/>
    <n v="17"/>
    <n v="4620537.5999999996"/>
    <m/>
    <m/>
    <m/>
    <n v="4620537.5999999996"/>
    <n v="11286.120175867123"/>
    <n v="11286.120175867123"/>
    <x v="3"/>
    <x v="1"/>
    <m/>
    <n v="2"/>
    <n v="1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0"/>
    <x v="22"/>
    <s v="г. Чусовой, ул. Школьная, д. 15"/>
    <n v="1957"/>
    <m/>
    <s v="Крупные блоки"/>
    <n v="3"/>
    <n v="3"/>
    <n v="1657.3"/>
    <n v="1519.4"/>
    <n v="1367.46"/>
    <n v="0"/>
    <n v="15839462.449999999"/>
    <m/>
    <m/>
    <m/>
    <n v="15839462.449999999"/>
    <n v="10424.814038436223"/>
    <n v="10424.814038436223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  <r>
    <n v="21"/>
    <x v="22"/>
    <s v="п. Калино, ул. Заводская, д. 1"/>
    <n v="1950"/>
    <m/>
    <s v="Кирпич"/>
    <n v="1"/>
    <n v="2"/>
    <n v="270.8"/>
    <n v="246.3"/>
    <n v="176.2"/>
    <n v="8"/>
    <n v="200451.58"/>
    <m/>
    <m/>
    <m/>
    <n v="200451.58"/>
    <n v="813.85131952902952"/>
    <n v="813.85131952902952"/>
    <x v="3"/>
    <x v="1"/>
    <m/>
    <n v="1"/>
    <n v="1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</r>
  <r>
    <n v="22"/>
    <x v="22"/>
    <s v="п. Калино, ул. Первомайская, д. 8"/>
    <n v="1959"/>
    <m/>
    <s v="Кирпич"/>
    <n v="2"/>
    <n v="1"/>
    <n v="294.2"/>
    <n v="271.8"/>
    <n v="241.3"/>
    <n v="15"/>
    <n v="2811784.14"/>
    <m/>
    <m/>
    <m/>
    <n v="2811784.14"/>
    <n v="10345.048344370862"/>
    <n v="10345.048344370862"/>
    <x v="3"/>
    <x v="1"/>
    <m/>
    <n v="1"/>
    <s v=""/>
    <s v=""/>
    <s v=""/>
    <s v=""/>
    <s v=""/>
    <s v=""/>
    <s v=""/>
    <s v=""/>
    <s v=""/>
    <n v="1"/>
    <s v=""/>
    <s v=""/>
    <s v=""/>
    <s v=""/>
    <s v=""/>
    <s v=""/>
    <s v=""/>
    <s v=""/>
    <s v=""/>
    <s v=""/>
    <s v="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D5B621-0A1F-4CDE-AF19-62DD9D99D537}" name="Сводная таблица4" cacheId="488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outline="1" outlineData="1" multipleFieldFilters="0">
  <location ref="A12:Y68" firstHeaderRow="1" firstDataRow="3" firstDataCol="1"/>
  <pivotFields count="45">
    <pivotField showAll="0"/>
    <pivotField axis="axisRow" showAll="0">
      <items count="33">
        <item x="0"/>
        <item x="1"/>
        <item x="2"/>
        <item x="3"/>
        <item x="4"/>
        <item x="5"/>
        <item x="6"/>
        <item n="ЗАТО Звездный Пермского края" x="31"/>
        <item x="7"/>
        <item x="8"/>
        <item x="9"/>
        <item x="10"/>
        <item x="23"/>
        <item x="24"/>
        <item x="11"/>
        <item x="12"/>
        <item x="13"/>
        <item x="14"/>
        <item x="15"/>
        <item x="16"/>
        <item x="25"/>
        <item x="17"/>
        <item x="26"/>
        <item x="27"/>
        <item x="28"/>
        <item x="18"/>
        <item x="19"/>
        <item x="20"/>
        <item x="29"/>
        <item x="30"/>
        <item x="21"/>
        <item x="2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numFmtId="4" showAll="0"/>
    <pivotField showAll="0"/>
    <pivotField showAll="0"/>
    <pivotField showAll="0"/>
    <pivotField numFmtId="4" showAll="0"/>
    <pivotField showAll="0"/>
    <pivotField showAll="0"/>
    <pivotField showAll="0">
      <items count="5">
        <item x="1"/>
        <item x="2"/>
        <item x="3"/>
        <item x="0"/>
        <item t="default"/>
      </items>
    </pivotField>
    <pivotField axis="axisRow" showAll="0">
      <items count="5">
        <item x="1"/>
        <item x="2"/>
        <item x="3"/>
        <item h="1" x="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Fields count="2">
    <field x="20"/>
    <field x="1"/>
  </rowFields>
  <rowItems count="54">
    <i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>
      <x v="1"/>
    </i>
    <i r="1">
      <x v="1"/>
    </i>
    <i r="1">
      <x v="3"/>
    </i>
    <i r="1">
      <x v="6"/>
    </i>
    <i r="1">
      <x v="7"/>
    </i>
    <i r="1">
      <x v="8"/>
    </i>
    <i r="1">
      <x v="9"/>
    </i>
    <i r="1">
      <x v="13"/>
    </i>
    <i r="1">
      <x v="14"/>
    </i>
    <i r="1">
      <x v="16"/>
    </i>
    <i r="1">
      <x v="17"/>
    </i>
    <i r="1">
      <x v="18"/>
    </i>
    <i r="1">
      <x v="19"/>
    </i>
    <i r="1">
      <x v="21"/>
    </i>
    <i r="1">
      <x v="22"/>
    </i>
    <i r="1">
      <x v="25"/>
    </i>
    <i r="1">
      <x v="26"/>
    </i>
    <i r="1">
      <x v="27"/>
    </i>
    <i r="1">
      <x v="30"/>
    </i>
    <i r="1">
      <x v="31"/>
    </i>
    <i>
      <x v="2"/>
    </i>
    <i r="1">
      <x v="6"/>
    </i>
    <i t="grand">
      <x/>
    </i>
  </rowItems>
  <colFields count="2">
    <field x="44"/>
    <field x="-2"/>
  </colFields>
  <colItems count="24"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dataFields count="6">
    <dataField name="Кол-во МКД" fld="2" subtotal="count" baseField="20" baseItem="1"/>
    <dataField name="Кол-во видов работ" fld="22" baseField="20" baseItem="0"/>
    <dataField name="Кол-во РЛ" fld="30" baseField="20" baseItem="1"/>
    <dataField name="Стоимость РЛ" fld="31" baseField="20" baseItem="0"/>
    <dataField name="Кол-во жителей зарег." fld="11" baseField="20" baseItem="0"/>
    <dataField name="Стоимость кап ремонта" fld="12" baseField="0" baseItem="0"/>
  </dataFields>
  <formats count="95">
    <format dxfId="170">
      <pivotArea dataOnly="0" labelOnly="1" fieldPosition="0">
        <references count="1">
          <reference field="20" count="0"/>
        </references>
      </pivotArea>
    </format>
    <format dxfId="169">
      <pivotArea dataOnly="0" labelOnly="1" fieldPosition="0">
        <references count="1">
          <reference field="20" count="0"/>
        </references>
      </pivotArea>
    </format>
    <format dxfId="168">
      <pivotArea dataOnly="0" outline="0" fieldPosition="0">
        <references count="1">
          <reference field="4294967294" count="1">
            <x v="0"/>
          </reference>
        </references>
      </pivotArea>
    </format>
    <format dxfId="167">
      <pivotArea dataOnly="0" outline="0" fieldPosition="0">
        <references count="1">
          <reference field="4294967294" count="1">
            <x v="0"/>
          </reference>
        </references>
      </pivotArea>
    </format>
    <format dxfId="166">
      <pivotArea dataOnly="0" outline="0" fieldPosition="0">
        <references count="1">
          <reference field="4294967294" count="1">
            <x v="1"/>
          </reference>
        </references>
      </pivotArea>
    </format>
    <format dxfId="165">
      <pivotArea field="20" type="button" dataOnly="0" labelOnly="1" outline="0" axis="axisRow" fieldPosition="0"/>
    </format>
    <format dxfId="164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1"/>
          </reference>
        </references>
      </pivotArea>
    </format>
    <format dxfId="163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2"/>
          </reference>
        </references>
      </pivotArea>
    </format>
    <format dxfId="162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3"/>
          </reference>
        </references>
      </pivotArea>
    </format>
    <format dxfId="161">
      <pivotArea field="20" type="button" dataOnly="0" labelOnly="1" outline="0" axis="axisRow" fieldPosition="0"/>
    </format>
    <format dxfId="160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1"/>
          </reference>
        </references>
      </pivotArea>
    </format>
    <format dxfId="159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2"/>
          </reference>
        </references>
      </pivotArea>
    </format>
    <format dxfId="158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3"/>
          </reference>
        </references>
      </pivotArea>
    </format>
    <format dxfId="157">
      <pivotArea field="20" type="button" dataOnly="0" labelOnly="1" outline="0" axis="axisRow" fieldPosition="0"/>
    </format>
    <format dxfId="156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1"/>
          </reference>
        </references>
      </pivotArea>
    </format>
    <format dxfId="155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2"/>
          </reference>
        </references>
      </pivotArea>
    </format>
    <format dxfId="154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3"/>
          </reference>
        </references>
      </pivotArea>
    </format>
    <format dxfId="153">
      <pivotArea dataOnly="0" outline="0" fieldPosition="0">
        <references count="1">
          <reference field="4294967294" count="1">
            <x v="2"/>
          </reference>
        </references>
      </pivotArea>
    </format>
    <format dxfId="152">
      <pivotArea dataOnly="0" outline="0" fieldPosition="0">
        <references count="1">
          <reference field="4294967294" count="1">
            <x v="2"/>
          </reference>
        </references>
      </pivotArea>
    </format>
    <format dxfId="151">
      <pivotArea dataOnly="0" outline="0" fieldPosition="0">
        <references count="1">
          <reference field="4294967294" count="1">
            <x v="3"/>
          </reference>
        </references>
      </pivotArea>
    </format>
    <format dxfId="150">
      <pivotArea dataOnly="0" outline="0" fieldPosition="0">
        <references count="1">
          <reference field="4294967294" count="1">
            <x v="3"/>
          </reference>
        </references>
      </pivotArea>
    </format>
    <format dxfId="149">
      <pivotArea dataOnly="0" outline="0" fieldPosition="0">
        <references count="1">
          <reference field="4294967294" count="1">
            <x v="3"/>
          </reference>
        </references>
      </pivotArea>
    </format>
    <format dxfId="148">
      <pivotArea dataOnly="0" outline="0" fieldPosition="0">
        <references count="1">
          <reference field="4294967294" count="1">
            <x v="4"/>
          </reference>
        </references>
      </pivotArea>
    </format>
    <format dxfId="147">
      <pivotArea dataOnly="0" outline="0" fieldPosition="0">
        <references count="1">
          <reference field="4294967294" count="1">
            <x v="4"/>
          </reference>
        </references>
      </pivotArea>
    </format>
    <format dxfId="146">
      <pivotArea dataOnly="0" outline="0" fieldPosition="0">
        <references count="1">
          <reference field="4294967294" count="1">
            <x v="4"/>
          </reference>
        </references>
      </pivotArea>
    </format>
    <format dxfId="145">
      <pivotArea dataOnly="0" outline="0" fieldPosition="0">
        <references count="1">
          <reference field="4294967294" count="1">
            <x v="4"/>
          </reference>
        </references>
      </pivotArea>
    </format>
    <format dxfId="144">
      <pivotArea dataOnly="0" outline="0" fieldPosition="0">
        <references count="1">
          <reference field="4294967294" count="1">
            <x v="5"/>
          </reference>
        </references>
      </pivotArea>
    </format>
    <format dxfId="143">
      <pivotArea dataOnly="0" outline="0" fieldPosition="0">
        <references count="1">
          <reference field="4294967294" count="1">
            <x v="5"/>
          </reference>
        </references>
      </pivotArea>
    </format>
    <format dxfId="142">
      <pivotArea dataOnly="0" outline="0" fieldPosition="0">
        <references count="1">
          <reference field="4294967294" count="1">
            <x v="5"/>
          </reference>
        </references>
      </pivotArea>
    </format>
    <format dxfId="141">
      <pivotArea dataOnly="0" outline="0" fieldPosition="0">
        <references count="1">
          <reference field="4294967294" count="1">
            <x v="5"/>
          </reference>
        </references>
      </pivotArea>
    </format>
    <format dxfId="140">
      <pivotArea field="4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39">
      <pivotArea field="4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38">
      <pivotArea field="44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37">
      <pivotArea field="44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136">
      <pivotArea field="44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135">
      <pivotArea field="44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134">
      <pivotArea field="4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33">
      <pivotArea field="4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32">
      <pivotArea field="44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31">
      <pivotArea field="44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130">
      <pivotArea field="44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129">
      <pivotArea field="44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128">
      <pivotArea field="4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27">
      <pivotArea field="4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26">
      <pivotArea field="44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25">
      <pivotArea field="44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124">
      <pivotArea field="44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123">
      <pivotArea field="44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122">
      <pivotArea dataOnly="0" labelOnly="1" fieldPosition="0">
        <references count="1">
          <reference field="44" count="1">
            <x v="1"/>
          </reference>
        </references>
      </pivotArea>
    </format>
    <format dxfId="121">
      <pivotArea dataOnly="0" labelOnly="1" fieldPosition="0">
        <references count="1">
          <reference field="44" count="1">
            <x v="2"/>
          </reference>
        </references>
      </pivotArea>
    </format>
    <format dxfId="120">
      <pivotArea dataOnly="0" labelOnly="1" fieldPosition="0">
        <references count="1">
          <reference field="44" count="1">
            <x v="3"/>
          </reference>
        </references>
      </pivotArea>
    </format>
    <format dxfId="119">
      <pivotArea dataOnly="0" labelOnly="1" fieldPosition="0">
        <references count="1">
          <reference field="44" count="1">
            <x v="1"/>
          </reference>
        </references>
      </pivotArea>
    </format>
    <format dxfId="118">
      <pivotArea dataOnly="0" labelOnly="1" fieldPosition="0">
        <references count="1">
          <reference field="44" count="1">
            <x v="2"/>
          </reference>
        </references>
      </pivotArea>
    </format>
    <format dxfId="117">
      <pivotArea dataOnly="0" labelOnly="1" fieldPosition="0">
        <references count="1">
          <reference field="44" count="1">
            <x v="3"/>
          </reference>
        </references>
      </pivotArea>
    </format>
    <format dxfId="116">
      <pivotArea dataOnly="0" labelOnly="1" fieldPosition="0">
        <references count="1">
          <reference field="44" count="1">
            <x v="1"/>
          </reference>
        </references>
      </pivotArea>
    </format>
    <format dxfId="115">
      <pivotArea dataOnly="0" labelOnly="1" fieldPosition="0">
        <references count="1">
          <reference field="44" count="1">
            <x v="2"/>
          </reference>
        </references>
      </pivotArea>
    </format>
    <format dxfId="114">
      <pivotArea dataOnly="0" labelOnly="1" fieldPosition="0">
        <references count="1">
          <reference field="44" count="1">
            <x v="3"/>
          </reference>
        </references>
      </pivotArea>
    </format>
    <format dxfId="113">
      <pivotArea outline="0" collapsedLevelsAreSubtotals="1" fieldPosition="0"/>
    </format>
    <format dxfId="112">
      <pivotArea type="origin" dataOnly="0" labelOnly="1" outline="0" offset="A2" fieldPosition="0"/>
    </format>
    <format dxfId="111">
      <pivotArea field="20" type="button" dataOnly="0" labelOnly="1" outline="0" axis="axisRow" fieldPosition="0"/>
    </format>
    <format dxfId="110">
      <pivotArea dataOnly="0" labelOnly="1" fieldPosition="0">
        <references count="1">
          <reference field="20" count="0"/>
        </references>
      </pivotArea>
    </format>
    <format dxfId="109">
      <pivotArea dataOnly="0" labelOnly="1" grandRow="1" outline="0" fieldPosition="0"/>
    </format>
    <format dxfId="108">
      <pivotArea dataOnly="0" labelOnly="1" fieldPosition="0">
        <references count="2">
          <reference field="1" count="30"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  <reference field="20" count="1" selected="0">
            <x v="0"/>
          </reference>
        </references>
      </pivotArea>
    </format>
    <format dxfId="107">
      <pivotArea dataOnly="0" labelOnly="1" fieldPosition="0">
        <references count="2">
          <reference field="1" count="19">
            <x v="1"/>
            <x v="3"/>
            <x v="6"/>
            <x v="7"/>
            <x v="8"/>
            <x v="9"/>
            <x v="13"/>
            <x v="14"/>
            <x v="16"/>
            <x v="17"/>
            <x v="18"/>
            <x v="19"/>
            <x v="21"/>
            <x v="22"/>
            <x v="25"/>
            <x v="26"/>
            <x v="27"/>
            <x v="30"/>
            <x v="31"/>
          </reference>
          <reference field="20" count="1" selected="0">
            <x v="1"/>
          </reference>
        </references>
      </pivotArea>
    </format>
    <format dxfId="106">
      <pivotArea dataOnly="0" labelOnly="1" fieldPosition="0">
        <references count="2">
          <reference field="1" count="1">
            <x v="6"/>
          </reference>
          <reference field="20" count="1" selected="0">
            <x v="2"/>
          </reference>
        </references>
      </pivotArea>
    </format>
    <format dxfId="105">
      <pivotArea dataOnly="0" labelOnly="1" fieldPosition="0">
        <references count="1">
          <reference field="44" count="3">
            <x v="1"/>
            <x v="2"/>
            <x v="3"/>
          </reference>
        </references>
      </pivotArea>
    </format>
    <format dxfId="104">
      <pivotArea field="4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03">
      <pivotArea field="4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02">
      <pivotArea field="44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01">
      <pivotArea field="44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100">
      <pivotArea field="44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99">
      <pivotArea field="44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98">
      <pivotArea dataOnly="0" labelOnly="1" outline="0" fieldPosition="0">
        <references count="2">
          <reference field="4294967294" count="6">
            <x v="0"/>
            <x v="1"/>
            <x v="2"/>
            <x v="3"/>
            <x v="4"/>
            <x v="5"/>
          </reference>
          <reference field="44" count="1" selected="0">
            <x v="1"/>
          </reference>
        </references>
      </pivotArea>
    </format>
    <format dxfId="97">
      <pivotArea dataOnly="0" labelOnly="1" outline="0" fieldPosition="0">
        <references count="2">
          <reference field="4294967294" count="6">
            <x v="0"/>
            <x v="1"/>
            <x v="2"/>
            <x v="3"/>
            <x v="4"/>
            <x v="5"/>
          </reference>
          <reference field="44" count="1" selected="0">
            <x v="2"/>
          </reference>
        </references>
      </pivotArea>
    </format>
    <format dxfId="96">
      <pivotArea dataOnly="0" labelOnly="1" outline="0" fieldPosition="0">
        <references count="2">
          <reference field="4294967294" count="6">
            <x v="0"/>
            <x v="1"/>
            <x v="2"/>
            <x v="3"/>
            <x v="4"/>
            <x v="5"/>
          </reference>
          <reference field="44" count="1" selected="0">
            <x v="3"/>
          </reference>
        </references>
      </pivotArea>
    </format>
    <format dxfId="95">
      <pivotArea dataOnly="0" labelOnly="1" fieldPosition="0">
        <references count="1">
          <reference field="44" count="1">
            <x v="1"/>
          </reference>
        </references>
      </pivotArea>
    </format>
    <format dxfId="94">
      <pivotArea dataOnly="0" labelOnly="1" fieldPosition="0">
        <references count="1">
          <reference field="44" count="1">
            <x v="2"/>
          </reference>
        </references>
      </pivotArea>
    </format>
    <format dxfId="93">
      <pivotArea dataOnly="0" labelOnly="1" fieldPosition="0">
        <references count="1">
          <reference field="44" count="1">
            <x v="3"/>
          </reference>
        </references>
      </pivotArea>
    </format>
    <format dxfId="92">
      <pivotArea outline="0" collapsedLevelsAreSubtotals="1" fieldPosition="0"/>
    </format>
    <format dxfId="91">
      <pivotArea dataOnly="0" labelOnly="1" fieldPosition="0">
        <references count="1">
          <reference field="20" count="0"/>
        </references>
      </pivotArea>
    </format>
    <format dxfId="90">
      <pivotArea dataOnly="0" labelOnly="1" fieldPosition="0">
        <references count="2">
          <reference field="1" count="30"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</reference>
          <reference field="20" count="1" selected="0">
            <x v="0"/>
          </reference>
        </references>
      </pivotArea>
    </format>
    <format dxfId="89">
      <pivotArea dataOnly="0" labelOnly="1" fieldPosition="0">
        <references count="2">
          <reference field="1" count="19">
            <x v="1"/>
            <x v="3"/>
            <x v="6"/>
            <x v="7"/>
            <x v="8"/>
            <x v="9"/>
            <x v="13"/>
            <x v="14"/>
            <x v="16"/>
            <x v="17"/>
            <x v="18"/>
            <x v="19"/>
            <x v="21"/>
            <x v="22"/>
            <x v="25"/>
            <x v="26"/>
            <x v="27"/>
            <x v="30"/>
            <x v="31"/>
          </reference>
          <reference field="20" count="1" selected="0">
            <x v="1"/>
          </reference>
        </references>
      </pivotArea>
    </format>
    <format dxfId="88">
      <pivotArea dataOnly="0" labelOnly="1" fieldPosition="0">
        <references count="2">
          <reference field="1" count="1">
            <x v="6"/>
          </reference>
          <reference field="20" count="1" selected="0">
            <x v="2"/>
          </reference>
        </references>
      </pivotArea>
    </format>
    <format dxfId="87">
      <pivotArea dataOnly="0" fieldPosition="0">
        <references count="1">
          <reference field="20" count="1">
            <x v="0"/>
          </reference>
        </references>
      </pivotArea>
    </format>
    <format dxfId="86">
      <pivotArea collapsedLevelsAreSubtotals="1" fieldPosition="0">
        <references count="1">
          <reference field="20" count="1">
            <x v="1"/>
          </reference>
        </references>
      </pivotArea>
    </format>
    <format dxfId="85">
      <pivotArea dataOnly="0" labelOnly="1" fieldPosition="0">
        <references count="1">
          <reference field="20" count="1">
            <x v="1"/>
          </reference>
        </references>
      </pivotArea>
    </format>
    <format dxfId="84">
      <pivotArea collapsedLevelsAreSubtotals="1" fieldPosition="0">
        <references count="1">
          <reference field="20" count="1">
            <x v="2"/>
          </reference>
        </references>
      </pivotArea>
    </format>
    <format dxfId="83">
      <pivotArea dataOnly="0" labelOnly="1" fieldPosition="0">
        <references count="1">
          <reference field="20" count="1">
            <x v="2"/>
          </reference>
        </references>
      </pivotArea>
    </format>
    <format dxfId="82">
      <pivotArea grandRow="1" outline="0" collapsedLevelsAreSubtotals="1" fieldPosition="0"/>
    </format>
    <format dxfId="81">
      <pivotArea dataOnly="0" labelOnly="1" grandRow="1" outline="0" fieldPosition="0"/>
    </format>
    <format dxfId="80">
      <pivotArea grandRow="1" outline="0" collapsedLevelsAreSubtotals="1" fieldPosition="0"/>
    </format>
    <format dxfId="79">
      <pivotArea dataOnly="0" labelOnly="1" grandRow="1" outline="0" fieldPosition="0"/>
    </format>
    <format dxfId="78">
      <pivotArea field="44" dataOnly="0" grandCol="1" outline="0" axis="axisCol" fieldPosition="0">
        <references count="1">
          <reference field="4294967294" count="1" selected="0">
            <x v="1"/>
          </reference>
        </references>
      </pivotArea>
    </format>
    <format dxfId="77">
      <pivotArea field="44" dataOnly="0" grandCol="1" outline="0" axis="axisCol" fieldPosition="0">
        <references count="1">
          <reference field="4294967294" count="1" selected="0">
            <x v="2"/>
          </reference>
        </references>
      </pivotArea>
    </format>
    <format dxfId="76">
      <pivotArea dataOnly="0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56EB2BE-EE1D-42B4-B6A4-0F43C902F2F2}" name="Сводная таблица3" cacheId="488" applyNumberFormats="0" applyBorderFormats="0" applyFontFormats="0" applyPatternFormats="0" applyAlignmentFormats="0" applyWidthHeightFormats="1" dataCaption="Значения" updatedVersion="8" minRefreshableVersion="3" useAutoFormatting="1" itemPrintTitles="1" createdVersion="8" indent="0" outline="1" outlineData="1" multipleFieldFilters="0">
  <location ref="A3:Y9" firstHeaderRow="1" firstDataRow="3" firstDataCol="1"/>
  <pivotFields count="45"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numFmtId="4" showAll="0"/>
    <pivotField showAll="0"/>
    <pivotField showAll="0"/>
    <pivotField showAll="0"/>
    <pivotField numFmtId="4" showAll="0"/>
    <pivotField showAll="0"/>
    <pivotField showAll="0"/>
    <pivotField showAll="0">
      <items count="5">
        <item x="1"/>
        <item x="2"/>
        <item x="3"/>
        <item x="0"/>
        <item t="default"/>
      </items>
    </pivotField>
    <pivotField axis="axisRow" showAll="0">
      <items count="5">
        <item x="1"/>
        <item x="2"/>
        <item x="3"/>
        <item h="1" x="0"/>
        <item t="default"/>
      </items>
    </pivotField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Col" showAll="0">
      <items count="7">
        <item x="0"/>
        <item x="1"/>
        <item x="2"/>
        <item x="3"/>
        <item x="4"/>
        <item x="5"/>
        <item t="default"/>
      </items>
    </pivotField>
  </pivotFields>
  <rowFields count="1">
    <field x="20"/>
  </rowFields>
  <rowItems count="4">
    <i>
      <x/>
    </i>
    <i>
      <x v="1"/>
    </i>
    <i>
      <x v="2"/>
    </i>
    <i t="grand">
      <x/>
    </i>
  </rowItems>
  <colFields count="2">
    <field x="44"/>
    <field x="-2"/>
  </colFields>
  <colItems count="24"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dataFields count="6">
    <dataField name="Кол-во МКД" fld="2" subtotal="count" baseField="20" baseItem="1"/>
    <dataField name="Кол-во видов работ" fld="22" baseField="20" baseItem="0"/>
    <dataField name="Кол-во РЛ" fld="30" baseField="20" baseItem="1"/>
    <dataField name="Стоимость РЛ" fld="31" baseField="20" baseItem="0"/>
    <dataField name="Кол-во жителей зарег." fld="11" baseField="20" baseItem="0"/>
    <dataField name="Стоимость кап ремонта" fld="12" baseField="0" baseItem="0"/>
  </dataFields>
  <formats count="89">
    <format dxfId="259">
      <pivotArea dataOnly="0" labelOnly="1" fieldPosition="0">
        <references count="1">
          <reference field="20" count="0"/>
        </references>
      </pivotArea>
    </format>
    <format dxfId="258">
      <pivotArea dataOnly="0" labelOnly="1" fieldPosition="0">
        <references count="1">
          <reference field="20" count="0"/>
        </references>
      </pivotArea>
    </format>
    <format dxfId="257">
      <pivotArea dataOnly="0" outline="0" fieldPosition="0">
        <references count="1">
          <reference field="4294967294" count="1">
            <x v="0"/>
          </reference>
        </references>
      </pivotArea>
    </format>
    <format dxfId="256">
      <pivotArea dataOnly="0" outline="0" fieldPosition="0">
        <references count="1">
          <reference field="4294967294" count="1">
            <x v="0"/>
          </reference>
        </references>
      </pivotArea>
    </format>
    <format dxfId="255">
      <pivotArea dataOnly="0" outline="0" fieldPosition="0">
        <references count="1">
          <reference field="4294967294" count="1">
            <x v="1"/>
          </reference>
        </references>
      </pivotArea>
    </format>
    <format dxfId="254">
      <pivotArea field="20" type="button" dataOnly="0" labelOnly="1" outline="0" axis="axisRow" fieldPosition="0"/>
    </format>
    <format dxfId="253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1"/>
          </reference>
        </references>
      </pivotArea>
    </format>
    <format dxfId="252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2"/>
          </reference>
        </references>
      </pivotArea>
    </format>
    <format dxfId="251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3"/>
          </reference>
        </references>
      </pivotArea>
    </format>
    <format dxfId="250">
      <pivotArea field="20" type="button" dataOnly="0" labelOnly="1" outline="0" axis="axisRow" fieldPosition="0"/>
    </format>
    <format dxfId="249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1"/>
          </reference>
        </references>
      </pivotArea>
    </format>
    <format dxfId="248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2"/>
          </reference>
        </references>
      </pivotArea>
    </format>
    <format dxfId="247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3"/>
          </reference>
        </references>
      </pivotArea>
    </format>
    <format dxfId="246">
      <pivotArea field="20" type="button" dataOnly="0" labelOnly="1" outline="0" axis="axisRow" fieldPosition="0"/>
    </format>
    <format dxfId="245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1"/>
          </reference>
        </references>
      </pivotArea>
    </format>
    <format dxfId="244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2"/>
          </reference>
        </references>
      </pivotArea>
    </format>
    <format dxfId="243">
      <pivotArea dataOnly="0" labelOnly="1" outline="0" fieldPosition="0">
        <references count="2">
          <reference field="4294967294" count="2">
            <x v="0"/>
            <x v="1"/>
          </reference>
          <reference field="44" count="1" selected="0">
            <x v="3"/>
          </reference>
        </references>
      </pivotArea>
    </format>
    <format dxfId="242">
      <pivotArea dataOnly="0" outline="0" fieldPosition="0">
        <references count="1">
          <reference field="4294967294" count="1">
            <x v="2"/>
          </reference>
        </references>
      </pivotArea>
    </format>
    <format dxfId="241">
      <pivotArea dataOnly="0" outline="0" fieldPosition="0">
        <references count="1">
          <reference field="4294967294" count="1">
            <x v="2"/>
          </reference>
        </references>
      </pivotArea>
    </format>
    <format dxfId="240">
      <pivotArea dataOnly="0" outline="0" fieldPosition="0">
        <references count="1">
          <reference field="4294967294" count="1">
            <x v="3"/>
          </reference>
        </references>
      </pivotArea>
    </format>
    <format dxfId="239">
      <pivotArea dataOnly="0" outline="0" fieldPosition="0">
        <references count="1">
          <reference field="4294967294" count="1">
            <x v="3"/>
          </reference>
        </references>
      </pivotArea>
    </format>
    <format dxfId="238">
      <pivotArea dataOnly="0" outline="0" fieldPosition="0">
        <references count="1">
          <reference field="4294967294" count="1">
            <x v="3"/>
          </reference>
        </references>
      </pivotArea>
    </format>
    <format dxfId="237">
      <pivotArea dataOnly="0" outline="0" fieldPosition="0">
        <references count="1">
          <reference field="4294967294" count="1">
            <x v="4"/>
          </reference>
        </references>
      </pivotArea>
    </format>
    <format dxfId="236">
      <pivotArea dataOnly="0" outline="0" fieldPosition="0">
        <references count="1">
          <reference field="4294967294" count="1">
            <x v="4"/>
          </reference>
        </references>
      </pivotArea>
    </format>
    <format dxfId="235">
      <pivotArea dataOnly="0" outline="0" fieldPosition="0">
        <references count="1">
          <reference field="4294967294" count="1">
            <x v="4"/>
          </reference>
        </references>
      </pivotArea>
    </format>
    <format dxfId="234">
      <pivotArea dataOnly="0" outline="0" fieldPosition="0">
        <references count="1">
          <reference field="4294967294" count="1">
            <x v="4"/>
          </reference>
        </references>
      </pivotArea>
    </format>
    <format dxfId="233">
      <pivotArea dataOnly="0" outline="0" fieldPosition="0">
        <references count="1">
          <reference field="4294967294" count="1">
            <x v="5"/>
          </reference>
        </references>
      </pivotArea>
    </format>
    <format dxfId="232">
      <pivotArea dataOnly="0" outline="0" fieldPosition="0">
        <references count="1">
          <reference field="4294967294" count="1">
            <x v="5"/>
          </reference>
        </references>
      </pivotArea>
    </format>
    <format dxfId="231">
      <pivotArea dataOnly="0" outline="0" fieldPosition="0">
        <references count="1">
          <reference field="4294967294" count="1">
            <x v="5"/>
          </reference>
        </references>
      </pivotArea>
    </format>
    <format dxfId="230">
      <pivotArea dataOnly="0" outline="0" fieldPosition="0">
        <references count="1">
          <reference field="4294967294" count="1">
            <x v="5"/>
          </reference>
        </references>
      </pivotArea>
    </format>
    <format dxfId="229">
      <pivotArea field="4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28">
      <pivotArea field="4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27">
      <pivotArea field="44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26">
      <pivotArea field="44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225">
      <pivotArea field="44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224">
      <pivotArea field="44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223">
      <pivotArea field="4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22">
      <pivotArea field="4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21">
      <pivotArea field="44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20">
      <pivotArea field="44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219">
      <pivotArea field="44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218">
      <pivotArea field="44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217">
      <pivotArea field="4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16">
      <pivotArea field="4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15">
      <pivotArea field="44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14">
      <pivotArea field="44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213">
      <pivotArea field="44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212">
      <pivotArea field="44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211">
      <pivotArea outline="0" collapsedLevelsAreSubtotals="1" fieldPosition="0"/>
    </format>
    <format dxfId="210">
      <pivotArea type="origin" dataOnly="0" labelOnly="1" outline="0" offset="A2" fieldPosition="0"/>
    </format>
    <format dxfId="209">
      <pivotArea field="20" type="button" dataOnly="0" labelOnly="1" outline="0" axis="axisRow" fieldPosition="0"/>
    </format>
    <format dxfId="208">
      <pivotArea dataOnly="0" labelOnly="1" fieldPosition="0">
        <references count="1">
          <reference field="20" count="0"/>
        </references>
      </pivotArea>
    </format>
    <format dxfId="207">
      <pivotArea dataOnly="0" labelOnly="1" grandRow="1" outline="0" fieldPosition="0"/>
    </format>
    <format dxfId="206">
      <pivotArea dataOnly="0" labelOnly="1" fieldPosition="0">
        <references count="1">
          <reference field="44" count="3">
            <x v="1"/>
            <x v="2"/>
            <x v="3"/>
          </reference>
        </references>
      </pivotArea>
    </format>
    <format dxfId="205">
      <pivotArea field="4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204">
      <pivotArea field="4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203">
      <pivotArea field="44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202">
      <pivotArea field="44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201">
      <pivotArea field="44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200">
      <pivotArea field="44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199">
      <pivotArea dataOnly="0" labelOnly="1" outline="0" fieldPosition="0">
        <references count="2">
          <reference field="4294967294" count="6">
            <x v="0"/>
            <x v="1"/>
            <x v="2"/>
            <x v="3"/>
            <x v="4"/>
            <x v="5"/>
          </reference>
          <reference field="44" count="1" selected="0">
            <x v="1"/>
          </reference>
        </references>
      </pivotArea>
    </format>
    <format dxfId="198">
      <pivotArea dataOnly="0" labelOnly="1" outline="0" fieldPosition="0">
        <references count="2">
          <reference field="4294967294" count="6">
            <x v="0"/>
            <x v="1"/>
            <x v="2"/>
            <x v="3"/>
            <x v="4"/>
            <x v="5"/>
          </reference>
          <reference field="44" count="1" selected="0">
            <x v="2"/>
          </reference>
        </references>
      </pivotArea>
    </format>
    <format dxfId="197">
      <pivotArea dataOnly="0" labelOnly="1" outline="0" fieldPosition="0">
        <references count="2">
          <reference field="4294967294" count="6">
            <x v="0"/>
            <x v="1"/>
            <x v="2"/>
            <x v="3"/>
            <x v="4"/>
            <x v="5"/>
          </reference>
          <reference field="44" count="1" selected="0">
            <x v="3"/>
          </reference>
        </references>
      </pivotArea>
    </format>
    <format dxfId="196">
      <pivotArea field="44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195">
      <pivotArea field="44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194">
      <pivotArea field="44" dataOnly="0" labelOnly="1" grandCol="1" outline="0" axis="axisCol" fieldPosition="0">
        <references count="1">
          <reference field="4294967294" count="1" selected="0">
            <x v="2"/>
          </reference>
        </references>
      </pivotArea>
    </format>
    <format dxfId="193">
      <pivotArea field="44" dataOnly="0" labelOnly="1" grandCol="1" outline="0" axis="axisCol" fieldPosition="0">
        <references count="1">
          <reference field="4294967294" count="1" selected="0">
            <x v="3"/>
          </reference>
        </references>
      </pivotArea>
    </format>
    <format dxfId="192">
      <pivotArea field="44" dataOnly="0" labelOnly="1" grandCol="1" outline="0" axis="axisCol" fieldPosition="0">
        <references count="1">
          <reference field="4294967294" count="1" selected="0">
            <x v="4"/>
          </reference>
        </references>
      </pivotArea>
    </format>
    <format dxfId="191">
      <pivotArea field="44" dataOnly="0" labelOnly="1" grandCol="1" outline="0" axis="axisCol" fieldPosition="0">
        <references count="1">
          <reference field="4294967294" count="1" selected="0">
            <x v="5"/>
          </reference>
        </references>
      </pivotArea>
    </format>
    <format dxfId="190">
      <pivotArea dataOnly="0" labelOnly="1" fieldPosition="0">
        <references count="1">
          <reference field="44" count="1">
            <x v="3"/>
          </reference>
        </references>
      </pivotArea>
    </format>
    <format dxfId="189">
      <pivotArea dataOnly="0" labelOnly="1" fieldPosition="0">
        <references count="1">
          <reference field="44" count="1">
            <x v="2"/>
          </reference>
        </references>
      </pivotArea>
    </format>
    <format dxfId="188">
      <pivotArea dataOnly="0" labelOnly="1" fieldPosition="0">
        <references count="1">
          <reference field="44" count="1">
            <x v="1"/>
          </reference>
        </references>
      </pivotArea>
    </format>
    <format dxfId="187">
      <pivotArea dataOnly="0" labelOnly="1" fieldPosition="0">
        <references count="1">
          <reference field="44" count="1">
            <x v="1"/>
          </reference>
        </references>
      </pivotArea>
    </format>
    <format dxfId="186">
      <pivotArea dataOnly="0" labelOnly="1" fieldPosition="0">
        <references count="1">
          <reference field="44" count="1">
            <x v="1"/>
          </reference>
        </references>
      </pivotArea>
    </format>
    <format dxfId="185">
      <pivotArea dataOnly="0" labelOnly="1" fieldPosition="0">
        <references count="1">
          <reference field="44" count="1">
            <x v="2"/>
          </reference>
        </references>
      </pivotArea>
    </format>
    <format dxfId="184">
      <pivotArea dataOnly="0" labelOnly="1" fieldPosition="0">
        <references count="1">
          <reference field="44" count="1">
            <x v="3"/>
          </reference>
        </references>
      </pivotArea>
    </format>
    <format dxfId="183">
      <pivotArea dataOnly="0" labelOnly="1" fieldPosition="0">
        <references count="1">
          <reference field="44" count="1">
            <x v="2"/>
          </reference>
        </references>
      </pivotArea>
    </format>
    <format dxfId="182">
      <pivotArea dataOnly="0" labelOnly="1" fieldPosition="0">
        <references count="1">
          <reference field="44" count="1">
            <x v="3"/>
          </reference>
        </references>
      </pivotArea>
    </format>
    <format dxfId="181">
      <pivotArea dataOnly="0" labelOnly="1" fieldPosition="0">
        <references count="1">
          <reference field="44" count="1">
            <x v="2"/>
          </reference>
        </references>
      </pivotArea>
    </format>
    <format dxfId="180">
      <pivotArea dataOnly="0" labelOnly="1" fieldPosition="0">
        <references count="1">
          <reference field="44" count="1">
            <x v="3"/>
          </reference>
        </references>
      </pivotArea>
    </format>
    <format dxfId="179">
      <pivotArea dataOnly="0" labelOnly="1" fieldPosition="0">
        <references count="1">
          <reference field="44" count="1">
            <x v="1"/>
          </reference>
        </references>
      </pivotArea>
    </format>
    <format dxfId="178">
      <pivotArea outline="0" collapsedLevelsAreSubtotals="1" fieldPosition="0"/>
    </format>
    <format dxfId="177">
      <pivotArea dataOnly="0" labelOnly="1" fieldPosition="0">
        <references count="1">
          <reference field="20" count="0"/>
        </references>
      </pivotArea>
    </format>
    <format dxfId="176">
      <pivotArea grandRow="1" outline="0" collapsedLevelsAreSubtotals="1" fieldPosition="0"/>
    </format>
    <format dxfId="175">
      <pivotArea dataOnly="0" labelOnly="1" grandRow="1" outline="0" fieldPosition="0"/>
    </format>
    <format dxfId="174">
      <pivotArea grandRow="1" outline="0" collapsedLevelsAreSubtotals="1" fieldPosition="0"/>
    </format>
    <format dxfId="173">
      <pivotArea dataOnly="0" labelOnly="1" grandRow="1" outline="0" fieldPosition="0"/>
    </format>
    <format dxfId="172">
      <pivotArea field="44" dataOnly="0" grandCol="1" outline="0" axis="axisCol" fieldPosition="0">
        <references count="1">
          <reference field="4294967294" count="1" selected="0">
            <x v="2"/>
          </reference>
        </references>
      </pivotArea>
    </format>
    <format dxfId="171">
      <pivotArea dataOnly="0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1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0B79898-BC4D-4FFB-8622-027FD5EF59A1}" name="Предельники5" displayName="Предельники5" ref="B2:X28" totalsRowShown="0" headerRowDxfId="285" dataDxfId="284" tableBorderDxfId="283">
  <autoFilter ref="B2:X28" xr:uid="{70B79898-BC4D-4FFB-8622-027FD5EF59A1}"/>
  <tableColumns count="23">
    <tableColumn id="1" xr3:uid="{4D6D3951-C00A-46AD-B0FA-4BE09C308886}" name="1" dataDxfId="282"/>
    <tableColumn id="2" xr3:uid="{17FC453C-7901-479C-B8D6-2F88D27B2A84}" name="2" dataDxfId="281"/>
    <tableColumn id="3" xr3:uid="{A7687597-EF0A-4310-941A-40054F74710A}" name="3" dataDxfId="280"/>
    <tableColumn id="4" xr3:uid="{4A2E3643-E015-4958-A545-81B24F6CC217}" name="4" dataDxfId="279"/>
    <tableColumn id="5" xr3:uid="{25882E71-4371-4265-984F-8A3C0DC05C91}" name="5" dataDxfId="278"/>
    <tableColumn id="6" xr3:uid="{A6FF6A6E-3EA2-47EA-8EC1-DDB68DBAF9C0}" name="6" dataDxfId="277"/>
    <tableColumn id="7" xr3:uid="{7A26F233-84B3-4B21-A5D6-2112C07D399C}" name="7" dataDxfId="276"/>
    <tableColumn id="8" xr3:uid="{A36E6775-4E70-4345-B5A8-77A30B5C82B6}" name="8" dataDxfId="275"/>
    <tableColumn id="9" xr3:uid="{B9EF7307-1410-4ECF-A09A-14619FC140E2}" name="9" dataDxfId="274"/>
    <tableColumn id="10" xr3:uid="{BE7598EE-141F-476C-87B7-71901CBEDF28}" name="10" dataDxfId="273"/>
    <tableColumn id="11" xr3:uid="{027A9C76-47F6-4EEA-88DE-10E28E20892B}" name="11" dataDxfId="272"/>
    <tableColumn id="12" xr3:uid="{6EC868D1-D3D3-4636-B03C-6935E1A391A1}" name="12" dataDxfId="271"/>
    <tableColumn id="13" xr3:uid="{AA8BF639-A8DE-44D9-98D6-F8E45FBC9049}" name="13" dataDxfId="270"/>
    <tableColumn id="14" xr3:uid="{882958DC-A626-4388-9645-7E89C986FDA8}" name="14" dataDxfId="269"/>
    <tableColumn id="15" xr3:uid="{800F8D74-800A-41E1-8949-4154512D8579}" name="15" dataDxfId="268"/>
    <tableColumn id="16" xr3:uid="{686E163E-2BB7-4BB1-984D-C395B3341E74}" name="16" dataDxfId="267"/>
    <tableColumn id="17" xr3:uid="{7305396A-C886-4EFA-8C22-E79C12E09AF3}" name="17" dataDxfId="266"/>
    <tableColumn id="18" xr3:uid="{A82138A0-5B67-4827-A9E2-FAC6D2ECC9D3}" name="18" dataDxfId="265"/>
    <tableColumn id="19" xr3:uid="{64B338F7-D09C-4B31-B3A0-8970B831E493}" name="19" dataDxfId="264"/>
    <tableColumn id="20" xr3:uid="{7764A7FF-B2DC-402D-8F86-25901BEA8732}" name="20" dataDxfId="263"/>
    <tableColumn id="21" xr3:uid="{20F6CC69-D899-4FFC-A303-715E7DEC2BF2}" name="21" dataDxfId="262"/>
    <tableColumn id="22" xr3:uid="{4AB10C16-219D-4D0C-B6D3-A4F184B69D6B}" name="22" dataDxfId="261"/>
    <tableColumn id="23" xr3:uid="{309512C6-BCD3-4044-866B-00FE3D6EC655}" name="23" dataDxfId="260"/>
  </tableColumns>
  <tableStyleInfo name="TableStyleMedium1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107946B-CE6F-4B25-86DD-5DC8A5E6F268}" name="Таблица4" displayName="Таблица4" ref="A7:AR885" totalsRowShown="0" headerRowDxfId="75" dataDxfId="74">
  <autoFilter ref="A7:AR885" xr:uid="{2107946B-CE6F-4B25-86DD-5DC8A5E6F268}"/>
  <tableColumns count="44">
    <tableColumn id="1" xr3:uid="{B3DA3B43-099D-4F22-A751-CE39900F6E0B}" name="0.1" dataDxfId="20">
      <calculatedColumnFormula>IF(NOT(ISERROR("Пермского края"=MID(C8,FIND("Пермского края",C8),14)))=$C$1,0,IF(NOT(ISERROR("город Пермь"=MID(C8,FIND("город Пермь",C8),11)))=$C$1,0,IF(NOT(ISERROR("Итого"=MID(C8,FIND("Итого",C8),5)))=$C$1,0,IF(NOT(ISERROR("Всего"=MID(C8,FIND("Всего",C8),5)))=$C$1,0,A7+1))))</calculatedColumnFormula>
    </tableColumn>
    <tableColumn id="44" xr3:uid="{20EE2F66-4862-4AA9-B278-5F5DB99C44CD}" name="0.110" dataDxfId="19">
      <calculatedColumnFormula>IF(ISERROR(IF(ISBLANK(C8),"",_xlfn.XLOOKUP(C8,'[1]Инф. по МКД'!$D$3:$D$13151,'[1]Инф. по МКД'!$C$3:$C$13151,,0))),"",IF(ISBLANK(C8),"",_xlfn.XLOOKUP(C8,'[1]Инф. по МКД'!$D$3:$D$13151,'[1]Инф. по МКД'!$C$3:$C$13151,,0)))</calculatedColumnFormula>
    </tableColumn>
    <tableColumn id="2" xr3:uid="{1FE81F0D-01F6-44AE-813C-A3758ECD3545}" name="0.2" dataDxfId="18"/>
    <tableColumn id="3" xr3:uid="{F3345CDE-3D72-4AF1-BD47-932E9D3A97C4}" name="0.3" dataDxfId="17">
      <calculatedColumnFormula>IF(ISERROR(IF(ISBLANK($C8),"",VLOOKUP($C8,'[1]Инф. по МКД'!$D$3:$T$13113,3,0))),"",IF(ISBLANK($C8),"",VLOOKUP($C8,'[1]Инф. по МКД'!$D$3:$T$13113,3,0)))</calculatedColumnFormula>
    </tableColumn>
    <tableColumn id="4" xr3:uid="{C435DA77-486F-4C59-8EAC-30C4FDE8637D}" name="0.4" dataDxfId="16"/>
    <tableColumn id="5" xr3:uid="{AFCB210B-A1A9-4EE2-85BC-BA11C582EBD1}" name="0.5" dataDxfId="15">
      <calculatedColumnFormula>IF(ISERROR(IF(ISBLANK($C8),"",VLOOKUP($C8,'[1]Инф. по МКД'!$D$3:$T$13113,5,0))),"",IF(ISBLANK($C8),"",VLOOKUP($C8,'[1]Инф. по МКД'!$D$3:$T$13113,5,0)))</calculatedColumnFormula>
    </tableColumn>
    <tableColumn id="6" xr3:uid="{5D84532B-45D0-4593-A25E-2AB6ACB14C36}" name="0.6" dataDxfId="14">
      <calculatedColumnFormula>IF(ISERROR(IF(ISBLANK($C8),"",VLOOKUP($C8,'[1]Инф. по МКД'!$D$3:$T$13113,9,0))),"",IF(ISBLANK($C8),"",VLOOKUP($C8,'[1]Инф. по МКД'!$D$3:$T$13113,9,0)))</calculatedColumnFormula>
    </tableColumn>
    <tableColumn id="7" xr3:uid="{13401616-B4EF-4291-9C0A-38153505C1D6}" name="0.7" dataDxfId="13">
      <calculatedColumnFormula>IF(ISERROR(IF(ISBLANK($C8),"",VLOOKUP($C8,'[1]Инф. по МКД'!$D$3:$T$13113,10,0))),"",IF(ISBLANK($C8),"",VLOOKUP($C8,'[1]Инф. по МКД'!$D$3:$T$13113,10,0)))</calculatedColumnFormula>
    </tableColumn>
    <tableColumn id="8" xr3:uid="{698AF405-908C-4B22-ADF7-64A6E104D483}" name="0.8" dataDxfId="12">
      <calculatedColumnFormula>IF(ISERROR(IF(ISBLANK($C8),"",VLOOKUP($C8,'[1]Инф. по МКД'!$D$3:$T$13113,14,0))),"",IF(ISBLANK($C8),"",VLOOKUP($C8,'[1]Инф. по МКД'!$D$3:$T$13113,14,0)))</calculatedColumnFormula>
    </tableColumn>
    <tableColumn id="9" xr3:uid="{4B479D4D-8631-4F44-931C-D9884320A36D}" name="0.9" dataDxfId="11">
      <calculatedColumnFormula>IF(ISERROR(IF(ISBLANK($C8),"",VLOOKUP($C8,'[1]Инф. по МКД'!$D$3:$T$13113,15,0))),"",IF(ISBLANK($C8),"",VLOOKUP($C8,'[1]Инф. по МКД'!$D$3:$T$13113,15,0)))</calculatedColumnFormula>
    </tableColumn>
    <tableColumn id="10" xr3:uid="{CC1F585C-5930-40D4-9FF7-D0457ECB42B3}" name="0.10" dataDxfId="10">
      <calculatedColumnFormula>IF(ISERROR(IF(ISBLANK($C8),"",VLOOKUP($C8,'[1]Инф. по МКД'!$D$3:$T$13113,16,0))),"",IF(ISBLANK($C8),"",VLOOKUP($C8,'[1]Инф. по МКД'!$D$3:$T$13113,16,0)))</calculatedColumnFormula>
    </tableColumn>
    <tableColumn id="11" xr3:uid="{75E8DA8D-2258-41FA-B7DE-B6F17E43BB16}" name="0.11" dataDxfId="9">
      <calculatedColumnFormula>IF(ISERROR(IF(ISBLANK($C8),"",VLOOKUP($C8,'[1]Инф. по МКД'!$D$3:$T$13113,17,0))),"",IF(ISBLANK($C8),"",VLOOKUP($C8,'[1]Инф. по МКД'!$D$3:$T$13113,17,0)))</calculatedColumnFormula>
    </tableColumn>
    <tableColumn id="12" xr3:uid="{28E7D22D-D21E-4558-9A7F-C219443B53F8}" name="0.12" dataDxfId="8">
      <calculatedColumnFormula>SUM(N8:Q8)</calculatedColumnFormula>
    </tableColumn>
    <tableColumn id="13" xr3:uid="{31B4E18C-37F8-4E00-93D9-4FE917C8B393}" name="0.13" dataDxfId="7"/>
    <tableColumn id="14" xr3:uid="{4CD1E915-C04B-4BA8-90E1-F8B1C7D5C6E8}" name="0.14" dataDxfId="6"/>
    <tableColumn id="15" xr3:uid="{4F5B38F8-520D-4DF9-80A0-F066AA85A1B5}" name="0.15" dataDxfId="5"/>
    <tableColumn id="16" xr3:uid="{B374F666-4803-49D8-B50C-F0D8E3559017}" name="0.16" dataDxfId="4">
      <calculatedColumnFormula>IF('Форма 2'!D8=0,"",'Форма 2'!D8-N8-O8-P8)</calculatedColumnFormula>
    </tableColumn>
    <tableColumn id="17" xr3:uid="{730E877A-EA1A-4E82-89AE-BBC0C65C822D}" name="0.17" dataDxfId="3">
      <calculatedColumnFormula>M8/J8</calculatedColumnFormula>
    </tableColumn>
    <tableColumn id="18" xr3:uid="{6697702B-AA87-4A9D-81F9-1F3670CED605}" name="0.18" dataDxfId="2">
      <calculatedColumnFormula>R8</calculatedColumnFormula>
    </tableColumn>
    <tableColumn id="19" xr3:uid="{5FC25D11-3186-4DBD-8582-4A09D1B83366}" name="0.19" dataDxfId="1"/>
    <tableColumn id="20" xr3:uid="{EB2A34C2-C2EE-4753-BBF7-5C1F2C925C5A}" name="0.20" dataDxfId="0"/>
    <tableColumn id="21" xr3:uid="{A67C1912-3881-4E65-B75C-4162DC0A0552}" name="0.202" dataDxfId="73"/>
    <tableColumn id="22" xr3:uid="{39C8FF3D-2B0A-490E-AD39-06F60B071499}" name="0.21" dataDxfId="72">
      <calculatedColumnFormula>SUM(X8:AD8,AG8:AR8,)+IF(ISNUMBER(AE8),1,0)</calculatedColumnFormula>
    </tableColumn>
    <tableColumn id="23" xr3:uid="{931A5E7A-12F4-4B23-A288-FE0AF6191AF1}" name="2" dataDxfId="71"/>
    <tableColumn id="24" xr3:uid="{827332D7-59DF-40CA-B30B-DCEFDF547B4D}" name="3" dataDxfId="70"/>
    <tableColumn id="25" xr3:uid="{D9BABF55-B47B-4397-A820-CAAE67BED522}" name="4" dataDxfId="69"/>
    <tableColumn id="26" xr3:uid="{EB59D66F-C964-4796-9F78-B5FFAFEC43D8}" name="5" dataDxfId="68"/>
    <tableColumn id="27" xr3:uid="{A0C229A9-D7DF-4172-AE4B-68886710A149}" name="6" dataDxfId="67"/>
    <tableColumn id="28" xr3:uid="{D19B65A6-7D7C-4BFD-9709-3FFA8DF6583B}" name="7" dataDxfId="66"/>
    <tableColumn id="29" xr3:uid="{E1DBF522-FDB5-4229-AE96-C2C4B0F10E7D}" name="8" dataDxfId="65"/>
    <tableColumn id="30" xr3:uid="{5499F93A-AD1F-427A-935E-97C8F8CADB71}" name="Столбец9" dataDxfId="64"/>
    <tableColumn id="31" xr3:uid="{3EE31415-4185-4931-A562-A224C5672C0E}" name="Столбец10" dataDxfId="63"/>
    <tableColumn id="32" xr3:uid="{03AB2A87-D13D-40E2-A7AC-A6EE2C9E48FA}" name="11" dataDxfId="62"/>
    <tableColumn id="33" xr3:uid="{6D6953B4-C85B-4101-A403-2B3573F1E96F}" name="14" dataDxfId="61"/>
    <tableColumn id="34" xr3:uid="{B631CDC9-BBEC-44C9-87CF-BF61CC067994}" name="13" dataDxfId="60"/>
    <tableColumn id="35" xr3:uid="{66B25D45-8DDA-4B8F-A1E9-D9B347C24250}" name="12" dataDxfId="59"/>
    <tableColumn id="36" xr3:uid="{D8784A67-ED4D-4488-9630-5CFB3B511C15}" name="15" dataDxfId="58"/>
    <tableColumn id="37" xr3:uid="{E4523E3A-C2A1-41D7-9D29-0F8645747D5E}" name="Столбец14" dataDxfId="57"/>
    <tableColumn id="43" xr3:uid="{8D621D28-F044-4681-9408-C8AA0E6E6325}" name="Столбец143" dataDxfId="56"/>
    <tableColumn id="42" xr3:uid="{B84E001C-30B7-4BCD-B12E-91BEC65F172D}" name="Столбец142" dataDxfId="55"/>
    <tableColumn id="41" xr3:uid="{13F8BE89-12C0-4B7F-9AD6-44FC2119E997}" name="Столбец15" dataDxfId="54"/>
    <tableColumn id="38" xr3:uid="{12D572FC-3984-4663-861A-9FB86F7AB09B}" name="16" dataDxfId="53"/>
    <tableColumn id="39" xr3:uid="{07288C60-89E9-4E87-9E4D-B5A0CEDD0D98}" name="22" dataDxfId="52"/>
    <tableColumn id="40" xr3:uid="{1A125C87-A04A-46CA-B2F7-B4064449413A}" name="23" dataDxfId="51"/>
  </tableColumns>
  <tableStyleInfo name="TableStyleMedium1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16E92EDC-E1CC-4524-A6DB-05359AC9CC93}" name="Таблица5" displayName="Таблица5" ref="A7:AA885" totalsRowShown="0" headerRowDxfId="21" dataDxfId="49" headerRowBorderDxfId="50">
  <autoFilter ref="A7:AA885" xr:uid="{16E92EDC-E1CC-4524-A6DB-05359AC9CC93}"/>
  <tableColumns count="27">
    <tableColumn id="1" xr3:uid="{A0776682-C174-42DA-A8DB-250E5078BF0E}" name="1" dataDxfId="48">
      <calculatedColumnFormula>IF(NOT(ISERROR("Пермского края"=MID(C8,FIND("Пермского края",C8),14)))=$C$1,0,IF(NOT(ISERROR("город Пермь"=MID(C8,FIND("город Пермь",C8),11)))=$C$1,0,IF(NOT(ISERROR("Итого"=MID(C8,FIND("Итого",C8),5)))=$C$1,0,IF(NOT(ISERROR("Всего"=MID(C8,FIND("Всего",C8),5)))=$C$1,0,A7+1))))</calculatedColumnFormula>
    </tableColumn>
    <tableColumn id="27" xr3:uid="{48F8B240-8058-42CF-9F6B-25A15917F0B0}" name="110" dataDxfId="47">
      <calculatedColumnFormula>IF(ISBLANK('Форма 1'!B8),"",'Форма 1'!B8)</calculatedColumnFormula>
    </tableColumn>
    <tableColumn id="2" xr3:uid="{3F694D9C-FE84-49B6-96BB-05D272207EE6}" name="2" dataDxfId="46">
      <calculatedColumnFormula>IF(ISBLANK('Форма 1'!C8),"",'Форма 1'!C8)</calculatedColumnFormula>
    </tableColumn>
    <tableColumn id="3" xr3:uid="{A79CC9CF-2AB8-4AB9-8E99-869DC41A48FF}" name="3" dataDxfId="45">
      <calculatedColumnFormula>IF(ISBLANK(C8),"Введите адрес",IF(C8='Форма 1'!C8,SUM(E8:K8,M8:S8,X8:AA8),"Ошибка в адресе!"))</calculatedColumnFormula>
    </tableColumn>
    <tableColumn id="4" xr3:uid="{FBD1A27E-B830-4C59-9027-75503CA00C6A}" name="4" dataDxfId="44">
      <calculatedColumnFormula>IF(ISNUMBER('Форма 1'!X8),ROUND('Форма 1'!$I8*VLOOKUP('Форма 1'!$G8,'Предельники 2022'!$B$4:$X$28,'Форма 1'!X$7),2),"")</calculatedColumnFormula>
    </tableColumn>
    <tableColumn id="5" xr3:uid="{BE9EBF06-6C17-477B-85A8-9FE8197F6706}" name="5" dataDxfId="43">
      <calculatedColumnFormula>IF(ISNUMBER('Форма 1'!Y8),ROUND('Форма 1'!$I8*VLOOKUP('Форма 1'!$G8,'Предельники 2022'!$B$4:$X$28,'Форма 1'!Y$7),2),"")</calculatedColumnFormula>
    </tableColumn>
    <tableColumn id="6" xr3:uid="{FCCFD3B7-81C3-4850-A06C-9BB84B90A9AB}" name="6" dataDxfId="42">
      <calculatedColumnFormula>IF(ISNUMBER('Форма 1'!Z8),ROUND('Форма 1'!$I8*VLOOKUP('Форма 1'!$G8,'Предельники 2022'!$B$4:$X$28,'Форма 1'!Z$7),2),"")</calculatedColumnFormula>
    </tableColumn>
    <tableColumn id="7" xr3:uid="{1A3F6D98-1F59-4DDE-9221-0217BF8F793A}" name="7" dataDxfId="41">
      <calculatedColumnFormula>IF(ISNUMBER('Форма 1'!AA8),ROUND('Форма 1'!$I8*VLOOKUP('Форма 1'!$G8,'Предельники 2022'!$B$4:$X$28,'Форма 1'!AA$7),2),"")</calculatedColumnFormula>
    </tableColumn>
    <tableColumn id="8" xr3:uid="{897E1834-A83D-4F94-A2AD-67D3D1671D56}" name="8" dataDxfId="40">
      <calculatedColumnFormula>IF(ISNUMBER('Форма 1'!AB8),ROUND('Форма 1'!$I8*VLOOKUP('Форма 1'!$G8,'Предельники 2022'!$B$4:$X$28,'Форма 1'!AB$7),2),"")</calculatedColumnFormula>
    </tableColumn>
    <tableColumn id="9" xr3:uid="{30150532-9E15-4CB9-ADFC-A87A6CBDC482}" name="9" dataDxfId="39">
      <calculatedColumnFormula>IF(ISNUMBER('Форма 1'!AC8),ROUND('Форма 1'!$I8*VLOOKUP('Форма 1'!$G8,'Предельники 2022'!$B$4:$X$28,'Форма 1'!AC$7),2),"")</calculatedColumnFormula>
    </tableColumn>
    <tableColumn id="10" xr3:uid="{59EFDE05-BDBB-4A0D-8C8D-14022DCF7734}" name="10" dataDxfId="38">
      <calculatedColumnFormula>IF(ISNUMBER('Форма 1'!AD8),ROUND('Форма 1'!$I8*VLOOKUP('Форма 1'!$G8,'Предельники 2022'!$B$4:$X$28,'Форма 1'!AD$7),2),"")</calculatedColumnFormula>
    </tableColumn>
    <tableColumn id="11" xr3:uid="{5A0574F5-09A7-4074-B0A7-8D3EAE435C6E}" name="11" dataDxfId="37">
      <calculatedColumnFormula>IF(ISBLANK('Форма 1'!AE8),"",'Форма 1'!AE8)</calculatedColumnFormula>
    </tableColumn>
    <tableColumn id="12" xr3:uid="{298365FF-3DC0-47CF-846F-14E76E9C8684}" name="12" dataDxfId="36">
      <calculatedColumnFormula>IF(ISBLANK('Форма 1'!AF8),"",'Форма 1'!AF8)</calculatedColumnFormula>
    </tableColumn>
    <tableColumn id="13" xr3:uid="{6D46D8AF-5805-405A-918C-3671DC08809A}" name="13" dataDxfId="35">
      <calculatedColumnFormula>IF(ISNUMBER('Форма 1'!AG8),ROUND('Форма 1'!$I8*VLOOKUP('Форма 1'!$G8,'Предельники 2022'!$B$4:$X$28,'Форма 1'!AG$7),2),"")</calculatedColumnFormula>
    </tableColumn>
    <tableColumn id="14" xr3:uid="{71C408B0-A82F-43CF-8A71-7C1D4C15B18E}" name="14" dataDxfId="34">
      <calculatedColumnFormula>IF(ISNUMBER('Форма 1'!$AH8),ROUND('Форма 1'!$I8*VLOOKUP('Форма 1'!$G8,'Предельники 2022'!$B$4:$X$28,'Форма 1'!$AH$7,0),2),"")</calculatedColumnFormula>
    </tableColumn>
    <tableColumn id="15" xr3:uid="{907FB610-1405-47F0-BB19-58D48C4049FD}" name="143" dataDxfId="33">
      <calculatedColumnFormula>IF(ISNUMBER('Форма 1'!$AI8),ROUND('Форма 1'!$I8*VLOOKUP('Форма 1'!$G8,'Предельники 2022'!$B$4:$X$28,'Форма 1'!$AI$7,0),2),"")</calculatedColumnFormula>
    </tableColumn>
    <tableColumn id="16" xr3:uid="{6F10CF17-CABA-40E7-9430-DA1EF27E9270}" name="142" dataDxfId="32">
      <calculatedColumnFormula>IF(ISNUMBER('Форма 1'!$AJ8),ROUND('Форма 1'!$I8*VLOOKUP('Форма 1'!$G8,'Предельники 2022'!$B$4:$X$28,'Форма 1'!$AJ$7,0),2),"")</calculatedColumnFormula>
    </tableColumn>
    <tableColumn id="17" xr3:uid="{EEF9A46D-FC30-47BF-B7A2-8EF798D93E4A}" name="15" dataDxfId="31">
      <calculatedColumnFormula>IF(ISNUMBER('Форма 1'!AK8),ROUND('Форма 1'!$I8*VLOOKUP('Форма 1'!$G8,'Предельники 2022'!$B$4:$X$28,'Форма 1'!AK$7),2),"")</calculatedColumnFormula>
    </tableColumn>
    <tableColumn id="18" xr3:uid="{07BEC621-E300-4ED3-86C3-CECE50ED9AD8}" name="16" dataDxfId="30">
      <calculatedColumnFormula>IF(SUM(T8:W8)=0,"",SUM(T8:W8))</calculatedColumnFormula>
    </tableColumn>
    <tableColumn id="25" xr3:uid="{C7B05294-72FA-4248-B7BF-0F489761A12D}" name="164" dataDxfId="29">
      <calculatedColumnFormula>IF(ISNUMBER('Форма 1'!AL8),INDEX('Предельники 2022'!$C$4:$X$28,MATCH('Форма 1'!$H8,'Предельники 2022'!$B$4:$B$28,0),MATCH(T$5,'Предельники 2022'!$C$3:$X$3,0)),"")</calculatedColumnFormula>
    </tableColumn>
    <tableColumn id="26" xr3:uid="{0AC11041-1258-42F6-AE11-101CEEBC4FA0}" name="165" dataDxfId="28">
      <calculatedColumnFormula>IF(ISNUMBER('Форма 1'!AM8),INDEX('Предельники 2022'!$C$4:$X$28,MATCH('Форма 1'!$H8,'Предельники 2022'!$B$4:$B$28,0),MATCH(U$5,'Предельники 2022'!$C$3:$X$3,0)),"")</calculatedColumnFormula>
    </tableColumn>
    <tableColumn id="24" xr3:uid="{056D6022-1FD4-41DB-8386-1DF352EAD4F1}" name="163" dataDxfId="27">
      <calculatedColumnFormula>IF(ISNUMBER('Форма 1'!AN8),INDEX('Предельники 2022'!$C$4:$X$28,MATCH('Форма 1'!$H8,'Предельники 2022'!$B$4:$B$28,0),MATCH(V$5,'Предельники 2022'!$C$3:$X$3,0)),"")</calculatedColumnFormula>
    </tableColumn>
    <tableColumn id="23" xr3:uid="{C97A8B21-687F-4836-A41B-8E3CAC3A79A9}" name="162" dataDxfId="26">
      <calculatedColumnFormula>IF(ISNUMBER('Форма 1'!AO8),INDEX('Предельники 2022'!$C$4:$X$28,MATCH('Форма 1'!$H8,'Предельники 2022'!$B$4:$B$28,0),MATCH(W$5,'Предельники 2022'!$C$3:$X$3,0)),"")</calculatedColumnFormula>
    </tableColumn>
    <tableColumn id="19" xr3:uid="{D88B902E-9D2B-4EF4-A8A7-CB6979BEB1F6}" name="17" dataDxfId="25">
      <calculatedColumnFormula>IF(ISNUMBER('Форма 1'!AP8),ROUND('Форма 1'!$I8*VLOOKUP('Форма 1'!$G8,'Предельники 2022'!$B$4:$X$28,'Форма 1'!AP$7),2),"")</calculatedColumnFormula>
    </tableColumn>
    <tableColumn id="20" xr3:uid="{969A2EE3-9DD7-4043-B617-B60976F8313E}" name="18" dataDxfId="24">
      <calculatedColumnFormula>IF(ISNUMBER('Форма 1'!AQ8),ROUND('Форма 1'!$I8*VLOOKUP('Форма 1'!$G8,'Предельники 2022'!$B$4:$X$28,'Форма 1'!AQ$7),2),"")</calculatedColumnFormula>
    </tableColumn>
    <tableColumn id="21" xr3:uid="{0AC6F7C4-4EC0-42DE-A4B2-1A60CCB8C5FB}" name="19" dataDxfId="23">
      <calculatedColumnFormula>IF(ISNUMBER('Форма 1'!AR8),ROUND('Форма 1'!$I8*VLOOKUP('Форма 1'!$G8,'Предельники 2022'!$B$4:$X$28,'Форма 1'!AR$7),2),"")</calculatedColumnFormula>
    </tableColumn>
    <tableColumn id="22" xr3:uid="{EA5F263C-81B5-436D-AD05-62803345CB78}" name="20" dataDxfId="22"/>
  </tableColumns>
  <tableStyleInfo name="TableStyleMedium11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FC2B3-C792-4374-9440-8CDCAFE71E22}">
  <sheetPr codeName="Лист1"/>
  <dimension ref="B1:X28"/>
  <sheetViews>
    <sheetView workbookViewId="0">
      <selection activeCell="R3" sqref="R3:V3"/>
    </sheetView>
  </sheetViews>
  <sheetFormatPr defaultRowHeight="15" x14ac:dyDescent="0.25"/>
  <cols>
    <col min="3" max="9" width="9.28515625" bestFit="1" customWidth="1"/>
    <col min="10" max="10" width="12.7109375" customWidth="1"/>
    <col min="11" max="11" width="11.85546875" customWidth="1"/>
    <col min="12" max="12" width="9.28515625" bestFit="1" customWidth="1"/>
    <col min="13" max="13" width="10.140625" bestFit="1" customWidth="1"/>
    <col min="14" max="17" width="9.28515625" bestFit="1" customWidth="1"/>
    <col min="18" max="18" width="11.5703125" customWidth="1"/>
    <col min="20" max="20" width="10" customWidth="1"/>
    <col min="22" max="22" width="10.42578125" customWidth="1"/>
  </cols>
  <sheetData>
    <row r="1" spans="2:24" ht="25.5" x14ac:dyDescent="0.35">
      <c r="B1" s="162" t="s">
        <v>0</v>
      </c>
      <c r="C1" s="162"/>
      <c r="D1" s="162"/>
      <c r="E1" s="162"/>
      <c r="F1" s="162"/>
      <c r="G1" s="162"/>
      <c r="H1" s="162"/>
      <c r="I1" s="162"/>
      <c r="J1" s="162"/>
      <c r="K1" s="162"/>
      <c r="L1" s="162"/>
      <c r="M1" s="162"/>
      <c r="N1" s="162"/>
      <c r="O1" s="162"/>
      <c r="P1" s="162"/>
      <c r="Q1" s="163"/>
      <c r="R1" s="164" t="s">
        <v>1</v>
      </c>
      <c r="S1" s="165"/>
      <c r="T1" s="165"/>
      <c r="U1" s="165"/>
      <c r="V1" s="166"/>
    </row>
    <row r="2" spans="2:24" x14ac:dyDescent="0.25"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2" t="s">
        <v>18</v>
      </c>
      <c r="S2" s="3" t="s">
        <v>19</v>
      </c>
      <c r="T2" s="3" t="s">
        <v>20</v>
      </c>
      <c r="U2" s="3" t="s">
        <v>21</v>
      </c>
      <c r="V2" s="4" t="s">
        <v>22</v>
      </c>
      <c r="W2" s="1" t="s">
        <v>23</v>
      </c>
      <c r="X2" s="1" t="s">
        <v>24</v>
      </c>
    </row>
    <row r="3" spans="2:24" ht="30" x14ac:dyDescent="0.25">
      <c r="B3" s="5" t="s">
        <v>25</v>
      </c>
      <c r="C3" s="6" t="s">
        <v>26</v>
      </c>
      <c r="D3" s="6" t="s">
        <v>27</v>
      </c>
      <c r="E3" s="6" t="s">
        <v>28</v>
      </c>
      <c r="F3" s="6" t="s">
        <v>29</v>
      </c>
      <c r="G3" s="6" t="s">
        <v>30</v>
      </c>
      <c r="H3" s="6" t="s">
        <v>31</v>
      </c>
      <c r="I3" s="6" t="s">
        <v>32</v>
      </c>
      <c r="J3" s="6" t="s">
        <v>33</v>
      </c>
      <c r="K3" s="6" t="s">
        <v>34</v>
      </c>
      <c r="L3" s="6" t="s">
        <v>35</v>
      </c>
      <c r="M3" s="6" t="s">
        <v>36</v>
      </c>
      <c r="N3" s="6" t="s">
        <v>37</v>
      </c>
      <c r="O3" s="6" t="s">
        <v>38</v>
      </c>
      <c r="P3" s="6" t="s">
        <v>39</v>
      </c>
      <c r="Q3" s="7" t="s">
        <v>40</v>
      </c>
      <c r="R3" s="8" t="s">
        <v>949</v>
      </c>
      <c r="S3" s="9" t="s">
        <v>950</v>
      </c>
      <c r="T3" s="9" t="s">
        <v>951</v>
      </c>
      <c r="U3" s="9" t="s">
        <v>957</v>
      </c>
      <c r="V3" s="10" t="s">
        <v>952</v>
      </c>
      <c r="W3" s="11" t="s">
        <v>41</v>
      </c>
      <c r="X3" s="6" t="s">
        <v>42</v>
      </c>
    </row>
    <row r="4" spans="2:24" x14ac:dyDescent="0.25">
      <c r="B4" s="12">
        <v>1</v>
      </c>
      <c r="C4" s="13">
        <v>740.22</v>
      </c>
      <c r="D4" s="13">
        <v>8400.1200000000008</v>
      </c>
      <c r="E4" s="13">
        <v>1336.79</v>
      </c>
      <c r="F4" s="13">
        <v>377.81</v>
      </c>
      <c r="G4" s="13">
        <v>1165.22</v>
      </c>
      <c r="H4" s="13">
        <v>644.67999999999995</v>
      </c>
      <c r="I4" s="13">
        <v>1271.71</v>
      </c>
      <c r="J4" s="13"/>
      <c r="K4" s="13"/>
      <c r="L4" s="14">
        <v>9557.39</v>
      </c>
      <c r="M4" s="14">
        <v>11496.39</v>
      </c>
      <c r="N4" s="14">
        <v>7067.86</v>
      </c>
      <c r="O4" s="14">
        <v>5827.15</v>
      </c>
      <c r="P4" s="14">
        <v>1298.04</v>
      </c>
      <c r="Q4" s="15">
        <v>2671.26</v>
      </c>
      <c r="R4" s="16">
        <v>159222.32999999999</v>
      </c>
      <c r="S4" s="14">
        <v>36058.61</v>
      </c>
      <c r="T4" s="14">
        <v>66319.62</v>
      </c>
      <c r="U4" s="14"/>
      <c r="V4" s="17">
        <v>141937.32</v>
      </c>
      <c r="W4" s="18">
        <v>505.68</v>
      </c>
      <c r="X4" s="14">
        <v>29.85</v>
      </c>
    </row>
    <row r="5" spans="2:24" x14ac:dyDescent="0.25">
      <c r="B5" s="12">
        <v>2</v>
      </c>
      <c r="C5" s="13">
        <v>740.22</v>
      </c>
      <c r="D5" s="13">
        <v>8400.1200000000008</v>
      </c>
      <c r="E5" s="13">
        <v>1336.79</v>
      </c>
      <c r="F5" s="13">
        <v>377.81</v>
      </c>
      <c r="G5" s="13">
        <v>1165.22</v>
      </c>
      <c r="H5" s="13">
        <v>644.67999999999995</v>
      </c>
      <c r="I5" s="13">
        <v>1271.71</v>
      </c>
      <c r="J5" s="13"/>
      <c r="K5" s="13"/>
      <c r="L5" s="14">
        <v>9557.39</v>
      </c>
      <c r="M5" s="14">
        <v>11496.39</v>
      </c>
      <c r="N5" s="14">
        <v>7067.86</v>
      </c>
      <c r="O5" s="14">
        <v>5827.15</v>
      </c>
      <c r="P5" s="14">
        <v>1298.04</v>
      </c>
      <c r="Q5" s="15">
        <v>2671.26</v>
      </c>
      <c r="R5" s="16">
        <v>159222.32999999999</v>
      </c>
      <c r="S5" s="14">
        <v>36058.61</v>
      </c>
      <c r="T5" s="14">
        <v>66319.62</v>
      </c>
      <c r="U5" s="14"/>
      <c r="V5" s="17">
        <v>141937.32</v>
      </c>
      <c r="W5" s="18">
        <v>505.68</v>
      </c>
      <c r="X5" s="14">
        <v>29.85</v>
      </c>
    </row>
    <row r="6" spans="2:24" x14ac:dyDescent="0.25">
      <c r="B6" s="12">
        <v>3</v>
      </c>
      <c r="C6" s="13">
        <v>740.22</v>
      </c>
      <c r="D6" s="13">
        <v>8400.1200000000008</v>
      </c>
      <c r="E6" s="13">
        <v>1336.79</v>
      </c>
      <c r="F6" s="13">
        <v>377.81</v>
      </c>
      <c r="G6" s="13">
        <v>1165.22</v>
      </c>
      <c r="H6" s="13">
        <v>644.67999999999995</v>
      </c>
      <c r="I6" s="13">
        <v>1271.71</v>
      </c>
      <c r="J6" s="13"/>
      <c r="K6" s="13"/>
      <c r="L6" s="14">
        <v>9557.39</v>
      </c>
      <c r="M6" s="14">
        <v>11496.39</v>
      </c>
      <c r="N6" s="14">
        <v>7067.86</v>
      </c>
      <c r="O6" s="14">
        <v>5827.15</v>
      </c>
      <c r="P6" s="14">
        <v>1298.04</v>
      </c>
      <c r="Q6" s="15">
        <v>2671.26</v>
      </c>
      <c r="R6" s="16">
        <v>159222.32999999999</v>
      </c>
      <c r="S6" s="14">
        <v>36058.61</v>
      </c>
      <c r="T6" s="14">
        <v>66319.62</v>
      </c>
      <c r="U6" s="14"/>
      <c r="V6" s="17">
        <v>141937.32</v>
      </c>
      <c r="W6" s="18">
        <v>505.68</v>
      </c>
      <c r="X6" s="14">
        <v>29.85</v>
      </c>
    </row>
    <row r="7" spans="2:24" x14ac:dyDescent="0.25">
      <c r="B7" s="19">
        <v>4</v>
      </c>
      <c r="C7" s="20">
        <v>519.61</v>
      </c>
      <c r="D7" s="20">
        <v>2487.64</v>
      </c>
      <c r="E7" s="20">
        <v>523.4</v>
      </c>
      <c r="F7" s="20">
        <v>325.10000000000002</v>
      </c>
      <c r="G7" s="20">
        <v>856.5</v>
      </c>
      <c r="H7" s="20">
        <v>455.31</v>
      </c>
      <c r="I7" s="20">
        <v>1071.8</v>
      </c>
      <c r="J7" s="20"/>
      <c r="K7" s="20"/>
      <c r="L7" s="20">
        <v>4503.5200000000004</v>
      </c>
      <c r="M7" s="20">
        <v>10500.69</v>
      </c>
      <c r="N7" s="20">
        <v>7067.86</v>
      </c>
      <c r="O7" s="20">
        <v>4882.3599999999997</v>
      </c>
      <c r="P7" s="20">
        <v>816.11</v>
      </c>
      <c r="Q7" s="21">
        <v>1739.18</v>
      </c>
      <c r="R7" s="22">
        <v>280193.26</v>
      </c>
      <c r="S7" s="20">
        <v>34687.5</v>
      </c>
      <c r="T7" s="20">
        <v>156699.67000000001</v>
      </c>
      <c r="U7" s="20"/>
      <c r="V7" s="23">
        <v>141937.32</v>
      </c>
      <c r="W7" s="24">
        <v>353.13</v>
      </c>
      <c r="X7" s="20">
        <v>25.12</v>
      </c>
    </row>
    <row r="8" spans="2:24" x14ac:dyDescent="0.25">
      <c r="B8" s="19">
        <v>5</v>
      </c>
      <c r="C8" s="20">
        <v>519.61</v>
      </c>
      <c r="D8" s="20">
        <v>2487.64</v>
      </c>
      <c r="E8" s="20">
        <v>523.4</v>
      </c>
      <c r="F8" s="20">
        <v>325.10000000000002</v>
      </c>
      <c r="G8" s="20">
        <v>856.5</v>
      </c>
      <c r="H8" s="20">
        <v>455.31</v>
      </c>
      <c r="I8" s="20">
        <v>1071.8</v>
      </c>
      <c r="J8" s="20"/>
      <c r="K8" s="20"/>
      <c r="L8" s="20">
        <v>4503.5200000000004</v>
      </c>
      <c r="M8" s="20">
        <v>10500.69</v>
      </c>
      <c r="N8" s="20">
        <v>7067.86</v>
      </c>
      <c r="O8" s="20">
        <v>4882.3599999999997</v>
      </c>
      <c r="P8" s="20">
        <v>816.11</v>
      </c>
      <c r="Q8" s="21">
        <v>1739.18</v>
      </c>
      <c r="R8" s="22">
        <v>280193.26</v>
      </c>
      <c r="S8" s="20">
        <v>34687.5</v>
      </c>
      <c r="T8" s="20">
        <v>156699.67000000001</v>
      </c>
      <c r="U8" s="20"/>
      <c r="V8" s="23">
        <v>141937.32</v>
      </c>
      <c r="W8" s="24">
        <v>353.13</v>
      </c>
      <c r="X8" s="20">
        <v>25.12</v>
      </c>
    </row>
    <row r="9" spans="2:24" x14ac:dyDescent="0.25">
      <c r="B9" s="19">
        <v>6</v>
      </c>
      <c r="C9" s="20">
        <v>519.61</v>
      </c>
      <c r="D9" s="20">
        <v>2487.64</v>
      </c>
      <c r="E9" s="20">
        <v>523.4</v>
      </c>
      <c r="F9" s="20">
        <v>325.10000000000002</v>
      </c>
      <c r="G9" s="20">
        <v>856.5</v>
      </c>
      <c r="H9" s="20">
        <v>455.31</v>
      </c>
      <c r="I9" s="20">
        <v>1071.8</v>
      </c>
      <c r="J9" s="20"/>
      <c r="K9" s="20"/>
      <c r="L9" s="20">
        <v>4503.5200000000004</v>
      </c>
      <c r="M9" s="20">
        <v>10500.69</v>
      </c>
      <c r="N9" s="20">
        <v>7067.86</v>
      </c>
      <c r="O9" s="20">
        <v>4882.3599999999997</v>
      </c>
      <c r="P9" s="20">
        <v>816.11</v>
      </c>
      <c r="Q9" s="21">
        <v>1739.18</v>
      </c>
      <c r="R9" s="22">
        <v>280193.26</v>
      </c>
      <c r="S9" s="20">
        <v>34687.5</v>
      </c>
      <c r="T9" s="20">
        <v>156699.67000000001</v>
      </c>
      <c r="U9" s="20"/>
      <c r="V9" s="23">
        <v>141937.32</v>
      </c>
      <c r="W9" s="24">
        <v>353.13</v>
      </c>
      <c r="X9" s="20">
        <v>25.12</v>
      </c>
    </row>
    <row r="10" spans="2:24" x14ac:dyDescent="0.25">
      <c r="B10" s="12">
        <v>7</v>
      </c>
      <c r="C10" s="14">
        <v>1002.56</v>
      </c>
      <c r="D10" s="14">
        <v>1989.79</v>
      </c>
      <c r="E10" s="14">
        <v>798.98</v>
      </c>
      <c r="F10" s="14">
        <v>342.08</v>
      </c>
      <c r="G10" s="14">
        <v>1155.3900000000001</v>
      </c>
      <c r="H10" s="14">
        <v>429.08</v>
      </c>
      <c r="I10" s="14">
        <v>602.86</v>
      </c>
      <c r="J10" s="14">
        <v>2778508.92</v>
      </c>
      <c r="K10" s="14"/>
      <c r="L10" s="14">
        <v>2067.91</v>
      </c>
      <c r="M10" s="14">
        <v>9159.07</v>
      </c>
      <c r="N10" s="14">
        <v>15241.4</v>
      </c>
      <c r="O10" s="14">
        <v>3566</v>
      </c>
      <c r="P10" s="14">
        <v>485.55</v>
      </c>
      <c r="Q10" s="15">
        <v>564.29999999999995</v>
      </c>
      <c r="R10" s="16">
        <v>248167.25</v>
      </c>
      <c r="S10" s="14">
        <v>42974.05</v>
      </c>
      <c r="T10" s="14">
        <v>107023.47</v>
      </c>
      <c r="U10" s="14"/>
      <c r="V10" s="17">
        <v>146812.46</v>
      </c>
      <c r="W10" s="18">
        <v>248.01</v>
      </c>
      <c r="X10" s="14">
        <v>20.75</v>
      </c>
    </row>
    <row r="11" spans="2:24" x14ac:dyDescent="0.25">
      <c r="B11" s="12">
        <v>8</v>
      </c>
      <c r="C11" s="14">
        <v>1002.56</v>
      </c>
      <c r="D11" s="14">
        <v>1989.79</v>
      </c>
      <c r="E11" s="14">
        <v>798.98</v>
      </c>
      <c r="F11" s="14">
        <v>342.08</v>
      </c>
      <c r="G11" s="14">
        <v>1155.3900000000001</v>
      </c>
      <c r="H11" s="14">
        <v>429.08</v>
      </c>
      <c r="I11" s="14">
        <v>602.86</v>
      </c>
      <c r="J11" s="14">
        <v>2778508.92</v>
      </c>
      <c r="K11" s="14"/>
      <c r="L11" s="14">
        <v>2067.91</v>
      </c>
      <c r="M11" s="14">
        <v>9159.07</v>
      </c>
      <c r="N11" s="14">
        <v>15241.4</v>
      </c>
      <c r="O11" s="14">
        <v>3566</v>
      </c>
      <c r="P11" s="14">
        <v>485.55</v>
      </c>
      <c r="Q11" s="15">
        <v>564.29999999999995</v>
      </c>
      <c r="R11" s="16">
        <v>248167.25</v>
      </c>
      <c r="S11" s="14">
        <v>42974.05</v>
      </c>
      <c r="T11" s="14">
        <v>107023.47</v>
      </c>
      <c r="U11" s="14"/>
      <c r="V11" s="17">
        <v>146812.46</v>
      </c>
      <c r="W11" s="18">
        <v>248.01</v>
      </c>
      <c r="X11" s="14">
        <v>20.75</v>
      </c>
    </row>
    <row r="12" spans="2:24" x14ac:dyDescent="0.25">
      <c r="B12" s="12">
        <v>9</v>
      </c>
      <c r="C12" s="14">
        <v>1002.56</v>
      </c>
      <c r="D12" s="14">
        <v>1989.79</v>
      </c>
      <c r="E12" s="14">
        <v>798.98</v>
      </c>
      <c r="F12" s="14">
        <v>342.08</v>
      </c>
      <c r="G12" s="14">
        <v>1155.3900000000001</v>
      </c>
      <c r="H12" s="14">
        <v>429.08</v>
      </c>
      <c r="I12" s="14">
        <v>602.86</v>
      </c>
      <c r="J12" s="14">
        <v>2778508.92</v>
      </c>
      <c r="K12" s="14"/>
      <c r="L12" s="14">
        <v>2067.91</v>
      </c>
      <c r="M12" s="14">
        <v>9159.07</v>
      </c>
      <c r="N12" s="14">
        <v>15241.4</v>
      </c>
      <c r="O12" s="14">
        <v>3566</v>
      </c>
      <c r="P12" s="14">
        <v>485.55</v>
      </c>
      <c r="Q12" s="15">
        <v>564.29999999999995</v>
      </c>
      <c r="R12" s="16">
        <v>248167.25</v>
      </c>
      <c r="S12" s="14">
        <v>42974.05</v>
      </c>
      <c r="T12" s="14">
        <v>107023.47</v>
      </c>
      <c r="U12" s="14"/>
      <c r="V12" s="17">
        <v>146812.46</v>
      </c>
      <c r="W12" s="18">
        <v>248.01</v>
      </c>
      <c r="X12" s="14">
        <v>20.75</v>
      </c>
    </row>
    <row r="13" spans="2:24" x14ac:dyDescent="0.25">
      <c r="B13" s="19">
        <v>10</v>
      </c>
      <c r="C13" s="20">
        <v>1002.56</v>
      </c>
      <c r="D13" s="20">
        <v>1989.79</v>
      </c>
      <c r="E13" s="20">
        <v>798.98</v>
      </c>
      <c r="F13" s="20">
        <v>342.08</v>
      </c>
      <c r="G13" s="20">
        <v>1155.3900000000001</v>
      </c>
      <c r="H13" s="20">
        <v>429.08</v>
      </c>
      <c r="I13" s="20">
        <v>602.86</v>
      </c>
      <c r="J13" s="20">
        <v>3930316.7999999998</v>
      </c>
      <c r="K13" s="20">
        <v>4068712.12</v>
      </c>
      <c r="L13" s="20">
        <v>2067.91</v>
      </c>
      <c r="M13" s="20"/>
      <c r="N13" s="20">
        <v>15241.4</v>
      </c>
      <c r="O13" s="20">
        <v>3566</v>
      </c>
      <c r="P13" s="20">
        <v>279</v>
      </c>
      <c r="Q13" s="21">
        <v>564.29999999999995</v>
      </c>
      <c r="R13" s="22">
        <v>248167.25</v>
      </c>
      <c r="S13" s="20">
        <v>42974.05</v>
      </c>
      <c r="T13" s="20">
        <v>107023.47</v>
      </c>
      <c r="U13" s="20"/>
      <c r="V13" s="23">
        <v>146812.46</v>
      </c>
      <c r="W13" s="24">
        <v>248.01</v>
      </c>
      <c r="X13" s="20">
        <v>17.84</v>
      </c>
    </row>
    <row r="14" spans="2:24" x14ac:dyDescent="0.25">
      <c r="B14" s="19">
        <v>11</v>
      </c>
      <c r="C14" s="20">
        <v>1002.56</v>
      </c>
      <c r="D14" s="20">
        <v>1989.79</v>
      </c>
      <c r="E14" s="20">
        <v>798.98</v>
      </c>
      <c r="F14" s="20">
        <v>342.08</v>
      </c>
      <c r="G14" s="20">
        <v>1155.3900000000001</v>
      </c>
      <c r="H14" s="20">
        <v>429.08</v>
      </c>
      <c r="I14" s="20">
        <v>602.86</v>
      </c>
      <c r="J14" s="20">
        <v>3930316.7999999998</v>
      </c>
      <c r="K14" s="20">
        <v>4068712.12</v>
      </c>
      <c r="L14" s="20">
        <v>2067.91</v>
      </c>
      <c r="M14" s="20"/>
      <c r="N14" s="20">
        <v>15241.4</v>
      </c>
      <c r="O14" s="20">
        <v>3566</v>
      </c>
      <c r="P14" s="20">
        <v>279</v>
      </c>
      <c r="Q14" s="21">
        <v>564.29999999999995</v>
      </c>
      <c r="R14" s="22">
        <v>248167.25</v>
      </c>
      <c r="S14" s="20">
        <v>42974.05</v>
      </c>
      <c r="T14" s="20">
        <v>107023.47</v>
      </c>
      <c r="U14" s="20"/>
      <c r="V14" s="23">
        <v>146812.46</v>
      </c>
      <c r="W14" s="24">
        <v>248.01</v>
      </c>
      <c r="X14" s="20">
        <v>17.84</v>
      </c>
    </row>
    <row r="15" spans="2:24" x14ac:dyDescent="0.25">
      <c r="B15" s="19">
        <v>12</v>
      </c>
      <c r="C15" s="20">
        <v>1002.56</v>
      </c>
      <c r="D15" s="20">
        <v>1989.79</v>
      </c>
      <c r="E15" s="20">
        <v>798.98</v>
      </c>
      <c r="F15" s="20">
        <v>342.08</v>
      </c>
      <c r="G15" s="20">
        <v>1155.3900000000001</v>
      </c>
      <c r="H15" s="20">
        <v>429.08</v>
      </c>
      <c r="I15" s="20">
        <v>602.86</v>
      </c>
      <c r="J15" s="20">
        <v>3930316.7999999998</v>
      </c>
      <c r="K15" s="20">
        <v>4068712.12</v>
      </c>
      <c r="L15" s="20">
        <v>2067.91</v>
      </c>
      <c r="M15" s="20"/>
      <c r="N15" s="20">
        <v>15241.4</v>
      </c>
      <c r="O15" s="20">
        <v>3566</v>
      </c>
      <c r="P15" s="20">
        <v>279</v>
      </c>
      <c r="Q15" s="21">
        <v>564.29999999999995</v>
      </c>
      <c r="R15" s="22">
        <v>248167.25</v>
      </c>
      <c r="S15" s="20">
        <v>42974.05</v>
      </c>
      <c r="T15" s="20">
        <v>107023.47</v>
      </c>
      <c r="U15" s="20"/>
      <c r="V15" s="23">
        <v>146812.46</v>
      </c>
      <c r="W15" s="24">
        <v>248.01</v>
      </c>
      <c r="X15" s="20">
        <v>17.84</v>
      </c>
    </row>
    <row r="16" spans="2:24" x14ac:dyDescent="0.25">
      <c r="B16" s="19">
        <v>13</v>
      </c>
      <c r="C16" s="20">
        <v>1002.56</v>
      </c>
      <c r="D16" s="20">
        <v>1989.79</v>
      </c>
      <c r="E16" s="20">
        <v>798.98</v>
      </c>
      <c r="F16" s="20">
        <v>342.08</v>
      </c>
      <c r="G16" s="20">
        <v>1155.3900000000001</v>
      </c>
      <c r="H16" s="20">
        <v>429.08</v>
      </c>
      <c r="I16" s="20">
        <v>602.86</v>
      </c>
      <c r="J16" s="20">
        <v>3930316.7999999998</v>
      </c>
      <c r="K16" s="20">
        <v>4068712.12</v>
      </c>
      <c r="L16" s="20">
        <v>2067.91</v>
      </c>
      <c r="M16" s="20"/>
      <c r="N16" s="20">
        <v>15241.4</v>
      </c>
      <c r="O16" s="20">
        <v>3566</v>
      </c>
      <c r="P16" s="20">
        <v>279</v>
      </c>
      <c r="Q16" s="21">
        <v>564.29999999999995</v>
      </c>
      <c r="R16" s="22">
        <v>248167.25</v>
      </c>
      <c r="S16" s="20">
        <v>42974.05</v>
      </c>
      <c r="T16" s="20">
        <v>107023.47</v>
      </c>
      <c r="U16" s="20"/>
      <c r="V16" s="23">
        <v>146812.46</v>
      </c>
      <c r="W16" s="24">
        <v>248.01</v>
      </c>
      <c r="X16" s="20">
        <v>17.84</v>
      </c>
    </row>
    <row r="17" spans="2:24" x14ac:dyDescent="0.25">
      <c r="B17" s="19">
        <v>14</v>
      </c>
      <c r="C17" s="20">
        <v>1002.56</v>
      </c>
      <c r="D17" s="20">
        <v>1989.79</v>
      </c>
      <c r="E17" s="20">
        <v>798.98</v>
      </c>
      <c r="F17" s="20">
        <v>342.08</v>
      </c>
      <c r="G17" s="20">
        <v>1155.3900000000001</v>
      </c>
      <c r="H17" s="20">
        <v>429.08</v>
      </c>
      <c r="I17" s="20">
        <v>602.86</v>
      </c>
      <c r="J17" s="20">
        <v>3930316.7999999998</v>
      </c>
      <c r="K17" s="20">
        <v>4068712.12</v>
      </c>
      <c r="L17" s="20">
        <v>2067.91</v>
      </c>
      <c r="M17" s="20"/>
      <c r="N17" s="20">
        <v>15241.4</v>
      </c>
      <c r="O17" s="20">
        <v>3566</v>
      </c>
      <c r="P17" s="20">
        <v>279</v>
      </c>
      <c r="Q17" s="21">
        <v>564.29999999999995</v>
      </c>
      <c r="R17" s="22">
        <v>248167.25</v>
      </c>
      <c r="S17" s="20">
        <v>42974.05</v>
      </c>
      <c r="T17" s="20">
        <v>107023.47</v>
      </c>
      <c r="U17" s="20"/>
      <c r="V17" s="23">
        <v>146812.46</v>
      </c>
      <c r="W17" s="24">
        <v>248.01</v>
      </c>
      <c r="X17" s="20">
        <v>17.84</v>
      </c>
    </row>
    <row r="18" spans="2:24" x14ac:dyDescent="0.25">
      <c r="B18" s="19">
        <v>15</v>
      </c>
      <c r="C18" s="20">
        <v>1002.56</v>
      </c>
      <c r="D18" s="20">
        <v>1989.79</v>
      </c>
      <c r="E18" s="20">
        <v>798.98</v>
      </c>
      <c r="F18" s="20">
        <v>342.08</v>
      </c>
      <c r="G18" s="20">
        <v>1155.3900000000001</v>
      </c>
      <c r="H18" s="20">
        <v>429.08</v>
      </c>
      <c r="I18" s="20">
        <v>602.86</v>
      </c>
      <c r="J18" s="20">
        <v>3930316.7999999998</v>
      </c>
      <c r="K18" s="20">
        <v>4068712.12</v>
      </c>
      <c r="L18" s="20">
        <v>2067.91</v>
      </c>
      <c r="M18" s="20"/>
      <c r="N18" s="20">
        <v>15241.4</v>
      </c>
      <c r="O18" s="20">
        <v>3566</v>
      </c>
      <c r="P18" s="20">
        <v>279</v>
      </c>
      <c r="Q18" s="21">
        <v>564.29999999999995</v>
      </c>
      <c r="R18" s="22">
        <v>248167.25</v>
      </c>
      <c r="S18" s="20">
        <v>42974.05</v>
      </c>
      <c r="T18" s="20">
        <v>107023.47</v>
      </c>
      <c r="U18" s="20"/>
      <c r="V18" s="23">
        <v>146812.46</v>
      </c>
      <c r="W18" s="24">
        <v>248.01</v>
      </c>
      <c r="X18" s="20">
        <v>17.84</v>
      </c>
    </row>
    <row r="19" spans="2:24" x14ac:dyDescent="0.25">
      <c r="B19" s="19">
        <v>16</v>
      </c>
      <c r="C19" s="20">
        <v>1002.56</v>
      </c>
      <c r="D19" s="20">
        <v>1989.79</v>
      </c>
      <c r="E19" s="20">
        <v>798.98</v>
      </c>
      <c r="F19" s="20">
        <v>342.08</v>
      </c>
      <c r="G19" s="20">
        <v>1155.3900000000001</v>
      </c>
      <c r="H19" s="20">
        <v>429.08</v>
      </c>
      <c r="I19" s="20">
        <v>602.86</v>
      </c>
      <c r="J19" s="20">
        <v>3930316.7999999998</v>
      </c>
      <c r="K19" s="20">
        <v>4068712.12</v>
      </c>
      <c r="L19" s="20">
        <v>2067.91</v>
      </c>
      <c r="M19" s="20"/>
      <c r="N19" s="20">
        <v>15241.4</v>
      </c>
      <c r="O19" s="20">
        <v>3566</v>
      </c>
      <c r="P19" s="20">
        <v>279</v>
      </c>
      <c r="Q19" s="21">
        <v>564.29999999999995</v>
      </c>
      <c r="R19" s="22">
        <v>248167.25</v>
      </c>
      <c r="S19" s="20">
        <v>42974.05</v>
      </c>
      <c r="T19" s="20">
        <v>107023.47</v>
      </c>
      <c r="U19" s="20"/>
      <c r="V19" s="23">
        <v>146812.46</v>
      </c>
      <c r="W19" s="24">
        <v>248.01</v>
      </c>
      <c r="X19" s="20">
        <v>17.84</v>
      </c>
    </row>
    <row r="20" spans="2:24" x14ac:dyDescent="0.25">
      <c r="B20" s="12">
        <v>17</v>
      </c>
      <c r="C20" s="14">
        <v>1002.56</v>
      </c>
      <c r="D20" s="14">
        <v>1989.79</v>
      </c>
      <c r="E20" s="14">
        <v>798.98</v>
      </c>
      <c r="F20" s="14">
        <v>342.08</v>
      </c>
      <c r="G20" s="14">
        <v>1155.3900000000001</v>
      </c>
      <c r="H20" s="14">
        <v>429.08</v>
      </c>
      <c r="I20" s="14">
        <v>602.86</v>
      </c>
      <c r="J20" s="14">
        <v>3986842.05</v>
      </c>
      <c r="K20" s="14">
        <v>4317624</v>
      </c>
      <c r="L20" s="14">
        <v>2067.91</v>
      </c>
      <c r="M20" s="14"/>
      <c r="N20" s="14">
        <v>15241.4</v>
      </c>
      <c r="O20" s="14">
        <v>3566</v>
      </c>
      <c r="P20" s="14">
        <v>210.41</v>
      </c>
      <c r="Q20" s="15">
        <v>564.29999999999995</v>
      </c>
      <c r="R20" s="16">
        <v>248167.25</v>
      </c>
      <c r="S20" s="14">
        <v>42974.05</v>
      </c>
      <c r="T20" s="14">
        <v>107023.47</v>
      </c>
      <c r="U20" s="14"/>
      <c r="V20" s="17"/>
      <c r="W20" s="18">
        <v>248.01</v>
      </c>
      <c r="X20" s="14">
        <v>17.84</v>
      </c>
    </row>
    <row r="21" spans="2:24" x14ac:dyDescent="0.25">
      <c r="B21" s="12">
        <v>18</v>
      </c>
      <c r="C21" s="14">
        <v>1002.56</v>
      </c>
      <c r="D21" s="14">
        <v>1989.79</v>
      </c>
      <c r="E21" s="14">
        <v>798.98</v>
      </c>
      <c r="F21" s="14">
        <v>342.08</v>
      </c>
      <c r="G21" s="14">
        <v>1155.3900000000001</v>
      </c>
      <c r="H21" s="14">
        <v>429.08</v>
      </c>
      <c r="I21" s="14">
        <v>602.86</v>
      </c>
      <c r="J21" s="14">
        <v>3986842.05</v>
      </c>
      <c r="K21" s="14">
        <v>4317624</v>
      </c>
      <c r="L21" s="14">
        <v>2067.91</v>
      </c>
      <c r="M21" s="14"/>
      <c r="N21" s="14">
        <v>15241.4</v>
      </c>
      <c r="O21" s="14">
        <v>3566</v>
      </c>
      <c r="P21" s="14">
        <v>210.41</v>
      </c>
      <c r="Q21" s="15">
        <v>564.29999999999995</v>
      </c>
      <c r="R21" s="16">
        <v>248167.25</v>
      </c>
      <c r="S21" s="14">
        <v>42974.05</v>
      </c>
      <c r="T21" s="14">
        <v>107023.47</v>
      </c>
      <c r="U21" s="14"/>
      <c r="V21" s="17"/>
      <c r="W21" s="18">
        <v>248.01</v>
      </c>
      <c r="X21" s="14">
        <v>17.84</v>
      </c>
    </row>
    <row r="22" spans="2:24" x14ac:dyDescent="0.25">
      <c r="B22" s="12">
        <v>19</v>
      </c>
      <c r="C22" s="14">
        <v>1002.56</v>
      </c>
      <c r="D22" s="14">
        <v>1989.79</v>
      </c>
      <c r="E22" s="14">
        <v>798.98</v>
      </c>
      <c r="F22" s="14">
        <v>342.08</v>
      </c>
      <c r="G22" s="14">
        <v>1155.3900000000001</v>
      </c>
      <c r="H22" s="14">
        <v>429.08</v>
      </c>
      <c r="I22" s="14">
        <v>602.86</v>
      </c>
      <c r="J22" s="14">
        <v>3986842.05</v>
      </c>
      <c r="K22" s="14">
        <v>4317624</v>
      </c>
      <c r="L22" s="14">
        <v>2067.91</v>
      </c>
      <c r="M22" s="14"/>
      <c r="N22" s="14">
        <v>15241.4</v>
      </c>
      <c r="O22" s="14">
        <v>3566</v>
      </c>
      <c r="P22" s="14">
        <v>210.41</v>
      </c>
      <c r="Q22" s="15">
        <v>564.29999999999995</v>
      </c>
      <c r="R22" s="16">
        <v>248167.25</v>
      </c>
      <c r="S22" s="14">
        <v>42974.05</v>
      </c>
      <c r="T22" s="14">
        <v>107023.47</v>
      </c>
      <c r="U22" s="14"/>
      <c r="V22" s="17"/>
      <c r="W22" s="18">
        <v>248.01</v>
      </c>
      <c r="X22" s="14">
        <v>17.84</v>
      </c>
    </row>
    <row r="23" spans="2:24" x14ac:dyDescent="0.25">
      <c r="B23" s="12">
        <v>20</v>
      </c>
      <c r="C23" s="14">
        <v>1002.56</v>
      </c>
      <c r="D23" s="14">
        <v>1989.79</v>
      </c>
      <c r="E23" s="14">
        <v>798.98</v>
      </c>
      <c r="F23" s="14">
        <v>342.08</v>
      </c>
      <c r="G23" s="14">
        <v>1155.3900000000001</v>
      </c>
      <c r="H23" s="14">
        <v>429.08</v>
      </c>
      <c r="I23" s="14">
        <v>602.86</v>
      </c>
      <c r="J23" s="14">
        <v>3986842.05</v>
      </c>
      <c r="K23" s="14">
        <v>4317624</v>
      </c>
      <c r="L23" s="14">
        <v>2067.91</v>
      </c>
      <c r="M23" s="14"/>
      <c r="N23" s="14">
        <v>15241.4</v>
      </c>
      <c r="O23" s="14">
        <v>3566</v>
      </c>
      <c r="P23" s="14">
        <v>210.41</v>
      </c>
      <c r="Q23" s="15">
        <v>564.29999999999995</v>
      </c>
      <c r="R23" s="16">
        <v>248167.25</v>
      </c>
      <c r="S23" s="14">
        <v>42974.05</v>
      </c>
      <c r="T23" s="14">
        <v>107023.47</v>
      </c>
      <c r="U23" s="14"/>
      <c r="V23" s="17"/>
      <c r="W23" s="18">
        <v>248.01</v>
      </c>
      <c r="X23" s="14">
        <v>17.84</v>
      </c>
    </row>
    <row r="24" spans="2:24" x14ac:dyDescent="0.25">
      <c r="B24" s="12">
        <v>21</v>
      </c>
      <c r="C24" s="14">
        <v>1002.56</v>
      </c>
      <c r="D24" s="14">
        <v>1989.79</v>
      </c>
      <c r="E24" s="14">
        <v>798.98</v>
      </c>
      <c r="F24" s="14">
        <v>342.08</v>
      </c>
      <c r="G24" s="14">
        <v>1155.3900000000001</v>
      </c>
      <c r="H24" s="14">
        <v>429.08</v>
      </c>
      <c r="I24" s="14">
        <v>602.86</v>
      </c>
      <c r="J24" s="14">
        <v>3986842.05</v>
      </c>
      <c r="K24" s="14">
        <v>4317624</v>
      </c>
      <c r="L24" s="14">
        <v>2067.91</v>
      </c>
      <c r="M24" s="14"/>
      <c r="N24" s="14">
        <v>15241.4</v>
      </c>
      <c r="O24" s="14">
        <v>3566</v>
      </c>
      <c r="P24" s="14">
        <v>210.41</v>
      </c>
      <c r="Q24" s="15">
        <v>564.29999999999995</v>
      </c>
      <c r="R24" s="16">
        <v>248167.25</v>
      </c>
      <c r="S24" s="14">
        <v>42974.05</v>
      </c>
      <c r="T24" s="14">
        <v>107023.47</v>
      </c>
      <c r="U24" s="14"/>
      <c r="V24" s="17"/>
      <c r="W24" s="18">
        <v>248.01</v>
      </c>
      <c r="X24" s="14">
        <v>17.84</v>
      </c>
    </row>
    <row r="25" spans="2:24" x14ac:dyDescent="0.25">
      <c r="B25" s="12">
        <v>22</v>
      </c>
      <c r="C25" s="14">
        <v>1002.56</v>
      </c>
      <c r="D25" s="14">
        <v>1989.79</v>
      </c>
      <c r="E25" s="14">
        <v>798.98</v>
      </c>
      <c r="F25" s="14">
        <v>342.08</v>
      </c>
      <c r="G25" s="14">
        <v>1155.3900000000001</v>
      </c>
      <c r="H25" s="14">
        <v>429.08</v>
      </c>
      <c r="I25" s="14">
        <v>602.86</v>
      </c>
      <c r="J25" s="14">
        <v>3986842.05</v>
      </c>
      <c r="K25" s="14">
        <v>4317624</v>
      </c>
      <c r="L25" s="14">
        <v>2067.91</v>
      </c>
      <c r="M25" s="14"/>
      <c r="N25" s="14">
        <v>15241.4</v>
      </c>
      <c r="O25" s="14">
        <v>3566</v>
      </c>
      <c r="P25" s="14">
        <v>210.41</v>
      </c>
      <c r="Q25" s="15">
        <v>564.29999999999995</v>
      </c>
      <c r="R25" s="16">
        <v>248167.25</v>
      </c>
      <c r="S25" s="14">
        <v>42974.05</v>
      </c>
      <c r="T25" s="14">
        <v>107023.47</v>
      </c>
      <c r="U25" s="14"/>
      <c r="V25" s="17"/>
      <c r="W25" s="18">
        <v>248.01</v>
      </c>
      <c r="X25" s="14">
        <v>17.84</v>
      </c>
    </row>
    <row r="26" spans="2:24" x14ac:dyDescent="0.25">
      <c r="B26" s="12">
        <v>23</v>
      </c>
      <c r="C26" s="14">
        <v>1002.56</v>
      </c>
      <c r="D26" s="14">
        <v>1989.79</v>
      </c>
      <c r="E26" s="14">
        <v>798.98</v>
      </c>
      <c r="F26" s="14">
        <v>342.08</v>
      </c>
      <c r="G26" s="14">
        <v>1155.3900000000001</v>
      </c>
      <c r="H26" s="14">
        <v>429.08</v>
      </c>
      <c r="I26" s="14">
        <v>602.86</v>
      </c>
      <c r="J26" s="14">
        <v>3986842.05</v>
      </c>
      <c r="K26" s="14">
        <v>4317624</v>
      </c>
      <c r="L26" s="14">
        <v>2067.91</v>
      </c>
      <c r="M26" s="14"/>
      <c r="N26" s="14">
        <v>15241.4</v>
      </c>
      <c r="O26" s="14">
        <v>3566</v>
      </c>
      <c r="P26" s="14">
        <v>210.41</v>
      </c>
      <c r="Q26" s="15">
        <v>564.29999999999995</v>
      </c>
      <c r="R26" s="16">
        <v>248167.25</v>
      </c>
      <c r="S26" s="14">
        <v>42974.05</v>
      </c>
      <c r="T26" s="14">
        <v>107023.47</v>
      </c>
      <c r="U26" s="14"/>
      <c r="V26" s="17"/>
      <c r="W26" s="18">
        <v>248.01</v>
      </c>
      <c r="X26" s="14">
        <v>17.84</v>
      </c>
    </row>
    <row r="27" spans="2:24" x14ac:dyDescent="0.25">
      <c r="B27" s="12">
        <v>24</v>
      </c>
      <c r="C27" s="14">
        <v>1002.56</v>
      </c>
      <c r="D27" s="14">
        <v>1989.79</v>
      </c>
      <c r="E27" s="14">
        <v>798.98</v>
      </c>
      <c r="F27" s="14">
        <v>342.08</v>
      </c>
      <c r="G27" s="14">
        <v>1155.3900000000001</v>
      </c>
      <c r="H27" s="14">
        <v>429.08</v>
      </c>
      <c r="I27" s="14">
        <v>602.86</v>
      </c>
      <c r="J27" s="14">
        <v>3986842.05</v>
      </c>
      <c r="K27" s="14">
        <v>4317624</v>
      </c>
      <c r="L27" s="14">
        <v>2067.91</v>
      </c>
      <c r="M27" s="14"/>
      <c r="N27" s="14">
        <v>15241.4</v>
      </c>
      <c r="O27" s="14">
        <v>3566</v>
      </c>
      <c r="P27" s="14">
        <v>210.41</v>
      </c>
      <c r="Q27" s="15">
        <v>564.29999999999995</v>
      </c>
      <c r="R27" s="16">
        <v>248167.25</v>
      </c>
      <c r="S27" s="14">
        <v>42974.05</v>
      </c>
      <c r="T27" s="14">
        <v>107023.47</v>
      </c>
      <c r="U27" s="14"/>
      <c r="V27" s="17"/>
      <c r="W27" s="18">
        <v>248.01</v>
      </c>
      <c r="X27" s="14">
        <v>17.84</v>
      </c>
    </row>
    <row r="28" spans="2:24" ht="15.75" thickBot="1" x14ac:dyDescent="0.3">
      <c r="B28" s="25">
        <v>25</v>
      </c>
      <c r="C28" s="14">
        <v>1002.56</v>
      </c>
      <c r="D28" s="14">
        <v>1989.79</v>
      </c>
      <c r="E28" s="26">
        <v>798.98</v>
      </c>
      <c r="F28" s="26">
        <v>342.08</v>
      </c>
      <c r="G28" s="14">
        <v>1155.3900000000001</v>
      </c>
      <c r="H28" s="26">
        <v>429.08</v>
      </c>
      <c r="I28" s="26">
        <v>602.86</v>
      </c>
      <c r="J28" s="14">
        <v>3986842.05</v>
      </c>
      <c r="K28" s="14">
        <v>4317624</v>
      </c>
      <c r="L28" s="14">
        <v>2067.91</v>
      </c>
      <c r="M28" s="26"/>
      <c r="N28" s="14">
        <v>15241.4</v>
      </c>
      <c r="O28" s="14">
        <v>3566</v>
      </c>
      <c r="P28" s="26">
        <v>210.41</v>
      </c>
      <c r="Q28" s="27">
        <v>564.29999999999995</v>
      </c>
      <c r="R28" s="28">
        <v>248167.25</v>
      </c>
      <c r="S28" s="29">
        <v>42974.05</v>
      </c>
      <c r="T28" s="29">
        <v>107023.47</v>
      </c>
      <c r="U28" s="29"/>
      <c r="V28" s="30"/>
      <c r="W28" s="31">
        <v>248.01</v>
      </c>
      <c r="X28" s="26">
        <v>17.84</v>
      </c>
    </row>
  </sheetData>
  <mergeCells count="2">
    <mergeCell ref="B1:Q1"/>
    <mergeCell ref="R1:V1"/>
  </mergeCells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7DD8A-53C8-4F5A-AE38-196B8140B45C}">
  <sheetPr>
    <pageSetUpPr fitToPage="1"/>
  </sheetPr>
  <dimension ref="A3:Y68"/>
  <sheetViews>
    <sheetView zoomScale="80" zoomScaleNormal="80" workbookViewId="0">
      <selection activeCell="F11" sqref="F11"/>
    </sheetView>
  </sheetViews>
  <sheetFormatPr defaultRowHeight="15" x14ac:dyDescent="0.25"/>
  <cols>
    <col min="1" max="1" width="54.28515625" customWidth="1"/>
    <col min="2" max="2" width="22.42578125" bestFit="1" customWidth="1"/>
    <col min="3" max="3" width="12.28515625" bestFit="1" customWidth="1"/>
    <col min="4" max="4" width="12" bestFit="1" customWidth="1"/>
    <col min="5" max="5" width="20.140625" bestFit="1" customWidth="1"/>
    <col min="6" max="6" width="16.42578125" bestFit="1" customWidth="1"/>
    <col min="7" max="7" width="20.85546875" bestFit="1" customWidth="1"/>
    <col min="8" max="9" width="7.42578125" bestFit="1" customWidth="1"/>
    <col min="10" max="10" width="12" bestFit="1" customWidth="1"/>
    <col min="11" max="11" width="20.140625" bestFit="1" customWidth="1"/>
    <col min="12" max="12" width="10.140625" bestFit="1" customWidth="1"/>
    <col min="13" max="13" width="20.85546875" bestFit="1" customWidth="1"/>
    <col min="14" max="14" width="7.42578125" bestFit="1" customWidth="1"/>
    <col min="15" max="15" width="13.42578125" bestFit="1" customWidth="1"/>
    <col min="16" max="16" width="12" bestFit="1" customWidth="1"/>
    <col min="17" max="17" width="20.140625" bestFit="1" customWidth="1"/>
    <col min="18" max="18" width="10.140625" bestFit="1" customWidth="1"/>
    <col min="19" max="19" width="20.85546875" bestFit="1" customWidth="1"/>
    <col min="20" max="20" width="9.7109375" bestFit="1" customWidth="1"/>
    <col min="21" max="21" width="12.7109375" bestFit="1" customWidth="1"/>
    <col min="22" max="22" width="10.5703125" bestFit="1" customWidth="1"/>
    <col min="23" max="23" width="20.140625" bestFit="1" customWidth="1"/>
    <col min="24" max="24" width="15.5703125" bestFit="1" customWidth="1"/>
    <col min="25" max="25" width="22.140625" bestFit="1" customWidth="1"/>
  </cols>
  <sheetData>
    <row r="3" spans="1:25" x14ac:dyDescent="0.25">
      <c r="B3" s="100" t="s">
        <v>970</v>
      </c>
    </row>
    <row r="4" spans="1:25" ht="30" x14ac:dyDescent="0.25">
      <c r="A4" s="88"/>
      <c r="B4" s="108" t="s">
        <v>971</v>
      </c>
      <c r="C4" s="146"/>
      <c r="D4" s="146"/>
      <c r="E4" s="146"/>
      <c r="F4" s="146"/>
      <c r="G4" s="147"/>
      <c r="H4" s="108" t="s">
        <v>972</v>
      </c>
      <c r="I4" s="146"/>
      <c r="J4" s="146"/>
      <c r="K4" s="146"/>
      <c r="L4" s="146"/>
      <c r="M4" s="147"/>
      <c r="N4" s="108" t="s">
        <v>973</v>
      </c>
      <c r="O4" s="146"/>
      <c r="P4" s="146"/>
      <c r="Q4" s="146"/>
      <c r="R4" s="146"/>
      <c r="S4" s="147"/>
      <c r="T4" s="106" t="s">
        <v>974</v>
      </c>
      <c r="U4" s="106" t="s">
        <v>976</v>
      </c>
      <c r="V4" s="122" t="s">
        <v>978</v>
      </c>
      <c r="W4" s="106" t="s">
        <v>980</v>
      </c>
      <c r="X4" s="106" t="s">
        <v>982</v>
      </c>
      <c r="Y4" s="106" t="s">
        <v>984</v>
      </c>
    </row>
    <row r="5" spans="1:25" s="101" customFormat="1" ht="45" x14ac:dyDescent="0.25">
      <c r="A5" s="102" t="s">
        <v>968</v>
      </c>
      <c r="B5" s="6" t="s">
        <v>975</v>
      </c>
      <c r="C5" s="6" t="s">
        <v>977</v>
      </c>
      <c r="D5" s="143" t="s">
        <v>979</v>
      </c>
      <c r="E5" s="103" t="s">
        <v>981</v>
      </c>
      <c r="F5" s="104" t="s">
        <v>983</v>
      </c>
      <c r="G5" s="105" t="s">
        <v>985</v>
      </c>
      <c r="H5" s="6" t="s">
        <v>975</v>
      </c>
      <c r="I5" s="6" t="s">
        <v>977</v>
      </c>
      <c r="J5" s="143" t="s">
        <v>979</v>
      </c>
      <c r="K5" s="103" t="s">
        <v>981</v>
      </c>
      <c r="L5" s="104" t="s">
        <v>983</v>
      </c>
      <c r="M5" s="105" t="s">
        <v>985</v>
      </c>
      <c r="N5" s="6" t="s">
        <v>975</v>
      </c>
      <c r="O5" s="6" t="s">
        <v>977</v>
      </c>
      <c r="P5" s="143" t="s">
        <v>979</v>
      </c>
      <c r="Q5" s="103" t="s">
        <v>981</v>
      </c>
      <c r="R5" s="104" t="s">
        <v>983</v>
      </c>
      <c r="S5" s="105" t="s">
        <v>985</v>
      </c>
      <c r="T5" s="107"/>
      <c r="U5" s="107"/>
      <c r="V5" s="141"/>
      <c r="W5" s="107"/>
      <c r="X5" s="107"/>
      <c r="Y5" s="107"/>
    </row>
    <row r="6" spans="1:25" x14ac:dyDescent="0.25">
      <c r="A6" s="157" t="s">
        <v>43</v>
      </c>
      <c r="B6" s="148">
        <v>92</v>
      </c>
      <c r="C6" s="111">
        <v>217</v>
      </c>
      <c r="D6" s="142">
        <v>6</v>
      </c>
      <c r="E6" s="112">
        <v>23581900.799999997</v>
      </c>
      <c r="F6" s="113">
        <v>5330</v>
      </c>
      <c r="G6" s="114">
        <v>1478307016.9199996</v>
      </c>
      <c r="H6" s="110">
        <v>204</v>
      </c>
      <c r="I6" s="111">
        <v>471</v>
      </c>
      <c r="J6" s="142">
        <v>13</v>
      </c>
      <c r="K6" s="112">
        <v>45611869.640000001</v>
      </c>
      <c r="L6" s="113">
        <v>16072</v>
      </c>
      <c r="M6" s="114">
        <v>2430397009.599999</v>
      </c>
      <c r="N6" s="110">
        <v>179</v>
      </c>
      <c r="O6" s="111">
        <v>453</v>
      </c>
      <c r="P6" s="142">
        <v>0</v>
      </c>
      <c r="Q6" s="112">
        <v>0</v>
      </c>
      <c r="R6" s="113">
        <v>12906</v>
      </c>
      <c r="S6" s="114">
        <v>2138383305.5299988</v>
      </c>
      <c r="T6" s="110">
        <v>475</v>
      </c>
      <c r="U6" s="111">
        <v>1141</v>
      </c>
      <c r="V6" s="142">
        <v>19</v>
      </c>
      <c r="W6" s="112">
        <v>69193770.439999998</v>
      </c>
      <c r="X6" s="113">
        <v>34308</v>
      </c>
      <c r="Y6" s="115">
        <v>6047087332.0500021</v>
      </c>
    </row>
    <row r="7" spans="1:25" x14ac:dyDescent="0.25">
      <c r="A7" s="158" t="s">
        <v>44</v>
      </c>
      <c r="B7" s="149">
        <v>113</v>
      </c>
      <c r="C7" s="117">
        <v>190</v>
      </c>
      <c r="D7" s="139">
        <v>49</v>
      </c>
      <c r="E7" s="118">
        <v>148080201.84000003</v>
      </c>
      <c r="F7" s="119">
        <v>17697</v>
      </c>
      <c r="G7" s="120">
        <v>1535530786.5200002</v>
      </c>
      <c r="H7" s="116">
        <v>110</v>
      </c>
      <c r="I7" s="117">
        <v>220</v>
      </c>
      <c r="J7" s="139">
        <v>152</v>
      </c>
      <c r="K7" s="118">
        <v>502593826.16000015</v>
      </c>
      <c r="L7" s="119">
        <v>17296</v>
      </c>
      <c r="M7" s="120">
        <v>1545679144.8799999</v>
      </c>
      <c r="N7" s="116">
        <v>107</v>
      </c>
      <c r="O7" s="117">
        <v>200</v>
      </c>
      <c r="P7" s="139">
        <v>34</v>
      </c>
      <c r="Q7" s="118">
        <v>123402895.59999998</v>
      </c>
      <c r="R7" s="119">
        <v>16713</v>
      </c>
      <c r="S7" s="120">
        <v>1632888233.8499994</v>
      </c>
      <c r="T7" s="116">
        <v>330</v>
      </c>
      <c r="U7" s="117">
        <v>610</v>
      </c>
      <c r="V7" s="139">
        <v>235</v>
      </c>
      <c r="W7" s="118">
        <v>774076923.5999999</v>
      </c>
      <c r="X7" s="119">
        <v>51706</v>
      </c>
      <c r="Y7" s="121">
        <v>4714098165.25</v>
      </c>
    </row>
    <row r="8" spans="1:25" ht="15.75" thickBot="1" x14ac:dyDescent="0.3">
      <c r="A8" s="159" t="s">
        <v>45</v>
      </c>
      <c r="B8" s="149"/>
      <c r="C8" s="117"/>
      <c r="D8" s="139"/>
      <c r="E8" s="118"/>
      <c r="F8" s="119"/>
      <c r="G8" s="120"/>
      <c r="H8" s="116">
        <v>1</v>
      </c>
      <c r="I8" s="117">
        <v>1</v>
      </c>
      <c r="J8" s="139">
        <v>0</v>
      </c>
      <c r="K8" s="118">
        <v>0</v>
      </c>
      <c r="L8" s="119">
        <v>226</v>
      </c>
      <c r="M8" s="120">
        <v>2563495.94</v>
      </c>
      <c r="N8" s="116"/>
      <c r="O8" s="117"/>
      <c r="P8" s="139"/>
      <c r="Q8" s="118"/>
      <c r="R8" s="119"/>
      <c r="S8" s="120"/>
      <c r="T8" s="116">
        <v>1</v>
      </c>
      <c r="U8" s="117">
        <v>1</v>
      </c>
      <c r="V8" s="139">
        <v>0</v>
      </c>
      <c r="W8" s="118">
        <v>0</v>
      </c>
      <c r="X8" s="119">
        <v>226</v>
      </c>
      <c r="Y8" s="121">
        <v>2563495.94</v>
      </c>
    </row>
    <row r="9" spans="1:25" ht="15.75" x14ac:dyDescent="0.25">
      <c r="A9" s="156" t="s">
        <v>969</v>
      </c>
      <c r="B9" s="155">
        <v>205</v>
      </c>
      <c r="C9" s="130">
        <v>407</v>
      </c>
      <c r="D9" s="140">
        <v>55</v>
      </c>
      <c r="E9" s="131">
        <v>171662102.64000002</v>
      </c>
      <c r="F9" s="132">
        <v>23027</v>
      </c>
      <c r="G9" s="133">
        <v>3013837803.4399996</v>
      </c>
      <c r="H9" s="129">
        <v>315</v>
      </c>
      <c r="I9" s="130">
        <v>692</v>
      </c>
      <c r="J9" s="140">
        <v>165</v>
      </c>
      <c r="K9" s="131">
        <v>548205695.80000031</v>
      </c>
      <c r="L9" s="132">
        <v>33594</v>
      </c>
      <c r="M9" s="133">
        <v>3978639650.4199982</v>
      </c>
      <c r="N9" s="129">
        <v>286</v>
      </c>
      <c r="O9" s="130">
        <v>653</v>
      </c>
      <c r="P9" s="140">
        <v>34</v>
      </c>
      <c r="Q9" s="131">
        <v>123402895.59999998</v>
      </c>
      <c r="R9" s="132">
        <v>29619</v>
      </c>
      <c r="S9" s="133">
        <v>3771271539.3799996</v>
      </c>
      <c r="T9" s="129">
        <v>806</v>
      </c>
      <c r="U9" s="130">
        <v>1752</v>
      </c>
      <c r="V9" s="140">
        <v>254</v>
      </c>
      <c r="W9" s="131">
        <v>843270694.03999996</v>
      </c>
      <c r="X9" s="132">
        <v>86240</v>
      </c>
      <c r="Y9" s="134">
        <v>10763748993.240004</v>
      </c>
    </row>
    <row r="12" spans="1:25" x14ac:dyDescent="0.25">
      <c r="B12" s="100" t="s">
        <v>970</v>
      </c>
    </row>
    <row r="13" spans="1:25" ht="30" x14ac:dyDescent="0.25">
      <c r="A13" s="88"/>
      <c r="B13" s="108" t="s">
        <v>971</v>
      </c>
      <c r="C13" s="146"/>
      <c r="D13" s="146"/>
      <c r="E13" s="146"/>
      <c r="F13" s="146"/>
      <c r="G13" s="147"/>
      <c r="H13" s="108" t="s">
        <v>972</v>
      </c>
      <c r="I13" s="146"/>
      <c r="J13" s="146"/>
      <c r="K13" s="146"/>
      <c r="L13" s="146"/>
      <c r="M13" s="147"/>
      <c r="N13" s="108" t="s">
        <v>973</v>
      </c>
      <c r="O13" s="146"/>
      <c r="P13" s="146"/>
      <c r="Q13" s="146"/>
      <c r="R13" s="146"/>
      <c r="S13" s="147"/>
      <c r="T13" s="6" t="s">
        <v>974</v>
      </c>
      <c r="U13" s="6" t="s">
        <v>976</v>
      </c>
      <c r="V13" s="104" t="s">
        <v>978</v>
      </c>
      <c r="W13" s="6" t="s">
        <v>980</v>
      </c>
      <c r="X13" s="6" t="s">
        <v>982</v>
      </c>
      <c r="Y13" s="6" t="s">
        <v>984</v>
      </c>
    </row>
    <row r="14" spans="1:25" ht="45.75" thickBot="1" x14ac:dyDescent="0.3">
      <c r="A14" s="102" t="s">
        <v>968</v>
      </c>
      <c r="B14" s="6" t="s">
        <v>975</v>
      </c>
      <c r="C14" s="6" t="s">
        <v>977</v>
      </c>
      <c r="D14" s="143" t="s">
        <v>979</v>
      </c>
      <c r="E14" s="103" t="s">
        <v>981</v>
      </c>
      <c r="F14" s="104" t="s">
        <v>983</v>
      </c>
      <c r="G14" s="105" t="s">
        <v>985</v>
      </c>
      <c r="H14" s="6" t="s">
        <v>975</v>
      </c>
      <c r="I14" s="6" t="s">
        <v>977</v>
      </c>
      <c r="J14" s="143" t="s">
        <v>979</v>
      </c>
      <c r="K14" s="103" t="s">
        <v>981</v>
      </c>
      <c r="L14" s="104" t="s">
        <v>983</v>
      </c>
      <c r="M14" s="105" t="s">
        <v>985</v>
      </c>
      <c r="N14" s="6" t="s">
        <v>975</v>
      </c>
      <c r="O14" s="6" t="s">
        <v>977</v>
      </c>
      <c r="P14" s="143" t="s">
        <v>979</v>
      </c>
      <c r="Q14" s="103" t="s">
        <v>981</v>
      </c>
      <c r="R14" s="104" t="s">
        <v>983</v>
      </c>
      <c r="S14" s="105" t="s">
        <v>985</v>
      </c>
      <c r="T14" s="6"/>
      <c r="U14" s="6"/>
      <c r="V14" s="104"/>
      <c r="W14" s="6"/>
      <c r="X14" s="6"/>
      <c r="Y14" s="6"/>
    </row>
    <row r="15" spans="1:25" x14ac:dyDescent="0.25">
      <c r="A15" s="153" t="s">
        <v>43</v>
      </c>
      <c r="B15" s="154">
        <v>92</v>
      </c>
      <c r="C15" s="124">
        <v>217</v>
      </c>
      <c r="D15" s="138">
        <v>6</v>
      </c>
      <c r="E15" s="125">
        <v>23581900.799999997</v>
      </c>
      <c r="F15" s="126">
        <v>5330</v>
      </c>
      <c r="G15" s="127">
        <v>1478307016.9199996</v>
      </c>
      <c r="H15" s="123">
        <v>204</v>
      </c>
      <c r="I15" s="124">
        <v>471</v>
      </c>
      <c r="J15" s="138">
        <v>13</v>
      </c>
      <c r="K15" s="125">
        <v>45611869.640000001</v>
      </c>
      <c r="L15" s="126">
        <v>16072</v>
      </c>
      <c r="M15" s="127">
        <v>2430397009.599999</v>
      </c>
      <c r="N15" s="123">
        <v>179</v>
      </c>
      <c r="O15" s="124">
        <v>453</v>
      </c>
      <c r="P15" s="138">
        <v>0</v>
      </c>
      <c r="Q15" s="125">
        <v>0</v>
      </c>
      <c r="R15" s="126">
        <v>12906</v>
      </c>
      <c r="S15" s="127">
        <v>2138383305.5299983</v>
      </c>
      <c r="T15" s="123">
        <v>475</v>
      </c>
      <c r="U15" s="135">
        <v>1141</v>
      </c>
      <c r="V15" s="138">
        <v>19</v>
      </c>
      <c r="W15" s="125">
        <v>69193770.439999998</v>
      </c>
      <c r="X15" s="126">
        <v>34308</v>
      </c>
      <c r="Y15" s="128">
        <v>6047087332.0500031</v>
      </c>
    </row>
    <row r="16" spans="1:25" x14ac:dyDescent="0.25">
      <c r="A16" s="150" t="s">
        <v>104</v>
      </c>
      <c r="B16" s="149">
        <v>4</v>
      </c>
      <c r="C16" s="117">
        <v>8</v>
      </c>
      <c r="D16" s="139">
        <v>0</v>
      </c>
      <c r="E16" s="118">
        <v>0</v>
      </c>
      <c r="F16" s="119">
        <v>82</v>
      </c>
      <c r="G16" s="120">
        <v>36121821.439999998</v>
      </c>
      <c r="H16" s="116">
        <v>7</v>
      </c>
      <c r="I16" s="117">
        <v>17</v>
      </c>
      <c r="J16" s="139">
        <v>0</v>
      </c>
      <c r="K16" s="118">
        <v>0</v>
      </c>
      <c r="L16" s="119">
        <v>227</v>
      </c>
      <c r="M16" s="120">
        <v>65010014.729999989</v>
      </c>
      <c r="N16" s="116">
        <v>4</v>
      </c>
      <c r="O16" s="117">
        <v>11</v>
      </c>
      <c r="P16" s="139">
        <v>0</v>
      </c>
      <c r="Q16" s="118">
        <v>0</v>
      </c>
      <c r="R16" s="119">
        <v>125</v>
      </c>
      <c r="S16" s="120">
        <v>64826618.25</v>
      </c>
      <c r="T16" s="116">
        <v>15</v>
      </c>
      <c r="U16" s="136">
        <v>36</v>
      </c>
      <c r="V16" s="139">
        <v>0</v>
      </c>
      <c r="W16" s="118">
        <v>0</v>
      </c>
      <c r="X16" s="119">
        <v>434</v>
      </c>
      <c r="Y16" s="121">
        <v>165958454.41999999</v>
      </c>
    </row>
    <row r="17" spans="1:25" x14ac:dyDescent="0.25">
      <c r="A17" s="151" t="s">
        <v>109</v>
      </c>
      <c r="B17" s="149">
        <v>1</v>
      </c>
      <c r="C17" s="117">
        <v>1</v>
      </c>
      <c r="D17" s="139">
        <v>0</v>
      </c>
      <c r="E17" s="118">
        <v>0</v>
      </c>
      <c r="F17" s="119">
        <v>18</v>
      </c>
      <c r="G17" s="120">
        <v>1819236.23</v>
      </c>
      <c r="H17" s="116">
        <v>1</v>
      </c>
      <c r="I17" s="117">
        <v>1</v>
      </c>
      <c r="J17" s="139">
        <v>0</v>
      </c>
      <c r="K17" s="118">
        <v>0</v>
      </c>
      <c r="L17" s="119">
        <v>18</v>
      </c>
      <c r="M17" s="120">
        <v>405248.09</v>
      </c>
      <c r="N17" s="116"/>
      <c r="O17" s="117"/>
      <c r="P17" s="139"/>
      <c r="Q17" s="118"/>
      <c r="R17" s="119"/>
      <c r="S17" s="120"/>
      <c r="T17" s="116">
        <v>2</v>
      </c>
      <c r="U17" s="136">
        <v>2</v>
      </c>
      <c r="V17" s="139">
        <v>0</v>
      </c>
      <c r="W17" s="118">
        <v>0</v>
      </c>
      <c r="X17" s="119">
        <v>36</v>
      </c>
      <c r="Y17" s="121">
        <v>2224484.3199999998</v>
      </c>
    </row>
    <row r="18" spans="1:25" x14ac:dyDescent="0.25">
      <c r="A18" s="151" t="s">
        <v>111</v>
      </c>
      <c r="B18" s="149">
        <v>1</v>
      </c>
      <c r="C18" s="117">
        <v>2</v>
      </c>
      <c r="D18" s="139">
        <v>0</v>
      </c>
      <c r="E18" s="118">
        <v>0</v>
      </c>
      <c r="F18" s="119">
        <v>80</v>
      </c>
      <c r="G18" s="120">
        <v>5121717.2300000004</v>
      </c>
      <c r="H18" s="116">
        <v>1</v>
      </c>
      <c r="I18" s="117">
        <v>7</v>
      </c>
      <c r="J18" s="139">
        <v>0</v>
      </c>
      <c r="K18" s="118">
        <v>0</v>
      </c>
      <c r="L18" s="119">
        <v>80</v>
      </c>
      <c r="M18" s="120">
        <v>11180764.460000001</v>
      </c>
      <c r="N18" s="116">
        <v>1</v>
      </c>
      <c r="O18" s="117">
        <v>6</v>
      </c>
      <c r="P18" s="139">
        <v>0</v>
      </c>
      <c r="Q18" s="118">
        <v>0</v>
      </c>
      <c r="R18" s="119">
        <v>151</v>
      </c>
      <c r="S18" s="120">
        <v>42744501.780000001</v>
      </c>
      <c r="T18" s="116">
        <v>3</v>
      </c>
      <c r="U18" s="136">
        <v>15</v>
      </c>
      <c r="V18" s="139">
        <v>0</v>
      </c>
      <c r="W18" s="118">
        <v>0</v>
      </c>
      <c r="X18" s="119">
        <v>311</v>
      </c>
      <c r="Y18" s="121">
        <v>59046983.469999999</v>
      </c>
    </row>
    <row r="19" spans="1:25" x14ac:dyDescent="0.25">
      <c r="A19" s="151" t="s">
        <v>115</v>
      </c>
      <c r="B19" s="149">
        <v>1</v>
      </c>
      <c r="C19" s="117">
        <v>3</v>
      </c>
      <c r="D19" s="139">
        <v>0</v>
      </c>
      <c r="E19" s="118">
        <v>0</v>
      </c>
      <c r="F19" s="119">
        <v>26</v>
      </c>
      <c r="G19" s="120">
        <v>1125761.6200000001</v>
      </c>
      <c r="H19" s="116"/>
      <c r="I19" s="117"/>
      <c r="J19" s="139"/>
      <c r="K19" s="118"/>
      <c r="L19" s="119"/>
      <c r="M19" s="120"/>
      <c r="N19" s="116"/>
      <c r="O19" s="117"/>
      <c r="P19" s="139"/>
      <c r="Q19" s="118"/>
      <c r="R19" s="119"/>
      <c r="S19" s="120"/>
      <c r="T19" s="116">
        <v>1</v>
      </c>
      <c r="U19" s="136">
        <v>3</v>
      </c>
      <c r="V19" s="139">
        <v>0</v>
      </c>
      <c r="W19" s="118">
        <v>0</v>
      </c>
      <c r="X19" s="119">
        <v>26</v>
      </c>
      <c r="Y19" s="121">
        <v>1125761.6200000001</v>
      </c>
    </row>
    <row r="20" spans="1:25" x14ac:dyDescent="0.25">
      <c r="A20" s="151" t="s">
        <v>117</v>
      </c>
      <c r="B20" s="149">
        <v>5</v>
      </c>
      <c r="C20" s="117">
        <v>5</v>
      </c>
      <c r="D20" s="139">
        <v>0</v>
      </c>
      <c r="E20" s="118">
        <v>0</v>
      </c>
      <c r="F20" s="119">
        <v>238</v>
      </c>
      <c r="G20" s="120">
        <v>46009638.390000001</v>
      </c>
      <c r="H20" s="116">
        <v>3</v>
      </c>
      <c r="I20" s="117">
        <v>6</v>
      </c>
      <c r="J20" s="139">
        <v>0</v>
      </c>
      <c r="K20" s="118">
        <v>0</v>
      </c>
      <c r="L20" s="119">
        <v>125</v>
      </c>
      <c r="M20" s="120">
        <v>33402494.759999998</v>
      </c>
      <c r="N20" s="116">
        <v>2</v>
      </c>
      <c r="O20" s="117">
        <v>4</v>
      </c>
      <c r="P20" s="139">
        <v>0</v>
      </c>
      <c r="Q20" s="118">
        <v>0</v>
      </c>
      <c r="R20" s="119">
        <v>20</v>
      </c>
      <c r="S20" s="120">
        <v>36918723.119999997</v>
      </c>
      <c r="T20" s="116">
        <v>10</v>
      </c>
      <c r="U20" s="136">
        <v>15</v>
      </c>
      <c r="V20" s="139">
        <v>0</v>
      </c>
      <c r="W20" s="118">
        <v>0</v>
      </c>
      <c r="X20" s="119">
        <v>383</v>
      </c>
      <c r="Y20" s="121">
        <v>116330856.26999998</v>
      </c>
    </row>
    <row r="21" spans="1:25" x14ac:dyDescent="0.25">
      <c r="A21" s="151" t="s">
        <v>221</v>
      </c>
      <c r="B21" s="149"/>
      <c r="C21" s="117"/>
      <c r="D21" s="139"/>
      <c r="E21" s="118"/>
      <c r="F21" s="119"/>
      <c r="G21" s="120"/>
      <c r="H21" s="116">
        <v>91</v>
      </c>
      <c r="I21" s="117">
        <v>183</v>
      </c>
      <c r="J21" s="139">
        <v>13</v>
      </c>
      <c r="K21" s="118">
        <v>45611869.640000001</v>
      </c>
      <c r="L21" s="119">
        <v>11039</v>
      </c>
      <c r="M21" s="120">
        <v>1289071735.0999999</v>
      </c>
      <c r="N21" s="116">
        <v>78</v>
      </c>
      <c r="O21" s="117">
        <v>162</v>
      </c>
      <c r="P21" s="139">
        <v>0</v>
      </c>
      <c r="Q21" s="118">
        <v>0</v>
      </c>
      <c r="R21" s="119">
        <v>7862</v>
      </c>
      <c r="S21" s="120">
        <v>939749192.1099999</v>
      </c>
      <c r="T21" s="116">
        <v>169</v>
      </c>
      <c r="U21" s="136">
        <v>345</v>
      </c>
      <c r="V21" s="139">
        <v>13</v>
      </c>
      <c r="W21" s="118">
        <v>45611869.640000001</v>
      </c>
      <c r="X21" s="119">
        <v>18901</v>
      </c>
      <c r="Y21" s="121">
        <v>2228820927.2100005</v>
      </c>
    </row>
    <row r="22" spans="1:25" x14ac:dyDescent="0.25">
      <c r="A22" s="151" t="s">
        <v>143</v>
      </c>
      <c r="B22" s="149">
        <v>7</v>
      </c>
      <c r="C22" s="117">
        <v>29</v>
      </c>
      <c r="D22" s="139">
        <v>0</v>
      </c>
      <c r="E22" s="118">
        <v>0</v>
      </c>
      <c r="F22" s="119">
        <v>513</v>
      </c>
      <c r="G22" s="120">
        <v>623386266.64999998</v>
      </c>
      <c r="H22" s="116">
        <v>9</v>
      </c>
      <c r="I22" s="117">
        <v>15</v>
      </c>
      <c r="J22" s="139">
        <v>0</v>
      </c>
      <c r="K22" s="118">
        <v>0</v>
      </c>
      <c r="L22" s="119">
        <v>324</v>
      </c>
      <c r="M22" s="120">
        <v>87358757.890000015</v>
      </c>
      <c r="N22" s="116">
        <v>10</v>
      </c>
      <c r="O22" s="117">
        <v>19</v>
      </c>
      <c r="P22" s="139">
        <v>0</v>
      </c>
      <c r="Q22" s="118">
        <v>0</v>
      </c>
      <c r="R22" s="119">
        <v>437</v>
      </c>
      <c r="S22" s="120">
        <v>88487846.209999993</v>
      </c>
      <c r="T22" s="116">
        <v>26</v>
      </c>
      <c r="U22" s="136">
        <v>63</v>
      </c>
      <c r="V22" s="139">
        <v>0</v>
      </c>
      <c r="W22" s="118">
        <v>0</v>
      </c>
      <c r="X22" s="119">
        <v>1274</v>
      </c>
      <c r="Y22" s="121">
        <v>799232870.74999988</v>
      </c>
    </row>
    <row r="23" spans="1:25" x14ac:dyDescent="0.25">
      <c r="A23" s="151" t="s">
        <v>157</v>
      </c>
      <c r="B23" s="149">
        <v>2</v>
      </c>
      <c r="C23" s="117">
        <v>2</v>
      </c>
      <c r="D23" s="139">
        <v>0</v>
      </c>
      <c r="E23" s="118">
        <v>0</v>
      </c>
      <c r="F23" s="119">
        <v>580</v>
      </c>
      <c r="G23" s="120">
        <v>57161152.769999996</v>
      </c>
      <c r="H23" s="116">
        <v>3</v>
      </c>
      <c r="I23" s="117">
        <v>5</v>
      </c>
      <c r="J23" s="139">
        <v>0</v>
      </c>
      <c r="K23" s="118">
        <v>0</v>
      </c>
      <c r="L23" s="119">
        <v>83</v>
      </c>
      <c r="M23" s="120">
        <v>13086736.120000001</v>
      </c>
      <c r="N23" s="116">
        <v>2</v>
      </c>
      <c r="O23" s="117">
        <v>7</v>
      </c>
      <c r="P23" s="139">
        <v>0</v>
      </c>
      <c r="Q23" s="118">
        <v>0</v>
      </c>
      <c r="R23" s="119">
        <v>67</v>
      </c>
      <c r="S23" s="120">
        <v>11798098.9</v>
      </c>
      <c r="T23" s="116">
        <v>7</v>
      </c>
      <c r="U23" s="136">
        <v>14</v>
      </c>
      <c r="V23" s="139">
        <v>0</v>
      </c>
      <c r="W23" s="118">
        <v>0</v>
      </c>
      <c r="X23" s="119">
        <v>730</v>
      </c>
      <c r="Y23" s="121">
        <v>82045987.789999992</v>
      </c>
    </row>
    <row r="24" spans="1:25" x14ac:dyDescent="0.25">
      <c r="A24" s="151" t="s">
        <v>161</v>
      </c>
      <c r="B24" s="149">
        <v>1</v>
      </c>
      <c r="C24" s="117">
        <v>1</v>
      </c>
      <c r="D24" s="139">
        <v>0</v>
      </c>
      <c r="E24" s="118">
        <v>0</v>
      </c>
      <c r="F24" s="119">
        <v>17</v>
      </c>
      <c r="G24" s="120">
        <v>408971.55</v>
      </c>
      <c r="H24" s="116"/>
      <c r="I24" s="117"/>
      <c r="J24" s="139"/>
      <c r="K24" s="118"/>
      <c r="L24" s="119"/>
      <c r="M24" s="120"/>
      <c r="N24" s="116"/>
      <c r="O24" s="117"/>
      <c r="P24" s="139"/>
      <c r="Q24" s="118"/>
      <c r="R24" s="119"/>
      <c r="S24" s="120"/>
      <c r="T24" s="116">
        <v>1</v>
      </c>
      <c r="U24" s="136">
        <v>1</v>
      </c>
      <c r="V24" s="139">
        <v>0</v>
      </c>
      <c r="W24" s="118">
        <v>0</v>
      </c>
      <c r="X24" s="119">
        <v>17</v>
      </c>
      <c r="Y24" s="121">
        <v>408971.55</v>
      </c>
    </row>
    <row r="25" spans="1:25" x14ac:dyDescent="0.25">
      <c r="A25" s="151" t="s">
        <v>163</v>
      </c>
      <c r="B25" s="149">
        <v>1</v>
      </c>
      <c r="C25" s="117">
        <v>2</v>
      </c>
      <c r="D25" s="139">
        <v>0</v>
      </c>
      <c r="E25" s="118">
        <v>0</v>
      </c>
      <c r="F25" s="119">
        <v>30</v>
      </c>
      <c r="G25" s="120">
        <v>2371975.7599999998</v>
      </c>
      <c r="H25" s="116"/>
      <c r="I25" s="117"/>
      <c r="J25" s="139"/>
      <c r="K25" s="118"/>
      <c r="L25" s="119"/>
      <c r="M25" s="120"/>
      <c r="N25" s="116"/>
      <c r="O25" s="117"/>
      <c r="P25" s="139"/>
      <c r="Q25" s="118"/>
      <c r="R25" s="119"/>
      <c r="S25" s="120"/>
      <c r="T25" s="116">
        <v>1</v>
      </c>
      <c r="U25" s="136">
        <v>2</v>
      </c>
      <c r="V25" s="139">
        <v>0</v>
      </c>
      <c r="W25" s="118">
        <v>0</v>
      </c>
      <c r="X25" s="119">
        <v>30</v>
      </c>
      <c r="Y25" s="121">
        <v>2371975.7599999998</v>
      </c>
    </row>
    <row r="26" spans="1:25" x14ac:dyDescent="0.25">
      <c r="A26" s="151" t="s">
        <v>786</v>
      </c>
      <c r="B26" s="149"/>
      <c r="C26" s="117"/>
      <c r="D26" s="139"/>
      <c r="E26" s="118"/>
      <c r="F26" s="119"/>
      <c r="G26" s="120"/>
      <c r="H26" s="116">
        <v>1</v>
      </c>
      <c r="I26" s="117">
        <v>6</v>
      </c>
      <c r="J26" s="139">
        <v>0</v>
      </c>
      <c r="K26" s="118">
        <v>0</v>
      </c>
      <c r="L26" s="119">
        <v>55</v>
      </c>
      <c r="M26" s="120">
        <v>19421532.150000002</v>
      </c>
      <c r="N26" s="116"/>
      <c r="O26" s="117"/>
      <c r="P26" s="139"/>
      <c r="Q26" s="118"/>
      <c r="R26" s="119"/>
      <c r="S26" s="120"/>
      <c r="T26" s="116">
        <v>1</v>
      </c>
      <c r="U26" s="136">
        <v>6</v>
      </c>
      <c r="V26" s="139">
        <v>0</v>
      </c>
      <c r="W26" s="118">
        <v>0</v>
      </c>
      <c r="X26" s="119">
        <v>55</v>
      </c>
      <c r="Y26" s="121">
        <v>19421532.150000002</v>
      </c>
    </row>
    <row r="27" spans="1:25" x14ac:dyDescent="0.25">
      <c r="A27" s="151" t="s">
        <v>165</v>
      </c>
      <c r="B27" s="149"/>
      <c r="C27" s="117"/>
      <c r="D27" s="139"/>
      <c r="E27" s="118"/>
      <c r="F27" s="119"/>
      <c r="G27" s="120"/>
      <c r="H27" s="116">
        <v>5</v>
      </c>
      <c r="I27" s="117">
        <v>13</v>
      </c>
      <c r="J27" s="139">
        <v>0</v>
      </c>
      <c r="K27" s="118">
        <v>0</v>
      </c>
      <c r="L27" s="119">
        <v>314</v>
      </c>
      <c r="M27" s="120">
        <v>58544578.829999998</v>
      </c>
      <c r="N27" s="116">
        <v>3</v>
      </c>
      <c r="O27" s="117">
        <v>10</v>
      </c>
      <c r="P27" s="139">
        <v>0</v>
      </c>
      <c r="Q27" s="118">
        <v>0</v>
      </c>
      <c r="R27" s="119">
        <v>222</v>
      </c>
      <c r="S27" s="120">
        <v>21907459.450000003</v>
      </c>
      <c r="T27" s="116">
        <v>8</v>
      </c>
      <c r="U27" s="136">
        <v>23</v>
      </c>
      <c r="V27" s="139">
        <v>0</v>
      </c>
      <c r="W27" s="118">
        <v>0</v>
      </c>
      <c r="X27" s="119">
        <v>536</v>
      </c>
      <c r="Y27" s="121">
        <v>80452038.280000001</v>
      </c>
    </row>
    <row r="28" spans="1:25" x14ac:dyDescent="0.25">
      <c r="A28" s="151" t="s">
        <v>170</v>
      </c>
      <c r="B28" s="149">
        <v>11</v>
      </c>
      <c r="C28" s="117">
        <v>26</v>
      </c>
      <c r="D28" s="139">
        <v>0</v>
      </c>
      <c r="E28" s="118">
        <v>0</v>
      </c>
      <c r="F28" s="119">
        <v>697</v>
      </c>
      <c r="G28" s="120">
        <v>150149121.91999999</v>
      </c>
      <c r="H28" s="116">
        <v>8</v>
      </c>
      <c r="I28" s="117">
        <v>24</v>
      </c>
      <c r="J28" s="139">
        <v>0</v>
      </c>
      <c r="K28" s="118">
        <v>0</v>
      </c>
      <c r="L28" s="119">
        <v>319</v>
      </c>
      <c r="M28" s="120">
        <v>83618054.560000002</v>
      </c>
      <c r="N28" s="116">
        <v>9</v>
      </c>
      <c r="O28" s="117">
        <v>18</v>
      </c>
      <c r="P28" s="139">
        <v>0</v>
      </c>
      <c r="Q28" s="118">
        <v>0</v>
      </c>
      <c r="R28" s="119">
        <v>645</v>
      </c>
      <c r="S28" s="120">
        <v>92199034.590000018</v>
      </c>
      <c r="T28" s="116">
        <v>28</v>
      </c>
      <c r="U28" s="136">
        <v>68</v>
      </c>
      <c r="V28" s="139">
        <v>0</v>
      </c>
      <c r="W28" s="118">
        <v>0</v>
      </c>
      <c r="X28" s="119">
        <v>1661</v>
      </c>
      <c r="Y28" s="121">
        <v>325966211.06999999</v>
      </c>
    </row>
    <row r="29" spans="1:25" x14ac:dyDescent="0.25">
      <c r="A29" s="151" t="s">
        <v>182</v>
      </c>
      <c r="B29" s="149">
        <v>2</v>
      </c>
      <c r="C29" s="117">
        <v>2</v>
      </c>
      <c r="D29" s="139">
        <v>0</v>
      </c>
      <c r="E29" s="118">
        <v>0</v>
      </c>
      <c r="F29" s="119">
        <v>115</v>
      </c>
      <c r="G29" s="120">
        <v>5720470.5100000007</v>
      </c>
      <c r="H29" s="116">
        <v>1</v>
      </c>
      <c r="I29" s="117">
        <v>5</v>
      </c>
      <c r="J29" s="139">
        <v>0</v>
      </c>
      <c r="K29" s="118">
        <v>0</v>
      </c>
      <c r="L29" s="119">
        <v>16</v>
      </c>
      <c r="M29" s="120">
        <v>14723590.4</v>
      </c>
      <c r="N29" s="116">
        <v>3</v>
      </c>
      <c r="O29" s="117">
        <v>5</v>
      </c>
      <c r="P29" s="139">
        <v>0</v>
      </c>
      <c r="Q29" s="118">
        <v>0</v>
      </c>
      <c r="R29" s="119">
        <v>144</v>
      </c>
      <c r="S29" s="120">
        <v>23739275.830000002</v>
      </c>
      <c r="T29" s="116">
        <v>6</v>
      </c>
      <c r="U29" s="136">
        <v>12</v>
      </c>
      <c r="V29" s="139">
        <v>0</v>
      </c>
      <c r="W29" s="118">
        <v>0</v>
      </c>
      <c r="X29" s="119">
        <v>275</v>
      </c>
      <c r="Y29" s="121">
        <v>44183336.740000002</v>
      </c>
    </row>
    <row r="30" spans="1:25" x14ac:dyDescent="0.25">
      <c r="A30" s="151" t="s">
        <v>185</v>
      </c>
      <c r="B30" s="149">
        <v>2</v>
      </c>
      <c r="C30" s="117">
        <v>2</v>
      </c>
      <c r="D30" s="139">
        <v>0</v>
      </c>
      <c r="E30" s="118">
        <v>0</v>
      </c>
      <c r="F30" s="119">
        <v>30</v>
      </c>
      <c r="G30" s="120">
        <v>9254679.629999999</v>
      </c>
      <c r="H30" s="116">
        <v>5</v>
      </c>
      <c r="I30" s="117">
        <v>8</v>
      </c>
      <c r="J30" s="139">
        <v>0</v>
      </c>
      <c r="K30" s="118">
        <v>0</v>
      </c>
      <c r="L30" s="119">
        <v>402</v>
      </c>
      <c r="M30" s="120">
        <v>16816448.91</v>
      </c>
      <c r="N30" s="116">
        <v>2</v>
      </c>
      <c r="O30" s="117">
        <v>3</v>
      </c>
      <c r="P30" s="139">
        <v>0</v>
      </c>
      <c r="Q30" s="118">
        <v>0</v>
      </c>
      <c r="R30" s="119">
        <v>114</v>
      </c>
      <c r="S30" s="120">
        <v>3106616.92</v>
      </c>
      <c r="T30" s="116">
        <v>9</v>
      </c>
      <c r="U30" s="136">
        <v>13</v>
      </c>
      <c r="V30" s="139">
        <v>0</v>
      </c>
      <c r="W30" s="118">
        <v>0</v>
      </c>
      <c r="X30" s="119">
        <v>546</v>
      </c>
      <c r="Y30" s="121">
        <v>29177745.460000001</v>
      </c>
    </row>
    <row r="31" spans="1:25" x14ac:dyDescent="0.25">
      <c r="A31" s="151" t="s">
        <v>197</v>
      </c>
      <c r="B31" s="149">
        <v>5</v>
      </c>
      <c r="C31" s="117">
        <v>9</v>
      </c>
      <c r="D31" s="139">
        <v>0</v>
      </c>
      <c r="E31" s="118">
        <v>0</v>
      </c>
      <c r="F31" s="119">
        <v>257</v>
      </c>
      <c r="G31" s="120">
        <v>23361684.610000003</v>
      </c>
      <c r="H31" s="116">
        <v>10</v>
      </c>
      <c r="I31" s="117">
        <v>32</v>
      </c>
      <c r="J31" s="139">
        <v>0</v>
      </c>
      <c r="K31" s="118">
        <v>0</v>
      </c>
      <c r="L31" s="119">
        <v>575</v>
      </c>
      <c r="M31" s="120">
        <v>174561034.93000001</v>
      </c>
      <c r="N31" s="116">
        <v>11</v>
      </c>
      <c r="O31" s="117">
        <v>39</v>
      </c>
      <c r="P31" s="139">
        <v>0</v>
      </c>
      <c r="Q31" s="118">
        <v>0</v>
      </c>
      <c r="R31" s="119">
        <v>448</v>
      </c>
      <c r="S31" s="120">
        <v>100118997.16000001</v>
      </c>
      <c r="T31" s="116">
        <v>26</v>
      </c>
      <c r="U31" s="136">
        <v>80</v>
      </c>
      <c r="V31" s="139">
        <v>0</v>
      </c>
      <c r="W31" s="118">
        <v>0</v>
      </c>
      <c r="X31" s="119">
        <v>1280</v>
      </c>
      <c r="Y31" s="121">
        <v>298041716.69999999</v>
      </c>
    </row>
    <row r="32" spans="1:25" x14ac:dyDescent="0.25">
      <c r="A32" s="151" t="s">
        <v>122</v>
      </c>
      <c r="B32" s="149">
        <v>20</v>
      </c>
      <c r="C32" s="117">
        <v>70</v>
      </c>
      <c r="D32" s="139">
        <v>0</v>
      </c>
      <c r="E32" s="118">
        <v>0</v>
      </c>
      <c r="F32" s="119">
        <v>1407</v>
      </c>
      <c r="G32" s="120">
        <v>282251726.39000005</v>
      </c>
      <c r="H32" s="116">
        <v>18</v>
      </c>
      <c r="I32" s="117">
        <v>61</v>
      </c>
      <c r="J32" s="139">
        <v>0</v>
      </c>
      <c r="K32" s="118">
        <v>0</v>
      </c>
      <c r="L32" s="119">
        <v>1044</v>
      </c>
      <c r="M32" s="120">
        <v>267387547.98999998</v>
      </c>
      <c r="N32" s="116">
        <v>17</v>
      </c>
      <c r="O32" s="117">
        <v>66</v>
      </c>
      <c r="P32" s="139">
        <v>0</v>
      </c>
      <c r="Q32" s="118">
        <v>0</v>
      </c>
      <c r="R32" s="119">
        <v>699</v>
      </c>
      <c r="S32" s="120">
        <v>274655251.34000003</v>
      </c>
      <c r="T32" s="116">
        <v>55</v>
      </c>
      <c r="U32" s="136">
        <v>197</v>
      </c>
      <c r="V32" s="139">
        <v>0</v>
      </c>
      <c r="W32" s="118">
        <v>0</v>
      </c>
      <c r="X32" s="119">
        <v>3150</v>
      </c>
      <c r="Y32" s="121">
        <v>824294525.72000003</v>
      </c>
    </row>
    <row r="33" spans="1:25" x14ac:dyDescent="0.25">
      <c r="A33" s="151" t="s">
        <v>207</v>
      </c>
      <c r="B33" s="149">
        <v>1</v>
      </c>
      <c r="C33" s="117">
        <v>1</v>
      </c>
      <c r="D33" s="139">
        <v>0</v>
      </c>
      <c r="E33" s="118">
        <v>0</v>
      </c>
      <c r="F33" s="119">
        <v>175</v>
      </c>
      <c r="G33" s="120">
        <v>19644663.699999999</v>
      </c>
      <c r="H33" s="116">
        <v>6</v>
      </c>
      <c r="I33" s="117">
        <v>13</v>
      </c>
      <c r="J33" s="139">
        <v>0</v>
      </c>
      <c r="K33" s="118">
        <v>0</v>
      </c>
      <c r="L33" s="119">
        <v>119</v>
      </c>
      <c r="M33" s="120">
        <v>29894575.050000001</v>
      </c>
      <c r="N33" s="116">
        <v>3</v>
      </c>
      <c r="O33" s="117">
        <v>11</v>
      </c>
      <c r="P33" s="139">
        <v>0</v>
      </c>
      <c r="Q33" s="118">
        <v>0</v>
      </c>
      <c r="R33" s="119">
        <v>68</v>
      </c>
      <c r="S33" s="120">
        <v>24758393.469999999</v>
      </c>
      <c r="T33" s="116">
        <v>10</v>
      </c>
      <c r="U33" s="136">
        <v>25</v>
      </c>
      <c r="V33" s="139">
        <v>0</v>
      </c>
      <c r="W33" s="118">
        <v>0</v>
      </c>
      <c r="X33" s="119">
        <v>362</v>
      </c>
      <c r="Y33" s="121">
        <v>74297632.219999999</v>
      </c>
    </row>
    <row r="34" spans="1:25" x14ac:dyDescent="0.25">
      <c r="A34" s="151" t="s">
        <v>212</v>
      </c>
      <c r="B34" s="149"/>
      <c r="C34" s="117"/>
      <c r="D34" s="139"/>
      <c r="E34" s="118"/>
      <c r="F34" s="119"/>
      <c r="G34" s="120"/>
      <c r="H34" s="116">
        <v>1</v>
      </c>
      <c r="I34" s="117">
        <v>3</v>
      </c>
      <c r="J34" s="139">
        <v>0</v>
      </c>
      <c r="K34" s="118">
        <v>0</v>
      </c>
      <c r="L34" s="119">
        <v>30</v>
      </c>
      <c r="M34" s="120">
        <v>3220287.5999999996</v>
      </c>
      <c r="N34" s="116"/>
      <c r="O34" s="117"/>
      <c r="P34" s="139"/>
      <c r="Q34" s="118"/>
      <c r="R34" s="119"/>
      <c r="S34" s="120"/>
      <c r="T34" s="116">
        <v>1</v>
      </c>
      <c r="U34" s="136">
        <v>3</v>
      </c>
      <c r="V34" s="139">
        <v>0</v>
      </c>
      <c r="W34" s="118">
        <v>0</v>
      </c>
      <c r="X34" s="119">
        <v>30</v>
      </c>
      <c r="Y34" s="121">
        <v>3220287.5999999996</v>
      </c>
    </row>
    <row r="35" spans="1:25" x14ac:dyDescent="0.25">
      <c r="A35" s="151" t="s">
        <v>214</v>
      </c>
      <c r="B35" s="149">
        <v>2</v>
      </c>
      <c r="C35" s="117">
        <v>4</v>
      </c>
      <c r="D35" s="139">
        <v>0</v>
      </c>
      <c r="E35" s="118">
        <v>0</v>
      </c>
      <c r="F35" s="119">
        <v>51</v>
      </c>
      <c r="G35" s="120">
        <v>23092472.25</v>
      </c>
      <c r="H35" s="116">
        <v>1</v>
      </c>
      <c r="I35" s="117">
        <v>1</v>
      </c>
      <c r="J35" s="139">
        <v>0</v>
      </c>
      <c r="K35" s="118">
        <v>0</v>
      </c>
      <c r="L35" s="119">
        <v>10</v>
      </c>
      <c r="M35" s="120">
        <v>136313.85</v>
      </c>
      <c r="N35" s="116"/>
      <c r="O35" s="117"/>
      <c r="P35" s="139"/>
      <c r="Q35" s="118"/>
      <c r="R35" s="119"/>
      <c r="S35" s="120"/>
      <c r="T35" s="116">
        <v>3</v>
      </c>
      <c r="U35" s="136">
        <v>5</v>
      </c>
      <c r="V35" s="139">
        <v>0</v>
      </c>
      <c r="W35" s="118">
        <v>0</v>
      </c>
      <c r="X35" s="119">
        <v>61</v>
      </c>
      <c r="Y35" s="121">
        <v>23228786.100000001</v>
      </c>
    </row>
    <row r="36" spans="1:25" x14ac:dyDescent="0.25">
      <c r="A36" s="151" t="s">
        <v>408</v>
      </c>
      <c r="B36" s="149"/>
      <c r="C36" s="117"/>
      <c r="D36" s="139"/>
      <c r="E36" s="118"/>
      <c r="F36" s="119"/>
      <c r="G36" s="120"/>
      <c r="H36" s="116">
        <v>2</v>
      </c>
      <c r="I36" s="117">
        <v>3</v>
      </c>
      <c r="J36" s="139">
        <v>0</v>
      </c>
      <c r="K36" s="118">
        <v>0</v>
      </c>
      <c r="L36" s="119">
        <v>36</v>
      </c>
      <c r="M36" s="120">
        <v>18958873.469999999</v>
      </c>
      <c r="N36" s="116"/>
      <c r="O36" s="117"/>
      <c r="P36" s="139"/>
      <c r="Q36" s="118"/>
      <c r="R36" s="119"/>
      <c r="S36" s="120"/>
      <c r="T36" s="116">
        <v>2</v>
      </c>
      <c r="U36" s="136">
        <v>3</v>
      </c>
      <c r="V36" s="139">
        <v>0</v>
      </c>
      <c r="W36" s="118">
        <v>0</v>
      </c>
      <c r="X36" s="119">
        <v>36</v>
      </c>
      <c r="Y36" s="121">
        <v>18958873.469999999</v>
      </c>
    </row>
    <row r="37" spans="1:25" x14ac:dyDescent="0.25">
      <c r="A37" s="151" t="s">
        <v>411</v>
      </c>
      <c r="B37" s="149"/>
      <c r="C37" s="117"/>
      <c r="D37" s="139"/>
      <c r="E37" s="118"/>
      <c r="F37" s="119"/>
      <c r="G37" s="120"/>
      <c r="H37" s="116">
        <v>1</v>
      </c>
      <c r="I37" s="117">
        <v>1</v>
      </c>
      <c r="J37" s="139">
        <v>0</v>
      </c>
      <c r="K37" s="118">
        <v>0</v>
      </c>
      <c r="L37" s="119">
        <v>28</v>
      </c>
      <c r="M37" s="120">
        <v>4275976.29</v>
      </c>
      <c r="N37" s="116"/>
      <c r="O37" s="117"/>
      <c r="P37" s="139"/>
      <c r="Q37" s="118"/>
      <c r="R37" s="119"/>
      <c r="S37" s="120"/>
      <c r="T37" s="116">
        <v>1</v>
      </c>
      <c r="U37" s="136">
        <v>1</v>
      </c>
      <c r="V37" s="139">
        <v>0</v>
      </c>
      <c r="W37" s="118">
        <v>0</v>
      </c>
      <c r="X37" s="119">
        <v>28</v>
      </c>
      <c r="Y37" s="121">
        <v>4275976.29</v>
      </c>
    </row>
    <row r="38" spans="1:25" x14ac:dyDescent="0.25">
      <c r="A38" s="151" t="s">
        <v>217</v>
      </c>
      <c r="B38" s="149"/>
      <c r="C38" s="117"/>
      <c r="D38" s="139"/>
      <c r="E38" s="118"/>
      <c r="F38" s="119"/>
      <c r="G38" s="120"/>
      <c r="H38" s="116">
        <v>1</v>
      </c>
      <c r="I38" s="117">
        <v>5</v>
      </c>
      <c r="J38" s="139">
        <v>0</v>
      </c>
      <c r="K38" s="118">
        <v>0</v>
      </c>
      <c r="L38" s="119">
        <v>30</v>
      </c>
      <c r="M38" s="120">
        <v>7865065.120000001</v>
      </c>
      <c r="N38" s="116">
        <v>2</v>
      </c>
      <c r="O38" s="117">
        <v>3</v>
      </c>
      <c r="P38" s="139">
        <v>0</v>
      </c>
      <c r="Q38" s="118">
        <v>0</v>
      </c>
      <c r="R38" s="119">
        <v>112</v>
      </c>
      <c r="S38" s="120">
        <v>24181439.310000002</v>
      </c>
      <c r="T38" s="116">
        <v>3</v>
      </c>
      <c r="U38" s="136">
        <v>8</v>
      </c>
      <c r="V38" s="139">
        <v>0</v>
      </c>
      <c r="W38" s="118">
        <v>0</v>
      </c>
      <c r="X38" s="119">
        <v>142</v>
      </c>
      <c r="Y38" s="121">
        <v>32046504.43</v>
      </c>
    </row>
    <row r="39" spans="1:25" x14ac:dyDescent="0.25">
      <c r="A39" s="151" t="s">
        <v>218</v>
      </c>
      <c r="B39" s="149">
        <v>2</v>
      </c>
      <c r="C39" s="117">
        <v>2</v>
      </c>
      <c r="D39" s="139">
        <v>0</v>
      </c>
      <c r="E39" s="118">
        <v>0</v>
      </c>
      <c r="F39" s="119">
        <v>51</v>
      </c>
      <c r="G39" s="120">
        <v>869092.3</v>
      </c>
      <c r="H39" s="116">
        <v>4</v>
      </c>
      <c r="I39" s="117">
        <v>9</v>
      </c>
      <c r="J39" s="139">
        <v>0</v>
      </c>
      <c r="K39" s="118">
        <v>0</v>
      </c>
      <c r="L39" s="119">
        <v>260</v>
      </c>
      <c r="M39" s="120">
        <v>41878825.399999999</v>
      </c>
      <c r="N39" s="116">
        <v>5</v>
      </c>
      <c r="O39" s="117">
        <v>19</v>
      </c>
      <c r="P39" s="139">
        <v>0</v>
      </c>
      <c r="Q39" s="118">
        <v>0</v>
      </c>
      <c r="R39" s="119">
        <v>150</v>
      </c>
      <c r="S39" s="120">
        <v>33775040.520000003</v>
      </c>
      <c r="T39" s="116">
        <v>11</v>
      </c>
      <c r="U39" s="136">
        <v>30</v>
      </c>
      <c r="V39" s="139">
        <v>0</v>
      </c>
      <c r="W39" s="118">
        <v>0</v>
      </c>
      <c r="X39" s="119">
        <v>461</v>
      </c>
      <c r="Y39" s="121">
        <v>76522958.219999984</v>
      </c>
    </row>
    <row r="40" spans="1:25" x14ac:dyDescent="0.25">
      <c r="A40" s="151" t="s">
        <v>286</v>
      </c>
      <c r="B40" s="149">
        <v>9</v>
      </c>
      <c r="C40" s="117">
        <v>22</v>
      </c>
      <c r="D40" s="139">
        <v>0</v>
      </c>
      <c r="E40" s="118">
        <v>0</v>
      </c>
      <c r="F40" s="119">
        <v>571</v>
      </c>
      <c r="G40" s="120">
        <v>92751806.650000006</v>
      </c>
      <c r="H40" s="116">
        <v>7</v>
      </c>
      <c r="I40" s="117">
        <v>12</v>
      </c>
      <c r="J40" s="139">
        <v>0</v>
      </c>
      <c r="K40" s="118">
        <v>0</v>
      </c>
      <c r="L40" s="119">
        <v>626</v>
      </c>
      <c r="M40" s="120">
        <v>90604542.549999982</v>
      </c>
      <c r="N40" s="116">
        <v>8</v>
      </c>
      <c r="O40" s="117">
        <v>14</v>
      </c>
      <c r="P40" s="139">
        <v>0</v>
      </c>
      <c r="Q40" s="118">
        <v>0</v>
      </c>
      <c r="R40" s="119">
        <v>647</v>
      </c>
      <c r="S40" s="120">
        <v>116575271.63</v>
      </c>
      <c r="T40" s="116">
        <v>24</v>
      </c>
      <c r="U40" s="136">
        <v>48</v>
      </c>
      <c r="V40" s="139">
        <v>0</v>
      </c>
      <c r="W40" s="118">
        <v>0</v>
      </c>
      <c r="X40" s="119">
        <v>1844</v>
      </c>
      <c r="Y40" s="121">
        <v>299931620.82999998</v>
      </c>
    </row>
    <row r="41" spans="1:25" x14ac:dyDescent="0.25">
      <c r="A41" s="151" t="s">
        <v>295</v>
      </c>
      <c r="B41" s="149">
        <v>1</v>
      </c>
      <c r="C41" s="117">
        <v>2</v>
      </c>
      <c r="D41" s="139">
        <v>0</v>
      </c>
      <c r="E41" s="118">
        <v>0</v>
      </c>
      <c r="F41" s="119">
        <v>95</v>
      </c>
      <c r="G41" s="120">
        <v>1841383.33</v>
      </c>
      <c r="H41" s="116">
        <v>1</v>
      </c>
      <c r="I41" s="117">
        <v>3</v>
      </c>
      <c r="J41" s="139">
        <v>0</v>
      </c>
      <c r="K41" s="118">
        <v>0</v>
      </c>
      <c r="L41" s="119">
        <v>54</v>
      </c>
      <c r="M41" s="120">
        <v>1441896.78</v>
      </c>
      <c r="N41" s="116">
        <v>3</v>
      </c>
      <c r="O41" s="117">
        <v>16</v>
      </c>
      <c r="P41" s="139">
        <v>0</v>
      </c>
      <c r="Q41" s="118">
        <v>0</v>
      </c>
      <c r="R41" s="119">
        <v>125</v>
      </c>
      <c r="S41" s="120">
        <v>62628062.570000008</v>
      </c>
      <c r="T41" s="116">
        <v>5</v>
      </c>
      <c r="U41" s="136">
        <v>21</v>
      </c>
      <c r="V41" s="139">
        <v>0</v>
      </c>
      <c r="W41" s="118">
        <v>0</v>
      </c>
      <c r="X41" s="119">
        <v>274</v>
      </c>
      <c r="Y41" s="121">
        <v>65911342.680000007</v>
      </c>
    </row>
    <row r="42" spans="1:25" x14ac:dyDescent="0.25">
      <c r="A42" s="151" t="s">
        <v>497</v>
      </c>
      <c r="B42" s="149"/>
      <c r="C42" s="117"/>
      <c r="D42" s="139"/>
      <c r="E42" s="118"/>
      <c r="F42" s="119"/>
      <c r="G42" s="120"/>
      <c r="H42" s="116">
        <v>3</v>
      </c>
      <c r="I42" s="117">
        <v>14</v>
      </c>
      <c r="J42" s="139">
        <v>0</v>
      </c>
      <c r="K42" s="118">
        <v>0</v>
      </c>
      <c r="L42" s="119">
        <v>58</v>
      </c>
      <c r="M42" s="120">
        <v>20374914.009999998</v>
      </c>
      <c r="N42" s="116"/>
      <c r="O42" s="117"/>
      <c r="P42" s="139"/>
      <c r="Q42" s="118"/>
      <c r="R42" s="119"/>
      <c r="S42" s="120"/>
      <c r="T42" s="116">
        <v>3</v>
      </c>
      <c r="U42" s="136">
        <v>14</v>
      </c>
      <c r="V42" s="139">
        <v>0</v>
      </c>
      <c r="W42" s="118">
        <v>0</v>
      </c>
      <c r="X42" s="119">
        <v>58</v>
      </c>
      <c r="Y42" s="121">
        <v>20374914.009999998</v>
      </c>
    </row>
    <row r="43" spans="1:25" x14ac:dyDescent="0.25">
      <c r="A43" s="151" t="s">
        <v>316</v>
      </c>
      <c r="B43" s="149"/>
      <c r="C43" s="117"/>
      <c r="D43" s="139"/>
      <c r="E43" s="118"/>
      <c r="F43" s="119"/>
      <c r="G43" s="120"/>
      <c r="H43" s="116">
        <v>1</v>
      </c>
      <c r="I43" s="117">
        <v>4</v>
      </c>
      <c r="J43" s="139">
        <v>0</v>
      </c>
      <c r="K43" s="118">
        <v>0</v>
      </c>
      <c r="L43" s="119">
        <v>20</v>
      </c>
      <c r="M43" s="120">
        <v>11071176.34</v>
      </c>
      <c r="N43" s="116">
        <v>1</v>
      </c>
      <c r="O43" s="117">
        <v>6</v>
      </c>
      <c r="P43" s="139">
        <v>0</v>
      </c>
      <c r="Q43" s="118">
        <v>0</v>
      </c>
      <c r="R43" s="119">
        <v>81</v>
      </c>
      <c r="S43" s="120">
        <v>21970156.640000001</v>
      </c>
      <c r="T43" s="116">
        <v>2</v>
      </c>
      <c r="U43" s="136">
        <v>10</v>
      </c>
      <c r="V43" s="139">
        <v>0</v>
      </c>
      <c r="W43" s="118">
        <v>0</v>
      </c>
      <c r="X43" s="119">
        <v>101</v>
      </c>
      <c r="Y43" s="121">
        <v>33041332.98</v>
      </c>
    </row>
    <row r="44" spans="1:25" x14ac:dyDescent="0.25">
      <c r="A44" s="151" t="s">
        <v>318</v>
      </c>
      <c r="B44" s="149">
        <v>1</v>
      </c>
      <c r="C44" s="117">
        <v>3</v>
      </c>
      <c r="D44" s="139">
        <v>0</v>
      </c>
      <c r="E44" s="118">
        <v>0</v>
      </c>
      <c r="F44" s="119">
        <v>71</v>
      </c>
      <c r="G44" s="120">
        <v>11147299.959999999</v>
      </c>
      <c r="H44" s="116"/>
      <c r="I44" s="117"/>
      <c r="J44" s="139"/>
      <c r="K44" s="118"/>
      <c r="L44" s="119"/>
      <c r="M44" s="120"/>
      <c r="N44" s="116">
        <v>2</v>
      </c>
      <c r="O44" s="117">
        <v>3</v>
      </c>
      <c r="P44" s="139">
        <v>0</v>
      </c>
      <c r="Q44" s="118">
        <v>0</v>
      </c>
      <c r="R44" s="119">
        <v>300</v>
      </c>
      <c r="S44" s="120">
        <v>18022364.310000002</v>
      </c>
      <c r="T44" s="116">
        <v>3</v>
      </c>
      <c r="U44" s="136">
        <v>6</v>
      </c>
      <c r="V44" s="139">
        <v>0</v>
      </c>
      <c r="W44" s="118">
        <v>0</v>
      </c>
      <c r="X44" s="119">
        <v>371</v>
      </c>
      <c r="Y44" s="121">
        <v>29169664.270000003</v>
      </c>
    </row>
    <row r="45" spans="1:25" ht="15.75" thickBot="1" x14ac:dyDescent="0.3">
      <c r="A45" s="152" t="s">
        <v>320</v>
      </c>
      <c r="B45" s="149">
        <v>13</v>
      </c>
      <c r="C45" s="117">
        <v>21</v>
      </c>
      <c r="D45" s="139">
        <v>6</v>
      </c>
      <c r="E45" s="118">
        <v>23581900.799999997</v>
      </c>
      <c r="F45" s="119">
        <v>226</v>
      </c>
      <c r="G45" s="120">
        <v>84696074.029999986</v>
      </c>
      <c r="H45" s="116">
        <v>13</v>
      </c>
      <c r="I45" s="117">
        <v>20</v>
      </c>
      <c r="J45" s="139">
        <v>0</v>
      </c>
      <c r="K45" s="118">
        <v>0</v>
      </c>
      <c r="L45" s="119">
        <v>180</v>
      </c>
      <c r="M45" s="120">
        <v>66086024.220000006</v>
      </c>
      <c r="N45" s="116">
        <v>13</v>
      </c>
      <c r="O45" s="117">
        <v>31</v>
      </c>
      <c r="P45" s="139">
        <v>0</v>
      </c>
      <c r="Q45" s="118">
        <v>0</v>
      </c>
      <c r="R45" s="119">
        <v>489</v>
      </c>
      <c r="S45" s="120">
        <v>136220961.42000002</v>
      </c>
      <c r="T45" s="116">
        <v>39</v>
      </c>
      <c r="U45" s="136">
        <v>72</v>
      </c>
      <c r="V45" s="139">
        <v>6</v>
      </c>
      <c r="W45" s="118">
        <v>23581900.799999997</v>
      </c>
      <c r="X45" s="119">
        <v>895</v>
      </c>
      <c r="Y45" s="121">
        <v>287003059.66999996</v>
      </c>
    </row>
    <row r="46" spans="1:25" x14ac:dyDescent="0.25">
      <c r="A46" s="153" t="s">
        <v>44</v>
      </c>
      <c r="B46" s="154">
        <v>113</v>
      </c>
      <c r="C46" s="124">
        <v>190</v>
      </c>
      <c r="D46" s="138">
        <v>49</v>
      </c>
      <c r="E46" s="125">
        <v>148080201.84000003</v>
      </c>
      <c r="F46" s="126">
        <v>17697</v>
      </c>
      <c r="G46" s="127">
        <v>1535530786.5200002</v>
      </c>
      <c r="H46" s="123">
        <v>110</v>
      </c>
      <c r="I46" s="124">
        <v>220</v>
      </c>
      <c r="J46" s="138">
        <v>152</v>
      </c>
      <c r="K46" s="125">
        <v>502593826.16000015</v>
      </c>
      <c r="L46" s="126">
        <v>17296</v>
      </c>
      <c r="M46" s="127">
        <v>1545679144.8799999</v>
      </c>
      <c r="N46" s="123">
        <v>107</v>
      </c>
      <c r="O46" s="124">
        <v>200</v>
      </c>
      <c r="P46" s="138">
        <v>34</v>
      </c>
      <c r="Q46" s="125">
        <v>123402895.59999998</v>
      </c>
      <c r="R46" s="126">
        <v>16713</v>
      </c>
      <c r="S46" s="127">
        <v>1632888233.8499999</v>
      </c>
      <c r="T46" s="123">
        <v>330</v>
      </c>
      <c r="U46" s="135">
        <v>610</v>
      </c>
      <c r="V46" s="138">
        <v>235</v>
      </c>
      <c r="W46" s="125">
        <v>774076923.60000002</v>
      </c>
      <c r="X46" s="126">
        <v>51706</v>
      </c>
      <c r="Y46" s="128">
        <v>4714098165.2500029</v>
      </c>
    </row>
    <row r="47" spans="1:25" x14ac:dyDescent="0.25">
      <c r="A47" s="150" t="s">
        <v>104</v>
      </c>
      <c r="B47" s="149"/>
      <c r="C47" s="117"/>
      <c r="D47" s="139"/>
      <c r="E47" s="118"/>
      <c r="F47" s="119"/>
      <c r="G47" s="120"/>
      <c r="H47" s="116"/>
      <c r="I47" s="117"/>
      <c r="J47" s="139"/>
      <c r="K47" s="118"/>
      <c r="L47" s="119"/>
      <c r="M47" s="120"/>
      <c r="N47" s="116">
        <v>1</v>
      </c>
      <c r="O47" s="117">
        <v>1</v>
      </c>
      <c r="P47" s="139">
        <v>0</v>
      </c>
      <c r="Q47" s="118">
        <v>0</v>
      </c>
      <c r="R47" s="119">
        <v>205</v>
      </c>
      <c r="S47" s="120">
        <v>26050476.329999998</v>
      </c>
      <c r="T47" s="116">
        <v>1</v>
      </c>
      <c r="U47" s="136">
        <v>1</v>
      </c>
      <c r="V47" s="139">
        <v>0</v>
      </c>
      <c r="W47" s="118">
        <v>0</v>
      </c>
      <c r="X47" s="119">
        <v>205</v>
      </c>
      <c r="Y47" s="121">
        <v>26050476.329999998</v>
      </c>
    </row>
    <row r="48" spans="1:25" x14ac:dyDescent="0.25">
      <c r="A48" s="151" t="s">
        <v>111</v>
      </c>
      <c r="B48" s="149">
        <v>3</v>
      </c>
      <c r="C48" s="117">
        <v>11</v>
      </c>
      <c r="D48" s="139">
        <v>0</v>
      </c>
      <c r="E48" s="118">
        <v>0</v>
      </c>
      <c r="F48" s="119">
        <v>145</v>
      </c>
      <c r="G48" s="120">
        <v>19774883.919999998</v>
      </c>
      <c r="H48" s="116">
        <v>3</v>
      </c>
      <c r="I48" s="117">
        <v>10</v>
      </c>
      <c r="J48" s="139">
        <v>0</v>
      </c>
      <c r="K48" s="118">
        <v>0</v>
      </c>
      <c r="L48" s="119">
        <v>197</v>
      </c>
      <c r="M48" s="120">
        <v>44133752.850000001</v>
      </c>
      <c r="N48" s="116">
        <v>3</v>
      </c>
      <c r="O48" s="117">
        <v>4</v>
      </c>
      <c r="P48" s="139">
        <v>0</v>
      </c>
      <c r="Q48" s="118">
        <v>0</v>
      </c>
      <c r="R48" s="119">
        <v>20</v>
      </c>
      <c r="S48" s="120">
        <v>38917891.319999993</v>
      </c>
      <c r="T48" s="116">
        <v>9</v>
      </c>
      <c r="U48" s="136">
        <v>25</v>
      </c>
      <c r="V48" s="139">
        <v>0</v>
      </c>
      <c r="W48" s="118">
        <v>0</v>
      </c>
      <c r="X48" s="119">
        <v>362</v>
      </c>
      <c r="Y48" s="121">
        <v>102826528.09</v>
      </c>
    </row>
    <row r="49" spans="1:25" x14ac:dyDescent="0.25">
      <c r="A49" s="151" t="s">
        <v>221</v>
      </c>
      <c r="B49" s="149">
        <v>75</v>
      </c>
      <c r="C49" s="117">
        <v>105</v>
      </c>
      <c r="D49" s="139">
        <v>36</v>
      </c>
      <c r="E49" s="118">
        <v>111959585.88000001</v>
      </c>
      <c r="F49" s="119">
        <v>14066</v>
      </c>
      <c r="G49" s="120">
        <v>1145527072.4000003</v>
      </c>
      <c r="H49" s="116">
        <v>64</v>
      </c>
      <c r="I49" s="117">
        <v>105</v>
      </c>
      <c r="J49" s="139">
        <v>150</v>
      </c>
      <c r="K49" s="118">
        <v>497036808.32000017</v>
      </c>
      <c r="L49" s="119">
        <v>13935</v>
      </c>
      <c r="M49" s="120">
        <v>919245910.88999999</v>
      </c>
      <c r="N49" s="116">
        <v>42</v>
      </c>
      <c r="O49" s="117">
        <v>66</v>
      </c>
      <c r="P49" s="139">
        <v>34</v>
      </c>
      <c r="Q49" s="118">
        <v>123402895.59999998</v>
      </c>
      <c r="R49" s="119">
        <v>8981</v>
      </c>
      <c r="S49" s="120">
        <v>800872329.52999985</v>
      </c>
      <c r="T49" s="116">
        <v>181</v>
      </c>
      <c r="U49" s="136">
        <v>276</v>
      </c>
      <c r="V49" s="139">
        <v>220</v>
      </c>
      <c r="W49" s="118">
        <v>732399289.79999995</v>
      </c>
      <c r="X49" s="119">
        <v>36982</v>
      </c>
      <c r="Y49" s="121">
        <v>2865645312.8200011</v>
      </c>
    </row>
    <row r="50" spans="1:25" x14ac:dyDescent="0.25">
      <c r="A50" s="151" t="s">
        <v>986</v>
      </c>
      <c r="B50" s="149"/>
      <c r="C50" s="117"/>
      <c r="D50" s="139"/>
      <c r="E50" s="118"/>
      <c r="F50" s="119"/>
      <c r="G50" s="120"/>
      <c r="H50" s="116"/>
      <c r="I50" s="117"/>
      <c r="J50" s="139"/>
      <c r="K50" s="118"/>
      <c r="L50" s="119"/>
      <c r="M50" s="120"/>
      <c r="N50" s="116">
        <v>1</v>
      </c>
      <c r="O50" s="117">
        <v>1</v>
      </c>
      <c r="P50" s="139">
        <v>0</v>
      </c>
      <c r="Q50" s="118">
        <v>0</v>
      </c>
      <c r="R50" s="119">
        <v>148</v>
      </c>
      <c r="S50" s="120">
        <v>13411842.92</v>
      </c>
      <c r="T50" s="116">
        <v>1</v>
      </c>
      <c r="U50" s="136">
        <v>1</v>
      </c>
      <c r="V50" s="139">
        <v>0</v>
      </c>
      <c r="W50" s="118">
        <v>0</v>
      </c>
      <c r="X50" s="119">
        <v>148</v>
      </c>
      <c r="Y50" s="121">
        <v>13411842.92</v>
      </c>
    </row>
    <row r="51" spans="1:25" x14ac:dyDescent="0.25">
      <c r="A51" s="151" t="s">
        <v>143</v>
      </c>
      <c r="B51" s="149"/>
      <c r="C51" s="117"/>
      <c r="D51" s="139"/>
      <c r="E51" s="118"/>
      <c r="F51" s="119"/>
      <c r="G51" s="120"/>
      <c r="H51" s="116">
        <v>1</v>
      </c>
      <c r="I51" s="117">
        <v>1</v>
      </c>
      <c r="J51" s="139">
        <v>0</v>
      </c>
      <c r="K51" s="118">
        <v>0</v>
      </c>
      <c r="L51" s="119">
        <v>144</v>
      </c>
      <c r="M51" s="120">
        <v>3428045.12</v>
      </c>
      <c r="N51" s="116"/>
      <c r="O51" s="117"/>
      <c r="P51" s="139"/>
      <c r="Q51" s="118"/>
      <c r="R51" s="119"/>
      <c r="S51" s="120"/>
      <c r="T51" s="116">
        <v>1</v>
      </c>
      <c r="U51" s="136">
        <v>1</v>
      </c>
      <c r="V51" s="139">
        <v>0</v>
      </c>
      <c r="W51" s="118">
        <v>0</v>
      </c>
      <c r="X51" s="119">
        <v>144</v>
      </c>
      <c r="Y51" s="121">
        <v>3428045.12</v>
      </c>
    </row>
    <row r="52" spans="1:25" x14ac:dyDescent="0.25">
      <c r="A52" s="151" t="s">
        <v>157</v>
      </c>
      <c r="B52" s="149">
        <v>1</v>
      </c>
      <c r="C52" s="117">
        <v>1</v>
      </c>
      <c r="D52" s="139">
        <v>0</v>
      </c>
      <c r="E52" s="118">
        <v>0</v>
      </c>
      <c r="F52" s="119">
        <v>191</v>
      </c>
      <c r="G52" s="120">
        <v>2282521.23</v>
      </c>
      <c r="H52" s="116"/>
      <c r="I52" s="117"/>
      <c r="J52" s="139"/>
      <c r="K52" s="118"/>
      <c r="L52" s="119"/>
      <c r="M52" s="120"/>
      <c r="N52" s="116">
        <v>1</v>
      </c>
      <c r="O52" s="117">
        <v>1</v>
      </c>
      <c r="P52" s="139">
        <v>0</v>
      </c>
      <c r="Q52" s="118">
        <v>0</v>
      </c>
      <c r="R52" s="119">
        <v>192</v>
      </c>
      <c r="S52" s="120">
        <v>2800504.04</v>
      </c>
      <c r="T52" s="116">
        <v>2</v>
      </c>
      <c r="U52" s="136">
        <v>2</v>
      </c>
      <c r="V52" s="139">
        <v>0</v>
      </c>
      <c r="W52" s="118">
        <v>0</v>
      </c>
      <c r="X52" s="119">
        <v>383</v>
      </c>
      <c r="Y52" s="121">
        <v>5083025.2699999996</v>
      </c>
    </row>
    <row r="53" spans="1:25" x14ac:dyDescent="0.25">
      <c r="A53" s="151" t="s">
        <v>165</v>
      </c>
      <c r="B53" s="149"/>
      <c r="C53" s="117"/>
      <c r="D53" s="139"/>
      <c r="E53" s="118"/>
      <c r="F53" s="119"/>
      <c r="G53" s="120"/>
      <c r="H53" s="116">
        <v>1</v>
      </c>
      <c r="I53" s="117">
        <v>3</v>
      </c>
      <c r="J53" s="139">
        <v>0</v>
      </c>
      <c r="K53" s="118">
        <v>0</v>
      </c>
      <c r="L53" s="119">
        <v>75</v>
      </c>
      <c r="M53" s="120">
        <v>16360477.739999998</v>
      </c>
      <c r="N53" s="116">
        <v>1</v>
      </c>
      <c r="O53" s="117">
        <v>3</v>
      </c>
      <c r="P53" s="139">
        <v>0</v>
      </c>
      <c r="Q53" s="118">
        <v>0</v>
      </c>
      <c r="R53" s="119">
        <v>144</v>
      </c>
      <c r="S53" s="120">
        <v>11043394.560000001</v>
      </c>
      <c r="T53" s="116">
        <v>2</v>
      </c>
      <c r="U53" s="136">
        <v>6</v>
      </c>
      <c r="V53" s="139">
        <v>0</v>
      </c>
      <c r="W53" s="118">
        <v>0</v>
      </c>
      <c r="X53" s="119">
        <v>219</v>
      </c>
      <c r="Y53" s="121">
        <v>27403872.299999997</v>
      </c>
    </row>
    <row r="54" spans="1:25" x14ac:dyDescent="0.25">
      <c r="A54" s="151" t="s">
        <v>170</v>
      </c>
      <c r="B54" s="149">
        <v>1</v>
      </c>
      <c r="C54" s="117">
        <v>3</v>
      </c>
      <c r="D54" s="139">
        <v>0</v>
      </c>
      <c r="E54" s="118">
        <v>0</v>
      </c>
      <c r="F54" s="119">
        <v>25</v>
      </c>
      <c r="G54" s="120">
        <v>3906614.11</v>
      </c>
      <c r="H54" s="116">
        <v>4</v>
      </c>
      <c r="I54" s="117">
        <v>8</v>
      </c>
      <c r="J54" s="139">
        <v>0</v>
      </c>
      <c r="K54" s="118">
        <v>0</v>
      </c>
      <c r="L54" s="119">
        <v>158</v>
      </c>
      <c r="M54" s="120">
        <v>37296269.910000004</v>
      </c>
      <c r="N54" s="116">
        <v>5</v>
      </c>
      <c r="O54" s="117">
        <v>7</v>
      </c>
      <c r="P54" s="139">
        <v>0</v>
      </c>
      <c r="Q54" s="118">
        <v>0</v>
      </c>
      <c r="R54" s="119">
        <v>548</v>
      </c>
      <c r="S54" s="120">
        <v>41434553.579999998</v>
      </c>
      <c r="T54" s="116">
        <v>10</v>
      </c>
      <c r="U54" s="136">
        <v>18</v>
      </c>
      <c r="V54" s="139">
        <v>0</v>
      </c>
      <c r="W54" s="118">
        <v>0</v>
      </c>
      <c r="X54" s="119">
        <v>731</v>
      </c>
      <c r="Y54" s="121">
        <v>82637437.600000009</v>
      </c>
    </row>
    <row r="55" spans="1:25" x14ac:dyDescent="0.25">
      <c r="A55" s="151" t="s">
        <v>185</v>
      </c>
      <c r="B55" s="149">
        <v>5</v>
      </c>
      <c r="C55" s="117">
        <v>5</v>
      </c>
      <c r="D55" s="139">
        <v>0</v>
      </c>
      <c r="E55" s="118">
        <v>0</v>
      </c>
      <c r="F55" s="119">
        <v>398</v>
      </c>
      <c r="G55" s="120">
        <v>17627909.739999998</v>
      </c>
      <c r="H55" s="116">
        <v>6</v>
      </c>
      <c r="I55" s="117">
        <v>11</v>
      </c>
      <c r="J55" s="139">
        <v>0</v>
      </c>
      <c r="K55" s="118">
        <v>0</v>
      </c>
      <c r="L55" s="119">
        <v>578</v>
      </c>
      <c r="M55" s="120">
        <v>58005167.390000001</v>
      </c>
      <c r="N55" s="116">
        <v>9</v>
      </c>
      <c r="O55" s="117">
        <v>15</v>
      </c>
      <c r="P55" s="139">
        <v>0</v>
      </c>
      <c r="Q55" s="118">
        <v>0</v>
      </c>
      <c r="R55" s="119">
        <v>657</v>
      </c>
      <c r="S55" s="120">
        <v>87869195.959999993</v>
      </c>
      <c r="T55" s="116">
        <v>20</v>
      </c>
      <c r="U55" s="136">
        <v>31</v>
      </c>
      <c r="V55" s="139">
        <v>0</v>
      </c>
      <c r="W55" s="118">
        <v>0</v>
      </c>
      <c r="X55" s="119">
        <v>1633</v>
      </c>
      <c r="Y55" s="121">
        <v>163502273.09000003</v>
      </c>
    </row>
    <row r="56" spans="1:25" x14ac:dyDescent="0.25">
      <c r="A56" s="151" t="s">
        <v>197</v>
      </c>
      <c r="B56" s="149">
        <v>1</v>
      </c>
      <c r="C56" s="117">
        <v>2</v>
      </c>
      <c r="D56" s="139">
        <v>0</v>
      </c>
      <c r="E56" s="118">
        <v>0</v>
      </c>
      <c r="F56" s="119">
        <v>33</v>
      </c>
      <c r="G56" s="120">
        <v>13528036.869999999</v>
      </c>
      <c r="H56" s="116">
        <v>3</v>
      </c>
      <c r="I56" s="117">
        <v>7</v>
      </c>
      <c r="J56" s="139">
        <v>2</v>
      </c>
      <c r="K56" s="118">
        <v>5557017.8399999999</v>
      </c>
      <c r="L56" s="119">
        <v>137</v>
      </c>
      <c r="M56" s="120">
        <v>36246269.590000004</v>
      </c>
      <c r="N56" s="116">
        <v>4</v>
      </c>
      <c r="O56" s="117">
        <v>13</v>
      </c>
      <c r="P56" s="139">
        <v>0</v>
      </c>
      <c r="Q56" s="118">
        <v>0</v>
      </c>
      <c r="R56" s="119">
        <v>336</v>
      </c>
      <c r="S56" s="120">
        <v>54764876.359999999</v>
      </c>
      <c r="T56" s="116">
        <v>8</v>
      </c>
      <c r="U56" s="136">
        <v>22</v>
      </c>
      <c r="V56" s="139">
        <v>2</v>
      </c>
      <c r="W56" s="118">
        <v>5557017.8399999999</v>
      </c>
      <c r="X56" s="119">
        <v>506</v>
      </c>
      <c r="Y56" s="121">
        <v>104539182.81999999</v>
      </c>
    </row>
    <row r="57" spans="1:25" x14ac:dyDescent="0.25">
      <c r="A57" s="151" t="s">
        <v>122</v>
      </c>
      <c r="B57" s="149">
        <v>3</v>
      </c>
      <c r="C57" s="117">
        <v>3</v>
      </c>
      <c r="D57" s="139">
        <v>0</v>
      </c>
      <c r="E57" s="118">
        <v>0</v>
      </c>
      <c r="F57" s="119">
        <v>501</v>
      </c>
      <c r="G57" s="120">
        <v>20243520.380000003</v>
      </c>
      <c r="H57" s="116">
        <v>5</v>
      </c>
      <c r="I57" s="117">
        <v>17</v>
      </c>
      <c r="J57" s="139">
        <v>0</v>
      </c>
      <c r="K57" s="118">
        <v>0</v>
      </c>
      <c r="L57" s="119">
        <v>901</v>
      </c>
      <c r="M57" s="120">
        <v>69555202.049999997</v>
      </c>
      <c r="N57" s="116">
        <v>7</v>
      </c>
      <c r="O57" s="117">
        <v>7</v>
      </c>
      <c r="P57" s="139">
        <v>0</v>
      </c>
      <c r="Q57" s="118">
        <v>0</v>
      </c>
      <c r="R57" s="119">
        <v>2120</v>
      </c>
      <c r="S57" s="120">
        <v>45112942.239999995</v>
      </c>
      <c r="T57" s="116">
        <v>15</v>
      </c>
      <c r="U57" s="136">
        <v>27</v>
      </c>
      <c r="V57" s="139">
        <v>0</v>
      </c>
      <c r="W57" s="118">
        <v>0</v>
      </c>
      <c r="X57" s="119">
        <v>3522</v>
      </c>
      <c r="Y57" s="121">
        <v>134911664.67000002</v>
      </c>
    </row>
    <row r="58" spans="1:25" x14ac:dyDescent="0.25">
      <c r="A58" s="151" t="s">
        <v>207</v>
      </c>
      <c r="B58" s="149"/>
      <c r="C58" s="117"/>
      <c r="D58" s="139"/>
      <c r="E58" s="118"/>
      <c r="F58" s="119"/>
      <c r="G58" s="120"/>
      <c r="H58" s="116">
        <v>3</v>
      </c>
      <c r="I58" s="117">
        <v>7</v>
      </c>
      <c r="J58" s="139">
        <v>0</v>
      </c>
      <c r="K58" s="118">
        <v>0</v>
      </c>
      <c r="L58" s="119">
        <v>0</v>
      </c>
      <c r="M58" s="120">
        <v>10805928.07</v>
      </c>
      <c r="N58" s="116">
        <v>5</v>
      </c>
      <c r="O58" s="117">
        <v>19</v>
      </c>
      <c r="P58" s="139">
        <v>0</v>
      </c>
      <c r="Q58" s="118">
        <v>0</v>
      </c>
      <c r="R58" s="119">
        <v>222</v>
      </c>
      <c r="S58" s="120">
        <v>31834012.25</v>
      </c>
      <c r="T58" s="116">
        <v>8</v>
      </c>
      <c r="U58" s="136">
        <v>26</v>
      </c>
      <c r="V58" s="139">
        <v>0</v>
      </c>
      <c r="W58" s="118">
        <v>0</v>
      </c>
      <c r="X58" s="119">
        <v>222</v>
      </c>
      <c r="Y58" s="121">
        <v>42639940.320000008</v>
      </c>
    </row>
    <row r="59" spans="1:25" x14ac:dyDescent="0.25">
      <c r="A59" s="151" t="s">
        <v>214</v>
      </c>
      <c r="B59" s="149">
        <v>1</v>
      </c>
      <c r="C59" s="117">
        <v>2</v>
      </c>
      <c r="D59" s="139">
        <v>0</v>
      </c>
      <c r="E59" s="118">
        <v>0</v>
      </c>
      <c r="F59" s="119">
        <v>16</v>
      </c>
      <c r="G59" s="120">
        <v>3742151.48</v>
      </c>
      <c r="H59" s="116"/>
      <c r="I59" s="117"/>
      <c r="J59" s="139"/>
      <c r="K59" s="118"/>
      <c r="L59" s="119"/>
      <c r="M59" s="120"/>
      <c r="N59" s="116"/>
      <c r="O59" s="117"/>
      <c r="P59" s="139"/>
      <c r="Q59" s="118"/>
      <c r="R59" s="119"/>
      <c r="S59" s="120"/>
      <c r="T59" s="116">
        <v>1</v>
      </c>
      <c r="U59" s="136">
        <v>2</v>
      </c>
      <c r="V59" s="139">
        <v>0</v>
      </c>
      <c r="W59" s="118">
        <v>0</v>
      </c>
      <c r="X59" s="119">
        <v>16</v>
      </c>
      <c r="Y59" s="121">
        <v>3742151.48</v>
      </c>
    </row>
    <row r="60" spans="1:25" x14ac:dyDescent="0.25">
      <c r="A60" s="151" t="s">
        <v>408</v>
      </c>
      <c r="B60" s="149"/>
      <c r="C60" s="117"/>
      <c r="D60" s="139"/>
      <c r="E60" s="118"/>
      <c r="F60" s="119"/>
      <c r="G60" s="120"/>
      <c r="H60" s="116">
        <v>1</v>
      </c>
      <c r="I60" s="117">
        <v>1</v>
      </c>
      <c r="J60" s="139">
        <v>0</v>
      </c>
      <c r="K60" s="118">
        <v>0</v>
      </c>
      <c r="L60" s="119">
        <v>0</v>
      </c>
      <c r="M60" s="120">
        <v>7376597.6900000004</v>
      </c>
      <c r="N60" s="116"/>
      <c r="O60" s="117"/>
      <c r="P60" s="139"/>
      <c r="Q60" s="118"/>
      <c r="R60" s="119"/>
      <c r="S60" s="120"/>
      <c r="T60" s="116">
        <v>1</v>
      </c>
      <c r="U60" s="136">
        <v>1</v>
      </c>
      <c r="V60" s="139">
        <v>0</v>
      </c>
      <c r="W60" s="118">
        <v>0</v>
      </c>
      <c r="X60" s="119">
        <v>0</v>
      </c>
      <c r="Y60" s="121">
        <v>7376597.6900000004</v>
      </c>
    </row>
    <row r="61" spans="1:25" x14ac:dyDescent="0.25">
      <c r="A61" s="151" t="s">
        <v>218</v>
      </c>
      <c r="B61" s="149"/>
      <c r="C61" s="117"/>
      <c r="D61" s="139"/>
      <c r="E61" s="118"/>
      <c r="F61" s="119"/>
      <c r="G61" s="120"/>
      <c r="H61" s="116"/>
      <c r="I61" s="117"/>
      <c r="J61" s="139"/>
      <c r="K61" s="118"/>
      <c r="L61" s="119"/>
      <c r="M61" s="120"/>
      <c r="N61" s="116">
        <v>8</v>
      </c>
      <c r="O61" s="117">
        <v>12</v>
      </c>
      <c r="P61" s="139">
        <v>0</v>
      </c>
      <c r="Q61" s="118">
        <v>0</v>
      </c>
      <c r="R61" s="119">
        <v>907</v>
      </c>
      <c r="S61" s="120">
        <v>99538877.530000001</v>
      </c>
      <c r="T61" s="116">
        <v>8</v>
      </c>
      <c r="U61" s="136">
        <v>12</v>
      </c>
      <c r="V61" s="139">
        <v>0</v>
      </c>
      <c r="W61" s="118">
        <v>0</v>
      </c>
      <c r="X61" s="119">
        <v>907</v>
      </c>
      <c r="Y61" s="121">
        <v>99538877.530000001</v>
      </c>
    </row>
    <row r="62" spans="1:25" x14ac:dyDescent="0.25">
      <c r="A62" s="151" t="s">
        <v>286</v>
      </c>
      <c r="B62" s="149"/>
      <c r="C62" s="117"/>
      <c r="D62" s="139"/>
      <c r="E62" s="118"/>
      <c r="F62" s="119"/>
      <c r="G62" s="120"/>
      <c r="H62" s="116">
        <v>1</v>
      </c>
      <c r="I62" s="117">
        <v>1</v>
      </c>
      <c r="J62" s="139">
        <v>0</v>
      </c>
      <c r="K62" s="118">
        <v>0</v>
      </c>
      <c r="L62" s="119">
        <v>117</v>
      </c>
      <c r="M62" s="120">
        <v>14311736.210000001</v>
      </c>
      <c r="N62" s="116"/>
      <c r="O62" s="117"/>
      <c r="P62" s="139"/>
      <c r="Q62" s="118"/>
      <c r="R62" s="119"/>
      <c r="S62" s="120"/>
      <c r="T62" s="116">
        <v>1</v>
      </c>
      <c r="U62" s="136">
        <v>1</v>
      </c>
      <c r="V62" s="139">
        <v>0</v>
      </c>
      <c r="W62" s="118">
        <v>0</v>
      </c>
      <c r="X62" s="119">
        <v>117</v>
      </c>
      <c r="Y62" s="121">
        <v>14311736.210000001</v>
      </c>
    </row>
    <row r="63" spans="1:25" x14ac:dyDescent="0.25">
      <c r="A63" s="151" t="s">
        <v>295</v>
      </c>
      <c r="B63" s="149">
        <v>20</v>
      </c>
      <c r="C63" s="117">
        <v>52</v>
      </c>
      <c r="D63" s="139">
        <v>13</v>
      </c>
      <c r="E63" s="118">
        <v>36120615.959999993</v>
      </c>
      <c r="F63" s="119">
        <v>1976</v>
      </c>
      <c r="G63" s="120">
        <v>271504745.41000003</v>
      </c>
      <c r="H63" s="116">
        <v>11</v>
      </c>
      <c r="I63" s="117">
        <v>42</v>
      </c>
      <c r="J63" s="139">
        <v>0</v>
      </c>
      <c r="K63" s="118">
        <v>0</v>
      </c>
      <c r="L63" s="119">
        <v>709</v>
      </c>
      <c r="M63" s="120">
        <v>219935903.65000001</v>
      </c>
      <c r="N63" s="116">
        <v>10</v>
      </c>
      <c r="O63" s="117">
        <v>39</v>
      </c>
      <c r="P63" s="139">
        <v>0</v>
      </c>
      <c r="Q63" s="118">
        <v>0</v>
      </c>
      <c r="R63" s="119">
        <v>801</v>
      </c>
      <c r="S63" s="120">
        <v>190564385.23000002</v>
      </c>
      <c r="T63" s="116">
        <v>41</v>
      </c>
      <c r="U63" s="136">
        <v>133</v>
      </c>
      <c r="V63" s="139">
        <v>13</v>
      </c>
      <c r="W63" s="118">
        <v>36120615.959999993</v>
      </c>
      <c r="X63" s="119">
        <v>3486</v>
      </c>
      <c r="Y63" s="121">
        <v>682005034.2900002</v>
      </c>
    </row>
    <row r="64" spans="1:25" x14ac:dyDescent="0.25">
      <c r="A64" s="151" t="s">
        <v>318</v>
      </c>
      <c r="B64" s="149"/>
      <c r="C64" s="117"/>
      <c r="D64" s="139"/>
      <c r="E64" s="118"/>
      <c r="F64" s="119"/>
      <c r="G64" s="120"/>
      <c r="H64" s="116"/>
      <c r="I64" s="117"/>
      <c r="J64" s="139"/>
      <c r="K64" s="118"/>
      <c r="L64" s="119"/>
      <c r="M64" s="120"/>
      <c r="N64" s="116">
        <v>1</v>
      </c>
      <c r="O64" s="117">
        <v>2</v>
      </c>
      <c r="P64" s="139">
        <v>0</v>
      </c>
      <c r="Q64" s="118">
        <v>0</v>
      </c>
      <c r="R64" s="119">
        <v>338</v>
      </c>
      <c r="S64" s="120">
        <v>7483778.3900000006</v>
      </c>
      <c r="T64" s="116">
        <v>1</v>
      </c>
      <c r="U64" s="136">
        <v>2</v>
      </c>
      <c r="V64" s="139">
        <v>0</v>
      </c>
      <c r="W64" s="118">
        <v>0</v>
      </c>
      <c r="X64" s="119">
        <v>338</v>
      </c>
      <c r="Y64" s="121">
        <v>7483778.3900000006</v>
      </c>
    </row>
    <row r="65" spans="1:25" ht="15.75" thickBot="1" x14ac:dyDescent="0.3">
      <c r="A65" s="152" t="s">
        <v>320</v>
      </c>
      <c r="B65" s="149">
        <v>3</v>
      </c>
      <c r="C65" s="117">
        <v>6</v>
      </c>
      <c r="D65" s="139">
        <v>0</v>
      </c>
      <c r="E65" s="118">
        <v>0</v>
      </c>
      <c r="F65" s="119">
        <v>346</v>
      </c>
      <c r="G65" s="120">
        <v>37393330.980000004</v>
      </c>
      <c r="H65" s="116">
        <v>7</v>
      </c>
      <c r="I65" s="117">
        <v>7</v>
      </c>
      <c r="J65" s="139">
        <v>0</v>
      </c>
      <c r="K65" s="118">
        <v>0</v>
      </c>
      <c r="L65" s="119">
        <v>345</v>
      </c>
      <c r="M65" s="120">
        <v>108977883.72</v>
      </c>
      <c r="N65" s="116">
        <v>9</v>
      </c>
      <c r="O65" s="117">
        <v>10</v>
      </c>
      <c r="P65" s="139">
        <v>0</v>
      </c>
      <c r="Q65" s="118">
        <v>0</v>
      </c>
      <c r="R65" s="119">
        <v>1094</v>
      </c>
      <c r="S65" s="120">
        <v>181189173.60999998</v>
      </c>
      <c r="T65" s="116">
        <v>19</v>
      </c>
      <c r="U65" s="136">
        <v>23</v>
      </c>
      <c r="V65" s="139">
        <v>0</v>
      </c>
      <c r="W65" s="118">
        <v>0</v>
      </c>
      <c r="X65" s="119">
        <v>1785</v>
      </c>
      <c r="Y65" s="121">
        <v>327560388.31</v>
      </c>
    </row>
    <row r="66" spans="1:25" x14ac:dyDescent="0.25">
      <c r="A66" s="153" t="s">
        <v>45</v>
      </c>
      <c r="B66" s="154"/>
      <c r="C66" s="124"/>
      <c r="D66" s="138"/>
      <c r="E66" s="125"/>
      <c r="F66" s="126"/>
      <c r="G66" s="127"/>
      <c r="H66" s="123">
        <v>1</v>
      </c>
      <c r="I66" s="124">
        <v>1</v>
      </c>
      <c r="J66" s="138">
        <v>0</v>
      </c>
      <c r="K66" s="125">
        <v>0</v>
      </c>
      <c r="L66" s="126">
        <v>226</v>
      </c>
      <c r="M66" s="127">
        <v>2563495.94</v>
      </c>
      <c r="N66" s="123"/>
      <c r="O66" s="124"/>
      <c r="P66" s="138"/>
      <c r="Q66" s="125"/>
      <c r="R66" s="126"/>
      <c r="S66" s="127"/>
      <c r="T66" s="123">
        <v>1</v>
      </c>
      <c r="U66" s="135">
        <v>1</v>
      </c>
      <c r="V66" s="138">
        <v>0</v>
      </c>
      <c r="W66" s="125">
        <v>0</v>
      </c>
      <c r="X66" s="126">
        <v>226</v>
      </c>
      <c r="Y66" s="128">
        <v>2563495.94</v>
      </c>
    </row>
    <row r="67" spans="1:25" ht="15.75" thickBot="1" x14ac:dyDescent="0.3">
      <c r="A67" s="109" t="s">
        <v>221</v>
      </c>
      <c r="B67" s="149"/>
      <c r="C67" s="117"/>
      <c r="D67" s="139"/>
      <c r="E67" s="118"/>
      <c r="F67" s="119"/>
      <c r="G67" s="120"/>
      <c r="H67" s="116">
        <v>1</v>
      </c>
      <c r="I67" s="117">
        <v>1</v>
      </c>
      <c r="J67" s="139">
        <v>0</v>
      </c>
      <c r="K67" s="118">
        <v>0</v>
      </c>
      <c r="L67" s="119">
        <v>226</v>
      </c>
      <c r="M67" s="120">
        <v>2563495.94</v>
      </c>
      <c r="N67" s="116"/>
      <c r="O67" s="117"/>
      <c r="P67" s="139"/>
      <c r="Q67" s="118"/>
      <c r="R67" s="119"/>
      <c r="S67" s="120"/>
      <c r="T67" s="116">
        <v>1</v>
      </c>
      <c r="U67" s="136">
        <v>1</v>
      </c>
      <c r="V67" s="139">
        <v>0</v>
      </c>
      <c r="W67" s="118">
        <v>0</v>
      </c>
      <c r="X67" s="119">
        <v>226</v>
      </c>
      <c r="Y67" s="121">
        <v>2563495.94</v>
      </c>
    </row>
    <row r="68" spans="1:25" ht="15.75" x14ac:dyDescent="0.25">
      <c r="A68" s="156" t="s">
        <v>969</v>
      </c>
      <c r="B68" s="155">
        <v>205</v>
      </c>
      <c r="C68" s="130">
        <v>407</v>
      </c>
      <c r="D68" s="140">
        <v>55</v>
      </c>
      <c r="E68" s="131">
        <v>171662102.64000002</v>
      </c>
      <c r="F68" s="132">
        <v>23027</v>
      </c>
      <c r="G68" s="133">
        <v>3013837803.4399996</v>
      </c>
      <c r="H68" s="129">
        <v>315</v>
      </c>
      <c r="I68" s="130">
        <v>692</v>
      </c>
      <c r="J68" s="140">
        <v>165</v>
      </c>
      <c r="K68" s="131">
        <v>548205695.80000031</v>
      </c>
      <c r="L68" s="132">
        <v>33594</v>
      </c>
      <c r="M68" s="133">
        <v>3978639650.4199982</v>
      </c>
      <c r="N68" s="129">
        <v>286</v>
      </c>
      <c r="O68" s="130">
        <v>653</v>
      </c>
      <c r="P68" s="140">
        <v>34</v>
      </c>
      <c r="Q68" s="131">
        <v>123402895.59999998</v>
      </c>
      <c r="R68" s="132">
        <v>29619</v>
      </c>
      <c r="S68" s="133">
        <v>3771271539.3799992</v>
      </c>
      <c r="T68" s="129">
        <v>806</v>
      </c>
      <c r="U68" s="137">
        <v>1752</v>
      </c>
      <c r="V68" s="140">
        <v>254</v>
      </c>
      <c r="W68" s="131">
        <v>843270694.04000008</v>
      </c>
      <c r="X68" s="132">
        <v>86240</v>
      </c>
      <c r="Y68" s="134">
        <v>10763748993.240005</v>
      </c>
    </row>
  </sheetData>
  <pageMargins left="0.31496062992125984" right="0.31496062992125984" top="0.74803149606299213" bottom="0.74803149606299213" header="0.31496062992125984" footer="0.31496062992125984"/>
  <pageSetup paperSize="8" scale="49" fitToHeight="0" orientation="landscape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4D38BA-501F-4BB1-B751-222766F656CE}">
  <sheetPr codeName="Лист3">
    <pageSetUpPr fitToPage="1"/>
  </sheetPr>
  <dimension ref="A1:AS886"/>
  <sheetViews>
    <sheetView tabSelected="1" topLeftCell="A3" zoomScale="80" zoomScaleNormal="80" workbookViewId="0">
      <pane xSplit="3" ySplit="5" topLeftCell="D8" activePane="bottomRight" state="frozen"/>
      <selection activeCell="A3" sqref="A3"/>
      <selection pane="topRight" activeCell="C3" sqref="C3"/>
      <selection pane="bottomLeft" activeCell="A8" sqref="A8"/>
      <selection pane="bottomRight" activeCell="C11" sqref="C11"/>
    </sheetView>
  </sheetViews>
  <sheetFormatPr defaultRowHeight="15" x14ac:dyDescent="0.25"/>
  <cols>
    <col min="1" max="1" width="6" customWidth="1"/>
    <col min="2" max="2" width="14.85546875" hidden="1" customWidth="1"/>
    <col min="3" max="3" width="54.85546875" customWidth="1"/>
    <col min="5" max="5" width="11.7109375" customWidth="1"/>
    <col min="6" max="6" width="10.28515625" customWidth="1"/>
    <col min="7" max="7" width="7.140625" customWidth="1"/>
    <col min="8" max="8" width="7.5703125" customWidth="1"/>
    <col min="9" max="9" width="13.7109375" customWidth="1"/>
    <col min="10" max="10" width="14.28515625" customWidth="1"/>
    <col min="11" max="11" width="15.7109375" customWidth="1"/>
    <col min="12" max="12" width="13.7109375" customWidth="1"/>
    <col min="13" max="13" width="20.28515625" customWidth="1"/>
    <col min="14" max="14" width="8.5703125" customWidth="1"/>
    <col min="15" max="15" width="15.5703125" customWidth="1"/>
    <col min="16" max="16" width="16.5703125" customWidth="1"/>
    <col min="17" max="17" width="20.42578125" customWidth="1"/>
    <col min="18" max="19" width="12.85546875" customWidth="1"/>
    <col min="20" max="20" width="10.85546875" customWidth="1"/>
    <col min="21" max="21" width="9.42578125" customWidth="1"/>
    <col min="22" max="22" width="3.42578125" hidden="1" customWidth="1"/>
    <col min="23" max="23" width="4.140625" hidden="1" customWidth="1"/>
    <col min="24" max="24" width="10" hidden="1" customWidth="1"/>
    <col min="25" max="31" width="9.140625" hidden="1" customWidth="1"/>
    <col min="32" max="32" width="14" hidden="1" customWidth="1"/>
    <col min="33" max="37" width="9.140625" hidden="1" customWidth="1"/>
    <col min="38" max="41" width="12.7109375" hidden="1" customWidth="1"/>
    <col min="42" max="45" width="9.140625" hidden="1" customWidth="1"/>
    <col min="46" max="46" width="9.140625" customWidth="1"/>
  </cols>
  <sheetData>
    <row r="1" spans="1:44" x14ac:dyDescent="0.25">
      <c r="C1" s="43" t="b">
        <v>1</v>
      </c>
    </row>
    <row r="2" spans="1:44" x14ac:dyDescent="0.25">
      <c r="M2" s="56"/>
    </row>
    <row r="3" spans="1:44" x14ac:dyDescent="0.25">
      <c r="A3" s="186" t="s">
        <v>46</v>
      </c>
      <c r="B3" s="186" t="s">
        <v>959</v>
      </c>
      <c r="C3" s="186" t="s">
        <v>47</v>
      </c>
      <c r="D3" s="186" t="s">
        <v>48</v>
      </c>
      <c r="E3" s="186"/>
      <c r="F3" s="187" t="s">
        <v>49</v>
      </c>
      <c r="G3" s="187" t="s">
        <v>50</v>
      </c>
      <c r="H3" s="187" t="s">
        <v>51</v>
      </c>
      <c r="I3" s="187" t="s">
        <v>52</v>
      </c>
      <c r="J3" s="187" t="s">
        <v>53</v>
      </c>
      <c r="K3" s="187"/>
      <c r="L3" s="187" t="s">
        <v>54</v>
      </c>
      <c r="M3" s="186" t="s">
        <v>55</v>
      </c>
      <c r="N3" s="186"/>
      <c r="O3" s="186"/>
      <c r="P3" s="186"/>
      <c r="Q3" s="186"/>
      <c r="R3" s="188" t="s">
        <v>56</v>
      </c>
      <c r="S3" s="188" t="s">
        <v>57</v>
      </c>
      <c r="T3" s="189" t="s">
        <v>58</v>
      </c>
      <c r="U3" s="187" t="s">
        <v>59</v>
      </c>
      <c r="V3" s="57"/>
      <c r="W3" s="57"/>
      <c r="AE3" s="58"/>
      <c r="AH3" s="1" t="s">
        <v>60</v>
      </c>
      <c r="AI3" s="1"/>
      <c r="AJ3" s="1"/>
    </row>
    <row r="4" spans="1:44" x14ac:dyDescent="0.25">
      <c r="A4" s="186"/>
      <c r="B4" s="186"/>
      <c r="C4" s="186"/>
      <c r="D4" s="187" t="s">
        <v>61</v>
      </c>
      <c r="E4" s="187" t="s">
        <v>62</v>
      </c>
      <c r="F4" s="187"/>
      <c r="G4" s="187"/>
      <c r="H4" s="187"/>
      <c r="I4" s="187"/>
      <c r="J4" s="186" t="s">
        <v>63</v>
      </c>
      <c r="K4" s="187" t="s">
        <v>64</v>
      </c>
      <c r="L4" s="187"/>
      <c r="M4" s="186" t="s">
        <v>63</v>
      </c>
      <c r="N4" s="186" t="s">
        <v>65</v>
      </c>
      <c r="O4" s="186"/>
      <c r="P4" s="186"/>
      <c r="Q4" s="186"/>
      <c r="R4" s="188"/>
      <c r="S4" s="188"/>
      <c r="T4" s="189"/>
      <c r="U4" s="187"/>
      <c r="V4" s="57"/>
      <c r="W4" s="57"/>
      <c r="AE4" s="58"/>
      <c r="AH4" s="1" t="s">
        <v>66</v>
      </c>
      <c r="AI4" s="1"/>
      <c r="AJ4" s="1"/>
    </row>
    <row r="5" spans="1:44" ht="43.5" customHeight="1" thickBot="1" x14ac:dyDescent="0.3">
      <c r="A5" s="186"/>
      <c r="B5" s="186"/>
      <c r="C5" s="186"/>
      <c r="D5" s="187"/>
      <c r="E5" s="187"/>
      <c r="F5" s="187"/>
      <c r="G5" s="187"/>
      <c r="H5" s="187"/>
      <c r="I5" s="187"/>
      <c r="J5" s="186"/>
      <c r="K5" s="187"/>
      <c r="L5" s="187"/>
      <c r="M5" s="186"/>
      <c r="N5" s="91" t="s">
        <v>67</v>
      </c>
      <c r="O5" s="91" t="s">
        <v>68</v>
      </c>
      <c r="P5" s="91" t="s">
        <v>69</v>
      </c>
      <c r="Q5" s="45" t="s">
        <v>926</v>
      </c>
      <c r="R5" s="188"/>
      <c r="S5" s="188"/>
      <c r="T5" s="189"/>
      <c r="U5" s="187"/>
      <c r="V5" s="57"/>
      <c r="W5" s="57"/>
      <c r="AE5" s="58"/>
    </row>
    <row r="6" spans="1:44" x14ac:dyDescent="0.25">
      <c r="A6" s="186"/>
      <c r="B6" s="186"/>
      <c r="C6" s="186"/>
      <c r="D6" s="187"/>
      <c r="E6" s="187"/>
      <c r="F6" s="187"/>
      <c r="G6" s="187"/>
      <c r="H6" s="187"/>
      <c r="I6" s="60" t="s">
        <v>70</v>
      </c>
      <c r="J6" s="60" t="s">
        <v>70</v>
      </c>
      <c r="K6" s="60" t="s">
        <v>70</v>
      </c>
      <c r="L6" s="60" t="s">
        <v>71</v>
      </c>
      <c r="M6" s="61" t="s">
        <v>72</v>
      </c>
      <c r="N6" s="61" t="s">
        <v>72</v>
      </c>
      <c r="O6" s="61" t="s">
        <v>72</v>
      </c>
      <c r="P6" s="61" t="s">
        <v>72</v>
      </c>
      <c r="Q6" s="61" t="s">
        <v>72</v>
      </c>
      <c r="R6" s="61" t="s">
        <v>72</v>
      </c>
      <c r="S6" s="61" t="s">
        <v>72</v>
      </c>
      <c r="T6" s="189"/>
      <c r="U6" s="187"/>
      <c r="V6" s="57"/>
      <c r="W6" s="57"/>
      <c r="X6" s="62" t="s">
        <v>26</v>
      </c>
      <c r="Y6" s="63" t="s">
        <v>27</v>
      </c>
      <c r="Z6" s="63" t="s">
        <v>28</v>
      </c>
      <c r="AA6" s="63" t="s">
        <v>29</v>
      </c>
      <c r="AB6" s="63" t="s">
        <v>30</v>
      </c>
      <c r="AC6" s="63" t="s">
        <v>31</v>
      </c>
      <c r="AD6" s="64" t="s">
        <v>32</v>
      </c>
      <c r="AE6" s="65" t="s">
        <v>73</v>
      </c>
      <c r="AF6" s="64" t="s">
        <v>74</v>
      </c>
      <c r="AG6" s="64" t="s">
        <v>35</v>
      </c>
      <c r="AH6" s="64" t="s">
        <v>75</v>
      </c>
      <c r="AI6" s="64" t="s">
        <v>37</v>
      </c>
      <c r="AJ6" s="64" t="s">
        <v>76</v>
      </c>
      <c r="AK6" s="64" t="s">
        <v>39</v>
      </c>
      <c r="AL6" s="64" t="s">
        <v>949</v>
      </c>
      <c r="AM6" s="64" t="s">
        <v>950</v>
      </c>
      <c r="AN6" s="64" t="s">
        <v>951</v>
      </c>
      <c r="AO6" s="64" t="s">
        <v>952</v>
      </c>
      <c r="AP6" s="64" t="s">
        <v>40</v>
      </c>
      <c r="AQ6" s="64" t="s">
        <v>41</v>
      </c>
      <c r="AR6" s="66" t="s">
        <v>42</v>
      </c>
    </row>
    <row r="7" spans="1:44" ht="15.75" thickBot="1" x14ac:dyDescent="0.3">
      <c r="A7" s="61" t="s">
        <v>77</v>
      </c>
      <c r="B7" s="61" t="s">
        <v>958</v>
      </c>
      <c r="C7" s="61" t="s">
        <v>78</v>
      </c>
      <c r="D7" s="61" t="s">
        <v>79</v>
      </c>
      <c r="E7" s="61" t="s">
        <v>80</v>
      </c>
      <c r="F7" s="61" t="s">
        <v>81</v>
      </c>
      <c r="G7" s="61" t="s">
        <v>82</v>
      </c>
      <c r="H7" s="61" t="s">
        <v>83</v>
      </c>
      <c r="I7" s="61" t="s">
        <v>84</v>
      </c>
      <c r="J7" s="61" t="s">
        <v>85</v>
      </c>
      <c r="K7" s="61" t="s">
        <v>86</v>
      </c>
      <c r="L7" s="61" t="s">
        <v>87</v>
      </c>
      <c r="M7" s="61" t="s">
        <v>88</v>
      </c>
      <c r="N7" s="61" t="s">
        <v>89</v>
      </c>
      <c r="O7" s="61" t="s">
        <v>90</v>
      </c>
      <c r="P7" s="61" t="s">
        <v>91</v>
      </c>
      <c r="Q7" s="61" t="s">
        <v>92</v>
      </c>
      <c r="R7" s="61" t="s">
        <v>93</v>
      </c>
      <c r="S7" s="61" t="s">
        <v>94</v>
      </c>
      <c r="T7" s="61" t="s">
        <v>95</v>
      </c>
      <c r="U7" s="61" t="s">
        <v>96</v>
      </c>
      <c r="V7" s="67" t="s">
        <v>97</v>
      </c>
      <c r="W7" s="67" t="s">
        <v>98</v>
      </c>
      <c r="X7" s="68" t="s">
        <v>3</v>
      </c>
      <c r="Y7" s="69" t="s">
        <v>4</v>
      </c>
      <c r="Z7" s="69" t="s">
        <v>5</v>
      </c>
      <c r="AA7" s="69" t="s">
        <v>6</v>
      </c>
      <c r="AB7" s="69" t="s">
        <v>7</v>
      </c>
      <c r="AC7" s="69" t="s">
        <v>8</v>
      </c>
      <c r="AD7" s="69" t="s">
        <v>9</v>
      </c>
      <c r="AE7" s="59" t="s">
        <v>99</v>
      </c>
      <c r="AF7" s="69" t="s">
        <v>100</v>
      </c>
      <c r="AG7" s="69" t="s">
        <v>12</v>
      </c>
      <c r="AH7" s="69" t="s">
        <v>15</v>
      </c>
      <c r="AI7" s="69" t="s">
        <v>14</v>
      </c>
      <c r="AJ7" s="69" t="s">
        <v>13</v>
      </c>
      <c r="AK7" s="69" t="s">
        <v>16</v>
      </c>
      <c r="AL7" s="69" t="s">
        <v>101</v>
      </c>
      <c r="AM7" s="69" t="s">
        <v>948</v>
      </c>
      <c r="AN7" s="69" t="s">
        <v>947</v>
      </c>
      <c r="AO7" s="69" t="s">
        <v>946</v>
      </c>
      <c r="AP7" s="69" t="s">
        <v>17</v>
      </c>
      <c r="AQ7" s="69" t="s">
        <v>23</v>
      </c>
      <c r="AR7" s="70" t="s">
        <v>24</v>
      </c>
    </row>
    <row r="8" spans="1:44" ht="17.25" thickTop="1" thickBot="1" x14ac:dyDescent="0.3">
      <c r="A8" s="190">
        <f t="shared" ref="A8:A71" si="0">IF(NOT(ISERROR("Пермского края"=MID(C8,FIND("Пермского края",C8),14)))=$C$1,0,IF(NOT(ISERROR("город Пермь"=MID(C8,FIND("город Пермь",C8),11)))=$C$1,0,IF(NOT(ISERROR("Итого"=MID(C8,FIND("Итого",C8),5)))=$C$1,0,IF(NOT(ISERROR("Всего"=MID(C8,FIND("Всего",C8),5)))=$C$1,0,A7+1))))</f>
        <v>0</v>
      </c>
      <c r="B8" s="191" t="str">
        <f>IF(ISERROR(IF(ISBLANK(C8),"",_xlfn.XLOOKUP(C8,'[1]Инф. по МКД'!$D$3:$D$13151,'[1]Инф. по МКД'!$C$3:$C$13151,,0))),"",IF(ISBLANK(C8),"",_xlfn.XLOOKUP(C8,'[1]Инф. по МКД'!$D$3:$D$13151,'[1]Инф. по МКД'!$C$3:$C$13151,,0)))</f>
        <v/>
      </c>
      <c r="C8" s="34" t="s">
        <v>102</v>
      </c>
      <c r="D8" s="32" t="str">
        <f>IF(ISERROR(IF(ISBLANK($C8),"",VLOOKUP($C8,'[1]Инф. по МКД'!$D$3:$T$13113,3,0))),"",IF(ISBLANK($C8),"",VLOOKUP($C8,'[1]Инф. по МКД'!$D$3:$T$13113,3,0)))</f>
        <v/>
      </c>
      <c r="E8" s="32"/>
      <c r="F8" s="32" t="str">
        <f>IF(ISERROR(IF(ISBLANK($C8),"",VLOOKUP($C8,'[1]Инф. по МКД'!$D$3:$T$13113,5,0))),"",IF(ISBLANK($C8),"",VLOOKUP($C8,'[1]Инф. по МКД'!$D$3:$T$13113,5,0)))</f>
        <v/>
      </c>
      <c r="G8" s="32" t="str">
        <f>IF(ISERROR(IF(ISBLANK($C8),"",VLOOKUP($C8,'[1]Инф. по МКД'!$D$3:$T$13113,9,0))),"",IF(ISBLANK($C8),"",VLOOKUP($C8,'[1]Инф. по МКД'!$D$3:$T$13113,9,0)))</f>
        <v/>
      </c>
      <c r="H8" s="32" t="str">
        <f>IF(ISERROR(IF(ISBLANK($C8),"",VLOOKUP($C8,'[1]Инф. по МКД'!$D$3:$T$13113,10,0))),"",IF(ISBLANK($C8),"",VLOOKUP($C8,'[1]Инф. по МКД'!$D$3:$T$13113,10,0)))</f>
        <v/>
      </c>
      <c r="I8" s="33" t="str">
        <f>IF(ISERROR(IF(ISBLANK($C8),"",VLOOKUP($C8,'[1]Инф. по МКД'!$D$3:$T$13113,14,0))),"",IF(ISBLANK($C8),"",VLOOKUP($C8,'[1]Инф. по МКД'!$D$3:$T$13113,14,0)))</f>
        <v/>
      </c>
      <c r="J8" s="33" t="str">
        <f>IF(ISERROR(IF(ISBLANK($C8),"",VLOOKUP($C8,'[1]Инф. по МКД'!$D$3:$T$13113,15,0))),"",IF(ISBLANK($C8),"",VLOOKUP($C8,'[1]Инф. по МКД'!$D$3:$T$13113,15,0)))</f>
        <v/>
      </c>
      <c r="K8" s="33" t="str">
        <f>IF(ISERROR(IF(ISBLANK($C8),"",VLOOKUP($C8,'[1]Инф. по МКД'!$D$3:$T$13113,16,0))),"",IF(ISBLANK($C8),"",VLOOKUP($C8,'[1]Инф. по МКД'!$D$3:$T$13113,16,0)))</f>
        <v/>
      </c>
      <c r="L8" s="33" t="str">
        <f>IF(ISERROR(IF(ISBLANK($C8),"",VLOOKUP($C8,'[1]Инф. по МКД'!$D$3:$T$13113,17,0))),"",IF(ISBLANK($C8),"",VLOOKUP($C8,'[1]Инф. по МКД'!$D$3:$T$13113,17,0)))</f>
        <v/>
      </c>
      <c r="M8" s="33">
        <f t="shared" ref="M8:M69" si="1">SUM(N8:Q8)</f>
        <v>10763748993.240002</v>
      </c>
      <c r="N8" s="33"/>
      <c r="O8" s="33"/>
      <c r="P8" s="33"/>
      <c r="Q8" s="33">
        <f>IF('Форма 2'!D8=0,"",'Форма 2'!D8-N8-O8-P8)</f>
        <v>10763748993.240002</v>
      </c>
      <c r="R8" s="93"/>
      <c r="S8" s="93"/>
      <c r="T8" s="32"/>
      <c r="U8" s="32"/>
      <c r="V8" s="71"/>
      <c r="W8" s="71">
        <f t="shared" ref="W8:W71" si="2">SUM(X8:AD8,AG8:AR8,)+IF(ISNUMBER(AE8),1,0)</f>
        <v>0</v>
      </c>
      <c r="X8" s="72"/>
      <c r="Y8" s="72"/>
      <c r="Z8" s="72"/>
      <c r="AA8" s="72"/>
      <c r="AB8" s="72"/>
      <c r="AC8" s="72"/>
      <c r="AD8" s="72"/>
      <c r="AE8" s="72"/>
      <c r="AF8" s="73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</row>
    <row r="9" spans="1:44" ht="17.25" thickTop="1" thickBot="1" x14ac:dyDescent="0.3">
      <c r="A9" s="190">
        <f t="shared" si="0"/>
        <v>0</v>
      </c>
      <c r="B9" s="191" t="str">
        <f>IF(ISERROR(IF(ISBLANK(C9),"",_xlfn.XLOOKUP(C9,'[1]Инф. по МКД'!$D$3:$D$13151,'[1]Инф. по МКД'!$C$3:$C$13151,,0))),"",IF(ISBLANK(C9),"",_xlfn.XLOOKUP(C9,'[1]Инф. по МКД'!$D$3:$D$13151,'[1]Инф. по МКД'!$C$3:$C$13151,,0)))</f>
        <v/>
      </c>
      <c r="C9" s="40" t="s">
        <v>103</v>
      </c>
      <c r="D9" s="32" t="str">
        <f>IF(ISERROR(IF(ISBLANK($C9),"",VLOOKUP($C9,'[1]Инф. по МКД'!$D$3:$T$13113,3,0))),"",IF(ISBLANK($C9),"",VLOOKUP($C9,'[1]Инф. по МКД'!$D$3:$T$13113,3,0)))</f>
        <v/>
      </c>
      <c r="E9" s="32"/>
      <c r="F9" s="32" t="str">
        <f>IF(ISERROR(IF(ISBLANK($C9),"",VLOOKUP($C9,'[1]Инф. по МКД'!$D$3:$T$13113,5,0))),"",IF(ISBLANK($C9),"",VLOOKUP($C9,'[1]Инф. по МКД'!$D$3:$T$13113,5,0)))</f>
        <v/>
      </c>
      <c r="G9" s="32" t="str">
        <f>IF(ISERROR(IF(ISBLANK($C9),"",VLOOKUP($C9,'[1]Инф. по МКД'!$D$3:$T$13113,9,0))),"",IF(ISBLANK($C9),"",VLOOKUP($C9,'[1]Инф. по МКД'!$D$3:$T$13113,9,0)))</f>
        <v/>
      </c>
      <c r="H9" s="32" t="str">
        <f>IF(ISERROR(IF(ISBLANK($C9),"",VLOOKUP($C9,'[1]Инф. по МКД'!$D$3:$T$13113,10,0))),"",IF(ISBLANK($C9),"",VLOOKUP($C9,'[1]Инф. по МКД'!$D$3:$T$13113,10,0)))</f>
        <v/>
      </c>
      <c r="I9" s="33" t="str">
        <f>IF(ISERROR(IF(ISBLANK($C9),"",VLOOKUP($C9,'[1]Инф. по МКД'!$D$3:$T$13113,14,0))),"",IF(ISBLANK($C9),"",VLOOKUP($C9,'[1]Инф. по МКД'!$D$3:$T$13113,14,0)))</f>
        <v/>
      </c>
      <c r="J9" s="33" t="str">
        <f>IF(ISERROR(IF(ISBLANK($C9),"",VLOOKUP($C9,'[1]Инф. по МКД'!$D$3:$T$13113,15,0))),"",IF(ISBLANK($C9),"",VLOOKUP($C9,'[1]Инф. по МКД'!$D$3:$T$13113,15,0)))</f>
        <v/>
      </c>
      <c r="K9" s="33" t="str">
        <f>IF(ISERROR(IF(ISBLANK($C9),"",VLOOKUP($C9,'[1]Инф. по МКД'!$D$3:$T$13113,16,0))),"",IF(ISBLANK($C9),"",VLOOKUP($C9,'[1]Инф. по МКД'!$D$3:$T$13113,16,0)))</f>
        <v/>
      </c>
      <c r="L9" s="33" t="str">
        <f>IF(ISERROR(IF(ISBLANK($C9),"",VLOOKUP($C9,'[1]Инф. по МКД'!$D$3:$T$13113,17,0))),"",IF(ISBLANK($C9),"",VLOOKUP($C9,'[1]Инф. по МКД'!$D$3:$T$13113,17,0)))</f>
        <v/>
      </c>
      <c r="M9" s="33">
        <f t="shared" si="1"/>
        <v>3013837803.4400001</v>
      </c>
      <c r="N9" s="33"/>
      <c r="O9" s="33"/>
      <c r="P9" s="33"/>
      <c r="Q9" s="33">
        <f>IF('Форма 2'!D9=0,"",'Форма 2'!D9-N9-O9-P9)</f>
        <v>3013837803.4400001</v>
      </c>
      <c r="R9" s="93"/>
      <c r="S9" s="93"/>
      <c r="T9" s="32"/>
      <c r="U9" s="32"/>
      <c r="V9" s="71"/>
      <c r="W9" s="71">
        <f t="shared" si="2"/>
        <v>0</v>
      </c>
      <c r="X9" s="72"/>
      <c r="Y9" s="72"/>
      <c r="Z9" s="72"/>
      <c r="AA9" s="72"/>
      <c r="AB9" s="72"/>
      <c r="AC9" s="72"/>
      <c r="AD9" s="72"/>
      <c r="AE9" s="72"/>
      <c r="AF9" s="73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</row>
    <row r="10" spans="1:44" ht="17.25" thickTop="1" thickBot="1" x14ac:dyDescent="0.3">
      <c r="A10" s="190">
        <f t="shared" si="0"/>
        <v>0</v>
      </c>
      <c r="B10" s="191" t="str">
        <f>IF(ISERROR(IF(ISBLANK(C10),"",_xlfn.XLOOKUP(C10,'[1]Инф. по МКД'!$D$3:$D$13151,'[1]Инф. по МКД'!$C$3:$C$13151,,0))),"",IF(ISBLANK(C10),"",_xlfn.XLOOKUP(C10,'[1]Инф. по МКД'!$D$3:$D$13151,'[1]Инф. по МКД'!$C$3:$C$13151,,0)))</f>
        <v/>
      </c>
      <c r="C10" s="35" t="s">
        <v>104</v>
      </c>
      <c r="D10" s="32" t="str">
        <f>IF(ISERROR(IF(ISBLANK($C10),"",VLOOKUP($C10,'[1]Инф. по МКД'!$D$3:$T$13113,3,0))),"",IF(ISBLANK($C10),"",VLOOKUP($C10,'[1]Инф. по МКД'!$D$3:$T$13113,3,0)))</f>
        <v/>
      </c>
      <c r="E10" s="32"/>
      <c r="F10" s="32" t="str">
        <f>IF(ISERROR(IF(ISBLANK($C10),"",VLOOKUP($C10,'[1]Инф. по МКД'!$D$3:$T$13113,5,0))),"",IF(ISBLANK($C10),"",VLOOKUP($C10,'[1]Инф. по МКД'!$D$3:$T$13113,5,0)))</f>
        <v/>
      </c>
      <c r="G10" s="32" t="str">
        <f>IF(ISERROR(IF(ISBLANK($C10),"",VLOOKUP($C10,'[1]Инф. по МКД'!$D$3:$T$13113,9,0))),"",IF(ISBLANK($C10),"",VLOOKUP($C10,'[1]Инф. по МКД'!$D$3:$T$13113,9,0)))</f>
        <v/>
      </c>
      <c r="H10" s="32" t="str">
        <f>IF(ISERROR(IF(ISBLANK($C10),"",VLOOKUP($C10,'[1]Инф. по МКД'!$D$3:$T$13113,10,0))),"",IF(ISBLANK($C10),"",VLOOKUP($C10,'[1]Инф. по МКД'!$D$3:$T$13113,10,0)))</f>
        <v/>
      </c>
      <c r="I10" s="36">
        <f>SUM(I11:I14)</f>
        <v>4511.1000000000004</v>
      </c>
      <c r="J10" s="36">
        <f t="shared" ref="J10:Q10" si="3">SUM(J11:J14)</f>
        <v>3982.58</v>
      </c>
      <c r="K10" s="36">
        <f t="shared" si="3"/>
        <v>3880.6</v>
      </c>
      <c r="L10" s="36">
        <f t="shared" si="3"/>
        <v>82</v>
      </c>
      <c r="M10" s="36">
        <f>SUM(N10:Q10)</f>
        <v>36121821.439999998</v>
      </c>
      <c r="N10" s="36">
        <f>SUM(N11:N14)</f>
        <v>0</v>
      </c>
      <c r="O10" s="36">
        <f t="shared" si="3"/>
        <v>0</v>
      </c>
      <c r="P10" s="36">
        <f t="shared" si="3"/>
        <v>0</v>
      </c>
      <c r="Q10" s="36">
        <f t="shared" si="3"/>
        <v>36121821.439999998</v>
      </c>
      <c r="R10" s="93"/>
      <c r="S10" s="93"/>
      <c r="T10" s="32"/>
      <c r="U10" s="32"/>
      <c r="V10" s="71"/>
      <c r="W10" s="71">
        <f t="shared" si="2"/>
        <v>0</v>
      </c>
      <c r="X10" s="72"/>
      <c r="Y10" s="72"/>
      <c r="Z10" s="72"/>
      <c r="AA10" s="72"/>
      <c r="AB10" s="72"/>
      <c r="AC10" s="72"/>
      <c r="AD10" s="72"/>
      <c r="AE10" s="72"/>
      <c r="AF10" s="73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</row>
    <row r="11" spans="1:44" ht="16.5" thickTop="1" thickBot="1" x14ac:dyDescent="0.3">
      <c r="A11" s="61">
        <f t="shared" si="0"/>
        <v>1</v>
      </c>
      <c r="B11" s="92" t="str">
        <f>IF(ISERROR(IF(ISBLANK(C11),"",_xlfn.XLOOKUP(C11,'[1]Инф. по МКД'!$D$3:$D$13151,'[1]Инф. по МКД'!$C$3:$C$13151,,0))),"",IF(ISBLANK(C11),"",_xlfn.XLOOKUP(C11,'[1]Инф. по МКД'!$D$3:$D$13151,'[1]Инф. по МКД'!$C$3:$C$13151,,0)))</f>
        <v>Александровский муниципальный округ Пермского края</v>
      </c>
      <c r="C11" s="96" t="s">
        <v>105</v>
      </c>
      <c r="D11" s="74">
        <f>IF(ISERROR(IF(ISBLANK($C11),"",VLOOKUP($C11,'[1]Инф. по МКД'!$D$3:$T$13113,3,0))),"",IF(ISBLANK($C11),"",VLOOKUP($C11,'[1]Инф. по МКД'!$D$3:$T$13113,3,0)))</f>
        <v>1962</v>
      </c>
      <c r="E11" s="75"/>
      <c r="F11" s="76" t="str">
        <f>IF(ISERROR(IF(ISBLANK($C11),"",VLOOKUP($C11,'[1]Инф. по МКД'!$D$3:$T$13113,5,0))),"",IF(ISBLANK($C11),"",VLOOKUP($C11,'[1]Инф. по МКД'!$D$3:$T$13113,5,0)))</f>
        <v>Кирпич</v>
      </c>
      <c r="G11" s="74">
        <f>IF(ISERROR(IF(ISBLANK($C11),"",VLOOKUP($C11,'[1]Инф. по МКД'!$D$3:$T$13113,9,0))),"",IF(ISBLANK($C11),"",VLOOKUP($C11,'[1]Инф. по МКД'!$D$3:$T$13113,9,0)))</f>
        <v>2</v>
      </c>
      <c r="H11" s="74">
        <f>IF(ISERROR(IF(ISBLANK($C11),"",VLOOKUP($C11,'[1]Инф. по МКД'!$D$3:$T$13113,10,0))),"",IF(ISBLANK($C11),"",VLOOKUP($C11,'[1]Инф. по МКД'!$D$3:$T$13113,10,0)))</f>
        <v>2</v>
      </c>
      <c r="I11" s="77">
        <f>IF(ISERROR(IF(ISBLANK($C11),"",VLOOKUP($C11,'[1]Инф. по МКД'!$D$3:$T$13113,14,0))),"",IF(ISBLANK($C11),"",VLOOKUP($C11,'[1]Инф. по МКД'!$D$3:$T$13113,14,0)))</f>
        <v>618.57000000000005</v>
      </c>
      <c r="J11" s="78">
        <f>IF(ISERROR(IF(ISBLANK($C11),"",VLOOKUP($C11,'[1]Инф. по МКД'!$D$3:$T$13113,15,0))),"",IF(ISBLANK($C11),"",VLOOKUP($C11,'[1]Инф. по МКД'!$D$3:$T$13113,15,0)))</f>
        <v>382.1</v>
      </c>
      <c r="K11" s="77">
        <f>IF(ISERROR(IF(ISBLANK($C11),"",VLOOKUP($C11,'[1]Инф. по МКД'!$D$3:$T$13113,16,0))),"",IF(ISBLANK($C11),"",VLOOKUP($C11,'[1]Инф. по МКД'!$D$3:$T$13113,16,0)))</f>
        <v>337.93</v>
      </c>
      <c r="L11" s="79">
        <f>IF(ISERROR(IF(ISBLANK($C11),"",VLOOKUP($C11,'[1]Инф. по МКД'!$D$3:$T$13113,17,0))),"",IF(ISBLANK($C11),"",VLOOKUP($C11,'[1]Инф. по МКД'!$D$3:$T$13113,17,0)))</f>
        <v>22</v>
      </c>
      <c r="M11" s="80">
        <f t="shared" si="1"/>
        <v>12198336.49</v>
      </c>
      <c r="N11" s="78"/>
      <c r="O11" s="78"/>
      <c r="P11" s="78"/>
      <c r="Q11" s="80">
        <f>IF('Форма 2'!D11=0,"",'Форма 2'!D11-N11-O11-P11)</f>
        <v>12198336.49</v>
      </c>
      <c r="R11" s="81">
        <f>M11/J11</f>
        <v>31924.460847945564</v>
      </c>
      <c r="S11" s="81">
        <f>R11</f>
        <v>31924.460847945564</v>
      </c>
      <c r="T11" s="82">
        <v>45657</v>
      </c>
      <c r="U11" s="75" t="s">
        <v>43</v>
      </c>
      <c r="V11" s="83"/>
      <c r="W11" s="84">
        <f t="shared" si="2"/>
        <v>5</v>
      </c>
      <c r="X11" s="85">
        <v>1</v>
      </c>
      <c r="Y11" s="85">
        <v>1</v>
      </c>
      <c r="Z11" s="85" t="s">
        <v>961</v>
      </c>
      <c r="AA11" s="85">
        <v>1</v>
      </c>
      <c r="AB11" s="85" t="s">
        <v>961</v>
      </c>
      <c r="AC11" s="85">
        <v>1</v>
      </c>
      <c r="AD11" s="85" t="s">
        <v>961</v>
      </c>
      <c r="AE11" s="99" t="s">
        <v>961</v>
      </c>
      <c r="AF11" s="86" t="s">
        <v>961</v>
      </c>
      <c r="AG11" s="85">
        <v>1</v>
      </c>
      <c r="AH11" s="85" t="s">
        <v>961</v>
      </c>
      <c r="AI11" s="85" t="s">
        <v>961</v>
      </c>
      <c r="AJ11" s="85" t="s">
        <v>961</v>
      </c>
      <c r="AK11" s="85" t="s">
        <v>961</v>
      </c>
      <c r="AL11" s="85" t="s">
        <v>961</v>
      </c>
      <c r="AM11" s="85" t="s">
        <v>961</v>
      </c>
      <c r="AN11" s="85" t="s">
        <v>961</v>
      </c>
      <c r="AO11" s="85" t="s">
        <v>961</v>
      </c>
      <c r="AP11" s="85" t="s">
        <v>961</v>
      </c>
      <c r="AQ11" s="85" t="s">
        <v>961</v>
      </c>
      <c r="AR11" s="85" t="s">
        <v>961</v>
      </c>
    </row>
    <row r="12" spans="1:44" ht="16.5" thickTop="1" thickBot="1" x14ac:dyDescent="0.3">
      <c r="A12" s="61">
        <f t="shared" si="0"/>
        <v>2</v>
      </c>
      <c r="B12" s="92" t="str">
        <f>IF(ISERROR(IF(ISBLANK(C12),"",_xlfn.XLOOKUP(C12,'[1]Инф. по МКД'!$D$3:$D$13151,'[1]Инф. по МКД'!$C$3:$C$13151,,0))),"",IF(ISBLANK(C12),"",_xlfn.XLOOKUP(C12,'[1]Инф. по МКД'!$D$3:$D$13151,'[1]Инф. по МКД'!$C$3:$C$13151,,0)))</f>
        <v>Александровский муниципальный округ Пермского края</v>
      </c>
      <c r="C12" s="96" t="s">
        <v>106</v>
      </c>
      <c r="D12" s="74">
        <f>IF(ISERROR(IF(ISBLANK($C12),"",VLOOKUP($C12,'[1]Инф. по МКД'!$D$3:$T$13113,3,0))),"",IF(ISBLANK($C12),"",VLOOKUP($C12,'[1]Инф. по МКД'!$D$3:$T$13113,3,0)))</f>
        <v>1976</v>
      </c>
      <c r="E12" s="75"/>
      <c r="F12" s="87" t="str">
        <f>IF(ISERROR(IF(ISBLANK($C12),"",VLOOKUP($C12,'[1]Инф. по МКД'!$D$3:$T$13113,5,0))),"",IF(ISBLANK($C12),"",VLOOKUP($C12,'[1]Инф. по МКД'!$D$3:$T$13113,5,0)))</f>
        <v>Панель</v>
      </c>
      <c r="G12" s="75">
        <f>IF(ISERROR(IF(ISBLANK($C12),"",VLOOKUP($C12,'[1]Инф. по МКД'!$D$3:$T$13113,9,0))),"",IF(ISBLANK($C12),"",VLOOKUP($C12,'[1]Инф. по МКД'!$D$3:$T$13113,9,0)))</f>
        <v>5</v>
      </c>
      <c r="H12" s="61">
        <f>IF(ISERROR(IF(ISBLANK($C12),"",VLOOKUP($C12,'[1]Инф. по МКД'!$D$3:$T$13113,10,0))),"",IF(ISBLANK($C12),"",VLOOKUP($C12,'[1]Инф. по МКД'!$D$3:$T$13113,10,0)))</f>
        <v>6</v>
      </c>
      <c r="I12" s="77">
        <f>IF(ISERROR(IF(ISBLANK($C12),"",VLOOKUP($C12,'[1]Инф. по МКД'!$D$3:$T$13113,14,0))),"",IF(ISBLANK($C12),"",VLOOKUP($C12,'[1]Инф. по МКД'!$D$3:$T$13113,14,0)))</f>
        <v>2627.48</v>
      </c>
      <c r="J12" s="78">
        <f>IF(ISERROR(IF(ISBLANK($C12),"",VLOOKUP($C12,'[1]Инф. по МКД'!$D$3:$T$13113,15,0))),"",IF(ISBLANK($C12),"",VLOOKUP($C12,'[1]Инф. по МКД'!$D$3:$T$13113,15,0)))</f>
        <v>2627.48</v>
      </c>
      <c r="K12" s="77">
        <f>IF(ISERROR(IF(ISBLANK($C12),"",VLOOKUP($C12,'[1]Инф. по МКД'!$D$3:$T$13113,16,0))),"",IF(ISBLANK($C12),"",VLOOKUP($C12,'[1]Инф. по МКД'!$D$3:$T$13113,16,0)))</f>
        <v>2364.73</v>
      </c>
      <c r="L12" s="79">
        <f>IF(ISERROR(IF(ISBLANK($C12),"",VLOOKUP($C12,'[1]Инф. по МКД'!$D$3:$T$13113,17,0))),"",IF(ISBLANK($C12),"",VLOOKUP($C12,'[1]Инф. по МКД'!$D$3:$T$13113,17,0)))</f>
        <v>0</v>
      </c>
      <c r="M12" s="80">
        <f t="shared" si="1"/>
        <v>11832908.73</v>
      </c>
      <c r="N12" s="78"/>
      <c r="O12" s="78"/>
      <c r="P12" s="78"/>
      <c r="Q12" s="80">
        <f>IF('Форма 2'!D12=0,"",'Форма 2'!D12-N12-O12-P12)</f>
        <v>11832908.73</v>
      </c>
      <c r="R12" s="81">
        <f>M12/J12</f>
        <v>4503.5200001522371</v>
      </c>
      <c r="S12" s="81">
        <f>R12</f>
        <v>4503.5200001522371</v>
      </c>
      <c r="T12" s="82">
        <v>45657</v>
      </c>
      <c r="U12" s="75" t="s">
        <v>43</v>
      </c>
      <c r="V12" s="83"/>
      <c r="W12" s="84">
        <f t="shared" si="2"/>
        <v>1</v>
      </c>
      <c r="X12" s="85" t="s">
        <v>961</v>
      </c>
      <c r="Y12" s="85" t="s">
        <v>961</v>
      </c>
      <c r="Z12" s="85" t="s">
        <v>961</v>
      </c>
      <c r="AA12" s="85" t="s">
        <v>961</v>
      </c>
      <c r="AB12" s="85" t="s">
        <v>961</v>
      </c>
      <c r="AC12" s="85" t="s">
        <v>961</v>
      </c>
      <c r="AD12" s="85" t="s">
        <v>961</v>
      </c>
      <c r="AE12" s="99" t="s">
        <v>961</v>
      </c>
      <c r="AF12" s="86" t="s">
        <v>961</v>
      </c>
      <c r="AG12" s="85">
        <v>1</v>
      </c>
      <c r="AH12" s="85" t="s">
        <v>961</v>
      </c>
      <c r="AI12" s="85" t="s">
        <v>961</v>
      </c>
      <c r="AJ12" s="85" t="s">
        <v>961</v>
      </c>
      <c r="AK12" s="85" t="s">
        <v>961</v>
      </c>
      <c r="AL12" s="85" t="s">
        <v>961</v>
      </c>
      <c r="AM12" s="85" t="s">
        <v>961</v>
      </c>
      <c r="AN12" s="85" t="s">
        <v>961</v>
      </c>
      <c r="AO12" s="85" t="s">
        <v>961</v>
      </c>
      <c r="AP12" s="85" t="s">
        <v>961</v>
      </c>
      <c r="AQ12" s="85" t="s">
        <v>961</v>
      </c>
      <c r="AR12" s="85" t="s">
        <v>961</v>
      </c>
    </row>
    <row r="13" spans="1:44" ht="16.5" thickTop="1" thickBot="1" x14ac:dyDescent="0.3">
      <c r="A13" s="61">
        <f t="shared" si="0"/>
        <v>3</v>
      </c>
      <c r="B13" s="92" t="str">
        <f>IF(ISERROR(IF(ISBLANK(C13),"",_xlfn.XLOOKUP(C13,'[1]Инф. по МКД'!$D$3:$D$13151,'[1]Инф. по МКД'!$C$3:$C$13151,,0))),"",IF(ISBLANK(C13),"",_xlfn.XLOOKUP(C13,'[1]Инф. по МКД'!$D$3:$D$13151,'[1]Инф. по МКД'!$C$3:$C$13151,,0)))</f>
        <v>Александровский муниципальный округ Пермского края</v>
      </c>
      <c r="C13" s="96" t="s">
        <v>107</v>
      </c>
      <c r="D13" s="74">
        <f>IF(ISERROR(IF(ISBLANK($C13),"",VLOOKUP($C13,'[1]Инф. по МКД'!$D$3:$T$13113,3,0))),"",IF(ISBLANK($C13),"",VLOOKUP($C13,'[1]Инф. по МКД'!$D$3:$T$13113,3,0)))</f>
        <v>1976</v>
      </c>
      <c r="E13" s="75"/>
      <c r="F13" s="87" t="str">
        <f>IF(ISERROR(IF(ISBLANK($C13),"",VLOOKUP($C13,'[1]Инф. по МКД'!$D$3:$T$13113,5,0))),"",IF(ISBLANK($C13),"",VLOOKUP($C13,'[1]Инф. по МКД'!$D$3:$T$13113,5,0)))</f>
        <v>кирпич</v>
      </c>
      <c r="G13" s="75">
        <f>IF(ISERROR(IF(ISBLANK($C13),"",VLOOKUP($C13,'[1]Инф. по МКД'!$D$3:$T$13113,9,0))),"",IF(ISBLANK($C13),"",VLOOKUP($C13,'[1]Инф. по МКД'!$D$3:$T$13113,9,0)))</f>
        <v>2</v>
      </c>
      <c r="H13" s="61">
        <f>IF(ISERROR(IF(ISBLANK($C13),"",VLOOKUP($C13,'[1]Инф. по МКД'!$D$3:$T$13113,10,0))),"",IF(ISBLANK($C13),"",VLOOKUP($C13,'[1]Инф. по МКД'!$D$3:$T$13113,10,0)))</f>
        <v>2</v>
      </c>
      <c r="I13" s="77">
        <f>IF(ISERROR(IF(ISBLANK($C13),"",VLOOKUP($C13,'[1]Инф. по МКД'!$D$3:$T$13113,14,0))),"",IF(ISBLANK($C13),"",VLOOKUP($C13,'[1]Инф. по МКД'!$D$3:$T$13113,14,0)))</f>
        <v>655.6</v>
      </c>
      <c r="J13" s="78">
        <f>IF(ISERROR(IF(ISBLANK($C13),"",VLOOKUP($C13,'[1]Инф. по МКД'!$D$3:$T$13113,15,0))),"",IF(ISBLANK($C13),"",VLOOKUP($C13,'[1]Инф. по МКД'!$D$3:$T$13113,15,0)))</f>
        <v>610.4</v>
      </c>
      <c r="K13" s="77">
        <f>IF(ISERROR(IF(ISBLANK($C13),"",VLOOKUP($C13,'[1]Инф. по МКД'!$D$3:$T$13113,16,0))),"",IF(ISBLANK($C13),"",VLOOKUP($C13,'[1]Инф. по МКД'!$D$3:$T$13113,16,0)))</f>
        <v>610.4</v>
      </c>
      <c r="L13" s="79">
        <f>IF(ISERROR(IF(ISBLANK($C13),"",VLOOKUP($C13,'[1]Инф. по МКД'!$D$3:$T$13113,17,0))),"",IF(ISBLANK($C13),"",VLOOKUP($C13,'[1]Инф. по МКД'!$D$3:$T$13113,17,0)))</f>
        <v>26</v>
      </c>
      <c r="M13" s="80">
        <f t="shared" si="1"/>
        <v>6265824.8799999999</v>
      </c>
      <c r="N13" s="78"/>
      <c r="O13" s="78"/>
      <c r="P13" s="78"/>
      <c r="Q13" s="80">
        <f>IF('Форма 2'!D13=0,"",'Форма 2'!D13-N13-O13-P13)</f>
        <v>6265824.8799999999</v>
      </c>
      <c r="R13" s="81">
        <f>M13/J13</f>
        <v>10265.112844036697</v>
      </c>
      <c r="S13" s="81">
        <f>R13</f>
        <v>10265.112844036697</v>
      </c>
      <c r="T13" s="82">
        <v>45657</v>
      </c>
      <c r="U13" s="75" t="s">
        <v>43</v>
      </c>
      <c r="V13" s="83"/>
      <c r="W13" s="84">
        <f t="shared" si="2"/>
        <v>1</v>
      </c>
      <c r="X13" s="85" t="s">
        <v>961</v>
      </c>
      <c r="Y13" s="85" t="s">
        <v>961</v>
      </c>
      <c r="Z13" s="85" t="s">
        <v>961</v>
      </c>
      <c r="AA13" s="85" t="s">
        <v>961</v>
      </c>
      <c r="AB13" s="85" t="s">
        <v>961</v>
      </c>
      <c r="AC13" s="85" t="s">
        <v>961</v>
      </c>
      <c r="AD13" s="85" t="s">
        <v>961</v>
      </c>
      <c r="AE13" s="99" t="s">
        <v>961</v>
      </c>
      <c r="AF13" s="86" t="s">
        <v>961</v>
      </c>
      <c r="AG13" s="85">
        <v>1</v>
      </c>
      <c r="AH13" s="85" t="s">
        <v>961</v>
      </c>
      <c r="AI13" s="85" t="s">
        <v>961</v>
      </c>
      <c r="AJ13" s="85" t="s">
        <v>961</v>
      </c>
      <c r="AK13" s="85" t="s">
        <v>961</v>
      </c>
      <c r="AL13" s="85" t="s">
        <v>961</v>
      </c>
      <c r="AM13" s="85" t="s">
        <v>961</v>
      </c>
      <c r="AN13" s="85" t="s">
        <v>961</v>
      </c>
      <c r="AO13" s="85" t="s">
        <v>961</v>
      </c>
      <c r="AP13" s="85" t="s">
        <v>961</v>
      </c>
      <c r="AQ13" s="85" t="s">
        <v>961</v>
      </c>
      <c r="AR13" s="85" t="s">
        <v>961</v>
      </c>
    </row>
    <row r="14" spans="1:44" ht="16.5" thickTop="1" thickBot="1" x14ac:dyDescent="0.3">
      <c r="A14" s="61">
        <f t="shared" si="0"/>
        <v>4</v>
      </c>
      <c r="B14" s="92" t="str">
        <f>IF(ISERROR(IF(ISBLANK(C14),"",_xlfn.XLOOKUP(C14,'[1]Инф. по МКД'!$D$3:$D$13151,'[1]Инф. по МКД'!$C$3:$C$13151,,0))),"",IF(ISBLANK(C14),"",_xlfn.XLOOKUP(C14,'[1]Инф. по МКД'!$D$3:$D$13151,'[1]Инф. по МКД'!$C$3:$C$13151,,0)))</f>
        <v>Александровский муниципальный округ Пермского края</v>
      </c>
      <c r="C14" s="96" t="s">
        <v>108</v>
      </c>
      <c r="D14" s="74">
        <f>IF(ISERROR(IF(ISBLANK($C14),"",VLOOKUP($C14,'[1]Инф. по МКД'!$D$3:$T$13113,3,0))),"",IF(ISBLANK($C14),"",VLOOKUP($C14,'[1]Инф. по МКД'!$D$3:$T$13113,3,0)))</f>
        <v>1961</v>
      </c>
      <c r="E14" s="75"/>
      <c r="F14" s="87" t="str">
        <f>IF(ISERROR(IF(ISBLANK($C14),"",VLOOKUP($C14,'[1]Инф. по МКД'!$D$3:$T$13113,5,0))),"",IF(ISBLANK($C14),"",VLOOKUP($C14,'[1]Инф. по МКД'!$D$3:$T$13113,5,0)))</f>
        <v>Шлакоблок</v>
      </c>
      <c r="G14" s="75">
        <f>IF(ISERROR(IF(ISBLANK($C14),"",VLOOKUP($C14,'[1]Инф. по МКД'!$D$3:$T$13113,9,0))),"",IF(ISBLANK($C14),"",VLOOKUP($C14,'[1]Инф. по МКД'!$D$3:$T$13113,9,0)))</f>
        <v>2</v>
      </c>
      <c r="H14" s="61">
        <f>IF(ISERROR(IF(ISBLANK($C14),"",VLOOKUP($C14,'[1]Инф. по МКД'!$D$3:$T$13113,10,0))),"",IF(ISBLANK($C14),"",VLOOKUP($C14,'[1]Инф. по МКД'!$D$3:$T$13113,10,0)))</f>
        <v>2</v>
      </c>
      <c r="I14" s="77">
        <f>IF(ISERROR(IF(ISBLANK($C14),"",VLOOKUP($C14,'[1]Инф. по МКД'!$D$3:$T$13113,14,0))),"",IF(ISBLANK($C14),"",VLOOKUP($C14,'[1]Инф. по МКД'!$D$3:$T$13113,14,0)))</f>
        <v>609.45000000000005</v>
      </c>
      <c r="J14" s="78">
        <f>IF(ISERROR(IF(ISBLANK($C14),"",VLOOKUP($C14,'[1]Инф. по МКД'!$D$3:$T$13113,15,0))),"",IF(ISBLANK($C14),"",VLOOKUP($C14,'[1]Инф. по МКД'!$D$3:$T$13113,15,0)))</f>
        <v>362.6</v>
      </c>
      <c r="K14" s="77">
        <f>IF(ISERROR(IF(ISBLANK($C14),"",VLOOKUP($C14,'[1]Инф. по МКД'!$D$3:$T$13113,16,0))),"",IF(ISBLANK($C14),"",VLOOKUP($C14,'[1]Инф. по МКД'!$D$3:$T$13113,16,0)))</f>
        <v>567.54</v>
      </c>
      <c r="L14" s="79">
        <f>IF(ISERROR(IF(ISBLANK($C14),"",VLOOKUP($C14,'[1]Инф. по МКД'!$D$3:$T$13113,17,0))),"",IF(ISBLANK($C14),"",VLOOKUP($C14,'[1]Инф. по МКД'!$D$3:$T$13113,17,0)))</f>
        <v>34</v>
      </c>
      <c r="M14" s="80">
        <f t="shared" si="1"/>
        <v>5824751.3399999999</v>
      </c>
      <c r="N14" s="78"/>
      <c r="O14" s="78"/>
      <c r="P14" s="78"/>
      <c r="Q14" s="80">
        <f>IF('Форма 2'!D14=0,"",'Форма 2'!D14-N14-O14-P14)</f>
        <v>5824751.3399999999</v>
      </c>
      <c r="R14" s="81">
        <f>M14/J14</f>
        <v>16063.848152233864</v>
      </c>
      <c r="S14" s="81">
        <f>R14</f>
        <v>16063.848152233864</v>
      </c>
      <c r="T14" s="82">
        <v>45657</v>
      </c>
      <c r="U14" s="75" t="s">
        <v>43</v>
      </c>
      <c r="V14" s="84"/>
      <c r="W14" s="84">
        <f t="shared" si="2"/>
        <v>1</v>
      </c>
      <c r="X14" s="85" t="s">
        <v>961</v>
      </c>
      <c r="Y14" s="85" t="s">
        <v>961</v>
      </c>
      <c r="Z14" s="85" t="s">
        <v>961</v>
      </c>
      <c r="AA14" s="85" t="s">
        <v>961</v>
      </c>
      <c r="AB14" s="85" t="s">
        <v>961</v>
      </c>
      <c r="AC14" s="85" t="s">
        <v>961</v>
      </c>
      <c r="AD14" s="85" t="s">
        <v>961</v>
      </c>
      <c r="AE14" s="99" t="s">
        <v>961</v>
      </c>
      <c r="AF14" s="86" t="s">
        <v>961</v>
      </c>
      <c r="AG14" s="85">
        <v>1</v>
      </c>
      <c r="AH14" s="85" t="s">
        <v>961</v>
      </c>
      <c r="AI14" s="85" t="s">
        <v>961</v>
      </c>
      <c r="AJ14" s="85" t="s">
        <v>961</v>
      </c>
      <c r="AK14" s="85" t="s">
        <v>961</v>
      </c>
      <c r="AL14" s="85" t="s">
        <v>961</v>
      </c>
      <c r="AM14" s="85" t="s">
        <v>961</v>
      </c>
      <c r="AN14" s="85" t="s">
        <v>961</v>
      </c>
      <c r="AO14" s="85" t="s">
        <v>961</v>
      </c>
      <c r="AP14" s="85" t="s">
        <v>961</v>
      </c>
      <c r="AQ14" s="85" t="s">
        <v>961</v>
      </c>
      <c r="AR14" s="85" t="s">
        <v>961</v>
      </c>
    </row>
    <row r="15" spans="1:44" ht="17.25" thickTop="1" thickBot="1" x14ac:dyDescent="0.3">
      <c r="A15" s="190">
        <f t="shared" si="0"/>
        <v>0</v>
      </c>
      <c r="B15" s="191" t="str">
        <f>IF(ISERROR(IF(ISBLANK(C15),"",_xlfn.XLOOKUP(C15,'[1]Инф. по МКД'!$D$3:$D$13151,'[1]Инф. по МКД'!$C$3:$C$13151,,0))),"",IF(ISBLANK(C15),"",_xlfn.XLOOKUP(C15,'[1]Инф. по МКД'!$D$3:$D$13151,'[1]Инф. по МКД'!$C$3:$C$13151,,0)))</f>
        <v/>
      </c>
      <c r="C15" s="35" t="s">
        <v>109</v>
      </c>
      <c r="D15" s="32" t="str">
        <f>IF(ISERROR(IF(ISBLANK($C15),"",VLOOKUP($C15,'[1]Инф. по МКД'!$D$3:$T$13113,3,0))),"",IF(ISBLANK($C15),"",VLOOKUP($C15,'[1]Инф. по МКД'!$D$3:$T$13113,3,0)))</f>
        <v/>
      </c>
      <c r="E15" s="32"/>
      <c r="F15" s="32" t="str">
        <f>IF(ISERROR(IF(ISBLANK($C15),"",VLOOKUP($C15,'[1]Инф. по МКД'!$D$3:$T$13113,5,0))),"",IF(ISBLANK($C15),"",VLOOKUP($C15,'[1]Инф. по МКД'!$D$3:$T$13113,5,0)))</f>
        <v/>
      </c>
      <c r="G15" s="32" t="str">
        <f>IF(ISERROR(IF(ISBLANK($C15),"",VLOOKUP($C15,'[1]Инф. по МКД'!$D$3:$T$13113,9,0))),"",IF(ISBLANK($C15),"",VLOOKUP($C15,'[1]Инф. по МКД'!$D$3:$T$13113,9,0)))</f>
        <v/>
      </c>
      <c r="H15" s="32" t="str">
        <f>IF(ISERROR(IF(ISBLANK($C15),"",VLOOKUP($C15,'[1]Инф. по МКД'!$D$3:$T$13113,10,0))),"",IF(ISBLANK($C15),"",VLOOKUP($C15,'[1]Инф. по МКД'!$D$3:$T$13113,10,0)))</f>
        <v/>
      </c>
      <c r="I15" s="36">
        <f>SUM(I16)</f>
        <v>312.2</v>
      </c>
      <c r="J15" s="36">
        <f t="shared" ref="J15:Q15" si="4">SUM(J16)</f>
        <v>209.5</v>
      </c>
      <c r="K15" s="36">
        <f t="shared" si="4"/>
        <v>209.5</v>
      </c>
      <c r="L15" s="36">
        <f t="shared" si="4"/>
        <v>18</v>
      </c>
      <c r="M15" s="36">
        <f t="shared" si="1"/>
        <v>1819236.23</v>
      </c>
      <c r="N15" s="36">
        <f t="shared" si="4"/>
        <v>0</v>
      </c>
      <c r="O15" s="36">
        <f t="shared" si="4"/>
        <v>0</v>
      </c>
      <c r="P15" s="36">
        <f t="shared" si="4"/>
        <v>0</v>
      </c>
      <c r="Q15" s="36">
        <f t="shared" si="4"/>
        <v>1819236.23</v>
      </c>
      <c r="R15" s="93"/>
      <c r="S15" s="93"/>
      <c r="T15" s="32"/>
      <c r="U15" s="32"/>
      <c r="V15" s="84"/>
      <c r="W15" s="84">
        <f t="shared" si="2"/>
        <v>0</v>
      </c>
      <c r="X15" s="85"/>
      <c r="Y15" s="85"/>
      <c r="Z15" s="85"/>
      <c r="AA15" s="85"/>
      <c r="AB15" s="85"/>
      <c r="AC15" s="85"/>
      <c r="AD15" s="85"/>
      <c r="AE15" s="99"/>
      <c r="AF15" s="86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</row>
    <row r="16" spans="1:44" ht="16.5" thickTop="1" thickBot="1" x14ac:dyDescent="0.3">
      <c r="A16" s="61">
        <f t="shared" si="0"/>
        <v>1</v>
      </c>
      <c r="B16" s="92" t="str">
        <f>IF(ISERROR(IF(ISBLANK(C16),"",_xlfn.XLOOKUP(C16,'[1]Инф. по МКД'!$D$3:$D$13151,'[1]Инф. по МКД'!$C$3:$C$13151,,0))),"",IF(ISBLANK(C16),"",_xlfn.XLOOKUP(C16,'[1]Инф. по МКД'!$D$3:$D$13151,'[1]Инф. по МКД'!$C$3:$C$13151,,0)))</f>
        <v>Березовский муниципальный округ Пермского края</v>
      </c>
      <c r="C16" s="96" t="s">
        <v>110</v>
      </c>
      <c r="D16" s="74">
        <f>IF(ISERROR(IF(ISBLANK($C16),"",VLOOKUP($C16,'[1]Инф. по МКД'!$D$3:$T$13113,3,0))),"",IF(ISBLANK($C16),"",VLOOKUP($C16,'[1]Инф. по МКД'!$D$3:$T$13113,3,0)))</f>
        <v>1894</v>
      </c>
      <c r="E16" s="75"/>
      <c r="F16" s="87" t="str">
        <f>IF(ISERROR(IF(ISBLANK($C16),"",VLOOKUP($C16,'[1]Инф. по МКД'!$D$3:$T$13113,5,0))),"",IF(ISBLANK($C16),"",VLOOKUP($C16,'[1]Инф. по МКД'!$D$3:$T$13113,5,0)))</f>
        <v>Дерево</v>
      </c>
      <c r="G16" s="75">
        <f>IF(ISERROR(IF(ISBLANK($C16),"",VLOOKUP($C16,'[1]Инф. по МКД'!$D$3:$T$13113,9,0))),"",IF(ISBLANK($C16),"",VLOOKUP($C16,'[1]Инф. по МКД'!$D$3:$T$13113,9,0)))</f>
        <v>2</v>
      </c>
      <c r="H16" s="61">
        <f>IF(ISERROR(IF(ISBLANK($C16),"",VLOOKUP($C16,'[1]Инф. по МКД'!$D$3:$T$13113,10,0))),"",IF(ISBLANK($C16),"",VLOOKUP($C16,'[1]Инф. по МКД'!$D$3:$T$13113,10,0)))</f>
        <v>1</v>
      </c>
      <c r="I16" s="77">
        <f>IF(ISERROR(IF(ISBLANK($C16),"",VLOOKUP($C16,'[1]Инф. по МКД'!$D$3:$T$13113,14,0))),"",IF(ISBLANK($C16),"",VLOOKUP($C16,'[1]Инф. по МКД'!$D$3:$T$13113,14,0)))</f>
        <v>312.2</v>
      </c>
      <c r="J16" s="78">
        <f>IF(ISERROR(IF(ISBLANK($C16),"",VLOOKUP($C16,'[1]Инф. по МКД'!$D$3:$T$13113,15,0))),"",IF(ISBLANK($C16),"",VLOOKUP($C16,'[1]Инф. по МКД'!$D$3:$T$13113,15,0)))</f>
        <v>209.5</v>
      </c>
      <c r="K16" s="77">
        <f>IF(ISERROR(IF(ISBLANK($C16),"",VLOOKUP($C16,'[1]Инф. по МКД'!$D$3:$T$13113,16,0))),"",IF(ISBLANK($C16),"",VLOOKUP($C16,'[1]Инф. по МКД'!$D$3:$T$13113,16,0)))</f>
        <v>209.5</v>
      </c>
      <c r="L16" s="79">
        <f>IF(ISERROR(IF(ISBLANK($C16),"",VLOOKUP($C16,'[1]Инф. по МКД'!$D$3:$T$13113,17,0))),"",IF(ISBLANK($C16),"",VLOOKUP($C16,'[1]Инф. по МКД'!$D$3:$T$13113,17,0)))</f>
        <v>18</v>
      </c>
      <c r="M16" s="80">
        <f t="shared" si="1"/>
        <v>1819236.23</v>
      </c>
      <c r="N16" s="78"/>
      <c r="O16" s="78"/>
      <c r="P16" s="78"/>
      <c r="Q16" s="80">
        <f>IF('Форма 2'!D16=0,"",'Форма 2'!D16-N16-O16-P16)</f>
        <v>1819236.23</v>
      </c>
      <c r="R16" s="81">
        <f>M16/J16</f>
        <v>8683.7051551312652</v>
      </c>
      <c r="S16" s="81">
        <f>R16</f>
        <v>8683.7051551312652</v>
      </c>
      <c r="T16" s="82">
        <v>45657</v>
      </c>
      <c r="U16" s="75" t="s">
        <v>43</v>
      </c>
      <c r="V16" s="84"/>
      <c r="W16" s="84">
        <f t="shared" si="2"/>
        <v>1</v>
      </c>
      <c r="X16" s="85" t="s">
        <v>961</v>
      </c>
      <c r="Y16" s="85" t="s">
        <v>961</v>
      </c>
      <c r="Z16" s="85" t="s">
        <v>961</v>
      </c>
      <c r="AA16" s="85" t="s">
        <v>961</v>
      </c>
      <c r="AB16" s="85" t="s">
        <v>961</v>
      </c>
      <c r="AC16" s="85" t="s">
        <v>961</v>
      </c>
      <c r="AD16" s="85" t="s">
        <v>961</v>
      </c>
      <c r="AE16" s="99" t="s">
        <v>961</v>
      </c>
      <c r="AF16" s="86" t="s">
        <v>961</v>
      </c>
      <c r="AG16" s="85" t="s">
        <v>961</v>
      </c>
      <c r="AH16" s="85">
        <v>1</v>
      </c>
      <c r="AI16" s="85" t="s">
        <v>961</v>
      </c>
      <c r="AJ16" s="85" t="s">
        <v>961</v>
      </c>
      <c r="AK16" s="85" t="s">
        <v>961</v>
      </c>
      <c r="AL16" s="85" t="s">
        <v>961</v>
      </c>
      <c r="AM16" s="85" t="s">
        <v>961</v>
      </c>
      <c r="AN16" s="85" t="s">
        <v>961</v>
      </c>
      <c r="AO16" s="85" t="s">
        <v>961</v>
      </c>
      <c r="AP16" s="85" t="s">
        <v>961</v>
      </c>
      <c r="AQ16" s="85" t="s">
        <v>961</v>
      </c>
      <c r="AR16" s="85" t="s">
        <v>961</v>
      </c>
    </row>
    <row r="17" spans="1:44" ht="17.25" thickTop="1" thickBot="1" x14ac:dyDescent="0.3">
      <c r="A17" s="190">
        <f t="shared" si="0"/>
        <v>0</v>
      </c>
      <c r="B17" s="191" t="str">
        <f>IF(ISERROR(IF(ISBLANK(C17),"",_xlfn.XLOOKUP(C17,'[1]Инф. по МКД'!$D$3:$D$13151,'[1]Инф. по МКД'!$C$3:$C$13151,,0))),"",IF(ISBLANK(C17),"",_xlfn.XLOOKUP(C17,'[1]Инф. по МКД'!$D$3:$D$13151,'[1]Инф. по МКД'!$C$3:$C$13151,,0)))</f>
        <v/>
      </c>
      <c r="C17" s="35" t="s">
        <v>111</v>
      </c>
      <c r="D17" s="32" t="str">
        <f>IF(ISERROR(IF(ISBLANK($C17),"",VLOOKUP($C17,'[1]Инф. по МКД'!$D$3:$T$13113,3,0))),"",IF(ISBLANK($C17),"",VLOOKUP($C17,'[1]Инф. по МКД'!$D$3:$T$13113,3,0)))</f>
        <v/>
      </c>
      <c r="E17" s="32"/>
      <c r="F17" s="32" t="str">
        <f>IF(ISERROR(IF(ISBLANK($C17),"",VLOOKUP($C17,'[1]Инф. по МКД'!$D$3:$T$13113,5,0))),"",IF(ISBLANK($C17),"",VLOOKUP($C17,'[1]Инф. по МКД'!$D$3:$T$13113,5,0)))</f>
        <v/>
      </c>
      <c r="G17" s="32" t="str">
        <f>IF(ISERROR(IF(ISBLANK($C17),"",VLOOKUP($C17,'[1]Инф. по МКД'!$D$3:$T$13113,9,0))),"",IF(ISBLANK($C17),"",VLOOKUP($C17,'[1]Инф. по МКД'!$D$3:$T$13113,9,0)))</f>
        <v/>
      </c>
      <c r="H17" s="32" t="str">
        <f>IF(ISERROR(IF(ISBLANK($C17),"",VLOOKUP($C17,'[1]Инф. по МКД'!$D$3:$T$13113,10,0))),"",IF(ISBLANK($C17),"",VLOOKUP($C17,'[1]Инф. по МКД'!$D$3:$T$13113,10,0)))</f>
        <v/>
      </c>
      <c r="I17" s="36">
        <f>SUM(I18:I21)</f>
        <v>5331.37</v>
      </c>
      <c r="J17" s="36">
        <f t="shared" ref="J17:Q17" si="5">SUM(J18:J21)</f>
        <v>5248.37</v>
      </c>
      <c r="K17" s="36">
        <f t="shared" si="5"/>
        <v>4687.6899999999996</v>
      </c>
      <c r="L17" s="36">
        <f t="shared" si="5"/>
        <v>225</v>
      </c>
      <c r="M17" s="36">
        <f t="shared" si="1"/>
        <v>24896601.149999999</v>
      </c>
      <c r="N17" s="36">
        <f t="shared" si="5"/>
        <v>0</v>
      </c>
      <c r="O17" s="36">
        <f t="shared" si="5"/>
        <v>0</v>
      </c>
      <c r="P17" s="36">
        <f t="shared" si="5"/>
        <v>0</v>
      </c>
      <c r="Q17" s="36">
        <f t="shared" si="5"/>
        <v>24896601.149999999</v>
      </c>
      <c r="R17" s="93"/>
      <c r="S17" s="93"/>
      <c r="T17" s="32"/>
      <c r="U17" s="32"/>
      <c r="V17" s="84"/>
      <c r="W17" s="84">
        <f t="shared" si="2"/>
        <v>0</v>
      </c>
      <c r="X17" s="85"/>
      <c r="Y17" s="85"/>
      <c r="Z17" s="85"/>
      <c r="AA17" s="85"/>
      <c r="AB17" s="85"/>
      <c r="AC17" s="85"/>
      <c r="AD17" s="85"/>
      <c r="AE17" s="99"/>
      <c r="AF17" s="86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</row>
    <row r="18" spans="1:44" ht="16.5" thickTop="1" thickBot="1" x14ac:dyDescent="0.3">
      <c r="A18" s="61">
        <f t="shared" si="0"/>
        <v>1</v>
      </c>
      <c r="B18" s="92" t="str">
        <f>IF(ISERROR(IF(ISBLANK(C18),"",_xlfn.XLOOKUP(C18,'[1]Инф. по МКД'!$D$3:$D$13151,'[1]Инф. по МКД'!$C$3:$C$13151,,0))),"",IF(ISBLANK(C18),"",_xlfn.XLOOKUP(C18,'[1]Инф. по МКД'!$D$3:$D$13151,'[1]Инф. по МКД'!$C$3:$C$13151,,0)))</f>
        <v>Верещагинский городской округ Пермского края</v>
      </c>
      <c r="C18" s="96" t="s">
        <v>112</v>
      </c>
      <c r="D18" s="74">
        <f>IF(ISERROR(IF(ISBLANK($C18),"",VLOOKUP($C18,'[1]Инф. по МКД'!$D$3:$T$13113,3,0))),"",IF(ISBLANK($C18),"",VLOOKUP($C18,'[1]Инф. по МКД'!$D$3:$T$13113,3,0)))</f>
        <v>1964</v>
      </c>
      <c r="E18" s="75"/>
      <c r="F18" s="87" t="str">
        <f>IF(ISERROR(IF(ISBLANK($C18),"",VLOOKUP($C18,'[1]Инф. по МКД'!$D$3:$T$13113,5,0))),"",IF(ISBLANK($C18),"",VLOOKUP($C18,'[1]Инф. по МКД'!$D$3:$T$13113,5,0)))</f>
        <v>Кирпич</v>
      </c>
      <c r="G18" s="75">
        <f>IF(ISERROR(IF(ISBLANK($C18),"",VLOOKUP($C18,'[1]Инф. по МКД'!$D$3:$T$13113,9,0))),"",IF(ISBLANK($C18),"",VLOOKUP($C18,'[1]Инф. по МКД'!$D$3:$T$13113,9,0)))</f>
        <v>2</v>
      </c>
      <c r="H18" s="61">
        <f>IF(ISERROR(IF(ISBLANK($C18),"",VLOOKUP($C18,'[1]Инф. по МКД'!$D$3:$T$13113,10,0))),"",IF(ISBLANK($C18),"",VLOOKUP($C18,'[1]Инф. по МКД'!$D$3:$T$13113,10,0)))</f>
        <v>2</v>
      </c>
      <c r="I18" s="77">
        <f>IF(ISERROR(IF(ISBLANK($C18),"",VLOOKUP($C18,'[1]Инф. по МКД'!$D$3:$T$13113,14,0))),"",IF(ISBLANK($C18),"",VLOOKUP($C18,'[1]Инф. по МКД'!$D$3:$T$13113,14,0)))</f>
        <v>511.1</v>
      </c>
      <c r="J18" s="78">
        <f>IF(ISERROR(IF(ISBLANK($C18),"",VLOOKUP($C18,'[1]Инф. по МКД'!$D$3:$T$13113,15,0))),"",IF(ISBLANK($C18),"",VLOOKUP($C18,'[1]Инф. по МКД'!$D$3:$T$13113,15,0)))</f>
        <v>428.1</v>
      </c>
      <c r="K18" s="77">
        <f>IF(ISERROR(IF(ISBLANK($C18),"",VLOOKUP($C18,'[1]Инф. по МКД'!$D$3:$T$13113,16,0))),"",IF(ISBLANK($C18),"",VLOOKUP($C18,'[1]Инф. по МКД'!$D$3:$T$13113,16,0)))</f>
        <v>385.29</v>
      </c>
      <c r="L18" s="79">
        <f>IF(ISERROR(IF(ISBLANK($C18),"",VLOOKUP($C18,'[1]Инф. по МКД'!$D$3:$T$13113,17,0))),"",IF(ISBLANK($C18),"",VLOOKUP($C18,'[1]Инф. по МКД'!$D$3:$T$13113,17,0)))</f>
        <v>0</v>
      </c>
      <c r="M18" s="80">
        <f t="shared" si="1"/>
        <v>4956729.57</v>
      </c>
      <c r="N18" s="78"/>
      <c r="O18" s="78"/>
      <c r="P18" s="78"/>
      <c r="Q18" s="80">
        <f>IF('Форма 2'!D18=0,"",'Форма 2'!D18-N18-O18-P18)</f>
        <v>4956729.57</v>
      </c>
      <c r="R18" s="81">
        <f>M18/J18</f>
        <v>11578.438612473721</v>
      </c>
      <c r="S18" s="81">
        <f>R18</f>
        <v>11578.438612473721</v>
      </c>
      <c r="T18" s="82">
        <v>45657</v>
      </c>
      <c r="U18" s="75" t="s">
        <v>44</v>
      </c>
      <c r="V18" s="83"/>
      <c r="W18" s="84">
        <f t="shared" si="2"/>
        <v>2</v>
      </c>
      <c r="X18" s="85" t="s">
        <v>961</v>
      </c>
      <c r="Y18" s="85">
        <v>1</v>
      </c>
      <c r="Z18" s="85" t="s">
        <v>961</v>
      </c>
      <c r="AA18" s="85" t="s">
        <v>961</v>
      </c>
      <c r="AB18" s="85" t="s">
        <v>961</v>
      </c>
      <c r="AC18" s="85" t="s">
        <v>961</v>
      </c>
      <c r="AD18" s="85" t="s">
        <v>961</v>
      </c>
      <c r="AE18" s="99" t="s">
        <v>961</v>
      </c>
      <c r="AF18" s="86" t="s">
        <v>961</v>
      </c>
      <c r="AG18" s="85" t="s">
        <v>961</v>
      </c>
      <c r="AH18" s="85" t="s">
        <v>961</v>
      </c>
      <c r="AI18" s="85" t="s">
        <v>961</v>
      </c>
      <c r="AJ18" s="85" t="s">
        <v>961</v>
      </c>
      <c r="AK18" s="85">
        <v>1</v>
      </c>
      <c r="AL18" s="85" t="s">
        <v>961</v>
      </c>
      <c r="AM18" s="85" t="s">
        <v>961</v>
      </c>
      <c r="AN18" s="85" t="s">
        <v>961</v>
      </c>
      <c r="AO18" s="85" t="s">
        <v>961</v>
      </c>
      <c r="AP18" s="85" t="s">
        <v>961</v>
      </c>
      <c r="AQ18" s="85" t="s">
        <v>961</v>
      </c>
      <c r="AR18" s="85" t="s">
        <v>961</v>
      </c>
    </row>
    <row r="19" spans="1:44" ht="16.5" thickTop="1" thickBot="1" x14ac:dyDescent="0.3">
      <c r="A19" s="61">
        <f t="shared" si="0"/>
        <v>2</v>
      </c>
      <c r="B19" s="92" t="str">
        <f>IF(ISERROR(IF(ISBLANK(C19),"",_xlfn.XLOOKUP(C19,'[1]Инф. по МКД'!$D$3:$D$13151,'[1]Инф. по МКД'!$C$3:$C$13151,,0))),"",IF(ISBLANK(C19),"",_xlfn.XLOOKUP(C19,'[1]Инф. по МКД'!$D$3:$D$13151,'[1]Инф. по МКД'!$C$3:$C$13151,,0)))</f>
        <v>Верещагинский городской округ Пермского края</v>
      </c>
      <c r="C19" s="96" t="s">
        <v>113</v>
      </c>
      <c r="D19" s="74">
        <f>IF(ISERROR(IF(ISBLANK($C19),"",VLOOKUP($C19,'[1]Инф. по МКД'!$D$3:$T$13113,3,0))),"",IF(ISBLANK($C19),"",VLOOKUP($C19,'[1]Инф. по МКД'!$D$3:$T$13113,3,0)))</f>
        <v>1967</v>
      </c>
      <c r="E19" s="75"/>
      <c r="F19" s="87" t="str">
        <f>IF(ISERROR(IF(ISBLANK($C19),"",VLOOKUP($C19,'[1]Инф. по МКД'!$D$3:$T$13113,5,0))),"",IF(ISBLANK($C19),"",VLOOKUP($C19,'[1]Инф. по МКД'!$D$3:$T$13113,5,0)))</f>
        <v>шлакобл.</v>
      </c>
      <c r="G19" s="75">
        <f>IF(ISERROR(IF(ISBLANK($C19),"",VLOOKUP($C19,'[1]Инф. по МКД'!$D$3:$T$13113,9,0))),"",IF(ISBLANK($C19),"",VLOOKUP($C19,'[1]Инф. по МКД'!$D$3:$T$13113,9,0)))</f>
        <v>2</v>
      </c>
      <c r="H19" s="61">
        <f>IF(ISERROR(IF(ISBLANK($C19),"",VLOOKUP($C19,'[1]Инф. по МКД'!$D$3:$T$13113,10,0))),"",IF(ISBLANK($C19),"",VLOOKUP($C19,'[1]Инф. по МКД'!$D$3:$T$13113,10,0)))</f>
        <v>2</v>
      </c>
      <c r="I19" s="77">
        <f>IF(ISERROR(IF(ISBLANK($C19),"",VLOOKUP($C19,'[1]Инф. по МКД'!$D$3:$T$13113,14,0))),"",IF(ISBLANK($C19),"",VLOOKUP($C19,'[1]Инф. по МКД'!$D$3:$T$13113,14,0)))</f>
        <v>465.7</v>
      </c>
      <c r="J19" s="78">
        <f>IF(ISERROR(IF(ISBLANK($C19),"",VLOOKUP($C19,'[1]Инф. по МКД'!$D$3:$T$13113,15,0))),"",IF(ISBLANK($C19),"",VLOOKUP($C19,'[1]Инф. по МКД'!$D$3:$T$13113,15,0)))</f>
        <v>465.7</v>
      </c>
      <c r="K19" s="77">
        <f>IF(ISERROR(IF(ISBLANK($C19),"",VLOOKUP($C19,'[1]Инф. по МКД'!$D$3:$T$13113,16,0))),"",IF(ISBLANK($C19),"",VLOOKUP($C19,'[1]Инф. по МКД'!$D$3:$T$13113,16,0)))</f>
        <v>465.7</v>
      </c>
      <c r="L19" s="79">
        <f>IF(ISERROR(IF(ISBLANK($C19),"",VLOOKUP($C19,'[1]Инф. по МКД'!$D$3:$T$13113,17,0))),"",IF(ISBLANK($C19),"",VLOOKUP($C19,'[1]Инф. по МКД'!$D$3:$T$13113,17,0)))</f>
        <v>29</v>
      </c>
      <c r="M19" s="80">
        <f t="shared" si="1"/>
        <v>13094142.789999999</v>
      </c>
      <c r="N19" s="78"/>
      <c r="O19" s="78"/>
      <c r="P19" s="78"/>
      <c r="Q19" s="80">
        <f>IF('Форма 2'!D19=0,"",'Форма 2'!D19-N19-O19-P19)</f>
        <v>13094142.789999999</v>
      </c>
      <c r="R19" s="81">
        <f>M19/J19</f>
        <v>28117.120012883828</v>
      </c>
      <c r="S19" s="81">
        <f>R19</f>
        <v>28117.120012883828</v>
      </c>
      <c r="T19" s="82">
        <v>45657</v>
      </c>
      <c r="U19" s="75" t="s">
        <v>44</v>
      </c>
      <c r="V19" s="83"/>
      <c r="W19" s="84">
        <f t="shared" si="2"/>
        <v>8</v>
      </c>
      <c r="X19" s="85">
        <v>1</v>
      </c>
      <c r="Y19" s="85">
        <v>1</v>
      </c>
      <c r="Z19" s="85" t="s">
        <v>961</v>
      </c>
      <c r="AA19" s="85">
        <v>1</v>
      </c>
      <c r="AB19" s="85" t="s">
        <v>961</v>
      </c>
      <c r="AC19" s="85">
        <v>1</v>
      </c>
      <c r="AD19" s="85">
        <v>1</v>
      </c>
      <c r="AE19" s="99" t="s">
        <v>961</v>
      </c>
      <c r="AF19" s="86" t="s">
        <v>961</v>
      </c>
      <c r="AG19" s="85">
        <v>1</v>
      </c>
      <c r="AH19" s="85">
        <v>1</v>
      </c>
      <c r="AI19" s="85" t="s">
        <v>961</v>
      </c>
      <c r="AJ19" s="85" t="s">
        <v>961</v>
      </c>
      <c r="AK19" s="85">
        <v>1</v>
      </c>
      <c r="AL19" s="85" t="s">
        <v>961</v>
      </c>
      <c r="AM19" s="85" t="s">
        <v>961</v>
      </c>
      <c r="AN19" s="85" t="s">
        <v>961</v>
      </c>
      <c r="AO19" s="85" t="s">
        <v>961</v>
      </c>
      <c r="AP19" s="85" t="s">
        <v>961</v>
      </c>
      <c r="AQ19" s="85" t="s">
        <v>961</v>
      </c>
      <c r="AR19" s="85" t="s">
        <v>961</v>
      </c>
    </row>
    <row r="20" spans="1:44" ht="16.5" thickTop="1" thickBot="1" x14ac:dyDescent="0.3">
      <c r="A20" s="61">
        <f t="shared" si="0"/>
        <v>3</v>
      </c>
      <c r="B20" s="92" t="str">
        <f>IF(ISERROR(IF(ISBLANK(C20),"",_xlfn.XLOOKUP(C20,'[1]Инф. по МКД'!$D$3:$D$13151,'[1]Инф. по МКД'!$C$3:$C$13151,,0))),"",IF(ISBLANK(C20),"",_xlfn.XLOOKUP(C20,'[1]Инф. по МКД'!$D$3:$D$13151,'[1]Инф. по МКД'!$C$3:$C$13151,,0)))</f>
        <v>Верещагинский городской округ Пермского края</v>
      </c>
      <c r="C20" s="96" t="s">
        <v>114</v>
      </c>
      <c r="D20" s="74">
        <f>IF(ISERROR(IF(ISBLANK($C20),"",VLOOKUP($C20,'[1]Инф. по МКД'!$D$3:$T$13113,3,0))),"",IF(ISBLANK($C20),"",VLOOKUP($C20,'[1]Инф. по МКД'!$D$3:$T$13113,3,0)))</f>
        <v>1973</v>
      </c>
      <c r="E20" s="75"/>
      <c r="F20" s="87" t="str">
        <f>IF(ISERROR(IF(ISBLANK($C20),"",VLOOKUP($C20,'[1]Инф. по МКД'!$D$3:$T$13113,5,0))),"",IF(ISBLANK($C20),"",VLOOKUP($C20,'[1]Инф. по МКД'!$D$3:$T$13113,5,0)))</f>
        <v>кирпич</v>
      </c>
      <c r="G20" s="75">
        <f>IF(ISERROR(IF(ISBLANK($C20),"",VLOOKUP($C20,'[1]Инф. по МКД'!$D$3:$T$13113,9,0))),"",IF(ISBLANK($C20),"",VLOOKUP($C20,'[1]Инф. по МКД'!$D$3:$T$13113,9,0)))</f>
        <v>5</v>
      </c>
      <c r="H20" s="61">
        <f>IF(ISERROR(IF(ISBLANK($C20),"",VLOOKUP($C20,'[1]Инф. по МКД'!$D$3:$T$13113,10,0))),"",IF(ISBLANK($C20),"",VLOOKUP($C20,'[1]Инф. по МКД'!$D$3:$T$13113,10,0)))</f>
        <v>4</v>
      </c>
      <c r="I20" s="77">
        <f>IF(ISERROR(IF(ISBLANK($C20),"",VLOOKUP($C20,'[1]Инф. по МКД'!$D$3:$T$13113,14,0))),"",IF(ISBLANK($C20),"",VLOOKUP($C20,'[1]Инф. по МКД'!$D$3:$T$13113,14,0)))</f>
        <v>3293.87</v>
      </c>
      <c r="J20" s="78">
        <f>IF(ISERROR(IF(ISBLANK($C20),"",VLOOKUP($C20,'[1]Инф. по МКД'!$D$3:$T$13113,15,0))),"",IF(ISBLANK($C20),"",VLOOKUP($C20,'[1]Инф. по МКД'!$D$3:$T$13113,15,0)))</f>
        <v>3293.87</v>
      </c>
      <c r="K20" s="77">
        <f>IF(ISERROR(IF(ISBLANK($C20),"",VLOOKUP($C20,'[1]Инф. по МКД'!$D$3:$T$13113,16,0))),"",IF(ISBLANK($C20),"",VLOOKUP($C20,'[1]Инф. по МКД'!$D$3:$T$13113,16,0)))</f>
        <v>2776</v>
      </c>
      <c r="L20" s="79">
        <f>IF(ISERROR(IF(ISBLANK($C20),"",VLOOKUP($C20,'[1]Инф. по МКД'!$D$3:$T$13113,17,0))),"",IF(ISBLANK($C20),"",VLOOKUP($C20,'[1]Инф. по МКД'!$D$3:$T$13113,17,0)))</f>
        <v>116</v>
      </c>
      <c r="M20" s="80">
        <f t="shared" si="1"/>
        <v>1724011.56</v>
      </c>
      <c r="N20" s="78"/>
      <c r="O20" s="78"/>
      <c r="P20" s="78"/>
      <c r="Q20" s="80">
        <f>IF('Форма 2'!D20=0,"",'Форма 2'!D20-N20-O20-P20)</f>
        <v>1724011.56</v>
      </c>
      <c r="R20" s="81">
        <f>M20/J20</f>
        <v>523.40000060718853</v>
      </c>
      <c r="S20" s="81">
        <f>R20</f>
        <v>523.40000060718853</v>
      </c>
      <c r="T20" s="82">
        <v>45657</v>
      </c>
      <c r="U20" s="75" t="s">
        <v>44</v>
      </c>
      <c r="V20" s="83"/>
      <c r="W20" s="84">
        <f t="shared" si="2"/>
        <v>1</v>
      </c>
      <c r="X20" s="85" t="s">
        <v>961</v>
      </c>
      <c r="Y20" s="85" t="s">
        <v>961</v>
      </c>
      <c r="Z20" s="85">
        <v>1</v>
      </c>
      <c r="AA20" s="85" t="s">
        <v>961</v>
      </c>
      <c r="AB20" s="85" t="s">
        <v>961</v>
      </c>
      <c r="AC20" s="85" t="s">
        <v>961</v>
      </c>
      <c r="AD20" s="85" t="s">
        <v>961</v>
      </c>
      <c r="AE20" s="99" t="s">
        <v>961</v>
      </c>
      <c r="AF20" s="86" t="s">
        <v>961</v>
      </c>
      <c r="AG20" s="85" t="s">
        <v>961</v>
      </c>
      <c r="AH20" s="85" t="s">
        <v>961</v>
      </c>
      <c r="AI20" s="85" t="s">
        <v>961</v>
      </c>
      <c r="AJ20" s="85" t="s">
        <v>961</v>
      </c>
      <c r="AK20" s="85" t="s">
        <v>961</v>
      </c>
      <c r="AL20" s="85" t="s">
        <v>961</v>
      </c>
      <c r="AM20" s="85" t="s">
        <v>961</v>
      </c>
      <c r="AN20" s="85" t="s">
        <v>961</v>
      </c>
      <c r="AO20" s="85" t="s">
        <v>961</v>
      </c>
      <c r="AP20" s="85" t="s">
        <v>961</v>
      </c>
      <c r="AQ20" s="85" t="s">
        <v>961</v>
      </c>
      <c r="AR20" s="85" t="s">
        <v>961</v>
      </c>
    </row>
    <row r="21" spans="1:44" ht="16.5" thickTop="1" thickBot="1" x14ac:dyDescent="0.3">
      <c r="A21" s="61">
        <f t="shared" si="0"/>
        <v>4</v>
      </c>
      <c r="B21" s="92" t="str">
        <f>IF(ISERROR(IF(ISBLANK(C21),"",_xlfn.XLOOKUP(C21,'[1]Инф. по МКД'!$D$3:$D$13151,'[1]Инф. по МКД'!$C$3:$C$13151,,0))),"",IF(ISBLANK(C21),"",_xlfn.XLOOKUP(C21,'[1]Инф. по МКД'!$D$3:$D$13151,'[1]Инф. по МКД'!$C$3:$C$13151,,0)))</f>
        <v>Верещагинский городской округ Пермского края</v>
      </c>
      <c r="C21" s="96" t="s">
        <v>341</v>
      </c>
      <c r="D21" s="74">
        <f>IF(ISERROR(IF(ISBLANK($C21),"",VLOOKUP($C21,'[1]Инф. по МКД'!$D$3:$T$13113,3,0))),"",IF(ISBLANK($C21),"",VLOOKUP($C21,'[1]Инф. по МКД'!$D$3:$T$13113,3,0)))</f>
        <v>1976</v>
      </c>
      <c r="E21" s="75"/>
      <c r="F21" s="87" t="str">
        <f>IF(ISERROR(IF(ISBLANK($C21),"",VLOOKUP($C21,'[1]Инф. по МКД'!$D$3:$T$13113,5,0))),"",IF(ISBLANK($C21),"",VLOOKUP($C21,'[1]Инф. по МКД'!$D$3:$T$13113,5,0)))</f>
        <v>Кирпич</v>
      </c>
      <c r="G21" s="75">
        <f>IF(ISERROR(IF(ISBLANK($C21),"",VLOOKUP($C21,'[1]Инф. по МКД'!$D$3:$T$13113,9,0))),"",IF(ISBLANK($C21),"",VLOOKUP($C21,'[1]Инф. по МКД'!$D$3:$T$13113,9,0)))</f>
        <v>4</v>
      </c>
      <c r="H21" s="61">
        <f>IF(ISERROR(IF(ISBLANK($C21),"",VLOOKUP($C21,'[1]Инф. по МКД'!$D$3:$T$13113,10,0))),"",IF(ISBLANK($C21),"",VLOOKUP($C21,'[1]Инф. по МКД'!$D$3:$T$13113,10,0)))</f>
        <v>1</v>
      </c>
      <c r="I21" s="77">
        <f>IF(ISERROR(IF(ISBLANK($C21),"",VLOOKUP($C21,'[1]Инф. по МКД'!$D$3:$T$13113,14,0))),"",IF(ISBLANK($C21),"",VLOOKUP($C21,'[1]Инф. по МКД'!$D$3:$T$13113,14,0)))</f>
        <v>1060.7</v>
      </c>
      <c r="J21" s="78">
        <f>IF(ISERROR(IF(ISBLANK($C21),"",VLOOKUP($C21,'[1]Инф. по МКД'!$D$3:$T$13113,15,0))),"",IF(ISBLANK($C21),"",VLOOKUP($C21,'[1]Инф. по МКД'!$D$3:$T$13113,15,0)))</f>
        <v>1060.7</v>
      </c>
      <c r="K21" s="77">
        <f>IF(ISERROR(IF(ISBLANK($C21),"",VLOOKUP($C21,'[1]Инф. по МКД'!$D$3:$T$13113,16,0))),"",IF(ISBLANK($C21),"",VLOOKUP($C21,'[1]Инф. по МКД'!$D$3:$T$13113,16,0)))</f>
        <v>1060.7</v>
      </c>
      <c r="L21" s="79">
        <f>IF(ISERROR(IF(ISBLANK($C21),"",VLOOKUP($C21,'[1]Инф. по МКД'!$D$3:$T$13113,17,0))),"",IF(ISBLANK($C21),"",VLOOKUP($C21,'[1]Инф. по МКД'!$D$3:$T$13113,17,0)))</f>
        <v>80</v>
      </c>
      <c r="M21" s="80">
        <f t="shared" si="1"/>
        <v>5121717.2300000004</v>
      </c>
      <c r="N21" s="78"/>
      <c r="O21" s="78"/>
      <c r="P21" s="78"/>
      <c r="Q21" s="80">
        <f>IF('Форма 2'!D21=0,"",'Форма 2'!D21-N21-O21-P21)</f>
        <v>5121717.2300000004</v>
      </c>
      <c r="R21" s="81">
        <f>M21/J21</f>
        <v>4828.6199962289056</v>
      </c>
      <c r="S21" s="81">
        <f>R21</f>
        <v>4828.6199962289056</v>
      </c>
      <c r="T21" s="82">
        <v>45657</v>
      </c>
      <c r="U21" s="75" t="s">
        <v>43</v>
      </c>
      <c r="V21" s="83"/>
      <c r="W21" s="84">
        <f t="shared" si="2"/>
        <v>2</v>
      </c>
      <c r="X21" s="85" t="s">
        <v>961</v>
      </c>
      <c r="Y21" s="85" t="s">
        <v>961</v>
      </c>
      <c r="Z21" s="85" t="s">
        <v>961</v>
      </c>
      <c r="AA21" s="85">
        <v>1</v>
      </c>
      <c r="AB21" s="85" t="s">
        <v>961</v>
      </c>
      <c r="AC21" s="85" t="s">
        <v>961</v>
      </c>
      <c r="AD21" s="85" t="s">
        <v>961</v>
      </c>
      <c r="AE21" s="99" t="s">
        <v>961</v>
      </c>
      <c r="AF21" s="86" t="s">
        <v>961</v>
      </c>
      <c r="AG21" s="85">
        <v>1</v>
      </c>
      <c r="AH21" s="85" t="s">
        <v>961</v>
      </c>
      <c r="AI21" s="85" t="s">
        <v>961</v>
      </c>
      <c r="AJ21" s="85" t="s">
        <v>961</v>
      </c>
      <c r="AK21" s="85" t="s">
        <v>961</v>
      </c>
      <c r="AL21" s="85" t="s">
        <v>961</v>
      </c>
      <c r="AM21" s="85" t="s">
        <v>961</v>
      </c>
      <c r="AN21" s="85" t="s">
        <v>961</v>
      </c>
      <c r="AO21" s="85" t="s">
        <v>961</v>
      </c>
      <c r="AP21" s="85" t="s">
        <v>961</v>
      </c>
      <c r="AQ21" s="85" t="s">
        <v>961</v>
      </c>
      <c r="AR21" s="85" t="s">
        <v>961</v>
      </c>
    </row>
    <row r="22" spans="1:44" ht="17.25" thickTop="1" thickBot="1" x14ac:dyDescent="0.3">
      <c r="A22" s="190">
        <f t="shared" si="0"/>
        <v>0</v>
      </c>
      <c r="B22" s="191" t="str">
        <f>IF(ISERROR(IF(ISBLANK(C22),"",_xlfn.XLOOKUP(C22,'[1]Инф. по МКД'!$D$3:$D$13151,'[1]Инф. по МКД'!$C$3:$C$13151,,0))),"",IF(ISBLANK(C22),"",_xlfn.XLOOKUP(C22,'[1]Инф. по МКД'!$D$3:$D$13151,'[1]Инф. по МКД'!$C$3:$C$13151,,0)))</f>
        <v/>
      </c>
      <c r="C22" s="35" t="s">
        <v>115</v>
      </c>
      <c r="D22" s="32" t="str">
        <f>IF(ISERROR(IF(ISBLANK($C22),"",VLOOKUP($C22,'[1]Инф. по МКД'!$D$3:$T$13113,3,0))),"",IF(ISBLANK($C22),"",VLOOKUP($C22,'[1]Инф. по МКД'!$D$3:$T$13113,3,0)))</f>
        <v/>
      </c>
      <c r="E22" s="32"/>
      <c r="F22" s="32" t="str">
        <f>IF(ISERROR(IF(ISBLANK($C22),"",VLOOKUP($C22,'[1]Инф. по МКД'!$D$3:$T$13113,5,0))),"",IF(ISBLANK($C22),"",VLOOKUP($C22,'[1]Инф. по МКД'!$D$3:$T$13113,5,0)))</f>
        <v/>
      </c>
      <c r="G22" s="32" t="str">
        <f>IF(ISERROR(IF(ISBLANK($C22),"",VLOOKUP($C22,'[1]Инф. по МКД'!$D$3:$T$13113,9,0))),"",IF(ISBLANK($C22),"",VLOOKUP($C22,'[1]Инф. по МКД'!$D$3:$T$13113,9,0)))</f>
        <v/>
      </c>
      <c r="H22" s="32" t="str">
        <f>IF(ISERROR(IF(ISBLANK($C22),"",VLOOKUP($C22,'[1]Инф. по МКД'!$D$3:$T$13113,10,0))),"",IF(ISBLANK($C22),"",VLOOKUP($C22,'[1]Инф. по МКД'!$D$3:$T$13113,10,0)))</f>
        <v/>
      </c>
      <c r="I22" s="36" t="str">
        <f>IF(ISERROR(IF(ISBLANK($C22),"",VLOOKUP($C22,'[1]Инф. по МКД'!$D$3:$T$13113,14,0))),"",IF(ISBLANK($C22),"",VLOOKUP($C22,'[1]Инф. по МКД'!$D$3:$T$13113,14,0)))</f>
        <v/>
      </c>
      <c r="J22" s="36" t="str">
        <f>IF(ISERROR(IF(ISBLANK($C22),"",VLOOKUP($C22,'[1]Инф. по МКД'!$D$3:$T$13113,15,0))),"",IF(ISBLANK($C22),"",VLOOKUP($C22,'[1]Инф. по МКД'!$D$3:$T$13113,15,0)))</f>
        <v/>
      </c>
      <c r="K22" s="36" t="str">
        <f>IF(ISERROR(IF(ISBLANK($C22),"",VLOOKUP($C22,'[1]Инф. по МКД'!$D$3:$T$13113,16,0))),"",IF(ISBLANK($C22),"",VLOOKUP($C22,'[1]Инф. по МКД'!$D$3:$T$13113,16,0)))</f>
        <v/>
      </c>
      <c r="L22" s="36" t="str">
        <f>IF(ISERROR(IF(ISBLANK($C22),"",VLOOKUP($C22,'[1]Инф. по МКД'!$D$3:$T$13113,17,0))),"",IF(ISBLANK($C22),"",VLOOKUP($C22,'[1]Инф. по МКД'!$D$3:$T$13113,17,0)))</f>
        <v/>
      </c>
      <c r="M22" s="36">
        <f t="shared" si="1"/>
        <v>1125761.6200000001</v>
      </c>
      <c r="N22" s="36"/>
      <c r="O22" s="36"/>
      <c r="P22" s="36"/>
      <c r="Q22" s="36">
        <f>IF('Форма 2'!D22=0,"",'Форма 2'!D22-N22-O22-P22)</f>
        <v>1125761.6200000001</v>
      </c>
      <c r="R22" s="93"/>
      <c r="S22" s="93"/>
      <c r="T22" s="32"/>
      <c r="U22" s="32"/>
      <c r="V22" s="84"/>
      <c r="W22" s="84">
        <f t="shared" si="2"/>
        <v>0</v>
      </c>
      <c r="X22" s="85"/>
      <c r="Y22" s="85"/>
      <c r="Z22" s="85"/>
      <c r="AA22" s="85"/>
      <c r="AB22" s="85"/>
      <c r="AC22" s="85"/>
      <c r="AD22" s="85"/>
      <c r="AE22" s="99"/>
      <c r="AF22" s="86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</row>
    <row r="23" spans="1:44" ht="16.5" thickTop="1" thickBot="1" x14ac:dyDescent="0.3">
      <c r="A23" s="61">
        <f t="shared" si="0"/>
        <v>1</v>
      </c>
      <c r="B23" s="92" t="str">
        <f>IF(ISERROR(IF(ISBLANK(C23),"",_xlfn.XLOOKUP(C23,'[1]Инф. по МКД'!$D$3:$D$13151,'[1]Инф. по МКД'!$C$3:$C$13151,,0))),"",IF(ISBLANK(C23),"",_xlfn.XLOOKUP(C23,'[1]Инф. по МКД'!$D$3:$D$13151,'[1]Инф. по МКД'!$C$3:$C$13151,,0)))</f>
        <v>Гайнский муниципальный округ Пермского края</v>
      </c>
      <c r="C23" s="96" t="s">
        <v>116</v>
      </c>
      <c r="D23" s="74">
        <f>IF(ISERROR(IF(ISBLANK($C23),"",VLOOKUP($C23,'[1]Инф. по МКД'!$D$3:$T$13113,3,0))),"",IF(ISBLANK($C23),"",VLOOKUP($C23,'[1]Инф. по МКД'!$D$3:$T$13113,3,0)))</f>
        <v>1974</v>
      </c>
      <c r="E23" s="75"/>
      <c r="F23" s="87" t="str">
        <f>IF(ISERROR(IF(ISBLANK($C23),"",VLOOKUP($C23,'[1]Инф. по МКД'!$D$3:$T$13113,5,0))),"",IF(ISBLANK($C23),"",VLOOKUP($C23,'[1]Инф. по МКД'!$D$3:$T$13113,5,0)))</f>
        <v>Кирпич</v>
      </c>
      <c r="G23" s="75">
        <f>IF(ISERROR(IF(ISBLANK($C23),"",VLOOKUP($C23,'[1]Инф. по МКД'!$D$3:$T$13113,9,0))),"",IF(ISBLANK($C23),"",VLOOKUP($C23,'[1]Инф. по МКД'!$D$3:$T$13113,9,0)))</f>
        <v>2</v>
      </c>
      <c r="H23" s="61">
        <f>IF(ISERROR(IF(ISBLANK($C23),"",VLOOKUP($C23,'[1]Инф. по МКД'!$D$3:$T$13113,10,0))),"",IF(ISBLANK($C23),"",VLOOKUP($C23,'[1]Инф. по МКД'!$D$3:$T$13113,10,0)))</f>
        <v>2</v>
      </c>
      <c r="I23" s="77">
        <f>IF(ISERROR(IF(ISBLANK($C23),"",VLOOKUP($C23,'[1]Инф. по МКД'!$D$3:$T$13113,14,0))),"",IF(ISBLANK($C23),"",VLOOKUP($C23,'[1]Инф. по МКД'!$D$3:$T$13113,14,0)))</f>
        <v>419.6</v>
      </c>
      <c r="J23" s="78">
        <f>IF(ISERROR(IF(ISBLANK($C23),"",VLOOKUP($C23,'[1]Инф. по МКД'!$D$3:$T$13113,15,0))),"",IF(ISBLANK($C23),"",VLOOKUP($C23,'[1]Инф. по МКД'!$D$3:$T$13113,15,0)))</f>
        <v>376</v>
      </c>
      <c r="K23" s="77">
        <f>IF(ISERROR(IF(ISBLANK($C23),"",VLOOKUP($C23,'[1]Инф. по МКД'!$D$3:$T$13113,16,0))),"",IF(ISBLANK($C23),"",VLOOKUP($C23,'[1]Инф. по МКД'!$D$3:$T$13113,16,0)))</f>
        <v>252.6</v>
      </c>
      <c r="L23" s="79">
        <f>IF(ISERROR(IF(ISBLANK($C23),"",VLOOKUP($C23,'[1]Инф. по МКД'!$D$3:$T$13113,17,0))),"",IF(ISBLANK($C23),"",VLOOKUP($C23,'[1]Инф. по МКД'!$D$3:$T$13113,17,0)))</f>
        <v>26</v>
      </c>
      <c r="M23" s="80">
        <f t="shared" si="1"/>
        <v>1125761.6200000001</v>
      </c>
      <c r="N23" s="78"/>
      <c r="O23" s="78"/>
      <c r="P23" s="78"/>
      <c r="Q23" s="80">
        <f>IF('Форма 2'!D23=0,"",'Форма 2'!D23-N23-O23-P23)</f>
        <v>1125761.6200000001</v>
      </c>
      <c r="R23" s="81">
        <f>M23/J23</f>
        <v>2994.0468617021279</v>
      </c>
      <c r="S23" s="81">
        <f>R23</f>
        <v>2994.0468617021279</v>
      </c>
      <c r="T23" s="82">
        <v>45657</v>
      </c>
      <c r="U23" s="75" t="s">
        <v>43</v>
      </c>
      <c r="V23" s="83"/>
      <c r="W23" s="84">
        <f t="shared" si="2"/>
        <v>3</v>
      </c>
      <c r="X23" s="85">
        <v>1</v>
      </c>
      <c r="Y23" s="85" t="s">
        <v>961</v>
      </c>
      <c r="Z23" s="85" t="s">
        <v>961</v>
      </c>
      <c r="AA23" s="85" t="s">
        <v>961</v>
      </c>
      <c r="AB23" s="85" t="s">
        <v>961</v>
      </c>
      <c r="AC23" s="85">
        <v>1</v>
      </c>
      <c r="AD23" s="85" t="s">
        <v>961</v>
      </c>
      <c r="AE23" s="99" t="s">
        <v>961</v>
      </c>
      <c r="AF23" s="86" t="s">
        <v>961</v>
      </c>
      <c r="AG23" s="85" t="s">
        <v>961</v>
      </c>
      <c r="AH23" s="85" t="s">
        <v>961</v>
      </c>
      <c r="AI23" s="85" t="s">
        <v>961</v>
      </c>
      <c r="AJ23" s="85" t="s">
        <v>961</v>
      </c>
      <c r="AK23" s="85">
        <v>1</v>
      </c>
      <c r="AL23" s="85" t="s">
        <v>961</v>
      </c>
      <c r="AM23" s="85" t="s">
        <v>961</v>
      </c>
      <c r="AN23" s="85" t="s">
        <v>961</v>
      </c>
      <c r="AO23" s="85" t="s">
        <v>961</v>
      </c>
      <c r="AP23" s="85" t="s">
        <v>961</v>
      </c>
      <c r="AQ23" s="85" t="s">
        <v>961</v>
      </c>
      <c r="AR23" s="85" t="s">
        <v>961</v>
      </c>
    </row>
    <row r="24" spans="1:44" ht="17.25" thickTop="1" thickBot="1" x14ac:dyDescent="0.3">
      <c r="A24" s="190">
        <f t="shared" si="0"/>
        <v>0</v>
      </c>
      <c r="B24" s="191" t="str">
        <f>IF(ISERROR(IF(ISBLANK(C24),"",_xlfn.XLOOKUP(C24,'[1]Инф. по МКД'!$D$3:$D$13151,'[1]Инф. по МКД'!$C$3:$C$13151,,0))),"",IF(ISBLANK(C24),"",_xlfn.XLOOKUP(C24,'[1]Инф. по МКД'!$D$3:$D$13151,'[1]Инф. по МКД'!$C$3:$C$13151,,0)))</f>
        <v/>
      </c>
      <c r="C24" s="35" t="s">
        <v>117</v>
      </c>
      <c r="D24" s="32" t="str">
        <f>IF(ISERROR(IF(ISBLANK($C24),"",VLOOKUP($C24,'[1]Инф. по МКД'!$D$3:$T$13113,3,0))),"",IF(ISBLANK($C24),"",VLOOKUP($C24,'[1]Инф. по МКД'!$D$3:$T$13113,3,0)))</f>
        <v/>
      </c>
      <c r="E24" s="32"/>
      <c r="F24" s="32" t="str">
        <f>IF(ISERROR(IF(ISBLANK($C24),"",VLOOKUP($C24,'[1]Инф. по МКД'!$D$3:$T$13113,5,0))),"",IF(ISBLANK($C24),"",VLOOKUP($C24,'[1]Инф. по МКД'!$D$3:$T$13113,5,0)))</f>
        <v/>
      </c>
      <c r="G24" s="32" t="str">
        <f>IF(ISERROR(IF(ISBLANK($C24),"",VLOOKUP($C24,'[1]Инф. по МКД'!$D$3:$T$13113,9,0))),"",IF(ISBLANK($C24),"",VLOOKUP($C24,'[1]Инф. по МКД'!$D$3:$T$13113,9,0)))</f>
        <v/>
      </c>
      <c r="H24" s="32" t="str">
        <f>IF(ISERROR(IF(ISBLANK($C24),"",VLOOKUP($C24,'[1]Инф. по МКД'!$D$3:$T$13113,10,0))),"",IF(ISBLANK($C24),"",VLOOKUP($C24,'[1]Инф. по МКД'!$D$3:$T$13113,10,0)))</f>
        <v/>
      </c>
      <c r="I24" s="36" t="str">
        <f>IF(ISERROR(IF(ISBLANK($C24),"",VLOOKUP($C24,'[1]Инф. по МКД'!$D$3:$T$13113,14,0))),"",IF(ISBLANK($C24),"",VLOOKUP($C24,'[1]Инф. по МКД'!$D$3:$T$13113,14,0)))</f>
        <v/>
      </c>
      <c r="J24" s="36" t="str">
        <f>IF(ISERROR(IF(ISBLANK($C24),"",VLOOKUP($C24,'[1]Инф. по МКД'!$D$3:$T$13113,15,0))),"",IF(ISBLANK($C24),"",VLOOKUP($C24,'[1]Инф. по МКД'!$D$3:$T$13113,15,0)))</f>
        <v/>
      </c>
      <c r="K24" s="36" t="str">
        <f>IF(ISERROR(IF(ISBLANK($C24),"",VLOOKUP($C24,'[1]Инф. по МКД'!$D$3:$T$13113,16,0))),"",IF(ISBLANK($C24),"",VLOOKUP($C24,'[1]Инф. по МКД'!$D$3:$T$13113,16,0)))</f>
        <v/>
      </c>
      <c r="L24" s="36" t="str">
        <f>IF(ISERROR(IF(ISBLANK($C24),"",VLOOKUP($C24,'[1]Инф. по МКД'!$D$3:$T$13113,17,0))),"",IF(ISBLANK($C24),"",VLOOKUP($C24,'[1]Инф. по МКД'!$D$3:$T$13113,17,0)))</f>
        <v/>
      </c>
      <c r="M24" s="36">
        <f t="shared" si="1"/>
        <v>46009638.390000001</v>
      </c>
      <c r="N24" s="36"/>
      <c r="O24" s="36"/>
      <c r="P24" s="36"/>
      <c r="Q24" s="36">
        <f>IF('Форма 2'!D24=0,"",'Форма 2'!D24-N24-O24-P24)</f>
        <v>46009638.390000001</v>
      </c>
      <c r="R24" s="93"/>
      <c r="S24" s="93"/>
      <c r="T24" s="32"/>
      <c r="U24" s="32"/>
      <c r="V24" s="84"/>
      <c r="W24" s="84">
        <f t="shared" si="2"/>
        <v>0</v>
      </c>
      <c r="X24" s="85"/>
      <c r="Y24" s="85"/>
      <c r="Z24" s="85"/>
      <c r="AA24" s="85"/>
      <c r="AB24" s="85"/>
      <c r="AC24" s="85"/>
      <c r="AD24" s="85"/>
      <c r="AE24" s="99"/>
      <c r="AF24" s="86"/>
      <c r="AG24" s="85"/>
      <c r="AH24" s="85"/>
      <c r="AI24" s="85"/>
      <c r="AJ24" s="85"/>
      <c r="AK24" s="85"/>
      <c r="AL24" s="85"/>
      <c r="AM24" s="85"/>
      <c r="AN24" s="85"/>
      <c r="AO24" s="85"/>
      <c r="AP24" s="85"/>
      <c r="AQ24" s="85"/>
      <c r="AR24" s="85"/>
    </row>
    <row r="25" spans="1:44" ht="16.5" thickTop="1" thickBot="1" x14ac:dyDescent="0.3">
      <c r="A25" s="61">
        <f t="shared" si="0"/>
        <v>1</v>
      </c>
      <c r="B25" s="92" t="str">
        <f>IF(ISERROR(IF(ISBLANK(C25),"",_xlfn.XLOOKUP(C25,'[1]Инф. по МКД'!$D$3:$D$13151,'[1]Инф. по МКД'!$C$3:$C$13151,,0))),"",IF(ISBLANK(C25),"",_xlfn.XLOOKUP(C25,'[1]Инф. по МКД'!$D$3:$D$13151,'[1]Инф. по МКД'!$C$3:$C$13151,,0)))</f>
        <v>Горнозаводской городской округ Пермского края</v>
      </c>
      <c r="C25" s="96" t="s">
        <v>118</v>
      </c>
      <c r="D25" s="74">
        <f>IF(ISERROR(IF(ISBLANK($C25),"",VLOOKUP($C25,'[1]Инф. по МКД'!$D$3:$T$13113,3,0))),"",IF(ISBLANK($C25),"",VLOOKUP($C25,'[1]Инф. по МКД'!$D$3:$T$13113,3,0)))</f>
        <v>1962</v>
      </c>
      <c r="E25" s="75"/>
      <c r="F25" s="87" t="str">
        <f>IF(ISERROR(IF(ISBLANK($C25),"",VLOOKUP($C25,'[1]Инф. по МКД'!$D$3:$T$13113,5,0))),"",IF(ISBLANK($C25),"",VLOOKUP($C25,'[1]Инф. по МКД'!$D$3:$T$13113,5,0)))</f>
        <v>Блоки</v>
      </c>
      <c r="G25" s="75">
        <f>IF(ISERROR(IF(ISBLANK($C25),"",VLOOKUP($C25,'[1]Инф. по МКД'!$D$3:$T$13113,9,0))),"",IF(ISBLANK($C25),"",VLOOKUP($C25,'[1]Инф. по МКД'!$D$3:$T$13113,9,0)))</f>
        <v>4</v>
      </c>
      <c r="H25" s="61">
        <f>IF(ISERROR(IF(ISBLANK($C25),"",VLOOKUP($C25,'[1]Инф. по МКД'!$D$3:$T$13113,10,0))),"",IF(ISBLANK($C25),"",VLOOKUP($C25,'[1]Инф. по МКД'!$D$3:$T$13113,10,0)))</f>
        <v>3</v>
      </c>
      <c r="I25" s="77">
        <f>IF(ISERROR(IF(ISBLANK($C25),"",VLOOKUP($C25,'[1]Инф. по МКД'!$D$3:$T$13113,14,0))),"",IF(ISBLANK($C25),"",VLOOKUP($C25,'[1]Инф. по МКД'!$D$3:$T$13113,14,0)))</f>
        <v>3326.3</v>
      </c>
      <c r="J25" s="78">
        <f>IF(ISERROR(IF(ISBLANK($C25),"",VLOOKUP($C25,'[1]Инф. по МКД'!$D$3:$T$13113,15,0))),"",IF(ISBLANK($C25),"",VLOOKUP($C25,'[1]Инф. по МКД'!$D$3:$T$13113,15,0)))</f>
        <v>2374.3000000000002</v>
      </c>
      <c r="K25" s="77">
        <f>IF(ISERROR(IF(ISBLANK($C25),"",VLOOKUP($C25,'[1]Инф. по МКД'!$D$3:$T$13113,16,0))),"",IF(ISBLANK($C25),"",VLOOKUP($C25,'[1]Инф. по МКД'!$D$3:$T$13113,16,0)))</f>
        <v>2174.9</v>
      </c>
      <c r="L25" s="79">
        <f>IF(ISERROR(IF(ISBLANK($C25),"",VLOOKUP($C25,'[1]Инф. по МКД'!$D$3:$T$13113,17,0))),"",IF(ISBLANK($C25),"",VLOOKUP($C25,'[1]Инф. по МКД'!$D$3:$T$13113,17,0)))</f>
        <v>114</v>
      </c>
      <c r="M25" s="80">
        <f t="shared" si="1"/>
        <v>14980058.58</v>
      </c>
      <c r="N25" s="78"/>
      <c r="O25" s="78"/>
      <c r="P25" s="78"/>
      <c r="Q25" s="80">
        <f>IF('Форма 2'!D25=0,"",'Форма 2'!D25-N25-O25-P25)</f>
        <v>14980058.58</v>
      </c>
      <c r="R25" s="81">
        <f>M25/J25</f>
        <v>6309.2526555195209</v>
      </c>
      <c r="S25" s="81">
        <f>R25</f>
        <v>6309.2526555195209</v>
      </c>
      <c r="T25" s="82">
        <v>45657</v>
      </c>
      <c r="U25" s="75" t="s">
        <v>43</v>
      </c>
      <c r="V25" s="83"/>
      <c r="W25" s="84">
        <f t="shared" si="2"/>
        <v>1</v>
      </c>
      <c r="X25" s="85" t="s">
        <v>961</v>
      </c>
      <c r="Y25" s="85" t="s">
        <v>961</v>
      </c>
      <c r="Z25" s="85" t="s">
        <v>961</v>
      </c>
      <c r="AA25" s="85" t="s">
        <v>961</v>
      </c>
      <c r="AB25" s="85" t="s">
        <v>961</v>
      </c>
      <c r="AC25" s="85" t="s">
        <v>961</v>
      </c>
      <c r="AD25" s="85" t="s">
        <v>961</v>
      </c>
      <c r="AE25" s="99" t="s">
        <v>961</v>
      </c>
      <c r="AF25" s="86" t="s">
        <v>961</v>
      </c>
      <c r="AG25" s="85">
        <v>1</v>
      </c>
      <c r="AH25" s="85" t="s">
        <v>961</v>
      </c>
      <c r="AI25" s="85" t="s">
        <v>961</v>
      </c>
      <c r="AJ25" s="85" t="s">
        <v>961</v>
      </c>
      <c r="AK25" s="85" t="s">
        <v>961</v>
      </c>
      <c r="AL25" s="85" t="s">
        <v>961</v>
      </c>
      <c r="AM25" s="85" t="s">
        <v>961</v>
      </c>
      <c r="AN25" s="85" t="s">
        <v>961</v>
      </c>
      <c r="AO25" s="85" t="s">
        <v>961</v>
      </c>
      <c r="AP25" s="85" t="s">
        <v>961</v>
      </c>
      <c r="AQ25" s="85" t="s">
        <v>961</v>
      </c>
      <c r="AR25" s="85" t="s">
        <v>961</v>
      </c>
    </row>
    <row r="26" spans="1:44" ht="16.5" thickTop="1" thickBot="1" x14ac:dyDescent="0.3">
      <c r="A26" s="61">
        <f t="shared" si="0"/>
        <v>2</v>
      </c>
      <c r="B26" s="92" t="str">
        <f>IF(ISERROR(IF(ISBLANK(C26),"",_xlfn.XLOOKUP(C26,'[1]Инф. по МКД'!$D$3:$D$13151,'[1]Инф. по МКД'!$C$3:$C$13151,,0))),"",IF(ISBLANK(C26),"",_xlfn.XLOOKUP(C26,'[1]Инф. по МКД'!$D$3:$D$13151,'[1]Инф. по МКД'!$C$3:$C$13151,,0)))</f>
        <v>Горнозаводской городской округ Пермского края</v>
      </c>
      <c r="C26" s="96" t="s">
        <v>119</v>
      </c>
      <c r="D26" s="74">
        <f>IF(ISERROR(IF(ISBLANK($C26),"",VLOOKUP($C26,'[1]Инф. по МКД'!$D$3:$T$13113,3,0))),"",IF(ISBLANK($C26),"",VLOOKUP($C26,'[1]Инф. по МКД'!$D$3:$T$13113,3,0)))</f>
        <v>1956</v>
      </c>
      <c r="E26" s="75"/>
      <c r="F26" s="87" t="str">
        <f>IF(ISERROR(IF(ISBLANK($C26),"",VLOOKUP($C26,'[1]Инф. по МКД'!$D$3:$T$13113,5,0))),"",IF(ISBLANK($C26),"",VLOOKUP($C26,'[1]Инф. по МКД'!$D$3:$T$13113,5,0)))</f>
        <v>Кирпич</v>
      </c>
      <c r="G26" s="75">
        <f>IF(ISERROR(IF(ISBLANK($C26),"",VLOOKUP($C26,'[1]Инф. по МКД'!$D$3:$T$13113,9,0))),"",IF(ISBLANK($C26),"",VLOOKUP($C26,'[1]Инф. по МКД'!$D$3:$T$13113,9,0)))</f>
        <v>2</v>
      </c>
      <c r="H26" s="61">
        <f>IF(ISERROR(IF(ISBLANK($C26),"",VLOOKUP($C26,'[1]Инф. по МКД'!$D$3:$T$13113,10,0))),"",IF(ISBLANK($C26),"",VLOOKUP($C26,'[1]Инф. по МКД'!$D$3:$T$13113,10,0)))</f>
        <v>2</v>
      </c>
      <c r="I26" s="77">
        <f>IF(ISERROR(IF(ISBLANK($C26),"",VLOOKUP($C26,'[1]Инф. по МКД'!$D$3:$T$13113,14,0))),"",IF(ISBLANK($C26),"",VLOOKUP($C26,'[1]Инф. по МКД'!$D$3:$T$13113,14,0)))</f>
        <v>407.6</v>
      </c>
      <c r="J26" s="78">
        <f>IF(ISERROR(IF(ISBLANK($C26),"",VLOOKUP($C26,'[1]Инф. по МКД'!$D$3:$T$13113,15,0))),"",IF(ISBLANK($C26),"",VLOOKUP($C26,'[1]Инф. по МКД'!$D$3:$T$13113,15,0)))</f>
        <v>356.91</v>
      </c>
      <c r="K26" s="77">
        <f>IF(ISERROR(IF(ISBLANK($C26),"",VLOOKUP($C26,'[1]Инф. по МКД'!$D$3:$T$13113,16,0))),"",IF(ISBLANK($C26),"",VLOOKUP($C26,'[1]Инф. по МКД'!$D$3:$T$13113,16,0)))</f>
        <v>362.5</v>
      </c>
      <c r="L26" s="79">
        <f>IF(ISERROR(IF(ISBLANK($C26),"",VLOOKUP($C26,'[1]Инф. по МКД'!$D$3:$T$13113,17,0))),"",IF(ISBLANK($C26),"",VLOOKUP($C26,'[1]Инф. по МКД'!$D$3:$T$13113,17,0)))</f>
        <v>12</v>
      </c>
      <c r="M26" s="80">
        <f t="shared" si="1"/>
        <v>529081.1</v>
      </c>
      <c r="N26" s="78"/>
      <c r="O26" s="78"/>
      <c r="P26" s="78"/>
      <c r="Q26" s="80">
        <f>IF('Форма 2'!D26=0,"",'Форма 2'!D26-N26-O26-P26)</f>
        <v>529081.1</v>
      </c>
      <c r="R26" s="81">
        <f>M26/J26</f>
        <v>1482.393600627609</v>
      </c>
      <c r="S26" s="81">
        <f>R26</f>
        <v>1482.393600627609</v>
      </c>
      <c r="T26" s="82">
        <v>45657</v>
      </c>
      <c r="U26" s="75" t="s">
        <v>43</v>
      </c>
      <c r="V26" s="83"/>
      <c r="W26" s="84">
        <f t="shared" si="2"/>
        <v>1</v>
      </c>
      <c r="X26" s="85" t="s">
        <v>961</v>
      </c>
      <c r="Y26" s="85" t="s">
        <v>961</v>
      </c>
      <c r="Z26" s="85" t="s">
        <v>961</v>
      </c>
      <c r="AA26" s="85" t="s">
        <v>961</v>
      </c>
      <c r="AB26" s="85" t="s">
        <v>961</v>
      </c>
      <c r="AC26" s="85" t="s">
        <v>961</v>
      </c>
      <c r="AD26" s="85" t="s">
        <v>961</v>
      </c>
      <c r="AE26" s="99" t="s">
        <v>961</v>
      </c>
      <c r="AF26" s="86" t="s">
        <v>961</v>
      </c>
      <c r="AG26" s="85" t="s">
        <v>961</v>
      </c>
      <c r="AH26" s="85" t="s">
        <v>961</v>
      </c>
      <c r="AI26" s="85" t="s">
        <v>961</v>
      </c>
      <c r="AJ26" s="85" t="s">
        <v>961</v>
      </c>
      <c r="AK26" s="85">
        <v>1</v>
      </c>
      <c r="AL26" s="85" t="s">
        <v>961</v>
      </c>
      <c r="AM26" s="85" t="s">
        <v>961</v>
      </c>
      <c r="AN26" s="85" t="s">
        <v>961</v>
      </c>
      <c r="AO26" s="85" t="s">
        <v>961</v>
      </c>
      <c r="AP26" s="85" t="s">
        <v>961</v>
      </c>
      <c r="AQ26" s="85" t="s">
        <v>961</v>
      </c>
      <c r="AR26" s="85" t="s">
        <v>961</v>
      </c>
    </row>
    <row r="27" spans="1:44" ht="16.5" thickTop="1" thickBot="1" x14ac:dyDescent="0.3">
      <c r="A27" s="61">
        <f t="shared" si="0"/>
        <v>3</v>
      </c>
      <c r="B27" s="92" t="str">
        <f>IF(ISERROR(IF(ISBLANK(C27),"",_xlfn.XLOOKUP(C27,'[1]Инф. по МКД'!$D$3:$D$13151,'[1]Инф. по МКД'!$C$3:$C$13151,,0))),"",IF(ISBLANK(C27),"",_xlfn.XLOOKUP(C27,'[1]Инф. по МКД'!$D$3:$D$13151,'[1]Инф. по МКД'!$C$3:$C$13151,,0)))</f>
        <v>Горнозаводской городской округ Пермского края</v>
      </c>
      <c r="C27" s="96" t="s">
        <v>120</v>
      </c>
      <c r="D27" s="74">
        <f>IF(ISERROR(IF(ISBLANK($C27),"",VLOOKUP($C27,'[1]Инф. по МКД'!$D$3:$T$13113,3,0))),"",IF(ISBLANK($C27),"",VLOOKUP($C27,'[1]Инф. по МКД'!$D$3:$T$13113,3,0)))</f>
        <v>1962</v>
      </c>
      <c r="E27" s="75"/>
      <c r="F27" s="87" t="str">
        <f>IF(ISERROR(IF(ISBLANK($C27),"",VLOOKUP($C27,'[1]Инф. по МКД'!$D$3:$T$13113,5,0))),"",IF(ISBLANK($C27),"",VLOOKUP($C27,'[1]Инф. по МКД'!$D$3:$T$13113,5,0)))</f>
        <v>Шлакоблок</v>
      </c>
      <c r="G27" s="75">
        <f>IF(ISERROR(IF(ISBLANK($C27),"",VLOOKUP($C27,'[1]Инф. по МКД'!$D$3:$T$13113,9,0))),"",IF(ISBLANK($C27),"",VLOOKUP($C27,'[1]Инф. по МКД'!$D$3:$T$13113,9,0)))</f>
        <v>3</v>
      </c>
      <c r="H27" s="61">
        <f>IF(ISERROR(IF(ISBLANK($C27),"",VLOOKUP($C27,'[1]Инф. по МКД'!$D$3:$T$13113,10,0))),"",IF(ISBLANK($C27),"",VLOOKUP($C27,'[1]Инф. по МКД'!$D$3:$T$13113,10,0)))</f>
        <v>2</v>
      </c>
      <c r="I27" s="77">
        <f>IF(ISERROR(IF(ISBLANK($C27),"",VLOOKUP($C27,'[1]Инф. по МКД'!$D$3:$T$13113,14,0))),"",IF(ISBLANK($C27),"",VLOOKUP($C27,'[1]Инф. по МКД'!$D$3:$T$13113,14,0)))</f>
        <v>1475.4</v>
      </c>
      <c r="J27" s="78">
        <f>IF(ISERROR(IF(ISBLANK($C27),"",VLOOKUP($C27,'[1]Инф. по МКД'!$D$3:$T$13113,15,0))),"",IF(ISBLANK($C27),"",VLOOKUP($C27,'[1]Инф. по МКД'!$D$3:$T$13113,15,0)))</f>
        <v>958.4</v>
      </c>
      <c r="K27" s="77">
        <f>IF(ISERROR(IF(ISBLANK($C27),"",VLOOKUP($C27,'[1]Инф. по МКД'!$D$3:$T$13113,16,0))),"",IF(ISBLANK($C27),"",VLOOKUP($C27,'[1]Инф. по МКД'!$D$3:$T$13113,16,0)))</f>
        <v>874</v>
      </c>
      <c r="L27" s="79">
        <f>IF(ISERROR(IF(ISBLANK($C27),"",VLOOKUP($C27,'[1]Инф. по МКД'!$D$3:$T$13113,17,0))),"",IF(ISBLANK($C27),"",VLOOKUP($C27,'[1]Инф. по МКД'!$D$3:$T$13113,17,0)))</f>
        <v>43</v>
      </c>
      <c r="M27" s="80">
        <f t="shared" si="1"/>
        <v>14100973.210000001</v>
      </c>
      <c r="N27" s="78"/>
      <c r="O27" s="78"/>
      <c r="P27" s="78"/>
      <c r="Q27" s="80">
        <f>IF('Форма 2'!D27=0,"",'Форма 2'!D27-N27-O27-P27)</f>
        <v>14100973.210000001</v>
      </c>
      <c r="R27" s="81">
        <f>M27/J27</f>
        <v>14713.035486227047</v>
      </c>
      <c r="S27" s="81">
        <f>R27</f>
        <v>14713.035486227047</v>
      </c>
      <c r="T27" s="82">
        <v>45657</v>
      </c>
      <c r="U27" s="75" t="s">
        <v>43</v>
      </c>
      <c r="V27" s="83"/>
      <c r="W27" s="84">
        <f t="shared" si="2"/>
        <v>1</v>
      </c>
      <c r="X27" s="85" t="s">
        <v>961</v>
      </c>
      <c r="Y27" s="85" t="s">
        <v>961</v>
      </c>
      <c r="Z27" s="85" t="s">
        <v>961</v>
      </c>
      <c r="AA27" s="85" t="s">
        <v>961</v>
      </c>
      <c r="AB27" s="85" t="s">
        <v>961</v>
      </c>
      <c r="AC27" s="85" t="s">
        <v>961</v>
      </c>
      <c r="AD27" s="85" t="s">
        <v>961</v>
      </c>
      <c r="AE27" s="99" t="s">
        <v>961</v>
      </c>
      <c r="AF27" s="86" t="s">
        <v>961</v>
      </c>
      <c r="AG27" s="85">
        <v>1</v>
      </c>
      <c r="AH27" s="85" t="s">
        <v>961</v>
      </c>
      <c r="AI27" s="85" t="s">
        <v>961</v>
      </c>
      <c r="AJ27" s="85" t="s">
        <v>961</v>
      </c>
      <c r="AK27" s="85" t="s">
        <v>961</v>
      </c>
      <c r="AL27" s="85" t="s">
        <v>961</v>
      </c>
      <c r="AM27" s="85" t="s">
        <v>961</v>
      </c>
      <c r="AN27" s="85" t="s">
        <v>961</v>
      </c>
      <c r="AO27" s="85" t="s">
        <v>961</v>
      </c>
      <c r="AP27" s="85" t="s">
        <v>961</v>
      </c>
      <c r="AQ27" s="85" t="s">
        <v>961</v>
      </c>
      <c r="AR27" s="85" t="s">
        <v>961</v>
      </c>
    </row>
    <row r="28" spans="1:44" ht="16.5" thickTop="1" thickBot="1" x14ac:dyDescent="0.3">
      <c r="A28" s="61">
        <f t="shared" si="0"/>
        <v>4</v>
      </c>
      <c r="B28" s="92" t="str">
        <f>IF(ISERROR(IF(ISBLANK(C28),"",_xlfn.XLOOKUP(C28,'[1]Инф. по МКД'!$D$3:$D$13151,'[1]Инф. по МКД'!$C$3:$C$13151,,0))),"",IF(ISBLANK(C28),"",_xlfn.XLOOKUP(C28,'[1]Инф. по МКД'!$D$3:$D$13151,'[1]Инф. по МКД'!$C$3:$C$13151,,0)))</f>
        <v>Горнозаводской городской округ Пермского края</v>
      </c>
      <c r="C28" s="96" t="s">
        <v>121</v>
      </c>
      <c r="D28" s="74">
        <f>IF(ISERROR(IF(ISBLANK($C28),"",VLOOKUP($C28,'[1]Инф. по МКД'!$D$3:$T$13113,3,0))),"",IF(ISBLANK($C28),"",VLOOKUP($C28,'[1]Инф. по МКД'!$D$3:$T$13113,3,0)))</f>
        <v>1963</v>
      </c>
      <c r="E28" s="75"/>
      <c r="F28" s="87" t="str">
        <f>IF(ISERROR(IF(ISBLANK($C28),"",VLOOKUP($C28,'[1]Инф. по МКД'!$D$3:$T$13113,5,0))),"",IF(ISBLANK($C28),"",VLOOKUP($C28,'[1]Инф. по МКД'!$D$3:$T$13113,5,0)))</f>
        <v>Кирпич</v>
      </c>
      <c r="G28" s="75">
        <f>IF(ISERROR(IF(ISBLANK($C28),"",VLOOKUP($C28,'[1]Инф. по МКД'!$D$3:$T$13113,9,0))),"",IF(ISBLANK($C28),"",VLOOKUP($C28,'[1]Инф. по МКД'!$D$3:$T$13113,9,0)))</f>
        <v>3</v>
      </c>
      <c r="H28" s="61">
        <f>IF(ISERROR(IF(ISBLANK($C28),"",VLOOKUP($C28,'[1]Инф. по МКД'!$D$3:$T$13113,10,0))),"",IF(ISBLANK($C28),"",VLOOKUP($C28,'[1]Инф. по МКД'!$D$3:$T$13113,10,0)))</f>
        <v>2</v>
      </c>
      <c r="I28" s="77">
        <f>IF(ISERROR(IF(ISBLANK($C28),"",VLOOKUP($C28,'[1]Инф. по МКД'!$D$3:$T$13113,14,0))),"",IF(ISBLANK($C28),"",VLOOKUP($C28,'[1]Инф. по МКД'!$D$3:$T$13113,14,0)))</f>
        <v>1055.8</v>
      </c>
      <c r="J28" s="78">
        <f>IF(ISERROR(IF(ISBLANK($C28),"",VLOOKUP($C28,'[1]Инф. по МКД'!$D$3:$T$13113,15,0))),"",IF(ISBLANK($C28),"",VLOOKUP($C28,'[1]Инф. по МКД'!$D$3:$T$13113,15,0)))</f>
        <v>937.9</v>
      </c>
      <c r="K28" s="77">
        <f>IF(ISERROR(IF(ISBLANK($C28),"",VLOOKUP($C28,'[1]Инф. по МКД'!$D$3:$T$13113,16,0))),"",IF(ISBLANK($C28),"",VLOOKUP($C28,'[1]Инф. по МКД'!$D$3:$T$13113,16,0)))</f>
        <v>848.6</v>
      </c>
      <c r="L28" s="79">
        <f>IF(ISERROR(IF(ISBLANK($C28),"",VLOOKUP($C28,'[1]Инф. по МКД'!$D$3:$T$13113,17,0))),"",IF(ISBLANK($C28),"",VLOOKUP($C28,'[1]Инф. по МКД'!$D$3:$T$13113,17,0)))</f>
        <v>42</v>
      </c>
      <c r="M28" s="80">
        <f t="shared" si="1"/>
        <v>10090692.359999999</v>
      </c>
      <c r="N28" s="78"/>
      <c r="O28" s="78"/>
      <c r="P28" s="78"/>
      <c r="Q28" s="80">
        <f>IF('Форма 2'!D28=0,"",'Форма 2'!D28-N28-O28-P28)</f>
        <v>10090692.359999999</v>
      </c>
      <c r="R28" s="81">
        <f>M28/J28</f>
        <v>10758.814756370615</v>
      </c>
      <c r="S28" s="81">
        <f>R28</f>
        <v>10758.814756370615</v>
      </c>
      <c r="T28" s="82">
        <v>45657</v>
      </c>
      <c r="U28" s="75" t="s">
        <v>43</v>
      </c>
      <c r="V28" s="83"/>
      <c r="W28" s="84">
        <f t="shared" si="2"/>
        <v>1</v>
      </c>
      <c r="X28" s="85" t="s">
        <v>961</v>
      </c>
      <c r="Y28" s="85" t="s">
        <v>961</v>
      </c>
      <c r="Z28" s="85" t="s">
        <v>961</v>
      </c>
      <c r="AA28" s="85" t="s">
        <v>961</v>
      </c>
      <c r="AB28" s="85" t="s">
        <v>961</v>
      </c>
      <c r="AC28" s="85" t="s">
        <v>961</v>
      </c>
      <c r="AD28" s="85" t="s">
        <v>961</v>
      </c>
      <c r="AE28" s="99" t="s">
        <v>961</v>
      </c>
      <c r="AF28" s="86" t="s">
        <v>961</v>
      </c>
      <c r="AG28" s="85">
        <v>1</v>
      </c>
      <c r="AH28" s="85" t="s">
        <v>961</v>
      </c>
      <c r="AI28" s="85" t="s">
        <v>961</v>
      </c>
      <c r="AJ28" s="85" t="s">
        <v>961</v>
      </c>
      <c r="AK28" s="85" t="s">
        <v>961</v>
      </c>
      <c r="AL28" s="85" t="s">
        <v>961</v>
      </c>
      <c r="AM28" s="85" t="s">
        <v>961</v>
      </c>
      <c r="AN28" s="85" t="s">
        <v>961</v>
      </c>
      <c r="AO28" s="85" t="s">
        <v>961</v>
      </c>
      <c r="AP28" s="85" t="s">
        <v>961</v>
      </c>
      <c r="AQ28" s="85" t="s">
        <v>961</v>
      </c>
      <c r="AR28" s="85" t="s">
        <v>961</v>
      </c>
    </row>
    <row r="29" spans="1:44" ht="16.5" thickTop="1" thickBot="1" x14ac:dyDescent="0.3">
      <c r="A29" s="61">
        <f t="shared" si="0"/>
        <v>5</v>
      </c>
      <c r="B29" s="92" t="str">
        <f>IF(ISERROR(IF(ISBLANK(C29),"",_xlfn.XLOOKUP(C29,'[1]Инф. по МКД'!$D$3:$D$13151,'[1]Инф. по МКД'!$C$3:$C$13151,,0))),"",IF(ISBLANK(C29),"",_xlfn.XLOOKUP(C29,'[1]Инф. по МКД'!$D$3:$D$13151,'[1]Инф. по МКД'!$C$3:$C$13151,,0)))</f>
        <v>Горнозаводской городской округ Пермского края</v>
      </c>
      <c r="C29" s="96" t="s">
        <v>525</v>
      </c>
      <c r="D29" s="74">
        <f>IF(ISERROR(IF(ISBLANK($C29),"",VLOOKUP($C29,'[1]Инф. по МКД'!$D$3:$T$13113,3,0))),"",IF(ISBLANK($C29),"",VLOOKUP($C29,'[1]Инф. по МКД'!$D$3:$T$13113,3,0)))</f>
        <v>1963</v>
      </c>
      <c r="E29" s="75"/>
      <c r="F29" s="87" t="str">
        <f>IF(ISERROR(IF(ISBLANK($C29),"",VLOOKUP($C29,'[1]Инф. по МКД'!$D$3:$T$13113,5,0))),"",IF(ISBLANK($C29),"",VLOOKUP($C29,'[1]Инф. по МКД'!$D$3:$T$13113,5,0)))</f>
        <v>Кирпич</v>
      </c>
      <c r="G29" s="75">
        <f>IF(ISERROR(IF(ISBLANK($C29),"",VLOOKUP($C29,'[1]Инф. по МКД'!$D$3:$T$13113,9,0))),"",IF(ISBLANK($C29),"",VLOOKUP($C29,'[1]Инф. по МКД'!$D$3:$T$13113,9,0)))</f>
        <v>2</v>
      </c>
      <c r="H29" s="61">
        <f>IF(ISERROR(IF(ISBLANK($C29),"",VLOOKUP($C29,'[1]Инф. по МКД'!$D$3:$T$13113,10,0))),"",IF(ISBLANK($C29),"",VLOOKUP($C29,'[1]Инф. по МКД'!$D$3:$T$13113,10,0)))</f>
        <v>2</v>
      </c>
      <c r="I29" s="77">
        <f>IF(ISERROR(IF(ISBLANK($C29),"",VLOOKUP($C29,'[1]Инф. по МКД'!$D$3:$T$13113,14,0))),"",IF(ISBLANK($C29),"",VLOOKUP($C29,'[1]Инф. по МКД'!$D$3:$T$13113,14,0)))</f>
        <v>660.1</v>
      </c>
      <c r="J29" s="78">
        <f>IF(ISERROR(IF(ISBLANK($C29),"",VLOOKUP($C29,'[1]Инф. по МКД'!$D$3:$T$13113,15,0))),"",IF(ISBLANK($C29),"",VLOOKUP($C29,'[1]Инф. по МКД'!$D$3:$T$13113,15,0)))</f>
        <v>660.1</v>
      </c>
      <c r="K29" s="77">
        <f>IF(ISERROR(IF(ISBLANK($C29),"",VLOOKUP($C29,'[1]Инф. по МКД'!$D$3:$T$13113,16,0))),"",IF(ISBLANK($C29),"",VLOOKUP($C29,'[1]Инф. по МКД'!$D$3:$T$13113,16,0)))</f>
        <v>559.20000000000005</v>
      </c>
      <c r="L29" s="79">
        <f>IF(ISERROR(IF(ISBLANK($C29),"",VLOOKUP($C29,'[1]Инф. по МКД'!$D$3:$T$13113,17,0))),"",IF(ISBLANK($C29),"",VLOOKUP($C29,'[1]Инф. по МКД'!$D$3:$T$13113,17,0)))</f>
        <v>27</v>
      </c>
      <c r="M29" s="80">
        <f t="shared" si="1"/>
        <v>6308833.1399999997</v>
      </c>
      <c r="N29" s="78"/>
      <c r="O29" s="78"/>
      <c r="P29" s="78"/>
      <c r="Q29" s="80">
        <f>IF('Форма 2'!D29=0,"",'Форма 2'!D29-N29-O29-P29)</f>
        <v>6308833.1399999997</v>
      </c>
      <c r="R29" s="81">
        <f>M29/J29</f>
        <v>9557.3900015149211</v>
      </c>
      <c r="S29" s="81">
        <f>R29</f>
        <v>9557.3900015149211</v>
      </c>
      <c r="T29" s="82">
        <v>45657</v>
      </c>
      <c r="U29" s="75" t="s">
        <v>43</v>
      </c>
      <c r="V29" s="83"/>
      <c r="W29" s="84">
        <f t="shared" si="2"/>
        <v>1</v>
      </c>
      <c r="X29" s="85" t="s">
        <v>961</v>
      </c>
      <c r="Y29" s="85" t="s">
        <v>961</v>
      </c>
      <c r="Z29" s="85" t="s">
        <v>961</v>
      </c>
      <c r="AA29" s="85" t="s">
        <v>961</v>
      </c>
      <c r="AB29" s="85" t="s">
        <v>961</v>
      </c>
      <c r="AC29" s="85" t="s">
        <v>961</v>
      </c>
      <c r="AD29" s="85" t="s">
        <v>961</v>
      </c>
      <c r="AE29" s="99" t="s">
        <v>961</v>
      </c>
      <c r="AF29" s="86" t="s">
        <v>961</v>
      </c>
      <c r="AG29" s="85">
        <v>1</v>
      </c>
      <c r="AH29" s="85" t="s">
        <v>961</v>
      </c>
      <c r="AI29" s="85" t="s">
        <v>961</v>
      </c>
      <c r="AJ29" s="85" t="s">
        <v>961</v>
      </c>
      <c r="AK29" s="85" t="s">
        <v>961</v>
      </c>
      <c r="AL29" s="85" t="s">
        <v>961</v>
      </c>
      <c r="AM29" s="85" t="s">
        <v>961</v>
      </c>
      <c r="AN29" s="85" t="s">
        <v>961</v>
      </c>
      <c r="AO29" s="85" t="s">
        <v>961</v>
      </c>
      <c r="AP29" s="85" t="s">
        <v>961</v>
      </c>
      <c r="AQ29" s="85" t="s">
        <v>961</v>
      </c>
      <c r="AR29" s="85" t="s">
        <v>961</v>
      </c>
    </row>
    <row r="30" spans="1:44" ht="17.25" thickTop="1" thickBot="1" x14ac:dyDescent="0.3">
      <c r="A30" s="190">
        <f t="shared" si="0"/>
        <v>0</v>
      </c>
      <c r="B30" s="191" t="str">
        <f>IF(ISERROR(IF(ISBLANK(C30),"",_xlfn.XLOOKUP(C30,'[1]Инф. по МКД'!$D$3:$D$13151,'[1]Инф. по МКД'!$C$3:$C$13151,,0))),"",IF(ISBLANK(C30),"",_xlfn.XLOOKUP(C30,'[1]Инф. по МКД'!$D$3:$D$13151,'[1]Инф. по МКД'!$C$3:$C$13151,,0)))</f>
        <v/>
      </c>
      <c r="C30" s="35" t="s">
        <v>221</v>
      </c>
      <c r="D30" s="32" t="str">
        <f>IF(ISERROR(IF(ISBLANK($C30),"",VLOOKUP($C30,'[1]Инф. по МКД'!$D$3:$T$13113,3,0))),"",IF(ISBLANK($C30),"",VLOOKUP($C30,'[1]Инф. по МКД'!$D$3:$T$13113,3,0)))</f>
        <v/>
      </c>
      <c r="E30" s="32"/>
      <c r="F30" s="32" t="str">
        <f>IF(ISERROR(IF(ISBLANK($C30),"",VLOOKUP($C30,'[1]Инф. по МКД'!$D$3:$T$13113,5,0))),"",IF(ISBLANK($C30),"",VLOOKUP($C30,'[1]Инф. по МКД'!$D$3:$T$13113,5,0)))</f>
        <v/>
      </c>
      <c r="G30" s="32" t="str">
        <f>IF(ISERROR(IF(ISBLANK($C30),"",VLOOKUP($C30,'[1]Инф. по МКД'!$D$3:$T$13113,9,0))),"",IF(ISBLANK($C30),"",VLOOKUP($C30,'[1]Инф. по МКД'!$D$3:$T$13113,9,0)))</f>
        <v/>
      </c>
      <c r="H30" s="32" t="str">
        <f>IF(ISERROR(IF(ISBLANK($C30),"",VLOOKUP($C30,'[1]Инф. по МКД'!$D$3:$T$13113,10,0))),"",IF(ISBLANK($C30),"",VLOOKUP($C30,'[1]Инф. по МКД'!$D$3:$T$13113,10,0)))</f>
        <v/>
      </c>
      <c r="I30" s="36" t="str">
        <f>IF(ISERROR(IF(ISBLANK($C30),"",VLOOKUP($C30,'[1]Инф. по МКД'!$D$3:$T$13113,14,0))),"",IF(ISBLANK($C30),"",VLOOKUP($C30,'[1]Инф. по МКД'!$D$3:$T$13113,14,0)))</f>
        <v/>
      </c>
      <c r="J30" s="36" t="str">
        <f>IF(ISERROR(IF(ISBLANK($C30),"",VLOOKUP($C30,'[1]Инф. по МКД'!$D$3:$T$13113,15,0))),"",IF(ISBLANK($C30),"",VLOOKUP($C30,'[1]Инф. по МКД'!$D$3:$T$13113,15,0)))</f>
        <v/>
      </c>
      <c r="K30" s="36" t="str">
        <f>IF(ISERROR(IF(ISBLANK($C30),"",VLOOKUP($C30,'[1]Инф. по МКД'!$D$3:$T$13113,16,0))),"",IF(ISBLANK($C30),"",VLOOKUP($C30,'[1]Инф. по МКД'!$D$3:$T$13113,16,0)))</f>
        <v/>
      </c>
      <c r="L30" s="36" t="str">
        <f>IF(ISERROR(IF(ISBLANK($C30),"",VLOOKUP($C30,'[1]Инф. по МКД'!$D$3:$T$13113,17,0))),"",IF(ISBLANK($C30),"",VLOOKUP($C30,'[1]Инф. по МКД'!$D$3:$T$13113,17,0)))</f>
        <v/>
      </c>
      <c r="M30" s="36">
        <f t="shared" si="1"/>
        <v>1145527072.4000001</v>
      </c>
      <c r="N30" s="36"/>
      <c r="O30" s="36"/>
      <c r="P30" s="36"/>
      <c r="Q30" s="36">
        <f>IF('Форма 2'!D30=0,"",'Форма 2'!D30-N30-O30-P30)</f>
        <v>1145527072.4000001</v>
      </c>
      <c r="R30" s="93"/>
      <c r="S30" s="93"/>
      <c r="T30" s="32"/>
      <c r="U30" s="32"/>
      <c r="V30" s="84"/>
      <c r="W30" s="84">
        <f t="shared" si="2"/>
        <v>0</v>
      </c>
      <c r="X30" s="85"/>
      <c r="Y30" s="85"/>
      <c r="Z30" s="85"/>
      <c r="AA30" s="85"/>
      <c r="AB30" s="85"/>
      <c r="AC30" s="85"/>
      <c r="AD30" s="85"/>
      <c r="AE30" s="99"/>
      <c r="AF30" s="86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</row>
    <row r="31" spans="1:44" ht="16.5" thickTop="1" thickBot="1" x14ac:dyDescent="0.3">
      <c r="A31" s="61">
        <f t="shared" si="0"/>
        <v>1</v>
      </c>
      <c r="B31" s="92" t="str">
        <f>IF(ISERROR(IF(ISBLANK(C31),"",_xlfn.XLOOKUP(C31,'[1]Инф. по МКД'!$D$3:$D$13151,'[1]Инф. по МКД'!$C$3:$C$13151,,0))),"",IF(ISBLANK(C31),"",_xlfn.XLOOKUP(C31,'[1]Инф. по МКД'!$D$3:$D$13151,'[1]Инф. по МКД'!$C$3:$C$13151,,0)))</f>
        <v>город Пермь</v>
      </c>
      <c r="C31" s="96" t="s">
        <v>223</v>
      </c>
      <c r="D31" s="74">
        <f>IF(ISERROR(IF(ISBLANK($C31),"",VLOOKUP($C31,'[1]Инф. по МКД'!$D$3:$T$13113,3,0))),"",IF(ISBLANK($C31),"",VLOOKUP($C31,'[1]Инф. по МКД'!$D$3:$T$13113,3,0)))</f>
        <v>2006</v>
      </c>
      <c r="E31" s="75"/>
      <c r="F31" s="87">
        <f>IF(ISERROR(IF(ISBLANK($C31),"",VLOOKUP($C31,'[1]Инф. по МКД'!$D$3:$T$13113,5,0))),"",IF(ISBLANK($C31),"",VLOOKUP($C31,'[1]Инф. по МКД'!$D$3:$T$13113,5,0)))</f>
        <v>0</v>
      </c>
      <c r="G31" s="75">
        <f>IF(ISERROR(IF(ISBLANK($C31),"",VLOOKUP($C31,'[1]Инф. по МКД'!$D$3:$T$13113,9,0))),"",IF(ISBLANK($C31),"",VLOOKUP($C31,'[1]Инф. по МКД'!$D$3:$T$13113,9,0)))</f>
        <v>10</v>
      </c>
      <c r="H31" s="61">
        <f>IF(ISERROR(IF(ISBLANK($C31),"",VLOOKUP($C31,'[1]Инф. по МКД'!$D$3:$T$13113,10,0))),"",IF(ISBLANK($C31),"",VLOOKUP($C31,'[1]Инф. по МКД'!$D$3:$T$13113,10,0)))</f>
        <v>7</v>
      </c>
      <c r="I31" s="77">
        <f>IF(ISERROR(IF(ISBLANK($C31),"",VLOOKUP($C31,'[1]Инф. по МКД'!$D$3:$T$13113,14,0))),"",IF(ISBLANK($C31),"",VLOOKUP($C31,'[1]Инф. по МКД'!$D$3:$T$13113,14,0)))</f>
        <v>15765.18</v>
      </c>
      <c r="J31" s="78">
        <f>IF(ISERROR(IF(ISBLANK($C31),"",VLOOKUP($C31,'[1]Инф. по МКД'!$D$3:$T$13113,15,0))),"",IF(ISBLANK($C31),"",VLOOKUP($C31,'[1]Инф. по МКД'!$D$3:$T$13113,15,0)))</f>
        <v>13509.6</v>
      </c>
      <c r="K31" s="77">
        <f>IF(ISERROR(IF(ISBLANK($C31),"",VLOOKUP($C31,'[1]Инф. по МКД'!$D$3:$T$13113,16,0))),"",IF(ISBLANK($C31),"",VLOOKUP($C31,'[1]Инф. по МКД'!$D$3:$T$13113,16,0)))</f>
        <v>13509.6</v>
      </c>
      <c r="L31" s="79">
        <f>IF(ISERROR(IF(ISBLANK($C31),"",VLOOKUP($C31,'[1]Инф. по МКД'!$D$3:$T$13113,17,0))),"",IF(ISBLANK($C31),"",VLOOKUP($C31,'[1]Инф. по МКД'!$D$3:$T$13113,17,0)))</f>
        <v>438</v>
      </c>
      <c r="M31" s="80">
        <f t="shared" si="1"/>
        <v>5392952.7699999996</v>
      </c>
      <c r="N31" s="78"/>
      <c r="O31" s="78"/>
      <c r="P31" s="78"/>
      <c r="Q31" s="80">
        <f>IF('Форма 2'!D31=0,"",'Форма 2'!D31-N31-O31-P31)</f>
        <v>5392952.7699999996</v>
      </c>
      <c r="R31" s="81">
        <f t="shared" ref="R31:R62" si="6">M31/J31</f>
        <v>399.19411159471781</v>
      </c>
      <c r="S31" s="81">
        <f t="shared" ref="S31:S62" si="7">R31</f>
        <v>399.19411159471781</v>
      </c>
      <c r="T31" s="82">
        <v>45657</v>
      </c>
      <c r="U31" s="75" t="s">
        <v>44</v>
      </c>
      <c r="V31" s="83"/>
      <c r="W31" s="84">
        <f t="shared" si="2"/>
        <v>1</v>
      </c>
      <c r="X31" s="85" t="s">
        <v>961</v>
      </c>
      <c r="Y31" s="85" t="s">
        <v>961</v>
      </c>
      <c r="Z31" s="85" t="s">
        <v>961</v>
      </c>
      <c r="AA31" s="85">
        <v>1</v>
      </c>
      <c r="AB31" s="85" t="s">
        <v>961</v>
      </c>
      <c r="AC31" s="85" t="s">
        <v>961</v>
      </c>
      <c r="AD31" s="85" t="s">
        <v>961</v>
      </c>
      <c r="AE31" s="99" t="s">
        <v>961</v>
      </c>
      <c r="AF31" s="86" t="s">
        <v>961</v>
      </c>
      <c r="AG31" s="85" t="s">
        <v>961</v>
      </c>
      <c r="AH31" s="85" t="s">
        <v>961</v>
      </c>
      <c r="AI31" s="85" t="s">
        <v>961</v>
      </c>
      <c r="AJ31" s="85" t="s">
        <v>961</v>
      </c>
      <c r="AK31" s="85" t="s">
        <v>961</v>
      </c>
      <c r="AL31" s="85" t="s">
        <v>961</v>
      </c>
      <c r="AM31" s="85" t="s">
        <v>961</v>
      </c>
      <c r="AN31" s="85" t="s">
        <v>961</v>
      </c>
      <c r="AO31" s="85" t="s">
        <v>961</v>
      </c>
      <c r="AP31" s="85" t="s">
        <v>961</v>
      </c>
      <c r="AQ31" s="85" t="s">
        <v>961</v>
      </c>
      <c r="AR31" s="85" t="s">
        <v>961</v>
      </c>
    </row>
    <row r="32" spans="1:44" ht="16.5" thickTop="1" thickBot="1" x14ac:dyDescent="0.3">
      <c r="A32" s="61">
        <f t="shared" si="0"/>
        <v>2</v>
      </c>
      <c r="B32" s="92" t="str">
        <f>IF(ISERROR(IF(ISBLANK(C32),"",_xlfn.XLOOKUP(C32,'[1]Инф. по МКД'!$D$3:$D$13151,'[1]Инф. по МКД'!$C$3:$C$13151,,0))),"",IF(ISBLANK(C32),"",_xlfn.XLOOKUP(C32,'[1]Инф. по МКД'!$D$3:$D$13151,'[1]Инф. по МКД'!$C$3:$C$13151,,0)))</f>
        <v>город Пермь</v>
      </c>
      <c r="C32" s="96" t="s">
        <v>224</v>
      </c>
      <c r="D32" s="74">
        <f>IF(ISERROR(IF(ISBLANK($C32),"",VLOOKUP($C32,'[1]Инф. по МКД'!$D$3:$T$13113,3,0))),"",IF(ISBLANK($C32),"",VLOOKUP($C32,'[1]Инф. по МКД'!$D$3:$T$13113,3,0)))</f>
        <v>1963</v>
      </c>
      <c r="E32" s="75"/>
      <c r="F32" s="87" t="str">
        <f>IF(ISERROR(IF(ISBLANK($C32),"",VLOOKUP($C32,'[1]Инф. по МКД'!$D$3:$T$13113,5,0))),"",IF(ISBLANK($C32),"",VLOOKUP($C32,'[1]Инф. по МКД'!$D$3:$T$13113,5,0)))</f>
        <v>панель</v>
      </c>
      <c r="G32" s="75">
        <f>IF(ISERROR(IF(ISBLANK($C32),"",VLOOKUP($C32,'[1]Инф. по МКД'!$D$3:$T$13113,9,0))),"",IF(ISBLANK($C32),"",VLOOKUP($C32,'[1]Инф. по МКД'!$D$3:$T$13113,9,0)))</f>
        <v>5</v>
      </c>
      <c r="H32" s="61">
        <f>IF(ISERROR(IF(ISBLANK($C32),"",VLOOKUP($C32,'[1]Инф. по МКД'!$D$3:$T$13113,10,0))),"",IF(ISBLANK($C32),"",VLOOKUP($C32,'[1]Инф. по МКД'!$D$3:$T$13113,10,0)))</f>
        <v>4</v>
      </c>
      <c r="I32" s="77">
        <f>IF(ISERROR(IF(ISBLANK($C32),"",VLOOKUP($C32,'[1]Инф. по МКД'!$D$3:$T$13113,14,0))),"",IF(ISBLANK($C32),"",VLOOKUP($C32,'[1]Инф. по МКД'!$D$3:$T$13113,14,0)))</f>
        <v>3331.5</v>
      </c>
      <c r="J32" s="78">
        <f>IF(ISERROR(IF(ISBLANK($C32),"",VLOOKUP($C32,'[1]Инф. по МКД'!$D$3:$T$13113,15,0))),"",IF(ISBLANK($C32),"",VLOOKUP($C32,'[1]Инф. по МКД'!$D$3:$T$13113,15,0)))</f>
        <v>3148.6</v>
      </c>
      <c r="K32" s="77">
        <f>IF(ISERROR(IF(ISBLANK($C32),"",VLOOKUP($C32,'[1]Инф. по МКД'!$D$3:$T$13113,16,0))),"",IF(ISBLANK($C32),"",VLOOKUP($C32,'[1]Инф. по МКД'!$D$3:$T$13113,16,0)))</f>
        <v>3148.6</v>
      </c>
      <c r="L32" s="79">
        <f>IF(ISERROR(IF(ISBLANK($C32),"",VLOOKUP($C32,'[1]Инф. по МКД'!$D$3:$T$13113,17,0))),"",IF(ISBLANK($C32),"",VLOOKUP($C32,'[1]Инф. по МКД'!$D$3:$T$13113,17,0)))</f>
        <v>145</v>
      </c>
      <c r="M32" s="80">
        <f t="shared" si="1"/>
        <v>15003476.880000001</v>
      </c>
      <c r="N32" s="78"/>
      <c r="O32" s="78"/>
      <c r="P32" s="78"/>
      <c r="Q32" s="80">
        <f>IF('Форма 2'!D32=0,"",'Форма 2'!D32-N32-O32-P32)</f>
        <v>15003476.880000001</v>
      </c>
      <c r="R32" s="81">
        <f t="shared" si="6"/>
        <v>4765.1263672743444</v>
      </c>
      <c r="S32" s="81">
        <f t="shared" si="7"/>
        <v>4765.1263672743444</v>
      </c>
      <c r="T32" s="82">
        <v>45657</v>
      </c>
      <c r="U32" s="75" t="s">
        <v>44</v>
      </c>
      <c r="V32" s="84"/>
      <c r="W32" s="84">
        <f t="shared" si="2"/>
        <v>1</v>
      </c>
      <c r="X32" s="85" t="s">
        <v>961</v>
      </c>
      <c r="Y32" s="85" t="s">
        <v>961</v>
      </c>
      <c r="Z32" s="85" t="s">
        <v>961</v>
      </c>
      <c r="AA32" s="85" t="s">
        <v>961</v>
      </c>
      <c r="AB32" s="85" t="s">
        <v>961</v>
      </c>
      <c r="AC32" s="85" t="s">
        <v>961</v>
      </c>
      <c r="AD32" s="85" t="s">
        <v>961</v>
      </c>
      <c r="AE32" s="99" t="s">
        <v>961</v>
      </c>
      <c r="AF32" s="86" t="s">
        <v>961</v>
      </c>
      <c r="AG32" s="85">
        <v>1</v>
      </c>
      <c r="AH32" s="85" t="s">
        <v>961</v>
      </c>
      <c r="AI32" s="85" t="s">
        <v>961</v>
      </c>
      <c r="AJ32" s="85" t="s">
        <v>961</v>
      </c>
      <c r="AK32" s="85" t="s">
        <v>961</v>
      </c>
      <c r="AL32" s="85" t="s">
        <v>961</v>
      </c>
      <c r="AM32" s="85" t="s">
        <v>961</v>
      </c>
      <c r="AN32" s="85" t="s">
        <v>961</v>
      </c>
      <c r="AO32" s="85" t="s">
        <v>961</v>
      </c>
      <c r="AP32" s="85" t="s">
        <v>961</v>
      </c>
      <c r="AQ32" s="85" t="s">
        <v>961</v>
      </c>
      <c r="AR32" s="85" t="s">
        <v>961</v>
      </c>
    </row>
    <row r="33" spans="1:44" ht="16.5" thickTop="1" thickBot="1" x14ac:dyDescent="0.3">
      <c r="A33" s="61">
        <f t="shared" si="0"/>
        <v>3</v>
      </c>
      <c r="B33" s="92" t="str">
        <f>IF(ISERROR(IF(ISBLANK(C33),"",_xlfn.XLOOKUP(C33,'[1]Инф. по МКД'!$D$3:$D$13151,'[1]Инф. по МКД'!$C$3:$C$13151,,0))),"",IF(ISBLANK(C33),"",_xlfn.XLOOKUP(C33,'[1]Инф. по МКД'!$D$3:$D$13151,'[1]Инф. по МКД'!$C$3:$C$13151,,0)))</f>
        <v>город Пермь</v>
      </c>
      <c r="C33" s="96" t="s">
        <v>225</v>
      </c>
      <c r="D33" s="74">
        <f>IF(ISERROR(IF(ISBLANK($C33),"",VLOOKUP($C33,'[1]Инф. по МКД'!$D$3:$T$13113,3,0))),"",IF(ISBLANK($C33),"",VLOOKUP($C33,'[1]Инф. по МКД'!$D$3:$T$13113,3,0)))</f>
        <v>1970</v>
      </c>
      <c r="E33" s="75"/>
      <c r="F33" s="87" t="str">
        <f>IF(ISERROR(IF(ISBLANK($C33),"",VLOOKUP($C33,'[1]Инф. по МКД'!$D$3:$T$13113,5,0))),"",IF(ISBLANK($C33),"",VLOOKUP($C33,'[1]Инф. по МКД'!$D$3:$T$13113,5,0)))</f>
        <v>Кирпич</v>
      </c>
      <c r="G33" s="75">
        <f>IF(ISERROR(IF(ISBLANK($C33),"",VLOOKUP($C33,'[1]Инф. по МКД'!$D$3:$T$13113,9,0))),"",IF(ISBLANK($C33),"",VLOOKUP($C33,'[1]Инф. по МКД'!$D$3:$T$13113,9,0)))</f>
        <v>9</v>
      </c>
      <c r="H33" s="61">
        <f>IF(ISERROR(IF(ISBLANK($C33),"",VLOOKUP($C33,'[1]Инф. по МКД'!$D$3:$T$13113,10,0))),"",IF(ISBLANK($C33),"",VLOOKUP($C33,'[1]Инф. по МКД'!$D$3:$T$13113,10,0)))</f>
        <v>2</v>
      </c>
      <c r="I33" s="77">
        <f>IF(ISERROR(IF(ISBLANK($C33),"",VLOOKUP($C33,'[1]Инф. по МКД'!$D$3:$T$13113,14,0))),"",IF(ISBLANK($C33),"",VLOOKUP($C33,'[1]Инф. по МКД'!$D$3:$T$13113,14,0)))</f>
        <v>6207.3</v>
      </c>
      <c r="J33" s="78">
        <f>IF(ISERROR(IF(ISBLANK($C33),"",VLOOKUP($C33,'[1]Инф. по МКД'!$D$3:$T$13113,15,0))),"",IF(ISBLANK($C33),"",VLOOKUP($C33,'[1]Инф. по МКД'!$D$3:$T$13113,15,0)))</f>
        <v>5584.7</v>
      </c>
      <c r="K33" s="77">
        <f>IF(ISERROR(IF(ISBLANK($C33),"",VLOOKUP($C33,'[1]Инф. по МКД'!$D$3:$T$13113,16,0))),"",IF(ISBLANK($C33),"",VLOOKUP($C33,'[1]Инф. по МКД'!$D$3:$T$13113,16,0)))</f>
        <v>5575.01</v>
      </c>
      <c r="L33" s="79">
        <f>IF(ISERROR(IF(ISBLANK($C33),"",VLOOKUP($C33,'[1]Инф. по МКД'!$D$3:$T$13113,17,0))),"",IF(ISBLANK($C33),"",VLOOKUP($C33,'[1]Инф. по МКД'!$D$3:$T$13113,17,0)))</f>
        <v>106</v>
      </c>
      <c r="M33" s="80">
        <f t="shared" si="1"/>
        <v>12351223.470000001</v>
      </c>
      <c r="N33" s="78"/>
      <c r="O33" s="78"/>
      <c r="P33" s="78"/>
      <c r="Q33" s="80">
        <f>IF('Форма 2'!D33=0,"",'Форма 2'!D33-N33-O33-P33)</f>
        <v>12351223.470000001</v>
      </c>
      <c r="R33" s="81">
        <f t="shared" si="6"/>
        <v>2211.6180761723999</v>
      </c>
      <c r="S33" s="81">
        <f t="shared" si="7"/>
        <v>2211.6180761723999</v>
      </c>
      <c r="T33" s="82">
        <v>45657</v>
      </c>
      <c r="U33" s="75" t="s">
        <v>44</v>
      </c>
      <c r="V33" s="83"/>
      <c r="W33" s="84">
        <f t="shared" si="2"/>
        <v>1</v>
      </c>
      <c r="X33" s="85" t="s">
        <v>961</v>
      </c>
      <c r="Y33" s="85">
        <v>1</v>
      </c>
      <c r="Z33" s="85" t="s">
        <v>961</v>
      </c>
      <c r="AA33" s="85" t="s">
        <v>961</v>
      </c>
      <c r="AB33" s="85" t="s">
        <v>961</v>
      </c>
      <c r="AC33" s="85" t="s">
        <v>961</v>
      </c>
      <c r="AD33" s="85" t="s">
        <v>961</v>
      </c>
      <c r="AE33" s="99" t="s">
        <v>961</v>
      </c>
      <c r="AF33" s="86" t="s">
        <v>961</v>
      </c>
      <c r="AG33" s="85" t="s">
        <v>961</v>
      </c>
      <c r="AH33" s="85" t="s">
        <v>961</v>
      </c>
      <c r="AI33" s="85" t="s">
        <v>961</v>
      </c>
      <c r="AJ33" s="85" t="s">
        <v>961</v>
      </c>
      <c r="AK33" s="85" t="s">
        <v>961</v>
      </c>
      <c r="AL33" s="85" t="s">
        <v>961</v>
      </c>
      <c r="AM33" s="85" t="s">
        <v>961</v>
      </c>
      <c r="AN33" s="85" t="s">
        <v>961</v>
      </c>
      <c r="AO33" s="85" t="s">
        <v>961</v>
      </c>
      <c r="AP33" s="85" t="s">
        <v>961</v>
      </c>
      <c r="AQ33" s="85" t="s">
        <v>961</v>
      </c>
      <c r="AR33" s="85" t="s">
        <v>961</v>
      </c>
    </row>
    <row r="34" spans="1:44" ht="16.5" thickTop="1" thickBot="1" x14ac:dyDescent="0.3">
      <c r="A34" s="61">
        <f t="shared" si="0"/>
        <v>4</v>
      </c>
      <c r="B34" s="92" t="str">
        <f>IF(ISERROR(IF(ISBLANK(C34),"",_xlfn.XLOOKUP(C34,'[1]Инф. по МКД'!$D$3:$D$13151,'[1]Инф. по МКД'!$C$3:$C$13151,,0))),"",IF(ISBLANK(C34),"",_xlfn.XLOOKUP(C34,'[1]Инф. по МКД'!$D$3:$D$13151,'[1]Инф. по МКД'!$C$3:$C$13151,,0)))</f>
        <v>город Пермь</v>
      </c>
      <c r="C34" s="96" t="s">
        <v>226</v>
      </c>
      <c r="D34" s="74">
        <f>IF(ISERROR(IF(ISBLANK($C34),"",VLOOKUP($C34,'[1]Инф. по МКД'!$D$3:$T$13113,3,0))),"",IF(ISBLANK($C34),"",VLOOKUP($C34,'[1]Инф. по МКД'!$D$3:$T$13113,3,0)))</f>
        <v>1953</v>
      </c>
      <c r="E34" s="75"/>
      <c r="F34" s="87" t="str">
        <f>IF(ISERROR(IF(ISBLANK($C34),"",VLOOKUP($C34,'[1]Инф. по МКД'!$D$3:$T$13113,5,0))),"",IF(ISBLANK($C34),"",VLOOKUP($C34,'[1]Инф. по МКД'!$D$3:$T$13113,5,0)))</f>
        <v>Кирпич</v>
      </c>
      <c r="G34" s="75">
        <f>IF(ISERROR(IF(ISBLANK($C34),"",VLOOKUP($C34,'[1]Инф. по МКД'!$D$3:$T$13113,9,0))),"",IF(ISBLANK($C34),"",VLOOKUP($C34,'[1]Инф. по МКД'!$D$3:$T$13113,9,0)))</f>
        <v>5</v>
      </c>
      <c r="H34" s="61">
        <f>IF(ISERROR(IF(ISBLANK($C34),"",VLOOKUP($C34,'[1]Инф. по МКД'!$D$3:$T$13113,10,0))),"",IF(ISBLANK($C34),"",VLOOKUP($C34,'[1]Инф. по МКД'!$D$3:$T$13113,10,0)))</f>
        <v>3</v>
      </c>
      <c r="I34" s="77">
        <f>IF(ISERROR(IF(ISBLANK($C34),"",VLOOKUP($C34,'[1]Инф. по МКД'!$D$3:$T$13113,14,0))),"",IF(ISBLANK($C34),"",VLOOKUP($C34,'[1]Инф. по МКД'!$D$3:$T$13113,14,0)))</f>
        <v>3793.3</v>
      </c>
      <c r="J34" s="78">
        <f>IF(ISERROR(IF(ISBLANK($C34),"",VLOOKUP($C34,'[1]Инф. по МКД'!$D$3:$T$13113,15,0))),"",IF(ISBLANK($C34),"",VLOOKUP($C34,'[1]Инф. по МКД'!$D$3:$T$13113,15,0)))</f>
        <v>3152.7</v>
      </c>
      <c r="K34" s="77">
        <f>IF(ISERROR(IF(ISBLANK($C34),"",VLOOKUP($C34,'[1]Инф. по МКД'!$D$3:$T$13113,16,0))),"",IF(ISBLANK($C34),"",VLOOKUP($C34,'[1]Инф. по МКД'!$D$3:$T$13113,16,0)))</f>
        <v>3197.3</v>
      </c>
      <c r="L34" s="79">
        <f>IF(ISERROR(IF(ISBLANK($C34),"",VLOOKUP($C34,'[1]Инф. по МКД'!$D$3:$T$13113,17,0))),"",IF(ISBLANK($C34),"",VLOOKUP($C34,'[1]Инф. по МКД'!$D$3:$T$13113,17,0)))</f>
        <v>80</v>
      </c>
      <c r="M34" s="80">
        <f t="shared" si="1"/>
        <v>20178952.48</v>
      </c>
      <c r="N34" s="78"/>
      <c r="O34" s="78"/>
      <c r="P34" s="78"/>
      <c r="Q34" s="80">
        <f>IF('Форма 2'!D34=0,"",'Форма 2'!D34-N34-O34-P34)</f>
        <v>20178952.48</v>
      </c>
      <c r="R34" s="81">
        <f t="shared" si="6"/>
        <v>6400.5304913248965</v>
      </c>
      <c r="S34" s="81">
        <f t="shared" si="7"/>
        <v>6400.5304913248965</v>
      </c>
      <c r="T34" s="82">
        <v>45657</v>
      </c>
      <c r="U34" s="75" t="s">
        <v>44</v>
      </c>
      <c r="V34" s="83"/>
      <c r="W34" s="84">
        <f t="shared" si="2"/>
        <v>2</v>
      </c>
      <c r="X34" s="85" t="s">
        <v>961</v>
      </c>
      <c r="Y34" s="85" t="s">
        <v>961</v>
      </c>
      <c r="Z34" s="85" t="s">
        <v>961</v>
      </c>
      <c r="AA34" s="85" t="s">
        <v>961</v>
      </c>
      <c r="AB34" s="85" t="s">
        <v>961</v>
      </c>
      <c r="AC34" s="85" t="s">
        <v>961</v>
      </c>
      <c r="AD34" s="85" t="s">
        <v>961</v>
      </c>
      <c r="AE34" s="99" t="s">
        <v>961</v>
      </c>
      <c r="AF34" s="86" t="s">
        <v>961</v>
      </c>
      <c r="AG34" s="85">
        <v>1</v>
      </c>
      <c r="AH34" s="85" t="s">
        <v>961</v>
      </c>
      <c r="AI34" s="85" t="s">
        <v>961</v>
      </c>
      <c r="AJ34" s="85" t="s">
        <v>961</v>
      </c>
      <c r="AK34" s="85">
        <v>1</v>
      </c>
      <c r="AL34" s="85" t="s">
        <v>961</v>
      </c>
      <c r="AM34" s="85" t="s">
        <v>961</v>
      </c>
      <c r="AN34" s="85" t="s">
        <v>961</v>
      </c>
      <c r="AO34" s="85" t="s">
        <v>961</v>
      </c>
      <c r="AP34" s="85" t="s">
        <v>961</v>
      </c>
      <c r="AQ34" s="85" t="s">
        <v>961</v>
      </c>
      <c r="AR34" s="85" t="s">
        <v>961</v>
      </c>
    </row>
    <row r="35" spans="1:44" ht="16.5" thickTop="1" thickBot="1" x14ac:dyDescent="0.3">
      <c r="A35" s="61">
        <f t="shared" si="0"/>
        <v>5</v>
      </c>
      <c r="B35" s="92" t="str">
        <f>IF(ISERROR(IF(ISBLANK(C35),"",_xlfn.XLOOKUP(C35,'[1]Инф. по МКД'!$D$3:$D$13151,'[1]Инф. по МКД'!$C$3:$C$13151,,0))),"",IF(ISBLANK(C35),"",_xlfn.XLOOKUP(C35,'[1]Инф. по МКД'!$D$3:$D$13151,'[1]Инф. по МКД'!$C$3:$C$13151,,0)))</f>
        <v>город Пермь</v>
      </c>
      <c r="C35" s="96" t="s">
        <v>230</v>
      </c>
      <c r="D35" s="74">
        <f>IF(ISERROR(IF(ISBLANK($C35),"",VLOOKUP($C35,'[1]Инф. по МКД'!$D$3:$T$13113,3,0))),"",IF(ISBLANK($C35),"",VLOOKUP($C35,'[1]Инф. по МКД'!$D$3:$T$13113,3,0)))</f>
        <v>2001</v>
      </c>
      <c r="E35" s="75"/>
      <c r="F35" s="87" t="str">
        <f>IF(ISERROR(IF(ISBLANK($C35),"",VLOOKUP($C35,'[1]Инф. по МКД'!$D$3:$T$13113,5,0))),"",IF(ISBLANK($C35),"",VLOOKUP($C35,'[1]Инф. по МКД'!$D$3:$T$13113,5,0)))</f>
        <v>кирпич</v>
      </c>
      <c r="G35" s="75">
        <f>IF(ISERROR(IF(ISBLANK($C35),"",VLOOKUP($C35,'[1]Инф. по МКД'!$D$3:$T$13113,9,0))),"",IF(ISBLANK($C35),"",VLOOKUP($C35,'[1]Инф. по МКД'!$D$3:$T$13113,9,0)))</f>
        <v>16</v>
      </c>
      <c r="H35" s="61">
        <f>IF(ISERROR(IF(ISBLANK($C35),"",VLOOKUP($C35,'[1]Инф. по МКД'!$D$3:$T$13113,10,0))),"",IF(ISBLANK($C35),"",VLOOKUP($C35,'[1]Инф. по МКД'!$D$3:$T$13113,10,0)))</f>
        <v>2</v>
      </c>
      <c r="I35" s="77">
        <f>IF(ISERROR(IF(ISBLANK($C35),"",VLOOKUP($C35,'[1]Инф. по МКД'!$D$3:$T$13113,14,0))),"",IF(ISBLANK($C35),"",VLOOKUP($C35,'[1]Инф. по МКД'!$D$3:$T$13113,14,0)))</f>
        <v>13092</v>
      </c>
      <c r="J35" s="78">
        <f>IF(ISERROR(IF(ISBLANK($C35),"",VLOOKUP($C35,'[1]Инф. по МКД'!$D$3:$T$13113,15,0))),"",IF(ISBLANK($C35),"",VLOOKUP($C35,'[1]Инф. по МКД'!$D$3:$T$13113,15,0)))</f>
        <v>11008.5</v>
      </c>
      <c r="K35" s="77">
        <f>IF(ISERROR(IF(ISBLANK($C35),"",VLOOKUP($C35,'[1]Инф. по МКД'!$D$3:$T$13113,16,0))),"",IF(ISBLANK($C35),"",VLOOKUP($C35,'[1]Инф. по МКД'!$D$3:$T$13113,16,0)))</f>
        <v>10502</v>
      </c>
      <c r="L35" s="79">
        <f>IF(ISERROR(IF(ISBLANK($C35),"",VLOOKUP($C35,'[1]Инф. по МКД'!$D$3:$T$13113,17,0))),"",IF(ISBLANK($C35),"",VLOOKUP($C35,'[1]Инф. по МКД'!$D$3:$T$13113,17,0)))</f>
        <v>469</v>
      </c>
      <c r="M35" s="80">
        <f t="shared" si="1"/>
        <v>15998057.84</v>
      </c>
      <c r="N35" s="78"/>
      <c r="O35" s="78"/>
      <c r="P35" s="78"/>
      <c r="Q35" s="80">
        <f>IF('Форма 2'!D35=0,"",'Форма 2'!D35-N35-O35-P35)</f>
        <v>15998057.84</v>
      </c>
      <c r="R35" s="81">
        <f t="shared" si="6"/>
        <v>1453.2459317799883</v>
      </c>
      <c r="S35" s="81">
        <f t="shared" si="7"/>
        <v>1453.2459317799883</v>
      </c>
      <c r="T35" s="82">
        <v>45657</v>
      </c>
      <c r="U35" s="75" t="s">
        <v>44</v>
      </c>
      <c r="V35" s="83"/>
      <c r="W35" s="84">
        <f t="shared" si="2"/>
        <v>1</v>
      </c>
      <c r="X35" s="85" t="s">
        <v>961</v>
      </c>
      <c r="Y35" s="85" t="s">
        <v>961</v>
      </c>
      <c r="Z35" s="85" t="s">
        <v>961</v>
      </c>
      <c r="AA35" s="85" t="s">
        <v>961</v>
      </c>
      <c r="AB35" s="85" t="s">
        <v>961</v>
      </c>
      <c r="AC35" s="85" t="s">
        <v>961</v>
      </c>
      <c r="AD35" s="85" t="s">
        <v>961</v>
      </c>
      <c r="AE35" s="99">
        <v>4</v>
      </c>
      <c r="AF35" s="86">
        <v>15998057.84</v>
      </c>
      <c r="AG35" s="85" t="s">
        <v>961</v>
      </c>
      <c r="AH35" s="85" t="s">
        <v>961</v>
      </c>
      <c r="AI35" s="85" t="s">
        <v>961</v>
      </c>
      <c r="AJ35" s="85" t="s">
        <v>961</v>
      </c>
      <c r="AK35" s="85" t="s">
        <v>961</v>
      </c>
      <c r="AL35" s="85" t="s">
        <v>961</v>
      </c>
      <c r="AM35" s="85" t="s">
        <v>961</v>
      </c>
      <c r="AN35" s="85" t="s">
        <v>961</v>
      </c>
      <c r="AO35" s="85" t="s">
        <v>961</v>
      </c>
      <c r="AP35" s="85" t="s">
        <v>961</v>
      </c>
      <c r="AQ35" s="85" t="s">
        <v>961</v>
      </c>
      <c r="AR35" s="85" t="s">
        <v>961</v>
      </c>
    </row>
    <row r="36" spans="1:44" ht="16.5" thickTop="1" thickBot="1" x14ac:dyDescent="0.3">
      <c r="A36" s="61">
        <f t="shared" si="0"/>
        <v>6</v>
      </c>
      <c r="B36" s="92" t="str">
        <f>IF(ISERROR(IF(ISBLANK(C36),"",_xlfn.XLOOKUP(C36,'[1]Инф. по МКД'!$D$3:$D$13151,'[1]Инф. по МКД'!$C$3:$C$13151,,0))),"",IF(ISBLANK(C36),"",_xlfn.XLOOKUP(C36,'[1]Инф. по МКД'!$D$3:$D$13151,'[1]Инф. по МКД'!$C$3:$C$13151,,0)))</f>
        <v>город Пермь</v>
      </c>
      <c r="C36" s="96" t="s">
        <v>229</v>
      </c>
      <c r="D36" s="74">
        <f>IF(ISERROR(IF(ISBLANK($C36),"",VLOOKUP($C36,'[1]Инф. по МКД'!$D$3:$T$13113,3,0))),"",IF(ISBLANK($C36),"",VLOOKUP($C36,'[1]Инф. по МКД'!$D$3:$T$13113,3,0)))</f>
        <v>1984</v>
      </c>
      <c r="E36" s="75"/>
      <c r="F36" s="87" t="str">
        <f>IF(ISERROR(IF(ISBLANK($C36),"",VLOOKUP($C36,'[1]Инф. по МКД'!$D$3:$T$13113,5,0))),"",IF(ISBLANK($C36),"",VLOOKUP($C36,'[1]Инф. по МКД'!$D$3:$T$13113,5,0)))</f>
        <v>панель</v>
      </c>
      <c r="G36" s="75">
        <f>IF(ISERROR(IF(ISBLANK($C36),"",VLOOKUP($C36,'[1]Инф. по МКД'!$D$3:$T$13113,9,0))),"",IF(ISBLANK($C36),"",VLOOKUP($C36,'[1]Инф. по МКД'!$D$3:$T$13113,9,0)))</f>
        <v>9</v>
      </c>
      <c r="H36" s="61">
        <f>IF(ISERROR(IF(ISBLANK($C36),"",VLOOKUP($C36,'[1]Инф. по МКД'!$D$3:$T$13113,10,0))),"",IF(ISBLANK($C36),"",VLOOKUP($C36,'[1]Инф. по МКД'!$D$3:$T$13113,10,0)))</f>
        <v>8</v>
      </c>
      <c r="I36" s="77">
        <f>IF(ISERROR(IF(ISBLANK($C36),"",VLOOKUP($C36,'[1]Инф. по МКД'!$D$3:$T$13113,14,0))),"",IF(ISBLANK($C36),"",VLOOKUP($C36,'[1]Инф. по МКД'!$D$3:$T$13113,14,0)))</f>
        <v>21535.200000000001</v>
      </c>
      <c r="J36" s="78">
        <f>IF(ISERROR(IF(ISBLANK($C36),"",VLOOKUP($C36,'[1]Инф. по МКД'!$D$3:$T$13113,15,0))),"",IF(ISBLANK($C36),"",VLOOKUP($C36,'[1]Инф. по МКД'!$D$3:$T$13113,15,0)))</f>
        <v>18480.8</v>
      </c>
      <c r="K36" s="77">
        <f>IF(ISERROR(IF(ISBLANK($C36),"",VLOOKUP($C36,'[1]Инф. по МКД'!$D$3:$T$13113,16,0))),"",IF(ISBLANK($C36),"",VLOOKUP($C36,'[1]Инф. по МКД'!$D$3:$T$13113,16,0)))</f>
        <v>18480.8</v>
      </c>
      <c r="L36" s="79">
        <f>IF(ISERROR(IF(ISBLANK($C36),"",VLOOKUP($C36,'[1]Инф. по МКД'!$D$3:$T$13113,17,0))),"",IF(ISBLANK($C36),"",VLOOKUP($C36,'[1]Инф. по МКД'!$D$3:$T$13113,17,0)))</f>
        <v>795</v>
      </c>
      <c r="M36" s="80">
        <f t="shared" si="1"/>
        <v>22228071.359999999</v>
      </c>
      <c r="N36" s="78"/>
      <c r="O36" s="78"/>
      <c r="P36" s="78"/>
      <c r="Q36" s="80">
        <f>IF('Форма 2'!D36=0,"",'Форма 2'!D36-N36-O36-P36)</f>
        <v>22228071.359999999</v>
      </c>
      <c r="R36" s="81">
        <f t="shared" si="6"/>
        <v>1202.7656465088091</v>
      </c>
      <c r="S36" s="81">
        <f t="shared" si="7"/>
        <v>1202.7656465088091</v>
      </c>
      <c r="T36" s="82">
        <v>45657</v>
      </c>
      <c r="U36" s="75" t="s">
        <v>44</v>
      </c>
      <c r="V36" s="83"/>
      <c r="W36" s="84">
        <f t="shared" si="2"/>
        <v>1</v>
      </c>
      <c r="X36" s="85" t="s">
        <v>961</v>
      </c>
      <c r="Y36" s="85" t="s">
        <v>961</v>
      </c>
      <c r="Z36" s="85" t="s">
        <v>961</v>
      </c>
      <c r="AA36" s="85" t="s">
        <v>961</v>
      </c>
      <c r="AB36" s="85" t="s">
        <v>961</v>
      </c>
      <c r="AC36" s="85" t="s">
        <v>961</v>
      </c>
      <c r="AD36" s="85" t="s">
        <v>961</v>
      </c>
      <c r="AE36" s="99">
        <v>8</v>
      </c>
      <c r="AF36" s="86">
        <v>22228071.359999999</v>
      </c>
      <c r="AG36" s="85" t="s">
        <v>961</v>
      </c>
      <c r="AH36" s="85" t="s">
        <v>961</v>
      </c>
      <c r="AI36" s="85" t="s">
        <v>961</v>
      </c>
      <c r="AJ36" s="85" t="s">
        <v>961</v>
      </c>
      <c r="AK36" s="85" t="s">
        <v>961</v>
      </c>
      <c r="AL36" s="85" t="s">
        <v>961</v>
      </c>
      <c r="AM36" s="85" t="s">
        <v>961</v>
      </c>
      <c r="AN36" s="85" t="s">
        <v>961</v>
      </c>
      <c r="AO36" s="85" t="s">
        <v>961</v>
      </c>
      <c r="AP36" s="85" t="s">
        <v>961</v>
      </c>
      <c r="AQ36" s="85" t="s">
        <v>961</v>
      </c>
      <c r="AR36" s="85" t="s">
        <v>961</v>
      </c>
    </row>
    <row r="37" spans="1:44" ht="16.5" thickTop="1" thickBot="1" x14ac:dyDescent="0.3">
      <c r="A37" s="61">
        <f t="shared" si="0"/>
        <v>7</v>
      </c>
      <c r="B37" s="92" t="str">
        <f>IF(ISERROR(IF(ISBLANK(C37),"",_xlfn.XLOOKUP(C37,'[1]Инф. по МКД'!$D$3:$D$13151,'[1]Инф. по МКД'!$C$3:$C$13151,,0))),"",IF(ISBLANK(C37),"",_xlfn.XLOOKUP(C37,'[1]Инф. по МКД'!$D$3:$D$13151,'[1]Инф. по МКД'!$C$3:$C$13151,,0)))</f>
        <v>город Пермь</v>
      </c>
      <c r="C37" s="96" t="s">
        <v>231</v>
      </c>
      <c r="D37" s="74">
        <f>IF(ISERROR(IF(ISBLANK($C37),"",VLOOKUP($C37,'[1]Инф. по МКД'!$D$3:$T$13113,3,0))),"",IF(ISBLANK($C37),"",VLOOKUP($C37,'[1]Инф. по МКД'!$D$3:$T$13113,3,0)))</f>
        <v>1962</v>
      </c>
      <c r="E37" s="75"/>
      <c r="F37" s="87" t="str">
        <f>IF(ISERROR(IF(ISBLANK($C37),"",VLOOKUP($C37,'[1]Инф. по МКД'!$D$3:$T$13113,5,0))),"",IF(ISBLANK($C37),"",VLOOKUP($C37,'[1]Инф. по МКД'!$D$3:$T$13113,5,0)))</f>
        <v>Кирпич</v>
      </c>
      <c r="G37" s="75">
        <f>IF(ISERROR(IF(ISBLANK($C37),"",VLOOKUP($C37,'[1]Инф. по МКД'!$D$3:$T$13113,9,0))),"",IF(ISBLANK($C37),"",VLOOKUP($C37,'[1]Инф. по МКД'!$D$3:$T$13113,9,0)))</f>
        <v>9</v>
      </c>
      <c r="H37" s="61">
        <f>IF(ISERROR(IF(ISBLANK($C37),"",VLOOKUP($C37,'[1]Инф. по МКД'!$D$3:$T$13113,10,0))),"",IF(ISBLANK($C37),"",VLOOKUP($C37,'[1]Инф. по МКД'!$D$3:$T$13113,10,0)))</f>
        <v>2</v>
      </c>
      <c r="I37" s="77">
        <f>IF(ISERROR(IF(ISBLANK($C37),"",VLOOKUP($C37,'[1]Инф. по МКД'!$D$3:$T$13113,14,0))),"",IF(ISBLANK($C37),"",VLOOKUP($C37,'[1]Инф. по МКД'!$D$3:$T$13113,14,0)))</f>
        <v>1636.66</v>
      </c>
      <c r="J37" s="78">
        <f>IF(ISERROR(IF(ISBLANK($C37),"",VLOOKUP($C37,'[1]Инф. по МКД'!$D$3:$T$13113,15,0))),"",IF(ISBLANK($C37),"",VLOOKUP($C37,'[1]Инф. по МКД'!$D$3:$T$13113,15,0)))</f>
        <v>1333</v>
      </c>
      <c r="K37" s="77">
        <f>IF(ISERROR(IF(ISBLANK($C37),"",VLOOKUP($C37,'[1]Инф. по МКД'!$D$3:$T$13113,16,0))),"",IF(ISBLANK($C37),"",VLOOKUP($C37,'[1]Инф. по МКД'!$D$3:$T$13113,16,0)))</f>
        <v>1333</v>
      </c>
      <c r="L37" s="79">
        <f>IF(ISERROR(IF(ISBLANK($C37),"",VLOOKUP($C37,'[1]Инф. по МКД'!$D$3:$T$13113,17,0))),"",IF(ISBLANK($C37),"",VLOOKUP($C37,'[1]Инф. по МКД'!$D$3:$T$13113,17,0)))</f>
        <v>58</v>
      </c>
      <c r="M37" s="80">
        <f t="shared" si="1"/>
        <v>5557017.8399999999</v>
      </c>
      <c r="N37" s="78"/>
      <c r="O37" s="78"/>
      <c r="P37" s="78"/>
      <c r="Q37" s="80">
        <f>IF('Форма 2'!D37=0,"",'Форма 2'!D37-N37-O37-P37)</f>
        <v>5557017.8399999999</v>
      </c>
      <c r="R37" s="81">
        <f t="shared" si="6"/>
        <v>4168.8055813953488</v>
      </c>
      <c r="S37" s="81">
        <f t="shared" si="7"/>
        <v>4168.8055813953488</v>
      </c>
      <c r="T37" s="82">
        <v>45657</v>
      </c>
      <c r="U37" s="75" t="s">
        <v>44</v>
      </c>
      <c r="V37" s="83"/>
      <c r="W37" s="84">
        <f t="shared" si="2"/>
        <v>1</v>
      </c>
      <c r="X37" s="85" t="s">
        <v>961</v>
      </c>
      <c r="Y37" s="85" t="s">
        <v>961</v>
      </c>
      <c r="Z37" s="85" t="s">
        <v>961</v>
      </c>
      <c r="AA37" s="85" t="s">
        <v>961</v>
      </c>
      <c r="AB37" s="85" t="s">
        <v>961</v>
      </c>
      <c r="AC37" s="85" t="s">
        <v>961</v>
      </c>
      <c r="AD37" s="85" t="s">
        <v>961</v>
      </c>
      <c r="AE37" s="99">
        <v>2</v>
      </c>
      <c r="AF37" s="86">
        <v>5557017.8399999999</v>
      </c>
      <c r="AG37" s="85" t="s">
        <v>961</v>
      </c>
      <c r="AH37" s="85" t="s">
        <v>961</v>
      </c>
      <c r="AI37" s="85" t="s">
        <v>961</v>
      </c>
      <c r="AJ37" s="85" t="s">
        <v>961</v>
      </c>
      <c r="AK37" s="85" t="s">
        <v>961</v>
      </c>
      <c r="AL37" s="85" t="s">
        <v>961</v>
      </c>
      <c r="AM37" s="85" t="s">
        <v>961</v>
      </c>
      <c r="AN37" s="85" t="s">
        <v>961</v>
      </c>
      <c r="AO37" s="85" t="s">
        <v>961</v>
      </c>
      <c r="AP37" s="85" t="s">
        <v>961</v>
      </c>
      <c r="AQ37" s="85" t="s">
        <v>961</v>
      </c>
      <c r="AR37" s="85" t="s">
        <v>961</v>
      </c>
    </row>
    <row r="38" spans="1:44" ht="16.5" thickTop="1" thickBot="1" x14ac:dyDescent="0.3">
      <c r="A38" s="61">
        <f t="shared" si="0"/>
        <v>8</v>
      </c>
      <c r="B38" s="92" t="str">
        <f>IF(ISERROR(IF(ISBLANK(C38),"",_xlfn.XLOOKUP(C38,'[1]Инф. по МКД'!$D$3:$D$13151,'[1]Инф. по МКД'!$C$3:$C$13151,,0))),"",IF(ISBLANK(C38),"",_xlfn.XLOOKUP(C38,'[1]Инф. по МКД'!$D$3:$D$13151,'[1]Инф. по МКД'!$C$3:$C$13151,,0)))</f>
        <v>город Пермь</v>
      </c>
      <c r="C38" s="96" t="s">
        <v>232</v>
      </c>
      <c r="D38" s="74">
        <f>IF(ISERROR(IF(ISBLANK($C38),"",VLOOKUP($C38,'[1]Инф. по МКД'!$D$3:$T$13113,3,0))),"",IF(ISBLANK($C38),"",VLOOKUP($C38,'[1]Инф. по МКД'!$D$3:$T$13113,3,0)))</f>
        <v>1965</v>
      </c>
      <c r="E38" s="75"/>
      <c r="F38" s="87" t="str">
        <f>IF(ISERROR(IF(ISBLANK($C38),"",VLOOKUP($C38,'[1]Инф. по МКД'!$D$3:$T$13113,5,0))),"",IF(ISBLANK($C38),"",VLOOKUP($C38,'[1]Инф. по МКД'!$D$3:$T$13113,5,0)))</f>
        <v>Кирпич</v>
      </c>
      <c r="G38" s="75">
        <f>IF(ISERROR(IF(ISBLANK($C38),"",VLOOKUP($C38,'[1]Инф. по МКД'!$D$3:$T$13113,9,0))),"",IF(ISBLANK($C38),"",VLOOKUP($C38,'[1]Инф. по МКД'!$D$3:$T$13113,9,0)))</f>
        <v>5</v>
      </c>
      <c r="H38" s="61">
        <f>IF(ISERROR(IF(ISBLANK($C38),"",VLOOKUP($C38,'[1]Инф. по МКД'!$D$3:$T$13113,10,0))),"",IF(ISBLANK($C38),"",VLOOKUP($C38,'[1]Инф. по МКД'!$D$3:$T$13113,10,0)))</f>
        <v>3</v>
      </c>
      <c r="I38" s="77">
        <f>IF(ISERROR(IF(ISBLANK($C38),"",VLOOKUP($C38,'[1]Инф. по МКД'!$D$3:$T$13113,14,0))),"",IF(ISBLANK($C38),"",VLOOKUP($C38,'[1]Инф. по МКД'!$D$3:$T$13113,14,0)))</f>
        <v>2646.37</v>
      </c>
      <c r="J38" s="78">
        <f>IF(ISERROR(IF(ISBLANK($C38),"",VLOOKUP($C38,'[1]Инф. по МКД'!$D$3:$T$13113,15,0))),"",IF(ISBLANK($C38),"",VLOOKUP($C38,'[1]Инф. по МКД'!$D$3:$T$13113,15,0)))</f>
        <v>2468</v>
      </c>
      <c r="K38" s="77">
        <f>IF(ISERROR(IF(ISBLANK($C38),"",VLOOKUP($C38,'[1]Инф. по МКД'!$D$3:$T$13113,16,0))),"",IF(ISBLANK($C38),"",VLOOKUP($C38,'[1]Инф. по МКД'!$D$3:$T$13113,16,0)))</f>
        <v>2135.9</v>
      </c>
      <c r="L38" s="79">
        <f>IF(ISERROR(IF(ISBLANK($C38),"",VLOOKUP($C38,'[1]Инф. по МКД'!$D$3:$T$13113,17,0))),"",IF(ISBLANK($C38),"",VLOOKUP($C38,'[1]Инф. по МКД'!$D$3:$T$13113,17,0)))</f>
        <v>79</v>
      </c>
      <c r="M38" s="80">
        <f t="shared" si="1"/>
        <v>11917980.220000001</v>
      </c>
      <c r="N38" s="78"/>
      <c r="O38" s="78"/>
      <c r="P38" s="78"/>
      <c r="Q38" s="80">
        <f>IF('Форма 2'!D38=0,"",'Форма 2'!D38-N38-O38-P38)</f>
        <v>11917980.220000001</v>
      </c>
      <c r="R38" s="81">
        <f t="shared" si="6"/>
        <v>4829.0033306320911</v>
      </c>
      <c r="S38" s="81">
        <f t="shared" si="7"/>
        <v>4829.0033306320911</v>
      </c>
      <c r="T38" s="82">
        <v>45657</v>
      </c>
      <c r="U38" s="75" t="s">
        <v>44</v>
      </c>
      <c r="V38" s="83"/>
      <c r="W38" s="84">
        <f t="shared" si="2"/>
        <v>1</v>
      </c>
      <c r="X38" s="85" t="s">
        <v>961</v>
      </c>
      <c r="Y38" s="85" t="s">
        <v>961</v>
      </c>
      <c r="Z38" s="85" t="s">
        <v>961</v>
      </c>
      <c r="AA38" s="85" t="s">
        <v>961</v>
      </c>
      <c r="AB38" s="85" t="s">
        <v>961</v>
      </c>
      <c r="AC38" s="85" t="s">
        <v>961</v>
      </c>
      <c r="AD38" s="85" t="s">
        <v>961</v>
      </c>
      <c r="AE38" s="99" t="s">
        <v>961</v>
      </c>
      <c r="AF38" s="86" t="s">
        <v>961</v>
      </c>
      <c r="AG38" s="85">
        <v>1</v>
      </c>
      <c r="AH38" s="85" t="s">
        <v>961</v>
      </c>
      <c r="AI38" s="85" t="s">
        <v>961</v>
      </c>
      <c r="AJ38" s="85" t="s">
        <v>961</v>
      </c>
      <c r="AK38" s="85" t="s">
        <v>961</v>
      </c>
      <c r="AL38" s="85" t="s">
        <v>961</v>
      </c>
      <c r="AM38" s="85" t="s">
        <v>961</v>
      </c>
      <c r="AN38" s="85" t="s">
        <v>961</v>
      </c>
      <c r="AO38" s="85" t="s">
        <v>961</v>
      </c>
      <c r="AP38" s="85" t="s">
        <v>961</v>
      </c>
      <c r="AQ38" s="85" t="s">
        <v>961</v>
      </c>
      <c r="AR38" s="85" t="s">
        <v>961</v>
      </c>
    </row>
    <row r="39" spans="1:44" ht="16.5" thickTop="1" thickBot="1" x14ac:dyDescent="0.3">
      <c r="A39" s="61">
        <f t="shared" si="0"/>
        <v>9</v>
      </c>
      <c r="B39" s="92" t="str">
        <f>IF(ISERROR(IF(ISBLANK(C39),"",_xlfn.XLOOKUP(C39,'[1]Инф. по МКД'!$D$3:$D$13151,'[1]Инф. по МКД'!$C$3:$C$13151,,0))),"",IF(ISBLANK(C39),"",_xlfn.XLOOKUP(C39,'[1]Инф. по МКД'!$D$3:$D$13151,'[1]Инф. по МКД'!$C$3:$C$13151,,0)))</f>
        <v>город Пермь</v>
      </c>
      <c r="C39" s="96" t="s">
        <v>235</v>
      </c>
      <c r="D39" s="74">
        <f>IF(ISERROR(IF(ISBLANK($C39),"",VLOOKUP($C39,'[1]Инф. по МКД'!$D$3:$T$13113,3,0))),"",IF(ISBLANK($C39),"",VLOOKUP($C39,'[1]Инф. по МКД'!$D$3:$T$13113,3,0)))</f>
        <v>1996</v>
      </c>
      <c r="E39" s="75"/>
      <c r="F39" s="87" t="str">
        <f>IF(ISERROR(IF(ISBLANK($C39),"",VLOOKUP($C39,'[1]Инф. по МКД'!$D$3:$T$13113,5,0))),"",IF(ISBLANK($C39),"",VLOOKUP($C39,'[1]Инф. по МКД'!$D$3:$T$13113,5,0)))</f>
        <v>Кирпич</v>
      </c>
      <c r="G39" s="75">
        <f>IF(ISERROR(IF(ISBLANK($C39),"",VLOOKUP($C39,'[1]Инф. по МКД'!$D$3:$T$13113,9,0))),"",IF(ISBLANK($C39),"",VLOOKUP($C39,'[1]Инф. по МКД'!$D$3:$T$13113,9,0)))</f>
        <v>7</v>
      </c>
      <c r="H39" s="61">
        <f>IF(ISERROR(IF(ISBLANK($C39),"",VLOOKUP($C39,'[1]Инф. по МКД'!$D$3:$T$13113,10,0))),"",IF(ISBLANK($C39),"",VLOOKUP($C39,'[1]Инф. по МКД'!$D$3:$T$13113,10,0)))</f>
        <v>3</v>
      </c>
      <c r="I39" s="77">
        <f>IF(ISERROR(IF(ISBLANK($C39),"",VLOOKUP($C39,'[1]Инф. по МКД'!$D$3:$T$13113,14,0))),"",IF(ISBLANK($C39),"",VLOOKUP($C39,'[1]Инф. по МКД'!$D$3:$T$13113,14,0)))</f>
        <v>2460.5</v>
      </c>
      <c r="J39" s="78">
        <f>IF(ISERROR(IF(ISBLANK($C39),"",VLOOKUP($C39,'[1]Инф. по МКД'!$D$3:$T$13113,15,0))),"",IF(ISBLANK($C39),"",VLOOKUP($C39,'[1]Инф. по МКД'!$D$3:$T$13113,15,0)))</f>
        <v>2221.9</v>
      </c>
      <c r="K39" s="77">
        <f>IF(ISERROR(IF(ISBLANK($C39),"",VLOOKUP($C39,'[1]Инф. по МКД'!$D$3:$T$13113,16,0))),"",IF(ISBLANK($C39),"",VLOOKUP($C39,'[1]Инф. по МКД'!$D$3:$T$13113,16,0)))</f>
        <v>2221.9</v>
      </c>
      <c r="L39" s="79">
        <f>IF(ISERROR(IF(ISBLANK($C39),"",VLOOKUP($C39,'[1]Инф. по МКД'!$D$3:$T$13113,17,0))),"",IF(ISBLANK($C39),"",VLOOKUP($C39,'[1]Инф. по МКД'!$D$3:$T$13113,17,0)))</f>
        <v>36</v>
      </c>
      <c r="M39" s="80">
        <f t="shared" si="1"/>
        <v>2778508.92</v>
      </c>
      <c r="N39" s="78"/>
      <c r="O39" s="78"/>
      <c r="P39" s="78"/>
      <c r="Q39" s="80">
        <f>IF('Форма 2'!D39=0,"",'Форма 2'!D39-N39-O39-P39)</f>
        <v>2778508.92</v>
      </c>
      <c r="R39" s="81">
        <f t="shared" si="6"/>
        <v>1250.5103379990098</v>
      </c>
      <c r="S39" s="81">
        <f t="shared" si="7"/>
        <v>1250.5103379990098</v>
      </c>
      <c r="T39" s="82">
        <v>45657</v>
      </c>
      <c r="U39" s="75" t="s">
        <v>44</v>
      </c>
      <c r="V39" s="83"/>
      <c r="W39" s="84">
        <f t="shared" si="2"/>
        <v>1</v>
      </c>
      <c r="X39" s="85" t="s">
        <v>961</v>
      </c>
      <c r="Y39" s="85" t="s">
        <v>961</v>
      </c>
      <c r="Z39" s="85" t="s">
        <v>961</v>
      </c>
      <c r="AA39" s="85" t="s">
        <v>961</v>
      </c>
      <c r="AB39" s="85" t="s">
        <v>961</v>
      </c>
      <c r="AC39" s="85" t="s">
        <v>961</v>
      </c>
      <c r="AD39" s="85" t="s">
        <v>961</v>
      </c>
      <c r="AE39" s="99">
        <v>1</v>
      </c>
      <c r="AF39" s="86">
        <v>2778508.92</v>
      </c>
      <c r="AG39" s="85" t="s">
        <v>961</v>
      </c>
      <c r="AH39" s="85" t="s">
        <v>961</v>
      </c>
      <c r="AI39" s="85" t="s">
        <v>961</v>
      </c>
      <c r="AJ39" s="85" t="s">
        <v>961</v>
      </c>
      <c r="AK39" s="85" t="s">
        <v>961</v>
      </c>
      <c r="AL39" s="85" t="s">
        <v>961</v>
      </c>
      <c r="AM39" s="85" t="s">
        <v>961</v>
      </c>
      <c r="AN39" s="85" t="s">
        <v>961</v>
      </c>
      <c r="AO39" s="85" t="s">
        <v>961</v>
      </c>
      <c r="AP39" s="85" t="s">
        <v>961</v>
      </c>
      <c r="AQ39" s="85" t="s">
        <v>961</v>
      </c>
      <c r="AR39" s="85" t="s">
        <v>961</v>
      </c>
    </row>
    <row r="40" spans="1:44" ht="16.5" thickTop="1" thickBot="1" x14ac:dyDescent="0.3">
      <c r="A40" s="61">
        <f t="shared" si="0"/>
        <v>10</v>
      </c>
      <c r="B40" s="92" t="str">
        <f>IF(ISERROR(IF(ISBLANK(C40),"",_xlfn.XLOOKUP(C40,'[1]Инф. по МКД'!$D$3:$D$13151,'[1]Инф. по МКД'!$C$3:$C$13151,,0))),"",IF(ISBLANK(C40),"",_xlfn.XLOOKUP(C40,'[1]Инф. по МКД'!$D$3:$D$13151,'[1]Инф. по МКД'!$C$3:$C$13151,,0)))</f>
        <v>город Пермь</v>
      </c>
      <c r="C40" s="96" t="s">
        <v>730</v>
      </c>
      <c r="D40" s="74">
        <f>IF(ISERROR(IF(ISBLANK($C40),"",VLOOKUP($C40,'[1]Инф. по МКД'!$D$3:$T$13113,3,0))),"",IF(ISBLANK($C40),"",VLOOKUP($C40,'[1]Инф. по МКД'!$D$3:$T$13113,3,0)))</f>
        <v>1954</v>
      </c>
      <c r="E40" s="75"/>
      <c r="F40" s="87" t="str">
        <f>IF(ISERROR(IF(ISBLANK($C40),"",VLOOKUP($C40,'[1]Инф. по МКД'!$D$3:$T$13113,5,0))),"",IF(ISBLANK($C40),"",VLOOKUP($C40,'[1]Инф. по МКД'!$D$3:$T$13113,5,0)))</f>
        <v>Блоки</v>
      </c>
      <c r="G40" s="75">
        <f>IF(ISERROR(IF(ISBLANK($C40),"",VLOOKUP($C40,'[1]Инф. по МКД'!$D$3:$T$13113,9,0))),"",IF(ISBLANK($C40),"",VLOOKUP($C40,'[1]Инф. по МКД'!$D$3:$T$13113,9,0)))</f>
        <v>3</v>
      </c>
      <c r="H40" s="61">
        <f>IF(ISERROR(IF(ISBLANK($C40),"",VLOOKUP($C40,'[1]Инф. по МКД'!$D$3:$T$13113,10,0))),"",IF(ISBLANK($C40),"",VLOOKUP($C40,'[1]Инф. по МКД'!$D$3:$T$13113,10,0)))</f>
        <v>1</v>
      </c>
      <c r="I40" s="77">
        <f>IF(ISERROR(IF(ISBLANK($C40),"",VLOOKUP($C40,'[1]Инф. по МКД'!$D$3:$T$13113,14,0))),"",IF(ISBLANK($C40),"",VLOOKUP($C40,'[1]Инф. по МКД'!$D$3:$T$13113,14,0)))</f>
        <v>503.5</v>
      </c>
      <c r="J40" s="78">
        <f>IF(ISERROR(IF(ISBLANK($C40),"",VLOOKUP($C40,'[1]Инф. по МКД'!$D$3:$T$13113,15,0))),"",IF(ISBLANK($C40),"",VLOOKUP($C40,'[1]Инф. по МКД'!$D$3:$T$13113,15,0)))</f>
        <v>446</v>
      </c>
      <c r="K40" s="77">
        <f>IF(ISERROR(IF(ISBLANK($C40),"",VLOOKUP($C40,'[1]Инф. по МКД'!$D$3:$T$13113,16,0))),"",IF(ISBLANK($C40),"",VLOOKUP($C40,'[1]Инф. по МКД'!$D$3:$T$13113,16,0)))</f>
        <v>446</v>
      </c>
      <c r="L40" s="79">
        <f>IF(ISERROR(IF(ISBLANK($C40),"",VLOOKUP($C40,'[1]Инф. по МКД'!$D$3:$T$13113,17,0))),"",IF(ISBLANK($C40),"",VLOOKUP($C40,'[1]Инф. по МКД'!$D$3:$T$13113,17,0)))</f>
        <v>20</v>
      </c>
      <c r="M40" s="80">
        <f t="shared" si="1"/>
        <v>4812145.87</v>
      </c>
      <c r="N40" s="78"/>
      <c r="O40" s="78"/>
      <c r="P40" s="78"/>
      <c r="Q40" s="80">
        <f>IF('Форма 2'!D40=0,"",'Форма 2'!D40-N40-O40-P40)</f>
        <v>4812145.87</v>
      </c>
      <c r="R40" s="81">
        <f t="shared" si="6"/>
        <v>10789.564730941704</v>
      </c>
      <c r="S40" s="81">
        <f t="shared" si="7"/>
        <v>10789.564730941704</v>
      </c>
      <c r="T40" s="82">
        <v>45657</v>
      </c>
      <c r="U40" s="75" t="s">
        <v>44</v>
      </c>
      <c r="V40" s="83"/>
      <c r="W40" s="84">
        <f t="shared" si="2"/>
        <v>1</v>
      </c>
      <c r="X40" s="85" t="s">
        <v>961</v>
      </c>
      <c r="Y40" s="85" t="s">
        <v>961</v>
      </c>
      <c r="Z40" s="85" t="s">
        <v>961</v>
      </c>
      <c r="AA40" s="85" t="s">
        <v>961</v>
      </c>
      <c r="AB40" s="85" t="s">
        <v>961</v>
      </c>
      <c r="AC40" s="85" t="s">
        <v>961</v>
      </c>
      <c r="AD40" s="85" t="s">
        <v>961</v>
      </c>
      <c r="AE40" s="99" t="s">
        <v>961</v>
      </c>
      <c r="AF40" s="86" t="s">
        <v>961</v>
      </c>
      <c r="AG40" s="85">
        <v>1</v>
      </c>
      <c r="AH40" s="85" t="s">
        <v>961</v>
      </c>
      <c r="AI40" s="85" t="s">
        <v>961</v>
      </c>
      <c r="AJ40" s="85" t="s">
        <v>961</v>
      </c>
      <c r="AK40" s="85" t="s">
        <v>961</v>
      </c>
      <c r="AL40" s="85" t="s">
        <v>961</v>
      </c>
      <c r="AM40" s="85" t="s">
        <v>961</v>
      </c>
      <c r="AN40" s="85" t="s">
        <v>961</v>
      </c>
      <c r="AO40" s="85" t="s">
        <v>961</v>
      </c>
      <c r="AP40" s="85" t="s">
        <v>961</v>
      </c>
      <c r="AQ40" s="85" t="s">
        <v>961</v>
      </c>
      <c r="AR40" s="85" t="s">
        <v>961</v>
      </c>
    </row>
    <row r="41" spans="1:44" ht="16.5" thickTop="1" thickBot="1" x14ac:dyDescent="0.3">
      <c r="A41" s="61">
        <f t="shared" si="0"/>
        <v>11</v>
      </c>
      <c r="B41" s="92" t="str">
        <f>IF(ISERROR(IF(ISBLANK(C41),"",_xlfn.XLOOKUP(C41,'[1]Инф. по МКД'!$D$3:$D$13151,'[1]Инф. по МКД'!$C$3:$C$13151,,0))),"",IF(ISBLANK(C41),"",_xlfn.XLOOKUP(C41,'[1]Инф. по МКД'!$D$3:$D$13151,'[1]Инф. по МКД'!$C$3:$C$13151,,0)))</f>
        <v>город Пермь</v>
      </c>
      <c r="C41" s="96" t="s">
        <v>737</v>
      </c>
      <c r="D41" s="74">
        <f>IF(ISERROR(IF(ISBLANK($C41),"",VLOOKUP($C41,'[1]Инф. по МКД'!$D$3:$T$13113,3,0))),"",IF(ISBLANK($C41),"",VLOOKUP($C41,'[1]Инф. по МКД'!$D$3:$T$13113,3,0)))</f>
        <v>1964</v>
      </c>
      <c r="E41" s="75"/>
      <c r="F41" s="87" t="str">
        <f>IF(ISERROR(IF(ISBLANK($C41),"",VLOOKUP($C41,'[1]Инф. по МКД'!$D$3:$T$13113,5,0))),"",IF(ISBLANK($C41),"",VLOOKUP($C41,'[1]Инф. по МКД'!$D$3:$T$13113,5,0)))</f>
        <v>кирпич</v>
      </c>
      <c r="G41" s="75">
        <f>IF(ISERROR(IF(ISBLANK($C41),"",VLOOKUP($C41,'[1]Инф. по МКД'!$D$3:$T$13113,9,0))),"",IF(ISBLANK($C41),"",VLOOKUP($C41,'[1]Инф. по МКД'!$D$3:$T$13113,9,0)))</f>
        <v>5</v>
      </c>
      <c r="H41" s="61">
        <f>IF(ISERROR(IF(ISBLANK($C41),"",VLOOKUP($C41,'[1]Инф. по МКД'!$D$3:$T$13113,10,0))),"",IF(ISBLANK($C41),"",VLOOKUP($C41,'[1]Инф. по МКД'!$D$3:$T$13113,10,0)))</f>
        <v>4</v>
      </c>
      <c r="I41" s="77">
        <f>IF(ISERROR(IF(ISBLANK($C41),"",VLOOKUP($C41,'[1]Инф. по МКД'!$D$3:$T$13113,14,0))),"",IF(ISBLANK($C41),"",VLOOKUP($C41,'[1]Инф. по МКД'!$D$3:$T$13113,14,0)))</f>
        <v>3909</v>
      </c>
      <c r="J41" s="78">
        <f>IF(ISERROR(IF(ISBLANK($C41),"",VLOOKUP($C41,'[1]Инф. по МКД'!$D$3:$T$13113,15,0))),"",IF(ISBLANK($C41),"",VLOOKUP($C41,'[1]Инф. по МКД'!$D$3:$T$13113,15,0)))</f>
        <v>3205.8</v>
      </c>
      <c r="K41" s="77">
        <f>IF(ISERROR(IF(ISBLANK($C41),"",VLOOKUP($C41,'[1]Инф. по МКД'!$D$3:$T$13113,16,0))),"",IF(ISBLANK($C41),"",VLOOKUP($C41,'[1]Инф. по МКД'!$D$3:$T$13113,16,0)))</f>
        <v>2802.7</v>
      </c>
      <c r="L41" s="79">
        <f>IF(ISERROR(IF(ISBLANK($C41),"",VLOOKUP($C41,'[1]Инф. по МКД'!$D$3:$T$13113,17,0))),"",IF(ISBLANK($C41),"",VLOOKUP($C41,'[1]Инф. по МКД'!$D$3:$T$13113,17,0)))</f>
        <v>154</v>
      </c>
      <c r="M41" s="80">
        <f t="shared" si="1"/>
        <v>3190173.99</v>
      </c>
      <c r="N41" s="78"/>
      <c r="O41" s="78"/>
      <c r="P41" s="78"/>
      <c r="Q41" s="80">
        <f>IF('Форма 2'!D41=0,"",'Форма 2'!D41-N41-O41-P41)</f>
        <v>3190173.99</v>
      </c>
      <c r="R41" s="81">
        <f t="shared" si="6"/>
        <v>995.12570653191096</v>
      </c>
      <c r="S41" s="81">
        <f t="shared" si="7"/>
        <v>995.12570653191096</v>
      </c>
      <c r="T41" s="82">
        <v>45657</v>
      </c>
      <c r="U41" s="75" t="s">
        <v>44</v>
      </c>
      <c r="V41" s="83"/>
      <c r="W41" s="84">
        <f t="shared" si="2"/>
        <v>1</v>
      </c>
      <c r="X41" s="85" t="s">
        <v>961</v>
      </c>
      <c r="Y41" s="85" t="s">
        <v>961</v>
      </c>
      <c r="Z41" s="85" t="s">
        <v>961</v>
      </c>
      <c r="AA41" s="85" t="s">
        <v>961</v>
      </c>
      <c r="AB41" s="85" t="s">
        <v>961</v>
      </c>
      <c r="AC41" s="85" t="s">
        <v>961</v>
      </c>
      <c r="AD41" s="85" t="s">
        <v>961</v>
      </c>
      <c r="AE41" s="99" t="s">
        <v>961</v>
      </c>
      <c r="AF41" s="86" t="s">
        <v>961</v>
      </c>
      <c r="AG41" s="85" t="s">
        <v>961</v>
      </c>
      <c r="AH41" s="85" t="s">
        <v>961</v>
      </c>
      <c r="AI41" s="85" t="s">
        <v>961</v>
      </c>
      <c r="AJ41" s="85" t="s">
        <v>961</v>
      </c>
      <c r="AK41" s="85">
        <v>1</v>
      </c>
      <c r="AL41" s="85" t="s">
        <v>961</v>
      </c>
      <c r="AM41" s="85" t="s">
        <v>961</v>
      </c>
      <c r="AN41" s="85" t="s">
        <v>961</v>
      </c>
      <c r="AO41" s="85" t="s">
        <v>961</v>
      </c>
      <c r="AP41" s="85" t="s">
        <v>961</v>
      </c>
      <c r="AQ41" s="85" t="s">
        <v>961</v>
      </c>
      <c r="AR41" s="85" t="s">
        <v>961</v>
      </c>
    </row>
    <row r="42" spans="1:44" ht="16.5" thickTop="1" thickBot="1" x14ac:dyDescent="0.3">
      <c r="A42" s="61">
        <f t="shared" si="0"/>
        <v>12</v>
      </c>
      <c r="B42" s="92" t="str">
        <f>IF(ISERROR(IF(ISBLANK(C42),"",_xlfn.XLOOKUP(C42,'[1]Инф. по МКД'!$D$3:$D$13151,'[1]Инф. по МКД'!$C$3:$C$13151,,0))),"",IF(ISBLANK(C42),"",_xlfn.XLOOKUP(C42,'[1]Инф. по МКД'!$D$3:$D$13151,'[1]Инф. по МКД'!$C$3:$C$13151,,0)))</f>
        <v>город Пермь</v>
      </c>
      <c r="C42" s="96" t="s">
        <v>732</v>
      </c>
      <c r="D42" s="74">
        <f>IF(ISERROR(IF(ISBLANK($C42),"",VLOOKUP($C42,'[1]Инф. по МКД'!$D$3:$T$13113,3,0))),"",IF(ISBLANK($C42),"",VLOOKUP($C42,'[1]Инф. по МКД'!$D$3:$T$13113,3,0)))</f>
        <v>1967</v>
      </c>
      <c r="E42" s="75"/>
      <c r="F42" s="87" t="str">
        <f>IF(ISERROR(IF(ISBLANK($C42),"",VLOOKUP($C42,'[1]Инф. по МКД'!$D$3:$T$13113,5,0))),"",IF(ISBLANK($C42),"",VLOOKUP($C42,'[1]Инф. по МКД'!$D$3:$T$13113,5,0)))</f>
        <v>панели</v>
      </c>
      <c r="G42" s="75">
        <f>IF(ISERROR(IF(ISBLANK($C42),"",VLOOKUP($C42,'[1]Инф. по МКД'!$D$3:$T$13113,9,0))),"",IF(ISBLANK($C42),"",VLOOKUP($C42,'[1]Инф. по МКД'!$D$3:$T$13113,9,0)))</f>
        <v>5</v>
      </c>
      <c r="H42" s="61">
        <f>IF(ISERROR(IF(ISBLANK($C42),"",VLOOKUP($C42,'[1]Инф. по МКД'!$D$3:$T$13113,10,0))),"",IF(ISBLANK($C42),"",VLOOKUP($C42,'[1]Инф. по МКД'!$D$3:$T$13113,10,0)))</f>
        <v>8</v>
      </c>
      <c r="I42" s="77">
        <f>IF(ISERROR(IF(ISBLANK($C42),"",VLOOKUP($C42,'[1]Инф. по МКД'!$D$3:$T$13113,14,0))),"",IF(ISBLANK($C42),"",VLOOKUP($C42,'[1]Инф. по МКД'!$D$3:$T$13113,14,0)))</f>
        <v>6459</v>
      </c>
      <c r="J42" s="78">
        <f>IF(ISERROR(IF(ISBLANK($C42),"",VLOOKUP($C42,'[1]Инф. по МКД'!$D$3:$T$13113,15,0))),"",IF(ISBLANK($C42),"",VLOOKUP($C42,'[1]Инф. по МКД'!$D$3:$T$13113,15,0)))</f>
        <v>5720.7</v>
      </c>
      <c r="K42" s="77">
        <f>IF(ISERROR(IF(ISBLANK($C42),"",VLOOKUP($C42,'[1]Инф. по МКД'!$D$3:$T$13113,16,0))),"",IF(ISBLANK($C42),"",VLOOKUP($C42,'[1]Инф. по МКД'!$D$3:$T$13113,16,0)))</f>
        <v>5568.8</v>
      </c>
      <c r="L42" s="79">
        <f>IF(ISERROR(IF(ISBLANK($C42),"",VLOOKUP($C42,'[1]Инф. по МКД'!$D$3:$T$13113,17,0))),"",IF(ISBLANK($C42),"",VLOOKUP($C42,'[1]Инф. по МКД'!$D$3:$T$13113,17,0)))</f>
        <v>0</v>
      </c>
      <c r="M42" s="80">
        <f t="shared" si="1"/>
        <v>29250485.759999998</v>
      </c>
      <c r="N42" s="78"/>
      <c r="O42" s="78"/>
      <c r="P42" s="78"/>
      <c r="Q42" s="80">
        <f>IF('Форма 2'!D42=0,"",'Форма 2'!D42-N42-O42-P42)</f>
        <v>29250485.759999998</v>
      </c>
      <c r="R42" s="81">
        <f t="shared" si="6"/>
        <v>5113.0955582358802</v>
      </c>
      <c r="S42" s="81">
        <f t="shared" si="7"/>
        <v>5113.0955582358802</v>
      </c>
      <c r="T42" s="82">
        <v>45657</v>
      </c>
      <c r="U42" s="75" t="s">
        <v>44</v>
      </c>
      <c r="V42" s="83"/>
      <c r="W42" s="84">
        <f t="shared" si="2"/>
        <v>2</v>
      </c>
      <c r="X42" s="85" t="s">
        <v>961</v>
      </c>
      <c r="Y42" s="85" t="s">
        <v>961</v>
      </c>
      <c r="Z42" s="85" t="s">
        <v>961</v>
      </c>
      <c r="AA42" s="85" t="s">
        <v>961</v>
      </c>
      <c r="AB42" s="85" t="s">
        <v>961</v>
      </c>
      <c r="AC42" s="85" t="s">
        <v>961</v>
      </c>
      <c r="AD42" s="85" t="s">
        <v>961</v>
      </c>
      <c r="AE42" s="99" t="s">
        <v>961</v>
      </c>
      <c r="AF42" s="86" t="s">
        <v>961</v>
      </c>
      <c r="AG42" s="85">
        <v>1</v>
      </c>
      <c r="AH42" s="85" t="s">
        <v>961</v>
      </c>
      <c r="AI42" s="85" t="s">
        <v>961</v>
      </c>
      <c r="AJ42" s="85" t="s">
        <v>961</v>
      </c>
      <c r="AK42" s="85" t="s">
        <v>961</v>
      </c>
      <c r="AL42" s="85" t="s">
        <v>961</v>
      </c>
      <c r="AM42" s="85" t="s">
        <v>961</v>
      </c>
      <c r="AN42" s="85" t="s">
        <v>961</v>
      </c>
      <c r="AO42" s="85" t="s">
        <v>961</v>
      </c>
      <c r="AP42" s="85" t="s">
        <v>961</v>
      </c>
      <c r="AQ42" s="85" t="s">
        <v>961</v>
      </c>
      <c r="AR42" s="85">
        <v>1</v>
      </c>
    </row>
    <row r="43" spans="1:44" ht="16.5" thickTop="1" thickBot="1" x14ac:dyDescent="0.3">
      <c r="A43" s="61">
        <f t="shared" si="0"/>
        <v>13</v>
      </c>
      <c r="B43" s="92" t="str">
        <f>IF(ISERROR(IF(ISBLANK(C43),"",_xlfn.XLOOKUP(C43,'[1]Инф. по МКД'!$D$3:$D$13151,'[1]Инф. по МКД'!$C$3:$C$13151,,0))),"",IF(ISBLANK(C43),"",_xlfn.XLOOKUP(C43,'[1]Инф. по МКД'!$D$3:$D$13151,'[1]Инф. по МКД'!$C$3:$C$13151,,0)))</f>
        <v>город Пермь</v>
      </c>
      <c r="C43" s="96" t="s">
        <v>750</v>
      </c>
      <c r="D43" s="74">
        <f>IF(ISERROR(IF(ISBLANK($C43),"",VLOOKUP($C43,'[1]Инф. по МКД'!$D$3:$T$13113,3,0))),"",IF(ISBLANK($C43),"",VLOOKUP($C43,'[1]Инф. по МКД'!$D$3:$T$13113,3,0)))</f>
        <v>1960</v>
      </c>
      <c r="E43" s="75"/>
      <c r="F43" s="87" t="str">
        <f>IF(ISERROR(IF(ISBLANK($C43),"",VLOOKUP($C43,'[1]Инф. по МКД'!$D$3:$T$13113,5,0))),"",IF(ISBLANK($C43),"",VLOOKUP($C43,'[1]Инф. по МКД'!$D$3:$T$13113,5,0)))</f>
        <v>Кирпич</v>
      </c>
      <c r="G43" s="75">
        <f>IF(ISERROR(IF(ISBLANK($C43),"",VLOOKUP($C43,'[1]Инф. по МКД'!$D$3:$T$13113,9,0))),"",IF(ISBLANK($C43),"",VLOOKUP($C43,'[1]Инф. по МКД'!$D$3:$T$13113,9,0)))</f>
        <v>3</v>
      </c>
      <c r="H43" s="61">
        <f>IF(ISERROR(IF(ISBLANK($C43),"",VLOOKUP($C43,'[1]Инф. по МКД'!$D$3:$T$13113,10,0))),"",IF(ISBLANK($C43),"",VLOOKUP($C43,'[1]Инф. по МКД'!$D$3:$T$13113,10,0)))</f>
        <v>3</v>
      </c>
      <c r="I43" s="77">
        <f>IF(ISERROR(IF(ISBLANK($C43),"",VLOOKUP($C43,'[1]Инф. по МКД'!$D$3:$T$13113,14,0))),"",IF(ISBLANK($C43),"",VLOOKUP($C43,'[1]Инф. по МКД'!$D$3:$T$13113,14,0)))</f>
        <v>1687</v>
      </c>
      <c r="J43" s="78">
        <f>IF(ISERROR(IF(ISBLANK($C43),"",VLOOKUP($C43,'[1]Инф. по МКД'!$D$3:$T$13113,15,0))),"",IF(ISBLANK($C43),"",VLOOKUP($C43,'[1]Инф. по МКД'!$D$3:$T$13113,15,0)))</f>
        <v>1543.5</v>
      </c>
      <c r="K43" s="77">
        <f>IF(ISERROR(IF(ISBLANK($C43),"",VLOOKUP($C43,'[1]Инф. по МКД'!$D$3:$T$13113,16,0))),"",IF(ISBLANK($C43),"",VLOOKUP($C43,'[1]Инф. по МКД'!$D$3:$T$13113,16,0)))</f>
        <v>1543.5</v>
      </c>
      <c r="L43" s="79">
        <f>IF(ISERROR(IF(ISBLANK($C43),"",VLOOKUP($C43,'[1]Инф. по МКД'!$D$3:$T$13113,17,0))),"",IF(ISBLANK($C43),"",VLOOKUP($C43,'[1]Инф. по МКД'!$D$3:$T$13113,17,0)))</f>
        <v>93</v>
      </c>
      <c r="M43" s="80">
        <f t="shared" si="1"/>
        <v>16123316.93</v>
      </c>
      <c r="N43" s="78"/>
      <c r="O43" s="78"/>
      <c r="P43" s="78"/>
      <c r="Q43" s="80">
        <f>IF('Форма 2'!D43=0,"",'Форма 2'!D43-N43-O43-P43)</f>
        <v>16123316.93</v>
      </c>
      <c r="R43" s="81">
        <f t="shared" si="6"/>
        <v>10445.945532879818</v>
      </c>
      <c r="S43" s="81">
        <f t="shared" si="7"/>
        <v>10445.945532879818</v>
      </c>
      <c r="T43" s="82">
        <v>45657</v>
      </c>
      <c r="U43" s="75" t="s">
        <v>44</v>
      </c>
      <c r="V43" s="84"/>
      <c r="W43" s="84">
        <f t="shared" si="2"/>
        <v>1</v>
      </c>
      <c r="X43" s="85" t="s">
        <v>961</v>
      </c>
      <c r="Y43" s="85" t="s">
        <v>961</v>
      </c>
      <c r="Z43" s="85" t="s">
        <v>961</v>
      </c>
      <c r="AA43" s="85" t="s">
        <v>961</v>
      </c>
      <c r="AB43" s="85" t="s">
        <v>961</v>
      </c>
      <c r="AC43" s="85" t="s">
        <v>961</v>
      </c>
      <c r="AD43" s="85" t="s">
        <v>961</v>
      </c>
      <c r="AE43" s="99" t="s">
        <v>961</v>
      </c>
      <c r="AF43" s="86" t="s">
        <v>961</v>
      </c>
      <c r="AG43" s="85">
        <v>1</v>
      </c>
      <c r="AH43" s="85" t="s">
        <v>961</v>
      </c>
      <c r="AI43" s="85" t="s">
        <v>961</v>
      </c>
      <c r="AJ43" s="85" t="s">
        <v>961</v>
      </c>
      <c r="AK43" s="85" t="s">
        <v>961</v>
      </c>
      <c r="AL43" s="85" t="s">
        <v>961</v>
      </c>
      <c r="AM43" s="85" t="s">
        <v>961</v>
      </c>
      <c r="AN43" s="85" t="s">
        <v>961</v>
      </c>
      <c r="AO43" s="85" t="s">
        <v>961</v>
      </c>
      <c r="AP43" s="85" t="s">
        <v>961</v>
      </c>
      <c r="AQ43" s="85" t="s">
        <v>961</v>
      </c>
      <c r="AR43" s="85" t="s">
        <v>961</v>
      </c>
    </row>
    <row r="44" spans="1:44" ht="16.5" thickTop="1" thickBot="1" x14ac:dyDescent="0.3">
      <c r="A44" s="61">
        <f t="shared" si="0"/>
        <v>14</v>
      </c>
      <c r="B44" s="92" t="str">
        <f>IF(ISERROR(IF(ISBLANK(C44),"",_xlfn.XLOOKUP(C44,'[1]Инф. по МКД'!$D$3:$D$13151,'[1]Инф. по МКД'!$C$3:$C$13151,,0))),"",IF(ISBLANK(C44),"",_xlfn.XLOOKUP(C44,'[1]Инф. по МКД'!$D$3:$D$13151,'[1]Инф. по МКД'!$C$3:$C$13151,,0)))</f>
        <v>город Пермь</v>
      </c>
      <c r="C44" s="96" t="s">
        <v>749</v>
      </c>
      <c r="D44" s="74">
        <f>IF(ISERROR(IF(ISBLANK($C44),"",VLOOKUP($C44,'[1]Инф. по МКД'!$D$3:$T$13113,3,0))),"",IF(ISBLANK($C44),"",VLOOKUP($C44,'[1]Инф. по МКД'!$D$3:$T$13113,3,0)))</f>
        <v>1976</v>
      </c>
      <c r="E44" s="75"/>
      <c r="F44" s="87" t="str">
        <f>IF(ISERROR(IF(ISBLANK($C44),"",VLOOKUP($C44,'[1]Инф. по МКД'!$D$3:$T$13113,5,0))),"",IF(ISBLANK($C44),"",VLOOKUP($C44,'[1]Инф. по МКД'!$D$3:$T$13113,5,0)))</f>
        <v>Панель</v>
      </c>
      <c r="G44" s="75">
        <f>IF(ISERROR(IF(ISBLANK($C44),"",VLOOKUP($C44,'[1]Инф. по МКД'!$D$3:$T$13113,9,0))),"",IF(ISBLANK($C44),"",VLOOKUP($C44,'[1]Инф. по МКД'!$D$3:$T$13113,9,0)))</f>
        <v>5</v>
      </c>
      <c r="H44" s="61">
        <f>IF(ISERROR(IF(ISBLANK($C44),"",VLOOKUP($C44,'[1]Инф. по МКД'!$D$3:$T$13113,10,0))),"",IF(ISBLANK($C44),"",VLOOKUP($C44,'[1]Инф. по МКД'!$D$3:$T$13113,10,0)))</f>
        <v>0</v>
      </c>
      <c r="I44" s="77">
        <f>IF(ISERROR(IF(ISBLANK($C44),"",VLOOKUP($C44,'[1]Инф. по МКД'!$D$3:$T$13113,14,0))),"",IF(ISBLANK($C44),"",VLOOKUP($C44,'[1]Инф. по МКД'!$D$3:$T$13113,14,0)))</f>
        <v>3895</v>
      </c>
      <c r="J44" s="78">
        <f>IF(ISERROR(IF(ISBLANK($C44),"",VLOOKUP($C44,'[1]Инф. по МКД'!$D$3:$T$13113,15,0))),"",IF(ISBLANK($C44),"",VLOOKUP($C44,'[1]Инф. по МКД'!$D$3:$T$13113,15,0)))</f>
        <v>3860.8</v>
      </c>
      <c r="K44" s="77">
        <f>IF(ISERROR(IF(ISBLANK($C44),"",VLOOKUP($C44,'[1]Инф. по МКД'!$D$3:$T$13113,16,0))),"",IF(ISBLANK($C44),"",VLOOKUP($C44,'[1]Инф. по МКД'!$D$3:$T$13113,16,0)))</f>
        <v>3860.8</v>
      </c>
      <c r="L44" s="79">
        <f>IF(ISERROR(IF(ISBLANK($C44),"",VLOOKUP($C44,'[1]Инф. по МКД'!$D$3:$T$13113,17,0))),"",IF(ISBLANK($C44),"",VLOOKUP($C44,'[1]Инф. по МКД'!$D$3:$T$13113,17,0)))</f>
        <v>186</v>
      </c>
      <c r="M44" s="80">
        <f t="shared" si="1"/>
        <v>19016792.199999999</v>
      </c>
      <c r="N44" s="78"/>
      <c r="O44" s="78"/>
      <c r="P44" s="78"/>
      <c r="Q44" s="80">
        <f>IF('Форма 2'!D44=0,"",'Форма 2'!D44-N44-O44-P44)</f>
        <v>19016792.199999999</v>
      </c>
      <c r="R44" s="81">
        <f t="shared" si="6"/>
        <v>4925.6092519685035</v>
      </c>
      <c r="S44" s="81">
        <f t="shared" si="7"/>
        <v>4925.6092519685035</v>
      </c>
      <c r="T44" s="82">
        <v>45657</v>
      </c>
      <c r="U44" s="75" t="s">
        <v>44</v>
      </c>
      <c r="V44" s="83"/>
      <c r="W44" s="84">
        <f t="shared" si="2"/>
        <v>1</v>
      </c>
      <c r="X44" s="85" t="s">
        <v>961</v>
      </c>
      <c r="Y44" s="85" t="s">
        <v>961</v>
      </c>
      <c r="Z44" s="85" t="s">
        <v>961</v>
      </c>
      <c r="AA44" s="85" t="s">
        <v>961</v>
      </c>
      <c r="AB44" s="85" t="s">
        <v>961</v>
      </c>
      <c r="AC44" s="85" t="s">
        <v>961</v>
      </c>
      <c r="AD44" s="85" t="s">
        <v>961</v>
      </c>
      <c r="AE44" s="99" t="s">
        <v>961</v>
      </c>
      <c r="AF44" s="86" t="s">
        <v>961</v>
      </c>
      <c r="AG44" s="85" t="s">
        <v>961</v>
      </c>
      <c r="AH44" s="85">
        <v>1</v>
      </c>
      <c r="AI44" s="85" t="s">
        <v>961</v>
      </c>
      <c r="AJ44" s="85" t="s">
        <v>961</v>
      </c>
      <c r="AK44" s="85" t="s">
        <v>961</v>
      </c>
      <c r="AL44" s="85" t="s">
        <v>961</v>
      </c>
      <c r="AM44" s="85" t="s">
        <v>961</v>
      </c>
      <c r="AN44" s="85" t="s">
        <v>961</v>
      </c>
      <c r="AO44" s="85" t="s">
        <v>961</v>
      </c>
      <c r="AP44" s="85" t="s">
        <v>961</v>
      </c>
      <c r="AQ44" s="85" t="s">
        <v>961</v>
      </c>
      <c r="AR44" s="85" t="s">
        <v>961</v>
      </c>
    </row>
    <row r="45" spans="1:44" ht="16.5" thickTop="1" thickBot="1" x14ac:dyDescent="0.3">
      <c r="A45" s="61">
        <f t="shared" si="0"/>
        <v>15</v>
      </c>
      <c r="B45" s="92" t="str">
        <f>IF(ISERROR(IF(ISBLANK(C45),"",_xlfn.XLOOKUP(C45,'[1]Инф. по МКД'!$D$3:$D$13151,'[1]Инф. по МКД'!$C$3:$C$13151,,0))),"",IF(ISBLANK(C45),"",_xlfn.XLOOKUP(C45,'[1]Инф. по МКД'!$D$3:$D$13151,'[1]Инф. по МКД'!$C$3:$C$13151,,0)))</f>
        <v>город Пермь</v>
      </c>
      <c r="C45" s="96" t="s">
        <v>754</v>
      </c>
      <c r="D45" s="74">
        <f>IF(ISERROR(IF(ISBLANK($C45),"",VLOOKUP($C45,'[1]Инф. по МКД'!$D$3:$T$13113,3,0))),"",IF(ISBLANK($C45),"",VLOOKUP($C45,'[1]Инф. по МКД'!$D$3:$T$13113,3,0)))</f>
        <v>1995</v>
      </c>
      <c r="E45" s="75"/>
      <c r="F45" s="87" t="str">
        <f>IF(ISERROR(IF(ISBLANK($C45),"",VLOOKUP($C45,'[1]Инф. по МКД'!$D$3:$T$13113,5,0))),"",IF(ISBLANK($C45),"",VLOOKUP($C45,'[1]Инф. по МКД'!$D$3:$T$13113,5,0)))</f>
        <v>кирпич</v>
      </c>
      <c r="G45" s="75">
        <f>IF(ISERROR(IF(ISBLANK($C45),"",VLOOKUP($C45,'[1]Инф. по МКД'!$D$3:$T$13113,9,0))),"",IF(ISBLANK($C45),"",VLOOKUP($C45,'[1]Инф. по МКД'!$D$3:$T$13113,9,0)))</f>
        <v>9</v>
      </c>
      <c r="H45" s="61">
        <f>IF(ISERROR(IF(ISBLANK($C45),"",VLOOKUP($C45,'[1]Инф. по МКД'!$D$3:$T$13113,10,0))),"",IF(ISBLANK($C45),"",VLOOKUP($C45,'[1]Инф. по МКД'!$D$3:$T$13113,10,0)))</f>
        <v>6</v>
      </c>
      <c r="I45" s="77">
        <f>IF(ISERROR(IF(ISBLANK($C45),"",VLOOKUP($C45,'[1]Инф. по МКД'!$D$3:$T$13113,14,0))),"",IF(ISBLANK($C45),"",VLOOKUP($C45,'[1]Инф. по МКД'!$D$3:$T$13113,14,0)))</f>
        <v>16982.2</v>
      </c>
      <c r="J45" s="78">
        <f>IF(ISERROR(IF(ISBLANK($C45),"",VLOOKUP($C45,'[1]Инф. по МКД'!$D$3:$T$13113,15,0))),"",IF(ISBLANK($C45),"",VLOOKUP($C45,'[1]Инф. по МКД'!$D$3:$T$13113,15,0)))</f>
        <v>14994.4</v>
      </c>
      <c r="K45" s="77">
        <f>IF(ISERROR(IF(ISBLANK($C45),"",VLOOKUP($C45,'[1]Инф. по МКД'!$D$3:$T$13113,16,0))),"",IF(ISBLANK($C45),"",VLOOKUP($C45,'[1]Инф. по МКД'!$D$3:$T$13113,16,0)))</f>
        <v>11449.3</v>
      </c>
      <c r="L45" s="79">
        <f>IF(ISERROR(IF(ISBLANK($C45),"",VLOOKUP($C45,'[1]Инф. по МКД'!$D$3:$T$13113,17,0))),"",IF(ISBLANK($C45),"",VLOOKUP($C45,'[1]Инф. по МКД'!$D$3:$T$13113,17,0)))</f>
        <v>486</v>
      </c>
      <c r="M45" s="80">
        <f t="shared" si="1"/>
        <v>16671053.52</v>
      </c>
      <c r="N45" s="78"/>
      <c r="O45" s="78"/>
      <c r="P45" s="78"/>
      <c r="Q45" s="80">
        <f>IF('Форма 2'!D45=0,"",'Форма 2'!D45-N45-O45-P45)</f>
        <v>16671053.52</v>
      </c>
      <c r="R45" s="81">
        <f t="shared" si="6"/>
        <v>1111.8186469615323</v>
      </c>
      <c r="S45" s="81">
        <f t="shared" si="7"/>
        <v>1111.8186469615323</v>
      </c>
      <c r="T45" s="82">
        <v>45657</v>
      </c>
      <c r="U45" s="75" t="s">
        <v>44</v>
      </c>
      <c r="V45" s="83"/>
      <c r="W45" s="84">
        <f t="shared" si="2"/>
        <v>1</v>
      </c>
      <c r="X45" s="85" t="s">
        <v>961</v>
      </c>
      <c r="Y45" s="85" t="s">
        <v>961</v>
      </c>
      <c r="Z45" s="85" t="s">
        <v>961</v>
      </c>
      <c r="AA45" s="85" t="s">
        <v>961</v>
      </c>
      <c r="AB45" s="85" t="s">
        <v>961</v>
      </c>
      <c r="AC45" s="85" t="s">
        <v>961</v>
      </c>
      <c r="AD45" s="85" t="s">
        <v>961</v>
      </c>
      <c r="AE45" s="99">
        <v>6</v>
      </c>
      <c r="AF45" s="86">
        <v>16671053.52</v>
      </c>
      <c r="AG45" s="85" t="s">
        <v>961</v>
      </c>
      <c r="AH45" s="85" t="s">
        <v>961</v>
      </c>
      <c r="AI45" s="85" t="s">
        <v>961</v>
      </c>
      <c r="AJ45" s="85" t="s">
        <v>961</v>
      </c>
      <c r="AK45" s="85" t="s">
        <v>961</v>
      </c>
      <c r="AL45" s="85" t="s">
        <v>961</v>
      </c>
      <c r="AM45" s="85" t="s">
        <v>961</v>
      </c>
      <c r="AN45" s="85" t="s">
        <v>961</v>
      </c>
      <c r="AO45" s="85" t="s">
        <v>961</v>
      </c>
      <c r="AP45" s="85" t="s">
        <v>961</v>
      </c>
      <c r="AQ45" s="85" t="s">
        <v>961</v>
      </c>
      <c r="AR45" s="85" t="s">
        <v>961</v>
      </c>
    </row>
    <row r="46" spans="1:44" ht="16.5" thickTop="1" thickBot="1" x14ac:dyDescent="0.3">
      <c r="A46" s="61">
        <f t="shared" si="0"/>
        <v>16</v>
      </c>
      <c r="B46" s="92" t="str">
        <f>IF(ISERROR(IF(ISBLANK(C46),"",_xlfn.XLOOKUP(C46,'[1]Инф. по МКД'!$D$3:$D$13151,'[1]Инф. по МКД'!$C$3:$C$13151,,0))),"",IF(ISBLANK(C46),"",_xlfn.XLOOKUP(C46,'[1]Инф. по МКД'!$D$3:$D$13151,'[1]Инф. по МКД'!$C$3:$C$13151,,0)))</f>
        <v>город Пермь</v>
      </c>
      <c r="C46" s="96" t="s">
        <v>758</v>
      </c>
      <c r="D46" s="74">
        <f>IF(ISERROR(IF(ISBLANK($C46),"",VLOOKUP($C46,'[1]Инф. по МКД'!$D$3:$T$13113,3,0))),"",IF(ISBLANK($C46),"",VLOOKUP($C46,'[1]Инф. по МКД'!$D$3:$T$13113,3,0)))</f>
        <v>1959</v>
      </c>
      <c r="E46" s="75"/>
      <c r="F46" s="87" t="str">
        <f>IF(ISERROR(IF(ISBLANK($C46),"",VLOOKUP($C46,'[1]Инф. по МКД'!$D$3:$T$13113,5,0))),"",IF(ISBLANK($C46),"",VLOOKUP($C46,'[1]Инф. по МКД'!$D$3:$T$13113,5,0)))</f>
        <v>Кирпич</v>
      </c>
      <c r="G46" s="75">
        <f>IF(ISERROR(IF(ISBLANK($C46),"",VLOOKUP($C46,'[1]Инф. по МКД'!$D$3:$T$13113,9,0))),"",IF(ISBLANK($C46),"",VLOOKUP($C46,'[1]Инф. по МКД'!$D$3:$T$13113,9,0)))</f>
        <v>4</v>
      </c>
      <c r="H46" s="61">
        <f>IF(ISERROR(IF(ISBLANK($C46),"",VLOOKUP($C46,'[1]Инф. по МКД'!$D$3:$T$13113,10,0))),"",IF(ISBLANK($C46),"",VLOOKUP($C46,'[1]Инф. по МКД'!$D$3:$T$13113,10,0)))</f>
        <v>1</v>
      </c>
      <c r="I46" s="77">
        <f>IF(ISERROR(IF(ISBLANK($C46),"",VLOOKUP($C46,'[1]Инф. по МКД'!$D$3:$T$13113,14,0))),"",IF(ISBLANK($C46),"",VLOOKUP($C46,'[1]Инф. по МКД'!$D$3:$T$13113,14,0)))</f>
        <v>2452.5</v>
      </c>
      <c r="J46" s="78">
        <f>IF(ISERROR(IF(ISBLANK($C46),"",VLOOKUP($C46,'[1]Инф. по МКД'!$D$3:$T$13113,15,0))),"",IF(ISBLANK($C46),"",VLOOKUP($C46,'[1]Инф. по МКД'!$D$3:$T$13113,15,0)))</f>
        <v>1563.4</v>
      </c>
      <c r="K46" s="77">
        <f>IF(ISERROR(IF(ISBLANK($C46),"",VLOOKUP($C46,'[1]Инф. по МКД'!$D$3:$T$13113,16,0))),"",IF(ISBLANK($C46),"",VLOOKUP($C46,'[1]Инф. по МКД'!$D$3:$T$13113,16,0)))</f>
        <v>1563.4</v>
      </c>
      <c r="L46" s="79">
        <f>IF(ISERROR(IF(ISBLANK($C46),"",VLOOKUP($C46,'[1]Инф. по МКД'!$D$3:$T$13113,17,0))),"",IF(ISBLANK($C46),"",VLOOKUP($C46,'[1]Инф. по МКД'!$D$3:$T$13113,17,0)))</f>
        <v>93</v>
      </c>
      <c r="M46" s="80">
        <f t="shared" si="1"/>
        <v>11044882.800000001</v>
      </c>
      <c r="N46" s="78"/>
      <c r="O46" s="78"/>
      <c r="P46" s="78"/>
      <c r="Q46" s="80">
        <f>IF('Форма 2'!D46=0,"",'Форма 2'!D46-N46-O46-P46)</f>
        <v>11044882.800000001</v>
      </c>
      <c r="R46" s="81">
        <f t="shared" si="6"/>
        <v>7064.6557502878341</v>
      </c>
      <c r="S46" s="81">
        <f t="shared" si="7"/>
        <v>7064.6557502878341</v>
      </c>
      <c r="T46" s="82">
        <v>45657</v>
      </c>
      <c r="U46" s="75" t="s">
        <v>44</v>
      </c>
      <c r="V46" s="84"/>
      <c r="W46" s="84">
        <f t="shared" si="2"/>
        <v>1</v>
      </c>
      <c r="X46" s="85" t="s">
        <v>961</v>
      </c>
      <c r="Y46" s="85" t="s">
        <v>961</v>
      </c>
      <c r="Z46" s="85" t="s">
        <v>961</v>
      </c>
      <c r="AA46" s="85" t="s">
        <v>961</v>
      </c>
      <c r="AB46" s="85" t="s">
        <v>961</v>
      </c>
      <c r="AC46" s="85" t="s">
        <v>961</v>
      </c>
      <c r="AD46" s="85" t="s">
        <v>961</v>
      </c>
      <c r="AE46" s="99" t="s">
        <v>961</v>
      </c>
      <c r="AF46" s="86" t="s">
        <v>961</v>
      </c>
      <c r="AG46" s="85">
        <v>1</v>
      </c>
      <c r="AH46" s="85" t="s">
        <v>961</v>
      </c>
      <c r="AI46" s="85" t="s">
        <v>961</v>
      </c>
      <c r="AJ46" s="85" t="s">
        <v>961</v>
      </c>
      <c r="AK46" s="85" t="s">
        <v>961</v>
      </c>
      <c r="AL46" s="85" t="s">
        <v>961</v>
      </c>
      <c r="AM46" s="85" t="s">
        <v>961</v>
      </c>
      <c r="AN46" s="85" t="s">
        <v>961</v>
      </c>
      <c r="AO46" s="85" t="s">
        <v>961</v>
      </c>
      <c r="AP46" s="85" t="s">
        <v>961</v>
      </c>
      <c r="AQ46" s="85" t="s">
        <v>961</v>
      </c>
      <c r="AR46" s="85" t="s">
        <v>961</v>
      </c>
    </row>
    <row r="47" spans="1:44" ht="16.5" thickTop="1" thickBot="1" x14ac:dyDescent="0.3">
      <c r="A47" s="61">
        <f t="shared" si="0"/>
        <v>17</v>
      </c>
      <c r="B47" s="92" t="str">
        <f>IF(ISERROR(IF(ISBLANK(C47),"",_xlfn.XLOOKUP(C47,'[1]Инф. по МКД'!$D$3:$D$13151,'[1]Инф. по МКД'!$C$3:$C$13151,,0))),"",IF(ISBLANK(C47),"",_xlfn.XLOOKUP(C47,'[1]Инф. по МКД'!$D$3:$D$13151,'[1]Инф. по МКД'!$C$3:$C$13151,,0)))</f>
        <v>город Пермь</v>
      </c>
      <c r="C47" s="96" t="s">
        <v>797</v>
      </c>
      <c r="D47" s="74">
        <f>IF(ISERROR(IF(ISBLANK($C47),"",VLOOKUP($C47,'[1]Инф. по МКД'!$D$3:$T$13113,3,0))),"",IF(ISBLANK($C47),"",VLOOKUP($C47,'[1]Инф. по МКД'!$D$3:$T$13113,3,0)))</f>
        <v>2011</v>
      </c>
      <c r="E47" s="75"/>
      <c r="F47" s="87">
        <f>IF(ISERROR(IF(ISBLANK($C47),"",VLOOKUP($C47,'[1]Инф. по МКД'!$D$3:$T$13113,5,0))),"",IF(ISBLANK($C47),"",VLOOKUP($C47,'[1]Инф. по МКД'!$D$3:$T$13113,5,0)))</f>
        <v>0</v>
      </c>
      <c r="G47" s="75">
        <f>IF(ISERROR(IF(ISBLANK($C47),"",VLOOKUP($C47,'[1]Инф. по МКД'!$D$3:$T$13113,9,0))),"",IF(ISBLANK($C47),"",VLOOKUP($C47,'[1]Инф. по МКД'!$D$3:$T$13113,9,0)))</f>
        <v>10</v>
      </c>
      <c r="H47" s="61">
        <f>IF(ISERROR(IF(ISBLANK($C47),"",VLOOKUP($C47,'[1]Инф. по МКД'!$D$3:$T$13113,10,0))),"",IF(ISBLANK($C47),"",VLOOKUP($C47,'[1]Инф. по МКД'!$D$3:$T$13113,10,0)))</f>
        <v>3</v>
      </c>
      <c r="I47" s="77">
        <f>IF(ISERROR(IF(ISBLANK($C47),"",VLOOKUP($C47,'[1]Инф. по МКД'!$D$3:$T$13113,14,0))),"",IF(ISBLANK($C47),"",VLOOKUP($C47,'[1]Инф. по МКД'!$D$3:$T$13113,14,0)))</f>
        <v>9481.4</v>
      </c>
      <c r="J47" s="78">
        <f>IF(ISERROR(IF(ISBLANK($C47),"",VLOOKUP($C47,'[1]Инф. по МКД'!$D$3:$T$13113,15,0))),"",IF(ISBLANK($C47),"",VLOOKUP($C47,'[1]Инф. по МКД'!$D$3:$T$13113,15,0)))</f>
        <v>1708.5</v>
      </c>
      <c r="K47" s="77">
        <f>IF(ISERROR(IF(ISBLANK($C47),"",VLOOKUP($C47,'[1]Инф. по МКД'!$D$3:$T$13113,16,0))),"",IF(ISBLANK($C47),"",VLOOKUP($C47,'[1]Инф. по МКД'!$D$3:$T$13113,16,0)))</f>
        <v>3813</v>
      </c>
      <c r="L47" s="79">
        <f>IF(ISERROR(IF(ISBLANK($C47),"",VLOOKUP($C47,'[1]Инф. по МКД'!$D$3:$T$13113,17,0))),"",IF(ISBLANK($C47),"",VLOOKUP($C47,'[1]Инф. по МКД'!$D$3:$T$13113,17,0)))</f>
        <v>0</v>
      </c>
      <c r="M47" s="80">
        <f t="shared" si="1"/>
        <v>8361267.4000000004</v>
      </c>
      <c r="N47" s="78"/>
      <c r="O47" s="78"/>
      <c r="P47" s="78"/>
      <c r="Q47" s="80">
        <f>IF('Форма 2'!D47=0,"",'Форма 2'!D47-N47-O47-P47)</f>
        <v>8361267.4000000004</v>
      </c>
      <c r="R47" s="81">
        <f t="shared" si="6"/>
        <v>4893.9229733684524</v>
      </c>
      <c r="S47" s="81">
        <f t="shared" si="7"/>
        <v>4893.9229733684524</v>
      </c>
      <c r="T47" s="82">
        <v>45657</v>
      </c>
      <c r="U47" s="75" t="s">
        <v>44</v>
      </c>
      <c r="V47" s="83"/>
      <c r="W47" s="84">
        <f t="shared" si="2"/>
        <v>2</v>
      </c>
      <c r="X47" s="85" t="s">
        <v>961</v>
      </c>
      <c r="Y47" s="85" t="s">
        <v>961</v>
      </c>
      <c r="Z47" s="85" t="s">
        <v>961</v>
      </c>
      <c r="AA47" s="85" t="s">
        <v>961</v>
      </c>
      <c r="AB47" s="85" t="s">
        <v>961</v>
      </c>
      <c r="AC47" s="85" t="s">
        <v>961</v>
      </c>
      <c r="AD47" s="85">
        <v>1</v>
      </c>
      <c r="AE47" s="99" t="s">
        <v>961</v>
      </c>
      <c r="AF47" s="86" t="s">
        <v>961</v>
      </c>
      <c r="AG47" s="85" t="s">
        <v>961</v>
      </c>
      <c r="AH47" s="85" t="s">
        <v>961</v>
      </c>
      <c r="AI47" s="85" t="s">
        <v>961</v>
      </c>
      <c r="AJ47" s="85" t="s">
        <v>961</v>
      </c>
      <c r="AK47" s="85">
        <v>1</v>
      </c>
      <c r="AL47" s="85" t="s">
        <v>961</v>
      </c>
      <c r="AM47" s="85" t="s">
        <v>961</v>
      </c>
      <c r="AN47" s="85" t="s">
        <v>961</v>
      </c>
      <c r="AO47" s="85" t="s">
        <v>961</v>
      </c>
      <c r="AP47" s="85" t="s">
        <v>961</v>
      </c>
      <c r="AQ47" s="85" t="s">
        <v>961</v>
      </c>
      <c r="AR47" s="85" t="s">
        <v>961</v>
      </c>
    </row>
    <row r="48" spans="1:44" ht="16.5" thickTop="1" thickBot="1" x14ac:dyDescent="0.3">
      <c r="A48" s="61">
        <f t="shared" si="0"/>
        <v>18</v>
      </c>
      <c r="B48" s="92" t="str">
        <f>IF(ISERROR(IF(ISBLANK(C48),"",_xlfn.XLOOKUP(C48,'[1]Инф. по МКД'!$D$3:$D$13151,'[1]Инф. по МКД'!$C$3:$C$13151,,0))),"",IF(ISBLANK(C48),"",_xlfn.XLOOKUP(C48,'[1]Инф. по МКД'!$D$3:$D$13151,'[1]Инф. по МКД'!$C$3:$C$13151,,0)))</f>
        <v>город Пермь</v>
      </c>
      <c r="C48" s="96" t="s">
        <v>798</v>
      </c>
      <c r="D48" s="74">
        <f>IF(ISERROR(IF(ISBLANK($C48),"",VLOOKUP($C48,'[1]Инф. по МКД'!$D$3:$T$13113,3,0))),"",IF(ISBLANK($C48),"",VLOOKUP($C48,'[1]Инф. по МКД'!$D$3:$T$13113,3,0)))</f>
        <v>1974</v>
      </c>
      <c r="E48" s="75"/>
      <c r="F48" s="87" t="str">
        <f>IF(ISERROR(IF(ISBLANK($C48),"",VLOOKUP($C48,'[1]Инф. по МКД'!$D$3:$T$13113,5,0))),"",IF(ISBLANK($C48),"",VLOOKUP($C48,'[1]Инф. по МКД'!$D$3:$T$13113,5,0)))</f>
        <v>Кирпич</v>
      </c>
      <c r="G48" s="75">
        <f>IF(ISERROR(IF(ISBLANK($C48),"",VLOOKUP($C48,'[1]Инф. по МКД'!$D$3:$T$13113,9,0))),"",IF(ISBLANK($C48),"",VLOOKUP($C48,'[1]Инф. по МКД'!$D$3:$T$13113,9,0)))</f>
        <v>5</v>
      </c>
      <c r="H48" s="61">
        <f>IF(ISERROR(IF(ISBLANK($C48),"",VLOOKUP($C48,'[1]Инф. по МКД'!$D$3:$T$13113,10,0))),"",IF(ISBLANK($C48),"",VLOOKUP($C48,'[1]Инф. по МКД'!$D$3:$T$13113,10,0)))</f>
        <v>8</v>
      </c>
      <c r="I48" s="77">
        <f>IF(ISERROR(IF(ISBLANK($C48),"",VLOOKUP($C48,'[1]Инф. по МКД'!$D$3:$T$13113,14,0))),"",IF(ISBLANK($C48),"",VLOOKUP($C48,'[1]Инф. по МКД'!$D$3:$T$13113,14,0)))</f>
        <v>5221.3999999999996</v>
      </c>
      <c r="J48" s="78">
        <f>IF(ISERROR(IF(ISBLANK($C48),"",VLOOKUP($C48,'[1]Инф. по МКД'!$D$3:$T$13113,15,0))),"",IF(ISBLANK($C48),"",VLOOKUP($C48,'[1]Инф. по МКД'!$D$3:$T$13113,15,0)))</f>
        <v>3603.9999999999995</v>
      </c>
      <c r="K48" s="77">
        <f>IF(ISERROR(IF(ISBLANK($C48),"",VLOOKUP($C48,'[1]Инф. по МКД'!$D$3:$T$13113,16,0))),"",IF(ISBLANK($C48),"",VLOOKUP($C48,'[1]Инф. по МКД'!$D$3:$T$13113,16,0)))</f>
        <v>3604</v>
      </c>
      <c r="L48" s="79">
        <f>IF(ISERROR(IF(ISBLANK($C48),"",VLOOKUP($C48,'[1]Инф. по МКД'!$D$3:$T$13113,17,0))),"",IF(ISBLANK($C48),"",VLOOKUP($C48,'[1]Инф. по МКД'!$D$3:$T$13113,17,0)))</f>
        <v>270</v>
      </c>
      <c r="M48" s="80">
        <f t="shared" si="1"/>
        <v>4472129.0999999996</v>
      </c>
      <c r="N48" s="78"/>
      <c r="O48" s="78"/>
      <c r="P48" s="78"/>
      <c r="Q48" s="80">
        <f>IF('Форма 2'!D48=0,"",'Форма 2'!D48-N48-O48-P48)</f>
        <v>4472129.0999999996</v>
      </c>
      <c r="R48" s="81">
        <f t="shared" si="6"/>
        <v>1240.8793285238623</v>
      </c>
      <c r="S48" s="81">
        <f t="shared" si="7"/>
        <v>1240.8793285238623</v>
      </c>
      <c r="T48" s="82">
        <v>45657</v>
      </c>
      <c r="U48" s="75" t="s">
        <v>44</v>
      </c>
      <c r="V48" s="84"/>
      <c r="W48" s="84">
        <f t="shared" si="2"/>
        <v>1</v>
      </c>
      <c r="X48" s="85" t="s">
        <v>961</v>
      </c>
      <c r="Y48" s="85" t="s">
        <v>961</v>
      </c>
      <c r="Z48" s="85" t="s">
        <v>961</v>
      </c>
      <c r="AA48" s="85" t="s">
        <v>961</v>
      </c>
      <c r="AB48" s="85">
        <v>1</v>
      </c>
      <c r="AC48" s="85" t="s">
        <v>961</v>
      </c>
      <c r="AD48" s="85" t="s">
        <v>961</v>
      </c>
      <c r="AE48" s="99" t="s">
        <v>961</v>
      </c>
      <c r="AF48" s="86" t="s">
        <v>961</v>
      </c>
      <c r="AG48" s="85" t="s">
        <v>961</v>
      </c>
      <c r="AH48" s="85" t="s">
        <v>961</v>
      </c>
      <c r="AI48" s="85" t="s">
        <v>961</v>
      </c>
      <c r="AJ48" s="85" t="s">
        <v>961</v>
      </c>
      <c r="AK48" s="85" t="s">
        <v>961</v>
      </c>
      <c r="AL48" s="85" t="s">
        <v>961</v>
      </c>
      <c r="AM48" s="85" t="s">
        <v>961</v>
      </c>
      <c r="AN48" s="85" t="s">
        <v>961</v>
      </c>
      <c r="AO48" s="85" t="s">
        <v>961</v>
      </c>
      <c r="AP48" s="85" t="s">
        <v>961</v>
      </c>
      <c r="AQ48" s="85" t="s">
        <v>961</v>
      </c>
      <c r="AR48" s="85" t="s">
        <v>961</v>
      </c>
    </row>
    <row r="49" spans="1:44" ht="16.5" thickTop="1" thickBot="1" x14ac:dyDescent="0.3">
      <c r="A49" s="61">
        <f t="shared" si="0"/>
        <v>19</v>
      </c>
      <c r="B49" s="92" t="str">
        <f>IF(ISERROR(IF(ISBLANK(C49),"",_xlfn.XLOOKUP(C49,'[1]Инф. по МКД'!$D$3:$D$13151,'[1]Инф. по МКД'!$C$3:$C$13151,,0))),"",IF(ISBLANK(C49),"",_xlfn.XLOOKUP(C49,'[1]Инф. по МКД'!$D$3:$D$13151,'[1]Инф. по МКД'!$C$3:$C$13151,,0)))</f>
        <v>город Пермь</v>
      </c>
      <c r="C49" s="96" t="s">
        <v>772</v>
      </c>
      <c r="D49" s="74">
        <f>IF(ISERROR(IF(ISBLANK($C49),"",VLOOKUP($C49,'[1]Инф. по МКД'!$D$3:$T$13113,3,0))),"",IF(ISBLANK($C49),"",VLOOKUP($C49,'[1]Инф. по МКД'!$D$3:$T$13113,3,0)))</f>
        <v>1958</v>
      </c>
      <c r="E49" s="75"/>
      <c r="F49" s="87" t="str">
        <f>IF(ISERROR(IF(ISBLANK($C49),"",VLOOKUP($C49,'[1]Инф. по МКД'!$D$3:$T$13113,5,0))),"",IF(ISBLANK($C49),"",VLOOKUP($C49,'[1]Инф. по МКД'!$D$3:$T$13113,5,0)))</f>
        <v>Кирпич</v>
      </c>
      <c r="G49" s="75">
        <f>IF(ISERROR(IF(ISBLANK($C49),"",VLOOKUP($C49,'[1]Инф. по МКД'!$D$3:$T$13113,9,0))),"",IF(ISBLANK($C49),"",VLOOKUP($C49,'[1]Инф. по МКД'!$D$3:$T$13113,9,0)))</f>
        <v>2</v>
      </c>
      <c r="H49" s="61">
        <f>IF(ISERROR(IF(ISBLANK($C49),"",VLOOKUP($C49,'[1]Инф. по МКД'!$D$3:$T$13113,10,0))),"",IF(ISBLANK($C49),"",VLOOKUP($C49,'[1]Инф. по МКД'!$D$3:$T$13113,10,0)))</f>
        <v>4</v>
      </c>
      <c r="I49" s="77">
        <f>IF(ISERROR(IF(ISBLANK($C49),"",VLOOKUP($C49,'[1]Инф. по МКД'!$D$3:$T$13113,14,0))),"",IF(ISBLANK($C49),"",VLOOKUP($C49,'[1]Инф. по МКД'!$D$3:$T$13113,14,0)))</f>
        <v>598.6</v>
      </c>
      <c r="J49" s="78">
        <f>IF(ISERROR(IF(ISBLANK($C49),"",VLOOKUP($C49,'[1]Инф. по МКД'!$D$3:$T$13113,15,0))),"",IF(ISBLANK($C49),"",VLOOKUP($C49,'[1]Инф. по МКД'!$D$3:$T$13113,15,0)))</f>
        <v>598.6</v>
      </c>
      <c r="K49" s="77">
        <f>IF(ISERROR(IF(ISBLANK($C49),"",VLOOKUP($C49,'[1]Инф. по МКД'!$D$3:$T$13113,16,0))),"",IF(ISBLANK($C49),"",VLOOKUP($C49,'[1]Инф. по МКД'!$D$3:$T$13113,16,0)))</f>
        <v>598.6</v>
      </c>
      <c r="L49" s="79">
        <f>IF(ISERROR(IF(ISBLANK($C49),"",VLOOKUP($C49,'[1]Инф. по МКД'!$D$3:$T$13113,17,0))),"",IF(ISBLANK($C49),"",VLOOKUP($C49,'[1]Инф. по МКД'!$D$3:$T$13113,17,0)))</f>
        <v>29</v>
      </c>
      <c r="M49" s="80">
        <f t="shared" si="1"/>
        <v>5721053.6500000004</v>
      </c>
      <c r="N49" s="78"/>
      <c r="O49" s="78"/>
      <c r="P49" s="78"/>
      <c r="Q49" s="80">
        <f>IF('Форма 2'!D49=0,"",'Форма 2'!D49-N49-O49-P49)</f>
        <v>5721053.6500000004</v>
      </c>
      <c r="R49" s="81">
        <f t="shared" si="6"/>
        <v>9557.3899933177418</v>
      </c>
      <c r="S49" s="81">
        <f t="shared" si="7"/>
        <v>9557.3899933177418</v>
      </c>
      <c r="T49" s="82">
        <v>45657</v>
      </c>
      <c r="U49" s="75" t="s">
        <v>44</v>
      </c>
      <c r="V49" s="84"/>
      <c r="W49" s="84">
        <f t="shared" si="2"/>
        <v>1</v>
      </c>
      <c r="X49" s="85" t="s">
        <v>961</v>
      </c>
      <c r="Y49" s="85" t="s">
        <v>961</v>
      </c>
      <c r="Z49" s="85" t="s">
        <v>961</v>
      </c>
      <c r="AA49" s="85" t="s">
        <v>961</v>
      </c>
      <c r="AB49" s="85" t="s">
        <v>961</v>
      </c>
      <c r="AC49" s="85" t="s">
        <v>961</v>
      </c>
      <c r="AD49" s="85" t="s">
        <v>961</v>
      </c>
      <c r="AE49" s="99" t="s">
        <v>961</v>
      </c>
      <c r="AF49" s="86" t="s">
        <v>961</v>
      </c>
      <c r="AG49" s="85">
        <v>1</v>
      </c>
      <c r="AH49" s="85" t="s">
        <v>961</v>
      </c>
      <c r="AI49" s="85" t="s">
        <v>961</v>
      </c>
      <c r="AJ49" s="85" t="s">
        <v>961</v>
      </c>
      <c r="AK49" s="85" t="s">
        <v>961</v>
      </c>
      <c r="AL49" s="85" t="s">
        <v>961</v>
      </c>
      <c r="AM49" s="85" t="s">
        <v>961</v>
      </c>
      <c r="AN49" s="85" t="s">
        <v>961</v>
      </c>
      <c r="AO49" s="85" t="s">
        <v>961</v>
      </c>
      <c r="AP49" s="85" t="s">
        <v>961</v>
      </c>
      <c r="AQ49" s="85" t="s">
        <v>961</v>
      </c>
      <c r="AR49" s="85" t="s">
        <v>961</v>
      </c>
    </row>
    <row r="50" spans="1:44" ht="16.5" thickTop="1" thickBot="1" x14ac:dyDescent="0.3">
      <c r="A50" s="61">
        <f t="shared" si="0"/>
        <v>20</v>
      </c>
      <c r="B50" s="92" t="str">
        <f>IF(ISERROR(IF(ISBLANK(C50),"",_xlfn.XLOOKUP(C50,'[1]Инф. по МКД'!$D$3:$D$13151,'[1]Инф. по МКД'!$C$3:$C$13151,,0))),"",IF(ISBLANK(C50),"",_xlfn.XLOOKUP(C50,'[1]Инф. по МКД'!$D$3:$D$13151,'[1]Инф. по МКД'!$C$3:$C$13151,,0)))</f>
        <v>город Пермь</v>
      </c>
      <c r="C50" s="96" t="s">
        <v>773</v>
      </c>
      <c r="D50" s="74">
        <f>IF(ISERROR(IF(ISBLANK($C50),"",VLOOKUP($C50,'[1]Инф. по МКД'!$D$3:$T$13113,3,0))),"",IF(ISBLANK($C50),"",VLOOKUP($C50,'[1]Инф. по МКД'!$D$3:$T$13113,3,0)))</f>
        <v>1957</v>
      </c>
      <c r="E50" s="75"/>
      <c r="F50" s="87" t="str">
        <f>IF(ISERROR(IF(ISBLANK($C50),"",VLOOKUP($C50,'[1]Инф. по МКД'!$D$3:$T$13113,5,0))),"",IF(ISBLANK($C50),"",VLOOKUP($C50,'[1]Инф. по МКД'!$D$3:$T$13113,5,0)))</f>
        <v>Кирпич</v>
      </c>
      <c r="G50" s="75">
        <f>IF(ISERROR(IF(ISBLANK($C50),"",VLOOKUP($C50,'[1]Инф. по МКД'!$D$3:$T$13113,9,0))),"",IF(ISBLANK($C50),"",VLOOKUP($C50,'[1]Инф. по МКД'!$D$3:$T$13113,9,0)))</f>
        <v>2</v>
      </c>
      <c r="H50" s="61">
        <f>IF(ISERROR(IF(ISBLANK($C50),"",VLOOKUP($C50,'[1]Инф. по МКД'!$D$3:$T$13113,10,0))),"",IF(ISBLANK($C50),"",VLOOKUP($C50,'[1]Инф. по МКД'!$D$3:$T$13113,10,0)))</f>
        <v>4</v>
      </c>
      <c r="I50" s="77">
        <f>IF(ISERROR(IF(ISBLANK($C50),"",VLOOKUP($C50,'[1]Инф. по МКД'!$D$3:$T$13113,14,0))),"",IF(ISBLANK($C50),"",VLOOKUP($C50,'[1]Инф. по МКД'!$D$3:$T$13113,14,0)))</f>
        <v>589.4</v>
      </c>
      <c r="J50" s="78">
        <f>IF(ISERROR(IF(ISBLANK($C50),"",VLOOKUP($C50,'[1]Инф. по МКД'!$D$3:$T$13113,15,0))),"",IF(ISBLANK($C50),"",VLOOKUP($C50,'[1]Инф. по МКД'!$D$3:$T$13113,15,0)))</f>
        <v>369.6</v>
      </c>
      <c r="K50" s="77">
        <f>IF(ISERROR(IF(ISBLANK($C50),"",VLOOKUP($C50,'[1]Инф. по МКД'!$D$3:$T$13113,16,0))),"",IF(ISBLANK($C50),"",VLOOKUP($C50,'[1]Инф. по МКД'!$D$3:$T$13113,16,0)))</f>
        <v>369.6</v>
      </c>
      <c r="L50" s="79">
        <f>IF(ISERROR(IF(ISBLANK($C50),"",VLOOKUP($C50,'[1]Инф. по МКД'!$D$3:$T$13113,17,0))),"",IF(ISBLANK($C50),"",VLOOKUP($C50,'[1]Инф. по МКД'!$D$3:$T$13113,17,0)))</f>
        <v>36</v>
      </c>
      <c r="M50" s="80">
        <f t="shared" si="1"/>
        <v>5633125.6699999999</v>
      </c>
      <c r="N50" s="78"/>
      <c r="O50" s="78"/>
      <c r="P50" s="78"/>
      <c r="Q50" s="80">
        <f>IF('Форма 2'!D50=0,"",'Форма 2'!D50-N50-O50-P50)</f>
        <v>5633125.6699999999</v>
      </c>
      <c r="R50" s="81">
        <f t="shared" si="6"/>
        <v>15241.140882034631</v>
      </c>
      <c r="S50" s="81">
        <f t="shared" si="7"/>
        <v>15241.140882034631</v>
      </c>
      <c r="T50" s="82">
        <v>45657</v>
      </c>
      <c r="U50" s="75" t="s">
        <v>44</v>
      </c>
      <c r="V50" s="84"/>
      <c r="W50" s="84">
        <f t="shared" si="2"/>
        <v>1</v>
      </c>
      <c r="X50" s="85" t="s">
        <v>961</v>
      </c>
      <c r="Y50" s="85" t="s">
        <v>961</v>
      </c>
      <c r="Z50" s="85" t="s">
        <v>961</v>
      </c>
      <c r="AA50" s="85" t="s">
        <v>961</v>
      </c>
      <c r="AB50" s="85" t="s">
        <v>961</v>
      </c>
      <c r="AC50" s="85" t="s">
        <v>961</v>
      </c>
      <c r="AD50" s="85" t="s">
        <v>961</v>
      </c>
      <c r="AE50" s="99" t="s">
        <v>961</v>
      </c>
      <c r="AF50" s="86" t="s">
        <v>961</v>
      </c>
      <c r="AG50" s="85">
        <v>1</v>
      </c>
      <c r="AH50" s="85" t="s">
        <v>961</v>
      </c>
      <c r="AI50" s="85" t="s">
        <v>961</v>
      </c>
      <c r="AJ50" s="85" t="s">
        <v>961</v>
      </c>
      <c r="AK50" s="85" t="s">
        <v>961</v>
      </c>
      <c r="AL50" s="85" t="s">
        <v>961</v>
      </c>
      <c r="AM50" s="85" t="s">
        <v>961</v>
      </c>
      <c r="AN50" s="85" t="s">
        <v>961</v>
      </c>
      <c r="AO50" s="85" t="s">
        <v>961</v>
      </c>
      <c r="AP50" s="85" t="s">
        <v>961</v>
      </c>
      <c r="AQ50" s="85" t="s">
        <v>961</v>
      </c>
      <c r="AR50" s="85" t="s">
        <v>961</v>
      </c>
    </row>
    <row r="51" spans="1:44" ht="16.5" thickTop="1" thickBot="1" x14ac:dyDescent="0.3">
      <c r="A51" s="61">
        <f t="shared" si="0"/>
        <v>21</v>
      </c>
      <c r="B51" s="92" t="str">
        <f>IF(ISERROR(IF(ISBLANK(C51),"",_xlfn.XLOOKUP(C51,'[1]Инф. по МКД'!$D$3:$D$13151,'[1]Инф. по МКД'!$C$3:$C$13151,,0))),"",IF(ISBLANK(C51),"",_xlfn.XLOOKUP(C51,'[1]Инф. по МКД'!$D$3:$D$13151,'[1]Инф. по МКД'!$C$3:$C$13151,,0)))</f>
        <v>город Пермь</v>
      </c>
      <c r="C51" s="96" t="s">
        <v>779</v>
      </c>
      <c r="D51" s="74">
        <f>IF(ISERROR(IF(ISBLANK($C51),"",VLOOKUP($C51,'[1]Инф. по МКД'!$D$3:$T$13113,3,0))),"",IF(ISBLANK($C51),"",VLOOKUP($C51,'[1]Инф. по МКД'!$D$3:$T$13113,3,0)))</f>
        <v>1986</v>
      </c>
      <c r="E51" s="75"/>
      <c r="F51" s="87" t="str">
        <f>IF(ISERROR(IF(ISBLANK($C51),"",VLOOKUP($C51,'[1]Инф. по МКД'!$D$3:$T$13113,5,0))),"",IF(ISBLANK($C51),"",VLOOKUP($C51,'[1]Инф. по МКД'!$D$3:$T$13113,5,0)))</f>
        <v>Панель</v>
      </c>
      <c r="G51" s="75">
        <f>IF(ISERROR(IF(ISBLANK($C51),"",VLOOKUP($C51,'[1]Инф. по МКД'!$D$3:$T$13113,9,0))),"",IF(ISBLANK($C51),"",VLOOKUP($C51,'[1]Инф. по МКД'!$D$3:$T$13113,9,0)))</f>
        <v>9</v>
      </c>
      <c r="H51" s="61">
        <f>IF(ISERROR(IF(ISBLANK($C51),"",VLOOKUP($C51,'[1]Инф. по МКД'!$D$3:$T$13113,10,0))),"",IF(ISBLANK($C51),"",VLOOKUP($C51,'[1]Инф. по МКД'!$D$3:$T$13113,10,0)))</f>
        <v>2</v>
      </c>
      <c r="I51" s="77">
        <f>IF(ISERROR(IF(ISBLANK($C51),"",VLOOKUP($C51,'[1]Инф. по МКД'!$D$3:$T$13113,14,0))),"",IF(ISBLANK($C51),"",VLOOKUP($C51,'[1]Инф. по МКД'!$D$3:$T$13113,14,0)))</f>
        <v>6569.5</v>
      </c>
      <c r="J51" s="78">
        <f>IF(ISERROR(IF(ISBLANK($C51),"",VLOOKUP($C51,'[1]Инф. по МКД'!$D$3:$T$13113,15,0))),"",IF(ISBLANK($C51),"",VLOOKUP($C51,'[1]Инф. по МКД'!$D$3:$T$13113,15,0)))</f>
        <v>6569.5</v>
      </c>
      <c r="K51" s="77">
        <f>IF(ISERROR(IF(ISBLANK($C51),"",VLOOKUP($C51,'[1]Инф. по МКД'!$D$3:$T$13113,16,0))),"",IF(ISBLANK($C51),"",VLOOKUP($C51,'[1]Инф. по МКД'!$D$3:$T$13113,16,0)))</f>
        <v>6569.5</v>
      </c>
      <c r="L51" s="79">
        <f>IF(ISERROR(IF(ISBLANK($C51),"",VLOOKUP($C51,'[1]Инф. по МКД'!$D$3:$T$13113,17,0))),"",IF(ISBLANK($C51),"",VLOOKUP($C51,'[1]Инф. по МКД'!$D$3:$T$13113,17,0)))</f>
        <v>95</v>
      </c>
      <c r="M51" s="80">
        <f t="shared" si="1"/>
        <v>136317.13</v>
      </c>
      <c r="N51" s="78"/>
      <c r="O51" s="78"/>
      <c r="P51" s="78"/>
      <c r="Q51" s="80">
        <f>IF('Форма 2'!D51=0,"",'Форма 2'!D51-N51-O51-P51)</f>
        <v>136317.13</v>
      </c>
      <c r="R51" s="81">
        <f t="shared" si="6"/>
        <v>20.750000761092931</v>
      </c>
      <c r="S51" s="81">
        <f t="shared" si="7"/>
        <v>20.750000761092931</v>
      </c>
      <c r="T51" s="82">
        <v>45657</v>
      </c>
      <c r="U51" s="75" t="s">
        <v>44</v>
      </c>
      <c r="V51" s="84"/>
      <c r="W51" s="84">
        <f t="shared" si="2"/>
        <v>1</v>
      </c>
      <c r="X51" s="85" t="s">
        <v>961</v>
      </c>
      <c r="Y51" s="85" t="s">
        <v>961</v>
      </c>
      <c r="Z51" s="85" t="s">
        <v>961</v>
      </c>
      <c r="AA51" s="85" t="s">
        <v>961</v>
      </c>
      <c r="AB51" s="85" t="s">
        <v>961</v>
      </c>
      <c r="AC51" s="85" t="s">
        <v>961</v>
      </c>
      <c r="AD51" s="85" t="s">
        <v>961</v>
      </c>
      <c r="AE51" s="99" t="s">
        <v>961</v>
      </c>
      <c r="AF51" s="86" t="s">
        <v>961</v>
      </c>
      <c r="AG51" s="85" t="s">
        <v>961</v>
      </c>
      <c r="AH51" s="85" t="s">
        <v>961</v>
      </c>
      <c r="AI51" s="85" t="s">
        <v>961</v>
      </c>
      <c r="AJ51" s="85" t="s">
        <v>961</v>
      </c>
      <c r="AK51" s="85" t="s">
        <v>961</v>
      </c>
      <c r="AL51" s="85" t="s">
        <v>961</v>
      </c>
      <c r="AM51" s="85" t="s">
        <v>961</v>
      </c>
      <c r="AN51" s="85" t="s">
        <v>961</v>
      </c>
      <c r="AO51" s="85" t="s">
        <v>961</v>
      </c>
      <c r="AP51" s="85" t="s">
        <v>961</v>
      </c>
      <c r="AQ51" s="85" t="s">
        <v>961</v>
      </c>
      <c r="AR51" s="85">
        <v>1</v>
      </c>
    </row>
    <row r="52" spans="1:44" ht="16.5" thickTop="1" thickBot="1" x14ac:dyDescent="0.3">
      <c r="A52" s="61">
        <f t="shared" si="0"/>
        <v>22</v>
      </c>
      <c r="B52" s="92" t="str">
        <f>IF(ISERROR(IF(ISBLANK(C52),"",_xlfn.XLOOKUP(C52,'[1]Инф. по МКД'!$D$3:$D$13151,'[1]Инф. по МКД'!$C$3:$C$13151,,0))),"",IF(ISBLANK(C52),"",_xlfn.XLOOKUP(C52,'[1]Инф. по МКД'!$D$3:$D$13151,'[1]Инф. по МКД'!$C$3:$C$13151,,0)))</f>
        <v>город Пермь</v>
      </c>
      <c r="C52" s="96" t="s">
        <v>783</v>
      </c>
      <c r="D52" s="74">
        <f>IF(ISERROR(IF(ISBLANK($C52),"",VLOOKUP($C52,'[1]Инф. по МКД'!$D$3:$T$13113,3,0))),"",IF(ISBLANK($C52),"",VLOOKUP($C52,'[1]Инф. по МКД'!$D$3:$T$13113,3,0)))</f>
        <v>1998</v>
      </c>
      <c r="E52" s="75"/>
      <c r="F52" s="87" t="str">
        <f>IF(ISERROR(IF(ISBLANK($C52),"",VLOOKUP($C52,'[1]Инф. по МКД'!$D$3:$T$13113,5,0))),"",IF(ISBLANK($C52),"",VLOOKUP($C52,'[1]Инф. по МКД'!$D$3:$T$13113,5,0)))</f>
        <v>кирпич</v>
      </c>
      <c r="G52" s="75">
        <f>IF(ISERROR(IF(ISBLANK($C52),"",VLOOKUP($C52,'[1]Инф. по МКД'!$D$3:$T$13113,9,0))),"",IF(ISBLANK($C52),"",VLOOKUP($C52,'[1]Инф. по МКД'!$D$3:$T$13113,9,0)))</f>
        <v>10</v>
      </c>
      <c r="H52" s="61">
        <f>IF(ISERROR(IF(ISBLANK($C52),"",VLOOKUP($C52,'[1]Инф. по МКД'!$D$3:$T$13113,10,0))),"",IF(ISBLANK($C52),"",VLOOKUP($C52,'[1]Инф. по МКД'!$D$3:$T$13113,10,0)))</f>
        <v>4</v>
      </c>
      <c r="I52" s="77">
        <f>IF(ISERROR(IF(ISBLANK($C52),"",VLOOKUP($C52,'[1]Инф. по МКД'!$D$3:$T$13113,14,0))),"",IF(ISBLANK($C52),"",VLOOKUP($C52,'[1]Инф. по МКД'!$D$3:$T$13113,14,0)))</f>
        <v>12343.9</v>
      </c>
      <c r="J52" s="78">
        <f>IF(ISERROR(IF(ISBLANK($C52),"",VLOOKUP($C52,'[1]Инф. по МКД'!$D$3:$T$13113,15,0))),"",IF(ISBLANK($C52),"",VLOOKUP($C52,'[1]Инф. по МКД'!$D$3:$T$13113,15,0)))</f>
        <v>12343.9</v>
      </c>
      <c r="K52" s="77">
        <f>IF(ISERROR(IF(ISBLANK($C52),"",VLOOKUP($C52,'[1]Инф. по МКД'!$D$3:$T$13113,16,0))),"",IF(ISBLANK($C52),"",VLOOKUP($C52,'[1]Инф. по МКД'!$D$3:$T$13113,16,0)))</f>
        <v>6932.7</v>
      </c>
      <c r="L52" s="79">
        <f>IF(ISERROR(IF(ISBLANK($C52),"",VLOOKUP($C52,'[1]Инф. по МКД'!$D$3:$T$13113,17,0))),"",IF(ISBLANK($C52),"",VLOOKUP($C52,'[1]Инф. по МКД'!$D$3:$T$13113,17,0)))</f>
        <v>328</v>
      </c>
      <c r="M52" s="80">
        <f t="shared" si="1"/>
        <v>15721267.199999999</v>
      </c>
      <c r="N52" s="78"/>
      <c r="O52" s="78"/>
      <c r="P52" s="78"/>
      <c r="Q52" s="80">
        <f>IF('Форма 2'!D52=0,"",'Форма 2'!D52-N52-O52-P52)</f>
        <v>15721267.199999999</v>
      </c>
      <c r="R52" s="81">
        <f t="shared" si="6"/>
        <v>1273.6061698490753</v>
      </c>
      <c r="S52" s="81">
        <f t="shared" si="7"/>
        <v>1273.6061698490753</v>
      </c>
      <c r="T52" s="82">
        <v>45657</v>
      </c>
      <c r="U52" s="75" t="s">
        <v>44</v>
      </c>
      <c r="V52" s="84"/>
      <c r="W52" s="84">
        <f t="shared" si="2"/>
        <v>1</v>
      </c>
      <c r="X52" s="85" t="s">
        <v>961</v>
      </c>
      <c r="Y52" s="85" t="s">
        <v>961</v>
      </c>
      <c r="Z52" s="85" t="s">
        <v>961</v>
      </c>
      <c r="AA52" s="85" t="s">
        <v>961</v>
      </c>
      <c r="AB52" s="85" t="s">
        <v>961</v>
      </c>
      <c r="AC52" s="85" t="s">
        <v>961</v>
      </c>
      <c r="AD52" s="85" t="s">
        <v>961</v>
      </c>
      <c r="AE52" s="99">
        <v>4</v>
      </c>
      <c r="AF52" s="86">
        <v>15721267.199999999</v>
      </c>
      <c r="AG52" s="85" t="s">
        <v>961</v>
      </c>
      <c r="AH52" s="85" t="s">
        <v>961</v>
      </c>
      <c r="AI52" s="85" t="s">
        <v>961</v>
      </c>
      <c r="AJ52" s="85" t="s">
        <v>961</v>
      </c>
      <c r="AK52" s="85" t="s">
        <v>961</v>
      </c>
      <c r="AL52" s="85" t="s">
        <v>961</v>
      </c>
      <c r="AM52" s="85" t="s">
        <v>961</v>
      </c>
      <c r="AN52" s="85" t="s">
        <v>961</v>
      </c>
      <c r="AO52" s="85" t="s">
        <v>961</v>
      </c>
      <c r="AP52" s="85" t="s">
        <v>961</v>
      </c>
      <c r="AQ52" s="85" t="s">
        <v>961</v>
      </c>
      <c r="AR52" s="85" t="s">
        <v>961</v>
      </c>
    </row>
    <row r="53" spans="1:44" ht="16.5" thickTop="1" thickBot="1" x14ac:dyDescent="0.3">
      <c r="A53" s="61">
        <f t="shared" si="0"/>
        <v>23</v>
      </c>
      <c r="B53" s="92" t="str">
        <f>IF(ISERROR(IF(ISBLANK(C53),"",_xlfn.XLOOKUP(C53,'[1]Инф. по МКД'!$D$3:$D$13151,'[1]Инф. по МКД'!$C$3:$C$13151,,0))),"",IF(ISBLANK(C53),"",_xlfn.XLOOKUP(C53,'[1]Инф. по МКД'!$D$3:$D$13151,'[1]Инф. по МКД'!$C$3:$C$13151,,0)))</f>
        <v>город Пермь</v>
      </c>
      <c r="C53" s="96" t="s">
        <v>799</v>
      </c>
      <c r="D53" s="74">
        <f>IF(ISERROR(IF(ISBLANK($C53),"",VLOOKUP($C53,'[1]Инф. по МКД'!$D$3:$T$13113,3,0))),"",IF(ISBLANK($C53),"",VLOOKUP($C53,'[1]Инф. по МКД'!$D$3:$T$13113,3,0)))</f>
        <v>1985</v>
      </c>
      <c r="E53" s="75"/>
      <c r="F53" s="87" t="str">
        <f>IF(ISERROR(IF(ISBLANK($C53),"",VLOOKUP($C53,'[1]Инф. по МКД'!$D$3:$T$13113,5,0))),"",IF(ISBLANK($C53),"",VLOOKUP($C53,'[1]Инф. по МКД'!$D$3:$T$13113,5,0)))</f>
        <v>Панель</v>
      </c>
      <c r="G53" s="75">
        <f>IF(ISERROR(IF(ISBLANK($C53),"",VLOOKUP($C53,'[1]Инф. по МКД'!$D$3:$T$13113,9,0))),"",IF(ISBLANK($C53),"",VLOOKUP($C53,'[1]Инф. по МКД'!$D$3:$T$13113,9,0)))</f>
        <v>5</v>
      </c>
      <c r="H53" s="61">
        <f>IF(ISERROR(IF(ISBLANK($C53),"",VLOOKUP($C53,'[1]Инф. по МКД'!$D$3:$T$13113,10,0))),"",IF(ISBLANK($C53),"",VLOOKUP($C53,'[1]Инф. по МКД'!$D$3:$T$13113,10,0)))</f>
        <v>4</v>
      </c>
      <c r="I53" s="77">
        <f>IF(ISERROR(IF(ISBLANK($C53),"",VLOOKUP($C53,'[1]Инф. по МКД'!$D$3:$T$13113,14,0))),"",IF(ISBLANK($C53),"",VLOOKUP($C53,'[1]Инф. по МКД'!$D$3:$T$13113,14,0)))</f>
        <v>2945.8</v>
      </c>
      <c r="J53" s="78">
        <f>IF(ISERROR(IF(ISBLANK($C53),"",VLOOKUP($C53,'[1]Инф. по МКД'!$D$3:$T$13113,15,0))),"",IF(ISBLANK($C53),"",VLOOKUP($C53,'[1]Инф. по МКД'!$D$3:$T$13113,15,0)))</f>
        <v>2601.1</v>
      </c>
      <c r="K53" s="77">
        <f>IF(ISERROR(IF(ISBLANK($C53),"",VLOOKUP($C53,'[1]Инф. по МКД'!$D$3:$T$13113,16,0))),"",IF(ISBLANK($C53),"",VLOOKUP($C53,'[1]Инф. по МКД'!$D$3:$T$13113,16,0)))</f>
        <v>2601.1</v>
      </c>
      <c r="L53" s="79">
        <f>IF(ISERROR(IF(ISBLANK($C53),"",VLOOKUP($C53,'[1]Инф. по МКД'!$D$3:$T$13113,17,0))),"",IF(ISBLANK($C53),"",VLOOKUP($C53,'[1]Инф. по МКД'!$D$3:$T$13113,17,0)))</f>
        <v>120</v>
      </c>
      <c r="M53" s="80">
        <f t="shared" si="1"/>
        <v>13266469.220000001</v>
      </c>
      <c r="N53" s="78"/>
      <c r="O53" s="78"/>
      <c r="P53" s="78"/>
      <c r="Q53" s="80">
        <f>IF('Форма 2'!D53=0,"",'Форма 2'!D53-N53-O53-P53)</f>
        <v>13266469.220000001</v>
      </c>
      <c r="R53" s="81">
        <f t="shared" si="6"/>
        <v>5100.3303294759917</v>
      </c>
      <c r="S53" s="81">
        <f t="shared" si="7"/>
        <v>5100.3303294759917</v>
      </c>
      <c r="T53" s="82">
        <v>45657</v>
      </c>
      <c r="U53" s="75" t="s">
        <v>44</v>
      </c>
      <c r="V53" s="84"/>
      <c r="W53" s="84">
        <f t="shared" si="2"/>
        <v>1</v>
      </c>
      <c r="X53" s="85" t="s">
        <v>961</v>
      </c>
      <c r="Y53" s="85" t="s">
        <v>961</v>
      </c>
      <c r="Z53" s="85" t="s">
        <v>961</v>
      </c>
      <c r="AA53" s="85" t="s">
        <v>961</v>
      </c>
      <c r="AB53" s="85" t="s">
        <v>961</v>
      </c>
      <c r="AC53" s="85" t="s">
        <v>961</v>
      </c>
      <c r="AD53" s="85" t="s">
        <v>961</v>
      </c>
      <c r="AE53" s="99" t="s">
        <v>961</v>
      </c>
      <c r="AF53" s="86" t="s">
        <v>961</v>
      </c>
      <c r="AG53" s="85">
        <v>1</v>
      </c>
      <c r="AH53" s="85" t="s">
        <v>961</v>
      </c>
      <c r="AI53" s="85" t="s">
        <v>961</v>
      </c>
      <c r="AJ53" s="85" t="s">
        <v>961</v>
      </c>
      <c r="AK53" s="85" t="s">
        <v>961</v>
      </c>
      <c r="AL53" s="85" t="s">
        <v>961</v>
      </c>
      <c r="AM53" s="85" t="s">
        <v>961</v>
      </c>
      <c r="AN53" s="85" t="s">
        <v>961</v>
      </c>
      <c r="AO53" s="85" t="s">
        <v>961</v>
      </c>
      <c r="AP53" s="85" t="s">
        <v>961</v>
      </c>
      <c r="AQ53" s="85" t="s">
        <v>961</v>
      </c>
      <c r="AR53" s="85" t="s">
        <v>961</v>
      </c>
    </row>
    <row r="54" spans="1:44" ht="16.5" thickTop="1" thickBot="1" x14ac:dyDescent="0.3">
      <c r="A54" s="61">
        <f t="shared" si="0"/>
        <v>24</v>
      </c>
      <c r="B54" s="92" t="str">
        <f>IF(ISERROR(IF(ISBLANK(C54),"",_xlfn.XLOOKUP(C54,'[1]Инф. по МКД'!$D$3:$D$13151,'[1]Инф. по МКД'!$C$3:$C$13151,,0))),"",IF(ISBLANK(C54),"",_xlfn.XLOOKUP(C54,'[1]Инф. по МКД'!$D$3:$D$13151,'[1]Инф. по МКД'!$C$3:$C$13151,,0)))</f>
        <v>город Пермь</v>
      </c>
      <c r="C54" s="96" t="s">
        <v>802</v>
      </c>
      <c r="D54" s="74">
        <f>IF(ISERROR(IF(ISBLANK($C54),"",VLOOKUP($C54,'[1]Инф. по МКД'!$D$3:$T$13113,3,0))),"",IF(ISBLANK($C54),"",VLOOKUP($C54,'[1]Инф. по МКД'!$D$3:$T$13113,3,0)))</f>
        <v>1963</v>
      </c>
      <c r="E54" s="75"/>
      <c r="F54" s="87" t="str">
        <f>IF(ISERROR(IF(ISBLANK($C54),"",VLOOKUP($C54,'[1]Инф. по МКД'!$D$3:$T$13113,5,0))),"",IF(ISBLANK($C54),"",VLOOKUP($C54,'[1]Инф. по МКД'!$D$3:$T$13113,5,0)))</f>
        <v>Панели</v>
      </c>
      <c r="G54" s="75">
        <f>IF(ISERROR(IF(ISBLANK($C54),"",VLOOKUP($C54,'[1]Инф. по МКД'!$D$3:$T$13113,9,0))),"",IF(ISBLANK($C54),"",VLOOKUP($C54,'[1]Инф. по МКД'!$D$3:$T$13113,9,0)))</f>
        <v>5</v>
      </c>
      <c r="H54" s="61">
        <f>IF(ISERROR(IF(ISBLANK($C54),"",VLOOKUP($C54,'[1]Инф. по МКД'!$D$3:$T$13113,10,0))),"",IF(ISBLANK($C54),"",VLOOKUP($C54,'[1]Инф. по МКД'!$D$3:$T$13113,10,0)))</f>
        <v>4</v>
      </c>
      <c r="I54" s="77">
        <f>IF(ISERROR(IF(ISBLANK($C54),"",VLOOKUP($C54,'[1]Инф. по МКД'!$D$3:$T$13113,14,0))),"",IF(ISBLANK($C54),"",VLOOKUP($C54,'[1]Инф. по МКД'!$D$3:$T$13113,14,0)))</f>
        <v>3505.5</v>
      </c>
      <c r="J54" s="78">
        <f>IF(ISERROR(IF(ISBLANK($C54),"",VLOOKUP($C54,'[1]Инф. по МКД'!$D$3:$T$13113,15,0))),"",IF(ISBLANK($C54),"",VLOOKUP($C54,'[1]Инф. по МКД'!$D$3:$T$13113,15,0)))</f>
        <v>3209.8</v>
      </c>
      <c r="K54" s="77">
        <f>IF(ISERROR(IF(ISBLANK($C54),"",VLOOKUP($C54,'[1]Инф. по МКД'!$D$3:$T$13113,16,0))),"",IF(ISBLANK($C54),"",VLOOKUP($C54,'[1]Инф. по МКД'!$D$3:$T$13113,16,0)))</f>
        <v>3209.8</v>
      </c>
      <c r="L54" s="79">
        <f>IF(ISERROR(IF(ISBLANK($C54),"",VLOOKUP($C54,'[1]Инф. по МКД'!$D$3:$T$13113,17,0))),"",IF(ISBLANK($C54),"",VLOOKUP($C54,'[1]Инф. по МКД'!$D$3:$T$13113,17,0)))</f>
        <v>180</v>
      </c>
      <c r="M54" s="80">
        <f t="shared" si="1"/>
        <v>11722882.77</v>
      </c>
      <c r="N54" s="78"/>
      <c r="O54" s="78"/>
      <c r="P54" s="78"/>
      <c r="Q54" s="80">
        <f>IF('Форма 2'!D54=0,"",'Форма 2'!D54-N54-O54-P54)</f>
        <v>11722882.77</v>
      </c>
      <c r="R54" s="81">
        <f t="shared" si="6"/>
        <v>3652.2159542650629</v>
      </c>
      <c r="S54" s="81">
        <f t="shared" si="7"/>
        <v>3652.2159542650629</v>
      </c>
      <c r="T54" s="82">
        <v>45657</v>
      </c>
      <c r="U54" s="75" t="s">
        <v>44</v>
      </c>
      <c r="V54" s="84"/>
      <c r="W54" s="84">
        <f t="shared" si="2"/>
        <v>2</v>
      </c>
      <c r="X54" s="85" t="s">
        <v>961</v>
      </c>
      <c r="Y54" s="85">
        <v>1</v>
      </c>
      <c r="Z54" s="85" t="s">
        <v>961</v>
      </c>
      <c r="AA54" s="85" t="s">
        <v>961</v>
      </c>
      <c r="AB54" s="85">
        <v>1</v>
      </c>
      <c r="AC54" s="85" t="s">
        <v>961</v>
      </c>
      <c r="AD54" s="85" t="s">
        <v>961</v>
      </c>
      <c r="AE54" s="99" t="s">
        <v>961</v>
      </c>
      <c r="AF54" s="86" t="s">
        <v>961</v>
      </c>
      <c r="AG54" s="85" t="s">
        <v>961</v>
      </c>
      <c r="AH54" s="85" t="s">
        <v>961</v>
      </c>
      <c r="AI54" s="85" t="s">
        <v>961</v>
      </c>
      <c r="AJ54" s="85" t="s">
        <v>961</v>
      </c>
      <c r="AK54" s="85" t="s">
        <v>961</v>
      </c>
      <c r="AL54" s="85" t="s">
        <v>961</v>
      </c>
      <c r="AM54" s="85" t="s">
        <v>961</v>
      </c>
      <c r="AN54" s="85" t="s">
        <v>961</v>
      </c>
      <c r="AO54" s="85" t="s">
        <v>961</v>
      </c>
      <c r="AP54" s="85" t="s">
        <v>961</v>
      </c>
      <c r="AQ54" s="85" t="s">
        <v>961</v>
      </c>
      <c r="AR54" s="85" t="s">
        <v>961</v>
      </c>
    </row>
    <row r="55" spans="1:44" ht="16.5" thickTop="1" thickBot="1" x14ac:dyDescent="0.3">
      <c r="A55" s="61">
        <f t="shared" si="0"/>
        <v>25</v>
      </c>
      <c r="B55" s="92" t="str">
        <f>IF(ISERROR(IF(ISBLANK(C55),"",_xlfn.XLOOKUP(C55,'[1]Инф. по МКД'!$D$3:$D$13151,'[1]Инф. по МКД'!$C$3:$C$13151,,0))),"",IF(ISBLANK(C55),"",_xlfn.XLOOKUP(C55,'[1]Инф. по МКД'!$D$3:$D$13151,'[1]Инф. по МКД'!$C$3:$C$13151,,0)))</f>
        <v>город Пермь</v>
      </c>
      <c r="C55" s="96" t="s">
        <v>809</v>
      </c>
      <c r="D55" s="74">
        <f>IF(ISERROR(IF(ISBLANK($C55),"",VLOOKUP($C55,'[1]Инф. по МКД'!$D$3:$T$13113,3,0))),"",IF(ISBLANK($C55),"",VLOOKUP($C55,'[1]Инф. по МКД'!$D$3:$T$13113,3,0)))</f>
        <v>1969</v>
      </c>
      <c r="E55" s="75"/>
      <c r="F55" s="87" t="str">
        <f>IF(ISERROR(IF(ISBLANK($C55),"",VLOOKUP($C55,'[1]Инф. по МКД'!$D$3:$T$13113,5,0))),"",IF(ISBLANK($C55),"",VLOOKUP($C55,'[1]Инф. по МКД'!$D$3:$T$13113,5,0)))</f>
        <v>Кирпич</v>
      </c>
      <c r="G55" s="75">
        <f>IF(ISERROR(IF(ISBLANK($C55),"",VLOOKUP($C55,'[1]Инф. по МКД'!$D$3:$T$13113,9,0))),"",IF(ISBLANK($C55),"",VLOOKUP($C55,'[1]Инф. по МКД'!$D$3:$T$13113,9,0)))</f>
        <v>5</v>
      </c>
      <c r="H55" s="61">
        <f>IF(ISERROR(IF(ISBLANK($C55),"",VLOOKUP($C55,'[1]Инф. по МКД'!$D$3:$T$13113,10,0))),"",IF(ISBLANK($C55),"",VLOOKUP($C55,'[1]Инф. по МКД'!$D$3:$T$13113,10,0)))</f>
        <v>4</v>
      </c>
      <c r="I55" s="77">
        <f>IF(ISERROR(IF(ISBLANK($C55),"",VLOOKUP($C55,'[1]Инф. по МКД'!$D$3:$T$13113,14,0))),"",IF(ISBLANK($C55),"",VLOOKUP($C55,'[1]Инф. по МКД'!$D$3:$T$13113,14,0)))</f>
        <v>2893.5</v>
      </c>
      <c r="J55" s="78">
        <f>IF(ISERROR(IF(ISBLANK($C55),"",VLOOKUP($C55,'[1]Инф. по МКД'!$D$3:$T$13113,15,0))),"",IF(ISBLANK($C55),"",VLOOKUP($C55,'[1]Инф. по МКД'!$D$3:$T$13113,15,0)))</f>
        <v>2000</v>
      </c>
      <c r="K55" s="77">
        <f>IF(ISERROR(IF(ISBLANK($C55),"",VLOOKUP($C55,'[1]Инф. по МКД'!$D$3:$T$13113,16,0))),"",IF(ISBLANK($C55),"",VLOOKUP($C55,'[1]Инф. по МКД'!$D$3:$T$13113,16,0)))</f>
        <v>2000</v>
      </c>
      <c r="L55" s="79">
        <f>IF(ISERROR(IF(ISBLANK($C55),"",VLOOKUP($C55,'[1]Инф. по МКД'!$D$3:$T$13113,17,0))),"",IF(ISBLANK($C55),"",VLOOKUP($C55,'[1]Инф. по МКД'!$D$3:$T$13113,17,0)))</f>
        <v>154</v>
      </c>
      <c r="M55" s="80">
        <f t="shared" si="1"/>
        <v>2361414.29</v>
      </c>
      <c r="N55" s="78"/>
      <c r="O55" s="78"/>
      <c r="P55" s="78"/>
      <c r="Q55" s="80">
        <f>IF('Форма 2'!D55=0,"",'Форма 2'!D55-N55-O55-P55)</f>
        <v>2361414.29</v>
      </c>
      <c r="R55" s="81">
        <f t="shared" si="6"/>
        <v>1180.7071450000001</v>
      </c>
      <c r="S55" s="81">
        <f t="shared" si="7"/>
        <v>1180.7071450000001</v>
      </c>
      <c r="T55" s="82">
        <v>45657</v>
      </c>
      <c r="U55" s="75" t="s">
        <v>44</v>
      </c>
      <c r="V55" s="84"/>
      <c r="W55" s="84">
        <f t="shared" si="2"/>
        <v>1</v>
      </c>
      <c r="X55" s="85" t="s">
        <v>961</v>
      </c>
      <c r="Y55" s="85" t="s">
        <v>961</v>
      </c>
      <c r="Z55" s="85" t="s">
        <v>961</v>
      </c>
      <c r="AA55" s="85" t="s">
        <v>961</v>
      </c>
      <c r="AB55" s="85" t="s">
        <v>961</v>
      </c>
      <c r="AC55" s="85" t="s">
        <v>961</v>
      </c>
      <c r="AD55" s="85" t="s">
        <v>961</v>
      </c>
      <c r="AE55" s="99" t="s">
        <v>961</v>
      </c>
      <c r="AF55" s="86" t="s">
        <v>961</v>
      </c>
      <c r="AG55" s="85" t="s">
        <v>961</v>
      </c>
      <c r="AH55" s="85" t="s">
        <v>961</v>
      </c>
      <c r="AI55" s="85" t="s">
        <v>961</v>
      </c>
      <c r="AJ55" s="85" t="s">
        <v>961</v>
      </c>
      <c r="AK55" s="85">
        <v>1</v>
      </c>
      <c r="AL55" s="85" t="s">
        <v>961</v>
      </c>
      <c r="AM55" s="85" t="s">
        <v>961</v>
      </c>
      <c r="AN55" s="85" t="s">
        <v>961</v>
      </c>
      <c r="AO55" s="85" t="s">
        <v>961</v>
      </c>
      <c r="AP55" s="85" t="s">
        <v>961</v>
      </c>
      <c r="AQ55" s="85" t="s">
        <v>961</v>
      </c>
      <c r="AR55" s="85" t="s">
        <v>961</v>
      </c>
    </row>
    <row r="56" spans="1:44" ht="16.5" thickTop="1" thickBot="1" x14ac:dyDescent="0.3">
      <c r="A56" s="61">
        <f t="shared" si="0"/>
        <v>26</v>
      </c>
      <c r="B56" s="92" t="str">
        <f>IF(ISERROR(IF(ISBLANK(C56),"",_xlfn.XLOOKUP(C56,'[1]Инф. по МКД'!$D$3:$D$13151,'[1]Инф. по МКД'!$C$3:$C$13151,,0))),"",IF(ISBLANK(C56),"",_xlfn.XLOOKUP(C56,'[1]Инф. по МКД'!$D$3:$D$13151,'[1]Инф. по МКД'!$C$3:$C$13151,,0)))</f>
        <v>город Пермь</v>
      </c>
      <c r="C56" s="96" t="s">
        <v>810</v>
      </c>
      <c r="D56" s="74">
        <f>IF(ISERROR(IF(ISBLANK($C56),"",VLOOKUP($C56,'[1]Инф. по МКД'!$D$3:$T$13113,3,0))),"",IF(ISBLANK($C56),"",VLOOKUP($C56,'[1]Инф. по МКД'!$D$3:$T$13113,3,0)))</f>
        <v>1968</v>
      </c>
      <c r="E56" s="75"/>
      <c r="F56" s="87" t="str">
        <f>IF(ISERROR(IF(ISBLANK($C56),"",VLOOKUP($C56,'[1]Инф. по МКД'!$D$3:$T$13113,5,0))),"",IF(ISBLANK($C56),"",VLOOKUP($C56,'[1]Инф. по МКД'!$D$3:$T$13113,5,0)))</f>
        <v>Кирпич</v>
      </c>
      <c r="G56" s="75">
        <f>IF(ISERROR(IF(ISBLANK($C56),"",VLOOKUP($C56,'[1]Инф. по МКД'!$D$3:$T$13113,9,0))),"",IF(ISBLANK($C56),"",VLOOKUP($C56,'[1]Инф. по МКД'!$D$3:$T$13113,9,0)))</f>
        <v>5</v>
      </c>
      <c r="H56" s="61">
        <f>IF(ISERROR(IF(ISBLANK($C56),"",VLOOKUP($C56,'[1]Инф. по МКД'!$D$3:$T$13113,10,0))),"",IF(ISBLANK($C56),"",VLOOKUP($C56,'[1]Инф. по МКД'!$D$3:$T$13113,10,0)))</f>
        <v>6</v>
      </c>
      <c r="I56" s="77">
        <f>IF(ISERROR(IF(ISBLANK($C56),"",VLOOKUP($C56,'[1]Инф. по МКД'!$D$3:$T$13113,14,0))),"",IF(ISBLANK($C56),"",VLOOKUP($C56,'[1]Инф. по МКД'!$D$3:$T$13113,14,0)))</f>
        <v>4777.68</v>
      </c>
      <c r="J56" s="78">
        <f>IF(ISERROR(IF(ISBLANK($C56),"",VLOOKUP($C56,'[1]Инф. по МКД'!$D$3:$T$13113,15,0))),"",IF(ISBLANK($C56),"",VLOOKUP($C56,'[1]Инф. по МКД'!$D$3:$T$13113,15,0)))</f>
        <v>4473.74</v>
      </c>
      <c r="K56" s="77">
        <f>IF(ISERROR(IF(ISBLANK($C56),"",VLOOKUP($C56,'[1]Инф. по МКД'!$D$3:$T$13113,16,0))),"",IF(ISBLANK($C56),"",VLOOKUP($C56,'[1]Инф. по МКД'!$D$3:$T$13113,16,0)))</f>
        <v>4142.68</v>
      </c>
      <c r="L56" s="79">
        <f>IF(ISERROR(IF(ISBLANK($C56),"",VLOOKUP($C56,'[1]Инф. по МКД'!$D$3:$T$13113,17,0))),"",IF(ISBLANK($C56),"",VLOOKUP($C56,'[1]Инф. по МКД'!$D$3:$T$13113,17,0)))</f>
        <v>234</v>
      </c>
      <c r="M56" s="80">
        <f t="shared" si="1"/>
        <v>3899112.42</v>
      </c>
      <c r="N56" s="78"/>
      <c r="O56" s="78"/>
      <c r="P56" s="78"/>
      <c r="Q56" s="80">
        <f>IF('Форма 2'!D56=0,"",'Форма 2'!D56-N56-O56-P56)</f>
        <v>3899112.42</v>
      </c>
      <c r="R56" s="81">
        <f t="shared" si="6"/>
        <v>871.55543683808185</v>
      </c>
      <c r="S56" s="81">
        <f t="shared" si="7"/>
        <v>871.55543683808185</v>
      </c>
      <c r="T56" s="82">
        <v>45657</v>
      </c>
      <c r="U56" s="75" t="s">
        <v>44</v>
      </c>
      <c r="V56" s="84"/>
      <c r="W56" s="84">
        <f t="shared" si="2"/>
        <v>1</v>
      </c>
      <c r="X56" s="85" t="s">
        <v>961</v>
      </c>
      <c r="Y56" s="85" t="s">
        <v>961</v>
      </c>
      <c r="Z56" s="85" t="s">
        <v>961</v>
      </c>
      <c r="AA56" s="85" t="s">
        <v>961</v>
      </c>
      <c r="AB56" s="85" t="s">
        <v>961</v>
      </c>
      <c r="AC56" s="85" t="s">
        <v>961</v>
      </c>
      <c r="AD56" s="85" t="s">
        <v>961</v>
      </c>
      <c r="AE56" s="99" t="s">
        <v>961</v>
      </c>
      <c r="AF56" s="86" t="s">
        <v>961</v>
      </c>
      <c r="AG56" s="85" t="s">
        <v>961</v>
      </c>
      <c r="AH56" s="85" t="s">
        <v>961</v>
      </c>
      <c r="AI56" s="85" t="s">
        <v>961</v>
      </c>
      <c r="AJ56" s="85" t="s">
        <v>961</v>
      </c>
      <c r="AK56" s="85">
        <v>1</v>
      </c>
      <c r="AL56" s="85" t="s">
        <v>961</v>
      </c>
      <c r="AM56" s="85" t="s">
        <v>961</v>
      </c>
      <c r="AN56" s="85" t="s">
        <v>961</v>
      </c>
      <c r="AO56" s="85" t="s">
        <v>961</v>
      </c>
      <c r="AP56" s="85" t="s">
        <v>961</v>
      </c>
      <c r="AQ56" s="85" t="s">
        <v>961</v>
      </c>
      <c r="AR56" s="85" t="s">
        <v>961</v>
      </c>
    </row>
    <row r="57" spans="1:44" ht="16.5" thickTop="1" thickBot="1" x14ac:dyDescent="0.3">
      <c r="A57" s="61">
        <f t="shared" si="0"/>
        <v>27</v>
      </c>
      <c r="B57" s="92" t="str">
        <f>IF(ISERROR(IF(ISBLANK(C57),"",_xlfn.XLOOKUP(C57,'[1]Инф. по МКД'!$D$3:$D$13151,'[1]Инф. по МКД'!$C$3:$C$13151,,0))),"",IF(ISBLANK(C57),"",_xlfn.XLOOKUP(C57,'[1]Инф. по МКД'!$D$3:$D$13151,'[1]Инф. по МКД'!$C$3:$C$13151,,0)))</f>
        <v>город Пермь</v>
      </c>
      <c r="C57" s="96" t="s">
        <v>960</v>
      </c>
      <c r="D57" s="74">
        <f>IF(ISERROR(IF(ISBLANK($C57),"",VLOOKUP($C57,'[1]Инф. по МКД'!$D$3:$T$13113,3,0))),"",IF(ISBLANK($C57),"",VLOOKUP($C57,'[1]Инф. по МКД'!$D$3:$T$13113,3,0)))</f>
        <v>2008</v>
      </c>
      <c r="E57" s="75"/>
      <c r="F57" s="87" t="str">
        <f>IF(ISERROR(IF(ISBLANK($C57),"",VLOOKUP($C57,'[1]Инф. по МКД'!$D$3:$T$13113,5,0))),"",IF(ISBLANK($C57),"",VLOOKUP($C57,'[1]Инф. по МКД'!$D$3:$T$13113,5,0)))</f>
        <v>Панели</v>
      </c>
      <c r="G57" s="75">
        <f>IF(ISERROR(IF(ISBLANK($C57),"",VLOOKUP($C57,'[1]Инф. по МКД'!$D$3:$T$13113,9,0))),"",IF(ISBLANK($C57),"",VLOOKUP($C57,'[1]Инф. по МКД'!$D$3:$T$13113,9,0)))</f>
        <v>10</v>
      </c>
      <c r="H57" s="61">
        <f>IF(ISERROR(IF(ISBLANK($C57),"",VLOOKUP($C57,'[1]Инф. по МКД'!$D$3:$T$13113,10,0))),"",IF(ISBLANK($C57),"",VLOOKUP($C57,'[1]Инф. по МКД'!$D$3:$T$13113,10,0)))</f>
        <v>1</v>
      </c>
      <c r="I57" s="77">
        <f>IF(ISERROR(IF(ISBLANK($C57),"",VLOOKUP($C57,'[1]Инф. по МКД'!$D$3:$T$13113,14,0))),"",IF(ISBLANK($C57),"",VLOOKUP($C57,'[1]Инф. по МКД'!$D$3:$T$13113,14,0)))</f>
        <v>3671</v>
      </c>
      <c r="J57" s="78">
        <f>IF(ISERROR(IF(ISBLANK($C57),"",VLOOKUP($C57,'[1]Инф. по МКД'!$D$3:$T$13113,15,0))),"",IF(ISBLANK($C57),"",VLOOKUP($C57,'[1]Инф. по МКД'!$D$3:$T$13113,15,0)))</f>
        <v>3641.9</v>
      </c>
      <c r="K57" s="77">
        <f>IF(ISERROR(IF(ISBLANK($C57),"",VLOOKUP($C57,'[1]Инф. по МКД'!$D$3:$T$13113,16,0))),"",IF(ISBLANK($C57),"",VLOOKUP($C57,'[1]Инф. по МКД'!$D$3:$T$13113,16,0)))</f>
        <v>3325.9</v>
      </c>
      <c r="L57" s="79">
        <f>IF(ISERROR(IF(ISBLANK($C57),"",VLOOKUP($C57,'[1]Инф. по МКД'!$D$3:$T$13113,17,0))),"",IF(ISBLANK($C57),"",VLOOKUP($C57,'[1]Инф. по МКД'!$D$3:$T$13113,17,0)))</f>
        <v>110</v>
      </c>
      <c r="M57" s="80">
        <f t="shared" si="1"/>
        <v>3680397.76</v>
      </c>
      <c r="N57" s="78"/>
      <c r="O57" s="78"/>
      <c r="P57" s="78"/>
      <c r="Q57" s="80">
        <f>IF('Форма 2'!D57=0,"",'Форма 2'!D57-N57-O57-P57)</f>
        <v>3680397.76</v>
      </c>
      <c r="R57" s="81">
        <f t="shared" si="6"/>
        <v>1010.5707899722671</v>
      </c>
      <c r="S57" s="81">
        <f t="shared" si="7"/>
        <v>1010.5707899722671</v>
      </c>
      <c r="T57" s="82">
        <v>45657</v>
      </c>
      <c r="U57" s="75" t="s">
        <v>44</v>
      </c>
      <c r="V57" s="84"/>
      <c r="W57" s="84">
        <f t="shared" si="2"/>
        <v>1</v>
      </c>
      <c r="X57" s="85">
        <v>1</v>
      </c>
      <c r="Y57" s="85" t="s">
        <v>961</v>
      </c>
      <c r="Z57" s="85" t="s">
        <v>961</v>
      </c>
      <c r="AA57" s="85" t="s">
        <v>961</v>
      </c>
      <c r="AB57" s="85" t="s">
        <v>961</v>
      </c>
      <c r="AC57" s="85" t="s">
        <v>961</v>
      </c>
      <c r="AD57" s="85" t="s">
        <v>961</v>
      </c>
      <c r="AE57" s="99" t="s">
        <v>961</v>
      </c>
      <c r="AF57" s="86" t="s">
        <v>961</v>
      </c>
      <c r="AG57" s="85" t="s">
        <v>961</v>
      </c>
      <c r="AH57" s="85" t="s">
        <v>961</v>
      </c>
      <c r="AI57" s="85" t="s">
        <v>961</v>
      </c>
      <c r="AJ57" s="85" t="s">
        <v>961</v>
      </c>
      <c r="AK57" s="85" t="s">
        <v>961</v>
      </c>
      <c r="AL57" s="85" t="s">
        <v>961</v>
      </c>
      <c r="AM57" s="85" t="s">
        <v>961</v>
      </c>
      <c r="AN57" s="85" t="s">
        <v>961</v>
      </c>
      <c r="AO57" s="85" t="s">
        <v>961</v>
      </c>
      <c r="AP57" s="85" t="s">
        <v>961</v>
      </c>
      <c r="AQ57" s="85" t="s">
        <v>961</v>
      </c>
      <c r="AR57" s="85" t="s">
        <v>961</v>
      </c>
    </row>
    <row r="58" spans="1:44" ht="16.5" thickTop="1" thickBot="1" x14ac:dyDescent="0.3">
      <c r="A58" s="61">
        <f t="shared" si="0"/>
        <v>28</v>
      </c>
      <c r="B58" s="92" t="str">
        <f>IF(ISERROR(IF(ISBLANK(C58),"",_xlfn.XLOOKUP(C58,'[1]Инф. по МКД'!$D$3:$D$13151,'[1]Инф. по МКД'!$C$3:$C$13151,,0))),"",IF(ISBLANK(C58),"",_xlfn.XLOOKUP(C58,'[1]Инф. по МКД'!$D$3:$D$13151,'[1]Инф. по МКД'!$C$3:$C$13151,,0)))</f>
        <v>город Пермь</v>
      </c>
      <c r="C58" s="96" t="s">
        <v>818</v>
      </c>
      <c r="D58" s="74">
        <f>IF(ISERROR(IF(ISBLANK($C58),"",VLOOKUP($C58,'[1]Инф. по МКД'!$D$3:$T$13113,3,0))),"",IF(ISBLANK($C58),"",VLOOKUP($C58,'[1]Инф. по МКД'!$D$3:$T$13113,3,0)))</f>
        <v>1959</v>
      </c>
      <c r="E58" s="75"/>
      <c r="F58" s="87" t="str">
        <f>IF(ISERROR(IF(ISBLANK($C58),"",VLOOKUP($C58,'[1]Инф. по МКД'!$D$3:$T$13113,5,0))),"",IF(ISBLANK($C58),"",VLOOKUP($C58,'[1]Инф. по МКД'!$D$3:$T$13113,5,0)))</f>
        <v>Кирпич</v>
      </c>
      <c r="G58" s="75">
        <f>IF(ISERROR(IF(ISBLANK($C58),"",VLOOKUP($C58,'[1]Инф. по МКД'!$D$3:$T$13113,9,0))),"",IF(ISBLANK($C58),"",VLOOKUP($C58,'[1]Инф. по МКД'!$D$3:$T$13113,9,0)))</f>
        <v>2</v>
      </c>
      <c r="H58" s="61">
        <f>IF(ISERROR(IF(ISBLANK($C58),"",VLOOKUP($C58,'[1]Инф. по МКД'!$D$3:$T$13113,10,0))),"",IF(ISBLANK($C58),"",VLOOKUP($C58,'[1]Инф. по МКД'!$D$3:$T$13113,10,0)))</f>
        <v>2</v>
      </c>
      <c r="I58" s="77">
        <f>IF(ISERROR(IF(ISBLANK($C58),"",VLOOKUP($C58,'[1]Инф. по МКД'!$D$3:$T$13113,14,0))),"",IF(ISBLANK($C58),"",VLOOKUP($C58,'[1]Инф. по МКД'!$D$3:$T$13113,14,0)))</f>
        <v>6291</v>
      </c>
      <c r="J58" s="78">
        <f>IF(ISERROR(IF(ISBLANK($C58),"",VLOOKUP($C58,'[1]Инф. по МКД'!$D$3:$T$13113,15,0))),"",IF(ISBLANK($C58),"",VLOOKUP($C58,'[1]Инф. по МКД'!$D$3:$T$13113,15,0)))</f>
        <v>394.6</v>
      </c>
      <c r="K58" s="77">
        <f>IF(ISERROR(IF(ISBLANK($C58),"",VLOOKUP($C58,'[1]Инф. по МКД'!$D$3:$T$13113,16,0))),"",IF(ISBLANK($C58),"",VLOOKUP($C58,'[1]Инф. по МКД'!$D$3:$T$13113,16,0)))</f>
        <v>394.6</v>
      </c>
      <c r="L58" s="79">
        <f>IF(ISERROR(IF(ISBLANK($C58),"",VLOOKUP($C58,'[1]Инф. по МКД'!$D$3:$T$13113,17,0))),"",IF(ISBLANK($C58),"",VLOOKUP($C58,'[1]Инф. по МКД'!$D$3:$T$13113,17,0)))</f>
        <v>46</v>
      </c>
      <c r="M58" s="80">
        <f t="shared" si="1"/>
        <v>60125540.490000002</v>
      </c>
      <c r="N58" s="78"/>
      <c r="O58" s="78"/>
      <c r="P58" s="78"/>
      <c r="Q58" s="80">
        <f>IF('Форма 2'!D58=0,"",'Форма 2'!D58-N58-O58-P58)</f>
        <v>60125540.490000002</v>
      </c>
      <c r="R58" s="81">
        <f t="shared" si="6"/>
        <v>152370.85780537254</v>
      </c>
      <c r="S58" s="81">
        <f t="shared" si="7"/>
        <v>152370.85780537254</v>
      </c>
      <c r="T58" s="82">
        <v>45657</v>
      </c>
      <c r="U58" s="75" t="s">
        <v>44</v>
      </c>
      <c r="V58" s="84"/>
      <c r="W58" s="84">
        <f t="shared" si="2"/>
        <v>1</v>
      </c>
      <c r="X58" s="85" t="s">
        <v>961</v>
      </c>
      <c r="Y58" s="85" t="s">
        <v>961</v>
      </c>
      <c r="Z58" s="85" t="s">
        <v>961</v>
      </c>
      <c r="AA58" s="85" t="s">
        <v>961</v>
      </c>
      <c r="AB58" s="85" t="s">
        <v>961</v>
      </c>
      <c r="AC58" s="85" t="s">
        <v>961</v>
      </c>
      <c r="AD58" s="85" t="s">
        <v>961</v>
      </c>
      <c r="AE58" s="99" t="s">
        <v>961</v>
      </c>
      <c r="AF58" s="86" t="s">
        <v>961</v>
      </c>
      <c r="AG58" s="85">
        <v>1</v>
      </c>
      <c r="AH58" s="85" t="s">
        <v>961</v>
      </c>
      <c r="AI58" s="85" t="s">
        <v>961</v>
      </c>
      <c r="AJ58" s="85" t="s">
        <v>961</v>
      </c>
      <c r="AK58" s="85" t="s">
        <v>961</v>
      </c>
      <c r="AL58" s="85" t="s">
        <v>961</v>
      </c>
      <c r="AM58" s="85" t="s">
        <v>961</v>
      </c>
      <c r="AN58" s="85" t="s">
        <v>961</v>
      </c>
      <c r="AO58" s="85" t="s">
        <v>961</v>
      </c>
      <c r="AP58" s="85" t="s">
        <v>961</v>
      </c>
      <c r="AQ58" s="85" t="s">
        <v>961</v>
      </c>
      <c r="AR58" s="85" t="s">
        <v>961</v>
      </c>
    </row>
    <row r="59" spans="1:44" ht="16.5" thickTop="1" thickBot="1" x14ac:dyDescent="0.3">
      <c r="A59" s="61">
        <f t="shared" si="0"/>
        <v>29</v>
      </c>
      <c r="B59" s="92" t="str">
        <f>IF(ISERROR(IF(ISBLANK(C59),"",_xlfn.XLOOKUP(C59,'[1]Инф. по МКД'!$D$3:$D$13151,'[1]Инф. по МКД'!$C$3:$C$13151,,0))),"",IF(ISBLANK(C59),"",_xlfn.XLOOKUP(C59,'[1]Инф. по МКД'!$D$3:$D$13151,'[1]Инф. по МКД'!$C$3:$C$13151,,0)))</f>
        <v>город Пермь</v>
      </c>
      <c r="C59" s="96" t="s">
        <v>819</v>
      </c>
      <c r="D59" s="74">
        <f>IF(ISERROR(IF(ISBLANK($C59),"",VLOOKUP($C59,'[1]Инф. по МКД'!$D$3:$T$13113,3,0))),"",IF(ISBLANK($C59),"",VLOOKUP($C59,'[1]Инф. по МКД'!$D$3:$T$13113,3,0)))</f>
        <v>1960</v>
      </c>
      <c r="E59" s="75"/>
      <c r="F59" s="87" t="str">
        <f>IF(ISERROR(IF(ISBLANK($C59),"",VLOOKUP($C59,'[1]Инф. по МКД'!$D$3:$T$13113,5,0))),"",IF(ISBLANK($C59),"",VLOOKUP($C59,'[1]Инф. по МКД'!$D$3:$T$13113,5,0)))</f>
        <v>Кирпич</v>
      </c>
      <c r="G59" s="75">
        <f>IF(ISERROR(IF(ISBLANK($C59),"",VLOOKUP($C59,'[1]Инф. по МКД'!$D$3:$T$13113,9,0))),"",IF(ISBLANK($C59),"",VLOOKUP($C59,'[1]Инф. по МКД'!$D$3:$T$13113,9,0)))</f>
        <v>3</v>
      </c>
      <c r="H59" s="61">
        <f>IF(ISERROR(IF(ISBLANK($C59),"",VLOOKUP($C59,'[1]Инф. по МКД'!$D$3:$T$13113,10,0))),"",IF(ISBLANK($C59),"",VLOOKUP($C59,'[1]Инф. по МКД'!$D$3:$T$13113,10,0)))</f>
        <v>3</v>
      </c>
      <c r="I59" s="77">
        <f>IF(ISERROR(IF(ISBLANK($C59),"",VLOOKUP($C59,'[1]Инф. по МКД'!$D$3:$T$13113,14,0))),"",IF(ISBLANK($C59),"",VLOOKUP($C59,'[1]Инф. по МКД'!$D$3:$T$13113,14,0)))</f>
        <v>971.7</v>
      </c>
      <c r="J59" s="78">
        <f>IF(ISERROR(IF(ISBLANK($C59),"",VLOOKUP($C59,'[1]Инф. по МКД'!$D$3:$T$13113,15,0))),"",IF(ISBLANK($C59),"",VLOOKUP($C59,'[1]Инф. по МКД'!$D$3:$T$13113,15,0)))</f>
        <v>971.7</v>
      </c>
      <c r="K59" s="77">
        <f>IF(ISERROR(IF(ISBLANK($C59),"",VLOOKUP($C59,'[1]Инф. по МКД'!$D$3:$T$13113,16,0))),"",IF(ISBLANK($C59),"",VLOOKUP($C59,'[1]Инф. по МКД'!$D$3:$T$13113,16,0)))</f>
        <v>971.7</v>
      </c>
      <c r="L59" s="79">
        <f>IF(ISERROR(IF(ISBLANK($C59),"",VLOOKUP($C59,'[1]Инф. по МКД'!$D$3:$T$13113,17,0))),"",IF(ISBLANK($C59),"",VLOOKUP($C59,'[1]Инф. по МКД'!$D$3:$T$13113,17,0)))</f>
        <v>46</v>
      </c>
      <c r="M59" s="80">
        <f t="shared" si="1"/>
        <v>9286915.8599999994</v>
      </c>
      <c r="N59" s="78"/>
      <c r="O59" s="78"/>
      <c r="P59" s="78"/>
      <c r="Q59" s="80">
        <f>IF('Форма 2'!D59=0,"",'Форма 2'!D59-N59-O59-P59)</f>
        <v>9286915.8599999994</v>
      </c>
      <c r="R59" s="81">
        <f t="shared" si="6"/>
        <v>9557.3899969126269</v>
      </c>
      <c r="S59" s="81">
        <f t="shared" si="7"/>
        <v>9557.3899969126269</v>
      </c>
      <c r="T59" s="82">
        <v>45657</v>
      </c>
      <c r="U59" s="75" t="s">
        <v>44</v>
      </c>
      <c r="V59" s="84"/>
      <c r="W59" s="84">
        <f t="shared" si="2"/>
        <v>1</v>
      </c>
      <c r="X59" s="85" t="s">
        <v>961</v>
      </c>
      <c r="Y59" s="85" t="s">
        <v>961</v>
      </c>
      <c r="Z59" s="85" t="s">
        <v>961</v>
      </c>
      <c r="AA59" s="85" t="s">
        <v>961</v>
      </c>
      <c r="AB59" s="85" t="s">
        <v>961</v>
      </c>
      <c r="AC59" s="85" t="s">
        <v>961</v>
      </c>
      <c r="AD59" s="85" t="s">
        <v>961</v>
      </c>
      <c r="AE59" s="99" t="s">
        <v>961</v>
      </c>
      <c r="AF59" s="86" t="s">
        <v>961</v>
      </c>
      <c r="AG59" s="85">
        <v>1</v>
      </c>
      <c r="AH59" s="85" t="s">
        <v>961</v>
      </c>
      <c r="AI59" s="85" t="s">
        <v>961</v>
      </c>
      <c r="AJ59" s="85" t="s">
        <v>961</v>
      </c>
      <c r="AK59" s="85" t="s">
        <v>961</v>
      </c>
      <c r="AL59" s="85" t="s">
        <v>961</v>
      </c>
      <c r="AM59" s="85" t="s">
        <v>961</v>
      </c>
      <c r="AN59" s="85" t="s">
        <v>961</v>
      </c>
      <c r="AO59" s="85" t="s">
        <v>961</v>
      </c>
      <c r="AP59" s="85" t="s">
        <v>961</v>
      </c>
      <c r="AQ59" s="85" t="s">
        <v>961</v>
      </c>
      <c r="AR59" s="85" t="s">
        <v>961</v>
      </c>
    </row>
    <row r="60" spans="1:44" ht="16.5" thickTop="1" thickBot="1" x14ac:dyDescent="0.3">
      <c r="A60" s="61">
        <f t="shared" si="0"/>
        <v>30</v>
      </c>
      <c r="B60" s="92" t="str">
        <f>IF(ISERROR(IF(ISBLANK(C60),"",_xlfn.XLOOKUP(C60,'[1]Инф. по МКД'!$D$3:$D$13151,'[1]Инф. по МКД'!$C$3:$C$13151,,0))),"",IF(ISBLANK(C60),"",_xlfn.XLOOKUP(C60,'[1]Инф. по МКД'!$D$3:$D$13151,'[1]Инф. по МКД'!$C$3:$C$13151,,0)))</f>
        <v>город Пермь</v>
      </c>
      <c r="C60" s="96" t="s">
        <v>826</v>
      </c>
      <c r="D60" s="74">
        <f>IF(ISERROR(IF(ISBLANK($C60),"",VLOOKUP($C60,'[1]Инф. по МКД'!$D$3:$T$13113,3,0))),"",IF(ISBLANK($C60),"",VLOOKUP($C60,'[1]Инф. по МКД'!$D$3:$T$13113,3,0)))</f>
        <v>1970</v>
      </c>
      <c r="E60" s="75"/>
      <c r="F60" s="87">
        <f>IF(ISERROR(IF(ISBLANK($C60),"",VLOOKUP($C60,'[1]Инф. по МКД'!$D$3:$T$13113,5,0))),"",IF(ISBLANK($C60),"",VLOOKUP($C60,'[1]Инф. по МКД'!$D$3:$T$13113,5,0)))</f>
        <v>0</v>
      </c>
      <c r="G60" s="75">
        <f>IF(ISERROR(IF(ISBLANK($C60),"",VLOOKUP($C60,'[1]Инф. по МКД'!$D$3:$T$13113,9,0))),"",IF(ISBLANK($C60),"",VLOOKUP($C60,'[1]Инф. по МКД'!$D$3:$T$13113,9,0)))</f>
        <v>5</v>
      </c>
      <c r="H60" s="61">
        <f>IF(ISERROR(IF(ISBLANK($C60),"",VLOOKUP($C60,'[1]Инф. по МКД'!$D$3:$T$13113,10,0))),"",IF(ISBLANK($C60),"",VLOOKUP($C60,'[1]Инф. по МКД'!$D$3:$T$13113,10,0)))</f>
        <v>4</v>
      </c>
      <c r="I60" s="77">
        <f>IF(ISERROR(IF(ISBLANK($C60),"",VLOOKUP($C60,'[1]Инф. по МКД'!$D$3:$T$13113,14,0))),"",IF(ISBLANK($C60),"",VLOOKUP($C60,'[1]Инф. по МКД'!$D$3:$T$13113,14,0)))</f>
        <v>2640.3</v>
      </c>
      <c r="J60" s="78">
        <f>IF(ISERROR(IF(ISBLANK($C60),"",VLOOKUP($C60,'[1]Инф. по МКД'!$D$3:$T$13113,15,0))),"",IF(ISBLANK($C60),"",VLOOKUP($C60,'[1]Инф. по МКД'!$D$3:$T$13113,15,0)))</f>
        <v>2599.1</v>
      </c>
      <c r="K60" s="77">
        <f>IF(ISERROR(IF(ISBLANK($C60),"",VLOOKUP($C60,'[1]Инф. по МКД'!$D$3:$T$13113,16,0))),"",IF(ISBLANK($C60),"",VLOOKUP($C60,'[1]Инф. по МКД'!$D$3:$T$13113,16,0)))</f>
        <v>1597.4</v>
      </c>
      <c r="L60" s="79">
        <f>IF(ISERROR(IF(ISBLANK($C60),"",VLOOKUP($C60,'[1]Инф. по МКД'!$D$3:$T$13113,17,0))),"",IF(ISBLANK($C60),"",VLOOKUP($C60,'[1]Инф. по МКД'!$D$3:$T$13113,17,0)))</f>
        <v>160</v>
      </c>
      <c r="M60" s="80">
        <f t="shared" si="1"/>
        <v>12890895.109999999</v>
      </c>
      <c r="N60" s="78"/>
      <c r="O60" s="78"/>
      <c r="P60" s="78"/>
      <c r="Q60" s="80">
        <f>IF('Форма 2'!D60=0,"",'Форма 2'!D60-N60-O60-P60)</f>
        <v>12890895.109999999</v>
      </c>
      <c r="R60" s="81">
        <f t="shared" si="6"/>
        <v>4959.7534184910164</v>
      </c>
      <c r="S60" s="81">
        <f t="shared" si="7"/>
        <v>4959.7534184910164</v>
      </c>
      <c r="T60" s="82">
        <v>45657</v>
      </c>
      <c r="U60" s="75" t="s">
        <v>44</v>
      </c>
      <c r="V60" s="84"/>
      <c r="W60" s="84">
        <f t="shared" si="2"/>
        <v>1</v>
      </c>
      <c r="X60" s="85" t="s">
        <v>961</v>
      </c>
      <c r="Y60" s="85" t="s">
        <v>961</v>
      </c>
      <c r="Z60" s="85" t="s">
        <v>961</v>
      </c>
      <c r="AA60" s="85" t="s">
        <v>961</v>
      </c>
      <c r="AB60" s="85" t="s">
        <v>961</v>
      </c>
      <c r="AC60" s="85" t="s">
        <v>961</v>
      </c>
      <c r="AD60" s="85" t="s">
        <v>961</v>
      </c>
      <c r="AE60" s="99" t="s">
        <v>961</v>
      </c>
      <c r="AF60" s="86" t="s">
        <v>961</v>
      </c>
      <c r="AG60" s="85" t="s">
        <v>961</v>
      </c>
      <c r="AH60" s="85">
        <v>1</v>
      </c>
      <c r="AI60" s="85" t="s">
        <v>961</v>
      </c>
      <c r="AJ60" s="85" t="s">
        <v>961</v>
      </c>
      <c r="AK60" s="85" t="s">
        <v>961</v>
      </c>
      <c r="AL60" s="85" t="s">
        <v>961</v>
      </c>
      <c r="AM60" s="85" t="s">
        <v>961</v>
      </c>
      <c r="AN60" s="85" t="s">
        <v>961</v>
      </c>
      <c r="AO60" s="85" t="s">
        <v>961</v>
      </c>
      <c r="AP60" s="85" t="s">
        <v>961</v>
      </c>
      <c r="AQ60" s="85" t="s">
        <v>961</v>
      </c>
      <c r="AR60" s="85" t="s">
        <v>961</v>
      </c>
    </row>
    <row r="61" spans="1:44" ht="16.5" thickTop="1" thickBot="1" x14ac:dyDescent="0.3">
      <c r="A61" s="61">
        <f t="shared" si="0"/>
        <v>31</v>
      </c>
      <c r="B61" s="92" t="str">
        <f>IF(ISERROR(IF(ISBLANK(C61),"",_xlfn.XLOOKUP(C61,'[1]Инф. по МКД'!$D$3:$D$13151,'[1]Инф. по МКД'!$C$3:$C$13151,,0))),"",IF(ISBLANK(C61),"",_xlfn.XLOOKUP(C61,'[1]Инф. по МКД'!$D$3:$D$13151,'[1]Инф. по МКД'!$C$3:$C$13151,,0)))</f>
        <v>город Пермь</v>
      </c>
      <c r="C61" s="96" t="s">
        <v>827</v>
      </c>
      <c r="D61" s="74">
        <f>IF(ISERROR(IF(ISBLANK($C61),"",VLOOKUP($C61,'[1]Инф. по МКД'!$D$3:$T$13113,3,0))),"",IF(ISBLANK($C61),"",VLOOKUP($C61,'[1]Инф. по МКД'!$D$3:$T$13113,3,0)))</f>
        <v>1965</v>
      </c>
      <c r="E61" s="75"/>
      <c r="F61" s="87" t="str">
        <f>IF(ISERROR(IF(ISBLANK($C61),"",VLOOKUP($C61,'[1]Инф. по МКД'!$D$3:$T$13113,5,0))),"",IF(ISBLANK($C61),"",VLOOKUP($C61,'[1]Инф. по МКД'!$D$3:$T$13113,5,0)))</f>
        <v>Кирпич</v>
      </c>
      <c r="G61" s="75">
        <f>IF(ISERROR(IF(ISBLANK($C61),"",VLOOKUP($C61,'[1]Инф. по МКД'!$D$3:$T$13113,9,0))),"",IF(ISBLANK($C61),"",VLOOKUP($C61,'[1]Инф. по МКД'!$D$3:$T$13113,9,0)))</f>
        <v>5</v>
      </c>
      <c r="H61" s="61">
        <f>IF(ISERROR(IF(ISBLANK($C61),"",VLOOKUP($C61,'[1]Инф. по МКД'!$D$3:$T$13113,10,0))),"",IF(ISBLANK($C61),"",VLOOKUP($C61,'[1]Инф. по МКД'!$D$3:$T$13113,10,0)))</f>
        <v>3</v>
      </c>
      <c r="I61" s="77">
        <f>IF(ISERROR(IF(ISBLANK($C61),"",VLOOKUP($C61,'[1]Инф. по МКД'!$D$3:$T$13113,14,0))),"",IF(ISBLANK($C61),"",VLOOKUP($C61,'[1]Инф. по МКД'!$D$3:$T$13113,14,0)))</f>
        <v>2716.5</v>
      </c>
      <c r="J61" s="78">
        <f>IF(ISERROR(IF(ISBLANK($C61),"",VLOOKUP($C61,'[1]Инф. по МКД'!$D$3:$T$13113,15,0))),"",IF(ISBLANK($C61),"",VLOOKUP($C61,'[1]Инф. по МКД'!$D$3:$T$13113,15,0)))</f>
        <v>2469.1</v>
      </c>
      <c r="K61" s="77">
        <f>IF(ISERROR(IF(ISBLANK($C61),"",VLOOKUP($C61,'[1]Инф. по МКД'!$D$3:$T$13113,16,0))),"",IF(ISBLANK($C61),"",VLOOKUP($C61,'[1]Инф. по МКД'!$D$3:$T$13113,16,0)))</f>
        <v>2469.1</v>
      </c>
      <c r="L61" s="79">
        <f>IF(ISERROR(IF(ISBLANK($C61),"",VLOOKUP($C61,'[1]Инф. по МКД'!$D$3:$T$13113,17,0))),"",IF(ISBLANK($C61),"",VLOOKUP($C61,'[1]Инф. по МКД'!$D$3:$T$13113,17,0)))</f>
        <v>115</v>
      </c>
      <c r="M61" s="80">
        <f t="shared" si="1"/>
        <v>68238.48</v>
      </c>
      <c r="N61" s="78"/>
      <c r="O61" s="78"/>
      <c r="P61" s="78"/>
      <c r="Q61" s="80">
        <f>IF('Форма 2'!D61=0,"",'Форма 2'!D61-N61-O61-P61)</f>
        <v>68238.48</v>
      </c>
      <c r="R61" s="81">
        <f t="shared" si="6"/>
        <v>27.636985136284476</v>
      </c>
      <c r="S61" s="81">
        <f t="shared" si="7"/>
        <v>27.636985136284476</v>
      </c>
      <c r="T61" s="82">
        <v>45657</v>
      </c>
      <c r="U61" s="75" t="s">
        <v>44</v>
      </c>
      <c r="V61" s="83"/>
      <c r="W61" s="84">
        <f t="shared" si="2"/>
        <v>1</v>
      </c>
      <c r="X61" s="85" t="s">
        <v>961</v>
      </c>
      <c r="Y61" s="85" t="s">
        <v>961</v>
      </c>
      <c r="Z61" s="85" t="s">
        <v>961</v>
      </c>
      <c r="AA61" s="85" t="s">
        <v>961</v>
      </c>
      <c r="AB61" s="85" t="s">
        <v>961</v>
      </c>
      <c r="AC61" s="85" t="s">
        <v>961</v>
      </c>
      <c r="AD61" s="85" t="s">
        <v>961</v>
      </c>
      <c r="AE61" s="99" t="s">
        <v>961</v>
      </c>
      <c r="AF61" s="86" t="s">
        <v>961</v>
      </c>
      <c r="AG61" s="85" t="s">
        <v>961</v>
      </c>
      <c r="AH61" s="85" t="s">
        <v>961</v>
      </c>
      <c r="AI61" s="85" t="s">
        <v>961</v>
      </c>
      <c r="AJ61" s="85" t="s">
        <v>961</v>
      </c>
      <c r="AK61" s="85" t="s">
        <v>961</v>
      </c>
      <c r="AL61" s="85" t="s">
        <v>961</v>
      </c>
      <c r="AM61" s="85" t="s">
        <v>961</v>
      </c>
      <c r="AN61" s="85" t="s">
        <v>961</v>
      </c>
      <c r="AO61" s="85" t="s">
        <v>961</v>
      </c>
      <c r="AP61" s="85" t="s">
        <v>961</v>
      </c>
      <c r="AQ61" s="85" t="s">
        <v>961</v>
      </c>
      <c r="AR61" s="85">
        <v>1</v>
      </c>
    </row>
    <row r="62" spans="1:44" ht="16.5" thickTop="1" thickBot="1" x14ac:dyDescent="0.3">
      <c r="A62" s="61">
        <f t="shared" si="0"/>
        <v>32</v>
      </c>
      <c r="B62" s="92" t="str">
        <f>IF(ISERROR(IF(ISBLANK(C62),"",_xlfn.XLOOKUP(C62,'[1]Инф. по МКД'!$D$3:$D$13151,'[1]Инф. по МКД'!$C$3:$C$13151,,0))),"",IF(ISBLANK(C62),"",_xlfn.XLOOKUP(C62,'[1]Инф. по МКД'!$D$3:$D$13151,'[1]Инф. по МКД'!$C$3:$C$13151,,0)))</f>
        <v>город Пермь</v>
      </c>
      <c r="C62" s="96" t="s">
        <v>256</v>
      </c>
      <c r="D62" s="74">
        <f>IF(ISERROR(IF(ISBLANK($C62),"",VLOOKUP($C62,'[1]Инф. по МКД'!$D$3:$T$13113,3,0))),"",IF(ISBLANK($C62),"",VLOOKUP($C62,'[1]Инф. по МКД'!$D$3:$T$13113,3,0)))</f>
        <v>1958</v>
      </c>
      <c r="E62" s="75"/>
      <c r="F62" s="87" t="str">
        <f>IF(ISERROR(IF(ISBLANK($C62),"",VLOOKUP($C62,'[1]Инф. по МКД'!$D$3:$T$13113,5,0))),"",IF(ISBLANK($C62),"",VLOOKUP($C62,'[1]Инф. по МКД'!$D$3:$T$13113,5,0)))</f>
        <v>Кирпич</v>
      </c>
      <c r="G62" s="75">
        <f>IF(ISERROR(IF(ISBLANK($C62),"",VLOOKUP($C62,'[1]Инф. по МКД'!$D$3:$T$13113,9,0))),"",IF(ISBLANK($C62),"",VLOOKUP($C62,'[1]Инф. по МКД'!$D$3:$T$13113,9,0)))</f>
        <v>2</v>
      </c>
      <c r="H62" s="61">
        <f>IF(ISERROR(IF(ISBLANK($C62),"",VLOOKUP($C62,'[1]Инф. по МКД'!$D$3:$T$13113,10,0))),"",IF(ISBLANK($C62),"",VLOOKUP($C62,'[1]Инф. по МКД'!$D$3:$T$13113,10,0)))</f>
        <v>6</v>
      </c>
      <c r="I62" s="77">
        <f>IF(ISERROR(IF(ISBLANK($C62),"",VLOOKUP($C62,'[1]Инф. по МКД'!$D$3:$T$13113,14,0))),"",IF(ISBLANK($C62),"",VLOOKUP($C62,'[1]Инф. по МКД'!$D$3:$T$13113,14,0)))</f>
        <v>632.70000000000005</v>
      </c>
      <c r="J62" s="78">
        <f>IF(ISERROR(IF(ISBLANK($C62),"",VLOOKUP($C62,'[1]Инф. по МКД'!$D$3:$T$13113,15,0))),"",IF(ISBLANK($C62),"",VLOOKUP($C62,'[1]Инф. по МКД'!$D$3:$T$13113,15,0)))</f>
        <v>589.29999999999995</v>
      </c>
      <c r="K62" s="77">
        <f>IF(ISERROR(IF(ISBLANK($C62),"",VLOOKUP($C62,'[1]Инф. по МКД'!$D$3:$T$13113,16,0))),"",IF(ISBLANK($C62),"",VLOOKUP($C62,'[1]Инф. по МКД'!$D$3:$T$13113,16,0)))</f>
        <v>589.29999999999995</v>
      </c>
      <c r="L62" s="79">
        <f>IF(ISERROR(IF(ISBLANK($C62),"",VLOOKUP($C62,'[1]Инф. по МКД'!$D$3:$T$13113,17,0))),"",IF(ISBLANK($C62),"",VLOOKUP($C62,'[1]Инф. по МКД'!$D$3:$T$13113,17,0)))</f>
        <v>45</v>
      </c>
      <c r="M62" s="80">
        <f t="shared" si="1"/>
        <v>5314755.92</v>
      </c>
      <c r="N62" s="78"/>
      <c r="O62" s="78"/>
      <c r="P62" s="78"/>
      <c r="Q62" s="80">
        <f>IF('Форма 2'!D62=0,"",'Форма 2'!D62-N62-O62-P62)</f>
        <v>5314755.92</v>
      </c>
      <c r="R62" s="81">
        <f t="shared" si="6"/>
        <v>9018.7611063974218</v>
      </c>
      <c r="S62" s="81">
        <f t="shared" si="7"/>
        <v>9018.7611063974218</v>
      </c>
      <c r="T62" s="82">
        <v>45657</v>
      </c>
      <c r="U62" s="75" t="s">
        <v>44</v>
      </c>
      <c r="V62" s="83"/>
      <c r="W62" s="84">
        <f t="shared" si="2"/>
        <v>1</v>
      </c>
      <c r="X62" s="85" t="s">
        <v>961</v>
      </c>
      <c r="Y62" s="85">
        <v>1</v>
      </c>
      <c r="Z62" s="85" t="s">
        <v>961</v>
      </c>
      <c r="AA62" s="85" t="s">
        <v>961</v>
      </c>
      <c r="AB62" s="85" t="s">
        <v>961</v>
      </c>
      <c r="AC62" s="85" t="s">
        <v>961</v>
      </c>
      <c r="AD62" s="85" t="s">
        <v>961</v>
      </c>
      <c r="AE62" s="99" t="s">
        <v>961</v>
      </c>
      <c r="AF62" s="86" t="s">
        <v>961</v>
      </c>
      <c r="AG62" s="85" t="s">
        <v>961</v>
      </c>
      <c r="AH62" s="85" t="s">
        <v>961</v>
      </c>
      <c r="AI62" s="85" t="s">
        <v>961</v>
      </c>
      <c r="AJ62" s="85" t="s">
        <v>961</v>
      </c>
      <c r="AK62" s="85" t="s">
        <v>961</v>
      </c>
      <c r="AL62" s="85" t="s">
        <v>961</v>
      </c>
      <c r="AM62" s="85" t="s">
        <v>961</v>
      </c>
      <c r="AN62" s="85" t="s">
        <v>961</v>
      </c>
      <c r="AO62" s="85" t="s">
        <v>961</v>
      </c>
      <c r="AP62" s="85" t="s">
        <v>961</v>
      </c>
      <c r="AQ62" s="85" t="s">
        <v>961</v>
      </c>
      <c r="AR62" s="85" t="s">
        <v>961</v>
      </c>
    </row>
    <row r="63" spans="1:44" ht="16.5" thickTop="1" thickBot="1" x14ac:dyDescent="0.3">
      <c r="A63" s="61">
        <f t="shared" si="0"/>
        <v>33</v>
      </c>
      <c r="B63" s="92" t="str">
        <f>IF(ISERROR(IF(ISBLANK(C63),"",_xlfn.XLOOKUP(C63,'[1]Инф. по МКД'!$D$3:$D$13151,'[1]Инф. по МКД'!$C$3:$C$13151,,0))),"",IF(ISBLANK(C63),"",_xlfn.XLOOKUP(C63,'[1]Инф. по МКД'!$D$3:$D$13151,'[1]Инф. по МКД'!$C$3:$C$13151,,0)))</f>
        <v>город Пермь</v>
      </c>
      <c r="C63" s="96" t="s">
        <v>828</v>
      </c>
      <c r="D63" s="74">
        <f>IF(ISERROR(IF(ISBLANK($C63),"",VLOOKUP($C63,'[1]Инф. по МКД'!$D$3:$T$13113,3,0))),"",IF(ISBLANK($C63),"",VLOOKUP($C63,'[1]Инф. по МКД'!$D$3:$T$13113,3,0)))</f>
        <v>1965</v>
      </c>
      <c r="E63" s="75"/>
      <c r="F63" s="87" t="str">
        <f>IF(ISERROR(IF(ISBLANK($C63),"",VLOOKUP($C63,'[1]Инф. по МКД'!$D$3:$T$13113,5,0))),"",IF(ISBLANK($C63),"",VLOOKUP($C63,'[1]Инф. по МКД'!$D$3:$T$13113,5,0)))</f>
        <v>Панель</v>
      </c>
      <c r="G63" s="75">
        <f>IF(ISERROR(IF(ISBLANK($C63),"",VLOOKUP($C63,'[1]Инф. по МКД'!$D$3:$T$13113,9,0))),"",IF(ISBLANK($C63),"",VLOOKUP($C63,'[1]Инф. по МКД'!$D$3:$T$13113,9,0)))</f>
        <v>5</v>
      </c>
      <c r="H63" s="61">
        <f>IF(ISERROR(IF(ISBLANK($C63),"",VLOOKUP($C63,'[1]Инф. по МКД'!$D$3:$T$13113,10,0))),"",IF(ISBLANK($C63),"",VLOOKUP($C63,'[1]Инф. по МКД'!$D$3:$T$13113,10,0)))</f>
        <v>3</v>
      </c>
      <c r="I63" s="77">
        <f>IF(ISERROR(IF(ISBLANK($C63),"",VLOOKUP($C63,'[1]Инф. по МКД'!$D$3:$T$13113,14,0))),"",IF(ISBLANK($C63),"",VLOOKUP($C63,'[1]Инф. по МКД'!$D$3:$T$13113,14,0)))</f>
        <v>2624.3</v>
      </c>
      <c r="J63" s="78">
        <f>IF(ISERROR(IF(ISBLANK($C63),"",VLOOKUP($C63,'[1]Инф. по МКД'!$D$3:$T$13113,15,0))),"",IF(ISBLANK($C63),"",VLOOKUP($C63,'[1]Инф. по МКД'!$D$3:$T$13113,15,0)))</f>
        <v>2624.3</v>
      </c>
      <c r="K63" s="77">
        <f>IF(ISERROR(IF(ISBLANK($C63),"",VLOOKUP($C63,'[1]Инф. по МКД'!$D$3:$T$13113,16,0))),"",IF(ISBLANK($C63),"",VLOOKUP($C63,'[1]Инф. по МКД'!$D$3:$T$13113,16,0)))</f>
        <v>2624.3</v>
      </c>
      <c r="L63" s="79">
        <f>IF(ISERROR(IF(ISBLANK($C63),"",VLOOKUP($C63,'[1]Инф. по МКД'!$D$3:$T$13113,17,0))),"",IF(ISBLANK($C63),"",VLOOKUP($C63,'[1]Инф. по МКД'!$D$3:$T$13113,17,0)))</f>
        <v>116</v>
      </c>
      <c r="M63" s="80">
        <f t="shared" si="1"/>
        <v>1363612.52</v>
      </c>
      <c r="N63" s="78"/>
      <c r="O63" s="78"/>
      <c r="P63" s="78"/>
      <c r="Q63" s="80">
        <f>IF('Форма 2'!D63=0,"",'Форма 2'!D63-N63-O63-P63)</f>
        <v>1363612.52</v>
      </c>
      <c r="R63" s="81">
        <f t="shared" ref="R63:R94" si="8">M63/J63</f>
        <v>519.60999885683793</v>
      </c>
      <c r="S63" s="81">
        <f t="shared" ref="S63:S94" si="9">R63</f>
        <v>519.60999885683793</v>
      </c>
      <c r="T63" s="82">
        <v>45657</v>
      </c>
      <c r="U63" s="75" t="s">
        <v>44</v>
      </c>
      <c r="V63" s="83"/>
      <c r="W63" s="84">
        <f t="shared" si="2"/>
        <v>1</v>
      </c>
      <c r="X63" s="85">
        <v>1</v>
      </c>
      <c r="Y63" s="85" t="s">
        <v>961</v>
      </c>
      <c r="Z63" s="85" t="s">
        <v>961</v>
      </c>
      <c r="AA63" s="85" t="s">
        <v>961</v>
      </c>
      <c r="AB63" s="85" t="s">
        <v>961</v>
      </c>
      <c r="AC63" s="85" t="s">
        <v>961</v>
      </c>
      <c r="AD63" s="85" t="s">
        <v>961</v>
      </c>
      <c r="AE63" s="99" t="s">
        <v>961</v>
      </c>
      <c r="AF63" s="86" t="s">
        <v>961</v>
      </c>
      <c r="AG63" s="85" t="s">
        <v>961</v>
      </c>
      <c r="AH63" s="85" t="s">
        <v>961</v>
      </c>
      <c r="AI63" s="85" t="s">
        <v>961</v>
      </c>
      <c r="AJ63" s="85" t="s">
        <v>961</v>
      </c>
      <c r="AK63" s="85" t="s">
        <v>961</v>
      </c>
      <c r="AL63" s="85" t="s">
        <v>961</v>
      </c>
      <c r="AM63" s="85" t="s">
        <v>961</v>
      </c>
      <c r="AN63" s="85" t="s">
        <v>961</v>
      </c>
      <c r="AO63" s="85" t="s">
        <v>961</v>
      </c>
      <c r="AP63" s="85" t="s">
        <v>961</v>
      </c>
      <c r="AQ63" s="85" t="s">
        <v>961</v>
      </c>
      <c r="AR63" s="85" t="s">
        <v>961</v>
      </c>
    </row>
    <row r="64" spans="1:44" ht="16.5" thickTop="1" thickBot="1" x14ac:dyDescent="0.3">
      <c r="A64" s="61">
        <f t="shared" si="0"/>
        <v>34</v>
      </c>
      <c r="B64" s="92" t="str">
        <f>IF(ISERROR(IF(ISBLANK(C64),"",_xlfn.XLOOKUP(C64,'[1]Инф. по МКД'!$D$3:$D$13151,'[1]Инф. по МКД'!$C$3:$C$13151,,0))),"",IF(ISBLANK(C64),"",_xlfn.XLOOKUP(C64,'[1]Инф. по МКД'!$D$3:$D$13151,'[1]Инф. по МКД'!$C$3:$C$13151,,0)))</f>
        <v>город Пермь</v>
      </c>
      <c r="C64" s="96" t="s">
        <v>829</v>
      </c>
      <c r="D64" s="74">
        <f>IF(ISERROR(IF(ISBLANK($C64),"",VLOOKUP($C64,'[1]Инф. по МКД'!$D$3:$T$13113,3,0))),"",IF(ISBLANK($C64),"",VLOOKUP($C64,'[1]Инф. по МКД'!$D$3:$T$13113,3,0)))</f>
        <v>1977</v>
      </c>
      <c r="E64" s="75"/>
      <c r="F64" s="87" t="str">
        <f>IF(ISERROR(IF(ISBLANK($C64),"",VLOOKUP($C64,'[1]Инф. по МКД'!$D$3:$T$13113,5,0))),"",IF(ISBLANK($C64),"",VLOOKUP($C64,'[1]Инф. по МКД'!$D$3:$T$13113,5,0)))</f>
        <v>Панель</v>
      </c>
      <c r="G64" s="75">
        <f>IF(ISERROR(IF(ISBLANK($C64),"",VLOOKUP($C64,'[1]Инф. по МКД'!$D$3:$T$13113,9,0))),"",IF(ISBLANK($C64),"",VLOOKUP($C64,'[1]Инф. по МКД'!$D$3:$T$13113,9,0)))</f>
        <v>5</v>
      </c>
      <c r="H64" s="61">
        <f>IF(ISERROR(IF(ISBLANK($C64),"",VLOOKUP($C64,'[1]Инф. по МКД'!$D$3:$T$13113,10,0))),"",IF(ISBLANK($C64),"",VLOOKUP($C64,'[1]Инф. по МКД'!$D$3:$T$13113,10,0)))</f>
        <v>6</v>
      </c>
      <c r="I64" s="77">
        <f>IF(ISERROR(IF(ISBLANK($C64),"",VLOOKUP($C64,'[1]Инф. по МКД'!$D$3:$T$13113,14,0))),"",IF(ISBLANK($C64),"",VLOOKUP($C64,'[1]Инф. по МКД'!$D$3:$T$13113,14,0)))</f>
        <v>4782.3999999999996</v>
      </c>
      <c r="J64" s="78">
        <f>IF(ISERROR(IF(ISBLANK($C64),"",VLOOKUP($C64,'[1]Инф. по МКД'!$D$3:$T$13113,15,0))),"",IF(ISBLANK($C64),"",VLOOKUP($C64,'[1]Инф. по МКД'!$D$3:$T$13113,15,0)))</f>
        <v>3032.7999999999997</v>
      </c>
      <c r="K64" s="77">
        <f>IF(ISERROR(IF(ISBLANK($C64),"",VLOOKUP($C64,'[1]Инф. по МКД'!$D$3:$T$13113,16,0))),"",IF(ISBLANK($C64),"",VLOOKUP($C64,'[1]Инф. по МКД'!$D$3:$T$13113,16,0)))</f>
        <v>3032.8</v>
      </c>
      <c r="L64" s="79">
        <f>IF(ISERROR(IF(ISBLANK($C64),"",VLOOKUP($C64,'[1]Инф. по МКД'!$D$3:$T$13113,17,0))),"",IF(ISBLANK($C64),"",VLOOKUP($C64,'[1]Инф. по МКД'!$D$3:$T$13113,17,0)))</f>
        <v>199</v>
      </c>
      <c r="M64" s="80">
        <f t="shared" si="1"/>
        <v>2484982.86</v>
      </c>
      <c r="N64" s="78"/>
      <c r="O64" s="78"/>
      <c r="P64" s="78"/>
      <c r="Q64" s="80">
        <f>IF('Форма 2'!D64=0,"",'Форма 2'!D64-N64-O64-P64)</f>
        <v>2484982.86</v>
      </c>
      <c r="R64" s="81">
        <f t="shared" si="8"/>
        <v>819.36918359271965</v>
      </c>
      <c r="S64" s="81">
        <f t="shared" si="9"/>
        <v>819.36918359271965</v>
      </c>
      <c r="T64" s="82">
        <v>45657</v>
      </c>
      <c r="U64" s="75" t="s">
        <v>44</v>
      </c>
      <c r="V64" s="83"/>
      <c r="W64" s="84">
        <f t="shared" si="2"/>
        <v>1</v>
      </c>
      <c r="X64" s="85">
        <v>1</v>
      </c>
      <c r="Y64" s="85" t="s">
        <v>961</v>
      </c>
      <c r="Z64" s="85" t="s">
        <v>961</v>
      </c>
      <c r="AA64" s="85" t="s">
        <v>961</v>
      </c>
      <c r="AB64" s="85" t="s">
        <v>961</v>
      </c>
      <c r="AC64" s="85" t="s">
        <v>961</v>
      </c>
      <c r="AD64" s="85" t="s">
        <v>961</v>
      </c>
      <c r="AE64" s="99" t="s">
        <v>961</v>
      </c>
      <c r="AF64" s="86" t="s">
        <v>961</v>
      </c>
      <c r="AG64" s="85" t="s">
        <v>961</v>
      </c>
      <c r="AH64" s="85" t="s">
        <v>961</v>
      </c>
      <c r="AI64" s="85" t="s">
        <v>961</v>
      </c>
      <c r="AJ64" s="85" t="s">
        <v>961</v>
      </c>
      <c r="AK64" s="85" t="s">
        <v>961</v>
      </c>
      <c r="AL64" s="85" t="s">
        <v>961</v>
      </c>
      <c r="AM64" s="85" t="s">
        <v>961</v>
      </c>
      <c r="AN64" s="85" t="s">
        <v>961</v>
      </c>
      <c r="AO64" s="85" t="s">
        <v>961</v>
      </c>
      <c r="AP64" s="85" t="s">
        <v>961</v>
      </c>
      <c r="AQ64" s="85" t="s">
        <v>961</v>
      </c>
      <c r="AR64" s="85" t="s">
        <v>961</v>
      </c>
    </row>
    <row r="65" spans="1:44" ht="16.5" thickTop="1" thickBot="1" x14ac:dyDescent="0.3">
      <c r="A65" s="61">
        <f t="shared" si="0"/>
        <v>35</v>
      </c>
      <c r="B65" s="92" t="str">
        <f>IF(ISERROR(IF(ISBLANK(C65),"",_xlfn.XLOOKUP(C65,'[1]Инф. по МКД'!$D$3:$D$13151,'[1]Инф. по МКД'!$C$3:$C$13151,,0))),"",IF(ISBLANK(C65),"",_xlfn.XLOOKUP(C65,'[1]Инф. по МКД'!$D$3:$D$13151,'[1]Инф. по МКД'!$C$3:$C$13151,,0)))</f>
        <v>город Пермь</v>
      </c>
      <c r="C65" s="96" t="s">
        <v>833</v>
      </c>
      <c r="D65" s="74">
        <f>IF(ISERROR(IF(ISBLANK($C65),"",VLOOKUP($C65,'[1]Инф. по МКД'!$D$3:$T$13113,3,0))),"",IF(ISBLANK($C65),"",VLOOKUP($C65,'[1]Инф. по МКД'!$D$3:$T$13113,3,0)))</f>
        <v>1960</v>
      </c>
      <c r="E65" s="75"/>
      <c r="F65" s="87" t="str">
        <f>IF(ISERROR(IF(ISBLANK($C65),"",VLOOKUP($C65,'[1]Инф. по МКД'!$D$3:$T$13113,5,0))),"",IF(ISBLANK($C65),"",VLOOKUP($C65,'[1]Инф. по МКД'!$D$3:$T$13113,5,0)))</f>
        <v>Кирпич</v>
      </c>
      <c r="G65" s="75">
        <f>IF(ISERROR(IF(ISBLANK($C65),"",VLOOKUP($C65,'[1]Инф. по МКД'!$D$3:$T$13113,9,0))),"",IF(ISBLANK($C65),"",VLOOKUP($C65,'[1]Инф. по МКД'!$D$3:$T$13113,9,0)))</f>
        <v>5</v>
      </c>
      <c r="H65" s="61">
        <f>IF(ISERROR(IF(ISBLANK($C65),"",VLOOKUP($C65,'[1]Инф. по МКД'!$D$3:$T$13113,10,0))),"",IF(ISBLANK($C65),"",VLOOKUP($C65,'[1]Инф. по МКД'!$D$3:$T$13113,10,0)))</f>
        <v>4</v>
      </c>
      <c r="I65" s="77">
        <f>IF(ISERROR(IF(ISBLANK($C65),"",VLOOKUP($C65,'[1]Инф. по МКД'!$D$3:$T$13113,14,0))),"",IF(ISBLANK($C65),"",VLOOKUP($C65,'[1]Инф. по МКД'!$D$3:$T$13113,14,0)))</f>
        <v>3366.47</v>
      </c>
      <c r="J65" s="78">
        <f>IF(ISERROR(IF(ISBLANK($C65),"",VLOOKUP($C65,'[1]Инф. по МКД'!$D$3:$T$13113,15,0))),"",IF(ISBLANK($C65),"",VLOOKUP($C65,'[1]Инф. по МКД'!$D$3:$T$13113,15,0)))</f>
        <v>2540.1999999999998</v>
      </c>
      <c r="K65" s="77">
        <f>IF(ISERROR(IF(ISBLANK($C65),"",VLOOKUP($C65,'[1]Инф. по МКД'!$D$3:$T$13113,16,0))),"",IF(ISBLANK($C65),"",VLOOKUP($C65,'[1]Инф. по МКД'!$D$3:$T$13113,16,0)))</f>
        <v>2540.1999999999998</v>
      </c>
      <c r="L65" s="79">
        <f>IF(ISERROR(IF(ISBLANK($C65),"",VLOOKUP($C65,'[1]Инф. по МКД'!$D$3:$T$13113,17,0))),"",IF(ISBLANK($C65),"",VLOOKUP($C65,'[1]Инф. по МКД'!$D$3:$T$13113,17,0)))</f>
        <v>125</v>
      </c>
      <c r="M65" s="80">
        <f t="shared" si="1"/>
        <v>15160964.970000001</v>
      </c>
      <c r="N65" s="78"/>
      <c r="O65" s="78"/>
      <c r="P65" s="78"/>
      <c r="Q65" s="80">
        <f>IF('Форма 2'!D65=0,"",'Форма 2'!D65-N65-O65-P65)</f>
        <v>15160964.970000001</v>
      </c>
      <c r="R65" s="81">
        <f t="shared" si="8"/>
        <v>5968.4138926068817</v>
      </c>
      <c r="S65" s="81">
        <f t="shared" si="9"/>
        <v>5968.4138926068817</v>
      </c>
      <c r="T65" s="82">
        <v>45657</v>
      </c>
      <c r="U65" s="75" t="s">
        <v>44</v>
      </c>
      <c r="V65" s="83"/>
      <c r="W65" s="84">
        <f t="shared" si="2"/>
        <v>1</v>
      </c>
      <c r="X65" s="85" t="s">
        <v>961</v>
      </c>
      <c r="Y65" s="85" t="s">
        <v>961</v>
      </c>
      <c r="Z65" s="85" t="s">
        <v>961</v>
      </c>
      <c r="AA65" s="85" t="s">
        <v>961</v>
      </c>
      <c r="AB65" s="85" t="s">
        <v>961</v>
      </c>
      <c r="AC65" s="85" t="s">
        <v>961</v>
      </c>
      <c r="AD65" s="85" t="s">
        <v>961</v>
      </c>
      <c r="AE65" s="99" t="s">
        <v>961</v>
      </c>
      <c r="AF65" s="86" t="s">
        <v>961</v>
      </c>
      <c r="AG65" s="85">
        <v>1</v>
      </c>
      <c r="AH65" s="85" t="s">
        <v>961</v>
      </c>
      <c r="AI65" s="85" t="s">
        <v>961</v>
      </c>
      <c r="AJ65" s="85" t="s">
        <v>961</v>
      </c>
      <c r="AK65" s="85" t="s">
        <v>961</v>
      </c>
      <c r="AL65" s="85" t="s">
        <v>961</v>
      </c>
      <c r="AM65" s="85" t="s">
        <v>961</v>
      </c>
      <c r="AN65" s="85" t="s">
        <v>961</v>
      </c>
      <c r="AO65" s="85" t="s">
        <v>961</v>
      </c>
      <c r="AP65" s="85" t="s">
        <v>961</v>
      </c>
      <c r="AQ65" s="85" t="s">
        <v>961</v>
      </c>
      <c r="AR65" s="85" t="s">
        <v>961</v>
      </c>
    </row>
    <row r="66" spans="1:44" ht="16.5" thickTop="1" thickBot="1" x14ac:dyDescent="0.3">
      <c r="A66" s="61">
        <f t="shared" si="0"/>
        <v>36</v>
      </c>
      <c r="B66" s="92" t="str">
        <f>IF(ISERROR(IF(ISBLANK(C66),"",_xlfn.XLOOKUP(C66,'[1]Инф. по МКД'!$D$3:$D$13151,'[1]Инф. по МКД'!$C$3:$C$13151,,0))),"",IF(ISBLANK(C66),"",_xlfn.XLOOKUP(C66,'[1]Инф. по МКД'!$D$3:$D$13151,'[1]Инф. по МКД'!$C$3:$C$13151,,0)))</f>
        <v>город Пермь</v>
      </c>
      <c r="C66" s="96" t="s">
        <v>834</v>
      </c>
      <c r="D66" s="74">
        <f>IF(ISERROR(IF(ISBLANK($C66),"",VLOOKUP($C66,'[1]Инф. по МКД'!$D$3:$T$13113,3,0))),"",IF(ISBLANK($C66),"",VLOOKUP($C66,'[1]Инф. по МКД'!$D$3:$T$13113,3,0)))</f>
        <v>1965</v>
      </c>
      <c r="E66" s="75"/>
      <c r="F66" s="87" t="str">
        <f>IF(ISERROR(IF(ISBLANK($C66),"",VLOOKUP($C66,'[1]Инф. по МКД'!$D$3:$T$13113,5,0))),"",IF(ISBLANK($C66),"",VLOOKUP($C66,'[1]Инф. по МКД'!$D$3:$T$13113,5,0)))</f>
        <v>кирпич</v>
      </c>
      <c r="G66" s="75">
        <f>IF(ISERROR(IF(ISBLANK($C66),"",VLOOKUP($C66,'[1]Инф. по МКД'!$D$3:$T$13113,9,0))),"",IF(ISBLANK($C66),"",VLOOKUP($C66,'[1]Инф. по МКД'!$D$3:$T$13113,9,0)))</f>
        <v>5</v>
      </c>
      <c r="H66" s="61">
        <f>IF(ISERROR(IF(ISBLANK($C66),"",VLOOKUP($C66,'[1]Инф. по МКД'!$D$3:$T$13113,10,0))),"",IF(ISBLANK($C66),"",VLOOKUP($C66,'[1]Инф. по МКД'!$D$3:$T$13113,10,0)))</f>
        <v>4</v>
      </c>
      <c r="I66" s="77">
        <f>IF(ISERROR(IF(ISBLANK($C66),"",VLOOKUP($C66,'[1]Инф. по МКД'!$D$3:$T$13113,14,0))),"",IF(ISBLANK($C66),"",VLOOKUP($C66,'[1]Инф. по МКД'!$D$3:$T$13113,14,0)))</f>
        <v>3569.5</v>
      </c>
      <c r="J66" s="78">
        <f>IF(ISERROR(IF(ISBLANK($C66),"",VLOOKUP($C66,'[1]Инф. по МКД'!$D$3:$T$13113,15,0))),"",IF(ISBLANK($C66),"",VLOOKUP($C66,'[1]Инф. по МКД'!$D$3:$T$13113,15,0)))</f>
        <v>3250.3</v>
      </c>
      <c r="K66" s="77">
        <f>IF(ISERROR(IF(ISBLANK($C66),"",VLOOKUP($C66,'[1]Инф. по МКД'!$D$3:$T$13113,16,0))),"",IF(ISBLANK($C66),"",VLOOKUP($C66,'[1]Инф. по МКД'!$D$3:$T$13113,16,0)))</f>
        <v>3250.3</v>
      </c>
      <c r="L66" s="79">
        <f>IF(ISERROR(IF(ISBLANK($C66),"",VLOOKUP($C66,'[1]Инф. по МКД'!$D$3:$T$13113,17,0))),"",IF(ISBLANK($C66),"",VLOOKUP($C66,'[1]Инф. по МКД'!$D$3:$T$13113,17,0)))</f>
        <v>138</v>
      </c>
      <c r="M66" s="80">
        <f t="shared" si="1"/>
        <v>21645305.219999999</v>
      </c>
      <c r="N66" s="78"/>
      <c r="O66" s="78"/>
      <c r="P66" s="78"/>
      <c r="Q66" s="80">
        <f>IF('Форма 2'!D66=0,"",'Форма 2'!D66-N66-O66-P66)</f>
        <v>21645305.219999999</v>
      </c>
      <c r="R66" s="81">
        <f t="shared" si="8"/>
        <v>6659.4791926899052</v>
      </c>
      <c r="S66" s="81">
        <f t="shared" si="9"/>
        <v>6659.4791926899052</v>
      </c>
      <c r="T66" s="82">
        <v>45657</v>
      </c>
      <c r="U66" s="75" t="s">
        <v>44</v>
      </c>
      <c r="V66" s="83"/>
      <c r="W66" s="84">
        <f t="shared" si="2"/>
        <v>3</v>
      </c>
      <c r="X66" s="85" t="s">
        <v>961</v>
      </c>
      <c r="Y66" s="85" t="s">
        <v>961</v>
      </c>
      <c r="Z66" s="85" t="s">
        <v>961</v>
      </c>
      <c r="AA66" s="85">
        <v>1</v>
      </c>
      <c r="AB66" s="85">
        <v>1</v>
      </c>
      <c r="AC66" s="85" t="s">
        <v>961</v>
      </c>
      <c r="AD66" s="85" t="s">
        <v>961</v>
      </c>
      <c r="AE66" s="99" t="s">
        <v>961</v>
      </c>
      <c r="AF66" s="86" t="s">
        <v>961</v>
      </c>
      <c r="AG66" s="85" t="s">
        <v>961</v>
      </c>
      <c r="AH66" s="85">
        <v>1</v>
      </c>
      <c r="AI66" s="85" t="s">
        <v>961</v>
      </c>
      <c r="AJ66" s="85" t="s">
        <v>961</v>
      </c>
      <c r="AK66" s="85" t="s">
        <v>961</v>
      </c>
      <c r="AL66" s="85" t="s">
        <v>961</v>
      </c>
      <c r="AM66" s="85" t="s">
        <v>961</v>
      </c>
      <c r="AN66" s="85" t="s">
        <v>961</v>
      </c>
      <c r="AO66" s="85" t="s">
        <v>961</v>
      </c>
      <c r="AP66" s="85" t="s">
        <v>961</v>
      </c>
      <c r="AQ66" s="85" t="s">
        <v>961</v>
      </c>
      <c r="AR66" s="85" t="s">
        <v>961</v>
      </c>
    </row>
    <row r="67" spans="1:44" ht="16.5" thickTop="1" thickBot="1" x14ac:dyDescent="0.3">
      <c r="A67" s="61">
        <f t="shared" si="0"/>
        <v>37</v>
      </c>
      <c r="B67" s="92" t="str">
        <f>IF(ISERROR(IF(ISBLANK(C67),"",_xlfn.XLOOKUP(C67,'[1]Инф. по МКД'!$D$3:$D$13151,'[1]Инф. по МКД'!$C$3:$C$13151,,0))),"",IF(ISBLANK(C67),"",_xlfn.XLOOKUP(C67,'[1]Инф. по МКД'!$D$3:$D$13151,'[1]Инф. по МКД'!$C$3:$C$13151,,0)))</f>
        <v>город Пермь</v>
      </c>
      <c r="C67" s="96" t="s">
        <v>832</v>
      </c>
      <c r="D67" s="74">
        <f>IF(ISERROR(IF(ISBLANK($C67),"",VLOOKUP($C67,'[1]Инф. по МКД'!$D$3:$T$13113,3,0))),"",IF(ISBLANK($C67),"",VLOOKUP($C67,'[1]Инф. по МКД'!$D$3:$T$13113,3,0)))</f>
        <v>1964</v>
      </c>
      <c r="E67" s="75"/>
      <c r="F67" s="87" t="str">
        <f>IF(ISERROR(IF(ISBLANK($C67),"",VLOOKUP($C67,'[1]Инф. по МКД'!$D$3:$T$13113,5,0))),"",IF(ISBLANK($C67),"",VLOOKUP($C67,'[1]Инф. по МКД'!$D$3:$T$13113,5,0)))</f>
        <v>кирпич</v>
      </c>
      <c r="G67" s="75">
        <f>IF(ISERROR(IF(ISBLANK($C67),"",VLOOKUP($C67,'[1]Инф. по МКД'!$D$3:$T$13113,9,0))),"",IF(ISBLANK($C67),"",VLOOKUP($C67,'[1]Инф. по МКД'!$D$3:$T$13113,9,0)))</f>
        <v>5</v>
      </c>
      <c r="H67" s="61">
        <f>IF(ISERROR(IF(ISBLANK($C67),"",VLOOKUP($C67,'[1]Инф. по МКД'!$D$3:$T$13113,10,0))),"",IF(ISBLANK($C67),"",VLOOKUP($C67,'[1]Инф. по МКД'!$D$3:$T$13113,10,0)))</f>
        <v>4</v>
      </c>
      <c r="I67" s="77">
        <f>IF(ISERROR(IF(ISBLANK($C67),"",VLOOKUP($C67,'[1]Инф. по МКД'!$D$3:$T$13113,14,0))),"",IF(ISBLANK($C67),"",VLOOKUP($C67,'[1]Инф. по МКД'!$D$3:$T$13113,14,0)))</f>
        <v>3913.4</v>
      </c>
      <c r="J67" s="78">
        <f>IF(ISERROR(IF(ISBLANK($C67),"",VLOOKUP($C67,'[1]Инф. по МКД'!$D$3:$T$13113,15,0))),"",IF(ISBLANK($C67),"",VLOOKUP($C67,'[1]Инф. по МКД'!$D$3:$T$13113,15,0)))</f>
        <v>3569.1</v>
      </c>
      <c r="K67" s="77">
        <f>IF(ISERROR(IF(ISBLANK($C67),"",VLOOKUP($C67,'[1]Инф. по МКД'!$D$3:$T$13113,16,0))),"",IF(ISBLANK($C67),"",VLOOKUP($C67,'[1]Инф. по МКД'!$D$3:$T$13113,16,0)))</f>
        <v>3569.1</v>
      </c>
      <c r="L67" s="79">
        <f>IF(ISERROR(IF(ISBLANK($C67),"",VLOOKUP($C67,'[1]Инф. по МКД'!$D$3:$T$13113,17,0))),"",IF(ISBLANK($C67),"",VLOOKUP($C67,'[1]Инф. по МКД'!$D$3:$T$13113,17,0)))</f>
        <v>162</v>
      </c>
      <c r="M67" s="80">
        <f t="shared" si="1"/>
        <v>23301009.740000002</v>
      </c>
      <c r="N67" s="78"/>
      <c r="O67" s="78"/>
      <c r="P67" s="78"/>
      <c r="Q67" s="80">
        <f>IF('Форма 2'!D67=0,"",'Форма 2'!D67-N67-O67-P67)</f>
        <v>23301009.740000002</v>
      </c>
      <c r="R67" s="81">
        <f t="shared" si="8"/>
        <v>6528.5393348463203</v>
      </c>
      <c r="S67" s="81">
        <f t="shared" si="9"/>
        <v>6528.5393348463203</v>
      </c>
      <c r="T67" s="82">
        <v>45657</v>
      </c>
      <c r="U67" s="75" t="s">
        <v>44</v>
      </c>
      <c r="V67" s="83"/>
      <c r="W67" s="84">
        <f t="shared" si="2"/>
        <v>2</v>
      </c>
      <c r="X67" s="85" t="s">
        <v>961</v>
      </c>
      <c r="Y67" s="85" t="s">
        <v>961</v>
      </c>
      <c r="Z67" s="85" t="s">
        <v>961</v>
      </c>
      <c r="AA67" s="85" t="s">
        <v>961</v>
      </c>
      <c r="AB67" s="85" t="s">
        <v>961</v>
      </c>
      <c r="AC67" s="85" t="s">
        <v>961</v>
      </c>
      <c r="AD67" s="85">
        <v>1</v>
      </c>
      <c r="AE67" s="99" t="s">
        <v>961</v>
      </c>
      <c r="AF67" s="86" t="s">
        <v>961</v>
      </c>
      <c r="AG67" s="85" t="s">
        <v>961</v>
      </c>
      <c r="AH67" s="85">
        <v>1</v>
      </c>
      <c r="AI67" s="85" t="s">
        <v>961</v>
      </c>
      <c r="AJ67" s="85" t="s">
        <v>961</v>
      </c>
      <c r="AK67" s="85" t="s">
        <v>961</v>
      </c>
      <c r="AL67" s="85" t="s">
        <v>961</v>
      </c>
      <c r="AM67" s="85" t="s">
        <v>961</v>
      </c>
      <c r="AN67" s="85" t="s">
        <v>961</v>
      </c>
      <c r="AO67" s="85" t="s">
        <v>961</v>
      </c>
      <c r="AP67" s="85" t="s">
        <v>961</v>
      </c>
      <c r="AQ67" s="85" t="s">
        <v>961</v>
      </c>
      <c r="AR67" s="85" t="s">
        <v>961</v>
      </c>
    </row>
    <row r="68" spans="1:44" ht="16.5" thickTop="1" thickBot="1" x14ac:dyDescent="0.3">
      <c r="A68" s="61">
        <f t="shared" si="0"/>
        <v>38</v>
      </c>
      <c r="B68" s="92" t="str">
        <f>IF(ISERROR(IF(ISBLANK(C68),"",_xlfn.XLOOKUP(C68,'[1]Инф. по МКД'!$D$3:$D$13151,'[1]Инф. по МКД'!$C$3:$C$13151,,0))),"",IF(ISBLANK(C68),"",_xlfn.XLOOKUP(C68,'[1]Инф. по МКД'!$D$3:$D$13151,'[1]Инф. по МКД'!$C$3:$C$13151,,0)))</f>
        <v>город Пермь</v>
      </c>
      <c r="C68" s="96" t="s">
        <v>837</v>
      </c>
      <c r="D68" s="74">
        <f>IF(ISERROR(IF(ISBLANK($C68),"",VLOOKUP($C68,'[1]Инф. по МКД'!$D$3:$T$13113,3,0))),"",IF(ISBLANK($C68),"",VLOOKUP($C68,'[1]Инф. по МКД'!$D$3:$T$13113,3,0)))</f>
        <v>1956</v>
      </c>
      <c r="E68" s="75"/>
      <c r="F68" s="87" t="str">
        <f>IF(ISERROR(IF(ISBLANK($C68),"",VLOOKUP($C68,'[1]Инф. по МКД'!$D$3:$T$13113,5,0))),"",IF(ISBLANK($C68),"",VLOOKUP($C68,'[1]Инф. по МКД'!$D$3:$T$13113,5,0)))</f>
        <v>Кирпич</v>
      </c>
      <c r="G68" s="75">
        <f>IF(ISERROR(IF(ISBLANK($C68),"",VLOOKUP($C68,'[1]Инф. по МКД'!$D$3:$T$13113,9,0))),"",IF(ISBLANK($C68),"",VLOOKUP($C68,'[1]Инф. по МКД'!$D$3:$T$13113,9,0)))</f>
        <v>5</v>
      </c>
      <c r="H68" s="61">
        <f>IF(ISERROR(IF(ISBLANK($C68),"",VLOOKUP($C68,'[1]Инф. по МКД'!$D$3:$T$13113,10,0))),"",IF(ISBLANK($C68),"",VLOOKUP($C68,'[1]Инф. по МКД'!$D$3:$T$13113,10,0)))</f>
        <v>5</v>
      </c>
      <c r="I68" s="77">
        <f>IF(ISERROR(IF(ISBLANK($C68),"",VLOOKUP($C68,'[1]Инф. по МКД'!$D$3:$T$13113,14,0))),"",IF(ISBLANK($C68),"",VLOOKUP($C68,'[1]Инф. по МКД'!$D$3:$T$13113,14,0)))</f>
        <v>8093.4</v>
      </c>
      <c r="J68" s="78">
        <f>IF(ISERROR(IF(ISBLANK($C68),"",VLOOKUP($C68,'[1]Инф. по МКД'!$D$3:$T$13113,15,0))),"",IF(ISBLANK($C68),"",VLOOKUP($C68,'[1]Инф. по МКД'!$D$3:$T$13113,15,0)))</f>
        <v>7707</v>
      </c>
      <c r="K68" s="77">
        <f>IF(ISERROR(IF(ISBLANK($C68),"",VLOOKUP($C68,'[1]Инф. по МКД'!$D$3:$T$13113,16,0))),"",IF(ISBLANK($C68),"",VLOOKUP($C68,'[1]Инф. по МКД'!$D$3:$T$13113,16,0)))</f>
        <v>7707</v>
      </c>
      <c r="L68" s="79">
        <f>IF(ISERROR(IF(ISBLANK($C68),"",VLOOKUP($C68,'[1]Инф. по МКД'!$D$3:$T$13113,17,0))),"",IF(ISBLANK($C68),"",VLOOKUP($C68,'[1]Инф. по МКД'!$D$3:$T$13113,17,0)))</f>
        <v>224</v>
      </c>
      <c r="M68" s="80">
        <f t="shared" si="1"/>
        <v>36448788.770000003</v>
      </c>
      <c r="N68" s="78"/>
      <c r="O68" s="78"/>
      <c r="P68" s="78"/>
      <c r="Q68" s="80">
        <f>IF('Форма 2'!D68=0,"",'Форма 2'!D68-N68-O68-P68)</f>
        <v>36448788.770000003</v>
      </c>
      <c r="R68" s="81">
        <f t="shared" si="8"/>
        <v>4729.3095588426113</v>
      </c>
      <c r="S68" s="81">
        <f t="shared" si="9"/>
        <v>4729.3095588426113</v>
      </c>
      <c r="T68" s="82">
        <v>45657</v>
      </c>
      <c r="U68" s="75" t="s">
        <v>44</v>
      </c>
      <c r="V68" s="83"/>
      <c r="W68" s="84">
        <f t="shared" si="2"/>
        <v>1</v>
      </c>
      <c r="X68" s="85" t="s">
        <v>961</v>
      </c>
      <c r="Y68" s="85" t="s">
        <v>961</v>
      </c>
      <c r="Z68" s="85" t="s">
        <v>961</v>
      </c>
      <c r="AA68" s="85" t="s">
        <v>961</v>
      </c>
      <c r="AB68" s="85" t="s">
        <v>961</v>
      </c>
      <c r="AC68" s="85" t="s">
        <v>961</v>
      </c>
      <c r="AD68" s="85" t="s">
        <v>961</v>
      </c>
      <c r="AE68" s="99" t="s">
        <v>961</v>
      </c>
      <c r="AF68" s="86" t="s">
        <v>961</v>
      </c>
      <c r="AG68" s="85">
        <v>1</v>
      </c>
      <c r="AH68" s="85" t="s">
        <v>961</v>
      </c>
      <c r="AI68" s="85" t="s">
        <v>961</v>
      </c>
      <c r="AJ68" s="85" t="s">
        <v>961</v>
      </c>
      <c r="AK68" s="85" t="s">
        <v>961</v>
      </c>
      <c r="AL68" s="85" t="s">
        <v>961</v>
      </c>
      <c r="AM68" s="85" t="s">
        <v>961</v>
      </c>
      <c r="AN68" s="85" t="s">
        <v>961</v>
      </c>
      <c r="AO68" s="85" t="s">
        <v>961</v>
      </c>
      <c r="AP68" s="85" t="s">
        <v>961</v>
      </c>
      <c r="AQ68" s="85" t="s">
        <v>961</v>
      </c>
      <c r="AR68" s="85" t="s">
        <v>961</v>
      </c>
    </row>
    <row r="69" spans="1:44" ht="16.5" thickTop="1" thickBot="1" x14ac:dyDescent="0.3">
      <c r="A69" s="61">
        <f t="shared" si="0"/>
        <v>39</v>
      </c>
      <c r="B69" s="92" t="str">
        <f>IF(ISERROR(IF(ISBLANK(C69),"",_xlfn.XLOOKUP(C69,'[1]Инф. по МКД'!$D$3:$D$13151,'[1]Инф. по МКД'!$C$3:$C$13151,,0))),"",IF(ISBLANK(C69),"",_xlfn.XLOOKUP(C69,'[1]Инф. по МКД'!$D$3:$D$13151,'[1]Инф. по МКД'!$C$3:$C$13151,,0)))</f>
        <v>город Пермь</v>
      </c>
      <c r="C69" s="96" t="s">
        <v>836</v>
      </c>
      <c r="D69" s="74">
        <f>IF(ISERROR(IF(ISBLANK($C69),"",VLOOKUP($C69,'[1]Инф. по МКД'!$D$3:$T$13113,3,0))),"",IF(ISBLANK($C69),"",VLOOKUP($C69,'[1]Инф. по МКД'!$D$3:$T$13113,3,0)))</f>
        <v>1951</v>
      </c>
      <c r="E69" s="75"/>
      <c r="F69" s="87" t="str">
        <f>IF(ISERROR(IF(ISBLANK($C69),"",VLOOKUP($C69,'[1]Инф. по МКД'!$D$3:$T$13113,5,0))),"",IF(ISBLANK($C69),"",VLOOKUP($C69,'[1]Инф. по МКД'!$D$3:$T$13113,5,0)))</f>
        <v>Кирпич</v>
      </c>
      <c r="G69" s="75">
        <f>IF(ISERROR(IF(ISBLANK($C69),"",VLOOKUP($C69,'[1]Инф. по МКД'!$D$3:$T$13113,9,0))),"",IF(ISBLANK($C69),"",VLOOKUP($C69,'[1]Инф. по МКД'!$D$3:$T$13113,9,0)))</f>
        <v>5</v>
      </c>
      <c r="H69" s="61">
        <f>IF(ISERROR(IF(ISBLANK($C69),"",VLOOKUP($C69,'[1]Инф. по МКД'!$D$3:$T$13113,10,0))),"",IF(ISBLANK($C69),"",VLOOKUP($C69,'[1]Инф. по МКД'!$D$3:$T$13113,10,0)))</f>
        <v>5</v>
      </c>
      <c r="I69" s="77">
        <f>IF(ISERROR(IF(ISBLANK($C69),"",VLOOKUP($C69,'[1]Инф. по МКД'!$D$3:$T$13113,14,0))),"",IF(ISBLANK($C69),"",VLOOKUP($C69,'[1]Инф. по МКД'!$D$3:$T$13113,14,0)))</f>
        <v>4445.1000000000004</v>
      </c>
      <c r="J69" s="78">
        <f>IF(ISERROR(IF(ISBLANK($C69),"",VLOOKUP($C69,'[1]Инф. по МКД'!$D$3:$T$13113,15,0))),"",IF(ISBLANK($C69),"",VLOOKUP($C69,'[1]Инф. по МКД'!$D$3:$T$13113,15,0)))</f>
        <v>2216.1</v>
      </c>
      <c r="K69" s="77">
        <f>IF(ISERROR(IF(ISBLANK($C69),"",VLOOKUP($C69,'[1]Инф. по МКД'!$D$3:$T$13113,16,0))),"",IF(ISBLANK($C69),"",VLOOKUP($C69,'[1]Инф. по МКД'!$D$3:$T$13113,16,0)))</f>
        <v>2075.1</v>
      </c>
      <c r="L69" s="79">
        <f>IF(ISERROR(IF(ISBLANK($C69),"",VLOOKUP($C69,'[1]Инф. по МКД'!$D$3:$T$13113,17,0))),"",IF(ISBLANK($C69),"",VLOOKUP($C69,'[1]Инф. по МКД'!$D$3:$T$13113,17,0)))</f>
        <v>129</v>
      </c>
      <c r="M69" s="80">
        <f t="shared" si="1"/>
        <v>20018596.75</v>
      </c>
      <c r="N69" s="78"/>
      <c r="O69" s="78"/>
      <c r="P69" s="78"/>
      <c r="Q69" s="80">
        <f>IF('Форма 2'!D69=0,"",'Форма 2'!D69-N69-O69-P69)</f>
        <v>20018596.75</v>
      </c>
      <c r="R69" s="81">
        <f t="shared" si="8"/>
        <v>9033.2551554532747</v>
      </c>
      <c r="S69" s="81">
        <f t="shared" si="9"/>
        <v>9033.2551554532747</v>
      </c>
      <c r="T69" s="82">
        <v>45657</v>
      </c>
      <c r="U69" s="75" t="s">
        <v>44</v>
      </c>
      <c r="V69" s="83"/>
      <c r="W69" s="84">
        <f t="shared" si="2"/>
        <v>1</v>
      </c>
      <c r="X69" s="85" t="s">
        <v>961</v>
      </c>
      <c r="Y69" s="85" t="s">
        <v>961</v>
      </c>
      <c r="Z69" s="85" t="s">
        <v>961</v>
      </c>
      <c r="AA69" s="85" t="s">
        <v>961</v>
      </c>
      <c r="AB69" s="85" t="s">
        <v>961</v>
      </c>
      <c r="AC69" s="85" t="s">
        <v>961</v>
      </c>
      <c r="AD69" s="85" t="s">
        <v>961</v>
      </c>
      <c r="AE69" s="99" t="s">
        <v>961</v>
      </c>
      <c r="AF69" s="86" t="s">
        <v>961</v>
      </c>
      <c r="AG69" s="85">
        <v>1</v>
      </c>
      <c r="AH69" s="85" t="s">
        <v>961</v>
      </c>
      <c r="AI69" s="85" t="s">
        <v>961</v>
      </c>
      <c r="AJ69" s="85" t="s">
        <v>961</v>
      </c>
      <c r="AK69" s="85" t="s">
        <v>961</v>
      </c>
      <c r="AL69" s="85" t="s">
        <v>961</v>
      </c>
      <c r="AM69" s="85" t="s">
        <v>961</v>
      </c>
      <c r="AN69" s="85" t="s">
        <v>961</v>
      </c>
      <c r="AO69" s="85" t="s">
        <v>961</v>
      </c>
      <c r="AP69" s="85" t="s">
        <v>961</v>
      </c>
      <c r="AQ69" s="85" t="s">
        <v>961</v>
      </c>
      <c r="AR69" s="85" t="s">
        <v>961</v>
      </c>
    </row>
    <row r="70" spans="1:44" ht="16.5" thickTop="1" thickBot="1" x14ac:dyDescent="0.3">
      <c r="A70" s="61">
        <f t="shared" si="0"/>
        <v>40</v>
      </c>
      <c r="B70" s="92" t="str">
        <f>IF(ISERROR(IF(ISBLANK(C70),"",_xlfn.XLOOKUP(C70,'[1]Инф. по МКД'!$D$3:$D$13151,'[1]Инф. по МКД'!$C$3:$C$13151,,0))),"",IF(ISBLANK(C70),"",_xlfn.XLOOKUP(C70,'[1]Инф. по МКД'!$D$3:$D$13151,'[1]Инф. по МКД'!$C$3:$C$13151,,0)))</f>
        <v>город Пермь</v>
      </c>
      <c r="C70" s="96" t="s">
        <v>845</v>
      </c>
      <c r="D70" s="74">
        <f>IF(ISERROR(IF(ISBLANK($C70),"",VLOOKUP($C70,'[1]Инф. по МКД'!$D$3:$T$13113,3,0))),"",IF(ISBLANK($C70),"",VLOOKUP($C70,'[1]Инф. по МКД'!$D$3:$T$13113,3,0)))</f>
        <v>1994</v>
      </c>
      <c r="E70" s="75"/>
      <c r="F70" s="87" t="str">
        <f>IF(ISERROR(IF(ISBLANK($C70),"",VLOOKUP($C70,'[1]Инф. по МКД'!$D$3:$T$13113,5,0))),"",IF(ISBLANK($C70),"",VLOOKUP($C70,'[1]Инф. по МКД'!$D$3:$T$13113,5,0)))</f>
        <v>панели</v>
      </c>
      <c r="G70" s="75">
        <f>IF(ISERROR(IF(ISBLANK($C70),"",VLOOKUP($C70,'[1]Инф. по МКД'!$D$3:$T$13113,9,0))),"",IF(ISBLANK($C70),"",VLOOKUP($C70,'[1]Инф. по МКД'!$D$3:$T$13113,9,0)))</f>
        <v>10</v>
      </c>
      <c r="H70" s="61">
        <f>IF(ISERROR(IF(ISBLANK($C70),"",VLOOKUP($C70,'[1]Инф. по МКД'!$D$3:$T$13113,10,0))),"",IF(ISBLANK($C70),"",VLOOKUP($C70,'[1]Инф. по МКД'!$D$3:$T$13113,10,0)))</f>
        <v>5</v>
      </c>
      <c r="I70" s="77">
        <f>IF(ISERROR(IF(ISBLANK($C70),"",VLOOKUP($C70,'[1]Инф. по МКД'!$D$3:$T$13113,14,0))),"",IF(ISBLANK($C70),"",VLOOKUP($C70,'[1]Инф. по МКД'!$D$3:$T$13113,14,0)))</f>
        <v>15282</v>
      </c>
      <c r="J70" s="78">
        <f>IF(ISERROR(IF(ISBLANK($C70),"",VLOOKUP($C70,'[1]Инф. по МКД'!$D$3:$T$13113,15,0))),"",IF(ISBLANK($C70),"",VLOOKUP($C70,'[1]Инф. по МКД'!$D$3:$T$13113,15,0)))</f>
        <v>14035.3</v>
      </c>
      <c r="K70" s="77">
        <f>IF(ISERROR(IF(ISBLANK($C70),"",VLOOKUP($C70,'[1]Инф. по МКД'!$D$3:$T$13113,16,0))),"",IF(ISBLANK($C70),"",VLOOKUP($C70,'[1]Инф. по МКД'!$D$3:$T$13113,16,0)))</f>
        <v>2053</v>
      </c>
      <c r="L70" s="79">
        <f>IF(ISERROR(IF(ISBLANK($C70),"",VLOOKUP($C70,'[1]Инф. по МКД'!$D$3:$T$13113,17,0))),"",IF(ISBLANK($C70),"",VLOOKUP($C70,'[1]Инф. по МКД'!$D$3:$T$13113,17,0)))</f>
        <v>0</v>
      </c>
      <c r="M70" s="80">
        <f t="shared" ref="M70:M128" si="10">SUM(N70:Q70)</f>
        <v>54495612</v>
      </c>
      <c r="N70" s="78"/>
      <c r="O70" s="78"/>
      <c r="P70" s="78"/>
      <c r="Q70" s="80">
        <f>IF('Форма 2'!D70=0,"",'Форма 2'!D70-N70-O70-P70)</f>
        <v>54495612</v>
      </c>
      <c r="R70" s="81">
        <f t="shared" si="8"/>
        <v>3882.7536283513714</v>
      </c>
      <c r="S70" s="81">
        <f t="shared" si="9"/>
        <v>3882.7536283513714</v>
      </c>
      <c r="T70" s="82">
        <v>45657</v>
      </c>
      <c r="U70" s="75" t="s">
        <v>44</v>
      </c>
      <c r="V70" s="84"/>
      <c r="W70" s="84">
        <f t="shared" si="2"/>
        <v>1</v>
      </c>
      <c r="X70" s="85" t="s">
        <v>961</v>
      </c>
      <c r="Y70" s="85" t="s">
        <v>961</v>
      </c>
      <c r="Z70" s="85" t="s">
        <v>961</v>
      </c>
      <c r="AA70" s="85" t="s">
        <v>961</v>
      </c>
      <c r="AB70" s="85" t="s">
        <v>961</v>
      </c>
      <c r="AC70" s="85" t="s">
        <v>961</v>
      </c>
      <c r="AD70" s="85" t="s">
        <v>961</v>
      </c>
      <c r="AE70" s="99" t="s">
        <v>961</v>
      </c>
      <c r="AF70" s="86" t="s">
        <v>961</v>
      </c>
      <c r="AG70" s="85" t="s">
        <v>961</v>
      </c>
      <c r="AH70" s="85">
        <v>1</v>
      </c>
      <c r="AI70" s="85" t="s">
        <v>961</v>
      </c>
      <c r="AJ70" s="85" t="s">
        <v>961</v>
      </c>
      <c r="AK70" s="85" t="s">
        <v>961</v>
      </c>
      <c r="AL70" s="85" t="s">
        <v>961</v>
      </c>
      <c r="AM70" s="85" t="s">
        <v>961</v>
      </c>
      <c r="AN70" s="85" t="s">
        <v>961</v>
      </c>
      <c r="AO70" s="85" t="s">
        <v>961</v>
      </c>
      <c r="AP70" s="85" t="s">
        <v>961</v>
      </c>
      <c r="AQ70" s="85" t="s">
        <v>961</v>
      </c>
      <c r="AR70" s="85" t="s">
        <v>961</v>
      </c>
    </row>
    <row r="71" spans="1:44" ht="16.5" thickTop="1" thickBot="1" x14ac:dyDescent="0.3">
      <c r="A71" s="61">
        <f t="shared" si="0"/>
        <v>41</v>
      </c>
      <c r="B71" s="92" t="str">
        <f>IF(ISERROR(IF(ISBLANK(C71),"",_xlfn.XLOOKUP(C71,'[1]Инф. по МКД'!$D$3:$D$13151,'[1]Инф. по МКД'!$C$3:$C$13151,,0))),"",IF(ISBLANK(C71),"",_xlfn.XLOOKUP(C71,'[1]Инф. по МКД'!$D$3:$D$13151,'[1]Инф. по МКД'!$C$3:$C$13151,,0)))</f>
        <v>город Пермь</v>
      </c>
      <c r="C71" s="96" t="s">
        <v>847</v>
      </c>
      <c r="D71" s="74">
        <f>IF(ISERROR(IF(ISBLANK($C71),"",VLOOKUP($C71,'[1]Инф. по МКД'!$D$3:$T$13113,3,0))),"",IF(ISBLANK($C71),"",VLOOKUP($C71,'[1]Инф. по МКД'!$D$3:$T$13113,3,0)))</f>
        <v>1995</v>
      </c>
      <c r="E71" s="75"/>
      <c r="F71" s="87" t="str">
        <f>IF(ISERROR(IF(ISBLANK($C71),"",VLOOKUP($C71,'[1]Инф. по МКД'!$D$3:$T$13113,5,0))),"",IF(ISBLANK($C71),"",VLOOKUP($C71,'[1]Инф. по МКД'!$D$3:$T$13113,5,0)))</f>
        <v>панель</v>
      </c>
      <c r="G71" s="75">
        <f>IF(ISERROR(IF(ISBLANK($C71),"",VLOOKUP($C71,'[1]Инф. по МКД'!$D$3:$T$13113,9,0))),"",IF(ISBLANK($C71),"",VLOOKUP($C71,'[1]Инф. по МКД'!$D$3:$T$13113,9,0)))</f>
        <v>9</v>
      </c>
      <c r="H71" s="61">
        <f>IF(ISERROR(IF(ISBLANK($C71),"",VLOOKUP($C71,'[1]Инф. по МКД'!$D$3:$T$13113,10,0))),"",IF(ISBLANK($C71),"",VLOOKUP($C71,'[1]Инф. по МКД'!$D$3:$T$13113,10,0)))</f>
        <v>4</v>
      </c>
      <c r="I71" s="77">
        <f>IF(ISERROR(IF(ISBLANK($C71),"",VLOOKUP($C71,'[1]Инф. по МКД'!$D$3:$T$13113,14,0))),"",IF(ISBLANK($C71),"",VLOOKUP($C71,'[1]Инф. по МКД'!$D$3:$T$13113,14,0)))</f>
        <v>9873.7999999999993</v>
      </c>
      <c r="J71" s="78">
        <f>IF(ISERROR(IF(ISBLANK($C71),"",VLOOKUP($C71,'[1]Инф. по МКД'!$D$3:$T$13113,15,0))),"",IF(ISBLANK($C71),"",VLOOKUP($C71,'[1]Инф. по МКД'!$D$3:$T$13113,15,0)))</f>
        <v>9064.2999999999993</v>
      </c>
      <c r="K71" s="77">
        <f>IF(ISERROR(IF(ISBLANK($C71),"",VLOOKUP($C71,'[1]Инф. по МКД'!$D$3:$T$13113,16,0))),"",IF(ISBLANK($C71),"",VLOOKUP($C71,'[1]Инф. по МКД'!$D$3:$T$13113,16,0)))</f>
        <v>8982.9</v>
      </c>
      <c r="L71" s="79">
        <f>IF(ISERROR(IF(ISBLANK($C71),"",VLOOKUP($C71,'[1]Инф. по МКД'!$D$3:$T$13113,17,0))),"",IF(ISBLANK($C71),"",VLOOKUP($C71,'[1]Инф. по МКД'!$D$3:$T$13113,17,0)))</f>
        <v>399</v>
      </c>
      <c r="M71" s="80">
        <f t="shared" si="10"/>
        <v>471580.43000000005</v>
      </c>
      <c r="N71" s="78"/>
      <c r="O71" s="78"/>
      <c r="P71" s="78"/>
      <c r="Q71" s="80">
        <f>IF('Форма 2'!D71=0,"",'Форма 2'!D71-N71-O71-P71)</f>
        <v>471580.43000000005</v>
      </c>
      <c r="R71" s="81">
        <f t="shared" si="8"/>
        <v>52.026127776000365</v>
      </c>
      <c r="S71" s="81">
        <f t="shared" si="9"/>
        <v>52.026127776000365</v>
      </c>
      <c r="T71" s="82">
        <v>45657</v>
      </c>
      <c r="U71" s="75" t="s">
        <v>44</v>
      </c>
      <c r="V71" s="83"/>
      <c r="W71" s="84">
        <f t="shared" si="2"/>
        <v>3</v>
      </c>
      <c r="X71" s="85" t="s">
        <v>961</v>
      </c>
      <c r="Y71" s="85" t="s">
        <v>961</v>
      </c>
      <c r="Z71" s="85" t="s">
        <v>961</v>
      </c>
      <c r="AA71" s="85" t="s">
        <v>961</v>
      </c>
      <c r="AB71" s="85" t="s">
        <v>961</v>
      </c>
      <c r="AC71" s="85" t="s">
        <v>961</v>
      </c>
      <c r="AD71" s="85" t="s">
        <v>961</v>
      </c>
      <c r="AE71" s="99" t="s">
        <v>961</v>
      </c>
      <c r="AF71" s="86" t="s">
        <v>961</v>
      </c>
      <c r="AG71" s="85" t="s">
        <v>961</v>
      </c>
      <c r="AH71" s="85" t="s">
        <v>961</v>
      </c>
      <c r="AI71" s="85" t="s">
        <v>961</v>
      </c>
      <c r="AJ71" s="85" t="s">
        <v>961</v>
      </c>
      <c r="AK71" s="85" t="s">
        <v>961</v>
      </c>
      <c r="AL71" s="85">
        <v>1</v>
      </c>
      <c r="AM71" s="85">
        <v>1</v>
      </c>
      <c r="AN71" s="85">
        <v>1</v>
      </c>
      <c r="AO71" s="85" t="s">
        <v>961</v>
      </c>
      <c r="AP71" s="85" t="s">
        <v>961</v>
      </c>
      <c r="AQ71" s="85" t="s">
        <v>961</v>
      </c>
      <c r="AR71" s="85" t="s">
        <v>961</v>
      </c>
    </row>
    <row r="72" spans="1:44" ht="16.5" thickTop="1" thickBot="1" x14ac:dyDescent="0.3">
      <c r="A72" s="61">
        <f t="shared" ref="A72:A135" si="11">IF(NOT(ISERROR("Пермского края"=MID(C72,FIND("Пермского края",C72),14)))=$C$1,0,IF(NOT(ISERROR("город Пермь"=MID(C72,FIND("город Пермь",C72),11)))=$C$1,0,IF(NOT(ISERROR("Итого"=MID(C72,FIND("Итого",C72),5)))=$C$1,0,IF(NOT(ISERROR("Всего"=MID(C72,FIND("Всего",C72),5)))=$C$1,0,A71+1))))</f>
        <v>42</v>
      </c>
      <c r="B72" s="92" t="str">
        <f>IF(ISERROR(IF(ISBLANK(C72),"",_xlfn.XLOOKUP(C72,'[1]Инф. по МКД'!$D$3:$D$13151,'[1]Инф. по МКД'!$C$3:$C$13151,,0))),"",IF(ISBLANK(C72),"",_xlfn.XLOOKUP(C72,'[1]Инф. по МКД'!$D$3:$D$13151,'[1]Инф. по МКД'!$C$3:$C$13151,,0)))</f>
        <v>город Пермь</v>
      </c>
      <c r="C72" s="96" t="s">
        <v>850</v>
      </c>
      <c r="D72" s="74">
        <f>IF(ISERROR(IF(ISBLANK($C72),"",VLOOKUP($C72,'[1]Инф. по МКД'!$D$3:$T$13113,3,0))),"",IF(ISBLANK($C72),"",VLOOKUP($C72,'[1]Инф. по МКД'!$D$3:$T$13113,3,0)))</f>
        <v>1958</v>
      </c>
      <c r="E72" s="75"/>
      <c r="F72" s="87" t="str">
        <f>IF(ISERROR(IF(ISBLANK($C72),"",VLOOKUP($C72,'[1]Инф. по МКД'!$D$3:$T$13113,5,0))),"",IF(ISBLANK($C72),"",VLOOKUP($C72,'[1]Инф. по МКД'!$D$3:$T$13113,5,0)))</f>
        <v>Кирпич</v>
      </c>
      <c r="G72" s="75">
        <f>IF(ISERROR(IF(ISBLANK($C72),"",VLOOKUP($C72,'[1]Инф. по МКД'!$D$3:$T$13113,9,0))),"",IF(ISBLANK($C72),"",VLOOKUP($C72,'[1]Инф. по МКД'!$D$3:$T$13113,9,0)))</f>
        <v>2</v>
      </c>
      <c r="H72" s="61">
        <f>IF(ISERROR(IF(ISBLANK($C72),"",VLOOKUP($C72,'[1]Инф. по МКД'!$D$3:$T$13113,10,0))),"",IF(ISBLANK($C72),"",VLOOKUP($C72,'[1]Инф. по МКД'!$D$3:$T$13113,10,0)))</f>
        <v>2</v>
      </c>
      <c r="I72" s="77">
        <f>IF(ISERROR(IF(ISBLANK($C72),"",VLOOKUP($C72,'[1]Инф. по МКД'!$D$3:$T$13113,14,0))),"",IF(ISBLANK($C72),"",VLOOKUP($C72,'[1]Инф. по МКД'!$D$3:$T$13113,14,0)))</f>
        <v>738</v>
      </c>
      <c r="J72" s="78">
        <f>IF(ISERROR(IF(ISBLANK($C72),"",VLOOKUP($C72,'[1]Инф. по МКД'!$D$3:$T$13113,15,0))),"",IF(ISBLANK($C72),"",VLOOKUP($C72,'[1]Инф. по МКД'!$D$3:$T$13113,15,0)))</f>
        <v>670.3</v>
      </c>
      <c r="K72" s="77">
        <f>IF(ISERROR(IF(ISBLANK($C72),"",VLOOKUP($C72,'[1]Инф. по МКД'!$D$3:$T$13113,16,0))),"",IF(ISBLANK($C72),"",VLOOKUP($C72,'[1]Инф. по МКД'!$D$3:$T$13113,16,0)))</f>
        <v>670.3</v>
      </c>
      <c r="L72" s="79">
        <f>IF(ISERROR(IF(ISBLANK($C72),"",VLOOKUP($C72,'[1]Инф. по МКД'!$D$3:$T$13113,17,0))),"",IF(ISBLANK($C72),"",VLOOKUP($C72,'[1]Инф. по МКД'!$D$3:$T$13113,17,0)))</f>
        <v>32</v>
      </c>
      <c r="M72" s="80">
        <f t="shared" si="10"/>
        <v>7053353.8200000003</v>
      </c>
      <c r="N72" s="78"/>
      <c r="O72" s="78"/>
      <c r="P72" s="78"/>
      <c r="Q72" s="80">
        <f>IF('Форма 2'!D72=0,"",'Форма 2'!D72-N72-O72-P72)</f>
        <v>7053353.8200000003</v>
      </c>
      <c r="R72" s="81">
        <f t="shared" si="8"/>
        <v>10522.682112486948</v>
      </c>
      <c r="S72" s="81">
        <f t="shared" si="9"/>
        <v>10522.682112486948</v>
      </c>
      <c r="T72" s="82">
        <v>45657</v>
      </c>
      <c r="U72" s="75" t="s">
        <v>44</v>
      </c>
      <c r="V72" s="84"/>
      <c r="W72" s="84">
        <f t="shared" ref="W72:W135" si="12">SUM(X72:AD72,AG72:AR72,)+IF(ISNUMBER(AE72),1,0)</f>
        <v>1</v>
      </c>
      <c r="X72" s="85" t="s">
        <v>961</v>
      </c>
      <c r="Y72" s="85" t="s">
        <v>961</v>
      </c>
      <c r="Z72" s="85" t="s">
        <v>961</v>
      </c>
      <c r="AA72" s="85" t="s">
        <v>961</v>
      </c>
      <c r="AB72" s="85" t="s">
        <v>961</v>
      </c>
      <c r="AC72" s="85" t="s">
        <v>961</v>
      </c>
      <c r="AD72" s="85" t="s">
        <v>961</v>
      </c>
      <c r="AE72" s="99" t="s">
        <v>961</v>
      </c>
      <c r="AF72" s="86" t="s">
        <v>961</v>
      </c>
      <c r="AG72" s="85">
        <v>1</v>
      </c>
      <c r="AH72" s="85" t="s">
        <v>961</v>
      </c>
      <c r="AI72" s="85" t="s">
        <v>961</v>
      </c>
      <c r="AJ72" s="85" t="s">
        <v>961</v>
      </c>
      <c r="AK72" s="85" t="s">
        <v>961</v>
      </c>
      <c r="AL72" s="85" t="s">
        <v>961</v>
      </c>
      <c r="AM72" s="85" t="s">
        <v>961</v>
      </c>
      <c r="AN72" s="85" t="s">
        <v>961</v>
      </c>
      <c r="AO72" s="85" t="s">
        <v>961</v>
      </c>
      <c r="AP72" s="85" t="s">
        <v>961</v>
      </c>
      <c r="AQ72" s="85" t="s">
        <v>961</v>
      </c>
      <c r="AR72" s="85" t="s">
        <v>961</v>
      </c>
    </row>
    <row r="73" spans="1:44" ht="16.5" thickTop="1" thickBot="1" x14ac:dyDescent="0.3">
      <c r="A73" s="61">
        <f t="shared" si="11"/>
        <v>43</v>
      </c>
      <c r="B73" s="92" t="str">
        <f>IF(ISERROR(IF(ISBLANK(C73),"",_xlfn.XLOOKUP(C73,'[1]Инф. по МКД'!$D$3:$D$13151,'[1]Инф. по МКД'!$C$3:$C$13151,,0))),"",IF(ISBLANK(C73),"",_xlfn.XLOOKUP(C73,'[1]Инф. по МКД'!$D$3:$D$13151,'[1]Инф. по МКД'!$C$3:$C$13151,,0)))</f>
        <v>город Пермь</v>
      </c>
      <c r="C73" s="96" t="s">
        <v>851</v>
      </c>
      <c r="D73" s="74">
        <f>IF(ISERROR(IF(ISBLANK($C73),"",VLOOKUP($C73,'[1]Инф. по МКД'!$D$3:$T$13113,3,0))),"",IF(ISBLANK($C73),"",VLOOKUP($C73,'[1]Инф. по МКД'!$D$3:$T$13113,3,0)))</f>
        <v>2012</v>
      </c>
      <c r="E73" s="75"/>
      <c r="F73" s="87">
        <f>IF(ISERROR(IF(ISBLANK($C73),"",VLOOKUP($C73,'[1]Инф. по МКД'!$D$3:$T$13113,5,0))),"",IF(ISBLANK($C73),"",VLOOKUP($C73,'[1]Инф. по МКД'!$D$3:$T$13113,5,0)))</f>
        <v>0</v>
      </c>
      <c r="G73" s="75">
        <f>IF(ISERROR(IF(ISBLANK($C73),"",VLOOKUP($C73,'[1]Инф. по МКД'!$D$3:$T$13113,9,0))),"",IF(ISBLANK($C73),"",VLOOKUP($C73,'[1]Инф. по МКД'!$D$3:$T$13113,9,0)))</f>
        <v>17</v>
      </c>
      <c r="H73" s="61">
        <f>IF(ISERROR(IF(ISBLANK($C73),"",VLOOKUP($C73,'[1]Инф. по МКД'!$D$3:$T$13113,10,0))),"",IF(ISBLANK($C73),"",VLOOKUP($C73,'[1]Инф. по МКД'!$D$3:$T$13113,10,0)))</f>
        <v>2</v>
      </c>
      <c r="I73" s="77">
        <f>IF(ISERROR(IF(ISBLANK($C73),"",VLOOKUP($C73,'[1]Инф. по МКД'!$D$3:$T$13113,14,0))),"",IF(ISBLANK($C73),"",VLOOKUP($C73,'[1]Инф. по МКД'!$D$3:$T$13113,14,0)))</f>
        <v>14296.4</v>
      </c>
      <c r="J73" s="78">
        <f>IF(ISERROR(IF(ISBLANK($C73),"",VLOOKUP($C73,'[1]Инф. по МКД'!$D$3:$T$13113,15,0))),"",IF(ISBLANK($C73),"",VLOOKUP($C73,'[1]Инф. по МКД'!$D$3:$T$13113,15,0)))</f>
        <v>9794.7000000000007</v>
      </c>
      <c r="K73" s="77">
        <f>IF(ISERROR(IF(ISBLANK($C73),"",VLOOKUP($C73,'[1]Инф. по МКД'!$D$3:$T$13113,16,0))),"",IF(ISBLANK($C73),"",VLOOKUP($C73,'[1]Инф. по МКД'!$D$3:$T$13113,16,0)))</f>
        <v>9794.7000000000007</v>
      </c>
      <c r="L73" s="79">
        <f>IF(ISERROR(IF(ISBLANK($C73),"",VLOOKUP($C73,'[1]Инф. по МКД'!$D$3:$T$13113,17,0))),"",IF(ISBLANK($C73),"",VLOOKUP($C73,'[1]Инф. по МКД'!$D$3:$T$13113,17,0)))</f>
        <v>350</v>
      </c>
      <c r="M73" s="80">
        <f t="shared" si="10"/>
        <v>35741428.890000001</v>
      </c>
      <c r="N73" s="78"/>
      <c r="O73" s="78"/>
      <c r="P73" s="78"/>
      <c r="Q73" s="80">
        <f>IF('Форма 2'!D73=0,"",'Форма 2'!D73-N73-O73-P73)</f>
        <v>35741428.890000001</v>
      </c>
      <c r="R73" s="81">
        <f t="shared" si="8"/>
        <v>3649.0580507825657</v>
      </c>
      <c r="S73" s="81">
        <f t="shared" si="9"/>
        <v>3649.0580507825657</v>
      </c>
      <c r="T73" s="82">
        <v>45657</v>
      </c>
      <c r="U73" s="75" t="s">
        <v>44</v>
      </c>
      <c r="V73" s="83"/>
      <c r="W73" s="84">
        <f t="shared" si="12"/>
        <v>3</v>
      </c>
      <c r="X73" s="85">
        <v>1</v>
      </c>
      <c r="Y73" s="85" t="s">
        <v>961</v>
      </c>
      <c r="Z73" s="85" t="s">
        <v>961</v>
      </c>
      <c r="AA73" s="85">
        <v>1</v>
      </c>
      <c r="AB73" s="85">
        <v>1</v>
      </c>
      <c r="AC73" s="85" t="s">
        <v>961</v>
      </c>
      <c r="AD73" s="85" t="s">
        <v>961</v>
      </c>
      <c r="AE73" s="99" t="s">
        <v>961</v>
      </c>
      <c r="AF73" s="86" t="s">
        <v>961</v>
      </c>
      <c r="AG73" s="85" t="s">
        <v>961</v>
      </c>
      <c r="AH73" s="85" t="s">
        <v>961</v>
      </c>
      <c r="AI73" s="85" t="s">
        <v>961</v>
      </c>
      <c r="AJ73" s="85" t="s">
        <v>961</v>
      </c>
      <c r="AK73" s="85" t="s">
        <v>961</v>
      </c>
      <c r="AL73" s="85" t="s">
        <v>961</v>
      </c>
      <c r="AM73" s="85" t="s">
        <v>961</v>
      </c>
      <c r="AN73" s="85" t="s">
        <v>961</v>
      </c>
      <c r="AO73" s="85" t="s">
        <v>961</v>
      </c>
      <c r="AP73" s="85" t="s">
        <v>961</v>
      </c>
      <c r="AQ73" s="85" t="s">
        <v>961</v>
      </c>
      <c r="AR73" s="85" t="s">
        <v>961</v>
      </c>
    </row>
    <row r="74" spans="1:44" ht="16.5" thickTop="1" thickBot="1" x14ac:dyDescent="0.3">
      <c r="A74" s="61">
        <f t="shared" si="11"/>
        <v>44</v>
      </c>
      <c r="B74" s="92" t="str">
        <f>IF(ISERROR(IF(ISBLANK(C74),"",_xlfn.XLOOKUP(C74,'[1]Инф. по МКД'!$D$3:$D$13151,'[1]Инф. по МКД'!$C$3:$C$13151,,0))),"",IF(ISBLANK(C74),"",_xlfn.XLOOKUP(C74,'[1]Инф. по МКД'!$D$3:$D$13151,'[1]Инф. по МКД'!$C$3:$C$13151,,0)))</f>
        <v>город Пермь</v>
      </c>
      <c r="C74" s="96" t="s">
        <v>265</v>
      </c>
      <c r="D74" s="74">
        <f>IF(ISERROR(IF(ISBLANK($C74),"",VLOOKUP($C74,'[1]Инф. по МКД'!$D$3:$T$13113,3,0))),"",IF(ISBLANK($C74),"",VLOOKUP($C74,'[1]Инф. по МКД'!$D$3:$T$13113,3,0)))</f>
        <v>1962</v>
      </c>
      <c r="E74" s="75"/>
      <c r="F74" s="87" t="str">
        <f>IF(ISERROR(IF(ISBLANK($C74),"",VLOOKUP($C74,'[1]Инф. по МКД'!$D$3:$T$13113,5,0))),"",IF(ISBLANK($C74),"",VLOOKUP($C74,'[1]Инф. по МКД'!$D$3:$T$13113,5,0)))</f>
        <v>Панель</v>
      </c>
      <c r="G74" s="75">
        <f>IF(ISERROR(IF(ISBLANK($C74),"",VLOOKUP($C74,'[1]Инф. по МКД'!$D$3:$T$13113,9,0))),"",IF(ISBLANK($C74),"",VLOOKUP($C74,'[1]Инф. по МКД'!$D$3:$T$13113,9,0)))</f>
        <v>5</v>
      </c>
      <c r="H74" s="61">
        <f>IF(ISERROR(IF(ISBLANK($C74),"",VLOOKUP($C74,'[1]Инф. по МКД'!$D$3:$T$13113,10,0))),"",IF(ISBLANK($C74),"",VLOOKUP($C74,'[1]Инф. по МКД'!$D$3:$T$13113,10,0)))</f>
        <v>4</v>
      </c>
      <c r="I74" s="77">
        <f>IF(ISERROR(IF(ISBLANK($C74),"",VLOOKUP($C74,'[1]Инф. по МКД'!$D$3:$T$13113,14,0))),"",IF(ISBLANK($C74),"",VLOOKUP($C74,'[1]Инф. по МКД'!$D$3:$T$13113,14,0)))</f>
        <v>3612.5</v>
      </c>
      <c r="J74" s="78">
        <f>IF(ISERROR(IF(ISBLANK($C74),"",VLOOKUP($C74,'[1]Инф. по МКД'!$D$3:$T$13113,15,0))),"",IF(ISBLANK($C74),"",VLOOKUP($C74,'[1]Инф. по МКД'!$D$3:$T$13113,15,0)))</f>
        <v>3600</v>
      </c>
      <c r="K74" s="77">
        <f>IF(ISERROR(IF(ISBLANK($C74),"",VLOOKUP($C74,'[1]Инф. по МКД'!$D$3:$T$13113,16,0))),"",IF(ISBLANK($C74),"",VLOOKUP($C74,'[1]Инф. по МКД'!$D$3:$T$13113,16,0)))</f>
        <v>3600</v>
      </c>
      <c r="L74" s="79">
        <f>IF(ISERROR(IF(ISBLANK($C74),"",VLOOKUP($C74,'[1]Инф. по МКД'!$D$3:$T$13113,17,0))),"",IF(ISBLANK($C74),"",VLOOKUP($C74,'[1]Инф. по МКД'!$D$3:$T$13113,17,0)))</f>
        <v>77</v>
      </c>
      <c r="M74" s="80">
        <f t="shared" si="10"/>
        <v>19217163.379999999</v>
      </c>
      <c r="N74" s="78"/>
      <c r="O74" s="78"/>
      <c r="P74" s="78"/>
      <c r="Q74" s="80">
        <f>IF('Форма 2'!D74=0,"",'Форма 2'!D74-N74-O74-P74)</f>
        <v>19217163.379999999</v>
      </c>
      <c r="R74" s="81">
        <f t="shared" si="8"/>
        <v>5338.1009388888888</v>
      </c>
      <c r="S74" s="81">
        <f t="shared" si="9"/>
        <v>5338.1009388888888</v>
      </c>
      <c r="T74" s="82">
        <v>45657</v>
      </c>
      <c r="U74" s="75" t="s">
        <v>44</v>
      </c>
      <c r="V74" s="83"/>
      <c r="W74" s="84">
        <f t="shared" si="12"/>
        <v>2</v>
      </c>
      <c r="X74" s="85" t="s">
        <v>961</v>
      </c>
      <c r="Y74" s="85" t="s">
        <v>961</v>
      </c>
      <c r="Z74" s="85" t="s">
        <v>961</v>
      </c>
      <c r="AA74" s="85" t="s">
        <v>961</v>
      </c>
      <c r="AB74" s="85" t="s">
        <v>961</v>
      </c>
      <c r="AC74" s="85" t="s">
        <v>961</v>
      </c>
      <c r="AD74" s="85" t="s">
        <v>961</v>
      </c>
      <c r="AE74" s="99" t="s">
        <v>961</v>
      </c>
      <c r="AF74" s="86" t="s">
        <v>961</v>
      </c>
      <c r="AG74" s="85">
        <v>1</v>
      </c>
      <c r="AH74" s="85" t="s">
        <v>961</v>
      </c>
      <c r="AI74" s="85" t="s">
        <v>961</v>
      </c>
      <c r="AJ74" s="85" t="s">
        <v>961</v>
      </c>
      <c r="AK74" s="85">
        <v>1</v>
      </c>
      <c r="AL74" s="85" t="s">
        <v>961</v>
      </c>
      <c r="AM74" s="85" t="s">
        <v>961</v>
      </c>
      <c r="AN74" s="85" t="s">
        <v>961</v>
      </c>
      <c r="AO74" s="85" t="s">
        <v>961</v>
      </c>
      <c r="AP74" s="85" t="s">
        <v>961</v>
      </c>
      <c r="AQ74" s="85" t="s">
        <v>961</v>
      </c>
      <c r="AR74" s="85" t="s">
        <v>961</v>
      </c>
    </row>
    <row r="75" spans="1:44" ht="16.5" thickTop="1" thickBot="1" x14ac:dyDescent="0.3">
      <c r="A75" s="61">
        <f t="shared" si="11"/>
        <v>45</v>
      </c>
      <c r="B75" s="92" t="str">
        <f>IF(ISERROR(IF(ISBLANK(C75),"",_xlfn.XLOOKUP(C75,'[1]Инф. по МКД'!$D$3:$D$13151,'[1]Инф. по МКД'!$C$3:$C$13151,,0))),"",IF(ISBLANK(C75),"",_xlfn.XLOOKUP(C75,'[1]Инф. по МКД'!$D$3:$D$13151,'[1]Инф. по МКД'!$C$3:$C$13151,,0)))</f>
        <v>город Пермь</v>
      </c>
      <c r="C75" s="96" t="s">
        <v>859</v>
      </c>
      <c r="D75" s="74">
        <f>IF(ISERROR(IF(ISBLANK($C75),"",VLOOKUP($C75,'[1]Инф. по МКД'!$D$3:$T$13113,3,0))),"",IF(ISBLANK($C75),"",VLOOKUP($C75,'[1]Инф. по МКД'!$D$3:$T$13113,3,0)))</f>
        <v>2007</v>
      </c>
      <c r="E75" s="75"/>
      <c r="F75" s="87" t="str">
        <f>IF(ISERROR(IF(ISBLANK($C75),"",VLOOKUP($C75,'[1]Инф. по МКД'!$D$3:$T$13113,5,0))),"",IF(ISBLANK($C75),"",VLOOKUP($C75,'[1]Инф. по МКД'!$D$3:$T$13113,5,0)))</f>
        <v>Панель</v>
      </c>
      <c r="G75" s="75">
        <f>IF(ISERROR(IF(ISBLANK($C75),"",VLOOKUP($C75,'[1]Инф. по МКД'!$D$3:$T$13113,9,0))),"",IF(ISBLANK($C75),"",VLOOKUP($C75,'[1]Инф. по МКД'!$D$3:$T$13113,9,0)))</f>
        <v>16</v>
      </c>
      <c r="H75" s="61">
        <f>IF(ISERROR(IF(ISBLANK($C75),"",VLOOKUP($C75,'[1]Инф. по МКД'!$D$3:$T$13113,10,0))),"",IF(ISBLANK($C75),"",VLOOKUP($C75,'[1]Инф. по МКД'!$D$3:$T$13113,10,0)))</f>
        <v>1</v>
      </c>
      <c r="I75" s="77">
        <f>IF(ISERROR(IF(ISBLANK($C75),"",VLOOKUP($C75,'[1]Инф. по МКД'!$D$3:$T$13113,14,0))),"",IF(ISBLANK($C75),"",VLOOKUP($C75,'[1]Инф. по МКД'!$D$3:$T$13113,14,0)))</f>
        <v>6673.4</v>
      </c>
      <c r="J75" s="78">
        <f>IF(ISERROR(IF(ISBLANK($C75),"",VLOOKUP($C75,'[1]Инф. по МКД'!$D$3:$T$13113,15,0))),"",IF(ISBLANK($C75),"",VLOOKUP($C75,'[1]Инф. по МКД'!$D$3:$T$13113,15,0)))</f>
        <v>2686.8</v>
      </c>
      <c r="K75" s="77">
        <f>IF(ISERROR(IF(ISBLANK($C75),"",VLOOKUP($C75,'[1]Инф. по МКД'!$D$3:$T$13113,16,0))),"",IF(ISBLANK($C75),"",VLOOKUP($C75,'[1]Инф. по МКД'!$D$3:$T$13113,16,0)))</f>
        <v>2686.8</v>
      </c>
      <c r="L75" s="79">
        <f>IF(ISERROR(IF(ISBLANK($C75),"",VLOOKUP($C75,'[1]Инф. по МКД'!$D$3:$T$13113,17,0))),"",IF(ISBLANK($C75),"",VLOOKUP($C75,'[1]Инф. по МКД'!$D$3:$T$13113,17,0)))</f>
        <v>120</v>
      </c>
      <c r="M75" s="80">
        <f t="shared" si="10"/>
        <v>9993216.3000000007</v>
      </c>
      <c r="N75" s="78"/>
      <c r="O75" s="78"/>
      <c r="P75" s="78"/>
      <c r="Q75" s="80">
        <f>IF('Форма 2'!D75=0,"",'Форма 2'!D75-N75-O75-P75)</f>
        <v>9993216.3000000007</v>
      </c>
      <c r="R75" s="81">
        <f t="shared" si="8"/>
        <v>3719.3748325145152</v>
      </c>
      <c r="S75" s="81">
        <f t="shared" si="9"/>
        <v>3719.3748325145152</v>
      </c>
      <c r="T75" s="82">
        <v>45657</v>
      </c>
      <c r="U75" s="75" t="s">
        <v>44</v>
      </c>
      <c r="V75" s="84"/>
      <c r="W75" s="84">
        <f t="shared" si="12"/>
        <v>2</v>
      </c>
      <c r="X75" s="85" t="s">
        <v>961</v>
      </c>
      <c r="Y75" s="85" t="s">
        <v>961</v>
      </c>
      <c r="Z75" s="85" t="s">
        <v>961</v>
      </c>
      <c r="AA75" s="85">
        <v>1</v>
      </c>
      <c r="AB75" s="85">
        <v>1</v>
      </c>
      <c r="AC75" s="85" t="s">
        <v>961</v>
      </c>
      <c r="AD75" s="85" t="s">
        <v>961</v>
      </c>
      <c r="AE75" s="99" t="s">
        <v>961</v>
      </c>
      <c r="AF75" s="86" t="s">
        <v>961</v>
      </c>
      <c r="AG75" s="85" t="s">
        <v>961</v>
      </c>
      <c r="AH75" s="85" t="s">
        <v>961</v>
      </c>
      <c r="AI75" s="85" t="s">
        <v>961</v>
      </c>
      <c r="AJ75" s="85" t="s">
        <v>961</v>
      </c>
      <c r="AK75" s="85" t="s">
        <v>961</v>
      </c>
      <c r="AL75" s="85" t="s">
        <v>961</v>
      </c>
      <c r="AM75" s="85" t="s">
        <v>961</v>
      </c>
      <c r="AN75" s="85" t="s">
        <v>961</v>
      </c>
      <c r="AO75" s="85" t="s">
        <v>961</v>
      </c>
      <c r="AP75" s="85" t="s">
        <v>961</v>
      </c>
      <c r="AQ75" s="85" t="s">
        <v>961</v>
      </c>
      <c r="AR75" s="85" t="s">
        <v>961</v>
      </c>
    </row>
    <row r="76" spans="1:44" ht="16.5" thickTop="1" thickBot="1" x14ac:dyDescent="0.3">
      <c r="A76" s="61">
        <f t="shared" si="11"/>
        <v>46</v>
      </c>
      <c r="B76" s="92" t="str">
        <f>IF(ISERROR(IF(ISBLANK(C76),"",_xlfn.XLOOKUP(C76,'[1]Инф. по МКД'!$D$3:$D$13151,'[1]Инф. по МКД'!$C$3:$C$13151,,0))),"",IF(ISBLANK(C76),"",_xlfn.XLOOKUP(C76,'[1]Инф. по МКД'!$D$3:$D$13151,'[1]Инф. по МКД'!$C$3:$C$13151,,0)))</f>
        <v>город Пермь</v>
      </c>
      <c r="C76" s="96" t="s">
        <v>860</v>
      </c>
      <c r="D76" s="74">
        <f>IF(ISERROR(IF(ISBLANK($C76),"",VLOOKUP($C76,'[1]Инф. по МКД'!$D$3:$T$13113,3,0))),"",IF(ISBLANK($C76),"",VLOOKUP($C76,'[1]Инф. по МКД'!$D$3:$T$13113,3,0)))</f>
        <v>1970</v>
      </c>
      <c r="E76" s="75"/>
      <c r="F76" s="87" t="str">
        <f>IF(ISERROR(IF(ISBLANK($C76),"",VLOOKUP($C76,'[1]Инф. по МКД'!$D$3:$T$13113,5,0))),"",IF(ISBLANK($C76),"",VLOOKUP($C76,'[1]Инф. по МКД'!$D$3:$T$13113,5,0)))</f>
        <v>Кирпич</v>
      </c>
      <c r="G76" s="75">
        <f>IF(ISERROR(IF(ISBLANK($C76),"",VLOOKUP($C76,'[1]Инф. по МКД'!$D$3:$T$13113,9,0))),"",IF(ISBLANK($C76),"",VLOOKUP($C76,'[1]Инф. по МКД'!$D$3:$T$13113,9,0)))</f>
        <v>5</v>
      </c>
      <c r="H76" s="61">
        <f>IF(ISERROR(IF(ISBLANK($C76),"",VLOOKUP($C76,'[1]Инф. по МКД'!$D$3:$T$13113,10,0))),"",IF(ISBLANK($C76),"",VLOOKUP($C76,'[1]Инф. по МКД'!$D$3:$T$13113,10,0)))</f>
        <v>4</v>
      </c>
      <c r="I76" s="77">
        <f>IF(ISERROR(IF(ISBLANK($C76),"",VLOOKUP($C76,'[1]Инф. по МКД'!$D$3:$T$13113,14,0))),"",IF(ISBLANK($C76),"",VLOOKUP($C76,'[1]Инф. по МКД'!$D$3:$T$13113,14,0)))</f>
        <v>3129.5</v>
      </c>
      <c r="J76" s="78">
        <f>IF(ISERROR(IF(ISBLANK($C76),"",VLOOKUP($C76,'[1]Инф. по МКД'!$D$3:$T$13113,15,0))),"",IF(ISBLANK($C76),"",VLOOKUP($C76,'[1]Инф. по МКД'!$D$3:$T$13113,15,0)))</f>
        <v>3042.6</v>
      </c>
      <c r="K76" s="77">
        <f>IF(ISERROR(IF(ISBLANK($C76),"",VLOOKUP($C76,'[1]Инф. по МКД'!$D$3:$T$13113,16,0))),"",IF(ISBLANK($C76),"",VLOOKUP($C76,'[1]Инф. по МКД'!$D$3:$T$13113,16,0)))</f>
        <v>2593.9</v>
      </c>
      <c r="L76" s="79">
        <f>IF(ISERROR(IF(ISBLANK($C76),"",VLOOKUP($C76,'[1]Инф. по МКД'!$D$3:$T$13113,17,0))),"",IF(ISBLANK($C76),"",VLOOKUP($C76,'[1]Инф. по МКД'!$D$3:$T$13113,17,0)))</f>
        <v>122</v>
      </c>
      <c r="M76" s="80">
        <f t="shared" si="10"/>
        <v>5323936.7</v>
      </c>
      <c r="N76" s="78"/>
      <c r="O76" s="78"/>
      <c r="P76" s="78"/>
      <c r="Q76" s="80">
        <f>IF('Форма 2'!D76=0,"",'Форма 2'!D76-N76-O76-P76)</f>
        <v>5323936.7</v>
      </c>
      <c r="R76" s="81">
        <f t="shared" si="8"/>
        <v>1749.7984289752187</v>
      </c>
      <c r="S76" s="81">
        <f t="shared" si="9"/>
        <v>1749.7984289752187</v>
      </c>
      <c r="T76" s="82">
        <v>45657</v>
      </c>
      <c r="U76" s="75" t="s">
        <v>44</v>
      </c>
      <c r="V76" s="83"/>
      <c r="W76" s="84">
        <f t="shared" si="12"/>
        <v>3</v>
      </c>
      <c r="X76" s="85">
        <v>1</v>
      </c>
      <c r="Y76" s="85" t="s">
        <v>961</v>
      </c>
      <c r="Z76" s="85" t="s">
        <v>961</v>
      </c>
      <c r="AA76" s="85">
        <v>1</v>
      </c>
      <c r="AB76" s="85">
        <v>1</v>
      </c>
      <c r="AC76" s="85" t="s">
        <v>961</v>
      </c>
      <c r="AD76" s="85" t="s">
        <v>961</v>
      </c>
      <c r="AE76" s="99" t="s">
        <v>961</v>
      </c>
      <c r="AF76" s="86" t="s">
        <v>961</v>
      </c>
      <c r="AG76" s="85" t="s">
        <v>961</v>
      </c>
      <c r="AH76" s="85" t="s">
        <v>961</v>
      </c>
      <c r="AI76" s="85" t="s">
        <v>961</v>
      </c>
      <c r="AJ76" s="85" t="s">
        <v>961</v>
      </c>
      <c r="AK76" s="85" t="s">
        <v>961</v>
      </c>
      <c r="AL76" s="85" t="s">
        <v>961</v>
      </c>
      <c r="AM76" s="85" t="s">
        <v>961</v>
      </c>
      <c r="AN76" s="85" t="s">
        <v>961</v>
      </c>
      <c r="AO76" s="85" t="s">
        <v>961</v>
      </c>
      <c r="AP76" s="85" t="s">
        <v>961</v>
      </c>
      <c r="AQ76" s="85" t="s">
        <v>961</v>
      </c>
      <c r="AR76" s="85" t="s">
        <v>961</v>
      </c>
    </row>
    <row r="77" spans="1:44" ht="16.5" thickTop="1" thickBot="1" x14ac:dyDescent="0.3">
      <c r="A77" s="61">
        <f t="shared" si="11"/>
        <v>47</v>
      </c>
      <c r="B77" s="92" t="str">
        <f>IF(ISERROR(IF(ISBLANK(C77),"",_xlfn.XLOOKUP(C77,'[1]Инф. по МКД'!$D$3:$D$13151,'[1]Инф. по МКД'!$C$3:$C$13151,,0))),"",IF(ISBLANK(C77),"",_xlfn.XLOOKUP(C77,'[1]Инф. по МКД'!$D$3:$D$13151,'[1]Инф. по МКД'!$C$3:$C$13151,,0)))</f>
        <v>город Пермь</v>
      </c>
      <c r="C77" s="96" t="s">
        <v>861</v>
      </c>
      <c r="D77" s="74">
        <f>IF(ISERROR(IF(ISBLANK($C77),"",VLOOKUP($C77,'[1]Инф. по МКД'!$D$3:$T$13113,3,0))),"",IF(ISBLANK($C77),"",VLOOKUP($C77,'[1]Инф. по МКД'!$D$3:$T$13113,3,0)))</f>
        <v>1970</v>
      </c>
      <c r="E77" s="75"/>
      <c r="F77" s="87" t="str">
        <f>IF(ISERROR(IF(ISBLANK($C77),"",VLOOKUP($C77,'[1]Инф. по МКД'!$D$3:$T$13113,5,0))),"",IF(ISBLANK($C77),"",VLOOKUP($C77,'[1]Инф. по МКД'!$D$3:$T$13113,5,0)))</f>
        <v>Кирпич</v>
      </c>
      <c r="G77" s="75">
        <f>IF(ISERROR(IF(ISBLANK($C77),"",VLOOKUP($C77,'[1]Инф. по МКД'!$D$3:$T$13113,9,0))),"",IF(ISBLANK($C77),"",VLOOKUP($C77,'[1]Инф. по МКД'!$D$3:$T$13113,9,0)))</f>
        <v>5</v>
      </c>
      <c r="H77" s="61">
        <f>IF(ISERROR(IF(ISBLANK($C77),"",VLOOKUP($C77,'[1]Инф. по МКД'!$D$3:$T$13113,10,0))),"",IF(ISBLANK($C77),"",VLOOKUP($C77,'[1]Инф. по МКД'!$D$3:$T$13113,10,0)))</f>
        <v>4</v>
      </c>
      <c r="I77" s="77">
        <f>IF(ISERROR(IF(ISBLANK($C77),"",VLOOKUP($C77,'[1]Инф. по МКД'!$D$3:$T$13113,14,0))),"",IF(ISBLANK($C77),"",VLOOKUP($C77,'[1]Инф. по МКД'!$D$3:$T$13113,14,0)))</f>
        <v>3159.4</v>
      </c>
      <c r="J77" s="78">
        <f>IF(ISERROR(IF(ISBLANK($C77),"",VLOOKUP($C77,'[1]Инф. по МКД'!$D$3:$T$13113,15,0))),"",IF(ISBLANK($C77),"",VLOOKUP($C77,'[1]Инф. по МКД'!$D$3:$T$13113,15,0)))</f>
        <v>3024.5</v>
      </c>
      <c r="K77" s="77">
        <f>IF(ISERROR(IF(ISBLANK($C77),"",VLOOKUP($C77,'[1]Инф. по МКД'!$D$3:$T$13113,16,0))),"",IF(ISBLANK($C77),"",VLOOKUP($C77,'[1]Инф. по МКД'!$D$3:$T$13113,16,0)))</f>
        <v>2604.4</v>
      </c>
      <c r="L77" s="79">
        <f>IF(ISERROR(IF(ISBLANK($C77),"",VLOOKUP($C77,'[1]Инф. по МКД'!$D$3:$T$13113,17,0))),"",IF(ISBLANK($C77),"",VLOOKUP($C77,'[1]Инф. по МКД'!$D$3:$T$13113,17,0)))</f>
        <v>132</v>
      </c>
      <c r="M77" s="80">
        <f t="shared" si="10"/>
        <v>5374802.8700000001</v>
      </c>
      <c r="N77" s="78"/>
      <c r="O77" s="78"/>
      <c r="P77" s="78"/>
      <c r="Q77" s="80">
        <f>IF('Форма 2'!D77=0,"",'Форма 2'!D77-N77-O77-P77)</f>
        <v>5374802.8700000001</v>
      </c>
      <c r="R77" s="81">
        <f t="shared" si="8"/>
        <v>1777.0880707554968</v>
      </c>
      <c r="S77" s="81">
        <f t="shared" si="9"/>
        <v>1777.0880707554968</v>
      </c>
      <c r="T77" s="82">
        <v>45657</v>
      </c>
      <c r="U77" s="75" t="s">
        <v>44</v>
      </c>
      <c r="V77" s="84"/>
      <c r="W77" s="84">
        <f t="shared" si="12"/>
        <v>3</v>
      </c>
      <c r="X77" s="85">
        <v>1</v>
      </c>
      <c r="Y77" s="85" t="s">
        <v>961</v>
      </c>
      <c r="Z77" s="85" t="s">
        <v>961</v>
      </c>
      <c r="AA77" s="85">
        <v>1</v>
      </c>
      <c r="AB77" s="85">
        <v>1</v>
      </c>
      <c r="AC77" s="85" t="s">
        <v>961</v>
      </c>
      <c r="AD77" s="85" t="s">
        <v>961</v>
      </c>
      <c r="AE77" s="99" t="s">
        <v>961</v>
      </c>
      <c r="AF77" s="86" t="s">
        <v>961</v>
      </c>
      <c r="AG77" s="85" t="s">
        <v>961</v>
      </c>
      <c r="AH77" s="85" t="s">
        <v>961</v>
      </c>
      <c r="AI77" s="85" t="s">
        <v>961</v>
      </c>
      <c r="AJ77" s="85" t="s">
        <v>961</v>
      </c>
      <c r="AK77" s="85" t="s">
        <v>961</v>
      </c>
      <c r="AL77" s="85" t="s">
        <v>961</v>
      </c>
      <c r="AM77" s="85" t="s">
        <v>961</v>
      </c>
      <c r="AN77" s="85" t="s">
        <v>961</v>
      </c>
      <c r="AO77" s="85" t="s">
        <v>961</v>
      </c>
      <c r="AP77" s="85" t="s">
        <v>961</v>
      </c>
      <c r="AQ77" s="85" t="s">
        <v>961</v>
      </c>
      <c r="AR77" s="85" t="s">
        <v>961</v>
      </c>
    </row>
    <row r="78" spans="1:44" ht="16.5" thickTop="1" thickBot="1" x14ac:dyDescent="0.3">
      <c r="A78" s="61">
        <f t="shared" si="11"/>
        <v>48</v>
      </c>
      <c r="B78" s="92" t="str">
        <f>IF(ISERROR(IF(ISBLANK(C78),"",_xlfn.XLOOKUP(C78,'[1]Инф. по МКД'!$D$3:$D$13151,'[1]Инф. по МКД'!$C$3:$C$13151,,0))),"",IF(ISBLANK(C78),"",_xlfn.XLOOKUP(C78,'[1]Инф. по МКД'!$D$3:$D$13151,'[1]Инф. по МКД'!$C$3:$C$13151,,0)))</f>
        <v>город Пермь</v>
      </c>
      <c r="C78" s="96" t="s">
        <v>862</v>
      </c>
      <c r="D78" s="74">
        <f>IF(ISERROR(IF(ISBLANK($C78),"",VLOOKUP($C78,'[1]Инф. по МКД'!$D$3:$T$13113,3,0))),"",IF(ISBLANK($C78),"",VLOOKUP($C78,'[1]Инф. по МКД'!$D$3:$T$13113,3,0)))</f>
        <v>1965</v>
      </c>
      <c r="E78" s="75"/>
      <c r="F78" s="87" t="str">
        <f>IF(ISERROR(IF(ISBLANK($C78),"",VLOOKUP($C78,'[1]Инф. по МКД'!$D$3:$T$13113,5,0))),"",IF(ISBLANK($C78),"",VLOOKUP($C78,'[1]Инф. по МКД'!$D$3:$T$13113,5,0)))</f>
        <v>Кирпич</v>
      </c>
      <c r="G78" s="75">
        <f>IF(ISERROR(IF(ISBLANK($C78),"",VLOOKUP($C78,'[1]Инф. по МКД'!$D$3:$T$13113,9,0))),"",IF(ISBLANK($C78),"",VLOOKUP($C78,'[1]Инф. по МКД'!$D$3:$T$13113,9,0)))</f>
        <v>5</v>
      </c>
      <c r="H78" s="61">
        <f>IF(ISERROR(IF(ISBLANK($C78),"",VLOOKUP($C78,'[1]Инф. по МКД'!$D$3:$T$13113,10,0))),"",IF(ISBLANK($C78),"",VLOOKUP($C78,'[1]Инф. по МКД'!$D$3:$T$13113,10,0)))</f>
        <v>4</v>
      </c>
      <c r="I78" s="77">
        <f>IF(ISERROR(IF(ISBLANK($C78),"",VLOOKUP($C78,'[1]Инф. по МКД'!$D$3:$T$13113,14,0))),"",IF(ISBLANK($C78),"",VLOOKUP($C78,'[1]Инф. по МКД'!$D$3:$T$13113,14,0)))</f>
        <v>2700.5</v>
      </c>
      <c r="J78" s="78">
        <f>IF(ISERROR(IF(ISBLANK($C78),"",VLOOKUP($C78,'[1]Инф. по МКД'!$D$3:$T$13113,15,0))),"",IF(ISBLANK($C78),"",VLOOKUP($C78,'[1]Инф. по МКД'!$D$3:$T$13113,15,0)))</f>
        <v>2597.1999999999998</v>
      </c>
      <c r="K78" s="77">
        <f>IF(ISERROR(IF(ISBLANK($C78),"",VLOOKUP($C78,'[1]Инф. по МКД'!$D$3:$T$13113,16,0))),"",IF(ISBLANK($C78),"",VLOOKUP($C78,'[1]Инф. по МКД'!$D$3:$T$13113,16,0)))</f>
        <v>2597.1999999999998</v>
      </c>
      <c r="L78" s="79">
        <f>IF(ISERROR(IF(ISBLANK($C78),"",VLOOKUP($C78,'[1]Инф. по МКД'!$D$3:$T$13113,17,0))),"",IF(ISBLANK($C78),"",VLOOKUP($C78,'[1]Инф. по МКД'!$D$3:$T$13113,17,0)))</f>
        <v>140</v>
      </c>
      <c r="M78" s="80">
        <f t="shared" si="10"/>
        <v>4594117.6100000003</v>
      </c>
      <c r="N78" s="78"/>
      <c r="O78" s="78"/>
      <c r="P78" s="78"/>
      <c r="Q78" s="80">
        <f>IF('Форма 2'!D78=0,"",'Форма 2'!D78-N78-O78-P78)</f>
        <v>4594117.6100000003</v>
      </c>
      <c r="R78" s="81">
        <f t="shared" si="8"/>
        <v>1768.8732519636535</v>
      </c>
      <c r="S78" s="81">
        <f t="shared" si="9"/>
        <v>1768.8732519636535</v>
      </c>
      <c r="T78" s="82">
        <v>45657</v>
      </c>
      <c r="U78" s="75" t="s">
        <v>44</v>
      </c>
      <c r="V78" s="83"/>
      <c r="W78" s="84">
        <f t="shared" si="12"/>
        <v>3</v>
      </c>
      <c r="X78" s="85">
        <v>1</v>
      </c>
      <c r="Y78" s="85" t="s">
        <v>961</v>
      </c>
      <c r="Z78" s="85" t="s">
        <v>961</v>
      </c>
      <c r="AA78" s="85">
        <v>1</v>
      </c>
      <c r="AB78" s="85">
        <v>1</v>
      </c>
      <c r="AC78" s="85" t="s">
        <v>961</v>
      </c>
      <c r="AD78" s="85" t="s">
        <v>961</v>
      </c>
      <c r="AE78" s="99" t="s">
        <v>961</v>
      </c>
      <c r="AF78" s="86" t="s">
        <v>961</v>
      </c>
      <c r="AG78" s="85" t="s">
        <v>961</v>
      </c>
      <c r="AH78" s="85" t="s">
        <v>961</v>
      </c>
      <c r="AI78" s="85" t="s">
        <v>961</v>
      </c>
      <c r="AJ78" s="85" t="s">
        <v>961</v>
      </c>
      <c r="AK78" s="85" t="s">
        <v>961</v>
      </c>
      <c r="AL78" s="85" t="s">
        <v>961</v>
      </c>
      <c r="AM78" s="85" t="s">
        <v>961</v>
      </c>
      <c r="AN78" s="85" t="s">
        <v>961</v>
      </c>
      <c r="AO78" s="85" t="s">
        <v>961</v>
      </c>
      <c r="AP78" s="85" t="s">
        <v>961</v>
      </c>
      <c r="AQ78" s="85" t="s">
        <v>961</v>
      </c>
      <c r="AR78" s="85" t="s">
        <v>961</v>
      </c>
    </row>
    <row r="79" spans="1:44" ht="16.5" thickTop="1" thickBot="1" x14ac:dyDescent="0.3">
      <c r="A79" s="61">
        <f t="shared" si="11"/>
        <v>49</v>
      </c>
      <c r="B79" s="92" t="str">
        <f>IF(ISERROR(IF(ISBLANK(C79),"",_xlfn.XLOOKUP(C79,'[1]Инф. по МКД'!$D$3:$D$13151,'[1]Инф. по МКД'!$C$3:$C$13151,,0))),"",IF(ISBLANK(C79),"",_xlfn.XLOOKUP(C79,'[1]Инф. по МКД'!$D$3:$D$13151,'[1]Инф. по МКД'!$C$3:$C$13151,,0)))</f>
        <v>город Пермь</v>
      </c>
      <c r="C79" s="96" t="s">
        <v>863</v>
      </c>
      <c r="D79" s="74">
        <f>IF(ISERROR(IF(ISBLANK($C79),"",VLOOKUP($C79,'[1]Инф. по МКД'!$D$3:$T$13113,3,0))),"",IF(ISBLANK($C79),"",VLOOKUP($C79,'[1]Инф. по МКД'!$D$3:$T$13113,3,0)))</f>
        <v>1978</v>
      </c>
      <c r="E79" s="75"/>
      <c r="F79" s="87" t="str">
        <f>IF(ISERROR(IF(ISBLANK($C79),"",VLOOKUP($C79,'[1]Инф. по МКД'!$D$3:$T$13113,5,0))),"",IF(ISBLANK($C79),"",VLOOKUP($C79,'[1]Инф. по МКД'!$D$3:$T$13113,5,0)))</f>
        <v>Кирпич</v>
      </c>
      <c r="G79" s="75">
        <f>IF(ISERROR(IF(ISBLANK($C79),"",VLOOKUP($C79,'[1]Инф. по МКД'!$D$3:$T$13113,9,0))),"",IF(ISBLANK($C79),"",VLOOKUP($C79,'[1]Инф. по МКД'!$D$3:$T$13113,9,0)))</f>
        <v>14</v>
      </c>
      <c r="H79" s="61">
        <f>IF(ISERROR(IF(ISBLANK($C79),"",VLOOKUP($C79,'[1]Инф. по МКД'!$D$3:$T$13113,10,0))),"",IF(ISBLANK($C79),"",VLOOKUP($C79,'[1]Инф. по МКД'!$D$3:$T$13113,10,0)))</f>
        <v>1</v>
      </c>
      <c r="I79" s="77">
        <f>IF(ISERROR(IF(ISBLANK($C79),"",VLOOKUP($C79,'[1]Инф. по МКД'!$D$3:$T$13113,14,0))),"",IF(ISBLANK($C79),"",VLOOKUP($C79,'[1]Инф. по МКД'!$D$3:$T$13113,14,0)))</f>
        <v>6872.4</v>
      </c>
      <c r="J79" s="78">
        <f>IF(ISERROR(IF(ISBLANK($C79),"",VLOOKUP($C79,'[1]Инф. по МКД'!$D$3:$T$13113,15,0))),"",IF(ISBLANK($C79),"",VLOOKUP($C79,'[1]Инф. по МКД'!$D$3:$T$13113,15,0)))</f>
        <v>5521.7</v>
      </c>
      <c r="K79" s="77">
        <f>IF(ISERROR(IF(ISBLANK($C79),"",VLOOKUP($C79,'[1]Инф. по МКД'!$D$3:$T$13113,16,0))),"",IF(ISBLANK($C79),"",VLOOKUP($C79,'[1]Инф. по МКД'!$D$3:$T$13113,16,0)))</f>
        <v>5387.7</v>
      </c>
      <c r="L79" s="79">
        <f>IF(ISERROR(IF(ISBLANK($C79),"",VLOOKUP($C79,'[1]Инф. по МКД'!$D$3:$T$13113,17,0))),"",IF(ISBLANK($C79),"",VLOOKUP($C79,'[1]Инф. по МКД'!$D$3:$T$13113,17,0)))</f>
        <v>235</v>
      </c>
      <c r="M79" s="80">
        <f t="shared" si="10"/>
        <v>21059301.490000002</v>
      </c>
      <c r="N79" s="78"/>
      <c r="O79" s="78"/>
      <c r="P79" s="78"/>
      <c r="Q79" s="80">
        <f>IF('Форма 2'!D79=0,"",'Форма 2'!D79-N79-O79-P79)</f>
        <v>21059301.490000002</v>
      </c>
      <c r="R79" s="81">
        <f t="shared" si="8"/>
        <v>3813.9162739735957</v>
      </c>
      <c r="S79" s="81">
        <f t="shared" si="9"/>
        <v>3813.9162739735957</v>
      </c>
      <c r="T79" s="82">
        <v>45657</v>
      </c>
      <c r="U79" s="75" t="s">
        <v>44</v>
      </c>
      <c r="V79" s="83"/>
      <c r="W79" s="84">
        <f t="shared" si="12"/>
        <v>4</v>
      </c>
      <c r="X79" s="85">
        <v>1</v>
      </c>
      <c r="Y79" s="85" t="s">
        <v>961</v>
      </c>
      <c r="Z79" s="85" t="s">
        <v>961</v>
      </c>
      <c r="AA79" s="85">
        <v>1</v>
      </c>
      <c r="AB79" s="85">
        <v>1</v>
      </c>
      <c r="AC79" s="85" t="s">
        <v>961</v>
      </c>
      <c r="AD79" s="85" t="s">
        <v>961</v>
      </c>
      <c r="AE79" s="99" t="s">
        <v>961</v>
      </c>
      <c r="AF79" s="86" t="s">
        <v>961</v>
      </c>
      <c r="AG79" s="85" t="s">
        <v>961</v>
      </c>
      <c r="AH79" s="85" t="s">
        <v>961</v>
      </c>
      <c r="AI79" s="85" t="s">
        <v>961</v>
      </c>
      <c r="AJ79" s="85" t="s">
        <v>961</v>
      </c>
      <c r="AK79" s="85" t="s">
        <v>961</v>
      </c>
      <c r="AL79" s="85" t="s">
        <v>961</v>
      </c>
      <c r="AM79" s="85" t="s">
        <v>961</v>
      </c>
      <c r="AN79" s="85" t="s">
        <v>961</v>
      </c>
      <c r="AO79" s="85" t="s">
        <v>961</v>
      </c>
      <c r="AP79" s="85">
        <v>1</v>
      </c>
      <c r="AQ79" s="85" t="s">
        <v>961</v>
      </c>
      <c r="AR79" s="85" t="s">
        <v>961</v>
      </c>
    </row>
    <row r="80" spans="1:44" ht="16.5" thickTop="1" thickBot="1" x14ac:dyDescent="0.3">
      <c r="A80" s="61">
        <f t="shared" si="11"/>
        <v>50</v>
      </c>
      <c r="B80" s="92" t="str">
        <f>IF(ISERROR(IF(ISBLANK(C80),"",_xlfn.XLOOKUP(C80,'[1]Инф. по МКД'!$D$3:$D$13151,'[1]Инф. по МКД'!$C$3:$C$13151,,0))),"",IF(ISBLANK(C80),"",_xlfn.XLOOKUP(C80,'[1]Инф. по МКД'!$D$3:$D$13151,'[1]Инф. по МКД'!$C$3:$C$13151,,0)))</f>
        <v>город Пермь</v>
      </c>
      <c r="C80" s="96" t="s">
        <v>864</v>
      </c>
      <c r="D80" s="74">
        <f>IF(ISERROR(IF(ISBLANK($C80),"",VLOOKUP($C80,'[1]Инф. по МКД'!$D$3:$T$13113,3,0))),"",IF(ISBLANK($C80),"",VLOOKUP($C80,'[1]Инф. по МКД'!$D$3:$T$13113,3,0)))</f>
        <v>1963</v>
      </c>
      <c r="E80" s="75"/>
      <c r="F80" s="87" t="str">
        <f>IF(ISERROR(IF(ISBLANK($C80),"",VLOOKUP($C80,'[1]Инф. по МКД'!$D$3:$T$13113,5,0))),"",IF(ISBLANK($C80),"",VLOOKUP($C80,'[1]Инф. по МКД'!$D$3:$T$13113,5,0)))</f>
        <v>Кирпич</v>
      </c>
      <c r="G80" s="75">
        <f>IF(ISERROR(IF(ISBLANK($C80),"",VLOOKUP($C80,'[1]Инф. по МКД'!$D$3:$T$13113,9,0))),"",IF(ISBLANK($C80),"",VLOOKUP($C80,'[1]Инф. по МКД'!$D$3:$T$13113,9,0)))</f>
        <v>5</v>
      </c>
      <c r="H80" s="61">
        <f>IF(ISERROR(IF(ISBLANK($C80),"",VLOOKUP($C80,'[1]Инф. по МКД'!$D$3:$T$13113,10,0))),"",IF(ISBLANK($C80),"",VLOOKUP($C80,'[1]Инф. по МКД'!$D$3:$T$13113,10,0)))</f>
        <v>2</v>
      </c>
      <c r="I80" s="77">
        <f>IF(ISERROR(IF(ISBLANK($C80),"",VLOOKUP($C80,'[1]Инф. по МКД'!$D$3:$T$13113,14,0))),"",IF(ISBLANK($C80),"",VLOOKUP($C80,'[1]Инф. по МКД'!$D$3:$T$13113,14,0)))</f>
        <v>3325.5</v>
      </c>
      <c r="J80" s="78">
        <f>IF(ISERROR(IF(ISBLANK($C80),"",VLOOKUP($C80,'[1]Инф. по МКД'!$D$3:$T$13113,15,0))),"",IF(ISBLANK($C80),"",VLOOKUP($C80,'[1]Инф. по МКД'!$D$3:$T$13113,15,0)))</f>
        <v>2871.7</v>
      </c>
      <c r="K80" s="77">
        <f>IF(ISERROR(IF(ISBLANK($C80),"",VLOOKUP($C80,'[1]Инф. по МКД'!$D$3:$T$13113,16,0))),"",IF(ISBLANK($C80),"",VLOOKUP($C80,'[1]Инф. по МКД'!$D$3:$T$13113,16,0)))</f>
        <v>2771.6</v>
      </c>
      <c r="L80" s="79">
        <f>IF(ISERROR(IF(ISBLANK($C80),"",VLOOKUP($C80,'[1]Инф. по МКД'!$D$3:$T$13113,17,0))),"",IF(ISBLANK($C80),"",VLOOKUP($C80,'[1]Инф. по МКД'!$D$3:$T$13113,17,0)))</f>
        <v>200</v>
      </c>
      <c r="M80" s="80">
        <f t="shared" si="10"/>
        <v>5657373.8600000003</v>
      </c>
      <c r="N80" s="78"/>
      <c r="O80" s="78"/>
      <c r="P80" s="78"/>
      <c r="Q80" s="80">
        <f>IF('Форма 2'!D80=0,"",'Форма 2'!D80-N80-O80-P80)</f>
        <v>5657373.8600000003</v>
      </c>
      <c r="R80" s="81">
        <f t="shared" si="8"/>
        <v>1970.04347947209</v>
      </c>
      <c r="S80" s="81">
        <f t="shared" si="9"/>
        <v>1970.04347947209</v>
      </c>
      <c r="T80" s="82">
        <v>45657</v>
      </c>
      <c r="U80" s="75" t="s">
        <v>44</v>
      </c>
      <c r="V80" s="84"/>
      <c r="W80" s="84">
        <f t="shared" si="12"/>
        <v>3</v>
      </c>
      <c r="X80" s="85">
        <v>1</v>
      </c>
      <c r="Y80" s="85" t="s">
        <v>961</v>
      </c>
      <c r="Z80" s="85" t="s">
        <v>961</v>
      </c>
      <c r="AA80" s="85">
        <v>1</v>
      </c>
      <c r="AB80" s="85">
        <v>1</v>
      </c>
      <c r="AC80" s="85" t="s">
        <v>961</v>
      </c>
      <c r="AD80" s="85" t="s">
        <v>961</v>
      </c>
      <c r="AE80" s="99" t="s">
        <v>961</v>
      </c>
      <c r="AF80" s="86" t="s">
        <v>961</v>
      </c>
      <c r="AG80" s="85" t="s">
        <v>961</v>
      </c>
      <c r="AH80" s="85" t="s">
        <v>961</v>
      </c>
      <c r="AI80" s="85" t="s">
        <v>961</v>
      </c>
      <c r="AJ80" s="85" t="s">
        <v>961</v>
      </c>
      <c r="AK80" s="85" t="s">
        <v>961</v>
      </c>
      <c r="AL80" s="85" t="s">
        <v>961</v>
      </c>
      <c r="AM80" s="85" t="s">
        <v>961</v>
      </c>
      <c r="AN80" s="85" t="s">
        <v>961</v>
      </c>
      <c r="AO80" s="85" t="s">
        <v>961</v>
      </c>
      <c r="AP80" s="85" t="s">
        <v>961</v>
      </c>
      <c r="AQ80" s="85" t="s">
        <v>961</v>
      </c>
      <c r="AR80" s="85" t="s">
        <v>961</v>
      </c>
    </row>
    <row r="81" spans="1:44" ht="16.5" thickTop="1" thickBot="1" x14ac:dyDescent="0.3">
      <c r="A81" s="61">
        <f t="shared" si="11"/>
        <v>51</v>
      </c>
      <c r="B81" s="92" t="str">
        <f>IF(ISERROR(IF(ISBLANK(C81),"",_xlfn.XLOOKUP(C81,'[1]Инф. по МКД'!$D$3:$D$13151,'[1]Инф. по МКД'!$C$3:$C$13151,,0))),"",IF(ISBLANK(C81),"",_xlfn.XLOOKUP(C81,'[1]Инф. по МКД'!$D$3:$D$13151,'[1]Инф. по МКД'!$C$3:$C$13151,,0)))</f>
        <v>город Пермь</v>
      </c>
      <c r="C81" s="96" t="s">
        <v>865</v>
      </c>
      <c r="D81" s="74">
        <f>IF(ISERROR(IF(ISBLANK($C81),"",VLOOKUP($C81,'[1]Инф. по МКД'!$D$3:$T$13113,3,0))),"",IF(ISBLANK($C81),"",VLOOKUP($C81,'[1]Инф. по МКД'!$D$3:$T$13113,3,0)))</f>
        <v>1959</v>
      </c>
      <c r="E81" s="75"/>
      <c r="F81" s="87" t="str">
        <f>IF(ISERROR(IF(ISBLANK($C81),"",VLOOKUP($C81,'[1]Инф. по МКД'!$D$3:$T$13113,5,0))),"",IF(ISBLANK($C81),"",VLOOKUP($C81,'[1]Инф. по МКД'!$D$3:$T$13113,5,0)))</f>
        <v>Кирпич</v>
      </c>
      <c r="G81" s="75">
        <f>IF(ISERROR(IF(ISBLANK($C81),"",VLOOKUP($C81,'[1]Инф. по МКД'!$D$3:$T$13113,9,0))),"",IF(ISBLANK($C81),"",VLOOKUP($C81,'[1]Инф. по МКД'!$D$3:$T$13113,9,0)))</f>
        <v>2</v>
      </c>
      <c r="H81" s="61">
        <f>IF(ISERROR(IF(ISBLANK($C81),"",VLOOKUP($C81,'[1]Инф. по МКД'!$D$3:$T$13113,10,0))),"",IF(ISBLANK($C81),"",VLOOKUP($C81,'[1]Инф. по МКД'!$D$3:$T$13113,10,0)))</f>
        <v>2</v>
      </c>
      <c r="I81" s="77">
        <f>IF(ISERROR(IF(ISBLANK($C81),"",VLOOKUP($C81,'[1]Инф. по МКД'!$D$3:$T$13113,14,0))),"",IF(ISBLANK($C81),"",VLOOKUP($C81,'[1]Инф. по МКД'!$D$3:$T$13113,14,0)))</f>
        <v>697</v>
      </c>
      <c r="J81" s="78">
        <f>IF(ISERROR(IF(ISBLANK($C81),"",VLOOKUP($C81,'[1]Инф. по МКД'!$D$3:$T$13113,15,0))),"",IF(ISBLANK($C81),"",VLOOKUP($C81,'[1]Инф. по МКД'!$D$3:$T$13113,15,0)))</f>
        <v>641</v>
      </c>
      <c r="K81" s="77">
        <f>IF(ISERROR(IF(ISBLANK($C81),"",VLOOKUP($C81,'[1]Инф. по МКД'!$D$3:$T$13113,16,0))),"",IF(ISBLANK($C81),"",VLOOKUP($C81,'[1]Инф. по МКД'!$D$3:$T$13113,16,0)))</f>
        <v>635.49</v>
      </c>
      <c r="L81" s="79">
        <f>IF(ISERROR(IF(ISBLANK($C81),"",VLOOKUP($C81,'[1]Инф. по МКД'!$D$3:$T$13113,17,0))),"",IF(ISBLANK($C81),"",VLOOKUP($C81,'[1]Инф. по МКД'!$D$3:$T$13113,17,0)))</f>
        <v>38</v>
      </c>
      <c r="M81" s="80">
        <f t="shared" si="10"/>
        <v>6661500.8300000001</v>
      </c>
      <c r="N81" s="78"/>
      <c r="O81" s="78"/>
      <c r="P81" s="78"/>
      <c r="Q81" s="80">
        <f>IF('Форма 2'!D81=0,"",'Форма 2'!D81-N81-O81-P81)</f>
        <v>6661500.8300000001</v>
      </c>
      <c r="R81" s="81">
        <f t="shared" si="8"/>
        <v>10392.356989079562</v>
      </c>
      <c r="S81" s="81">
        <f t="shared" si="9"/>
        <v>10392.356989079562</v>
      </c>
      <c r="T81" s="82">
        <v>45657</v>
      </c>
      <c r="U81" s="75" t="s">
        <v>44</v>
      </c>
      <c r="V81" s="84"/>
      <c r="W81" s="84">
        <f t="shared" si="12"/>
        <v>1</v>
      </c>
      <c r="X81" s="85" t="s">
        <v>961</v>
      </c>
      <c r="Y81" s="85" t="s">
        <v>961</v>
      </c>
      <c r="Z81" s="85" t="s">
        <v>961</v>
      </c>
      <c r="AA81" s="85" t="s">
        <v>961</v>
      </c>
      <c r="AB81" s="85" t="s">
        <v>961</v>
      </c>
      <c r="AC81" s="85" t="s">
        <v>961</v>
      </c>
      <c r="AD81" s="85" t="s">
        <v>961</v>
      </c>
      <c r="AE81" s="99" t="s">
        <v>961</v>
      </c>
      <c r="AF81" s="86" t="s">
        <v>961</v>
      </c>
      <c r="AG81" s="85">
        <v>1</v>
      </c>
      <c r="AH81" s="85" t="s">
        <v>961</v>
      </c>
      <c r="AI81" s="85" t="s">
        <v>961</v>
      </c>
      <c r="AJ81" s="85" t="s">
        <v>961</v>
      </c>
      <c r="AK81" s="85" t="s">
        <v>961</v>
      </c>
      <c r="AL81" s="85" t="s">
        <v>961</v>
      </c>
      <c r="AM81" s="85" t="s">
        <v>961</v>
      </c>
      <c r="AN81" s="85" t="s">
        <v>961</v>
      </c>
      <c r="AO81" s="85" t="s">
        <v>961</v>
      </c>
      <c r="AP81" s="85" t="s">
        <v>961</v>
      </c>
      <c r="AQ81" s="85" t="s">
        <v>961</v>
      </c>
      <c r="AR81" s="85" t="s">
        <v>961</v>
      </c>
    </row>
    <row r="82" spans="1:44" ht="16.5" thickTop="1" thickBot="1" x14ac:dyDescent="0.3">
      <c r="A82" s="61">
        <f t="shared" si="11"/>
        <v>52</v>
      </c>
      <c r="B82" s="92" t="str">
        <f>IF(ISERROR(IF(ISBLANK(C82),"",_xlfn.XLOOKUP(C82,'[1]Инф. по МКД'!$D$3:$D$13151,'[1]Инф. по МКД'!$C$3:$C$13151,,0))),"",IF(ISBLANK(C82),"",_xlfn.XLOOKUP(C82,'[1]Инф. по МКД'!$D$3:$D$13151,'[1]Инф. по МКД'!$C$3:$C$13151,,0)))</f>
        <v>город Пермь</v>
      </c>
      <c r="C82" s="96" t="s">
        <v>866</v>
      </c>
      <c r="D82" s="74">
        <f>IF(ISERROR(IF(ISBLANK($C82),"",VLOOKUP($C82,'[1]Инф. по МКД'!$D$3:$T$13113,3,0))),"",IF(ISBLANK($C82),"",VLOOKUP($C82,'[1]Инф. по МКД'!$D$3:$T$13113,3,0)))</f>
        <v>1995</v>
      </c>
      <c r="E82" s="75"/>
      <c r="F82" s="87">
        <f>IF(ISERROR(IF(ISBLANK($C82),"",VLOOKUP($C82,'[1]Инф. по МКД'!$D$3:$T$13113,5,0))),"",IF(ISBLANK($C82),"",VLOOKUP($C82,'[1]Инф. по МКД'!$D$3:$T$13113,5,0)))</f>
        <v>0</v>
      </c>
      <c r="G82" s="75">
        <f>IF(ISERROR(IF(ISBLANK($C82),"",VLOOKUP($C82,'[1]Инф. по МКД'!$D$3:$T$13113,9,0))),"",IF(ISBLANK($C82),"",VLOOKUP($C82,'[1]Инф. по МКД'!$D$3:$T$13113,9,0)))</f>
        <v>9</v>
      </c>
      <c r="H82" s="61">
        <f>IF(ISERROR(IF(ISBLANK($C82),"",VLOOKUP($C82,'[1]Инф. по МКД'!$D$3:$T$13113,10,0))),"",IF(ISBLANK($C82),"",VLOOKUP($C82,'[1]Инф. по МКД'!$D$3:$T$13113,10,0)))</f>
        <v>9</v>
      </c>
      <c r="I82" s="77">
        <f>IF(ISERROR(IF(ISBLANK($C82),"",VLOOKUP($C82,'[1]Инф. по МКД'!$D$3:$T$13113,14,0))),"",IF(ISBLANK($C82),"",VLOOKUP($C82,'[1]Инф. по МКД'!$D$3:$T$13113,14,0)))</f>
        <v>23796.799999999999</v>
      </c>
      <c r="J82" s="78">
        <f>IF(ISERROR(IF(ISBLANK($C82),"",VLOOKUP($C82,'[1]Инф. по МКД'!$D$3:$T$13113,15,0))),"",IF(ISBLANK($C82),"",VLOOKUP($C82,'[1]Инф. по МКД'!$D$3:$T$13113,15,0)))</f>
        <v>20196.599999999999</v>
      </c>
      <c r="K82" s="77">
        <f>IF(ISERROR(IF(ISBLANK($C82),"",VLOOKUP($C82,'[1]Инф. по МКД'!$D$3:$T$13113,16,0))),"",IF(ISBLANK($C82),"",VLOOKUP($C82,'[1]Инф. по МКД'!$D$3:$T$13113,16,0)))</f>
        <v>17776.099999999999</v>
      </c>
      <c r="L82" s="79">
        <f>IF(ISERROR(IF(ISBLANK($C82),"",VLOOKUP($C82,'[1]Инф. по МКД'!$D$3:$T$13113,17,0))),"",IF(ISBLANK($C82),"",VLOOKUP($C82,'[1]Инф. по МКД'!$D$3:$T$13113,17,0)))</f>
        <v>0</v>
      </c>
      <c r="M82" s="80">
        <f t="shared" si="10"/>
        <v>25006580.280000001</v>
      </c>
      <c r="N82" s="78"/>
      <c r="O82" s="78"/>
      <c r="P82" s="78"/>
      <c r="Q82" s="80">
        <f>IF('Форма 2'!D82=0,"",'Форма 2'!D82-N82-O82-P82)</f>
        <v>25006580.280000001</v>
      </c>
      <c r="R82" s="81">
        <f t="shared" si="8"/>
        <v>1238.1579216303735</v>
      </c>
      <c r="S82" s="81">
        <f t="shared" si="9"/>
        <v>1238.1579216303735</v>
      </c>
      <c r="T82" s="82">
        <v>45657</v>
      </c>
      <c r="U82" s="75" t="s">
        <v>44</v>
      </c>
      <c r="V82" s="84"/>
      <c r="W82" s="84">
        <f t="shared" si="12"/>
        <v>1</v>
      </c>
      <c r="X82" s="85" t="s">
        <v>961</v>
      </c>
      <c r="Y82" s="85" t="s">
        <v>961</v>
      </c>
      <c r="Z82" s="85" t="s">
        <v>961</v>
      </c>
      <c r="AA82" s="85" t="s">
        <v>961</v>
      </c>
      <c r="AB82" s="85" t="s">
        <v>961</v>
      </c>
      <c r="AC82" s="85" t="s">
        <v>961</v>
      </c>
      <c r="AD82" s="85" t="s">
        <v>961</v>
      </c>
      <c r="AE82" s="99">
        <v>9</v>
      </c>
      <c r="AF82" s="86">
        <v>25006580.280000001</v>
      </c>
      <c r="AG82" s="85" t="s">
        <v>961</v>
      </c>
      <c r="AH82" s="85" t="s">
        <v>961</v>
      </c>
      <c r="AI82" s="85" t="s">
        <v>961</v>
      </c>
      <c r="AJ82" s="85" t="s">
        <v>961</v>
      </c>
      <c r="AK82" s="85" t="s">
        <v>961</v>
      </c>
      <c r="AL82" s="85" t="s">
        <v>961</v>
      </c>
      <c r="AM82" s="85" t="s">
        <v>961</v>
      </c>
      <c r="AN82" s="85" t="s">
        <v>961</v>
      </c>
      <c r="AO82" s="85" t="s">
        <v>961</v>
      </c>
      <c r="AP82" s="85" t="s">
        <v>961</v>
      </c>
      <c r="AQ82" s="85" t="s">
        <v>961</v>
      </c>
      <c r="AR82" s="85" t="s">
        <v>961</v>
      </c>
    </row>
    <row r="83" spans="1:44" ht="16.5" thickTop="1" thickBot="1" x14ac:dyDescent="0.3">
      <c r="A83" s="61">
        <f t="shared" si="11"/>
        <v>53</v>
      </c>
      <c r="B83" s="92" t="str">
        <f>IF(ISERROR(IF(ISBLANK(C83),"",_xlfn.XLOOKUP(C83,'[1]Инф. по МКД'!$D$3:$D$13151,'[1]Инф. по МКД'!$C$3:$C$13151,,0))),"",IF(ISBLANK(C83),"",_xlfn.XLOOKUP(C83,'[1]Инф. по МКД'!$D$3:$D$13151,'[1]Инф. по МКД'!$C$3:$C$13151,,0)))</f>
        <v>город Пермь</v>
      </c>
      <c r="C83" s="96" t="s">
        <v>868</v>
      </c>
      <c r="D83" s="74">
        <f>IF(ISERROR(IF(ISBLANK($C83),"",VLOOKUP($C83,'[1]Инф. по МКД'!$D$3:$T$13113,3,0))),"",IF(ISBLANK($C83),"",VLOOKUP($C83,'[1]Инф. по МКД'!$D$3:$T$13113,3,0)))</f>
        <v>1976</v>
      </c>
      <c r="E83" s="75"/>
      <c r="F83" s="87" t="str">
        <f>IF(ISERROR(IF(ISBLANK($C83),"",VLOOKUP($C83,'[1]Инф. по МКД'!$D$3:$T$13113,5,0))),"",IF(ISBLANK($C83),"",VLOOKUP($C83,'[1]Инф. по МКД'!$D$3:$T$13113,5,0)))</f>
        <v>Панель</v>
      </c>
      <c r="G83" s="75">
        <f>IF(ISERROR(IF(ISBLANK($C83),"",VLOOKUP($C83,'[1]Инф. по МКД'!$D$3:$T$13113,9,0))),"",IF(ISBLANK($C83),"",VLOOKUP($C83,'[1]Инф. по МКД'!$D$3:$T$13113,9,0)))</f>
        <v>9</v>
      </c>
      <c r="H83" s="61">
        <f>IF(ISERROR(IF(ISBLANK($C83),"",VLOOKUP($C83,'[1]Инф. по МКД'!$D$3:$T$13113,10,0))),"",IF(ISBLANK($C83),"",VLOOKUP($C83,'[1]Инф. по МКД'!$D$3:$T$13113,10,0)))</f>
        <v>4</v>
      </c>
      <c r="I83" s="77">
        <f>IF(ISERROR(IF(ISBLANK($C83),"",VLOOKUP($C83,'[1]Инф. по МКД'!$D$3:$T$13113,14,0))),"",IF(ISBLANK($C83),"",VLOOKUP($C83,'[1]Инф. по МКД'!$D$3:$T$13113,14,0)))</f>
        <v>7695.8</v>
      </c>
      <c r="J83" s="78">
        <f>IF(ISERROR(IF(ISBLANK($C83),"",VLOOKUP($C83,'[1]Инф. по МКД'!$D$3:$T$13113,15,0))),"",IF(ISBLANK($C83),"",VLOOKUP($C83,'[1]Инф. по МКД'!$D$3:$T$13113,15,0)))</f>
        <v>7695.8</v>
      </c>
      <c r="K83" s="77">
        <f>IF(ISERROR(IF(ISBLANK($C83),"",VLOOKUP($C83,'[1]Инф. по МКД'!$D$3:$T$13113,16,0))),"",IF(ISBLANK($C83),"",VLOOKUP($C83,'[1]Инф. по МКД'!$D$3:$T$13113,16,0)))</f>
        <v>7695.8</v>
      </c>
      <c r="L83" s="79">
        <f>IF(ISERROR(IF(ISBLANK($C83),"",VLOOKUP($C83,'[1]Инф. по МКД'!$D$3:$T$13113,17,0))),"",IF(ISBLANK($C83),"",VLOOKUP($C83,'[1]Инф. по МКД'!$D$3:$T$13113,17,0)))</f>
        <v>350</v>
      </c>
      <c r="M83" s="80">
        <f t="shared" si="10"/>
        <v>7715501.25</v>
      </c>
      <c r="N83" s="78"/>
      <c r="O83" s="78"/>
      <c r="P83" s="78"/>
      <c r="Q83" s="80">
        <f>IF('Форма 2'!D83=0,"",'Форма 2'!D83-N83-O83-P83)</f>
        <v>7715501.25</v>
      </c>
      <c r="R83" s="81">
        <f t="shared" si="8"/>
        <v>1002.560000259882</v>
      </c>
      <c r="S83" s="81">
        <f t="shared" si="9"/>
        <v>1002.560000259882</v>
      </c>
      <c r="T83" s="82">
        <v>45657</v>
      </c>
      <c r="U83" s="75" t="s">
        <v>44</v>
      </c>
      <c r="V83" s="83"/>
      <c r="W83" s="84">
        <f t="shared" si="12"/>
        <v>1</v>
      </c>
      <c r="X83" s="85">
        <v>1</v>
      </c>
      <c r="Y83" s="85" t="s">
        <v>961</v>
      </c>
      <c r="Z83" s="85" t="s">
        <v>961</v>
      </c>
      <c r="AA83" s="85" t="s">
        <v>961</v>
      </c>
      <c r="AB83" s="85" t="s">
        <v>961</v>
      </c>
      <c r="AC83" s="85" t="s">
        <v>961</v>
      </c>
      <c r="AD83" s="85" t="s">
        <v>961</v>
      </c>
      <c r="AE83" s="99" t="s">
        <v>961</v>
      </c>
      <c r="AF83" s="86" t="s">
        <v>961</v>
      </c>
      <c r="AG83" s="85" t="s">
        <v>961</v>
      </c>
      <c r="AH83" s="85" t="s">
        <v>961</v>
      </c>
      <c r="AI83" s="85" t="s">
        <v>961</v>
      </c>
      <c r="AJ83" s="85" t="s">
        <v>961</v>
      </c>
      <c r="AK83" s="85" t="s">
        <v>961</v>
      </c>
      <c r="AL83" s="85" t="s">
        <v>961</v>
      </c>
      <c r="AM83" s="85" t="s">
        <v>961</v>
      </c>
      <c r="AN83" s="85" t="s">
        <v>961</v>
      </c>
      <c r="AO83" s="85" t="s">
        <v>961</v>
      </c>
      <c r="AP83" s="85" t="s">
        <v>961</v>
      </c>
      <c r="AQ83" s="85" t="s">
        <v>961</v>
      </c>
      <c r="AR83" s="85" t="s">
        <v>961</v>
      </c>
    </row>
    <row r="84" spans="1:44" ht="16.5" thickTop="1" thickBot="1" x14ac:dyDescent="0.3">
      <c r="A84" s="61">
        <f t="shared" si="11"/>
        <v>54</v>
      </c>
      <c r="B84" s="92" t="str">
        <f>IF(ISERROR(IF(ISBLANK(C84),"",_xlfn.XLOOKUP(C84,'[1]Инф. по МКД'!$D$3:$D$13151,'[1]Инф. по МКД'!$C$3:$C$13151,,0))),"",IF(ISBLANK(C84),"",_xlfn.XLOOKUP(C84,'[1]Инф. по МКД'!$D$3:$D$13151,'[1]Инф. по МКД'!$C$3:$C$13151,,0)))</f>
        <v>город Пермь</v>
      </c>
      <c r="C84" s="96" t="s">
        <v>869</v>
      </c>
      <c r="D84" s="74">
        <f>IF(ISERROR(IF(ISBLANK($C84),"",VLOOKUP($C84,'[1]Инф. по МКД'!$D$3:$T$13113,3,0))),"",IF(ISBLANK($C84),"",VLOOKUP($C84,'[1]Инф. по МКД'!$D$3:$T$13113,3,0)))</f>
        <v>2012</v>
      </c>
      <c r="E84" s="75"/>
      <c r="F84" s="87" t="str">
        <f>IF(ISERROR(IF(ISBLANK($C84),"",VLOOKUP($C84,'[1]Инф. по МКД'!$D$3:$T$13113,5,0))),"",IF(ISBLANK($C84),"",VLOOKUP($C84,'[1]Инф. по МКД'!$D$3:$T$13113,5,0)))</f>
        <v>Панели</v>
      </c>
      <c r="G84" s="75">
        <f>IF(ISERROR(IF(ISBLANK($C84),"",VLOOKUP($C84,'[1]Инф. по МКД'!$D$3:$T$13113,9,0))),"",IF(ISBLANK($C84),"",VLOOKUP($C84,'[1]Инф. по МКД'!$D$3:$T$13113,9,0)))</f>
        <v>17</v>
      </c>
      <c r="H84" s="61">
        <f>IF(ISERROR(IF(ISBLANK($C84),"",VLOOKUP($C84,'[1]Инф. по МКД'!$D$3:$T$13113,10,0))),"",IF(ISBLANK($C84),"",VLOOKUP($C84,'[1]Инф. по МКД'!$D$3:$T$13113,10,0)))</f>
        <v>6</v>
      </c>
      <c r="I84" s="77">
        <f>IF(ISERROR(IF(ISBLANK($C84),"",VLOOKUP($C84,'[1]Инф. по МКД'!$D$3:$T$13113,14,0))),"",IF(ISBLANK($C84),"",VLOOKUP($C84,'[1]Инф. по МКД'!$D$3:$T$13113,14,0)))</f>
        <v>14039.97</v>
      </c>
      <c r="J84" s="78">
        <f>IF(ISERROR(IF(ISBLANK($C84),"",VLOOKUP($C84,'[1]Инф. по МКД'!$D$3:$T$13113,15,0))),"",IF(ISBLANK($C84),"",VLOOKUP($C84,'[1]Инф. по МКД'!$D$3:$T$13113,15,0)))</f>
        <v>13137.2</v>
      </c>
      <c r="K84" s="77">
        <f>IF(ISERROR(IF(ISBLANK($C84),"",VLOOKUP($C84,'[1]Инф. по МКД'!$D$3:$T$13113,16,0))),"",IF(ISBLANK($C84),"",VLOOKUP($C84,'[1]Инф. по МКД'!$D$3:$T$13113,16,0)))</f>
        <v>13137.2</v>
      </c>
      <c r="L84" s="79">
        <f>IF(ISERROR(IF(ISBLANK($C84),"",VLOOKUP($C84,'[1]Инф. по МКД'!$D$3:$T$13113,17,0))),"",IF(ISBLANK($C84),"",VLOOKUP($C84,'[1]Инф. по МКД'!$D$3:$T$13113,17,0)))</f>
        <v>300</v>
      </c>
      <c r="M84" s="80">
        <f t="shared" si="10"/>
        <v>2954150.09</v>
      </c>
      <c r="N84" s="78"/>
      <c r="O84" s="78"/>
      <c r="P84" s="78"/>
      <c r="Q84" s="80">
        <f>IF('Форма 2'!D84=0,"",'Форма 2'!D84-N84-O84-P84)</f>
        <v>2954150.09</v>
      </c>
      <c r="R84" s="81">
        <f t="shared" si="8"/>
        <v>224.86908093048746</v>
      </c>
      <c r="S84" s="81">
        <f t="shared" si="9"/>
        <v>224.86908093048746</v>
      </c>
      <c r="T84" s="82">
        <v>45657</v>
      </c>
      <c r="U84" s="75" t="s">
        <v>44</v>
      </c>
      <c r="V84" s="83"/>
      <c r="W84" s="84">
        <f t="shared" si="12"/>
        <v>1</v>
      </c>
      <c r="X84" s="85" t="s">
        <v>961</v>
      </c>
      <c r="Y84" s="85" t="s">
        <v>961</v>
      </c>
      <c r="Z84" s="85" t="s">
        <v>961</v>
      </c>
      <c r="AA84" s="85" t="s">
        <v>961</v>
      </c>
      <c r="AB84" s="85" t="s">
        <v>961</v>
      </c>
      <c r="AC84" s="85" t="s">
        <v>961</v>
      </c>
      <c r="AD84" s="85" t="s">
        <v>961</v>
      </c>
      <c r="AE84" s="99" t="s">
        <v>961</v>
      </c>
      <c r="AF84" s="86" t="s">
        <v>961</v>
      </c>
      <c r="AG84" s="85" t="s">
        <v>961</v>
      </c>
      <c r="AH84" s="85" t="s">
        <v>961</v>
      </c>
      <c r="AI84" s="85" t="s">
        <v>961</v>
      </c>
      <c r="AJ84" s="85" t="s">
        <v>961</v>
      </c>
      <c r="AK84" s="85">
        <v>1</v>
      </c>
      <c r="AL84" s="85" t="s">
        <v>961</v>
      </c>
      <c r="AM84" s="85" t="s">
        <v>961</v>
      </c>
      <c r="AN84" s="85" t="s">
        <v>961</v>
      </c>
      <c r="AO84" s="85" t="s">
        <v>961</v>
      </c>
      <c r="AP84" s="85" t="s">
        <v>961</v>
      </c>
      <c r="AQ84" s="85" t="s">
        <v>961</v>
      </c>
      <c r="AR84" s="85" t="s">
        <v>961</v>
      </c>
    </row>
    <row r="85" spans="1:44" ht="16.5" thickTop="1" thickBot="1" x14ac:dyDescent="0.3">
      <c r="A85" s="61">
        <f t="shared" si="11"/>
        <v>55</v>
      </c>
      <c r="B85" s="92" t="str">
        <f>IF(ISERROR(IF(ISBLANK(C85),"",_xlfn.XLOOKUP(C85,'[1]Инф. по МКД'!$D$3:$D$13151,'[1]Инф. по МКД'!$C$3:$C$13151,,0))),"",IF(ISBLANK(C85),"",_xlfn.XLOOKUP(C85,'[1]Инф. по МКД'!$D$3:$D$13151,'[1]Инф. по МКД'!$C$3:$C$13151,,0)))</f>
        <v>город Пермь</v>
      </c>
      <c r="C85" s="96" t="s">
        <v>872</v>
      </c>
      <c r="D85" s="74">
        <f>IF(ISERROR(IF(ISBLANK($C85),"",VLOOKUP($C85,'[1]Инф. по МКД'!$D$3:$T$13113,3,0))),"",IF(ISBLANK($C85),"",VLOOKUP($C85,'[1]Инф. по МКД'!$D$3:$T$13113,3,0)))</f>
        <v>2009</v>
      </c>
      <c r="E85" s="75"/>
      <c r="F85" s="87">
        <f>IF(ISERROR(IF(ISBLANK($C85),"",VLOOKUP($C85,'[1]Инф. по МКД'!$D$3:$T$13113,5,0))),"",IF(ISBLANK($C85),"",VLOOKUP($C85,'[1]Инф. по МКД'!$D$3:$T$13113,5,0)))</f>
        <v>0</v>
      </c>
      <c r="G85" s="75">
        <f>IF(ISERROR(IF(ISBLANK($C85),"",VLOOKUP($C85,'[1]Инф. по МКД'!$D$3:$T$13113,9,0))),"",IF(ISBLANK($C85),"",VLOOKUP($C85,'[1]Инф. по МКД'!$D$3:$T$13113,9,0)))</f>
        <v>18</v>
      </c>
      <c r="H85" s="61">
        <f>IF(ISERROR(IF(ISBLANK($C85),"",VLOOKUP($C85,'[1]Инф. по МКД'!$D$3:$T$13113,10,0))),"",IF(ISBLANK($C85),"",VLOOKUP($C85,'[1]Инф. по МКД'!$D$3:$T$13113,10,0)))</f>
        <v>4</v>
      </c>
      <c r="I85" s="77">
        <f>IF(ISERROR(IF(ISBLANK($C85),"",VLOOKUP($C85,'[1]Инф. по МКД'!$D$3:$T$13113,14,0))),"",IF(ISBLANK($C85),"",VLOOKUP($C85,'[1]Инф. по МКД'!$D$3:$T$13113,14,0)))</f>
        <v>28873.200000000001</v>
      </c>
      <c r="J85" s="78">
        <f>IF(ISERROR(IF(ISBLANK($C85),"",VLOOKUP($C85,'[1]Инф. по МКД'!$D$3:$T$13113,15,0))),"",IF(ISBLANK($C85),"",VLOOKUP($C85,'[1]Инф. по МКД'!$D$3:$T$13113,15,0)))</f>
        <v>24692.6</v>
      </c>
      <c r="K85" s="77">
        <f>IF(ISERROR(IF(ISBLANK($C85),"",VLOOKUP($C85,'[1]Инф. по МКД'!$D$3:$T$13113,16,0))),"",IF(ISBLANK($C85),"",VLOOKUP($C85,'[1]Инф. по МКД'!$D$3:$T$13113,16,0)))</f>
        <v>4180.6000000000004</v>
      </c>
      <c r="L85" s="79">
        <f>IF(ISERROR(IF(ISBLANK($C85),"",VLOOKUP($C85,'[1]Инф. по МКД'!$D$3:$T$13113,17,0))),"",IF(ISBLANK($C85),"",VLOOKUP($C85,'[1]Инф. по МКД'!$D$3:$T$13113,17,0)))</f>
        <v>922</v>
      </c>
      <c r="M85" s="80">
        <f t="shared" si="10"/>
        <v>6075210.0099999998</v>
      </c>
      <c r="N85" s="78"/>
      <c r="O85" s="78"/>
      <c r="P85" s="78"/>
      <c r="Q85" s="80">
        <f>IF('Форма 2'!D85=0,"",'Форма 2'!D85-N85-O85-P85)</f>
        <v>6075210.0099999998</v>
      </c>
      <c r="R85" s="81">
        <f t="shared" si="8"/>
        <v>246.03362991341535</v>
      </c>
      <c r="S85" s="81">
        <f t="shared" si="9"/>
        <v>246.03362991341535</v>
      </c>
      <c r="T85" s="82">
        <v>45657</v>
      </c>
      <c r="U85" s="75" t="s">
        <v>44</v>
      </c>
      <c r="V85" s="84"/>
      <c r="W85" s="84">
        <f t="shared" si="12"/>
        <v>1</v>
      </c>
      <c r="X85" s="85" t="s">
        <v>961</v>
      </c>
      <c r="Y85" s="85" t="s">
        <v>961</v>
      </c>
      <c r="Z85" s="85" t="s">
        <v>961</v>
      </c>
      <c r="AA85" s="85" t="s">
        <v>961</v>
      </c>
      <c r="AB85" s="85" t="s">
        <v>961</v>
      </c>
      <c r="AC85" s="85" t="s">
        <v>961</v>
      </c>
      <c r="AD85" s="85" t="s">
        <v>961</v>
      </c>
      <c r="AE85" s="99" t="s">
        <v>961</v>
      </c>
      <c r="AF85" s="86" t="s">
        <v>961</v>
      </c>
      <c r="AG85" s="85" t="s">
        <v>961</v>
      </c>
      <c r="AH85" s="85" t="s">
        <v>961</v>
      </c>
      <c r="AI85" s="85" t="s">
        <v>961</v>
      </c>
      <c r="AJ85" s="85" t="s">
        <v>961</v>
      </c>
      <c r="AK85" s="85">
        <v>1</v>
      </c>
      <c r="AL85" s="85" t="s">
        <v>961</v>
      </c>
      <c r="AM85" s="85" t="s">
        <v>961</v>
      </c>
      <c r="AN85" s="85" t="s">
        <v>961</v>
      </c>
      <c r="AO85" s="85" t="s">
        <v>961</v>
      </c>
      <c r="AP85" s="85" t="s">
        <v>961</v>
      </c>
      <c r="AQ85" s="85" t="s">
        <v>961</v>
      </c>
      <c r="AR85" s="85" t="s">
        <v>961</v>
      </c>
    </row>
    <row r="86" spans="1:44" ht="16.5" thickTop="1" thickBot="1" x14ac:dyDescent="0.3">
      <c r="A86" s="61">
        <f t="shared" si="11"/>
        <v>56</v>
      </c>
      <c r="B86" s="92" t="str">
        <f>IF(ISERROR(IF(ISBLANK(C86),"",_xlfn.XLOOKUP(C86,'[1]Инф. по МКД'!$D$3:$D$13151,'[1]Инф. по МКД'!$C$3:$C$13151,,0))),"",IF(ISBLANK(C86),"",_xlfn.XLOOKUP(C86,'[1]Инф. по МКД'!$D$3:$D$13151,'[1]Инф. по МКД'!$C$3:$C$13151,,0)))</f>
        <v>город Пермь</v>
      </c>
      <c r="C86" s="96" t="s">
        <v>874</v>
      </c>
      <c r="D86" s="74">
        <f>IF(ISERROR(IF(ISBLANK($C86),"",VLOOKUP($C86,'[1]Инф. по МКД'!$D$3:$T$13113,3,0))),"",IF(ISBLANK($C86),"",VLOOKUP($C86,'[1]Инф. по МКД'!$D$3:$T$13113,3,0)))</f>
        <v>1959</v>
      </c>
      <c r="E86" s="75"/>
      <c r="F86" s="87" t="str">
        <f>IF(ISERROR(IF(ISBLANK($C86),"",VLOOKUP($C86,'[1]Инф. по МКД'!$D$3:$T$13113,5,0))),"",IF(ISBLANK($C86),"",VLOOKUP($C86,'[1]Инф. по МКД'!$D$3:$T$13113,5,0)))</f>
        <v>Кирпич</v>
      </c>
      <c r="G86" s="75">
        <f>IF(ISERROR(IF(ISBLANK($C86),"",VLOOKUP($C86,'[1]Инф. по МКД'!$D$3:$T$13113,9,0))),"",IF(ISBLANK($C86),"",VLOOKUP($C86,'[1]Инф. по МКД'!$D$3:$T$13113,9,0)))</f>
        <v>4</v>
      </c>
      <c r="H86" s="61">
        <f>IF(ISERROR(IF(ISBLANK($C86),"",VLOOKUP($C86,'[1]Инф. по МКД'!$D$3:$T$13113,10,0))),"",IF(ISBLANK($C86),"",VLOOKUP($C86,'[1]Инф. по МКД'!$D$3:$T$13113,10,0)))</f>
        <v>4</v>
      </c>
      <c r="I86" s="77">
        <f>IF(ISERROR(IF(ISBLANK($C86),"",VLOOKUP($C86,'[1]Инф. по МКД'!$D$3:$T$13113,14,0))),"",IF(ISBLANK($C86),"",VLOOKUP($C86,'[1]Инф. по МКД'!$D$3:$T$13113,14,0)))</f>
        <v>2651.2</v>
      </c>
      <c r="J86" s="78">
        <f>IF(ISERROR(IF(ISBLANK($C86),"",VLOOKUP($C86,'[1]Инф. по МКД'!$D$3:$T$13113,15,0))),"",IF(ISBLANK($C86),"",VLOOKUP($C86,'[1]Инф. по МКД'!$D$3:$T$13113,15,0)))</f>
        <v>2637.4</v>
      </c>
      <c r="K86" s="77">
        <f>IF(ISERROR(IF(ISBLANK($C86),"",VLOOKUP($C86,'[1]Инф. по МКД'!$D$3:$T$13113,16,0))),"",IF(ISBLANK($C86),"",VLOOKUP($C86,'[1]Инф. по МКД'!$D$3:$T$13113,16,0)))</f>
        <v>2637.4</v>
      </c>
      <c r="L86" s="79">
        <f>IF(ISERROR(IF(ISBLANK($C86),"",VLOOKUP($C86,'[1]Инф. по МКД'!$D$3:$T$13113,17,0))),"",IF(ISBLANK($C86),"",VLOOKUP($C86,'[1]Инф. по МКД'!$D$3:$T$13113,17,0)))</f>
        <v>90</v>
      </c>
      <c r="M86" s="80">
        <f t="shared" si="10"/>
        <v>11939732.220000001</v>
      </c>
      <c r="N86" s="78"/>
      <c r="O86" s="78"/>
      <c r="P86" s="78"/>
      <c r="Q86" s="80">
        <f>IF('Форма 2'!D86=0,"",'Форма 2'!D86-N86-O86-P86)</f>
        <v>11939732.220000001</v>
      </c>
      <c r="R86" s="81">
        <f t="shared" si="8"/>
        <v>4527.0843330552816</v>
      </c>
      <c r="S86" s="81">
        <f t="shared" si="9"/>
        <v>4527.0843330552816</v>
      </c>
      <c r="T86" s="82">
        <v>45657</v>
      </c>
      <c r="U86" s="75" t="s">
        <v>44</v>
      </c>
      <c r="V86" s="84"/>
      <c r="W86" s="84">
        <f t="shared" si="12"/>
        <v>1</v>
      </c>
      <c r="X86" s="85" t="s">
        <v>961</v>
      </c>
      <c r="Y86" s="85" t="s">
        <v>961</v>
      </c>
      <c r="Z86" s="85" t="s">
        <v>961</v>
      </c>
      <c r="AA86" s="85" t="s">
        <v>961</v>
      </c>
      <c r="AB86" s="85" t="s">
        <v>961</v>
      </c>
      <c r="AC86" s="85" t="s">
        <v>961</v>
      </c>
      <c r="AD86" s="85" t="s">
        <v>961</v>
      </c>
      <c r="AE86" s="99" t="s">
        <v>961</v>
      </c>
      <c r="AF86" s="86" t="s">
        <v>961</v>
      </c>
      <c r="AG86" s="85">
        <v>1</v>
      </c>
      <c r="AH86" s="85" t="s">
        <v>961</v>
      </c>
      <c r="AI86" s="85" t="s">
        <v>961</v>
      </c>
      <c r="AJ86" s="85" t="s">
        <v>961</v>
      </c>
      <c r="AK86" s="85" t="s">
        <v>961</v>
      </c>
      <c r="AL86" s="85" t="s">
        <v>961</v>
      </c>
      <c r="AM86" s="85" t="s">
        <v>961</v>
      </c>
      <c r="AN86" s="85" t="s">
        <v>961</v>
      </c>
      <c r="AO86" s="85" t="s">
        <v>961</v>
      </c>
      <c r="AP86" s="85" t="s">
        <v>961</v>
      </c>
      <c r="AQ86" s="85" t="s">
        <v>961</v>
      </c>
      <c r="AR86" s="85" t="s">
        <v>961</v>
      </c>
    </row>
    <row r="87" spans="1:44" ht="16.5" thickTop="1" thickBot="1" x14ac:dyDescent="0.3">
      <c r="A87" s="61">
        <f t="shared" si="11"/>
        <v>57</v>
      </c>
      <c r="B87" s="92" t="str">
        <f>IF(ISERROR(IF(ISBLANK(C87),"",_xlfn.XLOOKUP(C87,'[1]Инф. по МКД'!$D$3:$D$13151,'[1]Инф. по МКД'!$C$3:$C$13151,,0))),"",IF(ISBLANK(C87),"",_xlfn.XLOOKUP(C87,'[1]Инф. по МКД'!$D$3:$D$13151,'[1]Инф. по МКД'!$C$3:$C$13151,,0)))</f>
        <v>город Пермь</v>
      </c>
      <c r="C87" s="96" t="s">
        <v>875</v>
      </c>
      <c r="D87" s="74">
        <f>IF(ISERROR(IF(ISBLANK($C87),"",VLOOKUP($C87,'[1]Инф. по МКД'!$D$3:$T$13113,3,0))),"",IF(ISBLANK($C87),"",VLOOKUP($C87,'[1]Инф. по МКД'!$D$3:$T$13113,3,0)))</f>
        <v>1996</v>
      </c>
      <c r="E87" s="75"/>
      <c r="F87" s="87" t="str">
        <f>IF(ISERROR(IF(ISBLANK($C87),"",VLOOKUP($C87,'[1]Инф. по МКД'!$D$3:$T$13113,5,0))),"",IF(ISBLANK($C87),"",VLOOKUP($C87,'[1]Инф. по МКД'!$D$3:$T$13113,5,0)))</f>
        <v>Кирпич</v>
      </c>
      <c r="G87" s="75">
        <f>IF(ISERROR(IF(ISBLANK($C87),"",VLOOKUP($C87,'[1]Инф. по МКД'!$D$3:$T$13113,9,0))),"",IF(ISBLANK($C87),"",VLOOKUP($C87,'[1]Инф. по МКД'!$D$3:$T$13113,9,0)))</f>
        <v>10</v>
      </c>
      <c r="H87" s="61">
        <f>IF(ISERROR(IF(ISBLANK($C87),"",VLOOKUP($C87,'[1]Инф. по МКД'!$D$3:$T$13113,10,0))),"",IF(ISBLANK($C87),"",VLOOKUP($C87,'[1]Инф. по МКД'!$D$3:$T$13113,10,0)))</f>
        <v>3</v>
      </c>
      <c r="I87" s="77">
        <f>IF(ISERROR(IF(ISBLANK($C87),"",VLOOKUP($C87,'[1]Инф. по МКД'!$D$3:$T$13113,14,0))),"",IF(ISBLANK($C87),"",VLOOKUP($C87,'[1]Инф. по МКД'!$D$3:$T$13113,14,0)))</f>
        <v>9841.1</v>
      </c>
      <c r="J87" s="78">
        <f>IF(ISERROR(IF(ISBLANK($C87),"",VLOOKUP($C87,'[1]Инф. по МКД'!$D$3:$T$13113,15,0))),"",IF(ISBLANK($C87),"",VLOOKUP($C87,'[1]Инф. по МКД'!$D$3:$T$13113,15,0)))</f>
        <v>3774.5</v>
      </c>
      <c r="K87" s="77">
        <f>IF(ISERROR(IF(ISBLANK($C87),"",VLOOKUP($C87,'[1]Инф. по МКД'!$D$3:$T$13113,16,0))),"",IF(ISBLANK($C87),"",VLOOKUP($C87,'[1]Инф. по МКД'!$D$3:$T$13113,16,0)))</f>
        <v>3774.5</v>
      </c>
      <c r="L87" s="79">
        <f>IF(ISERROR(IF(ISBLANK($C87),"",VLOOKUP($C87,'[1]Инф. по МКД'!$D$3:$T$13113,17,0))),"",IF(ISBLANK($C87),"",VLOOKUP($C87,'[1]Инф. по МКД'!$D$3:$T$13113,17,0)))</f>
        <v>123</v>
      </c>
      <c r="M87" s="80">
        <f t="shared" si="10"/>
        <v>4222619.1900000004</v>
      </c>
      <c r="N87" s="78"/>
      <c r="O87" s="78"/>
      <c r="P87" s="78"/>
      <c r="Q87" s="80">
        <f>IF('Форма 2'!D87=0,"",'Форма 2'!D87-N87-O87-P87)</f>
        <v>4222619.1900000004</v>
      </c>
      <c r="R87" s="81">
        <f t="shared" si="8"/>
        <v>1118.7227950721951</v>
      </c>
      <c r="S87" s="81">
        <f t="shared" si="9"/>
        <v>1118.7227950721951</v>
      </c>
      <c r="T87" s="82">
        <v>45657</v>
      </c>
      <c r="U87" s="75" t="s">
        <v>44</v>
      </c>
      <c r="V87" s="84"/>
      <c r="W87" s="84">
        <f t="shared" si="12"/>
        <v>1</v>
      </c>
      <c r="X87" s="85" t="s">
        <v>961</v>
      </c>
      <c r="Y87" s="85" t="s">
        <v>961</v>
      </c>
      <c r="Z87" s="85" t="s">
        <v>961</v>
      </c>
      <c r="AA87" s="85" t="s">
        <v>961</v>
      </c>
      <c r="AB87" s="85" t="s">
        <v>961</v>
      </c>
      <c r="AC87" s="85">
        <v>1</v>
      </c>
      <c r="AD87" s="85" t="s">
        <v>961</v>
      </c>
      <c r="AE87" s="99" t="s">
        <v>961</v>
      </c>
      <c r="AF87" s="86" t="s">
        <v>961</v>
      </c>
      <c r="AG87" s="85" t="s">
        <v>961</v>
      </c>
      <c r="AH87" s="85" t="s">
        <v>961</v>
      </c>
      <c r="AI87" s="85" t="s">
        <v>961</v>
      </c>
      <c r="AJ87" s="85" t="s">
        <v>961</v>
      </c>
      <c r="AK87" s="85" t="s">
        <v>961</v>
      </c>
      <c r="AL87" s="85" t="s">
        <v>961</v>
      </c>
      <c r="AM87" s="85" t="s">
        <v>961</v>
      </c>
      <c r="AN87" s="85" t="s">
        <v>961</v>
      </c>
      <c r="AO87" s="85" t="s">
        <v>961</v>
      </c>
      <c r="AP87" s="85" t="s">
        <v>961</v>
      </c>
      <c r="AQ87" s="85" t="s">
        <v>961</v>
      </c>
      <c r="AR87" s="85" t="s">
        <v>961</v>
      </c>
    </row>
    <row r="88" spans="1:44" ht="16.5" thickTop="1" thickBot="1" x14ac:dyDescent="0.3">
      <c r="A88" s="61">
        <f t="shared" si="11"/>
        <v>58</v>
      </c>
      <c r="B88" s="92" t="str">
        <f>IF(ISERROR(IF(ISBLANK(C88),"",_xlfn.XLOOKUP(C88,'[1]Инф. по МКД'!$D$3:$D$13151,'[1]Инф. по МКД'!$C$3:$C$13151,,0))),"",IF(ISBLANK(C88),"",_xlfn.XLOOKUP(C88,'[1]Инф. по МКД'!$D$3:$D$13151,'[1]Инф. по МКД'!$C$3:$C$13151,,0)))</f>
        <v>город Пермь</v>
      </c>
      <c r="C88" s="96" t="s">
        <v>883</v>
      </c>
      <c r="D88" s="74">
        <f>IF(ISERROR(IF(ISBLANK($C88),"",VLOOKUP($C88,'[1]Инф. по МКД'!$D$3:$T$13113,3,0))),"",IF(ISBLANK($C88),"",VLOOKUP($C88,'[1]Инф. по МКД'!$D$3:$T$13113,3,0)))</f>
        <v>1977</v>
      </c>
      <c r="E88" s="75"/>
      <c r="F88" s="87" t="str">
        <f>IF(ISERROR(IF(ISBLANK($C88),"",VLOOKUP($C88,'[1]Инф. по МКД'!$D$3:$T$13113,5,0))),"",IF(ISBLANK($C88),"",VLOOKUP($C88,'[1]Инф. по МКД'!$D$3:$T$13113,5,0)))</f>
        <v>Панель</v>
      </c>
      <c r="G88" s="75">
        <f>IF(ISERROR(IF(ISBLANK($C88),"",VLOOKUP($C88,'[1]Инф. по МКД'!$D$3:$T$13113,9,0))),"",IF(ISBLANK($C88),"",VLOOKUP($C88,'[1]Инф. по МКД'!$D$3:$T$13113,9,0)))</f>
        <v>9</v>
      </c>
      <c r="H88" s="61">
        <f>IF(ISERROR(IF(ISBLANK($C88),"",VLOOKUP($C88,'[1]Инф. по МКД'!$D$3:$T$13113,10,0))),"",IF(ISBLANK($C88),"",VLOOKUP($C88,'[1]Инф. по МКД'!$D$3:$T$13113,10,0)))</f>
        <v>2</v>
      </c>
      <c r="I88" s="77">
        <f>IF(ISERROR(IF(ISBLANK($C88),"",VLOOKUP($C88,'[1]Инф. по МКД'!$D$3:$T$13113,14,0))),"",IF(ISBLANK($C88),"",VLOOKUP($C88,'[1]Инф. по МКД'!$D$3:$T$13113,14,0)))</f>
        <v>4483.1000000000004</v>
      </c>
      <c r="J88" s="78">
        <f>IF(ISERROR(IF(ISBLANK($C88),"",VLOOKUP($C88,'[1]Инф. по МКД'!$D$3:$T$13113,15,0))),"",IF(ISBLANK($C88),"",VLOOKUP($C88,'[1]Инф. по МКД'!$D$3:$T$13113,15,0)))</f>
        <v>3869.5</v>
      </c>
      <c r="K88" s="77">
        <f>IF(ISERROR(IF(ISBLANK($C88),"",VLOOKUP($C88,'[1]Инф. по МКД'!$D$3:$T$13113,16,0))),"",IF(ISBLANK($C88),"",VLOOKUP($C88,'[1]Инф. по МКД'!$D$3:$T$13113,16,0)))</f>
        <v>3714.72</v>
      </c>
      <c r="L88" s="79">
        <f>IF(ISERROR(IF(ISBLANK($C88),"",VLOOKUP($C88,'[1]Инф. по МКД'!$D$3:$T$13113,17,0))),"",IF(ISBLANK($C88),"",VLOOKUP($C88,'[1]Инф. по МКД'!$D$3:$T$13113,17,0)))</f>
        <v>194</v>
      </c>
      <c r="M88" s="80">
        <f t="shared" si="10"/>
        <v>68328720.340000004</v>
      </c>
      <c r="N88" s="78"/>
      <c r="O88" s="78"/>
      <c r="P88" s="78"/>
      <c r="Q88" s="80">
        <f>IF('Форма 2'!D88=0,"",'Форма 2'!D88-N88-O88-P88)</f>
        <v>68328720.340000004</v>
      </c>
      <c r="R88" s="81">
        <f t="shared" si="8"/>
        <v>17658.281519576172</v>
      </c>
      <c r="S88" s="81">
        <f t="shared" si="9"/>
        <v>17658.281519576172</v>
      </c>
      <c r="T88" s="82">
        <v>45657</v>
      </c>
      <c r="U88" s="75" t="s">
        <v>44</v>
      </c>
      <c r="V88" s="84"/>
      <c r="W88" s="84">
        <f t="shared" si="12"/>
        <v>1</v>
      </c>
      <c r="X88" s="85" t="s">
        <v>961</v>
      </c>
      <c r="Y88" s="85" t="s">
        <v>961</v>
      </c>
      <c r="Z88" s="85" t="s">
        <v>961</v>
      </c>
      <c r="AA88" s="85" t="s">
        <v>961</v>
      </c>
      <c r="AB88" s="85" t="s">
        <v>961</v>
      </c>
      <c r="AC88" s="85" t="s">
        <v>961</v>
      </c>
      <c r="AD88" s="85" t="s">
        <v>961</v>
      </c>
      <c r="AE88" s="99" t="s">
        <v>961</v>
      </c>
      <c r="AF88" s="86" t="s">
        <v>961</v>
      </c>
      <c r="AG88" s="85" t="s">
        <v>961</v>
      </c>
      <c r="AH88" s="85" t="s">
        <v>961</v>
      </c>
      <c r="AI88" s="85">
        <v>1</v>
      </c>
      <c r="AJ88" s="85" t="s">
        <v>961</v>
      </c>
      <c r="AK88" s="85" t="s">
        <v>961</v>
      </c>
      <c r="AL88" s="85" t="s">
        <v>961</v>
      </c>
      <c r="AM88" s="85" t="s">
        <v>961</v>
      </c>
      <c r="AN88" s="85" t="s">
        <v>961</v>
      </c>
      <c r="AO88" s="85" t="s">
        <v>961</v>
      </c>
      <c r="AP88" s="85" t="s">
        <v>961</v>
      </c>
      <c r="AQ88" s="85" t="s">
        <v>961</v>
      </c>
      <c r="AR88" s="85" t="s">
        <v>961</v>
      </c>
    </row>
    <row r="89" spans="1:44" ht="16.5" thickTop="1" thickBot="1" x14ac:dyDescent="0.3">
      <c r="A89" s="61">
        <f t="shared" si="11"/>
        <v>59</v>
      </c>
      <c r="B89" s="92" t="str">
        <f>IF(ISERROR(IF(ISBLANK(C89),"",_xlfn.XLOOKUP(C89,'[1]Инф. по МКД'!$D$3:$D$13151,'[1]Инф. по МКД'!$C$3:$C$13151,,0))),"",IF(ISBLANK(C89),"",_xlfn.XLOOKUP(C89,'[1]Инф. по МКД'!$D$3:$D$13151,'[1]Инф. по МКД'!$C$3:$C$13151,,0)))</f>
        <v>город Пермь</v>
      </c>
      <c r="C89" s="96" t="s">
        <v>882</v>
      </c>
      <c r="D89" s="74">
        <f>IF(ISERROR(IF(ISBLANK($C89),"",VLOOKUP($C89,'[1]Инф. по МКД'!$D$3:$T$13113,3,0))),"",IF(ISBLANK($C89),"",VLOOKUP($C89,'[1]Инф. по МКД'!$D$3:$T$13113,3,0)))</f>
        <v>1988</v>
      </c>
      <c r="E89" s="75"/>
      <c r="F89" s="87" t="str">
        <f>IF(ISERROR(IF(ISBLANK($C89),"",VLOOKUP($C89,'[1]Инф. по МКД'!$D$3:$T$13113,5,0))),"",IF(ISBLANK($C89),"",VLOOKUP($C89,'[1]Инф. по МКД'!$D$3:$T$13113,5,0)))</f>
        <v>Панель</v>
      </c>
      <c r="G89" s="75">
        <f>IF(ISERROR(IF(ISBLANK($C89),"",VLOOKUP($C89,'[1]Инф. по МКД'!$D$3:$T$13113,9,0))),"",IF(ISBLANK($C89),"",VLOOKUP($C89,'[1]Инф. по МКД'!$D$3:$T$13113,9,0)))</f>
        <v>16</v>
      </c>
      <c r="H89" s="61">
        <f>IF(ISERROR(IF(ISBLANK($C89),"",VLOOKUP($C89,'[1]Инф. по МКД'!$D$3:$T$13113,10,0))),"",IF(ISBLANK($C89),"",VLOOKUP($C89,'[1]Инф. по МКД'!$D$3:$T$13113,10,0)))</f>
        <v>1</v>
      </c>
      <c r="I89" s="77">
        <f>IF(ISERROR(IF(ISBLANK($C89),"",VLOOKUP($C89,'[1]Инф. по МКД'!$D$3:$T$13113,14,0))),"",IF(ISBLANK($C89),"",VLOOKUP($C89,'[1]Инф. по МКД'!$D$3:$T$13113,14,0)))</f>
        <v>5681.8</v>
      </c>
      <c r="J89" s="78">
        <f>IF(ISERROR(IF(ISBLANK($C89),"",VLOOKUP($C89,'[1]Инф. по МКД'!$D$3:$T$13113,15,0))),"",IF(ISBLANK($C89),"",VLOOKUP($C89,'[1]Инф. по МКД'!$D$3:$T$13113,15,0)))</f>
        <v>5522.0999999999995</v>
      </c>
      <c r="K89" s="77">
        <f>IF(ISERROR(IF(ISBLANK($C89),"",VLOOKUP($C89,'[1]Инф. по МКД'!$D$3:$T$13113,16,0))),"",IF(ISBLANK($C89),"",VLOOKUP($C89,'[1]Инф. по МКД'!$D$3:$T$13113,16,0)))</f>
        <v>5522.1</v>
      </c>
      <c r="L89" s="79">
        <f>IF(ISERROR(IF(ISBLANK($C89),"",VLOOKUP($C89,'[1]Инф. по МКД'!$D$3:$T$13113,17,0))),"",IF(ISBLANK($C89),"",VLOOKUP($C89,'[1]Инф. по МКД'!$D$3:$T$13113,17,0)))</f>
        <v>240</v>
      </c>
      <c r="M89" s="80">
        <f t="shared" si="10"/>
        <v>86598586.519999996</v>
      </c>
      <c r="N89" s="78"/>
      <c r="O89" s="78"/>
      <c r="P89" s="78"/>
      <c r="Q89" s="80">
        <f>IF('Форма 2'!D89=0,"",'Форма 2'!D89-N89-O89-P89)</f>
        <v>86598586.519999996</v>
      </c>
      <c r="R89" s="81">
        <f t="shared" si="8"/>
        <v>15682.183683743504</v>
      </c>
      <c r="S89" s="81">
        <f t="shared" si="9"/>
        <v>15682.183683743504</v>
      </c>
      <c r="T89" s="82">
        <v>45657</v>
      </c>
      <c r="U89" s="75" t="s">
        <v>44</v>
      </c>
      <c r="V89" s="83"/>
      <c r="W89" s="84">
        <f t="shared" si="12"/>
        <v>1</v>
      </c>
      <c r="X89" s="85" t="s">
        <v>961</v>
      </c>
      <c r="Y89" s="85" t="s">
        <v>961</v>
      </c>
      <c r="Z89" s="85" t="s">
        <v>961</v>
      </c>
      <c r="AA89" s="85" t="s">
        <v>961</v>
      </c>
      <c r="AB89" s="85" t="s">
        <v>961</v>
      </c>
      <c r="AC89" s="85" t="s">
        <v>961</v>
      </c>
      <c r="AD89" s="85" t="s">
        <v>961</v>
      </c>
      <c r="AE89" s="99" t="s">
        <v>961</v>
      </c>
      <c r="AF89" s="86" t="s">
        <v>961</v>
      </c>
      <c r="AG89" s="85" t="s">
        <v>961</v>
      </c>
      <c r="AH89" s="85" t="s">
        <v>961</v>
      </c>
      <c r="AI89" s="85">
        <v>1</v>
      </c>
      <c r="AJ89" s="85" t="s">
        <v>961</v>
      </c>
      <c r="AK89" s="85" t="s">
        <v>961</v>
      </c>
      <c r="AL89" s="85" t="s">
        <v>961</v>
      </c>
      <c r="AM89" s="85" t="s">
        <v>961</v>
      </c>
      <c r="AN89" s="85" t="s">
        <v>961</v>
      </c>
      <c r="AO89" s="85" t="s">
        <v>961</v>
      </c>
      <c r="AP89" s="85" t="s">
        <v>961</v>
      </c>
      <c r="AQ89" s="85" t="s">
        <v>961</v>
      </c>
      <c r="AR89" s="85" t="s">
        <v>961</v>
      </c>
    </row>
    <row r="90" spans="1:44" ht="16.5" thickTop="1" thickBot="1" x14ac:dyDescent="0.3">
      <c r="A90" s="61">
        <f t="shared" si="11"/>
        <v>60</v>
      </c>
      <c r="B90" s="92" t="str">
        <f>IF(ISERROR(IF(ISBLANK(C90),"",_xlfn.XLOOKUP(C90,'[1]Инф. по МКД'!$D$3:$D$13151,'[1]Инф. по МКД'!$C$3:$C$13151,,0))),"",IF(ISBLANK(C90),"",_xlfn.XLOOKUP(C90,'[1]Инф. по МКД'!$D$3:$D$13151,'[1]Инф. по МКД'!$C$3:$C$13151,,0)))</f>
        <v>город Пермь</v>
      </c>
      <c r="C90" s="96" t="s">
        <v>886</v>
      </c>
      <c r="D90" s="74">
        <f>IF(ISERROR(IF(ISBLANK($C90),"",VLOOKUP($C90,'[1]Инф. по МКД'!$D$3:$T$13113,3,0))),"",IF(ISBLANK($C90),"",VLOOKUP($C90,'[1]Инф. по МКД'!$D$3:$T$13113,3,0)))</f>
        <v>2003</v>
      </c>
      <c r="E90" s="75"/>
      <c r="F90" s="87" t="str">
        <f>IF(ISERROR(IF(ISBLANK($C90),"",VLOOKUP($C90,'[1]Инф. по МКД'!$D$3:$T$13113,5,0))),"",IF(ISBLANK($C90),"",VLOOKUP($C90,'[1]Инф. по МКД'!$D$3:$T$13113,5,0)))</f>
        <v>панель</v>
      </c>
      <c r="G90" s="75">
        <f>IF(ISERROR(IF(ISBLANK($C90),"",VLOOKUP($C90,'[1]Инф. по МКД'!$D$3:$T$13113,9,0))),"",IF(ISBLANK($C90),"",VLOOKUP($C90,'[1]Инф. по МКД'!$D$3:$T$13113,9,0)))</f>
        <v>10</v>
      </c>
      <c r="H90" s="61">
        <f>IF(ISERROR(IF(ISBLANK($C90),"",VLOOKUP($C90,'[1]Инф. по МКД'!$D$3:$T$13113,10,0))),"",IF(ISBLANK($C90),"",VLOOKUP($C90,'[1]Инф. по МКД'!$D$3:$T$13113,10,0)))</f>
        <v>2</v>
      </c>
      <c r="I90" s="77">
        <f>IF(ISERROR(IF(ISBLANK($C90),"",VLOOKUP($C90,'[1]Инф. по МКД'!$D$3:$T$13113,14,0))),"",IF(ISBLANK($C90),"",VLOOKUP($C90,'[1]Инф. по МКД'!$D$3:$T$13113,14,0)))</f>
        <v>4263.1000000000004</v>
      </c>
      <c r="J90" s="78">
        <f>IF(ISERROR(IF(ISBLANK($C90),"",VLOOKUP($C90,'[1]Инф. по МКД'!$D$3:$T$13113,15,0))),"",IF(ISBLANK($C90),"",VLOOKUP($C90,'[1]Инф. по МКД'!$D$3:$T$13113,15,0)))</f>
        <v>3373.1</v>
      </c>
      <c r="K90" s="77">
        <f>IF(ISERROR(IF(ISBLANK($C90),"",VLOOKUP($C90,'[1]Инф. по МКД'!$D$3:$T$13113,16,0))),"",IF(ISBLANK($C90),"",VLOOKUP($C90,'[1]Инф. по МКД'!$D$3:$T$13113,16,0)))</f>
        <v>3339.4</v>
      </c>
      <c r="L90" s="79">
        <f>IF(ISERROR(IF(ISBLANK($C90),"",VLOOKUP($C90,'[1]Инф. по МКД'!$D$3:$T$13113,17,0))),"",IF(ISBLANK($C90),"",VLOOKUP($C90,'[1]Инф. по МКД'!$D$3:$T$13113,17,0)))</f>
        <v>102</v>
      </c>
      <c r="M90" s="80">
        <f t="shared" si="10"/>
        <v>8482673.75</v>
      </c>
      <c r="N90" s="78"/>
      <c r="O90" s="78"/>
      <c r="P90" s="78"/>
      <c r="Q90" s="80">
        <f>IF('Форма 2'!D90=0,"",'Форма 2'!D90-N90-O90-P90)</f>
        <v>8482673.75</v>
      </c>
      <c r="R90" s="81">
        <f t="shared" si="8"/>
        <v>2514.8005543861732</v>
      </c>
      <c r="S90" s="81">
        <f t="shared" si="9"/>
        <v>2514.8005543861732</v>
      </c>
      <c r="T90" s="82">
        <v>45657</v>
      </c>
      <c r="U90" s="75" t="s">
        <v>44</v>
      </c>
      <c r="V90" s="83"/>
      <c r="W90" s="84">
        <f t="shared" si="12"/>
        <v>1</v>
      </c>
      <c r="X90" s="85" t="s">
        <v>961</v>
      </c>
      <c r="Y90" s="85">
        <v>1</v>
      </c>
      <c r="Z90" s="85" t="s">
        <v>961</v>
      </c>
      <c r="AA90" s="85" t="s">
        <v>961</v>
      </c>
      <c r="AB90" s="85" t="s">
        <v>961</v>
      </c>
      <c r="AC90" s="85" t="s">
        <v>961</v>
      </c>
      <c r="AD90" s="85" t="s">
        <v>961</v>
      </c>
      <c r="AE90" s="99" t="s">
        <v>961</v>
      </c>
      <c r="AF90" s="86" t="s">
        <v>961</v>
      </c>
      <c r="AG90" s="85" t="s">
        <v>961</v>
      </c>
      <c r="AH90" s="85" t="s">
        <v>961</v>
      </c>
      <c r="AI90" s="85" t="s">
        <v>961</v>
      </c>
      <c r="AJ90" s="85" t="s">
        <v>961</v>
      </c>
      <c r="AK90" s="85" t="s">
        <v>961</v>
      </c>
      <c r="AL90" s="85" t="s">
        <v>961</v>
      </c>
      <c r="AM90" s="85" t="s">
        <v>961</v>
      </c>
      <c r="AN90" s="85" t="s">
        <v>961</v>
      </c>
      <c r="AO90" s="85" t="s">
        <v>961</v>
      </c>
      <c r="AP90" s="85" t="s">
        <v>961</v>
      </c>
      <c r="AQ90" s="85" t="s">
        <v>961</v>
      </c>
      <c r="AR90" s="85" t="s">
        <v>961</v>
      </c>
    </row>
    <row r="91" spans="1:44" ht="16.5" thickTop="1" thickBot="1" x14ac:dyDescent="0.3">
      <c r="A91" s="61">
        <f t="shared" si="11"/>
        <v>61</v>
      </c>
      <c r="B91" s="92" t="str">
        <f>IF(ISERROR(IF(ISBLANK(C91),"",_xlfn.XLOOKUP(C91,'[1]Инф. по МКД'!$D$3:$D$13151,'[1]Инф. по МКД'!$C$3:$C$13151,,0))),"",IF(ISBLANK(C91),"",_xlfn.XLOOKUP(C91,'[1]Инф. по МКД'!$D$3:$D$13151,'[1]Инф. по МКД'!$C$3:$C$13151,,0)))</f>
        <v>город Пермь</v>
      </c>
      <c r="C91" s="96" t="s">
        <v>887</v>
      </c>
      <c r="D91" s="74">
        <f>IF(ISERROR(IF(ISBLANK($C91),"",VLOOKUP($C91,'[1]Инф. по МКД'!$D$3:$T$13113,3,0))),"",IF(ISBLANK($C91),"",VLOOKUP($C91,'[1]Инф. по МКД'!$D$3:$T$13113,3,0)))</f>
        <v>1982</v>
      </c>
      <c r="E91" s="75"/>
      <c r="F91" s="87" t="str">
        <f>IF(ISERROR(IF(ISBLANK($C91),"",VLOOKUP($C91,'[1]Инф. по МКД'!$D$3:$T$13113,5,0))),"",IF(ISBLANK($C91),"",VLOOKUP($C91,'[1]Инф. по МКД'!$D$3:$T$13113,5,0)))</f>
        <v>Панели</v>
      </c>
      <c r="G91" s="75">
        <f>IF(ISERROR(IF(ISBLANK($C91),"",VLOOKUP($C91,'[1]Инф. по МКД'!$D$3:$T$13113,9,0))),"",IF(ISBLANK($C91),"",VLOOKUP($C91,'[1]Инф. по МКД'!$D$3:$T$13113,9,0)))</f>
        <v>9</v>
      </c>
      <c r="H91" s="61">
        <f>IF(ISERROR(IF(ISBLANK($C91),"",VLOOKUP($C91,'[1]Инф. по МКД'!$D$3:$T$13113,10,0))),"",IF(ISBLANK($C91),"",VLOOKUP($C91,'[1]Инф. по МКД'!$D$3:$T$13113,10,0)))</f>
        <v>6</v>
      </c>
      <c r="I91" s="77">
        <f>IF(ISERROR(IF(ISBLANK($C91),"",VLOOKUP($C91,'[1]Инф. по МКД'!$D$3:$T$13113,14,0))),"",IF(ISBLANK($C91),"",VLOOKUP($C91,'[1]Инф. по МКД'!$D$3:$T$13113,14,0)))</f>
        <v>13868.7</v>
      </c>
      <c r="J91" s="78">
        <f>IF(ISERROR(IF(ISBLANK($C91),"",VLOOKUP($C91,'[1]Инф. по МКД'!$D$3:$T$13113,15,0))),"",IF(ISBLANK($C91),"",VLOOKUP($C91,'[1]Инф. по МКД'!$D$3:$T$13113,15,0)))</f>
        <v>11678.1</v>
      </c>
      <c r="K91" s="77">
        <f>IF(ISERROR(IF(ISBLANK($C91),"",VLOOKUP($C91,'[1]Инф. по МКД'!$D$3:$T$13113,16,0))),"",IF(ISBLANK($C91),"",VLOOKUP($C91,'[1]Инф. по МКД'!$D$3:$T$13113,16,0)))</f>
        <v>10784.2</v>
      </c>
      <c r="L91" s="79">
        <f>IF(ISERROR(IF(ISBLANK($C91),"",VLOOKUP($C91,'[1]Инф. по МКД'!$D$3:$T$13113,17,0))),"",IF(ISBLANK($C91),"",VLOOKUP($C91,'[1]Инф. по МКД'!$D$3:$T$13113,17,0)))</f>
        <v>488</v>
      </c>
      <c r="M91" s="80">
        <f t="shared" si="10"/>
        <v>13904203.869999999</v>
      </c>
      <c r="N91" s="78"/>
      <c r="O91" s="78"/>
      <c r="P91" s="78"/>
      <c r="Q91" s="80">
        <f>IF('Форма 2'!D91=0,"",'Форма 2'!D91-N91-O91-P91)</f>
        <v>13904203.869999999</v>
      </c>
      <c r="R91" s="81">
        <f t="shared" si="8"/>
        <v>1190.6220934912355</v>
      </c>
      <c r="S91" s="81">
        <f t="shared" si="9"/>
        <v>1190.6220934912355</v>
      </c>
      <c r="T91" s="82">
        <v>45657</v>
      </c>
      <c r="U91" s="75" t="s">
        <v>44</v>
      </c>
      <c r="V91" s="84"/>
      <c r="W91" s="84">
        <f t="shared" si="12"/>
        <v>1</v>
      </c>
      <c r="X91" s="85">
        <v>1</v>
      </c>
      <c r="Y91" s="85" t="s">
        <v>961</v>
      </c>
      <c r="Z91" s="85" t="s">
        <v>961</v>
      </c>
      <c r="AA91" s="85" t="s">
        <v>961</v>
      </c>
      <c r="AB91" s="85" t="s">
        <v>961</v>
      </c>
      <c r="AC91" s="85" t="s">
        <v>961</v>
      </c>
      <c r="AD91" s="85" t="s">
        <v>961</v>
      </c>
      <c r="AE91" s="99" t="s">
        <v>961</v>
      </c>
      <c r="AF91" s="86" t="s">
        <v>961</v>
      </c>
      <c r="AG91" s="85" t="s">
        <v>961</v>
      </c>
      <c r="AH91" s="85" t="s">
        <v>961</v>
      </c>
      <c r="AI91" s="85" t="s">
        <v>961</v>
      </c>
      <c r="AJ91" s="85" t="s">
        <v>961</v>
      </c>
      <c r="AK91" s="85" t="s">
        <v>961</v>
      </c>
      <c r="AL91" s="85" t="s">
        <v>961</v>
      </c>
      <c r="AM91" s="85" t="s">
        <v>961</v>
      </c>
      <c r="AN91" s="85" t="s">
        <v>961</v>
      </c>
      <c r="AO91" s="85" t="s">
        <v>961</v>
      </c>
      <c r="AP91" s="85" t="s">
        <v>961</v>
      </c>
      <c r="AQ91" s="85" t="s">
        <v>961</v>
      </c>
      <c r="AR91" s="85" t="s">
        <v>961</v>
      </c>
    </row>
    <row r="92" spans="1:44" ht="16.5" thickTop="1" thickBot="1" x14ac:dyDescent="0.3">
      <c r="A92" s="61">
        <f t="shared" si="11"/>
        <v>62</v>
      </c>
      <c r="B92" s="92" t="str">
        <f>IF(ISERROR(IF(ISBLANK(C92),"",_xlfn.XLOOKUP(C92,'[1]Инф. по МКД'!$D$3:$D$13151,'[1]Инф. по МКД'!$C$3:$C$13151,,0))),"",IF(ISBLANK(C92),"",_xlfn.XLOOKUP(C92,'[1]Инф. по МКД'!$D$3:$D$13151,'[1]Инф. по МКД'!$C$3:$C$13151,,0)))</f>
        <v>город Пермь</v>
      </c>
      <c r="C92" s="96" t="s">
        <v>888</v>
      </c>
      <c r="D92" s="74">
        <f>IF(ISERROR(IF(ISBLANK($C92),"",VLOOKUP($C92,'[1]Инф. по МКД'!$D$3:$T$13113,3,0))),"",IF(ISBLANK($C92),"",VLOOKUP($C92,'[1]Инф. по МКД'!$D$3:$T$13113,3,0)))</f>
        <v>1968</v>
      </c>
      <c r="E92" s="75"/>
      <c r="F92" s="87" t="str">
        <f>IF(ISERROR(IF(ISBLANK($C92),"",VLOOKUP($C92,'[1]Инф. по МКД'!$D$3:$T$13113,5,0))),"",IF(ISBLANK($C92),"",VLOOKUP($C92,'[1]Инф. по МКД'!$D$3:$T$13113,5,0)))</f>
        <v>Кирпич</v>
      </c>
      <c r="G92" s="75">
        <f>IF(ISERROR(IF(ISBLANK($C92),"",VLOOKUP($C92,'[1]Инф. по МКД'!$D$3:$T$13113,9,0))),"",IF(ISBLANK($C92),"",VLOOKUP($C92,'[1]Инф. по МКД'!$D$3:$T$13113,9,0)))</f>
        <v>5</v>
      </c>
      <c r="H92" s="61">
        <f>IF(ISERROR(IF(ISBLANK($C92),"",VLOOKUP($C92,'[1]Инф. по МКД'!$D$3:$T$13113,10,0))),"",IF(ISBLANK($C92),"",VLOOKUP($C92,'[1]Инф. по МКД'!$D$3:$T$13113,10,0)))</f>
        <v>4</v>
      </c>
      <c r="I92" s="77">
        <f>IF(ISERROR(IF(ISBLANK($C92),"",VLOOKUP($C92,'[1]Инф. по МКД'!$D$3:$T$13113,14,0))),"",IF(ISBLANK($C92),"",VLOOKUP($C92,'[1]Инф. по МКД'!$D$3:$T$13113,14,0)))</f>
        <v>4078.4</v>
      </c>
      <c r="J92" s="78">
        <f>IF(ISERROR(IF(ISBLANK($C92),"",VLOOKUP($C92,'[1]Инф. по МКД'!$D$3:$T$13113,15,0))),"",IF(ISBLANK($C92),"",VLOOKUP($C92,'[1]Инф. по МКД'!$D$3:$T$13113,15,0)))</f>
        <v>3750.8</v>
      </c>
      <c r="K92" s="77">
        <f>IF(ISERROR(IF(ISBLANK($C92),"",VLOOKUP($C92,'[1]Инф. по МКД'!$D$3:$T$13113,16,0))),"",IF(ISBLANK($C92),"",VLOOKUP($C92,'[1]Инф. по МКД'!$D$3:$T$13113,16,0)))</f>
        <v>3174.3</v>
      </c>
      <c r="L92" s="79">
        <f>IF(ISERROR(IF(ISBLANK($C92),"",VLOOKUP($C92,'[1]Инф. по МКД'!$D$3:$T$13113,17,0))),"",IF(ISBLANK($C92),"",VLOOKUP($C92,'[1]Инф. по МКД'!$D$3:$T$13113,17,0)))</f>
        <v>158</v>
      </c>
      <c r="M92" s="80">
        <f t="shared" si="10"/>
        <v>3493149.6</v>
      </c>
      <c r="N92" s="78"/>
      <c r="O92" s="78"/>
      <c r="P92" s="78"/>
      <c r="Q92" s="80">
        <f>IF('Форма 2'!D92=0,"",'Форма 2'!D92-N92-O92-P92)</f>
        <v>3493149.6</v>
      </c>
      <c r="R92" s="81">
        <f t="shared" si="8"/>
        <v>931.30788098538972</v>
      </c>
      <c r="S92" s="81">
        <f t="shared" si="9"/>
        <v>931.30788098538972</v>
      </c>
      <c r="T92" s="82">
        <v>45657</v>
      </c>
      <c r="U92" s="75" t="s">
        <v>44</v>
      </c>
      <c r="V92" s="84"/>
      <c r="W92" s="84">
        <f t="shared" si="12"/>
        <v>1</v>
      </c>
      <c r="X92" s="85" t="s">
        <v>961</v>
      </c>
      <c r="Y92" s="85" t="s">
        <v>961</v>
      </c>
      <c r="Z92" s="85" t="s">
        <v>961</v>
      </c>
      <c r="AA92" s="85" t="s">
        <v>961</v>
      </c>
      <c r="AB92" s="85">
        <v>1</v>
      </c>
      <c r="AC92" s="85" t="s">
        <v>961</v>
      </c>
      <c r="AD92" s="85" t="s">
        <v>961</v>
      </c>
      <c r="AE92" s="99" t="s">
        <v>961</v>
      </c>
      <c r="AF92" s="86" t="s">
        <v>961</v>
      </c>
      <c r="AG92" s="85" t="s">
        <v>961</v>
      </c>
      <c r="AH92" s="85" t="s">
        <v>961</v>
      </c>
      <c r="AI92" s="85" t="s">
        <v>961</v>
      </c>
      <c r="AJ92" s="85" t="s">
        <v>961</v>
      </c>
      <c r="AK92" s="85" t="s">
        <v>961</v>
      </c>
      <c r="AL92" s="85" t="s">
        <v>961</v>
      </c>
      <c r="AM92" s="85" t="s">
        <v>961</v>
      </c>
      <c r="AN92" s="85" t="s">
        <v>961</v>
      </c>
      <c r="AO92" s="85" t="s">
        <v>961</v>
      </c>
      <c r="AP92" s="85" t="s">
        <v>961</v>
      </c>
      <c r="AQ92" s="85" t="s">
        <v>961</v>
      </c>
      <c r="AR92" s="85" t="s">
        <v>961</v>
      </c>
    </row>
    <row r="93" spans="1:44" ht="16.5" thickTop="1" thickBot="1" x14ac:dyDescent="0.3">
      <c r="A93" s="61">
        <f t="shared" si="11"/>
        <v>63</v>
      </c>
      <c r="B93" s="92" t="str">
        <f>IF(ISERROR(IF(ISBLANK(C93),"",_xlfn.XLOOKUP(C93,'[1]Инф. по МКД'!$D$3:$D$13151,'[1]Инф. по МКД'!$C$3:$C$13151,,0))),"",IF(ISBLANK(C93),"",_xlfn.XLOOKUP(C93,'[1]Инф. по МКД'!$D$3:$D$13151,'[1]Инф. по МКД'!$C$3:$C$13151,,0)))</f>
        <v>город Пермь</v>
      </c>
      <c r="C93" s="96" t="s">
        <v>889</v>
      </c>
      <c r="D93" s="74">
        <f>IF(ISERROR(IF(ISBLANK($C93),"",VLOOKUP($C93,'[1]Инф. по МКД'!$D$3:$T$13113,3,0))),"",IF(ISBLANK($C93),"",VLOOKUP($C93,'[1]Инф. по МКД'!$D$3:$T$13113,3,0)))</f>
        <v>1975</v>
      </c>
      <c r="E93" s="75"/>
      <c r="F93" s="87" t="str">
        <f>IF(ISERROR(IF(ISBLANK($C93),"",VLOOKUP($C93,'[1]Инф. по МКД'!$D$3:$T$13113,5,0))),"",IF(ISBLANK($C93),"",VLOOKUP($C93,'[1]Инф. по МКД'!$D$3:$T$13113,5,0)))</f>
        <v>Панель</v>
      </c>
      <c r="G93" s="75">
        <f>IF(ISERROR(IF(ISBLANK($C93),"",VLOOKUP($C93,'[1]Инф. по МКД'!$D$3:$T$13113,9,0))),"",IF(ISBLANK($C93),"",VLOOKUP($C93,'[1]Инф. по МКД'!$D$3:$T$13113,9,0)))</f>
        <v>9</v>
      </c>
      <c r="H93" s="61">
        <f>IF(ISERROR(IF(ISBLANK($C93),"",VLOOKUP($C93,'[1]Инф. по МКД'!$D$3:$T$13113,10,0))),"",IF(ISBLANK($C93),"",VLOOKUP($C93,'[1]Инф. по МКД'!$D$3:$T$13113,10,0)))</f>
        <v>2</v>
      </c>
      <c r="I93" s="77">
        <f>IF(ISERROR(IF(ISBLANK($C93),"",VLOOKUP($C93,'[1]Инф. по МКД'!$D$3:$T$13113,14,0))),"",IF(ISBLANK($C93),"",VLOOKUP($C93,'[1]Инф. по МКД'!$D$3:$T$13113,14,0)))</f>
        <v>3836.5</v>
      </c>
      <c r="J93" s="78">
        <f>IF(ISERROR(IF(ISBLANK($C93),"",VLOOKUP($C93,'[1]Инф. по МКД'!$D$3:$T$13113,15,0))),"",IF(ISBLANK($C93),"",VLOOKUP($C93,'[1]Инф. по МКД'!$D$3:$T$13113,15,0)))</f>
        <v>2645.9</v>
      </c>
      <c r="K93" s="77">
        <f>IF(ISERROR(IF(ISBLANK($C93),"",VLOOKUP($C93,'[1]Инф. по МКД'!$D$3:$T$13113,16,0))),"",IF(ISBLANK($C93),"",VLOOKUP($C93,'[1]Инф. по МКД'!$D$3:$T$13113,16,0)))</f>
        <v>2633.4</v>
      </c>
      <c r="L93" s="79">
        <f>IF(ISERROR(IF(ISBLANK($C93),"",VLOOKUP($C93,'[1]Инф. по МКД'!$D$3:$T$13113,17,0))),"",IF(ISBLANK($C93),"",VLOOKUP($C93,'[1]Инф. по МКД'!$D$3:$T$13113,17,0)))</f>
        <v>180</v>
      </c>
      <c r="M93" s="80">
        <f t="shared" si="10"/>
        <v>7471583.75</v>
      </c>
      <c r="N93" s="78"/>
      <c r="O93" s="78"/>
      <c r="P93" s="78"/>
      <c r="Q93" s="80">
        <f>IF('Форма 2'!D93=0,"",'Форма 2'!D93-N93-O93-P93)</f>
        <v>7471583.75</v>
      </c>
      <c r="R93" s="81">
        <f t="shared" si="8"/>
        <v>2823.8345175554632</v>
      </c>
      <c r="S93" s="81">
        <f t="shared" si="9"/>
        <v>2823.8345175554632</v>
      </c>
      <c r="T93" s="82">
        <v>45657</v>
      </c>
      <c r="U93" s="75" t="s">
        <v>44</v>
      </c>
      <c r="V93" s="84"/>
      <c r="W93" s="84">
        <f t="shared" si="12"/>
        <v>3</v>
      </c>
      <c r="X93" s="85">
        <v>1</v>
      </c>
      <c r="Y93" s="85" t="s">
        <v>961</v>
      </c>
      <c r="Z93" s="85" t="s">
        <v>961</v>
      </c>
      <c r="AA93" s="85">
        <v>1</v>
      </c>
      <c r="AB93" s="85" t="s">
        <v>961</v>
      </c>
      <c r="AC93" s="85" t="s">
        <v>961</v>
      </c>
      <c r="AD93" s="85">
        <v>1</v>
      </c>
      <c r="AE93" s="99" t="s">
        <v>961</v>
      </c>
      <c r="AF93" s="86" t="s">
        <v>961</v>
      </c>
      <c r="AG93" s="85" t="s">
        <v>961</v>
      </c>
      <c r="AH93" s="85" t="s">
        <v>961</v>
      </c>
      <c r="AI93" s="85" t="s">
        <v>961</v>
      </c>
      <c r="AJ93" s="85" t="s">
        <v>961</v>
      </c>
      <c r="AK93" s="85" t="s">
        <v>961</v>
      </c>
      <c r="AL93" s="85" t="s">
        <v>961</v>
      </c>
      <c r="AM93" s="85" t="s">
        <v>961</v>
      </c>
      <c r="AN93" s="85" t="s">
        <v>961</v>
      </c>
      <c r="AO93" s="85" t="s">
        <v>961</v>
      </c>
      <c r="AP93" s="85" t="s">
        <v>961</v>
      </c>
      <c r="AQ93" s="85" t="s">
        <v>961</v>
      </c>
      <c r="AR93" s="85" t="s">
        <v>961</v>
      </c>
    </row>
    <row r="94" spans="1:44" ht="16.5" thickTop="1" thickBot="1" x14ac:dyDescent="0.3">
      <c r="A94" s="61">
        <f t="shared" si="11"/>
        <v>64</v>
      </c>
      <c r="B94" s="92" t="str">
        <f>IF(ISERROR(IF(ISBLANK(C94),"",_xlfn.XLOOKUP(C94,'[1]Инф. по МКД'!$D$3:$D$13151,'[1]Инф. по МКД'!$C$3:$C$13151,,0))),"",IF(ISBLANK(C94),"",_xlfn.XLOOKUP(C94,'[1]Инф. по МКД'!$D$3:$D$13151,'[1]Инф. по МКД'!$C$3:$C$13151,,0)))</f>
        <v>город Пермь</v>
      </c>
      <c r="C94" s="96" t="s">
        <v>893</v>
      </c>
      <c r="D94" s="74">
        <f>IF(ISERROR(IF(ISBLANK($C94),"",VLOOKUP($C94,'[1]Инф. по МКД'!$D$3:$T$13113,3,0))),"",IF(ISBLANK($C94),"",VLOOKUP($C94,'[1]Инф. по МКД'!$D$3:$T$13113,3,0)))</f>
        <v>1994</v>
      </c>
      <c r="E94" s="75"/>
      <c r="F94" s="87" t="str">
        <f>IF(ISERROR(IF(ISBLANK($C94),"",VLOOKUP($C94,'[1]Инф. по МКД'!$D$3:$T$13113,5,0))),"",IF(ISBLANK($C94),"",VLOOKUP($C94,'[1]Инф. по МКД'!$D$3:$T$13113,5,0)))</f>
        <v>Панель</v>
      </c>
      <c r="G94" s="75">
        <f>IF(ISERROR(IF(ISBLANK($C94),"",VLOOKUP($C94,'[1]Инф. по МКД'!$D$3:$T$13113,9,0))),"",IF(ISBLANK($C94),"",VLOOKUP($C94,'[1]Инф. по МКД'!$D$3:$T$13113,9,0)))</f>
        <v>16</v>
      </c>
      <c r="H94" s="61">
        <f>IF(ISERROR(IF(ISBLANK($C94),"",VLOOKUP($C94,'[1]Инф. по МКД'!$D$3:$T$13113,10,0))),"",IF(ISBLANK($C94),"",VLOOKUP($C94,'[1]Инф. по МКД'!$D$3:$T$13113,10,0)))</f>
        <v>1</v>
      </c>
      <c r="I94" s="77">
        <f>IF(ISERROR(IF(ISBLANK($C94),"",VLOOKUP($C94,'[1]Инф. по МКД'!$D$3:$T$13113,14,0))),"",IF(ISBLANK($C94),"",VLOOKUP($C94,'[1]Инф. по МКД'!$D$3:$T$13113,14,0)))</f>
        <v>7083.9</v>
      </c>
      <c r="J94" s="78">
        <f>IF(ISERROR(IF(ISBLANK($C94),"",VLOOKUP($C94,'[1]Инф. по МКД'!$D$3:$T$13113,15,0))),"",IF(ISBLANK($C94),"",VLOOKUP($C94,'[1]Инф. по МКД'!$D$3:$T$13113,15,0)))</f>
        <v>5879.6</v>
      </c>
      <c r="K94" s="77">
        <f>IF(ISERROR(IF(ISBLANK($C94),"",VLOOKUP($C94,'[1]Инф. по МКД'!$D$3:$T$13113,16,0))),"",IF(ISBLANK($C94),"",VLOOKUP($C94,'[1]Инф. по МКД'!$D$3:$T$13113,16,0)))</f>
        <v>5772.5</v>
      </c>
      <c r="L94" s="79">
        <f>IF(ISERROR(IF(ISBLANK($C94),"",VLOOKUP($C94,'[1]Инф. по МКД'!$D$3:$T$13113,17,0))),"",IF(ISBLANK($C94),"",VLOOKUP($C94,'[1]Инф. по МКД'!$D$3:$T$13113,17,0)))</f>
        <v>204</v>
      </c>
      <c r="M94" s="80">
        <f t="shared" si="10"/>
        <v>7999028.9199999999</v>
      </c>
      <c r="N94" s="78"/>
      <c r="O94" s="78"/>
      <c r="P94" s="78"/>
      <c r="Q94" s="80">
        <f>IF('Форма 2'!D94=0,"",'Форма 2'!D94-N94-O94-P94)</f>
        <v>7999028.9199999999</v>
      </c>
      <c r="R94" s="81">
        <f t="shared" si="8"/>
        <v>1360.4716171168106</v>
      </c>
      <c r="S94" s="81">
        <f t="shared" si="9"/>
        <v>1360.4716171168106</v>
      </c>
      <c r="T94" s="82">
        <v>45657</v>
      </c>
      <c r="U94" s="75" t="s">
        <v>44</v>
      </c>
      <c r="V94" s="84"/>
      <c r="W94" s="84">
        <f t="shared" si="12"/>
        <v>1</v>
      </c>
      <c r="X94" s="85" t="s">
        <v>961</v>
      </c>
      <c r="Y94" s="85" t="s">
        <v>961</v>
      </c>
      <c r="Z94" s="85" t="s">
        <v>961</v>
      </c>
      <c r="AA94" s="85" t="s">
        <v>961</v>
      </c>
      <c r="AB94" s="85" t="s">
        <v>961</v>
      </c>
      <c r="AC94" s="85" t="s">
        <v>961</v>
      </c>
      <c r="AD94" s="85" t="s">
        <v>961</v>
      </c>
      <c r="AE94" s="99">
        <v>2</v>
      </c>
      <c r="AF94" s="86">
        <v>7999028.9199999999</v>
      </c>
      <c r="AG94" s="85" t="s">
        <v>961</v>
      </c>
      <c r="AH94" s="85" t="s">
        <v>961</v>
      </c>
      <c r="AI94" s="85" t="s">
        <v>961</v>
      </c>
      <c r="AJ94" s="85" t="s">
        <v>961</v>
      </c>
      <c r="AK94" s="85" t="s">
        <v>961</v>
      </c>
      <c r="AL94" s="85" t="s">
        <v>961</v>
      </c>
      <c r="AM94" s="85" t="s">
        <v>961</v>
      </c>
      <c r="AN94" s="85" t="s">
        <v>961</v>
      </c>
      <c r="AO94" s="85" t="s">
        <v>961</v>
      </c>
      <c r="AP94" s="85" t="s">
        <v>961</v>
      </c>
      <c r="AQ94" s="85" t="s">
        <v>961</v>
      </c>
      <c r="AR94" s="85" t="s">
        <v>961</v>
      </c>
    </row>
    <row r="95" spans="1:44" ht="16.5" thickTop="1" thickBot="1" x14ac:dyDescent="0.3">
      <c r="A95" s="61">
        <f t="shared" si="11"/>
        <v>65</v>
      </c>
      <c r="B95" s="92" t="str">
        <f>IF(ISERROR(IF(ISBLANK(C95),"",_xlfn.XLOOKUP(C95,'[1]Инф. по МКД'!$D$3:$D$13151,'[1]Инф. по МКД'!$C$3:$C$13151,,0))),"",IF(ISBLANK(C95),"",_xlfn.XLOOKUP(C95,'[1]Инф. по МКД'!$D$3:$D$13151,'[1]Инф. по МКД'!$C$3:$C$13151,,0)))</f>
        <v>город Пермь</v>
      </c>
      <c r="C95" s="96" t="s">
        <v>895</v>
      </c>
      <c r="D95" s="74">
        <f>IF(ISERROR(IF(ISBLANK($C95),"",VLOOKUP($C95,'[1]Инф. по МКД'!$D$3:$T$13113,3,0))),"",IF(ISBLANK($C95),"",VLOOKUP($C95,'[1]Инф. по МКД'!$D$3:$T$13113,3,0)))</f>
        <v>1989</v>
      </c>
      <c r="E95" s="75"/>
      <c r="F95" s="87" t="str">
        <f>IF(ISERROR(IF(ISBLANK($C95),"",VLOOKUP($C95,'[1]Инф. по МКД'!$D$3:$T$13113,5,0))),"",IF(ISBLANK($C95),"",VLOOKUP($C95,'[1]Инф. по МКД'!$D$3:$T$13113,5,0)))</f>
        <v>бетон</v>
      </c>
      <c r="G95" s="75">
        <f>IF(ISERROR(IF(ISBLANK($C95),"",VLOOKUP($C95,'[1]Инф. по МКД'!$D$3:$T$13113,9,0))),"",IF(ISBLANK($C95),"",VLOOKUP($C95,'[1]Инф. по МКД'!$D$3:$T$13113,9,0)))</f>
        <v>16</v>
      </c>
      <c r="H95" s="61">
        <f>IF(ISERROR(IF(ISBLANK($C95),"",VLOOKUP($C95,'[1]Инф. по МКД'!$D$3:$T$13113,10,0))),"",IF(ISBLANK($C95),"",VLOOKUP($C95,'[1]Инф. по МКД'!$D$3:$T$13113,10,0)))</f>
        <v>1</v>
      </c>
      <c r="I95" s="77">
        <f>IF(ISERROR(IF(ISBLANK($C95),"",VLOOKUP($C95,'[1]Инф. по МКД'!$D$3:$T$13113,14,0))),"",IF(ISBLANK($C95),"",VLOOKUP($C95,'[1]Инф. по МКД'!$D$3:$T$13113,14,0)))</f>
        <v>6386</v>
      </c>
      <c r="J95" s="78">
        <f>IF(ISERROR(IF(ISBLANK($C95),"",VLOOKUP($C95,'[1]Инф. по МКД'!$D$3:$T$13113,15,0))),"",IF(ISBLANK($C95),"",VLOOKUP($C95,'[1]Инф. по МКД'!$D$3:$T$13113,15,0)))</f>
        <v>336</v>
      </c>
      <c r="K95" s="77">
        <f>IF(ISERROR(IF(ISBLANK($C95),"",VLOOKUP($C95,'[1]Инф. по МКД'!$D$3:$T$13113,16,0))),"",IF(ISBLANK($C95),"",VLOOKUP($C95,'[1]Инф. по МКД'!$D$3:$T$13113,16,0)))</f>
        <v>5338.3</v>
      </c>
      <c r="L95" s="79">
        <f>IF(ISERROR(IF(ISBLANK($C95),"",VLOOKUP($C95,'[1]Инф. по МКД'!$D$3:$T$13113,17,0))),"",IF(ISBLANK($C95),"",VLOOKUP($C95,'[1]Инф. по МКД'!$D$3:$T$13113,17,0)))</f>
        <v>231</v>
      </c>
      <c r="M95" s="80">
        <f t="shared" si="10"/>
        <v>22772476</v>
      </c>
      <c r="N95" s="78"/>
      <c r="O95" s="78"/>
      <c r="P95" s="78"/>
      <c r="Q95" s="80">
        <f>IF('Форма 2'!D95=0,"",'Форма 2'!D95-N95-O95-P95)</f>
        <v>22772476</v>
      </c>
      <c r="R95" s="81">
        <f t="shared" ref="R95:R105" si="13">M95/J95</f>
        <v>67775.226190476184</v>
      </c>
      <c r="S95" s="81">
        <f t="shared" ref="S95:S126" si="14">R95</f>
        <v>67775.226190476184</v>
      </c>
      <c r="T95" s="82">
        <v>45657</v>
      </c>
      <c r="U95" s="75" t="s">
        <v>44</v>
      </c>
      <c r="V95" s="83"/>
      <c r="W95" s="84">
        <f t="shared" si="12"/>
        <v>1</v>
      </c>
      <c r="X95" s="85" t="s">
        <v>961</v>
      </c>
      <c r="Y95" s="85" t="s">
        <v>961</v>
      </c>
      <c r="Z95" s="85" t="s">
        <v>961</v>
      </c>
      <c r="AA95" s="85" t="s">
        <v>961</v>
      </c>
      <c r="AB95" s="85" t="s">
        <v>961</v>
      </c>
      <c r="AC95" s="85" t="s">
        <v>961</v>
      </c>
      <c r="AD95" s="85" t="s">
        <v>961</v>
      </c>
      <c r="AE95" s="99" t="s">
        <v>961</v>
      </c>
      <c r="AF95" s="86" t="s">
        <v>961</v>
      </c>
      <c r="AG95" s="85" t="s">
        <v>961</v>
      </c>
      <c r="AH95" s="85">
        <v>1</v>
      </c>
      <c r="AI95" s="85" t="s">
        <v>961</v>
      </c>
      <c r="AJ95" s="85" t="s">
        <v>961</v>
      </c>
      <c r="AK95" s="85" t="s">
        <v>961</v>
      </c>
      <c r="AL95" s="85" t="s">
        <v>961</v>
      </c>
      <c r="AM95" s="85" t="s">
        <v>961</v>
      </c>
      <c r="AN95" s="85" t="s">
        <v>961</v>
      </c>
      <c r="AO95" s="85" t="s">
        <v>961</v>
      </c>
      <c r="AP95" s="85" t="s">
        <v>961</v>
      </c>
      <c r="AQ95" s="85" t="s">
        <v>961</v>
      </c>
      <c r="AR95" s="85" t="s">
        <v>961</v>
      </c>
    </row>
    <row r="96" spans="1:44" ht="16.5" thickTop="1" thickBot="1" x14ac:dyDescent="0.3">
      <c r="A96" s="61">
        <f t="shared" si="11"/>
        <v>66</v>
      </c>
      <c r="B96" s="92" t="str">
        <f>IF(ISERROR(IF(ISBLANK(C96),"",_xlfn.XLOOKUP(C96,'[1]Инф. по МКД'!$D$3:$D$13151,'[1]Инф. по МКД'!$C$3:$C$13151,,0))),"",IF(ISBLANK(C96),"",_xlfn.XLOOKUP(C96,'[1]Инф. по МКД'!$D$3:$D$13151,'[1]Инф. по МКД'!$C$3:$C$13151,,0)))</f>
        <v>город Пермь</v>
      </c>
      <c r="C96" s="96" t="s">
        <v>896</v>
      </c>
      <c r="D96" s="74">
        <f>IF(ISERROR(IF(ISBLANK($C96),"",VLOOKUP($C96,'[1]Инф. по МКД'!$D$3:$T$13113,3,0))),"",IF(ISBLANK($C96),"",VLOOKUP($C96,'[1]Инф. по МКД'!$D$3:$T$13113,3,0)))</f>
        <v>1971</v>
      </c>
      <c r="E96" s="75"/>
      <c r="F96" s="87" t="str">
        <f>IF(ISERROR(IF(ISBLANK($C96),"",VLOOKUP($C96,'[1]Инф. по МКД'!$D$3:$T$13113,5,0))),"",IF(ISBLANK($C96),"",VLOOKUP($C96,'[1]Инф. по МКД'!$D$3:$T$13113,5,0)))</f>
        <v>Кирпич</v>
      </c>
      <c r="G96" s="75">
        <f>IF(ISERROR(IF(ISBLANK($C96),"",VLOOKUP($C96,'[1]Инф. по МКД'!$D$3:$T$13113,9,0))),"",IF(ISBLANK($C96),"",VLOOKUP($C96,'[1]Инф. по МКД'!$D$3:$T$13113,9,0)))</f>
        <v>5</v>
      </c>
      <c r="H96" s="61">
        <f>IF(ISERROR(IF(ISBLANK($C96),"",VLOOKUP($C96,'[1]Инф. по МКД'!$D$3:$T$13113,10,0))),"",IF(ISBLANK($C96),"",VLOOKUP($C96,'[1]Инф. по МКД'!$D$3:$T$13113,10,0)))</f>
        <v>6</v>
      </c>
      <c r="I96" s="77">
        <f>IF(ISERROR(IF(ISBLANK($C96),"",VLOOKUP($C96,'[1]Инф. по МКД'!$D$3:$T$13113,14,0))),"",IF(ISBLANK($C96),"",VLOOKUP($C96,'[1]Инф. по МКД'!$D$3:$T$13113,14,0)))</f>
        <v>4488.1000000000004</v>
      </c>
      <c r="J96" s="78">
        <f>IF(ISERROR(IF(ISBLANK($C96),"",VLOOKUP($C96,'[1]Инф. по МКД'!$D$3:$T$13113,15,0))),"",IF(ISBLANK($C96),"",VLOOKUP($C96,'[1]Инф. по МКД'!$D$3:$T$13113,15,0)))</f>
        <v>4307.8500000000004</v>
      </c>
      <c r="K96" s="77">
        <f>IF(ISERROR(IF(ISBLANK($C96),"",VLOOKUP($C96,'[1]Инф. по МКД'!$D$3:$T$13113,16,0))),"",IF(ISBLANK($C96),"",VLOOKUP($C96,'[1]Инф. по МКД'!$D$3:$T$13113,16,0)))</f>
        <v>4307.8500000000004</v>
      </c>
      <c r="L96" s="79">
        <f>IF(ISERROR(IF(ISBLANK($C96),"",VLOOKUP($C96,'[1]Инф. по МКД'!$D$3:$T$13113,17,0))),"",IF(ISBLANK($C96),"",VLOOKUP($C96,'[1]Инф. по МКД'!$D$3:$T$13113,17,0)))</f>
        <v>205</v>
      </c>
      <c r="M96" s="80">
        <f t="shared" si="10"/>
        <v>3662783.29</v>
      </c>
      <c r="N96" s="78"/>
      <c r="O96" s="78"/>
      <c r="P96" s="78"/>
      <c r="Q96" s="80">
        <f>IF('Форма 2'!D96=0,"",'Форма 2'!D96-N96-O96-P96)</f>
        <v>3662783.29</v>
      </c>
      <c r="R96" s="81">
        <f t="shared" si="13"/>
        <v>850.25785252504147</v>
      </c>
      <c r="S96" s="81">
        <f t="shared" si="14"/>
        <v>850.25785252504147</v>
      </c>
      <c r="T96" s="82">
        <v>45657</v>
      </c>
      <c r="U96" s="75" t="s">
        <v>44</v>
      </c>
      <c r="V96" s="84"/>
      <c r="W96" s="84">
        <f t="shared" si="12"/>
        <v>1</v>
      </c>
      <c r="X96" s="85" t="s">
        <v>961</v>
      </c>
      <c r="Y96" s="85" t="s">
        <v>961</v>
      </c>
      <c r="Z96" s="85" t="s">
        <v>961</v>
      </c>
      <c r="AA96" s="85" t="s">
        <v>961</v>
      </c>
      <c r="AB96" s="85" t="s">
        <v>961</v>
      </c>
      <c r="AC96" s="85" t="s">
        <v>961</v>
      </c>
      <c r="AD96" s="85" t="s">
        <v>961</v>
      </c>
      <c r="AE96" s="99" t="s">
        <v>961</v>
      </c>
      <c r="AF96" s="86" t="s">
        <v>961</v>
      </c>
      <c r="AG96" s="85" t="s">
        <v>961</v>
      </c>
      <c r="AH96" s="85" t="s">
        <v>961</v>
      </c>
      <c r="AI96" s="85" t="s">
        <v>961</v>
      </c>
      <c r="AJ96" s="85" t="s">
        <v>961</v>
      </c>
      <c r="AK96" s="85">
        <v>1</v>
      </c>
      <c r="AL96" s="85" t="s">
        <v>961</v>
      </c>
      <c r="AM96" s="85" t="s">
        <v>961</v>
      </c>
      <c r="AN96" s="85" t="s">
        <v>961</v>
      </c>
      <c r="AO96" s="85" t="s">
        <v>961</v>
      </c>
      <c r="AP96" s="85" t="s">
        <v>961</v>
      </c>
      <c r="AQ96" s="85" t="s">
        <v>961</v>
      </c>
      <c r="AR96" s="85" t="s">
        <v>961</v>
      </c>
    </row>
    <row r="97" spans="1:44" ht="16.5" thickTop="1" thickBot="1" x14ac:dyDescent="0.3">
      <c r="A97" s="61">
        <f t="shared" si="11"/>
        <v>67</v>
      </c>
      <c r="B97" s="92" t="str">
        <f>IF(ISERROR(IF(ISBLANK(C97),"",_xlfn.XLOOKUP(C97,'[1]Инф. по МКД'!$D$3:$D$13151,'[1]Инф. по МКД'!$C$3:$C$13151,,0))),"",IF(ISBLANK(C97),"",_xlfn.XLOOKUP(C97,'[1]Инф. по МКД'!$D$3:$D$13151,'[1]Инф. по МКД'!$C$3:$C$13151,,0)))</f>
        <v>город Пермь</v>
      </c>
      <c r="C97" s="96" t="s">
        <v>281</v>
      </c>
      <c r="D97" s="74">
        <f>IF(ISERROR(IF(ISBLANK($C97),"",VLOOKUP($C97,'[1]Инф. по МКД'!$D$3:$T$13113,3,0))),"",IF(ISBLANK($C97),"",VLOOKUP($C97,'[1]Инф. по МКД'!$D$3:$T$13113,3,0)))</f>
        <v>1964</v>
      </c>
      <c r="E97" s="75"/>
      <c r="F97" s="87" t="str">
        <f>IF(ISERROR(IF(ISBLANK($C97),"",VLOOKUP($C97,'[1]Инф. по МКД'!$D$3:$T$13113,5,0))),"",IF(ISBLANK($C97),"",VLOOKUP($C97,'[1]Инф. по МКД'!$D$3:$T$13113,5,0)))</f>
        <v>Кирпич</v>
      </c>
      <c r="G97" s="75">
        <f>IF(ISERROR(IF(ISBLANK($C97),"",VLOOKUP($C97,'[1]Инф. по МКД'!$D$3:$T$13113,9,0))),"",IF(ISBLANK($C97),"",VLOOKUP($C97,'[1]Инф. по МКД'!$D$3:$T$13113,9,0)))</f>
        <v>5</v>
      </c>
      <c r="H97" s="61">
        <f>IF(ISERROR(IF(ISBLANK($C97),"",VLOOKUP($C97,'[1]Инф. по МКД'!$D$3:$T$13113,10,0))),"",IF(ISBLANK($C97),"",VLOOKUP($C97,'[1]Инф. по МКД'!$D$3:$T$13113,10,0)))</f>
        <v>4</v>
      </c>
      <c r="I97" s="77">
        <f>IF(ISERROR(IF(ISBLANK($C97),"",VLOOKUP($C97,'[1]Инф. по МКД'!$D$3:$T$13113,14,0))),"",IF(ISBLANK($C97),"",VLOOKUP($C97,'[1]Инф. по МКД'!$D$3:$T$13113,14,0)))</f>
        <v>3202</v>
      </c>
      <c r="J97" s="78">
        <f>IF(ISERROR(IF(ISBLANK($C97),"",VLOOKUP($C97,'[1]Инф. по МКД'!$D$3:$T$13113,15,0))),"",IF(ISBLANK($C97),"",VLOOKUP($C97,'[1]Инф. по МКД'!$D$3:$T$13113,15,0)))</f>
        <v>3100</v>
      </c>
      <c r="K97" s="77">
        <f>IF(ISERROR(IF(ISBLANK($C97),"",VLOOKUP($C97,'[1]Инф. по МКД'!$D$3:$T$13113,16,0))),"",IF(ISBLANK($C97),"",VLOOKUP($C97,'[1]Инф. по МКД'!$D$3:$T$13113,16,0)))</f>
        <v>3081.9</v>
      </c>
      <c r="L97" s="79">
        <f>IF(ISERROR(IF(ISBLANK($C97),"",VLOOKUP($C97,'[1]Инф. по МКД'!$D$3:$T$13113,17,0))),"",IF(ISBLANK($C97),"",VLOOKUP($C97,'[1]Инф. по МКД'!$D$3:$T$13113,17,0)))</f>
        <v>152</v>
      </c>
      <c r="M97" s="80">
        <f t="shared" si="10"/>
        <v>14362090.700000001</v>
      </c>
      <c r="N97" s="78"/>
      <c r="O97" s="78"/>
      <c r="P97" s="78"/>
      <c r="Q97" s="80">
        <f>IF('Форма 2'!D97=0,"",'Форма 2'!D97-N97-O97-P97)</f>
        <v>14362090.700000001</v>
      </c>
      <c r="R97" s="81">
        <f t="shared" si="13"/>
        <v>4632.9324838709681</v>
      </c>
      <c r="S97" s="81">
        <f t="shared" si="14"/>
        <v>4632.9324838709681</v>
      </c>
      <c r="T97" s="82">
        <v>45657</v>
      </c>
      <c r="U97" s="75" t="s">
        <v>44</v>
      </c>
      <c r="V97" s="84"/>
      <c r="W97" s="84">
        <f t="shared" si="12"/>
        <v>4</v>
      </c>
      <c r="X97" s="85" t="s">
        <v>961</v>
      </c>
      <c r="Y97" s="85">
        <v>1</v>
      </c>
      <c r="Z97" s="85" t="s">
        <v>961</v>
      </c>
      <c r="AA97" s="85">
        <v>1</v>
      </c>
      <c r="AB97" s="85">
        <v>1</v>
      </c>
      <c r="AC97" s="85" t="s">
        <v>961</v>
      </c>
      <c r="AD97" s="85" t="s">
        <v>961</v>
      </c>
      <c r="AE97" s="99" t="s">
        <v>961</v>
      </c>
      <c r="AF97" s="86" t="s">
        <v>961</v>
      </c>
      <c r="AG97" s="85" t="s">
        <v>961</v>
      </c>
      <c r="AH97" s="85" t="s">
        <v>961</v>
      </c>
      <c r="AI97" s="85" t="s">
        <v>961</v>
      </c>
      <c r="AJ97" s="85" t="s">
        <v>961</v>
      </c>
      <c r="AK97" s="85">
        <v>1</v>
      </c>
      <c r="AL97" s="85" t="s">
        <v>961</v>
      </c>
      <c r="AM97" s="85" t="s">
        <v>961</v>
      </c>
      <c r="AN97" s="85" t="s">
        <v>961</v>
      </c>
      <c r="AO97" s="85" t="s">
        <v>961</v>
      </c>
      <c r="AP97" s="85" t="s">
        <v>961</v>
      </c>
      <c r="AQ97" s="85" t="s">
        <v>961</v>
      </c>
      <c r="AR97" s="85" t="s">
        <v>961</v>
      </c>
    </row>
    <row r="98" spans="1:44" ht="16.5" thickTop="1" thickBot="1" x14ac:dyDescent="0.3">
      <c r="A98" s="61">
        <f t="shared" si="11"/>
        <v>68</v>
      </c>
      <c r="B98" s="92" t="str">
        <f>IF(ISERROR(IF(ISBLANK(C98),"",_xlfn.XLOOKUP(C98,'[1]Инф. по МКД'!$D$3:$D$13151,'[1]Инф. по МКД'!$C$3:$C$13151,,0))),"",IF(ISBLANK(C98),"",_xlfn.XLOOKUP(C98,'[1]Инф. по МКД'!$D$3:$D$13151,'[1]Инф. по МКД'!$C$3:$C$13151,,0)))</f>
        <v>город Пермь</v>
      </c>
      <c r="C98" s="96" t="s">
        <v>944</v>
      </c>
      <c r="D98" s="74">
        <f>IF(ISERROR(IF(ISBLANK($C98),"",VLOOKUP($C98,'[1]Инф. по МКД'!$D$3:$T$13113,3,0))),"",IF(ISBLANK($C98),"",VLOOKUP($C98,'[1]Инф. по МКД'!$D$3:$T$13113,3,0)))</f>
        <v>1985</v>
      </c>
      <c r="E98" s="75"/>
      <c r="F98" s="87">
        <f>IF(ISERROR(IF(ISBLANK($C98),"",VLOOKUP($C98,'[1]Инф. по МКД'!$D$3:$T$13113,5,0))),"",IF(ISBLANK($C98),"",VLOOKUP($C98,'[1]Инф. по МКД'!$D$3:$T$13113,5,0)))</f>
        <v>0</v>
      </c>
      <c r="G98" s="75">
        <f>IF(ISERROR(IF(ISBLANK($C98),"",VLOOKUP($C98,'[1]Инф. по МКД'!$D$3:$T$13113,9,0))),"",IF(ISBLANK($C98),"",VLOOKUP($C98,'[1]Инф. по МКД'!$D$3:$T$13113,9,0)))</f>
        <v>9</v>
      </c>
      <c r="H98" s="61">
        <f>IF(ISERROR(IF(ISBLANK($C98),"",VLOOKUP($C98,'[1]Инф. по МКД'!$D$3:$T$13113,10,0))),"",IF(ISBLANK($C98),"",VLOOKUP($C98,'[1]Инф. по МКД'!$D$3:$T$13113,10,0)))</f>
        <v>2</v>
      </c>
      <c r="I98" s="77">
        <f>IF(ISERROR(IF(ISBLANK($C98),"",VLOOKUP($C98,'[1]Инф. по МКД'!$D$3:$T$13113,14,0))),"",IF(ISBLANK($C98),"",VLOOKUP($C98,'[1]Инф. по МКД'!$D$3:$T$13113,14,0)))</f>
        <v>4978.2</v>
      </c>
      <c r="J98" s="78">
        <f>IF(ISERROR(IF(ISBLANK($C98),"",VLOOKUP($C98,'[1]Инф. по МКД'!$D$3:$T$13113,15,0))),"",IF(ISBLANK($C98),"",VLOOKUP($C98,'[1]Инф. по МКД'!$D$3:$T$13113,15,0)))</f>
        <v>4291.3</v>
      </c>
      <c r="K98" s="77">
        <f>IF(ISERROR(IF(ISBLANK($C98),"",VLOOKUP($C98,'[1]Инф. по МКД'!$D$3:$T$13113,16,0))),"",IF(ISBLANK($C98),"",VLOOKUP($C98,'[1]Инф. по МКД'!$D$3:$T$13113,16,0)))</f>
        <v>4291.3</v>
      </c>
      <c r="L98" s="79">
        <f>IF(ISERROR(IF(ISBLANK($C98),"",VLOOKUP($C98,'[1]Инф. по МКД'!$D$3:$T$13113,17,0))),"",IF(ISBLANK($C98),"",VLOOKUP($C98,'[1]Инф. по МКД'!$D$3:$T$13113,17,0)))</f>
        <v>171</v>
      </c>
      <c r="M98" s="80">
        <f t="shared" si="10"/>
        <v>17752261.199999999</v>
      </c>
      <c r="N98" s="78"/>
      <c r="O98" s="78"/>
      <c r="P98" s="78"/>
      <c r="Q98" s="80">
        <f>IF('Форма 2'!D98=0,"",'Форма 2'!D98-N98-O98-P98)</f>
        <v>17752261.199999999</v>
      </c>
      <c r="R98" s="81">
        <f t="shared" si="13"/>
        <v>4136.8026472164611</v>
      </c>
      <c r="S98" s="81">
        <f t="shared" si="14"/>
        <v>4136.8026472164611</v>
      </c>
      <c r="T98" s="82">
        <v>45657</v>
      </c>
      <c r="U98" s="75" t="s">
        <v>44</v>
      </c>
      <c r="V98" s="83"/>
      <c r="W98" s="84">
        <f t="shared" si="12"/>
        <v>1</v>
      </c>
      <c r="X98" s="85" t="s">
        <v>961</v>
      </c>
      <c r="Y98" s="85" t="s">
        <v>961</v>
      </c>
      <c r="Z98" s="85" t="s">
        <v>961</v>
      </c>
      <c r="AA98" s="85" t="s">
        <v>961</v>
      </c>
      <c r="AB98" s="85" t="s">
        <v>961</v>
      </c>
      <c r="AC98" s="85" t="s">
        <v>961</v>
      </c>
      <c r="AD98" s="85" t="s">
        <v>961</v>
      </c>
      <c r="AE98" s="99" t="s">
        <v>961</v>
      </c>
      <c r="AF98" s="86" t="s">
        <v>961</v>
      </c>
      <c r="AG98" s="85" t="s">
        <v>961</v>
      </c>
      <c r="AH98" s="85">
        <v>1</v>
      </c>
      <c r="AI98" s="85" t="s">
        <v>961</v>
      </c>
      <c r="AJ98" s="85" t="s">
        <v>961</v>
      </c>
      <c r="AK98" s="85" t="s">
        <v>961</v>
      </c>
      <c r="AL98" s="85" t="s">
        <v>961</v>
      </c>
      <c r="AM98" s="85" t="s">
        <v>961</v>
      </c>
      <c r="AN98" s="85" t="s">
        <v>961</v>
      </c>
      <c r="AO98" s="85" t="s">
        <v>961</v>
      </c>
      <c r="AP98" s="85" t="s">
        <v>961</v>
      </c>
      <c r="AQ98" s="85" t="s">
        <v>961</v>
      </c>
      <c r="AR98" s="85" t="s">
        <v>961</v>
      </c>
    </row>
    <row r="99" spans="1:44" ht="16.5" thickTop="1" thickBot="1" x14ac:dyDescent="0.3">
      <c r="A99" s="61">
        <f t="shared" si="11"/>
        <v>69</v>
      </c>
      <c r="B99" s="92" t="str">
        <f>IF(ISERROR(IF(ISBLANK(C99),"",_xlfn.XLOOKUP(C99,'[1]Инф. по МКД'!$D$3:$D$13151,'[1]Инф. по МКД'!$C$3:$C$13151,,0))),"",IF(ISBLANK(C99),"",_xlfn.XLOOKUP(C99,'[1]Инф. по МКД'!$D$3:$D$13151,'[1]Инф. по МКД'!$C$3:$C$13151,,0)))</f>
        <v>город Пермь</v>
      </c>
      <c r="C99" s="96" t="s">
        <v>909</v>
      </c>
      <c r="D99" s="74">
        <f>IF(ISERROR(IF(ISBLANK($C99),"",VLOOKUP($C99,'[1]Инф. по МКД'!$D$3:$T$13113,3,0))),"",IF(ISBLANK($C99),"",VLOOKUP($C99,'[1]Инф. по МКД'!$D$3:$T$13113,3,0)))</f>
        <v>1984</v>
      </c>
      <c r="E99" s="75"/>
      <c r="F99" s="87">
        <f>IF(ISERROR(IF(ISBLANK($C99),"",VLOOKUP($C99,'[1]Инф. по МКД'!$D$3:$T$13113,5,0))),"",IF(ISBLANK($C99),"",VLOOKUP($C99,'[1]Инф. по МКД'!$D$3:$T$13113,5,0)))</f>
        <v>0</v>
      </c>
      <c r="G99" s="75">
        <f>IF(ISERROR(IF(ISBLANK($C99),"",VLOOKUP($C99,'[1]Инф. по МКД'!$D$3:$T$13113,9,0))),"",IF(ISBLANK($C99),"",VLOOKUP($C99,'[1]Инф. по МКД'!$D$3:$T$13113,9,0)))</f>
        <v>5</v>
      </c>
      <c r="H99" s="61">
        <f>IF(ISERROR(IF(ISBLANK($C99),"",VLOOKUP($C99,'[1]Инф. по МКД'!$D$3:$T$13113,10,0))),"",IF(ISBLANK($C99),"",VLOOKUP($C99,'[1]Инф. по МКД'!$D$3:$T$13113,10,0)))</f>
        <v>4</v>
      </c>
      <c r="I99" s="77">
        <f>IF(ISERROR(IF(ISBLANK($C99),"",VLOOKUP($C99,'[1]Инф. по МКД'!$D$3:$T$13113,14,0))),"",IF(ISBLANK($C99),"",VLOOKUP($C99,'[1]Инф. по МКД'!$D$3:$T$13113,14,0)))</f>
        <v>2589.1</v>
      </c>
      <c r="J99" s="78">
        <f>IF(ISERROR(IF(ISBLANK($C99),"",VLOOKUP($C99,'[1]Инф. по МКД'!$D$3:$T$13113,15,0))),"",IF(ISBLANK($C99),"",VLOOKUP($C99,'[1]Инф. по МКД'!$D$3:$T$13113,15,0)))</f>
        <v>1759.6</v>
      </c>
      <c r="K99" s="77">
        <f>IF(ISERROR(IF(ISBLANK($C99),"",VLOOKUP($C99,'[1]Инф. по МКД'!$D$3:$T$13113,16,0))),"",IF(ISBLANK($C99),"",VLOOKUP($C99,'[1]Инф. по МКД'!$D$3:$T$13113,16,0)))</f>
        <v>2555.6999999999998</v>
      </c>
      <c r="L99" s="79">
        <f>IF(ISERROR(IF(ISBLANK($C99),"",VLOOKUP($C99,'[1]Инф. по МКД'!$D$3:$T$13113,17,0))),"",IF(ISBLANK($C99),"",VLOOKUP($C99,'[1]Инф. по МКД'!$D$3:$T$13113,17,0)))</f>
        <v>141</v>
      </c>
      <c r="M99" s="80">
        <f t="shared" si="10"/>
        <v>12640918.279999999</v>
      </c>
      <c r="N99" s="78"/>
      <c r="O99" s="78"/>
      <c r="P99" s="78"/>
      <c r="Q99" s="80">
        <f>IF('Форма 2'!D99=0,"",'Форма 2'!D99-N99-O99-P99)</f>
        <v>12640918.279999999</v>
      </c>
      <c r="R99" s="81">
        <f t="shared" si="13"/>
        <v>7183.9726528756537</v>
      </c>
      <c r="S99" s="81">
        <f t="shared" si="14"/>
        <v>7183.9726528756537</v>
      </c>
      <c r="T99" s="82">
        <v>45657</v>
      </c>
      <c r="U99" s="75" t="s">
        <v>44</v>
      </c>
      <c r="V99" s="84"/>
      <c r="W99" s="84">
        <f t="shared" si="12"/>
        <v>1</v>
      </c>
      <c r="X99" s="85" t="s">
        <v>961</v>
      </c>
      <c r="Y99" s="85" t="s">
        <v>961</v>
      </c>
      <c r="Z99" s="85" t="s">
        <v>961</v>
      </c>
      <c r="AA99" s="85" t="s">
        <v>961</v>
      </c>
      <c r="AB99" s="85" t="s">
        <v>961</v>
      </c>
      <c r="AC99" s="85" t="s">
        <v>961</v>
      </c>
      <c r="AD99" s="85" t="s">
        <v>961</v>
      </c>
      <c r="AE99" s="99" t="s">
        <v>961</v>
      </c>
      <c r="AF99" s="86" t="s">
        <v>961</v>
      </c>
      <c r="AG99" s="85" t="s">
        <v>961</v>
      </c>
      <c r="AH99" s="85">
        <v>1</v>
      </c>
      <c r="AI99" s="85" t="s">
        <v>961</v>
      </c>
      <c r="AJ99" s="85" t="s">
        <v>961</v>
      </c>
      <c r="AK99" s="85" t="s">
        <v>961</v>
      </c>
      <c r="AL99" s="85" t="s">
        <v>961</v>
      </c>
      <c r="AM99" s="85" t="s">
        <v>961</v>
      </c>
      <c r="AN99" s="85" t="s">
        <v>961</v>
      </c>
      <c r="AO99" s="85" t="s">
        <v>961</v>
      </c>
      <c r="AP99" s="85" t="s">
        <v>961</v>
      </c>
      <c r="AQ99" s="85" t="s">
        <v>961</v>
      </c>
      <c r="AR99" s="85" t="s">
        <v>961</v>
      </c>
    </row>
    <row r="100" spans="1:44" ht="16.5" thickTop="1" thickBot="1" x14ac:dyDescent="0.3">
      <c r="A100" s="61">
        <f t="shared" si="11"/>
        <v>70</v>
      </c>
      <c r="B100" s="92" t="str">
        <f>IF(ISERROR(IF(ISBLANK(C100),"",_xlfn.XLOOKUP(C100,'[1]Инф. по МКД'!$D$3:$D$13151,'[1]Инф. по МКД'!$C$3:$C$13151,,0))),"",IF(ISBLANK(C100),"",_xlfn.XLOOKUP(C100,'[1]Инф. по МКД'!$D$3:$D$13151,'[1]Инф. по МКД'!$C$3:$C$13151,,0)))</f>
        <v>город Пермь</v>
      </c>
      <c r="C100" s="96" t="s">
        <v>908</v>
      </c>
      <c r="D100" s="74">
        <f>IF(ISERROR(IF(ISBLANK($C100),"",VLOOKUP($C100,'[1]Инф. по МКД'!$D$3:$T$13113,3,0))),"",IF(ISBLANK($C100),"",VLOOKUP($C100,'[1]Инф. по МКД'!$D$3:$T$13113,3,0)))</f>
        <v>1984</v>
      </c>
      <c r="E100" s="75"/>
      <c r="F100" s="87">
        <f>IF(ISERROR(IF(ISBLANK($C100),"",VLOOKUP($C100,'[1]Инф. по МКД'!$D$3:$T$13113,5,0))),"",IF(ISBLANK($C100),"",VLOOKUP($C100,'[1]Инф. по МКД'!$D$3:$T$13113,5,0)))</f>
        <v>0</v>
      </c>
      <c r="G100" s="75">
        <f>IF(ISERROR(IF(ISBLANK($C100),"",VLOOKUP($C100,'[1]Инф. по МКД'!$D$3:$T$13113,9,0))),"",IF(ISBLANK($C100),"",VLOOKUP($C100,'[1]Инф. по МКД'!$D$3:$T$13113,9,0)))</f>
        <v>5</v>
      </c>
      <c r="H100" s="61">
        <f>IF(ISERROR(IF(ISBLANK($C100),"",VLOOKUP($C100,'[1]Инф. по МКД'!$D$3:$T$13113,10,0))),"",IF(ISBLANK($C100),"",VLOOKUP($C100,'[1]Инф. по МКД'!$D$3:$T$13113,10,0)))</f>
        <v>4</v>
      </c>
      <c r="I100" s="77">
        <f>IF(ISERROR(IF(ISBLANK($C100),"",VLOOKUP($C100,'[1]Инф. по МКД'!$D$3:$T$13113,14,0))),"",IF(ISBLANK($C100),"",VLOOKUP($C100,'[1]Инф. по МКД'!$D$3:$T$13113,14,0)))</f>
        <v>2607.5</v>
      </c>
      <c r="J100" s="78">
        <f>IF(ISERROR(IF(ISBLANK($C100),"",VLOOKUP($C100,'[1]Инф. по МКД'!$D$3:$T$13113,15,0))),"",IF(ISBLANK($C100),"",VLOOKUP($C100,'[1]Инф. по МКД'!$D$3:$T$13113,15,0)))</f>
        <v>1760.4</v>
      </c>
      <c r="K100" s="77">
        <f>IF(ISERROR(IF(ISBLANK($C100),"",VLOOKUP($C100,'[1]Инф. по МКД'!$D$3:$T$13113,16,0))),"",IF(ISBLANK($C100),"",VLOOKUP($C100,'[1]Инф. по МКД'!$D$3:$T$13113,16,0)))</f>
        <v>2471.42</v>
      </c>
      <c r="L100" s="79">
        <f>IF(ISERROR(IF(ISBLANK($C100),"",VLOOKUP($C100,'[1]Инф. по МКД'!$D$3:$T$13113,17,0))),"",IF(ISBLANK($C100),"",VLOOKUP($C100,'[1]Инф. по МКД'!$D$3:$T$13113,17,0)))</f>
        <v>148</v>
      </c>
      <c r="M100" s="80">
        <f t="shared" si="10"/>
        <v>12730753.699999999</v>
      </c>
      <c r="N100" s="78"/>
      <c r="O100" s="78"/>
      <c r="P100" s="78"/>
      <c r="Q100" s="80">
        <f>IF('Форма 2'!D100=0,"",'Форма 2'!D100-N100-O100-P100)</f>
        <v>12730753.699999999</v>
      </c>
      <c r="R100" s="81">
        <f t="shared" si="13"/>
        <v>7231.7392069984089</v>
      </c>
      <c r="S100" s="81">
        <f t="shared" si="14"/>
        <v>7231.7392069984089</v>
      </c>
      <c r="T100" s="82">
        <v>45657</v>
      </c>
      <c r="U100" s="75" t="s">
        <v>44</v>
      </c>
      <c r="V100" s="83"/>
      <c r="W100" s="84">
        <f t="shared" si="12"/>
        <v>1</v>
      </c>
      <c r="X100" s="85" t="s">
        <v>961</v>
      </c>
      <c r="Y100" s="85" t="s">
        <v>961</v>
      </c>
      <c r="Z100" s="85" t="s">
        <v>961</v>
      </c>
      <c r="AA100" s="85" t="s">
        <v>961</v>
      </c>
      <c r="AB100" s="85" t="s">
        <v>961</v>
      </c>
      <c r="AC100" s="85" t="s">
        <v>961</v>
      </c>
      <c r="AD100" s="85" t="s">
        <v>961</v>
      </c>
      <c r="AE100" s="99" t="s">
        <v>961</v>
      </c>
      <c r="AF100" s="86" t="s">
        <v>961</v>
      </c>
      <c r="AG100" s="85" t="s">
        <v>961</v>
      </c>
      <c r="AH100" s="85">
        <v>1</v>
      </c>
      <c r="AI100" s="85" t="s">
        <v>961</v>
      </c>
      <c r="AJ100" s="85" t="s">
        <v>961</v>
      </c>
      <c r="AK100" s="85" t="s">
        <v>961</v>
      </c>
      <c r="AL100" s="85" t="s">
        <v>961</v>
      </c>
      <c r="AM100" s="85" t="s">
        <v>961</v>
      </c>
      <c r="AN100" s="85" t="s">
        <v>961</v>
      </c>
      <c r="AO100" s="85" t="s">
        <v>961</v>
      </c>
      <c r="AP100" s="85" t="s">
        <v>961</v>
      </c>
      <c r="AQ100" s="85" t="s">
        <v>961</v>
      </c>
      <c r="AR100" s="85" t="s">
        <v>961</v>
      </c>
    </row>
    <row r="101" spans="1:44" ht="16.5" thickTop="1" thickBot="1" x14ac:dyDescent="0.3">
      <c r="A101" s="61">
        <f t="shared" si="11"/>
        <v>71</v>
      </c>
      <c r="B101" s="92" t="str">
        <f>IF(ISERROR(IF(ISBLANK(C101),"",_xlfn.XLOOKUP(C101,'[1]Инф. по МКД'!$D$3:$D$13151,'[1]Инф. по МКД'!$C$3:$C$13151,,0))),"",IF(ISBLANK(C101),"",_xlfn.XLOOKUP(C101,'[1]Инф. по МКД'!$D$3:$D$13151,'[1]Инф. по МКД'!$C$3:$C$13151,,0)))</f>
        <v>город Пермь</v>
      </c>
      <c r="C101" s="96" t="s">
        <v>907</v>
      </c>
      <c r="D101" s="74">
        <f>IF(ISERROR(IF(ISBLANK($C101),"",VLOOKUP($C101,'[1]Инф. по МКД'!$D$3:$T$13113,3,0))),"",IF(ISBLANK($C101),"",VLOOKUP($C101,'[1]Инф. по МКД'!$D$3:$T$13113,3,0)))</f>
        <v>1979</v>
      </c>
      <c r="E101" s="75"/>
      <c r="F101" s="87">
        <f>IF(ISERROR(IF(ISBLANK($C101),"",VLOOKUP($C101,'[1]Инф. по МКД'!$D$3:$T$13113,5,0))),"",IF(ISBLANK($C101),"",VLOOKUP($C101,'[1]Инф. по МКД'!$D$3:$T$13113,5,0)))</f>
        <v>0</v>
      </c>
      <c r="G101" s="75">
        <f>IF(ISERROR(IF(ISBLANK($C101),"",VLOOKUP($C101,'[1]Инф. по МКД'!$D$3:$T$13113,9,0))),"",IF(ISBLANK($C101),"",VLOOKUP($C101,'[1]Инф. по МКД'!$D$3:$T$13113,9,0)))</f>
        <v>5</v>
      </c>
      <c r="H101" s="61">
        <f>IF(ISERROR(IF(ISBLANK($C101),"",VLOOKUP($C101,'[1]Инф. по МКД'!$D$3:$T$13113,10,0))),"",IF(ISBLANK($C101),"",VLOOKUP($C101,'[1]Инф. по МКД'!$D$3:$T$13113,10,0)))</f>
        <v>4</v>
      </c>
      <c r="I101" s="77">
        <f>IF(ISERROR(IF(ISBLANK($C101),"",VLOOKUP($C101,'[1]Инф. по МКД'!$D$3:$T$13113,14,0))),"",IF(ISBLANK($C101),"",VLOOKUP($C101,'[1]Инф. по МКД'!$D$3:$T$13113,14,0)))</f>
        <v>2602.3000000000002</v>
      </c>
      <c r="J101" s="78">
        <f>IF(ISERROR(IF(ISBLANK($C101),"",VLOOKUP($C101,'[1]Инф. по МКД'!$D$3:$T$13113,15,0))),"",IF(ISBLANK($C101),"",VLOOKUP($C101,'[1]Инф. по МКД'!$D$3:$T$13113,15,0)))</f>
        <v>1755.5</v>
      </c>
      <c r="K101" s="77">
        <f>IF(ISERROR(IF(ISBLANK($C101),"",VLOOKUP($C101,'[1]Инф. по МКД'!$D$3:$T$13113,16,0))),"",IF(ISBLANK($C101),"",VLOOKUP($C101,'[1]Инф. по МКД'!$D$3:$T$13113,16,0)))</f>
        <v>2376.4</v>
      </c>
      <c r="L101" s="79">
        <f>IF(ISERROR(IF(ISBLANK($C101),"",VLOOKUP($C101,'[1]Инф. по МКД'!$D$3:$T$13113,17,0))),"",IF(ISBLANK($C101),"",VLOOKUP($C101,'[1]Инф. по МКД'!$D$3:$T$13113,17,0)))</f>
        <v>150</v>
      </c>
      <c r="M101" s="80">
        <f t="shared" si="10"/>
        <v>12705365.43</v>
      </c>
      <c r="N101" s="78"/>
      <c r="O101" s="78"/>
      <c r="P101" s="78"/>
      <c r="Q101" s="80">
        <f>IF('Форма 2'!D101=0,"",'Форма 2'!D101-N101-O101-P101)</f>
        <v>12705365.43</v>
      </c>
      <c r="R101" s="81">
        <f t="shared" si="13"/>
        <v>7237.4625064084303</v>
      </c>
      <c r="S101" s="81">
        <f t="shared" si="14"/>
        <v>7237.4625064084303</v>
      </c>
      <c r="T101" s="82">
        <v>45657</v>
      </c>
      <c r="U101" s="75" t="s">
        <v>44</v>
      </c>
      <c r="V101" s="84"/>
      <c r="W101" s="84">
        <f t="shared" si="12"/>
        <v>1</v>
      </c>
      <c r="X101" s="85" t="s">
        <v>961</v>
      </c>
      <c r="Y101" s="85" t="s">
        <v>961</v>
      </c>
      <c r="Z101" s="85" t="s">
        <v>961</v>
      </c>
      <c r="AA101" s="85" t="s">
        <v>961</v>
      </c>
      <c r="AB101" s="85" t="s">
        <v>961</v>
      </c>
      <c r="AC101" s="85" t="s">
        <v>961</v>
      </c>
      <c r="AD101" s="85" t="s">
        <v>961</v>
      </c>
      <c r="AE101" s="99" t="s">
        <v>961</v>
      </c>
      <c r="AF101" s="86" t="s">
        <v>961</v>
      </c>
      <c r="AG101" s="85" t="s">
        <v>961</v>
      </c>
      <c r="AH101" s="85">
        <v>1</v>
      </c>
      <c r="AI101" s="85" t="s">
        <v>961</v>
      </c>
      <c r="AJ101" s="85" t="s">
        <v>961</v>
      </c>
      <c r="AK101" s="85" t="s">
        <v>961</v>
      </c>
      <c r="AL101" s="85" t="s">
        <v>961</v>
      </c>
      <c r="AM101" s="85" t="s">
        <v>961</v>
      </c>
      <c r="AN101" s="85" t="s">
        <v>961</v>
      </c>
      <c r="AO101" s="85" t="s">
        <v>961</v>
      </c>
      <c r="AP101" s="85" t="s">
        <v>961</v>
      </c>
      <c r="AQ101" s="85" t="s">
        <v>961</v>
      </c>
      <c r="AR101" s="85" t="s">
        <v>961</v>
      </c>
    </row>
    <row r="102" spans="1:44" ht="16.5" thickTop="1" thickBot="1" x14ac:dyDescent="0.3">
      <c r="A102" s="61">
        <f t="shared" si="11"/>
        <v>72</v>
      </c>
      <c r="B102" s="92" t="str">
        <f>IF(ISERROR(IF(ISBLANK(C102),"",_xlfn.XLOOKUP(C102,'[1]Инф. по МКД'!$D$3:$D$13151,'[1]Инф. по МКД'!$C$3:$C$13151,,0))),"",IF(ISBLANK(C102),"",_xlfn.XLOOKUP(C102,'[1]Инф. по МКД'!$D$3:$D$13151,'[1]Инф. по МКД'!$C$3:$C$13151,,0)))</f>
        <v>город Пермь</v>
      </c>
      <c r="C102" s="96" t="s">
        <v>910</v>
      </c>
      <c r="D102" s="74">
        <f>IF(ISERROR(IF(ISBLANK($C102),"",VLOOKUP($C102,'[1]Инф. по МКД'!$D$3:$T$13113,3,0))),"",IF(ISBLANK($C102),"",VLOOKUP($C102,'[1]Инф. по МКД'!$D$3:$T$13113,3,0)))</f>
        <v>1968</v>
      </c>
      <c r="E102" s="75"/>
      <c r="F102" s="87">
        <f>IF(ISERROR(IF(ISBLANK($C102),"",VLOOKUP($C102,'[1]Инф. по МКД'!$D$3:$T$13113,5,0))),"",IF(ISBLANK($C102),"",VLOOKUP($C102,'[1]Инф. по МКД'!$D$3:$T$13113,5,0)))</f>
        <v>0</v>
      </c>
      <c r="G102" s="75">
        <f>IF(ISERROR(IF(ISBLANK($C102),"",VLOOKUP($C102,'[1]Инф. по МКД'!$D$3:$T$13113,9,0))),"",IF(ISBLANK($C102),"",VLOOKUP($C102,'[1]Инф. по МКД'!$D$3:$T$13113,9,0)))</f>
        <v>5</v>
      </c>
      <c r="H102" s="61">
        <f>IF(ISERROR(IF(ISBLANK($C102),"",VLOOKUP($C102,'[1]Инф. по МКД'!$D$3:$T$13113,10,0))),"",IF(ISBLANK($C102),"",VLOOKUP($C102,'[1]Инф. по МКД'!$D$3:$T$13113,10,0)))</f>
        <v>4</v>
      </c>
      <c r="I102" s="77">
        <f>IF(ISERROR(IF(ISBLANK($C102),"",VLOOKUP($C102,'[1]Инф. по МКД'!$D$3:$T$13113,14,0))),"",IF(ISBLANK($C102),"",VLOOKUP($C102,'[1]Инф. по МКД'!$D$3:$T$13113,14,0)))</f>
        <v>2993.9</v>
      </c>
      <c r="J102" s="78">
        <f>IF(ISERROR(IF(ISBLANK($C102),"",VLOOKUP($C102,'[1]Инф. по МКД'!$D$3:$T$13113,15,0))),"",IF(ISBLANK($C102),"",VLOOKUP($C102,'[1]Инф. по МКД'!$D$3:$T$13113,15,0)))</f>
        <v>1838.5</v>
      </c>
      <c r="K102" s="77">
        <f>IF(ISERROR(IF(ISBLANK($C102),"",VLOOKUP($C102,'[1]Инф. по МКД'!$D$3:$T$13113,16,0))),"",IF(ISBLANK($C102),"",VLOOKUP($C102,'[1]Инф. по МКД'!$D$3:$T$13113,16,0)))</f>
        <v>1838.5</v>
      </c>
      <c r="L102" s="79">
        <f>IF(ISERROR(IF(ISBLANK($C102),"",VLOOKUP($C102,'[1]Инф. по МКД'!$D$3:$T$13113,17,0))),"",IF(ISBLANK($C102),"",VLOOKUP($C102,'[1]Инф. по МКД'!$D$3:$T$13113,17,0)))</f>
        <v>155</v>
      </c>
      <c r="M102" s="80">
        <f t="shared" si="10"/>
        <v>14617297.6</v>
      </c>
      <c r="N102" s="78"/>
      <c r="O102" s="78"/>
      <c r="P102" s="78"/>
      <c r="Q102" s="80">
        <f>IF('Форма 2'!D102=0,"",'Форма 2'!D102-N102-O102-P102)</f>
        <v>14617297.6</v>
      </c>
      <c r="R102" s="81">
        <f t="shared" si="13"/>
        <v>7950.6649986401953</v>
      </c>
      <c r="S102" s="81">
        <f t="shared" si="14"/>
        <v>7950.6649986401953</v>
      </c>
      <c r="T102" s="82">
        <v>45657</v>
      </c>
      <c r="U102" s="75" t="s">
        <v>44</v>
      </c>
      <c r="V102" s="84"/>
      <c r="W102" s="84">
        <f t="shared" si="12"/>
        <v>1</v>
      </c>
      <c r="X102" s="85" t="s">
        <v>961</v>
      </c>
      <c r="Y102" s="85" t="s">
        <v>961</v>
      </c>
      <c r="Z102" s="85" t="s">
        <v>961</v>
      </c>
      <c r="AA102" s="85" t="s">
        <v>961</v>
      </c>
      <c r="AB102" s="85" t="s">
        <v>961</v>
      </c>
      <c r="AC102" s="85" t="s">
        <v>961</v>
      </c>
      <c r="AD102" s="85" t="s">
        <v>961</v>
      </c>
      <c r="AE102" s="99" t="s">
        <v>961</v>
      </c>
      <c r="AF102" s="86" t="s">
        <v>961</v>
      </c>
      <c r="AG102" s="85" t="s">
        <v>961</v>
      </c>
      <c r="AH102" s="85">
        <v>1</v>
      </c>
      <c r="AI102" s="85" t="s">
        <v>961</v>
      </c>
      <c r="AJ102" s="85" t="s">
        <v>961</v>
      </c>
      <c r="AK102" s="85" t="s">
        <v>961</v>
      </c>
      <c r="AL102" s="85" t="s">
        <v>961</v>
      </c>
      <c r="AM102" s="85" t="s">
        <v>961</v>
      </c>
      <c r="AN102" s="85" t="s">
        <v>961</v>
      </c>
      <c r="AO102" s="85" t="s">
        <v>961</v>
      </c>
      <c r="AP102" s="85" t="s">
        <v>961</v>
      </c>
      <c r="AQ102" s="85" t="s">
        <v>961</v>
      </c>
      <c r="AR102" s="85" t="s">
        <v>961</v>
      </c>
    </row>
    <row r="103" spans="1:44" ht="16.5" thickTop="1" thickBot="1" x14ac:dyDescent="0.3">
      <c r="A103" s="61">
        <f t="shared" si="11"/>
        <v>73</v>
      </c>
      <c r="B103" s="92" t="str">
        <f>IF(ISERROR(IF(ISBLANK(C103),"",_xlfn.XLOOKUP(C103,'[1]Инф. по МКД'!$D$3:$D$13151,'[1]Инф. по МКД'!$C$3:$C$13151,,0))),"",IF(ISBLANK(C103),"",_xlfn.XLOOKUP(C103,'[1]Инф. по МКД'!$D$3:$D$13151,'[1]Инф. по МКД'!$C$3:$C$13151,,0)))</f>
        <v>город Пермь</v>
      </c>
      <c r="C103" s="96" t="s">
        <v>911</v>
      </c>
      <c r="D103" s="74">
        <f>IF(ISERROR(IF(ISBLANK($C103),"",VLOOKUP($C103,'[1]Инф. по МКД'!$D$3:$T$13113,3,0))),"",IF(ISBLANK($C103),"",VLOOKUP($C103,'[1]Инф. по МКД'!$D$3:$T$13113,3,0)))</f>
        <v>2012</v>
      </c>
      <c r="E103" s="75"/>
      <c r="F103" s="87">
        <f>IF(ISERROR(IF(ISBLANK($C103),"",VLOOKUP($C103,'[1]Инф. по МКД'!$D$3:$T$13113,5,0))),"",IF(ISBLANK($C103),"",VLOOKUP($C103,'[1]Инф. по МКД'!$D$3:$T$13113,5,0)))</f>
        <v>0</v>
      </c>
      <c r="G103" s="75">
        <f>IF(ISERROR(IF(ISBLANK($C103),"",VLOOKUP($C103,'[1]Инф. по МКД'!$D$3:$T$13113,9,0))),"",IF(ISBLANK($C103),"",VLOOKUP($C103,'[1]Инф. по МКД'!$D$3:$T$13113,9,0)))</f>
        <v>25</v>
      </c>
      <c r="H103" s="61">
        <f>IF(ISERROR(IF(ISBLANK($C103),"",VLOOKUP($C103,'[1]Инф. по МКД'!$D$3:$T$13113,10,0))),"",IF(ISBLANK($C103),"",VLOOKUP($C103,'[1]Инф. по МКД'!$D$3:$T$13113,10,0)))</f>
        <v>3</v>
      </c>
      <c r="I103" s="77">
        <f>IF(ISERROR(IF(ISBLANK($C103),"",VLOOKUP($C103,'[1]Инф. по МКД'!$D$3:$T$13113,14,0))),"",IF(ISBLANK($C103),"",VLOOKUP($C103,'[1]Инф. по МКД'!$D$3:$T$13113,14,0)))</f>
        <v>53795.5</v>
      </c>
      <c r="J103" s="78">
        <f>IF(ISERROR(IF(ISBLANK($C103),"",VLOOKUP($C103,'[1]Инф. по МКД'!$D$3:$T$13113,15,0))),"",IF(ISBLANK($C103),"",VLOOKUP($C103,'[1]Инф. по МКД'!$D$3:$T$13113,15,0)))</f>
        <v>30051.1</v>
      </c>
      <c r="K103" s="77">
        <f>IF(ISERROR(IF(ISBLANK($C103),"",VLOOKUP($C103,'[1]Инф. по МКД'!$D$3:$T$13113,16,0))),"",IF(ISBLANK($C103),"",VLOOKUP($C103,'[1]Инф. по МКД'!$D$3:$T$13113,16,0)))</f>
        <v>10676.4</v>
      </c>
      <c r="L103" s="79">
        <f>IF(ISERROR(IF(ISBLANK($C103),"",VLOOKUP($C103,'[1]Инф. по МКД'!$D$3:$T$13113,17,0))),"",IF(ISBLANK($C103),"",VLOOKUP($C103,'[1]Инф. по МКД'!$D$3:$T$13113,17,0)))</f>
        <v>383</v>
      </c>
      <c r="M103" s="80">
        <f t="shared" si="10"/>
        <v>80557147.390000001</v>
      </c>
      <c r="N103" s="78"/>
      <c r="O103" s="78"/>
      <c r="P103" s="78"/>
      <c r="Q103" s="80">
        <f>IF('Форма 2'!D103=0,"",'Форма 2'!D103-N103-O103-P103)</f>
        <v>80557147.390000001</v>
      </c>
      <c r="R103" s="81">
        <f t="shared" si="13"/>
        <v>2680.6721680737146</v>
      </c>
      <c r="S103" s="81">
        <f t="shared" si="14"/>
        <v>2680.6721680737146</v>
      </c>
      <c r="T103" s="82">
        <v>45657</v>
      </c>
      <c r="U103" s="75" t="s">
        <v>44</v>
      </c>
      <c r="V103" s="83"/>
      <c r="W103" s="84">
        <f t="shared" si="12"/>
        <v>2</v>
      </c>
      <c r="X103" s="85" t="s">
        <v>961</v>
      </c>
      <c r="Y103" s="85" t="s">
        <v>961</v>
      </c>
      <c r="Z103" s="85" t="s">
        <v>961</v>
      </c>
      <c r="AA103" s="85">
        <v>1</v>
      </c>
      <c r="AB103" s="85">
        <v>1</v>
      </c>
      <c r="AC103" s="85" t="s">
        <v>961</v>
      </c>
      <c r="AD103" s="85" t="s">
        <v>961</v>
      </c>
      <c r="AE103" s="99" t="s">
        <v>961</v>
      </c>
      <c r="AF103" s="86" t="s">
        <v>961</v>
      </c>
      <c r="AG103" s="85" t="s">
        <v>961</v>
      </c>
      <c r="AH103" s="85" t="s">
        <v>961</v>
      </c>
      <c r="AI103" s="85" t="s">
        <v>961</v>
      </c>
      <c r="AJ103" s="85" t="s">
        <v>961</v>
      </c>
      <c r="AK103" s="85" t="s">
        <v>961</v>
      </c>
      <c r="AL103" s="85" t="s">
        <v>961</v>
      </c>
      <c r="AM103" s="85" t="s">
        <v>961</v>
      </c>
      <c r="AN103" s="85" t="s">
        <v>961</v>
      </c>
      <c r="AO103" s="85" t="s">
        <v>961</v>
      </c>
      <c r="AP103" s="85" t="s">
        <v>961</v>
      </c>
      <c r="AQ103" s="85" t="s">
        <v>961</v>
      </c>
      <c r="AR103" s="85" t="s">
        <v>961</v>
      </c>
    </row>
    <row r="104" spans="1:44" ht="16.5" thickTop="1" thickBot="1" x14ac:dyDescent="0.3">
      <c r="A104" s="61">
        <f t="shared" si="11"/>
        <v>74</v>
      </c>
      <c r="B104" s="92" t="str">
        <f>IF(ISERROR(IF(ISBLANK(C104),"",_xlfn.XLOOKUP(C104,'[1]Инф. по МКД'!$D$3:$D$13151,'[1]Инф. по МКД'!$C$3:$C$13151,,0))),"",IF(ISBLANK(C104),"",_xlfn.XLOOKUP(C104,'[1]Инф. по МКД'!$D$3:$D$13151,'[1]Инф. по МКД'!$C$3:$C$13151,,0)))</f>
        <v>город Пермь</v>
      </c>
      <c r="C104" s="96" t="s">
        <v>285</v>
      </c>
      <c r="D104" s="74">
        <f>IF(ISERROR(IF(ISBLANK($C104),"",VLOOKUP($C104,'[1]Инф. по МКД'!$D$3:$T$13113,3,0))),"",IF(ISBLANK($C104),"",VLOOKUP($C104,'[1]Инф. по МКД'!$D$3:$T$13113,3,0)))</f>
        <v>1959</v>
      </c>
      <c r="E104" s="75"/>
      <c r="F104" s="87" t="str">
        <f>IF(ISERROR(IF(ISBLANK($C104),"",VLOOKUP($C104,'[1]Инф. по МКД'!$D$3:$T$13113,5,0))),"",IF(ISBLANK($C104),"",VLOOKUP($C104,'[1]Инф. по МКД'!$D$3:$T$13113,5,0)))</f>
        <v>Кирпич</v>
      </c>
      <c r="G104" s="75">
        <f>IF(ISERROR(IF(ISBLANK($C104),"",VLOOKUP($C104,'[1]Инф. по МКД'!$D$3:$T$13113,9,0))),"",IF(ISBLANK($C104),"",VLOOKUP($C104,'[1]Инф. по МКД'!$D$3:$T$13113,9,0)))</f>
        <v>5</v>
      </c>
      <c r="H104" s="61">
        <f>IF(ISERROR(IF(ISBLANK($C104),"",VLOOKUP($C104,'[1]Инф. по МКД'!$D$3:$T$13113,10,0))),"",IF(ISBLANK($C104),"",VLOOKUP($C104,'[1]Инф. по МКД'!$D$3:$T$13113,10,0)))</f>
        <v>4</v>
      </c>
      <c r="I104" s="77">
        <f>IF(ISERROR(IF(ISBLANK($C104),"",VLOOKUP($C104,'[1]Инф. по МКД'!$D$3:$T$13113,14,0))),"",IF(ISBLANK($C104),"",VLOOKUP($C104,'[1]Инф. по МКД'!$D$3:$T$13113,14,0)))</f>
        <v>3584.8</v>
      </c>
      <c r="J104" s="78">
        <f>IF(ISERROR(IF(ISBLANK($C104),"",VLOOKUP($C104,'[1]Инф. по МКД'!$D$3:$T$13113,15,0))),"",IF(ISBLANK($C104),"",VLOOKUP($C104,'[1]Инф. по МКД'!$D$3:$T$13113,15,0)))</f>
        <v>3166.1000000000008</v>
      </c>
      <c r="K104" s="77">
        <f>IF(ISERROR(IF(ISBLANK($C104),"",VLOOKUP($C104,'[1]Инф. по МКД'!$D$3:$T$13113,16,0))),"",IF(ISBLANK($C104),"",VLOOKUP($C104,'[1]Инф. по МКД'!$D$3:$T$13113,16,0)))</f>
        <v>2912.81</v>
      </c>
      <c r="L104" s="79">
        <f>IF(ISERROR(IF(ISBLANK($C104),"",VLOOKUP($C104,'[1]Инф. по МКД'!$D$3:$T$13113,17,0))),"",IF(ISBLANK($C104),"",VLOOKUP($C104,'[1]Инф. по МКД'!$D$3:$T$13113,17,0)))</f>
        <v>150</v>
      </c>
      <c r="M104" s="80">
        <f t="shared" si="10"/>
        <v>17502284.129999999</v>
      </c>
      <c r="N104" s="78"/>
      <c r="O104" s="78"/>
      <c r="P104" s="78"/>
      <c r="Q104" s="80">
        <f>IF('Форма 2'!D104=0,"",'Форма 2'!D104-N104-O104-P104)</f>
        <v>17502284.129999999</v>
      </c>
      <c r="R104" s="81">
        <f t="shared" si="13"/>
        <v>5528.0263194466361</v>
      </c>
      <c r="S104" s="81">
        <f t="shared" si="14"/>
        <v>5528.0263194466361</v>
      </c>
      <c r="T104" s="82">
        <v>45657</v>
      </c>
      <c r="U104" s="75" t="s">
        <v>44</v>
      </c>
      <c r="V104" s="84"/>
      <c r="W104" s="84">
        <f t="shared" si="12"/>
        <v>1</v>
      </c>
      <c r="X104" s="85" t="s">
        <v>961</v>
      </c>
      <c r="Y104" s="85" t="s">
        <v>961</v>
      </c>
      <c r="Z104" s="85" t="s">
        <v>961</v>
      </c>
      <c r="AA104" s="85" t="s">
        <v>961</v>
      </c>
      <c r="AB104" s="85" t="s">
        <v>961</v>
      </c>
      <c r="AC104" s="85" t="s">
        <v>961</v>
      </c>
      <c r="AD104" s="85" t="s">
        <v>961</v>
      </c>
      <c r="AE104" s="99" t="s">
        <v>961</v>
      </c>
      <c r="AF104" s="86" t="s">
        <v>961</v>
      </c>
      <c r="AG104" s="85" t="s">
        <v>961</v>
      </c>
      <c r="AH104" s="85">
        <v>1</v>
      </c>
      <c r="AI104" s="85" t="s">
        <v>961</v>
      </c>
      <c r="AJ104" s="85" t="s">
        <v>961</v>
      </c>
      <c r="AK104" s="85" t="s">
        <v>961</v>
      </c>
      <c r="AL104" s="85" t="s">
        <v>961</v>
      </c>
      <c r="AM104" s="85" t="s">
        <v>961</v>
      </c>
      <c r="AN104" s="85" t="s">
        <v>961</v>
      </c>
      <c r="AO104" s="85" t="s">
        <v>961</v>
      </c>
      <c r="AP104" s="85" t="s">
        <v>961</v>
      </c>
      <c r="AQ104" s="85" t="s">
        <v>961</v>
      </c>
      <c r="AR104" s="85" t="s">
        <v>961</v>
      </c>
    </row>
    <row r="105" spans="1:44" ht="16.5" thickTop="1" thickBot="1" x14ac:dyDescent="0.3">
      <c r="A105" s="61">
        <f t="shared" si="11"/>
        <v>75</v>
      </c>
      <c r="B105" s="92" t="str">
        <f>IF(ISERROR(IF(ISBLANK(C105),"",_xlfn.XLOOKUP(C105,'[1]Инф. по МКД'!$D$3:$D$13151,'[1]Инф. по МКД'!$C$3:$C$13151,,0))),"",IF(ISBLANK(C105),"",_xlfn.XLOOKUP(C105,'[1]Инф. по МКД'!$D$3:$D$13151,'[1]Инф. по МКД'!$C$3:$C$13151,,0)))</f>
        <v>город Пермь</v>
      </c>
      <c r="C105" s="96" t="s">
        <v>918</v>
      </c>
      <c r="D105" s="74">
        <f>IF(ISERROR(IF(ISBLANK($C105),"",VLOOKUP($C105,'[1]Инф. по МКД'!$D$3:$T$13113,3,0))),"",IF(ISBLANK($C105),"",VLOOKUP($C105,'[1]Инф. по МКД'!$D$3:$T$13113,3,0)))</f>
        <v>1989</v>
      </c>
      <c r="E105" s="75"/>
      <c r="F105" s="87" t="str">
        <f>IF(ISERROR(IF(ISBLANK($C105),"",VLOOKUP($C105,'[1]Инф. по МКД'!$D$3:$T$13113,5,0))),"",IF(ISBLANK($C105),"",VLOOKUP($C105,'[1]Инф. по МКД'!$D$3:$T$13113,5,0)))</f>
        <v>Панель</v>
      </c>
      <c r="G105" s="75">
        <f>IF(ISERROR(IF(ISBLANK($C105),"",VLOOKUP($C105,'[1]Инф. по МКД'!$D$3:$T$13113,9,0))),"",IF(ISBLANK($C105),"",VLOOKUP($C105,'[1]Инф. по МКД'!$D$3:$T$13113,9,0)))</f>
        <v>9</v>
      </c>
      <c r="H105" s="61">
        <f>IF(ISERROR(IF(ISBLANK($C105),"",VLOOKUP($C105,'[1]Инф. по МКД'!$D$3:$T$13113,10,0))),"",IF(ISBLANK($C105),"",VLOOKUP($C105,'[1]Инф. по МКД'!$D$3:$T$13113,10,0)))</f>
        <v>7</v>
      </c>
      <c r="I105" s="77">
        <f>IF(ISERROR(IF(ISBLANK($C105),"",VLOOKUP($C105,'[1]Инф. по МКД'!$D$3:$T$13113,14,0))),"",IF(ISBLANK($C105),"",VLOOKUP($C105,'[1]Инф. по МКД'!$D$3:$T$13113,14,0)))</f>
        <v>14754.35</v>
      </c>
      <c r="J105" s="78">
        <f>IF(ISERROR(IF(ISBLANK($C105),"",VLOOKUP($C105,'[1]Инф. по МКД'!$D$3:$T$13113,15,0))),"",IF(ISBLANK($C105),"",VLOOKUP($C105,'[1]Инф. по МКД'!$D$3:$T$13113,15,0)))</f>
        <v>14749.97</v>
      </c>
      <c r="K105" s="77">
        <f>IF(ISERROR(IF(ISBLANK($C105),"",VLOOKUP($C105,'[1]Инф. по МКД'!$D$3:$T$13113,16,0))),"",IF(ISBLANK($C105),"",VLOOKUP($C105,'[1]Инф. по МКД'!$D$3:$T$13113,16,0)))</f>
        <v>13928.4</v>
      </c>
      <c r="L105" s="79">
        <f>IF(ISERROR(IF(ISBLANK($C105),"",VLOOKUP($C105,'[1]Инф. по МКД'!$D$3:$T$13113,17,0))),"",IF(ISBLANK($C105),"",VLOOKUP($C105,'[1]Инф. по МКД'!$D$3:$T$13113,17,0)))</f>
        <v>685</v>
      </c>
      <c r="M105" s="80">
        <f t="shared" si="10"/>
        <v>11788430.560000001</v>
      </c>
      <c r="N105" s="78"/>
      <c r="O105" s="78"/>
      <c r="P105" s="78"/>
      <c r="Q105" s="80">
        <f>IF('Форма 2'!D105=0,"",'Форма 2'!D105-N105-O105-P105)</f>
        <v>11788430.560000001</v>
      </c>
      <c r="R105" s="81">
        <f t="shared" si="13"/>
        <v>799.21725671306456</v>
      </c>
      <c r="S105" s="81">
        <f t="shared" si="14"/>
        <v>799.21725671306456</v>
      </c>
      <c r="T105" s="82">
        <v>45657</v>
      </c>
      <c r="U105" s="75" t="s">
        <v>44</v>
      </c>
      <c r="V105" s="84"/>
      <c r="W105" s="84">
        <f t="shared" si="12"/>
        <v>1</v>
      </c>
      <c r="X105" s="85" t="s">
        <v>961</v>
      </c>
      <c r="Y105" s="85" t="s">
        <v>961</v>
      </c>
      <c r="Z105" s="85">
        <v>1</v>
      </c>
      <c r="AA105" s="85" t="s">
        <v>961</v>
      </c>
      <c r="AB105" s="85" t="s">
        <v>961</v>
      </c>
      <c r="AC105" s="85" t="s">
        <v>961</v>
      </c>
      <c r="AD105" s="85" t="s">
        <v>961</v>
      </c>
      <c r="AE105" s="99" t="s">
        <v>961</v>
      </c>
      <c r="AF105" s="86" t="s">
        <v>961</v>
      </c>
      <c r="AG105" s="85" t="s">
        <v>961</v>
      </c>
      <c r="AH105" s="85" t="s">
        <v>961</v>
      </c>
      <c r="AI105" s="85" t="s">
        <v>961</v>
      </c>
      <c r="AJ105" s="85" t="s">
        <v>961</v>
      </c>
      <c r="AK105" s="85" t="s">
        <v>961</v>
      </c>
      <c r="AL105" s="85" t="s">
        <v>961</v>
      </c>
      <c r="AM105" s="85" t="s">
        <v>961</v>
      </c>
      <c r="AN105" s="85" t="s">
        <v>961</v>
      </c>
      <c r="AO105" s="85" t="s">
        <v>961</v>
      </c>
      <c r="AP105" s="85" t="s">
        <v>961</v>
      </c>
      <c r="AQ105" s="85" t="s">
        <v>961</v>
      </c>
      <c r="AR105" s="85" t="s">
        <v>961</v>
      </c>
    </row>
    <row r="106" spans="1:44" ht="17.25" thickTop="1" thickBot="1" x14ac:dyDescent="0.3">
      <c r="A106" s="190">
        <f t="shared" si="11"/>
        <v>0</v>
      </c>
      <c r="B106" s="191" t="str">
        <f>IF(ISERROR(IF(ISBLANK(C106),"",_xlfn.XLOOKUP(C106,'[1]Инф. по МКД'!$D$3:$D$13151,'[1]Инф. по МКД'!$C$3:$C$13151,,0))),"",IF(ISBLANK(C106),"",_xlfn.XLOOKUP(C106,'[1]Инф. по МКД'!$D$3:$D$13151,'[1]Инф. по МКД'!$C$3:$C$13151,,0)))</f>
        <v/>
      </c>
      <c r="C106" s="35" t="s">
        <v>143</v>
      </c>
      <c r="D106" s="32" t="str">
        <f>IF(ISERROR(IF(ISBLANK($C106),"",VLOOKUP($C106,'[1]Инф. по МКД'!$D$3:$T$13113,3,0))),"",IF(ISBLANK($C106),"",VLOOKUP($C106,'[1]Инф. по МКД'!$D$3:$T$13113,3,0)))</f>
        <v/>
      </c>
      <c r="E106" s="32"/>
      <c r="F106" s="32" t="str">
        <f>IF(ISERROR(IF(ISBLANK($C106),"",VLOOKUP($C106,'[1]Инф. по МКД'!$D$3:$T$13113,5,0))),"",IF(ISBLANK($C106),"",VLOOKUP($C106,'[1]Инф. по МКД'!$D$3:$T$13113,5,0)))</f>
        <v/>
      </c>
      <c r="G106" s="32" t="str">
        <f>IF(ISERROR(IF(ISBLANK($C106),"",VLOOKUP($C106,'[1]Инф. по МКД'!$D$3:$T$13113,9,0))),"",IF(ISBLANK($C106),"",VLOOKUP($C106,'[1]Инф. по МКД'!$D$3:$T$13113,9,0)))</f>
        <v/>
      </c>
      <c r="H106" s="32" t="str">
        <f>IF(ISERROR(IF(ISBLANK($C106),"",VLOOKUP($C106,'[1]Инф. по МКД'!$D$3:$T$13113,10,0))),"",IF(ISBLANK($C106),"",VLOOKUP($C106,'[1]Инф. по МКД'!$D$3:$T$13113,10,0)))</f>
        <v/>
      </c>
      <c r="I106" s="36" t="str">
        <f>IF(ISERROR(IF(ISBLANK($C106),"",VLOOKUP($C106,'[1]Инф. по МКД'!$D$3:$T$13113,14,0))),"",IF(ISBLANK($C106),"",VLOOKUP($C106,'[1]Инф. по МКД'!$D$3:$T$13113,14,0)))</f>
        <v/>
      </c>
      <c r="J106" s="36" t="str">
        <f>IF(ISERROR(IF(ISBLANK($C106),"",VLOOKUP($C106,'[1]Инф. по МКД'!$D$3:$T$13113,15,0))),"",IF(ISBLANK($C106),"",VLOOKUP($C106,'[1]Инф. по МКД'!$D$3:$T$13113,15,0)))</f>
        <v/>
      </c>
      <c r="K106" s="36" t="str">
        <f>IF(ISERROR(IF(ISBLANK($C106),"",VLOOKUP($C106,'[1]Инф. по МКД'!$D$3:$T$13113,16,0))),"",IF(ISBLANK($C106),"",VLOOKUP($C106,'[1]Инф. по МКД'!$D$3:$T$13113,16,0)))</f>
        <v/>
      </c>
      <c r="L106" s="36" t="str">
        <f>IF(ISERROR(IF(ISBLANK($C106),"",VLOOKUP($C106,'[1]Инф. по МКД'!$D$3:$T$13113,17,0))),"",IF(ISBLANK($C106),"",VLOOKUP($C106,'[1]Инф. по МКД'!$D$3:$T$13113,17,0)))</f>
        <v/>
      </c>
      <c r="M106" s="36">
        <f t="shared" si="10"/>
        <v>623386266.64999998</v>
      </c>
      <c r="N106" s="36"/>
      <c r="O106" s="36"/>
      <c r="P106" s="36"/>
      <c r="Q106" s="36">
        <f>IF('Форма 2'!D106=0,"",'Форма 2'!D106-N106-O106-P106)</f>
        <v>623386266.64999998</v>
      </c>
      <c r="R106" s="93"/>
      <c r="S106" s="93"/>
      <c r="T106" s="32"/>
      <c r="U106" s="32"/>
      <c r="V106" s="84"/>
      <c r="W106" s="84">
        <f t="shared" si="12"/>
        <v>0</v>
      </c>
      <c r="X106" s="85"/>
      <c r="Y106" s="85"/>
      <c r="Z106" s="85"/>
      <c r="AA106" s="85"/>
      <c r="AB106" s="85"/>
      <c r="AC106" s="85"/>
      <c r="AD106" s="85"/>
      <c r="AE106" s="99"/>
      <c r="AF106" s="86"/>
      <c r="AG106" s="85"/>
      <c r="AH106" s="85"/>
      <c r="AI106" s="85"/>
      <c r="AJ106" s="85"/>
      <c r="AK106" s="85"/>
      <c r="AL106" s="85"/>
      <c r="AM106" s="85"/>
      <c r="AN106" s="85"/>
      <c r="AO106" s="85"/>
      <c r="AP106" s="85"/>
      <c r="AQ106" s="85"/>
      <c r="AR106" s="85"/>
    </row>
    <row r="107" spans="1:44" ht="16.5" thickTop="1" thickBot="1" x14ac:dyDescent="0.3">
      <c r="A107" s="61">
        <f t="shared" si="11"/>
        <v>1</v>
      </c>
      <c r="B107" s="92" t="str">
        <f>IF(ISERROR(IF(ISBLANK(C107),"",_xlfn.XLOOKUP(C107,'[1]Инф. по МКД'!$D$3:$D$13151,'[1]Инф. по МКД'!$C$3:$C$13151,,0))),"",IF(ISBLANK(C107),"",_xlfn.XLOOKUP(C107,'[1]Инф. по МКД'!$D$3:$D$13151,'[1]Инф. по МКД'!$C$3:$C$13151,,0)))</f>
        <v>Губахинский городской округ Пермского края</v>
      </c>
      <c r="C107" s="96" t="s">
        <v>145</v>
      </c>
      <c r="D107" s="74">
        <f>IF(ISERROR(IF(ISBLANK($C107),"",VLOOKUP($C107,'[1]Инф. по МКД'!$D$3:$T$13113,3,0))),"",IF(ISBLANK($C107),"",VLOOKUP($C107,'[1]Инф. по МКД'!$D$3:$T$13113,3,0)))</f>
        <v>1960</v>
      </c>
      <c r="E107" s="75"/>
      <c r="F107" s="87" t="str">
        <f>IF(ISERROR(IF(ISBLANK($C107),"",VLOOKUP($C107,'[1]Инф. по МКД'!$D$3:$T$13113,5,0))),"",IF(ISBLANK($C107),"",VLOOKUP($C107,'[1]Инф. по МКД'!$D$3:$T$13113,5,0)))</f>
        <v>Крупные блоки</v>
      </c>
      <c r="G107" s="75">
        <f>IF(ISERROR(IF(ISBLANK($C107),"",VLOOKUP($C107,'[1]Инф. по МКД'!$D$3:$T$13113,9,0))),"",IF(ISBLANK($C107),"",VLOOKUP($C107,'[1]Инф. по МКД'!$D$3:$T$13113,9,0)))</f>
        <v>5</v>
      </c>
      <c r="H107" s="61">
        <f>IF(ISERROR(IF(ISBLANK($C107),"",VLOOKUP($C107,'[1]Инф. по МКД'!$D$3:$T$13113,10,0))),"",IF(ISBLANK($C107),"",VLOOKUP($C107,'[1]Инф. по МКД'!$D$3:$T$13113,10,0)))</f>
        <v>2</v>
      </c>
      <c r="I107" s="77">
        <f>IF(ISERROR(IF(ISBLANK($C107),"",VLOOKUP($C107,'[1]Инф. по МКД'!$D$3:$T$13113,14,0))),"",IF(ISBLANK($C107),"",VLOOKUP($C107,'[1]Инф. по МКД'!$D$3:$T$13113,14,0)))</f>
        <v>2434.8200000000002</v>
      </c>
      <c r="J107" s="78">
        <f>IF(ISERROR(IF(ISBLANK($C107),"",VLOOKUP($C107,'[1]Инф. по МКД'!$D$3:$T$13113,15,0))),"",IF(ISBLANK($C107),"",VLOOKUP($C107,'[1]Инф. по МКД'!$D$3:$T$13113,15,0)))</f>
        <v>1578.4</v>
      </c>
      <c r="K107" s="77">
        <f>IF(ISERROR(IF(ISBLANK($C107),"",VLOOKUP($C107,'[1]Инф. по МКД'!$D$3:$T$13113,16,0))),"",IF(ISBLANK($C107),"",VLOOKUP($C107,'[1]Инф. по МКД'!$D$3:$T$13113,16,0)))</f>
        <v>1378.4</v>
      </c>
      <c r="L107" s="79">
        <f>IF(ISERROR(IF(ISBLANK($C107),"",VLOOKUP($C107,'[1]Инф. по МКД'!$D$3:$T$13113,17,0))),"",IF(ISBLANK($C107),"",VLOOKUP($C107,'[1]Инф. по МКД'!$D$3:$T$13113,17,0)))</f>
        <v>78</v>
      </c>
      <c r="M107" s="80">
        <f t="shared" si="10"/>
        <v>6216177.9500000002</v>
      </c>
      <c r="N107" s="78"/>
      <c r="O107" s="78"/>
      <c r="P107" s="78"/>
      <c r="Q107" s="80">
        <f>IF('Форма 2'!D107=0,"",'Форма 2'!D107-N107-O107-P107)</f>
        <v>6216177.9500000002</v>
      </c>
      <c r="R107" s="81">
        <f t="shared" ref="R107:R113" si="15">M107/J107</f>
        <v>3938.2779713634059</v>
      </c>
      <c r="S107" s="81">
        <f t="shared" ref="S107:S113" si="16">R107</f>
        <v>3938.2779713634059</v>
      </c>
      <c r="T107" s="82">
        <v>45657</v>
      </c>
      <c r="U107" s="75" t="s">
        <v>43</v>
      </c>
      <c r="V107" s="83"/>
      <c r="W107" s="84">
        <f t="shared" si="12"/>
        <v>2</v>
      </c>
      <c r="X107" s="85" t="s">
        <v>961</v>
      </c>
      <c r="Y107" s="85">
        <v>1</v>
      </c>
      <c r="Z107" s="85" t="s">
        <v>961</v>
      </c>
      <c r="AA107" s="85" t="s">
        <v>961</v>
      </c>
      <c r="AB107" s="85" t="s">
        <v>961</v>
      </c>
      <c r="AC107" s="85" t="s">
        <v>961</v>
      </c>
      <c r="AD107" s="85" t="s">
        <v>961</v>
      </c>
      <c r="AE107" s="99" t="s">
        <v>961</v>
      </c>
      <c r="AF107" s="86" t="s">
        <v>961</v>
      </c>
      <c r="AG107" s="85" t="s">
        <v>961</v>
      </c>
      <c r="AH107" s="85" t="s">
        <v>961</v>
      </c>
      <c r="AI107" s="85" t="s">
        <v>961</v>
      </c>
      <c r="AJ107" s="85" t="s">
        <v>961</v>
      </c>
      <c r="AK107" s="85" t="s">
        <v>961</v>
      </c>
      <c r="AL107" s="85">
        <v>1</v>
      </c>
      <c r="AM107" s="85" t="s">
        <v>961</v>
      </c>
      <c r="AN107" s="85" t="s">
        <v>961</v>
      </c>
      <c r="AO107" s="85" t="s">
        <v>961</v>
      </c>
      <c r="AP107" s="85" t="s">
        <v>961</v>
      </c>
      <c r="AQ107" s="85" t="s">
        <v>961</v>
      </c>
      <c r="AR107" s="85" t="s">
        <v>961</v>
      </c>
    </row>
    <row r="108" spans="1:44" ht="16.5" thickTop="1" thickBot="1" x14ac:dyDescent="0.3">
      <c r="A108" s="61">
        <f t="shared" si="11"/>
        <v>2</v>
      </c>
      <c r="B108" s="92" t="str">
        <f>IF(ISERROR(IF(ISBLANK(C108),"",_xlfn.XLOOKUP(C108,'[1]Инф. по МКД'!$D$3:$D$13151,'[1]Инф. по МКД'!$C$3:$C$13151,,0))),"",IF(ISBLANK(C108),"",_xlfn.XLOOKUP(C108,'[1]Инф. по МКД'!$D$3:$D$13151,'[1]Инф. по МКД'!$C$3:$C$13151,,0)))</f>
        <v>Губахинский городской округ Пермского края</v>
      </c>
      <c r="C108" s="96" t="s">
        <v>146</v>
      </c>
      <c r="D108" s="74">
        <f>IF(ISERROR(IF(ISBLANK($C108),"",VLOOKUP($C108,'[1]Инф. по МКД'!$D$3:$T$13113,3,0))),"",IF(ISBLANK($C108),"",VLOOKUP($C108,'[1]Инф. по МКД'!$D$3:$T$13113,3,0)))</f>
        <v>1961</v>
      </c>
      <c r="E108" s="75"/>
      <c r="F108" s="87" t="str">
        <f>IF(ISERROR(IF(ISBLANK($C108),"",VLOOKUP($C108,'[1]Инф. по МКД'!$D$3:$T$13113,5,0))),"",IF(ISBLANK($C108),"",VLOOKUP($C108,'[1]Инф. по МКД'!$D$3:$T$13113,5,0)))</f>
        <v>Крупные блоки</v>
      </c>
      <c r="G108" s="75">
        <f>IF(ISERROR(IF(ISBLANK($C108),"",VLOOKUP($C108,'[1]Инф. по МКД'!$D$3:$T$13113,9,0))),"",IF(ISBLANK($C108),"",VLOOKUP($C108,'[1]Инф. по МКД'!$D$3:$T$13113,9,0)))</f>
        <v>5</v>
      </c>
      <c r="H108" s="61">
        <f>IF(ISERROR(IF(ISBLANK($C108),"",VLOOKUP($C108,'[1]Инф. по МКД'!$D$3:$T$13113,10,0))),"",IF(ISBLANK($C108),"",VLOOKUP($C108,'[1]Инф. по МКД'!$D$3:$T$13113,10,0)))</f>
        <v>2</v>
      </c>
      <c r="I108" s="77">
        <f>IF(ISERROR(IF(ISBLANK($C108),"",VLOOKUP($C108,'[1]Инф. по МКД'!$D$3:$T$13113,14,0))),"",IF(ISBLANK($C108),"",VLOOKUP($C108,'[1]Инф. по МКД'!$D$3:$T$13113,14,0)))</f>
        <v>2066.61</v>
      </c>
      <c r="J108" s="78">
        <f>IF(ISERROR(IF(ISBLANK($C108),"",VLOOKUP($C108,'[1]Инф. по МКД'!$D$3:$T$13113,15,0))),"",IF(ISBLANK($C108),"",VLOOKUP($C108,'[1]Инф. по МКД'!$D$3:$T$13113,15,0)))</f>
        <v>1601.1</v>
      </c>
      <c r="K108" s="77">
        <f>IF(ISERROR(IF(ISBLANK($C108),"",VLOOKUP($C108,'[1]Инф. по МКД'!$D$3:$T$13113,16,0))),"",IF(ISBLANK($C108),"",VLOOKUP($C108,'[1]Инф. по МКД'!$D$3:$T$13113,16,0)))</f>
        <v>1420.3</v>
      </c>
      <c r="L108" s="79">
        <f>IF(ISERROR(IF(ISBLANK($C108),"",VLOOKUP($C108,'[1]Инф. по МКД'!$D$3:$T$13113,17,0))),"",IF(ISBLANK($C108),"",VLOOKUP($C108,'[1]Инф. по МКД'!$D$3:$T$13113,17,0)))</f>
        <v>77</v>
      </c>
      <c r="M108" s="80">
        <f t="shared" si="10"/>
        <v>30900314.739999998</v>
      </c>
      <c r="N108" s="78"/>
      <c r="O108" s="78"/>
      <c r="P108" s="78"/>
      <c r="Q108" s="80">
        <f>IF('Форма 2'!D108=0,"",'Форма 2'!D108-N108-O108-P108)</f>
        <v>30900314.739999998</v>
      </c>
      <c r="R108" s="81">
        <f t="shared" si="15"/>
        <v>19299.428355505592</v>
      </c>
      <c r="S108" s="81">
        <f t="shared" si="16"/>
        <v>19299.428355505592</v>
      </c>
      <c r="T108" s="82">
        <v>45657</v>
      </c>
      <c r="U108" s="75" t="s">
        <v>43</v>
      </c>
      <c r="V108" s="83"/>
      <c r="W108" s="84">
        <f t="shared" si="12"/>
        <v>5</v>
      </c>
      <c r="X108" s="85" t="s">
        <v>961</v>
      </c>
      <c r="Y108" s="85">
        <v>1</v>
      </c>
      <c r="Z108" s="85" t="s">
        <v>961</v>
      </c>
      <c r="AA108" s="85" t="s">
        <v>961</v>
      </c>
      <c r="AB108" s="85" t="s">
        <v>961</v>
      </c>
      <c r="AC108" s="85" t="s">
        <v>961</v>
      </c>
      <c r="AD108" s="85" t="s">
        <v>961</v>
      </c>
      <c r="AE108" s="99" t="s">
        <v>961</v>
      </c>
      <c r="AF108" s="86" t="s">
        <v>961</v>
      </c>
      <c r="AG108" s="85">
        <v>1</v>
      </c>
      <c r="AH108" s="85" t="s">
        <v>961</v>
      </c>
      <c r="AI108" s="85">
        <v>1</v>
      </c>
      <c r="AJ108" s="85" t="s">
        <v>961</v>
      </c>
      <c r="AK108" s="85">
        <v>1</v>
      </c>
      <c r="AL108" s="85">
        <v>1</v>
      </c>
      <c r="AM108" s="85" t="s">
        <v>961</v>
      </c>
      <c r="AN108" s="85" t="s">
        <v>961</v>
      </c>
      <c r="AO108" s="85" t="s">
        <v>961</v>
      </c>
      <c r="AP108" s="85" t="s">
        <v>961</v>
      </c>
      <c r="AQ108" s="85" t="s">
        <v>961</v>
      </c>
      <c r="AR108" s="85" t="s">
        <v>961</v>
      </c>
    </row>
    <row r="109" spans="1:44" ht="16.5" thickTop="1" thickBot="1" x14ac:dyDescent="0.3">
      <c r="A109" s="61">
        <f t="shared" si="11"/>
        <v>3</v>
      </c>
      <c r="B109" s="92" t="str">
        <f>IF(ISERROR(IF(ISBLANK(C109),"",_xlfn.XLOOKUP(C109,'[1]Инф. по МКД'!$D$3:$D$13151,'[1]Инф. по МКД'!$C$3:$C$13151,,0))),"",IF(ISBLANK(C109),"",_xlfn.XLOOKUP(C109,'[1]Инф. по МКД'!$D$3:$D$13151,'[1]Инф. по МКД'!$C$3:$C$13151,,0)))</f>
        <v>Губахинский городской округ Пермского края</v>
      </c>
      <c r="C109" s="96" t="s">
        <v>147</v>
      </c>
      <c r="D109" s="74">
        <f>IF(ISERROR(IF(ISBLANK($C109),"",VLOOKUP($C109,'[1]Инф. по МКД'!$D$3:$T$13113,3,0))),"",IF(ISBLANK($C109),"",VLOOKUP($C109,'[1]Инф. по МКД'!$D$3:$T$13113,3,0)))</f>
        <v>1977</v>
      </c>
      <c r="E109" s="75"/>
      <c r="F109" s="87" t="str">
        <f>IF(ISERROR(IF(ISBLANK($C109),"",VLOOKUP($C109,'[1]Инф. по МКД'!$D$3:$T$13113,5,0))),"",IF(ISBLANK($C109),"",VLOOKUP($C109,'[1]Инф. по МКД'!$D$3:$T$13113,5,0)))</f>
        <v>Кирпич</v>
      </c>
      <c r="G109" s="75">
        <f>IF(ISERROR(IF(ISBLANK($C109),"",VLOOKUP($C109,'[1]Инф. по МКД'!$D$3:$T$13113,9,0))),"",IF(ISBLANK($C109),"",VLOOKUP($C109,'[1]Инф. по МКД'!$D$3:$T$13113,9,0)))</f>
        <v>9</v>
      </c>
      <c r="H109" s="61">
        <f>IF(ISERROR(IF(ISBLANK($C109),"",VLOOKUP($C109,'[1]Инф. по МКД'!$D$3:$T$13113,10,0))),"",IF(ISBLANK($C109),"",VLOOKUP($C109,'[1]Инф. по МКД'!$D$3:$T$13113,10,0)))</f>
        <v>1</v>
      </c>
      <c r="I109" s="77">
        <f>IF(ISERROR(IF(ISBLANK($C109),"",VLOOKUP($C109,'[1]Инф. по МКД'!$D$3:$T$13113,14,0))),"",IF(ISBLANK($C109),"",VLOOKUP($C109,'[1]Инф. по МКД'!$D$3:$T$13113,14,0)))</f>
        <v>3107.7</v>
      </c>
      <c r="J109" s="78">
        <f>IF(ISERROR(IF(ISBLANK($C109),"",VLOOKUP($C109,'[1]Инф. по МКД'!$D$3:$T$13113,15,0))),"",IF(ISBLANK($C109),"",VLOOKUP($C109,'[1]Инф. по МКД'!$D$3:$T$13113,15,0)))</f>
        <v>2929.9</v>
      </c>
      <c r="K109" s="77">
        <f>IF(ISERROR(IF(ISBLANK($C109),"",VLOOKUP($C109,'[1]Инф. по МКД'!$D$3:$T$13113,16,0))),"",IF(ISBLANK($C109),"",VLOOKUP($C109,'[1]Инф. по МКД'!$D$3:$T$13113,16,0)))</f>
        <v>2068.3000000000002</v>
      </c>
      <c r="L109" s="79">
        <f>IF(ISERROR(IF(ISBLANK($C109),"",VLOOKUP($C109,'[1]Инф. по МКД'!$D$3:$T$13113,17,0))),"",IF(ISBLANK($C109),"",VLOOKUP($C109,'[1]Инф. по МКД'!$D$3:$T$13113,17,0)))</f>
        <v>91</v>
      </c>
      <c r="M109" s="80">
        <f t="shared" si="10"/>
        <v>61643979.140000001</v>
      </c>
      <c r="N109" s="78"/>
      <c r="O109" s="78"/>
      <c r="P109" s="78"/>
      <c r="Q109" s="80">
        <f>IF('Форма 2'!D109=0,"",'Форма 2'!D109-N109-O109-P109)</f>
        <v>61643979.140000001</v>
      </c>
      <c r="R109" s="81">
        <f t="shared" si="15"/>
        <v>21039.618806102597</v>
      </c>
      <c r="S109" s="81">
        <f t="shared" si="16"/>
        <v>21039.618806102597</v>
      </c>
      <c r="T109" s="82">
        <v>45657</v>
      </c>
      <c r="U109" s="75" t="s">
        <v>43</v>
      </c>
      <c r="V109" s="83"/>
      <c r="W109" s="84">
        <f t="shared" si="12"/>
        <v>5</v>
      </c>
      <c r="X109" s="85" t="s">
        <v>961</v>
      </c>
      <c r="Y109" s="85">
        <v>1</v>
      </c>
      <c r="Z109" s="85" t="s">
        <v>961</v>
      </c>
      <c r="AA109" s="85" t="s">
        <v>961</v>
      </c>
      <c r="AB109" s="85" t="s">
        <v>961</v>
      </c>
      <c r="AC109" s="85" t="s">
        <v>961</v>
      </c>
      <c r="AD109" s="85" t="s">
        <v>961</v>
      </c>
      <c r="AE109" s="99" t="s">
        <v>961</v>
      </c>
      <c r="AF109" s="86" t="s">
        <v>961</v>
      </c>
      <c r="AG109" s="85">
        <v>1</v>
      </c>
      <c r="AH109" s="85" t="s">
        <v>961</v>
      </c>
      <c r="AI109" s="85">
        <v>1</v>
      </c>
      <c r="AJ109" s="85" t="s">
        <v>961</v>
      </c>
      <c r="AK109" s="85">
        <v>1</v>
      </c>
      <c r="AL109" s="85">
        <v>1</v>
      </c>
      <c r="AM109" s="85" t="s">
        <v>961</v>
      </c>
      <c r="AN109" s="85" t="s">
        <v>961</v>
      </c>
      <c r="AO109" s="85" t="s">
        <v>961</v>
      </c>
      <c r="AP109" s="85" t="s">
        <v>961</v>
      </c>
      <c r="AQ109" s="85" t="s">
        <v>961</v>
      </c>
      <c r="AR109" s="85" t="s">
        <v>961</v>
      </c>
    </row>
    <row r="110" spans="1:44" ht="16.5" thickTop="1" thickBot="1" x14ac:dyDescent="0.3">
      <c r="A110" s="61">
        <f t="shared" si="11"/>
        <v>4</v>
      </c>
      <c r="B110" s="92" t="str">
        <f>IF(ISERROR(IF(ISBLANK(C110),"",_xlfn.XLOOKUP(C110,'[1]Инф. по МКД'!$D$3:$D$13151,'[1]Инф. по МКД'!$C$3:$C$13151,,0))),"",IF(ISBLANK(C110),"",_xlfn.XLOOKUP(C110,'[1]Инф. по МКД'!$D$3:$D$13151,'[1]Инф. по МКД'!$C$3:$C$13151,,0)))</f>
        <v>Губахинский городской округ Пермского края</v>
      </c>
      <c r="C110" s="96" t="s">
        <v>148</v>
      </c>
      <c r="D110" s="74">
        <f>IF(ISERROR(IF(ISBLANK($C110),"",VLOOKUP($C110,'[1]Инф. по МКД'!$D$3:$T$13113,3,0))),"",IF(ISBLANK($C110),"",VLOOKUP($C110,'[1]Инф. по МКД'!$D$3:$T$13113,3,0)))</f>
        <v>1975</v>
      </c>
      <c r="E110" s="75"/>
      <c r="F110" s="87" t="str">
        <f>IF(ISERROR(IF(ISBLANK($C110),"",VLOOKUP($C110,'[1]Инф. по МКД'!$D$3:$T$13113,5,0))),"",IF(ISBLANK($C110),"",VLOOKUP($C110,'[1]Инф. по МКД'!$D$3:$T$13113,5,0)))</f>
        <v>Кирпич</v>
      </c>
      <c r="G110" s="75">
        <f>IF(ISERROR(IF(ISBLANK($C110),"",VLOOKUP($C110,'[1]Инф. по МКД'!$D$3:$T$13113,9,0))),"",IF(ISBLANK($C110),"",VLOOKUP($C110,'[1]Инф. по МКД'!$D$3:$T$13113,9,0)))</f>
        <v>9</v>
      </c>
      <c r="H110" s="61">
        <f>IF(ISERROR(IF(ISBLANK($C110),"",VLOOKUP($C110,'[1]Инф. по МКД'!$D$3:$T$13113,10,0))),"",IF(ISBLANK($C110),"",VLOOKUP($C110,'[1]Инф. по МКД'!$D$3:$T$13113,10,0)))</f>
        <v>2</v>
      </c>
      <c r="I110" s="77">
        <f>IF(ISERROR(IF(ISBLANK($C110),"",VLOOKUP($C110,'[1]Инф. по МКД'!$D$3:$T$13113,14,0))),"",IF(ISBLANK($C110),"",VLOOKUP($C110,'[1]Инф. по МКД'!$D$3:$T$13113,14,0)))</f>
        <v>6812.9</v>
      </c>
      <c r="J110" s="78">
        <f>IF(ISERROR(IF(ISBLANK($C110),"",VLOOKUP($C110,'[1]Инф. по МКД'!$D$3:$T$13113,15,0))),"",IF(ISBLANK($C110),"",VLOOKUP($C110,'[1]Инф. по МКД'!$D$3:$T$13113,15,0)))</f>
        <v>5997.4</v>
      </c>
      <c r="K110" s="77">
        <f>IF(ISERROR(IF(ISBLANK($C110),"",VLOOKUP($C110,'[1]Инф. по МКД'!$D$3:$T$13113,16,0))),"",IF(ISBLANK($C110),"",VLOOKUP($C110,'[1]Инф. по МКД'!$D$3:$T$13113,16,0)))</f>
        <v>4148</v>
      </c>
      <c r="L110" s="79">
        <f>IF(ISERROR(IF(ISBLANK($C110),"",VLOOKUP($C110,'[1]Инф. по МКД'!$D$3:$T$13113,17,0))),"",IF(ISBLANK($C110),"",VLOOKUP($C110,'[1]Инф. по МКД'!$D$3:$T$13113,17,0)))</f>
        <v>114</v>
      </c>
      <c r="M110" s="80">
        <f t="shared" si="10"/>
        <v>134950064.32000002</v>
      </c>
      <c r="N110" s="78"/>
      <c r="O110" s="78"/>
      <c r="P110" s="78"/>
      <c r="Q110" s="80">
        <f>IF('Форма 2'!D110=0,"",'Форма 2'!D110-N110-O110-P110)</f>
        <v>134950064.32000002</v>
      </c>
      <c r="R110" s="81">
        <f t="shared" si="15"/>
        <v>22501.428005469043</v>
      </c>
      <c r="S110" s="81">
        <f t="shared" si="16"/>
        <v>22501.428005469043</v>
      </c>
      <c r="T110" s="82">
        <v>45657</v>
      </c>
      <c r="U110" s="75" t="s">
        <v>43</v>
      </c>
      <c r="V110" s="83"/>
      <c r="W110" s="84">
        <f t="shared" si="12"/>
        <v>5</v>
      </c>
      <c r="X110" s="85" t="s">
        <v>961</v>
      </c>
      <c r="Y110" s="85">
        <v>1</v>
      </c>
      <c r="Z110" s="85" t="s">
        <v>961</v>
      </c>
      <c r="AA110" s="85" t="s">
        <v>961</v>
      </c>
      <c r="AB110" s="85" t="s">
        <v>961</v>
      </c>
      <c r="AC110" s="85" t="s">
        <v>961</v>
      </c>
      <c r="AD110" s="85" t="s">
        <v>961</v>
      </c>
      <c r="AE110" s="99" t="s">
        <v>961</v>
      </c>
      <c r="AF110" s="86" t="s">
        <v>961</v>
      </c>
      <c r="AG110" s="85">
        <v>1</v>
      </c>
      <c r="AH110" s="85" t="s">
        <v>961</v>
      </c>
      <c r="AI110" s="85">
        <v>1</v>
      </c>
      <c r="AJ110" s="85" t="s">
        <v>961</v>
      </c>
      <c r="AK110" s="85">
        <v>1</v>
      </c>
      <c r="AL110" s="85">
        <v>1</v>
      </c>
      <c r="AM110" s="85" t="s">
        <v>961</v>
      </c>
      <c r="AN110" s="85" t="s">
        <v>961</v>
      </c>
      <c r="AO110" s="85" t="s">
        <v>961</v>
      </c>
      <c r="AP110" s="85" t="s">
        <v>961</v>
      </c>
      <c r="AQ110" s="85" t="s">
        <v>961</v>
      </c>
      <c r="AR110" s="85" t="s">
        <v>961</v>
      </c>
    </row>
    <row r="111" spans="1:44" ht="16.5" thickTop="1" thickBot="1" x14ac:dyDescent="0.3">
      <c r="A111" s="61">
        <f t="shared" si="11"/>
        <v>5</v>
      </c>
      <c r="B111" s="92" t="str">
        <f>IF(ISERROR(IF(ISBLANK(C111),"",_xlfn.XLOOKUP(C111,'[1]Инф. по МКД'!$D$3:$D$13151,'[1]Инф. по МКД'!$C$3:$C$13151,,0))),"",IF(ISBLANK(C111),"",_xlfn.XLOOKUP(C111,'[1]Инф. по МКД'!$D$3:$D$13151,'[1]Инф. по МКД'!$C$3:$C$13151,,0)))</f>
        <v>Губахинский городской округ Пермского края</v>
      </c>
      <c r="C111" s="96" t="s">
        <v>152</v>
      </c>
      <c r="D111" s="74">
        <f>IF(ISERROR(IF(ISBLANK($C111),"",VLOOKUP($C111,'[1]Инф. по МКД'!$D$3:$T$13113,3,0))),"",IF(ISBLANK($C111),"",VLOOKUP($C111,'[1]Инф. по МКД'!$D$3:$T$13113,3,0)))</f>
        <v>1993</v>
      </c>
      <c r="E111" s="75"/>
      <c r="F111" s="87" t="str">
        <f>IF(ISERROR(IF(ISBLANK($C111),"",VLOOKUP($C111,'[1]Инф. по МКД'!$D$3:$T$13113,5,0))),"",IF(ISBLANK($C111),"",VLOOKUP($C111,'[1]Инф. по МКД'!$D$3:$T$13113,5,0)))</f>
        <v>Кирпич</v>
      </c>
      <c r="G111" s="75">
        <f>IF(ISERROR(IF(ISBLANK($C111),"",VLOOKUP($C111,'[1]Инф. по МКД'!$D$3:$T$13113,9,0))),"",IF(ISBLANK($C111),"",VLOOKUP($C111,'[1]Инф. по МКД'!$D$3:$T$13113,9,0)))</f>
        <v>9</v>
      </c>
      <c r="H111" s="61">
        <f>IF(ISERROR(IF(ISBLANK($C111),"",VLOOKUP($C111,'[1]Инф. по МКД'!$D$3:$T$13113,10,0))),"",IF(ISBLANK($C111),"",VLOOKUP($C111,'[1]Инф. по МКД'!$D$3:$T$13113,10,0)))</f>
        <v>6</v>
      </c>
      <c r="I111" s="77">
        <f>IF(ISERROR(IF(ISBLANK($C111),"",VLOOKUP($C111,'[1]Инф. по МКД'!$D$3:$T$13113,14,0))),"",IF(ISBLANK($C111),"",VLOOKUP($C111,'[1]Инф. по МКД'!$D$3:$T$13113,14,0)))</f>
        <v>17906</v>
      </c>
      <c r="J111" s="78">
        <f>IF(ISERROR(IF(ISBLANK($C111),"",VLOOKUP($C111,'[1]Инф. по МКД'!$D$3:$T$13113,15,0))),"",IF(ISBLANK($C111),"",VLOOKUP($C111,'[1]Инф. по МКД'!$D$3:$T$13113,15,0)))</f>
        <v>10871</v>
      </c>
      <c r="K111" s="77">
        <f>IF(ISERROR(IF(ISBLANK($C111),"",VLOOKUP($C111,'[1]Инф. по МКД'!$D$3:$T$13113,16,0))),"",IF(ISBLANK($C111),"",VLOOKUP($C111,'[1]Инф. по МКД'!$D$3:$T$13113,16,0)))</f>
        <v>10871</v>
      </c>
      <c r="L111" s="79">
        <f>IF(ISERROR(IF(ISBLANK($C111),"",VLOOKUP($C111,'[1]Инф. по МКД'!$D$3:$T$13113,17,0))),"",IF(ISBLANK($C111),"",VLOOKUP($C111,'[1]Инф. по МКД'!$D$3:$T$13113,17,0)))</f>
        <v>0</v>
      </c>
      <c r="M111" s="80">
        <f t="shared" si="10"/>
        <v>354544136.15999997</v>
      </c>
      <c r="N111" s="78"/>
      <c r="O111" s="78"/>
      <c r="P111" s="78"/>
      <c r="Q111" s="80">
        <f>IF('Форма 2'!D111=0,"",'Форма 2'!D111-N111-O111-P111)</f>
        <v>354544136.15999997</v>
      </c>
      <c r="R111" s="81">
        <f t="shared" si="15"/>
        <v>32613.755510992545</v>
      </c>
      <c r="S111" s="81">
        <f t="shared" si="16"/>
        <v>32613.755510992545</v>
      </c>
      <c r="T111" s="82">
        <v>45657</v>
      </c>
      <c r="U111" s="75" t="s">
        <v>43</v>
      </c>
      <c r="V111" s="83"/>
      <c r="W111" s="84">
        <f t="shared" si="12"/>
        <v>5</v>
      </c>
      <c r="X111" s="85" t="s">
        <v>961</v>
      </c>
      <c r="Y111" s="85">
        <v>1</v>
      </c>
      <c r="Z111" s="85" t="s">
        <v>961</v>
      </c>
      <c r="AA111" s="85" t="s">
        <v>961</v>
      </c>
      <c r="AB111" s="85" t="s">
        <v>961</v>
      </c>
      <c r="AC111" s="85" t="s">
        <v>961</v>
      </c>
      <c r="AD111" s="85" t="s">
        <v>961</v>
      </c>
      <c r="AE111" s="99" t="s">
        <v>961</v>
      </c>
      <c r="AF111" s="86" t="s">
        <v>961</v>
      </c>
      <c r="AG111" s="85">
        <v>1</v>
      </c>
      <c r="AH111" s="85" t="s">
        <v>961</v>
      </c>
      <c r="AI111" s="85">
        <v>1</v>
      </c>
      <c r="AJ111" s="85" t="s">
        <v>961</v>
      </c>
      <c r="AK111" s="85">
        <v>1</v>
      </c>
      <c r="AL111" s="85">
        <v>1</v>
      </c>
      <c r="AM111" s="85" t="s">
        <v>961</v>
      </c>
      <c r="AN111" s="85" t="s">
        <v>961</v>
      </c>
      <c r="AO111" s="85" t="s">
        <v>961</v>
      </c>
      <c r="AP111" s="85" t="s">
        <v>961</v>
      </c>
      <c r="AQ111" s="85" t="s">
        <v>961</v>
      </c>
      <c r="AR111" s="85" t="s">
        <v>961</v>
      </c>
    </row>
    <row r="112" spans="1:44" ht="16.5" thickTop="1" thickBot="1" x14ac:dyDescent="0.3">
      <c r="A112" s="61">
        <f t="shared" si="11"/>
        <v>6</v>
      </c>
      <c r="B112" s="92" t="str">
        <f>IF(ISERROR(IF(ISBLANK(C112),"",_xlfn.XLOOKUP(C112,'[1]Инф. по МКД'!$D$3:$D$13151,'[1]Инф. по МКД'!$C$3:$C$13151,,0))),"",IF(ISBLANK(C112),"",_xlfn.XLOOKUP(C112,'[1]Инф. по МКД'!$D$3:$D$13151,'[1]Инф. по МКД'!$C$3:$C$13151,,0)))</f>
        <v>Губахинский городской округ Пермского края</v>
      </c>
      <c r="C112" s="96" t="s">
        <v>154</v>
      </c>
      <c r="D112" s="74">
        <f>IF(ISERROR(IF(ISBLANK($C112),"",VLOOKUP($C112,'[1]Инф. по МКД'!$D$3:$T$13113,3,0))),"",IF(ISBLANK($C112),"",VLOOKUP($C112,'[1]Инф. по МКД'!$D$3:$T$13113,3,0)))</f>
        <v>1961</v>
      </c>
      <c r="E112" s="75"/>
      <c r="F112" s="87" t="str">
        <f>IF(ISERROR(IF(ISBLANK($C112),"",VLOOKUP($C112,'[1]Инф. по МКД'!$D$3:$T$13113,5,0))),"",IF(ISBLANK($C112),"",VLOOKUP($C112,'[1]Инф. по МКД'!$D$3:$T$13113,5,0)))</f>
        <v>Крупные блоки</v>
      </c>
      <c r="G112" s="75">
        <f>IF(ISERROR(IF(ISBLANK($C112),"",VLOOKUP($C112,'[1]Инф. по МКД'!$D$3:$T$13113,9,0))),"",IF(ISBLANK($C112),"",VLOOKUP($C112,'[1]Инф. по МКД'!$D$3:$T$13113,9,0)))</f>
        <v>5</v>
      </c>
      <c r="H112" s="61">
        <f>IF(ISERROR(IF(ISBLANK($C112),"",VLOOKUP($C112,'[1]Инф. по МКД'!$D$3:$T$13113,10,0))),"",IF(ISBLANK($C112),"",VLOOKUP($C112,'[1]Инф. по МКД'!$D$3:$T$13113,10,0)))</f>
        <v>2</v>
      </c>
      <c r="I112" s="77">
        <f>IF(ISERROR(IF(ISBLANK($C112),"",VLOOKUP($C112,'[1]Инф. по МКД'!$D$3:$T$13113,14,0))),"",IF(ISBLANK($C112),"",VLOOKUP($C112,'[1]Инф. по МКД'!$D$3:$T$13113,14,0)))</f>
        <v>2078.63</v>
      </c>
      <c r="J112" s="78">
        <f>IF(ISERROR(IF(ISBLANK($C112),"",VLOOKUP($C112,'[1]Инф. по МКД'!$D$3:$T$13113,15,0))),"",IF(ISBLANK($C112),"",VLOOKUP($C112,'[1]Инф. по МКД'!$D$3:$T$13113,15,0)))</f>
        <v>1591.8</v>
      </c>
      <c r="K112" s="77">
        <f>IF(ISERROR(IF(ISBLANK($C112),"",VLOOKUP($C112,'[1]Инф. по МКД'!$D$3:$T$13113,16,0))),"",IF(ISBLANK($C112),"",VLOOKUP($C112,'[1]Инф. по МКД'!$D$3:$T$13113,16,0)))</f>
        <v>1561.7</v>
      </c>
      <c r="L112" s="79">
        <f>IF(ISERROR(IF(ISBLANK($C112),"",VLOOKUP($C112,'[1]Инф. по МКД'!$D$3:$T$13113,17,0))),"",IF(ISBLANK($C112),"",VLOOKUP($C112,'[1]Инф. по МКД'!$D$3:$T$13113,17,0)))</f>
        <v>79</v>
      </c>
      <c r="M112" s="80">
        <f t="shared" si="10"/>
        <v>5330105.46</v>
      </c>
      <c r="N112" s="78"/>
      <c r="O112" s="78"/>
      <c r="P112" s="78"/>
      <c r="Q112" s="80">
        <f>IF('Форма 2'!D112=0,"",'Форма 2'!D112-N112-O112-P112)</f>
        <v>5330105.46</v>
      </c>
      <c r="R112" s="81">
        <f t="shared" si="15"/>
        <v>3348.4768563889938</v>
      </c>
      <c r="S112" s="81">
        <f t="shared" si="16"/>
        <v>3348.4768563889938</v>
      </c>
      <c r="T112" s="82">
        <v>45657</v>
      </c>
      <c r="U112" s="75" t="s">
        <v>43</v>
      </c>
      <c r="V112" s="83"/>
      <c r="W112" s="84">
        <f t="shared" si="12"/>
        <v>2</v>
      </c>
      <c r="X112" s="85" t="s">
        <v>961</v>
      </c>
      <c r="Y112" s="85">
        <v>1</v>
      </c>
      <c r="Z112" s="85" t="s">
        <v>961</v>
      </c>
      <c r="AA112" s="85" t="s">
        <v>961</v>
      </c>
      <c r="AB112" s="85" t="s">
        <v>961</v>
      </c>
      <c r="AC112" s="85" t="s">
        <v>961</v>
      </c>
      <c r="AD112" s="85" t="s">
        <v>961</v>
      </c>
      <c r="AE112" s="99" t="s">
        <v>961</v>
      </c>
      <c r="AF112" s="86" t="s">
        <v>961</v>
      </c>
      <c r="AG112" s="85" t="s">
        <v>961</v>
      </c>
      <c r="AH112" s="85" t="s">
        <v>961</v>
      </c>
      <c r="AI112" s="85" t="s">
        <v>961</v>
      </c>
      <c r="AJ112" s="85" t="s">
        <v>961</v>
      </c>
      <c r="AK112" s="85" t="s">
        <v>961</v>
      </c>
      <c r="AL112" s="85">
        <v>1</v>
      </c>
      <c r="AM112" s="85" t="s">
        <v>961</v>
      </c>
      <c r="AN112" s="85" t="s">
        <v>961</v>
      </c>
      <c r="AO112" s="85" t="s">
        <v>961</v>
      </c>
      <c r="AP112" s="85" t="s">
        <v>961</v>
      </c>
      <c r="AQ112" s="85" t="s">
        <v>961</v>
      </c>
      <c r="AR112" s="85" t="s">
        <v>961</v>
      </c>
    </row>
    <row r="113" spans="1:44" ht="16.5" thickTop="1" thickBot="1" x14ac:dyDescent="0.3">
      <c r="A113" s="61">
        <f t="shared" si="11"/>
        <v>7</v>
      </c>
      <c r="B113" s="92" t="str">
        <f>IF(ISERROR(IF(ISBLANK(C113),"",_xlfn.XLOOKUP(C113,'[1]Инф. по МКД'!$D$3:$D$13151,'[1]Инф. по МКД'!$C$3:$C$13151,,0))),"",IF(ISBLANK(C113),"",_xlfn.XLOOKUP(C113,'[1]Инф. по МКД'!$D$3:$D$13151,'[1]Инф. по МКД'!$C$3:$C$13151,,0)))</f>
        <v>Губахинский городской округ Пермского края</v>
      </c>
      <c r="C113" s="96" t="s">
        <v>766</v>
      </c>
      <c r="D113" s="74">
        <f>IF(ISERROR(IF(ISBLANK($C113),"",VLOOKUP($C113,'[1]Инф. по МКД'!$D$3:$T$13113,3,0))),"",IF(ISBLANK($C113),"",VLOOKUP($C113,'[1]Инф. по МКД'!$D$3:$T$13113,3,0)))</f>
        <v>1962</v>
      </c>
      <c r="E113" s="75"/>
      <c r="F113" s="87" t="str">
        <f>IF(ISERROR(IF(ISBLANK($C113),"",VLOOKUP($C113,'[1]Инф. по МКД'!$D$3:$T$13113,5,0))),"",IF(ISBLANK($C113),"",VLOOKUP($C113,'[1]Инф. по МКД'!$D$3:$T$13113,5,0)))</f>
        <v>Крупные блоки</v>
      </c>
      <c r="G113" s="75">
        <f>IF(ISERROR(IF(ISBLANK($C113),"",VLOOKUP($C113,'[1]Инф. по МКД'!$D$3:$T$13113,9,0))),"",IF(ISBLANK($C113),"",VLOOKUP($C113,'[1]Инф. по МКД'!$D$3:$T$13113,9,0)))</f>
        <v>5</v>
      </c>
      <c r="H113" s="61">
        <f>IF(ISERROR(IF(ISBLANK($C113),"",VLOOKUP($C113,'[1]Инф. по МКД'!$D$3:$T$13113,10,0))),"",IF(ISBLANK($C113),"",VLOOKUP($C113,'[1]Инф. по МКД'!$D$3:$T$13113,10,0)))</f>
        <v>2</v>
      </c>
      <c r="I113" s="77">
        <f>IF(ISERROR(IF(ISBLANK($C113),"",VLOOKUP($C113,'[1]Инф. по МКД'!$D$3:$T$13113,14,0))),"",IF(ISBLANK($C113),"",VLOOKUP($C113,'[1]Инф. по МКД'!$D$3:$T$13113,14,0)))</f>
        <v>1992.74</v>
      </c>
      <c r="J113" s="78">
        <f>IF(ISERROR(IF(ISBLANK($C113),"",VLOOKUP($C113,'[1]Инф. по МКД'!$D$3:$T$13113,15,0))),"",IF(ISBLANK($C113),"",VLOOKUP($C113,'[1]Инф. по МКД'!$D$3:$T$13113,15,0)))</f>
        <v>1600.4</v>
      </c>
      <c r="K113" s="77">
        <f>IF(ISERROR(IF(ISBLANK($C113),"",VLOOKUP($C113,'[1]Инф. по МКД'!$D$3:$T$13113,16,0))),"",IF(ISBLANK($C113),"",VLOOKUP($C113,'[1]Инф. по МКД'!$D$3:$T$13113,16,0)))</f>
        <v>1531.8</v>
      </c>
      <c r="L113" s="79">
        <f>IF(ISERROR(IF(ISBLANK($C113),"",VLOOKUP($C113,'[1]Инф. по МКД'!$D$3:$T$13113,17,0))),"",IF(ISBLANK($C113),"",VLOOKUP($C113,'[1]Инф. по МКД'!$D$3:$T$13113,17,0)))</f>
        <v>74</v>
      </c>
      <c r="M113" s="80">
        <f t="shared" si="10"/>
        <v>29801488.879999995</v>
      </c>
      <c r="N113" s="78"/>
      <c r="O113" s="78"/>
      <c r="P113" s="78"/>
      <c r="Q113" s="80">
        <f>IF('Форма 2'!D113=0,"",'Форма 2'!D113-N113-O113-P113)</f>
        <v>29801488.879999995</v>
      </c>
      <c r="R113" s="81">
        <f t="shared" si="15"/>
        <v>18621.275231192198</v>
      </c>
      <c r="S113" s="81">
        <f t="shared" si="16"/>
        <v>18621.275231192198</v>
      </c>
      <c r="T113" s="82">
        <v>45657</v>
      </c>
      <c r="U113" s="75" t="s">
        <v>43</v>
      </c>
      <c r="V113" s="84"/>
      <c r="W113" s="84">
        <f t="shared" si="12"/>
        <v>5</v>
      </c>
      <c r="X113" s="85" t="s">
        <v>961</v>
      </c>
      <c r="Y113" s="85">
        <v>1</v>
      </c>
      <c r="Z113" s="85" t="s">
        <v>961</v>
      </c>
      <c r="AA113" s="85" t="s">
        <v>961</v>
      </c>
      <c r="AB113" s="85" t="s">
        <v>961</v>
      </c>
      <c r="AC113" s="85" t="s">
        <v>961</v>
      </c>
      <c r="AD113" s="85" t="s">
        <v>961</v>
      </c>
      <c r="AE113" s="99" t="s">
        <v>961</v>
      </c>
      <c r="AF113" s="86" t="s">
        <v>961</v>
      </c>
      <c r="AG113" s="85">
        <v>1</v>
      </c>
      <c r="AH113" s="85" t="s">
        <v>961</v>
      </c>
      <c r="AI113" s="85">
        <v>1</v>
      </c>
      <c r="AJ113" s="85" t="s">
        <v>961</v>
      </c>
      <c r="AK113" s="85">
        <v>1</v>
      </c>
      <c r="AL113" s="85">
        <v>1</v>
      </c>
      <c r="AM113" s="85" t="s">
        <v>961</v>
      </c>
      <c r="AN113" s="85" t="s">
        <v>961</v>
      </c>
      <c r="AO113" s="85" t="s">
        <v>961</v>
      </c>
      <c r="AP113" s="85" t="s">
        <v>961</v>
      </c>
      <c r="AQ113" s="85" t="s">
        <v>961</v>
      </c>
      <c r="AR113" s="85" t="s">
        <v>961</v>
      </c>
    </row>
    <row r="114" spans="1:44" ht="17.25" thickTop="1" thickBot="1" x14ac:dyDescent="0.3">
      <c r="A114" s="190">
        <f t="shared" si="11"/>
        <v>0</v>
      </c>
      <c r="B114" s="191" t="str">
        <f>IF(ISERROR(IF(ISBLANK(C114),"",_xlfn.XLOOKUP(C114,'[1]Инф. по МКД'!$D$3:$D$13151,'[1]Инф. по МКД'!$C$3:$C$13151,,0))),"",IF(ISBLANK(C114),"",_xlfn.XLOOKUP(C114,'[1]Инф. по МКД'!$D$3:$D$13151,'[1]Инф. по МКД'!$C$3:$C$13151,,0)))</f>
        <v/>
      </c>
      <c r="C114" s="35" t="s">
        <v>157</v>
      </c>
      <c r="D114" s="32" t="str">
        <f>IF(ISERROR(IF(ISBLANK($C114),"",VLOOKUP($C114,'[1]Инф. по МКД'!$D$3:$T$13113,3,0))),"",IF(ISBLANK($C114),"",VLOOKUP($C114,'[1]Инф. по МКД'!$D$3:$T$13113,3,0)))</f>
        <v/>
      </c>
      <c r="E114" s="32"/>
      <c r="F114" s="32" t="str">
        <f>IF(ISERROR(IF(ISBLANK($C114),"",VLOOKUP($C114,'[1]Инф. по МКД'!$D$3:$T$13113,5,0))),"",IF(ISBLANK($C114),"",VLOOKUP($C114,'[1]Инф. по МКД'!$D$3:$T$13113,5,0)))</f>
        <v/>
      </c>
      <c r="G114" s="32" t="str">
        <f>IF(ISERROR(IF(ISBLANK($C114),"",VLOOKUP($C114,'[1]Инф. по МКД'!$D$3:$T$13113,9,0))),"",IF(ISBLANK($C114),"",VLOOKUP($C114,'[1]Инф. по МКД'!$D$3:$T$13113,9,0)))</f>
        <v/>
      </c>
      <c r="H114" s="32" t="str">
        <f>IF(ISERROR(IF(ISBLANK($C114),"",VLOOKUP($C114,'[1]Инф. по МКД'!$D$3:$T$13113,10,0))),"",IF(ISBLANK($C114),"",VLOOKUP($C114,'[1]Инф. по МКД'!$D$3:$T$13113,10,0)))</f>
        <v/>
      </c>
      <c r="I114" s="36" t="str">
        <f>IF(ISERROR(IF(ISBLANK($C114),"",VLOOKUP($C114,'[1]Инф. по МКД'!$D$3:$T$13113,14,0))),"",IF(ISBLANK($C114),"",VLOOKUP($C114,'[1]Инф. по МКД'!$D$3:$T$13113,14,0)))</f>
        <v/>
      </c>
      <c r="J114" s="36" t="str">
        <f>IF(ISERROR(IF(ISBLANK($C114),"",VLOOKUP($C114,'[1]Инф. по МКД'!$D$3:$T$13113,15,0))),"",IF(ISBLANK($C114),"",VLOOKUP($C114,'[1]Инф. по МКД'!$D$3:$T$13113,15,0)))</f>
        <v/>
      </c>
      <c r="K114" s="36" t="str">
        <f>IF(ISERROR(IF(ISBLANK($C114),"",VLOOKUP($C114,'[1]Инф. по МКД'!$D$3:$T$13113,16,0))),"",IF(ISBLANK($C114),"",VLOOKUP($C114,'[1]Инф. по МКД'!$D$3:$T$13113,16,0)))</f>
        <v/>
      </c>
      <c r="L114" s="36" t="str">
        <f>IF(ISERROR(IF(ISBLANK($C114),"",VLOOKUP($C114,'[1]Инф. по МКД'!$D$3:$T$13113,17,0))),"",IF(ISBLANK($C114),"",VLOOKUP($C114,'[1]Инф. по МКД'!$D$3:$T$13113,17,0)))</f>
        <v/>
      </c>
      <c r="M114" s="36">
        <f t="shared" si="10"/>
        <v>59443673.999999993</v>
      </c>
      <c r="N114" s="36"/>
      <c r="O114" s="36"/>
      <c r="P114" s="36"/>
      <c r="Q114" s="36">
        <f>IF('Форма 2'!D114=0,"",'Форма 2'!D114-N114-O114-P114)</f>
        <v>59443673.999999993</v>
      </c>
      <c r="R114" s="93"/>
      <c r="S114" s="93"/>
      <c r="T114" s="32"/>
      <c r="U114" s="32"/>
      <c r="V114" s="84"/>
      <c r="W114" s="84">
        <f t="shared" si="12"/>
        <v>0</v>
      </c>
      <c r="X114" s="85"/>
      <c r="Y114" s="85"/>
      <c r="Z114" s="85"/>
      <c r="AA114" s="85"/>
      <c r="AB114" s="85"/>
      <c r="AC114" s="85"/>
      <c r="AD114" s="85"/>
      <c r="AE114" s="99"/>
      <c r="AF114" s="86"/>
      <c r="AG114" s="85"/>
      <c r="AH114" s="85"/>
      <c r="AI114" s="85"/>
      <c r="AJ114" s="85"/>
      <c r="AK114" s="85"/>
      <c r="AL114" s="85"/>
      <c r="AM114" s="85"/>
      <c r="AN114" s="85"/>
      <c r="AO114" s="85"/>
      <c r="AP114" s="85"/>
      <c r="AQ114" s="85"/>
      <c r="AR114" s="85"/>
    </row>
    <row r="115" spans="1:44" ht="16.5" thickTop="1" thickBot="1" x14ac:dyDescent="0.3">
      <c r="A115" s="61">
        <f t="shared" si="11"/>
        <v>1</v>
      </c>
      <c r="B115" s="92" t="str">
        <f>IF(ISERROR(IF(ISBLANK(C115),"",_xlfn.XLOOKUP(C115,'[1]Инф. по МКД'!$D$3:$D$13151,'[1]Инф. по МКД'!$C$3:$C$13151,,0))),"",IF(ISBLANK(C115),"",_xlfn.XLOOKUP(C115,'[1]Инф. по МКД'!$D$3:$D$13151,'[1]Инф. по МКД'!$C$3:$C$13151,,0)))</f>
        <v>Добрянский городской округ Пермского края</v>
      </c>
      <c r="C115" s="96" t="s">
        <v>158</v>
      </c>
      <c r="D115" s="74">
        <f>IF(ISERROR(IF(ISBLANK($C115),"",VLOOKUP($C115,'[1]Инф. по МКД'!$D$3:$T$13113,3,0))),"",IF(ISBLANK($C115),"",VLOOKUP($C115,'[1]Инф. по МКД'!$D$3:$T$13113,3,0)))</f>
        <v>1970</v>
      </c>
      <c r="E115" s="75"/>
      <c r="F115" s="87" t="str">
        <f>IF(ISERROR(IF(ISBLANK($C115),"",VLOOKUP($C115,'[1]Инф. по МКД'!$D$3:$T$13113,5,0))),"",IF(ISBLANK($C115),"",VLOOKUP($C115,'[1]Инф. по МКД'!$D$3:$T$13113,5,0)))</f>
        <v>Кирпич</v>
      </c>
      <c r="G115" s="75">
        <f>IF(ISERROR(IF(ISBLANK($C115),"",VLOOKUP($C115,'[1]Инф. по МКД'!$D$3:$T$13113,9,0))),"",IF(ISBLANK($C115),"",VLOOKUP($C115,'[1]Инф. по МКД'!$D$3:$T$13113,9,0)))</f>
        <v>5</v>
      </c>
      <c r="H115" s="61">
        <f>IF(ISERROR(IF(ISBLANK($C115),"",VLOOKUP($C115,'[1]Инф. по МКД'!$D$3:$T$13113,10,0))),"",IF(ISBLANK($C115),"",VLOOKUP($C115,'[1]Инф. по МКД'!$D$3:$T$13113,10,0)))</f>
        <v>8</v>
      </c>
      <c r="I115" s="77">
        <f>IF(ISERROR(IF(ISBLANK($C115),"",VLOOKUP($C115,'[1]Инф. по МКД'!$D$3:$T$13113,14,0))),"",IF(ISBLANK($C115),"",VLOOKUP($C115,'[1]Инф. по МКД'!$D$3:$T$13113,14,0)))</f>
        <v>6708.85</v>
      </c>
      <c r="J115" s="78">
        <f>IF(ISERROR(IF(ISBLANK($C115),"",VLOOKUP($C115,'[1]Инф. по МКД'!$D$3:$T$13113,15,0))),"",IF(ISBLANK($C115),"",VLOOKUP($C115,'[1]Инф. по МКД'!$D$3:$T$13113,15,0)))</f>
        <v>6708.85</v>
      </c>
      <c r="K115" s="77">
        <f>IF(ISERROR(IF(ISBLANK($C115),"",VLOOKUP($C115,'[1]Инф. по МКД'!$D$3:$T$13113,16,0))),"",IF(ISBLANK($C115),"",VLOOKUP($C115,'[1]Инф. по МКД'!$D$3:$T$13113,16,0)))</f>
        <v>6049.52</v>
      </c>
      <c r="L115" s="79">
        <f>IF(ISERROR(IF(ISBLANK($C115),"",VLOOKUP($C115,'[1]Инф. по МКД'!$D$3:$T$13113,17,0))),"",IF(ISBLANK($C115),"",VLOOKUP($C115,'[1]Инф. по МКД'!$D$3:$T$13113,17,0)))</f>
        <v>267</v>
      </c>
      <c r="M115" s="80">
        <f t="shared" si="10"/>
        <v>30213440.149999999</v>
      </c>
      <c r="N115" s="78"/>
      <c r="O115" s="78"/>
      <c r="P115" s="78"/>
      <c r="Q115" s="80">
        <f>IF('Форма 2'!D115=0,"",'Форма 2'!D115-N115-O115-P115)</f>
        <v>30213440.149999999</v>
      </c>
      <c r="R115" s="81">
        <f>M115/J115</f>
        <v>4503.5199997018863</v>
      </c>
      <c r="S115" s="81">
        <f>R115</f>
        <v>4503.5199997018863</v>
      </c>
      <c r="T115" s="82">
        <v>45657</v>
      </c>
      <c r="U115" s="75" t="s">
        <v>43</v>
      </c>
      <c r="V115" s="84"/>
      <c r="W115" s="84">
        <f t="shared" si="12"/>
        <v>1</v>
      </c>
      <c r="X115" s="85" t="s">
        <v>961</v>
      </c>
      <c r="Y115" s="85" t="s">
        <v>961</v>
      </c>
      <c r="Z115" s="85" t="s">
        <v>961</v>
      </c>
      <c r="AA115" s="85" t="s">
        <v>961</v>
      </c>
      <c r="AB115" s="85" t="s">
        <v>961</v>
      </c>
      <c r="AC115" s="85" t="s">
        <v>961</v>
      </c>
      <c r="AD115" s="85" t="s">
        <v>961</v>
      </c>
      <c r="AE115" s="99" t="s">
        <v>961</v>
      </c>
      <c r="AF115" s="86" t="s">
        <v>961</v>
      </c>
      <c r="AG115" s="85">
        <v>1</v>
      </c>
      <c r="AH115" s="85" t="s">
        <v>961</v>
      </c>
      <c r="AI115" s="85" t="s">
        <v>961</v>
      </c>
      <c r="AJ115" s="85" t="s">
        <v>961</v>
      </c>
      <c r="AK115" s="85" t="s">
        <v>961</v>
      </c>
      <c r="AL115" s="85" t="s">
        <v>961</v>
      </c>
      <c r="AM115" s="85" t="s">
        <v>961</v>
      </c>
      <c r="AN115" s="85" t="s">
        <v>961</v>
      </c>
      <c r="AO115" s="85" t="s">
        <v>961</v>
      </c>
      <c r="AP115" s="85" t="s">
        <v>961</v>
      </c>
      <c r="AQ115" s="85" t="s">
        <v>961</v>
      </c>
      <c r="AR115" s="85" t="s">
        <v>961</v>
      </c>
    </row>
    <row r="116" spans="1:44" ht="16.5" thickTop="1" thickBot="1" x14ac:dyDescent="0.3">
      <c r="A116" s="61">
        <f t="shared" si="11"/>
        <v>2</v>
      </c>
      <c r="B116" s="92" t="str">
        <f>IF(ISERROR(IF(ISBLANK(C116),"",_xlfn.XLOOKUP(C116,'[1]Инф. по МКД'!$D$3:$D$13151,'[1]Инф. по МКД'!$C$3:$C$13151,,0))),"",IF(ISBLANK(C116),"",_xlfn.XLOOKUP(C116,'[1]Инф. по МКД'!$D$3:$D$13151,'[1]Инф. по МКД'!$C$3:$C$13151,,0)))</f>
        <v>Добрянский городской округ Пермского края</v>
      </c>
      <c r="C116" s="96" t="s">
        <v>159</v>
      </c>
      <c r="D116" s="74">
        <f>IF(ISERROR(IF(ISBLANK($C116),"",VLOOKUP($C116,'[1]Инф. по МКД'!$D$3:$T$13113,3,0))),"",IF(ISBLANK($C116),"",VLOOKUP($C116,'[1]Инф. по МКД'!$D$3:$T$13113,3,0)))</f>
        <v>1978</v>
      </c>
      <c r="E116" s="75"/>
      <c r="F116" s="87" t="str">
        <f>IF(ISERROR(IF(ISBLANK($C116),"",VLOOKUP($C116,'[1]Инф. по МКД'!$D$3:$T$13113,5,0))),"",IF(ISBLANK($C116),"",VLOOKUP($C116,'[1]Инф. по МКД'!$D$3:$T$13113,5,0)))</f>
        <v>кирпич</v>
      </c>
      <c r="G116" s="75">
        <f>IF(ISERROR(IF(ISBLANK($C116),"",VLOOKUP($C116,'[1]Инф. по МКД'!$D$3:$T$13113,9,0))),"",IF(ISBLANK($C116),"",VLOOKUP($C116,'[1]Инф. по МКД'!$D$3:$T$13113,9,0)))</f>
        <v>5</v>
      </c>
      <c r="H116" s="61">
        <f>IF(ISERROR(IF(ISBLANK($C116),"",VLOOKUP($C116,'[1]Инф. по МКД'!$D$3:$T$13113,10,0))),"",IF(ISBLANK($C116),"",VLOOKUP($C116,'[1]Инф. по МКД'!$D$3:$T$13113,10,0)))</f>
        <v>4</v>
      </c>
      <c r="I116" s="77">
        <f>IF(ISERROR(IF(ISBLANK($C116),"",VLOOKUP($C116,'[1]Инф. по МКД'!$D$3:$T$13113,14,0))),"",IF(ISBLANK($C116),"",VLOOKUP($C116,'[1]Инф. по МКД'!$D$3:$T$13113,14,0)))</f>
        <v>4360.95</v>
      </c>
      <c r="J116" s="78">
        <f>IF(ISERROR(IF(ISBLANK($C116),"",VLOOKUP($C116,'[1]Инф. по МКД'!$D$3:$T$13113,15,0))),"",IF(ISBLANK($C116),"",VLOOKUP($C116,'[1]Инф. по МКД'!$D$3:$T$13113,15,0)))</f>
        <v>3363</v>
      </c>
      <c r="K116" s="77">
        <f>IF(ISERROR(IF(ISBLANK($C116),"",VLOOKUP($C116,'[1]Инф. по МКД'!$D$3:$T$13113,16,0))),"",IF(ISBLANK($C116),"",VLOOKUP($C116,'[1]Инф. по МКД'!$D$3:$T$13113,16,0)))</f>
        <v>326.85000000000002</v>
      </c>
      <c r="L116" s="79">
        <f>IF(ISERROR(IF(ISBLANK($C116),"",VLOOKUP($C116,'[1]Инф. по МКД'!$D$3:$T$13113,17,0))),"",IF(ISBLANK($C116),"",VLOOKUP($C116,'[1]Инф. по МКД'!$D$3:$T$13113,17,0)))</f>
        <v>191</v>
      </c>
      <c r="M116" s="80">
        <f t="shared" si="10"/>
        <v>2282521.23</v>
      </c>
      <c r="N116" s="78"/>
      <c r="O116" s="78"/>
      <c r="P116" s="78"/>
      <c r="Q116" s="80">
        <f>IF('Форма 2'!D116=0,"",'Форма 2'!D116-N116-O116-P116)</f>
        <v>2282521.23</v>
      </c>
      <c r="R116" s="81">
        <f>M116/J116</f>
        <v>678.7157983942908</v>
      </c>
      <c r="S116" s="81">
        <f>R116</f>
        <v>678.7157983942908</v>
      </c>
      <c r="T116" s="82">
        <v>45657</v>
      </c>
      <c r="U116" s="75" t="s">
        <v>44</v>
      </c>
      <c r="V116" s="83"/>
      <c r="W116" s="84">
        <f t="shared" si="12"/>
        <v>1</v>
      </c>
      <c r="X116" s="85" t="s">
        <v>961</v>
      </c>
      <c r="Y116" s="85" t="s">
        <v>961</v>
      </c>
      <c r="Z116" s="85">
        <v>1</v>
      </c>
      <c r="AA116" s="85" t="s">
        <v>961</v>
      </c>
      <c r="AB116" s="85" t="s">
        <v>961</v>
      </c>
      <c r="AC116" s="85" t="s">
        <v>961</v>
      </c>
      <c r="AD116" s="85" t="s">
        <v>961</v>
      </c>
      <c r="AE116" s="99" t="s">
        <v>961</v>
      </c>
      <c r="AF116" s="86" t="s">
        <v>961</v>
      </c>
      <c r="AG116" s="85" t="s">
        <v>961</v>
      </c>
      <c r="AH116" s="85" t="s">
        <v>961</v>
      </c>
      <c r="AI116" s="85" t="s">
        <v>961</v>
      </c>
      <c r="AJ116" s="85" t="s">
        <v>961</v>
      </c>
      <c r="AK116" s="85" t="s">
        <v>961</v>
      </c>
      <c r="AL116" s="85" t="s">
        <v>961</v>
      </c>
      <c r="AM116" s="85" t="s">
        <v>961</v>
      </c>
      <c r="AN116" s="85" t="s">
        <v>961</v>
      </c>
      <c r="AO116" s="85" t="s">
        <v>961</v>
      </c>
      <c r="AP116" s="85" t="s">
        <v>961</v>
      </c>
      <c r="AQ116" s="85" t="s">
        <v>961</v>
      </c>
      <c r="AR116" s="85" t="s">
        <v>961</v>
      </c>
    </row>
    <row r="117" spans="1:44" ht="16.5" thickTop="1" thickBot="1" x14ac:dyDescent="0.3">
      <c r="A117" s="61">
        <f t="shared" si="11"/>
        <v>3</v>
      </c>
      <c r="B117" s="92" t="str">
        <f>IF(ISERROR(IF(ISBLANK(C117),"",_xlfn.XLOOKUP(C117,'[1]Инф. по МКД'!$D$3:$D$13151,'[1]Инф. по МКД'!$C$3:$C$13151,,0))),"",IF(ISBLANK(C117),"",_xlfn.XLOOKUP(C117,'[1]Инф. по МКД'!$D$3:$D$13151,'[1]Инф. по МКД'!$C$3:$C$13151,,0)))</f>
        <v>Добрянский городской округ Пермского края</v>
      </c>
      <c r="C117" s="96" t="s">
        <v>160</v>
      </c>
      <c r="D117" s="74">
        <f>IF(ISERROR(IF(ISBLANK($C117),"",VLOOKUP($C117,'[1]Инф. по МКД'!$D$3:$T$13113,3,0))),"",IF(ISBLANK($C117),"",VLOOKUP($C117,'[1]Инф. по МКД'!$D$3:$T$13113,3,0)))</f>
        <v>1978</v>
      </c>
      <c r="E117" s="75"/>
      <c r="F117" s="87" t="str">
        <f>IF(ISERROR(IF(ISBLANK($C117),"",VLOOKUP($C117,'[1]Инф. по МКД'!$D$3:$T$13113,5,0))),"",IF(ISBLANK($C117),"",VLOOKUP($C117,'[1]Инф. по МКД'!$D$3:$T$13113,5,0)))</f>
        <v>кирпич</v>
      </c>
      <c r="G117" s="75">
        <f>IF(ISERROR(IF(ISBLANK($C117),"",VLOOKUP($C117,'[1]Инф. по МКД'!$D$3:$T$13113,9,0))),"",IF(ISBLANK($C117),"",VLOOKUP($C117,'[1]Инф. по МКД'!$D$3:$T$13113,9,0)))</f>
        <v>5</v>
      </c>
      <c r="H117" s="61">
        <f>IF(ISERROR(IF(ISBLANK($C117),"",VLOOKUP($C117,'[1]Инф. по МКД'!$D$3:$T$13113,10,0))),"",IF(ISBLANK($C117),"",VLOOKUP($C117,'[1]Инф. по МКД'!$D$3:$T$13113,10,0)))</f>
        <v>8</v>
      </c>
      <c r="I117" s="77">
        <f>IF(ISERROR(IF(ISBLANK($C117),"",VLOOKUP($C117,'[1]Инф. по МКД'!$D$3:$T$13113,14,0))),"",IF(ISBLANK($C117),"",VLOOKUP($C117,'[1]Инф. по МКД'!$D$3:$T$13113,14,0)))</f>
        <v>5983.7</v>
      </c>
      <c r="J117" s="78">
        <f>IF(ISERROR(IF(ISBLANK($C117),"",VLOOKUP($C117,'[1]Инф. по МКД'!$D$3:$T$13113,15,0))),"",IF(ISBLANK($C117),"",VLOOKUP($C117,'[1]Инф. по МКД'!$D$3:$T$13113,15,0)))</f>
        <v>5983.7</v>
      </c>
      <c r="K117" s="77">
        <f>IF(ISERROR(IF(ISBLANK($C117),"",VLOOKUP($C117,'[1]Инф. по МКД'!$D$3:$T$13113,16,0))),"",IF(ISBLANK($C117),"",VLOOKUP($C117,'[1]Инф. по МКД'!$D$3:$T$13113,16,0)))</f>
        <v>597.5</v>
      </c>
      <c r="L117" s="79">
        <f>IF(ISERROR(IF(ISBLANK($C117),"",VLOOKUP($C117,'[1]Инф. по МКД'!$D$3:$T$13113,17,0))),"",IF(ISBLANK($C117),"",VLOOKUP($C117,'[1]Инф. по МКД'!$D$3:$T$13113,17,0)))</f>
        <v>313</v>
      </c>
      <c r="M117" s="80">
        <f t="shared" si="10"/>
        <v>26947712.620000001</v>
      </c>
      <c r="N117" s="78"/>
      <c r="O117" s="78"/>
      <c r="P117" s="78"/>
      <c r="Q117" s="80">
        <f>IF('Форма 2'!D117=0,"",'Форма 2'!D117-N117-O117-P117)</f>
        <v>26947712.620000001</v>
      </c>
      <c r="R117" s="81">
        <f>M117/J117</f>
        <v>4503.5199993315173</v>
      </c>
      <c r="S117" s="81">
        <f>R117</f>
        <v>4503.5199993315173</v>
      </c>
      <c r="T117" s="82">
        <v>45657</v>
      </c>
      <c r="U117" s="75" t="s">
        <v>43</v>
      </c>
      <c r="V117" s="84"/>
      <c r="W117" s="84">
        <f t="shared" si="12"/>
        <v>1</v>
      </c>
      <c r="X117" s="85" t="s">
        <v>961</v>
      </c>
      <c r="Y117" s="85" t="s">
        <v>961</v>
      </c>
      <c r="Z117" s="85" t="s">
        <v>961</v>
      </c>
      <c r="AA117" s="85" t="s">
        <v>961</v>
      </c>
      <c r="AB117" s="85" t="s">
        <v>961</v>
      </c>
      <c r="AC117" s="85" t="s">
        <v>961</v>
      </c>
      <c r="AD117" s="85" t="s">
        <v>961</v>
      </c>
      <c r="AE117" s="99" t="s">
        <v>961</v>
      </c>
      <c r="AF117" s="86" t="s">
        <v>961</v>
      </c>
      <c r="AG117" s="85">
        <v>1</v>
      </c>
      <c r="AH117" s="85" t="s">
        <v>961</v>
      </c>
      <c r="AI117" s="85" t="s">
        <v>961</v>
      </c>
      <c r="AJ117" s="85" t="s">
        <v>961</v>
      </c>
      <c r="AK117" s="85" t="s">
        <v>961</v>
      </c>
      <c r="AL117" s="85" t="s">
        <v>961</v>
      </c>
      <c r="AM117" s="85" t="s">
        <v>961</v>
      </c>
      <c r="AN117" s="85" t="s">
        <v>961</v>
      </c>
      <c r="AO117" s="85" t="s">
        <v>961</v>
      </c>
      <c r="AP117" s="85" t="s">
        <v>961</v>
      </c>
      <c r="AQ117" s="85" t="s">
        <v>961</v>
      </c>
      <c r="AR117" s="85" t="s">
        <v>961</v>
      </c>
    </row>
    <row r="118" spans="1:44" ht="17.25" thickTop="1" thickBot="1" x14ac:dyDescent="0.3">
      <c r="A118" s="190">
        <f t="shared" si="11"/>
        <v>0</v>
      </c>
      <c r="B118" s="191" t="str">
        <f>IF(ISERROR(IF(ISBLANK(C118),"",_xlfn.XLOOKUP(C118,'[1]Инф. по МКД'!$D$3:$D$13151,'[1]Инф. по МКД'!$C$3:$C$13151,,0))),"",IF(ISBLANK(C118),"",_xlfn.XLOOKUP(C118,'[1]Инф. по МКД'!$D$3:$D$13151,'[1]Инф. по МКД'!$C$3:$C$13151,,0)))</f>
        <v/>
      </c>
      <c r="C118" s="35" t="s">
        <v>161</v>
      </c>
      <c r="D118" s="32" t="str">
        <f>IF(ISERROR(IF(ISBLANK($C118),"",VLOOKUP($C118,'[1]Инф. по МКД'!$D$3:$T$13113,3,0))),"",IF(ISBLANK($C118),"",VLOOKUP($C118,'[1]Инф. по МКД'!$D$3:$T$13113,3,0)))</f>
        <v/>
      </c>
      <c r="E118" s="32"/>
      <c r="F118" s="32" t="str">
        <f>IF(ISERROR(IF(ISBLANK($C118),"",VLOOKUP($C118,'[1]Инф. по МКД'!$D$3:$T$13113,5,0))),"",IF(ISBLANK($C118),"",VLOOKUP($C118,'[1]Инф. по МКД'!$D$3:$T$13113,5,0)))</f>
        <v/>
      </c>
      <c r="G118" s="32" t="str">
        <f>IF(ISERROR(IF(ISBLANK($C118),"",VLOOKUP($C118,'[1]Инф. по МКД'!$D$3:$T$13113,9,0))),"",IF(ISBLANK($C118),"",VLOOKUP($C118,'[1]Инф. по МКД'!$D$3:$T$13113,9,0)))</f>
        <v/>
      </c>
      <c r="H118" s="32" t="str">
        <f>IF(ISERROR(IF(ISBLANK($C118),"",VLOOKUP($C118,'[1]Инф. по МКД'!$D$3:$T$13113,10,0))),"",IF(ISBLANK($C118),"",VLOOKUP($C118,'[1]Инф. по МКД'!$D$3:$T$13113,10,0)))</f>
        <v/>
      </c>
      <c r="I118" s="36" t="str">
        <f>IF(ISERROR(IF(ISBLANK($C118),"",VLOOKUP($C118,'[1]Инф. по МКД'!$D$3:$T$13113,14,0))),"",IF(ISBLANK($C118),"",VLOOKUP($C118,'[1]Инф. по МКД'!$D$3:$T$13113,14,0)))</f>
        <v/>
      </c>
      <c r="J118" s="36" t="str">
        <f>IF(ISERROR(IF(ISBLANK($C118),"",VLOOKUP($C118,'[1]Инф. по МКД'!$D$3:$T$13113,15,0))),"",IF(ISBLANK($C118),"",VLOOKUP($C118,'[1]Инф. по МКД'!$D$3:$T$13113,15,0)))</f>
        <v/>
      </c>
      <c r="K118" s="36" t="str">
        <f>IF(ISERROR(IF(ISBLANK($C118),"",VLOOKUP($C118,'[1]Инф. по МКД'!$D$3:$T$13113,16,0))),"",IF(ISBLANK($C118),"",VLOOKUP($C118,'[1]Инф. по МКД'!$D$3:$T$13113,16,0)))</f>
        <v/>
      </c>
      <c r="L118" s="36" t="str">
        <f>IF(ISERROR(IF(ISBLANK($C118),"",VLOOKUP($C118,'[1]Инф. по МКД'!$D$3:$T$13113,17,0))),"",IF(ISBLANK($C118),"",VLOOKUP($C118,'[1]Инф. по МКД'!$D$3:$T$13113,17,0)))</f>
        <v/>
      </c>
      <c r="M118" s="36">
        <f t="shared" si="10"/>
        <v>408971.55</v>
      </c>
      <c r="N118" s="36"/>
      <c r="O118" s="36"/>
      <c r="P118" s="36"/>
      <c r="Q118" s="36">
        <f>IF('Форма 2'!D118=0,"",'Форма 2'!D118-N118-O118-P118)</f>
        <v>408971.55</v>
      </c>
      <c r="R118" s="93"/>
      <c r="S118" s="93"/>
      <c r="T118" s="32"/>
      <c r="U118" s="32"/>
      <c r="V118" s="84"/>
      <c r="W118" s="84">
        <f t="shared" si="12"/>
        <v>0</v>
      </c>
      <c r="X118" s="85"/>
      <c r="Y118" s="85"/>
      <c r="Z118" s="85"/>
      <c r="AA118" s="85"/>
      <c r="AB118" s="85"/>
      <c r="AC118" s="85"/>
      <c r="AD118" s="85"/>
      <c r="AE118" s="99"/>
      <c r="AF118" s="86"/>
      <c r="AG118" s="85"/>
      <c r="AH118" s="85"/>
      <c r="AI118" s="85"/>
      <c r="AJ118" s="85"/>
      <c r="AK118" s="85"/>
      <c r="AL118" s="85"/>
      <c r="AM118" s="85"/>
      <c r="AN118" s="85"/>
      <c r="AO118" s="85"/>
      <c r="AP118" s="85"/>
      <c r="AQ118" s="85"/>
      <c r="AR118" s="85"/>
    </row>
    <row r="119" spans="1:44" ht="16.5" thickTop="1" thickBot="1" x14ac:dyDescent="0.3">
      <c r="A119" s="61">
        <f t="shared" si="11"/>
        <v>1</v>
      </c>
      <c r="B119" s="92" t="str">
        <f>IF(ISERROR(IF(ISBLANK(C119),"",_xlfn.XLOOKUP(C119,'[1]Инф. по МКД'!$D$3:$D$13151,'[1]Инф. по МКД'!$C$3:$C$13151,,0))),"",IF(ISBLANK(C119),"",_xlfn.XLOOKUP(C119,'[1]Инф. по МКД'!$D$3:$D$13151,'[1]Инф. по МКД'!$C$3:$C$13151,,0)))</f>
        <v>Ильинский городской округ Пермского края</v>
      </c>
      <c r="C119" s="96" t="s">
        <v>162</v>
      </c>
      <c r="D119" s="74">
        <f>IF(ISERROR(IF(ISBLANK($C119),"",VLOOKUP($C119,'[1]Инф. по МКД'!$D$3:$T$13113,3,0))),"",IF(ISBLANK($C119),"",VLOOKUP($C119,'[1]Инф. по МКД'!$D$3:$T$13113,3,0)))</f>
        <v>1973</v>
      </c>
      <c r="E119" s="75"/>
      <c r="F119" s="87" t="str">
        <f>IF(ISERROR(IF(ISBLANK($C119),"",VLOOKUP($C119,'[1]Инф. по МКД'!$D$3:$T$13113,5,0))),"",IF(ISBLANK($C119),"",VLOOKUP($C119,'[1]Инф. по МКД'!$D$3:$T$13113,5,0)))</f>
        <v>Кирпич</v>
      </c>
      <c r="G119" s="75">
        <f>IF(ISERROR(IF(ISBLANK($C119),"",VLOOKUP($C119,'[1]Инф. по МКД'!$D$3:$T$13113,9,0))),"",IF(ISBLANK($C119),"",VLOOKUP($C119,'[1]Инф. по МКД'!$D$3:$T$13113,9,0)))</f>
        <v>2</v>
      </c>
      <c r="H119" s="61">
        <f>IF(ISERROR(IF(ISBLANK($C119),"",VLOOKUP($C119,'[1]Инф. по МКД'!$D$3:$T$13113,10,0))),"",IF(ISBLANK($C119),"",VLOOKUP($C119,'[1]Инф. по МКД'!$D$3:$T$13113,10,0)))</f>
        <v>2</v>
      </c>
      <c r="I119" s="77">
        <f>IF(ISERROR(IF(ISBLANK($C119),"",VLOOKUP($C119,'[1]Инф. по МКД'!$D$3:$T$13113,14,0))),"",IF(ISBLANK($C119),"",VLOOKUP($C119,'[1]Инф. по МКД'!$D$3:$T$13113,14,0)))</f>
        <v>552.5</v>
      </c>
      <c r="J119" s="78">
        <f>IF(ISERROR(IF(ISBLANK($C119),"",VLOOKUP($C119,'[1]Инф. по МКД'!$D$3:$T$13113,15,0))),"",IF(ISBLANK($C119),"",VLOOKUP($C119,'[1]Инф. по МКД'!$D$3:$T$13113,15,0)))</f>
        <v>502.5</v>
      </c>
      <c r="K119" s="77">
        <f>IF(ISERROR(IF(ISBLANK($C119),"",VLOOKUP($C119,'[1]Инф. по МКД'!$D$3:$T$13113,16,0))),"",IF(ISBLANK($C119),"",VLOOKUP($C119,'[1]Инф. по МКД'!$D$3:$T$13113,16,0)))</f>
        <v>452.25</v>
      </c>
      <c r="L119" s="79">
        <f>IF(ISERROR(IF(ISBLANK($C119),"",VLOOKUP($C119,'[1]Инф. по МКД'!$D$3:$T$13113,17,0))),"",IF(ISBLANK($C119),"",VLOOKUP($C119,'[1]Инф. по МКД'!$D$3:$T$13113,17,0)))</f>
        <v>17</v>
      </c>
      <c r="M119" s="80">
        <f t="shared" si="10"/>
        <v>408971.55</v>
      </c>
      <c r="N119" s="78"/>
      <c r="O119" s="78"/>
      <c r="P119" s="78"/>
      <c r="Q119" s="80">
        <f>IF('Форма 2'!D119=0,"",'Форма 2'!D119-N119-O119-P119)</f>
        <v>408971.55</v>
      </c>
      <c r="R119" s="81">
        <f>M119/J119</f>
        <v>813.87373134328357</v>
      </c>
      <c r="S119" s="81">
        <f>R119</f>
        <v>813.87373134328357</v>
      </c>
      <c r="T119" s="82">
        <v>45657</v>
      </c>
      <c r="U119" s="75" t="s">
        <v>43</v>
      </c>
      <c r="V119" s="84"/>
      <c r="W119" s="84">
        <f t="shared" si="12"/>
        <v>1</v>
      </c>
      <c r="X119" s="85">
        <v>1</v>
      </c>
      <c r="Y119" s="85" t="s">
        <v>961</v>
      </c>
      <c r="Z119" s="85" t="s">
        <v>961</v>
      </c>
      <c r="AA119" s="85" t="s">
        <v>961</v>
      </c>
      <c r="AB119" s="85" t="s">
        <v>961</v>
      </c>
      <c r="AC119" s="85" t="s">
        <v>961</v>
      </c>
      <c r="AD119" s="85" t="s">
        <v>961</v>
      </c>
      <c r="AE119" s="99" t="s">
        <v>961</v>
      </c>
      <c r="AF119" s="86" t="s">
        <v>961</v>
      </c>
      <c r="AG119" s="85" t="s">
        <v>961</v>
      </c>
      <c r="AH119" s="85" t="s">
        <v>961</v>
      </c>
      <c r="AI119" s="85" t="s">
        <v>961</v>
      </c>
      <c r="AJ119" s="85" t="s">
        <v>961</v>
      </c>
      <c r="AK119" s="85" t="s">
        <v>961</v>
      </c>
      <c r="AL119" s="85" t="s">
        <v>961</v>
      </c>
      <c r="AM119" s="85" t="s">
        <v>961</v>
      </c>
      <c r="AN119" s="85" t="s">
        <v>961</v>
      </c>
      <c r="AO119" s="85" t="s">
        <v>961</v>
      </c>
      <c r="AP119" s="85" t="s">
        <v>961</v>
      </c>
      <c r="AQ119" s="85" t="s">
        <v>961</v>
      </c>
      <c r="AR119" s="85" t="s">
        <v>961</v>
      </c>
    </row>
    <row r="120" spans="1:44" ht="17.25" thickTop="1" thickBot="1" x14ac:dyDescent="0.3">
      <c r="A120" s="190">
        <f t="shared" si="11"/>
        <v>0</v>
      </c>
      <c r="B120" s="191" t="str">
        <f>IF(ISERROR(IF(ISBLANK(C120),"",_xlfn.XLOOKUP(C120,'[1]Инф. по МКД'!$D$3:$D$13151,'[1]Инф. по МКД'!$C$3:$C$13151,,0))),"",IF(ISBLANK(C120),"",_xlfn.XLOOKUP(C120,'[1]Инф. по МКД'!$D$3:$D$13151,'[1]Инф. по МКД'!$C$3:$C$13151,,0)))</f>
        <v/>
      </c>
      <c r="C120" s="35" t="s">
        <v>163</v>
      </c>
      <c r="D120" s="32" t="str">
        <f>IF(ISERROR(IF(ISBLANK($C120),"",VLOOKUP($C120,'[1]Инф. по МКД'!$D$3:$T$13113,3,0))),"",IF(ISBLANK($C120),"",VLOOKUP($C120,'[1]Инф. по МКД'!$D$3:$T$13113,3,0)))</f>
        <v/>
      </c>
      <c r="E120" s="32"/>
      <c r="F120" s="32" t="str">
        <f>IF(ISERROR(IF(ISBLANK($C120),"",VLOOKUP($C120,'[1]Инф. по МКД'!$D$3:$T$13113,5,0))),"",IF(ISBLANK($C120),"",VLOOKUP($C120,'[1]Инф. по МКД'!$D$3:$T$13113,5,0)))</f>
        <v/>
      </c>
      <c r="G120" s="32" t="str">
        <f>IF(ISERROR(IF(ISBLANK($C120),"",VLOOKUP($C120,'[1]Инф. по МКД'!$D$3:$T$13113,9,0))),"",IF(ISBLANK($C120),"",VLOOKUP($C120,'[1]Инф. по МКД'!$D$3:$T$13113,9,0)))</f>
        <v/>
      </c>
      <c r="H120" s="32" t="str">
        <f>IF(ISERROR(IF(ISBLANK($C120),"",VLOOKUP($C120,'[1]Инф. по МКД'!$D$3:$T$13113,10,0))),"",IF(ISBLANK($C120),"",VLOOKUP($C120,'[1]Инф. по МКД'!$D$3:$T$13113,10,0)))</f>
        <v/>
      </c>
      <c r="I120" s="36" t="str">
        <f>IF(ISERROR(IF(ISBLANK($C120),"",VLOOKUP($C120,'[1]Инф. по МКД'!$D$3:$T$13113,14,0))),"",IF(ISBLANK($C120),"",VLOOKUP($C120,'[1]Инф. по МКД'!$D$3:$T$13113,14,0)))</f>
        <v/>
      </c>
      <c r="J120" s="36" t="str">
        <f>IF(ISERROR(IF(ISBLANK($C120),"",VLOOKUP($C120,'[1]Инф. по МКД'!$D$3:$T$13113,15,0))),"",IF(ISBLANK($C120),"",VLOOKUP($C120,'[1]Инф. по МКД'!$D$3:$T$13113,15,0)))</f>
        <v/>
      </c>
      <c r="K120" s="36" t="str">
        <f>IF(ISERROR(IF(ISBLANK($C120),"",VLOOKUP($C120,'[1]Инф. по МКД'!$D$3:$T$13113,16,0))),"",IF(ISBLANK($C120),"",VLOOKUP($C120,'[1]Инф. по МКД'!$D$3:$T$13113,16,0)))</f>
        <v/>
      </c>
      <c r="L120" s="36" t="str">
        <f>IF(ISERROR(IF(ISBLANK($C120),"",VLOOKUP($C120,'[1]Инф. по МКД'!$D$3:$T$13113,17,0))),"",IF(ISBLANK($C120),"",VLOOKUP($C120,'[1]Инф. по МКД'!$D$3:$T$13113,17,0)))</f>
        <v/>
      </c>
      <c r="M120" s="36">
        <f t="shared" si="10"/>
        <v>2371975.7599999998</v>
      </c>
      <c r="N120" s="36"/>
      <c r="O120" s="36"/>
      <c r="P120" s="36"/>
      <c r="Q120" s="36">
        <f>IF('Форма 2'!D120=0,"",'Форма 2'!D120-N120-O120-P120)</f>
        <v>2371975.7599999998</v>
      </c>
      <c r="R120" s="93"/>
      <c r="S120" s="93"/>
      <c r="T120" s="32"/>
      <c r="U120" s="32"/>
      <c r="V120" s="84"/>
      <c r="W120" s="84">
        <f t="shared" si="12"/>
        <v>0</v>
      </c>
      <c r="X120" s="85"/>
      <c r="Y120" s="85"/>
      <c r="Z120" s="85"/>
      <c r="AA120" s="85"/>
      <c r="AB120" s="85"/>
      <c r="AC120" s="85"/>
      <c r="AD120" s="85"/>
      <c r="AE120" s="99"/>
      <c r="AF120" s="86"/>
      <c r="AG120" s="85"/>
      <c r="AH120" s="85"/>
      <c r="AI120" s="85"/>
      <c r="AJ120" s="85"/>
      <c r="AK120" s="85"/>
      <c r="AL120" s="85"/>
      <c r="AM120" s="85"/>
      <c r="AN120" s="85"/>
      <c r="AO120" s="85"/>
      <c r="AP120" s="85"/>
      <c r="AQ120" s="85"/>
      <c r="AR120" s="85"/>
    </row>
    <row r="121" spans="1:44" ht="16.5" thickTop="1" thickBot="1" x14ac:dyDescent="0.3">
      <c r="A121" s="61">
        <f t="shared" si="11"/>
        <v>1</v>
      </c>
      <c r="B121" s="92" t="str">
        <f>IF(ISERROR(IF(ISBLANK(C121),"",_xlfn.XLOOKUP(C121,'[1]Инф. по МКД'!$D$3:$D$13151,'[1]Инф. по МКД'!$C$3:$C$13151,,0))),"",IF(ISBLANK(C121),"",_xlfn.XLOOKUP(C121,'[1]Инф. по МКД'!$D$3:$D$13151,'[1]Инф. по МКД'!$C$3:$C$13151,,0)))</f>
        <v>Карагайский муниципальный округ Пермского края</v>
      </c>
      <c r="C121" s="96" t="s">
        <v>164</v>
      </c>
      <c r="D121" s="74">
        <f>IF(ISERROR(IF(ISBLANK($C121),"",VLOOKUP($C121,'[1]Инф. по МКД'!$D$3:$T$13113,3,0))),"",IF(ISBLANK($C121),"",VLOOKUP($C121,'[1]Инф. по МКД'!$D$3:$T$13113,3,0)))</f>
        <v>1960</v>
      </c>
      <c r="E121" s="75"/>
      <c r="F121" s="87" t="str">
        <f>IF(ISERROR(IF(ISBLANK($C121),"",VLOOKUP($C121,'[1]Инф. по МКД'!$D$3:$T$13113,5,0))),"",IF(ISBLANK($C121),"",VLOOKUP($C121,'[1]Инф. по МКД'!$D$3:$T$13113,5,0)))</f>
        <v>Кирпич</v>
      </c>
      <c r="G121" s="75">
        <f>IF(ISERROR(IF(ISBLANK($C121),"",VLOOKUP($C121,'[1]Инф. по МКД'!$D$3:$T$13113,9,0))),"",IF(ISBLANK($C121),"",VLOOKUP($C121,'[1]Инф. по МКД'!$D$3:$T$13113,9,0)))</f>
        <v>2</v>
      </c>
      <c r="H121" s="61">
        <f>IF(ISERROR(IF(ISBLANK($C121),"",VLOOKUP($C121,'[1]Инф. по МКД'!$D$3:$T$13113,10,0))),"",IF(ISBLANK($C121),"",VLOOKUP($C121,'[1]Инф. по МКД'!$D$3:$T$13113,10,0)))</f>
        <v>1</v>
      </c>
      <c r="I121" s="77">
        <f>IF(ISERROR(IF(ISBLANK($C121),"",VLOOKUP($C121,'[1]Инф. по МКД'!$D$3:$T$13113,14,0))),"",IF(ISBLANK($C121),"",VLOOKUP($C121,'[1]Инф. по МКД'!$D$3:$T$13113,14,0)))</f>
        <v>332.9</v>
      </c>
      <c r="J121" s="78">
        <f>IF(ISERROR(IF(ISBLANK($C121),"",VLOOKUP($C121,'[1]Инф. по МКД'!$D$3:$T$13113,15,0))),"",IF(ISBLANK($C121),"",VLOOKUP($C121,'[1]Инф. по МКД'!$D$3:$T$13113,15,0)))</f>
        <v>303.39999999999998</v>
      </c>
      <c r="K121" s="77">
        <f>IF(ISERROR(IF(ISBLANK($C121),"",VLOOKUP($C121,'[1]Инф. по МКД'!$D$3:$T$13113,16,0))),"",IF(ISBLANK($C121),"",VLOOKUP($C121,'[1]Инф. по МКД'!$D$3:$T$13113,16,0)))</f>
        <v>187.9</v>
      </c>
      <c r="L121" s="79">
        <f>IF(ISERROR(IF(ISBLANK($C121),"",VLOOKUP($C121,'[1]Инф. по МКД'!$D$3:$T$13113,17,0))),"",IF(ISBLANK($C121),"",VLOOKUP($C121,'[1]Инф. по МКД'!$D$3:$T$13113,17,0)))</f>
        <v>30</v>
      </c>
      <c r="M121" s="80">
        <f t="shared" si="10"/>
        <v>2371975.7599999998</v>
      </c>
      <c r="N121" s="78"/>
      <c r="O121" s="78"/>
      <c r="P121" s="78"/>
      <c r="Q121" s="80">
        <f>IF('Форма 2'!D121=0,"",'Форма 2'!D121-N121-O121-P121)</f>
        <v>2371975.7599999998</v>
      </c>
      <c r="R121" s="81">
        <f>M121/J121</f>
        <v>7817.9820698747526</v>
      </c>
      <c r="S121" s="81">
        <f>R121</f>
        <v>7817.9820698747526</v>
      </c>
      <c r="T121" s="82">
        <v>45657</v>
      </c>
      <c r="U121" s="75" t="s">
        <v>43</v>
      </c>
      <c r="V121" s="84"/>
      <c r="W121" s="84">
        <f t="shared" si="12"/>
        <v>2</v>
      </c>
      <c r="X121" s="85" t="s">
        <v>961</v>
      </c>
      <c r="Y121" s="85" t="s">
        <v>961</v>
      </c>
      <c r="Z121" s="85" t="s">
        <v>961</v>
      </c>
      <c r="AA121" s="85" t="s">
        <v>961</v>
      </c>
      <c r="AB121" s="85" t="s">
        <v>961</v>
      </c>
      <c r="AC121" s="85" t="s">
        <v>961</v>
      </c>
      <c r="AD121" s="85" t="s">
        <v>961</v>
      </c>
      <c r="AE121" s="99" t="s">
        <v>961</v>
      </c>
      <c r="AF121" s="86" t="s">
        <v>961</v>
      </c>
      <c r="AG121" s="85" t="s">
        <v>961</v>
      </c>
      <c r="AH121" s="85">
        <v>1</v>
      </c>
      <c r="AI121" s="85" t="s">
        <v>961</v>
      </c>
      <c r="AJ121" s="85" t="s">
        <v>961</v>
      </c>
      <c r="AK121" s="85">
        <v>1</v>
      </c>
      <c r="AL121" s="85" t="s">
        <v>961</v>
      </c>
      <c r="AM121" s="85" t="s">
        <v>961</v>
      </c>
      <c r="AN121" s="85" t="s">
        <v>961</v>
      </c>
      <c r="AO121" s="85" t="s">
        <v>961</v>
      </c>
      <c r="AP121" s="85" t="s">
        <v>961</v>
      </c>
      <c r="AQ121" s="85" t="s">
        <v>961</v>
      </c>
      <c r="AR121" s="85" t="s">
        <v>961</v>
      </c>
    </row>
    <row r="122" spans="1:44" ht="17.25" thickTop="1" thickBot="1" x14ac:dyDescent="0.3">
      <c r="A122" s="190">
        <f t="shared" si="11"/>
        <v>0</v>
      </c>
      <c r="B122" s="191" t="str">
        <f>IF(ISERROR(IF(ISBLANK(C122),"",_xlfn.XLOOKUP(C122,'[1]Инф. по МКД'!$D$3:$D$13151,'[1]Инф. по МКД'!$C$3:$C$13151,,0))),"",IF(ISBLANK(C122),"",_xlfn.XLOOKUP(C122,'[1]Инф. по МКД'!$D$3:$D$13151,'[1]Инф. по МКД'!$C$3:$C$13151,,0)))</f>
        <v/>
      </c>
      <c r="C122" s="35" t="s">
        <v>170</v>
      </c>
      <c r="D122" s="32" t="str">
        <f>IF(ISERROR(IF(ISBLANK($C122),"",VLOOKUP($C122,'[1]Инф. по МКД'!$D$3:$T$13113,3,0))),"",IF(ISBLANK($C122),"",VLOOKUP($C122,'[1]Инф. по МКД'!$D$3:$T$13113,3,0)))</f>
        <v/>
      </c>
      <c r="E122" s="32"/>
      <c r="F122" s="32" t="str">
        <f>IF(ISERROR(IF(ISBLANK($C122),"",VLOOKUP($C122,'[1]Инф. по МКД'!$D$3:$T$13113,5,0))),"",IF(ISBLANK($C122),"",VLOOKUP($C122,'[1]Инф. по МКД'!$D$3:$T$13113,5,0)))</f>
        <v/>
      </c>
      <c r="G122" s="32" t="str">
        <f>IF(ISERROR(IF(ISBLANK($C122),"",VLOOKUP($C122,'[1]Инф. по МКД'!$D$3:$T$13113,9,0))),"",IF(ISBLANK($C122),"",VLOOKUP($C122,'[1]Инф. по МКД'!$D$3:$T$13113,9,0)))</f>
        <v/>
      </c>
      <c r="H122" s="32" t="str">
        <f>IF(ISERROR(IF(ISBLANK($C122),"",VLOOKUP($C122,'[1]Инф. по МКД'!$D$3:$T$13113,10,0))),"",IF(ISBLANK($C122),"",VLOOKUP($C122,'[1]Инф. по МКД'!$D$3:$T$13113,10,0)))</f>
        <v/>
      </c>
      <c r="I122" s="36" t="str">
        <f>IF(ISERROR(IF(ISBLANK($C122),"",VLOOKUP($C122,'[1]Инф. по МКД'!$D$3:$T$13113,14,0))),"",IF(ISBLANK($C122),"",VLOOKUP($C122,'[1]Инф. по МКД'!$D$3:$T$13113,14,0)))</f>
        <v/>
      </c>
      <c r="J122" s="36" t="str">
        <f>IF(ISERROR(IF(ISBLANK($C122),"",VLOOKUP($C122,'[1]Инф. по МКД'!$D$3:$T$13113,15,0))),"",IF(ISBLANK($C122),"",VLOOKUP($C122,'[1]Инф. по МКД'!$D$3:$T$13113,15,0)))</f>
        <v/>
      </c>
      <c r="K122" s="36" t="str">
        <f>IF(ISERROR(IF(ISBLANK($C122),"",VLOOKUP($C122,'[1]Инф. по МКД'!$D$3:$T$13113,16,0))),"",IF(ISBLANK($C122),"",VLOOKUP($C122,'[1]Инф. по МКД'!$D$3:$T$13113,16,0)))</f>
        <v/>
      </c>
      <c r="L122" s="36" t="str">
        <f>IF(ISERROR(IF(ISBLANK($C122),"",VLOOKUP($C122,'[1]Инф. по МКД'!$D$3:$T$13113,17,0))),"",IF(ISBLANK($C122),"",VLOOKUP($C122,'[1]Инф. по МКД'!$D$3:$T$13113,17,0)))</f>
        <v/>
      </c>
      <c r="M122" s="36">
        <f t="shared" si="10"/>
        <v>154055736.03</v>
      </c>
      <c r="N122" s="36"/>
      <c r="O122" s="36"/>
      <c r="P122" s="36"/>
      <c r="Q122" s="36">
        <f>IF('Форма 2'!D122=0,"",'Форма 2'!D122-N122-O122-P122)</f>
        <v>154055736.03</v>
      </c>
      <c r="R122" s="93"/>
      <c r="S122" s="93"/>
      <c r="T122" s="32"/>
      <c r="U122" s="32"/>
      <c r="V122" s="84"/>
      <c r="W122" s="84">
        <f t="shared" si="12"/>
        <v>0</v>
      </c>
      <c r="X122" s="85"/>
      <c r="Y122" s="85"/>
      <c r="Z122" s="85"/>
      <c r="AA122" s="85"/>
      <c r="AB122" s="85"/>
      <c r="AC122" s="85"/>
      <c r="AD122" s="85"/>
      <c r="AE122" s="99"/>
      <c r="AF122" s="86"/>
      <c r="AG122" s="85"/>
      <c r="AH122" s="85"/>
      <c r="AI122" s="85"/>
      <c r="AJ122" s="85"/>
      <c r="AK122" s="85"/>
      <c r="AL122" s="85"/>
      <c r="AM122" s="85"/>
      <c r="AN122" s="85"/>
      <c r="AO122" s="85"/>
      <c r="AP122" s="85"/>
      <c r="AQ122" s="85"/>
      <c r="AR122" s="85"/>
    </row>
    <row r="123" spans="1:44" ht="16.5" thickTop="1" thickBot="1" x14ac:dyDescent="0.3">
      <c r="A123" s="61">
        <f t="shared" si="11"/>
        <v>1</v>
      </c>
      <c r="B123" s="92" t="str">
        <f>IF(ISERROR(IF(ISBLANK(C123),"",_xlfn.XLOOKUP(C123,'[1]Инф. по МКД'!$D$3:$D$13151,'[1]Инф. по МКД'!$C$3:$C$13151,,0))),"",IF(ISBLANK(C123),"",_xlfn.XLOOKUP(C123,'[1]Инф. по МКД'!$D$3:$D$13151,'[1]Инф. по МКД'!$C$3:$C$13151,,0)))</f>
        <v>Краснокамский городской округ Пермского края</v>
      </c>
      <c r="C123" s="96" t="s">
        <v>171</v>
      </c>
      <c r="D123" s="74">
        <f>IF(ISERROR(IF(ISBLANK($C123),"",VLOOKUP($C123,'[1]Инф. по МКД'!$D$3:$T$13113,3,0))),"",IF(ISBLANK($C123),"",VLOOKUP($C123,'[1]Инф. по МКД'!$D$3:$T$13113,3,0)))</f>
        <v>1940</v>
      </c>
      <c r="E123" s="75"/>
      <c r="F123" s="87" t="str">
        <f>IF(ISERROR(IF(ISBLANK($C123),"",VLOOKUP($C123,'[1]Инф. по МКД'!$D$3:$T$13113,5,0))),"",IF(ISBLANK($C123),"",VLOOKUP($C123,'[1]Инф. по МКД'!$D$3:$T$13113,5,0)))</f>
        <v>Кирпич</v>
      </c>
      <c r="G123" s="75">
        <f>IF(ISERROR(IF(ISBLANK($C123),"",VLOOKUP($C123,'[1]Инф. по МКД'!$D$3:$T$13113,9,0))),"",IF(ISBLANK($C123),"",VLOOKUP($C123,'[1]Инф. по МКД'!$D$3:$T$13113,9,0)))</f>
        <v>4</v>
      </c>
      <c r="H123" s="61">
        <f>IF(ISERROR(IF(ISBLANK($C123),"",VLOOKUP($C123,'[1]Инф. по МКД'!$D$3:$T$13113,10,0))),"",IF(ISBLANK($C123),"",VLOOKUP($C123,'[1]Инф. по МКД'!$D$3:$T$13113,10,0)))</f>
        <v>4</v>
      </c>
      <c r="I123" s="77">
        <f>IF(ISERROR(IF(ISBLANK($C123),"",VLOOKUP($C123,'[1]Инф. по МКД'!$D$3:$T$13113,14,0))),"",IF(ISBLANK($C123),"",VLOOKUP($C123,'[1]Инф. по МКД'!$D$3:$T$13113,14,0)))</f>
        <v>3102.2</v>
      </c>
      <c r="J123" s="78">
        <f>IF(ISERROR(IF(ISBLANK($C123),"",VLOOKUP($C123,'[1]Инф. по МКД'!$D$3:$T$13113,15,0))),"",IF(ISBLANK($C123),"",VLOOKUP($C123,'[1]Инф. по МКД'!$D$3:$T$13113,15,0)))</f>
        <v>2699.1</v>
      </c>
      <c r="K123" s="77">
        <f>IF(ISERROR(IF(ISBLANK($C123),"",VLOOKUP($C123,'[1]Инф. по МКД'!$D$3:$T$13113,16,0))),"",IF(ISBLANK($C123),"",VLOOKUP($C123,'[1]Инф. по МКД'!$D$3:$T$13113,16,0)))</f>
        <v>2699.1</v>
      </c>
      <c r="L123" s="79">
        <f>IF(ISERROR(IF(ISBLANK($C123),"",VLOOKUP($C123,'[1]Инф. по МКД'!$D$3:$T$13113,17,0))),"",IF(ISBLANK($C123),"",VLOOKUP($C123,'[1]Инф. по МКД'!$D$3:$T$13113,17,0)))</f>
        <v>94</v>
      </c>
      <c r="M123" s="80">
        <f t="shared" si="10"/>
        <v>13970819.74</v>
      </c>
      <c r="N123" s="78"/>
      <c r="O123" s="78"/>
      <c r="P123" s="78"/>
      <c r="Q123" s="80">
        <f>IF('Форма 2'!D123=0,"",'Форма 2'!D123-N123-O123-P123)</f>
        <v>13970819.74</v>
      </c>
      <c r="R123" s="81">
        <f t="shared" ref="R123:R134" si="17">M123/J123</f>
        <v>5176.103049164537</v>
      </c>
      <c r="S123" s="81">
        <f t="shared" ref="S123:S134" si="18">R123</f>
        <v>5176.103049164537</v>
      </c>
      <c r="T123" s="82">
        <v>45657</v>
      </c>
      <c r="U123" s="75" t="s">
        <v>43</v>
      </c>
      <c r="V123" s="83"/>
      <c r="W123" s="84">
        <f t="shared" si="12"/>
        <v>1</v>
      </c>
      <c r="X123" s="85" t="s">
        <v>961</v>
      </c>
      <c r="Y123" s="85" t="s">
        <v>961</v>
      </c>
      <c r="Z123" s="85" t="s">
        <v>961</v>
      </c>
      <c r="AA123" s="85" t="s">
        <v>961</v>
      </c>
      <c r="AB123" s="85" t="s">
        <v>961</v>
      </c>
      <c r="AC123" s="85" t="s">
        <v>961</v>
      </c>
      <c r="AD123" s="85" t="s">
        <v>961</v>
      </c>
      <c r="AE123" s="99" t="s">
        <v>961</v>
      </c>
      <c r="AF123" s="86" t="s">
        <v>961</v>
      </c>
      <c r="AG123" s="85">
        <v>1</v>
      </c>
      <c r="AH123" s="85" t="s">
        <v>961</v>
      </c>
      <c r="AI123" s="85" t="s">
        <v>961</v>
      </c>
      <c r="AJ123" s="85" t="s">
        <v>961</v>
      </c>
      <c r="AK123" s="85" t="s">
        <v>961</v>
      </c>
      <c r="AL123" s="85" t="s">
        <v>961</v>
      </c>
      <c r="AM123" s="85" t="s">
        <v>961</v>
      </c>
      <c r="AN123" s="85" t="s">
        <v>961</v>
      </c>
      <c r="AO123" s="85" t="s">
        <v>961</v>
      </c>
      <c r="AP123" s="85" t="s">
        <v>961</v>
      </c>
      <c r="AQ123" s="85" t="s">
        <v>961</v>
      </c>
      <c r="AR123" s="85" t="s">
        <v>961</v>
      </c>
    </row>
    <row r="124" spans="1:44" ht="16.5" thickTop="1" thickBot="1" x14ac:dyDescent="0.3">
      <c r="A124" s="61">
        <f t="shared" si="11"/>
        <v>2</v>
      </c>
      <c r="B124" s="92" t="str">
        <f>IF(ISERROR(IF(ISBLANK(C124),"",_xlfn.XLOOKUP(C124,'[1]Инф. по МКД'!$D$3:$D$13151,'[1]Инф. по МКД'!$C$3:$C$13151,,0))),"",IF(ISBLANK(C124),"",_xlfn.XLOOKUP(C124,'[1]Инф. по МКД'!$D$3:$D$13151,'[1]Инф. по МКД'!$C$3:$C$13151,,0)))</f>
        <v>Краснокамский городской округ Пермского края</v>
      </c>
      <c r="C124" s="96" t="s">
        <v>560</v>
      </c>
      <c r="D124" s="74">
        <f>IF(ISERROR(IF(ISBLANK($C124),"",VLOOKUP($C124,'[1]Инф. по МКД'!$D$3:$T$13113,3,0))),"",IF(ISBLANK($C124),"",VLOOKUP($C124,'[1]Инф. по МКД'!$D$3:$T$13113,3,0)))</f>
        <v>1959</v>
      </c>
      <c r="E124" s="75"/>
      <c r="F124" s="87" t="str">
        <f>IF(ISERROR(IF(ISBLANK($C124),"",VLOOKUP($C124,'[1]Инф. по МКД'!$D$3:$T$13113,5,0))),"",IF(ISBLANK($C124),"",VLOOKUP($C124,'[1]Инф. по МКД'!$D$3:$T$13113,5,0)))</f>
        <v>Кирпич</v>
      </c>
      <c r="G124" s="75">
        <f>IF(ISERROR(IF(ISBLANK($C124),"",VLOOKUP($C124,'[1]Инф. по МКД'!$D$3:$T$13113,9,0))),"",IF(ISBLANK($C124),"",VLOOKUP($C124,'[1]Инф. по МКД'!$D$3:$T$13113,9,0)))</f>
        <v>5</v>
      </c>
      <c r="H124" s="61">
        <f>IF(ISERROR(IF(ISBLANK($C124),"",VLOOKUP($C124,'[1]Инф. по МКД'!$D$3:$T$13113,10,0))),"",IF(ISBLANK($C124),"",VLOOKUP($C124,'[1]Инф. по МКД'!$D$3:$T$13113,10,0)))</f>
        <v>4</v>
      </c>
      <c r="I124" s="77">
        <f>IF(ISERROR(IF(ISBLANK($C124),"",VLOOKUP($C124,'[1]Инф. по МКД'!$D$3:$T$13113,14,0))),"",IF(ISBLANK($C124),"",VLOOKUP($C124,'[1]Инф. по МКД'!$D$3:$T$13113,14,0)))</f>
        <v>5986</v>
      </c>
      <c r="J124" s="78">
        <f>IF(ISERROR(IF(ISBLANK($C124),"",VLOOKUP($C124,'[1]Инф. по МКД'!$D$3:$T$13113,15,0))),"",IF(ISBLANK($C124),"",VLOOKUP($C124,'[1]Инф. по МКД'!$D$3:$T$13113,15,0)))</f>
        <v>5458.6</v>
      </c>
      <c r="K124" s="77">
        <f>IF(ISERROR(IF(ISBLANK($C124),"",VLOOKUP($C124,'[1]Инф. по МКД'!$D$3:$T$13113,16,0))),"",IF(ISBLANK($C124),"",VLOOKUP($C124,'[1]Инф. по МКД'!$D$3:$T$13113,16,0)))</f>
        <v>5458.6</v>
      </c>
      <c r="L124" s="79">
        <f>IF(ISERROR(IF(ISBLANK($C124),"",VLOOKUP($C124,'[1]Инф. по МКД'!$D$3:$T$13113,17,0))),"",IF(ISBLANK($C124),"",VLOOKUP($C124,'[1]Инф. по МКД'!$D$3:$T$13113,17,0)))</f>
        <v>164</v>
      </c>
      <c r="M124" s="80">
        <f t="shared" si="10"/>
        <v>29225806.960000001</v>
      </c>
      <c r="N124" s="78"/>
      <c r="O124" s="78"/>
      <c r="P124" s="78"/>
      <c r="Q124" s="80">
        <f>IF('Форма 2'!D124=0,"",'Форма 2'!D124-N124-O124-P124)</f>
        <v>29225806.960000001</v>
      </c>
      <c r="R124" s="81">
        <f t="shared" si="17"/>
        <v>5354.0847396768404</v>
      </c>
      <c r="S124" s="81">
        <f t="shared" si="18"/>
        <v>5354.0847396768404</v>
      </c>
      <c r="T124" s="82">
        <v>45657</v>
      </c>
      <c r="U124" s="75" t="s">
        <v>43</v>
      </c>
      <c r="V124" s="84"/>
      <c r="W124" s="84">
        <f t="shared" si="12"/>
        <v>1</v>
      </c>
      <c r="X124" s="85" t="s">
        <v>961</v>
      </c>
      <c r="Y124" s="85" t="s">
        <v>961</v>
      </c>
      <c r="Z124" s="85" t="s">
        <v>961</v>
      </c>
      <c r="AA124" s="85" t="s">
        <v>961</v>
      </c>
      <c r="AB124" s="85" t="s">
        <v>961</v>
      </c>
      <c r="AC124" s="85" t="s">
        <v>961</v>
      </c>
      <c r="AD124" s="85" t="s">
        <v>961</v>
      </c>
      <c r="AE124" s="99" t="s">
        <v>961</v>
      </c>
      <c r="AF124" s="86" t="s">
        <v>961</v>
      </c>
      <c r="AG124" s="85" t="s">
        <v>961</v>
      </c>
      <c r="AH124" s="85">
        <v>1</v>
      </c>
      <c r="AI124" s="85" t="s">
        <v>961</v>
      </c>
      <c r="AJ124" s="85" t="s">
        <v>961</v>
      </c>
      <c r="AK124" s="85" t="s">
        <v>961</v>
      </c>
      <c r="AL124" s="85" t="s">
        <v>961</v>
      </c>
      <c r="AM124" s="85" t="s">
        <v>961</v>
      </c>
      <c r="AN124" s="85" t="s">
        <v>961</v>
      </c>
      <c r="AO124" s="85" t="s">
        <v>961</v>
      </c>
      <c r="AP124" s="85" t="s">
        <v>961</v>
      </c>
      <c r="AQ124" s="85" t="s">
        <v>961</v>
      </c>
      <c r="AR124" s="85" t="s">
        <v>961</v>
      </c>
    </row>
    <row r="125" spans="1:44" ht="16.5" thickTop="1" thickBot="1" x14ac:dyDescent="0.3">
      <c r="A125" s="61">
        <f t="shared" si="11"/>
        <v>3</v>
      </c>
      <c r="B125" s="92" t="str">
        <f>IF(ISERROR(IF(ISBLANK(C125),"",_xlfn.XLOOKUP(C125,'[1]Инф. по МКД'!$D$3:$D$13151,'[1]Инф. по МКД'!$C$3:$C$13151,,0))),"",IF(ISBLANK(C125),"",_xlfn.XLOOKUP(C125,'[1]Инф. по МКД'!$D$3:$D$13151,'[1]Инф. по МКД'!$C$3:$C$13151,,0)))</f>
        <v>Краснокамский городской округ Пермского края</v>
      </c>
      <c r="C125" s="96" t="s">
        <v>172</v>
      </c>
      <c r="D125" s="74">
        <f>IF(ISERROR(IF(ISBLANK($C125),"",VLOOKUP($C125,'[1]Инф. по МКД'!$D$3:$T$13113,3,0))),"",IF(ISBLANK($C125),"",VLOOKUP($C125,'[1]Инф. по МКД'!$D$3:$T$13113,3,0)))</f>
        <v>1952</v>
      </c>
      <c r="E125" s="75"/>
      <c r="F125" s="87" t="str">
        <f>IF(ISERROR(IF(ISBLANK($C125),"",VLOOKUP($C125,'[1]Инф. по МКД'!$D$3:$T$13113,5,0))),"",IF(ISBLANK($C125),"",VLOOKUP($C125,'[1]Инф. по МКД'!$D$3:$T$13113,5,0)))</f>
        <v>Кирпич/шлакоблок</v>
      </c>
      <c r="G125" s="75">
        <f>IF(ISERROR(IF(ISBLANK($C125),"",VLOOKUP($C125,'[1]Инф. по МКД'!$D$3:$T$13113,9,0))),"",IF(ISBLANK($C125),"",VLOOKUP($C125,'[1]Инф. по МКД'!$D$3:$T$13113,9,0)))</f>
        <v>4</v>
      </c>
      <c r="H125" s="61">
        <f>IF(ISERROR(IF(ISBLANK($C125),"",VLOOKUP($C125,'[1]Инф. по МКД'!$D$3:$T$13113,10,0))),"",IF(ISBLANK($C125),"",VLOOKUP($C125,'[1]Инф. по МКД'!$D$3:$T$13113,10,0)))</f>
        <v>4</v>
      </c>
      <c r="I125" s="77">
        <f>IF(ISERROR(IF(ISBLANK($C125),"",VLOOKUP($C125,'[1]Инф. по МКД'!$D$3:$T$13113,14,0))),"",IF(ISBLANK($C125),"",VLOOKUP($C125,'[1]Инф. по МКД'!$D$3:$T$13113,14,0)))</f>
        <v>2787.5</v>
      </c>
      <c r="J125" s="78">
        <f>IF(ISERROR(IF(ISBLANK($C125),"",VLOOKUP($C125,'[1]Инф. по МКД'!$D$3:$T$13113,15,0))),"",IF(ISBLANK($C125),"",VLOOKUP($C125,'[1]Инф. по МКД'!$D$3:$T$13113,15,0)))</f>
        <v>2564.6</v>
      </c>
      <c r="K125" s="77">
        <f>IF(ISERROR(IF(ISBLANK($C125),"",VLOOKUP($C125,'[1]Инф. по МКД'!$D$3:$T$13113,16,0))),"",IF(ISBLANK($C125),"",VLOOKUP($C125,'[1]Инф. по МКД'!$D$3:$T$13113,16,0)))</f>
        <v>2564.6</v>
      </c>
      <c r="L125" s="79">
        <f>IF(ISERROR(IF(ISBLANK($C125),"",VLOOKUP($C125,'[1]Инф. по МКД'!$D$3:$T$13113,17,0))),"",IF(ISBLANK($C125),"",VLOOKUP($C125,'[1]Инф. по МКД'!$D$3:$T$13113,17,0)))</f>
        <v>76</v>
      </c>
      <c r="M125" s="80">
        <f t="shared" si="10"/>
        <v>12553562</v>
      </c>
      <c r="N125" s="78"/>
      <c r="O125" s="78"/>
      <c r="P125" s="78"/>
      <c r="Q125" s="80">
        <f>IF('Форма 2'!D125=0,"",'Форма 2'!D125-N125-O125-P125)</f>
        <v>12553562</v>
      </c>
      <c r="R125" s="81">
        <f t="shared" si="17"/>
        <v>4894.9395617250257</v>
      </c>
      <c r="S125" s="81">
        <f t="shared" si="18"/>
        <v>4894.9395617250257</v>
      </c>
      <c r="T125" s="82">
        <v>45657</v>
      </c>
      <c r="U125" s="75" t="s">
        <v>43</v>
      </c>
      <c r="V125" s="84"/>
      <c r="W125" s="84">
        <f t="shared" si="12"/>
        <v>1</v>
      </c>
      <c r="X125" s="85" t="s">
        <v>961</v>
      </c>
      <c r="Y125" s="85" t="s">
        <v>961</v>
      </c>
      <c r="Z125" s="85" t="s">
        <v>961</v>
      </c>
      <c r="AA125" s="85" t="s">
        <v>961</v>
      </c>
      <c r="AB125" s="85" t="s">
        <v>961</v>
      </c>
      <c r="AC125" s="85" t="s">
        <v>961</v>
      </c>
      <c r="AD125" s="85" t="s">
        <v>961</v>
      </c>
      <c r="AE125" s="99" t="s">
        <v>961</v>
      </c>
      <c r="AF125" s="86" t="s">
        <v>961</v>
      </c>
      <c r="AG125" s="85">
        <v>1</v>
      </c>
      <c r="AH125" s="85" t="s">
        <v>961</v>
      </c>
      <c r="AI125" s="85" t="s">
        <v>961</v>
      </c>
      <c r="AJ125" s="85" t="s">
        <v>961</v>
      </c>
      <c r="AK125" s="85" t="s">
        <v>961</v>
      </c>
      <c r="AL125" s="85" t="s">
        <v>961</v>
      </c>
      <c r="AM125" s="85" t="s">
        <v>961</v>
      </c>
      <c r="AN125" s="85" t="s">
        <v>961</v>
      </c>
      <c r="AO125" s="85" t="s">
        <v>961</v>
      </c>
      <c r="AP125" s="85" t="s">
        <v>961</v>
      </c>
      <c r="AQ125" s="85" t="s">
        <v>961</v>
      </c>
      <c r="AR125" s="85" t="s">
        <v>961</v>
      </c>
    </row>
    <row r="126" spans="1:44" ht="16.5" thickTop="1" thickBot="1" x14ac:dyDescent="0.3">
      <c r="A126" s="61">
        <f t="shared" si="11"/>
        <v>4</v>
      </c>
      <c r="B126" s="92" t="str">
        <f>IF(ISERROR(IF(ISBLANK(C126),"",_xlfn.XLOOKUP(C126,'[1]Инф. по МКД'!$D$3:$D$13151,'[1]Инф. по МКД'!$C$3:$C$13151,,0))),"",IF(ISBLANK(C126),"",_xlfn.XLOOKUP(C126,'[1]Инф. по МКД'!$D$3:$D$13151,'[1]Инф. по МКД'!$C$3:$C$13151,,0)))</f>
        <v>Краснокамский городской округ Пермского края</v>
      </c>
      <c r="C126" s="96" t="s">
        <v>173</v>
      </c>
      <c r="D126" s="74">
        <f>IF(ISERROR(IF(ISBLANK($C126),"",VLOOKUP($C126,'[1]Инф. по МКД'!$D$3:$T$13113,3,0))),"",IF(ISBLANK($C126),"",VLOOKUP($C126,'[1]Инф. по МКД'!$D$3:$T$13113,3,0)))</f>
        <v>1954</v>
      </c>
      <c r="E126" s="75"/>
      <c r="F126" s="87" t="str">
        <f>IF(ISERROR(IF(ISBLANK($C126),"",VLOOKUP($C126,'[1]Инф. по МКД'!$D$3:$T$13113,5,0))),"",IF(ISBLANK($C126),"",VLOOKUP($C126,'[1]Инф. по МКД'!$D$3:$T$13113,5,0)))</f>
        <v>Шлакоблок</v>
      </c>
      <c r="G126" s="75">
        <f>IF(ISERROR(IF(ISBLANK($C126),"",VLOOKUP($C126,'[1]Инф. по МКД'!$D$3:$T$13113,9,0))),"",IF(ISBLANK($C126),"",VLOOKUP($C126,'[1]Инф. по МКД'!$D$3:$T$13113,9,0)))</f>
        <v>2</v>
      </c>
      <c r="H126" s="61">
        <f>IF(ISERROR(IF(ISBLANK($C126),"",VLOOKUP($C126,'[1]Инф. по МКД'!$D$3:$T$13113,10,0))),"",IF(ISBLANK($C126),"",VLOOKUP($C126,'[1]Инф. по МКД'!$D$3:$T$13113,10,0)))</f>
        <v>2</v>
      </c>
      <c r="I126" s="77">
        <f>IF(ISERROR(IF(ISBLANK($C126),"",VLOOKUP($C126,'[1]Инф. по МКД'!$D$3:$T$13113,14,0))),"",IF(ISBLANK($C126),"",VLOOKUP($C126,'[1]Инф. по МКД'!$D$3:$T$13113,14,0)))</f>
        <v>850.3</v>
      </c>
      <c r="J126" s="78">
        <f>IF(ISERROR(IF(ISBLANK($C126),"",VLOOKUP($C126,'[1]Инф. по МКД'!$D$3:$T$13113,15,0))),"",IF(ISBLANK($C126),"",VLOOKUP($C126,'[1]Инф. по МКД'!$D$3:$T$13113,15,0)))</f>
        <v>814.4</v>
      </c>
      <c r="K126" s="77">
        <f>IF(ISERROR(IF(ISBLANK($C126),"",VLOOKUP($C126,'[1]Инф. по МКД'!$D$3:$T$13113,16,0))),"",IF(ISBLANK($C126),"",VLOOKUP($C126,'[1]Инф. по МКД'!$D$3:$T$13113,16,0)))</f>
        <v>814.4</v>
      </c>
      <c r="L126" s="79">
        <f>IF(ISERROR(IF(ISBLANK($C126),"",VLOOKUP($C126,'[1]Инф. по МКД'!$D$3:$T$13113,17,0))),"",IF(ISBLANK($C126),"",VLOOKUP($C126,'[1]Инф. по МКД'!$D$3:$T$13113,17,0)))</f>
        <v>40</v>
      </c>
      <c r="M126" s="80">
        <f t="shared" si="10"/>
        <v>629409.06999999995</v>
      </c>
      <c r="N126" s="78"/>
      <c r="O126" s="78"/>
      <c r="P126" s="78"/>
      <c r="Q126" s="80">
        <f>IF('Форма 2'!D126=0,"",'Форма 2'!D126-N126-O126-P126)</f>
        <v>629409.06999999995</v>
      </c>
      <c r="R126" s="81">
        <f t="shared" si="17"/>
        <v>772.85003683693515</v>
      </c>
      <c r="S126" s="81">
        <f t="shared" si="18"/>
        <v>772.85003683693515</v>
      </c>
      <c r="T126" s="82">
        <v>45657</v>
      </c>
      <c r="U126" s="75" t="s">
        <v>43</v>
      </c>
      <c r="V126" s="84"/>
      <c r="W126" s="84">
        <f t="shared" si="12"/>
        <v>1</v>
      </c>
      <c r="X126" s="85">
        <v>1</v>
      </c>
      <c r="Y126" s="85" t="s">
        <v>961</v>
      </c>
      <c r="Z126" s="85" t="s">
        <v>961</v>
      </c>
      <c r="AA126" s="85" t="s">
        <v>961</v>
      </c>
      <c r="AB126" s="85" t="s">
        <v>961</v>
      </c>
      <c r="AC126" s="85" t="s">
        <v>961</v>
      </c>
      <c r="AD126" s="85" t="s">
        <v>961</v>
      </c>
      <c r="AE126" s="99" t="s">
        <v>961</v>
      </c>
      <c r="AF126" s="86" t="s">
        <v>961</v>
      </c>
      <c r="AG126" s="85" t="s">
        <v>961</v>
      </c>
      <c r="AH126" s="85" t="s">
        <v>961</v>
      </c>
      <c r="AI126" s="85" t="s">
        <v>961</v>
      </c>
      <c r="AJ126" s="85" t="s">
        <v>961</v>
      </c>
      <c r="AK126" s="85" t="s">
        <v>961</v>
      </c>
      <c r="AL126" s="85" t="s">
        <v>961</v>
      </c>
      <c r="AM126" s="85" t="s">
        <v>961</v>
      </c>
      <c r="AN126" s="85" t="s">
        <v>961</v>
      </c>
      <c r="AO126" s="85" t="s">
        <v>961</v>
      </c>
      <c r="AP126" s="85" t="s">
        <v>961</v>
      </c>
      <c r="AQ126" s="85" t="s">
        <v>961</v>
      </c>
      <c r="AR126" s="85" t="s">
        <v>961</v>
      </c>
    </row>
    <row r="127" spans="1:44" ht="16.5" thickTop="1" thickBot="1" x14ac:dyDescent="0.3">
      <c r="A127" s="61">
        <f t="shared" si="11"/>
        <v>5</v>
      </c>
      <c r="B127" s="92" t="str">
        <f>IF(ISERROR(IF(ISBLANK(C127),"",_xlfn.XLOOKUP(C127,'[1]Инф. по МКД'!$D$3:$D$13151,'[1]Инф. по МКД'!$C$3:$C$13151,,0))),"",IF(ISBLANK(C127),"",_xlfn.XLOOKUP(C127,'[1]Инф. по МКД'!$D$3:$D$13151,'[1]Инф. по МКД'!$C$3:$C$13151,,0)))</f>
        <v>Краснокамский городской округ Пермского края</v>
      </c>
      <c r="C127" s="96" t="s">
        <v>174</v>
      </c>
      <c r="D127" s="74">
        <f>IF(ISERROR(IF(ISBLANK($C127),"",VLOOKUP($C127,'[1]Инф. по МКД'!$D$3:$T$13113,3,0))),"",IF(ISBLANK($C127),"",VLOOKUP($C127,'[1]Инф. по МКД'!$D$3:$T$13113,3,0)))</f>
        <v>1956</v>
      </c>
      <c r="E127" s="75"/>
      <c r="F127" s="87" t="str">
        <f>IF(ISERROR(IF(ISBLANK($C127),"",VLOOKUP($C127,'[1]Инф. по МКД'!$D$3:$T$13113,5,0))),"",IF(ISBLANK($C127),"",VLOOKUP($C127,'[1]Инф. по МКД'!$D$3:$T$13113,5,0)))</f>
        <v>Шлакоблок</v>
      </c>
      <c r="G127" s="75">
        <f>IF(ISERROR(IF(ISBLANK($C127),"",VLOOKUP($C127,'[1]Инф. по МКД'!$D$3:$T$13113,9,0))),"",IF(ISBLANK($C127),"",VLOOKUP($C127,'[1]Инф. по МКД'!$D$3:$T$13113,9,0)))</f>
        <v>2</v>
      </c>
      <c r="H127" s="61">
        <f>IF(ISERROR(IF(ISBLANK($C127),"",VLOOKUP($C127,'[1]Инф. по МКД'!$D$3:$T$13113,10,0))),"",IF(ISBLANK($C127),"",VLOOKUP($C127,'[1]Инф. по МКД'!$D$3:$T$13113,10,0)))</f>
        <v>2</v>
      </c>
      <c r="I127" s="77">
        <f>IF(ISERROR(IF(ISBLANK($C127),"",VLOOKUP($C127,'[1]Инф. по МКД'!$D$3:$T$13113,14,0))),"",IF(ISBLANK($C127),"",VLOOKUP($C127,'[1]Инф. по МКД'!$D$3:$T$13113,14,0)))</f>
        <v>654.4</v>
      </c>
      <c r="J127" s="78">
        <f>IF(ISERROR(IF(ISBLANK($C127),"",VLOOKUP($C127,'[1]Инф. по МКД'!$D$3:$T$13113,15,0))),"",IF(ISBLANK($C127),"",VLOOKUP($C127,'[1]Инф. по МКД'!$D$3:$T$13113,15,0)))</f>
        <v>433.5</v>
      </c>
      <c r="K127" s="77">
        <f>IF(ISERROR(IF(ISBLANK($C127),"",VLOOKUP($C127,'[1]Инф. по МКД'!$D$3:$T$13113,16,0))),"",IF(ISBLANK($C127),"",VLOOKUP($C127,'[1]Инф. по МКД'!$D$3:$T$13113,16,0)))</f>
        <v>433.5</v>
      </c>
      <c r="L127" s="79">
        <f>IF(ISERROR(IF(ISBLANK($C127),"",VLOOKUP($C127,'[1]Инф. по МКД'!$D$3:$T$13113,17,0))),"",IF(ISBLANK($C127),"",VLOOKUP($C127,'[1]Инф. по МКД'!$D$3:$T$13113,17,0)))</f>
        <v>44</v>
      </c>
      <c r="M127" s="80">
        <f t="shared" si="10"/>
        <v>12483033.379999999</v>
      </c>
      <c r="N127" s="78"/>
      <c r="O127" s="78"/>
      <c r="P127" s="78"/>
      <c r="Q127" s="80">
        <f>IF('Форма 2'!D127=0,"",'Форма 2'!D127-N127-O127-P127)</f>
        <v>12483033.379999999</v>
      </c>
      <c r="R127" s="81">
        <f t="shared" si="17"/>
        <v>28795.924752018451</v>
      </c>
      <c r="S127" s="81">
        <f t="shared" si="18"/>
        <v>28795.924752018451</v>
      </c>
      <c r="T127" s="82">
        <v>45657</v>
      </c>
      <c r="U127" s="75" t="s">
        <v>43</v>
      </c>
      <c r="V127" s="84"/>
      <c r="W127" s="84">
        <f t="shared" si="12"/>
        <v>4</v>
      </c>
      <c r="X127" s="85">
        <v>1</v>
      </c>
      <c r="Y127" s="85">
        <v>1</v>
      </c>
      <c r="Z127" s="85" t="s">
        <v>961</v>
      </c>
      <c r="AA127" s="85">
        <v>1</v>
      </c>
      <c r="AB127" s="85" t="s">
        <v>961</v>
      </c>
      <c r="AC127" s="85" t="s">
        <v>961</v>
      </c>
      <c r="AD127" s="85" t="s">
        <v>961</v>
      </c>
      <c r="AE127" s="99" t="s">
        <v>961</v>
      </c>
      <c r="AF127" s="86" t="s">
        <v>961</v>
      </c>
      <c r="AG127" s="85">
        <v>1</v>
      </c>
      <c r="AH127" s="85" t="s">
        <v>961</v>
      </c>
      <c r="AI127" s="85" t="s">
        <v>961</v>
      </c>
      <c r="AJ127" s="85" t="s">
        <v>961</v>
      </c>
      <c r="AK127" s="85" t="s">
        <v>961</v>
      </c>
      <c r="AL127" s="85" t="s">
        <v>961</v>
      </c>
      <c r="AM127" s="85" t="s">
        <v>961</v>
      </c>
      <c r="AN127" s="85" t="s">
        <v>961</v>
      </c>
      <c r="AO127" s="85" t="s">
        <v>961</v>
      </c>
      <c r="AP127" s="85" t="s">
        <v>961</v>
      </c>
      <c r="AQ127" s="85" t="s">
        <v>961</v>
      </c>
      <c r="AR127" s="85" t="s">
        <v>961</v>
      </c>
    </row>
    <row r="128" spans="1:44" ht="16.5" thickTop="1" thickBot="1" x14ac:dyDescent="0.3">
      <c r="A128" s="61">
        <f t="shared" si="11"/>
        <v>6</v>
      </c>
      <c r="B128" s="92" t="str">
        <f>IF(ISERROR(IF(ISBLANK(C128),"",_xlfn.XLOOKUP(C128,'[1]Инф. по МКД'!$D$3:$D$13151,'[1]Инф. по МКД'!$C$3:$C$13151,,0))),"",IF(ISBLANK(C128),"",_xlfn.XLOOKUP(C128,'[1]Инф. по МКД'!$D$3:$D$13151,'[1]Инф. по МКД'!$C$3:$C$13151,,0)))</f>
        <v>Краснокамский городской округ Пермского края</v>
      </c>
      <c r="C128" s="96" t="s">
        <v>175</v>
      </c>
      <c r="D128" s="74">
        <f>IF(ISERROR(IF(ISBLANK($C128),"",VLOOKUP($C128,'[1]Инф. по МКД'!$D$3:$T$13113,3,0))),"",IF(ISBLANK($C128),"",VLOOKUP($C128,'[1]Инф. по МКД'!$D$3:$T$13113,3,0)))</f>
        <v>1949</v>
      </c>
      <c r="E128" s="75"/>
      <c r="F128" s="87" t="str">
        <f>IF(ISERROR(IF(ISBLANK($C128),"",VLOOKUP($C128,'[1]Инф. по МКД'!$D$3:$T$13113,5,0))),"",IF(ISBLANK($C128),"",VLOOKUP($C128,'[1]Инф. по МКД'!$D$3:$T$13113,5,0)))</f>
        <v>Шлакоблок</v>
      </c>
      <c r="G128" s="75">
        <f>IF(ISERROR(IF(ISBLANK($C128),"",VLOOKUP($C128,'[1]Инф. по МКД'!$D$3:$T$13113,9,0))),"",IF(ISBLANK($C128),"",VLOOKUP($C128,'[1]Инф. по МКД'!$D$3:$T$13113,9,0)))</f>
        <v>2</v>
      </c>
      <c r="H128" s="61">
        <f>IF(ISERROR(IF(ISBLANK($C128),"",VLOOKUP($C128,'[1]Инф. по МКД'!$D$3:$T$13113,10,0))),"",IF(ISBLANK($C128),"",VLOOKUP($C128,'[1]Инф. по МКД'!$D$3:$T$13113,10,0)))</f>
        <v>1</v>
      </c>
      <c r="I128" s="77">
        <f>IF(ISERROR(IF(ISBLANK($C128),"",VLOOKUP($C128,'[1]Инф. по МКД'!$D$3:$T$13113,14,0))),"",IF(ISBLANK($C128),"",VLOOKUP($C128,'[1]Инф. по МКД'!$D$3:$T$13113,14,0)))</f>
        <v>414.6</v>
      </c>
      <c r="J128" s="78">
        <f>IF(ISERROR(IF(ISBLANK($C128),"",VLOOKUP($C128,'[1]Инф. по МКД'!$D$3:$T$13113,15,0))),"",IF(ISBLANK($C128),"",VLOOKUP($C128,'[1]Инф. по МКД'!$D$3:$T$13113,15,0)))</f>
        <v>379.00000000000006</v>
      </c>
      <c r="K128" s="77">
        <f>IF(ISERROR(IF(ISBLANK($C128),"",VLOOKUP($C128,'[1]Инф. по МКД'!$D$3:$T$13113,16,0))),"",IF(ISBLANK($C128),"",VLOOKUP($C128,'[1]Инф. по МКД'!$D$3:$T$13113,16,0)))</f>
        <v>379</v>
      </c>
      <c r="L128" s="79">
        <f>IF(ISERROR(IF(ISBLANK($C128),"",VLOOKUP($C128,'[1]Инф. по МКД'!$D$3:$T$13113,17,0))),"",IF(ISBLANK($C128),"",VLOOKUP($C128,'[1]Инф. по МКД'!$D$3:$T$13113,17,0)))</f>
        <v>25</v>
      </c>
      <c r="M128" s="80">
        <f t="shared" si="10"/>
        <v>3906614.11</v>
      </c>
      <c r="N128" s="78"/>
      <c r="O128" s="78"/>
      <c r="P128" s="78"/>
      <c r="Q128" s="80">
        <f>IF('Форма 2'!D128=0,"",'Форма 2'!D128-N128-O128-P128)</f>
        <v>3906614.11</v>
      </c>
      <c r="R128" s="81">
        <f t="shared" si="17"/>
        <v>10307.688944591027</v>
      </c>
      <c r="S128" s="81">
        <f t="shared" si="18"/>
        <v>10307.688944591027</v>
      </c>
      <c r="T128" s="82">
        <v>45657</v>
      </c>
      <c r="U128" s="75" t="s">
        <v>44</v>
      </c>
      <c r="V128" s="83"/>
      <c r="W128" s="84">
        <f t="shared" si="12"/>
        <v>3</v>
      </c>
      <c r="X128" s="85" t="s">
        <v>961</v>
      </c>
      <c r="Y128" s="85">
        <v>1</v>
      </c>
      <c r="Z128" s="85" t="s">
        <v>961</v>
      </c>
      <c r="AA128" s="85">
        <v>1</v>
      </c>
      <c r="AB128" s="85" t="s">
        <v>961</v>
      </c>
      <c r="AC128" s="85">
        <v>1</v>
      </c>
      <c r="AD128" s="85" t="s">
        <v>961</v>
      </c>
      <c r="AE128" s="99" t="s">
        <v>961</v>
      </c>
      <c r="AF128" s="86" t="s">
        <v>961</v>
      </c>
      <c r="AG128" s="85" t="s">
        <v>961</v>
      </c>
      <c r="AH128" s="85" t="s">
        <v>961</v>
      </c>
      <c r="AI128" s="85" t="s">
        <v>961</v>
      </c>
      <c r="AJ128" s="85" t="s">
        <v>961</v>
      </c>
      <c r="AK128" s="85" t="s">
        <v>961</v>
      </c>
      <c r="AL128" s="85" t="s">
        <v>961</v>
      </c>
      <c r="AM128" s="85" t="s">
        <v>961</v>
      </c>
      <c r="AN128" s="85" t="s">
        <v>961</v>
      </c>
      <c r="AO128" s="85" t="s">
        <v>961</v>
      </c>
      <c r="AP128" s="85" t="s">
        <v>961</v>
      </c>
      <c r="AQ128" s="85" t="s">
        <v>961</v>
      </c>
      <c r="AR128" s="85" t="s">
        <v>961</v>
      </c>
    </row>
    <row r="129" spans="1:44" ht="16.5" thickTop="1" thickBot="1" x14ac:dyDescent="0.3">
      <c r="A129" s="61">
        <f t="shared" si="11"/>
        <v>7</v>
      </c>
      <c r="B129" s="92" t="str">
        <f>IF(ISERROR(IF(ISBLANK(C129),"",_xlfn.XLOOKUP(C129,'[1]Инф. по МКД'!$D$3:$D$13151,'[1]Инф. по МКД'!$C$3:$C$13151,,0))),"",IF(ISBLANK(C129),"",_xlfn.XLOOKUP(C129,'[1]Инф. по МКД'!$D$3:$D$13151,'[1]Инф. по МКД'!$C$3:$C$13151,,0)))</f>
        <v>Краснокамский городской округ Пермского края</v>
      </c>
      <c r="C129" s="96" t="s">
        <v>176</v>
      </c>
      <c r="D129" s="74">
        <f>IF(ISERROR(IF(ISBLANK($C129),"",VLOOKUP($C129,'[1]Инф. по МКД'!$D$3:$T$13113,3,0))),"",IF(ISBLANK($C129),"",VLOOKUP($C129,'[1]Инф. по МКД'!$D$3:$T$13113,3,0)))</f>
        <v>1950</v>
      </c>
      <c r="E129" s="75"/>
      <c r="F129" s="87" t="str">
        <f>IF(ISERROR(IF(ISBLANK($C129),"",VLOOKUP($C129,'[1]Инф. по МКД'!$D$3:$T$13113,5,0))),"",IF(ISBLANK($C129),"",VLOOKUP($C129,'[1]Инф. по МКД'!$D$3:$T$13113,5,0)))</f>
        <v>шлакоблок</v>
      </c>
      <c r="G129" s="75">
        <f>IF(ISERROR(IF(ISBLANK($C129),"",VLOOKUP($C129,'[1]Инф. по МКД'!$D$3:$T$13113,9,0))),"",IF(ISBLANK($C129),"",VLOOKUP($C129,'[1]Инф. по МКД'!$D$3:$T$13113,9,0)))</f>
        <v>2</v>
      </c>
      <c r="H129" s="61">
        <f>IF(ISERROR(IF(ISBLANK($C129),"",VLOOKUP($C129,'[1]Инф. по МКД'!$D$3:$T$13113,10,0))),"",IF(ISBLANK($C129),"",VLOOKUP($C129,'[1]Инф. по МКД'!$D$3:$T$13113,10,0)))</f>
        <v>3</v>
      </c>
      <c r="I129" s="77">
        <f>IF(ISERROR(IF(ISBLANK($C129),"",VLOOKUP($C129,'[1]Инф. по МКД'!$D$3:$T$13113,14,0))),"",IF(ISBLANK($C129),"",VLOOKUP($C129,'[1]Инф. по МКД'!$D$3:$T$13113,14,0)))</f>
        <v>1343.8</v>
      </c>
      <c r="J129" s="78">
        <f>IF(ISERROR(IF(ISBLANK($C129),"",VLOOKUP($C129,'[1]Инф. по МКД'!$D$3:$T$13113,15,0))),"",IF(ISBLANK($C129),"",VLOOKUP($C129,'[1]Инф. по МКД'!$D$3:$T$13113,15,0)))</f>
        <v>719.5</v>
      </c>
      <c r="K129" s="77">
        <f>IF(ISERROR(IF(ISBLANK($C129),"",VLOOKUP($C129,'[1]Инф. по МКД'!$D$3:$T$13113,16,0))),"",IF(ISBLANK($C129),"",VLOOKUP($C129,'[1]Инф. по МКД'!$D$3:$T$13113,16,0)))</f>
        <v>719.5</v>
      </c>
      <c r="L129" s="79">
        <f>IF(ISERROR(IF(ISBLANK($C129),"",VLOOKUP($C129,'[1]Инф. по МКД'!$D$3:$T$13113,17,0))),"",IF(ISBLANK($C129),"",VLOOKUP($C129,'[1]Инф. по МКД'!$D$3:$T$13113,17,0)))</f>
        <v>52</v>
      </c>
      <c r="M129" s="80">
        <f t="shared" ref="M129:M190" si="19">SUM(N129:Q129)</f>
        <v>28065854.280000001</v>
      </c>
      <c r="N129" s="78"/>
      <c r="O129" s="78"/>
      <c r="P129" s="78"/>
      <c r="Q129" s="80">
        <f>IF('Форма 2'!D129=0,"",'Форма 2'!D129-N129-O129-P129)</f>
        <v>28065854.280000001</v>
      </c>
      <c r="R129" s="81">
        <f t="shared" si="17"/>
        <v>39007.441667824882</v>
      </c>
      <c r="S129" s="81">
        <f t="shared" si="18"/>
        <v>39007.441667824882</v>
      </c>
      <c r="T129" s="82">
        <v>45657</v>
      </c>
      <c r="U129" s="75" t="s">
        <v>43</v>
      </c>
      <c r="V129" s="83"/>
      <c r="W129" s="84">
        <f t="shared" si="12"/>
        <v>6</v>
      </c>
      <c r="X129" s="85">
        <v>1</v>
      </c>
      <c r="Y129" s="85">
        <v>1</v>
      </c>
      <c r="Z129" s="85" t="s">
        <v>961</v>
      </c>
      <c r="AA129" s="85">
        <v>1</v>
      </c>
      <c r="AB129" s="85">
        <v>1</v>
      </c>
      <c r="AC129" s="85">
        <v>1</v>
      </c>
      <c r="AD129" s="85" t="s">
        <v>961</v>
      </c>
      <c r="AE129" s="99" t="s">
        <v>961</v>
      </c>
      <c r="AF129" s="86" t="s">
        <v>961</v>
      </c>
      <c r="AG129" s="85">
        <v>1</v>
      </c>
      <c r="AH129" s="85" t="s">
        <v>961</v>
      </c>
      <c r="AI129" s="85" t="s">
        <v>961</v>
      </c>
      <c r="AJ129" s="85" t="s">
        <v>961</v>
      </c>
      <c r="AK129" s="85" t="s">
        <v>961</v>
      </c>
      <c r="AL129" s="85" t="s">
        <v>961</v>
      </c>
      <c r="AM129" s="85" t="s">
        <v>961</v>
      </c>
      <c r="AN129" s="85" t="s">
        <v>961</v>
      </c>
      <c r="AO129" s="85" t="s">
        <v>961</v>
      </c>
      <c r="AP129" s="85" t="s">
        <v>961</v>
      </c>
      <c r="AQ129" s="85" t="s">
        <v>961</v>
      </c>
      <c r="AR129" s="85" t="s">
        <v>961</v>
      </c>
    </row>
    <row r="130" spans="1:44" ht="16.5" thickTop="1" thickBot="1" x14ac:dyDescent="0.3">
      <c r="A130" s="61">
        <f t="shared" si="11"/>
        <v>8</v>
      </c>
      <c r="B130" s="92" t="str">
        <f>IF(ISERROR(IF(ISBLANK(C130),"",_xlfn.XLOOKUP(C130,'[1]Инф. по МКД'!$D$3:$D$13151,'[1]Инф. по МКД'!$C$3:$C$13151,,0))),"",IF(ISBLANK(C130),"",_xlfn.XLOOKUP(C130,'[1]Инф. по МКД'!$D$3:$D$13151,'[1]Инф. по МКД'!$C$3:$C$13151,,0)))</f>
        <v>Краснокамский городской округ Пермского края</v>
      </c>
      <c r="C130" s="96" t="s">
        <v>177</v>
      </c>
      <c r="D130" s="74">
        <f>IF(ISERROR(IF(ISBLANK($C130),"",VLOOKUP($C130,'[1]Инф. по МКД'!$D$3:$T$13113,3,0))),"",IF(ISBLANK($C130),"",VLOOKUP($C130,'[1]Инф. по МКД'!$D$3:$T$13113,3,0)))</f>
        <v>1953</v>
      </c>
      <c r="E130" s="75"/>
      <c r="F130" s="87" t="str">
        <f>IF(ISERROR(IF(ISBLANK($C130),"",VLOOKUP($C130,'[1]Инф. по МКД'!$D$3:$T$13113,5,0))),"",IF(ISBLANK($C130),"",VLOOKUP($C130,'[1]Инф. по МКД'!$D$3:$T$13113,5,0)))</f>
        <v>Шлакоблок</v>
      </c>
      <c r="G130" s="75">
        <f>IF(ISERROR(IF(ISBLANK($C130),"",VLOOKUP($C130,'[1]Инф. по МКД'!$D$3:$T$13113,9,0))),"",IF(ISBLANK($C130),"",VLOOKUP($C130,'[1]Инф. по МКД'!$D$3:$T$13113,9,0)))</f>
        <v>2</v>
      </c>
      <c r="H130" s="61">
        <f>IF(ISERROR(IF(ISBLANK($C130),"",VLOOKUP($C130,'[1]Инф. по МКД'!$D$3:$T$13113,10,0))),"",IF(ISBLANK($C130),"",VLOOKUP($C130,'[1]Инф. по МКД'!$D$3:$T$13113,10,0)))</f>
        <v>2</v>
      </c>
      <c r="I130" s="77">
        <f>IF(ISERROR(IF(ISBLANK($C130),"",VLOOKUP($C130,'[1]Инф. по МКД'!$D$3:$T$13113,14,0))),"",IF(ISBLANK($C130),"",VLOOKUP($C130,'[1]Инф. по МКД'!$D$3:$T$13113,14,0)))</f>
        <v>686.5</v>
      </c>
      <c r="J130" s="78">
        <f>IF(ISERROR(IF(ISBLANK($C130),"",VLOOKUP($C130,'[1]Инф. по МКД'!$D$3:$T$13113,15,0))),"",IF(ISBLANK($C130),"",VLOOKUP($C130,'[1]Инф. по МКД'!$D$3:$T$13113,15,0)))</f>
        <v>612.6</v>
      </c>
      <c r="K130" s="77">
        <f>IF(ISERROR(IF(ISBLANK($C130),"",VLOOKUP($C130,'[1]Инф. по МКД'!$D$3:$T$13113,16,0))),"",IF(ISBLANK($C130),"",VLOOKUP($C130,'[1]Инф. по МКД'!$D$3:$T$13113,16,0)))</f>
        <v>408.9</v>
      </c>
      <c r="L130" s="79">
        <f>IF(ISERROR(IF(ISBLANK($C130),"",VLOOKUP($C130,'[1]Инф. по МКД'!$D$3:$T$13113,17,0))),"",IF(ISBLANK($C130),"",VLOOKUP($C130,'[1]Инф. по МКД'!$D$3:$T$13113,17,0)))</f>
        <v>22</v>
      </c>
      <c r="M130" s="80">
        <f t="shared" si="19"/>
        <v>6561148.2400000002</v>
      </c>
      <c r="N130" s="78"/>
      <c r="O130" s="78"/>
      <c r="P130" s="78"/>
      <c r="Q130" s="80">
        <f>IF('Форма 2'!D130=0,"",'Форма 2'!D130-N130-O130-P130)</f>
        <v>6561148.2400000002</v>
      </c>
      <c r="R130" s="81">
        <f t="shared" si="17"/>
        <v>10710.330133855698</v>
      </c>
      <c r="S130" s="81">
        <f t="shared" si="18"/>
        <v>10710.330133855698</v>
      </c>
      <c r="T130" s="82">
        <v>45657</v>
      </c>
      <c r="U130" s="75" t="s">
        <v>43</v>
      </c>
      <c r="V130" s="83"/>
      <c r="W130" s="84">
        <f t="shared" si="12"/>
        <v>1</v>
      </c>
      <c r="X130" s="85" t="s">
        <v>961</v>
      </c>
      <c r="Y130" s="85" t="s">
        <v>961</v>
      </c>
      <c r="Z130" s="85" t="s">
        <v>961</v>
      </c>
      <c r="AA130" s="85" t="s">
        <v>961</v>
      </c>
      <c r="AB130" s="85" t="s">
        <v>961</v>
      </c>
      <c r="AC130" s="85" t="s">
        <v>961</v>
      </c>
      <c r="AD130" s="85" t="s">
        <v>961</v>
      </c>
      <c r="AE130" s="99" t="s">
        <v>961</v>
      </c>
      <c r="AF130" s="86" t="s">
        <v>961</v>
      </c>
      <c r="AG130" s="85">
        <v>1</v>
      </c>
      <c r="AH130" s="85" t="s">
        <v>961</v>
      </c>
      <c r="AI130" s="85" t="s">
        <v>961</v>
      </c>
      <c r="AJ130" s="85" t="s">
        <v>961</v>
      </c>
      <c r="AK130" s="85" t="s">
        <v>961</v>
      </c>
      <c r="AL130" s="85" t="s">
        <v>961</v>
      </c>
      <c r="AM130" s="85" t="s">
        <v>961</v>
      </c>
      <c r="AN130" s="85" t="s">
        <v>961</v>
      </c>
      <c r="AO130" s="85" t="s">
        <v>961</v>
      </c>
      <c r="AP130" s="85" t="s">
        <v>961</v>
      </c>
      <c r="AQ130" s="85" t="s">
        <v>961</v>
      </c>
      <c r="AR130" s="85" t="s">
        <v>961</v>
      </c>
    </row>
    <row r="131" spans="1:44" ht="16.5" thickTop="1" thickBot="1" x14ac:dyDescent="0.3">
      <c r="A131" s="61">
        <f t="shared" si="11"/>
        <v>9</v>
      </c>
      <c r="B131" s="92" t="str">
        <f>IF(ISERROR(IF(ISBLANK(C131),"",_xlfn.XLOOKUP(C131,'[1]Инф. по МКД'!$D$3:$D$13151,'[1]Инф. по МКД'!$C$3:$C$13151,,0))),"",IF(ISBLANK(C131),"",_xlfn.XLOOKUP(C131,'[1]Инф. по МКД'!$D$3:$D$13151,'[1]Инф. по МКД'!$C$3:$C$13151,,0)))</f>
        <v>Краснокамский городской округ Пермского края</v>
      </c>
      <c r="C131" s="96" t="s">
        <v>178</v>
      </c>
      <c r="D131" s="74">
        <f>IF(ISERROR(IF(ISBLANK($C131),"",VLOOKUP($C131,'[1]Инф. по МКД'!$D$3:$T$13113,3,0))),"",IF(ISBLANK($C131),"",VLOOKUP($C131,'[1]Инф. по МКД'!$D$3:$T$13113,3,0)))</f>
        <v>1936</v>
      </c>
      <c r="E131" s="75"/>
      <c r="F131" s="87" t="str">
        <f>IF(ISERROR(IF(ISBLANK($C131),"",VLOOKUP($C131,'[1]Инф. по МКД'!$D$3:$T$13113,5,0))),"",IF(ISBLANK($C131),"",VLOOKUP($C131,'[1]Инф. по МКД'!$D$3:$T$13113,5,0)))</f>
        <v>Кирпич</v>
      </c>
      <c r="G131" s="75">
        <f>IF(ISERROR(IF(ISBLANK($C131),"",VLOOKUP($C131,'[1]Инф. по МКД'!$D$3:$T$13113,9,0))),"",IF(ISBLANK($C131),"",VLOOKUP($C131,'[1]Инф. по МКД'!$D$3:$T$13113,9,0)))</f>
        <v>5</v>
      </c>
      <c r="H131" s="61">
        <f>IF(ISERROR(IF(ISBLANK($C131),"",VLOOKUP($C131,'[1]Инф. по МКД'!$D$3:$T$13113,10,0))),"",IF(ISBLANK($C131),"",VLOOKUP($C131,'[1]Инф. по МКД'!$D$3:$T$13113,10,0)))</f>
        <v>5</v>
      </c>
      <c r="I131" s="77">
        <f>IF(ISERROR(IF(ISBLANK($C131),"",VLOOKUP($C131,'[1]Инф. по МКД'!$D$3:$T$13113,14,0))),"",IF(ISBLANK($C131),"",VLOOKUP($C131,'[1]Инф. по МКД'!$D$3:$T$13113,14,0)))</f>
        <v>4224.3</v>
      </c>
      <c r="J131" s="78">
        <f>IF(ISERROR(IF(ISBLANK($C131),"",VLOOKUP($C131,'[1]Инф. по МКД'!$D$3:$T$13113,15,0))),"",IF(ISBLANK($C131),"",VLOOKUP($C131,'[1]Инф. по МКД'!$D$3:$T$13113,15,0)))</f>
        <v>3059.7</v>
      </c>
      <c r="K131" s="77">
        <f>IF(ISERROR(IF(ISBLANK($C131),"",VLOOKUP($C131,'[1]Инф. по МКД'!$D$3:$T$13113,16,0))),"",IF(ISBLANK($C131),"",VLOOKUP($C131,'[1]Инф. по МКД'!$D$3:$T$13113,16,0)))</f>
        <v>2910.1</v>
      </c>
      <c r="L131" s="79">
        <f>IF(ISERROR(IF(ISBLANK($C131),"",VLOOKUP($C131,'[1]Инф. по МКД'!$D$3:$T$13113,17,0))),"",IF(ISBLANK($C131),"",VLOOKUP($C131,'[1]Инф. по МКД'!$D$3:$T$13113,17,0)))</f>
        <v>124</v>
      </c>
      <c r="M131" s="80">
        <f t="shared" si="19"/>
        <v>21219208.059999999</v>
      </c>
      <c r="N131" s="78"/>
      <c r="O131" s="78"/>
      <c r="P131" s="78"/>
      <c r="Q131" s="80">
        <f>IF('Форма 2'!D131=0,"",'Форма 2'!D131-N131-O131-P131)</f>
        <v>21219208.059999999</v>
      </c>
      <c r="R131" s="81">
        <f t="shared" si="17"/>
        <v>6935.0616269568909</v>
      </c>
      <c r="S131" s="81">
        <f t="shared" si="18"/>
        <v>6935.0616269568909</v>
      </c>
      <c r="T131" s="82">
        <v>45657</v>
      </c>
      <c r="U131" s="75" t="s">
        <v>43</v>
      </c>
      <c r="V131" s="84"/>
      <c r="W131" s="84">
        <f t="shared" si="12"/>
        <v>2</v>
      </c>
      <c r="X131" s="85">
        <v>1</v>
      </c>
      <c r="Y131" s="85" t="s">
        <v>961</v>
      </c>
      <c r="Z131" s="85" t="s">
        <v>961</v>
      </c>
      <c r="AA131" s="85" t="s">
        <v>961</v>
      </c>
      <c r="AB131" s="85" t="s">
        <v>961</v>
      </c>
      <c r="AC131" s="85" t="s">
        <v>961</v>
      </c>
      <c r="AD131" s="85" t="s">
        <v>961</v>
      </c>
      <c r="AE131" s="99" t="s">
        <v>961</v>
      </c>
      <c r="AF131" s="86" t="s">
        <v>961</v>
      </c>
      <c r="AG131" s="85">
        <v>1</v>
      </c>
      <c r="AH131" s="85" t="s">
        <v>961</v>
      </c>
      <c r="AI131" s="85" t="s">
        <v>961</v>
      </c>
      <c r="AJ131" s="85" t="s">
        <v>961</v>
      </c>
      <c r="AK131" s="85" t="s">
        <v>961</v>
      </c>
      <c r="AL131" s="85" t="s">
        <v>961</v>
      </c>
      <c r="AM131" s="85" t="s">
        <v>961</v>
      </c>
      <c r="AN131" s="85" t="s">
        <v>961</v>
      </c>
      <c r="AO131" s="85" t="s">
        <v>961</v>
      </c>
      <c r="AP131" s="85" t="s">
        <v>961</v>
      </c>
      <c r="AQ131" s="85" t="s">
        <v>961</v>
      </c>
      <c r="AR131" s="85" t="s">
        <v>961</v>
      </c>
    </row>
    <row r="132" spans="1:44" ht="16.5" thickTop="1" thickBot="1" x14ac:dyDescent="0.3">
      <c r="A132" s="61">
        <f t="shared" si="11"/>
        <v>10</v>
      </c>
      <c r="B132" s="92" t="str">
        <f>IF(ISERROR(IF(ISBLANK(C132),"",_xlfn.XLOOKUP(C132,'[1]Инф. по МКД'!$D$3:$D$13151,'[1]Инф. по МКД'!$C$3:$C$13151,,0))),"",IF(ISBLANK(C132),"",_xlfn.XLOOKUP(C132,'[1]Инф. по МКД'!$D$3:$D$13151,'[1]Инф. по МКД'!$C$3:$C$13151,,0)))</f>
        <v>Краснокамский городской округ Пермского края</v>
      </c>
      <c r="C132" s="96" t="s">
        <v>179</v>
      </c>
      <c r="D132" s="74">
        <f>IF(ISERROR(IF(ISBLANK($C132),"",VLOOKUP($C132,'[1]Инф. по МКД'!$D$3:$T$13113,3,0))),"",IF(ISBLANK($C132),"",VLOOKUP($C132,'[1]Инф. по МКД'!$D$3:$T$13113,3,0)))</f>
        <v>1954</v>
      </c>
      <c r="E132" s="75"/>
      <c r="F132" s="87" t="str">
        <f>IF(ISERROR(IF(ISBLANK($C132),"",VLOOKUP($C132,'[1]Инф. по МКД'!$D$3:$T$13113,5,0))),"",IF(ISBLANK($C132),"",VLOOKUP($C132,'[1]Инф. по МКД'!$D$3:$T$13113,5,0)))</f>
        <v>Кирпич</v>
      </c>
      <c r="G132" s="75">
        <f>IF(ISERROR(IF(ISBLANK($C132),"",VLOOKUP($C132,'[1]Инф. по МКД'!$D$3:$T$13113,9,0))),"",IF(ISBLANK($C132),"",VLOOKUP($C132,'[1]Инф. по МКД'!$D$3:$T$13113,9,0)))</f>
        <v>2</v>
      </c>
      <c r="H132" s="61">
        <f>IF(ISERROR(IF(ISBLANK($C132),"",VLOOKUP($C132,'[1]Инф. по МКД'!$D$3:$T$13113,10,0))),"",IF(ISBLANK($C132),"",VLOOKUP($C132,'[1]Инф. по МКД'!$D$3:$T$13113,10,0)))</f>
        <v>1</v>
      </c>
      <c r="I132" s="77">
        <f>IF(ISERROR(IF(ISBLANK($C132),"",VLOOKUP($C132,'[1]Инф. по МКД'!$D$3:$T$13113,14,0))),"",IF(ISBLANK($C132),"",VLOOKUP($C132,'[1]Инф. по МКД'!$D$3:$T$13113,14,0)))</f>
        <v>393.7</v>
      </c>
      <c r="J132" s="78">
        <f>IF(ISERROR(IF(ISBLANK($C132),"",VLOOKUP($C132,'[1]Инф. по МКД'!$D$3:$T$13113,15,0))),"",IF(ISBLANK($C132),"",VLOOKUP($C132,'[1]Инф. по МКД'!$D$3:$T$13113,15,0)))</f>
        <v>358.4</v>
      </c>
      <c r="K132" s="77">
        <f>IF(ISERROR(IF(ISBLANK($C132),"",VLOOKUP($C132,'[1]Инф. по МКД'!$D$3:$T$13113,16,0))),"",IF(ISBLANK($C132),"",VLOOKUP($C132,'[1]Инф. по МКД'!$D$3:$T$13113,16,0)))</f>
        <v>358.4</v>
      </c>
      <c r="L132" s="79">
        <f>IF(ISERROR(IF(ISBLANK($C132),"",VLOOKUP($C132,'[1]Инф. по МКД'!$D$3:$T$13113,17,0))),"",IF(ISBLANK($C132),"",VLOOKUP($C132,'[1]Инф. по МКД'!$D$3:$T$13113,17,0)))</f>
        <v>18</v>
      </c>
      <c r="M132" s="80">
        <f t="shared" si="19"/>
        <v>4001106.17</v>
      </c>
      <c r="N132" s="78"/>
      <c r="O132" s="78"/>
      <c r="P132" s="78"/>
      <c r="Q132" s="80">
        <f>IF('Форма 2'!D132=0,"",'Форма 2'!D132-N132-O132-P132)</f>
        <v>4001106.17</v>
      </c>
      <c r="R132" s="81">
        <f t="shared" si="17"/>
        <v>11163.800697544644</v>
      </c>
      <c r="S132" s="81">
        <f t="shared" si="18"/>
        <v>11163.800697544644</v>
      </c>
      <c r="T132" s="82">
        <v>45657</v>
      </c>
      <c r="U132" s="75" t="s">
        <v>43</v>
      </c>
      <c r="V132" s="83"/>
      <c r="W132" s="84">
        <f t="shared" si="12"/>
        <v>4</v>
      </c>
      <c r="X132" s="85">
        <v>1</v>
      </c>
      <c r="Y132" s="85">
        <v>1</v>
      </c>
      <c r="Z132" s="85" t="s">
        <v>961</v>
      </c>
      <c r="AA132" s="85">
        <v>1</v>
      </c>
      <c r="AB132" s="85" t="s">
        <v>961</v>
      </c>
      <c r="AC132" s="85">
        <v>1</v>
      </c>
      <c r="AD132" s="85" t="s">
        <v>961</v>
      </c>
      <c r="AE132" s="99" t="s">
        <v>961</v>
      </c>
      <c r="AF132" s="86" t="s">
        <v>961</v>
      </c>
      <c r="AG132" s="85" t="s">
        <v>961</v>
      </c>
      <c r="AH132" s="85" t="s">
        <v>961</v>
      </c>
      <c r="AI132" s="85" t="s">
        <v>961</v>
      </c>
      <c r="AJ132" s="85" t="s">
        <v>961</v>
      </c>
      <c r="AK132" s="85" t="s">
        <v>961</v>
      </c>
      <c r="AL132" s="85" t="s">
        <v>961</v>
      </c>
      <c r="AM132" s="85" t="s">
        <v>961</v>
      </c>
      <c r="AN132" s="85" t="s">
        <v>961</v>
      </c>
      <c r="AO132" s="85" t="s">
        <v>961</v>
      </c>
      <c r="AP132" s="85" t="s">
        <v>961</v>
      </c>
      <c r="AQ132" s="85" t="s">
        <v>961</v>
      </c>
      <c r="AR132" s="85" t="s">
        <v>961</v>
      </c>
    </row>
    <row r="133" spans="1:44" ht="16.5" thickTop="1" thickBot="1" x14ac:dyDescent="0.3">
      <c r="A133" s="61">
        <f t="shared" si="11"/>
        <v>11</v>
      </c>
      <c r="B133" s="92" t="str">
        <f>IF(ISERROR(IF(ISBLANK(C133),"",_xlfn.XLOOKUP(C133,'[1]Инф. по МКД'!$D$3:$D$13151,'[1]Инф. по МКД'!$C$3:$C$13151,,0))),"",IF(ISBLANK(C133),"",_xlfn.XLOOKUP(C133,'[1]Инф. по МКД'!$D$3:$D$13151,'[1]Инф. по МКД'!$C$3:$C$13151,,0)))</f>
        <v>Краснокамский городской округ Пермского края</v>
      </c>
      <c r="C133" s="96" t="s">
        <v>180</v>
      </c>
      <c r="D133" s="74">
        <f>IF(ISERROR(IF(ISBLANK($C133),"",VLOOKUP($C133,'[1]Инф. по МКД'!$D$3:$T$13113,3,0))),"",IF(ISBLANK($C133),"",VLOOKUP($C133,'[1]Инф. по МКД'!$D$3:$T$13113,3,0)))</f>
        <v>1956</v>
      </c>
      <c r="E133" s="75"/>
      <c r="F133" s="87" t="str">
        <f>IF(ISERROR(IF(ISBLANK($C133),"",VLOOKUP($C133,'[1]Инф. по МКД'!$D$3:$T$13113,5,0))),"",IF(ISBLANK($C133),"",VLOOKUP($C133,'[1]Инф. по МКД'!$D$3:$T$13113,5,0)))</f>
        <v>Шлакоблок</v>
      </c>
      <c r="G133" s="75">
        <f>IF(ISERROR(IF(ISBLANK($C133),"",VLOOKUP($C133,'[1]Инф. по МКД'!$D$3:$T$13113,9,0))),"",IF(ISBLANK($C133),"",VLOOKUP($C133,'[1]Инф. по МКД'!$D$3:$T$13113,9,0)))</f>
        <v>3</v>
      </c>
      <c r="H133" s="61">
        <f>IF(ISERROR(IF(ISBLANK($C133),"",VLOOKUP($C133,'[1]Инф. по МКД'!$D$3:$T$13113,10,0))),"",IF(ISBLANK($C133),"",VLOOKUP($C133,'[1]Инф. по МКД'!$D$3:$T$13113,10,0)))</f>
        <v>3</v>
      </c>
      <c r="I133" s="77">
        <f>IF(ISERROR(IF(ISBLANK($C133),"",VLOOKUP($C133,'[1]Инф. по МКД'!$D$3:$T$13113,14,0))),"",IF(ISBLANK($C133),"",VLOOKUP($C133,'[1]Инф. по МКД'!$D$3:$T$13113,14,0)))</f>
        <v>1735.2</v>
      </c>
      <c r="J133" s="78">
        <f>IF(ISERROR(IF(ISBLANK($C133),"",VLOOKUP($C133,'[1]Инф. по МКД'!$D$3:$T$13113,15,0))),"",IF(ISBLANK($C133),"",VLOOKUP($C133,'[1]Инф. по МКД'!$D$3:$T$13113,15,0)))</f>
        <v>1487.1</v>
      </c>
      <c r="K133" s="77">
        <f>IF(ISERROR(IF(ISBLANK($C133),"",VLOOKUP($C133,'[1]Инф. по МКД'!$D$3:$T$13113,16,0))),"",IF(ISBLANK($C133),"",VLOOKUP($C133,'[1]Инф. по МКД'!$D$3:$T$13113,16,0)))</f>
        <v>1013.8</v>
      </c>
      <c r="L133" s="79">
        <f>IF(ISERROR(IF(ISBLANK($C133),"",VLOOKUP($C133,'[1]Инф. по МКД'!$D$3:$T$13113,17,0))),"",IF(ISBLANK($C133),"",VLOOKUP($C133,'[1]Инф. по МКД'!$D$3:$T$13113,17,0)))</f>
        <v>44</v>
      </c>
      <c r="M133" s="80">
        <f t="shared" si="19"/>
        <v>16583983.130000001</v>
      </c>
      <c r="N133" s="78"/>
      <c r="O133" s="78"/>
      <c r="P133" s="78"/>
      <c r="Q133" s="80">
        <f>IF('Форма 2'!D133=0,"",'Форма 2'!D133-N133-O133-P133)</f>
        <v>16583983.130000001</v>
      </c>
      <c r="R133" s="81">
        <f t="shared" si="17"/>
        <v>11151.895050769956</v>
      </c>
      <c r="S133" s="81">
        <f t="shared" si="18"/>
        <v>11151.895050769956</v>
      </c>
      <c r="T133" s="82">
        <v>45657</v>
      </c>
      <c r="U133" s="75" t="s">
        <v>43</v>
      </c>
      <c r="V133" s="84"/>
      <c r="W133" s="84">
        <f t="shared" si="12"/>
        <v>1</v>
      </c>
      <c r="X133" s="85" t="s">
        <v>961</v>
      </c>
      <c r="Y133" s="85" t="s">
        <v>961</v>
      </c>
      <c r="Z133" s="85" t="s">
        <v>961</v>
      </c>
      <c r="AA133" s="85" t="s">
        <v>961</v>
      </c>
      <c r="AB133" s="85" t="s">
        <v>961</v>
      </c>
      <c r="AC133" s="85" t="s">
        <v>961</v>
      </c>
      <c r="AD133" s="85" t="s">
        <v>961</v>
      </c>
      <c r="AE133" s="99" t="s">
        <v>961</v>
      </c>
      <c r="AF133" s="86" t="s">
        <v>961</v>
      </c>
      <c r="AG133" s="85">
        <v>1</v>
      </c>
      <c r="AH133" s="85" t="s">
        <v>961</v>
      </c>
      <c r="AI133" s="85" t="s">
        <v>961</v>
      </c>
      <c r="AJ133" s="85" t="s">
        <v>961</v>
      </c>
      <c r="AK133" s="85" t="s">
        <v>961</v>
      </c>
      <c r="AL133" s="85" t="s">
        <v>961</v>
      </c>
      <c r="AM133" s="85" t="s">
        <v>961</v>
      </c>
      <c r="AN133" s="85" t="s">
        <v>961</v>
      </c>
      <c r="AO133" s="85" t="s">
        <v>961</v>
      </c>
      <c r="AP133" s="85" t="s">
        <v>961</v>
      </c>
      <c r="AQ133" s="85" t="s">
        <v>961</v>
      </c>
      <c r="AR133" s="85" t="s">
        <v>961</v>
      </c>
    </row>
    <row r="134" spans="1:44" ht="16.5" thickTop="1" thickBot="1" x14ac:dyDescent="0.3">
      <c r="A134" s="61">
        <f t="shared" si="11"/>
        <v>12</v>
      </c>
      <c r="B134" s="92" t="str">
        <f>IF(ISERROR(IF(ISBLANK(C134),"",_xlfn.XLOOKUP(C134,'[1]Инф. по МКД'!$D$3:$D$13151,'[1]Инф. по МКД'!$C$3:$C$13151,,0))),"",IF(ISBLANK(C134),"",_xlfn.XLOOKUP(C134,'[1]Инф. по МКД'!$D$3:$D$13151,'[1]Инф. по МКД'!$C$3:$C$13151,,0)))</f>
        <v>Краснокамский городской округ Пермского края</v>
      </c>
      <c r="C134" s="96" t="s">
        <v>181</v>
      </c>
      <c r="D134" s="74">
        <f>IF(ISERROR(IF(ISBLANK($C134),"",VLOOKUP($C134,'[1]Инф. по МКД'!$D$3:$T$13113,3,0))),"",IF(ISBLANK($C134),"",VLOOKUP($C134,'[1]Инф. по МКД'!$D$3:$T$13113,3,0)))</f>
        <v>1955</v>
      </c>
      <c r="E134" s="75"/>
      <c r="F134" s="87" t="str">
        <f>IF(ISERROR(IF(ISBLANK($C134),"",VLOOKUP($C134,'[1]Инф. по МКД'!$D$3:$T$13113,5,0))),"",IF(ISBLANK($C134),"",VLOOKUP($C134,'[1]Инф. по МКД'!$D$3:$T$13113,5,0)))</f>
        <v>Кирпич</v>
      </c>
      <c r="G134" s="75">
        <f>IF(ISERROR(IF(ISBLANK($C134),"",VLOOKUP($C134,'[1]Инф. по МКД'!$D$3:$T$13113,9,0))),"",IF(ISBLANK($C134),"",VLOOKUP($C134,'[1]Инф. по МКД'!$D$3:$T$13113,9,0)))</f>
        <v>2</v>
      </c>
      <c r="H134" s="61">
        <f>IF(ISERROR(IF(ISBLANK($C134),"",VLOOKUP($C134,'[1]Инф. по МКД'!$D$3:$T$13113,10,0))),"",IF(ISBLANK($C134),"",VLOOKUP($C134,'[1]Инф. по МКД'!$D$3:$T$13113,10,0)))</f>
        <v>2</v>
      </c>
      <c r="I134" s="77">
        <f>IF(ISERROR(IF(ISBLANK($C134),"",VLOOKUP($C134,'[1]Инф. по МКД'!$D$3:$T$13113,14,0))),"",IF(ISBLANK($C134),"",VLOOKUP($C134,'[1]Инф. по МКД'!$D$3:$T$13113,14,0)))</f>
        <v>428.9</v>
      </c>
      <c r="J134" s="78">
        <f>IF(ISERROR(IF(ISBLANK($C134),"",VLOOKUP($C134,'[1]Инф. по МКД'!$D$3:$T$13113,15,0))),"",IF(ISBLANK($C134),"",VLOOKUP($C134,'[1]Инф. по МКД'!$D$3:$T$13113,15,0)))</f>
        <v>358.9</v>
      </c>
      <c r="K134" s="77">
        <f>IF(ISERROR(IF(ISBLANK($C134),"",VLOOKUP($C134,'[1]Инф. по МКД'!$D$3:$T$13113,16,0))),"",IF(ISBLANK($C134),"",VLOOKUP($C134,'[1]Инф. по МКД'!$D$3:$T$13113,16,0)))</f>
        <v>358.9</v>
      </c>
      <c r="L134" s="79">
        <f>IF(ISERROR(IF(ISBLANK($C134),"",VLOOKUP($C134,'[1]Инф. по МКД'!$D$3:$T$13113,17,0))),"",IF(ISBLANK($C134),"",VLOOKUP($C134,'[1]Инф. по МКД'!$D$3:$T$13113,17,0)))</f>
        <v>19</v>
      </c>
      <c r="M134" s="80">
        <f t="shared" si="19"/>
        <v>4855190.8899999997</v>
      </c>
      <c r="N134" s="78"/>
      <c r="O134" s="78"/>
      <c r="P134" s="78"/>
      <c r="Q134" s="80">
        <f>IF('Форма 2'!D134=0,"",'Форма 2'!D134-N134-O134-P134)</f>
        <v>4855190.8899999997</v>
      </c>
      <c r="R134" s="81">
        <f t="shared" si="17"/>
        <v>13527.976845918083</v>
      </c>
      <c r="S134" s="81">
        <f t="shared" si="18"/>
        <v>13527.976845918083</v>
      </c>
      <c r="T134" s="82">
        <v>45657</v>
      </c>
      <c r="U134" s="75" t="s">
        <v>43</v>
      </c>
      <c r="V134" s="83"/>
      <c r="W134" s="84">
        <f t="shared" si="12"/>
        <v>4</v>
      </c>
      <c r="X134" s="85">
        <v>1</v>
      </c>
      <c r="Y134" s="85" t="s">
        <v>961</v>
      </c>
      <c r="Z134" s="85" t="s">
        <v>961</v>
      </c>
      <c r="AA134" s="85">
        <v>1</v>
      </c>
      <c r="AB134" s="85" t="s">
        <v>961</v>
      </c>
      <c r="AC134" s="85">
        <v>1</v>
      </c>
      <c r="AD134" s="85" t="s">
        <v>961</v>
      </c>
      <c r="AE134" s="99" t="s">
        <v>961</v>
      </c>
      <c r="AF134" s="86" t="s">
        <v>961</v>
      </c>
      <c r="AG134" s="85">
        <v>1</v>
      </c>
      <c r="AH134" s="85" t="s">
        <v>961</v>
      </c>
      <c r="AI134" s="85" t="s">
        <v>961</v>
      </c>
      <c r="AJ134" s="85" t="s">
        <v>961</v>
      </c>
      <c r="AK134" s="85" t="s">
        <v>961</v>
      </c>
      <c r="AL134" s="85" t="s">
        <v>961</v>
      </c>
      <c r="AM134" s="85" t="s">
        <v>961</v>
      </c>
      <c r="AN134" s="85" t="s">
        <v>961</v>
      </c>
      <c r="AO134" s="85" t="s">
        <v>961</v>
      </c>
      <c r="AP134" s="85" t="s">
        <v>961</v>
      </c>
      <c r="AQ134" s="85" t="s">
        <v>961</v>
      </c>
      <c r="AR134" s="85" t="s">
        <v>961</v>
      </c>
    </row>
    <row r="135" spans="1:44" ht="17.25" thickTop="1" thickBot="1" x14ac:dyDescent="0.3">
      <c r="A135" s="190">
        <f t="shared" si="11"/>
        <v>0</v>
      </c>
      <c r="B135" s="191" t="str">
        <f>IF(ISERROR(IF(ISBLANK(C135),"",_xlfn.XLOOKUP(C135,'[1]Инф. по МКД'!$D$3:$D$13151,'[1]Инф. по МКД'!$C$3:$C$13151,,0))),"",IF(ISBLANK(C135),"",_xlfn.XLOOKUP(C135,'[1]Инф. по МКД'!$D$3:$D$13151,'[1]Инф. по МКД'!$C$3:$C$13151,,0)))</f>
        <v/>
      </c>
      <c r="C135" s="35" t="s">
        <v>182</v>
      </c>
      <c r="D135" s="32" t="str">
        <f>IF(ISERROR(IF(ISBLANK($C135),"",VLOOKUP($C135,'[1]Инф. по МКД'!$D$3:$T$13113,3,0))),"",IF(ISBLANK($C135),"",VLOOKUP($C135,'[1]Инф. по МКД'!$D$3:$T$13113,3,0)))</f>
        <v/>
      </c>
      <c r="E135" s="32"/>
      <c r="F135" s="32" t="str">
        <f>IF(ISERROR(IF(ISBLANK($C135),"",VLOOKUP($C135,'[1]Инф. по МКД'!$D$3:$T$13113,5,0))),"",IF(ISBLANK($C135),"",VLOOKUP($C135,'[1]Инф. по МКД'!$D$3:$T$13113,5,0)))</f>
        <v/>
      </c>
      <c r="G135" s="32" t="str">
        <f>IF(ISERROR(IF(ISBLANK($C135),"",VLOOKUP($C135,'[1]Инф. по МКД'!$D$3:$T$13113,9,0))),"",IF(ISBLANK($C135),"",VLOOKUP($C135,'[1]Инф. по МКД'!$D$3:$T$13113,9,0)))</f>
        <v/>
      </c>
      <c r="H135" s="32" t="str">
        <f>IF(ISERROR(IF(ISBLANK($C135),"",VLOOKUP($C135,'[1]Инф. по МКД'!$D$3:$T$13113,10,0))),"",IF(ISBLANK($C135),"",VLOOKUP($C135,'[1]Инф. по МКД'!$D$3:$T$13113,10,0)))</f>
        <v/>
      </c>
      <c r="I135" s="36" t="str">
        <f>IF(ISERROR(IF(ISBLANK($C135),"",VLOOKUP($C135,'[1]Инф. по МКД'!$D$3:$T$13113,14,0))),"",IF(ISBLANK($C135),"",VLOOKUP($C135,'[1]Инф. по МКД'!$D$3:$T$13113,14,0)))</f>
        <v/>
      </c>
      <c r="J135" s="36" t="str">
        <f>IF(ISERROR(IF(ISBLANK($C135),"",VLOOKUP($C135,'[1]Инф. по МКД'!$D$3:$T$13113,15,0))),"",IF(ISBLANK($C135),"",VLOOKUP($C135,'[1]Инф. по МКД'!$D$3:$T$13113,15,0)))</f>
        <v/>
      </c>
      <c r="K135" s="36" t="str">
        <f>IF(ISERROR(IF(ISBLANK($C135),"",VLOOKUP($C135,'[1]Инф. по МКД'!$D$3:$T$13113,16,0))),"",IF(ISBLANK($C135),"",VLOOKUP($C135,'[1]Инф. по МКД'!$D$3:$T$13113,16,0)))</f>
        <v/>
      </c>
      <c r="L135" s="36" t="str">
        <f>IF(ISERROR(IF(ISBLANK($C135),"",VLOOKUP($C135,'[1]Инф. по МКД'!$D$3:$T$13113,17,0))),"",IF(ISBLANK($C135),"",VLOOKUP($C135,'[1]Инф. по МКД'!$D$3:$T$13113,17,0)))</f>
        <v/>
      </c>
      <c r="M135" s="36">
        <f t="shared" si="19"/>
        <v>5720470.5100000007</v>
      </c>
      <c r="N135" s="36"/>
      <c r="O135" s="36"/>
      <c r="P135" s="36"/>
      <c r="Q135" s="36">
        <f>IF('Форма 2'!D135=0,"",'Форма 2'!D135-N135-O135-P135)</f>
        <v>5720470.5100000007</v>
      </c>
      <c r="R135" s="93"/>
      <c r="S135" s="93"/>
      <c r="T135" s="32"/>
      <c r="U135" s="32"/>
      <c r="V135" s="84"/>
      <c r="W135" s="84">
        <f t="shared" si="12"/>
        <v>0</v>
      </c>
      <c r="X135" s="85"/>
      <c r="Y135" s="85"/>
      <c r="Z135" s="85"/>
      <c r="AA135" s="85"/>
      <c r="AB135" s="85"/>
      <c r="AC135" s="85"/>
      <c r="AD135" s="85"/>
      <c r="AE135" s="99"/>
      <c r="AF135" s="86"/>
      <c r="AG135" s="85"/>
      <c r="AH135" s="85"/>
      <c r="AI135" s="85"/>
      <c r="AJ135" s="85"/>
      <c r="AK135" s="85"/>
      <c r="AL135" s="85"/>
      <c r="AM135" s="85"/>
      <c r="AN135" s="85"/>
      <c r="AO135" s="85"/>
      <c r="AP135" s="85"/>
      <c r="AQ135" s="85"/>
      <c r="AR135" s="85"/>
    </row>
    <row r="136" spans="1:44" ht="16.5" thickTop="1" thickBot="1" x14ac:dyDescent="0.3">
      <c r="A136" s="61">
        <f t="shared" ref="A136:A199" si="20">IF(NOT(ISERROR("Пермского края"=MID(C136,FIND("Пермского края",C136),14)))=$C$1,0,IF(NOT(ISERROR("город Пермь"=MID(C136,FIND("город Пермь",C136),11)))=$C$1,0,IF(NOT(ISERROR("Итого"=MID(C136,FIND("Итого",C136),5)))=$C$1,0,IF(NOT(ISERROR("Всего"=MID(C136,FIND("Всего",C136),5)))=$C$1,0,A135+1))))</f>
        <v>1</v>
      </c>
      <c r="B136" s="92" t="str">
        <f>IF(ISERROR(IF(ISBLANK(C136),"",_xlfn.XLOOKUP(C136,'[1]Инф. по МКД'!$D$3:$D$13151,'[1]Инф. по МКД'!$C$3:$C$13151,,0))),"",IF(ISBLANK(C136),"",_xlfn.XLOOKUP(C136,'[1]Инф. по МКД'!$D$3:$D$13151,'[1]Инф. по МКД'!$C$3:$C$13151,,0)))</f>
        <v>Кудымкарский муниципальный округ Пермского края</v>
      </c>
      <c r="C136" s="96" t="s">
        <v>183</v>
      </c>
      <c r="D136" s="74">
        <f>IF(ISERROR(IF(ISBLANK($C136),"",VLOOKUP($C136,'[1]Инф. по МКД'!$D$3:$T$13113,3,0))),"",IF(ISBLANK($C136),"",VLOOKUP($C136,'[1]Инф. по МКД'!$D$3:$T$13113,3,0)))</f>
        <v>1966</v>
      </c>
      <c r="E136" s="75"/>
      <c r="F136" s="87" t="str">
        <f>IF(ISERROR(IF(ISBLANK($C136),"",VLOOKUP($C136,'[1]Инф. по МКД'!$D$3:$T$13113,5,0))),"",IF(ISBLANK($C136),"",VLOOKUP($C136,'[1]Инф. по МКД'!$D$3:$T$13113,5,0)))</f>
        <v>Кирпич</v>
      </c>
      <c r="G136" s="75">
        <f>IF(ISERROR(IF(ISBLANK($C136),"",VLOOKUP($C136,'[1]Инф. по МКД'!$D$3:$T$13113,9,0))),"",IF(ISBLANK($C136),"",VLOOKUP($C136,'[1]Инф. по МКД'!$D$3:$T$13113,9,0)))</f>
        <v>3</v>
      </c>
      <c r="H136" s="61">
        <f>IF(ISERROR(IF(ISBLANK($C136),"",VLOOKUP($C136,'[1]Инф. по МКД'!$D$3:$T$13113,10,0))),"",IF(ISBLANK($C136),"",VLOOKUP($C136,'[1]Инф. по МКД'!$D$3:$T$13113,10,0)))</f>
        <v>4</v>
      </c>
      <c r="I136" s="77">
        <f>IF(ISERROR(IF(ISBLANK($C136),"",VLOOKUP($C136,'[1]Инф. по МКД'!$D$3:$T$13113,14,0))),"",IF(ISBLANK($C136),"",VLOOKUP($C136,'[1]Инф. по МКД'!$D$3:$T$13113,14,0)))</f>
        <v>2115.8000000000002</v>
      </c>
      <c r="J136" s="78">
        <f>IF(ISERROR(IF(ISBLANK($C136),"",VLOOKUP($C136,'[1]Инф. по МКД'!$D$3:$T$13113,15,0))),"",IF(ISBLANK($C136),"",VLOOKUP($C136,'[1]Инф. по МКД'!$D$3:$T$13113,15,0)))</f>
        <v>2115.8000000000002</v>
      </c>
      <c r="K136" s="77">
        <f>IF(ISERROR(IF(ISBLANK($C136),"",VLOOKUP($C136,'[1]Инф. по МКД'!$D$3:$T$13113,16,0))),"",IF(ISBLANK($C136),"",VLOOKUP($C136,'[1]Инф. по МКД'!$D$3:$T$13113,16,0)))</f>
        <v>1544.8</v>
      </c>
      <c r="L136" s="79">
        <f>IF(ISERROR(IF(ISBLANK($C136),"",VLOOKUP($C136,'[1]Инф. по МКД'!$D$3:$T$13113,17,0))),"",IF(ISBLANK($C136),"",VLOOKUP($C136,'[1]Инф. по МКД'!$D$3:$T$13113,17,0)))</f>
        <v>80</v>
      </c>
      <c r="M136" s="80">
        <f t="shared" si="19"/>
        <v>799370.4</v>
      </c>
      <c r="N136" s="78"/>
      <c r="O136" s="78"/>
      <c r="P136" s="78"/>
      <c r="Q136" s="80">
        <f>IF('Форма 2'!D136=0,"",'Форма 2'!D136-N136-O136-P136)</f>
        <v>799370.4</v>
      </c>
      <c r="R136" s="81">
        <f>M136/J136</f>
        <v>377.81000094526888</v>
      </c>
      <c r="S136" s="81">
        <f>R136</f>
        <v>377.81000094526888</v>
      </c>
      <c r="T136" s="82">
        <v>45657</v>
      </c>
      <c r="U136" s="75" t="s">
        <v>43</v>
      </c>
      <c r="V136" s="83"/>
      <c r="W136" s="84">
        <f t="shared" ref="W136:W199" si="21">SUM(X136:AD136,AG136:AR136,)+IF(ISNUMBER(AE136),1,0)</f>
        <v>1</v>
      </c>
      <c r="X136" s="85" t="s">
        <v>961</v>
      </c>
      <c r="Y136" s="85" t="s">
        <v>961</v>
      </c>
      <c r="Z136" s="85" t="s">
        <v>961</v>
      </c>
      <c r="AA136" s="85">
        <v>1</v>
      </c>
      <c r="AB136" s="85" t="s">
        <v>961</v>
      </c>
      <c r="AC136" s="85" t="s">
        <v>961</v>
      </c>
      <c r="AD136" s="85" t="s">
        <v>961</v>
      </c>
      <c r="AE136" s="99" t="s">
        <v>961</v>
      </c>
      <c r="AF136" s="86" t="s">
        <v>961</v>
      </c>
      <c r="AG136" s="85" t="s">
        <v>961</v>
      </c>
      <c r="AH136" s="85" t="s">
        <v>961</v>
      </c>
      <c r="AI136" s="85" t="s">
        <v>961</v>
      </c>
      <c r="AJ136" s="85" t="s">
        <v>961</v>
      </c>
      <c r="AK136" s="85" t="s">
        <v>961</v>
      </c>
      <c r="AL136" s="85" t="s">
        <v>961</v>
      </c>
      <c r="AM136" s="85" t="s">
        <v>961</v>
      </c>
      <c r="AN136" s="85" t="s">
        <v>961</v>
      </c>
      <c r="AO136" s="85" t="s">
        <v>961</v>
      </c>
      <c r="AP136" s="85" t="s">
        <v>961</v>
      </c>
      <c r="AQ136" s="85" t="s">
        <v>961</v>
      </c>
      <c r="AR136" s="85" t="s">
        <v>961</v>
      </c>
    </row>
    <row r="137" spans="1:44" ht="16.5" thickTop="1" thickBot="1" x14ac:dyDescent="0.3">
      <c r="A137" s="61">
        <f t="shared" si="20"/>
        <v>2</v>
      </c>
      <c r="B137" s="92" t="str">
        <f>IF(ISERROR(IF(ISBLANK(C137),"",_xlfn.XLOOKUP(C137,'[1]Инф. по МКД'!$D$3:$D$13151,'[1]Инф. по МКД'!$C$3:$C$13151,,0))),"",IF(ISBLANK(C137),"",_xlfn.XLOOKUP(C137,'[1]Инф. по МКД'!$D$3:$D$13151,'[1]Инф. по МКД'!$C$3:$C$13151,,0)))</f>
        <v>Кудымкарский муниципальный округ Пермского края</v>
      </c>
      <c r="C137" s="96" t="s">
        <v>184</v>
      </c>
      <c r="D137" s="74">
        <f>IF(ISERROR(IF(ISBLANK($C137),"",VLOOKUP($C137,'[1]Инф. по МКД'!$D$3:$T$13113,3,0))),"",IF(ISBLANK($C137),"",VLOOKUP($C137,'[1]Инф. по МКД'!$D$3:$T$13113,3,0)))</f>
        <v>1963</v>
      </c>
      <c r="E137" s="75"/>
      <c r="F137" s="87" t="str">
        <f>IF(ISERROR(IF(ISBLANK($C137),"",VLOOKUP($C137,'[1]Инф. по МКД'!$D$3:$T$13113,5,0))),"",IF(ISBLANK($C137),"",VLOOKUP($C137,'[1]Инф. по МКД'!$D$3:$T$13113,5,0)))</f>
        <v>Кирпич</v>
      </c>
      <c r="G137" s="75">
        <f>IF(ISERROR(IF(ISBLANK($C137),"",VLOOKUP($C137,'[1]Инф. по МКД'!$D$3:$T$13113,9,0))),"",IF(ISBLANK($C137),"",VLOOKUP($C137,'[1]Инф. по МКД'!$D$3:$T$13113,9,0)))</f>
        <v>2</v>
      </c>
      <c r="H137" s="61">
        <f>IF(ISERROR(IF(ISBLANK($C137),"",VLOOKUP($C137,'[1]Инф. по МКД'!$D$3:$T$13113,10,0))),"",IF(ISBLANK($C137),"",VLOOKUP($C137,'[1]Инф. по МКД'!$D$3:$T$13113,10,0)))</f>
        <v>2</v>
      </c>
      <c r="I137" s="77">
        <f>IF(ISERROR(IF(ISBLANK($C137),"",VLOOKUP($C137,'[1]Инф. по МКД'!$D$3:$T$13113,14,0))),"",IF(ISBLANK($C137),"",VLOOKUP($C137,'[1]Инф. по МКД'!$D$3:$T$13113,14,0)))</f>
        <v>514.9</v>
      </c>
      <c r="J137" s="78">
        <f>IF(ISERROR(IF(ISBLANK($C137),"",VLOOKUP($C137,'[1]Инф. по МКД'!$D$3:$T$13113,15,0))),"",IF(ISBLANK($C137),"",VLOOKUP($C137,'[1]Инф. по МКД'!$D$3:$T$13113,15,0)))</f>
        <v>449.1</v>
      </c>
      <c r="K137" s="77">
        <f>IF(ISERROR(IF(ISBLANK($C137),"",VLOOKUP($C137,'[1]Инф. по МКД'!$D$3:$T$13113,16,0))),"",IF(ISBLANK($C137),"",VLOOKUP($C137,'[1]Инф. по МКД'!$D$3:$T$13113,16,0)))</f>
        <v>379.3</v>
      </c>
      <c r="L137" s="79">
        <f>IF(ISERROR(IF(ISBLANK($C137),"",VLOOKUP($C137,'[1]Инф. по МКД'!$D$3:$T$13113,17,0))),"",IF(ISBLANK($C137),"",VLOOKUP($C137,'[1]Инф. по МКД'!$D$3:$T$13113,17,0)))</f>
        <v>35</v>
      </c>
      <c r="M137" s="80">
        <f t="shared" si="19"/>
        <v>4921100.1100000003</v>
      </c>
      <c r="N137" s="78"/>
      <c r="O137" s="78"/>
      <c r="P137" s="78"/>
      <c r="Q137" s="80">
        <f>IF('Форма 2'!D137=0,"",'Форма 2'!D137-N137-O137-P137)</f>
        <v>4921100.1100000003</v>
      </c>
      <c r="R137" s="81">
        <f>M137/J137</f>
        <v>10957.693409040303</v>
      </c>
      <c r="S137" s="81">
        <f>R137</f>
        <v>10957.693409040303</v>
      </c>
      <c r="T137" s="82">
        <v>45657</v>
      </c>
      <c r="U137" s="75" t="s">
        <v>43</v>
      </c>
      <c r="V137" s="84"/>
      <c r="W137" s="84">
        <f t="shared" si="21"/>
        <v>1</v>
      </c>
      <c r="X137" s="85" t="s">
        <v>961</v>
      </c>
      <c r="Y137" s="85" t="s">
        <v>961</v>
      </c>
      <c r="Z137" s="85" t="s">
        <v>961</v>
      </c>
      <c r="AA137" s="85" t="s">
        <v>961</v>
      </c>
      <c r="AB137" s="85" t="s">
        <v>961</v>
      </c>
      <c r="AC137" s="85" t="s">
        <v>961</v>
      </c>
      <c r="AD137" s="85" t="s">
        <v>961</v>
      </c>
      <c r="AE137" s="99" t="s">
        <v>961</v>
      </c>
      <c r="AF137" s="86" t="s">
        <v>961</v>
      </c>
      <c r="AG137" s="85">
        <v>1</v>
      </c>
      <c r="AH137" s="85" t="s">
        <v>961</v>
      </c>
      <c r="AI137" s="85" t="s">
        <v>961</v>
      </c>
      <c r="AJ137" s="85" t="s">
        <v>961</v>
      </c>
      <c r="AK137" s="85" t="s">
        <v>961</v>
      </c>
      <c r="AL137" s="85" t="s">
        <v>961</v>
      </c>
      <c r="AM137" s="85" t="s">
        <v>961</v>
      </c>
      <c r="AN137" s="85" t="s">
        <v>961</v>
      </c>
      <c r="AO137" s="85" t="s">
        <v>961</v>
      </c>
      <c r="AP137" s="85" t="s">
        <v>961</v>
      </c>
      <c r="AQ137" s="85" t="s">
        <v>961</v>
      </c>
      <c r="AR137" s="85" t="s">
        <v>961</v>
      </c>
    </row>
    <row r="138" spans="1:44" ht="17.25" thickTop="1" thickBot="1" x14ac:dyDescent="0.3">
      <c r="A138" s="190">
        <f t="shared" si="20"/>
        <v>0</v>
      </c>
      <c r="B138" s="191" t="str">
        <f>IF(ISERROR(IF(ISBLANK(C138),"",_xlfn.XLOOKUP(C138,'[1]Инф. по МКД'!$D$3:$D$13151,'[1]Инф. по МКД'!$C$3:$C$13151,,0))),"",IF(ISBLANK(C138),"",_xlfn.XLOOKUP(C138,'[1]Инф. по МКД'!$D$3:$D$13151,'[1]Инф. по МКД'!$C$3:$C$13151,,0)))</f>
        <v/>
      </c>
      <c r="C138" s="35" t="s">
        <v>185</v>
      </c>
      <c r="D138" s="32" t="str">
        <f>IF(ISERROR(IF(ISBLANK($C138),"",VLOOKUP($C138,'[1]Инф. по МКД'!$D$3:$T$13113,3,0))),"",IF(ISBLANK($C138),"",VLOOKUP($C138,'[1]Инф. по МКД'!$D$3:$T$13113,3,0)))</f>
        <v/>
      </c>
      <c r="E138" s="32"/>
      <c r="F138" s="32" t="str">
        <f>IF(ISERROR(IF(ISBLANK($C138),"",VLOOKUP($C138,'[1]Инф. по МКД'!$D$3:$T$13113,5,0))),"",IF(ISBLANK($C138),"",VLOOKUP($C138,'[1]Инф. по МКД'!$D$3:$T$13113,5,0)))</f>
        <v/>
      </c>
      <c r="G138" s="32" t="str">
        <f>IF(ISERROR(IF(ISBLANK($C138),"",VLOOKUP($C138,'[1]Инф. по МКД'!$D$3:$T$13113,9,0))),"",IF(ISBLANK($C138),"",VLOOKUP($C138,'[1]Инф. по МКД'!$D$3:$T$13113,9,0)))</f>
        <v/>
      </c>
      <c r="H138" s="32" t="str">
        <f>IF(ISERROR(IF(ISBLANK($C138),"",VLOOKUP($C138,'[1]Инф. по МКД'!$D$3:$T$13113,10,0))),"",IF(ISBLANK($C138),"",VLOOKUP($C138,'[1]Инф. по МКД'!$D$3:$T$13113,10,0)))</f>
        <v/>
      </c>
      <c r="I138" s="36" t="str">
        <f>IF(ISERROR(IF(ISBLANK($C138),"",VLOOKUP($C138,'[1]Инф. по МКД'!$D$3:$T$13113,14,0))),"",IF(ISBLANK($C138),"",VLOOKUP($C138,'[1]Инф. по МКД'!$D$3:$T$13113,14,0)))</f>
        <v/>
      </c>
      <c r="J138" s="36" t="str">
        <f>IF(ISERROR(IF(ISBLANK($C138),"",VLOOKUP($C138,'[1]Инф. по МКД'!$D$3:$T$13113,15,0))),"",IF(ISBLANK($C138),"",VLOOKUP($C138,'[1]Инф. по МКД'!$D$3:$T$13113,15,0)))</f>
        <v/>
      </c>
      <c r="K138" s="36" t="str">
        <f>IF(ISERROR(IF(ISBLANK($C138),"",VLOOKUP($C138,'[1]Инф. по МКД'!$D$3:$T$13113,16,0))),"",IF(ISBLANK($C138),"",VLOOKUP($C138,'[1]Инф. по МКД'!$D$3:$T$13113,16,0)))</f>
        <v/>
      </c>
      <c r="L138" s="36" t="str">
        <f>IF(ISERROR(IF(ISBLANK($C138),"",VLOOKUP($C138,'[1]Инф. по МКД'!$D$3:$T$13113,17,0))),"",IF(ISBLANK($C138),"",VLOOKUP($C138,'[1]Инф. по МКД'!$D$3:$T$13113,17,0)))</f>
        <v/>
      </c>
      <c r="M138" s="36">
        <f t="shared" si="19"/>
        <v>26882589.370000001</v>
      </c>
      <c r="N138" s="36"/>
      <c r="O138" s="36"/>
      <c r="P138" s="36"/>
      <c r="Q138" s="36">
        <f>IF('Форма 2'!D138=0,"",'Форма 2'!D138-N138-O138-P138)</f>
        <v>26882589.370000001</v>
      </c>
      <c r="R138" s="93"/>
      <c r="S138" s="93"/>
      <c r="T138" s="32"/>
      <c r="U138" s="32"/>
      <c r="V138" s="84"/>
      <c r="W138" s="84">
        <f t="shared" si="21"/>
        <v>0</v>
      </c>
      <c r="X138" s="85"/>
      <c r="Y138" s="85"/>
      <c r="Z138" s="85"/>
      <c r="AA138" s="85"/>
      <c r="AB138" s="85"/>
      <c r="AC138" s="85"/>
      <c r="AD138" s="85"/>
      <c r="AE138" s="99"/>
      <c r="AF138" s="86"/>
      <c r="AG138" s="85"/>
      <c r="AH138" s="85"/>
      <c r="AI138" s="85"/>
      <c r="AJ138" s="85"/>
      <c r="AK138" s="85"/>
      <c r="AL138" s="85"/>
      <c r="AM138" s="85"/>
      <c r="AN138" s="85"/>
      <c r="AO138" s="85"/>
      <c r="AP138" s="85"/>
      <c r="AQ138" s="85"/>
      <c r="AR138" s="85"/>
    </row>
    <row r="139" spans="1:44" ht="16.5" thickTop="1" thickBot="1" x14ac:dyDescent="0.3">
      <c r="A139" s="61">
        <f t="shared" si="20"/>
        <v>1</v>
      </c>
      <c r="B139" s="92" t="str">
        <f>IF(ISERROR(IF(ISBLANK(C139),"",_xlfn.XLOOKUP(C139,'[1]Инф. по МКД'!$D$3:$D$13151,'[1]Инф. по МКД'!$C$3:$C$13151,,0))),"",IF(ISBLANK(C139),"",_xlfn.XLOOKUP(C139,'[1]Инф. по МКД'!$D$3:$D$13151,'[1]Инф. по МКД'!$C$3:$C$13151,,0)))</f>
        <v>Кунгурский муниципальный округ Пермского края</v>
      </c>
      <c r="C139" s="96" t="s">
        <v>186</v>
      </c>
      <c r="D139" s="74">
        <f>IF(ISERROR(IF(ISBLANK($C139),"",VLOOKUP($C139,'[1]Инф. по МКД'!$D$3:$T$13113,3,0))),"",IF(ISBLANK($C139),"",VLOOKUP($C139,'[1]Инф. по МКД'!$D$3:$T$13113,3,0)))</f>
        <v>1950</v>
      </c>
      <c r="E139" s="75"/>
      <c r="F139" s="87" t="str">
        <f>IF(ISERROR(IF(ISBLANK($C139),"",VLOOKUP($C139,'[1]Инф. по МКД'!$D$3:$T$13113,5,0))),"",IF(ISBLANK($C139),"",VLOOKUP($C139,'[1]Инф. по МКД'!$D$3:$T$13113,5,0)))</f>
        <v>Кирпич</v>
      </c>
      <c r="G139" s="75">
        <f>IF(ISERROR(IF(ISBLANK($C139),"",VLOOKUP($C139,'[1]Инф. по МКД'!$D$3:$T$13113,9,0))),"",IF(ISBLANK($C139),"",VLOOKUP($C139,'[1]Инф. по МКД'!$D$3:$T$13113,9,0)))</f>
        <v>2</v>
      </c>
      <c r="H139" s="61">
        <f>IF(ISERROR(IF(ISBLANK($C139),"",VLOOKUP($C139,'[1]Инф. по МКД'!$D$3:$T$13113,10,0))),"",IF(ISBLANK($C139),"",VLOOKUP($C139,'[1]Инф. по МКД'!$D$3:$T$13113,10,0)))</f>
        <v>1</v>
      </c>
      <c r="I139" s="77">
        <f>IF(ISERROR(IF(ISBLANK($C139),"",VLOOKUP($C139,'[1]Инф. по МКД'!$D$3:$T$13113,14,0))),"",IF(ISBLANK($C139),"",VLOOKUP($C139,'[1]Инф. по МКД'!$D$3:$T$13113,14,0)))</f>
        <v>528.6</v>
      </c>
      <c r="J139" s="78">
        <f>IF(ISERROR(IF(ISBLANK($C139),"",VLOOKUP($C139,'[1]Инф. по МКД'!$D$3:$T$13113,15,0))),"",IF(ISBLANK($C139),"",VLOOKUP($C139,'[1]Инф. по МКД'!$D$3:$T$13113,15,0)))</f>
        <v>406.6</v>
      </c>
      <c r="K139" s="77">
        <f>IF(ISERROR(IF(ISBLANK($C139),"",VLOOKUP($C139,'[1]Инф. по МКД'!$D$3:$T$13113,16,0))),"",IF(ISBLANK($C139),"",VLOOKUP($C139,'[1]Инф. по МКД'!$D$3:$T$13113,16,0)))</f>
        <v>321.8</v>
      </c>
      <c r="L139" s="79">
        <f>IF(ISERROR(IF(ISBLANK($C139),"",VLOOKUP($C139,'[1]Инф. по МКД'!$D$3:$T$13113,17,0))),"",IF(ISBLANK($C139),"",VLOOKUP($C139,'[1]Инф. по МКД'!$D$3:$T$13113,17,0)))</f>
        <v>30</v>
      </c>
      <c r="M139" s="80">
        <f t="shared" si="19"/>
        <v>3080231.49</v>
      </c>
      <c r="N139" s="78"/>
      <c r="O139" s="78"/>
      <c r="P139" s="78"/>
      <c r="Q139" s="80">
        <f>IF('Форма 2'!D139=0,"",'Форма 2'!D139-N139-O139-P139)</f>
        <v>3080231.49</v>
      </c>
      <c r="R139" s="81">
        <f t="shared" ref="R139:R145" si="22">M139/J139</f>
        <v>7575.5816281357602</v>
      </c>
      <c r="S139" s="81">
        <f t="shared" ref="S139:S145" si="23">R139</f>
        <v>7575.5816281357602</v>
      </c>
      <c r="T139" s="82">
        <v>45657</v>
      </c>
      <c r="U139" s="75" t="s">
        <v>43</v>
      </c>
      <c r="V139" s="83"/>
      <c r="W139" s="84">
        <f t="shared" si="21"/>
        <v>1</v>
      </c>
      <c r="X139" s="85" t="s">
        <v>961</v>
      </c>
      <c r="Y139" s="85" t="s">
        <v>961</v>
      </c>
      <c r="Z139" s="85" t="s">
        <v>961</v>
      </c>
      <c r="AA139" s="85" t="s">
        <v>961</v>
      </c>
      <c r="AB139" s="85" t="s">
        <v>961</v>
      </c>
      <c r="AC139" s="85" t="s">
        <v>961</v>
      </c>
      <c r="AD139" s="85" t="s">
        <v>961</v>
      </c>
      <c r="AE139" s="99" t="s">
        <v>961</v>
      </c>
      <c r="AF139" s="86" t="s">
        <v>961</v>
      </c>
      <c r="AG139" s="85" t="s">
        <v>961</v>
      </c>
      <c r="AH139" s="85">
        <v>1</v>
      </c>
      <c r="AI139" s="85" t="s">
        <v>961</v>
      </c>
      <c r="AJ139" s="85" t="s">
        <v>961</v>
      </c>
      <c r="AK139" s="85" t="s">
        <v>961</v>
      </c>
      <c r="AL139" s="85" t="s">
        <v>961</v>
      </c>
      <c r="AM139" s="85" t="s">
        <v>961</v>
      </c>
      <c r="AN139" s="85" t="s">
        <v>961</v>
      </c>
      <c r="AO139" s="85" t="s">
        <v>961</v>
      </c>
      <c r="AP139" s="85" t="s">
        <v>961</v>
      </c>
      <c r="AQ139" s="85" t="s">
        <v>961</v>
      </c>
      <c r="AR139" s="85" t="s">
        <v>961</v>
      </c>
    </row>
    <row r="140" spans="1:44" ht="16.5" thickTop="1" thickBot="1" x14ac:dyDescent="0.3">
      <c r="A140" s="61">
        <f t="shared" si="20"/>
        <v>2</v>
      </c>
      <c r="B140" s="92" t="str">
        <f>IF(ISERROR(IF(ISBLANK(C140),"",_xlfn.XLOOKUP(C140,'[1]Инф. по МКД'!$D$3:$D$13151,'[1]Инф. по МКД'!$C$3:$C$13151,,0))),"",IF(ISBLANK(C140),"",_xlfn.XLOOKUP(C140,'[1]Инф. по МКД'!$D$3:$D$13151,'[1]Инф. по МКД'!$C$3:$C$13151,,0)))</f>
        <v>Кунгурский муниципальный округ Пермского края</v>
      </c>
      <c r="C140" s="96" t="s">
        <v>193</v>
      </c>
      <c r="D140" s="74">
        <f>IF(ISERROR(IF(ISBLANK($C140),"",VLOOKUP($C140,'[1]Инф. по МКД'!$D$3:$T$13113,3,0))),"",IF(ISBLANK($C140),"",VLOOKUP($C140,'[1]Инф. по МКД'!$D$3:$T$13113,3,0)))</f>
        <v>1988</v>
      </c>
      <c r="E140" s="75"/>
      <c r="F140" s="87" t="str">
        <f>IF(ISERROR(IF(ISBLANK($C140),"",VLOOKUP($C140,'[1]Инф. по МКД'!$D$3:$T$13113,5,0))),"",IF(ISBLANK($C140),"",VLOOKUP($C140,'[1]Инф. по МКД'!$D$3:$T$13113,5,0)))</f>
        <v>Кирпич</v>
      </c>
      <c r="G140" s="75">
        <f>IF(ISERROR(IF(ISBLANK($C140),"",VLOOKUP($C140,'[1]Инф. по МКД'!$D$3:$T$13113,9,0))),"",IF(ISBLANK($C140),"",VLOOKUP($C140,'[1]Инф. по МКД'!$D$3:$T$13113,9,0)))</f>
        <v>5</v>
      </c>
      <c r="H140" s="61">
        <f>IF(ISERROR(IF(ISBLANK($C140),"",VLOOKUP($C140,'[1]Инф. по МКД'!$D$3:$T$13113,10,0))),"",IF(ISBLANK($C140),"",VLOOKUP($C140,'[1]Инф. по МКД'!$D$3:$T$13113,10,0)))</f>
        <v>6</v>
      </c>
      <c r="I140" s="77">
        <f>IF(ISERROR(IF(ISBLANK($C140),"",VLOOKUP($C140,'[1]Инф. по МКД'!$D$3:$T$13113,14,0))),"",IF(ISBLANK($C140),"",VLOOKUP($C140,'[1]Инф. по МКД'!$D$3:$T$13113,14,0)))</f>
        <v>4377.1000000000004</v>
      </c>
      <c r="J140" s="78">
        <f>IF(ISERROR(IF(ISBLANK($C140),"",VLOOKUP($C140,'[1]Инф. по МКД'!$D$3:$T$13113,15,0))),"",IF(ISBLANK($C140),"",VLOOKUP($C140,'[1]Инф. по МКД'!$D$3:$T$13113,15,0)))</f>
        <v>4377.1000000000004</v>
      </c>
      <c r="K140" s="77">
        <f>IF(ISERROR(IF(ISBLANK($C140),"",VLOOKUP($C140,'[1]Инф. по МКД'!$D$3:$T$13113,16,0))),"",IF(ISBLANK($C140),"",VLOOKUP($C140,'[1]Инф. по МКД'!$D$3:$T$13113,16,0)))</f>
        <v>3939.3900000000003</v>
      </c>
      <c r="L140" s="79">
        <f>IF(ISERROR(IF(ISBLANK($C140),"",VLOOKUP($C140,'[1]Инф. по МКД'!$D$3:$T$13113,17,0))),"",IF(ISBLANK($C140),"",VLOOKUP($C140,'[1]Инф. по МКД'!$D$3:$T$13113,17,0)))</f>
        <v>0</v>
      </c>
      <c r="M140" s="80">
        <f t="shared" si="19"/>
        <v>156699.67000000001</v>
      </c>
      <c r="N140" s="78"/>
      <c r="O140" s="78"/>
      <c r="P140" s="78"/>
      <c r="Q140" s="80">
        <f>IF('Форма 2'!D140=0,"",'Форма 2'!D140-N140-O140-P140)</f>
        <v>156699.67000000001</v>
      </c>
      <c r="R140" s="81">
        <f t="shared" si="22"/>
        <v>35.799883484498871</v>
      </c>
      <c r="S140" s="81">
        <f t="shared" si="23"/>
        <v>35.799883484498871</v>
      </c>
      <c r="T140" s="82">
        <v>45657</v>
      </c>
      <c r="U140" s="75" t="s">
        <v>44</v>
      </c>
      <c r="V140" s="84"/>
      <c r="W140" s="84">
        <f t="shared" si="21"/>
        <v>1</v>
      </c>
      <c r="X140" s="85" t="s">
        <v>961</v>
      </c>
      <c r="Y140" s="85" t="s">
        <v>961</v>
      </c>
      <c r="Z140" s="85" t="s">
        <v>961</v>
      </c>
      <c r="AA140" s="85" t="s">
        <v>961</v>
      </c>
      <c r="AB140" s="85" t="s">
        <v>961</v>
      </c>
      <c r="AC140" s="85" t="s">
        <v>961</v>
      </c>
      <c r="AD140" s="85" t="s">
        <v>961</v>
      </c>
      <c r="AE140" s="99" t="s">
        <v>961</v>
      </c>
      <c r="AF140" s="86" t="s">
        <v>961</v>
      </c>
      <c r="AG140" s="85" t="s">
        <v>961</v>
      </c>
      <c r="AH140" s="85" t="s">
        <v>961</v>
      </c>
      <c r="AI140" s="85" t="s">
        <v>961</v>
      </c>
      <c r="AJ140" s="85" t="s">
        <v>961</v>
      </c>
      <c r="AK140" s="85" t="s">
        <v>961</v>
      </c>
      <c r="AL140" s="85" t="s">
        <v>961</v>
      </c>
      <c r="AM140" s="85" t="s">
        <v>961</v>
      </c>
      <c r="AN140" s="85">
        <v>1</v>
      </c>
      <c r="AO140" s="85" t="s">
        <v>961</v>
      </c>
      <c r="AP140" s="85" t="s">
        <v>961</v>
      </c>
      <c r="AQ140" s="85" t="s">
        <v>961</v>
      </c>
      <c r="AR140" s="85" t="s">
        <v>961</v>
      </c>
    </row>
    <row r="141" spans="1:44" ht="16.5" thickTop="1" thickBot="1" x14ac:dyDescent="0.3">
      <c r="A141" s="61">
        <f t="shared" si="20"/>
        <v>3</v>
      </c>
      <c r="B141" s="92" t="str">
        <f>IF(ISERROR(IF(ISBLANK(C141),"",_xlfn.XLOOKUP(C141,'[1]Инф. по МКД'!$D$3:$D$13151,'[1]Инф. по МКД'!$C$3:$C$13151,,0))),"",IF(ISBLANK(C141),"",_xlfn.XLOOKUP(C141,'[1]Инф. по МКД'!$D$3:$D$13151,'[1]Инф. по МКД'!$C$3:$C$13151,,0)))</f>
        <v>Кунгурский муниципальный округ Пермского края</v>
      </c>
      <c r="C141" s="96" t="s">
        <v>195</v>
      </c>
      <c r="D141" s="74">
        <f>IF(ISERROR(IF(ISBLANK($C141),"",VLOOKUP($C141,'[1]Инф. по МКД'!$D$3:$T$13113,3,0))),"",IF(ISBLANK($C141),"",VLOOKUP($C141,'[1]Инф. по МКД'!$D$3:$T$13113,3,0)))</f>
        <v>1990</v>
      </c>
      <c r="E141" s="75"/>
      <c r="F141" s="87" t="str">
        <f>IF(ISERROR(IF(ISBLANK($C141),"",VLOOKUP($C141,'[1]Инф. по МКД'!$D$3:$T$13113,5,0))),"",IF(ISBLANK($C141),"",VLOOKUP($C141,'[1]Инф. по МКД'!$D$3:$T$13113,5,0)))</f>
        <v>Кирпич</v>
      </c>
      <c r="G141" s="75">
        <f>IF(ISERROR(IF(ISBLANK($C141),"",VLOOKUP($C141,'[1]Инф. по МКД'!$D$3:$T$13113,9,0))),"",IF(ISBLANK($C141),"",VLOOKUP($C141,'[1]Инф. по МКД'!$D$3:$T$13113,9,0)))</f>
        <v>5</v>
      </c>
      <c r="H141" s="61">
        <f>IF(ISERROR(IF(ISBLANK($C141),"",VLOOKUP($C141,'[1]Инф. по МКД'!$D$3:$T$13113,10,0))),"",IF(ISBLANK($C141),"",VLOOKUP($C141,'[1]Инф. по МКД'!$D$3:$T$13113,10,0)))</f>
        <v>4</v>
      </c>
      <c r="I141" s="77">
        <f>IF(ISERROR(IF(ISBLANK($C141),"",VLOOKUP($C141,'[1]Инф. по МКД'!$D$3:$T$13113,14,0))),"",IF(ISBLANK($C141),"",VLOOKUP($C141,'[1]Инф. по МКД'!$D$3:$T$13113,14,0)))</f>
        <v>3188.8</v>
      </c>
      <c r="J141" s="78">
        <f>IF(ISERROR(IF(ISBLANK($C141),"",VLOOKUP($C141,'[1]Инф. по МКД'!$D$3:$T$13113,15,0))),"",IF(ISBLANK($C141),"",VLOOKUP($C141,'[1]Инф. по МКД'!$D$3:$T$13113,15,0)))</f>
        <v>2898.9</v>
      </c>
      <c r="K141" s="77">
        <f>IF(ISERROR(IF(ISBLANK($C141),"",VLOOKUP($C141,'[1]Инф. по МКД'!$D$3:$T$13113,16,0))),"",IF(ISBLANK($C141),"",VLOOKUP($C141,'[1]Инф. по МКД'!$D$3:$T$13113,16,0)))</f>
        <v>2831.2000000000003</v>
      </c>
      <c r="L141" s="79">
        <f>IF(ISERROR(IF(ISBLANK($C141),"",VLOOKUP($C141,'[1]Инф. по МКД'!$D$3:$T$13113,17,0))),"",IF(ISBLANK($C141),"",VLOOKUP($C141,'[1]Инф. по МКД'!$D$3:$T$13113,17,0)))</f>
        <v>120</v>
      </c>
      <c r="M141" s="80">
        <f t="shared" si="19"/>
        <v>1669017.92</v>
      </c>
      <c r="N141" s="78"/>
      <c r="O141" s="78"/>
      <c r="P141" s="78"/>
      <c r="Q141" s="80">
        <f>IF('Форма 2'!D141=0,"",'Форма 2'!D141-N141-O141-P141)</f>
        <v>1669017.92</v>
      </c>
      <c r="R141" s="81">
        <f t="shared" si="22"/>
        <v>575.74180551243569</v>
      </c>
      <c r="S141" s="81">
        <f t="shared" si="23"/>
        <v>575.74180551243569</v>
      </c>
      <c r="T141" s="82">
        <v>45657</v>
      </c>
      <c r="U141" s="75" t="s">
        <v>44</v>
      </c>
      <c r="V141" s="84"/>
      <c r="W141" s="84">
        <f t="shared" si="21"/>
        <v>1</v>
      </c>
      <c r="X141" s="85" t="s">
        <v>961</v>
      </c>
      <c r="Y141" s="85" t="s">
        <v>961</v>
      </c>
      <c r="Z141" s="85">
        <v>1</v>
      </c>
      <c r="AA141" s="85" t="s">
        <v>961</v>
      </c>
      <c r="AB141" s="85" t="s">
        <v>961</v>
      </c>
      <c r="AC141" s="85" t="s">
        <v>961</v>
      </c>
      <c r="AD141" s="85" t="s">
        <v>961</v>
      </c>
      <c r="AE141" s="99" t="s">
        <v>961</v>
      </c>
      <c r="AF141" s="86" t="s">
        <v>961</v>
      </c>
      <c r="AG141" s="85" t="s">
        <v>961</v>
      </c>
      <c r="AH141" s="85" t="s">
        <v>961</v>
      </c>
      <c r="AI141" s="85" t="s">
        <v>961</v>
      </c>
      <c r="AJ141" s="85" t="s">
        <v>961</v>
      </c>
      <c r="AK141" s="85" t="s">
        <v>961</v>
      </c>
      <c r="AL141" s="85" t="s">
        <v>961</v>
      </c>
      <c r="AM141" s="85" t="s">
        <v>961</v>
      </c>
      <c r="AN141" s="85" t="s">
        <v>961</v>
      </c>
      <c r="AO141" s="85" t="s">
        <v>961</v>
      </c>
      <c r="AP141" s="85" t="s">
        <v>961</v>
      </c>
      <c r="AQ141" s="85" t="s">
        <v>961</v>
      </c>
      <c r="AR141" s="85" t="s">
        <v>961</v>
      </c>
    </row>
    <row r="142" spans="1:44" ht="16.5" thickTop="1" thickBot="1" x14ac:dyDescent="0.3">
      <c r="A142" s="61">
        <f t="shared" si="20"/>
        <v>4</v>
      </c>
      <c r="B142" s="92" t="str">
        <f>IF(ISERROR(IF(ISBLANK(C142),"",_xlfn.XLOOKUP(C142,'[1]Инф. по МКД'!$D$3:$D$13151,'[1]Инф. по МКД'!$C$3:$C$13151,,0))),"",IF(ISBLANK(C142),"",_xlfn.XLOOKUP(C142,'[1]Инф. по МКД'!$D$3:$D$13151,'[1]Инф. по МКД'!$C$3:$C$13151,,0)))</f>
        <v>Кунгурский муниципальный округ Пермского края</v>
      </c>
      <c r="C142" s="96" t="s">
        <v>196</v>
      </c>
      <c r="D142" s="74">
        <f>IF(ISERROR(IF(ISBLANK($C142),"",VLOOKUP($C142,'[1]Инф. по МКД'!$D$3:$T$13113,3,0))),"",IF(ISBLANK($C142),"",VLOOKUP($C142,'[1]Инф. по МКД'!$D$3:$T$13113,3,0)))</f>
        <v>1982</v>
      </c>
      <c r="E142" s="75"/>
      <c r="F142" s="87" t="str">
        <f>IF(ISERROR(IF(ISBLANK($C142),"",VLOOKUP($C142,'[1]Инф. по МКД'!$D$3:$T$13113,5,0))),"",IF(ISBLANK($C142),"",VLOOKUP($C142,'[1]Инф. по МКД'!$D$3:$T$13113,5,0)))</f>
        <v>Кирпич</v>
      </c>
      <c r="G142" s="75">
        <f>IF(ISERROR(IF(ISBLANK($C142),"",VLOOKUP($C142,'[1]Инф. по МКД'!$D$3:$T$13113,9,0))),"",IF(ISBLANK($C142),"",VLOOKUP($C142,'[1]Инф. по МКД'!$D$3:$T$13113,9,0)))</f>
        <v>2</v>
      </c>
      <c r="H142" s="61">
        <f>IF(ISERROR(IF(ISBLANK($C142),"",VLOOKUP($C142,'[1]Инф. по МКД'!$D$3:$T$13113,10,0))),"",IF(ISBLANK($C142),"",VLOOKUP($C142,'[1]Инф. по МКД'!$D$3:$T$13113,10,0)))</f>
        <v>3</v>
      </c>
      <c r="I142" s="77">
        <f>IF(ISERROR(IF(ISBLANK($C142),"",VLOOKUP($C142,'[1]Инф. по МКД'!$D$3:$T$13113,14,0))),"",IF(ISBLANK($C142),"",VLOOKUP($C142,'[1]Инф. по МКД'!$D$3:$T$13113,14,0)))</f>
        <v>1059.5999999999999</v>
      </c>
      <c r="J142" s="78">
        <f>IF(ISERROR(IF(ISBLANK($C142),"",VLOOKUP($C142,'[1]Инф. по МКД'!$D$3:$T$13113,15,0))),"",IF(ISBLANK($C142),"",VLOOKUP($C142,'[1]Инф. по МКД'!$D$3:$T$13113,15,0)))</f>
        <v>931.7</v>
      </c>
      <c r="K142" s="77">
        <f>IF(ISERROR(IF(ISBLANK($C142),"",VLOOKUP($C142,'[1]Инф. по МКД'!$D$3:$T$13113,16,0))),"",IF(ISBLANK($C142),"",VLOOKUP($C142,'[1]Инф. по МКД'!$D$3:$T$13113,16,0)))</f>
        <v>838.53</v>
      </c>
      <c r="L142" s="79">
        <f>IF(ISERROR(IF(ISBLANK($C142),"",VLOOKUP($C142,'[1]Инф. по МКД'!$D$3:$T$13113,17,0))),"",IF(ISBLANK($C142),"",VLOOKUP($C142,'[1]Инф. по МКД'!$D$3:$T$13113,17,0)))</f>
        <v>0</v>
      </c>
      <c r="M142" s="80">
        <f t="shared" si="19"/>
        <v>6174448.1399999997</v>
      </c>
      <c r="N142" s="78"/>
      <c r="O142" s="78"/>
      <c r="P142" s="78"/>
      <c r="Q142" s="80">
        <f>IF('Форма 2'!D142=0,"",'Форма 2'!D142-N142-O142-P142)</f>
        <v>6174448.1399999997</v>
      </c>
      <c r="R142" s="81">
        <f t="shared" si="22"/>
        <v>6627.0775356874519</v>
      </c>
      <c r="S142" s="81">
        <f t="shared" si="23"/>
        <v>6627.0775356874519</v>
      </c>
      <c r="T142" s="82">
        <v>45657</v>
      </c>
      <c r="U142" s="75" t="s">
        <v>43</v>
      </c>
      <c r="V142" s="89"/>
      <c r="W142" s="89">
        <f t="shared" si="21"/>
        <v>1</v>
      </c>
      <c r="X142" s="85" t="s">
        <v>961</v>
      </c>
      <c r="Y142" s="85" t="s">
        <v>961</v>
      </c>
      <c r="Z142" s="85" t="s">
        <v>961</v>
      </c>
      <c r="AA142" s="85" t="s">
        <v>961</v>
      </c>
      <c r="AB142" s="85" t="s">
        <v>961</v>
      </c>
      <c r="AC142" s="85" t="s">
        <v>961</v>
      </c>
      <c r="AD142" s="85" t="s">
        <v>961</v>
      </c>
      <c r="AE142" s="99" t="s">
        <v>961</v>
      </c>
      <c r="AF142" s="86" t="s">
        <v>961</v>
      </c>
      <c r="AG142" s="85" t="s">
        <v>961</v>
      </c>
      <c r="AH142" s="85">
        <v>1</v>
      </c>
      <c r="AI142" s="85" t="s">
        <v>961</v>
      </c>
      <c r="AJ142" s="85" t="s">
        <v>961</v>
      </c>
      <c r="AK142" s="85" t="s">
        <v>961</v>
      </c>
      <c r="AL142" s="85" t="s">
        <v>961</v>
      </c>
      <c r="AM142" s="85" t="s">
        <v>961</v>
      </c>
      <c r="AN142" s="85" t="s">
        <v>961</v>
      </c>
      <c r="AO142" s="85" t="s">
        <v>961</v>
      </c>
      <c r="AP142" s="85" t="s">
        <v>961</v>
      </c>
      <c r="AQ142" s="85" t="s">
        <v>961</v>
      </c>
      <c r="AR142" s="85" t="s">
        <v>961</v>
      </c>
    </row>
    <row r="143" spans="1:44" ht="16.5" thickTop="1" thickBot="1" x14ac:dyDescent="0.3">
      <c r="A143" s="61">
        <f t="shared" si="20"/>
        <v>5</v>
      </c>
      <c r="B143" s="92" t="str">
        <f>IF(ISERROR(IF(ISBLANK(C143),"",_xlfn.XLOOKUP(C143,'[1]Инф. по МКД'!$D$3:$D$13151,'[1]Инф. по МКД'!$C$3:$C$13151,,0))),"",IF(ISBLANK(C143),"",_xlfn.XLOOKUP(C143,'[1]Инф. по МКД'!$D$3:$D$13151,'[1]Инф. по МКД'!$C$3:$C$13151,,0)))</f>
        <v>Кунгурский муниципальный округ Пермского края</v>
      </c>
      <c r="C143" s="96" t="s">
        <v>733</v>
      </c>
      <c r="D143" s="74">
        <f>IF(ISERROR(IF(ISBLANK($C143),"",VLOOKUP($C143,'[1]Инф. по МКД'!$D$3:$T$13113,3,0))),"",IF(ISBLANK($C143),"",VLOOKUP($C143,'[1]Инф. по МКД'!$D$3:$T$13113,3,0)))</f>
        <v>1980</v>
      </c>
      <c r="E143" s="75"/>
      <c r="F143" s="87" t="str">
        <f>IF(ISERROR(IF(ISBLANK($C143),"",VLOOKUP($C143,'[1]Инф. по МКД'!$D$3:$T$13113,5,0))),"",IF(ISBLANK($C143),"",VLOOKUP($C143,'[1]Инф. по МКД'!$D$3:$T$13113,5,0)))</f>
        <v>Кирпич</v>
      </c>
      <c r="G143" s="75">
        <f>IF(ISERROR(IF(ISBLANK($C143),"",VLOOKUP($C143,'[1]Инф. по МКД'!$D$3:$T$13113,9,0))),"",IF(ISBLANK($C143),"",VLOOKUP($C143,'[1]Инф. по МКД'!$D$3:$T$13113,9,0)))</f>
        <v>5</v>
      </c>
      <c r="H143" s="61">
        <f>IF(ISERROR(IF(ISBLANK($C143),"",VLOOKUP($C143,'[1]Инф. по МКД'!$D$3:$T$13113,10,0))),"",IF(ISBLANK($C143),"",VLOOKUP($C143,'[1]Инф. по МКД'!$D$3:$T$13113,10,0)))</f>
        <v>1</v>
      </c>
      <c r="I143" s="77">
        <f>IF(ISERROR(IF(ISBLANK($C143),"",VLOOKUP($C143,'[1]Инф. по МКД'!$D$3:$T$13113,14,0))),"",IF(ISBLANK($C143),"",VLOOKUP($C143,'[1]Инф. по МКД'!$D$3:$T$13113,14,0)))</f>
        <v>823.2</v>
      </c>
      <c r="J143" s="78">
        <f>IF(ISERROR(IF(ISBLANK($C143),"",VLOOKUP($C143,'[1]Инф. по МКД'!$D$3:$T$13113,15,0))),"",IF(ISBLANK($C143),"",VLOOKUP($C143,'[1]Инф. по МКД'!$D$3:$T$13113,15,0)))</f>
        <v>748.4</v>
      </c>
      <c r="K143" s="77">
        <f>IF(ISERROR(IF(ISBLANK($C143),"",VLOOKUP($C143,'[1]Инф. по МКД'!$D$3:$T$13113,16,0))),"",IF(ISBLANK($C143),"",VLOOKUP($C143,'[1]Инф. по МКД'!$D$3:$T$13113,16,0)))</f>
        <v>748.4</v>
      </c>
      <c r="L143" s="79">
        <f>IF(ISERROR(IF(ISBLANK($C143),"",VLOOKUP($C143,'[1]Инф. по МКД'!$D$3:$T$13113,17,0))),"",IF(ISBLANK($C143),"",VLOOKUP($C143,'[1]Инф. по МКД'!$D$3:$T$13113,17,0)))</f>
        <v>27</v>
      </c>
      <c r="M143" s="80">
        <f t="shared" si="19"/>
        <v>430862.88</v>
      </c>
      <c r="N143" s="78"/>
      <c r="O143" s="78"/>
      <c r="P143" s="78"/>
      <c r="Q143" s="80">
        <f>IF('Форма 2'!D143=0,"",'Форма 2'!D143-N143-O143-P143)</f>
        <v>430862.88</v>
      </c>
      <c r="R143" s="81">
        <f t="shared" si="22"/>
        <v>575.71202565473016</v>
      </c>
      <c r="S143" s="81">
        <f t="shared" si="23"/>
        <v>575.71202565473016</v>
      </c>
      <c r="T143" s="82">
        <v>45657</v>
      </c>
      <c r="U143" s="75" t="s">
        <v>44</v>
      </c>
      <c r="V143" s="84"/>
      <c r="W143" s="84">
        <f t="shared" si="21"/>
        <v>1</v>
      </c>
      <c r="X143" s="85" t="s">
        <v>961</v>
      </c>
      <c r="Y143" s="85" t="s">
        <v>961</v>
      </c>
      <c r="Z143" s="85">
        <v>1</v>
      </c>
      <c r="AA143" s="85" t="s">
        <v>961</v>
      </c>
      <c r="AB143" s="85" t="s">
        <v>961</v>
      </c>
      <c r="AC143" s="85" t="s">
        <v>961</v>
      </c>
      <c r="AD143" s="85" t="s">
        <v>961</v>
      </c>
      <c r="AE143" s="99" t="s">
        <v>961</v>
      </c>
      <c r="AF143" s="86" t="s">
        <v>961</v>
      </c>
      <c r="AG143" s="85" t="s">
        <v>961</v>
      </c>
      <c r="AH143" s="85" t="s">
        <v>961</v>
      </c>
      <c r="AI143" s="85" t="s">
        <v>961</v>
      </c>
      <c r="AJ143" s="85" t="s">
        <v>961</v>
      </c>
      <c r="AK143" s="85" t="s">
        <v>961</v>
      </c>
      <c r="AL143" s="85" t="s">
        <v>961</v>
      </c>
      <c r="AM143" s="85" t="s">
        <v>961</v>
      </c>
      <c r="AN143" s="85" t="s">
        <v>961</v>
      </c>
      <c r="AO143" s="85" t="s">
        <v>961</v>
      </c>
      <c r="AP143" s="85" t="s">
        <v>961</v>
      </c>
      <c r="AQ143" s="85" t="s">
        <v>961</v>
      </c>
      <c r="AR143" s="85" t="s">
        <v>961</v>
      </c>
    </row>
    <row r="144" spans="1:44" ht="16.5" thickTop="1" thickBot="1" x14ac:dyDescent="0.3">
      <c r="A144" s="61">
        <f t="shared" si="20"/>
        <v>6</v>
      </c>
      <c r="B144" s="92" t="str">
        <f>IF(ISERROR(IF(ISBLANK(C144),"",_xlfn.XLOOKUP(C144,'[1]Инф. по МКД'!$D$3:$D$13151,'[1]Инф. по МКД'!$C$3:$C$13151,,0))),"",IF(ISBLANK(C144),"",_xlfn.XLOOKUP(C144,'[1]Инф. по МКД'!$D$3:$D$13151,'[1]Инф. по МКД'!$C$3:$C$13151,,0)))</f>
        <v>Кунгурский муниципальный округ Пермского края</v>
      </c>
      <c r="C144" s="96" t="s">
        <v>734</v>
      </c>
      <c r="D144" s="74">
        <f>IF(ISERROR(IF(ISBLANK($C144),"",VLOOKUP($C144,'[1]Инф. по МКД'!$D$3:$T$13113,3,0))),"",IF(ISBLANK($C144),"",VLOOKUP($C144,'[1]Инф. по МКД'!$D$3:$T$13113,3,0)))</f>
        <v>1976</v>
      </c>
      <c r="E144" s="75"/>
      <c r="F144" s="87" t="str">
        <f>IF(ISERROR(IF(ISBLANK($C144),"",VLOOKUP($C144,'[1]Инф. по МКД'!$D$3:$T$13113,5,0))),"",IF(ISBLANK($C144),"",VLOOKUP($C144,'[1]Инф. по МКД'!$D$3:$T$13113,5,0)))</f>
        <v>Кирпич</v>
      </c>
      <c r="G144" s="75">
        <f>IF(ISERROR(IF(ISBLANK($C144),"",VLOOKUP($C144,'[1]Инф. по МКД'!$D$3:$T$13113,9,0))),"",IF(ISBLANK($C144),"",VLOOKUP($C144,'[1]Инф. по МКД'!$D$3:$T$13113,9,0)))</f>
        <v>5</v>
      </c>
      <c r="H144" s="61">
        <f>IF(ISERROR(IF(ISBLANK($C144),"",VLOOKUP($C144,'[1]Инф. по МКД'!$D$3:$T$13113,10,0))),"",IF(ISBLANK($C144),"",VLOOKUP($C144,'[1]Инф. по МКД'!$D$3:$T$13113,10,0)))</f>
        <v>4</v>
      </c>
      <c r="I144" s="77">
        <f>IF(ISERROR(IF(ISBLANK($C144),"",VLOOKUP($C144,'[1]Инф. по МКД'!$D$3:$T$13113,14,0))),"",IF(ISBLANK($C144),"",VLOOKUP($C144,'[1]Инф. по МКД'!$D$3:$T$13113,14,0)))</f>
        <v>3323.7</v>
      </c>
      <c r="J144" s="78">
        <f>IF(ISERROR(IF(ISBLANK($C144),"",VLOOKUP($C144,'[1]Инф. по МКД'!$D$3:$T$13113,15,0))),"",IF(ISBLANK($C144),"",VLOOKUP($C144,'[1]Инф. по МКД'!$D$3:$T$13113,15,0)))</f>
        <v>3021.5</v>
      </c>
      <c r="K144" s="77">
        <f>IF(ISERROR(IF(ISBLANK($C144),"",VLOOKUP($C144,'[1]Инф. по МКД'!$D$3:$T$13113,16,0))),"",IF(ISBLANK($C144),"",VLOOKUP($C144,'[1]Инф. по МКД'!$D$3:$T$13113,16,0)))</f>
        <v>2960.9</v>
      </c>
      <c r="L144" s="79">
        <f>IF(ISERROR(IF(ISBLANK($C144),"",VLOOKUP($C144,'[1]Инф. по МКД'!$D$3:$T$13113,17,0))),"",IF(ISBLANK($C144),"",VLOOKUP($C144,'[1]Инф. по МКД'!$D$3:$T$13113,17,0)))</f>
        <v>123</v>
      </c>
      <c r="M144" s="80">
        <f t="shared" si="19"/>
        <v>1739624.58</v>
      </c>
      <c r="N144" s="78"/>
      <c r="O144" s="78"/>
      <c r="P144" s="78"/>
      <c r="Q144" s="80">
        <f>IF('Форма 2'!D144=0,"",'Форма 2'!D144-N144-O144-P144)</f>
        <v>1739624.58</v>
      </c>
      <c r="R144" s="81">
        <f t="shared" si="22"/>
        <v>575.7486612609631</v>
      </c>
      <c r="S144" s="81">
        <f t="shared" si="23"/>
        <v>575.7486612609631</v>
      </c>
      <c r="T144" s="82">
        <v>45657</v>
      </c>
      <c r="U144" s="75" t="s">
        <v>44</v>
      </c>
      <c r="V144" s="84"/>
      <c r="W144" s="84">
        <f t="shared" si="21"/>
        <v>1</v>
      </c>
      <c r="X144" s="85" t="s">
        <v>961</v>
      </c>
      <c r="Y144" s="85" t="s">
        <v>961</v>
      </c>
      <c r="Z144" s="85">
        <v>1</v>
      </c>
      <c r="AA144" s="85" t="s">
        <v>961</v>
      </c>
      <c r="AB144" s="85" t="s">
        <v>961</v>
      </c>
      <c r="AC144" s="85" t="s">
        <v>961</v>
      </c>
      <c r="AD144" s="85" t="s">
        <v>961</v>
      </c>
      <c r="AE144" s="99" t="s">
        <v>961</v>
      </c>
      <c r="AF144" s="86" t="s">
        <v>961</v>
      </c>
      <c r="AG144" s="85" t="s">
        <v>961</v>
      </c>
      <c r="AH144" s="85" t="s">
        <v>961</v>
      </c>
      <c r="AI144" s="85" t="s">
        <v>961</v>
      </c>
      <c r="AJ144" s="85" t="s">
        <v>961</v>
      </c>
      <c r="AK144" s="85" t="s">
        <v>961</v>
      </c>
      <c r="AL144" s="85" t="s">
        <v>961</v>
      </c>
      <c r="AM144" s="85" t="s">
        <v>961</v>
      </c>
      <c r="AN144" s="85" t="s">
        <v>961</v>
      </c>
      <c r="AO144" s="85" t="s">
        <v>961</v>
      </c>
      <c r="AP144" s="85" t="s">
        <v>961</v>
      </c>
      <c r="AQ144" s="85" t="s">
        <v>961</v>
      </c>
      <c r="AR144" s="85" t="s">
        <v>961</v>
      </c>
    </row>
    <row r="145" spans="1:44" ht="16.5" thickTop="1" thickBot="1" x14ac:dyDescent="0.3">
      <c r="A145" s="61">
        <f t="shared" si="20"/>
        <v>7</v>
      </c>
      <c r="B145" s="92" t="str">
        <f>IF(ISERROR(IF(ISBLANK(C145),"",_xlfn.XLOOKUP(C145,'[1]Инф. по МКД'!$D$3:$D$13151,'[1]Инф. по МКД'!$C$3:$C$13151,,0))),"",IF(ISBLANK(C145),"",_xlfn.XLOOKUP(C145,'[1]Инф. по МКД'!$D$3:$D$13151,'[1]Инф. по МКД'!$C$3:$C$13151,,0)))</f>
        <v>Кунгурский муниципальный округ Пермского края</v>
      </c>
      <c r="C145" s="96" t="s">
        <v>791</v>
      </c>
      <c r="D145" s="74">
        <f>IF(ISERROR(IF(ISBLANK($C145),"",VLOOKUP($C145,'[1]Инф. по МКД'!$D$3:$T$13113,3,0))),"",IF(ISBLANK($C145),"",VLOOKUP($C145,'[1]Инф. по МКД'!$D$3:$T$13113,3,0)))</f>
        <v>1989</v>
      </c>
      <c r="E145" s="75"/>
      <c r="F145" s="87" t="str">
        <f>IF(ISERROR(IF(ISBLANK($C145),"",VLOOKUP($C145,'[1]Инф. по МКД'!$D$3:$T$13113,5,0))),"",IF(ISBLANK($C145),"",VLOOKUP($C145,'[1]Инф. по МКД'!$D$3:$T$13113,5,0)))</f>
        <v>Кирпич</v>
      </c>
      <c r="G145" s="75">
        <f>IF(ISERROR(IF(ISBLANK($C145),"",VLOOKUP($C145,'[1]Инф. по МКД'!$D$3:$T$13113,9,0))),"",IF(ISBLANK($C145),"",VLOOKUP($C145,'[1]Инф. по МКД'!$D$3:$T$13113,9,0)))</f>
        <v>5</v>
      </c>
      <c r="H145" s="61">
        <f>IF(ISERROR(IF(ISBLANK($C145),"",VLOOKUP($C145,'[1]Инф. по МКД'!$D$3:$T$13113,10,0))),"",IF(ISBLANK($C145),"",VLOOKUP($C145,'[1]Инф. по МКД'!$D$3:$T$13113,10,0)))</f>
        <v>4</v>
      </c>
      <c r="I145" s="77">
        <f>IF(ISERROR(IF(ISBLANK($C145),"",VLOOKUP($C145,'[1]Инф. по МКД'!$D$3:$T$13113,14,0))),"",IF(ISBLANK($C145),"",VLOOKUP($C145,'[1]Инф. по МКД'!$D$3:$T$13113,14,0)))</f>
        <v>3026.9</v>
      </c>
      <c r="J145" s="78">
        <f>IF(ISERROR(IF(ISBLANK($C145),"",VLOOKUP($C145,'[1]Инф. по МКД'!$D$3:$T$13113,15,0))),"",IF(ISBLANK($C145),"",VLOOKUP($C145,'[1]Инф. по МКД'!$D$3:$T$13113,15,0)))</f>
        <v>2732.5</v>
      </c>
      <c r="K145" s="77">
        <f>IF(ISERROR(IF(ISBLANK($C145),"",VLOOKUP($C145,'[1]Инф. по МКД'!$D$3:$T$13113,16,0))),"",IF(ISBLANK($C145),"",VLOOKUP($C145,'[1]Инф. по МКД'!$D$3:$T$13113,16,0)))</f>
        <v>2732.5</v>
      </c>
      <c r="L145" s="79">
        <f>IF(ISERROR(IF(ISBLANK($C145),"",VLOOKUP($C145,'[1]Инф. по МКД'!$D$3:$T$13113,17,0))),"",IF(ISBLANK($C145),"",VLOOKUP($C145,'[1]Инф. по МКД'!$D$3:$T$13113,17,0)))</f>
        <v>128</v>
      </c>
      <c r="M145" s="80">
        <f t="shared" si="19"/>
        <v>13631704.689999999</v>
      </c>
      <c r="N145" s="78"/>
      <c r="O145" s="78"/>
      <c r="P145" s="78"/>
      <c r="Q145" s="80">
        <f>IF('Форма 2'!D145=0,"",'Форма 2'!D145-N145-O145-P145)</f>
        <v>13631704.689999999</v>
      </c>
      <c r="R145" s="81">
        <f t="shared" si="22"/>
        <v>4988.7299871912164</v>
      </c>
      <c r="S145" s="81">
        <f t="shared" si="23"/>
        <v>4988.7299871912164</v>
      </c>
      <c r="T145" s="82">
        <v>45657</v>
      </c>
      <c r="U145" s="75" t="s">
        <v>44</v>
      </c>
      <c r="V145" s="84"/>
      <c r="W145" s="84">
        <f t="shared" si="21"/>
        <v>1</v>
      </c>
      <c r="X145" s="85" t="s">
        <v>961</v>
      </c>
      <c r="Y145" s="85" t="s">
        <v>961</v>
      </c>
      <c r="Z145" s="85" t="s">
        <v>961</v>
      </c>
      <c r="AA145" s="85" t="s">
        <v>961</v>
      </c>
      <c r="AB145" s="85" t="s">
        <v>961</v>
      </c>
      <c r="AC145" s="85" t="s">
        <v>961</v>
      </c>
      <c r="AD145" s="85" t="s">
        <v>961</v>
      </c>
      <c r="AE145" s="99" t="s">
        <v>961</v>
      </c>
      <c r="AF145" s="86" t="s">
        <v>961</v>
      </c>
      <c r="AG145" s="85">
        <v>1</v>
      </c>
      <c r="AH145" s="85" t="s">
        <v>961</v>
      </c>
      <c r="AI145" s="85" t="s">
        <v>961</v>
      </c>
      <c r="AJ145" s="85" t="s">
        <v>961</v>
      </c>
      <c r="AK145" s="85" t="s">
        <v>961</v>
      </c>
      <c r="AL145" s="85" t="s">
        <v>961</v>
      </c>
      <c r="AM145" s="85" t="s">
        <v>961</v>
      </c>
      <c r="AN145" s="85" t="s">
        <v>961</v>
      </c>
      <c r="AO145" s="85" t="s">
        <v>961</v>
      </c>
      <c r="AP145" s="85" t="s">
        <v>961</v>
      </c>
      <c r="AQ145" s="85" t="s">
        <v>961</v>
      </c>
      <c r="AR145" s="85" t="s">
        <v>961</v>
      </c>
    </row>
    <row r="146" spans="1:44" ht="17.25" thickTop="1" thickBot="1" x14ac:dyDescent="0.3">
      <c r="A146" s="190">
        <f t="shared" si="20"/>
        <v>0</v>
      </c>
      <c r="B146" s="191" t="str">
        <f>IF(ISERROR(IF(ISBLANK(C146),"",_xlfn.XLOOKUP(C146,'[1]Инф. по МКД'!$D$3:$D$13151,'[1]Инф. по МКД'!$C$3:$C$13151,,0))),"",IF(ISBLANK(C146),"",_xlfn.XLOOKUP(C146,'[1]Инф. по МКД'!$D$3:$D$13151,'[1]Инф. по МКД'!$C$3:$C$13151,,0)))</f>
        <v/>
      </c>
      <c r="C146" s="35" t="s">
        <v>197</v>
      </c>
      <c r="D146" s="32" t="str">
        <f>IF(ISERROR(IF(ISBLANK($C146),"",VLOOKUP($C146,'[1]Инф. по МКД'!$D$3:$T$13113,3,0))),"",IF(ISBLANK($C146),"",VLOOKUP($C146,'[1]Инф. по МКД'!$D$3:$T$13113,3,0)))</f>
        <v/>
      </c>
      <c r="E146" s="32"/>
      <c r="F146" s="32" t="str">
        <f>IF(ISERROR(IF(ISBLANK($C146),"",VLOOKUP($C146,'[1]Инф. по МКД'!$D$3:$T$13113,5,0))),"",IF(ISBLANK($C146),"",VLOOKUP($C146,'[1]Инф. по МКД'!$D$3:$T$13113,5,0)))</f>
        <v/>
      </c>
      <c r="G146" s="32" t="str">
        <f>IF(ISERROR(IF(ISBLANK($C146),"",VLOOKUP($C146,'[1]Инф. по МКД'!$D$3:$T$13113,9,0))),"",IF(ISBLANK($C146),"",VLOOKUP($C146,'[1]Инф. по МКД'!$D$3:$T$13113,9,0)))</f>
        <v/>
      </c>
      <c r="H146" s="32" t="str">
        <f>IF(ISERROR(IF(ISBLANK($C146),"",VLOOKUP($C146,'[1]Инф. по МКД'!$D$3:$T$13113,10,0))),"",IF(ISBLANK($C146),"",VLOOKUP($C146,'[1]Инф. по МКД'!$D$3:$T$13113,10,0)))</f>
        <v/>
      </c>
      <c r="I146" s="36" t="str">
        <f>IF(ISERROR(IF(ISBLANK($C146),"",VLOOKUP($C146,'[1]Инф. по МКД'!$D$3:$T$13113,14,0))),"",IF(ISBLANK($C146),"",VLOOKUP($C146,'[1]Инф. по МКД'!$D$3:$T$13113,14,0)))</f>
        <v/>
      </c>
      <c r="J146" s="36" t="str">
        <f>IF(ISERROR(IF(ISBLANK($C146),"",VLOOKUP($C146,'[1]Инф. по МКД'!$D$3:$T$13113,15,0))),"",IF(ISBLANK($C146),"",VLOOKUP($C146,'[1]Инф. по МКД'!$D$3:$T$13113,15,0)))</f>
        <v/>
      </c>
      <c r="K146" s="36" t="str">
        <f>IF(ISERROR(IF(ISBLANK($C146),"",VLOOKUP($C146,'[1]Инф. по МКД'!$D$3:$T$13113,16,0))),"",IF(ISBLANK($C146),"",VLOOKUP($C146,'[1]Инф. по МКД'!$D$3:$T$13113,16,0)))</f>
        <v/>
      </c>
      <c r="L146" s="36" t="str">
        <f>IF(ISERROR(IF(ISBLANK($C146),"",VLOOKUP($C146,'[1]Инф. по МКД'!$D$3:$T$13113,17,0))),"",IF(ISBLANK($C146),"",VLOOKUP($C146,'[1]Инф. по МКД'!$D$3:$T$13113,17,0)))</f>
        <v/>
      </c>
      <c r="M146" s="36">
        <f t="shared" si="19"/>
        <v>36889721.479999997</v>
      </c>
      <c r="N146" s="36"/>
      <c r="O146" s="36"/>
      <c r="P146" s="36"/>
      <c r="Q146" s="36">
        <f>IF('Форма 2'!D146=0,"",'Форма 2'!D146-N146-O146-P146)</f>
        <v>36889721.479999997</v>
      </c>
      <c r="R146" s="93"/>
      <c r="S146" s="93"/>
      <c r="T146" s="32"/>
      <c r="U146" s="32"/>
      <c r="V146" s="84"/>
      <c r="W146" s="84">
        <f t="shared" si="21"/>
        <v>0</v>
      </c>
      <c r="X146" s="85"/>
      <c r="Y146" s="85"/>
      <c r="Z146" s="85"/>
      <c r="AA146" s="85"/>
      <c r="AB146" s="85"/>
      <c r="AC146" s="85"/>
      <c r="AD146" s="85"/>
      <c r="AE146" s="99"/>
      <c r="AF146" s="86"/>
      <c r="AG146" s="85"/>
      <c r="AH146" s="85"/>
      <c r="AI146" s="85"/>
      <c r="AJ146" s="85"/>
      <c r="AK146" s="85"/>
      <c r="AL146" s="85"/>
      <c r="AM146" s="85"/>
      <c r="AN146" s="85"/>
      <c r="AO146" s="85"/>
      <c r="AP146" s="85"/>
      <c r="AQ146" s="85"/>
      <c r="AR146" s="85"/>
    </row>
    <row r="147" spans="1:44" ht="16.5" thickTop="1" thickBot="1" x14ac:dyDescent="0.3">
      <c r="A147" s="61">
        <f t="shared" si="20"/>
        <v>1</v>
      </c>
      <c r="B147" s="92" t="str">
        <f>IF(ISERROR(IF(ISBLANK(C147),"",_xlfn.XLOOKUP(C147,'[1]Инф. по МКД'!$D$3:$D$13151,'[1]Инф. по МКД'!$C$3:$C$13151,,0))),"",IF(ISBLANK(C147),"",_xlfn.XLOOKUP(C147,'[1]Инф. по МКД'!$D$3:$D$13151,'[1]Инф. по МКД'!$C$3:$C$13151,,0)))</f>
        <v>Лысьвенский городской округ Пермского края</v>
      </c>
      <c r="C147" s="96" t="s">
        <v>198</v>
      </c>
      <c r="D147" s="74">
        <f>IF(ISERROR(IF(ISBLANK($C147),"",VLOOKUP($C147,'[1]Инф. по МКД'!$D$3:$T$13113,3,0))),"",IF(ISBLANK($C147),"",VLOOKUP($C147,'[1]Инф. по МКД'!$D$3:$T$13113,3,0)))</f>
        <v>1959</v>
      </c>
      <c r="E147" s="75"/>
      <c r="F147" s="87" t="str">
        <f>IF(ISERROR(IF(ISBLANK($C147),"",VLOOKUP($C147,'[1]Инф. по МКД'!$D$3:$T$13113,5,0))),"",IF(ISBLANK($C147),"",VLOOKUP($C147,'[1]Инф. по МКД'!$D$3:$T$13113,5,0)))</f>
        <v>Блоки ксб</v>
      </c>
      <c r="G147" s="75">
        <f>IF(ISERROR(IF(ISBLANK($C147),"",VLOOKUP($C147,'[1]Инф. по МКД'!$D$3:$T$13113,9,0))),"",IF(ISBLANK($C147),"",VLOOKUP($C147,'[1]Инф. по МКД'!$D$3:$T$13113,9,0)))</f>
        <v>3</v>
      </c>
      <c r="H147" s="61">
        <f>IF(ISERROR(IF(ISBLANK($C147),"",VLOOKUP($C147,'[1]Инф. по МКД'!$D$3:$T$13113,10,0))),"",IF(ISBLANK($C147),"",VLOOKUP($C147,'[1]Инф. по МКД'!$D$3:$T$13113,10,0)))</f>
        <v>2</v>
      </c>
      <c r="I147" s="77">
        <f>IF(ISERROR(IF(ISBLANK($C147),"",VLOOKUP($C147,'[1]Инф. по МКД'!$D$3:$T$13113,14,0))),"",IF(ISBLANK($C147),"",VLOOKUP($C147,'[1]Инф. по МКД'!$D$3:$T$13113,14,0)))</f>
        <v>944.27</v>
      </c>
      <c r="J147" s="78">
        <f>IF(ISERROR(IF(ISBLANK($C147),"",VLOOKUP($C147,'[1]Инф. по МКД'!$D$3:$T$13113,15,0))),"",IF(ISBLANK($C147),"",VLOOKUP($C147,'[1]Инф. по МКД'!$D$3:$T$13113,15,0)))</f>
        <v>775.7</v>
      </c>
      <c r="K147" s="77">
        <f>IF(ISERROR(IF(ISBLANK($C147),"",VLOOKUP($C147,'[1]Инф. по МКД'!$D$3:$T$13113,16,0))),"",IF(ISBLANK($C147),"",VLOOKUP($C147,'[1]Инф. по МКД'!$D$3:$T$13113,16,0)))</f>
        <v>736.4</v>
      </c>
      <c r="L147" s="79">
        <f>IF(ISERROR(IF(ISBLANK($C147),"",VLOOKUP($C147,'[1]Инф. по МКД'!$D$3:$T$13113,17,0))),"",IF(ISBLANK($C147),"",VLOOKUP($C147,'[1]Инф. по МКД'!$D$3:$T$13113,17,0)))</f>
        <v>40</v>
      </c>
      <c r="M147" s="80">
        <f t="shared" si="19"/>
        <v>698967.54</v>
      </c>
      <c r="N147" s="78"/>
      <c r="O147" s="78"/>
      <c r="P147" s="78"/>
      <c r="Q147" s="80">
        <f>IF('Форма 2'!D147=0,"",'Форма 2'!D147-N147-O147-P147)</f>
        <v>698967.54</v>
      </c>
      <c r="R147" s="81">
        <f t="shared" ref="R147:R152" si="24">M147/J147</f>
        <v>901.07972154183312</v>
      </c>
      <c r="S147" s="81">
        <f t="shared" ref="S147:S152" si="25">R147</f>
        <v>901.07972154183312</v>
      </c>
      <c r="T147" s="82">
        <v>45657</v>
      </c>
      <c r="U147" s="75" t="s">
        <v>43</v>
      </c>
      <c r="V147" s="83"/>
      <c r="W147" s="84">
        <f t="shared" si="21"/>
        <v>1</v>
      </c>
      <c r="X147" s="85">
        <v>1</v>
      </c>
      <c r="Y147" s="85" t="s">
        <v>961</v>
      </c>
      <c r="Z147" s="85" t="s">
        <v>961</v>
      </c>
      <c r="AA147" s="85" t="s">
        <v>961</v>
      </c>
      <c r="AB147" s="85" t="s">
        <v>961</v>
      </c>
      <c r="AC147" s="85" t="s">
        <v>961</v>
      </c>
      <c r="AD147" s="85" t="s">
        <v>961</v>
      </c>
      <c r="AE147" s="99" t="s">
        <v>961</v>
      </c>
      <c r="AF147" s="86" t="s">
        <v>961</v>
      </c>
      <c r="AG147" s="85" t="s">
        <v>961</v>
      </c>
      <c r="AH147" s="85" t="s">
        <v>961</v>
      </c>
      <c r="AI147" s="85" t="s">
        <v>961</v>
      </c>
      <c r="AJ147" s="85" t="s">
        <v>961</v>
      </c>
      <c r="AK147" s="85" t="s">
        <v>961</v>
      </c>
      <c r="AL147" s="85" t="s">
        <v>961</v>
      </c>
      <c r="AM147" s="85" t="s">
        <v>961</v>
      </c>
      <c r="AN147" s="85" t="s">
        <v>961</v>
      </c>
      <c r="AO147" s="85" t="s">
        <v>961</v>
      </c>
      <c r="AP147" s="85" t="s">
        <v>961</v>
      </c>
      <c r="AQ147" s="85" t="s">
        <v>961</v>
      </c>
      <c r="AR147" s="85" t="s">
        <v>961</v>
      </c>
    </row>
    <row r="148" spans="1:44" ht="16.5" thickTop="1" thickBot="1" x14ac:dyDescent="0.3">
      <c r="A148" s="61">
        <f t="shared" si="20"/>
        <v>2</v>
      </c>
      <c r="B148" s="92" t="str">
        <f>IF(ISERROR(IF(ISBLANK(C148),"",_xlfn.XLOOKUP(C148,'[1]Инф. по МКД'!$D$3:$D$13151,'[1]Инф. по МКД'!$C$3:$C$13151,,0))),"",IF(ISBLANK(C148),"",_xlfn.XLOOKUP(C148,'[1]Инф. по МКД'!$D$3:$D$13151,'[1]Инф. по МКД'!$C$3:$C$13151,,0)))</f>
        <v>Лысьвенский городской округ Пермского края</v>
      </c>
      <c r="C148" s="96" t="s">
        <v>199</v>
      </c>
      <c r="D148" s="74" t="str">
        <f>IF(ISERROR(IF(ISBLANK($C148),"",VLOOKUP($C148,'[1]Инф. по МКД'!$D$3:$T$13113,3,0))),"",IF(ISBLANK($C148),"",VLOOKUP($C148,'[1]Инф. по МКД'!$D$3:$T$13113,3,0)))</f>
        <v>1952-1953</v>
      </c>
      <c r="E148" s="75"/>
      <c r="F148" s="87" t="str">
        <f>IF(ISERROR(IF(ISBLANK($C148),"",VLOOKUP($C148,'[1]Инф. по МКД'!$D$3:$T$13113,5,0))),"",IF(ISBLANK($C148),"",VLOOKUP($C148,'[1]Инф. по МКД'!$D$3:$T$13113,5,0)))</f>
        <v>Шлакоблок</v>
      </c>
      <c r="G148" s="75">
        <f>IF(ISERROR(IF(ISBLANK($C148),"",VLOOKUP($C148,'[1]Инф. по МКД'!$D$3:$T$13113,9,0))),"",IF(ISBLANK($C148),"",VLOOKUP($C148,'[1]Инф. по МКД'!$D$3:$T$13113,9,0)))</f>
        <v>3</v>
      </c>
      <c r="H148" s="61">
        <f>IF(ISERROR(IF(ISBLANK($C148),"",VLOOKUP($C148,'[1]Инф. по МКД'!$D$3:$T$13113,10,0))),"",IF(ISBLANK($C148),"",VLOOKUP($C148,'[1]Инф. по МКД'!$D$3:$T$13113,10,0)))</f>
        <v>2</v>
      </c>
      <c r="I148" s="77">
        <f>IF(ISERROR(IF(ISBLANK($C148),"",VLOOKUP($C148,'[1]Инф. по МКД'!$D$3:$T$13113,14,0))),"",IF(ISBLANK($C148),"",VLOOKUP($C148,'[1]Инф. по МКД'!$D$3:$T$13113,14,0)))</f>
        <v>1246.2</v>
      </c>
      <c r="J148" s="78">
        <f>IF(ISERROR(IF(ISBLANK($C148),"",VLOOKUP($C148,'[1]Инф. по МКД'!$D$3:$T$13113,15,0))),"",IF(ISBLANK($C148),"",VLOOKUP($C148,'[1]Инф. по МКД'!$D$3:$T$13113,15,0)))</f>
        <v>1159</v>
      </c>
      <c r="K148" s="77">
        <f>IF(ISERROR(IF(ISBLANK($C148),"",VLOOKUP($C148,'[1]Инф. по МКД'!$D$3:$T$13113,16,0))),"",IF(ISBLANK($C148),"",VLOOKUP($C148,'[1]Инф. по МКД'!$D$3:$T$13113,16,0)))</f>
        <v>733.1</v>
      </c>
      <c r="L148" s="79">
        <f>IF(ISERROR(IF(ISBLANK($C148),"",VLOOKUP($C148,'[1]Инф. по МКД'!$D$3:$T$13113,17,0))),"",IF(ISBLANK($C148),"",VLOOKUP($C148,'[1]Инф. по МКД'!$D$3:$T$13113,17,0)))</f>
        <v>33</v>
      </c>
      <c r="M148" s="80">
        <f t="shared" si="19"/>
        <v>13528036.869999999</v>
      </c>
      <c r="N148" s="78"/>
      <c r="O148" s="78"/>
      <c r="P148" s="78"/>
      <c r="Q148" s="80">
        <f>IF('Форма 2'!D148=0,"",'Форма 2'!D148-N148-O148-P148)</f>
        <v>13528036.869999999</v>
      </c>
      <c r="R148" s="81">
        <f t="shared" si="24"/>
        <v>11672.1629594478</v>
      </c>
      <c r="S148" s="81">
        <f t="shared" si="25"/>
        <v>11672.1629594478</v>
      </c>
      <c r="T148" s="82">
        <v>45657</v>
      </c>
      <c r="U148" s="75" t="s">
        <v>44</v>
      </c>
      <c r="V148" s="84"/>
      <c r="W148" s="84">
        <f t="shared" si="21"/>
        <v>2</v>
      </c>
      <c r="X148" s="85" t="s">
        <v>961</v>
      </c>
      <c r="Y148" s="85" t="s">
        <v>961</v>
      </c>
      <c r="Z148" s="85" t="s">
        <v>961</v>
      </c>
      <c r="AA148" s="85" t="s">
        <v>961</v>
      </c>
      <c r="AB148" s="85" t="s">
        <v>961</v>
      </c>
      <c r="AC148" s="85" t="s">
        <v>961</v>
      </c>
      <c r="AD148" s="85" t="s">
        <v>961</v>
      </c>
      <c r="AE148" s="99" t="s">
        <v>961</v>
      </c>
      <c r="AF148" s="86" t="s">
        <v>961</v>
      </c>
      <c r="AG148" s="85">
        <v>1</v>
      </c>
      <c r="AH148" s="85" t="s">
        <v>961</v>
      </c>
      <c r="AI148" s="85" t="s">
        <v>961</v>
      </c>
      <c r="AJ148" s="85" t="s">
        <v>961</v>
      </c>
      <c r="AK148" s="85">
        <v>1</v>
      </c>
      <c r="AL148" s="85" t="s">
        <v>961</v>
      </c>
      <c r="AM148" s="85" t="s">
        <v>961</v>
      </c>
      <c r="AN148" s="85" t="s">
        <v>961</v>
      </c>
      <c r="AO148" s="85" t="s">
        <v>961</v>
      </c>
      <c r="AP148" s="85" t="s">
        <v>961</v>
      </c>
      <c r="AQ148" s="85" t="s">
        <v>961</v>
      </c>
      <c r="AR148" s="85" t="s">
        <v>961</v>
      </c>
    </row>
    <row r="149" spans="1:44" ht="16.5" thickTop="1" thickBot="1" x14ac:dyDescent="0.3">
      <c r="A149" s="61">
        <f t="shared" si="20"/>
        <v>3</v>
      </c>
      <c r="B149" s="92" t="str">
        <f>IF(ISERROR(IF(ISBLANK(C149),"",_xlfn.XLOOKUP(C149,'[1]Инф. по МКД'!$D$3:$D$13151,'[1]Инф. по МКД'!$C$3:$C$13151,,0))),"",IF(ISBLANK(C149),"",_xlfn.XLOOKUP(C149,'[1]Инф. по МКД'!$D$3:$D$13151,'[1]Инф. по МКД'!$C$3:$C$13151,,0)))</f>
        <v>Лысьвенский городской округ Пермского края</v>
      </c>
      <c r="C149" s="96" t="s">
        <v>201</v>
      </c>
      <c r="D149" s="74">
        <f>IF(ISERROR(IF(ISBLANK($C149),"",VLOOKUP($C149,'[1]Инф. по МКД'!$D$3:$T$13113,3,0))),"",IF(ISBLANK($C149),"",VLOOKUP($C149,'[1]Инф. по МКД'!$D$3:$T$13113,3,0)))</f>
        <v>1954</v>
      </c>
      <c r="E149" s="75"/>
      <c r="F149" s="87" t="str">
        <f>IF(ISERROR(IF(ISBLANK($C149),"",VLOOKUP($C149,'[1]Инф. по МКД'!$D$3:$T$13113,5,0))),"",IF(ISBLANK($C149),"",VLOOKUP($C149,'[1]Инф. по МКД'!$D$3:$T$13113,5,0)))</f>
        <v>Шлакоблок</v>
      </c>
      <c r="G149" s="75">
        <f>IF(ISERROR(IF(ISBLANK($C149),"",VLOOKUP($C149,'[1]Инф. по МКД'!$D$3:$T$13113,9,0))),"",IF(ISBLANK($C149),"",VLOOKUP($C149,'[1]Инф. по МКД'!$D$3:$T$13113,9,0)))</f>
        <v>3</v>
      </c>
      <c r="H149" s="61">
        <f>IF(ISERROR(IF(ISBLANK($C149),"",VLOOKUP($C149,'[1]Инф. по МКД'!$D$3:$T$13113,10,0))),"",IF(ISBLANK($C149),"",VLOOKUP($C149,'[1]Инф. по МКД'!$D$3:$T$13113,10,0)))</f>
        <v>4</v>
      </c>
      <c r="I149" s="77">
        <f>IF(ISERROR(IF(ISBLANK($C149),"",VLOOKUP($C149,'[1]Инф. по МКД'!$D$3:$T$13113,14,0))),"",IF(ISBLANK($C149),"",VLOOKUP($C149,'[1]Инф. по МКД'!$D$3:$T$13113,14,0)))</f>
        <v>1834.2</v>
      </c>
      <c r="J149" s="78">
        <f>IF(ISERROR(IF(ISBLANK($C149),"",VLOOKUP($C149,'[1]Инф. по МКД'!$D$3:$T$13113,15,0))),"",IF(ISBLANK($C149),"",VLOOKUP($C149,'[1]Инф. по МКД'!$D$3:$T$13113,15,0)))</f>
        <v>1610</v>
      </c>
      <c r="K149" s="77">
        <f>IF(ISERROR(IF(ISBLANK($C149),"",VLOOKUP($C149,'[1]Инф. по МКД'!$D$3:$T$13113,16,0))),"",IF(ISBLANK($C149),"",VLOOKUP($C149,'[1]Инф. по МКД'!$D$3:$T$13113,16,0)))</f>
        <v>1281.5</v>
      </c>
      <c r="L149" s="79">
        <f>IF(ISERROR(IF(ISBLANK($C149),"",VLOOKUP($C149,'[1]Инф. по МКД'!$D$3:$T$13113,17,0))),"",IF(ISBLANK($C149),"",VLOOKUP($C149,'[1]Инф. по МКД'!$D$3:$T$13113,17,0)))</f>
        <v>67</v>
      </c>
      <c r="M149" s="80">
        <f t="shared" si="19"/>
        <v>3738576.49</v>
      </c>
      <c r="N149" s="78"/>
      <c r="O149" s="78"/>
      <c r="P149" s="78"/>
      <c r="Q149" s="80">
        <f>IF('Форма 2'!D149=0,"",'Форма 2'!D149-N149-O149-P149)</f>
        <v>3738576.49</v>
      </c>
      <c r="R149" s="81">
        <f t="shared" si="24"/>
        <v>2322.0971987577641</v>
      </c>
      <c r="S149" s="81">
        <f t="shared" si="25"/>
        <v>2322.0971987577641</v>
      </c>
      <c r="T149" s="82">
        <v>45657</v>
      </c>
      <c r="U149" s="75" t="s">
        <v>43</v>
      </c>
      <c r="V149" s="83"/>
      <c r="W149" s="84">
        <f t="shared" si="21"/>
        <v>2</v>
      </c>
      <c r="X149" s="85">
        <v>1</v>
      </c>
      <c r="Y149" s="85" t="s">
        <v>961</v>
      </c>
      <c r="Z149" s="85" t="s">
        <v>961</v>
      </c>
      <c r="AA149" s="85" t="s">
        <v>961</v>
      </c>
      <c r="AB149" s="85" t="s">
        <v>961</v>
      </c>
      <c r="AC149" s="85" t="s">
        <v>961</v>
      </c>
      <c r="AD149" s="85" t="s">
        <v>961</v>
      </c>
      <c r="AE149" s="99" t="s">
        <v>961</v>
      </c>
      <c r="AF149" s="86" t="s">
        <v>961</v>
      </c>
      <c r="AG149" s="85" t="s">
        <v>961</v>
      </c>
      <c r="AH149" s="85" t="s">
        <v>961</v>
      </c>
      <c r="AI149" s="85" t="s">
        <v>961</v>
      </c>
      <c r="AJ149" s="85" t="s">
        <v>961</v>
      </c>
      <c r="AK149" s="85">
        <v>1</v>
      </c>
      <c r="AL149" s="85" t="s">
        <v>961</v>
      </c>
      <c r="AM149" s="85" t="s">
        <v>961</v>
      </c>
      <c r="AN149" s="85" t="s">
        <v>961</v>
      </c>
      <c r="AO149" s="85" t="s">
        <v>961</v>
      </c>
      <c r="AP149" s="85" t="s">
        <v>961</v>
      </c>
      <c r="AQ149" s="85" t="s">
        <v>961</v>
      </c>
      <c r="AR149" s="85" t="s">
        <v>961</v>
      </c>
    </row>
    <row r="150" spans="1:44" ht="16.5" thickTop="1" thickBot="1" x14ac:dyDescent="0.3">
      <c r="A150" s="61">
        <f t="shared" si="20"/>
        <v>4</v>
      </c>
      <c r="B150" s="92" t="str">
        <f>IF(ISERROR(IF(ISBLANK(C150),"",_xlfn.XLOOKUP(C150,'[1]Инф. по МКД'!$D$3:$D$13151,'[1]Инф. по МКД'!$C$3:$C$13151,,0))),"",IF(ISBLANK(C150),"",_xlfn.XLOOKUP(C150,'[1]Инф. по МКД'!$D$3:$D$13151,'[1]Инф. по МКД'!$C$3:$C$13151,,0)))</f>
        <v>Лысьвенский городской округ Пермского края</v>
      </c>
      <c r="C150" s="96" t="s">
        <v>202</v>
      </c>
      <c r="D150" s="74">
        <f>IF(ISERROR(IF(ISBLANK($C150),"",VLOOKUP($C150,'[1]Инф. по МКД'!$D$3:$T$13113,3,0))),"",IF(ISBLANK($C150),"",VLOOKUP($C150,'[1]Инф. по МКД'!$D$3:$T$13113,3,0)))</f>
        <v>1958</v>
      </c>
      <c r="E150" s="75"/>
      <c r="F150" s="87" t="str">
        <f>IF(ISERROR(IF(ISBLANK($C150),"",VLOOKUP($C150,'[1]Инф. по МКД'!$D$3:$T$13113,5,0))),"",IF(ISBLANK($C150),"",VLOOKUP($C150,'[1]Инф. по МКД'!$D$3:$T$13113,5,0)))</f>
        <v>Блоки ксб</v>
      </c>
      <c r="G150" s="75">
        <f>IF(ISERROR(IF(ISBLANK($C150),"",VLOOKUP($C150,'[1]Инф. по МКД'!$D$3:$T$13113,9,0))),"",IF(ISBLANK($C150),"",VLOOKUP($C150,'[1]Инф. по МКД'!$D$3:$T$13113,9,0)))</f>
        <v>5</v>
      </c>
      <c r="H150" s="61">
        <f>IF(ISERROR(IF(ISBLANK($C150),"",VLOOKUP($C150,'[1]Инф. по МКД'!$D$3:$T$13113,10,0))),"",IF(ISBLANK($C150),"",VLOOKUP($C150,'[1]Инф. по МКД'!$D$3:$T$13113,10,0)))</f>
        <v>4</v>
      </c>
      <c r="I150" s="77">
        <f>IF(ISERROR(IF(ISBLANK($C150),"",VLOOKUP($C150,'[1]Инф. по МКД'!$D$3:$T$13113,14,0))),"",IF(ISBLANK($C150),"",VLOOKUP($C150,'[1]Инф. по МКД'!$D$3:$T$13113,14,0)))</f>
        <v>2838.5</v>
      </c>
      <c r="J150" s="78">
        <f>IF(ISERROR(IF(ISBLANK($C150),"",VLOOKUP($C150,'[1]Инф. по МКД'!$D$3:$T$13113,15,0))),"",IF(ISBLANK($C150),"",VLOOKUP($C150,'[1]Инф. по МКД'!$D$3:$T$13113,15,0)))</f>
        <v>2469.1999999999998</v>
      </c>
      <c r="K150" s="77">
        <f>IF(ISERROR(IF(ISBLANK($C150),"",VLOOKUP($C150,'[1]Инф. по МКД'!$D$3:$T$13113,16,0))),"",IF(ISBLANK($C150),"",VLOOKUP($C150,'[1]Инф. по МКД'!$D$3:$T$13113,16,0)))</f>
        <v>1903.8</v>
      </c>
      <c r="L150" s="79">
        <f>IF(ISERROR(IF(ISBLANK($C150),"",VLOOKUP($C150,'[1]Инф. по МКД'!$D$3:$T$13113,17,0))),"",IF(ISBLANK($C150),"",VLOOKUP($C150,'[1]Инф. по МКД'!$D$3:$T$13113,17,0)))</f>
        <v>65</v>
      </c>
      <c r="M150" s="80">
        <f t="shared" si="19"/>
        <v>9492341.3900000006</v>
      </c>
      <c r="N150" s="78"/>
      <c r="O150" s="78"/>
      <c r="P150" s="78"/>
      <c r="Q150" s="80">
        <f>IF('Форма 2'!D150=0,"",'Форма 2'!D150-N150-O150-P150)</f>
        <v>9492341.3900000006</v>
      </c>
      <c r="R150" s="81">
        <f t="shared" si="24"/>
        <v>3844.2983111939093</v>
      </c>
      <c r="S150" s="81">
        <f t="shared" si="25"/>
        <v>3844.2983111939093</v>
      </c>
      <c r="T150" s="82">
        <v>45657</v>
      </c>
      <c r="U150" s="75" t="s">
        <v>43</v>
      </c>
      <c r="V150" s="84"/>
      <c r="W150" s="84">
        <f t="shared" si="21"/>
        <v>2</v>
      </c>
      <c r="X150" s="85" t="s">
        <v>961</v>
      </c>
      <c r="Y150" s="85">
        <v>1</v>
      </c>
      <c r="Z150" s="85" t="s">
        <v>961</v>
      </c>
      <c r="AA150" s="85" t="s">
        <v>961</v>
      </c>
      <c r="AB150" s="85">
        <v>1</v>
      </c>
      <c r="AC150" s="85" t="s">
        <v>961</v>
      </c>
      <c r="AD150" s="85" t="s">
        <v>961</v>
      </c>
      <c r="AE150" s="99" t="s">
        <v>961</v>
      </c>
      <c r="AF150" s="86" t="s">
        <v>961</v>
      </c>
      <c r="AG150" s="85" t="s">
        <v>961</v>
      </c>
      <c r="AH150" s="85" t="s">
        <v>961</v>
      </c>
      <c r="AI150" s="85" t="s">
        <v>961</v>
      </c>
      <c r="AJ150" s="85" t="s">
        <v>961</v>
      </c>
      <c r="AK150" s="85" t="s">
        <v>961</v>
      </c>
      <c r="AL150" s="85" t="s">
        <v>961</v>
      </c>
      <c r="AM150" s="85" t="s">
        <v>961</v>
      </c>
      <c r="AN150" s="85" t="s">
        <v>961</v>
      </c>
      <c r="AO150" s="85" t="s">
        <v>961</v>
      </c>
      <c r="AP150" s="85" t="s">
        <v>961</v>
      </c>
      <c r="AQ150" s="85" t="s">
        <v>961</v>
      </c>
      <c r="AR150" s="85" t="s">
        <v>961</v>
      </c>
    </row>
    <row r="151" spans="1:44" ht="16.5" thickTop="1" thickBot="1" x14ac:dyDescent="0.3">
      <c r="A151" s="61">
        <f t="shared" si="20"/>
        <v>5</v>
      </c>
      <c r="B151" s="92" t="str">
        <f>IF(ISERROR(IF(ISBLANK(C151),"",_xlfn.XLOOKUP(C151,'[1]Инф. по МКД'!$D$3:$D$13151,'[1]Инф. по МКД'!$C$3:$C$13151,,0))),"",IF(ISBLANK(C151),"",_xlfn.XLOOKUP(C151,'[1]Инф. по МКД'!$D$3:$D$13151,'[1]Инф. по МКД'!$C$3:$C$13151,,0)))</f>
        <v>Лысьвенский городской округ Пермского края</v>
      </c>
      <c r="C151" s="96" t="s">
        <v>203</v>
      </c>
      <c r="D151" s="74">
        <f>IF(ISERROR(IF(ISBLANK($C151),"",VLOOKUP($C151,'[1]Инф. по МКД'!$D$3:$T$13113,3,0))),"",IF(ISBLANK($C151),"",VLOOKUP($C151,'[1]Инф. по МКД'!$D$3:$T$13113,3,0)))</f>
        <v>1963</v>
      </c>
      <c r="E151" s="75"/>
      <c r="F151" s="87" t="str">
        <f>IF(ISERROR(IF(ISBLANK($C151),"",VLOOKUP($C151,'[1]Инф. по МКД'!$D$3:$T$13113,5,0))),"",IF(ISBLANK($C151),"",VLOOKUP($C151,'[1]Инф. по МКД'!$D$3:$T$13113,5,0)))</f>
        <v>Блоки ксб</v>
      </c>
      <c r="G151" s="75">
        <f>IF(ISERROR(IF(ISBLANK($C151),"",VLOOKUP($C151,'[1]Инф. по МКД'!$D$3:$T$13113,9,0))),"",IF(ISBLANK($C151),"",VLOOKUP($C151,'[1]Инф. по МКД'!$D$3:$T$13113,9,0)))</f>
        <v>4</v>
      </c>
      <c r="H151" s="61">
        <f>IF(ISERROR(IF(ISBLANK($C151),"",VLOOKUP($C151,'[1]Инф. по МКД'!$D$3:$T$13113,10,0))),"",IF(ISBLANK($C151),"",VLOOKUP($C151,'[1]Инф. по МКД'!$D$3:$T$13113,10,0)))</f>
        <v>2</v>
      </c>
      <c r="I151" s="77">
        <f>IF(ISERROR(IF(ISBLANK($C151),"",VLOOKUP($C151,'[1]Инф. по МКД'!$D$3:$T$13113,14,0))),"",IF(ISBLANK($C151),"",VLOOKUP($C151,'[1]Инф. по МКД'!$D$3:$T$13113,14,0)))</f>
        <v>1674.7</v>
      </c>
      <c r="J151" s="78">
        <f>IF(ISERROR(IF(ISBLANK($C151),"",VLOOKUP($C151,'[1]Инф. по МКД'!$D$3:$T$13113,15,0))),"",IF(ISBLANK($C151),"",VLOOKUP($C151,'[1]Инф. по МКД'!$D$3:$T$13113,15,0)))</f>
        <v>1299.9000000000001</v>
      </c>
      <c r="K151" s="77">
        <f>IF(ISERROR(IF(ISBLANK($C151),"",VLOOKUP($C151,'[1]Инф. по МКД'!$D$3:$T$13113,16,0))),"",IF(ISBLANK($C151),"",VLOOKUP($C151,'[1]Инф. по МКД'!$D$3:$T$13113,16,0)))</f>
        <v>1180.7</v>
      </c>
      <c r="L151" s="79">
        <f>IF(ISERROR(IF(ISBLANK($C151),"",VLOOKUP($C151,'[1]Инф. по МКД'!$D$3:$T$13113,17,0))),"",IF(ISBLANK($C151),"",VLOOKUP($C151,'[1]Инф. по МКД'!$D$3:$T$13113,17,0)))</f>
        <v>59</v>
      </c>
      <c r="M151" s="80">
        <f t="shared" si="19"/>
        <v>8412235.8100000005</v>
      </c>
      <c r="N151" s="78"/>
      <c r="O151" s="78"/>
      <c r="P151" s="78"/>
      <c r="Q151" s="80">
        <f>IF('Форма 2'!D151=0,"",'Форма 2'!D151-N151-O151-P151)</f>
        <v>8412235.8100000005</v>
      </c>
      <c r="R151" s="81">
        <f t="shared" si="24"/>
        <v>6471.4484268020615</v>
      </c>
      <c r="S151" s="81">
        <f t="shared" si="25"/>
        <v>6471.4484268020615</v>
      </c>
      <c r="T151" s="82">
        <v>45657</v>
      </c>
      <c r="U151" s="75" t="s">
        <v>43</v>
      </c>
      <c r="V151" s="83"/>
      <c r="W151" s="84">
        <f t="shared" si="21"/>
        <v>2</v>
      </c>
      <c r="X151" s="85">
        <v>1</v>
      </c>
      <c r="Y151" s="85" t="s">
        <v>961</v>
      </c>
      <c r="Z151" s="85" t="s">
        <v>961</v>
      </c>
      <c r="AA151" s="85" t="s">
        <v>961</v>
      </c>
      <c r="AB151" s="85" t="s">
        <v>961</v>
      </c>
      <c r="AC151" s="85" t="s">
        <v>961</v>
      </c>
      <c r="AD151" s="85" t="s">
        <v>961</v>
      </c>
      <c r="AE151" s="99" t="s">
        <v>961</v>
      </c>
      <c r="AF151" s="86" t="s">
        <v>961</v>
      </c>
      <c r="AG151" s="85">
        <v>1</v>
      </c>
      <c r="AH151" s="85" t="s">
        <v>961</v>
      </c>
      <c r="AI151" s="85" t="s">
        <v>961</v>
      </c>
      <c r="AJ151" s="85" t="s">
        <v>961</v>
      </c>
      <c r="AK151" s="85" t="s">
        <v>961</v>
      </c>
      <c r="AL151" s="85" t="s">
        <v>961</v>
      </c>
      <c r="AM151" s="85" t="s">
        <v>961</v>
      </c>
      <c r="AN151" s="85" t="s">
        <v>961</v>
      </c>
      <c r="AO151" s="85" t="s">
        <v>961</v>
      </c>
      <c r="AP151" s="85" t="s">
        <v>961</v>
      </c>
      <c r="AQ151" s="85" t="s">
        <v>961</v>
      </c>
      <c r="AR151" s="85" t="s">
        <v>961</v>
      </c>
    </row>
    <row r="152" spans="1:44" ht="16.5" thickTop="1" thickBot="1" x14ac:dyDescent="0.3">
      <c r="A152" s="61">
        <f t="shared" si="20"/>
        <v>6</v>
      </c>
      <c r="B152" s="92" t="str">
        <f>IF(ISERROR(IF(ISBLANK(C152),"",_xlfn.XLOOKUP(C152,'[1]Инф. по МКД'!$D$3:$D$13151,'[1]Инф. по МКД'!$C$3:$C$13151,,0))),"",IF(ISBLANK(C152),"",_xlfn.XLOOKUP(C152,'[1]Инф. по МКД'!$D$3:$D$13151,'[1]Инф. по МКД'!$C$3:$C$13151,,0)))</f>
        <v>Лысьвенский городской округ Пермского края</v>
      </c>
      <c r="C152" s="96" t="s">
        <v>205</v>
      </c>
      <c r="D152" s="74">
        <f>IF(ISERROR(IF(ISBLANK($C152),"",VLOOKUP($C152,'[1]Инф. по МКД'!$D$3:$T$13113,3,0))),"",IF(ISBLANK($C152),"",VLOOKUP($C152,'[1]Инф. по МКД'!$D$3:$T$13113,3,0)))</f>
        <v>1950</v>
      </c>
      <c r="E152" s="75"/>
      <c r="F152" s="87" t="str">
        <f>IF(ISERROR(IF(ISBLANK($C152),"",VLOOKUP($C152,'[1]Инф. по МКД'!$D$3:$T$13113,5,0))),"",IF(ISBLANK($C152),"",VLOOKUP($C152,'[1]Инф. по МКД'!$D$3:$T$13113,5,0)))</f>
        <v>Шлакоблок</v>
      </c>
      <c r="G152" s="75">
        <f>IF(ISERROR(IF(ISBLANK($C152),"",VLOOKUP($C152,'[1]Инф. по МКД'!$D$3:$T$13113,9,0))),"",IF(ISBLANK($C152),"",VLOOKUP($C152,'[1]Инф. по МКД'!$D$3:$T$13113,9,0)))</f>
        <v>2</v>
      </c>
      <c r="H152" s="61">
        <f>IF(ISERROR(IF(ISBLANK($C152),"",VLOOKUP($C152,'[1]Инф. по МКД'!$D$3:$T$13113,10,0))),"",IF(ISBLANK($C152),"",VLOOKUP($C152,'[1]Инф. по МКД'!$D$3:$T$13113,10,0)))</f>
        <v>2</v>
      </c>
      <c r="I152" s="77">
        <f>IF(ISERROR(IF(ISBLANK($C152),"",VLOOKUP($C152,'[1]Инф. по МКД'!$D$3:$T$13113,14,0))),"",IF(ISBLANK($C152),"",VLOOKUP($C152,'[1]Инф. по МКД'!$D$3:$T$13113,14,0)))</f>
        <v>736.2</v>
      </c>
      <c r="J152" s="78">
        <f>IF(ISERROR(IF(ISBLANK($C152),"",VLOOKUP($C152,'[1]Инф. по МКД'!$D$3:$T$13113,15,0))),"",IF(ISBLANK($C152),"",VLOOKUP($C152,'[1]Инф. по МКД'!$D$3:$T$13113,15,0)))</f>
        <v>735.2</v>
      </c>
      <c r="K152" s="77">
        <f>IF(ISERROR(IF(ISBLANK($C152),"",VLOOKUP($C152,'[1]Инф. по МКД'!$D$3:$T$13113,16,0))),"",IF(ISBLANK($C152),"",VLOOKUP($C152,'[1]Инф. по МКД'!$D$3:$T$13113,16,0)))</f>
        <v>735.2</v>
      </c>
      <c r="L152" s="79">
        <f>IF(ISERROR(IF(ISBLANK($C152),"",VLOOKUP($C152,'[1]Инф. по МКД'!$D$3:$T$13113,17,0))),"",IF(ISBLANK($C152),"",VLOOKUP($C152,'[1]Инф. по МКД'!$D$3:$T$13113,17,0)))</f>
        <v>26</v>
      </c>
      <c r="M152" s="80">
        <f t="shared" si="19"/>
        <v>1019563.3799999999</v>
      </c>
      <c r="N152" s="78"/>
      <c r="O152" s="78"/>
      <c r="P152" s="78"/>
      <c r="Q152" s="80">
        <f>IF('Форма 2'!D152=0,"",'Форма 2'!D152-N152-O152-P152)</f>
        <v>1019563.3799999999</v>
      </c>
      <c r="R152" s="81">
        <f t="shared" si="24"/>
        <v>1386.7837051142544</v>
      </c>
      <c r="S152" s="81">
        <f t="shared" si="25"/>
        <v>1386.7837051142544</v>
      </c>
      <c r="T152" s="82">
        <v>45657</v>
      </c>
      <c r="U152" s="75" t="s">
        <v>43</v>
      </c>
      <c r="V152" s="83"/>
      <c r="W152" s="84">
        <f t="shared" si="21"/>
        <v>2</v>
      </c>
      <c r="X152" s="85">
        <v>1</v>
      </c>
      <c r="Y152" s="85" t="s">
        <v>961</v>
      </c>
      <c r="Z152" s="85" t="s">
        <v>961</v>
      </c>
      <c r="AA152" s="85" t="s">
        <v>961</v>
      </c>
      <c r="AB152" s="85" t="s">
        <v>961</v>
      </c>
      <c r="AC152" s="85">
        <v>1</v>
      </c>
      <c r="AD152" s="85" t="s">
        <v>961</v>
      </c>
      <c r="AE152" s="99" t="s">
        <v>961</v>
      </c>
      <c r="AF152" s="86" t="s">
        <v>961</v>
      </c>
      <c r="AG152" s="85" t="s">
        <v>961</v>
      </c>
      <c r="AH152" s="85" t="s">
        <v>961</v>
      </c>
      <c r="AI152" s="85" t="s">
        <v>961</v>
      </c>
      <c r="AJ152" s="85" t="s">
        <v>961</v>
      </c>
      <c r="AK152" s="85" t="s">
        <v>961</v>
      </c>
      <c r="AL152" s="85" t="s">
        <v>961</v>
      </c>
      <c r="AM152" s="85" t="s">
        <v>961</v>
      </c>
      <c r="AN152" s="85" t="s">
        <v>961</v>
      </c>
      <c r="AO152" s="85" t="s">
        <v>961</v>
      </c>
      <c r="AP152" s="85" t="s">
        <v>961</v>
      </c>
      <c r="AQ152" s="85" t="s">
        <v>961</v>
      </c>
      <c r="AR152" s="85" t="s">
        <v>961</v>
      </c>
    </row>
    <row r="153" spans="1:44" ht="17.25" thickTop="1" thickBot="1" x14ac:dyDescent="0.3">
      <c r="A153" s="190">
        <f t="shared" si="20"/>
        <v>0</v>
      </c>
      <c r="B153" s="191" t="str">
        <f>IF(ISERROR(IF(ISBLANK(C153),"",_xlfn.XLOOKUP(C153,'[1]Инф. по МКД'!$D$3:$D$13151,'[1]Инф. по МКД'!$C$3:$C$13151,,0))),"",IF(ISBLANK(C153),"",_xlfn.XLOOKUP(C153,'[1]Инф. по МКД'!$D$3:$D$13151,'[1]Инф. по МКД'!$C$3:$C$13151,,0)))</f>
        <v/>
      </c>
      <c r="C153" s="35" t="s">
        <v>122</v>
      </c>
      <c r="D153" s="32" t="str">
        <f>IF(ISERROR(IF(ISBLANK($C153),"",VLOOKUP($C153,'[1]Инф. по МКД'!$D$3:$T$13113,3,0))),"",IF(ISBLANK($C153),"",VLOOKUP($C153,'[1]Инф. по МКД'!$D$3:$T$13113,3,0)))</f>
        <v/>
      </c>
      <c r="E153" s="32"/>
      <c r="F153" s="32" t="str">
        <f>IF(ISERROR(IF(ISBLANK($C153),"",VLOOKUP($C153,'[1]Инф. по МКД'!$D$3:$T$13113,5,0))),"",IF(ISBLANK($C153),"",VLOOKUP($C153,'[1]Инф. по МКД'!$D$3:$T$13113,5,0)))</f>
        <v/>
      </c>
      <c r="G153" s="32" t="str">
        <f>IF(ISERROR(IF(ISBLANK($C153),"",VLOOKUP($C153,'[1]Инф. по МКД'!$D$3:$T$13113,9,0))),"",IF(ISBLANK($C153),"",VLOOKUP($C153,'[1]Инф. по МКД'!$D$3:$T$13113,9,0)))</f>
        <v/>
      </c>
      <c r="H153" s="32" t="str">
        <f>IF(ISERROR(IF(ISBLANK($C153),"",VLOOKUP($C153,'[1]Инф. по МКД'!$D$3:$T$13113,10,0))),"",IF(ISBLANK($C153),"",VLOOKUP($C153,'[1]Инф. по МКД'!$D$3:$T$13113,10,0)))</f>
        <v/>
      </c>
      <c r="I153" s="36" t="str">
        <f>IF(ISERROR(IF(ISBLANK($C153),"",VLOOKUP($C153,'[1]Инф. по МКД'!$D$3:$T$13113,14,0))),"",IF(ISBLANK($C153),"",VLOOKUP($C153,'[1]Инф. по МКД'!$D$3:$T$13113,14,0)))</f>
        <v/>
      </c>
      <c r="J153" s="36" t="str">
        <f>IF(ISERROR(IF(ISBLANK($C153),"",VLOOKUP($C153,'[1]Инф. по МКД'!$D$3:$T$13113,15,0))),"",IF(ISBLANK($C153),"",VLOOKUP($C153,'[1]Инф. по МКД'!$D$3:$T$13113,15,0)))</f>
        <v/>
      </c>
      <c r="K153" s="36" t="str">
        <f>IF(ISERROR(IF(ISBLANK($C153),"",VLOOKUP($C153,'[1]Инф. по МКД'!$D$3:$T$13113,16,0))),"",IF(ISBLANK($C153),"",VLOOKUP($C153,'[1]Инф. по МКД'!$D$3:$T$13113,16,0)))</f>
        <v/>
      </c>
      <c r="L153" s="36" t="str">
        <f>IF(ISERROR(IF(ISBLANK($C153),"",VLOOKUP($C153,'[1]Инф. по МКД'!$D$3:$T$13113,17,0))),"",IF(ISBLANK($C153),"",VLOOKUP($C153,'[1]Инф. по МКД'!$D$3:$T$13113,17,0)))</f>
        <v/>
      </c>
      <c r="M153" s="36">
        <f t="shared" si="19"/>
        <v>302495246.76999998</v>
      </c>
      <c r="N153" s="36"/>
      <c r="O153" s="36"/>
      <c r="P153" s="36"/>
      <c r="Q153" s="36">
        <f>IF('Форма 2'!D153=0,"",'Форма 2'!D153-N153-O153-P153)</f>
        <v>302495246.76999998</v>
      </c>
      <c r="R153" s="93"/>
      <c r="S153" s="93"/>
      <c r="T153" s="32"/>
      <c r="U153" s="32"/>
      <c r="V153" s="84"/>
      <c r="W153" s="84">
        <f t="shared" si="21"/>
        <v>0</v>
      </c>
      <c r="X153" s="85"/>
      <c r="Y153" s="85"/>
      <c r="Z153" s="85"/>
      <c r="AA153" s="85"/>
      <c r="AB153" s="85"/>
      <c r="AC153" s="85"/>
      <c r="AD153" s="85"/>
      <c r="AE153" s="99"/>
      <c r="AF153" s="86"/>
      <c r="AG153" s="85"/>
      <c r="AH153" s="85"/>
      <c r="AI153" s="85"/>
      <c r="AJ153" s="85"/>
      <c r="AK153" s="85"/>
      <c r="AL153" s="85"/>
      <c r="AM153" s="85"/>
      <c r="AN153" s="85"/>
      <c r="AO153" s="85"/>
      <c r="AP153" s="85"/>
      <c r="AQ153" s="85"/>
      <c r="AR153" s="85"/>
    </row>
    <row r="154" spans="1:44" ht="16.5" thickTop="1" thickBot="1" x14ac:dyDescent="0.3">
      <c r="A154" s="61">
        <f t="shared" si="20"/>
        <v>1</v>
      </c>
      <c r="B154" s="92" t="str">
        <f>IF(ISERROR(IF(ISBLANK(C154),"",_xlfn.XLOOKUP(C154,'[1]Инф. по МКД'!$D$3:$D$13151,'[1]Инф. по МКД'!$C$3:$C$13151,,0))),"",IF(ISBLANK(C154),"",_xlfn.XLOOKUP(C154,'[1]Инф. по МКД'!$D$3:$D$13151,'[1]Инф. по МКД'!$C$3:$C$13151,,0)))</f>
        <v>Муниципальное образование "Город Березники" Пермского края</v>
      </c>
      <c r="C154" s="96" t="s">
        <v>123</v>
      </c>
      <c r="D154" s="74">
        <f>IF(ISERROR(IF(ISBLANK($C154),"",VLOOKUP($C154,'[1]Инф. по МКД'!$D$3:$T$13113,3,0))),"",IF(ISBLANK($C154),"",VLOOKUP($C154,'[1]Инф. по МКД'!$D$3:$T$13113,3,0)))</f>
        <v>1958</v>
      </c>
      <c r="E154" s="75"/>
      <c r="F154" s="87" t="str">
        <f>IF(ISERROR(IF(ISBLANK($C154),"",VLOOKUP($C154,'[1]Инф. по МКД'!$D$3:$T$13113,5,0))),"",IF(ISBLANK($C154),"",VLOOKUP($C154,'[1]Инф. по МКД'!$D$3:$T$13113,5,0)))</f>
        <v>Кирпич</v>
      </c>
      <c r="G154" s="75">
        <f>IF(ISERROR(IF(ISBLANK($C154),"",VLOOKUP($C154,'[1]Инф. по МКД'!$D$3:$T$13113,9,0))),"",IF(ISBLANK($C154),"",VLOOKUP($C154,'[1]Инф. по МКД'!$D$3:$T$13113,9,0)))</f>
        <v>5</v>
      </c>
      <c r="H154" s="61">
        <f>IF(ISERROR(IF(ISBLANK($C154),"",VLOOKUP($C154,'[1]Инф. по МКД'!$D$3:$T$13113,10,0))),"",IF(ISBLANK($C154),"",VLOOKUP($C154,'[1]Инф. по МКД'!$D$3:$T$13113,10,0)))</f>
        <v>9</v>
      </c>
      <c r="I154" s="77">
        <f>IF(ISERROR(IF(ISBLANK($C154),"",VLOOKUP($C154,'[1]Инф. по МКД'!$D$3:$T$13113,14,0))),"",IF(ISBLANK($C154),"",VLOOKUP($C154,'[1]Инф. по МКД'!$D$3:$T$13113,14,0)))</f>
        <v>9705.7999999999993</v>
      </c>
      <c r="J154" s="78">
        <f>IF(ISERROR(IF(ISBLANK($C154),"",VLOOKUP($C154,'[1]Инф. по МКД'!$D$3:$T$13113,15,0))),"",IF(ISBLANK($C154),"",VLOOKUP($C154,'[1]Инф. по МКД'!$D$3:$T$13113,15,0)))</f>
        <v>8665</v>
      </c>
      <c r="K154" s="77">
        <f>IF(ISERROR(IF(ISBLANK($C154),"",VLOOKUP($C154,'[1]Инф. по МКД'!$D$3:$T$13113,16,0))),"",IF(ISBLANK($C154),"",VLOOKUP($C154,'[1]Инф. по МКД'!$D$3:$T$13113,16,0)))</f>
        <v>5130</v>
      </c>
      <c r="L154" s="79">
        <f>IF(ISERROR(IF(ISBLANK($C154),"",VLOOKUP($C154,'[1]Инф. по МКД'!$D$3:$T$13113,17,0))),"",IF(ISBLANK($C154),"",VLOOKUP($C154,'[1]Инф. по МКД'!$D$3:$T$13113,17,0)))</f>
        <v>177</v>
      </c>
      <c r="M154" s="80">
        <f t="shared" si="19"/>
        <v>13356248.440000001</v>
      </c>
      <c r="N154" s="78"/>
      <c r="O154" s="78"/>
      <c r="P154" s="78"/>
      <c r="Q154" s="80">
        <f>IF('Форма 2'!D154=0,"",'Форма 2'!D154-N154-O154-P154)</f>
        <v>13356248.440000001</v>
      </c>
      <c r="R154" s="81">
        <f t="shared" ref="R154:R176" si="26">M154/J154</f>
        <v>1541.4020126947491</v>
      </c>
      <c r="S154" s="81">
        <f t="shared" ref="S154:S176" si="27">R154</f>
        <v>1541.4020126947491</v>
      </c>
      <c r="T154" s="82">
        <v>45657</v>
      </c>
      <c r="U154" s="75" t="s">
        <v>43</v>
      </c>
      <c r="V154" s="83"/>
      <c r="W154" s="84">
        <f t="shared" si="21"/>
        <v>2</v>
      </c>
      <c r="X154" s="85">
        <v>1</v>
      </c>
      <c r="Y154" s="85" t="s">
        <v>961</v>
      </c>
      <c r="Z154" s="85" t="s">
        <v>961</v>
      </c>
      <c r="AA154" s="85" t="s">
        <v>961</v>
      </c>
      <c r="AB154" s="85">
        <v>1</v>
      </c>
      <c r="AC154" s="85" t="s">
        <v>961</v>
      </c>
      <c r="AD154" s="85" t="s">
        <v>961</v>
      </c>
      <c r="AE154" s="99" t="s">
        <v>961</v>
      </c>
      <c r="AF154" s="86" t="s">
        <v>961</v>
      </c>
      <c r="AG154" s="85" t="s">
        <v>961</v>
      </c>
      <c r="AH154" s="85" t="s">
        <v>961</v>
      </c>
      <c r="AI154" s="85" t="s">
        <v>961</v>
      </c>
      <c r="AJ154" s="85" t="s">
        <v>961</v>
      </c>
      <c r="AK154" s="85" t="s">
        <v>961</v>
      </c>
      <c r="AL154" s="85" t="s">
        <v>961</v>
      </c>
      <c r="AM154" s="85" t="s">
        <v>961</v>
      </c>
      <c r="AN154" s="85" t="s">
        <v>961</v>
      </c>
      <c r="AO154" s="85" t="s">
        <v>961</v>
      </c>
      <c r="AP154" s="85" t="s">
        <v>961</v>
      </c>
      <c r="AQ154" s="85" t="s">
        <v>961</v>
      </c>
      <c r="AR154" s="85" t="s">
        <v>961</v>
      </c>
    </row>
    <row r="155" spans="1:44" ht="16.5" thickTop="1" thickBot="1" x14ac:dyDescent="0.3">
      <c r="A155" s="61">
        <f t="shared" si="20"/>
        <v>2</v>
      </c>
      <c r="B155" s="92" t="str">
        <f>IF(ISERROR(IF(ISBLANK(C155),"",_xlfn.XLOOKUP(C155,'[1]Инф. по МКД'!$D$3:$D$13151,'[1]Инф. по МКД'!$C$3:$C$13151,,0))),"",IF(ISBLANK(C155),"",_xlfn.XLOOKUP(C155,'[1]Инф. по МКД'!$D$3:$D$13151,'[1]Инф. по МКД'!$C$3:$C$13151,,0)))</f>
        <v>Муниципальное образование "Город Березники" Пермского края</v>
      </c>
      <c r="C155" s="96" t="s">
        <v>124</v>
      </c>
      <c r="D155" s="74">
        <f>IF(ISERROR(IF(ISBLANK($C155),"",VLOOKUP($C155,'[1]Инф. по МКД'!$D$3:$T$13113,3,0))),"",IF(ISBLANK($C155),"",VLOOKUP($C155,'[1]Инф. по МКД'!$D$3:$T$13113,3,0)))</f>
        <v>1949</v>
      </c>
      <c r="E155" s="75"/>
      <c r="F155" s="87" t="str">
        <f>IF(ISERROR(IF(ISBLANK($C155),"",VLOOKUP($C155,'[1]Инф. по МКД'!$D$3:$T$13113,5,0))),"",IF(ISBLANK($C155),"",VLOOKUP($C155,'[1]Инф. по МКД'!$D$3:$T$13113,5,0)))</f>
        <v>Кирпич</v>
      </c>
      <c r="G155" s="75">
        <f>IF(ISERROR(IF(ISBLANK($C155),"",VLOOKUP($C155,'[1]Инф. по МКД'!$D$3:$T$13113,9,0))),"",IF(ISBLANK($C155),"",VLOOKUP($C155,'[1]Инф. по МКД'!$D$3:$T$13113,9,0)))</f>
        <v>3</v>
      </c>
      <c r="H155" s="61">
        <f>IF(ISERROR(IF(ISBLANK($C155),"",VLOOKUP($C155,'[1]Инф. по МКД'!$D$3:$T$13113,10,0))),"",IF(ISBLANK($C155),"",VLOOKUP($C155,'[1]Инф. по МКД'!$D$3:$T$13113,10,0)))</f>
        <v>3</v>
      </c>
      <c r="I155" s="77">
        <f>IF(ISERROR(IF(ISBLANK($C155),"",VLOOKUP($C155,'[1]Инф. по МКД'!$D$3:$T$13113,14,0))),"",IF(ISBLANK($C155),"",VLOOKUP($C155,'[1]Инф. по МКД'!$D$3:$T$13113,14,0)))</f>
        <v>2234.4</v>
      </c>
      <c r="J155" s="78">
        <f>IF(ISERROR(IF(ISBLANK($C155),"",VLOOKUP($C155,'[1]Инф. по МКД'!$D$3:$T$13113,15,0))),"",IF(ISBLANK($C155),"",VLOOKUP($C155,'[1]Инф. по МКД'!$D$3:$T$13113,15,0)))</f>
        <v>1302.5</v>
      </c>
      <c r="K155" s="77">
        <f>IF(ISERROR(IF(ISBLANK($C155),"",VLOOKUP($C155,'[1]Инф. по МКД'!$D$3:$T$13113,16,0))),"",IF(ISBLANK($C155),"",VLOOKUP($C155,'[1]Инф. по МКД'!$D$3:$T$13113,16,0)))</f>
        <v>1172.25</v>
      </c>
      <c r="L155" s="79">
        <f>IF(ISERROR(IF(ISBLANK($C155),"",VLOOKUP($C155,'[1]Инф. по МКД'!$D$3:$T$13113,17,0))),"",IF(ISBLANK($C155),"",VLOOKUP($C155,'[1]Инф. по МКД'!$D$3:$T$13113,17,0)))</f>
        <v>50</v>
      </c>
      <c r="M155" s="80">
        <f t="shared" si="19"/>
        <v>13020183.960000001</v>
      </c>
      <c r="N155" s="78"/>
      <c r="O155" s="78"/>
      <c r="P155" s="78"/>
      <c r="Q155" s="80">
        <f>IF('Форма 2'!D155=0,"",'Форма 2'!D155-N155-O155-P155)</f>
        <v>13020183.960000001</v>
      </c>
      <c r="R155" s="81">
        <f t="shared" si="26"/>
        <v>9996.3024644913639</v>
      </c>
      <c r="S155" s="81">
        <f t="shared" si="27"/>
        <v>9996.3024644913639</v>
      </c>
      <c r="T155" s="82">
        <v>45657</v>
      </c>
      <c r="U155" s="75" t="s">
        <v>43</v>
      </c>
      <c r="V155" s="83"/>
      <c r="W155" s="84">
        <f t="shared" si="21"/>
        <v>1</v>
      </c>
      <c r="X155" s="85" t="s">
        <v>961</v>
      </c>
      <c r="Y155" s="85" t="s">
        <v>961</v>
      </c>
      <c r="Z155" s="85" t="s">
        <v>961</v>
      </c>
      <c r="AA155" s="85" t="s">
        <v>961</v>
      </c>
      <c r="AB155" s="85" t="s">
        <v>961</v>
      </c>
      <c r="AC155" s="85" t="s">
        <v>961</v>
      </c>
      <c r="AD155" s="85" t="s">
        <v>961</v>
      </c>
      <c r="AE155" s="99" t="s">
        <v>961</v>
      </c>
      <c r="AF155" s="86" t="s">
        <v>961</v>
      </c>
      <c r="AG155" s="85" t="s">
        <v>961</v>
      </c>
      <c r="AH155" s="85">
        <v>1</v>
      </c>
      <c r="AI155" s="85" t="s">
        <v>961</v>
      </c>
      <c r="AJ155" s="85" t="s">
        <v>961</v>
      </c>
      <c r="AK155" s="85" t="s">
        <v>961</v>
      </c>
      <c r="AL155" s="85" t="s">
        <v>961</v>
      </c>
      <c r="AM155" s="85" t="s">
        <v>961</v>
      </c>
      <c r="AN155" s="85" t="s">
        <v>961</v>
      </c>
      <c r="AO155" s="85" t="s">
        <v>961</v>
      </c>
      <c r="AP155" s="85" t="s">
        <v>961</v>
      </c>
      <c r="AQ155" s="85" t="s">
        <v>961</v>
      </c>
      <c r="AR155" s="85" t="s">
        <v>961</v>
      </c>
    </row>
    <row r="156" spans="1:44" ht="16.5" thickTop="1" thickBot="1" x14ac:dyDescent="0.3">
      <c r="A156" s="61">
        <f t="shared" si="20"/>
        <v>3</v>
      </c>
      <c r="B156" s="92" t="str">
        <f>IF(ISERROR(IF(ISBLANK(C156),"",_xlfn.XLOOKUP(C156,'[1]Инф. по МКД'!$D$3:$D$13151,'[1]Инф. по МКД'!$C$3:$C$13151,,0))),"",IF(ISBLANK(C156),"",_xlfn.XLOOKUP(C156,'[1]Инф. по МКД'!$D$3:$D$13151,'[1]Инф. по МКД'!$C$3:$C$13151,,0)))</f>
        <v>Муниципальное образование "Город Березники" Пермского края</v>
      </c>
      <c r="C156" s="96" t="s">
        <v>125</v>
      </c>
      <c r="D156" s="74">
        <f>IF(ISERROR(IF(ISBLANK($C156),"",VLOOKUP($C156,'[1]Инф. по МКД'!$D$3:$T$13113,3,0))),"",IF(ISBLANK($C156),"",VLOOKUP($C156,'[1]Инф. по МКД'!$D$3:$T$13113,3,0)))</f>
        <v>1949</v>
      </c>
      <c r="E156" s="75"/>
      <c r="F156" s="87" t="str">
        <f>IF(ISERROR(IF(ISBLANK($C156),"",VLOOKUP($C156,'[1]Инф. по МКД'!$D$3:$T$13113,5,0))),"",IF(ISBLANK($C156),"",VLOOKUP($C156,'[1]Инф. по МКД'!$D$3:$T$13113,5,0)))</f>
        <v>Кирпич</v>
      </c>
      <c r="G156" s="75">
        <f>IF(ISERROR(IF(ISBLANK($C156),"",VLOOKUP($C156,'[1]Инф. по МКД'!$D$3:$T$13113,9,0))),"",IF(ISBLANK($C156),"",VLOOKUP($C156,'[1]Инф. по МКД'!$D$3:$T$13113,9,0)))</f>
        <v>3</v>
      </c>
      <c r="H156" s="61">
        <f>IF(ISERROR(IF(ISBLANK($C156),"",VLOOKUP($C156,'[1]Инф. по МКД'!$D$3:$T$13113,10,0))),"",IF(ISBLANK($C156),"",VLOOKUP($C156,'[1]Инф. по МКД'!$D$3:$T$13113,10,0)))</f>
        <v>2</v>
      </c>
      <c r="I156" s="77">
        <f>IF(ISERROR(IF(ISBLANK($C156),"",VLOOKUP($C156,'[1]Инф. по МКД'!$D$3:$T$13113,14,0))),"",IF(ISBLANK($C156),"",VLOOKUP($C156,'[1]Инф. по МКД'!$D$3:$T$13113,14,0)))</f>
        <v>1437.2</v>
      </c>
      <c r="J156" s="78">
        <f>IF(ISERROR(IF(ISBLANK($C156),"",VLOOKUP($C156,'[1]Инф. по МКД'!$D$3:$T$13113,15,0))),"",IF(ISBLANK($C156),"",VLOOKUP($C156,'[1]Инф. по МКД'!$D$3:$T$13113,15,0)))</f>
        <v>1215.7</v>
      </c>
      <c r="K156" s="77">
        <f>IF(ISERROR(IF(ISBLANK($C156),"",VLOOKUP($C156,'[1]Инф. по МКД'!$D$3:$T$13113,16,0))),"",IF(ISBLANK($C156),"",VLOOKUP($C156,'[1]Инф. по МКД'!$D$3:$T$13113,16,0)))</f>
        <v>1215.7</v>
      </c>
      <c r="L156" s="79">
        <f>IF(ISERROR(IF(ISBLANK($C156),"",VLOOKUP($C156,'[1]Инф. по МКД'!$D$3:$T$13113,17,0))),"",IF(ISBLANK($C156),"",VLOOKUP($C156,'[1]Инф. по МКД'!$D$3:$T$13113,17,0)))</f>
        <v>46</v>
      </c>
      <c r="M156" s="80">
        <f t="shared" si="19"/>
        <v>26520996.52</v>
      </c>
      <c r="N156" s="78"/>
      <c r="O156" s="78"/>
      <c r="P156" s="78"/>
      <c r="Q156" s="80">
        <f>IF('Форма 2'!D156=0,"",'Форма 2'!D156-N156-O156-P156)</f>
        <v>26520996.52</v>
      </c>
      <c r="R156" s="81">
        <f t="shared" si="26"/>
        <v>21815.412124701816</v>
      </c>
      <c r="S156" s="81">
        <f t="shared" si="27"/>
        <v>21815.412124701816</v>
      </c>
      <c r="T156" s="82">
        <v>45657</v>
      </c>
      <c r="U156" s="75" t="s">
        <v>43</v>
      </c>
      <c r="V156" s="84"/>
      <c r="W156" s="84">
        <f t="shared" si="21"/>
        <v>7</v>
      </c>
      <c r="X156" s="85">
        <v>1</v>
      </c>
      <c r="Y156" s="85">
        <v>1</v>
      </c>
      <c r="Z156" s="85" t="s">
        <v>961</v>
      </c>
      <c r="AA156" s="85">
        <v>1</v>
      </c>
      <c r="AB156" s="85">
        <v>1</v>
      </c>
      <c r="AC156" s="85">
        <v>1</v>
      </c>
      <c r="AD156" s="85" t="s">
        <v>961</v>
      </c>
      <c r="AE156" s="99" t="s">
        <v>961</v>
      </c>
      <c r="AF156" s="86" t="s">
        <v>961</v>
      </c>
      <c r="AG156" s="85" t="s">
        <v>961</v>
      </c>
      <c r="AH156" s="85">
        <v>1</v>
      </c>
      <c r="AI156" s="85" t="s">
        <v>961</v>
      </c>
      <c r="AJ156" s="85" t="s">
        <v>961</v>
      </c>
      <c r="AK156" s="85">
        <v>1</v>
      </c>
      <c r="AL156" s="85" t="s">
        <v>961</v>
      </c>
      <c r="AM156" s="85" t="s">
        <v>961</v>
      </c>
      <c r="AN156" s="85" t="s">
        <v>961</v>
      </c>
      <c r="AO156" s="85" t="s">
        <v>961</v>
      </c>
      <c r="AP156" s="85" t="s">
        <v>961</v>
      </c>
      <c r="AQ156" s="85" t="s">
        <v>961</v>
      </c>
      <c r="AR156" s="85" t="s">
        <v>961</v>
      </c>
    </row>
    <row r="157" spans="1:44" ht="16.5" thickTop="1" thickBot="1" x14ac:dyDescent="0.3">
      <c r="A157" s="61">
        <f t="shared" si="20"/>
        <v>4</v>
      </c>
      <c r="B157" s="92" t="str">
        <f>IF(ISERROR(IF(ISBLANK(C157),"",_xlfn.XLOOKUP(C157,'[1]Инф. по МКД'!$D$3:$D$13151,'[1]Инф. по МКД'!$C$3:$C$13151,,0))),"",IF(ISBLANK(C157),"",_xlfn.XLOOKUP(C157,'[1]Инф. по МКД'!$D$3:$D$13151,'[1]Инф. по МКД'!$C$3:$C$13151,,0)))</f>
        <v>Муниципальное образование "Город Березники" Пермского края</v>
      </c>
      <c r="C157" s="96" t="s">
        <v>126</v>
      </c>
      <c r="D157" s="74">
        <f>IF(ISERROR(IF(ISBLANK($C157),"",VLOOKUP($C157,'[1]Инф. по МКД'!$D$3:$T$13113,3,0))),"",IF(ISBLANK($C157),"",VLOOKUP($C157,'[1]Инф. по МКД'!$D$3:$T$13113,3,0)))</f>
        <v>1946</v>
      </c>
      <c r="E157" s="75"/>
      <c r="F157" s="87" t="str">
        <f>IF(ISERROR(IF(ISBLANK($C157),"",VLOOKUP($C157,'[1]Инф. по МКД'!$D$3:$T$13113,5,0))),"",IF(ISBLANK($C157),"",VLOOKUP($C157,'[1]Инф. по МКД'!$D$3:$T$13113,5,0)))</f>
        <v>Кирпич</v>
      </c>
      <c r="G157" s="75">
        <f>IF(ISERROR(IF(ISBLANK($C157),"",VLOOKUP($C157,'[1]Инф. по МКД'!$D$3:$T$13113,9,0))),"",IF(ISBLANK($C157),"",VLOOKUP($C157,'[1]Инф. по МКД'!$D$3:$T$13113,9,0)))</f>
        <v>3</v>
      </c>
      <c r="H157" s="61">
        <f>IF(ISERROR(IF(ISBLANK($C157),"",VLOOKUP($C157,'[1]Инф. по МКД'!$D$3:$T$13113,10,0))),"",IF(ISBLANK($C157),"",VLOOKUP($C157,'[1]Инф. по МКД'!$D$3:$T$13113,10,0)))</f>
        <v>2</v>
      </c>
      <c r="I157" s="77">
        <f>IF(ISERROR(IF(ISBLANK($C157),"",VLOOKUP($C157,'[1]Инф. по МКД'!$D$3:$T$13113,14,0))),"",IF(ISBLANK($C157),"",VLOOKUP($C157,'[1]Инф. по МКД'!$D$3:$T$13113,14,0)))</f>
        <v>1338.9</v>
      </c>
      <c r="J157" s="78">
        <f>IF(ISERROR(IF(ISBLANK($C157),"",VLOOKUP($C157,'[1]Инф. по МКД'!$D$3:$T$13113,15,0))),"",IF(ISBLANK($C157),"",VLOOKUP($C157,'[1]Инф. по МКД'!$D$3:$T$13113,15,0)))</f>
        <v>932.6</v>
      </c>
      <c r="K157" s="77">
        <f>IF(ISERROR(IF(ISBLANK($C157),"",VLOOKUP($C157,'[1]Инф. по МКД'!$D$3:$T$13113,16,0))),"",IF(ISBLANK($C157),"",VLOOKUP($C157,'[1]Инф. по МКД'!$D$3:$T$13113,16,0)))</f>
        <v>932.6</v>
      </c>
      <c r="L157" s="79">
        <f>IF(ISERROR(IF(ISBLANK($C157),"",VLOOKUP($C157,'[1]Инф. по МКД'!$D$3:$T$13113,17,0))),"",IF(ISBLANK($C157),"",VLOOKUP($C157,'[1]Инф. по МКД'!$D$3:$T$13113,17,0)))</f>
        <v>34</v>
      </c>
      <c r="M157" s="80">
        <f t="shared" si="19"/>
        <v>26972435.060000002</v>
      </c>
      <c r="N157" s="78"/>
      <c r="O157" s="78"/>
      <c r="P157" s="78"/>
      <c r="Q157" s="80">
        <f>IF('Форма 2'!D157=0,"",'Форма 2'!D157-N157-O157-P157)</f>
        <v>26972435.060000002</v>
      </c>
      <c r="R157" s="81">
        <f t="shared" si="26"/>
        <v>28921.761805704486</v>
      </c>
      <c r="S157" s="81">
        <f t="shared" si="27"/>
        <v>28921.761805704486</v>
      </c>
      <c r="T157" s="82">
        <v>45657</v>
      </c>
      <c r="U157" s="75" t="s">
        <v>43</v>
      </c>
      <c r="V157" s="83"/>
      <c r="W157" s="84">
        <f t="shared" si="21"/>
        <v>5</v>
      </c>
      <c r="X157" s="85" t="s">
        <v>961</v>
      </c>
      <c r="Y157" s="85">
        <v>1</v>
      </c>
      <c r="Z157" s="85" t="s">
        <v>961</v>
      </c>
      <c r="AA157" s="85">
        <v>1</v>
      </c>
      <c r="AB157" s="85">
        <v>1</v>
      </c>
      <c r="AC157" s="85">
        <v>1</v>
      </c>
      <c r="AD157" s="85" t="s">
        <v>961</v>
      </c>
      <c r="AE157" s="99" t="s">
        <v>961</v>
      </c>
      <c r="AF157" s="86" t="s">
        <v>961</v>
      </c>
      <c r="AG157" s="85">
        <v>1</v>
      </c>
      <c r="AH157" s="85" t="s">
        <v>961</v>
      </c>
      <c r="AI157" s="85" t="s">
        <v>961</v>
      </c>
      <c r="AJ157" s="85" t="s">
        <v>961</v>
      </c>
      <c r="AK157" s="85" t="s">
        <v>961</v>
      </c>
      <c r="AL157" s="85" t="s">
        <v>961</v>
      </c>
      <c r="AM157" s="85" t="s">
        <v>961</v>
      </c>
      <c r="AN157" s="85" t="s">
        <v>961</v>
      </c>
      <c r="AO157" s="85" t="s">
        <v>961</v>
      </c>
      <c r="AP157" s="85" t="s">
        <v>961</v>
      </c>
      <c r="AQ157" s="85" t="s">
        <v>961</v>
      </c>
      <c r="AR157" s="85" t="s">
        <v>961</v>
      </c>
    </row>
    <row r="158" spans="1:44" ht="16.5" thickTop="1" thickBot="1" x14ac:dyDescent="0.3">
      <c r="A158" s="61">
        <f t="shared" si="20"/>
        <v>5</v>
      </c>
      <c r="B158" s="92" t="str">
        <f>IF(ISERROR(IF(ISBLANK(C158),"",_xlfn.XLOOKUP(C158,'[1]Инф. по МКД'!$D$3:$D$13151,'[1]Инф. по МКД'!$C$3:$C$13151,,0))),"",IF(ISBLANK(C158),"",_xlfn.XLOOKUP(C158,'[1]Инф. по МКД'!$D$3:$D$13151,'[1]Инф. по МКД'!$C$3:$C$13151,,0)))</f>
        <v>Муниципальное образование "Город Березники" Пермского края</v>
      </c>
      <c r="C158" s="96" t="s">
        <v>127</v>
      </c>
      <c r="D158" s="74">
        <f>IF(ISERROR(IF(ISBLANK($C158),"",VLOOKUP($C158,'[1]Инф. по МКД'!$D$3:$T$13113,3,0))),"",IF(ISBLANK($C158),"",VLOOKUP($C158,'[1]Инф. по МКД'!$D$3:$T$13113,3,0)))</f>
        <v>1947</v>
      </c>
      <c r="E158" s="75"/>
      <c r="F158" s="87" t="str">
        <f>IF(ISERROR(IF(ISBLANK($C158),"",VLOOKUP($C158,'[1]Инф. по МКД'!$D$3:$T$13113,5,0))),"",IF(ISBLANK($C158),"",VLOOKUP($C158,'[1]Инф. по МКД'!$D$3:$T$13113,5,0)))</f>
        <v>Кирпич</v>
      </c>
      <c r="G158" s="75">
        <f>IF(ISERROR(IF(ISBLANK($C158),"",VLOOKUP($C158,'[1]Инф. по МКД'!$D$3:$T$13113,9,0))),"",IF(ISBLANK($C158),"",VLOOKUP($C158,'[1]Инф. по МКД'!$D$3:$T$13113,9,0)))</f>
        <v>3</v>
      </c>
      <c r="H158" s="61">
        <f>IF(ISERROR(IF(ISBLANK($C158),"",VLOOKUP($C158,'[1]Инф. по МКД'!$D$3:$T$13113,10,0))),"",IF(ISBLANK($C158),"",VLOOKUP($C158,'[1]Инф. по МКД'!$D$3:$T$13113,10,0)))</f>
        <v>2</v>
      </c>
      <c r="I158" s="77">
        <f>IF(ISERROR(IF(ISBLANK($C158),"",VLOOKUP($C158,'[1]Инф. по МКД'!$D$3:$T$13113,14,0))),"",IF(ISBLANK($C158),"",VLOOKUP($C158,'[1]Инф. по МКД'!$D$3:$T$13113,14,0)))</f>
        <v>998.4</v>
      </c>
      <c r="J158" s="78">
        <f>IF(ISERROR(IF(ISBLANK($C158),"",VLOOKUP($C158,'[1]Инф. по МКД'!$D$3:$T$13113,15,0))),"",IF(ISBLANK($C158),"",VLOOKUP($C158,'[1]Инф. по МКД'!$D$3:$T$13113,15,0)))</f>
        <v>829.3</v>
      </c>
      <c r="K158" s="77">
        <f>IF(ISERROR(IF(ISBLANK($C158),"",VLOOKUP($C158,'[1]Инф. по МКД'!$D$3:$T$13113,16,0))),"",IF(ISBLANK($C158),"",VLOOKUP($C158,'[1]Инф. по МКД'!$D$3:$T$13113,16,0)))</f>
        <v>829.3</v>
      </c>
      <c r="L158" s="79">
        <f>IF(ISERROR(IF(ISBLANK($C158),"",VLOOKUP($C158,'[1]Инф. по МКД'!$D$3:$T$13113,17,0))),"",IF(ISBLANK($C158),"",VLOOKUP($C158,'[1]Инф. по МКД'!$D$3:$T$13113,17,0)))</f>
        <v>29</v>
      </c>
      <c r="M158" s="80">
        <f t="shared" si="19"/>
        <v>27226777.349999998</v>
      </c>
      <c r="N158" s="78"/>
      <c r="O158" s="78"/>
      <c r="P158" s="78"/>
      <c r="Q158" s="80">
        <f>IF('Форма 2'!D158=0,"",'Форма 2'!D158-N158-O158-P158)</f>
        <v>27226777.349999998</v>
      </c>
      <c r="R158" s="81">
        <f t="shared" si="26"/>
        <v>32831.035029542989</v>
      </c>
      <c r="S158" s="81">
        <f t="shared" si="27"/>
        <v>32831.035029542989</v>
      </c>
      <c r="T158" s="82">
        <v>45657</v>
      </c>
      <c r="U158" s="75" t="s">
        <v>43</v>
      </c>
      <c r="V158" s="84"/>
      <c r="W158" s="84">
        <f t="shared" si="21"/>
        <v>7</v>
      </c>
      <c r="X158" s="85" t="s">
        <v>961</v>
      </c>
      <c r="Y158" s="85">
        <v>1</v>
      </c>
      <c r="Z158" s="85" t="s">
        <v>961</v>
      </c>
      <c r="AA158" s="85">
        <v>1</v>
      </c>
      <c r="AB158" s="85">
        <v>1</v>
      </c>
      <c r="AC158" s="85">
        <v>1</v>
      </c>
      <c r="AD158" s="85" t="s">
        <v>961</v>
      </c>
      <c r="AE158" s="99" t="s">
        <v>961</v>
      </c>
      <c r="AF158" s="86" t="s">
        <v>961</v>
      </c>
      <c r="AG158" s="85">
        <v>1</v>
      </c>
      <c r="AH158" s="85">
        <v>1</v>
      </c>
      <c r="AI158" s="85" t="s">
        <v>961</v>
      </c>
      <c r="AJ158" s="85" t="s">
        <v>961</v>
      </c>
      <c r="AK158" s="85">
        <v>1</v>
      </c>
      <c r="AL158" s="85" t="s">
        <v>961</v>
      </c>
      <c r="AM158" s="85" t="s">
        <v>961</v>
      </c>
      <c r="AN158" s="85" t="s">
        <v>961</v>
      </c>
      <c r="AO158" s="85" t="s">
        <v>961</v>
      </c>
      <c r="AP158" s="85" t="s">
        <v>961</v>
      </c>
      <c r="AQ158" s="85" t="s">
        <v>961</v>
      </c>
      <c r="AR158" s="85" t="s">
        <v>961</v>
      </c>
    </row>
    <row r="159" spans="1:44" ht="16.5" thickTop="1" thickBot="1" x14ac:dyDescent="0.3">
      <c r="A159" s="61">
        <f t="shared" si="20"/>
        <v>6</v>
      </c>
      <c r="B159" s="92" t="str">
        <f>IF(ISERROR(IF(ISBLANK(C159),"",_xlfn.XLOOKUP(C159,'[1]Инф. по МКД'!$D$3:$D$13151,'[1]Инф. по МКД'!$C$3:$C$13151,,0))),"",IF(ISBLANK(C159),"",_xlfn.XLOOKUP(C159,'[1]Инф. по МКД'!$D$3:$D$13151,'[1]Инф. по МКД'!$C$3:$C$13151,,0)))</f>
        <v>Муниципальное образование "Город Березники" Пермского края</v>
      </c>
      <c r="C159" s="96" t="s">
        <v>128</v>
      </c>
      <c r="D159" s="74">
        <f>IF(ISERROR(IF(ISBLANK($C159),"",VLOOKUP($C159,'[1]Инф. по МКД'!$D$3:$T$13113,3,0))),"",IF(ISBLANK($C159),"",VLOOKUP($C159,'[1]Инф. по МКД'!$D$3:$T$13113,3,0)))</f>
        <v>1952</v>
      </c>
      <c r="E159" s="75"/>
      <c r="F159" s="87" t="str">
        <f>IF(ISERROR(IF(ISBLANK($C159),"",VLOOKUP($C159,'[1]Инф. по МКД'!$D$3:$T$13113,5,0))),"",IF(ISBLANK($C159),"",VLOOKUP($C159,'[1]Инф. по МКД'!$D$3:$T$13113,5,0)))</f>
        <v>Кирпич</v>
      </c>
      <c r="G159" s="75">
        <f>IF(ISERROR(IF(ISBLANK($C159),"",VLOOKUP($C159,'[1]Инф. по МКД'!$D$3:$T$13113,9,0))),"",IF(ISBLANK($C159),"",VLOOKUP($C159,'[1]Инф. по МКД'!$D$3:$T$13113,9,0)))</f>
        <v>4</v>
      </c>
      <c r="H159" s="61">
        <f>IF(ISERROR(IF(ISBLANK($C159),"",VLOOKUP($C159,'[1]Инф. по МКД'!$D$3:$T$13113,10,0))),"",IF(ISBLANK($C159),"",VLOOKUP($C159,'[1]Инф. по МКД'!$D$3:$T$13113,10,0)))</f>
        <v>3</v>
      </c>
      <c r="I159" s="77">
        <f>IF(ISERROR(IF(ISBLANK($C159),"",VLOOKUP($C159,'[1]Инф. по МКД'!$D$3:$T$13113,14,0))),"",IF(ISBLANK($C159),"",VLOOKUP($C159,'[1]Инф. по МКД'!$D$3:$T$13113,14,0)))</f>
        <v>2849.3</v>
      </c>
      <c r="J159" s="78">
        <f>IF(ISERROR(IF(ISBLANK($C159),"",VLOOKUP($C159,'[1]Инф. по МКД'!$D$3:$T$13113,15,0))),"",IF(ISBLANK($C159),"",VLOOKUP($C159,'[1]Инф. по МКД'!$D$3:$T$13113,15,0)))</f>
        <v>2469.9</v>
      </c>
      <c r="K159" s="77">
        <f>IF(ISERROR(IF(ISBLANK($C159),"",VLOOKUP($C159,'[1]Инф. по МКД'!$D$3:$T$13113,16,0))),"",IF(ISBLANK($C159),"",VLOOKUP($C159,'[1]Инф. по МКД'!$D$3:$T$13113,16,0)))</f>
        <v>2073.6</v>
      </c>
      <c r="L159" s="79">
        <f>IF(ISERROR(IF(ISBLANK($C159),"",VLOOKUP($C159,'[1]Инф. по МКД'!$D$3:$T$13113,17,0))),"",IF(ISBLANK($C159),"",VLOOKUP($C159,'[1]Инф. по МКД'!$D$3:$T$13113,17,0)))</f>
        <v>50</v>
      </c>
      <c r="M159" s="80">
        <f t="shared" si="19"/>
        <v>13232605.08</v>
      </c>
      <c r="N159" s="78"/>
      <c r="O159" s="78"/>
      <c r="P159" s="78"/>
      <c r="Q159" s="80">
        <f>IF('Форма 2'!D159=0,"",'Форма 2'!D159-N159-O159-P159)</f>
        <v>13232605.08</v>
      </c>
      <c r="R159" s="81">
        <f t="shared" si="26"/>
        <v>5357.5468966354911</v>
      </c>
      <c r="S159" s="81">
        <f t="shared" si="27"/>
        <v>5357.5468966354911</v>
      </c>
      <c r="T159" s="82">
        <v>45657</v>
      </c>
      <c r="U159" s="75" t="s">
        <v>43</v>
      </c>
      <c r="V159" s="83"/>
      <c r="W159" s="84">
        <f t="shared" si="21"/>
        <v>5</v>
      </c>
      <c r="X159" s="85">
        <v>1</v>
      </c>
      <c r="Y159" s="85">
        <v>1</v>
      </c>
      <c r="Z159" s="85" t="s">
        <v>961</v>
      </c>
      <c r="AA159" s="85">
        <v>1</v>
      </c>
      <c r="AB159" s="85">
        <v>1</v>
      </c>
      <c r="AC159" s="85">
        <v>1</v>
      </c>
      <c r="AD159" s="85" t="s">
        <v>961</v>
      </c>
      <c r="AE159" s="99" t="s">
        <v>961</v>
      </c>
      <c r="AF159" s="86" t="s">
        <v>961</v>
      </c>
      <c r="AG159" s="85" t="s">
        <v>961</v>
      </c>
      <c r="AH159" s="85" t="s">
        <v>961</v>
      </c>
      <c r="AI159" s="85" t="s">
        <v>961</v>
      </c>
      <c r="AJ159" s="85" t="s">
        <v>961</v>
      </c>
      <c r="AK159" s="85" t="s">
        <v>961</v>
      </c>
      <c r="AL159" s="85" t="s">
        <v>961</v>
      </c>
      <c r="AM159" s="85" t="s">
        <v>961</v>
      </c>
      <c r="AN159" s="85" t="s">
        <v>961</v>
      </c>
      <c r="AO159" s="85" t="s">
        <v>961</v>
      </c>
      <c r="AP159" s="85" t="s">
        <v>961</v>
      </c>
      <c r="AQ159" s="85" t="s">
        <v>961</v>
      </c>
      <c r="AR159" s="85" t="s">
        <v>961</v>
      </c>
    </row>
    <row r="160" spans="1:44" ht="16.5" thickTop="1" thickBot="1" x14ac:dyDescent="0.3">
      <c r="A160" s="61">
        <f t="shared" si="20"/>
        <v>7</v>
      </c>
      <c r="B160" s="92" t="str">
        <f>IF(ISERROR(IF(ISBLANK(C160),"",_xlfn.XLOOKUP(C160,'[1]Инф. по МКД'!$D$3:$D$13151,'[1]Инф. по МКД'!$C$3:$C$13151,,0))),"",IF(ISBLANK(C160),"",_xlfn.XLOOKUP(C160,'[1]Инф. по МКД'!$D$3:$D$13151,'[1]Инф. по МКД'!$C$3:$C$13151,,0)))</f>
        <v>Муниципальное образование "Город Березники" Пермского края</v>
      </c>
      <c r="C160" s="96" t="s">
        <v>129</v>
      </c>
      <c r="D160" s="74">
        <f>IF(ISERROR(IF(ISBLANK($C160),"",VLOOKUP($C160,'[1]Инф. по МКД'!$D$3:$T$13113,3,0))),"",IF(ISBLANK($C160),"",VLOOKUP($C160,'[1]Инф. по МКД'!$D$3:$T$13113,3,0)))</f>
        <v>1955</v>
      </c>
      <c r="E160" s="75"/>
      <c r="F160" s="87" t="str">
        <f>IF(ISERROR(IF(ISBLANK($C160),"",VLOOKUP($C160,'[1]Инф. по МКД'!$D$3:$T$13113,5,0))),"",IF(ISBLANK($C160),"",VLOOKUP($C160,'[1]Инф. по МКД'!$D$3:$T$13113,5,0)))</f>
        <v>Кирпич</v>
      </c>
      <c r="G160" s="75">
        <f>IF(ISERROR(IF(ISBLANK($C160),"",VLOOKUP($C160,'[1]Инф. по МКД'!$D$3:$T$13113,9,0))),"",IF(ISBLANK($C160),"",VLOOKUP($C160,'[1]Инф. по МКД'!$D$3:$T$13113,9,0)))</f>
        <v>3</v>
      </c>
      <c r="H160" s="61">
        <f>IF(ISERROR(IF(ISBLANK($C160),"",VLOOKUP($C160,'[1]Инф. по МКД'!$D$3:$T$13113,10,0))),"",IF(ISBLANK($C160),"",VLOOKUP($C160,'[1]Инф. по МКД'!$D$3:$T$13113,10,0)))</f>
        <v>2</v>
      </c>
      <c r="I160" s="77">
        <f>IF(ISERROR(IF(ISBLANK($C160),"",VLOOKUP($C160,'[1]Инф. по МКД'!$D$3:$T$13113,14,0))),"",IF(ISBLANK($C160),"",VLOOKUP($C160,'[1]Инф. по МКД'!$D$3:$T$13113,14,0)))</f>
        <v>1541.5</v>
      </c>
      <c r="J160" s="78">
        <f>IF(ISERROR(IF(ISBLANK($C160),"",VLOOKUP($C160,'[1]Инф. по МКД'!$D$3:$T$13113,15,0))),"",IF(ISBLANK($C160),"",VLOOKUP($C160,'[1]Инф. по МКД'!$D$3:$T$13113,15,0)))</f>
        <v>1420.8</v>
      </c>
      <c r="K160" s="77">
        <f>IF(ISERROR(IF(ISBLANK($C160),"",VLOOKUP($C160,'[1]Инф. по МКД'!$D$3:$T$13113,16,0))),"",IF(ISBLANK($C160),"",VLOOKUP($C160,'[1]Инф. по МКД'!$D$3:$T$13113,16,0)))</f>
        <v>945.4</v>
      </c>
      <c r="L160" s="79">
        <f>IF(ISERROR(IF(ISBLANK($C160),"",VLOOKUP($C160,'[1]Инф. по МКД'!$D$3:$T$13113,17,0))),"",IF(ISBLANK($C160),"",VLOOKUP($C160,'[1]Инф. по МКД'!$D$3:$T$13113,17,0)))</f>
        <v>43</v>
      </c>
      <c r="M160" s="80">
        <f t="shared" si="19"/>
        <v>19246120.789999999</v>
      </c>
      <c r="N160" s="78"/>
      <c r="O160" s="78"/>
      <c r="P160" s="78"/>
      <c r="Q160" s="80">
        <f>IF('Форма 2'!D160=0,"",'Форма 2'!D160-N160-O160-P160)</f>
        <v>19246120.789999999</v>
      </c>
      <c r="R160" s="81">
        <f t="shared" si="26"/>
        <v>13545.974655123873</v>
      </c>
      <c r="S160" s="81">
        <f t="shared" si="27"/>
        <v>13545.974655123873</v>
      </c>
      <c r="T160" s="82">
        <v>45657</v>
      </c>
      <c r="U160" s="75" t="s">
        <v>43</v>
      </c>
      <c r="V160" s="83"/>
      <c r="W160" s="84">
        <f t="shared" si="21"/>
        <v>5</v>
      </c>
      <c r="X160" s="85">
        <v>1</v>
      </c>
      <c r="Y160" s="85" t="s">
        <v>961</v>
      </c>
      <c r="Z160" s="85" t="s">
        <v>961</v>
      </c>
      <c r="AA160" s="85">
        <v>1</v>
      </c>
      <c r="AB160" s="85">
        <v>1</v>
      </c>
      <c r="AC160" s="85">
        <v>1</v>
      </c>
      <c r="AD160" s="85" t="s">
        <v>961</v>
      </c>
      <c r="AE160" s="99" t="s">
        <v>961</v>
      </c>
      <c r="AF160" s="86" t="s">
        <v>961</v>
      </c>
      <c r="AG160" s="85">
        <v>1</v>
      </c>
      <c r="AH160" s="85" t="s">
        <v>961</v>
      </c>
      <c r="AI160" s="85" t="s">
        <v>961</v>
      </c>
      <c r="AJ160" s="85" t="s">
        <v>961</v>
      </c>
      <c r="AK160" s="85" t="s">
        <v>961</v>
      </c>
      <c r="AL160" s="85" t="s">
        <v>961</v>
      </c>
      <c r="AM160" s="85" t="s">
        <v>961</v>
      </c>
      <c r="AN160" s="85" t="s">
        <v>961</v>
      </c>
      <c r="AO160" s="85" t="s">
        <v>961</v>
      </c>
      <c r="AP160" s="85" t="s">
        <v>961</v>
      </c>
      <c r="AQ160" s="85" t="s">
        <v>961</v>
      </c>
      <c r="AR160" s="85" t="s">
        <v>961</v>
      </c>
    </row>
    <row r="161" spans="1:44" ht="16.5" thickTop="1" thickBot="1" x14ac:dyDescent="0.3">
      <c r="A161" s="61">
        <f t="shared" si="20"/>
        <v>8</v>
      </c>
      <c r="B161" s="92" t="str">
        <f>IF(ISERROR(IF(ISBLANK(C161),"",_xlfn.XLOOKUP(C161,'[1]Инф. по МКД'!$D$3:$D$13151,'[1]Инф. по МКД'!$C$3:$C$13151,,0))),"",IF(ISBLANK(C161),"",_xlfn.XLOOKUP(C161,'[1]Инф. по МКД'!$D$3:$D$13151,'[1]Инф. по МКД'!$C$3:$C$13151,,0)))</f>
        <v>Муниципальное образование "Город Березники" Пермского края</v>
      </c>
      <c r="C161" s="96" t="s">
        <v>130</v>
      </c>
      <c r="D161" s="74">
        <f>IF(ISERROR(IF(ISBLANK($C161),"",VLOOKUP($C161,'[1]Инф. по МКД'!$D$3:$T$13113,3,0))),"",IF(ISBLANK($C161),"",VLOOKUP($C161,'[1]Инф. по МКД'!$D$3:$T$13113,3,0)))</f>
        <v>1961</v>
      </c>
      <c r="E161" s="75"/>
      <c r="F161" s="87" t="str">
        <f>IF(ISERROR(IF(ISBLANK($C161),"",VLOOKUP($C161,'[1]Инф. по МКД'!$D$3:$T$13113,5,0))),"",IF(ISBLANK($C161),"",VLOOKUP($C161,'[1]Инф. по МКД'!$D$3:$T$13113,5,0)))</f>
        <v>Панель</v>
      </c>
      <c r="G161" s="75">
        <f>IF(ISERROR(IF(ISBLANK($C161),"",VLOOKUP($C161,'[1]Инф. по МКД'!$D$3:$T$13113,9,0))),"",IF(ISBLANK($C161),"",VLOOKUP($C161,'[1]Инф. по МКД'!$D$3:$T$13113,9,0)))</f>
        <v>5</v>
      </c>
      <c r="H161" s="61">
        <f>IF(ISERROR(IF(ISBLANK($C161),"",VLOOKUP($C161,'[1]Инф. по МКД'!$D$3:$T$13113,10,0))),"",IF(ISBLANK($C161),"",VLOOKUP($C161,'[1]Инф. по МКД'!$D$3:$T$13113,10,0)))</f>
        <v>4</v>
      </c>
      <c r="I161" s="77">
        <f>IF(ISERROR(IF(ISBLANK($C161),"",VLOOKUP($C161,'[1]Инф. по МКД'!$D$3:$T$13113,14,0))),"",IF(ISBLANK($C161),"",VLOOKUP($C161,'[1]Инф. по МКД'!$D$3:$T$13113,14,0)))</f>
        <v>3513.7</v>
      </c>
      <c r="J161" s="78">
        <f>IF(ISERROR(IF(ISBLANK($C161),"",VLOOKUP($C161,'[1]Инф. по МКД'!$D$3:$T$13113,15,0))),"",IF(ISBLANK($C161),"",VLOOKUP($C161,'[1]Инф. по МКД'!$D$3:$T$13113,15,0)))</f>
        <v>3163.5</v>
      </c>
      <c r="K161" s="77">
        <f>IF(ISERROR(IF(ISBLANK($C161),"",VLOOKUP($C161,'[1]Инф. по МКД'!$D$3:$T$13113,16,0))),"",IF(ISBLANK($C161),"",VLOOKUP($C161,'[1]Инф. по МКД'!$D$3:$T$13113,16,0)))</f>
        <v>3163.5</v>
      </c>
      <c r="L161" s="79">
        <f>IF(ISERROR(IF(ISBLANK($C161),"",VLOOKUP($C161,'[1]Инф. по МКД'!$D$3:$T$13113,17,0))),"",IF(ISBLANK($C161),"",VLOOKUP($C161,'[1]Инф. по МКД'!$D$3:$T$13113,17,0)))</f>
        <v>159</v>
      </c>
      <c r="M161" s="80">
        <f t="shared" si="19"/>
        <v>10566574.33</v>
      </c>
      <c r="N161" s="78"/>
      <c r="O161" s="78"/>
      <c r="P161" s="78"/>
      <c r="Q161" s="80">
        <f>IF('Форма 2'!D161=0,"",'Форма 2'!D161-N161-O161-P161)</f>
        <v>10566574.33</v>
      </c>
      <c r="R161" s="81">
        <f t="shared" si="26"/>
        <v>3340.1530994152049</v>
      </c>
      <c r="S161" s="81">
        <f t="shared" si="27"/>
        <v>3340.1530994152049</v>
      </c>
      <c r="T161" s="82">
        <v>45657</v>
      </c>
      <c r="U161" s="75" t="s">
        <v>43</v>
      </c>
      <c r="V161" s="84"/>
      <c r="W161" s="84">
        <f t="shared" si="21"/>
        <v>2</v>
      </c>
      <c r="X161" s="85">
        <v>1</v>
      </c>
      <c r="Y161" s="85">
        <v>1</v>
      </c>
      <c r="Z161" s="85" t="s">
        <v>961</v>
      </c>
      <c r="AA161" s="85" t="s">
        <v>961</v>
      </c>
      <c r="AB161" s="85" t="s">
        <v>961</v>
      </c>
      <c r="AC161" s="85" t="s">
        <v>961</v>
      </c>
      <c r="AD161" s="85" t="s">
        <v>961</v>
      </c>
      <c r="AE161" s="99" t="s">
        <v>961</v>
      </c>
      <c r="AF161" s="86" t="s">
        <v>961</v>
      </c>
      <c r="AG161" s="85" t="s">
        <v>961</v>
      </c>
      <c r="AH161" s="85" t="s">
        <v>961</v>
      </c>
      <c r="AI161" s="85" t="s">
        <v>961</v>
      </c>
      <c r="AJ161" s="85" t="s">
        <v>961</v>
      </c>
      <c r="AK161" s="85" t="s">
        <v>961</v>
      </c>
      <c r="AL161" s="85" t="s">
        <v>961</v>
      </c>
      <c r="AM161" s="85" t="s">
        <v>961</v>
      </c>
      <c r="AN161" s="85" t="s">
        <v>961</v>
      </c>
      <c r="AO161" s="85" t="s">
        <v>961</v>
      </c>
      <c r="AP161" s="85" t="s">
        <v>961</v>
      </c>
      <c r="AQ161" s="85" t="s">
        <v>961</v>
      </c>
      <c r="AR161" s="85" t="s">
        <v>961</v>
      </c>
    </row>
    <row r="162" spans="1:44" ht="16.5" thickTop="1" thickBot="1" x14ac:dyDescent="0.3">
      <c r="A162" s="61">
        <f t="shared" si="20"/>
        <v>9</v>
      </c>
      <c r="B162" s="92" t="str">
        <f>IF(ISERROR(IF(ISBLANK(C162),"",_xlfn.XLOOKUP(C162,'[1]Инф. по МКД'!$D$3:$D$13151,'[1]Инф. по МКД'!$C$3:$C$13151,,0))),"",IF(ISBLANK(C162),"",_xlfn.XLOOKUP(C162,'[1]Инф. по МКД'!$D$3:$D$13151,'[1]Инф. по МКД'!$C$3:$C$13151,,0)))</f>
        <v>Муниципальное образование "Город Березники" Пермского края</v>
      </c>
      <c r="C162" s="96" t="s">
        <v>131</v>
      </c>
      <c r="D162" s="74">
        <f>IF(ISERROR(IF(ISBLANK($C162),"",VLOOKUP($C162,'[1]Инф. по МКД'!$D$3:$T$13113,3,0))),"",IF(ISBLANK($C162),"",VLOOKUP($C162,'[1]Инф. по МКД'!$D$3:$T$13113,3,0)))</f>
        <v>1960</v>
      </c>
      <c r="E162" s="75"/>
      <c r="F162" s="87" t="str">
        <f>IF(ISERROR(IF(ISBLANK($C162),"",VLOOKUP($C162,'[1]Инф. по МКД'!$D$3:$T$13113,5,0))),"",IF(ISBLANK($C162),"",VLOOKUP($C162,'[1]Инф. по МКД'!$D$3:$T$13113,5,0)))</f>
        <v>Кирпич</v>
      </c>
      <c r="G162" s="75">
        <f>IF(ISERROR(IF(ISBLANK($C162),"",VLOOKUP($C162,'[1]Инф. по МКД'!$D$3:$T$13113,9,0))),"",IF(ISBLANK($C162),"",VLOOKUP($C162,'[1]Инф. по МКД'!$D$3:$T$13113,9,0)))</f>
        <v>3</v>
      </c>
      <c r="H162" s="61">
        <f>IF(ISERROR(IF(ISBLANK($C162),"",VLOOKUP($C162,'[1]Инф. по МКД'!$D$3:$T$13113,10,0))),"",IF(ISBLANK($C162),"",VLOOKUP($C162,'[1]Инф. по МКД'!$D$3:$T$13113,10,0)))</f>
        <v>3</v>
      </c>
      <c r="I162" s="77">
        <f>IF(ISERROR(IF(ISBLANK($C162),"",VLOOKUP($C162,'[1]Инф. по МКД'!$D$3:$T$13113,14,0))),"",IF(ISBLANK($C162),"",VLOOKUP($C162,'[1]Инф. по МКД'!$D$3:$T$13113,14,0)))</f>
        <v>1280.4000000000001</v>
      </c>
      <c r="J162" s="78">
        <f>IF(ISERROR(IF(ISBLANK($C162),"",VLOOKUP($C162,'[1]Инф. по МКД'!$D$3:$T$13113,15,0))),"",IF(ISBLANK($C162),"",VLOOKUP($C162,'[1]Инф. по МКД'!$D$3:$T$13113,15,0)))</f>
        <v>1176.4000000000001</v>
      </c>
      <c r="K162" s="77">
        <f>IF(ISERROR(IF(ISBLANK($C162),"",VLOOKUP($C162,'[1]Инф. по МКД'!$D$3:$T$13113,16,0))),"",IF(ISBLANK($C162),"",VLOOKUP($C162,'[1]Инф. по МКД'!$D$3:$T$13113,16,0)))</f>
        <v>978.3</v>
      </c>
      <c r="L162" s="79">
        <f>IF(ISERROR(IF(ISBLANK($C162),"",VLOOKUP($C162,'[1]Инф. по МКД'!$D$3:$T$13113,17,0))),"",IF(ISBLANK($C162),"",VLOOKUP($C162,'[1]Инф. по МКД'!$D$3:$T$13113,17,0)))</f>
        <v>68</v>
      </c>
      <c r="M162" s="80">
        <f t="shared" si="19"/>
        <v>12064709.84</v>
      </c>
      <c r="N162" s="78"/>
      <c r="O162" s="78"/>
      <c r="P162" s="78"/>
      <c r="Q162" s="80">
        <f>IF('Форма 2'!D162=0,"",'Форма 2'!D162-N162-O162-P162)</f>
        <v>12064709.84</v>
      </c>
      <c r="R162" s="81">
        <f t="shared" si="26"/>
        <v>10255.618701122066</v>
      </c>
      <c r="S162" s="81">
        <f t="shared" si="27"/>
        <v>10255.618701122066</v>
      </c>
      <c r="T162" s="82">
        <v>45657</v>
      </c>
      <c r="U162" s="75" t="s">
        <v>43</v>
      </c>
      <c r="V162" s="84"/>
      <c r="W162" s="84">
        <f t="shared" si="21"/>
        <v>3</v>
      </c>
      <c r="X162" s="85" t="s">
        <v>961</v>
      </c>
      <c r="Y162" s="85">
        <v>1</v>
      </c>
      <c r="Z162" s="85" t="s">
        <v>961</v>
      </c>
      <c r="AA162" s="85">
        <v>1</v>
      </c>
      <c r="AB162" s="85" t="s">
        <v>961</v>
      </c>
      <c r="AC162" s="85">
        <v>1</v>
      </c>
      <c r="AD162" s="85" t="s">
        <v>961</v>
      </c>
      <c r="AE162" s="99" t="s">
        <v>961</v>
      </c>
      <c r="AF162" s="86" t="s">
        <v>961</v>
      </c>
      <c r="AG162" s="85" t="s">
        <v>961</v>
      </c>
      <c r="AH162" s="85" t="s">
        <v>961</v>
      </c>
      <c r="AI162" s="85" t="s">
        <v>961</v>
      </c>
      <c r="AJ162" s="85" t="s">
        <v>961</v>
      </c>
      <c r="AK162" s="85" t="s">
        <v>961</v>
      </c>
      <c r="AL162" s="85" t="s">
        <v>961</v>
      </c>
      <c r="AM162" s="85" t="s">
        <v>961</v>
      </c>
      <c r="AN162" s="85" t="s">
        <v>961</v>
      </c>
      <c r="AO162" s="85" t="s">
        <v>961</v>
      </c>
      <c r="AP162" s="85" t="s">
        <v>961</v>
      </c>
      <c r="AQ162" s="85" t="s">
        <v>961</v>
      </c>
      <c r="AR162" s="85" t="s">
        <v>961</v>
      </c>
    </row>
    <row r="163" spans="1:44" ht="16.5" thickTop="1" thickBot="1" x14ac:dyDescent="0.3">
      <c r="A163" s="61">
        <f t="shared" si="20"/>
        <v>10</v>
      </c>
      <c r="B163" s="92" t="str">
        <f>IF(ISERROR(IF(ISBLANK(C163),"",_xlfn.XLOOKUP(C163,'[1]Инф. по МКД'!$D$3:$D$13151,'[1]Инф. по МКД'!$C$3:$C$13151,,0))),"",IF(ISBLANK(C163),"",_xlfn.XLOOKUP(C163,'[1]Инф. по МКД'!$D$3:$D$13151,'[1]Инф. по МКД'!$C$3:$C$13151,,0)))</f>
        <v>Муниципальное образование "Город Березники" Пермского края</v>
      </c>
      <c r="C163" s="96" t="s">
        <v>132</v>
      </c>
      <c r="D163" s="74">
        <f>IF(ISERROR(IF(ISBLANK($C163),"",VLOOKUP($C163,'[1]Инф. по МКД'!$D$3:$T$13113,3,0))),"",IF(ISBLANK($C163),"",VLOOKUP($C163,'[1]Инф. по МКД'!$D$3:$T$13113,3,0)))</f>
        <v>1962</v>
      </c>
      <c r="E163" s="75"/>
      <c r="F163" s="87" t="str">
        <f>IF(ISERROR(IF(ISBLANK($C163),"",VLOOKUP($C163,'[1]Инф. по МКД'!$D$3:$T$13113,5,0))),"",IF(ISBLANK($C163),"",VLOOKUP($C163,'[1]Инф. по МКД'!$D$3:$T$13113,5,0)))</f>
        <v>Кирпич</v>
      </c>
      <c r="G163" s="75">
        <f>IF(ISERROR(IF(ISBLANK($C163),"",VLOOKUP($C163,'[1]Инф. по МКД'!$D$3:$T$13113,9,0))),"",IF(ISBLANK($C163),"",VLOOKUP($C163,'[1]Инф. по МКД'!$D$3:$T$13113,9,0)))</f>
        <v>2</v>
      </c>
      <c r="H163" s="61">
        <f>IF(ISERROR(IF(ISBLANK($C163),"",VLOOKUP($C163,'[1]Инф. по МКД'!$D$3:$T$13113,10,0))),"",IF(ISBLANK($C163),"",VLOOKUP($C163,'[1]Инф. по МКД'!$D$3:$T$13113,10,0)))</f>
        <v>2</v>
      </c>
      <c r="I163" s="77">
        <f>IF(ISERROR(IF(ISBLANK($C163),"",VLOOKUP($C163,'[1]Инф. по МКД'!$D$3:$T$13113,14,0))),"",IF(ISBLANK($C163),"",VLOOKUP($C163,'[1]Инф. по МКД'!$D$3:$T$13113,14,0)))</f>
        <v>707.5</v>
      </c>
      <c r="J163" s="78">
        <f>IF(ISERROR(IF(ISBLANK($C163),"",VLOOKUP($C163,'[1]Инф. по МКД'!$D$3:$T$13113,15,0))),"",IF(ISBLANK($C163),"",VLOOKUP($C163,'[1]Инф. по МКД'!$D$3:$T$13113,15,0)))</f>
        <v>628.5</v>
      </c>
      <c r="K163" s="77">
        <f>IF(ISERROR(IF(ISBLANK($C163),"",VLOOKUP($C163,'[1]Инф. по МКД'!$D$3:$T$13113,16,0))),"",IF(ISBLANK($C163),"",VLOOKUP($C163,'[1]Инф. по МКД'!$D$3:$T$13113,16,0)))</f>
        <v>628.5</v>
      </c>
      <c r="L163" s="79">
        <f>IF(ISERROR(IF(ISBLANK($C163),"",VLOOKUP($C163,'[1]Инф. по МКД'!$D$3:$T$13113,17,0))),"",IF(ISBLANK($C163),"",VLOOKUP($C163,'[1]Инф. по МКД'!$D$3:$T$13113,17,0)))</f>
        <v>36</v>
      </c>
      <c r="M163" s="80">
        <f t="shared" si="19"/>
        <v>6761853.4299999997</v>
      </c>
      <c r="N163" s="78"/>
      <c r="O163" s="78"/>
      <c r="P163" s="78"/>
      <c r="Q163" s="80">
        <f>IF('Форма 2'!D163=0,"",'Форма 2'!D163-N163-O163-P163)</f>
        <v>6761853.4299999997</v>
      </c>
      <c r="R163" s="81">
        <f t="shared" si="26"/>
        <v>10758.716674622116</v>
      </c>
      <c r="S163" s="81">
        <f t="shared" si="27"/>
        <v>10758.716674622116</v>
      </c>
      <c r="T163" s="82">
        <v>45657</v>
      </c>
      <c r="U163" s="75" t="s">
        <v>43</v>
      </c>
      <c r="V163" s="84"/>
      <c r="W163" s="84">
        <f t="shared" si="21"/>
        <v>1</v>
      </c>
      <c r="X163" s="85" t="s">
        <v>961</v>
      </c>
      <c r="Y163" s="85" t="s">
        <v>961</v>
      </c>
      <c r="Z163" s="85" t="s">
        <v>961</v>
      </c>
      <c r="AA163" s="85" t="s">
        <v>961</v>
      </c>
      <c r="AB163" s="85" t="s">
        <v>961</v>
      </c>
      <c r="AC163" s="85" t="s">
        <v>961</v>
      </c>
      <c r="AD163" s="85" t="s">
        <v>961</v>
      </c>
      <c r="AE163" s="99" t="s">
        <v>961</v>
      </c>
      <c r="AF163" s="86" t="s">
        <v>961</v>
      </c>
      <c r="AG163" s="85">
        <v>1</v>
      </c>
      <c r="AH163" s="85" t="s">
        <v>961</v>
      </c>
      <c r="AI163" s="85" t="s">
        <v>961</v>
      </c>
      <c r="AJ163" s="85" t="s">
        <v>961</v>
      </c>
      <c r="AK163" s="85" t="s">
        <v>961</v>
      </c>
      <c r="AL163" s="85" t="s">
        <v>961</v>
      </c>
      <c r="AM163" s="85" t="s">
        <v>961</v>
      </c>
      <c r="AN163" s="85" t="s">
        <v>961</v>
      </c>
      <c r="AO163" s="85" t="s">
        <v>961</v>
      </c>
      <c r="AP163" s="85" t="s">
        <v>961</v>
      </c>
      <c r="AQ163" s="85" t="s">
        <v>961</v>
      </c>
      <c r="AR163" s="85" t="s">
        <v>961</v>
      </c>
    </row>
    <row r="164" spans="1:44" ht="16.5" thickTop="1" thickBot="1" x14ac:dyDescent="0.3">
      <c r="A164" s="61">
        <f t="shared" si="20"/>
        <v>11</v>
      </c>
      <c r="B164" s="92" t="str">
        <f>IF(ISERROR(IF(ISBLANK(C164),"",_xlfn.XLOOKUP(C164,'[1]Инф. по МКД'!$D$3:$D$13151,'[1]Инф. по МКД'!$C$3:$C$13151,,0))),"",IF(ISBLANK(C164),"",_xlfn.XLOOKUP(C164,'[1]Инф. по МКД'!$D$3:$D$13151,'[1]Инф. по МКД'!$C$3:$C$13151,,0)))</f>
        <v>Муниципальное образование "Город Березники" Пермского края</v>
      </c>
      <c r="C164" s="96" t="s">
        <v>133</v>
      </c>
      <c r="D164" s="74">
        <f>IF(ISERROR(IF(ISBLANK($C164),"",VLOOKUP($C164,'[1]Инф. по МКД'!$D$3:$T$13113,3,0))),"",IF(ISBLANK($C164),"",VLOOKUP($C164,'[1]Инф. по МКД'!$D$3:$T$13113,3,0)))</f>
        <v>1946</v>
      </c>
      <c r="E164" s="75"/>
      <c r="F164" s="87" t="str">
        <f>IF(ISERROR(IF(ISBLANK($C164),"",VLOOKUP($C164,'[1]Инф. по МКД'!$D$3:$T$13113,5,0))),"",IF(ISBLANK($C164),"",VLOOKUP($C164,'[1]Инф. по МКД'!$D$3:$T$13113,5,0)))</f>
        <v>Кирпич</v>
      </c>
      <c r="G164" s="75">
        <f>IF(ISERROR(IF(ISBLANK($C164),"",VLOOKUP($C164,'[1]Инф. по МКД'!$D$3:$T$13113,9,0))),"",IF(ISBLANK($C164),"",VLOOKUP($C164,'[1]Инф. по МКД'!$D$3:$T$13113,9,0)))</f>
        <v>3</v>
      </c>
      <c r="H164" s="61">
        <f>IF(ISERROR(IF(ISBLANK($C164),"",VLOOKUP($C164,'[1]Инф. по МКД'!$D$3:$T$13113,10,0))),"",IF(ISBLANK($C164),"",VLOOKUP($C164,'[1]Инф. по МКД'!$D$3:$T$13113,10,0)))</f>
        <v>2</v>
      </c>
      <c r="I164" s="77">
        <f>IF(ISERROR(IF(ISBLANK($C164),"",VLOOKUP($C164,'[1]Инф. по МКД'!$D$3:$T$13113,14,0))),"",IF(ISBLANK($C164),"",VLOOKUP($C164,'[1]Инф. по МКД'!$D$3:$T$13113,14,0)))</f>
        <v>1050.7</v>
      </c>
      <c r="J164" s="78">
        <f>IF(ISERROR(IF(ISBLANK($C164),"",VLOOKUP($C164,'[1]Инф. по МКД'!$D$3:$T$13113,15,0))),"",IF(ISBLANK($C164),"",VLOOKUP($C164,'[1]Инф. по МКД'!$D$3:$T$13113,15,0)))</f>
        <v>850.7</v>
      </c>
      <c r="K164" s="77">
        <f>IF(ISERROR(IF(ISBLANK($C164),"",VLOOKUP($C164,'[1]Инф. по МКД'!$D$3:$T$13113,16,0))),"",IF(ISBLANK($C164),"",VLOOKUP($C164,'[1]Инф. по МКД'!$D$3:$T$13113,16,0)))</f>
        <v>765.63</v>
      </c>
      <c r="L164" s="79">
        <f>IF(ISERROR(IF(ISBLANK($C164),"",VLOOKUP($C164,'[1]Инф. по МКД'!$D$3:$T$13113,17,0))),"",IF(ISBLANK($C164),"",VLOOKUP($C164,'[1]Инф. по МКД'!$D$3:$T$13113,17,0)))</f>
        <v>30</v>
      </c>
      <c r="M164" s="80">
        <f t="shared" si="19"/>
        <v>21266966.520000003</v>
      </c>
      <c r="N164" s="78"/>
      <c r="O164" s="78"/>
      <c r="P164" s="78"/>
      <c r="Q164" s="80">
        <f>IF('Форма 2'!D164=0,"",'Форма 2'!D164-N164-O164-P164)</f>
        <v>21266966.520000003</v>
      </c>
      <c r="R164" s="81">
        <f t="shared" si="26"/>
        <v>24999.372892911721</v>
      </c>
      <c r="S164" s="81">
        <f t="shared" si="27"/>
        <v>24999.372892911721</v>
      </c>
      <c r="T164" s="82">
        <v>45657</v>
      </c>
      <c r="U164" s="75" t="s">
        <v>43</v>
      </c>
      <c r="V164" s="83"/>
      <c r="W164" s="84">
        <f t="shared" si="21"/>
        <v>5</v>
      </c>
      <c r="X164" s="85">
        <v>1</v>
      </c>
      <c r="Y164" s="85">
        <v>1</v>
      </c>
      <c r="Z164" s="85" t="s">
        <v>961</v>
      </c>
      <c r="AA164" s="85">
        <v>1</v>
      </c>
      <c r="AB164" s="85">
        <v>1</v>
      </c>
      <c r="AC164" s="85" t="s">
        <v>961</v>
      </c>
      <c r="AD164" s="85" t="s">
        <v>961</v>
      </c>
      <c r="AE164" s="99" t="s">
        <v>961</v>
      </c>
      <c r="AF164" s="86" t="s">
        <v>961</v>
      </c>
      <c r="AG164" s="85">
        <v>1</v>
      </c>
      <c r="AH164" s="85" t="s">
        <v>961</v>
      </c>
      <c r="AI164" s="85" t="s">
        <v>961</v>
      </c>
      <c r="AJ164" s="85" t="s">
        <v>961</v>
      </c>
      <c r="AK164" s="85" t="s">
        <v>961</v>
      </c>
      <c r="AL164" s="85" t="s">
        <v>961</v>
      </c>
      <c r="AM164" s="85" t="s">
        <v>961</v>
      </c>
      <c r="AN164" s="85" t="s">
        <v>961</v>
      </c>
      <c r="AO164" s="85" t="s">
        <v>961</v>
      </c>
      <c r="AP164" s="85" t="s">
        <v>961</v>
      </c>
      <c r="AQ164" s="85" t="s">
        <v>961</v>
      </c>
      <c r="AR164" s="85" t="s">
        <v>961</v>
      </c>
    </row>
    <row r="165" spans="1:44" ht="16.5" thickTop="1" thickBot="1" x14ac:dyDescent="0.3">
      <c r="A165" s="61">
        <f t="shared" si="20"/>
        <v>12</v>
      </c>
      <c r="B165" s="92" t="str">
        <f>IF(ISERROR(IF(ISBLANK(C165),"",_xlfn.XLOOKUP(C165,'[1]Инф. по МКД'!$D$3:$D$13151,'[1]Инф. по МКД'!$C$3:$C$13151,,0))),"",IF(ISBLANK(C165),"",_xlfn.XLOOKUP(C165,'[1]Инф. по МКД'!$D$3:$D$13151,'[1]Инф. по МКД'!$C$3:$C$13151,,0)))</f>
        <v>Муниципальное образование "Город Березники" Пермского края</v>
      </c>
      <c r="C165" s="96" t="s">
        <v>134</v>
      </c>
      <c r="D165" s="74">
        <f>IF(ISERROR(IF(ISBLANK($C165),"",VLOOKUP($C165,'[1]Инф. по МКД'!$D$3:$T$13113,3,0))),"",IF(ISBLANK($C165),"",VLOOKUP($C165,'[1]Инф. по МКД'!$D$3:$T$13113,3,0)))</f>
        <v>1948</v>
      </c>
      <c r="E165" s="75"/>
      <c r="F165" s="87" t="str">
        <f>IF(ISERROR(IF(ISBLANK($C165),"",VLOOKUP($C165,'[1]Инф. по МКД'!$D$3:$T$13113,5,0))),"",IF(ISBLANK($C165),"",VLOOKUP($C165,'[1]Инф. по МКД'!$D$3:$T$13113,5,0)))</f>
        <v>Кирпич</v>
      </c>
      <c r="G165" s="75">
        <f>IF(ISERROR(IF(ISBLANK($C165),"",VLOOKUP($C165,'[1]Инф. по МКД'!$D$3:$T$13113,9,0))),"",IF(ISBLANK($C165),"",VLOOKUP($C165,'[1]Инф. по МКД'!$D$3:$T$13113,9,0)))</f>
        <v>3</v>
      </c>
      <c r="H165" s="61">
        <f>IF(ISERROR(IF(ISBLANK($C165),"",VLOOKUP($C165,'[1]Инф. по МКД'!$D$3:$T$13113,10,0))),"",IF(ISBLANK($C165),"",VLOOKUP($C165,'[1]Инф. по МКД'!$D$3:$T$13113,10,0)))</f>
        <v>2</v>
      </c>
      <c r="I165" s="77">
        <f>IF(ISERROR(IF(ISBLANK($C165),"",VLOOKUP($C165,'[1]Инф. по МКД'!$D$3:$T$13113,14,0))),"",IF(ISBLANK($C165),"",VLOOKUP($C165,'[1]Инф. по МКД'!$D$3:$T$13113,14,0)))</f>
        <v>1002.5</v>
      </c>
      <c r="J165" s="78">
        <f>IF(ISERROR(IF(ISBLANK($C165),"",VLOOKUP($C165,'[1]Инф. по МКД'!$D$3:$T$13113,15,0))),"",IF(ISBLANK($C165),"",VLOOKUP($C165,'[1]Инф. по МКД'!$D$3:$T$13113,15,0)))</f>
        <v>862.8</v>
      </c>
      <c r="K165" s="77">
        <f>IF(ISERROR(IF(ISBLANK($C165),"",VLOOKUP($C165,'[1]Инф. по МКД'!$D$3:$T$13113,16,0))),"",IF(ISBLANK($C165),"",VLOOKUP($C165,'[1]Инф. по МКД'!$D$3:$T$13113,16,0)))</f>
        <v>718.5</v>
      </c>
      <c r="L165" s="79">
        <f>IF(ISERROR(IF(ISBLANK($C165),"",VLOOKUP($C165,'[1]Инф. по МКД'!$D$3:$T$13113,17,0))),"",IF(ISBLANK($C165),"",VLOOKUP($C165,'[1]Инф. по МКД'!$D$3:$T$13113,17,0)))</f>
        <v>23</v>
      </c>
      <c r="M165" s="80">
        <f t="shared" si="19"/>
        <v>11356370.130000001</v>
      </c>
      <c r="N165" s="78"/>
      <c r="O165" s="78"/>
      <c r="P165" s="78"/>
      <c r="Q165" s="80">
        <f>IF('Форма 2'!D165=0,"",'Форма 2'!D165-N165-O165-P165)</f>
        <v>11356370.130000001</v>
      </c>
      <c r="R165" s="81">
        <f t="shared" si="26"/>
        <v>13162.22778164117</v>
      </c>
      <c r="S165" s="81">
        <f t="shared" si="27"/>
        <v>13162.22778164117</v>
      </c>
      <c r="T165" s="82">
        <v>45657</v>
      </c>
      <c r="U165" s="75" t="s">
        <v>43</v>
      </c>
      <c r="V165" s="84"/>
      <c r="W165" s="84">
        <f t="shared" si="21"/>
        <v>5</v>
      </c>
      <c r="X165" s="85">
        <v>1</v>
      </c>
      <c r="Y165" s="85">
        <v>1</v>
      </c>
      <c r="Z165" s="85" t="s">
        <v>961</v>
      </c>
      <c r="AA165" s="85">
        <v>1</v>
      </c>
      <c r="AB165" s="85">
        <v>1</v>
      </c>
      <c r="AC165" s="85">
        <v>1</v>
      </c>
      <c r="AD165" s="85" t="s">
        <v>961</v>
      </c>
      <c r="AE165" s="99" t="s">
        <v>961</v>
      </c>
      <c r="AF165" s="86" t="s">
        <v>961</v>
      </c>
      <c r="AG165" s="85" t="s">
        <v>961</v>
      </c>
      <c r="AH165" s="85" t="s">
        <v>961</v>
      </c>
      <c r="AI165" s="85" t="s">
        <v>961</v>
      </c>
      <c r="AJ165" s="85" t="s">
        <v>961</v>
      </c>
      <c r="AK165" s="85" t="s">
        <v>961</v>
      </c>
      <c r="AL165" s="85" t="s">
        <v>961</v>
      </c>
      <c r="AM165" s="85" t="s">
        <v>961</v>
      </c>
      <c r="AN165" s="85" t="s">
        <v>961</v>
      </c>
      <c r="AO165" s="85" t="s">
        <v>961</v>
      </c>
      <c r="AP165" s="85" t="s">
        <v>961</v>
      </c>
      <c r="AQ165" s="85" t="s">
        <v>961</v>
      </c>
      <c r="AR165" s="85" t="s">
        <v>961</v>
      </c>
    </row>
    <row r="166" spans="1:44" ht="16.5" thickTop="1" thickBot="1" x14ac:dyDescent="0.3">
      <c r="A166" s="61">
        <f t="shared" si="20"/>
        <v>13</v>
      </c>
      <c r="B166" s="92" t="str">
        <f>IF(ISERROR(IF(ISBLANK(C166),"",_xlfn.XLOOKUP(C166,'[1]Инф. по МКД'!$D$3:$D$13151,'[1]Инф. по МКД'!$C$3:$C$13151,,0))),"",IF(ISBLANK(C166),"",_xlfn.XLOOKUP(C166,'[1]Инф. по МКД'!$D$3:$D$13151,'[1]Инф. по МКД'!$C$3:$C$13151,,0)))</f>
        <v>Муниципальное образование "Город Березники" Пермского края</v>
      </c>
      <c r="C166" s="96" t="s">
        <v>135</v>
      </c>
      <c r="D166" s="74">
        <f>IF(ISERROR(IF(ISBLANK($C166),"",VLOOKUP($C166,'[1]Инф. по МКД'!$D$3:$T$13113,3,0))),"",IF(ISBLANK($C166),"",VLOOKUP($C166,'[1]Инф. по МКД'!$D$3:$T$13113,3,0)))</f>
        <v>1951</v>
      </c>
      <c r="E166" s="75"/>
      <c r="F166" s="87" t="str">
        <f>IF(ISERROR(IF(ISBLANK($C166),"",VLOOKUP($C166,'[1]Инф. по МКД'!$D$3:$T$13113,5,0))),"",IF(ISBLANK($C166),"",VLOOKUP($C166,'[1]Инф. по МКД'!$D$3:$T$13113,5,0)))</f>
        <v>Кирпич</v>
      </c>
      <c r="G166" s="75">
        <f>IF(ISERROR(IF(ISBLANK($C166),"",VLOOKUP($C166,'[1]Инф. по МКД'!$D$3:$T$13113,9,0))),"",IF(ISBLANK($C166),"",VLOOKUP($C166,'[1]Инф. по МКД'!$D$3:$T$13113,9,0)))</f>
        <v>3</v>
      </c>
      <c r="H166" s="61">
        <f>IF(ISERROR(IF(ISBLANK($C166),"",VLOOKUP($C166,'[1]Инф. по МКД'!$D$3:$T$13113,10,0))),"",IF(ISBLANK($C166),"",VLOOKUP($C166,'[1]Инф. по МКД'!$D$3:$T$13113,10,0)))</f>
        <v>3</v>
      </c>
      <c r="I166" s="77">
        <f>IF(ISERROR(IF(ISBLANK($C166),"",VLOOKUP($C166,'[1]Инф. по МКД'!$D$3:$T$13113,14,0))),"",IF(ISBLANK($C166),"",VLOOKUP($C166,'[1]Инф. по МКД'!$D$3:$T$13113,14,0)))</f>
        <v>2094.8000000000002</v>
      </c>
      <c r="J166" s="78">
        <f>IF(ISERROR(IF(ISBLANK($C166),"",VLOOKUP($C166,'[1]Инф. по МКД'!$D$3:$T$13113,15,0))),"",IF(ISBLANK($C166),"",VLOOKUP($C166,'[1]Инф. по МКД'!$D$3:$T$13113,15,0)))</f>
        <v>1849.6</v>
      </c>
      <c r="K166" s="77">
        <f>IF(ISERROR(IF(ISBLANK($C166),"",VLOOKUP($C166,'[1]Инф. по МКД'!$D$3:$T$13113,16,0))),"",IF(ISBLANK($C166),"",VLOOKUP($C166,'[1]Инф. по МКД'!$D$3:$T$13113,16,0)))</f>
        <v>1306.7</v>
      </c>
      <c r="L166" s="79">
        <f>IF(ISERROR(IF(ISBLANK($C166),"",VLOOKUP($C166,'[1]Инф. по МКД'!$D$3:$T$13113,17,0))),"",IF(ISBLANK($C166),"",VLOOKUP($C166,'[1]Инф. по МКД'!$D$3:$T$13113,17,0)))</f>
        <v>44</v>
      </c>
      <c r="M166" s="80">
        <f t="shared" si="19"/>
        <v>23729999.149999999</v>
      </c>
      <c r="N166" s="78"/>
      <c r="O166" s="78"/>
      <c r="P166" s="78"/>
      <c r="Q166" s="80">
        <f>IF('Форма 2'!D166=0,"",'Форма 2'!D166-N166-O166-P166)</f>
        <v>23729999.149999999</v>
      </c>
      <c r="R166" s="81">
        <f t="shared" si="26"/>
        <v>12829.80057850346</v>
      </c>
      <c r="S166" s="81">
        <f t="shared" si="27"/>
        <v>12829.80057850346</v>
      </c>
      <c r="T166" s="82">
        <v>45657</v>
      </c>
      <c r="U166" s="75" t="s">
        <v>43</v>
      </c>
      <c r="V166" s="83"/>
      <c r="W166" s="84">
        <f t="shared" si="21"/>
        <v>5</v>
      </c>
      <c r="X166" s="85">
        <v>1</v>
      </c>
      <c r="Y166" s="85">
        <v>1</v>
      </c>
      <c r="Z166" s="85" t="s">
        <v>961</v>
      </c>
      <c r="AA166" s="85">
        <v>1</v>
      </c>
      <c r="AB166" s="85">
        <v>1</v>
      </c>
      <c r="AC166" s="85">
        <v>1</v>
      </c>
      <c r="AD166" s="85" t="s">
        <v>961</v>
      </c>
      <c r="AE166" s="99" t="s">
        <v>961</v>
      </c>
      <c r="AF166" s="86" t="s">
        <v>961</v>
      </c>
      <c r="AG166" s="85" t="s">
        <v>961</v>
      </c>
      <c r="AH166" s="85" t="s">
        <v>961</v>
      </c>
      <c r="AI166" s="85" t="s">
        <v>961</v>
      </c>
      <c r="AJ166" s="85" t="s">
        <v>961</v>
      </c>
      <c r="AK166" s="85" t="s">
        <v>961</v>
      </c>
      <c r="AL166" s="85" t="s">
        <v>961</v>
      </c>
      <c r="AM166" s="85" t="s">
        <v>961</v>
      </c>
      <c r="AN166" s="85" t="s">
        <v>961</v>
      </c>
      <c r="AO166" s="85" t="s">
        <v>961</v>
      </c>
      <c r="AP166" s="85" t="s">
        <v>961</v>
      </c>
      <c r="AQ166" s="85" t="s">
        <v>961</v>
      </c>
      <c r="AR166" s="85" t="s">
        <v>961</v>
      </c>
    </row>
    <row r="167" spans="1:44" ht="16.5" thickTop="1" thickBot="1" x14ac:dyDescent="0.3">
      <c r="A167" s="61">
        <f t="shared" si="20"/>
        <v>14</v>
      </c>
      <c r="B167" s="92" t="str">
        <f>IF(ISERROR(IF(ISBLANK(C167),"",_xlfn.XLOOKUP(C167,'[1]Инф. по МКД'!$D$3:$D$13151,'[1]Инф. по МКД'!$C$3:$C$13151,,0))),"",IF(ISBLANK(C167),"",_xlfn.XLOOKUP(C167,'[1]Инф. по МКД'!$D$3:$D$13151,'[1]Инф. по МКД'!$C$3:$C$13151,,0)))</f>
        <v>Муниципальное образование "Город Березники" Пермского края</v>
      </c>
      <c r="C167" s="96" t="s">
        <v>136</v>
      </c>
      <c r="D167" s="74">
        <f>IF(ISERROR(IF(ISBLANK($C167),"",VLOOKUP($C167,'[1]Инф. по МКД'!$D$3:$T$13113,3,0))),"",IF(ISBLANK($C167),"",VLOOKUP($C167,'[1]Инф. по МКД'!$D$3:$T$13113,3,0)))</f>
        <v>1957</v>
      </c>
      <c r="E167" s="75"/>
      <c r="F167" s="87" t="str">
        <f>IF(ISERROR(IF(ISBLANK($C167),"",VLOOKUP($C167,'[1]Инф. по МКД'!$D$3:$T$13113,5,0))),"",IF(ISBLANK($C167),"",VLOOKUP($C167,'[1]Инф. по МКД'!$D$3:$T$13113,5,0)))</f>
        <v>Кирпич</v>
      </c>
      <c r="G167" s="75">
        <f>IF(ISERROR(IF(ISBLANK($C167),"",VLOOKUP($C167,'[1]Инф. по МКД'!$D$3:$T$13113,9,0))),"",IF(ISBLANK($C167),"",VLOOKUP($C167,'[1]Инф. по МКД'!$D$3:$T$13113,9,0)))</f>
        <v>5</v>
      </c>
      <c r="H167" s="61">
        <f>IF(ISERROR(IF(ISBLANK($C167),"",VLOOKUP($C167,'[1]Инф. по МКД'!$D$3:$T$13113,10,0))),"",IF(ISBLANK($C167),"",VLOOKUP($C167,'[1]Инф. по МКД'!$D$3:$T$13113,10,0)))</f>
        <v>3</v>
      </c>
      <c r="I167" s="77">
        <f>IF(ISERROR(IF(ISBLANK($C167),"",VLOOKUP($C167,'[1]Инф. по МКД'!$D$3:$T$13113,14,0))),"",IF(ISBLANK($C167),"",VLOOKUP($C167,'[1]Инф. по МКД'!$D$3:$T$13113,14,0)))</f>
        <v>5469.9</v>
      </c>
      <c r="J167" s="78">
        <f>IF(ISERROR(IF(ISBLANK($C167),"",VLOOKUP($C167,'[1]Инф. по МКД'!$D$3:$T$13113,15,0))),"",IF(ISBLANK($C167),"",VLOOKUP($C167,'[1]Инф. по МКД'!$D$3:$T$13113,15,0)))</f>
        <v>4892.3</v>
      </c>
      <c r="K167" s="77">
        <f>IF(ISERROR(IF(ISBLANK($C167),"",VLOOKUP($C167,'[1]Инф. по МКД'!$D$3:$T$13113,16,0))),"",IF(ISBLANK($C167),"",VLOOKUP($C167,'[1]Инф. по МКД'!$D$3:$T$13113,16,0)))</f>
        <v>3910.4</v>
      </c>
      <c r="L167" s="79">
        <f>IF(ISERROR(IF(ISBLANK($C167),"",VLOOKUP($C167,'[1]Инф. по МКД'!$D$3:$T$13113,17,0))),"",IF(ISBLANK($C167),"",VLOOKUP($C167,'[1]Инф. по МКД'!$D$3:$T$13113,17,0)))</f>
        <v>116</v>
      </c>
      <c r="M167" s="80">
        <f t="shared" si="19"/>
        <v>4464040.09</v>
      </c>
      <c r="N167" s="78"/>
      <c r="O167" s="78"/>
      <c r="P167" s="78"/>
      <c r="Q167" s="80">
        <f>IF('Форма 2'!D167=0,"",'Форма 2'!D167-N167-O167-P167)</f>
        <v>4464040.09</v>
      </c>
      <c r="R167" s="81">
        <f t="shared" si="26"/>
        <v>912.46245937493609</v>
      </c>
      <c r="S167" s="81">
        <f t="shared" si="27"/>
        <v>912.46245937493609</v>
      </c>
      <c r="T167" s="82">
        <v>45657</v>
      </c>
      <c r="U167" s="75" t="s">
        <v>43</v>
      </c>
      <c r="V167" s="83"/>
      <c r="W167" s="84">
        <f t="shared" si="21"/>
        <v>1</v>
      </c>
      <c r="X167" s="85" t="s">
        <v>961</v>
      </c>
      <c r="Y167" s="85" t="s">
        <v>961</v>
      </c>
      <c r="Z167" s="85" t="s">
        <v>961</v>
      </c>
      <c r="AA167" s="85" t="s">
        <v>961</v>
      </c>
      <c r="AB167" s="85" t="s">
        <v>961</v>
      </c>
      <c r="AC167" s="85" t="s">
        <v>961</v>
      </c>
      <c r="AD167" s="85" t="s">
        <v>961</v>
      </c>
      <c r="AE167" s="99" t="s">
        <v>961</v>
      </c>
      <c r="AF167" s="86" t="s">
        <v>961</v>
      </c>
      <c r="AG167" s="85" t="s">
        <v>961</v>
      </c>
      <c r="AH167" s="85" t="s">
        <v>961</v>
      </c>
      <c r="AI167" s="85" t="s">
        <v>961</v>
      </c>
      <c r="AJ167" s="85" t="s">
        <v>961</v>
      </c>
      <c r="AK167" s="85">
        <v>1</v>
      </c>
      <c r="AL167" s="85" t="s">
        <v>961</v>
      </c>
      <c r="AM167" s="85" t="s">
        <v>961</v>
      </c>
      <c r="AN167" s="85" t="s">
        <v>961</v>
      </c>
      <c r="AO167" s="85" t="s">
        <v>961</v>
      </c>
      <c r="AP167" s="85" t="s">
        <v>961</v>
      </c>
      <c r="AQ167" s="85" t="s">
        <v>961</v>
      </c>
      <c r="AR167" s="85" t="s">
        <v>961</v>
      </c>
    </row>
    <row r="168" spans="1:44" ht="16.5" thickTop="1" thickBot="1" x14ac:dyDescent="0.3">
      <c r="A168" s="61">
        <f t="shared" si="20"/>
        <v>15</v>
      </c>
      <c r="B168" s="92" t="str">
        <f>IF(ISERROR(IF(ISBLANK(C168),"",_xlfn.XLOOKUP(C168,'[1]Инф. по МКД'!$D$3:$D$13151,'[1]Инф. по МКД'!$C$3:$C$13151,,0))),"",IF(ISBLANK(C168),"",_xlfn.XLOOKUP(C168,'[1]Инф. по МКД'!$D$3:$D$13151,'[1]Инф. по МКД'!$C$3:$C$13151,,0)))</f>
        <v>Муниципальное образование "Город Березники" Пермского края</v>
      </c>
      <c r="C168" s="96" t="s">
        <v>137</v>
      </c>
      <c r="D168" s="74">
        <f>IF(ISERROR(IF(ISBLANK($C168),"",VLOOKUP($C168,'[1]Инф. по МКД'!$D$3:$T$13113,3,0))),"",IF(ISBLANK($C168),"",VLOOKUP($C168,'[1]Инф. по МКД'!$D$3:$T$13113,3,0)))</f>
        <v>1967</v>
      </c>
      <c r="E168" s="75"/>
      <c r="F168" s="87" t="str">
        <f>IF(ISERROR(IF(ISBLANK($C168),"",VLOOKUP($C168,'[1]Инф. по МКД'!$D$3:$T$13113,5,0))),"",IF(ISBLANK($C168),"",VLOOKUP($C168,'[1]Инф. по МКД'!$D$3:$T$13113,5,0)))</f>
        <v>Кирпич</v>
      </c>
      <c r="G168" s="75">
        <f>IF(ISERROR(IF(ISBLANK($C168),"",VLOOKUP($C168,'[1]Инф. по МКД'!$D$3:$T$13113,9,0))),"",IF(ISBLANK($C168),"",VLOOKUP($C168,'[1]Инф. по МКД'!$D$3:$T$13113,9,0)))</f>
        <v>5</v>
      </c>
      <c r="H168" s="61">
        <f>IF(ISERROR(IF(ISBLANK($C168),"",VLOOKUP($C168,'[1]Инф. по МКД'!$D$3:$T$13113,10,0))),"",IF(ISBLANK($C168),"",VLOOKUP($C168,'[1]Инф. по МКД'!$D$3:$T$13113,10,0)))</f>
        <v>4</v>
      </c>
      <c r="I168" s="77">
        <f>IF(ISERROR(IF(ISBLANK($C168),"",VLOOKUP($C168,'[1]Инф. по МКД'!$D$3:$T$13113,14,0))),"",IF(ISBLANK($C168),"",VLOOKUP($C168,'[1]Инф. по МКД'!$D$3:$T$13113,14,0)))</f>
        <v>2912.2</v>
      </c>
      <c r="J168" s="78">
        <f>IF(ISERROR(IF(ISBLANK($C168),"",VLOOKUP($C168,'[1]Инф. по МКД'!$D$3:$T$13113,15,0))),"",IF(ISBLANK($C168),"",VLOOKUP($C168,'[1]Инф. по МКД'!$D$3:$T$13113,15,0)))</f>
        <v>2617.1999999999998</v>
      </c>
      <c r="K168" s="77">
        <f>IF(ISERROR(IF(ISBLANK($C168),"",VLOOKUP($C168,'[1]Инф. по МКД'!$D$3:$T$13113,16,0))),"",IF(ISBLANK($C168),"",VLOOKUP($C168,'[1]Инф. по МКД'!$D$3:$T$13113,16,0)))</f>
        <v>2617.1999999999998</v>
      </c>
      <c r="L168" s="79">
        <f>IF(ISERROR(IF(ISBLANK($C168),"",VLOOKUP($C168,'[1]Инф. по МКД'!$D$3:$T$13113,17,0))),"",IF(ISBLANK($C168),"",VLOOKUP($C168,'[1]Инф. по МКД'!$D$3:$T$13113,17,0)))</f>
        <v>115</v>
      </c>
      <c r="M168" s="80">
        <f t="shared" si="19"/>
        <v>13115150.939999999</v>
      </c>
      <c r="N168" s="78"/>
      <c r="O168" s="78"/>
      <c r="P168" s="78"/>
      <c r="Q168" s="80">
        <f>IF('Форма 2'!D168=0,"",'Форма 2'!D168-N168-O168-P168)</f>
        <v>13115150.939999999</v>
      </c>
      <c r="R168" s="81">
        <f t="shared" si="26"/>
        <v>5011.1382164144889</v>
      </c>
      <c r="S168" s="81">
        <f t="shared" si="27"/>
        <v>5011.1382164144889</v>
      </c>
      <c r="T168" s="82">
        <v>45657</v>
      </c>
      <c r="U168" s="75" t="s">
        <v>43</v>
      </c>
      <c r="V168" s="83"/>
      <c r="W168" s="84">
        <f t="shared" si="21"/>
        <v>1</v>
      </c>
      <c r="X168" s="85" t="s">
        <v>961</v>
      </c>
      <c r="Y168" s="85" t="s">
        <v>961</v>
      </c>
      <c r="Z168" s="85" t="s">
        <v>961</v>
      </c>
      <c r="AA168" s="85" t="s">
        <v>961</v>
      </c>
      <c r="AB168" s="85" t="s">
        <v>961</v>
      </c>
      <c r="AC168" s="85" t="s">
        <v>961</v>
      </c>
      <c r="AD168" s="85" t="s">
        <v>961</v>
      </c>
      <c r="AE168" s="99" t="s">
        <v>961</v>
      </c>
      <c r="AF168" s="86" t="s">
        <v>961</v>
      </c>
      <c r="AG168" s="85">
        <v>1</v>
      </c>
      <c r="AH168" s="85" t="s">
        <v>961</v>
      </c>
      <c r="AI168" s="85" t="s">
        <v>961</v>
      </c>
      <c r="AJ168" s="85" t="s">
        <v>961</v>
      </c>
      <c r="AK168" s="85" t="s">
        <v>961</v>
      </c>
      <c r="AL168" s="85" t="s">
        <v>961</v>
      </c>
      <c r="AM168" s="85" t="s">
        <v>961</v>
      </c>
      <c r="AN168" s="85" t="s">
        <v>961</v>
      </c>
      <c r="AO168" s="85" t="s">
        <v>961</v>
      </c>
      <c r="AP168" s="85" t="s">
        <v>961</v>
      </c>
      <c r="AQ168" s="85" t="s">
        <v>961</v>
      </c>
      <c r="AR168" s="85" t="s">
        <v>961</v>
      </c>
    </row>
    <row r="169" spans="1:44" ht="16.5" thickTop="1" thickBot="1" x14ac:dyDescent="0.3">
      <c r="A169" s="61">
        <f t="shared" si="20"/>
        <v>16</v>
      </c>
      <c r="B169" s="92" t="str">
        <f>IF(ISERROR(IF(ISBLANK(C169),"",_xlfn.XLOOKUP(C169,'[1]Инф. по МКД'!$D$3:$D$13151,'[1]Инф. по МКД'!$C$3:$C$13151,,0))),"",IF(ISBLANK(C169),"",_xlfn.XLOOKUP(C169,'[1]Инф. по МКД'!$D$3:$D$13151,'[1]Инф. по МКД'!$C$3:$C$13151,,0)))</f>
        <v>Муниципальное образование "Город Березники" Пермского края</v>
      </c>
      <c r="C169" s="96" t="s">
        <v>138</v>
      </c>
      <c r="D169" s="74">
        <f>IF(ISERROR(IF(ISBLANK($C169),"",VLOOKUP($C169,'[1]Инф. по МКД'!$D$3:$T$13113,3,0))),"",IF(ISBLANK($C169),"",VLOOKUP($C169,'[1]Инф. по МКД'!$D$3:$T$13113,3,0)))</f>
        <v>1950</v>
      </c>
      <c r="E169" s="75"/>
      <c r="F169" s="87" t="str">
        <f>IF(ISERROR(IF(ISBLANK($C169),"",VLOOKUP($C169,'[1]Инф. по МКД'!$D$3:$T$13113,5,0))),"",IF(ISBLANK($C169),"",VLOOKUP($C169,'[1]Инф. по МКД'!$D$3:$T$13113,5,0)))</f>
        <v>Шлакоблок</v>
      </c>
      <c r="G169" s="75">
        <f>IF(ISERROR(IF(ISBLANK($C169),"",VLOOKUP($C169,'[1]Инф. по МКД'!$D$3:$T$13113,9,0))),"",IF(ISBLANK($C169),"",VLOOKUP($C169,'[1]Инф. по МКД'!$D$3:$T$13113,9,0)))</f>
        <v>2</v>
      </c>
      <c r="H169" s="61">
        <f>IF(ISERROR(IF(ISBLANK($C169),"",VLOOKUP($C169,'[1]Инф. по МКД'!$D$3:$T$13113,10,0))),"",IF(ISBLANK($C169),"",VLOOKUP($C169,'[1]Инф. по МКД'!$D$3:$T$13113,10,0)))</f>
        <v>2</v>
      </c>
      <c r="I169" s="77">
        <f>IF(ISERROR(IF(ISBLANK($C169),"",VLOOKUP($C169,'[1]Инф. по МКД'!$D$3:$T$13113,14,0))),"",IF(ISBLANK($C169),"",VLOOKUP($C169,'[1]Инф. по МКД'!$D$3:$T$13113,14,0)))</f>
        <v>699.4</v>
      </c>
      <c r="J169" s="78">
        <f>IF(ISERROR(IF(ISBLANK($C169),"",VLOOKUP($C169,'[1]Инф. по МКД'!$D$3:$T$13113,15,0))),"",IF(ISBLANK($C169),"",VLOOKUP($C169,'[1]Инф. по МКД'!$D$3:$T$13113,15,0)))</f>
        <v>623.4</v>
      </c>
      <c r="K169" s="77">
        <f>IF(ISERROR(IF(ISBLANK($C169),"",VLOOKUP($C169,'[1]Инф. по МКД'!$D$3:$T$13113,16,0))),"",IF(ISBLANK($C169),"",VLOOKUP($C169,'[1]Инф. по МКД'!$D$3:$T$13113,16,0)))</f>
        <v>623.4</v>
      </c>
      <c r="L169" s="79">
        <f>IF(ISERROR(IF(ISBLANK($C169),"",VLOOKUP($C169,'[1]Инф. по МКД'!$D$3:$T$13113,17,0))),"",IF(ISBLANK($C169),"",VLOOKUP($C169,'[1]Инф. по МКД'!$D$3:$T$13113,17,0)))</f>
        <v>34</v>
      </c>
      <c r="M169" s="80">
        <f t="shared" si="19"/>
        <v>781950.17999999993</v>
      </c>
      <c r="N169" s="78"/>
      <c r="O169" s="78"/>
      <c r="P169" s="78"/>
      <c r="Q169" s="80">
        <f>IF('Форма 2'!D169=0,"",'Форма 2'!D169-N169-O169-P169)</f>
        <v>781950.17999999993</v>
      </c>
      <c r="R169" s="81">
        <f t="shared" si="26"/>
        <v>1254.3313763233878</v>
      </c>
      <c r="S169" s="81">
        <f t="shared" si="27"/>
        <v>1254.3313763233878</v>
      </c>
      <c r="T169" s="82">
        <v>45657</v>
      </c>
      <c r="U169" s="75" t="s">
        <v>43</v>
      </c>
      <c r="V169" s="83"/>
      <c r="W169" s="84">
        <f t="shared" si="21"/>
        <v>2</v>
      </c>
      <c r="X169" s="85">
        <v>1</v>
      </c>
      <c r="Y169" s="85" t="s">
        <v>961</v>
      </c>
      <c r="Z169" s="85" t="s">
        <v>961</v>
      </c>
      <c r="AA169" s="85">
        <v>1</v>
      </c>
      <c r="AB169" s="85" t="s">
        <v>961</v>
      </c>
      <c r="AC169" s="85" t="s">
        <v>961</v>
      </c>
      <c r="AD169" s="85" t="s">
        <v>961</v>
      </c>
      <c r="AE169" s="99" t="s">
        <v>961</v>
      </c>
      <c r="AF169" s="86" t="s">
        <v>961</v>
      </c>
      <c r="AG169" s="85" t="s">
        <v>961</v>
      </c>
      <c r="AH169" s="85" t="s">
        <v>961</v>
      </c>
      <c r="AI169" s="85" t="s">
        <v>961</v>
      </c>
      <c r="AJ169" s="85" t="s">
        <v>961</v>
      </c>
      <c r="AK169" s="85" t="s">
        <v>961</v>
      </c>
      <c r="AL169" s="85" t="s">
        <v>961</v>
      </c>
      <c r="AM169" s="85" t="s">
        <v>961</v>
      </c>
      <c r="AN169" s="85" t="s">
        <v>961</v>
      </c>
      <c r="AO169" s="85" t="s">
        <v>961</v>
      </c>
      <c r="AP169" s="85" t="s">
        <v>961</v>
      </c>
      <c r="AQ169" s="85" t="s">
        <v>961</v>
      </c>
      <c r="AR169" s="85" t="s">
        <v>961</v>
      </c>
    </row>
    <row r="170" spans="1:44" ht="16.5" thickTop="1" thickBot="1" x14ac:dyDescent="0.3">
      <c r="A170" s="61">
        <f t="shared" si="20"/>
        <v>17</v>
      </c>
      <c r="B170" s="92" t="str">
        <f>IF(ISERROR(IF(ISBLANK(C170),"",_xlfn.XLOOKUP(C170,'[1]Инф. по МКД'!$D$3:$D$13151,'[1]Инф. по МКД'!$C$3:$C$13151,,0))),"",IF(ISBLANK(C170),"",_xlfn.XLOOKUP(C170,'[1]Инф. по МКД'!$D$3:$D$13151,'[1]Инф. по МКД'!$C$3:$C$13151,,0)))</f>
        <v>Муниципальное образование "Город Березники" Пермского края</v>
      </c>
      <c r="C170" s="96" t="s">
        <v>139</v>
      </c>
      <c r="D170" s="74">
        <f>IF(ISERROR(IF(ISBLANK($C170),"",VLOOKUP($C170,'[1]Инф. по МКД'!$D$3:$T$13113,3,0))),"",IF(ISBLANK($C170),"",VLOOKUP($C170,'[1]Инф. по МКД'!$D$3:$T$13113,3,0)))</f>
        <v>1949</v>
      </c>
      <c r="E170" s="75"/>
      <c r="F170" s="87" t="str">
        <f>IF(ISERROR(IF(ISBLANK($C170),"",VLOOKUP($C170,'[1]Инф. по МКД'!$D$3:$T$13113,5,0))),"",IF(ISBLANK($C170),"",VLOOKUP($C170,'[1]Инф. по МКД'!$D$3:$T$13113,5,0)))</f>
        <v>Кирпич</v>
      </c>
      <c r="G170" s="75">
        <f>IF(ISERROR(IF(ISBLANK($C170),"",VLOOKUP($C170,'[1]Инф. по МКД'!$D$3:$T$13113,9,0))),"",IF(ISBLANK($C170),"",VLOOKUP($C170,'[1]Инф. по МКД'!$D$3:$T$13113,9,0)))</f>
        <v>2</v>
      </c>
      <c r="H170" s="61">
        <f>IF(ISERROR(IF(ISBLANK($C170),"",VLOOKUP($C170,'[1]Инф. по МКД'!$D$3:$T$13113,10,0))),"",IF(ISBLANK($C170),"",VLOOKUP($C170,'[1]Инф. по МКД'!$D$3:$T$13113,10,0)))</f>
        <v>2</v>
      </c>
      <c r="I170" s="77">
        <f>IF(ISERROR(IF(ISBLANK($C170),"",VLOOKUP($C170,'[1]Инф. по МКД'!$D$3:$T$13113,14,0))),"",IF(ISBLANK($C170),"",VLOOKUP($C170,'[1]Инф. по МКД'!$D$3:$T$13113,14,0)))</f>
        <v>757.9</v>
      </c>
      <c r="J170" s="78">
        <f>IF(ISERROR(IF(ISBLANK($C170),"",VLOOKUP($C170,'[1]Инф. по МКД'!$D$3:$T$13113,15,0))),"",IF(ISBLANK($C170),"",VLOOKUP($C170,'[1]Инф. по МКД'!$D$3:$T$13113,15,0)))</f>
        <v>685.5</v>
      </c>
      <c r="K170" s="77">
        <f>IF(ISERROR(IF(ISBLANK($C170),"",VLOOKUP($C170,'[1]Инф. по МКД'!$D$3:$T$13113,16,0))),"",IF(ISBLANK($C170),"",VLOOKUP($C170,'[1]Инф. по МКД'!$D$3:$T$13113,16,0)))</f>
        <v>685.5</v>
      </c>
      <c r="L170" s="79">
        <f>IF(ISERROR(IF(ISBLANK($C170),"",VLOOKUP($C170,'[1]Инф. по МКД'!$D$3:$T$13113,17,0))),"",IF(ISBLANK($C170),"",VLOOKUP($C170,'[1]Инф. по МКД'!$D$3:$T$13113,17,0)))</f>
        <v>36</v>
      </c>
      <c r="M170" s="80">
        <f t="shared" si="19"/>
        <v>12440913.350000001</v>
      </c>
      <c r="N170" s="78"/>
      <c r="O170" s="78"/>
      <c r="P170" s="78"/>
      <c r="Q170" s="80">
        <f>IF('Форма 2'!D170=0,"",'Форма 2'!D170-N170-O170-P170)</f>
        <v>12440913.350000001</v>
      </c>
      <c r="R170" s="81">
        <f t="shared" si="26"/>
        <v>18148.6700948213</v>
      </c>
      <c r="S170" s="81">
        <f t="shared" si="27"/>
        <v>18148.6700948213</v>
      </c>
      <c r="T170" s="82">
        <v>45657</v>
      </c>
      <c r="U170" s="75" t="s">
        <v>43</v>
      </c>
      <c r="V170" s="84"/>
      <c r="W170" s="84">
        <f t="shared" si="21"/>
        <v>5</v>
      </c>
      <c r="X170" s="85" t="s">
        <v>961</v>
      </c>
      <c r="Y170" s="85">
        <v>1</v>
      </c>
      <c r="Z170" s="85" t="s">
        <v>961</v>
      </c>
      <c r="AA170" s="85">
        <v>1</v>
      </c>
      <c r="AB170" s="85">
        <v>1</v>
      </c>
      <c r="AC170" s="85">
        <v>1</v>
      </c>
      <c r="AD170" s="85" t="s">
        <v>961</v>
      </c>
      <c r="AE170" s="99" t="s">
        <v>961</v>
      </c>
      <c r="AF170" s="86" t="s">
        <v>961</v>
      </c>
      <c r="AG170" s="85" t="s">
        <v>961</v>
      </c>
      <c r="AH170" s="85">
        <v>1</v>
      </c>
      <c r="AI170" s="85" t="s">
        <v>961</v>
      </c>
      <c r="AJ170" s="85" t="s">
        <v>961</v>
      </c>
      <c r="AK170" s="85" t="s">
        <v>961</v>
      </c>
      <c r="AL170" s="85" t="s">
        <v>961</v>
      </c>
      <c r="AM170" s="85" t="s">
        <v>961</v>
      </c>
      <c r="AN170" s="85" t="s">
        <v>961</v>
      </c>
      <c r="AO170" s="85" t="s">
        <v>961</v>
      </c>
      <c r="AP170" s="85" t="s">
        <v>961</v>
      </c>
      <c r="AQ170" s="85" t="s">
        <v>961</v>
      </c>
      <c r="AR170" s="85" t="s">
        <v>961</v>
      </c>
    </row>
    <row r="171" spans="1:44" ht="16.5" thickTop="1" thickBot="1" x14ac:dyDescent="0.3">
      <c r="A171" s="61">
        <f t="shared" si="20"/>
        <v>18</v>
      </c>
      <c r="B171" s="92" t="str">
        <f>IF(ISERROR(IF(ISBLANK(C171),"",_xlfn.XLOOKUP(C171,'[1]Инф. по МКД'!$D$3:$D$13151,'[1]Инф. по МКД'!$C$3:$C$13151,,0))),"",IF(ISBLANK(C171),"",_xlfn.XLOOKUP(C171,'[1]Инф. по МКД'!$D$3:$D$13151,'[1]Инф. по МКД'!$C$3:$C$13151,,0)))</f>
        <v>Муниципальное образование "Город Березники" Пермского края</v>
      </c>
      <c r="C171" s="96" t="s">
        <v>140</v>
      </c>
      <c r="D171" s="74">
        <f>IF(ISERROR(IF(ISBLANK($C171),"",VLOOKUP($C171,'[1]Инф. по МКД'!$D$3:$T$13113,3,0))),"",IF(ISBLANK($C171),"",VLOOKUP($C171,'[1]Инф. по МКД'!$D$3:$T$13113,3,0)))</f>
        <v>1951</v>
      </c>
      <c r="E171" s="75"/>
      <c r="F171" s="87" t="str">
        <f>IF(ISERROR(IF(ISBLANK($C171),"",VLOOKUP($C171,'[1]Инф. по МКД'!$D$3:$T$13113,5,0))),"",IF(ISBLANK($C171),"",VLOOKUP($C171,'[1]Инф. по МКД'!$D$3:$T$13113,5,0)))</f>
        <v>Шлакоблок</v>
      </c>
      <c r="G171" s="75">
        <f>IF(ISERROR(IF(ISBLANK($C171),"",VLOOKUP($C171,'[1]Инф. по МКД'!$D$3:$T$13113,9,0))),"",IF(ISBLANK($C171),"",VLOOKUP($C171,'[1]Инф. по МКД'!$D$3:$T$13113,9,0)))</f>
        <v>2</v>
      </c>
      <c r="H171" s="61">
        <f>IF(ISERROR(IF(ISBLANK($C171),"",VLOOKUP($C171,'[1]Инф. по МКД'!$D$3:$T$13113,10,0))),"",IF(ISBLANK($C171),"",VLOOKUP($C171,'[1]Инф. по МКД'!$D$3:$T$13113,10,0)))</f>
        <v>2</v>
      </c>
      <c r="I171" s="77">
        <f>IF(ISERROR(IF(ISBLANK($C171),"",VLOOKUP($C171,'[1]Инф. по МКД'!$D$3:$T$13113,14,0))),"",IF(ISBLANK($C171),"",VLOOKUP($C171,'[1]Инф. по МКД'!$D$3:$T$13113,14,0)))</f>
        <v>760.3</v>
      </c>
      <c r="J171" s="78">
        <f>IF(ISERROR(IF(ISBLANK($C171),"",VLOOKUP($C171,'[1]Инф. по МКД'!$D$3:$T$13113,15,0))),"",IF(ISBLANK($C171),"",VLOOKUP($C171,'[1]Инф. по МКД'!$D$3:$T$13113,15,0)))</f>
        <v>667.3</v>
      </c>
      <c r="K171" s="77">
        <f>IF(ISERROR(IF(ISBLANK($C171),"",VLOOKUP($C171,'[1]Инф. по МКД'!$D$3:$T$13113,16,0))),"",IF(ISBLANK($C171),"",VLOOKUP($C171,'[1]Инф. по МКД'!$D$3:$T$13113,16,0)))</f>
        <v>667.3</v>
      </c>
      <c r="L171" s="79">
        <f>IF(ISERROR(IF(ISBLANK($C171),"",VLOOKUP($C171,'[1]Инф. по МКД'!$D$3:$T$13113,17,0))),"",IF(ISBLANK($C171),"",VLOOKUP($C171,'[1]Инф. по МКД'!$D$3:$T$13113,17,0)))</f>
        <v>35</v>
      </c>
      <c r="M171" s="80">
        <f t="shared" si="19"/>
        <v>12480309.300000001</v>
      </c>
      <c r="N171" s="78"/>
      <c r="O171" s="78"/>
      <c r="P171" s="78"/>
      <c r="Q171" s="80">
        <f>IF('Форма 2'!D171=0,"",'Форма 2'!D171-N171-O171-P171)</f>
        <v>12480309.300000001</v>
      </c>
      <c r="R171" s="81">
        <f t="shared" si="26"/>
        <v>18702.696388430992</v>
      </c>
      <c r="S171" s="81">
        <f t="shared" si="27"/>
        <v>18702.696388430992</v>
      </c>
      <c r="T171" s="82">
        <v>45657</v>
      </c>
      <c r="U171" s="75" t="s">
        <v>43</v>
      </c>
      <c r="V171" s="83"/>
      <c r="W171" s="84">
        <f t="shared" si="21"/>
        <v>5</v>
      </c>
      <c r="X171" s="85" t="s">
        <v>961</v>
      </c>
      <c r="Y171" s="85">
        <v>1</v>
      </c>
      <c r="Z171" s="85" t="s">
        <v>961</v>
      </c>
      <c r="AA171" s="85">
        <v>1</v>
      </c>
      <c r="AB171" s="85">
        <v>1</v>
      </c>
      <c r="AC171" s="85">
        <v>1</v>
      </c>
      <c r="AD171" s="85" t="s">
        <v>961</v>
      </c>
      <c r="AE171" s="99" t="s">
        <v>961</v>
      </c>
      <c r="AF171" s="86" t="s">
        <v>961</v>
      </c>
      <c r="AG171" s="85" t="s">
        <v>961</v>
      </c>
      <c r="AH171" s="85">
        <v>1</v>
      </c>
      <c r="AI171" s="85" t="s">
        <v>961</v>
      </c>
      <c r="AJ171" s="85" t="s">
        <v>961</v>
      </c>
      <c r="AK171" s="85" t="s">
        <v>961</v>
      </c>
      <c r="AL171" s="85" t="s">
        <v>961</v>
      </c>
      <c r="AM171" s="85" t="s">
        <v>961</v>
      </c>
      <c r="AN171" s="85" t="s">
        <v>961</v>
      </c>
      <c r="AO171" s="85" t="s">
        <v>961</v>
      </c>
      <c r="AP171" s="85" t="s">
        <v>961</v>
      </c>
      <c r="AQ171" s="85" t="s">
        <v>961</v>
      </c>
      <c r="AR171" s="85" t="s">
        <v>961</v>
      </c>
    </row>
    <row r="172" spans="1:44" ht="16.5" thickTop="1" thickBot="1" x14ac:dyDescent="0.3">
      <c r="A172" s="61">
        <f t="shared" si="20"/>
        <v>19</v>
      </c>
      <c r="B172" s="92" t="str">
        <f>IF(ISERROR(IF(ISBLANK(C172),"",_xlfn.XLOOKUP(C172,'[1]Инф. по МКД'!$D$3:$D$13151,'[1]Инф. по МКД'!$C$3:$C$13151,,0))),"",IF(ISBLANK(C172),"",_xlfn.XLOOKUP(C172,'[1]Инф. по МКД'!$D$3:$D$13151,'[1]Инф. по МКД'!$C$3:$C$13151,,0)))</f>
        <v>Муниципальное образование "Город Березники" Пермского края</v>
      </c>
      <c r="C172" s="96" t="s">
        <v>141</v>
      </c>
      <c r="D172" s="74">
        <f>IF(ISERROR(IF(ISBLANK($C172),"",VLOOKUP($C172,'[1]Инф. по МКД'!$D$3:$T$13113,3,0))),"",IF(ISBLANK($C172),"",VLOOKUP($C172,'[1]Инф. по МКД'!$D$3:$T$13113,3,0)))</f>
        <v>1976</v>
      </c>
      <c r="E172" s="75"/>
      <c r="F172" s="87" t="str">
        <f>IF(ISERROR(IF(ISBLANK($C172),"",VLOOKUP($C172,'[1]Инф. по МКД'!$D$3:$T$13113,5,0))),"",IF(ISBLANK($C172),"",VLOOKUP($C172,'[1]Инф. по МКД'!$D$3:$T$13113,5,0)))</f>
        <v>Кирпич</v>
      </c>
      <c r="G172" s="75">
        <f>IF(ISERROR(IF(ISBLANK($C172),"",VLOOKUP($C172,'[1]Инф. по МКД'!$D$3:$T$13113,9,0))),"",IF(ISBLANK($C172),"",VLOOKUP($C172,'[1]Инф. по МКД'!$D$3:$T$13113,9,0)))</f>
        <v>9</v>
      </c>
      <c r="H172" s="61">
        <f>IF(ISERROR(IF(ISBLANK($C172),"",VLOOKUP($C172,'[1]Инф. по МКД'!$D$3:$T$13113,10,0))),"",IF(ISBLANK($C172),"",VLOOKUP($C172,'[1]Инф. по МКД'!$D$3:$T$13113,10,0)))</f>
        <v>1</v>
      </c>
      <c r="I172" s="77">
        <f>IF(ISERROR(IF(ISBLANK($C172),"",VLOOKUP($C172,'[1]Инф. по МКД'!$D$3:$T$13113,14,0))),"",IF(ISBLANK($C172),"",VLOOKUP($C172,'[1]Инф. по МКД'!$D$3:$T$13113,14,0)))</f>
        <v>4935.1000000000004</v>
      </c>
      <c r="J172" s="78">
        <f>IF(ISERROR(IF(ISBLANK($C172),"",VLOOKUP($C172,'[1]Инф. по МКД'!$D$3:$T$13113,15,0))),"",IF(ISBLANK($C172),"",VLOOKUP($C172,'[1]Инф. по МКД'!$D$3:$T$13113,15,0)))</f>
        <v>3693.3</v>
      </c>
      <c r="K172" s="77">
        <f>IF(ISERROR(IF(ISBLANK($C172),"",VLOOKUP($C172,'[1]Инф. по МКД'!$D$3:$T$13113,16,0))),"",IF(ISBLANK($C172),"",VLOOKUP($C172,'[1]Инф. по МКД'!$D$3:$T$13113,16,0)))</f>
        <v>3323.97</v>
      </c>
      <c r="L172" s="79">
        <f>IF(ISERROR(IF(ISBLANK($C172),"",VLOOKUP($C172,'[1]Инф. по МКД'!$D$3:$T$13113,17,0))),"",IF(ISBLANK($C172),"",VLOOKUP($C172,'[1]Инф. по МКД'!$D$3:$T$13113,17,0)))</f>
        <v>260</v>
      </c>
      <c r="M172" s="80">
        <f t="shared" si="19"/>
        <v>10205342.640000001</v>
      </c>
      <c r="N172" s="78"/>
      <c r="O172" s="78"/>
      <c r="P172" s="78"/>
      <c r="Q172" s="80">
        <f>IF('Форма 2'!D172=0,"",'Форма 2'!D172-N172-O172-P172)</f>
        <v>10205342.640000001</v>
      </c>
      <c r="R172" s="81">
        <f t="shared" si="26"/>
        <v>2763.2043538299081</v>
      </c>
      <c r="S172" s="81">
        <f t="shared" si="27"/>
        <v>2763.2043538299081</v>
      </c>
      <c r="T172" s="82">
        <v>45657</v>
      </c>
      <c r="U172" s="75" t="s">
        <v>43</v>
      </c>
      <c r="V172" s="84"/>
      <c r="W172" s="84">
        <f t="shared" si="21"/>
        <v>1</v>
      </c>
      <c r="X172" s="85" t="s">
        <v>961</v>
      </c>
      <c r="Y172" s="85" t="s">
        <v>961</v>
      </c>
      <c r="Z172" s="85" t="s">
        <v>961</v>
      </c>
      <c r="AA172" s="85" t="s">
        <v>961</v>
      </c>
      <c r="AB172" s="85" t="s">
        <v>961</v>
      </c>
      <c r="AC172" s="85" t="s">
        <v>961</v>
      </c>
      <c r="AD172" s="85" t="s">
        <v>961</v>
      </c>
      <c r="AE172" s="99" t="s">
        <v>961</v>
      </c>
      <c r="AF172" s="86" t="s">
        <v>961</v>
      </c>
      <c r="AG172" s="85">
        <v>1</v>
      </c>
      <c r="AH172" s="85" t="s">
        <v>961</v>
      </c>
      <c r="AI172" s="85" t="s">
        <v>961</v>
      </c>
      <c r="AJ172" s="85" t="s">
        <v>961</v>
      </c>
      <c r="AK172" s="85" t="s">
        <v>961</v>
      </c>
      <c r="AL172" s="85" t="s">
        <v>961</v>
      </c>
      <c r="AM172" s="85" t="s">
        <v>961</v>
      </c>
      <c r="AN172" s="85" t="s">
        <v>961</v>
      </c>
      <c r="AO172" s="85" t="s">
        <v>961</v>
      </c>
      <c r="AP172" s="85" t="s">
        <v>961</v>
      </c>
      <c r="AQ172" s="85" t="s">
        <v>961</v>
      </c>
      <c r="AR172" s="85" t="s">
        <v>961</v>
      </c>
    </row>
    <row r="173" spans="1:44" ht="16.5" thickTop="1" thickBot="1" x14ac:dyDescent="0.3">
      <c r="A173" s="61">
        <f t="shared" si="20"/>
        <v>20</v>
      </c>
      <c r="B173" s="92" t="str">
        <f>IF(ISERROR(IF(ISBLANK(C173),"",_xlfn.XLOOKUP(C173,'[1]Инф. по МКД'!$D$3:$D$13151,'[1]Инф. по МКД'!$C$3:$C$13151,,0))),"",IF(ISBLANK(C173),"",_xlfn.XLOOKUP(C173,'[1]Инф. по МКД'!$D$3:$D$13151,'[1]Инф. по МКД'!$C$3:$C$13151,,0)))</f>
        <v>Муниципальное образование "Город Березники" Пермского края</v>
      </c>
      <c r="C173" s="96" t="s">
        <v>782</v>
      </c>
      <c r="D173" s="74">
        <f>IF(ISERROR(IF(ISBLANK($C173),"",VLOOKUP($C173,'[1]Инф. по МКД'!$D$3:$T$13113,3,0))),"",IF(ISBLANK($C173),"",VLOOKUP($C173,'[1]Инф. по МКД'!$D$3:$T$13113,3,0)))</f>
        <v>1964</v>
      </c>
      <c r="E173" s="75"/>
      <c r="F173" s="87" t="str">
        <f>IF(ISERROR(IF(ISBLANK($C173),"",VLOOKUP($C173,'[1]Инф. по МКД'!$D$3:$T$13113,5,0))),"",IF(ISBLANK($C173),"",VLOOKUP($C173,'[1]Инф. по МКД'!$D$3:$T$13113,5,0)))</f>
        <v>Кирпич</v>
      </c>
      <c r="G173" s="75">
        <f>IF(ISERROR(IF(ISBLANK($C173),"",VLOOKUP($C173,'[1]Инф. по МКД'!$D$3:$T$13113,9,0))),"",IF(ISBLANK($C173),"",VLOOKUP($C173,'[1]Инф. по МКД'!$D$3:$T$13113,9,0)))</f>
        <v>5</v>
      </c>
      <c r="H173" s="61">
        <f>IF(ISERROR(IF(ISBLANK($C173),"",VLOOKUP($C173,'[1]Инф. по МКД'!$D$3:$T$13113,10,0))),"",IF(ISBLANK($C173),"",VLOOKUP($C173,'[1]Инф. по МКД'!$D$3:$T$13113,10,0)))</f>
        <v>4</v>
      </c>
      <c r="I173" s="77">
        <f>IF(ISERROR(IF(ISBLANK($C173),"",VLOOKUP($C173,'[1]Инф. по МКД'!$D$3:$T$13113,14,0))),"",IF(ISBLANK($C173),"",VLOOKUP($C173,'[1]Инф. по МКД'!$D$3:$T$13113,14,0)))</f>
        <v>3458.4</v>
      </c>
      <c r="J173" s="78">
        <f>IF(ISERROR(IF(ISBLANK($C173),"",VLOOKUP($C173,'[1]Инф. по МКД'!$D$3:$T$13113,15,0))),"",IF(ISBLANK($C173),"",VLOOKUP($C173,'[1]Инф. по МКД'!$D$3:$T$13113,15,0)))</f>
        <v>2590</v>
      </c>
      <c r="K173" s="77">
        <f>IF(ISERROR(IF(ISBLANK($C173),"",VLOOKUP($C173,'[1]Инф. по МКД'!$D$3:$T$13113,16,0))),"",IF(ISBLANK($C173),"",VLOOKUP($C173,'[1]Инф. по МКД'!$D$3:$T$13113,16,0)))</f>
        <v>2590</v>
      </c>
      <c r="L173" s="79">
        <f>IF(ISERROR(IF(ISBLANK($C173),"",VLOOKUP($C173,'[1]Инф. по МКД'!$D$3:$T$13113,17,0))),"",IF(ISBLANK($C173),"",VLOOKUP($C173,'[1]Инф. по МКД'!$D$3:$T$13113,17,0)))</f>
        <v>163</v>
      </c>
      <c r="M173" s="80">
        <f t="shared" si="19"/>
        <v>16885153.82</v>
      </c>
      <c r="N173" s="78"/>
      <c r="O173" s="78"/>
      <c r="P173" s="78"/>
      <c r="Q173" s="80">
        <f>IF('Форма 2'!D173=0,"",'Форма 2'!D173-N173-O173-P173)</f>
        <v>16885153.82</v>
      </c>
      <c r="R173" s="81">
        <f t="shared" si="26"/>
        <v>6519.364409266409</v>
      </c>
      <c r="S173" s="81">
        <f t="shared" si="27"/>
        <v>6519.364409266409</v>
      </c>
      <c r="T173" s="82">
        <v>45657</v>
      </c>
      <c r="U173" s="75" t="s">
        <v>44</v>
      </c>
      <c r="V173" s="83"/>
      <c r="W173" s="84">
        <f t="shared" si="21"/>
        <v>1</v>
      </c>
      <c r="X173" s="85" t="s">
        <v>961</v>
      </c>
      <c r="Y173" s="85" t="s">
        <v>961</v>
      </c>
      <c r="Z173" s="85" t="s">
        <v>961</v>
      </c>
      <c r="AA173" s="85" t="s">
        <v>961</v>
      </c>
      <c r="AB173" s="85" t="s">
        <v>961</v>
      </c>
      <c r="AC173" s="85" t="s">
        <v>961</v>
      </c>
      <c r="AD173" s="85" t="s">
        <v>961</v>
      </c>
      <c r="AE173" s="99" t="s">
        <v>961</v>
      </c>
      <c r="AF173" s="86" t="s">
        <v>961</v>
      </c>
      <c r="AG173" s="85" t="s">
        <v>961</v>
      </c>
      <c r="AH173" s="85">
        <v>1</v>
      </c>
      <c r="AI173" s="85" t="s">
        <v>961</v>
      </c>
      <c r="AJ173" s="85" t="s">
        <v>961</v>
      </c>
      <c r="AK173" s="85" t="s">
        <v>961</v>
      </c>
      <c r="AL173" s="85" t="s">
        <v>961</v>
      </c>
      <c r="AM173" s="85" t="s">
        <v>961</v>
      </c>
      <c r="AN173" s="85" t="s">
        <v>961</v>
      </c>
      <c r="AO173" s="85" t="s">
        <v>961</v>
      </c>
      <c r="AP173" s="85" t="s">
        <v>961</v>
      </c>
      <c r="AQ173" s="85" t="s">
        <v>961</v>
      </c>
      <c r="AR173" s="85" t="s">
        <v>961</v>
      </c>
    </row>
    <row r="174" spans="1:44" ht="16.5" thickTop="1" thickBot="1" x14ac:dyDescent="0.3">
      <c r="A174" s="61">
        <f t="shared" si="20"/>
        <v>21</v>
      </c>
      <c r="B174" s="92" t="str">
        <f>IF(ISERROR(IF(ISBLANK(C174),"",_xlfn.XLOOKUP(C174,'[1]Инф. по МКД'!$D$3:$D$13151,'[1]Инф. по МКД'!$C$3:$C$13151,,0))),"",IF(ISBLANK(C174),"",_xlfn.XLOOKUP(C174,'[1]Инф. по МКД'!$D$3:$D$13151,'[1]Инф. по МКД'!$C$3:$C$13151,,0)))</f>
        <v>Муниципальное образование "Город Березники" Пермского края</v>
      </c>
      <c r="C174" s="96" t="s">
        <v>784</v>
      </c>
      <c r="D174" s="74">
        <f>IF(ISERROR(IF(ISBLANK($C174),"",VLOOKUP($C174,'[1]Инф. по МКД'!$D$3:$T$13113,3,0))),"",IF(ISBLANK($C174),"",VLOOKUP($C174,'[1]Инф. по МКД'!$D$3:$T$13113,3,0)))</f>
        <v>1965</v>
      </c>
      <c r="E174" s="75"/>
      <c r="F174" s="87" t="str">
        <f>IF(ISERROR(IF(ISBLANK($C174),"",VLOOKUP($C174,'[1]Инф. по МКД'!$D$3:$T$13113,5,0))),"",IF(ISBLANK($C174),"",VLOOKUP($C174,'[1]Инф. по МКД'!$D$3:$T$13113,5,0)))</f>
        <v>Кирпич</v>
      </c>
      <c r="G174" s="75">
        <f>IF(ISERROR(IF(ISBLANK($C174),"",VLOOKUP($C174,'[1]Инф. по МКД'!$D$3:$T$13113,9,0))),"",IF(ISBLANK($C174),"",VLOOKUP($C174,'[1]Инф. по МКД'!$D$3:$T$13113,9,0)))</f>
        <v>5</v>
      </c>
      <c r="H174" s="61">
        <f>IF(ISERROR(IF(ISBLANK($C174),"",VLOOKUP($C174,'[1]Инф. по МКД'!$D$3:$T$13113,10,0))),"",IF(ISBLANK($C174),"",VLOOKUP($C174,'[1]Инф. по МКД'!$D$3:$T$13113,10,0)))</f>
        <v>4</v>
      </c>
      <c r="I174" s="77">
        <f>IF(ISERROR(IF(ISBLANK($C174),"",VLOOKUP($C174,'[1]Инф. по МКД'!$D$3:$T$13113,14,0))),"",IF(ISBLANK($C174),"",VLOOKUP($C174,'[1]Инф. по МКД'!$D$3:$T$13113,14,0)))</f>
        <v>4064.6</v>
      </c>
      <c r="J174" s="78">
        <f>IF(ISERROR(IF(ISBLANK($C174),"",VLOOKUP($C174,'[1]Инф. по МКД'!$D$3:$T$13113,15,0))),"",IF(ISBLANK($C174),"",VLOOKUP($C174,'[1]Инф. по МКД'!$D$3:$T$13113,15,0)))</f>
        <v>2526.9</v>
      </c>
      <c r="K174" s="77">
        <f>IF(ISERROR(IF(ISBLANK($C174),"",VLOOKUP($C174,'[1]Инф. по МКД'!$D$3:$T$13113,16,0))),"",IF(ISBLANK($C174),"",VLOOKUP($C174,'[1]Инф. по МКД'!$D$3:$T$13113,16,0)))</f>
        <v>158.69999999999999</v>
      </c>
      <c r="L174" s="79">
        <f>IF(ISERROR(IF(ISBLANK($C174),"",VLOOKUP($C174,'[1]Инф. по МКД'!$D$3:$T$13113,17,0))),"",IF(ISBLANK($C174),"",VLOOKUP($C174,'[1]Инф. по МКД'!$D$3:$T$13113,17,0)))</f>
        <v>160</v>
      </c>
      <c r="M174" s="80">
        <f t="shared" si="19"/>
        <v>1850653.03</v>
      </c>
      <c r="N174" s="78"/>
      <c r="O174" s="78"/>
      <c r="P174" s="78"/>
      <c r="Q174" s="80">
        <f>IF('Форма 2'!D174=0,"",'Форма 2'!D174-N174-O174-P174)</f>
        <v>1850653.03</v>
      </c>
      <c r="R174" s="81">
        <f t="shared" si="26"/>
        <v>732.38079464957059</v>
      </c>
      <c r="S174" s="81">
        <f t="shared" si="27"/>
        <v>732.38079464957059</v>
      </c>
      <c r="T174" s="82">
        <v>45657</v>
      </c>
      <c r="U174" s="75" t="s">
        <v>44</v>
      </c>
      <c r="V174" s="83"/>
      <c r="W174" s="84">
        <f t="shared" si="21"/>
        <v>1</v>
      </c>
      <c r="X174" s="85" t="s">
        <v>961</v>
      </c>
      <c r="Y174" s="85" t="s">
        <v>961</v>
      </c>
      <c r="Z174" s="85" t="s">
        <v>961</v>
      </c>
      <c r="AA174" s="85" t="s">
        <v>961</v>
      </c>
      <c r="AB174" s="85" t="s">
        <v>961</v>
      </c>
      <c r="AC174" s="85">
        <v>1</v>
      </c>
      <c r="AD174" s="85" t="s">
        <v>961</v>
      </c>
      <c r="AE174" s="99" t="s">
        <v>961</v>
      </c>
      <c r="AF174" s="86" t="s">
        <v>961</v>
      </c>
      <c r="AG174" s="85" t="s">
        <v>961</v>
      </c>
      <c r="AH174" s="85" t="s">
        <v>961</v>
      </c>
      <c r="AI174" s="85" t="s">
        <v>961</v>
      </c>
      <c r="AJ174" s="85" t="s">
        <v>961</v>
      </c>
      <c r="AK174" s="85" t="s">
        <v>961</v>
      </c>
      <c r="AL174" s="85" t="s">
        <v>961</v>
      </c>
      <c r="AM174" s="85" t="s">
        <v>961</v>
      </c>
      <c r="AN174" s="85" t="s">
        <v>961</v>
      </c>
      <c r="AO174" s="85" t="s">
        <v>961</v>
      </c>
      <c r="AP174" s="85" t="s">
        <v>961</v>
      </c>
      <c r="AQ174" s="85" t="s">
        <v>961</v>
      </c>
      <c r="AR174" s="85" t="s">
        <v>961</v>
      </c>
    </row>
    <row r="175" spans="1:44" ht="16.5" thickTop="1" thickBot="1" x14ac:dyDescent="0.3">
      <c r="A175" s="61">
        <f t="shared" si="20"/>
        <v>22</v>
      </c>
      <c r="B175" s="92" t="str">
        <f>IF(ISERROR(IF(ISBLANK(C175),"",_xlfn.XLOOKUP(C175,'[1]Инф. по МКД'!$D$3:$D$13151,'[1]Инф. по МКД'!$C$3:$C$13151,,0))),"",IF(ISBLANK(C175),"",_xlfn.XLOOKUP(C175,'[1]Инф. по МКД'!$D$3:$D$13151,'[1]Инф. по МКД'!$C$3:$C$13151,,0)))</f>
        <v>Муниципальное образование "Город Березники" Пермского края</v>
      </c>
      <c r="C175" s="96" t="s">
        <v>785</v>
      </c>
      <c r="D175" s="74">
        <f>IF(ISERROR(IF(ISBLANK($C175),"",VLOOKUP($C175,'[1]Инф. по МКД'!$D$3:$T$13113,3,0))),"",IF(ISBLANK($C175),"",VLOOKUP($C175,'[1]Инф. по МКД'!$D$3:$T$13113,3,0)))</f>
        <v>1965</v>
      </c>
      <c r="E175" s="75"/>
      <c r="F175" s="87" t="str">
        <f>IF(ISERROR(IF(ISBLANK($C175),"",VLOOKUP($C175,'[1]Инф. по МКД'!$D$3:$T$13113,5,0))),"",IF(ISBLANK($C175),"",VLOOKUP($C175,'[1]Инф. по МКД'!$D$3:$T$13113,5,0)))</f>
        <v>Кирпич</v>
      </c>
      <c r="G175" s="75">
        <f>IF(ISERROR(IF(ISBLANK($C175),"",VLOOKUP($C175,'[1]Инф. по МКД'!$D$3:$T$13113,9,0))),"",IF(ISBLANK($C175),"",VLOOKUP($C175,'[1]Инф. по МКД'!$D$3:$T$13113,9,0)))</f>
        <v>5</v>
      </c>
      <c r="H175" s="61">
        <f>IF(ISERROR(IF(ISBLANK($C175),"",VLOOKUP($C175,'[1]Инф. по МКД'!$D$3:$T$13113,10,0))),"",IF(ISBLANK($C175),"",VLOOKUP($C175,'[1]Инф. по МКД'!$D$3:$T$13113,10,0)))</f>
        <v>4</v>
      </c>
      <c r="I175" s="77">
        <f>IF(ISERROR(IF(ISBLANK($C175),"",VLOOKUP($C175,'[1]Инф. по МКД'!$D$3:$T$13113,14,0))),"",IF(ISBLANK($C175),"",VLOOKUP($C175,'[1]Инф. по МКД'!$D$3:$T$13113,14,0)))</f>
        <v>3311.4</v>
      </c>
      <c r="J175" s="78">
        <f>IF(ISERROR(IF(ISBLANK($C175),"",VLOOKUP($C175,'[1]Инф. по МКД'!$D$3:$T$13113,15,0))),"",IF(ISBLANK($C175),"",VLOOKUP($C175,'[1]Инф. по МКД'!$D$3:$T$13113,15,0)))</f>
        <v>2574.3000000000002</v>
      </c>
      <c r="K175" s="77">
        <f>IF(ISERROR(IF(ISBLANK($C175),"",VLOOKUP($C175,'[1]Инф. по МКД'!$D$3:$T$13113,16,0))),"",IF(ISBLANK($C175),"",VLOOKUP($C175,'[1]Инф. по МКД'!$D$3:$T$13113,16,0)))</f>
        <v>2316.87</v>
      </c>
      <c r="L175" s="79">
        <f>IF(ISERROR(IF(ISBLANK($C175),"",VLOOKUP($C175,'[1]Инф. по МКД'!$D$3:$T$13113,17,0))),"",IF(ISBLANK($C175),"",VLOOKUP($C175,'[1]Инф. по МКД'!$D$3:$T$13113,17,0)))</f>
        <v>178</v>
      </c>
      <c r="M175" s="80">
        <f t="shared" si="19"/>
        <v>1507713.53</v>
      </c>
      <c r="N175" s="78"/>
      <c r="O175" s="78"/>
      <c r="P175" s="78"/>
      <c r="Q175" s="80">
        <f>IF('Форма 2'!D175=0,"",'Форма 2'!D175-N175-O175-P175)</f>
        <v>1507713.53</v>
      </c>
      <c r="R175" s="81">
        <f t="shared" si="26"/>
        <v>585.67903119294567</v>
      </c>
      <c r="S175" s="81">
        <f t="shared" si="27"/>
        <v>585.67903119294567</v>
      </c>
      <c r="T175" s="82">
        <v>45657</v>
      </c>
      <c r="U175" s="75" t="s">
        <v>44</v>
      </c>
      <c r="V175" s="83"/>
      <c r="W175" s="84">
        <f t="shared" si="21"/>
        <v>1</v>
      </c>
      <c r="X175" s="85" t="s">
        <v>961</v>
      </c>
      <c r="Y175" s="85" t="s">
        <v>961</v>
      </c>
      <c r="Z175" s="85" t="s">
        <v>961</v>
      </c>
      <c r="AA175" s="85" t="s">
        <v>961</v>
      </c>
      <c r="AB175" s="85" t="s">
        <v>961</v>
      </c>
      <c r="AC175" s="85">
        <v>1</v>
      </c>
      <c r="AD175" s="85" t="s">
        <v>961</v>
      </c>
      <c r="AE175" s="99" t="s">
        <v>961</v>
      </c>
      <c r="AF175" s="86" t="s">
        <v>961</v>
      </c>
      <c r="AG175" s="85" t="s">
        <v>961</v>
      </c>
      <c r="AH175" s="85" t="s">
        <v>961</v>
      </c>
      <c r="AI175" s="85" t="s">
        <v>961</v>
      </c>
      <c r="AJ175" s="85" t="s">
        <v>961</v>
      </c>
      <c r="AK175" s="85" t="s">
        <v>961</v>
      </c>
      <c r="AL175" s="85" t="s">
        <v>961</v>
      </c>
      <c r="AM175" s="85" t="s">
        <v>961</v>
      </c>
      <c r="AN175" s="85" t="s">
        <v>961</v>
      </c>
      <c r="AO175" s="85" t="s">
        <v>961</v>
      </c>
      <c r="AP175" s="85" t="s">
        <v>961</v>
      </c>
      <c r="AQ175" s="85" t="s">
        <v>961</v>
      </c>
      <c r="AR175" s="85" t="s">
        <v>961</v>
      </c>
    </row>
    <row r="176" spans="1:44" ht="16.5" thickTop="1" thickBot="1" x14ac:dyDescent="0.3">
      <c r="A176" s="61">
        <f t="shared" si="20"/>
        <v>23</v>
      </c>
      <c r="B176" s="92" t="str">
        <f>IF(ISERROR(IF(ISBLANK(C176),"",_xlfn.XLOOKUP(C176,'[1]Инф. по МКД'!$D$3:$D$13151,'[1]Инф. по МКД'!$C$3:$C$13151,,0))),"",IF(ISBLANK(C176),"",_xlfn.XLOOKUP(C176,'[1]Инф. по МКД'!$D$3:$D$13151,'[1]Инф. по МКД'!$C$3:$C$13151,,0)))</f>
        <v>Муниципальное образование "Город Березники" Пермского края</v>
      </c>
      <c r="C176" s="96" t="s">
        <v>142</v>
      </c>
      <c r="D176" s="74">
        <f>IF(ISERROR(IF(ISBLANK($C176),"",VLOOKUP($C176,'[1]Инф. по МКД'!$D$3:$T$13113,3,0))),"",IF(ISBLANK($C176),"",VLOOKUP($C176,'[1]Инф. по МКД'!$D$3:$T$13113,3,0)))</f>
        <v>1943</v>
      </c>
      <c r="E176" s="75"/>
      <c r="F176" s="87" t="str">
        <f>IF(ISERROR(IF(ISBLANK($C176),"",VLOOKUP($C176,'[1]Инф. по МКД'!$D$3:$T$13113,5,0))),"",IF(ISBLANK($C176),"",VLOOKUP($C176,'[1]Инф. по МКД'!$D$3:$T$13113,5,0)))</f>
        <v>Кирпич</v>
      </c>
      <c r="G176" s="75">
        <f>IF(ISERROR(IF(ISBLANK($C176),"",VLOOKUP($C176,'[1]Инф. по МКД'!$D$3:$T$13113,9,0))),"",IF(ISBLANK($C176),"",VLOOKUP($C176,'[1]Инф. по МКД'!$D$3:$T$13113,9,0)))</f>
        <v>2</v>
      </c>
      <c r="H176" s="61">
        <f>IF(ISERROR(IF(ISBLANK($C176),"",VLOOKUP($C176,'[1]Инф. по МКД'!$D$3:$T$13113,10,0))),"",IF(ISBLANK($C176),"",VLOOKUP($C176,'[1]Инф. по МКД'!$D$3:$T$13113,10,0)))</f>
        <v>1</v>
      </c>
      <c r="I176" s="77">
        <f>IF(ISERROR(IF(ISBLANK($C176),"",VLOOKUP($C176,'[1]Инф. по МКД'!$D$3:$T$13113,14,0))),"",IF(ISBLANK($C176),"",VLOOKUP($C176,'[1]Инф. по МКД'!$D$3:$T$13113,14,0)))</f>
        <v>483.1</v>
      </c>
      <c r="J176" s="78">
        <f>IF(ISERROR(IF(ISBLANK($C176),"",VLOOKUP($C176,'[1]Инф. по МКД'!$D$3:$T$13113,15,0))),"",IF(ISBLANK($C176),"",VLOOKUP($C176,'[1]Инф. по МКД'!$D$3:$T$13113,15,0)))</f>
        <v>438.9</v>
      </c>
      <c r="K176" s="77">
        <f>IF(ISERROR(IF(ISBLANK($C176),"",VLOOKUP($C176,'[1]Инф. по МКД'!$D$3:$T$13113,16,0))),"",IF(ISBLANK($C176),"",VLOOKUP($C176,'[1]Инф. по МКД'!$D$3:$T$13113,16,0)))</f>
        <v>438.9</v>
      </c>
      <c r="L176" s="79">
        <f>IF(ISERROR(IF(ISBLANK($C176),"",VLOOKUP($C176,'[1]Инф. по МКД'!$D$3:$T$13113,17,0))),"",IF(ISBLANK($C176),"",VLOOKUP($C176,'[1]Инф. по МКД'!$D$3:$T$13113,17,0)))</f>
        <v>22</v>
      </c>
      <c r="M176" s="80">
        <f t="shared" si="19"/>
        <v>3442179.29</v>
      </c>
      <c r="N176" s="78"/>
      <c r="O176" s="78"/>
      <c r="P176" s="78"/>
      <c r="Q176" s="80">
        <f>IF('Форма 2'!D176=0,"",'Форма 2'!D176-N176-O176-P176)</f>
        <v>3442179.29</v>
      </c>
      <c r="R176" s="81">
        <f t="shared" si="26"/>
        <v>7842.7416040100252</v>
      </c>
      <c r="S176" s="81">
        <f t="shared" si="27"/>
        <v>7842.7416040100252</v>
      </c>
      <c r="T176" s="82">
        <v>45657</v>
      </c>
      <c r="U176" s="75" t="s">
        <v>43</v>
      </c>
      <c r="V176" s="83"/>
      <c r="W176" s="84">
        <f t="shared" si="21"/>
        <v>2</v>
      </c>
      <c r="X176" s="85" t="s">
        <v>961</v>
      </c>
      <c r="Y176" s="85" t="s">
        <v>961</v>
      </c>
      <c r="Z176" s="85" t="s">
        <v>961</v>
      </c>
      <c r="AA176" s="85" t="s">
        <v>961</v>
      </c>
      <c r="AB176" s="85" t="s">
        <v>961</v>
      </c>
      <c r="AC176" s="85" t="s">
        <v>961</v>
      </c>
      <c r="AD176" s="85" t="s">
        <v>961</v>
      </c>
      <c r="AE176" s="99" t="s">
        <v>961</v>
      </c>
      <c r="AF176" s="86" t="s">
        <v>961</v>
      </c>
      <c r="AG176" s="85" t="s">
        <v>961</v>
      </c>
      <c r="AH176" s="85">
        <v>1</v>
      </c>
      <c r="AI176" s="85" t="s">
        <v>961</v>
      </c>
      <c r="AJ176" s="85" t="s">
        <v>961</v>
      </c>
      <c r="AK176" s="85">
        <v>1</v>
      </c>
      <c r="AL176" s="85" t="s">
        <v>961</v>
      </c>
      <c r="AM176" s="85" t="s">
        <v>961</v>
      </c>
      <c r="AN176" s="85" t="s">
        <v>961</v>
      </c>
      <c r="AO176" s="85" t="s">
        <v>961</v>
      </c>
      <c r="AP176" s="85" t="s">
        <v>961</v>
      </c>
      <c r="AQ176" s="85" t="s">
        <v>961</v>
      </c>
      <c r="AR176" s="85" t="s">
        <v>961</v>
      </c>
    </row>
    <row r="177" spans="1:44" ht="17.25" thickTop="1" thickBot="1" x14ac:dyDescent="0.3">
      <c r="A177" s="190">
        <f t="shared" si="20"/>
        <v>0</v>
      </c>
      <c r="B177" s="191" t="str">
        <f>IF(ISERROR(IF(ISBLANK(C177),"",_xlfn.XLOOKUP(C177,'[1]Инф. по МКД'!$D$3:$D$13151,'[1]Инф. по МКД'!$C$3:$C$13151,,0))),"",IF(ISBLANK(C177),"",_xlfn.XLOOKUP(C177,'[1]Инф. по МКД'!$D$3:$D$13151,'[1]Инф. по МКД'!$C$3:$C$13151,,0)))</f>
        <v/>
      </c>
      <c r="C177" s="35" t="s">
        <v>207</v>
      </c>
      <c r="D177" s="32" t="str">
        <f>IF(ISERROR(IF(ISBLANK($C177),"",VLOOKUP($C177,'[1]Инф. по МКД'!$D$3:$T$13113,3,0))),"",IF(ISBLANK($C177),"",VLOOKUP($C177,'[1]Инф. по МКД'!$D$3:$T$13113,3,0)))</f>
        <v/>
      </c>
      <c r="E177" s="32"/>
      <c r="F177" s="32" t="str">
        <f>IF(ISERROR(IF(ISBLANK($C177),"",VLOOKUP($C177,'[1]Инф. по МКД'!$D$3:$T$13113,5,0))),"",IF(ISBLANK($C177),"",VLOOKUP($C177,'[1]Инф. по МКД'!$D$3:$T$13113,5,0)))</f>
        <v/>
      </c>
      <c r="G177" s="32" t="str">
        <f>IF(ISERROR(IF(ISBLANK($C177),"",VLOOKUP($C177,'[1]Инф. по МКД'!$D$3:$T$13113,9,0))),"",IF(ISBLANK($C177),"",VLOOKUP($C177,'[1]Инф. по МКД'!$D$3:$T$13113,9,0)))</f>
        <v/>
      </c>
      <c r="H177" s="32" t="str">
        <f>IF(ISERROR(IF(ISBLANK($C177),"",VLOOKUP($C177,'[1]Инф. по МКД'!$D$3:$T$13113,10,0))),"",IF(ISBLANK($C177),"",VLOOKUP($C177,'[1]Инф. по МКД'!$D$3:$T$13113,10,0)))</f>
        <v/>
      </c>
      <c r="I177" s="36" t="str">
        <f>IF(ISERROR(IF(ISBLANK($C177),"",VLOOKUP($C177,'[1]Инф. по МКД'!$D$3:$T$13113,14,0))),"",IF(ISBLANK($C177),"",VLOOKUP($C177,'[1]Инф. по МКД'!$D$3:$T$13113,14,0)))</f>
        <v/>
      </c>
      <c r="J177" s="36" t="str">
        <f>IF(ISERROR(IF(ISBLANK($C177),"",VLOOKUP($C177,'[1]Инф. по МКД'!$D$3:$T$13113,15,0))),"",IF(ISBLANK($C177),"",VLOOKUP($C177,'[1]Инф. по МКД'!$D$3:$T$13113,15,0)))</f>
        <v/>
      </c>
      <c r="K177" s="36" t="str">
        <f>IF(ISERROR(IF(ISBLANK($C177),"",VLOOKUP($C177,'[1]Инф. по МКД'!$D$3:$T$13113,16,0))),"",IF(ISBLANK($C177),"",VLOOKUP($C177,'[1]Инф. по МКД'!$D$3:$T$13113,16,0)))</f>
        <v/>
      </c>
      <c r="L177" s="36" t="str">
        <f>IF(ISERROR(IF(ISBLANK($C177),"",VLOOKUP($C177,'[1]Инф. по МКД'!$D$3:$T$13113,17,0))),"",IF(ISBLANK($C177),"",VLOOKUP($C177,'[1]Инф. по МКД'!$D$3:$T$13113,17,0)))</f>
        <v/>
      </c>
      <c r="M177" s="36">
        <f t="shared" si="19"/>
        <v>19644663.699999999</v>
      </c>
      <c r="N177" s="36"/>
      <c r="O177" s="36"/>
      <c r="P177" s="36"/>
      <c r="Q177" s="36">
        <f>IF('Форма 2'!D177=0,"",'Форма 2'!D177-N177-O177-P177)</f>
        <v>19644663.699999999</v>
      </c>
      <c r="R177" s="93"/>
      <c r="S177" s="93"/>
      <c r="T177" s="32"/>
      <c r="U177" s="32"/>
      <c r="V177" s="84"/>
      <c r="W177" s="84">
        <f t="shared" si="21"/>
        <v>0</v>
      </c>
      <c r="X177" s="85"/>
      <c r="Y177" s="85"/>
      <c r="Z177" s="85"/>
      <c r="AA177" s="85"/>
      <c r="AB177" s="85"/>
      <c r="AC177" s="85"/>
      <c r="AD177" s="85"/>
      <c r="AE177" s="99"/>
      <c r="AF177" s="86"/>
      <c r="AG177" s="85"/>
      <c r="AH177" s="85"/>
      <c r="AI177" s="85"/>
      <c r="AJ177" s="85"/>
      <c r="AK177" s="85"/>
      <c r="AL177" s="85"/>
      <c r="AM177" s="85"/>
      <c r="AN177" s="85"/>
      <c r="AO177" s="85"/>
      <c r="AP177" s="85"/>
      <c r="AQ177" s="85"/>
      <c r="AR177" s="85"/>
    </row>
    <row r="178" spans="1:44" ht="16.5" thickTop="1" thickBot="1" x14ac:dyDescent="0.3">
      <c r="A178" s="61">
        <f t="shared" si="20"/>
        <v>1</v>
      </c>
      <c r="B178" s="92" t="str">
        <f>IF(ISERROR(IF(ISBLANK(C178),"",_xlfn.XLOOKUP(C178,'[1]Инф. по МКД'!$D$3:$D$13151,'[1]Инф. по МКД'!$C$3:$C$13151,,0))),"",IF(ISBLANK(C178),"",_xlfn.XLOOKUP(C178,'[1]Инф. по МКД'!$D$3:$D$13151,'[1]Инф. по МКД'!$C$3:$C$13151,,0)))</f>
        <v>Нытвенский городской округ Пермского края</v>
      </c>
      <c r="C178" s="96" t="s">
        <v>208</v>
      </c>
      <c r="D178" s="74">
        <f>IF(ISERROR(IF(ISBLANK($C178),"",VLOOKUP($C178,'[1]Инф. по МКД'!$D$3:$T$13113,3,0))),"",IF(ISBLANK($C178),"",VLOOKUP($C178,'[1]Инф. по МКД'!$D$3:$T$13113,3,0)))</f>
        <v>1991</v>
      </c>
      <c r="E178" s="75"/>
      <c r="F178" s="87" t="str">
        <f>IF(ISERROR(IF(ISBLANK($C178),"",VLOOKUP($C178,'[1]Инф. по МКД'!$D$3:$T$13113,5,0))),"",IF(ISBLANK($C178),"",VLOOKUP($C178,'[1]Инф. по МКД'!$D$3:$T$13113,5,0)))</f>
        <v>панель</v>
      </c>
      <c r="G178" s="75">
        <f>IF(ISERROR(IF(ISBLANK($C178),"",VLOOKUP($C178,'[1]Инф. по МКД'!$D$3:$T$13113,9,0))),"",IF(ISBLANK($C178),"",VLOOKUP($C178,'[1]Инф. по МКД'!$D$3:$T$13113,9,0)))</f>
        <v>5</v>
      </c>
      <c r="H178" s="61">
        <f>IF(ISERROR(IF(ISBLANK($C178),"",VLOOKUP($C178,'[1]Инф. по МКД'!$D$3:$T$13113,10,0))),"",IF(ISBLANK($C178),"",VLOOKUP($C178,'[1]Инф. по МКД'!$D$3:$T$13113,10,0)))</f>
        <v>6</v>
      </c>
      <c r="I178" s="77">
        <f>IF(ISERROR(IF(ISBLANK($C178),"",VLOOKUP($C178,'[1]Инф. по МКД'!$D$3:$T$13113,14,0))),"",IF(ISBLANK($C178),"",VLOOKUP($C178,'[1]Инф. по МКД'!$D$3:$T$13113,14,0)))</f>
        <v>4023.6</v>
      </c>
      <c r="J178" s="78">
        <f>IF(ISERROR(IF(ISBLANK($C178),"",VLOOKUP($C178,'[1]Инф. по МКД'!$D$3:$T$13113,15,0))),"",IF(ISBLANK($C178),"",VLOOKUP($C178,'[1]Инф. по МКД'!$D$3:$T$13113,15,0)))</f>
        <v>4023.6</v>
      </c>
      <c r="K178" s="77">
        <f>IF(ISERROR(IF(ISBLANK($C178),"",VLOOKUP($C178,'[1]Инф. по МКД'!$D$3:$T$13113,16,0))),"",IF(ISBLANK($C178),"",VLOOKUP($C178,'[1]Инф. по МКД'!$D$3:$T$13113,16,0)))</f>
        <v>4023.6</v>
      </c>
      <c r="L178" s="79">
        <f>IF(ISERROR(IF(ISBLANK($C178),"",VLOOKUP($C178,'[1]Инф. по МКД'!$D$3:$T$13113,17,0))),"",IF(ISBLANK($C178),"",VLOOKUP($C178,'[1]Инф. по МКД'!$D$3:$T$13113,17,0)))</f>
        <v>175</v>
      </c>
      <c r="M178" s="80">
        <f t="shared" si="19"/>
        <v>19644663.699999999</v>
      </c>
      <c r="N178" s="78"/>
      <c r="O178" s="78"/>
      <c r="P178" s="78"/>
      <c r="Q178" s="80">
        <f>IF('Форма 2'!D178=0,"",'Форма 2'!D178-N178-O178-P178)</f>
        <v>19644663.699999999</v>
      </c>
      <c r="R178" s="81">
        <f>M178/J178</f>
        <v>4882.3600009941347</v>
      </c>
      <c r="S178" s="81">
        <f>R178</f>
        <v>4882.3600009941347</v>
      </c>
      <c r="T178" s="82">
        <v>45657</v>
      </c>
      <c r="U178" s="75" t="s">
        <v>43</v>
      </c>
      <c r="V178" s="84"/>
      <c r="W178" s="84">
        <f t="shared" si="21"/>
        <v>1</v>
      </c>
      <c r="X178" s="85" t="s">
        <v>961</v>
      </c>
      <c r="Y178" s="85" t="s">
        <v>961</v>
      </c>
      <c r="Z178" s="85" t="s">
        <v>961</v>
      </c>
      <c r="AA178" s="85" t="s">
        <v>961</v>
      </c>
      <c r="AB178" s="85" t="s">
        <v>961</v>
      </c>
      <c r="AC178" s="85" t="s">
        <v>961</v>
      </c>
      <c r="AD178" s="85" t="s">
        <v>961</v>
      </c>
      <c r="AE178" s="99" t="s">
        <v>961</v>
      </c>
      <c r="AF178" s="86" t="s">
        <v>961</v>
      </c>
      <c r="AG178" s="85" t="s">
        <v>961</v>
      </c>
      <c r="AH178" s="85">
        <v>1</v>
      </c>
      <c r="AI178" s="85" t="s">
        <v>961</v>
      </c>
      <c r="AJ178" s="85" t="s">
        <v>961</v>
      </c>
      <c r="AK178" s="85" t="s">
        <v>961</v>
      </c>
      <c r="AL178" s="85" t="s">
        <v>961</v>
      </c>
      <c r="AM178" s="85" t="s">
        <v>961</v>
      </c>
      <c r="AN178" s="85" t="s">
        <v>961</v>
      </c>
      <c r="AO178" s="85" t="s">
        <v>961</v>
      </c>
      <c r="AP178" s="85" t="s">
        <v>961</v>
      </c>
      <c r="AQ178" s="85" t="s">
        <v>961</v>
      </c>
      <c r="AR178" s="85" t="s">
        <v>961</v>
      </c>
    </row>
    <row r="179" spans="1:44" ht="17.25" thickTop="1" thickBot="1" x14ac:dyDescent="0.3">
      <c r="A179" s="190">
        <f t="shared" si="20"/>
        <v>0</v>
      </c>
      <c r="B179" s="191" t="str">
        <f>IF(ISERROR(IF(ISBLANK(C179),"",_xlfn.XLOOKUP(C179,'[1]Инф. по МКД'!$D$3:$D$13151,'[1]Инф. по МКД'!$C$3:$C$13151,,0))),"",IF(ISBLANK(C179),"",_xlfn.XLOOKUP(C179,'[1]Инф. по МКД'!$D$3:$D$13151,'[1]Инф. по МКД'!$C$3:$C$13151,,0)))</f>
        <v/>
      </c>
      <c r="C179" s="35" t="s">
        <v>214</v>
      </c>
      <c r="D179" s="32" t="str">
        <f>IF(ISERROR(IF(ISBLANK($C179),"",VLOOKUP($C179,'[1]Инф. по МКД'!$D$3:$T$13113,3,0))),"",IF(ISBLANK($C179),"",VLOOKUP($C179,'[1]Инф. по МКД'!$D$3:$T$13113,3,0)))</f>
        <v/>
      </c>
      <c r="E179" s="32"/>
      <c r="F179" s="32" t="str">
        <f>IF(ISERROR(IF(ISBLANK($C179),"",VLOOKUP($C179,'[1]Инф. по МКД'!$D$3:$T$13113,5,0))),"",IF(ISBLANK($C179),"",VLOOKUP($C179,'[1]Инф. по МКД'!$D$3:$T$13113,5,0)))</f>
        <v/>
      </c>
      <c r="G179" s="32" t="str">
        <f>IF(ISERROR(IF(ISBLANK($C179),"",VLOOKUP($C179,'[1]Инф. по МКД'!$D$3:$T$13113,9,0))),"",IF(ISBLANK($C179),"",VLOOKUP($C179,'[1]Инф. по МКД'!$D$3:$T$13113,9,0)))</f>
        <v/>
      </c>
      <c r="H179" s="32" t="str">
        <f>IF(ISERROR(IF(ISBLANK($C179),"",VLOOKUP($C179,'[1]Инф. по МКД'!$D$3:$T$13113,10,0))),"",IF(ISBLANK($C179),"",VLOOKUP($C179,'[1]Инф. по МКД'!$D$3:$T$13113,10,0)))</f>
        <v/>
      </c>
      <c r="I179" s="36" t="str">
        <f>IF(ISERROR(IF(ISBLANK($C179),"",VLOOKUP($C179,'[1]Инф. по МКД'!$D$3:$T$13113,14,0))),"",IF(ISBLANK($C179),"",VLOOKUP($C179,'[1]Инф. по МКД'!$D$3:$T$13113,14,0)))</f>
        <v/>
      </c>
      <c r="J179" s="36" t="str">
        <f>IF(ISERROR(IF(ISBLANK($C179),"",VLOOKUP($C179,'[1]Инф. по МКД'!$D$3:$T$13113,15,0))),"",IF(ISBLANK($C179),"",VLOOKUP($C179,'[1]Инф. по МКД'!$D$3:$T$13113,15,0)))</f>
        <v/>
      </c>
      <c r="K179" s="36" t="str">
        <f>IF(ISERROR(IF(ISBLANK($C179),"",VLOOKUP($C179,'[1]Инф. по МКД'!$D$3:$T$13113,16,0))),"",IF(ISBLANK($C179),"",VLOOKUP($C179,'[1]Инф. по МКД'!$D$3:$T$13113,16,0)))</f>
        <v/>
      </c>
      <c r="L179" s="36" t="str">
        <f>IF(ISERROR(IF(ISBLANK($C179),"",VLOOKUP($C179,'[1]Инф. по МКД'!$D$3:$T$13113,17,0))),"",IF(ISBLANK($C179),"",VLOOKUP($C179,'[1]Инф. по МКД'!$D$3:$T$13113,17,0)))</f>
        <v/>
      </c>
      <c r="M179" s="36">
        <f t="shared" si="19"/>
        <v>26834623.73</v>
      </c>
      <c r="N179" s="36"/>
      <c r="O179" s="36"/>
      <c r="P179" s="36"/>
      <c r="Q179" s="36">
        <f>IF('Форма 2'!D179=0,"",'Форма 2'!D179-N179-O179-P179)</f>
        <v>26834623.73</v>
      </c>
      <c r="R179" s="93"/>
      <c r="S179" s="93"/>
      <c r="T179" s="32"/>
      <c r="U179" s="32"/>
      <c r="V179" s="84"/>
      <c r="W179" s="84">
        <f t="shared" si="21"/>
        <v>0</v>
      </c>
      <c r="X179" s="85"/>
      <c r="Y179" s="85"/>
      <c r="Z179" s="85"/>
      <c r="AA179" s="85"/>
      <c r="AB179" s="85"/>
      <c r="AC179" s="85"/>
      <c r="AD179" s="85"/>
      <c r="AE179" s="99"/>
      <c r="AF179" s="86"/>
      <c r="AG179" s="85"/>
      <c r="AH179" s="85"/>
      <c r="AI179" s="85"/>
      <c r="AJ179" s="85"/>
      <c r="AK179" s="85"/>
      <c r="AL179" s="85"/>
      <c r="AM179" s="85"/>
      <c r="AN179" s="85"/>
      <c r="AO179" s="85"/>
      <c r="AP179" s="85"/>
      <c r="AQ179" s="85"/>
      <c r="AR179" s="85"/>
    </row>
    <row r="180" spans="1:44" ht="16.5" thickTop="1" thickBot="1" x14ac:dyDescent="0.3">
      <c r="A180" s="61">
        <f t="shared" si="20"/>
        <v>1</v>
      </c>
      <c r="B180" s="92" t="str">
        <f>IF(ISERROR(IF(ISBLANK(C180),"",_xlfn.XLOOKUP(C180,'[1]Инф. по МКД'!$D$3:$D$13151,'[1]Инф. по МКД'!$C$3:$C$13151,,0))),"",IF(ISBLANK(C180),"",_xlfn.XLOOKUP(C180,'[1]Инф. по МКД'!$D$3:$D$13151,'[1]Инф. по МКД'!$C$3:$C$13151,,0)))</f>
        <v>Ординский муниципальный округ Пермского края</v>
      </c>
      <c r="C180" s="96" t="s">
        <v>215</v>
      </c>
      <c r="D180" s="74">
        <f>IF(ISERROR(IF(ISBLANK($C180),"",VLOOKUP($C180,'[1]Инф. по МКД'!$D$3:$T$13113,3,0))),"",IF(ISBLANK($C180),"",VLOOKUP($C180,'[1]Инф. по МКД'!$D$3:$T$13113,3,0)))</f>
        <v>1967</v>
      </c>
      <c r="E180" s="75"/>
      <c r="F180" s="87" t="str">
        <f>IF(ISERROR(IF(ISBLANK($C180),"",VLOOKUP($C180,'[1]Инф. по МКД'!$D$3:$T$13113,5,0))),"",IF(ISBLANK($C180),"",VLOOKUP($C180,'[1]Инф. по МКД'!$D$3:$T$13113,5,0)))</f>
        <v>Кирпич</v>
      </c>
      <c r="G180" s="75">
        <f>IF(ISERROR(IF(ISBLANK($C180),"",VLOOKUP($C180,'[1]Инф. по МКД'!$D$3:$T$13113,9,0))),"",IF(ISBLANK($C180),"",VLOOKUP($C180,'[1]Инф. по МКД'!$D$3:$T$13113,9,0)))</f>
        <v>2</v>
      </c>
      <c r="H180" s="61">
        <f>IF(ISERROR(IF(ISBLANK($C180),"",VLOOKUP($C180,'[1]Инф. по МКД'!$D$3:$T$13113,10,0))),"",IF(ISBLANK($C180),"",VLOOKUP($C180,'[1]Инф. по МКД'!$D$3:$T$13113,10,0)))</f>
        <v>2</v>
      </c>
      <c r="I180" s="77">
        <f>IF(ISERROR(IF(ISBLANK($C180),"",VLOOKUP($C180,'[1]Инф. по МКД'!$D$3:$T$13113,14,0))),"",IF(ISBLANK($C180),"",VLOOKUP($C180,'[1]Инф. по МКД'!$D$3:$T$13113,14,0)))</f>
        <v>363.4</v>
      </c>
      <c r="J180" s="78">
        <f>IF(ISERROR(IF(ISBLANK($C180),"",VLOOKUP($C180,'[1]Инф. по МКД'!$D$3:$T$13113,15,0))),"",IF(ISBLANK($C180),"",VLOOKUP($C180,'[1]Инф. по МКД'!$D$3:$T$13113,15,0)))</f>
        <v>341.4</v>
      </c>
      <c r="K180" s="77">
        <f>IF(ISERROR(IF(ISBLANK($C180),"",VLOOKUP($C180,'[1]Инф. по МКД'!$D$3:$T$13113,16,0))),"",IF(ISBLANK($C180),"",VLOOKUP($C180,'[1]Инф. по МКД'!$D$3:$T$13113,16,0)))</f>
        <v>341.4</v>
      </c>
      <c r="L180" s="79">
        <f>IF(ISERROR(IF(ISBLANK($C180),"",VLOOKUP($C180,'[1]Инф. по МКД'!$D$3:$T$13113,17,0))),"",IF(ISBLANK($C180),"",VLOOKUP($C180,'[1]Инф. по МКД'!$D$3:$T$13113,17,0)))</f>
        <v>16</v>
      </c>
      <c r="M180" s="80">
        <f t="shared" si="19"/>
        <v>3742151.48</v>
      </c>
      <c r="N180" s="78"/>
      <c r="O180" s="78"/>
      <c r="P180" s="78"/>
      <c r="Q180" s="80">
        <f>IF('Форма 2'!D180=0,"",'Форма 2'!D180-N180-O180-P180)</f>
        <v>3742151.48</v>
      </c>
      <c r="R180" s="81">
        <f>M180/J180</f>
        <v>10961.193555946105</v>
      </c>
      <c r="S180" s="81">
        <f>R180</f>
        <v>10961.193555946105</v>
      </c>
      <c r="T180" s="82">
        <v>45657</v>
      </c>
      <c r="U180" s="75" t="s">
        <v>44</v>
      </c>
      <c r="V180" s="84"/>
      <c r="W180" s="84">
        <f t="shared" si="21"/>
        <v>2</v>
      </c>
      <c r="X180" s="85">
        <v>1</v>
      </c>
      <c r="Y180" s="85" t="s">
        <v>961</v>
      </c>
      <c r="Z180" s="85" t="s">
        <v>961</v>
      </c>
      <c r="AA180" s="85" t="s">
        <v>961</v>
      </c>
      <c r="AB180" s="85" t="s">
        <v>961</v>
      </c>
      <c r="AC180" s="85" t="s">
        <v>961</v>
      </c>
      <c r="AD180" s="85" t="s">
        <v>961</v>
      </c>
      <c r="AE180" s="99" t="s">
        <v>961</v>
      </c>
      <c r="AF180" s="86" t="s">
        <v>961</v>
      </c>
      <c r="AG180" s="85">
        <v>1</v>
      </c>
      <c r="AH180" s="85" t="s">
        <v>961</v>
      </c>
      <c r="AI180" s="85" t="s">
        <v>961</v>
      </c>
      <c r="AJ180" s="85" t="s">
        <v>961</v>
      </c>
      <c r="AK180" s="85" t="s">
        <v>961</v>
      </c>
      <c r="AL180" s="85" t="s">
        <v>961</v>
      </c>
      <c r="AM180" s="85" t="s">
        <v>961</v>
      </c>
      <c r="AN180" s="85" t="s">
        <v>961</v>
      </c>
      <c r="AO180" s="85" t="s">
        <v>961</v>
      </c>
      <c r="AP180" s="85" t="s">
        <v>961</v>
      </c>
      <c r="AQ180" s="85" t="s">
        <v>961</v>
      </c>
      <c r="AR180" s="85" t="s">
        <v>961</v>
      </c>
    </row>
    <row r="181" spans="1:44" ht="16.5" thickTop="1" thickBot="1" x14ac:dyDescent="0.3">
      <c r="A181" s="61">
        <f t="shared" si="20"/>
        <v>2</v>
      </c>
      <c r="B181" s="92" t="str">
        <f>IF(ISERROR(IF(ISBLANK(C181),"",_xlfn.XLOOKUP(C181,'[1]Инф. по МКД'!$D$3:$D$13151,'[1]Инф. по МКД'!$C$3:$C$13151,,0))),"",IF(ISBLANK(C181),"",_xlfn.XLOOKUP(C181,'[1]Инф. по МКД'!$D$3:$D$13151,'[1]Инф. по МКД'!$C$3:$C$13151,,0)))</f>
        <v>Ординский муниципальный округ Пермского края</v>
      </c>
      <c r="C181" s="96" t="s">
        <v>793</v>
      </c>
      <c r="D181" s="74">
        <f>IF(ISERROR(IF(ISBLANK($C181),"",VLOOKUP($C181,'[1]Инф. по МКД'!$D$3:$T$13113,3,0))),"",IF(ISBLANK($C181),"",VLOOKUP($C181,'[1]Инф. по МКД'!$D$3:$T$13113,3,0)))</f>
        <v>1988</v>
      </c>
      <c r="E181" s="75"/>
      <c r="F181" s="87" t="str">
        <f>IF(ISERROR(IF(ISBLANK($C181),"",VLOOKUP($C181,'[1]Инф. по МКД'!$D$3:$T$13113,5,0))),"",IF(ISBLANK($C181),"",VLOOKUP($C181,'[1]Инф. по МКД'!$D$3:$T$13113,5,0)))</f>
        <v>Кирпич</v>
      </c>
      <c r="G181" s="75">
        <f>IF(ISERROR(IF(ISBLANK($C181),"",VLOOKUP($C181,'[1]Инф. по МКД'!$D$3:$T$13113,9,0))),"",IF(ISBLANK($C181),"",VLOOKUP($C181,'[1]Инф. по МКД'!$D$3:$T$13113,9,0)))</f>
        <v>2</v>
      </c>
      <c r="H181" s="61">
        <f>IF(ISERROR(IF(ISBLANK($C181),"",VLOOKUP($C181,'[1]Инф. по МКД'!$D$3:$T$13113,10,0))),"",IF(ISBLANK($C181),"",VLOOKUP($C181,'[1]Инф. по МКД'!$D$3:$T$13113,10,0)))</f>
        <v>3</v>
      </c>
      <c r="I181" s="77">
        <f>IF(ISERROR(IF(ISBLANK($C181),"",VLOOKUP($C181,'[1]Инф. по МКД'!$D$3:$T$13113,14,0))),"",IF(ISBLANK($C181),"",VLOOKUP($C181,'[1]Инф. по МКД'!$D$3:$T$13113,14,0)))</f>
        <v>982.1</v>
      </c>
      <c r="J181" s="78">
        <f>IF(ISERROR(IF(ISBLANK($C181),"",VLOOKUP($C181,'[1]Инф. по МКД'!$D$3:$T$13113,15,0))),"",IF(ISBLANK($C181),"",VLOOKUP($C181,'[1]Инф. по МКД'!$D$3:$T$13113,15,0)))</f>
        <v>904.7</v>
      </c>
      <c r="K181" s="77">
        <f>IF(ISERROR(IF(ISBLANK($C181),"",VLOOKUP($C181,'[1]Инф. по МКД'!$D$3:$T$13113,16,0))),"",IF(ISBLANK($C181),"",VLOOKUP($C181,'[1]Инф. по МКД'!$D$3:$T$13113,16,0)))</f>
        <v>904.7</v>
      </c>
      <c r="L181" s="79">
        <f>IF(ISERROR(IF(ISBLANK($C181),"",VLOOKUP($C181,'[1]Инф. по МКД'!$D$3:$T$13113,17,0))),"",IF(ISBLANK($C181),"",VLOOKUP($C181,'[1]Инф. по МКД'!$D$3:$T$13113,17,0)))</f>
        <v>32</v>
      </c>
      <c r="M181" s="80">
        <f t="shared" si="19"/>
        <v>16327658.030000001</v>
      </c>
      <c r="N181" s="78"/>
      <c r="O181" s="78"/>
      <c r="P181" s="78"/>
      <c r="Q181" s="80">
        <f>IF('Форма 2'!D181=0,"",'Форма 2'!D181-N181-O181-P181)</f>
        <v>16327658.030000001</v>
      </c>
      <c r="R181" s="81">
        <f>M181/J181</f>
        <v>18047.593710622306</v>
      </c>
      <c r="S181" s="81">
        <f>R181</f>
        <v>18047.593710622306</v>
      </c>
      <c r="T181" s="82">
        <v>45657</v>
      </c>
      <c r="U181" s="75" t="s">
        <v>43</v>
      </c>
      <c r="V181" s="84"/>
      <c r="W181" s="84">
        <f t="shared" si="21"/>
        <v>2</v>
      </c>
      <c r="X181" s="85" t="s">
        <v>961</v>
      </c>
      <c r="Y181" s="85" t="s">
        <v>961</v>
      </c>
      <c r="Z181" s="85" t="s">
        <v>961</v>
      </c>
      <c r="AA181" s="85" t="s">
        <v>961</v>
      </c>
      <c r="AB181" s="85" t="s">
        <v>961</v>
      </c>
      <c r="AC181" s="85" t="s">
        <v>961</v>
      </c>
      <c r="AD181" s="85" t="s">
        <v>961</v>
      </c>
      <c r="AE181" s="99" t="s">
        <v>961</v>
      </c>
      <c r="AF181" s="86" t="s">
        <v>961</v>
      </c>
      <c r="AG181" s="85">
        <v>1</v>
      </c>
      <c r="AH181" s="85" t="s">
        <v>961</v>
      </c>
      <c r="AI181" s="85">
        <v>1</v>
      </c>
      <c r="AJ181" s="85" t="s">
        <v>961</v>
      </c>
      <c r="AK181" s="85" t="s">
        <v>961</v>
      </c>
      <c r="AL181" s="85" t="s">
        <v>961</v>
      </c>
      <c r="AM181" s="85" t="s">
        <v>961</v>
      </c>
      <c r="AN181" s="85" t="s">
        <v>961</v>
      </c>
      <c r="AO181" s="85" t="s">
        <v>961</v>
      </c>
      <c r="AP181" s="85" t="s">
        <v>961</v>
      </c>
      <c r="AQ181" s="85" t="s">
        <v>961</v>
      </c>
      <c r="AR181" s="85" t="s">
        <v>961</v>
      </c>
    </row>
    <row r="182" spans="1:44" ht="16.5" thickTop="1" thickBot="1" x14ac:dyDescent="0.3">
      <c r="A182" s="61">
        <f t="shared" si="20"/>
        <v>3</v>
      </c>
      <c r="B182" s="92" t="str">
        <f>IF(ISERROR(IF(ISBLANK(C182),"",_xlfn.XLOOKUP(C182,'[1]Инф. по МКД'!$D$3:$D$13151,'[1]Инф. по МКД'!$C$3:$C$13151,,0))),"",IF(ISBLANK(C182),"",_xlfn.XLOOKUP(C182,'[1]Инф. по МКД'!$D$3:$D$13151,'[1]Инф. по МКД'!$C$3:$C$13151,,0)))</f>
        <v>Ординский муниципальный округ Пермского края</v>
      </c>
      <c r="C182" s="96" t="s">
        <v>794</v>
      </c>
      <c r="D182" s="74">
        <f>IF(ISERROR(IF(ISBLANK($C182),"",VLOOKUP($C182,'[1]Инф. по МКД'!$D$3:$T$13113,3,0))),"",IF(ISBLANK($C182),"",VLOOKUP($C182,'[1]Инф. по МКД'!$D$3:$T$13113,3,0)))</f>
        <v>1976</v>
      </c>
      <c r="E182" s="75"/>
      <c r="F182" s="87" t="str">
        <f>IF(ISERROR(IF(ISBLANK($C182),"",VLOOKUP($C182,'[1]Инф. по МКД'!$D$3:$T$13113,5,0))),"",IF(ISBLANK($C182),"",VLOOKUP($C182,'[1]Инф. по МКД'!$D$3:$T$13113,5,0)))</f>
        <v>Кирпич</v>
      </c>
      <c r="G182" s="75">
        <f>IF(ISERROR(IF(ISBLANK($C182),"",VLOOKUP($C182,'[1]Инф. по МКД'!$D$3:$T$13113,9,0))),"",IF(ISBLANK($C182),"",VLOOKUP($C182,'[1]Инф. по МКД'!$D$3:$T$13113,9,0)))</f>
        <v>2</v>
      </c>
      <c r="H182" s="61">
        <f>IF(ISERROR(IF(ISBLANK($C182),"",VLOOKUP($C182,'[1]Инф. по МКД'!$D$3:$T$13113,10,0))),"",IF(ISBLANK($C182),"",VLOOKUP($C182,'[1]Инф. по МКД'!$D$3:$T$13113,10,0)))</f>
        <v>2</v>
      </c>
      <c r="I182" s="77">
        <f>IF(ISERROR(IF(ISBLANK($C182),"",VLOOKUP($C182,'[1]Инф. по МКД'!$D$3:$T$13113,14,0))),"",IF(ISBLANK($C182),"",VLOOKUP($C182,'[1]Инф. по МКД'!$D$3:$T$13113,14,0)))</f>
        <v>406.9</v>
      </c>
      <c r="J182" s="78">
        <f>IF(ISERROR(IF(ISBLANK($C182),"",VLOOKUP($C182,'[1]Инф. по МКД'!$D$3:$T$13113,15,0))),"",IF(ISBLANK($C182),"",VLOOKUP($C182,'[1]Инф. по МКД'!$D$3:$T$13113,15,0)))</f>
        <v>372.1</v>
      </c>
      <c r="K182" s="77">
        <f>IF(ISERROR(IF(ISBLANK($C182),"",VLOOKUP($C182,'[1]Инф. по МКД'!$D$3:$T$13113,16,0))),"",IF(ISBLANK($C182),"",VLOOKUP($C182,'[1]Инф. по МКД'!$D$3:$T$13113,16,0)))</f>
        <v>372.1</v>
      </c>
      <c r="L182" s="79">
        <f>IF(ISERROR(IF(ISBLANK($C182),"",VLOOKUP($C182,'[1]Инф. по МКД'!$D$3:$T$13113,17,0))),"",IF(ISBLANK($C182),"",VLOOKUP($C182,'[1]Инф. по МКД'!$D$3:$T$13113,17,0)))</f>
        <v>19</v>
      </c>
      <c r="M182" s="80">
        <f t="shared" si="19"/>
        <v>6764814.2200000007</v>
      </c>
      <c r="N182" s="78"/>
      <c r="O182" s="78"/>
      <c r="P182" s="78"/>
      <c r="Q182" s="80">
        <f>IF('Форма 2'!D182=0,"",'Форма 2'!D182-N182-O182-P182)</f>
        <v>6764814.2200000007</v>
      </c>
      <c r="R182" s="81">
        <f>M182/J182</f>
        <v>18180.097339424887</v>
      </c>
      <c r="S182" s="81">
        <f>R182</f>
        <v>18180.097339424887</v>
      </c>
      <c r="T182" s="82">
        <v>45657</v>
      </c>
      <c r="U182" s="75" t="s">
        <v>43</v>
      </c>
      <c r="V182" s="84"/>
      <c r="W182" s="84">
        <f t="shared" si="21"/>
        <v>2</v>
      </c>
      <c r="X182" s="85" t="s">
        <v>961</v>
      </c>
      <c r="Y182" s="85" t="s">
        <v>961</v>
      </c>
      <c r="Z182" s="85" t="s">
        <v>961</v>
      </c>
      <c r="AA182" s="85" t="s">
        <v>961</v>
      </c>
      <c r="AB182" s="85" t="s">
        <v>961</v>
      </c>
      <c r="AC182" s="85" t="s">
        <v>961</v>
      </c>
      <c r="AD182" s="85" t="s">
        <v>961</v>
      </c>
      <c r="AE182" s="99" t="s">
        <v>961</v>
      </c>
      <c r="AF182" s="86" t="s">
        <v>961</v>
      </c>
      <c r="AG182" s="85">
        <v>1</v>
      </c>
      <c r="AH182" s="85" t="s">
        <v>961</v>
      </c>
      <c r="AI182" s="85">
        <v>1</v>
      </c>
      <c r="AJ182" s="85" t="s">
        <v>961</v>
      </c>
      <c r="AK182" s="85" t="s">
        <v>961</v>
      </c>
      <c r="AL182" s="85" t="s">
        <v>961</v>
      </c>
      <c r="AM182" s="85" t="s">
        <v>961</v>
      </c>
      <c r="AN182" s="85" t="s">
        <v>961</v>
      </c>
      <c r="AO182" s="85" t="s">
        <v>961</v>
      </c>
      <c r="AP182" s="85" t="s">
        <v>961</v>
      </c>
      <c r="AQ182" s="85" t="s">
        <v>961</v>
      </c>
      <c r="AR182" s="85" t="s">
        <v>961</v>
      </c>
    </row>
    <row r="183" spans="1:44" ht="17.25" thickTop="1" thickBot="1" x14ac:dyDescent="0.3">
      <c r="A183" s="190">
        <f t="shared" si="20"/>
        <v>0</v>
      </c>
      <c r="B183" s="191" t="str">
        <f>IF(ISERROR(IF(ISBLANK(C183),"",_xlfn.XLOOKUP(C183,'[1]Инф. по МКД'!$D$3:$D$13151,'[1]Инф. по МКД'!$C$3:$C$13151,,0))),"",IF(ISBLANK(C183),"",_xlfn.XLOOKUP(C183,'[1]Инф. по МКД'!$D$3:$D$13151,'[1]Инф. по МКД'!$C$3:$C$13151,,0)))</f>
        <v/>
      </c>
      <c r="C183" s="35" t="s">
        <v>218</v>
      </c>
      <c r="D183" s="32" t="str">
        <f>IF(ISERROR(IF(ISBLANK($C183),"",VLOOKUP($C183,'[1]Инф. по МКД'!$D$3:$T$13113,3,0))),"",IF(ISBLANK($C183),"",VLOOKUP($C183,'[1]Инф. по МКД'!$D$3:$T$13113,3,0)))</f>
        <v/>
      </c>
      <c r="E183" s="32"/>
      <c r="F183" s="32" t="str">
        <f>IF(ISERROR(IF(ISBLANK($C183),"",VLOOKUP($C183,'[1]Инф. по МКД'!$D$3:$T$13113,5,0))),"",IF(ISBLANK($C183),"",VLOOKUP($C183,'[1]Инф. по МКД'!$D$3:$T$13113,5,0)))</f>
        <v/>
      </c>
      <c r="G183" s="32" t="str">
        <f>IF(ISERROR(IF(ISBLANK($C183),"",VLOOKUP($C183,'[1]Инф. по МКД'!$D$3:$T$13113,9,0))),"",IF(ISBLANK($C183),"",VLOOKUP($C183,'[1]Инф. по МКД'!$D$3:$T$13113,9,0)))</f>
        <v/>
      </c>
      <c r="H183" s="32" t="str">
        <f>IF(ISERROR(IF(ISBLANK($C183),"",VLOOKUP($C183,'[1]Инф. по МКД'!$D$3:$T$13113,10,0))),"",IF(ISBLANK($C183),"",VLOOKUP($C183,'[1]Инф. по МКД'!$D$3:$T$13113,10,0)))</f>
        <v/>
      </c>
      <c r="I183" s="36" t="str">
        <f>IF(ISERROR(IF(ISBLANK($C183),"",VLOOKUP($C183,'[1]Инф. по МКД'!$D$3:$T$13113,14,0))),"",IF(ISBLANK($C183),"",VLOOKUP($C183,'[1]Инф. по МКД'!$D$3:$T$13113,14,0)))</f>
        <v/>
      </c>
      <c r="J183" s="36" t="str">
        <f>IF(ISERROR(IF(ISBLANK($C183),"",VLOOKUP($C183,'[1]Инф. по МКД'!$D$3:$T$13113,15,0))),"",IF(ISBLANK($C183),"",VLOOKUP($C183,'[1]Инф. по МКД'!$D$3:$T$13113,15,0)))</f>
        <v/>
      </c>
      <c r="K183" s="36" t="str">
        <f>IF(ISERROR(IF(ISBLANK($C183),"",VLOOKUP($C183,'[1]Инф. по МКД'!$D$3:$T$13113,16,0))),"",IF(ISBLANK($C183),"",VLOOKUP($C183,'[1]Инф. по МКД'!$D$3:$T$13113,16,0)))</f>
        <v/>
      </c>
      <c r="L183" s="36" t="str">
        <f>IF(ISERROR(IF(ISBLANK($C183),"",VLOOKUP($C183,'[1]Инф. по МКД'!$D$3:$T$13113,17,0))),"",IF(ISBLANK($C183),"",VLOOKUP($C183,'[1]Инф. по МКД'!$D$3:$T$13113,17,0)))</f>
        <v/>
      </c>
      <c r="M183" s="36">
        <f t="shared" si="19"/>
        <v>869092.3</v>
      </c>
      <c r="N183" s="36"/>
      <c r="O183" s="36"/>
      <c r="P183" s="36"/>
      <c r="Q183" s="36">
        <f>IF('Форма 2'!D183=0,"",'Форма 2'!D183-N183-O183-P183)</f>
        <v>869092.3</v>
      </c>
      <c r="R183" s="93"/>
      <c r="S183" s="93"/>
      <c r="T183" s="32"/>
      <c r="U183" s="32"/>
      <c r="V183" s="84"/>
      <c r="W183" s="84">
        <f t="shared" si="21"/>
        <v>0</v>
      </c>
      <c r="X183" s="85"/>
      <c r="Y183" s="85"/>
      <c r="Z183" s="85"/>
      <c r="AA183" s="85"/>
      <c r="AB183" s="85"/>
      <c r="AC183" s="85"/>
      <c r="AD183" s="85"/>
      <c r="AE183" s="99"/>
      <c r="AF183" s="86"/>
      <c r="AG183" s="85"/>
      <c r="AH183" s="85"/>
      <c r="AI183" s="85"/>
      <c r="AJ183" s="85"/>
      <c r="AK183" s="85"/>
      <c r="AL183" s="85"/>
      <c r="AM183" s="85"/>
      <c r="AN183" s="85"/>
      <c r="AO183" s="85"/>
      <c r="AP183" s="85"/>
      <c r="AQ183" s="85"/>
      <c r="AR183" s="85"/>
    </row>
    <row r="184" spans="1:44" ht="16.5" thickTop="1" thickBot="1" x14ac:dyDescent="0.3">
      <c r="A184" s="61">
        <f t="shared" si="20"/>
        <v>1</v>
      </c>
      <c r="B184" s="92" t="str">
        <f>IF(ISERROR(IF(ISBLANK(C184),"",_xlfn.XLOOKUP(C184,'[1]Инф. по МКД'!$D$3:$D$13151,'[1]Инф. по МКД'!$C$3:$C$13151,,0))),"",IF(ISBLANK(C184),"",_xlfn.XLOOKUP(C184,'[1]Инф. по МКД'!$D$3:$D$13151,'[1]Инф. по МКД'!$C$3:$C$13151,,0)))</f>
        <v>Пермский муниципальный район Пермского края</v>
      </c>
      <c r="C184" s="96" t="s">
        <v>219</v>
      </c>
      <c r="D184" s="74">
        <f>IF(ISERROR(IF(ISBLANK($C184),"",VLOOKUP($C184,'[1]Инф. по МКД'!$D$3:$T$13113,3,0))),"",IF(ISBLANK($C184),"",VLOOKUP($C184,'[1]Инф. по МКД'!$D$3:$T$13113,3,0)))</f>
        <v>1967</v>
      </c>
      <c r="E184" s="75"/>
      <c r="F184" s="87" t="str">
        <f>IF(ISERROR(IF(ISBLANK($C184),"",VLOOKUP($C184,'[1]Инф. по МКД'!$D$3:$T$13113,5,0))),"",IF(ISBLANK($C184),"",VLOOKUP($C184,'[1]Инф. по МКД'!$D$3:$T$13113,5,0)))</f>
        <v>Кирпич</v>
      </c>
      <c r="G184" s="75">
        <f>IF(ISERROR(IF(ISBLANK($C184),"",VLOOKUP($C184,'[1]Инф. по МКД'!$D$3:$T$13113,9,0))),"",IF(ISBLANK($C184),"",VLOOKUP($C184,'[1]Инф. по МКД'!$D$3:$T$13113,9,0)))</f>
        <v>2</v>
      </c>
      <c r="H184" s="61">
        <f>IF(ISERROR(IF(ISBLANK($C184),"",VLOOKUP($C184,'[1]Инф. по МКД'!$D$3:$T$13113,10,0))),"",IF(ISBLANK($C184),"",VLOOKUP($C184,'[1]Инф. по МКД'!$D$3:$T$13113,10,0)))</f>
        <v>2</v>
      </c>
      <c r="I184" s="77">
        <f>IF(ISERROR(IF(ISBLANK($C184),"",VLOOKUP($C184,'[1]Инф. по МКД'!$D$3:$T$13113,14,0))),"",IF(ISBLANK($C184),"",VLOOKUP($C184,'[1]Инф. по МКД'!$D$3:$T$13113,14,0)))</f>
        <v>470.6</v>
      </c>
      <c r="J184" s="78">
        <f>IF(ISERROR(IF(ISBLANK($C184),"",VLOOKUP($C184,'[1]Инф. по МКД'!$D$3:$T$13113,15,0))),"",IF(ISBLANK($C184),"",VLOOKUP($C184,'[1]Инф. по МКД'!$D$3:$T$13113,15,0)))</f>
        <v>299.8</v>
      </c>
      <c r="K184" s="77">
        <f>IF(ISERROR(IF(ISBLANK($C184),"",VLOOKUP($C184,'[1]Инф. по МКД'!$D$3:$T$13113,16,0))),"",IF(ISBLANK($C184),"",VLOOKUP($C184,'[1]Инф. по МКД'!$D$3:$T$13113,16,0)))</f>
        <v>299.8</v>
      </c>
      <c r="L184" s="79">
        <f>IF(ISERROR(IF(ISBLANK($C184),"",VLOOKUP($C184,'[1]Инф. по МКД'!$D$3:$T$13113,17,0))),"",IF(ISBLANK($C184),"",VLOOKUP($C184,'[1]Инф. по МКД'!$D$3:$T$13113,17,0)))</f>
        <v>28</v>
      </c>
      <c r="M184" s="80">
        <f t="shared" si="19"/>
        <v>348347.53</v>
      </c>
      <c r="N184" s="78"/>
      <c r="O184" s="78"/>
      <c r="P184" s="78"/>
      <c r="Q184" s="80">
        <f>IF('Форма 2'!D184=0,"",'Форма 2'!D184-N184-O184-P184)</f>
        <v>348347.53</v>
      </c>
      <c r="R184" s="81">
        <f>M184/J184</f>
        <v>1161.9330553702468</v>
      </c>
      <c r="S184" s="81">
        <f>R184</f>
        <v>1161.9330553702468</v>
      </c>
      <c r="T184" s="82">
        <v>45657</v>
      </c>
      <c r="U184" s="75" t="s">
        <v>43</v>
      </c>
      <c r="V184" s="83"/>
      <c r="W184" s="84">
        <f t="shared" si="21"/>
        <v>1</v>
      </c>
      <c r="X184" s="85">
        <v>1</v>
      </c>
      <c r="Y184" s="85" t="s">
        <v>961</v>
      </c>
      <c r="Z184" s="85" t="s">
        <v>961</v>
      </c>
      <c r="AA184" s="85" t="s">
        <v>961</v>
      </c>
      <c r="AB184" s="85" t="s">
        <v>961</v>
      </c>
      <c r="AC184" s="85" t="s">
        <v>961</v>
      </c>
      <c r="AD184" s="85" t="s">
        <v>961</v>
      </c>
      <c r="AE184" s="99" t="s">
        <v>961</v>
      </c>
      <c r="AF184" s="86" t="s">
        <v>961</v>
      </c>
      <c r="AG184" s="85" t="s">
        <v>961</v>
      </c>
      <c r="AH184" s="85" t="s">
        <v>961</v>
      </c>
      <c r="AI184" s="85" t="s">
        <v>961</v>
      </c>
      <c r="AJ184" s="85" t="s">
        <v>961</v>
      </c>
      <c r="AK184" s="85" t="s">
        <v>961</v>
      </c>
      <c r="AL184" s="85" t="s">
        <v>961</v>
      </c>
      <c r="AM184" s="85" t="s">
        <v>961</v>
      </c>
      <c r="AN184" s="85" t="s">
        <v>961</v>
      </c>
      <c r="AO184" s="85" t="s">
        <v>961</v>
      </c>
      <c r="AP184" s="85" t="s">
        <v>961</v>
      </c>
      <c r="AQ184" s="85" t="s">
        <v>961</v>
      </c>
      <c r="AR184" s="85" t="s">
        <v>961</v>
      </c>
    </row>
    <row r="185" spans="1:44" ht="16.5" thickTop="1" thickBot="1" x14ac:dyDescent="0.3">
      <c r="A185" s="61">
        <f t="shared" si="20"/>
        <v>2</v>
      </c>
      <c r="B185" s="92" t="str">
        <f>IF(ISERROR(IF(ISBLANK(C185),"",_xlfn.XLOOKUP(C185,'[1]Инф. по МКД'!$D$3:$D$13151,'[1]Инф. по МКД'!$C$3:$C$13151,,0))),"",IF(ISBLANK(C185),"",_xlfn.XLOOKUP(C185,'[1]Инф. по МКД'!$D$3:$D$13151,'[1]Инф. по МКД'!$C$3:$C$13151,,0)))</f>
        <v>Пермский муниципальный район Пермского края</v>
      </c>
      <c r="C185" s="96" t="s">
        <v>220</v>
      </c>
      <c r="D185" s="74">
        <f>IF(ISERROR(IF(ISBLANK($C185),"",VLOOKUP($C185,'[1]Инф. по МКД'!$D$3:$T$13113,3,0))),"",IF(ISBLANK($C185),"",VLOOKUP($C185,'[1]Инф. по МКД'!$D$3:$T$13113,3,0)))</f>
        <v>1957</v>
      </c>
      <c r="E185" s="75"/>
      <c r="F185" s="87" t="str">
        <f>IF(ISERROR(IF(ISBLANK($C185),"",VLOOKUP($C185,'[1]Инф. по МКД'!$D$3:$T$13113,5,0))),"",IF(ISBLANK($C185),"",VLOOKUP($C185,'[1]Инф. по МКД'!$D$3:$T$13113,5,0)))</f>
        <v>Кирпич</v>
      </c>
      <c r="G185" s="75">
        <f>IF(ISERROR(IF(ISBLANK($C185),"",VLOOKUP($C185,'[1]Инф. по МКД'!$D$3:$T$13113,9,0))),"",IF(ISBLANK($C185),"",VLOOKUP($C185,'[1]Инф. по МКД'!$D$3:$T$13113,9,0)))</f>
        <v>2</v>
      </c>
      <c r="H185" s="61">
        <f>IF(ISERROR(IF(ISBLANK($C185),"",VLOOKUP($C185,'[1]Инф. по МКД'!$D$3:$T$13113,10,0))),"",IF(ISBLANK($C185),"",VLOOKUP($C185,'[1]Инф. по МКД'!$D$3:$T$13113,10,0)))</f>
        <v>2</v>
      </c>
      <c r="I185" s="77">
        <f>IF(ISERROR(IF(ISBLANK($C185),"",VLOOKUP($C185,'[1]Инф. по МКД'!$D$3:$T$13113,14,0))),"",IF(ISBLANK($C185),"",VLOOKUP($C185,'[1]Инф. по МКД'!$D$3:$T$13113,14,0)))</f>
        <v>703.5</v>
      </c>
      <c r="J185" s="78">
        <f>IF(ISERROR(IF(ISBLANK($C185),"",VLOOKUP($C185,'[1]Инф. по МКД'!$D$3:$T$13113,15,0))),"",IF(ISBLANK($C185),"",VLOOKUP($C185,'[1]Инф. по МКД'!$D$3:$T$13113,15,0)))</f>
        <v>615.6</v>
      </c>
      <c r="K185" s="77">
        <f>IF(ISERROR(IF(ISBLANK($C185),"",VLOOKUP($C185,'[1]Инф. по МКД'!$D$3:$T$13113,16,0))),"",IF(ISBLANK($C185),"",VLOOKUP($C185,'[1]Инф. по МКД'!$D$3:$T$13113,16,0)))</f>
        <v>615.6</v>
      </c>
      <c r="L185" s="79">
        <f>IF(ISERROR(IF(ISBLANK($C185),"",VLOOKUP($C185,'[1]Инф. по МКД'!$D$3:$T$13113,17,0))),"",IF(ISBLANK($C185),"",VLOOKUP($C185,'[1]Инф. по МКД'!$D$3:$T$13113,17,0)))</f>
        <v>23</v>
      </c>
      <c r="M185" s="80">
        <f t="shared" si="19"/>
        <v>520744.77</v>
      </c>
      <c r="N185" s="78"/>
      <c r="O185" s="78"/>
      <c r="P185" s="78"/>
      <c r="Q185" s="80">
        <f>IF('Форма 2'!D185=0,"",'Форма 2'!D185-N185-O185-P185)</f>
        <v>520744.77</v>
      </c>
      <c r="R185" s="81">
        <f>M185/J185</f>
        <v>845.91418128654971</v>
      </c>
      <c r="S185" s="81">
        <f>R185</f>
        <v>845.91418128654971</v>
      </c>
      <c r="T185" s="82">
        <v>45657</v>
      </c>
      <c r="U185" s="75" t="s">
        <v>43</v>
      </c>
      <c r="V185" s="84"/>
      <c r="W185" s="84">
        <f t="shared" si="21"/>
        <v>1</v>
      </c>
      <c r="X185" s="85">
        <v>1</v>
      </c>
      <c r="Y185" s="85" t="s">
        <v>961</v>
      </c>
      <c r="Z185" s="85" t="s">
        <v>961</v>
      </c>
      <c r="AA185" s="85" t="s">
        <v>961</v>
      </c>
      <c r="AB185" s="85" t="s">
        <v>961</v>
      </c>
      <c r="AC185" s="85" t="s">
        <v>961</v>
      </c>
      <c r="AD185" s="85" t="s">
        <v>961</v>
      </c>
      <c r="AE185" s="99" t="s">
        <v>961</v>
      </c>
      <c r="AF185" s="86" t="s">
        <v>961</v>
      </c>
      <c r="AG185" s="85" t="s">
        <v>961</v>
      </c>
      <c r="AH185" s="85" t="s">
        <v>961</v>
      </c>
      <c r="AI185" s="85" t="s">
        <v>961</v>
      </c>
      <c r="AJ185" s="85" t="s">
        <v>961</v>
      </c>
      <c r="AK185" s="85" t="s">
        <v>961</v>
      </c>
      <c r="AL185" s="85" t="s">
        <v>961</v>
      </c>
      <c r="AM185" s="85" t="s">
        <v>961</v>
      </c>
      <c r="AN185" s="85" t="s">
        <v>961</v>
      </c>
      <c r="AO185" s="85" t="s">
        <v>961</v>
      </c>
      <c r="AP185" s="85" t="s">
        <v>961</v>
      </c>
      <c r="AQ185" s="85" t="s">
        <v>961</v>
      </c>
      <c r="AR185" s="85" t="s">
        <v>961</v>
      </c>
    </row>
    <row r="186" spans="1:44" ht="17.25" thickTop="1" thickBot="1" x14ac:dyDescent="0.3">
      <c r="A186" s="190">
        <f t="shared" si="20"/>
        <v>0</v>
      </c>
      <c r="B186" s="191" t="str">
        <f>IF(ISERROR(IF(ISBLANK(C186),"",_xlfn.XLOOKUP(C186,'[1]Инф. по МКД'!$D$3:$D$13151,'[1]Инф. по МКД'!$C$3:$C$13151,,0))),"",IF(ISBLANK(C186),"",_xlfn.XLOOKUP(C186,'[1]Инф. по МКД'!$D$3:$D$13151,'[1]Инф. по МКД'!$C$3:$C$13151,,0)))</f>
        <v/>
      </c>
      <c r="C186" s="35" t="s">
        <v>286</v>
      </c>
      <c r="D186" s="32" t="str">
        <f>IF(ISERROR(IF(ISBLANK($C186),"",VLOOKUP($C186,'[1]Инф. по МКД'!$D$3:$T$13113,3,0))),"",IF(ISBLANK($C186),"",VLOOKUP($C186,'[1]Инф. по МКД'!$D$3:$T$13113,3,0)))</f>
        <v/>
      </c>
      <c r="E186" s="32"/>
      <c r="F186" s="32" t="str">
        <f>IF(ISERROR(IF(ISBLANK($C186),"",VLOOKUP($C186,'[1]Инф. по МКД'!$D$3:$T$13113,5,0))),"",IF(ISBLANK($C186),"",VLOOKUP($C186,'[1]Инф. по МКД'!$D$3:$T$13113,5,0)))</f>
        <v/>
      </c>
      <c r="G186" s="32" t="str">
        <f>IF(ISERROR(IF(ISBLANK($C186),"",VLOOKUP($C186,'[1]Инф. по МКД'!$D$3:$T$13113,9,0))),"",IF(ISBLANK($C186),"",VLOOKUP($C186,'[1]Инф. по МКД'!$D$3:$T$13113,9,0)))</f>
        <v/>
      </c>
      <c r="H186" s="32" t="str">
        <f>IF(ISERROR(IF(ISBLANK($C186),"",VLOOKUP($C186,'[1]Инф. по МКД'!$D$3:$T$13113,10,0))),"",IF(ISBLANK($C186),"",VLOOKUP($C186,'[1]Инф. по МКД'!$D$3:$T$13113,10,0)))</f>
        <v/>
      </c>
      <c r="I186" s="36" t="str">
        <f>IF(ISERROR(IF(ISBLANK($C186),"",VLOOKUP($C186,'[1]Инф. по МКД'!$D$3:$T$13113,14,0))),"",IF(ISBLANK($C186),"",VLOOKUP($C186,'[1]Инф. по МКД'!$D$3:$T$13113,14,0)))</f>
        <v/>
      </c>
      <c r="J186" s="36" t="str">
        <f>IF(ISERROR(IF(ISBLANK($C186),"",VLOOKUP($C186,'[1]Инф. по МКД'!$D$3:$T$13113,15,0))),"",IF(ISBLANK($C186),"",VLOOKUP($C186,'[1]Инф. по МКД'!$D$3:$T$13113,15,0)))</f>
        <v/>
      </c>
      <c r="K186" s="36" t="str">
        <f>IF(ISERROR(IF(ISBLANK($C186),"",VLOOKUP($C186,'[1]Инф. по МКД'!$D$3:$T$13113,16,0))),"",IF(ISBLANK($C186),"",VLOOKUP($C186,'[1]Инф. по МКД'!$D$3:$T$13113,16,0)))</f>
        <v/>
      </c>
      <c r="L186" s="36" t="str">
        <f>IF(ISERROR(IF(ISBLANK($C186),"",VLOOKUP($C186,'[1]Инф. по МКД'!$D$3:$T$13113,17,0))),"",IF(ISBLANK($C186),"",VLOOKUP($C186,'[1]Инф. по МКД'!$D$3:$T$13113,17,0)))</f>
        <v/>
      </c>
      <c r="M186" s="36">
        <f t="shared" si="19"/>
        <v>92751806.649999991</v>
      </c>
      <c r="N186" s="36"/>
      <c r="O186" s="36"/>
      <c r="P186" s="36"/>
      <c r="Q186" s="36">
        <f>IF('Форма 2'!D186=0,"",'Форма 2'!D186-N186-O186-P186)</f>
        <v>92751806.649999991</v>
      </c>
      <c r="R186" s="93"/>
      <c r="S186" s="93"/>
      <c r="T186" s="32"/>
      <c r="U186" s="32"/>
      <c r="V186" s="84"/>
      <c r="W186" s="84">
        <f t="shared" si="21"/>
        <v>0</v>
      </c>
      <c r="X186" s="85"/>
      <c r="Y186" s="85"/>
      <c r="Z186" s="85"/>
      <c r="AA186" s="85"/>
      <c r="AB186" s="85"/>
      <c r="AC186" s="85"/>
      <c r="AD186" s="85"/>
      <c r="AE186" s="99"/>
      <c r="AF186" s="86"/>
      <c r="AG186" s="85"/>
      <c r="AH186" s="85"/>
      <c r="AI186" s="85"/>
      <c r="AJ186" s="85"/>
      <c r="AK186" s="85"/>
      <c r="AL186" s="85"/>
      <c r="AM186" s="85"/>
      <c r="AN186" s="85"/>
      <c r="AO186" s="85"/>
      <c r="AP186" s="85"/>
      <c r="AQ186" s="85"/>
      <c r="AR186" s="85"/>
    </row>
    <row r="187" spans="1:44" ht="16.5" thickTop="1" thickBot="1" x14ac:dyDescent="0.3">
      <c r="A187" s="61">
        <f t="shared" si="20"/>
        <v>1</v>
      </c>
      <c r="B187" s="92" t="str">
        <f>IF(ISERROR(IF(ISBLANK(C187),"",_xlfn.XLOOKUP(C187,'[1]Инф. по МКД'!$D$3:$D$13151,'[1]Инф. по МКД'!$C$3:$C$13151,,0))),"",IF(ISBLANK(C187),"",_xlfn.XLOOKUP(C187,'[1]Инф. по МКД'!$D$3:$D$13151,'[1]Инф. по МКД'!$C$3:$C$13151,,0)))</f>
        <v>Соликамский городской округ Пермского края</v>
      </c>
      <c r="C187" s="96" t="s">
        <v>943</v>
      </c>
      <c r="D187" s="74">
        <f>IF(ISERROR(IF(ISBLANK($C187),"",VLOOKUP($C187,'[1]Инф. по МКД'!$D$3:$T$13113,3,0))),"",IF(ISBLANK($C187),"",VLOOKUP($C187,'[1]Инф. по МКД'!$D$3:$T$13113,3,0)))</f>
        <v>1955</v>
      </c>
      <c r="E187" s="75"/>
      <c r="F187" s="87" t="str">
        <f>IF(ISERROR(IF(ISBLANK($C187),"",VLOOKUP($C187,'[1]Инф. по МКД'!$D$3:$T$13113,5,0))),"",IF(ISBLANK($C187),"",VLOOKUP($C187,'[1]Инф. по МКД'!$D$3:$T$13113,5,0)))</f>
        <v>Крупные блоки</v>
      </c>
      <c r="G187" s="75">
        <f>IF(ISERROR(IF(ISBLANK($C187),"",VLOOKUP($C187,'[1]Инф. по МКД'!$D$3:$T$13113,9,0))),"",IF(ISBLANK($C187),"",VLOOKUP($C187,'[1]Инф. по МКД'!$D$3:$T$13113,9,0)))</f>
        <v>2</v>
      </c>
      <c r="H187" s="61">
        <f>IF(ISERROR(IF(ISBLANK($C187),"",VLOOKUP($C187,'[1]Инф. по МКД'!$D$3:$T$13113,10,0))),"",IF(ISBLANK($C187),"",VLOOKUP($C187,'[1]Инф. по МКД'!$D$3:$T$13113,10,0)))</f>
        <v>1</v>
      </c>
      <c r="I187" s="77">
        <f>IF(ISERROR(IF(ISBLANK($C187),"",VLOOKUP($C187,'[1]Инф. по МКД'!$D$3:$T$13113,14,0))),"",IF(ISBLANK($C187),"",VLOOKUP($C187,'[1]Инф. по МКД'!$D$3:$T$13113,14,0)))</f>
        <v>586</v>
      </c>
      <c r="J187" s="78">
        <f>IF(ISERROR(IF(ISBLANK($C187),"",VLOOKUP($C187,'[1]Инф. по МКД'!$D$3:$T$13113,15,0))),"",IF(ISBLANK($C187),"",VLOOKUP($C187,'[1]Инф. по МКД'!$D$3:$T$13113,15,0)))</f>
        <v>542.20000000000005</v>
      </c>
      <c r="K187" s="77">
        <f>IF(ISERROR(IF(ISBLANK($C187),"",VLOOKUP($C187,'[1]Инф. по МКД'!$D$3:$T$13113,16,0))),"",IF(ISBLANK($C187),"",VLOOKUP($C187,'[1]Инф. по МКД'!$D$3:$T$13113,16,0)))</f>
        <v>542.20000000000005</v>
      </c>
      <c r="L187" s="79">
        <f>IF(ISERROR(IF(ISBLANK($C187),"",VLOOKUP($C187,'[1]Инф. по МКД'!$D$3:$T$13113,17,0))),"",IF(ISBLANK($C187),"",VLOOKUP($C187,'[1]Инф. по МКД'!$D$3:$T$13113,17,0)))</f>
        <v>18</v>
      </c>
      <c r="M187" s="80">
        <f t="shared" si="19"/>
        <v>5600630.54</v>
      </c>
      <c r="N187" s="78"/>
      <c r="O187" s="78"/>
      <c r="P187" s="78"/>
      <c r="Q187" s="80">
        <f>IF('Форма 2'!D187=0,"",'Форма 2'!D187-N187-O187-P187)</f>
        <v>5600630.54</v>
      </c>
      <c r="R187" s="81">
        <f t="shared" ref="R187:R195" si="28">M187/J187</f>
        <v>10329.455071929176</v>
      </c>
      <c r="S187" s="81">
        <f t="shared" ref="S187:S195" si="29">R187</f>
        <v>10329.455071929176</v>
      </c>
      <c r="T187" s="82">
        <v>45657</v>
      </c>
      <c r="U187" s="75" t="s">
        <v>43</v>
      </c>
      <c r="V187" s="84"/>
      <c r="W187" s="84">
        <f t="shared" si="21"/>
        <v>1</v>
      </c>
      <c r="X187" s="85" t="s">
        <v>961</v>
      </c>
      <c r="Y187" s="85" t="s">
        <v>961</v>
      </c>
      <c r="Z187" s="85" t="s">
        <v>961</v>
      </c>
      <c r="AA187" s="85" t="s">
        <v>961</v>
      </c>
      <c r="AB187" s="85" t="s">
        <v>961</v>
      </c>
      <c r="AC187" s="85" t="s">
        <v>961</v>
      </c>
      <c r="AD187" s="85" t="s">
        <v>961</v>
      </c>
      <c r="AE187" s="99" t="s">
        <v>961</v>
      </c>
      <c r="AF187" s="86" t="s">
        <v>961</v>
      </c>
      <c r="AG187" s="85">
        <v>1</v>
      </c>
      <c r="AH187" s="85" t="s">
        <v>961</v>
      </c>
      <c r="AI187" s="85" t="s">
        <v>961</v>
      </c>
      <c r="AJ187" s="85" t="s">
        <v>961</v>
      </c>
      <c r="AK187" s="85" t="s">
        <v>961</v>
      </c>
      <c r="AL187" s="85" t="s">
        <v>961</v>
      </c>
      <c r="AM187" s="85" t="s">
        <v>961</v>
      </c>
      <c r="AN187" s="85" t="s">
        <v>961</v>
      </c>
      <c r="AO187" s="85" t="s">
        <v>961</v>
      </c>
      <c r="AP187" s="85" t="s">
        <v>961</v>
      </c>
      <c r="AQ187" s="85" t="s">
        <v>961</v>
      </c>
      <c r="AR187" s="85" t="s">
        <v>961</v>
      </c>
    </row>
    <row r="188" spans="1:44" ht="16.5" thickTop="1" thickBot="1" x14ac:dyDescent="0.3">
      <c r="A188" s="61">
        <f t="shared" si="20"/>
        <v>2</v>
      </c>
      <c r="B188" s="92" t="str">
        <f>IF(ISERROR(IF(ISBLANK(C188),"",_xlfn.XLOOKUP(C188,'[1]Инф. по МКД'!$D$3:$D$13151,'[1]Инф. по МКД'!$C$3:$C$13151,,0))),"",IF(ISBLANK(C188),"",_xlfn.XLOOKUP(C188,'[1]Инф. по МКД'!$D$3:$D$13151,'[1]Инф. по МКД'!$C$3:$C$13151,,0)))</f>
        <v>Соликамский городской округ Пермского края</v>
      </c>
      <c r="C188" s="96" t="s">
        <v>287</v>
      </c>
      <c r="D188" s="74">
        <f>IF(ISERROR(IF(ISBLANK($C188),"",VLOOKUP($C188,'[1]Инф. по МКД'!$D$3:$T$13113,3,0))),"",IF(ISBLANK($C188),"",VLOOKUP($C188,'[1]Инф. по МКД'!$D$3:$T$13113,3,0)))</f>
        <v>1953</v>
      </c>
      <c r="E188" s="75"/>
      <c r="F188" s="87" t="str">
        <f>IF(ISERROR(IF(ISBLANK($C188),"",VLOOKUP($C188,'[1]Инф. по МКД'!$D$3:$T$13113,5,0))),"",IF(ISBLANK($C188),"",VLOOKUP($C188,'[1]Инф. по МКД'!$D$3:$T$13113,5,0)))</f>
        <v>Крупные блоки</v>
      </c>
      <c r="G188" s="75">
        <f>IF(ISERROR(IF(ISBLANK($C188),"",VLOOKUP($C188,'[1]Инф. по МКД'!$D$3:$T$13113,9,0))),"",IF(ISBLANK($C188),"",VLOOKUP($C188,'[1]Инф. по МКД'!$D$3:$T$13113,9,0)))</f>
        <v>2</v>
      </c>
      <c r="H188" s="61">
        <f>IF(ISERROR(IF(ISBLANK($C188),"",VLOOKUP($C188,'[1]Инф. по МКД'!$D$3:$T$13113,10,0))),"",IF(ISBLANK($C188),"",VLOOKUP($C188,'[1]Инф. по МКД'!$D$3:$T$13113,10,0)))</f>
        <v>2</v>
      </c>
      <c r="I188" s="77">
        <f>IF(ISERROR(IF(ISBLANK($C188),"",VLOOKUP($C188,'[1]Инф. по МКД'!$D$3:$T$13113,14,0))),"",IF(ISBLANK($C188),"",VLOOKUP($C188,'[1]Инф. по МКД'!$D$3:$T$13113,14,0)))</f>
        <v>1428</v>
      </c>
      <c r="J188" s="78">
        <f>IF(ISERROR(IF(ISBLANK($C188),"",VLOOKUP($C188,'[1]Инф. по МКД'!$D$3:$T$13113,15,0))),"",IF(ISBLANK($C188),"",VLOOKUP($C188,'[1]Инф. по МКД'!$D$3:$T$13113,15,0)))</f>
        <v>1061.0999999999999</v>
      </c>
      <c r="K188" s="77">
        <f>IF(ISERROR(IF(ISBLANK($C188),"",VLOOKUP($C188,'[1]Инф. по МКД'!$D$3:$T$13113,16,0))),"",IF(ISBLANK($C188),"",VLOOKUP($C188,'[1]Инф. по МКД'!$D$3:$T$13113,16,0)))</f>
        <v>1061.0999999999999</v>
      </c>
      <c r="L188" s="79">
        <f>IF(ISERROR(IF(ISBLANK($C188),"",VLOOKUP($C188,'[1]Инф. по МКД'!$D$3:$T$13113,17,0))),"",IF(ISBLANK($C188),"",VLOOKUP($C188,'[1]Инф. по МКД'!$D$3:$T$13113,17,0)))</f>
        <v>32</v>
      </c>
      <c r="M188" s="80">
        <f t="shared" si="19"/>
        <v>30014075.279999997</v>
      </c>
      <c r="N188" s="78"/>
      <c r="O188" s="78"/>
      <c r="P188" s="78"/>
      <c r="Q188" s="80">
        <f>IF('Форма 2'!D188=0,"",'Форма 2'!D188-N188-O188-P188)</f>
        <v>30014075.279999997</v>
      </c>
      <c r="R188" s="81">
        <f t="shared" si="28"/>
        <v>28285.812157195363</v>
      </c>
      <c r="S188" s="81">
        <f t="shared" si="29"/>
        <v>28285.812157195363</v>
      </c>
      <c r="T188" s="82">
        <v>45657</v>
      </c>
      <c r="U188" s="75" t="s">
        <v>43</v>
      </c>
      <c r="V188" s="83"/>
      <c r="W188" s="84">
        <f t="shared" si="21"/>
        <v>6</v>
      </c>
      <c r="X188" s="85">
        <v>1</v>
      </c>
      <c r="Y188" s="85">
        <v>1</v>
      </c>
      <c r="Z188" s="85" t="s">
        <v>961</v>
      </c>
      <c r="AA188" s="85">
        <v>1</v>
      </c>
      <c r="AB188" s="85" t="s">
        <v>961</v>
      </c>
      <c r="AC188" s="85">
        <v>1</v>
      </c>
      <c r="AD188" s="85" t="s">
        <v>961</v>
      </c>
      <c r="AE188" s="99" t="s">
        <v>961</v>
      </c>
      <c r="AF188" s="86" t="s">
        <v>961</v>
      </c>
      <c r="AG188" s="85">
        <v>1</v>
      </c>
      <c r="AH188" s="85" t="s">
        <v>961</v>
      </c>
      <c r="AI188" s="85" t="s">
        <v>961</v>
      </c>
      <c r="AJ188" s="85" t="s">
        <v>961</v>
      </c>
      <c r="AK188" s="85">
        <v>1</v>
      </c>
      <c r="AL188" s="85" t="s">
        <v>961</v>
      </c>
      <c r="AM188" s="85" t="s">
        <v>961</v>
      </c>
      <c r="AN188" s="85" t="s">
        <v>961</v>
      </c>
      <c r="AO188" s="85" t="s">
        <v>961</v>
      </c>
      <c r="AP188" s="85" t="s">
        <v>961</v>
      </c>
      <c r="AQ188" s="85" t="s">
        <v>961</v>
      </c>
      <c r="AR188" s="85" t="s">
        <v>961</v>
      </c>
    </row>
    <row r="189" spans="1:44" ht="16.5" thickTop="1" thickBot="1" x14ac:dyDescent="0.3">
      <c r="A189" s="61">
        <f t="shared" si="20"/>
        <v>3</v>
      </c>
      <c r="B189" s="92" t="str">
        <f>IF(ISERROR(IF(ISBLANK(C189),"",_xlfn.XLOOKUP(C189,'[1]Инф. по МКД'!$D$3:$D$13151,'[1]Инф. по МКД'!$C$3:$C$13151,,0))),"",IF(ISBLANK(C189),"",_xlfn.XLOOKUP(C189,'[1]Инф. по МКД'!$D$3:$D$13151,'[1]Инф. по МКД'!$C$3:$C$13151,,0)))</f>
        <v>Соликамский городской округ Пермского края</v>
      </c>
      <c r="C189" s="96" t="s">
        <v>288</v>
      </c>
      <c r="D189" s="74">
        <f>IF(ISERROR(IF(ISBLANK($C189),"",VLOOKUP($C189,'[1]Инф. по МКД'!$D$3:$T$13113,3,0))),"",IF(ISBLANK($C189),"",VLOOKUP($C189,'[1]Инф. по МКД'!$D$3:$T$13113,3,0)))</f>
        <v>1959</v>
      </c>
      <c r="E189" s="75"/>
      <c r="F189" s="87" t="str">
        <f>IF(ISERROR(IF(ISBLANK($C189),"",VLOOKUP($C189,'[1]Инф. по МКД'!$D$3:$T$13113,5,0))),"",IF(ISBLANK($C189),"",VLOOKUP($C189,'[1]Инф. по МКД'!$D$3:$T$13113,5,0)))</f>
        <v>кирпич</v>
      </c>
      <c r="G189" s="75">
        <f>IF(ISERROR(IF(ISBLANK($C189),"",VLOOKUP($C189,'[1]Инф. по МКД'!$D$3:$T$13113,9,0))),"",IF(ISBLANK($C189),"",VLOOKUP($C189,'[1]Инф. по МКД'!$D$3:$T$13113,9,0)))</f>
        <v>3</v>
      </c>
      <c r="H189" s="61">
        <f>IF(ISERROR(IF(ISBLANK($C189),"",VLOOKUP($C189,'[1]Инф. по МКД'!$D$3:$T$13113,10,0))),"",IF(ISBLANK($C189),"",VLOOKUP($C189,'[1]Инф. по МКД'!$D$3:$T$13113,10,0)))</f>
        <v>3</v>
      </c>
      <c r="I189" s="77">
        <f>IF(ISERROR(IF(ISBLANK($C189),"",VLOOKUP($C189,'[1]Инф. по МКД'!$D$3:$T$13113,14,0))),"",IF(ISBLANK($C189),"",VLOOKUP($C189,'[1]Инф. по МКД'!$D$3:$T$13113,14,0)))</f>
        <v>1476.2</v>
      </c>
      <c r="J189" s="78">
        <f>IF(ISERROR(IF(ISBLANK($C189),"",VLOOKUP($C189,'[1]Инф. по МКД'!$D$3:$T$13113,15,0))),"",IF(ISBLANK($C189),"",VLOOKUP($C189,'[1]Инф. по МКД'!$D$3:$T$13113,15,0)))</f>
        <v>1476.2</v>
      </c>
      <c r="K189" s="77">
        <f>IF(ISERROR(IF(ISBLANK($C189),"",VLOOKUP($C189,'[1]Инф. по МКД'!$D$3:$T$13113,16,0))),"",IF(ISBLANK($C189),"",VLOOKUP($C189,'[1]Инф. по МКД'!$D$3:$T$13113,16,0)))</f>
        <v>1244.2</v>
      </c>
      <c r="L189" s="79">
        <f>IF(ISERROR(IF(ISBLANK($C189),"",VLOOKUP($C189,'[1]Инф. по МКД'!$D$3:$T$13113,17,0))),"",IF(ISBLANK($C189),"",VLOOKUP($C189,'[1]Инф. по МКД'!$D$3:$T$13113,17,0)))</f>
        <v>78</v>
      </c>
      <c r="M189" s="80">
        <f t="shared" si="19"/>
        <v>10518205.48</v>
      </c>
      <c r="N189" s="78"/>
      <c r="O189" s="78"/>
      <c r="P189" s="78"/>
      <c r="Q189" s="80">
        <f>IF('Форма 2'!D189=0,"",'Форма 2'!D189-N189-O189-P189)</f>
        <v>10518205.48</v>
      </c>
      <c r="R189" s="81">
        <f t="shared" si="28"/>
        <v>7125.1900013548302</v>
      </c>
      <c r="S189" s="81">
        <f t="shared" si="29"/>
        <v>7125.1900013548302</v>
      </c>
      <c r="T189" s="82">
        <v>45657</v>
      </c>
      <c r="U189" s="75" t="s">
        <v>43</v>
      </c>
      <c r="V189" s="83"/>
      <c r="W189" s="84">
        <f t="shared" si="21"/>
        <v>2</v>
      </c>
      <c r="X189" s="85" t="s">
        <v>961</v>
      </c>
      <c r="Y189" s="85" t="s">
        <v>961</v>
      </c>
      <c r="Z189" s="85" t="s">
        <v>961</v>
      </c>
      <c r="AA189" s="85" t="s">
        <v>961</v>
      </c>
      <c r="AB189" s="85" t="s">
        <v>961</v>
      </c>
      <c r="AC189" s="85" t="s">
        <v>961</v>
      </c>
      <c r="AD189" s="85" t="s">
        <v>961</v>
      </c>
      <c r="AE189" s="99" t="s">
        <v>961</v>
      </c>
      <c r="AF189" s="86" t="s">
        <v>961</v>
      </c>
      <c r="AG189" s="85" t="s">
        <v>961</v>
      </c>
      <c r="AH189" s="85">
        <v>1</v>
      </c>
      <c r="AI189" s="85" t="s">
        <v>961</v>
      </c>
      <c r="AJ189" s="85" t="s">
        <v>961</v>
      </c>
      <c r="AK189" s="85">
        <v>1</v>
      </c>
      <c r="AL189" s="85" t="s">
        <v>961</v>
      </c>
      <c r="AM189" s="85" t="s">
        <v>961</v>
      </c>
      <c r="AN189" s="85" t="s">
        <v>961</v>
      </c>
      <c r="AO189" s="85" t="s">
        <v>961</v>
      </c>
      <c r="AP189" s="85" t="s">
        <v>961</v>
      </c>
      <c r="AQ189" s="85" t="s">
        <v>961</v>
      </c>
      <c r="AR189" s="85" t="s">
        <v>961</v>
      </c>
    </row>
    <row r="190" spans="1:44" ht="16.5" thickTop="1" thickBot="1" x14ac:dyDescent="0.3">
      <c r="A190" s="61">
        <f t="shared" si="20"/>
        <v>4</v>
      </c>
      <c r="B190" s="92" t="str">
        <f>IF(ISERROR(IF(ISBLANK(C190),"",_xlfn.XLOOKUP(C190,'[1]Инф. по МКД'!$D$3:$D$13151,'[1]Инф. по МКД'!$C$3:$C$13151,,0))),"",IF(ISBLANK(C190),"",_xlfn.XLOOKUP(C190,'[1]Инф. по МКД'!$D$3:$D$13151,'[1]Инф. по МКД'!$C$3:$C$13151,,0)))</f>
        <v>Соликамский городской округ Пермского края</v>
      </c>
      <c r="C190" s="96" t="s">
        <v>289</v>
      </c>
      <c r="D190" s="74">
        <f>IF(ISERROR(IF(ISBLANK($C190),"",VLOOKUP($C190,'[1]Инф. по МКД'!$D$3:$T$13113,3,0))),"",IF(ISBLANK($C190),"",VLOOKUP($C190,'[1]Инф. по МКД'!$D$3:$T$13113,3,0)))</f>
        <v>1965</v>
      </c>
      <c r="E190" s="75"/>
      <c r="F190" s="87" t="str">
        <f>IF(ISERROR(IF(ISBLANK($C190),"",VLOOKUP($C190,'[1]Инф. по МКД'!$D$3:$T$13113,5,0))),"",IF(ISBLANK($C190),"",VLOOKUP($C190,'[1]Инф. по МКД'!$D$3:$T$13113,5,0)))</f>
        <v>Кирпич</v>
      </c>
      <c r="G190" s="75">
        <f>IF(ISERROR(IF(ISBLANK($C190),"",VLOOKUP($C190,'[1]Инф. по МКД'!$D$3:$T$13113,9,0))),"",IF(ISBLANK($C190),"",VLOOKUP($C190,'[1]Инф. по МКД'!$D$3:$T$13113,9,0)))</f>
        <v>4</v>
      </c>
      <c r="H190" s="61">
        <f>IF(ISERROR(IF(ISBLANK($C190),"",VLOOKUP($C190,'[1]Инф. по МКД'!$D$3:$T$13113,10,0))),"",IF(ISBLANK($C190),"",VLOOKUP($C190,'[1]Инф. по МКД'!$D$3:$T$13113,10,0)))</f>
        <v>2</v>
      </c>
      <c r="I190" s="77">
        <f>IF(ISERROR(IF(ISBLANK($C190),"",VLOOKUP($C190,'[1]Инф. по МКД'!$D$3:$T$13113,14,0))),"",IF(ISBLANK($C190),"",VLOOKUP($C190,'[1]Инф. по МКД'!$D$3:$T$13113,14,0)))</f>
        <v>1324.9</v>
      </c>
      <c r="J190" s="78">
        <f>IF(ISERROR(IF(ISBLANK($C190),"",VLOOKUP($C190,'[1]Инф. по МКД'!$D$3:$T$13113,15,0))),"",IF(ISBLANK($C190),"",VLOOKUP($C190,'[1]Инф. по МКД'!$D$3:$T$13113,15,0)))</f>
        <v>1262.5</v>
      </c>
      <c r="K190" s="77">
        <f>IF(ISERROR(IF(ISBLANK($C190),"",VLOOKUP($C190,'[1]Инф. по МКД'!$D$3:$T$13113,16,0))),"",IF(ISBLANK($C190),"",VLOOKUP($C190,'[1]Инф. по МКД'!$D$3:$T$13113,16,0)))</f>
        <v>1262.5</v>
      </c>
      <c r="L190" s="79">
        <f>IF(ISERROR(IF(ISBLANK($C190),"",VLOOKUP($C190,'[1]Инф. по МКД'!$D$3:$T$13113,17,0))),"",IF(ISBLANK($C190),"",VLOOKUP($C190,'[1]Инф. по МКД'!$D$3:$T$13113,17,0)))</f>
        <v>48</v>
      </c>
      <c r="M190" s="80">
        <f t="shared" si="19"/>
        <v>603240.22</v>
      </c>
      <c r="N190" s="78"/>
      <c r="O190" s="78"/>
      <c r="P190" s="78"/>
      <c r="Q190" s="80">
        <f>IF('Форма 2'!D190=0,"",'Форма 2'!D190-N190-O190-P190)</f>
        <v>603240.22</v>
      </c>
      <c r="R190" s="81">
        <f t="shared" si="28"/>
        <v>477.81403564356435</v>
      </c>
      <c r="S190" s="81">
        <f t="shared" si="29"/>
        <v>477.81403564356435</v>
      </c>
      <c r="T190" s="82">
        <v>45657</v>
      </c>
      <c r="U190" s="75" t="s">
        <v>43</v>
      </c>
      <c r="V190" s="84"/>
      <c r="W190" s="84">
        <f t="shared" si="21"/>
        <v>1</v>
      </c>
      <c r="X190" s="85" t="s">
        <v>961</v>
      </c>
      <c r="Y190" s="85" t="s">
        <v>961</v>
      </c>
      <c r="Z190" s="85" t="s">
        <v>961</v>
      </c>
      <c r="AA190" s="85" t="s">
        <v>961</v>
      </c>
      <c r="AB190" s="85" t="s">
        <v>961</v>
      </c>
      <c r="AC190" s="85">
        <v>1</v>
      </c>
      <c r="AD190" s="85" t="s">
        <v>961</v>
      </c>
      <c r="AE190" s="99" t="s">
        <v>961</v>
      </c>
      <c r="AF190" s="86" t="s">
        <v>961</v>
      </c>
      <c r="AG190" s="85" t="s">
        <v>961</v>
      </c>
      <c r="AH190" s="85" t="s">
        <v>961</v>
      </c>
      <c r="AI190" s="85" t="s">
        <v>961</v>
      </c>
      <c r="AJ190" s="85" t="s">
        <v>961</v>
      </c>
      <c r="AK190" s="85" t="s">
        <v>961</v>
      </c>
      <c r="AL190" s="85" t="s">
        <v>961</v>
      </c>
      <c r="AM190" s="85" t="s">
        <v>961</v>
      </c>
      <c r="AN190" s="85" t="s">
        <v>961</v>
      </c>
      <c r="AO190" s="85" t="s">
        <v>961</v>
      </c>
      <c r="AP190" s="85" t="s">
        <v>961</v>
      </c>
      <c r="AQ190" s="85" t="s">
        <v>961</v>
      </c>
      <c r="AR190" s="85" t="s">
        <v>961</v>
      </c>
    </row>
    <row r="191" spans="1:44" ht="16.5" thickTop="1" thickBot="1" x14ac:dyDescent="0.3">
      <c r="A191" s="61">
        <f t="shared" si="20"/>
        <v>5</v>
      </c>
      <c r="B191" s="92" t="str">
        <f>IF(ISERROR(IF(ISBLANK(C191),"",_xlfn.XLOOKUP(C191,'[1]Инф. по МКД'!$D$3:$D$13151,'[1]Инф. по МКД'!$C$3:$C$13151,,0))),"",IF(ISBLANK(C191),"",_xlfn.XLOOKUP(C191,'[1]Инф. по МКД'!$D$3:$D$13151,'[1]Инф. по МКД'!$C$3:$C$13151,,0)))</f>
        <v>Соликамский городской округ Пермского края</v>
      </c>
      <c r="C191" s="96" t="s">
        <v>290</v>
      </c>
      <c r="D191" s="74">
        <f>IF(ISERROR(IF(ISBLANK($C191),"",VLOOKUP($C191,'[1]Инф. по МКД'!$D$3:$T$13113,3,0))),"",IF(ISBLANK($C191),"",VLOOKUP($C191,'[1]Инф. по МКД'!$D$3:$T$13113,3,0)))</f>
        <v>1960</v>
      </c>
      <c r="E191" s="75"/>
      <c r="F191" s="87" t="str">
        <f>IF(ISERROR(IF(ISBLANK($C191),"",VLOOKUP($C191,'[1]Инф. по МКД'!$D$3:$T$13113,5,0))),"",IF(ISBLANK($C191),"",VLOOKUP($C191,'[1]Инф. по МКД'!$D$3:$T$13113,5,0)))</f>
        <v>Камень</v>
      </c>
      <c r="G191" s="75">
        <f>IF(ISERROR(IF(ISBLANK($C191),"",VLOOKUP($C191,'[1]Инф. по МКД'!$D$3:$T$13113,9,0))),"",IF(ISBLANK($C191),"",VLOOKUP($C191,'[1]Инф. по МКД'!$D$3:$T$13113,9,0)))</f>
        <v>3</v>
      </c>
      <c r="H191" s="61">
        <f>IF(ISERROR(IF(ISBLANK($C191),"",VLOOKUP($C191,'[1]Инф. по МКД'!$D$3:$T$13113,10,0))),"",IF(ISBLANK($C191),"",VLOOKUP($C191,'[1]Инф. по МКД'!$D$3:$T$13113,10,0)))</f>
        <v>3</v>
      </c>
      <c r="I191" s="77">
        <f>IF(ISERROR(IF(ISBLANK($C191),"",VLOOKUP($C191,'[1]Инф. по МКД'!$D$3:$T$13113,14,0))),"",IF(ISBLANK($C191),"",VLOOKUP($C191,'[1]Инф. по МКД'!$D$3:$T$13113,14,0)))</f>
        <v>2057.9</v>
      </c>
      <c r="J191" s="78">
        <f>IF(ISERROR(IF(ISBLANK($C191),"",VLOOKUP($C191,'[1]Инф. по МКД'!$D$3:$T$13113,15,0))),"",IF(ISBLANK($C191),"",VLOOKUP($C191,'[1]Инф. по МКД'!$D$3:$T$13113,15,0)))</f>
        <v>1575.2</v>
      </c>
      <c r="K191" s="77">
        <f>IF(ISERROR(IF(ISBLANK($C191),"",VLOOKUP($C191,'[1]Инф. по МКД'!$D$3:$T$13113,16,0))),"",IF(ISBLANK($C191),"",VLOOKUP($C191,'[1]Инф. по МКД'!$D$3:$T$13113,16,0)))</f>
        <v>1489</v>
      </c>
      <c r="L191" s="79">
        <f>IF(ISERROR(IF(ISBLANK($C191),"",VLOOKUP($C191,'[1]Инф. по МКД'!$D$3:$T$13113,17,0))),"",IF(ISBLANK($C191),"",VLOOKUP($C191,'[1]Инф. по МКД'!$D$3:$T$13113,17,0)))</f>
        <v>77</v>
      </c>
      <c r="M191" s="80">
        <f t="shared" ref="M191:M254" si="30">SUM(N191:Q191)</f>
        <v>4194535.26</v>
      </c>
      <c r="N191" s="78"/>
      <c r="O191" s="78"/>
      <c r="P191" s="78"/>
      <c r="Q191" s="80">
        <f>IF('Форма 2'!D191=0,"",'Форма 2'!D191-N191-O191-P191)</f>
        <v>4194535.26</v>
      </c>
      <c r="R191" s="81">
        <f t="shared" si="28"/>
        <v>2662.8588496698831</v>
      </c>
      <c r="S191" s="81">
        <f t="shared" si="29"/>
        <v>2662.8588496698831</v>
      </c>
      <c r="T191" s="82">
        <v>45657</v>
      </c>
      <c r="U191" s="75" t="s">
        <v>43</v>
      </c>
      <c r="V191" s="84"/>
      <c r="W191" s="84">
        <f t="shared" si="21"/>
        <v>2</v>
      </c>
      <c r="X191" s="85">
        <v>1</v>
      </c>
      <c r="Y191" s="85" t="s">
        <v>961</v>
      </c>
      <c r="Z191" s="85" t="s">
        <v>961</v>
      </c>
      <c r="AA191" s="85" t="s">
        <v>961</v>
      </c>
      <c r="AB191" s="85" t="s">
        <v>961</v>
      </c>
      <c r="AC191" s="85" t="s">
        <v>961</v>
      </c>
      <c r="AD191" s="85" t="s">
        <v>961</v>
      </c>
      <c r="AE191" s="99" t="s">
        <v>961</v>
      </c>
      <c r="AF191" s="86" t="s">
        <v>961</v>
      </c>
      <c r="AG191" s="85" t="s">
        <v>961</v>
      </c>
      <c r="AH191" s="85" t="s">
        <v>961</v>
      </c>
      <c r="AI191" s="85" t="s">
        <v>961</v>
      </c>
      <c r="AJ191" s="85" t="s">
        <v>961</v>
      </c>
      <c r="AK191" s="85">
        <v>1</v>
      </c>
      <c r="AL191" s="85" t="s">
        <v>961</v>
      </c>
      <c r="AM191" s="85" t="s">
        <v>961</v>
      </c>
      <c r="AN191" s="85" t="s">
        <v>961</v>
      </c>
      <c r="AO191" s="85" t="s">
        <v>961</v>
      </c>
      <c r="AP191" s="85" t="s">
        <v>961</v>
      </c>
      <c r="AQ191" s="85" t="s">
        <v>961</v>
      </c>
      <c r="AR191" s="85" t="s">
        <v>961</v>
      </c>
    </row>
    <row r="192" spans="1:44" ht="16.5" thickTop="1" thickBot="1" x14ac:dyDescent="0.3">
      <c r="A192" s="61">
        <f t="shared" si="20"/>
        <v>6</v>
      </c>
      <c r="B192" s="92" t="str">
        <f>IF(ISERROR(IF(ISBLANK(C192),"",_xlfn.XLOOKUP(C192,'[1]Инф. по МКД'!$D$3:$D$13151,'[1]Инф. по МКД'!$C$3:$C$13151,,0))),"",IF(ISBLANK(C192),"",_xlfn.XLOOKUP(C192,'[1]Инф. по МКД'!$D$3:$D$13151,'[1]Инф. по МКД'!$C$3:$C$13151,,0)))</f>
        <v>Соликамский городской округ Пермского края</v>
      </c>
      <c r="C192" s="96" t="s">
        <v>291</v>
      </c>
      <c r="D192" s="74">
        <f>IF(ISERROR(IF(ISBLANK($C192),"",VLOOKUP($C192,'[1]Инф. по МКД'!$D$3:$T$13113,3,0))),"",IF(ISBLANK($C192),"",VLOOKUP($C192,'[1]Инф. по МКД'!$D$3:$T$13113,3,0)))</f>
        <v>1960</v>
      </c>
      <c r="E192" s="75"/>
      <c r="F192" s="87" t="str">
        <f>IF(ISERROR(IF(ISBLANK($C192),"",VLOOKUP($C192,'[1]Инф. по МКД'!$D$3:$T$13113,5,0))),"",IF(ISBLANK($C192),"",VLOOKUP($C192,'[1]Инф. по МКД'!$D$3:$T$13113,5,0)))</f>
        <v>Камень</v>
      </c>
      <c r="G192" s="75">
        <f>IF(ISERROR(IF(ISBLANK($C192),"",VLOOKUP($C192,'[1]Инф. по МКД'!$D$3:$T$13113,9,0))),"",IF(ISBLANK($C192),"",VLOOKUP($C192,'[1]Инф. по МКД'!$D$3:$T$13113,9,0)))</f>
        <v>3</v>
      </c>
      <c r="H192" s="61">
        <f>IF(ISERROR(IF(ISBLANK($C192),"",VLOOKUP($C192,'[1]Инф. по МКД'!$D$3:$T$13113,10,0))),"",IF(ISBLANK($C192),"",VLOOKUP($C192,'[1]Инф. по МКД'!$D$3:$T$13113,10,0)))</f>
        <v>3</v>
      </c>
      <c r="I192" s="77">
        <f>IF(ISERROR(IF(ISBLANK($C192),"",VLOOKUP($C192,'[1]Инф. по МКД'!$D$3:$T$13113,14,0))),"",IF(ISBLANK($C192),"",VLOOKUP($C192,'[1]Инф. по МКД'!$D$3:$T$13113,14,0)))</f>
        <v>1726.3</v>
      </c>
      <c r="J192" s="78">
        <f>IF(ISERROR(IF(ISBLANK($C192),"",VLOOKUP($C192,'[1]Инф. по МКД'!$D$3:$T$13113,15,0))),"",IF(ISBLANK($C192),"",VLOOKUP($C192,'[1]Инф. по МКД'!$D$3:$T$13113,15,0)))</f>
        <v>1496.7</v>
      </c>
      <c r="K192" s="77">
        <f>IF(ISERROR(IF(ISBLANK($C192),"",VLOOKUP($C192,'[1]Инф. по МКД'!$D$3:$T$13113,16,0))),"",IF(ISBLANK($C192),"",VLOOKUP($C192,'[1]Инф. по МКД'!$D$3:$T$13113,16,0)))</f>
        <v>1412.6</v>
      </c>
      <c r="L192" s="79">
        <f>IF(ISERROR(IF(ISBLANK($C192),"",VLOOKUP($C192,'[1]Инф. по МКД'!$D$3:$T$13113,17,0))),"",IF(ISBLANK($C192),"",VLOOKUP($C192,'[1]Инф. по МКД'!$D$3:$T$13113,17,0)))</f>
        <v>56</v>
      </c>
      <c r="M192" s="80">
        <f t="shared" si="30"/>
        <v>12300215.5</v>
      </c>
      <c r="N192" s="78"/>
      <c r="O192" s="78"/>
      <c r="P192" s="78"/>
      <c r="Q192" s="80">
        <f>IF('Форма 2'!D192=0,"",'Форма 2'!D192-N192-O192-P192)</f>
        <v>12300215.5</v>
      </c>
      <c r="R192" s="81">
        <f t="shared" si="28"/>
        <v>8218.2237589363267</v>
      </c>
      <c r="S192" s="81">
        <f t="shared" si="29"/>
        <v>8218.2237589363267</v>
      </c>
      <c r="T192" s="82">
        <v>45657</v>
      </c>
      <c r="U192" s="75" t="s">
        <v>43</v>
      </c>
      <c r="V192" s="84"/>
      <c r="W192" s="84">
        <f t="shared" si="21"/>
        <v>2</v>
      </c>
      <c r="X192" s="85" t="s">
        <v>961</v>
      </c>
      <c r="Y192" s="85" t="s">
        <v>961</v>
      </c>
      <c r="Z192" s="85" t="s">
        <v>961</v>
      </c>
      <c r="AA192" s="85" t="s">
        <v>961</v>
      </c>
      <c r="AB192" s="85" t="s">
        <v>961</v>
      </c>
      <c r="AC192" s="85" t="s">
        <v>961</v>
      </c>
      <c r="AD192" s="85" t="s">
        <v>961</v>
      </c>
      <c r="AE192" s="99" t="s">
        <v>961</v>
      </c>
      <c r="AF192" s="86" t="s">
        <v>961</v>
      </c>
      <c r="AG192" s="85" t="s">
        <v>961</v>
      </c>
      <c r="AH192" s="85">
        <v>1</v>
      </c>
      <c r="AI192" s="85" t="s">
        <v>961</v>
      </c>
      <c r="AJ192" s="85" t="s">
        <v>961</v>
      </c>
      <c r="AK192" s="85">
        <v>1</v>
      </c>
      <c r="AL192" s="85" t="s">
        <v>961</v>
      </c>
      <c r="AM192" s="85" t="s">
        <v>961</v>
      </c>
      <c r="AN192" s="85" t="s">
        <v>961</v>
      </c>
      <c r="AO192" s="85" t="s">
        <v>961</v>
      </c>
      <c r="AP192" s="85" t="s">
        <v>961</v>
      </c>
      <c r="AQ192" s="85" t="s">
        <v>961</v>
      </c>
      <c r="AR192" s="85" t="s">
        <v>961</v>
      </c>
    </row>
    <row r="193" spans="1:44" ht="16.5" thickTop="1" thickBot="1" x14ac:dyDescent="0.3">
      <c r="A193" s="61">
        <f t="shared" si="20"/>
        <v>7</v>
      </c>
      <c r="B193" s="92" t="str">
        <f>IF(ISERROR(IF(ISBLANK(C193),"",_xlfn.XLOOKUP(C193,'[1]Инф. по МКД'!$D$3:$D$13151,'[1]Инф. по МКД'!$C$3:$C$13151,,0))),"",IF(ISBLANK(C193),"",_xlfn.XLOOKUP(C193,'[1]Инф. по МКД'!$D$3:$D$13151,'[1]Инф. по МКД'!$C$3:$C$13151,,0)))</f>
        <v>Соликамский городской округ Пермского края</v>
      </c>
      <c r="C193" s="96" t="s">
        <v>292</v>
      </c>
      <c r="D193" s="74">
        <f>IF(ISERROR(IF(ISBLANK($C193),"",VLOOKUP($C193,'[1]Инф. по МКД'!$D$3:$T$13113,3,0))),"",IF(ISBLANK($C193),"",VLOOKUP($C193,'[1]Инф. по МКД'!$D$3:$T$13113,3,0)))</f>
        <v>1965</v>
      </c>
      <c r="E193" s="75"/>
      <c r="F193" s="87" t="str">
        <f>IF(ISERROR(IF(ISBLANK($C193),"",VLOOKUP($C193,'[1]Инф. по МКД'!$D$3:$T$13113,5,0))),"",IF(ISBLANK($C193),"",VLOOKUP($C193,'[1]Инф. по МКД'!$D$3:$T$13113,5,0)))</f>
        <v>Кирпич</v>
      </c>
      <c r="G193" s="75">
        <f>IF(ISERROR(IF(ISBLANK($C193),"",VLOOKUP($C193,'[1]Инф. по МКД'!$D$3:$T$13113,9,0))),"",IF(ISBLANK($C193),"",VLOOKUP($C193,'[1]Инф. по МКД'!$D$3:$T$13113,9,0)))</f>
        <v>5</v>
      </c>
      <c r="H193" s="61">
        <f>IF(ISERROR(IF(ISBLANK($C193),"",VLOOKUP($C193,'[1]Инф. по МКД'!$D$3:$T$13113,10,0))),"",IF(ISBLANK($C193),"",VLOOKUP($C193,'[1]Инф. по МКД'!$D$3:$T$13113,10,0)))</f>
        <v>4</v>
      </c>
      <c r="I193" s="77">
        <f>IF(ISERROR(IF(ISBLANK($C193),"",VLOOKUP($C193,'[1]Инф. по МКД'!$D$3:$T$13113,14,0))),"",IF(ISBLANK($C193),"",VLOOKUP($C193,'[1]Инф. по МКД'!$D$3:$T$13113,14,0)))</f>
        <v>3162.9</v>
      </c>
      <c r="J193" s="78">
        <f>IF(ISERROR(IF(ISBLANK($C193),"",VLOOKUP($C193,'[1]Инф. по МКД'!$D$3:$T$13113,15,0))),"",IF(ISBLANK($C193),"",VLOOKUP($C193,'[1]Инф. по МКД'!$D$3:$T$13113,15,0)))</f>
        <v>3160.58</v>
      </c>
      <c r="K193" s="77">
        <f>IF(ISERROR(IF(ISBLANK($C193),"",VLOOKUP($C193,'[1]Инф. по МКД'!$D$3:$T$13113,16,0))),"",IF(ISBLANK($C193),"",VLOOKUP($C193,'[1]Инф. по МКД'!$D$3:$T$13113,16,0)))</f>
        <v>3160.58</v>
      </c>
      <c r="L193" s="79">
        <f>IF(ISERROR(IF(ISBLANK($C193),"",VLOOKUP($C193,'[1]Инф. по МКД'!$D$3:$T$13113,17,0))),"",IF(ISBLANK($C193),"",VLOOKUP($C193,'[1]Инф. по МКД'!$D$3:$T$13113,17,0)))</f>
        <v>149</v>
      </c>
      <c r="M193" s="80">
        <f t="shared" si="30"/>
        <v>14244183.41</v>
      </c>
      <c r="N193" s="78"/>
      <c r="O193" s="78"/>
      <c r="P193" s="78"/>
      <c r="Q193" s="80">
        <f>IF('Форма 2'!D193=0,"",'Форма 2'!D193-N193-O193-P193)</f>
        <v>14244183.41</v>
      </c>
      <c r="R193" s="81">
        <f t="shared" si="28"/>
        <v>4506.8257756487737</v>
      </c>
      <c r="S193" s="81">
        <f t="shared" si="29"/>
        <v>4506.8257756487737</v>
      </c>
      <c r="T193" s="82">
        <v>45657</v>
      </c>
      <c r="U193" s="75" t="s">
        <v>43</v>
      </c>
      <c r="V193" s="83"/>
      <c r="W193" s="84">
        <f t="shared" si="21"/>
        <v>1</v>
      </c>
      <c r="X193" s="85" t="s">
        <v>961</v>
      </c>
      <c r="Y193" s="85" t="s">
        <v>961</v>
      </c>
      <c r="Z193" s="85" t="s">
        <v>961</v>
      </c>
      <c r="AA193" s="85" t="s">
        <v>961</v>
      </c>
      <c r="AB193" s="85" t="s">
        <v>961</v>
      </c>
      <c r="AC193" s="85" t="s">
        <v>961</v>
      </c>
      <c r="AD193" s="85" t="s">
        <v>961</v>
      </c>
      <c r="AE193" s="99" t="s">
        <v>961</v>
      </c>
      <c r="AF193" s="86" t="s">
        <v>961</v>
      </c>
      <c r="AG193" s="85">
        <v>1</v>
      </c>
      <c r="AH193" s="85" t="s">
        <v>961</v>
      </c>
      <c r="AI193" s="85" t="s">
        <v>961</v>
      </c>
      <c r="AJ193" s="85" t="s">
        <v>961</v>
      </c>
      <c r="AK193" s="85" t="s">
        <v>961</v>
      </c>
      <c r="AL193" s="85" t="s">
        <v>961</v>
      </c>
      <c r="AM193" s="85" t="s">
        <v>961</v>
      </c>
      <c r="AN193" s="85" t="s">
        <v>961</v>
      </c>
      <c r="AO193" s="85" t="s">
        <v>961</v>
      </c>
      <c r="AP193" s="85" t="s">
        <v>961</v>
      </c>
      <c r="AQ193" s="85" t="s">
        <v>961</v>
      </c>
      <c r="AR193" s="85" t="s">
        <v>961</v>
      </c>
    </row>
    <row r="194" spans="1:44" ht="16.5" thickTop="1" thickBot="1" x14ac:dyDescent="0.3">
      <c r="A194" s="61">
        <f t="shared" si="20"/>
        <v>8</v>
      </c>
      <c r="B194" s="92" t="str">
        <f>IF(ISERROR(IF(ISBLANK(C194),"",_xlfn.XLOOKUP(C194,'[1]Инф. по МКД'!$D$3:$D$13151,'[1]Инф. по МКД'!$C$3:$C$13151,,0))),"",IF(ISBLANK(C194),"",_xlfn.XLOOKUP(C194,'[1]Инф. по МКД'!$D$3:$D$13151,'[1]Инф. по МКД'!$C$3:$C$13151,,0)))</f>
        <v>Соликамский городской округ Пермского края</v>
      </c>
      <c r="C194" s="96" t="s">
        <v>293</v>
      </c>
      <c r="D194" s="74">
        <f>IF(ISERROR(IF(ISBLANK($C194),"",VLOOKUP($C194,'[1]Инф. по МКД'!$D$3:$T$13113,3,0))),"",IF(ISBLANK($C194),"",VLOOKUP($C194,'[1]Инф. по МКД'!$D$3:$T$13113,3,0)))</f>
        <v>1963</v>
      </c>
      <c r="E194" s="75"/>
      <c r="F194" s="87" t="str">
        <f>IF(ISERROR(IF(ISBLANK($C194),"",VLOOKUP($C194,'[1]Инф. по МКД'!$D$3:$T$13113,5,0))),"",IF(ISBLANK($C194),"",VLOOKUP($C194,'[1]Инф. по МКД'!$D$3:$T$13113,5,0)))</f>
        <v>кирпич</v>
      </c>
      <c r="G194" s="75">
        <f>IF(ISERROR(IF(ISBLANK($C194),"",VLOOKUP($C194,'[1]Инф. по МКД'!$D$3:$T$13113,9,0))),"",IF(ISBLANK($C194),"",VLOOKUP($C194,'[1]Инф. по МКД'!$D$3:$T$13113,9,0)))</f>
        <v>4</v>
      </c>
      <c r="H194" s="61">
        <f>IF(ISERROR(IF(ISBLANK($C194),"",VLOOKUP($C194,'[1]Инф. по МКД'!$D$3:$T$13113,10,0))),"",IF(ISBLANK($C194),"",VLOOKUP($C194,'[1]Инф. по МКД'!$D$3:$T$13113,10,0)))</f>
        <v>4</v>
      </c>
      <c r="I194" s="77">
        <f>IF(ISERROR(IF(ISBLANK($C194),"",VLOOKUP($C194,'[1]Инф. по МКД'!$D$3:$T$13113,14,0))),"",IF(ISBLANK($C194),"",VLOOKUP($C194,'[1]Инф. по МКД'!$D$3:$T$13113,14,0)))</f>
        <v>2051.5</v>
      </c>
      <c r="J194" s="78">
        <f>IF(ISERROR(IF(ISBLANK($C194),"",VLOOKUP($C194,'[1]Инф. по МКД'!$D$3:$T$13113,15,0))),"",IF(ISBLANK($C194),"",VLOOKUP($C194,'[1]Инф. по МКД'!$D$3:$T$13113,15,0)))</f>
        <v>2051.5</v>
      </c>
      <c r="K194" s="77">
        <f>IF(ISERROR(IF(ISBLANK($C194),"",VLOOKUP($C194,'[1]Инф. по МКД'!$D$3:$T$13113,16,0))),"",IF(ISBLANK($C194),"",VLOOKUP($C194,'[1]Инф. по МКД'!$D$3:$T$13113,16,0)))</f>
        <v>1976.7</v>
      </c>
      <c r="L194" s="79">
        <f>IF(ISERROR(IF(ISBLANK($C194),"",VLOOKUP($C194,'[1]Инф. по МКД'!$D$3:$T$13113,17,0))),"",IF(ISBLANK($C194),"",VLOOKUP($C194,'[1]Инф. по МКД'!$D$3:$T$13113,17,0)))</f>
        <v>94</v>
      </c>
      <c r="M194" s="80">
        <f t="shared" si="30"/>
        <v>1601011.12</v>
      </c>
      <c r="N194" s="78"/>
      <c r="O194" s="78"/>
      <c r="P194" s="78"/>
      <c r="Q194" s="80">
        <f>IF('Форма 2'!D194=0,"",'Форма 2'!D194-N194-O194-P194)</f>
        <v>1601011.12</v>
      </c>
      <c r="R194" s="81">
        <f t="shared" si="28"/>
        <v>780.41000243724113</v>
      </c>
      <c r="S194" s="81">
        <f t="shared" si="29"/>
        <v>780.41000243724113</v>
      </c>
      <c r="T194" s="82">
        <v>45657</v>
      </c>
      <c r="U194" s="75" t="s">
        <v>43</v>
      </c>
      <c r="V194" s="84"/>
      <c r="W194" s="84">
        <f t="shared" si="21"/>
        <v>2</v>
      </c>
      <c r="X194" s="85" t="s">
        <v>961</v>
      </c>
      <c r="Y194" s="85" t="s">
        <v>961</v>
      </c>
      <c r="Z194" s="85" t="s">
        <v>961</v>
      </c>
      <c r="AA194" s="85">
        <v>1</v>
      </c>
      <c r="AB194" s="85" t="s">
        <v>961</v>
      </c>
      <c r="AC194" s="85">
        <v>1</v>
      </c>
      <c r="AD194" s="85" t="s">
        <v>961</v>
      </c>
      <c r="AE194" s="99" t="s">
        <v>961</v>
      </c>
      <c r="AF194" s="86" t="s">
        <v>961</v>
      </c>
      <c r="AG194" s="85" t="s">
        <v>961</v>
      </c>
      <c r="AH194" s="85" t="s">
        <v>961</v>
      </c>
      <c r="AI194" s="85" t="s">
        <v>961</v>
      </c>
      <c r="AJ194" s="85" t="s">
        <v>961</v>
      </c>
      <c r="AK194" s="85" t="s">
        <v>961</v>
      </c>
      <c r="AL194" s="85" t="s">
        <v>961</v>
      </c>
      <c r="AM194" s="85" t="s">
        <v>961</v>
      </c>
      <c r="AN194" s="85" t="s">
        <v>961</v>
      </c>
      <c r="AO194" s="85" t="s">
        <v>961</v>
      </c>
      <c r="AP194" s="85" t="s">
        <v>961</v>
      </c>
      <c r="AQ194" s="85" t="s">
        <v>961</v>
      </c>
      <c r="AR194" s="85" t="s">
        <v>961</v>
      </c>
    </row>
    <row r="195" spans="1:44" ht="16.5" thickTop="1" thickBot="1" x14ac:dyDescent="0.3">
      <c r="A195" s="61">
        <f t="shared" si="20"/>
        <v>9</v>
      </c>
      <c r="B195" s="92" t="str">
        <f>IF(ISERROR(IF(ISBLANK(C195),"",_xlfn.XLOOKUP(C195,'[1]Инф. по МКД'!$D$3:$D$13151,'[1]Инф. по МКД'!$C$3:$C$13151,,0))),"",IF(ISBLANK(C195),"",_xlfn.XLOOKUP(C195,'[1]Инф. по МКД'!$D$3:$D$13151,'[1]Инф. по МКД'!$C$3:$C$13151,,0)))</f>
        <v>Соликамский городской округ Пермского края</v>
      </c>
      <c r="C195" s="96" t="s">
        <v>294</v>
      </c>
      <c r="D195" s="74">
        <f>IF(ISERROR(IF(ISBLANK($C195),"",VLOOKUP($C195,'[1]Инф. по МКД'!$D$3:$T$13113,3,0))),"",IF(ISBLANK($C195),"",VLOOKUP($C195,'[1]Инф. по МКД'!$D$3:$T$13113,3,0)))</f>
        <v>1955</v>
      </c>
      <c r="E195" s="75"/>
      <c r="F195" s="87" t="str">
        <f>IF(ISERROR(IF(ISBLANK($C195),"",VLOOKUP($C195,'[1]Инф. по МКД'!$D$3:$T$13113,5,0))),"",IF(ISBLANK($C195),"",VLOOKUP($C195,'[1]Инф. по МКД'!$D$3:$T$13113,5,0)))</f>
        <v>Камень</v>
      </c>
      <c r="G195" s="75">
        <f>IF(ISERROR(IF(ISBLANK($C195),"",VLOOKUP($C195,'[1]Инф. по МКД'!$D$3:$T$13113,9,0))),"",IF(ISBLANK($C195),"",VLOOKUP($C195,'[1]Инф. по МКД'!$D$3:$T$13113,9,0)))</f>
        <v>3</v>
      </c>
      <c r="H195" s="61">
        <f>IF(ISERROR(IF(ISBLANK($C195),"",VLOOKUP($C195,'[1]Инф. по МКД'!$D$3:$T$13113,10,0))),"",IF(ISBLANK($C195),"",VLOOKUP($C195,'[1]Инф. по МКД'!$D$3:$T$13113,10,0)))</f>
        <v>3</v>
      </c>
      <c r="I195" s="77">
        <f>IF(ISERROR(IF(ISBLANK($C195),"",VLOOKUP($C195,'[1]Инф. по МКД'!$D$3:$T$13113,14,0))),"",IF(ISBLANK($C195),"",VLOOKUP($C195,'[1]Инф. по МКД'!$D$3:$T$13113,14,0)))</f>
        <v>1196</v>
      </c>
      <c r="J195" s="78">
        <f>IF(ISERROR(IF(ISBLANK($C195),"",VLOOKUP($C195,'[1]Инф. по МКД'!$D$3:$T$13113,15,0))),"",IF(ISBLANK($C195),"",VLOOKUP($C195,'[1]Инф. по МКД'!$D$3:$T$13113,15,0)))</f>
        <v>1079.9000000000001</v>
      </c>
      <c r="K195" s="77">
        <f>IF(ISERROR(IF(ISBLANK($C195),"",VLOOKUP($C195,'[1]Инф. по МКД'!$D$3:$T$13113,16,0))),"",IF(ISBLANK($C195),"",VLOOKUP($C195,'[1]Инф. по МКД'!$D$3:$T$13113,16,0)))</f>
        <v>1031.4000000000001</v>
      </c>
      <c r="L195" s="79">
        <f>IF(ISERROR(IF(ISBLANK($C195),"",VLOOKUP($C195,'[1]Инф. по МКД'!$D$3:$T$13113,17,0))),"",IF(ISBLANK($C195),"",VLOOKUP($C195,'[1]Инф. по МКД'!$D$3:$T$13113,17,0)))</f>
        <v>19</v>
      </c>
      <c r="M195" s="80">
        <f t="shared" si="30"/>
        <v>13675709.839999998</v>
      </c>
      <c r="N195" s="78"/>
      <c r="O195" s="78"/>
      <c r="P195" s="78"/>
      <c r="Q195" s="80">
        <f>IF('Форма 2'!D195=0,"",'Форма 2'!D195-N195-O195-P195)</f>
        <v>13675709.839999998</v>
      </c>
      <c r="R195" s="81">
        <f t="shared" si="28"/>
        <v>12663.866876562643</v>
      </c>
      <c r="S195" s="81">
        <f t="shared" si="29"/>
        <v>12663.866876562643</v>
      </c>
      <c r="T195" s="82">
        <v>45657</v>
      </c>
      <c r="U195" s="75" t="s">
        <v>43</v>
      </c>
      <c r="V195" s="84"/>
      <c r="W195" s="84">
        <f t="shared" si="21"/>
        <v>5</v>
      </c>
      <c r="X195" s="85">
        <v>1</v>
      </c>
      <c r="Y195" s="85">
        <v>1</v>
      </c>
      <c r="Z195" s="85" t="s">
        <v>961</v>
      </c>
      <c r="AA195" s="85">
        <v>1</v>
      </c>
      <c r="AB195" s="85" t="s">
        <v>961</v>
      </c>
      <c r="AC195" s="85">
        <v>1</v>
      </c>
      <c r="AD195" s="85">
        <v>1</v>
      </c>
      <c r="AE195" s="99" t="s">
        <v>961</v>
      </c>
      <c r="AF195" s="86" t="s">
        <v>961</v>
      </c>
      <c r="AG195" s="85" t="s">
        <v>961</v>
      </c>
      <c r="AH195" s="85" t="s">
        <v>961</v>
      </c>
      <c r="AI195" s="85" t="s">
        <v>961</v>
      </c>
      <c r="AJ195" s="85" t="s">
        <v>961</v>
      </c>
      <c r="AK195" s="85" t="s">
        <v>961</v>
      </c>
      <c r="AL195" s="85" t="s">
        <v>961</v>
      </c>
      <c r="AM195" s="85" t="s">
        <v>961</v>
      </c>
      <c r="AN195" s="85" t="s">
        <v>961</v>
      </c>
      <c r="AO195" s="85" t="s">
        <v>961</v>
      </c>
      <c r="AP195" s="85" t="s">
        <v>961</v>
      </c>
      <c r="AQ195" s="85" t="s">
        <v>961</v>
      </c>
      <c r="AR195" s="85" t="s">
        <v>961</v>
      </c>
    </row>
    <row r="196" spans="1:44" ht="17.25" thickTop="1" thickBot="1" x14ac:dyDescent="0.3">
      <c r="A196" s="190">
        <f t="shared" si="20"/>
        <v>0</v>
      </c>
      <c r="B196" s="191" t="str">
        <f>IF(ISERROR(IF(ISBLANK(C196),"",_xlfn.XLOOKUP(C196,'[1]Инф. по МКД'!$D$3:$D$13151,'[1]Инф. по МКД'!$C$3:$C$13151,,0))),"",IF(ISBLANK(C196),"",_xlfn.XLOOKUP(C196,'[1]Инф. по МКД'!$D$3:$D$13151,'[1]Инф. по МКД'!$C$3:$C$13151,,0)))</f>
        <v/>
      </c>
      <c r="C196" s="35" t="s">
        <v>295</v>
      </c>
      <c r="D196" s="32" t="str">
        <f>IF(ISERROR(IF(ISBLANK($C196),"",VLOOKUP($C196,'[1]Инф. по МКД'!$D$3:$T$13113,3,0))),"",IF(ISBLANK($C196),"",VLOOKUP($C196,'[1]Инф. по МКД'!$D$3:$T$13113,3,0)))</f>
        <v/>
      </c>
      <c r="E196" s="32"/>
      <c r="F196" s="32" t="str">
        <f>IF(ISERROR(IF(ISBLANK($C196),"",VLOOKUP($C196,'[1]Инф. по МКД'!$D$3:$T$13113,5,0))),"",IF(ISBLANK($C196),"",VLOOKUP($C196,'[1]Инф. по МКД'!$D$3:$T$13113,5,0)))</f>
        <v/>
      </c>
      <c r="G196" s="32" t="str">
        <f>IF(ISERROR(IF(ISBLANK($C196),"",VLOOKUP($C196,'[1]Инф. по МКД'!$D$3:$T$13113,9,0))),"",IF(ISBLANK($C196),"",VLOOKUP($C196,'[1]Инф. по МКД'!$D$3:$T$13113,9,0)))</f>
        <v/>
      </c>
      <c r="H196" s="32" t="str">
        <f>IF(ISERROR(IF(ISBLANK($C196),"",VLOOKUP($C196,'[1]Инф. по МКД'!$D$3:$T$13113,10,0))),"",IF(ISBLANK($C196),"",VLOOKUP($C196,'[1]Инф. по МКД'!$D$3:$T$13113,10,0)))</f>
        <v/>
      </c>
      <c r="I196" s="36" t="str">
        <f>IF(ISERROR(IF(ISBLANK($C196),"",VLOOKUP($C196,'[1]Инф. по МКД'!$D$3:$T$13113,14,0))),"",IF(ISBLANK($C196),"",VLOOKUP($C196,'[1]Инф. по МКД'!$D$3:$T$13113,14,0)))</f>
        <v/>
      </c>
      <c r="J196" s="36" t="str">
        <f>IF(ISERROR(IF(ISBLANK($C196),"",VLOOKUP($C196,'[1]Инф. по МКД'!$D$3:$T$13113,15,0))),"",IF(ISBLANK($C196),"",VLOOKUP($C196,'[1]Инф. по МКД'!$D$3:$T$13113,15,0)))</f>
        <v/>
      </c>
      <c r="K196" s="36" t="str">
        <f>IF(ISERROR(IF(ISBLANK($C196),"",VLOOKUP($C196,'[1]Инф. по МКД'!$D$3:$T$13113,16,0))),"",IF(ISBLANK($C196),"",VLOOKUP($C196,'[1]Инф. по МКД'!$D$3:$T$13113,16,0)))</f>
        <v/>
      </c>
      <c r="L196" s="36" t="str">
        <f>IF(ISERROR(IF(ISBLANK($C196),"",VLOOKUP($C196,'[1]Инф. по МКД'!$D$3:$T$13113,17,0))),"",IF(ISBLANK($C196),"",VLOOKUP($C196,'[1]Инф. по МКД'!$D$3:$T$13113,17,0)))</f>
        <v/>
      </c>
      <c r="M196" s="36">
        <f t="shared" si="30"/>
        <v>273346128.73999995</v>
      </c>
      <c r="N196" s="36"/>
      <c r="O196" s="36"/>
      <c r="P196" s="36"/>
      <c r="Q196" s="36">
        <f>IF('Форма 2'!D196=0,"",'Форма 2'!D196-N196-O196-P196)</f>
        <v>273346128.73999995</v>
      </c>
      <c r="R196" s="93"/>
      <c r="S196" s="93"/>
      <c r="T196" s="32"/>
      <c r="U196" s="32"/>
      <c r="V196" s="84"/>
      <c r="W196" s="84">
        <f t="shared" si="21"/>
        <v>0</v>
      </c>
      <c r="X196" s="85"/>
      <c r="Y196" s="85"/>
      <c r="Z196" s="85"/>
      <c r="AA196" s="85"/>
      <c r="AB196" s="85"/>
      <c r="AC196" s="85"/>
      <c r="AD196" s="85"/>
      <c r="AE196" s="99"/>
      <c r="AF196" s="86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</row>
    <row r="197" spans="1:44" ht="16.5" thickTop="1" thickBot="1" x14ac:dyDescent="0.3">
      <c r="A197" s="61">
        <f t="shared" si="20"/>
        <v>1</v>
      </c>
      <c r="B197" s="92" t="str">
        <f>IF(ISERROR(IF(ISBLANK(C197),"",_xlfn.XLOOKUP(C197,'[1]Инф. по МКД'!$D$3:$D$13151,'[1]Инф. по МКД'!$C$3:$C$13151,,0))),"",IF(ISBLANK(C197),"",_xlfn.XLOOKUP(C197,'[1]Инф. по МКД'!$D$3:$D$13151,'[1]Инф. по МКД'!$C$3:$C$13151,,0)))</f>
        <v>Чайковский городской округ Пермского края</v>
      </c>
      <c r="C197" s="96" t="s">
        <v>296</v>
      </c>
      <c r="D197" s="74">
        <f>IF(ISERROR(IF(ISBLANK($C197),"",VLOOKUP($C197,'[1]Инф. по МКД'!$D$3:$T$13113,3,0))),"",IF(ISBLANK($C197),"",VLOOKUP($C197,'[1]Инф. по МКД'!$D$3:$T$13113,3,0)))</f>
        <v>1962</v>
      </c>
      <c r="E197" s="75"/>
      <c r="F197" s="87" t="str">
        <f>IF(ISERROR(IF(ISBLANK($C197),"",VLOOKUP($C197,'[1]Инф. по МКД'!$D$3:$T$13113,5,0))),"",IF(ISBLANK($C197),"",VLOOKUP($C197,'[1]Инф. по МКД'!$D$3:$T$13113,5,0)))</f>
        <v>Крупные блоки</v>
      </c>
      <c r="G197" s="75">
        <f>IF(ISERROR(IF(ISBLANK($C197),"",VLOOKUP($C197,'[1]Инф. по МКД'!$D$3:$T$13113,9,0))),"",IF(ISBLANK($C197),"",VLOOKUP($C197,'[1]Инф. по МКД'!$D$3:$T$13113,9,0)))</f>
        <v>4</v>
      </c>
      <c r="H197" s="61">
        <f>IF(ISERROR(IF(ISBLANK($C197),"",VLOOKUP($C197,'[1]Инф. по МКД'!$D$3:$T$13113,10,0))),"",IF(ISBLANK($C197),"",VLOOKUP($C197,'[1]Инф. по МКД'!$D$3:$T$13113,10,0)))</f>
        <v>3</v>
      </c>
      <c r="I197" s="77">
        <f>IF(ISERROR(IF(ISBLANK($C197),"",VLOOKUP($C197,'[1]Инф. по МКД'!$D$3:$T$13113,14,0))),"",IF(ISBLANK($C197),"",VLOOKUP($C197,'[1]Инф. по МКД'!$D$3:$T$13113,14,0)))</f>
        <v>2262.6999999999998</v>
      </c>
      <c r="J197" s="78">
        <f>IF(ISERROR(IF(ISBLANK($C197),"",VLOOKUP($C197,'[1]Инф. по МКД'!$D$3:$T$13113,15,0))),"",IF(ISBLANK($C197),"",VLOOKUP($C197,'[1]Инф. по МКД'!$D$3:$T$13113,15,0)))</f>
        <v>2055</v>
      </c>
      <c r="K197" s="77">
        <f>IF(ISERROR(IF(ISBLANK($C197),"",VLOOKUP($C197,'[1]Инф. по МКД'!$D$3:$T$13113,16,0))),"",IF(ISBLANK($C197),"",VLOOKUP($C197,'[1]Инф. по МКД'!$D$3:$T$13113,16,0)))</f>
        <v>2009.4</v>
      </c>
      <c r="L197" s="79">
        <f>IF(ISERROR(IF(ISBLANK($C197),"",VLOOKUP($C197,'[1]Инф. по МКД'!$D$3:$T$13113,17,0))),"",IF(ISBLANK($C197),"",VLOOKUP($C197,'[1]Инф. по МКД'!$D$3:$T$13113,17,0)))</f>
        <v>99</v>
      </c>
      <c r="M197" s="80">
        <f t="shared" si="30"/>
        <v>6659012.9700000007</v>
      </c>
      <c r="N197" s="78"/>
      <c r="O197" s="78"/>
      <c r="P197" s="78"/>
      <c r="Q197" s="80">
        <f>IF('Форма 2'!D197=0,"",'Форма 2'!D197-N197-O197-P197)</f>
        <v>6659012.9700000007</v>
      </c>
      <c r="R197" s="81">
        <f t="shared" ref="R197:R217" si="31">M197/J197</f>
        <v>3240.3956058394165</v>
      </c>
      <c r="S197" s="81">
        <f t="shared" ref="S197:S217" si="32">R197</f>
        <v>3240.3956058394165</v>
      </c>
      <c r="T197" s="82">
        <v>45657</v>
      </c>
      <c r="U197" s="75" t="s">
        <v>44</v>
      </c>
      <c r="V197" s="84"/>
      <c r="W197" s="84">
        <f t="shared" si="21"/>
        <v>2</v>
      </c>
      <c r="X197" s="85" t="s">
        <v>961</v>
      </c>
      <c r="Y197" s="85">
        <v>1</v>
      </c>
      <c r="Z197" s="85" t="s">
        <v>961</v>
      </c>
      <c r="AA197" s="85" t="s">
        <v>961</v>
      </c>
      <c r="AB197" s="85" t="s">
        <v>961</v>
      </c>
      <c r="AC197" s="85">
        <v>1</v>
      </c>
      <c r="AD197" s="85" t="s">
        <v>961</v>
      </c>
      <c r="AE197" s="99" t="s">
        <v>961</v>
      </c>
      <c r="AF197" s="86" t="s">
        <v>961</v>
      </c>
      <c r="AG197" s="85" t="s">
        <v>961</v>
      </c>
      <c r="AH197" s="85" t="s">
        <v>961</v>
      </c>
      <c r="AI197" s="85" t="s">
        <v>961</v>
      </c>
      <c r="AJ197" s="85" t="s">
        <v>961</v>
      </c>
      <c r="AK197" s="85" t="s">
        <v>961</v>
      </c>
      <c r="AL197" s="85" t="s">
        <v>961</v>
      </c>
      <c r="AM197" s="85" t="s">
        <v>961</v>
      </c>
      <c r="AN197" s="85" t="s">
        <v>961</v>
      </c>
      <c r="AO197" s="85" t="s">
        <v>961</v>
      </c>
      <c r="AP197" s="85" t="s">
        <v>961</v>
      </c>
      <c r="AQ197" s="85" t="s">
        <v>961</v>
      </c>
      <c r="AR197" s="85" t="s">
        <v>961</v>
      </c>
    </row>
    <row r="198" spans="1:44" ht="16.5" thickTop="1" thickBot="1" x14ac:dyDescent="0.3">
      <c r="A198" s="61">
        <f t="shared" si="20"/>
        <v>2</v>
      </c>
      <c r="B198" s="92" t="str">
        <f>IF(ISERROR(IF(ISBLANK(C198),"",_xlfn.XLOOKUP(C198,'[1]Инф. по МКД'!$D$3:$D$13151,'[1]Инф. по МКД'!$C$3:$C$13151,,0))),"",IF(ISBLANK(C198),"",_xlfn.XLOOKUP(C198,'[1]Инф. по МКД'!$D$3:$D$13151,'[1]Инф. по МКД'!$C$3:$C$13151,,0)))</f>
        <v>Чайковский городской округ Пермского края</v>
      </c>
      <c r="C198" s="96" t="s">
        <v>297</v>
      </c>
      <c r="D198" s="74">
        <f>IF(ISERROR(IF(ISBLANK($C198),"",VLOOKUP($C198,'[1]Инф. по МКД'!$D$3:$T$13113,3,0))),"",IF(ISBLANK($C198),"",VLOOKUP($C198,'[1]Инф. по МКД'!$D$3:$T$13113,3,0)))</f>
        <v>1959</v>
      </c>
      <c r="E198" s="75"/>
      <c r="F198" s="87" t="str">
        <f>IF(ISERROR(IF(ISBLANK($C198),"",VLOOKUP($C198,'[1]Инф. по МКД'!$D$3:$T$13113,5,0))),"",IF(ISBLANK($C198),"",VLOOKUP($C198,'[1]Инф. по МКД'!$D$3:$T$13113,5,0)))</f>
        <v>Кирпич</v>
      </c>
      <c r="G198" s="75">
        <f>IF(ISERROR(IF(ISBLANK($C198),"",VLOOKUP($C198,'[1]Инф. по МКД'!$D$3:$T$13113,9,0))),"",IF(ISBLANK($C198),"",VLOOKUP($C198,'[1]Инф. по МКД'!$D$3:$T$13113,9,0)))</f>
        <v>3</v>
      </c>
      <c r="H198" s="61">
        <f>IF(ISERROR(IF(ISBLANK($C198),"",VLOOKUP($C198,'[1]Инф. по МКД'!$D$3:$T$13113,10,0))),"",IF(ISBLANK($C198),"",VLOOKUP($C198,'[1]Инф. по МКД'!$D$3:$T$13113,10,0)))</f>
        <v>2</v>
      </c>
      <c r="I198" s="77">
        <f>IF(ISERROR(IF(ISBLANK($C198),"",VLOOKUP($C198,'[1]Инф. по МКД'!$D$3:$T$13113,14,0))),"",IF(ISBLANK($C198),"",VLOOKUP($C198,'[1]Инф. по МКД'!$D$3:$T$13113,14,0)))</f>
        <v>1053.0999999999999</v>
      </c>
      <c r="J198" s="78">
        <f>IF(ISERROR(IF(ISBLANK($C198),"",VLOOKUP($C198,'[1]Инф. по МКД'!$D$3:$T$13113,15,0))),"",IF(ISBLANK($C198),"",VLOOKUP($C198,'[1]Инф. по МКД'!$D$3:$T$13113,15,0)))</f>
        <v>955.3</v>
      </c>
      <c r="K198" s="77">
        <f>IF(ISERROR(IF(ISBLANK($C198),"",VLOOKUP($C198,'[1]Инф. по МКД'!$D$3:$T$13113,16,0))),"",IF(ISBLANK($C198),"",VLOOKUP($C198,'[1]Инф. по МКД'!$D$3:$T$13113,16,0)))</f>
        <v>955.3</v>
      </c>
      <c r="L198" s="79">
        <f>IF(ISERROR(IF(ISBLANK($C198),"",VLOOKUP($C198,'[1]Инф. по МКД'!$D$3:$T$13113,17,0))),"",IF(ISBLANK($C198),"",VLOOKUP($C198,'[1]Инф. по МКД'!$D$3:$T$13113,17,0)))</f>
        <v>41</v>
      </c>
      <c r="M198" s="80">
        <f t="shared" si="30"/>
        <v>19589966.289999999</v>
      </c>
      <c r="N198" s="78"/>
      <c r="O198" s="78"/>
      <c r="P198" s="78"/>
      <c r="Q198" s="80">
        <f>IF('Форма 2'!D198=0,"",'Форма 2'!D198-N198-O198-P198)</f>
        <v>19589966.289999999</v>
      </c>
      <c r="R198" s="81">
        <f t="shared" si="31"/>
        <v>20506.611839212812</v>
      </c>
      <c r="S198" s="81">
        <f t="shared" si="32"/>
        <v>20506.611839212812</v>
      </c>
      <c r="T198" s="82">
        <v>45657</v>
      </c>
      <c r="U198" s="75" t="s">
        <v>44</v>
      </c>
      <c r="V198" s="83"/>
      <c r="W198" s="84">
        <f t="shared" si="21"/>
        <v>3</v>
      </c>
      <c r="X198" s="85" t="s">
        <v>961</v>
      </c>
      <c r="Y198" s="85">
        <v>1</v>
      </c>
      <c r="Z198" s="85" t="s">
        <v>961</v>
      </c>
      <c r="AA198" s="85" t="s">
        <v>961</v>
      </c>
      <c r="AB198" s="85" t="s">
        <v>961</v>
      </c>
      <c r="AC198" s="85">
        <v>1</v>
      </c>
      <c r="AD198" s="85" t="s">
        <v>961</v>
      </c>
      <c r="AE198" s="99" t="s">
        <v>961</v>
      </c>
      <c r="AF198" s="86" t="s">
        <v>961</v>
      </c>
      <c r="AG198" s="85">
        <v>1</v>
      </c>
      <c r="AH198" s="85" t="s">
        <v>961</v>
      </c>
      <c r="AI198" s="85" t="s">
        <v>961</v>
      </c>
      <c r="AJ198" s="85" t="s">
        <v>961</v>
      </c>
      <c r="AK198" s="85" t="s">
        <v>961</v>
      </c>
      <c r="AL198" s="85" t="s">
        <v>961</v>
      </c>
      <c r="AM198" s="85" t="s">
        <v>961</v>
      </c>
      <c r="AN198" s="85" t="s">
        <v>961</v>
      </c>
      <c r="AO198" s="85" t="s">
        <v>961</v>
      </c>
      <c r="AP198" s="85" t="s">
        <v>961</v>
      </c>
      <c r="AQ198" s="85" t="s">
        <v>961</v>
      </c>
      <c r="AR198" s="85" t="s">
        <v>961</v>
      </c>
    </row>
    <row r="199" spans="1:44" ht="16.5" thickTop="1" thickBot="1" x14ac:dyDescent="0.3">
      <c r="A199" s="61">
        <f t="shared" si="20"/>
        <v>3</v>
      </c>
      <c r="B199" s="92" t="str">
        <f>IF(ISERROR(IF(ISBLANK(C199),"",_xlfn.XLOOKUP(C199,'[1]Инф. по МКД'!$D$3:$D$13151,'[1]Инф. по МКД'!$C$3:$C$13151,,0))),"",IF(ISBLANK(C199),"",_xlfn.XLOOKUP(C199,'[1]Инф. по МКД'!$D$3:$D$13151,'[1]Инф. по МКД'!$C$3:$C$13151,,0)))</f>
        <v>Чайковский городской округ Пермского края</v>
      </c>
      <c r="C199" s="96" t="s">
        <v>298</v>
      </c>
      <c r="D199" s="74">
        <f>IF(ISERROR(IF(ISBLANK($C199),"",VLOOKUP($C199,'[1]Инф. по МКД'!$D$3:$T$13113,3,0))),"",IF(ISBLANK($C199),"",VLOOKUP($C199,'[1]Инф. по МКД'!$D$3:$T$13113,3,0)))</f>
        <v>1959</v>
      </c>
      <c r="E199" s="75"/>
      <c r="F199" s="87" t="str">
        <f>IF(ISERROR(IF(ISBLANK($C199),"",VLOOKUP($C199,'[1]Инф. по МКД'!$D$3:$T$13113,5,0))),"",IF(ISBLANK($C199),"",VLOOKUP($C199,'[1]Инф. по МКД'!$D$3:$T$13113,5,0)))</f>
        <v>Кирпич</v>
      </c>
      <c r="G199" s="75">
        <f>IF(ISERROR(IF(ISBLANK($C199),"",VLOOKUP($C199,'[1]Инф. по МКД'!$D$3:$T$13113,9,0))),"",IF(ISBLANK($C199),"",VLOOKUP($C199,'[1]Инф. по МКД'!$D$3:$T$13113,9,0)))</f>
        <v>3</v>
      </c>
      <c r="H199" s="61">
        <f>IF(ISERROR(IF(ISBLANK($C199),"",VLOOKUP($C199,'[1]Инф. по МКД'!$D$3:$T$13113,10,0))),"",IF(ISBLANK($C199),"",VLOOKUP($C199,'[1]Инф. по МКД'!$D$3:$T$13113,10,0)))</f>
        <v>3</v>
      </c>
      <c r="I199" s="77">
        <f>IF(ISERROR(IF(ISBLANK($C199),"",VLOOKUP($C199,'[1]Инф. по МКД'!$D$3:$T$13113,14,0))),"",IF(ISBLANK($C199),"",VLOOKUP($C199,'[1]Инф. по МКД'!$D$3:$T$13113,14,0)))</f>
        <v>1650.2</v>
      </c>
      <c r="J199" s="78">
        <f>IF(ISERROR(IF(ISBLANK($C199),"",VLOOKUP($C199,'[1]Инф. по МКД'!$D$3:$T$13113,15,0))),"",IF(ISBLANK($C199),"",VLOOKUP($C199,'[1]Инф. по МКД'!$D$3:$T$13113,15,0)))</f>
        <v>1516.1</v>
      </c>
      <c r="K199" s="77">
        <f>IF(ISERROR(IF(ISBLANK($C199),"",VLOOKUP($C199,'[1]Инф. по МКД'!$D$3:$T$13113,16,0))),"",IF(ISBLANK($C199),"",VLOOKUP($C199,'[1]Инф. по МКД'!$D$3:$T$13113,16,0)))</f>
        <v>1516.1</v>
      </c>
      <c r="L199" s="79">
        <f>IF(ISERROR(IF(ISBLANK($C199),"",VLOOKUP($C199,'[1]Инф. по МКД'!$D$3:$T$13113,17,0))),"",IF(ISBLANK($C199),"",VLOOKUP($C199,'[1]Инф. по МКД'!$D$3:$T$13113,17,0)))</f>
        <v>72</v>
      </c>
      <c r="M199" s="80">
        <f t="shared" si="30"/>
        <v>26464537.93</v>
      </c>
      <c r="N199" s="78"/>
      <c r="O199" s="78"/>
      <c r="P199" s="78"/>
      <c r="Q199" s="80">
        <f>IF('Форма 2'!D199=0,"",'Форма 2'!D199-N199-O199-P199)</f>
        <v>26464537.93</v>
      </c>
      <c r="R199" s="81">
        <f t="shared" si="31"/>
        <v>17455.667785766113</v>
      </c>
      <c r="S199" s="81">
        <f t="shared" si="32"/>
        <v>17455.667785766113</v>
      </c>
      <c r="T199" s="82">
        <v>45657</v>
      </c>
      <c r="U199" s="75" t="s">
        <v>44</v>
      </c>
      <c r="V199" s="84"/>
      <c r="W199" s="84">
        <f t="shared" si="21"/>
        <v>4</v>
      </c>
      <c r="X199" s="85" t="s">
        <v>961</v>
      </c>
      <c r="Y199" s="85">
        <v>1</v>
      </c>
      <c r="Z199" s="85" t="s">
        <v>961</v>
      </c>
      <c r="AA199" s="85" t="s">
        <v>961</v>
      </c>
      <c r="AB199" s="85">
        <v>1</v>
      </c>
      <c r="AC199" s="85">
        <v>1</v>
      </c>
      <c r="AD199" s="85" t="s">
        <v>961</v>
      </c>
      <c r="AE199" s="99" t="s">
        <v>961</v>
      </c>
      <c r="AF199" s="86" t="s">
        <v>961</v>
      </c>
      <c r="AG199" s="85" t="s">
        <v>961</v>
      </c>
      <c r="AH199" s="85">
        <v>1</v>
      </c>
      <c r="AI199" s="85" t="s">
        <v>961</v>
      </c>
      <c r="AJ199" s="85" t="s">
        <v>961</v>
      </c>
      <c r="AK199" s="85" t="s">
        <v>961</v>
      </c>
      <c r="AL199" s="85" t="s">
        <v>961</v>
      </c>
      <c r="AM199" s="85" t="s">
        <v>961</v>
      </c>
      <c r="AN199" s="85" t="s">
        <v>961</v>
      </c>
      <c r="AO199" s="85" t="s">
        <v>961</v>
      </c>
      <c r="AP199" s="85" t="s">
        <v>961</v>
      </c>
      <c r="AQ199" s="85" t="s">
        <v>961</v>
      </c>
      <c r="AR199" s="85" t="s">
        <v>961</v>
      </c>
    </row>
    <row r="200" spans="1:44" ht="16.5" thickTop="1" thickBot="1" x14ac:dyDescent="0.3">
      <c r="A200" s="61">
        <f t="shared" ref="A200:A263" si="33">IF(NOT(ISERROR("Пермского края"=MID(C200,FIND("Пермского края",C200),14)))=$C$1,0,IF(NOT(ISERROR("город Пермь"=MID(C200,FIND("город Пермь",C200),11)))=$C$1,0,IF(NOT(ISERROR("Итого"=MID(C200,FIND("Итого",C200),5)))=$C$1,0,IF(NOT(ISERROR("Всего"=MID(C200,FIND("Всего",C200),5)))=$C$1,0,A199+1))))</f>
        <v>4</v>
      </c>
      <c r="B200" s="92" t="str">
        <f>IF(ISERROR(IF(ISBLANK(C200),"",_xlfn.XLOOKUP(C200,'[1]Инф. по МКД'!$D$3:$D$13151,'[1]Инф. по МКД'!$C$3:$C$13151,,0))),"",IF(ISBLANK(C200),"",_xlfn.XLOOKUP(C200,'[1]Инф. по МКД'!$D$3:$D$13151,'[1]Инф. по МКД'!$C$3:$C$13151,,0)))</f>
        <v>Чайковский городской округ Пермского края</v>
      </c>
      <c r="C200" s="96" t="s">
        <v>299</v>
      </c>
      <c r="D200" s="74">
        <f>IF(ISERROR(IF(ISBLANK($C200),"",VLOOKUP($C200,'[1]Инф. по МКД'!$D$3:$T$13113,3,0))),"",IF(ISBLANK($C200),"",VLOOKUP($C200,'[1]Инф. по МКД'!$D$3:$T$13113,3,0)))</f>
        <v>1975</v>
      </c>
      <c r="E200" s="75"/>
      <c r="F200" s="87" t="str">
        <f>IF(ISERROR(IF(ISBLANK($C200),"",VLOOKUP($C200,'[1]Инф. по МКД'!$D$3:$T$13113,5,0))),"",IF(ISBLANK($C200),"",VLOOKUP($C200,'[1]Инф. по МКД'!$D$3:$T$13113,5,0)))</f>
        <v>Кирпич</v>
      </c>
      <c r="G200" s="75">
        <f>IF(ISERROR(IF(ISBLANK($C200),"",VLOOKUP($C200,'[1]Инф. по МКД'!$D$3:$T$13113,9,0))),"",IF(ISBLANK($C200),"",VLOOKUP($C200,'[1]Инф. по МКД'!$D$3:$T$13113,9,0)))</f>
        <v>9</v>
      </c>
      <c r="H200" s="61">
        <f>IF(ISERROR(IF(ISBLANK($C200),"",VLOOKUP($C200,'[1]Инф. по МКД'!$D$3:$T$13113,10,0))),"",IF(ISBLANK($C200),"",VLOOKUP($C200,'[1]Инф. по МКД'!$D$3:$T$13113,10,0)))</f>
        <v>2</v>
      </c>
      <c r="I200" s="77">
        <f>IF(ISERROR(IF(ISBLANK($C200),"",VLOOKUP($C200,'[1]Инф. по МКД'!$D$3:$T$13113,14,0))),"",IF(ISBLANK($C200),"",VLOOKUP($C200,'[1]Инф. по МКД'!$D$3:$T$13113,14,0)))</f>
        <v>4799.3</v>
      </c>
      <c r="J200" s="78">
        <f>IF(ISERROR(IF(ISBLANK($C200),"",VLOOKUP($C200,'[1]Инф. по МКД'!$D$3:$T$13113,15,0))),"",IF(ISBLANK($C200),"",VLOOKUP($C200,'[1]Инф. по МКД'!$D$3:$T$13113,15,0)))</f>
        <v>3755</v>
      </c>
      <c r="K200" s="77">
        <f>IF(ISERROR(IF(ISBLANK($C200),"",VLOOKUP($C200,'[1]Инф. по МКД'!$D$3:$T$13113,16,0))),"",IF(ISBLANK($C200),"",VLOOKUP($C200,'[1]Инф. по МКД'!$D$3:$T$13113,16,0)))</f>
        <v>3755</v>
      </c>
      <c r="L200" s="79">
        <f>IF(ISERROR(IF(ISBLANK($C200),"",VLOOKUP($C200,'[1]Инф. по МКД'!$D$3:$T$13113,17,0))),"",IF(ISBLANK($C200),"",VLOOKUP($C200,'[1]Инф. по МКД'!$D$3:$T$13113,17,0)))</f>
        <v>148</v>
      </c>
      <c r="M200" s="80">
        <f t="shared" si="30"/>
        <v>5557017.8399999999</v>
      </c>
      <c r="N200" s="78"/>
      <c r="O200" s="78"/>
      <c r="P200" s="78"/>
      <c r="Q200" s="80">
        <f>IF('Форма 2'!D200=0,"",'Форма 2'!D200-N200-O200-P200)</f>
        <v>5557017.8399999999</v>
      </c>
      <c r="R200" s="81">
        <f t="shared" si="31"/>
        <v>1479.8982263648468</v>
      </c>
      <c r="S200" s="81">
        <f t="shared" si="32"/>
        <v>1479.8982263648468</v>
      </c>
      <c r="T200" s="82">
        <v>45657</v>
      </c>
      <c r="U200" s="75" t="s">
        <v>44</v>
      </c>
      <c r="V200" s="84"/>
      <c r="W200" s="84">
        <f t="shared" ref="W200:W263" si="34">SUM(X200:AD200,AG200:AR200,)+IF(ISNUMBER(AE200),1,0)</f>
        <v>1</v>
      </c>
      <c r="X200" s="85" t="s">
        <v>961</v>
      </c>
      <c r="Y200" s="85" t="s">
        <v>961</v>
      </c>
      <c r="Z200" s="85" t="s">
        <v>961</v>
      </c>
      <c r="AA200" s="85" t="s">
        <v>961</v>
      </c>
      <c r="AB200" s="85" t="s">
        <v>961</v>
      </c>
      <c r="AC200" s="85" t="s">
        <v>961</v>
      </c>
      <c r="AD200" s="85" t="s">
        <v>961</v>
      </c>
      <c r="AE200" s="99">
        <v>2</v>
      </c>
      <c r="AF200" s="86">
        <v>5557017.8399999999</v>
      </c>
      <c r="AG200" s="85" t="s">
        <v>961</v>
      </c>
      <c r="AH200" s="85" t="s">
        <v>961</v>
      </c>
      <c r="AI200" s="85" t="s">
        <v>961</v>
      </c>
      <c r="AJ200" s="85" t="s">
        <v>961</v>
      </c>
      <c r="AK200" s="85" t="s">
        <v>961</v>
      </c>
      <c r="AL200" s="85" t="s">
        <v>961</v>
      </c>
      <c r="AM200" s="85" t="s">
        <v>961</v>
      </c>
      <c r="AN200" s="85" t="s">
        <v>961</v>
      </c>
      <c r="AO200" s="85" t="s">
        <v>961</v>
      </c>
      <c r="AP200" s="85" t="s">
        <v>961</v>
      </c>
      <c r="AQ200" s="85" t="s">
        <v>961</v>
      </c>
      <c r="AR200" s="85" t="s">
        <v>961</v>
      </c>
    </row>
    <row r="201" spans="1:44" ht="16.5" thickTop="1" thickBot="1" x14ac:dyDescent="0.3">
      <c r="A201" s="61">
        <f t="shared" si="33"/>
        <v>5</v>
      </c>
      <c r="B201" s="92" t="str">
        <f>IF(ISERROR(IF(ISBLANK(C201),"",_xlfn.XLOOKUP(C201,'[1]Инф. по МКД'!$D$3:$D$13151,'[1]Инф. по МКД'!$C$3:$C$13151,,0))),"",IF(ISBLANK(C201),"",_xlfn.XLOOKUP(C201,'[1]Инф. по МКД'!$D$3:$D$13151,'[1]Инф. по МКД'!$C$3:$C$13151,,0)))</f>
        <v>Чайковский городской округ Пермского края</v>
      </c>
      <c r="C201" s="96" t="s">
        <v>300</v>
      </c>
      <c r="D201" s="74">
        <f>IF(ISERROR(IF(ISBLANK($C201),"",VLOOKUP($C201,'[1]Инф. по МКД'!$D$3:$T$13113,3,0))),"",IF(ISBLANK($C201),"",VLOOKUP($C201,'[1]Инф. по МКД'!$D$3:$T$13113,3,0)))</f>
        <v>1982</v>
      </c>
      <c r="E201" s="75"/>
      <c r="F201" s="87" t="str">
        <f>IF(ISERROR(IF(ISBLANK($C201),"",VLOOKUP($C201,'[1]Инф. по МКД'!$D$3:$T$13113,5,0))),"",IF(ISBLANK($C201),"",VLOOKUP($C201,'[1]Инф. по МКД'!$D$3:$T$13113,5,0)))</f>
        <v>Кирпич</v>
      </c>
      <c r="G201" s="75">
        <f>IF(ISERROR(IF(ISBLANK($C201),"",VLOOKUP($C201,'[1]Инф. по МКД'!$D$3:$T$13113,9,0))),"",IF(ISBLANK($C201),"",VLOOKUP($C201,'[1]Инф. по МКД'!$D$3:$T$13113,9,0)))</f>
        <v>9</v>
      </c>
      <c r="H201" s="61">
        <f>IF(ISERROR(IF(ISBLANK($C201),"",VLOOKUP($C201,'[1]Инф. по МКД'!$D$3:$T$13113,10,0))),"",IF(ISBLANK($C201),"",VLOOKUP($C201,'[1]Инф. по МКД'!$D$3:$T$13113,10,0)))</f>
        <v>1</v>
      </c>
      <c r="I201" s="77">
        <f>IF(ISERROR(IF(ISBLANK($C201),"",VLOOKUP($C201,'[1]Инф. по МКД'!$D$3:$T$13113,14,0))),"",IF(ISBLANK($C201),"",VLOOKUP($C201,'[1]Инф. по МКД'!$D$3:$T$13113,14,0)))</f>
        <v>2415.6</v>
      </c>
      <c r="J201" s="78">
        <f>IF(ISERROR(IF(ISBLANK($C201),"",VLOOKUP($C201,'[1]Инф. по МКД'!$D$3:$T$13113,15,0))),"",IF(ISBLANK($C201),"",VLOOKUP($C201,'[1]Инф. по МКД'!$D$3:$T$13113,15,0)))</f>
        <v>1906.1</v>
      </c>
      <c r="K201" s="77">
        <f>IF(ISERROR(IF(ISBLANK($C201),"",VLOOKUP($C201,'[1]Инф. по МКД'!$D$3:$T$13113,16,0))),"",IF(ISBLANK($C201),"",VLOOKUP($C201,'[1]Инф. по МКД'!$D$3:$T$13113,16,0)))</f>
        <v>1715.49</v>
      </c>
      <c r="L201" s="79">
        <f>IF(ISERROR(IF(ISBLANK($C201),"",VLOOKUP($C201,'[1]Инф. по МКД'!$D$3:$T$13113,17,0))),"",IF(ISBLANK($C201),"",VLOOKUP($C201,'[1]Инф. по МКД'!$D$3:$T$13113,17,0)))</f>
        <v>88</v>
      </c>
      <c r="M201" s="80">
        <f t="shared" si="30"/>
        <v>2778508.92</v>
      </c>
      <c r="N201" s="78"/>
      <c r="O201" s="78"/>
      <c r="P201" s="78"/>
      <c r="Q201" s="80">
        <f>IF('Форма 2'!D201=0,"",'Форма 2'!D201-N201-O201-P201)</f>
        <v>2778508.92</v>
      </c>
      <c r="R201" s="81">
        <f t="shared" si="31"/>
        <v>1457.6931535596243</v>
      </c>
      <c r="S201" s="81">
        <f t="shared" si="32"/>
        <v>1457.6931535596243</v>
      </c>
      <c r="T201" s="82">
        <v>45657</v>
      </c>
      <c r="U201" s="75" t="s">
        <v>44</v>
      </c>
      <c r="V201" s="84"/>
      <c r="W201" s="84">
        <f t="shared" si="34"/>
        <v>1</v>
      </c>
      <c r="X201" s="85" t="s">
        <v>961</v>
      </c>
      <c r="Y201" s="85" t="s">
        <v>961</v>
      </c>
      <c r="Z201" s="85" t="s">
        <v>961</v>
      </c>
      <c r="AA201" s="85" t="s">
        <v>961</v>
      </c>
      <c r="AB201" s="85" t="s">
        <v>961</v>
      </c>
      <c r="AC201" s="85" t="s">
        <v>961</v>
      </c>
      <c r="AD201" s="85" t="s">
        <v>961</v>
      </c>
      <c r="AE201" s="99">
        <v>1</v>
      </c>
      <c r="AF201" s="86">
        <v>2778508.92</v>
      </c>
      <c r="AG201" s="85" t="s">
        <v>961</v>
      </c>
      <c r="AH201" s="85" t="s">
        <v>961</v>
      </c>
      <c r="AI201" s="85" t="s">
        <v>961</v>
      </c>
      <c r="AJ201" s="85" t="s">
        <v>961</v>
      </c>
      <c r="AK201" s="85" t="s">
        <v>961</v>
      </c>
      <c r="AL201" s="85" t="s">
        <v>961</v>
      </c>
      <c r="AM201" s="85" t="s">
        <v>961</v>
      </c>
      <c r="AN201" s="85" t="s">
        <v>961</v>
      </c>
      <c r="AO201" s="85" t="s">
        <v>961</v>
      </c>
      <c r="AP201" s="85" t="s">
        <v>961</v>
      </c>
      <c r="AQ201" s="85" t="s">
        <v>961</v>
      </c>
      <c r="AR201" s="85" t="s">
        <v>961</v>
      </c>
    </row>
    <row r="202" spans="1:44" ht="16.5" thickTop="1" thickBot="1" x14ac:dyDescent="0.3">
      <c r="A202" s="61">
        <f t="shared" si="33"/>
        <v>6</v>
      </c>
      <c r="B202" s="92" t="str">
        <f>IF(ISERROR(IF(ISBLANK(C202),"",_xlfn.XLOOKUP(C202,'[1]Инф. по МКД'!$D$3:$D$13151,'[1]Инф. по МКД'!$C$3:$C$13151,,0))),"",IF(ISBLANK(C202),"",_xlfn.XLOOKUP(C202,'[1]Инф. по МКД'!$D$3:$D$13151,'[1]Инф. по МКД'!$C$3:$C$13151,,0)))</f>
        <v>Чайковский городской округ Пермского края</v>
      </c>
      <c r="C202" s="96" t="s">
        <v>301</v>
      </c>
      <c r="D202" s="74">
        <f>IF(ISERROR(IF(ISBLANK($C202),"",VLOOKUP($C202,'[1]Инф. по МКД'!$D$3:$T$13113,3,0))),"",IF(ISBLANK($C202),"",VLOOKUP($C202,'[1]Инф. по МКД'!$D$3:$T$13113,3,0)))</f>
        <v>1960</v>
      </c>
      <c r="E202" s="75"/>
      <c r="F202" s="87" t="str">
        <f>IF(ISERROR(IF(ISBLANK($C202),"",VLOOKUP($C202,'[1]Инф. по МКД'!$D$3:$T$13113,5,0))),"",IF(ISBLANK($C202),"",VLOOKUP($C202,'[1]Инф. по МКД'!$D$3:$T$13113,5,0)))</f>
        <v>Крупные блоки</v>
      </c>
      <c r="G202" s="75">
        <f>IF(ISERROR(IF(ISBLANK($C202),"",VLOOKUP($C202,'[1]Инф. по МКД'!$D$3:$T$13113,9,0))),"",IF(ISBLANK($C202),"",VLOOKUP($C202,'[1]Инф. по МКД'!$D$3:$T$13113,9,0)))</f>
        <v>3</v>
      </c>
      <c r="H202" s="61">
        <f>IF(ISERROR(IF(ISBLANK($C202),"",VLOOKUP($C202,'[1]Инф. по МКД'!$D$3:$T$13113,10,0))),"",IF(ISBLANK($C202),"",VLOOKUP($C202,'[1]Инф. по МКД'!$D$3:$T$13113,10,0)))</f>
        <v>2</v>
      </c>
      <c r="I202" s="77">
        <f>IF(ISERROR(IF(ISBLANK($C202),"",VLOOKUP($C202,'[1]Инф. по МКД'!$D$3:$T$13113,14,0))),"",IF(ISBLANK($C202),"",VLOOKUP($C202,'[1]Инф. по МКД'!$D$3:$T$13113,14,0)))</f>
        <v>1041.3</v>
      </c>
      <c r="J202" s="78">
        <f>IF(ISERROR(IF(ISBLANK($C202),"",VLOOKUP($C202,'[1]Инф. по МКД'!$D$3:$T$13113,15,0))),"",IF(ISBLANK($C202),"",VLOOKUP($C202,'[1]Инф. по МКД'!$D$3:$T$13113,15,0)))</f>
        <v>967.4</v>
      </c>
      <c r="K202" s="77">
        <f>IF(ISERROR(IF(ISBLANK($C202),"",VLOOKUP($C202,'[1]Инф. по МКД'!$D$3:$T$13113,16,0))),"",IF(ISBLANK($C202),"",VLOOKUP($C202,'[1]Инф. по МКД'!$D$3:$T$13113,16,0)))</f>
        <v>877.8</v>
      </c>
      <c r="L202" s="79">
        <f>IF(ISERROR(IF(ISBLANK($C202),"",VLOOKUP($C202,'[1]Инф. по МКД'!$D$3:$T$13113,17,0))),"",IF(ISBLANK($C202),"",VLOOKUP($C202,'[1]Инф. по МКД'!$D$3:$T$13113,17,0)))</f>
        <v>36</v>
      </c>
      <c r="M202" s="80">
        <f t="shared" si="30"/>
        <v>20977217.590000004</v>
      </c>
      <c r="N202" s="78"/>
      <c r="O202" s="78"/>
      <c r="P202" s="78"/>
      <c r="Q202" s="80">
        <f>IF('Форма 2'!D202=0,"",'Форма 2'!D202-N202-O202-P202)</f>
        <v>20977217.590000004</v>
      </c>
      <c r="R202" s="81">
        <f t="shared" si="31"/>
        <v>21684.119898697543</v>
      </c>
      <c r="S202" s="81">
        <f t="shared" si="32"/>
        <v>21684.119898697543</v>
      </c>
      <c r="T202" s="82">
        <v>45657</v>
      </c>
      <c r="U202" s="75" t="s">
        <v>44</v>
      </c>
      <c r="V202" s="84"/>
      <c r="W202" s="84">
        <f t="shared" si="34"/>
        <v>5</v>
      </c>
      <c r="X202" s="85" t="s">
        <v>961</v>
      </c>
      <c r="Y202" s="85">
        <v>1</v>
      </c>
      <c r="Z202" s="85" t="s">
        <v>961</v>
      </c>
      <c r="AA202" s="85">
        <v>1</v>
      </c>
      <c r="AB202" s="85">
        <v>1</v>
      </c>
      <c r="AC202" s="85">
        <v>1</v>
      </c>
      <c r="AD202" s="85" t="s">
        <v>961</v>
      </c>
      <c r="AE202" s="99" t="s">
        <v>961</v>
      </c>
      <c r="AF202" s="86" t="s">
        <v>961</v>
      </c>
      <c r="AG202" s="85">
        <v>1</v>
      </c>
      <c r="AH202" s="85" t="s">
        <v>961</v>
      </c>
      <c r="AI202" s="85" t="s">
        <v>961</v>
      </c>
      <c r="AJ202" s="85" t="s">
        <v>961</v>
      </c>
      <c r="AK202" s="85" t="s">
        <v>961</v>
      </c>
      <c r="AL202" s="85" t="s">
        <v>961</v>
      </c>
      <c r="AM202" s="85" t="s">
        <v>961</v>
      </c>
      <c r="AN202" s="85" t="s">
        <v>961</v>
      </c>
      <c r="AO202" s="85" t="s">
        <v>961</v>
      </c>
      <c r="AP202" s="85" t="s">
        <v>961</v>
      </c>
      <c r="AQ202" s="85" t="s">
        <v>961</v>
      </c>
      <c r="AR202" s="85" t="s">
        <v>961</v>
      </c>
    </row>
    <row r="203" spans="1:44" ht="16.5" thickTop="1" thickBot="1" x14ac:dyDescent="0.3">
      <c r="A203" s="61">
        <f t="shared" si="33"/>
        <v>7</v>
      </c>
      <c r="B203" s="92" t="str">
        <f>IF(ISERROR(IF(ISBLANK(C203),"",_xlfn.XLOOKUP(C203,'[1]Инф. по МКД'!$D$3:$D$13151,'[1]Инф. по МКД'!$C$3:$C$13151,,0))),"",IF(ISBLANK(C203),"",_xlfn.XLOOKUP(C203,'[1]Инф. по МКД'!$D$3:$D$13151,'[1]Инф. по МКД'!$C$3:$C$13151,,0)))</f>
        <v>Чайковский городской округ Пермского края</v>
      </c>
      <c r="C203" s="96" t="s">
        <v>302</v>
      </c>
      <c r="D203" s="74">
        <f>IF(ISERROR(IF(ISBLANK($C203),"",VLOOKUP($C203,'[1]Инф. по МКД'!$D$3:$T$13113,3,0))),"",IF(ISBLANK($C203),"",VLOOKUP($C203,'[1]Инф. по МКД'!$D$3:$T$13113,3,0)))</f>
        <v>1988</v>
      </c>
      <c r="E203" s="75"/>
      <c r="F203" s="87" t="str">
        <f>IF(ISERROR(IF(ISBLANK($C203),"",VLOOKUP($C203,'[1]Инф. по МКД'!$D$3:$T$13113,5,0))),"",IF(ISBLANK($C203),"",VLOOKUP($C203,'[1]Инф. по МКД'!$D$3:$T$13113,5,0)))</f>
        <v>Силикальцит</v>
      </c>
      <c r="G203" s="75">
        <f>IF(ISERROR(IF(ISBLANK($C203),"",VLOOKUP($C203,'[1]Инф. по МКД'!$D$3:$T$13113,9,0))),"",IF(ISBLANK($C203),"",VLOOKUP($C203,'[1]Инф. по МКД'!$D$3:$T$13113,9,0)))</f>
        <v>9</v>
      </c>
      <c r="H203" s="61">
        <f>IF(ISERROR(IF(ISBLANK($C203),"",VLOOKUP($C203,'[1]Инф. по МКД'!$D$3:$T$13113,10,0))),"",IF(ISBLANK($C203),"",VLOOKUP($C203,'[1]Инф. по МКД'!$D$3:$T$13113,10,0)))</f>
        <v>4</v>
      </c>
      <c r="I203" s="77">
        <f>IF(ISERROR(IF(ISBLANK($C203),"",VLOOKUP($C203,'[1]Инф. по МКД'!$D$3:$T$13113,14,0))),"",IF(ISBLANK($C203),"",VLOOKUP($C203,'[1]Инф. по МКД'!$D$3:$T$13113,14,0)))</f>
        <v>8913</v>
      </c>
      <c r="J203" s="78">
        <f>IF(ISERROR(IF(ISBLANK($C203),"",VLOOKUP($C203,'[1]Инф. по МКД'!$D$3:$T$13113,15,0))),"",IF(ISBLANK($C203),"",VLOOKUP($C203,'[1]Инф. по МКД'!$D$3:$T$13113,15,0)))</f>
        <v>7654.2</v>
      </c>
      <c r="K203" s="77">
        <f>IF(ISERROR(IF(ISBLANK($C203),"",VLOOKUP($C203,'[1]Инф. по МКД'!$D$3:$T$13113,16,0))),"",IF(ISBLANK($C203),"",VLOOKUP($C203,'[1]Инф. по МКД'!$D$3:$T$13113,16,0)))</f>
        <v>6888.78</v>
      </c>
      <c r="L203" s="79">
        <f>IF(ISERROR(IF(ISBLANK($C203),"",VLOOKUP($C203,'[1]Инф. по МКД'!$D$3:$T$13113,17,0))),"",IF(ISBLANK($C203),"",VLOOKUP($C203,'[1]Инф. по МКД'!$D$3:$T$13113,17,0)))</f>
        <v>461</v>
      </c>
      <c r="M203" s="80">
        <f t="shared" si="30"/>
        <v>11114035.68</v>
      </c>
      <c r="N203" s="78"/>
      <c r="O203" s="78"/>
      <c r="P203" s="78"/>
      <c r="Q203" s="80">
        <f>IF('Форма 2'!D203=0,"",'Форма 2'!D203-N203-O203-P203)</f>
        <v>11114035.68</v>
      </c>
      <c r="R203" s="81">
        <f t="shared" si="31"/>
        <v>1452.0179352512346</v>
      </c>
      <c r="S203" s="81">
        <f t="shared" si="32"/>
        <v>1452.0179352512346</v>
      </c>
      <c r="T203" s="82">
        <v>45657</v>
      </c>
      <c r="U203" s="75" t="s">
        <v>44</v>
      </c>
      <c r="V203" s="84"/>
      <c r="W203" s="84">
        <f t="shared" si="34"/>
        <v>1</v>
      </c>
      <c r="X203" s="85" t="s">
        <v>961</v>
      </c>
      <c r="Y203" s="85" t="s">
        <v>961</v>
      </c>
      <c r="Z203" s="85" t="s">
        <v>961</v>
      </c>
      <c r="AA203" s="85" t="s">
        <v>961</v>
      </c>
      <c r="AB203" s="85" t="s">
        <v>961</v>
      </c>
      <c r="AC203" s="85" t="s">
        <v>961</v>
      </c>
      <c r="AD203" s="85" t="s">
        <v>961</v>
      </c>
      <c r="AE203" s="99">
        <v>4</v>
      </c>
      <c r="AF203" s="86">
        <v>11114035.68</v>
      </c>
      <c r="AG203" s="85" t="s">
        <v>961</v>
      </c>
      <c r="AH203" s="85" t="s">
        <v>961</v>
      </c>
      <c r="AI203" s="85" t="s">
        <v>961</v>
      </c>
      <c r="AJ203" s="85" t="s">
        <v>961</v>
      </c>
      <c r="AK203" s="85" t="s">
        <v>961</v>
      </c>
      <c r="AL203" s="85" t="s">
        <v>961</v>
      </c>
      <c r="AM203" s="85" t="s">
        <v>961</v>
      </c>
      <c r="AN203" s="85" t="s">
        <v>961</v>
      </c>
      <c r="AO203" s="85" t="s">
        <v>961</v>
      </c>
      <c r="AP203" s="85" t="s">
        <v>961</v>
      </c>
      <c r="AQ203" s="85" t="s">
        <v>961</v>
      </c>
      <c r="AR203" s="85" t="s">
        <v>961</v>
      </c>
    </row>
    <row r="204" spans="1:44" ht="16.5" thickTop="1" thickBot="1" x14ac:dyDescent="0.3">
      <c r="A204" s="61">
        <f t="shared" si="33"/>
        <v>8</v>
      </c>
      <c r="B204" s="92" t="str">
        <f>IF(ISERROR(IF(ISBLANK(C204),"",_xlfn.XLOOKUP(C204,'[1]Инф. по МКД'!$D$3:$D$13151,'[1]Инф. по МКД'!$C$3:$C$13151,,0))),"",IF(ISBLANK(C204),"",_xlfn.XLOOKUP(C204,'[1]Инф. по МКД'!$D$3:$D$13151,'[1]Инф. по МКД'!$C$3:$C$13151,,0)))</f>
        <v>Чайковский городской округ Пермского края</v>
      </c>
      <c r="C204" s="96" t="s">
        <v>303</v>
      </c>
      <c r="D204" s="74">
        <f>IF(ISERROR(IF(ISBLANK($C204),"",VLOOKUP($C204,'[1]Инф. по МКД'!$D$3:$T$13113,3,0))),"",IF(ISBLANK($C204),"",VLOOKUP($C204,'[1]Инф. по МКД'!$D$3:$T$13113,3,0)))</f>
        <v>1968</v>
      </c>
      <c r="E204" s="75"/>
      <c r="F204" s="87" t="str">
        <f>IF(ISERROR(IF(ISBLANK($C204),"",VLOOKUP($C204,'[1]Инф. по МКД'!$D$3:$T$13113,5,0))),"",IF(ISBLANK($C204),"",VLOOKUP($C204,'[1]Инф. по МКД'!$D$3:$T$13113,5,0)))</f>
        <v>Кирпич</v>
      </c>
      <c r="G204" s="75">
        <f>IF(ISERROR(IF(ISBLANK($C204),"",VLOOKUP($C204,'[1]Инф. по МКД'!$D$3:$T$13113,9,0))),"",IF(ISBLANK($C204),"",VLOOKUP($C204,'[1]Инф. по МКД'!$D$3:$T$13113,9,0)))</f>
        <v>5</v>
      </c>
      <c r="H204" s="61">
        <f>IF(ISERROR(IF(ISBLANK($C204),"",VLOOKUP($C204,'[1]Инф. по МКД'!$D$3:$T$13113,10,0))),"",IF(ISBLANK($C204),"",VLOOKUP($C204,'[1]Инф. по МКД'!$D$3:$T$13113,10,0)))</f>
        <v>4</v>
      </c>
      <c r="I204" s="77">
        <f>IF(ISERROR(IF(ISBLANK($C204),"",VLOOKUP($C204,'[1]Инф. по МКД'!$D$3:$T$13113,14,0))),"",IF(ISBLANK($C204),"",VLOOKUP($C204,'[1]Инф. по МКД'!$D$3:$T$13113,14,0)))</f>
        <v>3472.5</v>
      </c>
      <c r="J204" s="78">
        <f>IF(ISERROR(IF(ISBLANK($C204),"",VLOOKUP($C204,'[1]Инф. по МКД'!$D$3:$T$13113,15,0))),"",IF(ISBLANK($C204),"",VLOOKUP($C204,'[1]Инф. по МКД'!$D$3:$T$13113,15,0)))</f>
        <v>3182.5</v>
      </c>
      <c r="K204" s="77">
        <f>IF(ISERROR(IF(ISBLANK($C204),"",VLOOKUP($C204,'[1]Инф. по МКД'!$D$3:$T$13113,16,0))),"",IF(ISBLANK($C204),"",VLOOKUP($C204,'[1]Инф. по МКД'!$D$3:$T$13113,16,0)))</f>
        <v>3182.5</v>
      </c>
      <c r="L204" s="79">
        <f>IF(ISERROR(IF(ISBLANK($C204),"",VLOOKUP($C204,'[1]Инф. по МКД'!$D$3:$T$13113,17,0))),"",IF(ISBLANK($C204),"",VLOOKUP($C204,'[1]Инф. по МКД'!$D$3:$T$13113,17,0)))</f>
        <v>151</v>
      </c>
      <c r="M204" s="80">
        <f t="shared" si="30"/>
        <v>15638473.199999999</v>
      </c>
      <c r="N204" s="78"/>
      <c r="O204" s="78"/>
      <c r="P204" s="78"/>
      <c r="Q204" s="80">
        <f>IF('Форма 2'!D204=0,"",'Форма 2'!D204-N204-O204-P204)</f>
        <v>15638473.199999999</v>
      </c>
      <c r="R204" s="81">
        <f t="shared" si="31"/>
        <v>4913.8957423409265</v>
      </c>
      <c r="S204" s="81">
        <f t="shared" si="32"/>
        <v>4913.8957423409265</v>
      </c>
      <c r="T204" s="82">
        <v>45657</v>
      </c>
      <c r="U204" s="75" t="s">
        <v>44</v>
      </c>
      <c r="V204" s="84"/>
      <c r="W204" s="84">
        <f t="shared" si="34"/>
        <v>1</v>
      </c>
      <c r="X204" s="85" t="s">
        <v>961</v>
      </c>
      <c r="Y204" s="85" t="s">
        <v>961</v>
      </c>
      <c r="Z204" s="85" t="s">
        <v>961</v>
      </c>
      <c r="AA204" s="85" t="s">
        <v>961</v>
      </c>
      <c r="AB204" s="85" t="s">
        <v>961</v>
      </c>
      <c r="AC204" s="85" t="s">
        <v>961</v>
      </c>
      <c r="AD204" s="85" t="s">
        <v>961</v>
      </c>
      <c r="AE204" s="99" t="s">
        <v>961</v>
      </c>
      <c r="AF204" s="86" t="s">
        <v>961</v>
      </c>
      <c r="AG204" s="85">
        <v>1</v>
      </c>
      <c r="AH204" s="85" t="s">
        <v>961</v>
      </c>
      <c r="AI204" s="85" t="s">
        <v>961</v>
      </c>
      <c r="AJ204" s="85" t="s">
        <v>961</v>
      </c>
      <c r="AK204" s="85" t="s">
        <v>961</v>
      </c>
      <c r="AL204" s="85" t="s">
        <v>961</v>
      </c>
      <c r="AM204" s="85" t="s">
        <v>961</v>
      </c>
      <c r="AN204" s="85" t="s">
        <v>961</v>
      </c>
      <c r="AO204" s="85" t="s">
        <v>961</v>
      </c>
      <c r="AP204" s="85" t="s">
        <v>961</v>
      </c>
      <c r="AQ204" s="85" t="s">
        <v>961</v>
      </c>
      <c r="AR204" s="85" t="s">
        <v>961</v>
      </c>
    </row>
    <row r="205" spans="1:44" ht="16.5" thickTop="1" thickBot="1" x14ac:dyDescent="0.3">
      <c r="A205" s="61">
        <f t="shared" si="33"/>
        <v>9</v>
      </c>
      <c r="B205" s="92" t="str">
        <f>IF(ISERROR(IF(ISBLANK(C205),"",_xlfn.XLOOKUP(C205,'[1]Инф. по МКД'!$D$3:$D$13151,'[1]Инф. по МКД'!$C$3:$C$13151,,0))),"",IF(ISBLANK(C205),"",_xlfn.XLOOKUP(C205,'[1]Инф. по МКД'!$D$3:$D$13151,'[1]Инф. по МКД'!$C$3:$C$13151,,0)))</f>
        <v>Чайковский городской округ Пермского края</v>
      </c>
      <c r="C205" s="96" t="s">
        <v>304</v>
      </c>
      <c r="D205" s="74">
        <f>IF(ISERROR(IF(ISBLANK($C205),"",VLOOKUP($C205,'[1]Инф. по МКД'!$D$3:$T$13113,3,0))),"",IF(ISBLANK($C205),"",VLOOKUP($C205,'[1]Инф. по МКД'!$D$3:$T$13113,3,0)))</f>
        <v>1968</v>
      </c>
      <c r="E205" s="75"/>
      <c r="F205" s="87" t="str">
        <f>IF(ISERROR(IF(ISBLANK($C205),"",VLOOKUP($C205,'[1]Инф. по МКД'!$D$3:$T$13113,5,0))),"",IF(ISBLANK($C205),"",VLOOKUP($C205,'[1]Инф. по МКД'!$D$3:$T$13113,5,0)))</f>
        <v>Силикальцитные</v>
      </c>
      <c r="G205" s="75">
        <f>IF(ISERROR(IF(ISBLANK($C205),"",VLOOKUP($C205,'[1]Инф. по МКД'!$D$3:$T$13113,9,0))),"",IF(ISBLANK($C205),"",VLOOKUP($C205,'[1]Инф. по МКД'!$D$3:$T$13113,9,0)))</f>
        <v>5</v>
      </c>
      <c r="H205" s="61">
        <f>IF(ISERROR(IF(ISBLANK($C205),"",VLOOKUP($C205,'[1]Инф. по МКД'!$D$3:$T$13113,10,0))),"",IF(ISBLANK($C205),"",VLOOKUP($C205,'[1]Инф. по МКД'!$D$3:$T$13113,10,0)))</f>
        <v>4</v>
      </c>
      <c r="I205" s="77">
        <f>IF(ISERROR(IF(ISBLANK($C205),"",VLOOKUP($C205,'[1]Инф. по МКД'!$D$3:$T$13113,14,0))),"",IF(ISBLANK($C205),"",VLOOKUP($C205,'[1]Инф. по МКД'!$D$3:$T$13113,14,0)))</f>
        <v>2963.1</v>
      </c>
      <c r="J205" s="78">
        <f>IF(ISERROR(IF(ISBLANK($C205),"",VLOOKUP($C205,'[1]Инф. по МКД'!$D$3:$T$13113,15,0))),"",IF(ISBLANK($C205),"",VLOOKUP($C205,'[1]Инф. по МКД'!$D$3:$T$13113,15,0)))</f>
        <v>2963.1</v>
      </c>
      <c r="K205" s="77">
        <f>IF(ISERROR(IF(ISBLANK($C205),"",VLOOKUP($C205,'[1]Инф. по МКД'!$D$3:$T$13113,16,0))),"",IF(ISBLANK($C205),"",VLOOKUP($C205,'[1]Инф. по МКД'!$D$3:$T$13113,16,0)))</f>
        <v>2963.1</v>
      </c>
      <c r="L205" s="79">
        <f>IF(ISERROR(IF(ISBLANK($C205),"",VLOOKUP($C205,'[1]Инф. по МКД'!$D$3:$T$13113,17,0))),"",IF(ISBLANK($C205),"",VLOOKUP($C205,'[1]Инф. по МКД'!$D$3:$T$13113,17,0)))</f>
        <v>105</v>
      </c>
      <c r="M205" s="80">
        <f t="shared" si="30"/>
        <v>12221454.100000001</v>
      </c>
      <c r="N205" s="78"/>
      <c r="O205" s="78"/>
      <c r="P205" s="78"/>
      <c r="Q205" s="80">
        <f>IF('Форма 2'!D205=0,"",'Форма 2'!D205-N205-O205-P205)</f>
        <v>12221454.100000001</v>
      </c>
      <c r="R205" s="81">
        <f t="shared" si="31"/>
        <v>4124.5499983125783</v>
      </c>
      <c r="S205" s="81">
        <f t="shared" si="32"/>
        <v>4124.5499983125783</v>
      </c>
      <c r="T205" s="82">
        <v>45657</v>
      </c>
      <c r="U205" s="75" t="s">
        <v>44</v>
      </c>
      <c r="V205" s="83"/>
      <c r="W205" s="84">
        <f t="shared" si="34"/>
        <v>4</v>
      </c>
      <c r="X205" s="85" t="s">
        <v>961</v>
      </c>
      <c r="Y205" s="85">
        <v>1</v>
      </c>
      <c r="Z205" s="85" t="s">
        <v>961</v>
      </c>
      <c r="AA205" s="85">
        <v>1</v>
      </c>
      <c r="AB205" s="85">
        <v>1</v>
      </c>
      <c r="AC205" s="85">
        <v>1</v>
      </c>
      <c r="AD205" s="85" t="s">
        <v>961</v>
      </c>
      <c r="AE205" s="99" t="s">
        <v>961</v>
      </c>
      <c r="AF205" s="86" t="s">
        <v>961</v>
      </c>
      <c r="AG205" s="85" t="s">
        <v>961</v>
      </c>
      <c r="AH205" s="85" t="s">
        <v>961</v>
      </c>
      <c r="AI205" s="85" t="s">
        <v>961</v>
      </c>
      <c r="AJ205" s="85" t="s">
        <v>961</v>
      </c>
      <c r="AK205" s="85" t="s">
        <v>961</v>
      </c>
      <c r="AL205" s="85" t="s">
        <v>961</v>
      </c>
      <c r="AM205" s="85" t="s">
        <v>961</v>
      </c>
      <c r="AN205" s="85" t="s">
        <v>961</v>
      </c>
      <c r="AO205" s="85" t="s">
        <v>961</v>
      </c>
      <c r="AP205" s="85" t="s">
        <v>961</v>
      </c>
      <c r="AQ205" s="85" t="s">
        <v>961</v>
      </c>
      <c r="AR205" s="85" t="s">
        <v>961</v>
      </c>
    </row>
    <row r="206" spans="1:44" ht="16.5" thickTop="1" thickBot="1" x14ac:dyDescent="0.3">
      <c r="A206" s="61">
        <f t="shared" si="33"/>
        <v>10</v>
      </c>
      <c r="B206" s="92" t="str">
        <f>IF(ISERROR(IF(ISBLANK(C206),"",_xlfn.XLOOKUP(C206,'[1]Инф. по МКД'!$D$3:$D$13151,'[1]Инф. по МКД'!$C$3:$C$13151,,0))),"",IF(ISBLANK(C206),"",_xlfn.XLOOKUP(C206,'[1]Инф. по МКД'!$D$3:$D$13151,'[1]Инф. по МКД'!$C$3:$C$13151,,0)))</f>
        <v>Чайковский городской округ Пермского края</v>
      </c>
      <c r="C206" s="96" t="s">
        <v>305</v>
      </c>
      <c r="D206" s="74">
        <f>IF(ISERROR(IF(ISBLANK($C206),"",VLOOKUP($C206,'[1]Инф. по МКД'!$D$3:$T$13113,3,0))),"",IF(ISBLANK($C206),"",VLOOKUP($C206,'[1]Инф. по МКД'!$D$3:$T$13113,3,0)))</f>
        <v>1962</v>
      </c>
      <c r="E206" s="75"/>
      <c r="F206" s="87" t="str">
        <f>IF(ISERROR(IF(ISBLANK($C206),"",VLOOKUP($C206,'[1]Инф. по МКД'!$D$3:$T$13113,5,0))),"",IF(ISBLANK($C206),"",VLOOKUP($C206,'[1]Инф. по МКД'!$D$3:$T$13113,5,0)))</f>
        <v>Крупные блоки</v>
      </c>
      <c r="G206" s="75">
        <f>IF(ISERROR(IF(ISBLANK($C206),"",VLOOKUP($C206,'[1]Инф. по МКД'!$D$3:$T$13113,9,0))),"",IF(ISBLANK($C206),"",VLOOKUP($C206,'[1]Инф. по МКД'!$D$3:$T$13113,9,0)))</f>
        <v>4</v>
      </c>
      <c r="H206" s="61">
        <f>IF(ISERROR(IF(ISBLANK($C206),"",VLOOKUP($C206,'[1]Инф. по МКД'!$D$3:$T$13113,10,0))),"",IF(ISBLANK($C206),"",VLOOKUP($C206,'[1]Инф. по МКД'!$D$3:$T$13113,10,0)))</f>
        <v>3</v>
      </c>
      <c r="I206" s="77">
        <f>IF(ISERROR(IF(ISBLANK($C206),"",VLOOKUP($C206,'[1]Инф. по МКД'!$D$3:$T$13113,14,0))),"",IF(ISBLANK($C206),"",VLOOKUP($C206,'[1]Инф. по МКД'!$D$3:$T$13113,14,0)))</f>
        <v>2379.4</v>
      </c>
      <c r="J206" s="78">
        <f>IF(ISERROR(IF(ISBLANK($C206),"",VLOOKUP($C206,'[1]Инф. по МКД'!$D$3:$T$13113,15,0))),"",IF(ISBLANK($C206),"",VLOOKUP($C206,'[1]Инф. по МКД'!$D$3:$T$13113,15,0)))</f>
        <v>2192.9</v>
      </c>
      <c r="K206" s="77">
        <f>IF(ISERROR(IF(ISBLANK($C206),"",VLOOKUP($C206,'[1]Инф. по МКД'!$D$3:$T$13113,16,0))),"",IF(ISBLANK($C206),"",VLOOKUP($C206,'[1]Инф. по МКД'!$D$3:$T$13113,16,0)))</f>
        <v>2192.9</v>
      </c>
      <c r="L206" s="79">
        <f>IF(ISERROR(IF(ISBLANK($C206),"",VLOOKUP($C206,'[1]Инф. по МКД'!$D$3:$T$13113,17,0))),"",IF(ISBLANK($C206),"",VLOOKUP($C206,'[1]Инф. по МКД'!$D$3:$T$13113,17,0)))</f>
        <v>81</v>
      </c>
      <c r="M206" s="80">
        <f t="shared" si="30"/>
        <v>16634766.109999999</v>
      </c>
      <c r="N206" s="78"/>
      <c r="O206" s="78"/>
      <c r="P206" s="78"/>
      <c r="Q206" s="80">
        <f>IF('Форма 2'!D206=0,"",'Форма 2'!D206-N206-O206-P206)</f>
        <v>16634766.109999999</v>
      </c>
      <c r="R206" s="81">
        <f t="shared" si="31"/>
        <v>7585.7385699302286</v>
      </c>
      <c r="S206" s="81">
        <f t="shared" si="32"/>
        <v>7585.7385699302286</v>
      </c>
      <c r="T206" s="82">
        <v>45657</v>
      </c>
      <c r="U206" s="75" t="s">
        <v>44</v>
      </c>
      <c r="V206" s="83"/>
      <c r="W206" s="84">
        <f t="shared" si="34"/>
        <v>2</v>
      </c>
      <c r="X206" s="85" t="s">
        <v>961</v>
      </c>
      <c r="Y206" s="85">
        <v>1</v>
      </c>
      <c r="Z206" s="85" t="s">
        <v>961</v>
      </c>
      <c r="AA206" s="85" t="s">
        <v>961</v>
      </c>
      <c r="AB206" s="85" t="s">
        <v>961</v>
      </c>
      <c r="AC206" s="85" t="s">
        <v>961</v>
      </c>
      <c r="AD206" s="85" t="s">
        <v>961</v>
      </c>
      <c r="AE206" s="99" t="s">
        <v>961</v>
      </c>
      <c r="AF206" s="86" t="s">
        <v>961</v>
      </c>
      <c r="AG206" s="85">
        <v>1</v>
      </c>
      <c r="AH206" s="85" t="s">
        <v>961</v>
      </c>
      <c r="AI206" s="85" t="s">
        <v>961</v>
      </c>
      <c r="AJ206" s="85" t="s">
        <v>961</v>
      </c>
      <c r="AK206" s="85" t="s">
        <v>961</v>
      </c>
      <c r="AL206" s="85" t="s">
        <v>961</v>
      </c>
      <c r="AM206" s="85" t="s">
        <v>961</v>
      </c>
      <c r="AN206" s="85" t="s">
        <v>961</v>
      </c>
      <c r="AO206" s="85" t="s">
        <v>961</v>
      </c>
      <c r="AP206" s="85" t="s">
        <v>961</v>
      </c>
      <c r="AQ206" s="85" t="s">
        <v>961</v>
      </c>
      <c r="AR206" s="85" t="s">
        <v>961</v>
      </c>
    </row>
    <row r="207" spans="1:44" ht="16.5" thickTop="1" thickBot="1" x14ac:dyDescent="0.3">
      <c r="A207" s="61">
        <f t="shared" si="33"/>
        <v>11</v>
      </c>
      <c r="B207" s="92" t="str">
        <f>IF(ISERROR(IF(ISBLANK(C207),"",_xlfn.XLOOKUP(C207,'[1]Инф. по МКД'!$D$3:$D$13151,'[1]Инф. по МКД'!$C$3:$C$13151,,0))),"",IF(ISBLANK(C207),"",_xlfn.XLOOKUP(C207,'[1]Инф. по МКД'!$D$3:$D$13151,'[1]Инф. по МКД'!$C$3:$C$13151,,0)))</f>
        <v>Чайковский городской округ Пермского края</v>
      </c>
      <c r="C207" s="96" t="s">
        <v>306</v>
      </c>
      <c r="D207" s="74">
        <f>IF(ISERROR(IF(ISBLANK($C207),"",VLOOKUP($C207,'[1]Инф. по МКД'!$D$3:$T$13113,3,0))),"",IF(ISBLANK($C207),"",VLOOKUP($C207,'[1]Инф. по МКД'!$D$3:$T$13113,3,0)))</f>
        <v>1962</v>
      </c>
      <c r="E207" s="75"/>
      <c r="F207" s="87" t="str">
        <f>IF(ISERROR(IF(ISBLANK($C207),"",VLOOKUP($C207,'[1]Инф. по МКД'!$D$3:$T$13113,5,0))),"",IF(ISBLANK($C207),"",VLOOKUP($C207,'[1]Инф. по МКД'!$D$3:$T$13113,5,0)))</f>
        <v>Кирпич</v>
      </c>
      <c r="G207" s="75">
        <f>IF(ISERROR(IF(ISBLANK($C207),"",VLOOKUP($C207,'[1]Инф. по МКД'!$D$3:$T$13113,9,0))),"",IF(ISBLANK($C207),"",VLOOKUP($C207,'[1]Инф. по МКД'!$D$3:$T$13113,9,0)))</f>
        <v>4</v>
      </c>
      <c r="H207" s="61">
        <f>IF(ISERROR(IF(ISBLANK($C207),"",VLOOKUP($C207,'[1]Инф. по МКД'!$D$3:$T$13113,10,0))),"",IF(ISBLANK($C207),"",VLOOKUP($C207,'[1]Инф. по МКД'!$D$3:$T$13113,10,0)))</f>
        <v>3</v>
      </c>
      <c r="I207" s="77">
        <f>IF(ISERROR(IF(ISBLANK($C207),"",VLOOKUP($C207,'[1]Инф. по МКД'!$D$3:$T$13113,14,0))),"",IF(ISBLANK($C207),"",VLOOKUP($C207,'[1]Инф. по МКД'!$D$3:$T$13113,14,0)))</f>
        <v>2204.4</v>
      </c>
      <c r="J207" s="78">
        <f>IF(ISERROR(IF(ISBLANK($C207),"",VLOOKUP($C207,'[1]Инф. по МКД'!$D$3:$T$13113,15,0))),"",IF(ISBLANK($C207),"",VLOOKUP($C207,'[1]Инф. по МКД'!$D$3:$T$13113,15,0)))</f>
        <v>2022.5</v>
      </c>
      <c r="K207" s="77">
        <f>IF(ISERROR(IF(ISBLANK($C207),"",VLOOKUP($C207,'[1]Инф. по МКД'!$D$3:$T$13113,16,0))),"",IF(ISBLANK($C207),"",VLOOKUP($C207,'[1]Инф. по МКД'!$D$3:$T$13113,16,0)))</f>
        <v>1981.3</v>
      </c>
      <c r="L207" s="79">
        <f>IF(ISERROR(IF(ISBLANK($C207),"",VLOOKUP($C207,'[1]Инф. по МКД'!$D$3:$T$13113,17,0))),"",IF(ISBLANK($C207),"",VLOOKUP($C207,'[1]Инф. по МКД'!$D$3:$T$13113,17,0)))</f>
        <v>59</v>
      </c>
      <c r="M207" s="80">
        <f t="shared" si="30"/>
        <v>1153782.96</v>
      </c>
      <c r="N207" s="78"/>
      <c r="O207" s="78"/>
      <c r="P207" s="78"/>
      <c r="Q207" s="80">
        <f>IF('Форма 2'!D207=0,"",'Форма 2'!D207-N207-O207-P207)</f>
        <v>1153782.96</v>
      </c>
      <c r="R207" s="81">
        <f t="shared" si="31"/>
        <v>570.47365142150807</v>
      </c>
      <c r="S207" s="81">
        <f t="shared" si="32"/>
        <v>570.47365142150807</v>
      </c>
      <c r="T207" s="82">
        <v>45657</v>
      </c>
      <c r="U207" s="75" t="s">
        <v>44</v>
      </c>
      <c r="V207" s="83"/>
      <c r="W207" s="84">
        <f t="shared" si="34"/>
        <v>1</v>
      </c>
      <c r="X207" s="85" t="s">
        <v>961</v>
      </c>
      <c r="Y207" s="85" t="s">
        <v>961</v>
      </c>
      <c r="Z207" s="85">
        <v>1</v>
      </c>
      <c r="AA207" s="85" t="s">
        <v>961</v>
      </c>
      <c r="AB207" s="85" t="s">
        <v>961</v>
      </c>
      <c r="AC207" s="85" t="s">
        <v>961</v>
      </c>
      <c r="AD207" s="85" t="s">
        <v>961</v>
      </c>
      <c r="AE207" s="99" t="s">
        <v>961</v>
      </c>
      <c r="AF207" s="86" t="s">
        <v>961</v>
      </c>
      <c r="AG207" s="85" t="s">
        <v>961</v>
      </c>
      <c r="AH207" s="85" t="s">
        <v>961</v>
      </c>
      <c r="AI207" s="85" t="s">
        <v>961</v>
      </c>
      <c r="AJ207" s="85" t="s">
        <v>961</v>
      </c>
      <c r="AK207" s="85" t="s">
        <v>961</v>
      </c>
      <c r="AL207" s="85" t="s">
        <v>961</v>
      </c>
      <c r="AM207" s="85" t="s">
        <v>961</v>
      </c>
      <c r="AN207" s="85" t="s">
        <v>961</v>
      </c>
      <c r="AO207" s="85" t="s">
        <v>961</v>
      </c>
      <c r="AP207" s="85" t="s">
        <v>961</v>
      </c>
      <c r="AQ207" s="85" t="s">
        <v>961</v>
      </c>
      <c r="AR207" s="85" t="s">
        <v>961</v>
      </c>
    </row>
    <row r="208" spans="1:44" ht="16.5" thickTop="1" thickBot="1" x14ac:dyDescent="0.3">
      <c r="A208" s="61">
        <f t="shared" si="33"/>
        <v>12</v>
      </c>
      <c r="B208" s="92" t="str">
        <f>IF(ISERROR(IF(ISBLANK(C208),"",_xlfn.XLOOKUP(C208,'[1]Инф. по МКД'!$D$3:$D$13151,'[1]Инф. по МКД'!$C$3:$C$13151,,0))),"",IF(ISBLANK(C208),"",_xlfn.XLOOKUP(C208,'[1]Инф. по МКД'!$D$3:$D$13151,'[1]Инф. по МКД'!$C$3:$C$13151,,0)))</f>
        <v>Чайковский городской округ Пермского края</v>
      </c>
      <c r="C208" s="96" t="s">
        <v>307</v>
      </c>
      <c r="D208" s="74">
        <f>IF(ISERROR(IF(ISBLANK($C208),"",VLOOKUP($C208,'[1]Инф. по МКД'!$D$3:$T$13113,3,0))),"",IF(ISBLANK($C208),"",VLOOKUP($C208,'[1]Инф. по МКД'!$D$3:$T$13113,3,0)))</f>
        <v>1960</v>
      </c>
      <c r="E208" s="75"/>
      <c r="F208" s="87" t="str">
        <f>IF(ISERROR(IF(ISBLANK($C208),"",VLOOKUP($C208,'[1]Инф. по МКД'!$D$3:$T$13113,5,0))),"",IF(ISBLANK($C208),"",VLOOKUP($C208,'[1]Инф. по МКД'!$D$3:$T$13113,5,0)))</f>
        <v>Кирпич</v>
      </c>
      <c r="G208" s="75">
        <f>IF(ISERROR(IF(ISBLANK($C208),"",VLOOKUP($C208,'[1]Инф. по МКД'!$D$3:$T$13113,9,0))),"",IF(ISBLANK($C208),"",VLOOKUP($C208,'[1]Инф. по МКД'!$D$3:$T$13113,9,0)))</f>
        <v>3</v>
      </c>
      <c r="H208" s="61">
        <f>IF(ISERROR(IF(ISBLANK($C208),"",VLOOKUP($C208,'[1]Инф. по МКД'!$D$3:$T$13113,10,0))),"",IF(ISBLANK($C208),"",VLOOKUP($C208,'[1]Инф. по МКД'!$D$3:$T$13113,10,0)))</f>
        <v>2</v>
      </c>
      <c r="I208" s="77">
        <f>IF(ISERROR(IF(ISBLANK($C208),"",VLOOKUP($C208,'[1]Инф. по МКД'!$D$3:$T$13113,14,0))),"",IF(ISBLANK($C208),"",VLOOKUP($C208,'[1]Инф. по МКД'!$D$3:$T$13113,14,0)))</f>
        <v>1062.3</v>
      </c>
      <c r="J208" s="78">
        <f>IF(ISERROR(IF(ISBLANK($C208),"",VLOOKUP($C208,'[1]Инф. по МКД'!$D$3:$T$13113,15,0))),"",IF(ISBLANK($C208),"",VLOOKUP($C208,'[1]Инф. по МКД'!$D$3:$T$13113,15,0)))</f>
        <v>932.6</v>
      </c>
      <c r="K208" s="77">
        <f>IF(ISERROR(IF(ISBLANK($C208),"",VLOOKUP($C208,'[1]Инф. по МКД'!$D$3:$T$13113,16,0))),"",IF(ISBLANK($C208),"",VLOOKUP($C208,'[1]Инф. по МКД'!$D$3:$T$13113,16,0)))</f>
        <v>932.6</v>
      </c>
      <c r="L208" s="79">
        <f>IF(ISERROR(IF(ISBLANK($C208),"",VLOOKUP($C208,'[1]Инф. по МКД'!$D$3:$T$13113,17,0))),"",IF(ISBLANK($C208),"",VLOOKUP($C208,'[1]Инф. по МКД'!$D$3:$T$13113,17,0)))</f>
        <v>29</v>
      </c>
      <c r="M208" s="80">
        <f t="shared" si="30"/>
        <v>21400267.210000001</v>
      </c>
      <c r="N208" s="78"/>
      <c r="O208" s="78"/>
      <c r="P208" s="78"/>
      <c r="Q208" s="80">
        <f>IF('Форма 2'!D208=0,"",'Форма 2'!D208-N208-O208-P208)</f>
        <v>21400267.210000001</v>
      </c>
      <c r="R208" s="81">
        <f t="shared" si="31"/>
        <v>22946.887422260348</v>
      </c>
      <c r="S208" s="81">
        <f t="shared" si="32"/>
        <v>22946.887422260348</v>
      </c>
      <c r="T208" s="82">
        <v>45657</v>
      </c>
      <c r="U208" s="75" t="s">
        <v>44</v>
      </c>
      <c r="V208" s="84"/>
      <c r="W208" s="84">
        <f t="shared" si="34"/>
        <v>5</v>
      </c>
      <c r="X208" s="85" t="s">
        <v>961</v>
      </c>
      <c r="Y208" s="85">
        <v>1</v>
      </c>
      <c r="Z208" s="85" t="s">
        <v>961</v>
      </c>
      <c r="AA208" s="85">
        <v>1</v>
      </c>
      <c r="AB208" s="85">
        <v>1</v>
      </c>
      <c r="AC208" s="85">
        <v>1</v>
      </c>
      <c r="AD208" s="85" t="s">
        <v>961</v>
      </c>
      <c r="AE208" s="99" t="s">
        <v>961</v>
      </c>
      <c r="AF208" s="86" t="s">
        <v>961</v>
      </c>
      <c r="AG208" s="85">
        <v>1</v>
      </c>
      <c r="AH208" s="85" t="s">
        <v>961</v>
      </c>
      <c r="AI208" s="85" t="s">
        <v>961</v>
      </c>
      <c r="AJ208" s="85" t="s">
        <v>961</v>
      </c>
      <c r="AK208" s="85" t="s">
        <v>961</v>
      </c>
      <c r="AL208" s="85" t="s">
        <v>961</v>
      </c>
      <c r="AM208" s="85" t="s">
        <v>961</v>
      </c>
      <c r="AN208" s="85" t="s">
        <v>961</v>
      </c>
      <c r="AO208" s="85" t="s">
        <v>961</v>
      </c>
      <c r="AP208" s="85" t="s">
        <v>961</v>
      </c>
      <c r="AQ208" s="85" t="s">
        <v>961</v>
      </c>
      <c r="AR208" s="85" t="s">
        <v>961</v>
      </c>
    </row>
    <row r="209" spans="1:44" ht="16.5" thickTop="1" thickBot="1" x14ac:dyDescent="0.3">
      <c r="A209" s="61">
        <f t="shared" si="33"/>
        <v>13</v>
      </c>
      <c r="B209" s="92" t="str">
        <f>IF(ISERROR(IF(ISBLANK(C209),"",_xlfn.XLOOKUP(C209,'[1]Инф. по МКД'!$D$3:$D$13151,'[1]Инф. по МКД'!$C$3:$C$13151,,0))),"",IF(ISBLANK(C209),"",_xlfn.XLOOKUP(C209,'[1]Инф. по МКД'!$D$3:$D$13151,'[1]Инф. по МКД'!$C$3:$C$13151,,0)))</f>
        <v>Чайковский городской округ Пермского края</v>
      </c>
      <c r="C209" s="96" t="s">
        <v>308</v>
      </c>
      <c r="D209" s="74">
        <f>IF(ISERROR(IF(ISBLANK($C209),"",VLOOKUP($C209,'[1]Инф. по МКД'!$D$3:$T$13113,3,0))),"",IF(ISBLANK($C209),"",VLOOKUP($C209,'[1]Инф. по МКД'!$D$3:$T$13113,3,0)))</f>
        <v>1959</v>
      </c>
      <c r="E209" s="75"/>
      <c r="F209" s="87" t="str">
        <f>IF(ISERROR(IF(ISBLANK($C209),"",VLOOKUP($C209,'[1]Инф. по МКД'!$D$3:$T$13113,5,0))),"",IF(ISBLANK($C209),"",VLOOKUP($C209,'[1]Инф. по МКД'!$D$3:$T$13113,5,0)))</f>
        <v>Кирпич</v>
      </c>
      <c r="G209" s="75">
        <f>IF(ISERROR(IF(ISBLANK($C209),"",VLOOKUP($C209,'[1]Инф. по МКД'!$D$3:$T$13113,9,0))),"",IF(ISBLANK($C209),"",VLOOKUP($C209,'[1]Инф. по МКД'!$D$3:$T$13113,9,0)))</f>
        <v>3</v>
      </c>
      <c r="H209" s="61">
        <f>IF(ISERROR(IF(ISBLANK($C209),"",VLOOKUP($C209,'[1]Инф. по МКД'!$D$3:$T$13113,10,0))),"",IF(ISBLANK($C209),"",VLOOKUP($C209,'[1]Инф. по МКД'!$D$3:$T$13113,10,0)))</f>
        <v>3</v>
      </c>
      <c r="I209" s="77">
        <f>IF(ISERROR(IF(ISBLANK($C209),"",VLOOKUP($C209,'[1]Инф. по МКД'!$D$3:$T$13113,14,0))),"",IF(ISBLANK($C209),"",VLOOKUP($C209,'[1]Инф. по МКД'!$D$3:$T$13113,14,0)))</f>
        <v>1736.7</v>
      </c>
      <c r="J209" s="78">
        <f>IF(ISERROR(IF(ISBLANK($C209),"",VLOOKUP($C209,'[1]Инф. по МКД'!$D$3:$T$13113,15,0))),"",IF(ISBLANK($C209),"",VLOOKUP($C209,'[1]Инф. по МКД'!$D$3:$T$13113,15,0)))</f>
        <v>1224.0999999999999</v>
      </c>
      <c r="K209" s="77">
        <f>IF(ISERROR(IF(ISBLANK($C209),"",VLOOKUP($C209,'[1]Инф. по МКД'!$D$3:$T$13113,16,0))),"",IF(ISBLANK($C209),"",VLOOKUP($C209,'[1]Инф. по МКД'!$D$3:$T$13113,16,0)))</f>
        <v>1224.0999999999999</v>
      </c>
      <c r="L209" s="79">
        <f>IF(ISERROR(IF(ISBLANK($C209),"",VLOOKUP($C209,'[1]Инф. по МКД'!$D$3:$T$13113,17,0))),"",IF(ISBLANK($C209),"",VLOOKUP($C209,'[1]Инф. по МКД'!$D$3:$T$13113,17,0)))</f>
        <v>43</v>
      </c>
      <c r="M209" s="80">
        <f t="shared" si="30"/>
        <v>32306423.370000001</v>
      </c>
      <c r="N209" s="78"/>
      <c r="O209" s="78"/>
      <c r="P209" s="78"/>
      <c r="Q209" s="80">
        <f>IF('Форма 2'!D209=0,"",'Форма 2'!D209-N209-O209-P209)</f>
        <v>32306423.370000001</v>
      </c>
      <c r="R209" s="81">
        <f t="shared" si="31"/>
        <v>26391.980532636226</v>
      </c>
      <c r="S209" s="81">
        <f t="shared" si="32"/>
        <v>26391.980532636226</v>
      </c>
      <c r="T209" s="82">
        <v>45657</v>
      </c>
      <c r="U209" s="75" t="s">
        <v>44</v>
      </c>
      <c r="V209" s="84"/>
      <c r="W209" s="84">
        <f t="shared" si="34"/>
        <v>3</v>
      </c>
      <c r="X209" s="85" t="s">
        <v>961</v>
      </c>
      <c r="Y209" s="85">
        <v>1</v>
      </c>
      <c r="Z209" s="85" t="s">
        <v>961</v>
      </c>
      <c r="AA209" s="85" t="s">
        <v>961</v>
      </c>
      <c r="AB209" s="85" t="s">
        <v>961</v>
      </c>
      <c r="AC209" s="85">
        <v>1</v>
      </c>
      <c r="AD209" s="85" t="s">
        <v>961</v>
      </c>
      <c r="AE209" s="99" t="s">
        <v>961</v>
      </c>
      <c r="AF209" s="86" t="s">
        <v>961</v>
      </c>
      <c r="AG209" s="85">
        <v>1</v>
      </c>
      <c r="AH209" s="85" t="s">
        <v>961</v>
      </c>
      <c r="AI209" s="85" t="s">
        <v>961</v>
      </c>
      <c r="AJ209" s="85" t="s">
        <v>961</v>
      </c>
      <c r="AK209" s="85" t="s">
        <v>961</v>
      </c>
      <c r="AL209" s="85" t="s">
        <v>961</v>
      </c>
      <c r="AM209" s="85" t="s">
        <v>961</v>
      </c>
      <c r="AN209" s="85" t="s">
        <v>961</v>
      </c>
      <c r="AO209" s="85" t="s">
        <v>961</v>
      </c>
      <c r="AP209" s="85" t="s">
        <v>961</v>
      </c>
      <c r="AQ209" s="85" t="s">
        <v>961</v>
      </c>
      <c r="AR209" s="85" t="s">
        <v>961</v>
      </c>
    </row>
    <row r="210" spans="1:44" ht="16.5" thickTop="1" thickBot="1" x14ac:dyDescent="0.3">
      <c r="A210" s="61">
        <f t="shared" si="33"/>
        <v>14</v>
      </c>
      <c r="B210" s="92" t="str">
        <f>IF(ISERROR(IF(ISBLANK(C210),"",_xlfn.XLOOKUP(C210,'[1]Инф. по МКД'!$D$3:$D$13151,'[1]Инф. по МКД'!$C$3:$C$13151,,0))),"",IF(ISBLANK(C210),"",_xlfn.XLOOKUP(C210,'[1]Инф. по МКД'!$D$3:$D$13151,'[1]Инф. по МКД'!$C$3:$C$13151,,0)))</f>
        <v>Чайковский городской округ Пермского края</v>
      </c>
      <c r="C210" s="96" t="s">
        <v>312</v>
      </c>
      <c r="D210" s="74">
        <f>IF(ISERROR(IF(ISBLANK($C210),"",VLOOKUP($C210,'[1]Инф. по МКД'!$D$3:$T$13113,3,0))),"",IF(ISBLANK($C210),"",VLOOKUP($C210,'[1]Инф. по МКД'!$D$3:$T$13113,3,0)))</f>
        <v>1960</v>
      </c>
      <c r="E210" s="75"/>
      <c r="F210" s="87" t="str">
        <f>IF(ISERROR(IF(ISBLANK($C210),"",VLOOKUP($C210,'[1]Инф. по МКД'!$D$3:$T$13113,5,0))),"",IF(ISBLANK($C210),"",VLOOKUP($C210,'[1]Инф. по МКД'!$D$3:$T$13113,5,0)))</f>
        <v>Кирпич</v>
      </c>
      <c r="G210" s="75">
        <f>IF(ISERROR(IF(ISBLANK($C210),"",VLOOKUP($C210,'[1]Инф. по МКД'!$D$3:$T$13113,9,0))),"",IF(ISBLANK($C210),"",VLOOKUP($C210,'[1]Инф. по МКД'!$D$3:$T$13113,9,0)))</f>
        <v>3</v>
      </c>
      <c r="H210" s="61">
        <f>IF(ISERROR(IF(ISBLANK($C210),"",VLOOKUP($C210,'[1]Инф. по МКД'!$D$3:$T$13113,10,0))),"",IF(ISBLANK($C210),"",VLOOKUP($C210,'[1]Инф. по МКД'!$D$3:$T$13113,10,0)))</f>
        <v>2</v>
      </c>
      <c r="I210" s="77">
        <f>IF(ISERROR(IF(ISBLANK($C210),"",VLOOKUP($C210,'[1]Инф. по МКД'!$D$3:$T$13113,14,0))),"",IF(ISBLANK($C210),"",VLOOKUP($C210,'[1]Инф. по МКД'!$D$3:$T$13113,14,0)))</f>
        <v>1047.3</v>
      </c>
      <c r="J210" s="78">
        <f>IF(ISERROR(IF(ISBLANK($C210),"",VLOOKUP($C210,'[1]Инф. по МКД'!$D$3:$T$13113,15,0))),"",IF(ISBLANK($C210),"",VLOOKUP($C210,'[1]Инф. по МКД'!$D$3:$T$13113,15,0)))</f>
        <v>973.5</v>
      </c>
      <c r="K210" s="77">
        <f>IF(ISERROR(IF(ISBLANK($C210),"",VLOOKUP($C210,'[1]Инф. по МКД'!$D$3:$T$13113,16,0))),"",IF(ISBLANK($C210),"",VLOOKUP($C210,'[1]Инф. по МКД'!$D$3:$T$13113,16,0)))</f>
        <v>928.4</v>
      </c>
      <c r="L210" s="79">
        <f>IF(ISERROR(IF(ISBLANK($C210),"",VLOOKUP($C210,'[1]Инф. по МКД'!$D$3:$T$13113,17,0))),"",IF(ISBLANK($C210),"",VLOOKUP($C210,'[1]Инф. по МКД'!$D$3:$T$13113,17,0)))</f>
        <v>41</v>
      </c>
      <c r="M210" s="80">
        <f t="shared" si="30"/>
        <v>21098088.91</v>
      </c>
      <c r="N210" s="78"/>
      <c r="O210" s="78"/>
      <c r="P210" s="78"/>
      <c r="Q210" s="80">
        <f>IF('Форма 2'!D210=0,"",'Форма 2'!D210-N210-O210-P210)</f>
        <v>21098088.91</v>
      </c>
      <c r="R210" s="81">
        <f t="shared" si="31"/>
        <v>21672.407714432462</v>
      </c>
      <c r="S210" s="81">
        <f t="shared" si="32"/>
        <v>21672.407714432462</v>
      </c>
      <c r="T210" s="82">
        <v>45657</v>
      </c>
      <c r="U210" s="75" t="s">
        <v>44</v>
      </c>
      <c r="V210" s="83"/>
      <c r="W210" s="84">
        <f t="shared" si="34"/>
        <v>5</v>
      </c>
      <c r="X210" s="85" t="s">
        <v>961</v>
      </c>
      <c r="Y210" s="85">
        <v>1</v>
      </c>
      <c r="Z210" s="85" t="s">
        <v>961</v>
      </c>
      <c r="AA210" s="85">
        <v>1</v>
      </c>
      <c r="AB210" s="85">
        <v>1</v>
      </c>
      <c r="AC210" s="85">
        <v>1</v>
      </c>
      <c r="AD210" s="85" t="s">
        <v>961</v>
      </c>
      <c r="AE210" s="99" t="s">
        <v>961</v>
      </c>
      <c r="AF210" s="86" t="s">
        <v>961</v>
      </c>
      <c r="AG210" s="85">
        <v>1</v>
      </c>
      <c r="AH210" s="85" t="s">
        <v>961</v>
      </c>
      <c r="AI210" s="85" t="s">
        <v>961</v>
      </c>
      <c r="AJ210" s="85" t="s">
        <v>961</v>
      </c>
      <c r="AK210" s="85" t="s">
        <v>961</v>
      </c>
      <c r="AL210" s="85" t="s">
        <v>961</v>
      </c>
      <c r="AM210" s="85" t="s">
        <v>961</v>
      </c>
      <c r="AN210" s="85" t="s">
        <v>961</v>
      </c>
      <c r="AO210" s="85" t="s">
        <v>961</v>
      </c>
      <c r="AP210" s="85" t="s">
        <v>961</v>
      </c>
      <c r="AQ210" s="85" t="s">
        <v>961</v>
      </c>
      <c r="AR210" s="85" t="s">
        <v>961</v>
      </c>
    </row>
    <row r="211" spans="1:44" ht="16.5" thickTop="1" thickBot="1" x14ac:dyDescent="0.3">
      <c r="A211" s="61">
        <f t="shared" si="33"/>
        <v>15</v>
      </c>
      <c r="B211" s="92" t="str">
        <f>IF(ISERROR(IF(ISBLANK(C211),"",_xlfn.XLOOKUP(C211,'[1]Инф. по МКД'!$D$3:$D$13151,'[1]Инф. по МКД'!$C$3:$C$13151,,0))),"",IF(ISBLANK(C211),"",_xlfn.XLOOKUP(C211,'[1]Инф. по МКД'!$D$3:$D$13151,'[1]Инф. по МКД'!$C$3:$C$13151,,0)))</f>
        <v>Чайковский городской округ Пермского края</v>
      </c>
      <c r="C211" s="96" t="s">
        <v>313</v>
      </c>
      <c r="D211" s="74">
        <f>IF(ISERROR(IF(ISBLANK($C211),"",VLOOKUP($C211,'[1]Инф. по МКД'!$D$3:$T$13113,3,0))),"",IF(ISBLANK($C211),"",VLOOKUP($C211,'[1]Инф. по МКД'!$D$3:$T$13113,3,0)))</f>
        <v>1959</v>
      </c>
      <c r="E211" s="75"/>
      <c r="F211" s="87" t="str">
        <f>IF(ISERROR(IF(ISBLANK($C211),"",VLOOKUP($C211,'[1]Инф. по МКД'!$D$3:$T$13113,5,0))),"",IF(ISBLANK($C211),"",VLOOKUP($C211,'[1]Инф. по МКД'!$D$3:$T$13113,5,0)))</f>
        <v>Кирпич</v>
      </c>
      <c r="G211" s="75">
        <f>IF(ISERROR(IF(ISBLANK($C211),"",VLOOKUP($C211,'[1]Инф. по МКД'!$D$3:$T$13113,9,0))),"",IF(ISBLANK($C211),"",VLOOKUP($C211,'[1]Инф. по МКД'!$D$3:$T$13113,9,0)))</f>
        <v>3</v>
      </c>
      <c r="H211" s="61">
        <f>IF(ISERROR(IF(ISBLANK($C211),"",VLOOKUP($C211,'[1]Инф. по МКД'!$D$3:$T$13113,10,0))),"",IF(ISBLANK($C211),"",VLOOKUP($C211,'[1]Инф. по МКД'!$D$3:$T$13113,10,0)))</f>
        <v>2</v>
      </c>
      <c r="I211" s="77">
        <f>IF(ISERROR(IF(ISBLANK($C211),"",VLOOKUP($C211,'[1]Инф. по МКД'!$D$3:$T$13113,14,0))),"",IF(ISBLANK($C211),"",VLOOKUP($C211,'[1]Инф. по МКД'!$D$3:$T$13113,14,0)))</f>
        <v>1083.5</v>
      </c>
      <c r="J211" s="78">
        <f>IF(ISERROR(IF(ISBLANK($C211),"",VLOOKUP($C211,'[1]Инф. по МКД'!$D$3:$T$13113,15,0))),"",IF(ISBLANK($C211),"",VLOOKUP($C211,'[1]Инф. по МКД'!$D$3:$T$13113,15,0)))</f>
        <v>1008.7</v>
      </c>
      <c r="K211" s="77">
        <f>IF(ISERROR(IF(ISBLANK($C211),"",VLOOKUP($C211,'[1]Инф. по МКД'!$D$3:$T$13113,16,0))),"",IF(ISBLANK($C211),"",VLOOKUP($C211,'[1]Инф. по МКД'!$D$3:$T$13113,16,0)))</f>
        <v>669.7</v>
      </c>
      <c r="L211" s="79">
        <f>IF(ISERROR(IF(ISBLANK($C211),"",VLOOKUP($C211,'[1]Инф. по МКД'!$D$3:$T$13113,17,0))),"",IF(ISBLANK($C211),"",VLOOKUP($C211,'[1]Инф. по МКД'!$D$3:$T$13113,17,0)))</f>
        <v>40</v>
      </c>
      <c r="M211" s="80">
        <f t="shared" si="30"/>
        <v>28141062.910000004</v>
      </c>
      <c r="N211" s="78"/>
      <c r="O211" s="78"/>
      <c r="P211" s="78"/>
      <c r="Q211" s="80">
        <f>IF('Форма 2'!D211=0,"",'Форма 2'!D211-N211-O211-P211)</f>
        <v>28141062.910000004</v>
      </c>
      <c r="R211" s="81">
        <f t="shared" si="31"/>
        <v>27898.347288589277</v>
      </c>
      <c r="S211" s="81">
        <f t="shared" si="32"/>
        <v>27898.347288589277</v>
      </c>
      <c r="T211" s="82">
        <v>45657</v>
      </c>
      <c r="U211" s="75" t="s">
        <v>44</v>
      </c>
      <c r="V211" s="83"/>
      <c r="W211" s="84">
        <f t="shared" si="34"/>
        <v>6</v>
      </c>
      <c r="X211" s="85" t="s">
        <v>961</v>
      </c>
      <c r="Y211" s="85">
        <v>1</v>
      </c>
      <c r="Z211" s="85" t="s">
        <v>961</v>
      </c>
      <c r="AA211" s="85">
        <v>1</v>
      </c>
      <c r="AB211" s="85">
        <v>1</v>
      </c>
      <c r="AC211" s="85">
        <v>1</v>
      </c>
      <c r="AD211" s="85" t="s">
        <v>961</v>
      </c>
      <c r="AE211" s="99" t="s">
        <v>961</v>
      </c>
      <c r="AF211" s="86" t="s">
        <v>961</v>
      </c>
      <c r="AG211" s="85">
        <v>1</v>
      </c>
      <c r="AH211" s="85">
        <v>1</v>
      </c>
      <c r="AI211" s="85" t="s">
        <v>961</v>
      </c>
      <c r="AJ211" s="85" t="s">
        <v>961</v>
      </c>
      <c r="AK211" s="85" t="s">
        <v>961</v>
      </c>
      <c r="AL211" s="85" t="s">
        <v>961</v>
      </c>
      <c r="AM211" s="85" t="s">
        <v>961</v>
      </c>
      <c r="AN211" s="85" t="s">
        <v>961</v>
      </c>
      <c r="AO211" s="85" t="s">
        <v>961</v>
      </c>
      <c r="AP211" s="85" t="s">
        <v>961</v>
      </c>
      <c r="AQ211" s="85" t="s">
        <v>961</v>
      </c>
      <c r="AR211" s="85" t="s">
        <v>961</v>
      </c>
    </row>
    <row r="212" spans="1:44" ht="16.5" thickTop="1" thickBot="1" x14ac:dyDescent="0.3">
      <c r="A212" s="61">
        <f t="shared" si="33"/>
        <v>16</v>
      </c>
      <c r="B212" s="92" t="str">
        <f>IF(ISERROR(IF(ISBLANK(C212),"",_xlfn.XLOOKUP(C212,'[1]Инф. по МКД'!$D$3:$D$13151,'[1]Инф. по МКД'!$C$3:$C$13151,,0))),"",IF(ISBLANK(C212),"",_xlfn.XLOOKUP(C212,'[1]Инф. по МКД'!$D$3:$D$13151,'[1]Инф. по МКД'!$C$3:$C$13151,,0)))</f>
        <v>Чайковский городской округ Пермского края</v>
      </c>
      <c r="C212" s="96" t="s">
        <v>314</v>
      </c>
      <c r="D212" s="74">
        <f>IF(ISERROR(IF(ISBLANK($C212),"",VLOOKUP($C212,'[1]Инф. по МКД'!$D$3:$T$13113,3,0))),"",IF(ISBLANK($C212),"",VLOOKUP($C212,'[1]Инф. по МКД'!$D$3:$T$13113,3,0)))</f>
        <v>1961</v>
      </c>
      <c r="E212" s="75"/>
      <c r="F212" s="87" t="str">
        <f>IF(ISERROR(IF(ISBLANK($C212),"",VLOOKUP($C212,'[1]Инф. по МКД'!$D$3:$T$13113,5,0))),"",IF(ISBLANK($C212),"",VLOOKUP($C212,'[1]Инф. по МКД'!$D$3:$T$13113,5,0)))</f>
        <v>Силикальцит</v>
      </c>
      <c r="G212" s="75">
        <f>IF(ISERROR(IF(ISBLANK($C212),"",VLOOKUP($C212,'[1]Инф. по МКД'!$D$3:$T$13113,9,0))),"",IF(ISBLANK($C212),"",VLOOKUP($C212,'[1]Инф. по МКД'!$D$3:$T$13113,9,0)))</f>
        <v>4</v>
      </c>
      <c r="H212" s="61">
        <f>IF(ISERROR(IF(ISBLANK($C212),"",VLOOKUP($C212,'[1]Инф. по МКД'!$D$3:$T$13113,10,0))),"",IF(ISBLANK($C212),"",VLOOKUP($C212,'[1]Инф. по МКД'!$D$3:$T$13113,10,0)))</f>
        <v>2</v>
      </c>
      <c r="I212" s="77">
        <f>IF(ISERROR(IF(ISBLANK($C212),"",VLOOKUP($C212,'[1]Инф. по МКД'!$D$3:$T$13113,14,0))),"",IF(ISBLANK($C212),"",VLOOKUP($C212,'[1]Инф. по МКД'!$D$3:$T$13113,14,0)))</f>
        <v>1225.2</v>
      </c>
      <c r="J212" s="78">
        <f>IF(ISERROR(IF(ISBLANK($C212),"",VLOOKUP($C212,'[1]Инф. по МКД'!$D$3:$T$13113,15,0))),"",IF(ISBLANK($C212),"",VLOOKUP($C212,'[1]Инф. по МКД'!$D$3:$T$13113,15,0)))</f>
        <v>1097</v>
      </c>
      <c r="K212" s="77">
        <f>IF(ISERROR(IF(ISBLANK($C212),"",VLOOKUP($C212,'[1]Инф. по МКД'!$D$3:$T$13113,16,0))),"",IF(ISBLANK($C212),"",VLOOKUP($C212,'[1]Инф. по МКД'!$D$3:$T$13113,16,0)))</f>
        <v>1097</v>
      </c>
      <c r="L212" s="79">
        <f>IF(ISERROR(IF(ISBLANK($C212),"",VLOOKUP($C212,'[1]Инф. по МКД'!$D$3:$T$13113,17,0))),"",IF(ISBLANK($C212),"",VLOOKUP($C212,'[1]Инф. по МКД'!$D$3:$T$13113,17,0)))</f>
        <v>46</v>
      </c>
      <c r="M212" s="80">
        <f t="shared" si="30"/>
        <v>10172798.84</v>
      </c>
      <c r="N212" s="78"/>
      <c r="O212" s="78"/>
      <c r="P212" s="78"/>
      <c r="Q212" s="80">
        <f>IF('Форма 2'!D212=0,"",'Форма 2'!D212-N212-O212-P212)</f>
        <v>10172798.84</v>
      </c>
      <c r="R212" s="81">
        <f t="shared" si="31"/>
        <v>9273.289735642662</v>
      </c>
      <c r="S212" s="81">
        <f t="shared" si="32"/>
        <v>9273.289735642662</v>
      </c>
      <c r="T212" s="82">
        <v>45657</v>
      </c>
      <c r="U212" s="75" t="s">
        <v>44</v>
      </c>
      <c r="V212" s="83"/>
      <c r="W212" s="84">
        <f t="shared" si="34"/>
        <v>4</v>
      </c>
      <c r="X212" s="85" t="s">
        <v>961</v>
      </c>
      <c r="Y212" s="85">
        <v>1</v>
      </c>
      <c r="Z212" s="85" t="s">
        <v>961</v>
      </c>
      <c r="AA212" s="85" t="s">
        <v>961</v>
      </c>
      <c r="AB212" s="85">
        <v>1</v>
      </c>
      <c r="AC212" s="85">
        <v>1</v>
      </c>
      <c r="AD212" s="85" t="s">
        <v>961</v>
      </c>
      <c r="AE212" s="99" t="s">
        <v>961</v>
      </c>
      <c r="AF212" s="86" t="s">
        <v>961</v>
      </c>
      <c r="AG212" s="85">
        <v>1</v>
      </c>
      <c r="AH212" s="85" t="s">
        <v>961</v>
      </c>
      <c r="AI212" s="85" t="s">
        <v>961</v>
      </c>
      <c r="AJ212" s="85" t="s">
        <v>961</v>
      </c>
      <c r="AK212" s="85" t="s">
        <v>961</v>
      </c>
      <c r="AL212" s="85" t="s">
        <v>961</v>
      </c>
      <c r="AM212" s="85" t="s">
        <v>961</v>
      </c>
      <c r="AN212" s="85" t="s">
        <v>961</v>
      </c>
      <c r="AO212" s="85" t="s">
        <v>961</v>
      </c>
      <c r="AP212" s="85" t="s">
        <v>961</v>
      </c>
      <c r="AQ212" s="85" t="s">
        <v>961</v>
      </c>
      <c r="AR212" s="85" t="s">
        <v>961</v>
      </c>
    </row>
    <row r="213" spans="1:44" ht="16.5" thickTop="1" thickBot="1" x14ac:dyDescent="0.3">
      <c r="A213" s="61">
        <f t="shared" si="33"/>
        <v>17</v>
      </c>
      <c r="B213" s="92" t="str">
        <f>IF(ISERROR(IF(ISBLANK(C213),"",_xlfn.XLOOKUP(C213,'[1]Инф. по МКД'!$D$3:$D$13151,'[1]Инф. по МКД'!$C$3:$C$13151,,0))),"",IF(ISBLANK(C213),"",_xlfn.XLOOKUP(C213,'[1]Инф. по МКД'!$D$3:$D$13151,'[1]Инф. по МКД'!$C$3:$C$13151,,0)))</f>
        <v>Чайковский городской округ Пермского края</v>
      </c>
      <c r="C213" s="96" t="s">
        <v>309</v>
      </c>
      <c r="D213" s="74">
        <f>IF(ISERROR(IF(ISBLANK($C213),"",VLOOKUP($C213,'[1]Инф. по МКД'!$D$3:$T$13113,3,0))),"",IF(ISBLANK($C213),"",VLOOKUP($C213,'[1]Инф. по МКД'!$D$3:$T$13113,3,0)))</f>
        <v>1962</v>
      </c>
      <c r="E213" s="75"/>
      <c r="F213" s="87" t="str">
        <f>IF(ISERROR(IF(ISBLANK($C213),"",VLOOKUP($C213,'[1]Инф. по МКД'!$D$3:$T$13113,5,0))),"",IF(ISBLANK($C213),"",VLOOKUP($C213,'[1]Инф. по МКД'!$D$3:$T$13113,5,0)))</f>
        <v>Крупные блоки</v>
      </c>
      <c r="G213" s="75">
        <f>IF(ISERROR(IF(ISBLANK($C213),"",VLOOKUP($C213,'[1]Инф. по МКД'!$D$3:$T$13113,9,0))),"",IF(ISBLANK($C213),"",VLOOKUP($C213,'[1]Инф. по МКД'!$D$3:$T$13113,9,0)))</f>
        <v>4</v>
      </c>
      <c r="H213" s="61">
        <f>IF(ISERROR(IF(ISBLANK($C213),"",VLOOKUP($C213,'[1]Инф. по МКД'!$D$3:$T$13113,10,0))),"",IF(ISBLANK($C213),"",VLOOKUP($C213,'[1]Инф. по МКД'!$D$3:$T$13113,10,0)))</f>
        <v>3</v>
      </c>
      <c r="I213" s="77">
        <f>IF(ISERROR(IF(ISBLANK($C213),"",VLOOKUP($C213,'[1]Инф. по МКД'!$D$3:$T$13113,14,0))),"",IF(ISBLANK($C213),"",VLOOKUP($C213,'[1]Инф. по МКД'!$D$3:$T$13113,14,0)))</f>
        <v>2190.4</v>
      </c>
      <c r="J213" s="78">
        <f>IF(ISERROR(IF(ISBLANK($C213),"",VLOOKUP($C213,'[1]Инф. по МКД'!$D$3:$T$13113,15,0))),"",IF(ISBLANK($C213),"",VLOOKUP($C213,'[1]Инф. по МКД'!$D$3:$T$13113,15,0)))</f>
        <v>2044.6</v>
      </c>
      <c r="K213" s="77">
        <f>IF(ISERROR(IF(ISBLANK($C213),"",VLOOKUP($C213,'[1]Инф. по МКД'!$D$3:$T$13113,16,0))),"",IF(ISBLANK($C213),"",VLOOKUP($C213,'[1]Инф. по МКД'!$D$3:$T$13113,16,0)))</f>
        <v>2001.2</v>
      </c>
      <c r="L213" s="79">
        <f>IF(ISERROR(IF(ISBLANK($C213),"",VLOOKUP($C213,'[1]Инф. по МКД'!$D$3:$T$13113,17,0))),"",IF(ISBLANK($C213),"",VLOOKUP($C213,'[1]Инф. по МКД'!$D$3:$T$13113,17,0)))</f>
        <v>92</v>
      </c>
      <c r="M213" s="80">
        <f t="shared" si="30"/>
        <v>1146455.3600000001</v>
      </c>
      <c r="N213" s="78"/>
      <c r="O213" s="78"/>
      <c r="P213" s="78"/>
      <c r="Q213" s="80">
        <f>IF('Форма 2'!D213=0,"",'Форма 2'!D213-N213-O213-P213)</f>
        <v>1146455.3600000001</v>
      </c>
      <c r="R213" s="81">
        <f t="shared" si="31"/>
        <v>560.72354494766705</v>
      </c>
      <c r="S213" s="81">
        <f t="shared" si="32"/>
        <v>560.72354494766705</v>
      </c>
      <c r="T213" s="82">
        <v>45657</v>
      </c>
      <c r="U213" s="75" t="s">
        <v>44</v>
      </c>
      <c r="V213" s="83"/>
      <c r="W213" s="84">
        <f t="shared" si="34"/>
        <v>1</v>
      </c>
      <c r="X213" s="85" t="s">
        <v>961</v>
      </c>
      <c r="Y213" s="85" t="s">
        <v>961</v>
      </c>
      <c r="Z213" s="85">
        <v>1</v>
      </c>
      <c r="AA213" s="85" t="s">
        <v>961</v>
      </c>
      <c r="AB213" s="85" t="s">
        <v>961</v>
      </c>
      <c r="AC213" s="85" t="s">
        <v>961</v>
      </c>
      <c r="AD213" s="85" t="s">
        <v>961</v>
      </c>
      <c r="AE213" s="99" t="s">
        <v>961</v>
      </c>
      <c r="AF213" s="86" t="s">
        <v>961</v>
      </c>
      <c r="AG213" s="85" t="s">
        <v>961</v>
      </c>
      <c r="AH213" s="85" t="s">
        <v>961</v>
      </c>
      <c r="AI213" s="85" t="s">
        <v>961</v>
      </c>
      <c r="AJ213" s="85" t="s">
        <v>961</v>
      </c>
      <c r="AK213" s="85" t="s">
        <v>961</v>
      </c>
      <c r="AL213" s="85" t="s">
        <v>961</v>
      </c>
      <c r="AM213" s="85" t="s">
        <v>961</v>
      </c>
      <c r="AN213" s="85" t="s">
        <v>961</v>
      </c>
      <c r="AO213" s="85" t="s">
        <v>961</v>
      </c>
      <c r="AP213" s="85" t="s">
        <v>961</v>
      </c>
      <c r="AQ213" s="85" t="s">
        <v>961</v>
      </c>
      <c r="AR213" s="85" t="s">
        <v>961</v>
      </c>
    </row>
    <row r="214" spans="1:44" ht="16.5" thickTop="1" thickBot="1" x14ac:dyDescent="0.3">
      <c r="A214" s="61">
        <f t="shared" si="33"/>
        <v>18</v>
      </c>
      <c r="B214" s="92" t="str">
        <f>IF(ISERROR(IF(ISBLANK(C214),"",_xlfn.XLOOKUP(C214,'[1]Инф. по МКД'!$D$3:$D$13151,'[1]Инф. по МКД'!$C$3:$C$13151,,0))),"",IF(ISBLANK(C214),"",_xlfn.XLOOKUP(C214,'[1]Инф. по МКД'!$D$3:$D$13151,'[1]Инф. по МКД'!$C$3:$C$13151,,0)))</f>
        <v>Чайковский городской округ Пермского края</v>
      </c>
      <c r="C214" s="96" t="s">
        <v>310</v>
      </c>
      <c r="D214" s="74">
        <f>IF(ISERROR(IF(ISBLANK($C214),"",VLOOKUP($C214,'[1]Инф. по МКД'!$D$3:$T$13113,3,0))),"",IF(ISBLANK($C214),"",VLOOKUP($C214,'[1]Инф. по МКД'!$D$3:$T$13113,3,0)))</f>
        <v>1962</v>
      </c>
      <c r="E214" s="75"/>
      <c r="F214" s="87" t="str">
        <f>IF(ISERROR(IF(ISBLANK($C214),"",VLOOKUP($C214,'[1]Инф. по МКД'!$D$3:$T$13113,5,0))),"",IF(ISBLANK($C214),"",VLOOKUP($C214,'[1]Инф. по МКД'!$D$3:$T$13113,5,0)))</f>
        <v>Крупные блоки</v>
      </c>
      <c r="G214" s="75">
        <f>IF(ISERROR(IF(ISBLANK($C214),"",VLOOKUP($C214,'[1]Инф. по МКД'!$D$3:$T$13113,9,0))),"",IF(ISBLANK($C214),"",VLOOKUP($C214,'[1]Инф. по МКД'!$D$3:$T$13113,9,0)))</f>
        <v>4</v>
      </c>
      <c r="H214" s="61">
        <f>IF(ISERROR(IF(ISBLANK($C214),"",VLOOKUP($C214,'[1]Инф. по МКД'!$D$3:$T$13113,10,0))),"",IF(ISBLANK($C214),"",VLOOKUP($C214,'[1]Инф. по МКД'!$D$3:$T$13113,10,0)))</f>
        <v>2</v>
      </c>
      <c r="I214" s="77">
        <f>IF(ISERROR(IF(ISBLANK($C214),"",VLOOKUP($C214,'[1]Инф. по МКД'!$D$3:$T$13113,14,0))),"",IF(ISBLANK($C214),"",VLOOKUP($C214,'[1]Инф. по МКД'!$D$3:$T$13113,14,0)))</f>
        <v>1151.0999999999999</v>
      </c>
      <c r="J214" s="78">
        <f>IF(ISERROR(IF(ISBLANK($C214),"",VLOOKUP($C214,'[1]Инф. по МКД'!$D$3:$T$13113,15,0))),"",IF(ISBLANK($C214),"",VLOOKUP($C214,'[1]Инф. по МКД'!$D$3:$T$13113,15,0)))</f>
        <v>1045.5</v>
      </c>
      <c r="K214" s="77">
        <f>IF(ISERROR(IF(ISBLANK($C214),"",VLOOKUP($C214,'[1]Инф. по МКД'!$D$3:$T$13113,16,0))),"",IF(ISBLANK($C214),"",VLOOKUP($C214,'[1]Инф. по МКД'!$D$3:$T$13113,16,0)))</f>
        <v>1045.5</v>
      </c>
      <c r="L214" s="79">
        <f>IF(ISERROR(IF(ISBLANK($C214),"",VLOOKUP($C214,'[1]Инф. по МКД'!$D$3:$T$13113,17,0))),"",IF(ISBLANK($C214),"",VLOOKUP($C214,'[1]Инф. по МКД'!$D$3:$T$13113,17,0)))</f>
        <v>51</v>
      </c>
      <c r="M214" s="80">
        <f t="shared" si="30"/>
        <v>602485.74</v>
      </c>
      <c r="N214" s="78"/>
      <c r="O214" s="78"/>
      <c r="P214" s="78"/>
      <c r="Q214" s="80">
        <f>IF('Форма 2'!D214=0,"",'Форма 2'!D214-N214-O214-P214)</f>
        <v>602485.74</v>
      </c>
      <c r="R214" s="81">
        <f t="shared" si="31"/>
        <v>576.26565279770443</v>
      </c>
      <c r="S214" s="81">
        <f t="shared" si="32"/>
        <v>576.26565279770443</v>
      </c>
      <c r="T214" s="82">
        <v>45657</v>
      </c>
      <c r="U214" s="75" t="s">
        <v>44</v>
      </c>
      <c r="V214" s="84"/>
      <c r="W214" s="84">
        <f t="shared" si="34"/>
        <v>1</v>
      </c>
      <c r="X214" s="85" t="s">
        <v>961</v>
      </c>
      <c r="Y214" s="85" t="s">
        <v>961</v>
      </c>
      <c r="Z214" s="85">
        <v>1</v>
      </c>
      <c r="AA214" s="85" t="s">
        <v>961</v>
      </c>
      <c r="AB214" s="85" t="s">
        <v>961</v>
      </c>
      <c r="AC214" s="85" t="s">
        <v>961</v>
      </c>
      <c r="AD214" s="85" t="s">
        <v>961</v>
      </c>
      <c r="AE214" s="99" t="s">
        <v>961</v>
      </c>
      <c r="AF214" s="86" t="s">
        <v>961</v>
      </c>
      <c r="AG214" s="85" t="s">
        <v>961</v>
      </c>
      <c r="AH214" s="85" t="s">
        <v>961</v>
      </c>
      <c r="AI214" s="85" t="s">
        <v>961</v>
      </c>
      <c r="AJ214" s="85" t="s">
        <v>961</v>
      </c>
      <c r="AK214" s="85" t="s">
        <v>961</v>
      </c>
      <c r="AL214" s="85" t="s">
        <v>961</v>
      </c>
      <c r="AM214" s="85" t="s">
        <v>961</v>
      </c>
      <c r="AN214" s="85" t="s">
        <v>961</v>
      </c>
      <c r="AO214" s="85" t="s">
        <v>961</v>
      </c>
      <c r="AP214" s="85" t="s">
        <v>961</v>
      </c>
      <c r="AQ214" s="85" t="s">
        <v>961</v>
      </c>
      <c r="AR214" s="85" t="s">
        <v>961</v>
      </c>
    </row>
    <row r="215" spans="1:44" ht="16.5" thickTop="1" thickBot="1" x14ac:dyDescent="0.3">
      <c r="A215" s="61">
        <f t="shared" si="33"/>
        <v>19</v>
      </c>
      <c r="B215" s="92" t="str">
        <f>IF(ISERROR(IF(ISBLANK(C215),"",_xlfn.XLOOKUP(C215,'[1]Инф. по МКД'!$D$3:$D$13151,'[1]Инф. по МКД'!$C$3:$C$13151,,0))),"",IF(ISBLANK(C215),"",_xlfn.XLOOKUP(C215,'[1]Инф. по МКД'!$D$3:$D$13151,'[1]Инф. по МКД'!$C$3:$C$13151,,0)))</f>
        <v>Чайковский городской округ Пермского края</v>
      </c>
      <c r="C215" s="96" t="s">
        <v>311</v>
      </c>
      <c r="D215" s="74">
        <f>IF(ISERROR(IF(ISBLANK($C215),"",VLOOKUP($C215,'[1]Инф. по МКД'!$D$3:$T$13113,3,0))),"",IF(ISBLANK($C215),"",VLOOKUP($C215,'[1]Инф. по МКД'!$D$3:$T$13113,3,0)))</f>
        <v>1962</v>
      </c>
      <c r="E215" s="75"/>
      <c r="F215" s="87" t="str">
        <f>IF(ISERROR(IF(ISBLANK($C215),"",VLOOKUP($C215,'[1]Инф. по МКД'!$D$3:$T$13113,5,0))),"",IF(ISBLANK($C215),"",VLOOKUP($C215,'[1]Инф. по МКД'!$D$3:$T$13113,5,0)))</f>
        <v>Крупные блоки</v>
      </c>
      <c r="G215" s="75">
        <f>IF(ISERROR(IF(ISBLANK($C215),"",VLOOKUP($C215,'[1]Инф. по МКД'!$D$3:$T$13113,9,0))),"",IF(ISBLANK($C215),"",VLOOKUP($C215,'[1]Инф. по МКД'!$D$3:$T$13113,9,0)))</f>
        <v>4</v>
      </c>
      <c r="H215" s="61">
        <f>IF(ISERROR(IF(ISBLANK($C215),"",VLOOKUP($C215,'[1]Инф. по МКД'!$D$3:$T$13113,10,0))),"",IF(ISBLANK($C215),"",VLOOKUP($C215,'[1]Инф. по МКД'!$D$3:$T$13113,10,0)))</f>
        <v>3</v>
      </c>
      <c r="I215" s="77">
        <f>IF(ISERROR(IF(ISBLANK($C215),"",VLOOKUP($C215,'[1]Инф. по МКД'!$D$3:$T$13113,14,0))),"",IF(ISBLANK($C215),"",VLOOKUP($C215,'[1]Инф. по МКД'!$D$3:$T$13113,14,0)))</f>
        <v>2249.4</v>
      </c>
      <c r="J215" s="78">
        <f>IF(ISERROR(IF(ISBLANK($C215),"",VLOOKUP($C215,'[1]Инф. по МКД'!$D$3:$T$13113,15,0))),"",IF(ISBLANK($C215),"",VLOOKUP($C215,'[1]Инф. по МКД'!$D$3:$T$13113,15,0)))</f>
        <v>2062</v>
      </c>
      <c r="K215" s="77">
        <f>IF(ISERROR(IF(ISBLANK($C215),"",VLOOKUP($C215,'[1]Инф. по МКД'!$D$3:$T$13113,16,0))),"",IF(ISBLANK($C215),"",VLOOKUP($C215,'[1]Инф. по МКД'!$D$3:$T$13113,16,0)))</f>
        <v>2062</v>
      </c>
      <c r="L215" s="79">
        <f>IF(ISERROR(IF(ISBLANK($C215),"",VLOOKUP($C215,'[1]Инф. по МКД'!$D$3:$T$13113,17,0))),"",IF(ISBLANK($C215),"",VLOOKUP($C215,'[1]Инф. по МКД'!$D$3:$T$13113,17,0)))</f>
        <v>93</v>
      </c>
      <c r="M215" s="80">
        <f t="shared" si="30"/>
        <v>1177335.96</v>
      </c>
      <c r="N215" s="78"/>
      <c r="O215" s="78"/>
      <c r="P215" s="78"/>
      <c r="Q215" s="80">
        <f>IF('Форма 2'!D215=0,"",'Форма 2'!D215-N215-O215-P215)</f>
        <v>1177335.96</v>
      </c>
      <c r="R215" s="81">
        <f t="shared" si="31"/>
        <v>570.96797284190109</v>
      </c>
      <c r="S215" s="81">
        <f t="shared" si="32"/>
        <v>570.96797284190109</v>
      </c>
      <c r="T215" s="82">
        <v>45657</v>
      </c>
      <c r="U215" s="75" t="s">
        <v>44</v>
      </c>
      <c r="V215" s="84"/>
      <c r="W215" s="84">
        <f t="shared" si="34"/>
        <v>1</v>
      </c>
      <c r="X215" s="85" t="s">
        <v>961</v>
      </c>
      <c r="Y215" s="85" t="s">
        <v>961</v>
      </c>
      <c r="Z215" s="85">
        <v>1</v>
      </c>
      <c r="AA215" s="85" t="s">
        <v>961</v>
      </c>
      <c r="AB215" s="85" t="s">
        <v>961</v>
      </c>
      <c r="AC215" s="85" t="s">
        <v>961</v>
      </c>
      <c r="AD215" s="85" t="s">
        <v>961</v>
      </c>
      <c r="AE215" s="99" t="s">
        <v>961</v>
      </c>
      <c r="AF215" s="86" t="s">
        <v>961</v>
      </c>
      <c r="AG215" s="85" t="s">
        <v>961</v>
      </c>
      <c r="AH215" s="85" t="s">
        <v>961</v>
      </c>
      <c r="AI215" s="85" t="s">
        <v>961</v>
      </c>
      <c r="AJ215" s="85" t="s">
        <v>961</v>
      </c>
      <c r="AK215" s="85" t="s">
        <v>961</v>
      </c>
      <c r="AL215" s="85" t="s">
        <v>961</v>
      </c>
      <c r="AM215" s="85" t="s">
        <v>961</v>
      </c>
      <c r="AN215" s="85" t="s">
        <v>961</v>
      </c>
      <c r="AO215" s="85" t="s">
        <v>961</v>
      </c>
      <c r="AP215" s="85" t="s">
        <v>961</v>
      </c>
      <c r="AQ215" s="85" t="s">
        <v>961</v>
      </c>
      <c r="AR215" s="85" t="s">
        <v>961</v>
      </c>
    </row>
    <row r="216" spans="1:44" ht="16.5" thickTop="1" thickBot="1" x14ac:dyDescent="0.3">
      <c r="A216" s="61">
        <f t="shared" si="33"/>
        <v>20</v>
      </c>
      <c r="B216" s="92" t="str">
        <f>IF(ISERROR(IF(ISBLANK(C216),"",_xlfn.XLOOKUP(C216,'[1]Инф. по МКД'!$D$3:$D$13151,'[1]Инф. по МКД'!$C$3:$C$13151,,0))),"",IF(ISBLANK(C216),"",_xlfn.XLOOKUP(C216,'[1]Инф. по МКД'!$D$3:$D$13151,'[1]Инф. по МКД'!$C$3:$C$13151,,0)))</f>
        <v>Чайковский городской округ Пермского края</v>
      </c>
      <c r="C216" s="96" t="s">
        <v>315</v>
      </c>
      <c r="D216" s="74">
        <f>IF(ISERROR(IF(ISBLANK($C216),"",VLOOKUP($C216,'[1]Инф. по МКД'!$D$3:$T$13113,3,0))),"",IF(ISBLANK($C216),"",VLOOKUP($C216,'[1]Инф. по МКД'!$D$3:$T$13113,3,0)))</f>
        <v>1964</v>
      </c>
      <c r="E216" s="75"/>
      <c r="F216" s="87" t="str">
        <f>IF(ISERROR(IF(ISBLANK($C216),"",VLOOKUP($C216,'[1]Инф. по МКД'!$D$3:$T$13113,5,0))),"",IF(ISBLANK($C216),"",VLOOKUP($C216,'[1]Инф. по МКД'!$D$3:$T$13113,5,0)))</f>
        <v>Силикальцитные</v>
      </c>
      <c r="G216" s="75">
        <f>IF(ISERROR(IF(ISBLANK($C216),"",VLOOKUP($C216,'[1]Инф. по МКД'!$D$3:$T$13113,9,0))),"",IF(ISBLANK($C216),"",VLOOKUP($C216,'[1]Инф. по МКД'!$D$3:$T$13113,9,0)))</f>
        <v>4</v>
      </c>
      <c r="H216" s="61">
        <f>IF(ISERROR(IF(ISBLANK($C216),"",VLOOKUP($C216,'[1]Инф. по МКД'!$D$3:$T$13113,10,0))),"",IF(ISBLANK($C216),"",VLOOKUP($C216,'[1]Инф. по МКД'!$D$3:$T$13113,10,0)))</f>
        <v>3</v>
      </c>
      <c r="I216" s="77">
        <f>IF(ISERROR(IF(ISBLANK($C216),"",VLOOKUP($C216,'[1]Инф. по МКД'!$D$3:$T$13113,14,0))),"",IF(ISBLANK($C216),"",VLOOKUP($C216,'[1]Инф. по МКД'!$D$3:$T$13113,14,0)))</f>
        <v>2179.9</v>
      </c>
      <c r="J216" s="78">
        <f>IF(ISERROR(IF(ISBLANK($C216),"",VLOOKUP($C216,'[1]Инф. по МКД'!$D$3:$T$13113,15,0))),"",IF(ISBLANK($C216),"",VLOOKUP($C216,'[1]Инф. по МКД'!$D$3:$T$13113,15,0)))</f>
        <v>2025.1</v>
      </c>
      <c r="K216" s="77">
        <f>IF(ISERROR(IF(ISBLANK($C216),"",VLOOKUP($C216,'[1]Инф. по МКД'!$D$3:$T$13113,16,0))),"",IF(ISBLANK($C216),"",VLOOKUP($C216,'[1]Инф. по МКД'!$D$3:$T$13113,16,0)))</f>
        <v>2025.1</v>
      </c>
      <c r="L216" s="79">
        <f>IF(ISERROR(IF(ISBLANK($C216),"",VLOOKUP($C216,'[1]Инф. по МКД'!$D$3:$T$13113,17,0))),"",IF(ISBLANK($C216),"",VLOOKUP($C216,'[1]Инф. по МКД'!$D$3:$T$13113,17,0)))</f>
        <v>95</v>
      </c>
      <c r="M216" s="80">
        <f t="shared" si="30"/>
        <v>1841383.33</v>
      </c>
      <c r="N216" s="78"/>
      <c r="O216" s="78"/>
      <c r="P216" s="78"/>
      <c r="Q216" s="80">
        <f>IF('Форма 2'!D216=0,"",'Форма 2'!D216-N216-O216-P216)</f>
        <v>1841383.33</v>
      </c>
      <c r="R216" s="81">
        <f t="shared" si="31"/>
        <v>909.28019850871567</v>
      </c>
      <c r="S216" s="81">
        <f t="shared" si="32"/>
        <v>909.28019850871567</v>
      </c>
      <c r="T216" s="82">
        <v>45657</v>
      </c>
      <c r="U216" s="75" t="s">
        <v>43</v>
      </c>
      <c r="V216" s="84"/>
      <c r="W216" s="84">
        <f t="shared" si="34"/>
        <v>2</v>
      </c>
      <c r="X216" s="85">
        <v>1</v>
      </c>
      <c r="Y216" s="85" t="s">
        <v>961</v>
      </c>
      <c r="Z216" s="85" t="s">
        <v>961</v>
      </c>
      <c r="AA216" s="85">
        <v>1</v>
      </c>
      <c r="AB216" s="85" t="s">
        <v>961</v>
      </c>
      <c r="AC216" s="85" t="s">
        <v>961</v>
      </c>
      <c r="AD216" s="85" t="s">
        <v>961</v>
      </c>
      <c r="AE216" s="99" t="s">
        <v>961</v>
      </c>
      <c r="AF216" s="86" t="s">
        <v>961</v>
      </c>
      <c r="AG216" s="85" t="s">
        <v>961</v>
      </c>
      <c r="AH216" s="85" t="s">
        <v>961</v>
      </c>
      <c r="AI216" s="85" t="s">
        <v>961</v>
      </c>
      <c r="AJ216" s="85" t="s">
        <v>961</v>
      </c>
      <c r="AK216" s="85" t="s">
        <v>961</v>
      </c>
      <c r="AL216" s="85" t="s">
        <v>961</v>
      </c>
      <c r="AM216" s="85" t="s">
        <v>961</v>
      </c>
      <c r="AN216" s="85" t="s">
        <v>961</v>
      </c>
      <c r="AO216" s="85" t="s">
        <v>961</v>
      </c>
      <c r="AP216" s="85" t="s">
        <v>961</v>
      </c>
      <c r="AQ216" s="85" t="s">
        <v>961</v>
      </c>
      <c r="AR216" s="85" t="s">
        <v>961</v>
      </c>
    </row>
    <row r="217" spans="1:44" ht="16.5" thickTop="1" thickBot="1" x14ac:dyDescent="0.3">
      <c r="A217" s="61">
        <f t="shared" si="33"/>
        <v>21</v>
      </c>
      <c r="B217" s="92" t="str">
        <f>IF(ISERROR(IF(ISBLANK(C217),"",_xlfn.XLOOKUP(C217,'[1]Инф. по МКД'!$D$3:$D$13151,'[1]Инф. по МКД'!$C$3:$C$13151,,0))),"",IF(ISBLANK(C217),"",_xlfn.XLOOKUP(C217,'[1]Инф. по МКД'!$D$3:$D$13151,'[1]Инф. по МКД'!$C$3:$C$13151,,0)))</f>
        <v>Чайковский городской округ Пермского края</v>
      </c>
      <c r="C217" s="96" t="s">
        <v>747</v>
      </c>
      <c r="D217" s="74">
        <f>IF(ISERROR(IF(ISBLANK($C217),"",VLOOKUP($C217,'[1]Инф. по МКД'!$D$3:$T$13113,3,0))),"",IF(ISBLANK($C217),"",VLOOKUP($C217,'[1]Инф. по МКД'!$D$3:$T$13113,3,0)))</f>
        <v>1995</v>
      </c>
      <c r="E217" s="75"/>
      <c r="F217" s="87" t="str">
        <f>IF(ISERROR(IF(ISBLANK($C217),"",VLOOKUP($C217,'[1]Инф. по МКД'!$D$3:$T$13113,5,0))),"",IF(ISBLANK($C217),"",VLOOKUP($C217,'[1]Инф. по МКД'!$D$3:$T$13113,5,0)))</f>
        <v>силикальцитный</v>
      </c>
      <c r="G217" s="75">
        <f>IF(ISERROR(IF(ISBLANK($C217),"",VLOOKUP($C217,'[1]Инф. по МКД'!$D$3:$T$13113,9,0))),"",IF(ISBLANK($C217),"",VLOOKUP($C217,'[1]Инф. по МКД'!$D$3:$T$13113,9,0)))</f>
        <v>9</v>
      </c>
      <c r="H217" s="61">
        <f>IF(ISERROR(IF(ISBLANK($C217),"",VLOOKUP($C217,'[1]Инф. по МКД'!$D$3:$T$13113,10,0))),"",IF(ISBLANK($C217),"",VLOOKUP($C217,'[1]Инф. по МКД'!$D$3:$T$13113,10,0)))</f>
        <v>6</v>
      </c>
      <c r="I217" s="77">
        <f>IF(ISERROR(IF(ISBLANK($C217),"",VLOOKUP($C217,'[1]Инф. по МКД'!$D$3:$T$13113,14,0))),"",IF(ISBLANK($C217),"",VLOOKUP($C217,'[1]Инф. по МКД'!$D$3:$T$13113,14,0)))</f>
        <v>11947</v>
      </c>
      <c r="J217" s="78">
        <f>IF(ISERROR(IF(ISBLANK($C217),"",VLOOKUP($C217,'[1]Инф. по МКД'!$D$3:$T$13113,15,0))),"",IF(ISBLANK($C217),"",VLOOKUP($C217,'[1]Инф. по МКД'!$D$3:$T$13113,15,0)))</f>
        <v>11624</v>
      </c>
      <c r="K217" s="77">
        <f>IF(ISERROR(IF(ISBLANK($C217),"",VLOOKUP($C217,'[1]Инф. по МКД'!$D$3:$T$13113,16,0))),"",IF(ISBLANK($C217),"",VLOOKUP($C217,'[1]Инф. по МКД'!$D$3:$T$13113,16,0)))</f>
        <v>11624</v>
      </c>
      <c r="L217" s="79">
        <f>IF(ISERROR(IF(ISBLANK($C217),"",VLOOKUP($C217,'[1]Инф. по МКД'!$D$3:$T$13113,17,0))),"",IF(ISBLANK($C217),"",VLOOKUP($C217,'[1]Инф. по МКД'!$D$3:$T$13113,17,0)))</f>
        <v>200</v>
      </c>
      <c r="M217" s="80">
        <f t="shared" si="30"/>
        <v>16671053.52</v>
      </c>
      <c r="N217" s="78"/>
      <c r="O217" s="78"/>
      <c r="P217" s="78"/>
      <c r="Q217" s="80">
        <f>IF('Форма 2'!D217=0,"",'Форма 2'!D217-N217-O217-P217)</f>
        <v>16671053.52</v>
      </c>
      <c r="R217" s="81">
        <f t="shared" si="31"/>
        <v>1434.1924913971093</v>
      </c>
      <c r="S217" s="81">
        <f t="shared" si="32"/>
        <v>1434.1924913971093</v>
      </c>
      <c r="T217" s="82">
        <v>45657</v>
      </c>
      <c r="U217" s="75" t="s">
        <v>44</v>
      </c>
      <c r="V217" s="83"/>
      <c r="W217" s="84">
        <f t="shared" si="34"/>
        <v>1</v>
      </c>
      <c r="X217" s="85" t="s">
        <v>961</v>
      </c>
      <c r="Y217" s="85" t="s">
        <v>961</v>
      </c>
      <c r="Z217" s="85" t="s">
        <v>961</v>
      </c>
      <c r="AA217" s="85" t="s">
        <v>961</v>
      </c>
      <c r="AB217" s="85" t="s">
        <v>961</v>
      </c>
      <c r="AC217" s="85" t="s">
        <v>961</v>
      </c>
      <c r="AD217" s="85" t="s">
        <v>961</v>
      </c>
      <c r="AE217" s="99">
        <v>6</v>
      </c>
      <c r="AF217" s="86">
        <v>16671053.52</v>
      </c>
      <c r="AG217" s="85" t="s">
        <v>961</v>
      </c>
      <c r="AH217" s="85" t="s">
        <v>961</v>
      </c>
      <c r="AI217" s="85" t="s">
        <v>961</v>
      </c>
      <c r="AJ217" s="85" t="s">
        <v>961</v>
      </c>
      <c r="AK217" s="85" t="s">
        <v>961</v>
      </c>
      <c r="AL217" s="85" t="s">
        <v>961</v>
      </c>
      <c r="AM217" s="85" t="s">
        <v>961</v>
      </c>
      <c r="AN217" s="85" t="s">
        <v>961</v>
      </c>
      <c r="AO217" s="85" t="s">
        <v>961</v>
      </c>
      <c r="AP217" s="85" t="s">
        <v>961</v>
      </c>
      <c r="AQ217" s="85" t="s">
        <v>961</v>
      </c>
      <c r="AR217" s="85" t="s">
        <v>961</v>
      </c>
    </row>
    <row r="218" spans="1:44" ht="17.25" thickTop="1" thickBot="1" x14ac:dyDescent="0.3">
      <c r="A218" s="190">
        <f t="shared" si="33"/>
        <v>0</v>
      </c>
      <c r="B218" s="191" t="str">
        <f>IF(ISERROR(IF(ISBLANK(C218),"",_xlfn.XLOOKUP(C218,'[1]Инф. по МКД'!$D$3:$D$13151,'[1]Инф. по МКД'!$C$3:$C$13151,,0))),"",IF(ISBLANK(C218),"",_xlfn.XLOOKUP(C218,'[1]Инф. по МКД'!$D$3:$D$13151,'[1]Инф. по МКД'!$C$3:$C$13151,,0)))</f>
        <v/>
      </c>
      <c r="C218" s="35" t="s">
        <v>318</v>
      </c>
      <c r="D218" s="32" t="str">
        <f>IF(ISERROR(IF(ISBLANK($C218),"",VLOOKUP($C218,'[1]Инф. по МКД'!$D$3:$T$13113,3,0))),"",IF(ISBLANK($C218),"",VLOOKUP($C218,'[1]Инф. по МКД'!$D$3:$T$13113,3,0)))</f>
        <v/>
      </c>
      <c r="E218" s="32"/>
      <c r="F218" s="32" t="str">
        <f>IF(ISERROR(IF(ISBLANK($C218),"",VLOOKUP($C218,'[1]Инф. по МКД'!$D$3:$T$13113,5,0))),"",IF(ISBLANK($C218),"",VLOOKUP($C218,'[1]Инф. по МКД'!$D$3:$T$13113,5,0)))</f>
        <v/>
      </c>
      <c r="G218" s="32" t="str">
        <f>IF(ISERROR(IF(ISBLANK($C218),"",VLOOKUP($C218,'[1]Инф. по МКД'!$D$3:$T$13113,9,0))),"",IF(ISBLANK($C218),"",VLOOKUP($C218,'[1]Инф. по МКД'!$D$3:$T$13113,9,0)))</f>
        <v/>
      </c>
      <c r="H218" s="32" t="str">
        <f>IF(ISERROR(IF(ISBLANK($C218),"",VLOOKUP($C218,'[1]Инф. по МКД'!$D$3:$T$13113,10,0))),"",IF(ISBLANK($C218),"",VLOOKUP($C218,'[1]Инф. по МКД'!$D$3:$T$13113,10,0)))</f>
        <v/>
      </c>
      <c r="I218" s="36" t="str">
        <f>IF(ISERROR(IF(ISBLANK($C218),"",VLOOKUP($C218,'[1]Инф. по МКД'!$D$3:$T$13113,14,0))),"",IF(ISBLANK($C218),"",VLOOKUP($C218,'[1]Инф. по МКД'!$D$3:$T$13113,14,0)))</f>
        <v/>
      </c>
      <c r="J218" s="36" t="str">
        <f>IF(ISERROR(IF(ISBLANK($C218),"",VLOOKUP($C218,'[1]Инф. по МКД'!$D$3:$T$13113,15,0))),"",IF(ISBLANK($C218),"",VLOOKUP($C218,'[1]Инф. по МКД'!$D$3:$T$13113,15,0)))</f>
        <v/>
      </c>
      <c r="K218" s="36" t="str">
        <f>IF(ISERROR(IF(ISBLANK($C218),"",VLOOKUP($C218,'[1]Инф. по МКД'!$D$3:$T$13113,16,0))),"",IF(ISBLANK($C218),"",VLOOKUP($C218,'[1]Инф. по МКД'!$D$3:$T$13113,16,0)))</f>
        <v/>
      </c>
      <c r="L218" s="36" t="str">
        <f>IF(ISERROR(IF(ISBLANK($C218),"",VLOOKUP($C218,'[1]Инф. по МКД'!$D$3:$T$13113,17,0))),"",IF(ISBLANK($C218),"",VLOOKUP($C218,'[1]Инф. по МКД'!$D$3:$T$13113,17,0)))</f>
        <v/>
      </c>
      <c r="M218" s="36">
        <f t="shared" si="30"/>
        <v>11147299.959999999</v>
      </c>
      <c r="N218" s="36"/>
      <c r="O218" s="36"/>
      <c r="P218" s="36"/>
      <c r="Q218" s="36">
        <f>IF('Форма 2'!D218=0,"",'Форма 2'!D218-N218-O218-P218)</f>
        <v>11147299.959999999</v>
      </c>
      <c r="R218" s="93"/>
      <c r="S218" s="93"/>
      <c r="T218" s="32"/>
      <c r="U218" s="32"/>
      <c r="V218" s="84"/>
      <c r="W218" s="84">
        <f t="shared" si="34"/>
        <v>0</v>
      </c>
      <c r="X218" s="85"/>
      <c r="Y218" s="85"/>
      <c r="Z218" s="85"/>
      <c r="AA218" s="85"/>
      <c r="AB218" s="85"/>
      <c r="AC218" s="85"/>
      <c r="AD218" s="85"/>
      <c r="AE218" s="99"/>
      <c r="AF218" s="86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</row>
    <row r="219" spans="1:44" ht="16.5" thickTop="1" thickBot="1" x14ac:dyDescent="0.3">
      <c r="A219" s="61">
        <f t="shared" si="33"/>
        <v>1</v>
      </c>
      <c r="B219" s="92" t="str">
        <f>IF(ISERROR(IF(ISBLANK(C219),"",_xlfn.XLOOKUP(C219,'[1]Инф. по МКД'!$D$3:$D$13151,'[1]Инф. по МКД'!$C$3:$C$13151,,0))),"",IF(ISBLANK(C219),"",_xlfn.XLOOKUP(C219,'[1]Инф. по МКД'!$D$3:$D$13151,'[1]Инф. по МКД'!$C$3:$C$13151,,0)))</f>
        <v>Чернушинский городской округ Пермского края</v>
      </c>
      <c r="C219" s="96" t="s">
        <v>319</v>
      </c>
      <c r="D219" s="74">
        <f>IF(ISERROR(IF(ISBLANK($C219),"",VLOOKUP($C219,'[1]Инф. по МКД'!$D$3:$T$13113,3,0))),"",IF(ISBLANK($C219),"",VLOOKUP($C219,'[1]Инф. по МКД'!$D$3:$T$13113,3,0)))</f>
        <v>1963</v>
      </c>
      <c r="E219" s="75"/>
      <c r="F219" s="87" t="str">
        <f>IF(ISERROR(IF(ISBLANK($C219),"",VLOOKUP($C219,'[1]Инф. по МКД'!$D$3:$T$13113,5,0))),"",IF(ISBLANK($C219),"",VLOOKUP($C219,'[1]Инф. по МКД'!$D$3:$T$13113,5,0)))</f>
        <v>Кирпич</v>
      </c>
      <c r="G219" s="75">
        <f>IF(ISERROR(IF(ISBLANK($C219),"",VLOOKUP($C219,'[1]Инф. по МКД'!$D$3:$T$13113,9,0))),"",IF(ISBLANK($C219),"",VLOOKUP($C219,'[1]Инф. по МКД'!$D$3:$T$13113,9,0)))</f>
        <v>2</v>
      </c>
      <c r="H219" s="61">
        <f>IF(ISERROR(IF(ISBLANK($C219),"",VLOOKUP($C219,'[1]Инф. по МКД'!$D$3:$T$13113,10,0))),"",IF(ISBLANK($C219),"",VLOOKUP($C219,'[1]Инф. по МКД'!$D$3:$T$13113,10,0)))</f>
        <v>2</v>
      </c>
      <c r="I219" s="77">
        <f>IF(ISERROR(IF(ISBLANK($C219),"",VLOOKUP($C219,'[1]Инф. по МКД'!$D$3:$T$13113,14,0))),"",IF(ISBLANK($C219),"",VLOOKUP($C219,'[1]Инф. по МКД'!$D$3:$T$13113,14,0)))</f>
        <v>668.2</v>
      </c>
      <c r="J219" s="78">
        <f>IF(ISERROR(IF(ISBLANK($C219),"",VLOOKUP($C219,'[1]Инф. по МКД'!$D$3:$T$13113,15,0))),"",IF(ISBLANK($C219),"",VLOOKUP($C219,'[1]Инф. по МКД'!$D$3:$T$13113,15,0)))</f>
        <v>625</v>
      </c>
      <c r="K219" s="77">
        <f>IF(ISERROR(IF(ISBLANK($C219),"",VLOOKUP($C219,'[1]Инф. по МКД'!$D$3:$T$13113,16,0))),"",IF(ISBLANK($C219),"",VLOOKUP($C219,'[1]Инф. по МКД'!$D$3:$T$13113,16,0)))</f>
        <v>625</v>
      </c>
      <c r="L219" s="79">
        <f>IF(ISERROR(IF(ISBLANK($C219),"",VLOOKUP($C219,'[1]Инф. по МКД'!$D$3:$T$13113,17,0))),"",IF(ISBLANK($C219),"",VLOOKUP($C219,'[1]Инф. по МКД'!$D$3:$T$13113,17,0)))</f>
        <v>71</v>
      </c>
      <c r="M219" s="80">
        <f t="shared" si="30"/>
        <v>11147299.959999999</v>
      </c>
      <c r="N219" s="78"/>
      <c r="O219" s="78"/>
      <c r="P219" s="78"/>
      <c r="Q219" s="80">
        <f>IF('Форма 2'!D219=0,"",'Форма 2'!D219-N219-O219-P219)</f>
        <v>11147299.959999999</v>
      </c>
      <c r="R219" s="81">
        <f>M219/J219</f>
        <v>17835.679935999997</v>
      </c>
      <c r="S219" s="81">
        <f>R219</f>
        <v>17835.679935999997</v>
      </c>
      <c r="T219" s="82">
        <v>45657</v>
      </c>
      <c r="U219" s="75" t="s">
        <v>43</v>
      </c>
      <c r="V219" s="83"/>
      <c r="W219" s="84">
        <f t="shared" si="34"/>
        <v>3</v>
      </c>
      <c r="X219" s="85" t="s">
        <v>961</v>
      </c>
      <c r="Y219" s="85" t="s">
        <v>961</v>
      </c>
      <c r="Z219" s="85" t="s">
        <v>961</v>
      </c>
      <c r="AA219" s="85" t="s">
        <v>961</v>
      </c>
      <c r="AB219" s="85" t="s">
        <v>961</v>
      </c>
      <c r="AC219" s="85" t="s">
        <v>961</v>
      </c>
      <c r="AD219" s="85" t="s">
        <v>961</v>
      </c>
      <c r="AE219" s="99" t="s">
        <v>961</v>
      </c>
      <c r="AF219" s="86" t="s">
        <v>961</v>
      </c>
      <c r="AG219" s="85">
        <v>1</v>
      </c>
      <c r="AH219" s="85">
        <v>1</v>
      </c>
      <c r="AI219" s="85" t="s">
        <v>961</v>
      </c>
      <c r="AJ219" s="85" t="s">
        <v>961</v>
      </c>
      <c r="AK219" s="85">
        <v>1</v>
      </c>
      <c r="AL219" s="85" t="s">
        <v>961</v>
      </c>
      <c r="AM219" s="85" t="s">
        <v>961</v>
      </c>
      <c r="AN219" s="85" t="s">
        <v>961</v>
      </c>
      <c r="AO219" s="85" t="s">
        <v>961</v>
      </c>
      <c r="AP219" s="85" t="s">
        <v>961</v>
      </c>
      <c r="AQ219" s="85" t="s">
        <v>961</v>
      </c>
      <c r="AR219" s="85" t="s">
        <v>961</v>
      </c>
    </row>
    <row r="220" spans="1:44" ht="17.25" thickTop="1" thickBot="1" x14ac:dyDescent="0.3">
      <c r="A220" s="190">
        <f t="shared" si="33"/>
        <v>0</v>
      </c>
      <c r="B220" s="191" t="str">
        <f>IF(ISERROR(IF(ISBLANK(C220),"",_xlfn.XLOOKUP(C220,'[1]Инф. по МКД'!$D$3:$D$13151,'[1]Инф. по МКД'!$C$3:$C$13151,,0))),"",IF(ISBLANK(C220),"",_xlfn.XLOOKUP(C220,'[1]Инф. по МКД'!$D$3:$D$13151,'[1]Инф. по МКД'!$C$3:$C$13151,,0)))</f>
        <v/>
      </c>
      <c r="C220" s="35" t="s">
        <v>320</v>
      </c>
      <c r="D220" s="32" t="str">
        <f>IF(ISERROR(IF(ISBLANK($C220),"",VLOOKUP($C220,'[1]Инф. по МКД'!$D$3:$T$13113,3,0))),"",IF(ISBLANK($C220),"",VLOOKUP($C220,'[1]Инф. по МКД'!$D$3:$T$13113,3,0)))</f>
        <v/>
      </c>
      <c r="E220" s="32"/>
      <c r="F220" s="32" t="str">
        <f>IF(ISERROR(IF(ISBLANK($C220),"",VLOOKUP($C220,'[1]Инф. по МКД'!$D$3:$T$13113,5,0))),"",IF(ISBLANK($C220),"",VLOOKUP($C220,'[1]Инф. по МКД'!$D$3:$T$13113,5,0)))</f>
        <v/>
      </c>
      <c r="G220" s="32" t="str">
        <f>IF(ISERROR(IF(ISBLANK($C220),"",VLOOKUP($C220,'[1]Инф. по МКД'!$D$3:$T$13113,9,0))),"",IF(ISBLANK($C220),"",VLOOKUP($C220,'[1]Инф. по МКД'!$D$3:$T$13113,9,0)))</f>
        <v/>
      </c>
      <c r="H220" s="32" t="str">
        <f>IF(ISERROR(IF(ISBLANK($C220),"",VLOOKUP($C220,'[1]Инф. по МКД'!$D$3:$T$13113,10,0))),"",IF(ISBLANK($C220),"",VLOOKUP($C220,'[1]Инф. по МКД'!$D$3:$T$13113,10,0)))</f>
        <v/>
      </c>
      <c r="I220" s="36" t="str">
        <f>IF(ISERROR(IF(ISBLANK($C220),"",VLOOKUP($C220,'[1]Инф. по МКД'!$D$3:$T$13113,14,0))),"",IF(ISBLANK($C220),"",VLOOKUP($C220,'[1]Инф. по МКД'!$D$3:$T$13113,14,0)))</f>
        <v/>
      </c>
      <c r="J220" s="36" t="str">
        <f>IF(ISERROR(IF(ISBLANK($C220),"",VLOOKUP($C220,'[1]Инф. по МКД'!$D$3:$T$13113,15,0))),"",IF(ISBLANK($C220),"",VLOOKUP($C220,'[1]Инф. по МКД'!$D$3:$T$13113,15,0)))</f>
        <v/>
      </c>
      <c r="K220" s="36" t="str">
        <f>IF(ISERROR(IF(ISBLANK($C220),"",VLOOKUP($C220,'[1]Инф. по МКД'!$D$3:$T$13113,16,0))),"",IF(ISBLANK($C220),"",VLOOKUP($C220,'[1]Инф. по МКД'!$D$3:$T$13113,16,0)))</f>
        <v/>
      </c>
      <c r="L220" s="36" t="str">
        <f>IF(ISERROR(IF(ISBLANK($C220),"",VLOOKUP($C220,'[1]Инф. по МКД'!$D$3:$T$13113,17,0))),"",IF(ISBLANK($C220),"",VLOOKUP($C220,'[1]Инф. по МКД'!$D$3:$T$13113,17,0)))</f>
        <v/>
      </c>
      <c r="M220" s="36">
        <f t="shared" si="30"/>
        <v>122089405.01000001</v>
      </c>
      <c r="N220" s="36"/>
      <c r="O220" s="36"/>
      <c r="P220" s="36"/>
      <c r="Q220" s="36">
        <f>IF('Форма 2'!D220=0,"",'Форма 2'!D220-N220-O220-P220)</f>
        <v>122089405.01000001</v>
      </c>
      <c r="R220" s="93"/>
      <c r="S220" s="93"/>
      <c r="T220" s="32"/>
      <c r="U220" s="32"/>
      <c r="V220" s="84"/>
      <c r="W220" s="84">
        <f t="shared" si="34"/>
        <v>0</v>
      </c>
      <c r="X220" s="85"/>
      <c r="Y220" s="85"/>
      <c r="Z220" s="85"/>
      <c r="AA220" s="85"/>
      <c r="AB220" s="85"/>
      <c r="AC220" s="85"/>
      <c r="AD220" s="85"/>
      <c r="AE220" s="99"/>
      <c r="AF220" s="86"/>
      <c r="AG220" s="85"/>
      <c r="AH220" s="85"/>
      <c r="AI220" s="85"/>
      <c r="AJ220" s="85"/>
      <c r="AK220" s="85"/>
      <c r="AL220" s="85"/>
      <c r="AM220" s="85"/>
      <c r="AN220" s="85"/>
      <c r="AO220" s="85"/>
      <c r="AP220" s="85"/>
      <c r="AQ220" s="85"/>
      <c r="AR220" s="85"/>
    </row>
    <row r="221" spans="1:44" ht="16.5" thickTop="1" thickBot="1" x14ac:dyDescent="0.3">
      <c r="A221" s="61">
        <f t="shared" si="33"/>
        <v>1</v>
      </c>
      <c r="B221" s="92" t="str">
        <f>IF(ISERROR(IF(ISBLANK(C221),"",_xlfn.XLOOKUP(C221,'[1]Инф. по МКД'!$D$3:$D$13151,'[1]Инф. по МКД'!$C$3:$C$13151,,0))),"",IF(ISBLANK(C221),"",_xlfn.XLOOKUP(C221,'[1]Инф. по МКД'!$D$3:$D$13151,'[1]Инф. по МКД'!$C$3:$C$13151,,0)))</f>
        <v>Чусовской городской округ Пермского края</v>
      </c>
      <c r="C221" s="96" t="s">
        <v>789</v>
      </c>
      <c r="D221" s="74">
        <f>IF(ISERROR(IF(ISBLANK($C221),"",VLOOKUP($C221,'[1]Инф. по МКД'!$D$3:$T$13113,3,0))),"",IF(ISBLANK($C221),"",VLOOKUP($C221,'[1]Инф. по МКД'!$D$3:$T$13113,3,0)))</f>
        <v>1968</v>
      </c>
      <c r="E221" s="75"/>
      <c r="F221" s="87" t="str">
        <f>IF(ISERROR(IF(ISBLANK($C221),"",VLOOKUP($C221,'[1]Инф. по МКД'!$D$3:$T$13113,5,0))),"",IF(ISBLANK($C221),"",VLOOKUP($C221,'[1]Инф. по МКД'!$D$3:$T$13113,5,0)))</f>
        <v>ж/бетон</v>
      </c>
      <c r="G221" s="75">
        <f>IF(ISERROR(IF(ISBLANK($C221),"",VLOOKUP($C221,'[1]Инф. по МКД'!$D$3:$T$13113,9,0))),"",IF(ISBLANK($C221),"",VLOOKUP($C221,'[1]Инф. по МКД'!$D$3:$T$13113,9,0)))</f>
        <v>5</v>
      </c>
      <c r="H221" s="61">
        <f>IF(ISERROR(IF(ISBLANK($C221),"",VLOOKUP($C221,'[1]Инф. по МКД'!$D$3:$T$13113,10,0))),"",IF(ISBLANK($C221),"",VLOOKUP($C221,'[1]Инф. по МКД'!$D$3:$T$13113,10,0)))</f>
        <v>4</v>
      </c>
      <c r="I221" s="77">
        <f>IF(ISERROR(IF(ISBLANK($C221),"",VLOOKUP($C221,'[1]Инф. по МКД'!$D$3:$T$13113,14,0))),"",IF(ISBLANK($C221),"",VLOOKUP($C221,'[1]Инф. по МКД'!$D$3:$T$13113,14,0)))</f>
        <v>3681.7</v>
      </c>
      <c r="J221" s="78">
        <f>IF(ISERROR(IF(ISBLANK($C221),"",VLOOKUP($C221,'[1]Инф. по МКД'!$D$3:$T$13113,15,0))),"",IF(ISBLANK($C221),"",VLOOKUP($C221,'[1]Инф. по МКД'!$D$3:$T$13113,15,0)))</f>
        <v>3358.3</v>
      </c>
      <c r="K221" s="77">
        <f>IF(ISERROR(IF(ISBLANK($C221),"",VLOOKUP($C221,'[1]Инф. по МКД'!$D$3:$T$13113,16,0))),"",IF(ISBLANK($C221),"",VLOOKUP($C221,'[1]Инф. по МКД'!$D$3:$T$13113,16,0)))</f>
        <v>3022.47</v>
      </c>
      <c r="L221" s="79">
        <f>IF(ISERROR(IF(ISBLANK($C221),"",VLOOKUP($C221,'[1]Инф. по МКД'!$D$3:$T$13113,17,0))),"",IF(ISBLANK($C221),"",VLOOKUP($C221,'[1]Инф. по МКД'!$D$3:$T$13113,17,0)))</f>
        <v>124</v>
      </c>
      <c r="M221" s="80">
        <f t="shared" si="30"/>
        <v>19980917.25</v>
      </c>
      <c r="N221" s="78"/>
      <c r="O221" s="78"/>
      <c r="P221" s="78"/>
      <c r="Q221" s="80">
        <f>IF('Форма 2'!D221=0,"",'Форма 2'!D221-N221-O221-P221)</f>
        <v>19980917.25</v>
      </c>
      <c r="R221" s="81">
        <f t="shared" ref="R221:R236" si="35">M221/J221</f>
        <v>5949.7118333680728</v>
      </c>
      <c r="S221" s="81">
        <f t="shared" ref="S221:S236" si="36">R221</f>
        <v>5949.7118333680728</v>
      </c>
      <c r="T221" s="82">
        <v>45657</v>
      </c>
      <c r="U221" s="75" t="s">
        <v>44</v>
      </c>
      <c r="V221" s="83"/>
      <c r="W221" s="84">
        <f t="shared" si="34"/>
        <v>3</v>
      </c>
      <c r="X221" s="85">
        <v>1</v>
      </c>
      <c r="Y221" s="85" t="s">
        <v>961</v>
      </c>
      <c r="Z221" s="85" t="s">
        <v>961</v>
      </c>
      <c r="AA221" s="85" t="s">
        <v>961</v>
      </c>
      <c r="AB221" s="85" t="s">
        <v>961</v>
      </c>
      <c r="AC221" s="85" t="s">
        <v>961</v>
      </c>
      <c r="AD221" s="85" t="s">
        <v>961</v>
      </c>
      <c r="AE221" s="99" t="s">
        <v>961</v>
      </c>
      <c r="AF221" s="86" t="s">
        <v>961</v>
      </c>
      <c r="AG221" s="85" t="s">
        <v>961</v>
      </c>
      <c r="AH221" s="85">
        <v>1</v>
      </c>
      <c r="AI221" s="85" t="s">
        <v>961</v>
      </c>
      <c r="AJ221" s="85" t="s">
        <v>961</v>
      </c>
      <c r="AK221" s="85" t="s">
        <v>961</v>
      </c>
      <c r="AL221" s="85" t="s">
        <v>961</v>
      </c>
      <c r="AM221" s="85" t="s">
        <v>961</v>
      </c>
      <c r="AN221" s="85" t="s">
        <v>961</v>
      </c>
      <c r="AO221" s="85" t="s">
        <v>961</v>
      </c>
      <c r="AP221" s="85" t="s">
        <v>961</v>
      </c>
      <c r="AQ221" s="85" t="s">
        <v>961</v>
      </c>
      <c r="AR221" s="85">
        <v>1</v>
      </c>
    </row>
    <row r="222" spans="1:44" ht="16.5" thickTop="1" thickBot="1" x14ac:dyDescent="0.3">
      <c r="A222" s="61">
        <f t="shared" si="33"/>
        <v>2</v>
      </c>
      <c r="B222" s="92" t="str">
        <f>IF(ISERROR(IF(ISBLANK(C222),"",_xlfn.XLOOKUP(C222,'[1]Инф. по МКД'!$D$3:$D$13151,'[1]Инф. по МКД'!$C$3:$C$13151,,0))),"",IF(ISBLANK(C222),"",_xlfn.XLOOKUP(C222,'[1]Инф. по МКД'!$D$3:$D$13151,'[1]Инф. по МКД'!$C$3:$C$13151,,0)))</f>
        <v>Чусовской городской округ Пермского края</v>
      </c>
      <c r="C222" s="96" t="s">
        <v>790</v>
      </c>
      <c r="D222" s="74">
        <f>IF(ISERROR(IF(ISBLANK($C222),"",VLOOKUP($C222,'[1]Инф. по МКД'!$D$3:$T$13113,3,0))),"",IF(ISBLANK($C222),"",VLOOKUP($C222,'[1]Инф. по МКД'!$D$3:$T$13113,3,0)))</f>
        <v>1967</v>
      </c>
      <c r="E222" s="75"/>
      <c r="F222" s="87" t="str">
        <f>IF(ISERROR(IF(ISBLANK($C222),"",VLOOKUP($C222,'[1]Инф. по МКД'!$D$3:$T$13113,5,0))),"",IF(ISBLANK($C222),"",VLOOKUP($C222,'[1]Инф. по МКД'!$D$3:$T$13113,5,0)))</f>
        <v>кирпич</v>
      </c>
      <c r="G222" s="75">
        <f>IF(ISERROR(IF(ISBLANK($C222),"",VLOOKUP($C222,'[1]Инф. по МКД'!$D$3:$T$13113,9,0))),"",IF(ISBLANK($C222),"",VLOOKUP($C222,'[1]Инф. по МКД'!$D$3:$T$13113,9,0)))</f>
        <v>5</v>
      </c>
      <c r="H222" s="61">
        <f>IF(ISERROR(IF(ISBLANK($C222),"",VLOOKUP($C222,'[1]Инф. по МКД'!$D$3:$T$13113,10,0))),"",IF(ISBLANK($C222),"",VLOOKUP($C222,'[1]Инф. по МКД'!$D$3:$T$13113,10,0)))</f>
        <v>4</v>
      </c>
      <c r="I222" s="77">
        <f>IF(ISERROR(IF(ISBLANK($C222),"",VLOOKUP($C222,'[1]Инф. по МКД'!$D$3:$T$13113,14,0))),"",IF(ISBLANK($C222),"",VLOOKUP($C222,'[1]Инф. по МКД'!$D$3:$T$13113,14,0)))</f>
        <v>3463.2</v>
      </c>
      <c r="J222" s="78">
        <f>IF(ISERROR(IF(ISBLANK($C222),"",VLOOKUP($C222,'[1]Инф. по МКД'!$D$3:$T$13113,15,0))),"",IF(ISBLANK($C222),"",VLOOKUP($C222,'[1]Инф. по МКД'!$D$3:$T$13113,15,0)))</f>
        <v>3091.8</v>
      </c>
      <c r="K222" s="77">
        <f>IF(ISERROR(IF(ISBLANK($C222),"",VLOOKUP($C222,'[1]Инф. по МКД'!$D$3:$T$13113,16,0))),"",IF(ISBLANK($C222),"",VLOOKUP($C222,'[1]Инф. по МКД'!$D$3:$T$13113,16,0)))</f>
        <v>2782.62</v>
      </c>
      <c r="L222" s="79">
        <f>IF(ISERROR(IF(ISBLANK($C222),"",VLOOKUP($C222,'[1]Инф. по МКД'!$D$3:$T$13113,17,0))),"",IF(ISBLANK($C222),"",VLOOKUP($C222,'[1]Инф. по МКД'!$D$3:$T$13113,17,0)))</f>
        <v>116</v>
      </c>
      <c r="M222" s="80">
        <f t="shared" si="30"/>
        <v>1886508.9300000002</v>
      </c>
      <c r="N222" s="78"/>
      <c r="O222" s="78"/>
      <c r="P222" s="78"/>
      <c r="Q222" s="80">
        <f>IF('Форма 2'!D222=0,"",'Форма 2'!D222-N222-O222-P222)</f>
        <v>1886508.9300000002</v>
      </c>
      <c r="R222" s="81">
        <f t="shared" si="35"/>
        <v>610.16525325053374</v>
      </c>
      <c r="S222" s="81">
        <f t="shared" si="36"/>
        <v>610.16525325053374</v>
      </c>
      <c r="T222" s="82">
        <v>45657</v>
      </c>
      <c r="U222" s="75" t="s">
        <v>44</v>
      </c>
      <c r="V222" s="83"/>
      <c r="W222" s="84">
        <f t="shared" si="34"/>
        <v>2</v>
      </c>
      <c r="X222" s="85">
        <v>1</v>
      </c>
      <c r="Y222" s="85" t="s">
        <v>961</v>
      </c>
      <c r="Z222" s="85" t="s">
        <v>961</v>
      </c>
      <c r="AA222" s="85" t="s">
        <v>961</v>
      </c>
      <c r="AB222" s="85" t="s">
        <v>961</v>
      </c>
      <c r="AC222" s="85" t="s">
        <v>961</v>
      </c>
      <c r="AD222" s="85" t="s">
        <v>961</v>
      </c>
      <c r="AE222" s="99" t="s">
        <v>961</v>
      </c>
      <c r="AF222" s="86" t="s">
        <v>961</v>
      </c>
      <c r="AG222" s="85" t="s">
        <v>961</v>
      </c>
      <c r="AH222" s="85" t="s">
        <v>961</v>
      </c>
      <c r="AI222" s="85" t="s">
        <v>961</v>
      </c>
      <c r="AJ222" s="85" t="s">
        <v>961</v>
      </c>
      <c r="AK222" s="85" t="s">
        <v>961</v>
      </c>
      <c r="AL222" s="85" t="s">
        <v>961</v>
      </c>
      <c r="AM222" s="85" t="s">
        <v>961</v>
      </c>
      <c r="AN222" s="85" t="s">
        <v>961</v>
      </c>
      <c r="AO222" s="85" t="s">
        <v>961</v>
      </c>
      <c r="AP222" s="85" t="s">
        <v>961</v>
      </c>
      <c r="AQ222" s="85" t="s">
        <v>961</v>
      </c>
      <c r="AR222" s="85">
        <v>1</v>
      </c>
    </row>
    <row r="223" spans="1:44" ht="16.5" thickTop="1" thickBot="1" x14ac:dyDescent="0.3">
      <c r="A223" s="61">
        <f t="shared" si="33"/>
        <v>3</v>
      </c>
      <c r="B223" s="92" t="str">
        <f>IF(ISERROR(IF(ISBLANK(C223),"",_xlfn.XLOOKUP(C223,'[1]Инф. по МКД'!$D$3:$D$13151,'[1]Инф. по МКД'!$C$3:$C$13151,,0))),"",IF(ISBLANK(C223),"",_xlfn.XLOOKUP(C223,'[1]Инф. по МКД'!$D$3:$D$13151,'[1]Инф. по МКД'!$C$3:$C$13151,,0)))</f>
        <v>Чусовской городской округ Пермского края</v>
      </c>
      <c r="C223" s="96" t="s">
        <v>321</v>
      </c>
      <c r="D223" s="74">
        <f>IF(ISERROR(IF(ISBLANK($C223),"",VLOOKUP($C223,'[1]Инф. по МКД'!$D$3:$T$13113,3,0))),"",IF(ISBLANK($C223),"",VLOOKUP($C223,'[1]Инф. по МКД'!$D$3:$T$13113,3,0)))</f>
        <v>1997</v>
      </c>
      <c r="E223" s="75"/>
      <c r="F223" s="87" t="str">
        <f>IF(ISERROR(IF(ISBLANK($C223),"",VLOOKUP($C223,'[1]Инф. по МКД'!$D$3:$T$13113,5,0))),"",IF(ISBLANK($C223),"",VLOOKUP($C223,'[1]Инф. по МКД'!$D$3:$T$13113,5,0)))</f>
        <v>панельный</v>
      </c>
      <c r="G223" s="75">
        <f>IF(ISERROR(IF(ISBLANK($C223),"",VLOOKUP($C223,'[1]Инф. по МКД'!$D$3:$T$13113,9,0))),"",IF(ISBLANK($C223),"",VLOOKUP($C223,'[1]Инф. по МКД'!$D$3:$T$13113,9,0)))</f>
        <v>10</v>
      </c>
      <c r="H223" s="61">
        <f>IF(ISERROR(IF(ISBLANK($C223),"",VLOOKUP($C223,'[1]Инф. по МКД'!$D$3:$T$13113,10,0))),"",IF(ISBLANK($C223),"",VLOOKUP($C223,'[1]Инф. по МКД'!$D$3:$T$13113,10,0)))</f>
        <v>6</v>
      </c>
      <c r="I223" s="77">
        <f>IF(ISERROR(IF(ISBLANK($C223),"",VLOOKUP($C223,'[1]Инф. по МКД'!$D$3:$T$13113,14,0))),"",IF(ISBLANK($C223),"",VLOOKUP($C223,'[1]Инф. по МКД'!$D$3:$T$13113,14,0)))</f>
        <v>14062.7</v>
      </c>
      <c r="J223" s="78">
        <f>IF(ISERROR(IF(ISBLANK($C223),"",VLOOKUP($C223,'[1]Инф. по МКД'!$D$3:$T$13113,15,0))),"",IF(ISBLANK($C223),"",VLOOKUP($C223,'[1]Инф. по МКД'!$D$3:$T$13113,15,0)))</f>
        <v>14062.7</v>
      </c>
      <c r="K223" s="77">
        <f>IF(ISERROR(IF(ISBLANK($C223),"",VLOOKUP($C223,'[1]Инф. по МКД'!$D$3:$T$13113,16,0))),"",IF(ISBLANK($C223),"",VLOOKUP($C223,'[1]Инф. по МКД'!$D$3:$T$13113,16,0)))</f>
        <v>8126.5</v>
      </c>
      <c r="L223" s="79">
        <f>IF(ISERROR(IF(ISBLANK($C223),"",VLOOKUP($C223,'[1]Инф. по МКД'!$D$3:$T$13113,17,0))),"",IF(ISBLANK($C223),"",VLOOKUP($C223,'[1]Инф. по МКД'!$D$3:$T$13113,17,0)))</f>
        <v>0</v>
      </c>
      <c r="M223" s="80">
        <f t="shared" si="30"/>
        <v>23581900.799999997</v>
      </c>
      <c r="N223" s="78"/>
      <c r="O223" s="78"/>
      <c r="P223" s="78"/>
      <c r="Q223" s="80">
        <f>IF('Форма 2'!D223=0,"",'Форма 2'!D223-N223-O223-P223)</f>
        <v>23581900.799999997</v>
      </c>
      <c r="R223" s="81">
        <f t="shared" si="35"/>
        <v>1676.9113185945796</v>
      </c>
      <c r="S223" s="81">
        <f t="shared" si="36"/>
        <v>1676.9113185945796</v>
      </c>
      <c r="T223" s="82">
        <v>45657</v>
      </c>
      <c r="U223" s="75" t="s">
        <v>43</v>
      </c>
      <c r="V223" s="84"/>
      <c r="W223" s="84">
        <f t="shared" si="34"/>
        <v>1</v>
      </c>
      <c r="X223" s="85" t="s">
        <v>961</v>
      </c>
      <c r="Y223" s="85" t="s">
        <v>961</v>
      </c>
      <c r="Z223" s="85" t="s">
        <v>961</v>
      </c>
      <c r="AA223" s="85" t="s">
        <v>961</v>
      </c>
      <c r="AB223" s="85" t="s">
        <v>961</v>
      </c>
      <c r="AC223" s="85" t="s">
        <v>961</v>
      </c>
      <c r="AD223" s="85" t="s">
        <v>961</v>
      </c>
      <c r="AE223" s="99">
        <v>6</v>
      </c>
      <c r="AF223" s="86">
        <v>23581900.799999997</v>
      </c>
      <c r="AG223" s="85" t="s">
        <v>961</v>
      </c>
      <c r="AH223" s="85" t="s">
        <v>961</v>
      </c>
      <c r="AI223" s="85" t="s">
        <v>961</v>
      </c>
      <c r="AJ223" s="85" t="s">
        <v>961</v>
      </c>
      <c r="AK223" s="85" t="s">
        <v>961</v>
      </c>
      <c r="AL223" s="85" t="s">
        <v>961</v>
      </c>
      <c r="AM223" s="85" t="s">
        <v>961</v>
      </c>
      <c r="AN223" s="85" t="s">
        <v>961</v>
      </c>
      <c r="AO223" s="85" t="s">
        <v>961</v>
      </c>
      <c r="AP223" s="85" t="s">
        <v>961</v>
      </c>
      <c r="AQ223" s="85" t="s">
        <v>961</v>
      </c>
      <c r="AR223" s="85" t="s">
        <v>961</v>
      </c>
    </row>
    <row r="224" spans="1:44" ht="16.5" thickTop="1" thickBot="1" x14ac:dyDescent="0.3">
      <c r="A224" s="61">
        <f t="shared" si="33"/>
        <v>4</v>
      </c>
      <c r="B224" s="92" t="str">
        <f>IF(ISERROR(IF(ISBLANK(C224),"",_xlfn.XLOOKUP(C224,'[1]Инф. по МКД'!$D$3:$D$13151,'[1]Инф. по МКД'!$C$3:$C$13151,,0))),"",IF(ISBLANK(C224),"",_xlfn.XLOOKUP(C224,'[1]Инф. по МКД'!$D$3:$D$13151,'[1]Инф. по МКД'!$C$3:$C$13151,,0)))</f>
        <v>Чусовской городской округ Пермского края</v>
      </c>
      <c r="C224" s="96" t="s">
        <v>322</v>
      </c>
      <c r="D224" s="74">
        <f>IF(ISERROR(IF(ISBLANK($C224),"",VLOOKUP($C224,'[1]Инф. по МКД'!$D$3:$T$13113,3,0))),"",IF(ISBLANK($C224),"",VLOOKUP($C224,'[1]Инф. по МКД'!$D$3:$T$13113,3,0)))</f>
        <v>1959</v>
      </c>
      <c r="E224" s="75"/>
      <c r="F224" s="87" t="str">
        <f>IF(ISERROR(IF(ISBLANK($C224),"",VLOOKUP($C224,'[1]Инф. по МКД'!$D$3:$T$13113,5,0))),"",IF(ISBLANK($C224),"",VLOOKUP($C224,'[1]Инф. по МКД'!$D$3:$T$13113,5,0)))</f>
        <v>Кирпич</v>
      </c>
      <c r="G224" s="75">
        <f>IF(ISERROR(IF(ISBLANK($C224),"",VLOOKUP($C224,'[1]Инф. по МКД'!$D$3:$T$13113,9,0))),"",IF(ISBLANK($C224),"",VLOOKUP($C224,'[1]Инф. по МКД'!$D$3:$T$13113,9,0)))</f>
        <v>2</v>
      </c>
      <c r="H224" s="61">
        <f>IF(ISERROR(IF(ISBLANK($C224),"",VLOOKUP($C224,'[1]Инф. по МКД'!$D$3:$T$13113,10,0))),"",IF(ISBLANK($C224),"",VLOOKUP($C224,'[1]Инф. по МКД'!$D$3:$T$13113,10,0)))</f>
        <v>1</v>
      </c>
      <c r="I224" s="77">
        <f>IF(ISERROR(IF(ISBLANK($C224),"",VLOOKUP($C224,'[1]Инф. по МКД'!$D$3:$T$13113,14,0))),"",IF(ISBLANK($C224),"",VLOOKUP($C224,'[1]Инф. по МКД'!$D$3:$T$13113,14,0)))</f>
        <v>265</v>
      </c>
      <c r="J224" s="78">
        <f>IF(ISERROR(IF(ISBLANK($C224),"",VLOOKUP($C224,'[1]Инф. по МКД'!$D$3:$T$13113,15,0))),"",IF(ISBLANK($C224),"",VLOOKUP($C224,'[1]Инф. по МКД'!$D$3:$T$13113,15,0)))</f>
        <v>265</v>
      </c>
      <c r="K224" s="77">
        <f>IF(ISERROR(IF(ISBLANK($C224),"",VLOOKUP($C224,'[1]Инф. по МКД'!$D$3:$T$13113,16,0))),"",IF(ISBLANK($C224),"",VLOOKUP($C224,'[1]Инф. по МКД'!$D$3:$T$13113,16,0)))</f>
        <v>238.5</v>
      </c>
      <c r="L224" s="79">
        <f>IF(ISERROR(IF(ISBLANK($C224),"",VLOOKUP($C224,'[1]Инф. по МКД'!$D$3:$T$13113,17,0))),"",IF(ISBLANK($C224),"",VLOOKUP($C224,'[1]Инф. по МКД'!$D$3:$T$13113,17,0)))</f>
        <v>0</v>
      </c>
      <c r="M224" s="80">
        <f t="shared" si="30"/>
        <v>2532708.35</v>
      </c>
      <c r="N224" s="78"/>
      <c r="O224" s="78"/>
      <c r="P224" s="78"/>
      <c r="Q224" s="80">
        <f>IF('Форма 2'!D224=0,"",'Форма 2'!D224-N224-O224-P224)</f>
        <v>2532708.35</v>
      </c>
      <c r="R224" s="81">
        <f t="shared" si="35"/>
        <v>9557.3900000000012</v>
      </c>
      <c r="S224" s="81">
        <f t="shared" si="36"/>
        <v>9557.3900000000012</v>
      </c>
      <c r="T224" s="82">
        <v>45657</v>
      </c>
      <c r="U224" s="75" t="s">
        <v>43</v>
      </c>
      <c r="V224" s="84"/>
      <c r="W224" s="84">
        <f t="shared" si="34"/>
        <v>1</v>
      </c>
      <c r="X224" s="85" t="s">
        <v>961</v>
      </c>
      <c r="Y224" s="85" t="s">
        <v>961</v>
      </c>
      <c r="Z224" s="85" t="s">
        <v>961</v>
      </c>
      <c r="AA224" s="85" t="s">
        <v>961</v>
      </c>
      <c r="AB224" s="85" t="s">
        <v>961</v>
      </c>
      <c r="AC224" s="85" t="s">
        <v>961</v>
      </c>
      <c r="AD224" s="85" t="s">
        <v>961</v>
      </c>
      <c r="AE224" s="99" t="s">
        <v>961</v>
      </c>
      <c r="AF224" s="86" t="s">
        <v>961</v>
      </c>
      <c r="AG224" s="85">
        <v>1</v>
      </c>
      <c r="AH224" s="85" t="s">
        <v>961</v>
      </c>
      <c r="AI224" s="85" t="s">
        <v>961</v>
      </c>
      <c r="AJ224" s="85" t="s">
        <v>961</v>
      </c>
      <c r="AK224" s="85" t="s">
        <v>961</v>
      </c>
      <c r="AL224" s="85" t="s">
        <v>961</v>
      </c>
      <c r="AM224" s="85" t="s">
        <v>961</v>
      </c>
      <c r="AN224" s="85" t="s">
        <v>961</v>
      </c>
      <c r="AO224" s="85" t="s">
        <v>961</v>
      </c>
      <c r="AP224" s="85" t="s">
        <v>961</v>
      </c>
      <c r="AQ224" s="85" t="s">
        <v>961</v>
      </c>
      <c r="AR224" s="85" t="s">
        <v>961</v>
      </c>
    </row>
    <row r="225" spans="1:44" ht="16.5" thickTop="1" thickBot="1" x14ac:dyDescent="0.3">
      <c r="A225" s="61">
        <f t="shared" si="33"/>
        <v>5</v>
      </c>
      <c r="B225" s="92" t="str">
        <f>IF(ISERROR(IF(ISBLANK(C225),"",_xlfn.XLOOKUP(C225,'[1]Инф. по МКД'!$D$3:$D$13151,'[1]Инф. по МКД'!$C$3:$C$13151,,0))),"",IF(ISBLANK(C225),"",_xlfn.XLOOKUP(C225,'[1]Инф. по МКД'!$D$3:$D$13151,'[1]Инф. по МКД'!$C$3:$C$13151,,0)))</f>
        <v>Чусовской городской округ Пермского края</v>
      </c>
      <c r="C225" s="96" t="s">
        <v>323</v>
      </c>
      <c r="D225" s="74">
        <f>IF(ISERROR(IF(ISBLANK($C225),"",VLOOKUP($C225,'[1]Инф. по МКД'!$D$3:$T$13113,3,0))),"",IF(ISBLANK($C225),"",VLOOKUP($C225,'[1]Инф. по МКД'!$D$3:$T$13113,3,0)))</f>
        <v>1959</v>
      </c>
      <c r="E225" s="75"/>
      <c r="F225" s="87" t="str">
        <f>IF(ISERROR(IF(ISBLANK($C225),"",VLOOKUP($C225,'[1]Инф. по МКД'!$D$3:$T$13113,5,0))),"",IF(ISBLANK($C225),"",VLOOKUP($C225,'[1]Инф. по МКД'!$D$3:$T$13113,5,0)))</f>
        <v>Кирпич</v>
      </c>
      <c r="G225" s="75">
        <f>IF(ISERROR(IF(ISBLANK($C225),"",VLOOKUP($C225,'[1]Инф. по МКД'!$D$3:$T$13113,9,0))),"",IF(ISBLANK($C225),"",VLOOKUP($C225,'[1]Инф. по МКД'!$D$3:$T$13113,9,0)))</f>
        <v>4</v>
      </c>
      <c r="H225" s="61">
        <f>IF(ISERROR(IF(ISBLANK($C225),"",VLOOKUP($C225,'[1]Инф. по МКД'!$D$3:$T$13113,10,0))),"",IF(ISBLANK($C225),"",VLOOKUP($C225,'[1]Инф. по МКД'!$D$3:$T$13113,10,0)))</f>
        <v>4</v>
      </c>
      <c r="I225" s="77">
        <f>IF(ISERROR(IF(ISBLANK($C225),"",VLOOKUP($C225,'[1]Инф. по МКД'!$D$3:$T$13113,14,0))),"",IF(ISBLANK($C225),"",VLOOKUP($C225,'[1]Инф. по МКД'!$D$3:$T$13113,14,0)))</f>
        <v>2530.6999999999998</v>
      </c>
      <c r="J225" s="78">
        <f>IF(ISERROR(IF(ISBLANK($C225),"",VLOOKUP($C225,'[1]Инф. по МКД'!$D$3:$T$13113,15,0))),"",IF(ISBLANK($C225),"",VLOOKUP($C225,'[1]Инф. по МКД'!$D$3:$T$13113,15,0)))</f>
        <v>2530.6999999999998</v>
      </c>
      <c r="K225" s="77">
        <f>IF(ISERROR(IF(ISBLANK($C225),"",VLOOKUP($C225,'[1]Инф. по МКД'!$D$3:$T$13113,16,0))),"",IF(ISBLANK($C225),"",VLOOKUP($C225,'[1]Инф. по МКД'!$D$3:$T$13113,16,0)))</f>
        <v>1633</v>
      </c>
      <c r="L225" s="79">
        <f>IF(ISERROR(IF(ISBLANK($C225),"",VLOOKUP($C225,'[1]Инф. по МКД'!$D$3:$T$13113,17,0))),"",IF(ISBLANK($C225),"",VLOOKUP($C225,'[1]Инф. по МКД'!$D$3:$T$13113,17,0)))</f>
        <v>0</v>
      </c>
      <c r="M225" s="80">
        <f t="shared" si="30"/>
        <v>12549311.08</v>
      </c>
      <c r="N225" s="78"/>
      <c r="O225" s="78"/>
      <c r="P225" s="78"/>
      <c r="Q225" s="80">
        <f>IF('Форма 2'!D225=0,"",'Форма 2'!D225-N225-O225-P225)</f>
        <v>12549311.08</v>
      </c>
      <c r="R225" s="81">
        <f t="shared" si="35"/>
        <v>4958.8299996048527</v>
      </c>
      <c r="S225" s="81">
        <f t="shared" si="36"/>
        <v>4958.8299996048527</v>
      </c>
      <c r="T225" s="82">
        <v>45657</v>
      </c>
      <c r="U225" s="75" t="s">
        <v>43</v>
      </c>
      <c r="V225" s="83"/>
      <c r="W225" s="84">
        <f t="shared" si="34"/>
        <v>2</v>
      </c>
      <c r="X225" s="85" t="s">
        <v>961</v>
      </c>
      <c r="Y225" s="85" t="s">
        <v>961</v>
      </c>
      <c r="Z225" s="85" t="s">
        <v>961</v>
      </c>
      <c r="AA225" s="85" t="s">
        <v>961</v>
      </c>
      <c r="AB225" s="85" t="s">
        <v>961</v>
      </c>
      <c r="AC225" s="85">
        <v>1</v>
      </c>
      <c r="AD225" s="85" t="s">
        <v>961</v>
      </c>
      <c r="AE225" s="99" t="s">
        <v>961</v>
      </c>
      <c r="AF225" s="86" t="s">
        <v>961</v>
      </c>
      <c r="AG225" s="85">
        <v>1</v>
      </c>
      <c r="AH225" s="85" t="s">
        <v>961</v>
      </c>
      <c r="AI225" s="85" t="s">
        <v>961</v>
      </c>
      <c r="AJ225" s="85" t="s">
        <v>961</v>
      </c>
      <c r="AK225" s="85" t="s">
        <v>961</v>
      </c>
      <c r="AL225" s="85" t="s">
        <v>961</v>
      </c>
      <c r="AM225" s="85" t="s">
        <v>961</v>
      </c>
      <c r="AN225" s="85" t="s">
        <v>961</v>
      </c>
      <c r="AO225" s="85" t="s">
        <v>961</v>
      </c>
      <c r="AP225" s="85" t="s">
        <v>961</v>
      </c>
      <c r="AQ225" s="85" t="s">
        <v>961</v>
      </c>
      <c r="AR225" s="85" t="s">
        <v>961</v>
      </c>
    </row>
    <row r="226" spans="1:44" ht="16.5" thickTop="1" thickBot="1" x14ac:dyDescent="0.3">
      <c r="A226" s="61">
        <f t="shared" si="33"/>
        <v>6</v>
      </c>
      <c r="B226" s="92" t="str">
        <f>IF(ISERROR(IF(ISBLANK(C226),"",_xlfn.XLOOKUP(C226,'[1]Инф. по МКД'!$D$3:$D$13151,'[1]Инф. по МКД'!$C$3:$C$13151,,0))),"",IF(ISBLANK(C226),"",_xlfn.XLOOKUP(C226,'[1]Инф. по МКД'!$D$3:$D$13151,'[1]Инф. по МКД'!$C$3:$C$13151,,0)))</f>
        <v>Чусовской городской округ Пермского края</v>
      </c>
      <c r="C226" s="96" t="s">
        <v>324</v>
      </c>
      <c r="D226" s="74">
        <f>IF(ISERROR(IF(ISBLANK($C226),"",VLOOKUP($C226,'[1]Инф. по МКД'!$D$3:$T$13113,3,0))),"",IF(ISBLANK($C226),"",VLOOKUP($C226,'[1]Инф. по МКД'!$D$3:$T$13113,3,0)))</f>
        <v>1957</v>
      </c>
      <c r="E226" s="75"/>
      <c r="F226" s="87" t="str">
        <f>IF(ISERROR(IF(ISBLANK($C226),"",VLOOKUP($C226,'[1]Инф. по МКД'!$D$3:$T$13113,5,0))),"",IF(ISBLANK($C226),"",VLOOKUP($C226,'[1]Инф. по МКД'!$D$3:$T$13113,5,0)))</f>
        <v>Шлакоблок</v>
      </c>
      <c r="G226" s="75">
        <f>IF(ISERROR(IF(ISBLANK($C226),"",VLOOKUP($C226,'[1]Инф. по МКД'!$D$3:$T$13113,9,0))),"",IF(ISBLANK($C226),"",VLOOKUP($C226,'[1]Инф. по МКД'!$D$3:$T$13113,9,0)))</f>
        <v>3</v>
      </c>
      <c r="H226" s="61">
        <f>IF(ISERROR(IF(ISBLANK($C226),"",VLOOKUP($C226,'[1]Инф. по МКД'!$D$3:$T$13113,10,0))),"",IF(ISBLANK($C226),"",VLOOKUP($C226,'[1]Инф. по МКД'!$D$3:$T$13113,10,0)))</f>
        <v>2</v>
      </c>
      <c r="I226" s="77">
        <f>IF(ISERROR(IF(ISBLANK($C226),"",VLOOKUP($C226,'[1]Инф. по МКД'!$D$3:$T$13113,14,0))),"",IF(ISBLANK($C226),"",VLOOKUP($C226,'[1]Инф. по МКД'!$D$3:$T$13113,14,0)))</f>
        <v>1207.0999999999999</v>
      </c>
      <c r="J226" s="78">
        <f>IF(ISERROR(IF(ISBLANK($C226),"",VLOOKUP($C226,'[1]Инф. по МКД'!$D$3:$T$13113,15,0))),"",IF(ISBLANK($C226),"",VLOOKUP($C226,'[1]Инф. по МКД'!$D$3:$T$13113,15,0)))</f>
        <v>1028.9000000000001</v>
      </c>
      <c r="K226" s="77">
        <f>IF(ISERROR(IF(ISBLANK($C226),"",VLOOKUP($C226,'[1]Инф. по МКД'!$D$3:$T$13113,16,0))),"",IF(ISBLANK($C226),"",VLOOKUP($C226,'[1]Инф. по МКД'!$D$3:$T$13113,16,0)))</f>
        <v>833.2</v>
      </c>
      <c r="L226" s="79">
        <f>IF(ISERROR(IF(ISBLANK($C226),"",VLOOKUP($C226,'[1]Инф. по МКД'!$D$3:$T$13113,17,0))),"",IF(ISBLANK($C226),"",VLOOKUP($C226,'[1]Инф. по МКД'!$D$3:$T$13113,17,0)))</f>
        <v>30</v>
      </c>
      <c r="M226" s="80">
        <f t="shared" si="30"/>
        <v>778193.23</v>
      </c>
      <c r="N226" s="78"/>
      <c r="O226" s="78"/>
      <c r="P226" s="78"/>
      <c r="Q226" s="80">
        <f>IF('Форма 2'!D226=0,"",'Форма 2'!D226-N226-O226-P226)</f>
        <v>778193.23</v>
      </c>
      <c r="R226" s="81">
        <f t="shared" si="35"/>
        <v>756.3351443288949</v>
      </c>
      <c r="S226" s="81">
        <f t="shared" si="36"/>
        <v>756.3351443288949</v>
      </c>
      <c r="T226" s="82">
        <v>45657</v>
      </c>
      <c r="U226" s="75" t="s">
        <v>43</v>
      </c>
      <c r="V226" s="84"/>
      <c r="W226" s="84">
        <f t="shared" si="34"/>
        <v>1</v>
      </c>
      <c r="X226" s="85" t="s">
        <v>961</v>
      </c>
      <c r="Y226" s="85" t="s">
        <v>961</v>
      </c>
      <c r="Z226" s="85" t="s">
        <v>961</v>
      </c>
      <c r="AA226" s="85" t="s">
        <v>961</v>
      </c>
      <c r="AB226" s="85" t="s">
        <v>961</v>
      </c>
      <c r="AC226" s="85">
        <v>1</v>
      </c>
      <c r="AD226" s="85" t="s">
        <v>961</v>
      </c>
      <c r="AE226" s="99" t="s">
        <v>961</v>
      </c>
      <c r="AF226" s="86" t="s">
        <v>961</v>
      </c>
      <c r="AG226" s="85" t="s">
        <v>961</v>
      </c>
      <c r="AH226" s="85" t="s">
        <v>961</v>
      </c>
      <c r="AI226" s="85" t="s">
        <v>961</v>
      </c>
      <c r="AJ226" s="85" t="s">
        <v>961</v>
      </c>
      <c r="AK226" s="85" t="s">
        <v>961</v>
      </c>
      <c r="AL226" s="85" t="s">
        <v>961</v>
      </c>
      <c r="AM226" s="85" t="s">
        <v>961</v>
      </c>
      <c r="AN226" s="85" t="s">
        <v>961</v>
      </c>
      <c r="AO226" s="85" t="s">
        <v>961</v>
      </c>
      <c r="AP226" s="85" t="s">
        <v>961</v>
      </c>
      <c r="AQ226" s="85" t="s">
        <v>961</v>
      </c>
      <c r="AR226" s="85" t="s">
        <v>961</v>
      </c>
    </row>
    <row r="227" spans="1:44" ht="16.5" thickTop="1" thickBot="1" x14ac:dyDescent="0.3">
      <c r="A227" s="61">
        <f t="shared" si="33"/>
        <v>7</v>
      </c>
      <c r="B227" s="92" t="str">
        <f>IF(ISERROR(IF(ISBLANK(C227),"",_xlfn.XLOOKUP(C227,'[1]Инф. по МКД'!$D$3:$D$13151,'[1]Инф. по МКД'!$C$3:$C$13151,,0))),"",IF(ISBLANK(C227),"",_xlfn.XLOOKUP(C227,'[1]Инф. по МКД'!$D$3:$D$13151,'[1]Инф. по МКД'!$C$3:$C$13151,,0)))</f>
        <v>Чусовской городской округ Пермского края</v>
      </c>
      <c r="C227" s="96" t="s">
        <v>325</v>
      </c>
      <c r="D227" s="74">
        <f>IF(ISERROR(IF(ISBLANK($C227),"",VLOOKUP($C227,'[1]Инф. по МКД'!$D$3:$T$13113,3,0))),"",IF(ISBLANK($C227),"",VLOOKUP($C227,'[1]Инф. по МКД'!$D$3:$T$13113,3,0)))</f>
        <v>1950</v>
      </c>
      <c r="E227" s="75"/>
      <c r="F227" s="87" t="str">
        <f>IF(ISERROR(IF(ISBLANK($C227),"",VLOOKUP($C227,'[1]Инф. по МКД'!$D$3:$T$13113,5,0))),"",IF(ISBLANK($C227),"",VLOOKUP($C227,'[1]Инф. по МКД'!$D$3:$T$13113,5,0)))</f>
        <v>Шлакоблок</v>
      </c>
      <c r="G227" s="75">
        <f>IF(ISERROR(IF(ISBLANK($C227),"",VLOOKUP($C227,'[1]Инф. по МКД'!$D$3:$T$13113,9,0))),"",IF(ISBLANK($C227),"",VLOOKUP($C227,'[1]Инф. по МКД'!$D$3:$T$13113,9,0)))</f>
        <v>3</v>
      </c>
      <c r="H227" s="61">
        <f>IF(ISERROR(IF(ISBLANK($C227),"",VLOOKUP($C227,'[1]Инф. по МКД'!$D$3:$T$13113,10,0))),"",IF(ISBLANK($C227),"",VLOOKUP($C227,'[1]Инф. по МКД'!$D$3:$T$13113,10,0)))</f>
        <v>4</v>
      </c>
      <c r="I227" s="77">
        <f>IF(ISERROR(IF(ISBLANK($C227),"",VLOOKUP($C227,'[1]Инф. по МКД'!$D$3:$T$13113,14,0))),"",IF(ISBLANK($C227),"",VLOOKUP($C227,'[1]Инф. по МКД'!$D$3:$T$13113,14,0)))</f>
        <v>2242.6</v>
      </c>
      <c r="J227" s="78">
        <f>IF(ISERROR(IF(ISBLANK($C227),"",VLOOKUP($C227,'[1]Инф. по МКД'!$D$3:$T$13113,15,0))),"",IF(ISBLANK($C227),"",VLOOKUP($C227,'[1]Инф. по МКД'!$D$3:$T$13113,15,0)))</f>
        <v>2239.1</v>
      </c>
      <c r="K227" s="77">
        <f>IF(ISERROR(IF(ISBLANK($C227),"",VLOOKUP($C227,'[1]Инф. по МКД'!$D$3:$T$13113,16,0))),"",IF(ISBLANK($C227),"",VLOOKUP($C227,'[1]Инф. по МКД'!$D$3:$T$13113,16,0)))</f>
        <v>1942.7</v>
      </c>
      <c r="L227" s="79">
        <f>IF(ISERROR(IF(ISBLANK($C227),"",VLOOKUP($C227,'[1]Инф. по МКД'!$D$3:$T$13113,17,0))),"",IF(ISBLANK($C227),"",VLOOKUP($C227,'[1]Инф. по МКД'!$D$3:$T$13113,17,0)))</f>
        <v>73</v>
      </c>
      <c r="M227" s="80">
        <f t="shared" si="30"/>
        <v>2851936.85</v>
      </c>
      <c r="N227" s="78"/>
      <c r="O227" s="78"/>
      <c r="P227" s="78"/>
      <c r="Q227" s="80">
        <f>IF('Форма 2'!D227=0,"",'Форма 2'!D227-N227-O227-P227)</f>
        <v>2851936.85</v>
      </c>
      <c r="R227" s="81">
        <f t="shared" si="35"/>
        <v>1273.6978473493816</v>
      </c>
      <c r="S227" s="81">
        <f t="shared" si="36"/>
        <v>1273.6978473493816</v>
      </c>
      <c r="T227" s="82">
        <v>45657</v>
      </c>
      <c r="U227" s="75" t="s">
        <v>43</v>
      </c>
      <c r="V227" s="83"/>
      <c r="W227" s="84">
        <f t="shared" si="34"/>
        <v>1</v>
      </c>
      <c r="X227" s="85" t="s">
        <v>961</v>
      </c>
      <c r="Y227" s="85" t="s">
        <v>961</v>
      </c>
      <c r="Z227" s="85" t="s">
        <v>961</v>
      </c>
      <c r="AA227" s="85" t="s">
        <v>961</v>
      </c>
      <c r="AB227" s="85" t="s">
        <v>961</v>
      </c>
      <c r="AC227" s="85" t="s">
        <v>961</v>
      </c>
      <c r="AD227" s="85">
        <v>1</v>
      </c>
      <c r="AE227" s="99" t="s">
        <v>961</v>
      </c>
      <c r="AF227" s="86" t="s">
        <v>961</v>
      </c>
      <c r="AG227" s="85" t="s">
        <v>961</v>
      </c>
      <c r="AH227" s="85" t="s">
        <v>961</v>
      </c>
      <c r="AI227" s="85" t="s">
        <v>961</v>
      </c>
      <c r="AJ227" s="85" t="s">
        <v>961</v>
      </c>
      <c r="AK227" s="85" t="s">
        <v>961</v>
      </c>
      <c r="AL227" s="85" t="s">
        <v>961</v>
      </c>
      <c r="AM227" s="85" t="s">
        <v>961</v>
      </c>
      <c r="AN227" s="85" t="s">
        <v>961</v>
      </c>
      <c r="AO227" s="85" t="s">
        <v>961</v>
      </c>
      <c r="AP227" s="85" t="s">
        <v>961</v>
      </c>
      <c r="AQ227" s="85" t="s">
        <v>961</v>
      </c>
      <c r="AR227" s="85" t="s">
        <v>961</v>
      </c>
    </row>
    <row r="228" spans="1:44" ht="16.5" thickTop="1" thickBot="1" x14ac:dyDescent="0.3">
      <c r="A228" s="61">
        <f t="shared" si="33"/>
        <v>8</v>
      </c>
      <c r="B228" s="92" t="str">
        <f>IF(ISERROR(IF(ISBLANK(C228),"",_xlfn.XLOOKUP(C228,'[1]Инф. по МКД'!$D$3:$D$13151,'[1]Инф. по МКД'!$C$3:$C$13151,,0))),"",IF(ISBLANK(C228),"",_xlfn.XLOOKUP(C228,'[1]Инф. по МКД'!$D$3:$D$13151,'[1]Инф. по МКД'!$C$3:$C$13151,,0)))</f>
        <v>Чусовской городской округ Пермского края</v>
      </c>
      <c r="C228" s="96" t="s">
        <v>326</v>
      </c>
      <c r="D228" s="74">
        <f>IF(ISERROR(IF(ISBLANK($C228),"",VLOOKUP($C228,'[1]Инф. по МКД'!$D$3:$T$13113,3,0))),"",IF(ISBLANK($C228),"",VLOOKUP($C228,'[1]Инф. по МКД'!$D$3:$T$13113,3,0)))</f>
        <v>1946</v>
      </c>
      <c r="E228" s="75"/>
      <c r="F228" s="87" t="str">
        <f>IF(ISERROR(IF(ISBLANK($C228),"",VLOOKUP($C228,'[1]Инф. по МКД'!$D$3:$T$13113,5,0))),"",IF(ISBLANK($C228),"",VLOOKUP($C228,'[1]Инф. по МКД'!$D$3:$T$13113,5,0)))</f>
        <v>Шлакоблок</v>
      </c>
      <c r="G228" s="75">
        <f>IF(ISERROR(IF(ISBLANK($C228),"",VLOOKUP($C228,'[1]Инф. по МКД'!$D$3:$T$13113,9,0))),"",IF(ISBLANK($C228),"",VLOOKUP($C228,'[1]Инф. по МКД'!$D$3:$T$13113,9,0)))</f>
        <v>2</v>
      </c>
      <c r="H228" s="61">
        <f>IF(ISERROR(IF(ISBLANK($C228),"",VLOOKUP($C228,'[1]Инф. по МКД'!$D$3:$T$13113,10,0))),"",IF(ISBLANK($C228),"",VLOOKUP($C228,'[1]Инф. по МКД'!$D$3:$T$13113,10,0)))</f>
        <v>2</v>
      </c>
      <c r="I228" s="77">
        <f>IF(ISERROR(IF(ISBLANK($C228),"",VLOOKUP($C228,'[1]Инф. по МКД'!$D$3:$T$13113,14,0))),"",IF(ISBLANK($C228),"",VLOOKUP($C228,'[1]Инф. по МКД'!$D$3:$T$13113,14,0)))</f>
        <v>600.29999999999995</v>
      </c>
      <c r="J228" s="78">
        <f>IF(ISERROR(IF(ISBLANK($C228),"",VLOOKUP($C228,'[1]Инф. по МКД'!$D$3:$T$13113,15,0))),"",IF(ISBLANK($C228),"",VLOOKUP($C228,'[1]Инф. по МКД'!$D$3:$T$13113,15,0)))</f>
        <v>556.5</v>
      </c>
      <c r="K228" s="77">
        <f>IF(ISERROR(IF(ISBLANK($C228),"",VLOOKUP($C228,'[1]Инф. по МКД'!$D$3:$T$13113,16,0))),"",IF(ISBLANK($C228),"",VLOOKUP($C228,'[1]Инф. по МКД'!$D$3:$T$13113,16,0)))</f>
        <v>500.85</v>
      </c>
      <c r="L228" s="79">
        <f>IF(ISERROR(IF(ISBLANK($C228),"",VLOOKUP($C228,'[1]Инф. по МКД'!$D$3:$T$13113,17,0))),"",IF(ISBLANK($C228),"",VLOOKUP($C228,'[1]Инф. по МКД'!$D$3:$T$13113,17,0)))</f>
        <v>0</v>
      </c>
      <c r="M228" s="80">
        <f t="shared" si="30"/>
        <v>779213.41</v>
      </c>
      <c r="N228" s="78"/>
      <c r="O228" s="78"/>
      <c r="P228" s="78"/>
      <c r="Q228" s="80">
        <f>IF('Форма 2'!D228=0,"",'Форма 2'!D228-N228-O228-P228)</f>
        <v>779213.41</v>
      </c>
      <c r="R228" s="81">
        <f t="shared" si="35"/>
        <v>1400.2037915543576</v>
      </c>
      <c r="S228" s="81">
        <f t="shared" si="36"/>
        <v>1400.2037915543576</v>
      </c>
      <c r="T228" s="82">
        <v>45657</v>
      </c>
      <c r="U228" s="75" t="s">
        <v>43</v>
      </c>
      <c r="V228" s="84"/>
      <c r="W228" s="84">
        <f t="shared" si="34"/>
        <v>1</v>
      </c>
      <c r="X228" s="85" t="s">
        <v>961</v>
      </c>
      <c r="Y228" s="85" t="s">
        <v>961</v>
      </c>
      <c r="Z228" s="85" t="s">
        <v>961</v>
      </c>
      <c r="AA228" s="85" t="s">
        <v>961</v>
      </c>
      <c r="AB228" s="85" t="s">
        <v>961</v>
      </c>
      <c r="AC228" s="85" t="s">
        <v>961</v>
      </c>
      <c r="AD228" s="85" t="s">
        <v>961</v>
      </c>
      <c r="AE228" s="99" t="s">
        <v>961</v>
      </c>
      <c r="AF228" s="86" t="s">
        <v>961</v>
      </c>
      <c r="AG228" s="85" t="s">
        <v>961</v>
      </c>
      <c r="AH228" s="85" t="s">
        <v>961</v>
      </c>
      <c r="AI228" s="85" t="s">
        <v>961</v>
      </c>
      <c r="AJ228" s="85" t="s">
        <v>961</v>
      </c>
      <c r="AK228" s="85">
        <v>1</v>
      </c>
      <c r="AL228" s="85" t="s">
        <v>961</v>
      </c>
      <c r="AM228" s="85" t="s">
        <v>961</v>
      </c>
      <c r="AN228" s="85" t="s">
        <v>961</v>
      </c>
      <c r="AO228" s="85" t="s">
        <v>961</v>
      </c>
      <c r="AP228" s="85" t="s">
        <v>961</v>
      </c>
      <c r="AQ228" s="85" t="s">
        <v>961</v>
      </c>
      <c r="AR228" s="85" t="s">
        <v>961</v>
      </c>
    </row>
    <row r="229" spans="1:44" ht="16.5" thickTop="1" thickBot="1" x14ac:dyDescent="0.3">
      <c r="A229" s="61">
        <f t="shared" si="33"/>
        <v>9</v>
      </c>
      <c r="B229" s="92" t="str">
        <f>IF(ISERROR(IF(ISBLANK(C229),"",_xlfn.XLOOKUP(C229,'[1]Инф. по МКД'!$D$3:$D$13151,'[1]Инф. по МКД'!$C$3:$C$13151,,0))),"",IF(ISBLANK(C229),"",_xlfn.XLOOKUP(C229,'[1]Инф. по МКД'!$D$3:$D$13151,'[1]Инф. по МКД'!$C$3:$C$13151,,0)))</f>
        <v>Чусовской городской округ Пермского края</v>
      </c>
      <c r="C229" s="96" t="s">
        <v>327</v>
      </c>
      <c r="D229" s="74">
        <f>IF(ISERROR(IF(ISBLANK($C229),"",VLOOKUP($C229,'[1]Инф. по МКД'!$D$3:$T$13113,3,0))),"",IF(ISBLANK($C229),"",VLOOKUP($C229,'[1]Инф. по МКД'!$D$3:$T$13113,3,0)))</f>
        <v>1954</v>
      </c>
      <c r="E229" s="75"/>
      <c r="F229" s="87" t="str">
        <f>IF(ISERROR(IF(ISBLANK($C229),"",VLOOKUP($C229,'[1]Инф. по МКД'!$D$3:$T$13113,5,0))),"",IF(ISBLANK($C229),"",VLOOKUP($C229,'[1]Инф. по МКД'!$D$3:$T$13113,5,0)))</f>
        <v>Шлакоблок</v>
      </c>
      <c r="G229" s="75">
        <f>IF(ISERROR(IF(ISBLANK($C229),"",VLOOKUP($C229,'[1]Инф. по МКД'!$D$3:$T$13113,9,0))),"",IF(ISBLANK($C229),"",VLOOKUP($C229,'[1]Инф. по МКД'!$D$3:$T$13113,9,0)))</f>
        <v>2</v>
      </c>
      <c r="H229" s="61">
        <f>IF(ISERROR(IF(ISBLANK($C229),"",VLOOKUP($C229,'[1]Инф. по МКД'!$D$3:$T$13113,10,0))),"",IF(ISBLANK($C229),"",VLOOKUP($C229,'[1]Инф. по МКД'!$D$3:$T$13113,10,0)))</f>
        <v>2</v>
      </c>
      <c r="I229" s="77">
        <f>IF(ISERROR(IF(ISBLANK($C229),"",VLOOKUP($C229,'[1]Инф. по МКД'!$D$3:$T$13113,14,0))),"",IF(ISBLANK($C229),"",VLOOKUP($C229,'[1]Инф. по МКД'!$D$3:$T$13113,14,0)))</f>
        <v>511.8</v>
      </c>
      <c r="J229" s="78">
        <f>IF(ISERROR(IF(ISBLANK($C229),"",VLOOKUP($C229,'[1]Инф. по МКД'!$D$3:$T$13113,15,0))),"",IF(ISBLANK($C229),"",VLOOKUP($C229,'[1]Инф. по МКД'!$D$3:$T$13113,15,0)))</f>
        <v>511.8</v>
      </c>
      <c r="K229" s="77">
        <f>IF(ISERROR(IF(ISBLANK($C229),"",VLOOKUP($C229,'[1]Инф. по МКД'!$D$3:$T$13113,16,0))),"",IF(ISBLANK($C229),"",VLOOKUP($C229,'[1]Инф. по МКД'!$D$3:$T$13113,16,0)))</f>
        <v>300.89999999999998</v>
      </c>
      <c r="L229" s="79">
        <f>IF(ISERROR(IF(ISBLANK($C229),"",VLOOKUP($C229,'[1]Инф. по МКД'!$D$3:$T$13113,17,0))),"",IF(ISBLANK($C229),"",VLOOKUP($C229,'[1]Инф. по МКД'!$D$3:$T$13113,17,0)))</f>
        <v>61</v>
      </c>
      <c r="M229" s="80">
        <f t="shared" si="30"/>
        <v>4822491.8</v>
      </c>
      <c r="N229" s="78"/>
      <c r="O229" s="78"/>
      <c r="P229" s="78"/>
      <c r="Q229" s="80">
        <f>IF('Форма 2'!D229=0,"",'Форма 2'!D229-N229-O229-P229)</f>
        <v>4822491.8</v>
      </c>
      <c r="R229" s="81">
        <f t="shared" si="35"/>
        <v>9422.6100039077755</v>
      </c>
      <c r="S229" s="81">
        <f t="shared" si="36"/>
        <v>9422.6100039077755</v>
      </c>
      <c r="T229" s="82">
        <v>45657</v>
      </c>
      <c r="U229" s="75" t="s">
        <v>43</v>
      </c>
      <c r="V229" s="84"/>
      <c r="W229" s="84">
        <f t="shared" si="34"/>
        <v>3</v>
      </c>
      <c r="X229" s="85" t="s">
        <v>961</v>
      </c>
      <c r="Y229" s="85">
        <v>1</v>
      </c>
      <c r="Z229" s="85" t="s">
        <v>961</v>
      </c>
      <c r="AA229" s="85">
        <v>1</v>
      </c>
      <c r="AB229" s="85" t="s">
        <v>961</v>
      </c>
      <c r="AC229" s="85">
        <v>1</v>
      </c>
      <c r="AD229" s="85" t="s">
        <v>961</v>
      </c>
      <c r="AE229" s="99" t="s">
        <v>961</v>
      </c>
      <c r="AF229" s="86" t="s">
        <v>961</v>
      </c>
      <c r="AG229" s="85" t="s">
        <v>961</v>
      </c>
      <c r="AH229" s="85" t="s">
        <v>961</v>
      </c>
      <c r="AI229" s="85" t="s">
        <v>961</v>
      </c>
      <c r="AJ229" s="85" t="s">
        <v>961</v>
      </c>
      <c r="AK229" s="85" t="s">
        <v>961</v>
      </c>
      <c r="AL229" s="85" t="s">
        <v>961</v>
      </c>
      <c r="AM229" s="85" t="s">
        <v>961</v>
      </c>
      <c r="AN229" s="85" t="s">
        <v>961</v>
      </c>
      <c r="AO229" s="85" t="s">
        <v>961</v>
      </c>
      <c r="AP229" s="85" t="s">
        <v>961</v>
      </c>
      <c r="AQ229" s="85" t="s">
        <v>961</v>
      </c>
      <c r="AR229" s="85" t="s">
        <v>961</v>
      </c>
    </row>
    <row r="230" spans="1:44" ht="16.5" thickTop="1" thickBot="1" x14ac:dyDescent="0.3">
      <c r="A230" s="61">
        <f t="shared" si="33"/>
        <v>10</v>
      </c>
      <c r="B230" s="92" t="str">
        <f>IF(ISERROR(IF(ISBLANK(C230),"",_xlfn.XLOOKUP(C230,'[1]Инф. по МКД'!$D$3:$D$13151,'[1]Инф. по МКД'!$C$3:$C$13151,,0))),"",IF(ISBLANK(C230),"",_xlfn.XLOOKUP(C230,'[1]Инф. по МКД'!$D$3:$D$13151,'[1]Инф. по МКД'!$C$3:$C$13151,,0)))</f>
        <v>Чусовской городской округ Пермского края</v>
      </c>
      <c r="C230" s="96" t="s">
        <v>328</v>
      </c>
      <c r="D230" s="74">
        <f>IF(ISERROR(IF(ISBLANK($C230),"",VLOOKUP($C230,'[1]Инф. по МКД'!$D$3:$T$13113,3,0))),"",IF(ISBLANK($C230),"",VLOOKUP($C230,'[1]Инф. по МКД'!$D$3:$T$13113,3,0)))</f>
        <v>1940</v>
      </c>
      <c r="E230" s="75"/>
      <c r="F230" s="87" t="str">
        <f>IF(ISERROR(IF(ISBLANK($C230),"",VLOOKUP($C230,'[1]Инф. по МКД'!$D$3:$T$13113,5,0))),"",IF(ISBLANK($C230),"",VLOOKUP($C230,'[1]Инф. по МКД'!$D$3:$T$13113,5,0)))</f>
        <v>Шлакоблок</v>
      </c>
      <c r="G230" s="75">
        <f>IF(ISERROR(IF(ISBLANK($C230),"",VLOOKUP($C230,'[1]Инф. по МКД'!$D$3:$T$13113,9,0))),"",IF(ISBLANK($C230),"",VLOOKUP($C230,'[1]Инф. по МКД'!$D$3:$T$13113,9,0)))</f>
        <v>3</v>
      </c>
      <c r="H230" s="61">
        <f>IF(ISERROR(IF(ISBLANK($C230),"",VLOOKUP($C230,'[1]Инф. по МКД'!$D$3:$T$13113,10,0))),"",IF(ISBLANK($C230),"",VLOOKUP($C230,'[1]Инф. по МКД'!$D$3:$T$13113,10,0)))</f>
        <v>2</v>
      </c>
      <c r="I230" s="77">
        <f>IF(ISERROR(IF(ISBLANK($C230),"",VLOOKUP($C230,'[1]Инф. по МКД'!$D$3:$T$13113,14,0))),"",IF(ISBLANK($C230),"",VLOOKUP($C230,'[1]Инф. по МКД'!$D$3:$T$13113,14,0)))</f>
        <v>1418.7</v>
      </c>
      <c r="J230" s="78">
        <f>IF(ISERROR(IF(ISBLANK($C230),"",VLOOKUP($C230,'[1]Инф. по МКД'!$D$3:$T$13113,15,0))),"",IF(ISBLANK($C230),"",VLOOKUP($C230,'[1]Инф. по МКД'!$D$3:$T$13113,15,0)))</f>
        <v>843.3</v>
      </c>
      <c r="K230" s="77">
        <f>IF(ISERROR(IF(ISBLANK($C230),"",VLOOKUP($C230,'[1]Инф. по МКД'!$D$3:$T$13113,16,0))),"",IF(ISBLANK($C230),"",VLOOKUP($C230,'[1]Инф. по МКД'!$D$3:$T$13113,16,0)))</f>
        <v>758.97</v>
      </c>
      <c r="L230" s="79">
        <f>IF(ISERROR(IF(ISBLANK($C230),"",VLOOKUP($C230,'[1]Инф. по МКД'!$D$3:$T$13113,17,0))),"",IF(ISBLANK($C230),"",VLOOKUP($C230,'[1]Инф. по МКД'!$D$3:$T$13113,17,0)))</f>
        <v>0</v>
      </c>
      <c r="M230" s="80">
        <f t="shared" si="30"/>
        <v>15209386.16</v>
      </c>
      <c r="N230" s="78"/>
      <c r="O230" s="78"/>
      <c r="P230" s="78"/>
      <c r="Q230" s="80">
        <f>IF('Форма 2'!D230=0,"",'Форма 2'!D230-N230-O230-P230)</f>
        <v>15209386.16</v>
      </c>
      <c r="R230" s="81">
        <f t="shared" si="35"/>
        <v>18035.55811692162</v>
      </c>
      <c r="S230" s="81">
        <f t="shared" si="36"/>
        <v>18035.55811692162</v>
      </c>
      <c r="T230" s="82">
        <v>45657</v>
      </c>
      <c r="U230" s="75" t="s">
        <v>43</v>
      </c>
      <c r="V230" s="84"/>
      <c r="W230" s="84">
        <f t="shared" si="34"/>
        <v>4</v>
      </c>
      <c r="X230" s="85" t="s">
        <v>961</v>
      </c>
      <c r="Y230" s="85">
        <v>1</v>
      </c>
      <c r="Z230" s="85" t="s">
        <v>961</v>
      </c>
      <c r="AA230" s="85">
        <v>1</v>
      </c>
      <c r="AB230" s="85" t="s">
        <v>961</v>
      </c>
      <c r="AC230" s="85">
        <v>1</v>
      </c>
      <c r="AD230" s="85" t="s">
        <v>961</v>
      </c>
      <c r="AE230" s="99" t="s">
        <v>961</v>
      </c>
      <c r="AF230" s="86" t="s">
        <v>961</v>
      </c>
      <c r="AG230" s="85" t="s">
        <v>961</v>
      </c>
      <c r="AH230" s="85" t="s">
        <v>961</v>
      </c>
      <c r="AI230" s="85" t="s">
        <v>961</v>
      </c>
      <c r="AJ230" s="85" t="s">
        <v>961</v>
      </c>
      <c r="AK230" s="85">
        <v>1</v>
      </c>
      <c r="AL230" s="85" t="s">
        <v>961</v>
      </c>
      <c r="AM230" s="85" t="s">
        <v>961</v>
      </c>
      <c r="AN230" s="85" t="s">
        <v>961</v>
      </c>
      <c r="AO230" s="85" t="s">
        <v>961</v>
      </c>
      <c r="AP230" s="85" t="s">
        <v>961</v>
      </c>
      <c r="AQ230" s="85" t="s">
        <v>961</v>
      </c>
      <c r="AR230" s="85" t="s">
        <v>961</v>
      </c>
    </row>
    <row r="231" spans="1:44" ht="16.5" thickTop="1" thickBot="1" x14ac:dyDescent="0.3">
      <c r="A231" s="61">
        <f t="shared" si="33"/>
        <v>11</v>
      </c>
      <c r="B231" s="92" t="str">
        <f>IF(ISERROR(IF(ISBLANK(C231),"",_xlfn.XLOOKUP(C231,'[1]Инф. по МКД'!$D$3:$D$13151,'[1]Инф. по МКД'!$C$3:$C$13151,,0))),"",IF(ISBLANK(C231),"",_xlfn.XLOOKUP(C231,'[1]Инф. по МКД'!$D$3:$D$13151,'[1]Инф. по МКД'!$C$3:$C$13151,,0)))</f>
        <v>Чусовской городской округ Пермского края</v>
      </c>
      <c r="C231" s="96" t="s">
        <v>792</v>
      </c>
      <c r="D231" s="74">
        <f>IF(ISERROR(IF(ISBLANK($C231),"",VLOOKUP($C231,'[1]Инф. по МКД'!$D$3:$T$13113,3,0))),"",IF(ISBLANK($C231),"",VLOOKUP($C231,'[1]Инф. по МКД'!$D$3:$T$13113,3,0)))</f>
        <v>1968</v>
      </c>
      <c r="E231" s="75"/>
      <c r="F231" s="87" t="str">
        <f>IF(ISERROR(IF(ISBLANK($C231),"",VLOOKUP($C231,'[1]Инф. по МКД'!$D$3:$T$13113,5,0))),"",IF(ISBLANK($C231),"",VLOOKUP($C231,'[1]Инф. по МКД'!$D$3:$T$13113,5,0)))</f>
        <v>кирпич</v>
      </c>
      <c r="G231" s="75">
        <f>IF(ISERROR(IF(ISBLANK($C231),"",VLOOKUP($C231,'[1]Инф. по МКД'!$D$3:$T$13113,9,0))),"",IF(ISBLANK($C231),"",VLOOKUP($C231,'[1]Инф. по МКД'!$D$3:$T$13113,9,0)))</f>
        <v>5</v>
      </c>
      <c r="H231" s="61">
        <f>IF(ISERROR(IF(ISBLANK($C231),"",VLOOKUP($C231,'[1]Инф. по МКД'!$D$3:$T$13113,10,0))),"",IF(ISBLANK($C231),"",VLOOKUP($C231,'[1]Инф. по МКД'!$D$3:$T$13113,10,0)))</f>
        <v>4</v>
      </c>
      <c r="I231" s="77">
        <f>IF(ISERROR(IF(ISBLANK($C231),"",VLOOKUP($C231,'[1]Инф. по МКД'!$D$3:$T$13113,14,0))),"",IF(ISBLANK($C231),"",VLOOKUP($C231,'[1]Инф. по МКД'!$D$3:$T$13113,14,0)))</f>
        <v>3180</v>
      </c>
      <c r="J231" s="78">
        <f>IF(ISERROR(IF(ISBLANK($C231),"",VLOOKUP($C231,'[1]Инф. по МКД'!$D$3:$T$13113,15,0))),"",IF(ISBLANK($C231),"",VLOOKUP($C231,'[1]Инф. по МКД'!$D$3:$T$13113,15,0)))</f>
        <v>2495.5</v>
      </c>
      <c r="K231" s="77">
        <f>IF(ISERROR(IF(ISBLANK($C231),"",VLOOKUP($C231,'[1]Инф. по МКД'!$D$3:$T$13113,16,0))),"",IF(ISBLANK($C231),"",VLOOKUP($C231,'[1]Инф. по МКД'!$D$3:$T$13113,16,0)))</f>
        <v>2211</v>
      </c>
      <c r="L231" s="79">
        <f>IF(ISERROR(IF(ISBLANK($C231),"",VLOOKUP($C231,'[1]Инф. по МКД'!$D$3:$T$13113,17,0))),"",IF(ISBLANK($C231),"",VLOOKUP($C231,'[1]Инф. по МКД'!$D$3:$T$13113,17,0)))</f>
        <v>106</v>
      </c>
      <c r="M231" s="80">
        <f t="shared" si="30"/>
        <v>15525904.800000001</v>
      </c>
      <c r="N231" s="78"/>
      <c r="O231" s="78"/>
      <c r="P231" s="78"/>
      <c r="Q231" s="80">
        <f>IF('Форма 2'!D231=0,"",'Форма 2'!D231-N231-O231-P231)</f>
        <v>15525904.800000001</v>
      </c>
      <c r="R231" s="81">
        <f t="shared" si="35"/>
        <v>6221.5607293127632</v>
      </c>
      <c r="S231" s="81">
        <f t="shared" si="36"/>
        <v>6221.5607293127632</v>
      </c>
      <c r="T231" s="82">
        <v>45657</v>
      </c>
      <c r="U231" s="75" t="s">
        <v>44</v>
      </c>
      <c r="V231" s="83"/>
      <c r="W231" s="84">
        <f t="shared" si="34"/>
        <v>1</v>
      </c>
      <c r="X231" s="85" t="s">
        <v>961</v>
      </c>
      <c r="Y231" s="85" t="s">
        <v>961</v>
      </c>
      <c r="Z231" s="85" t="s">
        <v>961</v>
      </c>
      <c r="AA231" s="85" t="s">
        <v>961</v>
      </c>
      <c r="AB231" s="85" t="s">
        <v>961</v>
      </c>
      <c r="AC231" s="85" t="s">
        <v>961</v>
      </c>
      <c r="AD231" s="85" t="s">
        <v>961</v>
      </c>
      <c r="AE231" s="99" t="s">
        <v>961</v>
      </c>
      <c r="AF231" s="86" t="s">
        <v>961</v>
      </c>
      <c r="AG231" s="85" t="s">
        <v>961</v>
      </c>
      <c r="AH231" s="85">
        <v>1</v>
      </c>
      <c r="AI231" s="85" t="s">
        <v>961</v>
      </c>
      <c r="AJ231" s="85" t="s">
        <v>961</v>
      </c>
      <c r="AK231" s="85" t="s">
        <v>961</v>
      </c>
      <c r="AL231" s="85" t="s">
        <v>961</v>
      </c>
      <c r="AM231" s="85" t="s">
        <v>961</v>
      </c>
      <c r="AN231" s="85" t="s">
        <v>961</v>
      </c>
      <c r="AO231" s="85" t="s">
        <v>961</v>
      </c>
      <c r="AP231" s="85" t="s">
        <v>961</v>
      </c>
      <c r="AQ231" s="85" t="s">
        <v>961</v>
      </c>
      <c r="AR231" s="85" t="s">
        <v>961</v>
      </c>
    </row>
    <row r="232" spans="1:44" ht="16.5" thickTop="1" thickBot="1" x14ac:dyDescent="0.3">
      <c r="A232" s="61">
        <f t="shared" si="33"/>
        <v>12</v>
      </c>
      <c r="B232" s="92" t="str">
        <f>IF(ISERROR(IF(ISBLANK(C232),"",_xlfn.XLOOKUP(C232,'[1]Инф. по МКД'!$D$3:$D$13151,'[1]Инф. по МКД'!$C$3:$C$13151,,0))),"",IF(ISBLANK(C232),"",_xlfn.XLOOKUP(C232,'[1]Инф. по МКД'!$D$3:$D$13151,'[1]Инф. по МКД'!$C$3:$C$13151,,0)))</f>
        <v>Чусовской городской округ Пермского края</v>
      </c>
      <c r="C232" s="96" t="s">
        <v>329</v>
      </c>
      <c r="D232" s="74">
        <f>IF(ISERROR(IF(ISBLANK($C232),"",VLOOKUP($C232,'[1]Инф. по МКД'!$D$3:$T$13113,3,0))),"",IF(ISBLANK($C232),"",VLOOKUP($C232,'[1]Инф. по МКД'!$D$3:$T$13113,3,0)))</f>
        <v>1951</v>
      </c>
      <c r="E232" s="75"/>
      <c r="F232" s="87" t="str">
        <f>IF(ISERROR(IF(ISBLANK($C232),"",VLOOKUP($C232,'[1]Инф. по МКД'!$D$3:$T$13113,5,0))),"",IF(ISBLANK($C232),"",VLOOKUP($C232,'[1]Инф. по МКД'!$D$3:$T$13113,5,0)))</f>
        <v>Шлакоблок</v>
      </c>
      <c r="G232" s="75">
        <f>IF(ISERROR(IF(ISBLANK($C232),"",VLOOKUP($C232,'[1]Инф. по МКД'!$D$3:$T$13113,9,0))),"",IF(ISBLANK($C232),"",VLOOKUP($C232,'[1]Инф. по МКД'!$D$3:$T$13113,9,0)))</f>
        <v>2</v>
      </c>
      <c r="H232" s="61">
        <f>IF(ISERROR(IF(ISBLANK($C232),"",VLOOKUP($C232,'[1]Инф. по МКД'!$D$3:$T$13113,10,0))),"",IF(ISBLANK($C232),"",VLOOKUP($C232,'[1]Инф. по МКД'!$D$3:$T$13113,10,0)))</f>
        <v>2</v>
      </c>
      <c r="I232" s="77">
        <f>IF(ISERROR(IF(ISBLANK($C232),"",VLOOKUP($C232,'[1]Инф. по МКД'!$D$3:$T$13113,14,0))),"",IF(ISBLANK($C232),"",VLOOKUP($C232,'[1]Инф. по МКД'!$D$3:$T$13113,14,0)))</f>
        <v>526.5</v>
      </c>
      <c r="J232" s="78">
        <f>IF(ISERROR(IF(ISBLANK($C232),"",VLOOKUP($C232,'[1]Инф. по МКД'!$D$3:$T$13113,15,0))),"",IF(ISBLANK($C232),"",VLOOKUP($C232,'[1]Инф. по МКД'!$D$3:$T$13113,15,0)))</f>
        <v>487.1</v>
      </c>
      <c r="K232" s="77">
        <f>IF(ISERROR(IF(ISBLANK($C232),"",VLOOKUP($C232,'[1]Инф. по МКД'!$D$3:$T$13113,16,0))),"",IF(ISBLANK($C232),"",VLOOKUP($C232,'[1]Инф. по МКД'!$D$3:$T$13113,16,0)))</f>
        <v>487.1</v>
      </c>
      <c r="L232" s="79">
        <f>IF(ISERROR(IF(ISBLANK($C232),"",VLOOKUP($C232,'[1]Инф. по МКД'!$D$3:$T$13113,17,0))),"",IF(ISBLANK($C232),"",VLOOKUP($C232,'[1]Инф. по МКД'!$D$3:$T$13113,17,0)))</f>
        <v>33</v>
      </c>
      <c r="M232" s="80">
        <f t="shared" si="30"/>
        <v>3067994.48</v>
      </c>
      <c r="N232" s="78"/>
      <c r="O232" s="78"/>
      <c r="P232" s="78"/>
      <c r="Q232" s="80">
        <f>IF('Форма 2'!D232=0,"",'Форма 2'!D232-N232-O232-P232)</f>
        <v>3067994.48</v>
      </c>
      <c r="R232" s="81">
        <f t="shared" si="35"/>
        <v>6298.4900020529658</v>
      </c>
      <c r="S232" s="81">
        <f t="shared" si="36"/>
        <v>6298.4900020529658</v>
      </c>
      <c r="T232" s="82">
        <v>45657</v>
      </c>
      <c r="U232" s="75" t="s">
        <v>43</v>
      </c>
      <c r="V232" s="84"/>
      <c r="W232" s="84">
        <f t="shared" si="34"/>
        <v>1</v>
      </c>
      <c r="X232" s="85" t="s">
        <v>961</v>
      </c>
      <c r="Y232" s="85" t="s">
        <v>961</v>
      </c>
      <c r="Z232" s="85" t="s">
        <v>961</v>
      </c>
      <c r="AA232" s="85" t="s">
        <v>961</v>
      </c>
      <c r="AB232" s="85" t="s">
        <v>961</v>
      </c>
      <c r="AC232" s="85" t="s">
        <v>961</v>
      </c>
      <c r="AD232" s="85" t="s">
        <v>961</v>
      </c>
      <c r="AE232" s="99" t="s">
        <v>961</v>
      </c>
      <c r="AF232" s="86" t="s">
        <v>961</v>
      </c>
      <c r="AG232" s="85" t="s">
        <v>961</v>
      </c>
      <c r="AH232" s="85">
        <v>1</v>
      </c>
      <c r="AI232" s="85" t="s">
        <v>961</v>
      </c>
      <c r="AJ232" s="85" t="s">
        <v>961</v>
      </c>
      <c r="AK232" s="85" t="s">
        <v>961</v>
      </c>
      <c r="AL232" s="85" t="s">
        <v>961</v>
      </c>
      <c r="AM232" s="85" t="s">
        <v>961</v>
      </c>
      <c r="AN232" s="85" t="s">
        <v>961</v>
      </c>
      <c r="AO232" s="85" t="s">
        <v>961</v>
      </c>
      <c r="AP232" s="85" t="s">
        <v>961</v>
      </c>
      <c r="AQ232" s="85" t="s">
        <v>961</v>
      </c>
      <c r="AR232" s="85" t="s">
        <v>961</v>
      </c>
    </row>
    <row r="233" spans="1:44" ht="16.5" thickTop="1" thickBot="1" x14ac:dyDescent="0.3">
      <c r="A233" s="61">
        <f t="shared" si="33"/>
        <v>13</v>
      </c>
      <c r="B233" s="92" t="str">
        <f>IF(ISERROR(IF(ISBLANK(C233),"",_xlfn.XLOOKUP(C233,'[1]Инф. по МКД'!$D$3:$D$13151,'[1]Инф. по МКД'!$C$3:$C$13151,,0))),"",IF(ISBLANK(C233),"",_xlfn.XLOOKUP(C233,'[1]Инф. по МКД'!$D$3:$D$13151,'[1]Инф. по МКД'!$C$3:$C$13151,,0)))</f>
        <v>Чусовской городской округ Пермского края</v>
      </c>
      <c r="C233" s="96" t="s">
        <v>330</v>
      </c>
      <c r="D233" s="74">
        <f>IF(ISERROR(IF(ISBLANK($C233),"",VLOOKUP($C233,'[1]Инф. по МКД'!$D$3:$T$13113,3,0))),"",IF(ISBLANK($C233),"",VLOOKUP($C233,'[1]Инф. по МКД'!$D$3:$T$13113,3,0)))</f>
        <v>1946</v>
      </c>
      <c r="E233" s="75"/>
      <c r="F233" s="87" t="str">
        <f>IF(ISERROR(IF(ISBLANK($C233),"",VLOOKUP($C233,'[1]Инф. по МКД'!$D$3:$T$13113,5,0))),"",IF(ISBLANK($C233),"",VLOOKUP($C233,'[1]Инф. по МКД'!$D$3:$T$13113,5,0)))</f>
        <v>Шлакоблок</v>
      </c>
      <c r="G233" s="75">
        <f>IF(ISERROR(IF(ISBLANK($C233),"",VLOOKUP($C233,'[1]Инф. по МКД'!$D$3:$T$13113,9,0))),"",IF(ISBLANK($C233),"",VLOOKUP($C233,'[1]Инф. по МКД'!$D$3:$T$13113,9,0)))</f>
        <v>2</v>
      </c>
      <c r="H233" s="61">
        <f>IF(ISERROR(IF(ISBLANK($C233),"",VLOOKUP($C233,'[1]Инф. по МКД'!$D$3:$T$13113,10,0))),"",IF(ISBLANK($C233),"",VLOOKUP($C233,'[1]Инф. по МКД'!$D$3:$T$13113,10,0)))</f>
        <v>1</v>
      </c>
      <c r="I233" s="77">
        <f>IF(ISERROR(IF(ISBLANK($C233),"",VLOOKUP($C233,'[1]Инф. по МКД'!$D$3:$T$13113,14,0))),"",IF(ISBLANK($C233),"",VLOOKUP($C233,'[1]Инф. по МКД'!$D$3:$T$13113,14,0)))</f>
        <v>467.7</v>
      </c>
      <c r="J233" s="78">
        <f>IF(ISERROR(IF(ISBLANK($C233),"",VLOOKUP($C233,'[1]Инф. по МКД'!$D$3:$T$13113,15,0))),"",IF(ISBLANK($C233),"",VLOOKUP($C233,'[1]Инф. по МКД'!$D$3:$T$13113,15,0)))</f>
        <v>467.7</v>
      </c>
      <c r="K233" s="77">
        <f>IF(ISERROR(IF(ISBLANK($C233),"",VLOOKUP($C233,'[1]Инф. по МКД'!$D$3:$T$13113,16,0))),"",IF(ISBLANK($C233),"",VLOOKUP($C233,'[1]Инф. по МКД'!$D$3:$T$13113,16,0)))</f>
        <v>420.93</v>
      </c>
      <c r="L233" s="79">
        <f>IF(ISERROR(IF(ISBLANK($C233),"",VLOOKUP($C233,'[1]Инф. по МКД'!$D$3:$T$13113,17,0))),"",IF(ISBLANK($C233),"",VLOOKUP($C233,'[1]Инф. по МКД'!$D$3:$T$13113,17,0)))</f>
        <v>0</v>
      </c>
      <c r="M233" s="80">
        <f t="shared" si="30"/>
        <v>4469991.3</v>
      </c>
      <c r="N233" s="78"/>
      <c r="O233" s="78"/>
      <c r="P233" s="78"/>
      <c r="Q233" s="80">
        <f>IF('Форма 2'!D233=0,"",'Форма 2'!D233-N233-O233-P233)</f>
        <v>4469991.3</v>
      </c>
      <c r="R233" s="81">
        <f t="shared" si="35"/>
        <v>9557.3899935856316</v>
      </c>
      <c r="S233" s="81">
        <f t="shared" si="36"/>
        <v>9557.3899935856316</v>
      </c>
      <c r="T233" s="82">
        <v>45657</v>
      </c>
      <c r="U233" s="75" t="s">
        <v>43</v>
      </c>
      <c r="V233" s="83"/>
      <c r="W233" s="84">
        <f t="shared" si="34"/>
        <v>1</v>
      </c>
      <c r="X233" s="85" t="s">
        <v>961</v>
      </c>
      <c r="Y233" s="85" t="s">
        <v>961</v>
      </c>
      <c r="Z233" s="85" t="s">
        <v>961</v>
      </c>
      <c r="AA233" s="85" t="s">
        <v>961</v>
      </c>
      <c r="AB233" s="85" t="s">
        <v>961</v>
      </c>
      <c r="AC233" s="85" t="s">
        <v>961</v>
      </c>
      <c r="AD233" s="85" t="s">
        <v>961</v>
      </c>
      <c r="AE233" s="99" t="s">
        <v>961</v>
      </c>
      <c r="AF233" s="86" t="s">
        <v>961</v>
      </c>
      <c r="AG233" s="85">
        <v>1</v>
      </c>
      <c r="AH233" s="85" t="s">
        <v>961</v>
      </c>
      <c r="AI233" s="85" t="s">
        <v>961</v>
      </c>
      <c r="AJ233" s="85" t="s">
        <v>961</v>
      </c>
      <c r="AK233" s="85" t="s">
        <v>961</v>
      </c>
      <c r="AL233" s="85" t="s">
        <v>961</v>
      </c>
      <c r="AM233" s="85" t="s">
        <v>961</v>
      </c>
      <c r="AN233" s="85" t="s">
        <v>961</v>
      </c>
      <c r="AO233" s="85" t="s">
        <v>961</v>
      </c>
      <c r="AP233" s="85" t="s">
        <v>961</v>
      </c>
      <c r="AQ233" s="85" t="s">
        <v>961</v>
      </c>
      <c r="AR233" s="85" t="s">
        <v>961</v>
      </c>
    </row>
    <row r="234" spans="1:44" ht="16.5" thickTop="1" thickBot="1" x14ac:dyDescent="0.3">
      <c r="A234" s="61">
        <f t="shared" si="33"/>
        <v>14</v>
      </c>
      <c r="B234" s="92" t="str">
        <f>IF(ISERROR(IF(ISBLANK(C234),"",_xlfn.XLOOKUP(C234,'[1]Инф. по МКД'!$D$3:$D$13151,'[1]Инф. по МКД'!$C$3:$C$13151,,0))),"",IF(ISBLANK(C234),"",_xlfn.XLOOKUP(C234,'[1]Инф. по МКД'!$D$3:$D$13151,'[1]Инф. по МКД'!$C$3:$C$13151,,0)))</f>
        <v>Чусовской городской округ Пермского края</v>
      </c>
      <c r="C234" s="96" t="s">
        <v>331</v>
      </c>
      <c r="D234" s="74">
        <f>IF(ISERROR(IF(ISBLANK($C234),"",VLOOKUP($C234,'[1]Инф. по МКД'!$D$3:$T$13113,3,0))),"",IF(ISBLANK($C234),"",VLOOKUP($C234,'[1]Инф. по МКД'!$D$3:$T$13113,3,0)))</f>
        <v>1952</v>
      </c>
      <c r="E234" s="75"/>
      <c r="F234" s="87" t="str">
        <f>IF(ISERROR(IF(ISBLANK($C234),"",VLOOKUP($C234,'[1]Инф. по МКД'!$D$3:$T$13113,5,0))),"",IF(ISBLANK($C234),"",VLOOKUP($C234,'[1]Инф. по МКД'!$D$3:$T$13113,5,0)))</f>
        <v>Шлакоблок</v>
      </c>
      <c r="G234" s="75">
        <f>IF(ISERROR(IF(ISBLANK($C234),"",VLOOKUP($C234,'[1]Инф. по МКД'!$D$3:$T$13113,9,0))),"",IF(ISBLANK($C234),"",VLOOKUP($C234,'[1]Инф. по МКД'!$D$3:$T$13113,9,0)))</f>
        <v>2</v>
      </c>
      <c r="H234" s="61">
        <f>IF(ISERROR(IF(ISBLANK($C234),"",VLOOKUP($C234,'[1]Инф. по МКД'!$D$3:$T$13113,10,0))),"",IF(ISBLANK($C234),"",VLOOKUP($C234,'[1]Инф. по МКД'!$D$3:$T$13113,10,0)))</f>
        <v>3</v>
      </c>
      <c r="I234" s="77">
        <f>IF(ISERROR(IF(ISBLANK($C234),"",VLOOKUP($C234,'[1]Инф. по МКД'!$D$3:$T$13113,14,0))),"",IF(ISBLANK($C234),"",VLOOKUP($C234,'[1]Инф. по МКД'!$D$3:$T$13113,14,0)))</f>
        <v>760.1</v>
      </c>
      <c r="J234" s="78">
        <f>IF(ISERROR(IF(ISBLANK($C234),"",VLOOKUP($C234,'[1]Инф. по МКД'!$D$3:$T$13113,15,0))),"",IF(ISBLANK($C234),"",VLOOKUP($C234,'[1]Инф. по МКД'!$D$3:$T$13113,15,0)))</f>
        <v>670</v>
      </c>
      <c r="K234" s="77">
        <f>IF(ISERROR(IF(ISBLANK($C234),"",VLOOKUP($C234,'[1]Инф. по МКД'!$D$3:$T$13113,16,0))),"",IF(ISBLANK($C234),"",VLOOKUP($C234,'[1]Инф. по МКД'!$D$3:$T$13113,16,0)))</f>
        <v>670</v>
      </c>
      <c r="L234" s="79">
        <f>IF(ISERROR(IF(ISBLANK($C234),"",VLOOKUP($C234,'[1]Инф. по МКД'!$D$3:$T$13113,17,0))),"",IF(ISBLANK($C234),"",VLOOKUP($C234,'[1]Инф. по МКД'!$D$3:$T$13113,17,0)))</f>
        <v>29</v>
      </c>
      <c r="M234" s="80">
        <f t="shared" si="30"/>
        <v>5481879.21</v>
      </c>
      <c r="N234" s="78"/>
      <c r="O234" s="78"/>
      <c r="P234" s="78"/>
      <c r="Q234" s="80">
        <f>IF('Форма 2'!D234=0,"",'Форма 2'!D234-N234-O234-P234)</f>
        <v>5481879.21</v>
      </c>
      <c r="R234" s="81">
        <f t="shared" si="35"/>
        <v>8181.9092686567164</v>
      </c>
      <c r="S234" s="81">
        <f t="shared" si="36"/>
        <v>8181.9092686567164</v>
      </c>
      <c r="T234" s="82">
        <v>45657</v>
      </c>
      <c r="U234" s="75" t="s">
        <v>43</v>
      </c>
      <c r="V234" s="84"/>
      <c r="W234" s="84">
        <f t="shared" si="34"/>
        <v>3</v>
      </c>
      <c r="X234" s="85">
        <v>1</v>
      </c>
      <c r="Y234" s="85" t="s">
        <v>961</v>
      </c>
      <c r="Z234" s="85" t="s">
        <v>961</v>
      </c>
      <c r="AA234" s="85" t="s">
        <v>961</v>
      </c>
      <c r="AB234" s="85" t="s">
        <v>961</v>
      </c>
      <c r="AC234" s="85">
        <v>1</v>
      </c>
      <c r="AD234" s="85" t="s">
        <v>961</v>
      </c>
      <c r="AE234" s="99" t="s">
        <v>961</v>
      </c>
      <c r="AF234" s="86" t="s">
        <v>961</v>
      </c>
      <c r="AG234" s="85" t="s">
        <v>961</v>
      </c>
      <c r="AH234" s="85">
        <v>1</v>
      </c>
      <c r="AI234" s="85" t="s">
        <v>961</v>
      </c>
      <c r="AJ234" s="85" t="s">
        <v>961</v>
      </c>
      <c r="AK234" s="85" t="s">
        <v>961</v>
      </c>
      <c r="AL234" s="85" t="s">
        <v>961</v>
      </c>
      <c r="AM234" s="85" t="s">
        <v>961</v>
      </c>
      <c r="AN234" s="85" t="s">
        <v>961</v>
      </c>
      <c r="AO234" s="85" t="s">
        <v>961</v>
      </c>
      <c r="AP234" s="85" t="s">
        <v>961</v>
      </c>
      <c r="AQ234" s="85" t="s">
        <v>961</v>
      </c>
      <c r="AR234" s="85" t="s">
        <v>961</v>
      </c>
    </row>
    <row r="235" spans="1:44" ht="16.5" thickTop="1" thickBot="1" x14ac:dyDescent="0.3">
      <c r="A235" s="61">
        <f t="shared" si="33"/>
        <v>15</v>
      </c>
      <c r="B235" s="92" t="str">
        <f>IF(ISERROR(IF(ISBLANK(C235),"",_xlfn.XLOOKUP(C235,'[1]Инф. по МКД'!$D$3:$D$13151,'[1]Инф. по МКД'!$C$3:$C$13151,,0))),"",IF(ISBLANK(C235),"",_xlfn.XLOOKUP(C235,'[1]Инф. по МКД'!$D$3:$D$13151,'[1]Инф. по МКД'!$C$3:$C$13151,,0)))</f>
        <v>Чусовской городской округ Пермского края</v>
      </c>
      <c r="C235" s="96" t="s">
        <v>332</v>
      </c>
      <c r="D235" s="74">
        <f>IF(ISERROR(IF(ISBLANK($C235),"",VLOOKUP($C235,'[1]Инф. по МКД'!$D$3:$T$13113,3,0))),"",IF(ISBLANK($C235),"",VLOOKUP($C235,'[1]Инф. по МКД'!$D$3:$T$13113,3,0)))</f>
        <v>1957</v>
      </c>
      <c r="E235" s="75"/>
      <c r="F235" s="87" t="str">
        <f>IF(ISERROR(IF(ISBLANK($C235),"",VLOOKUP($C235,'[1]Инф. по МКД'!$D$3:$T$13113,5,0))),"",IF(ISBLANK($C235),"",VLOOKUP($C235,'[1]Инф. по МКД'!$D$3:$T$13113,5,0)))</f>
        <v>Шлакоблок</v>
      </c>
      <c r="G235" s="75">
        <f>IF(ISERROR(IF(ISBLANK($C235),"",VLOOKUP($C235,'[1]Инф. по МКД'!$D$3:$T$13113,9,0))),"",IF(ISBLANK($C235),"",VLOOKUP($C235,'[1]Инф. по МКД'!$D$3:$T$13113,9,0)))</f>
        <v>2</v>
      </c>
      <c r="H235" s="61">
        <f>IF(ISERROR(IF(ISBLANK($C235),"",VLOOKUP($C235,'[1]Инф. по МКД'!$D$3:$T$13113,10,0))),"",IF(ISBLANK($C235),"",VLOOKUP($C235,'[1]Инф. по МКД'!$D$3:$T$13113,10,0)))</f>
        <v>1</v>
      </c>
      <c r="I235" s="77">
        <f>IF(ISERROR(IF(ISBLANK($C235),"",VLOOKUP($C235,'[1]Инф. по МКД'!$D$3:$T$13113,14,0))),"",IF(ISBLANK($C235),"",VLOOKUP($C235,'[1]Инф. по МКД'!$D$3:$T$13113,14,0)))</f>
        <v>435.4</v>
      </c>
      <c r="J235" s="78">
        <f>IF(ISERROR(IF(ISBLANK($C235),"",VLOOKUP($C235,'[1]Инф. по МКД'!$D$3:$T$13113,15,0))),"",IF(ISBLANK($C235),"",VLOOKUP($C235,'[1]Инф. по МКД'!$D$3:$T$13113,15,0)))</f>
        <v>275.2</v>
      </c>
      <c r="K235" s="77">
        <f>IF(ISERROR(IF(ISBLANK($C235),"",VLOOKUP($C235,'[1]Инф. по МКД'!$D$3:$T$13113,16,0))),"",IF(ISBLANK($C235),"",VLOOKUP($C235,'[1]Инф. по МКД'!$D$3:$T$13113,16,0)))</f>
        <v>247.68</v>
      </c>
      <c r="L235" s="79">
        <f>IF(ISERROR(IF(ISBLANK($C235),"",VLOOKUP($C235,'[1]Инф. по МКД'!$D$3:$T$13113,17,0))),"",IF(ISBLANK($C235),"",VLOOKUP($C235,'[1]Инф. по МКД'!$D$3:$T$13113,17,0)))</f>
        <v>0</v>
      </c>
      <c r="M235" s="80">
        <f t="shared" si="30"/>
        <v>4161287.61</v>
      </c>
      <c r="N235" s="78"/>
      <c r="O235" s="78"/>
      <c r="P235" s="78"/>
      <c r="Q235" s="80">
        <f>IF('Форма 2'!D235=0,"",'Форма 2'!D235-N235-O235-P235)</f>
        <v>4161287.61</v>
      </c>
      <c r="R235" s="81">
        <f t="shared" si="35"/>
        <v>15120.957885174419</v>
      </c>
      <c r="S235" s="81">
        <f t="shared" si="36"/>
        <v>15120.957885174419</v>
      </c>
      <c r="T235" s="82">
        <v>45657</v>
      </c>
      <c r="U235" s="75" t="s">
        <v>43</v>
      </c>
      <c r="V235" s="84"/>
      <c r="W235" s="84">
        <f t="shared" si="34"/>
        <v>1</v>
      </c>
      <c r="X235" s="85" t="s">
        <v>961</v>
      </c>
      <c r="Y235" s="85" t="s">
        <v>961</v>
      </c>
      <c r="Z235" s="85" t="s">
        <v>961</v>
      </c>
      <c r="AA235" s="85" t="s">
        <v>961</v>
      </c>
      <c r="AB235" s="85" t="s">
        <v>961</v>
      </c>
      <c r="AC235" s="85" t="s">
        <v>961</v>
      </c>
      <c r="AD235" s="85" t="s">
        <v>961</v>
      </c>
      <c r="AE235" s="99" t="s">
        <v>961</v>
      </c>
      <c r="AF235" s="86" t="s">
        <v>961</v>
      </c>
      <c r="AG235" s="85">
        <v>1</v>
      </c>
      <c r="AH235" s="85" t="s">
        <v>961</v>
      </c>
      <c r="AI235" s="85" t="s">
        <v>961</v>
      </c>
      <c r="AJ235" s="85" t="s">
        <v>961</v>
      </c>
      <c r="AK235" s="85" t="s">
        <v>961</v>
      </c>
      <c r="AL235" s="85" t="s">
        <v>961</v>
      </c>
      <c r="AM235" s="85" t="s">
        <v>961</v>
      </c>
      <c r="AN235" s="85" t="s">
        <v>961</v>
      </c>
      <c r="AO235" s="85" t="s">
        <v>961</v>
      </c>
      <c r="AP235" s="85" t="s">
        <v>961</v>
      </c>
      <c r="AQ235" s="85" t="s">
        <v>961</v>
      </c>
      <c r="AR235" s="85" t="s">
        <v>961</v>
      </c>
    </row>
    <row r="236" spans="1:44" ht="16.5" thickTop="1" thickBot="1" x14ac:dyDescent="0.3">
      <c r="A236" s="61">
        <f t="shared" si="33"/>
        <v>16</v>
      </c>
      <c r="B236" s="92" t="str">
        <f>IF(ISERROR(IF(ISBLANK(C236),"",_xlfn.XLOOKUP(C236,'[1]Инф. по МКД'!$D$3:$D$13151,'[1]Инф. по МКД'!$C$3:$C$13151,,0))),"",IF(ISBLANK(C236),"",_xlfn.XLOOKUP(C236,'[1]Инф. по МКД'!$D$3:$D$13151,'[1]Инф. по МКД'!$C$3:$C$13151,,0)))</f>
        <v>Чусовской городской округ Пермского края</v>
      </c>
      <c r="C236" s="96" t="s">
        <v>333</v>
      </c>
      <c r="D236" s="74">
        <f>IF(ISERROR(IF(ISBLANK($C236),"",VLOOKUP($C236,'[1]Инф. по МКД'!$D$3:$T$13113,3,0))),"",IF(ISBLANK($C236),"",VLOOKUP($C236,'[1]Инф. по МКД'!$D$3:$T$13113,3,0)))</f>
        <v>1946</v>
      </c>
      <c r="E236" s="75"/>
      <c r="F236" s="87" t="str">
        <f>IF(ISERROR(IF(ISBLANK($C236),"",VLOOKUP($C236,'[1]Инф. по МКД'!$D$3:$T$13113,5,0))),"",IF(ISBLANK($C236),"",VLOOKUP($C236,'[1]Инф. по МКД'!$D$3:$T$13113,5,0)))</f>
        <v>Шлакоблок</v>
      </c>
      <c r="G236" s="75">
        <f>IF(ISERROR(IF(ISBLANK($C236),"",VLOOKUP($C236,'[1]Инф. по МКД'!$D$3:$T$13113,9,0))),"",IF(ISBLANK($C236),"",VLOOKUP($C236,'[1]Инф. по МКД'!$D$3:$T$13113,9,0)))</f>
        <v>2</v>
      </c>
      <c r="H236" s="61">
        <f>IF(ISERROR(IF(ISBLANK($C236),"",VLOOKUP($C236,'[1]Инф. по МКД'!$D$3:$T$13113,10,0))),"",IF(ISBLANK($C236),"",VLOOKUP($C236,'[1]Инф. по МКД'!$D$3:$T$13113,10,0)))</f>
        <v>1</v>
      </c>
      <c r="I236" s="77">
        <f>IF(ISERROR(IF(ISBLANK($C236),"",VLOOKUP($C236,'[1]Инф. по МКД'!$D$3:$T$13113,14,0))),"",IF(ISBLANK($C236),"",VLOOKUP($C236,'[1]Инф. по МКД'!$D$3:$T$13113,14,0)))</f>
        <v>461.4</v>
      </c>
      <c r="J236" s="78">
        <f>IF(ISERROR(IF(ISBLANK($C236),"",VLOOKUP($C236,'[1]Инф. по МКД'!$D$3:$T$13113,15,0))),"",IF(ISBLANK($C236),"",VLOOKUP($C236,'[1]Инф. по МКД'!$D$3:$T$13113,15,0)))</f>
        <v>290.39999999999998</v>
      </c>
      <c r="K236" s="77">
        <f>IF(ISERROR(IF(ISBLANK($C236),"",VLOOKUP($C236,'[1]Инф. по МКД'!$D$3:$T$13113,16,0))),"",IF(ISBLANK($C236),"",VLOOKUP($C236,'[1]Инф. по МКД'!$D$3:$T$13113,16,0)))</f>
        <v>261.36</v>
      </c>
      <c r="L236" s="79">
        <f>IF(ISERROR(IF(ISBLANK($C236),"",VLOOKUP($C236,'[1]Инф. по МКД'!$D$3:$T$13113,17,0))),"",IF(ISBLANK($C236),"",VLOOKUP($C236,'[1]Инф. по МКД'!$D$3:$T$13113,17,0)))</f>
        <v>0</v>
      </c>
      <c r="M236" s="80">
        <f t="shared" si="30"/>
        <v>4409779.75</v>
      </c>
      <c r="N236" s="78"/>
      <c r="O236" s="78"/>
      <c r="P236" s="78"/>
      <c r="Q236" s="80">
        <f>IF('Форма 2'!D236=0,"",'Форма 2'!D236-N236-O236-P236)</f>
        <v>4409779.75</v>
      </c>
      <c r="R236" s="81">
        <f t="shared" si="35"/>
        <v>15185.191976584023</v>
      </c>
      <c r="S236" s="81">
        <f t="shared" si="36"/>
        <v>15185.191976584023</v>
      </c>
      <c r="T236" s="82">
        <v>45657</v>
      </c>
      <c r="U236" s="75" t="s">
        <v>43</v>
      </c>
      <c r="V236" s="83"/>
      <c r="W236" s="84">
        <f t="shared" si="34"/>
        <v>1</v>
      </c>
      <c r="X236" s="85" t="s">
        <v>961</v>
      </c>
      <c r="Y236" s="85" t="s">
        <v>961</v>
      </c>
      <c r="Z236" s="85" t="s">
        <v>961</v>
      </c>
      <c r="AA236" s="85" t="s">
        <v>961</v>
      </c>
      <c r="AB236" s="85" t="s">
        <v>961</v>
      </c>
      <c r="AC236" s="85" t="s">
        <v>961</v>
      </c>
      <c r="AD236" s="85" t="s">
        <v>961</v>
      </c>
      <c r="AE236" s="99" t="s">
        <v>961</v>
      </c>
      <c r="AF236" s="86" t="s">
        <v>961</v>
      </c>
      <c r="AG236" s="85">
        <v>1</v>
      </c>
      <c r="AH236" s="85" t="s">
        <v>961</v>
      </c>
      <c r="AI236" s="85" t="s">
        <v>961</v>
      </c>
      <c r="AJ236" s="85" t="s">
        <v>961</v>
      </c>
      <c r="AK236" s="85" t="s">
        <v>961</v>
      </c>
      <c r="AL236" s="85" t="s">
        <v>961</v>
      </c>
      <c r="AM236" s="85" t="s">
        <v>961</v>
      </c>
      <c r="AN236" s="85" t="s">
        <v>961</v>
      </c>
      <c r="AO236" s="85" t="s">
        <v>961</v>
      </c>
      <c r="AP236" s="85" t="s">
        <v>961</v>
      </c>
      <c r="AQ236" s="85" t="s">
        <v>961</v>
      </c>
      <c r="AR236" s="85" t="s">
        <v>961</v>
      </c>
    </row>
    <row r="237" spans="1:44" ht="17.25" thickTop="1" thickBot="1" x14ac:dyDescent="0.3">
      <c r="A237" s="190">
        <f t="shared" si="33"/>
        <v>0</v>
      </c>
      <c r="B237" s="191" t="str">
        <f>IF(ISERROR(IF(ISBLANK(C237),"",_xlfn.XLOOKUP(C237,'[1]Инф. по МКД'!$D$3:$D$13151,'[1]Инф. по МКД'!$C$3:$C$13151,,0))),"",IF(ISBLANK(C237),"",_xlfn.XLOOKUP(C237,'[1]Инф. по МКД'!$D$3:$D$13151,'[1]Инф. по МКД'!$C$3:$C$13151,,0)))</f>
        <v/>
      </c>
      <c r="C237" s="34" t="s">
        <v>334</v>
      </c>
      <c r="D237" s="32" t="str">
        <f>IF(ISERROR(IF(ISBLANK($C237),"",VLOOKUP($C237,'[1]Инф. по МКД'!$D$3:$T$13113,3,0))),"",IF(ISBLANK($C237),"",VLOOKUP($C237,'[1]Инф. по МКД'!$D$3:$T$13113,3,0)))</f>
        <v/>
      </c>
      <c r="E237" s="32"/>
      <c r="F237" s="32" t="str">
        <f>IF(ISERROR(IF(ISBLANK($C237),"",VLOOKUP($C237,'[1]Инф. по МКД'!$D$3:$T$13113,5,0))),"",IF(ISBLANK($C237),"",VLOOKUP($C237,'[1]Инф. по МКД'!$D$3:$T$13113,5,0)))</f>
        <v/>
      </c>
      <c r="G237" s="32" t="str">
        <f>IF(ISERROR(IF(ISBLANK($C237),"",VLOOKUP($C237,'[1]Инф. по МКД'!$D$3:$T$13113,9,0))),"",IF(ISBLANK($C237),"",VLOOKUP($C237,'[1]Инф. по МКД'!$D$3:$T$13113,9,0)))</f>
        <v/>
      </c>
      <c r="H237" s="32" t="str">
        <f>IF(ISERROR(IF(ISBLANK($C237),"",VLOOKUP($C237,'[1]Инф. по МКД'!$D$3:$T$13113,10,0))),"",IF(ISBLANK($C237),"",VLOOKUP($C237,'[1]Инф. по МКД'!$D$3:$T$13113,10,0)))</f>
        <v/>
      </c>
      <c r="I237" s="36" t="str">
        <f>IF(ISERROR(IF(ISBLANK($C237),"",VLOOKUP($C237,'[1]Инф. по МКД'!$D$3:$T$13113,14,0))),"",IF(ISBLANK($C237),"",VLOOKUP($C237,'[1]Инф. по МКД'!$D$3:$T$13113,14,0)))</f>
        <v/>
      </c>
      <c r="J237" s="36" t="str">
        <f>IF(ISERROR(IF(ISBLANK($C237),"",VLOOKUP($C237,'[1]Инф. по МКД'!$D$3:$T$13113,15,0))),"",IF(ISBLANK($C237),"",VLOOKUP($C237,'[1]Инф. по МКД'!$D$3:$T$13113,15,0)))</f>
        <v/>
      </c>
      <c r="K237" s="36" t="str">
        <f>IF(ISERROR(IF(ISBLANK($C237),"",VLOOKUP($C237,'[1]Инф. по МКД'!$D$3:$T$13113,16,0))),"",IF(ISBLANK($C237),"",VLOOKUP($C237,'[1]Инф. по МКД'!$D$3:$T$13113,16,0)))</f>
        <v/>
      </c>
      <c r="L237" s="36" t="str">
        <f>IF(ISERROR(IF(ISBLANK($C237),"",VLOOKUP($C237,'[1]Инф. по МКД'!$D$3:$T$13113,17,0))),"",IF(ISBLANK($C237),"",VLOOKUP($C237,'[1]Инф. по МКД'!$D$3:$T$13113,17,0)))</f>
        <v/>
      </c>
      <c r="M237" s="36">
        <f t="shared" si="30"/>
        <v>3978639650.4200001</v>
      </c>
      <c r="N237" s="36"/>
      <c r="O237" s="36"/>
      <c r="P237" s="36"/>
      <c r="Q237" s="36">
        <f>IF('Форма 2'!D237=0,"",'Форма 2'!D237-N237-O237-P237)</f>
        <v>3978639650.4200001</v>
      </c>
      <c r="R237" s="93"/>
      <c r="S237" s="93"/>
      <c r="T237" s="32"/>
      <c r="U237" s="32"/>
      <c r="V237" s="84"/>
      <c r="W237" s="84">
        <f t="shared" si="34"/>
        <v>0</v>
      </c>
      <c r="X237" s="85"/>
      <c r="Y237" s="85"/>
      <c r="Z237" s="85"/>
      <c r="AA237" s="85"/>
      <c r="AB237" s="85"/>
      <c r="AC237" s="85"/>
      <c r="AD237" s="85"/>
      <c r="AE237" s="99"/>
      <c r="AF237" s="86"/>
      <c r="AG237" s="85"/>
      <c r="AH237" s="85"/>
      <c r="AI237" s="85"/>
      <c r="AJ237" s="85"/>
      <c r="AK237" s="85"/>
      <c r="AL237" s="85"/>
      <c r="AM237" s="85"/>
      <c r="AN237" s="85"/>
      <c r="AO237" s="85"/>
      <c r="AP237" s="85"/>
      <c r="AQ237" s="85"/>
      <c r="AR237" s="85"/>
    </row>
    <row r="238" spans="1:44" ht="17.25" thickTop="1" thickBot="1" x14ac:dyDescent="0.3">
      <c r="A238" s="190">
        <f t="shared" si="33"/>
        <v>0</v>
      </c>
      <c r="B238" s="191" t="str">
        <f>IF(ISERROR(IF(ISBLANK(C238),"",_xlfn.XLOOKUP(C238,'[1]Инф. по МКД'!$D$3:$D$13151,'[1]Инф. по МКД'!$C$3:$C$13151,,0))),"",IF(ISBLANK(C238),"",_xlfn.XLOOKUP(C238,'[1]Инф. по МКД'!$D$3:$D$13151,'[1]Инф. по МКД'!$C$3:$C$13151,,0)))</f>
        <v/>
      </c>
      <c r="C238" s="35" t="s">
        <v>104</v>
      </c>
      <c r="D238" s="32" t="str">
        <f>IF(ISERROR(IF(ISBLANK($C238),"",VLOOKUP($C238,'[1]Инф. по МКД'!$D$3:$T$13113,3,0))),"",IF(ISBLANK($C238),"",VLOOKUP($C238,'[1]Инф. по МКД'!$D$3:$T$13113,3,0)))</f>
        <v/>
      </c>
      <c r="E238" s="32"/>
      <c r="F238" s="32" t="str">
        <f>IF(ISERROR(IF(ISBLANK($C238),"",VLOOKUP($C238,'[1]Инф. по МКД'!$D$3:$T$13113,5,0))),"",IF(ISBLANK($C238),"",VLOOKUP($C238,'[1]Инф. по МКД'!$D$3:$T$13113,5,0)))</f>
        <v/>
      </c>
      <c r="G238" s="32" t="str">
        <f>IF(ISERROR(IF(ISBLANK($C238),"",VLOOKUP($C238,'[1]Инф. по МКД'!$D$3:$T$13113,9,0))),"",IF(ISBLANK($C238),"",VLOOKUP($C238,'[1]Инф. по МКД'!$D$3:$T$13113,9,0)))</f>
        <v/>
      </c>
      <c r="H238" s="32" t="str">
        <f>IF(ISERROR(IF(ISBLANK($C238),"",VLOOKUP($C238,'[1]Инф. по МКД'!$D$3:$T$13113,10,0))),"",IF(ISBLANK($C238),"",VLOOKUP($C238,'[1]Инф. по МКД'!$D$3:$T$13113,10,0)))</f>
        <v/>
      </c>
      <c r="I238" s="36" t="str">
        <f>IF(ISERROR(IF(ISBLANK($C238),"",VLOOKUP($C238,'[1]Инф. по МКД'!$D$3:$T$13113,14,0))),"",IF(ISBLANK($C238),"",VLOOKUP($C238,'[1]Инф. по МКД'!$D$3:$T$13113,14,0)))</f>
        <v/>
      </c>
      <c r="J238" s="36" t="str">
        <f>IF(ISERROR(IF(ISBLANK($C238),"",VLOOKUP($C238,'[1]Инф. по МКД'!$D$3:$T$13113,15,0))),"",IF(ISBLANK($C238),"",VLOOKUP($C238,'[1]Инф. по МКД'!$D$3:$T$13113,15,0)))</f>
        <v/>
      </c>
      <c r="K238" s="36" t="str">
        <f>IF(ISERROR(IF(ISBLANK($C238),"",VLOOKUP($C238,'[1]Инф. по МКД'!$D$3:$T$13113,16,0))),"",IF(ISBLANK($C238),"",VLOOKUP($C238,'[1]Инф. по МКД'!$D$3:$T$13113,16,0)))</f>
        <v/>
      </c>
      <c r="L238" s="36" t="str">
        <f>IF(ISERROR(IF(ISBLANK($C238),"",VLOOKUP($C238,'[1]Инф. по МКД'!$D$3:$T$13113,17,0))),"",IF(ISBLANK($C238),"",VLOOKUP($C238,'[1]Инф. по МКД'!$D$3:$T$13113,17,0)))</f>
        <v/>
      </c>
      <c r="M238" s="36">
        <f t="shared" si="30"/>
        <v>65010014.730000004</v>
      </c>
      <c r="N238" s="36"/>
      <c r="O238" s="36"/>
      <c r="P238" s="36"/>
      <c r="Q238" s="36">
        <f>IF('Форма 2'!D238=0,"",'Форма 2'!D238-N238-O238-P238)</f>
        <v>65010014.730000004</v>
      </c>
      <c r="R238" s="93"/>
      <c r="S238" s="93"/>
      <c r="T238" s="32"/>
      <c r="U238" s="32"/>
      <c r="V238" s="84"/>
      <c r="W238" s="84">
        <f t="shared" si="34"/>
        <v>0</v>
      </c>
      <c r="X238" s="85"/>
      <c r="Y238" s="85"/>
      <c r="Z238" s="85"/>
      <c r="AA238" s="85"/>
      <c r="AB238" s="85"/>
      <c r="AC238" s="85"/>
      <c r="AD238" s="85"/>
      <c r="AE238" s="99"/>
      <c r="AF238" s="86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</row>
    <row r="239" spans="1:44" ht="16.5" thickTop="1" thickBot="1" x14ac:dyDescent="0.3">
      <c r="A239" s="61">
        <f t="shared" si="33"/>
        <v>1</v>
      </c>
      <c r="B239" s="92" t="str">
        <f>IF(ISERROR(IF(ISBLANK(C239),"",_xlfn.XLOOKUP(C239,'[1]Инф. по МКД'!$D$3:$D$13151,'[1]Инф. по МКД'!$C$3:$C$13151,,0))),"",IF(ISBLANK(C239),"",_xlfn.XLOOKUP(C239,'[1]Инф. по МКД'!$D$3:$D$13151,'[1]Инф. по МКД'!$C$3:$C$13151,,0)))</f>
        <v>Александровский муниципальный округ Пермского края</v>
      </c>
      <c r="C239" s="96" t="s">
        <v>106</v>
      </c>
      <c r="D239" s="74">
        <f>IF(ISERROR(IF(ISBLANK($C239),"",VLOOKUP($C239,'[1]Инф. по МКД'!$D$3:$T$13113,3,0))),"",IF(ISBLANK($C239),"",VLOOKUP($C239,'[1]Инф. по МКД'!$D$3:$T$13113,3,0)))</f>
        <v>1976</v>
      </c>
      <c r="E239" s="75"/>
      <c r="F239" s="87" t="str">
        <f>IF(ISERROR(IF(ISBLANK($C239),"",VLOOKUP($C239,'[1]Инф. по МКД'!$D$3:$T$13113,5,0))),"",IF(ISBLANK($C239),"",VLOOKUP($C239,'[1]Инф. по МКД'!$D$3:$T$13113,5,0)))</f>
        <v>Панель</v>
      </c>
      <c r="G239" s="75">
        <f>IF(ISERROR(IF(ISBLANK($C239),"",VLOOKUP($C239,'[1]Инф. по МКД'!$D$3:$T$13113,9,0))),"",IF(ISBLANK($C239),"",VLOOKUP($C239,'[1]Инф. по МКД'!$D$3:$T$13113,9,0)))</f>
        <v>5</v>
      </c>
      <c r="H239" s="61">
        <f>IF(ISERROR(IF(ISBLANK($C239),"",VLOOKUP($C239,'[1]Инф. по МКД'!$D$3:$T$13113,10,0))),"",IF(ISBLANK($C239),"",VLOOKUP($C239,'[1]Инф. по МКД'!$D$3:$T$13113,10,0)))</f>
        <v>6</v>
      </c>
      <c r="I239" s="77">
        <f>IF(ISERROR(IF(ISBLANK($C239),"",VLOOKUP($C239,'[1]Инф. по МКД'!$D$3:$T$13113,14,0))),"",IF(ISBLANK($C239),"",VLOOKUP($C239,'[1]Инф. по МКД'!$D$3:$T$13113,14,0)))</f>
        <v>2627.48</v>
      </c>
      <c r="J239" s="78">
        <f>IF(ISERROR(IF(ISBLANK($C239),"",VLOOKUP($C239,'[1]Инф. по МКД'!$D$3:$T$13113,15,0))),"",IF(ISBLANK($C239),"",VLOOKUP($C239,'[1]Инф. по МКД'!$D$3:$T$13113,15,0)))</f>
        <v>2627.48</v>
      </c>
      <c r="K239" s="77">
        <f>IF(ISERROR(IF(ISBLANK($C239),"",VLOOKUP($C239,'[1]Инф. по МКД'!$D$3:$T$13113,16,0))),"",IF(ISBLANK($C239),"",VLOOKUP($C239,'[1]Инф. по МКД'!$D$3:$T$13113,16,0)))</f>
        <v>2364.73</v>
      </c>
      <c r="L239" s="79">
        <f>IF(ISERROR(IF(ISBLANK($C239),"",VLOOKUP($C239,'[1]Инф. по МКД'!$D$3:$T$13113,17,0))),"",IF(ISBLANK($C239),"",VLOOKUP($C239,'[1]Инф. по МКД'!$D$3:$T$13113,17,0)))</f>
        <v>0</v>
      </c>
      <c r="M239" s="80">
        <f t="shared" si="30"/>
        <v>8586736.0199999996</v>
      </c>
      <c r="N239" s="78"/>
      <c r="O239" s="78"/>
      <c r="P239" s="78"/>
      <c r="Q239" s="80">
        <f>IF('Форма 2'!D239=0,"",'Форма 2'!D239-N239-O239-P239)</f>
        <v>8586736.0199999996</v>
      </c>
      <c r="R239" s="81">
        <f t="shared" ref="R239:R245" si="37">M239/J239</f>
        <v>3268.0500022835568</v>
      </c>
      <c r="S239" s="81">
        <f t="shared" ref="S239:S245" si="38">R239</f>
        <v>3268.0500022835568</v>
      </c>
      <c r="T239" s="82">
        <v>46022</v>
      </c>
      <c r="U239" s="75" t="s">
        <v>43</v>
      </c>
      <c r="V239" s="84"/>
      <c r="W239" s="84">
        <f t="shared" si="34"/>
        <v>3</v>
      </c>
      <c r="X239" s="85" t="s">
        <v>961</v>
      </c>
      <c r="Y239" s="85">
        <v>1</v>
      </c>
      <c r="Z239" s="85" t="s">
        <v>961</v>
      </c>
      <c r="AA239" s="85">
        <v>1</v>
      </c>
      <c r="AB239" s="85" t="s">
        <v>961</v>
      </c>
      <c r="AC239" s="85">
        <v>1</v>
      </c>
      <c r="AD239" s="85" t="s">
        <v>961</v>
      </c>
      <c r="AE239" s="99" t="s">
        <v>961</v>
      </c>
      <c r="AF239" s="86" t="s">
        <v>961</v>
      </c>
      <c r="AG239" s="85" t="s">
        <v>961</v>
      </c>
      <c r="AH239" s="85" t="s">
        <v>961</v>
      </c>
      <c r="AI239" s="85" t="s">
        <v>961</v>
      </c>
      <c r="AJ239" s="85" t="s">
        <v>961</v>
      </c>
      <c r="AK239" s="85" t="s">
        <v>961</v>
      </c>
      <c r="AL239" s="85" t="s">
        <v>961</v>
      </c>
      <c r="AM239" s="85" t="s">
        <v>961</v>
      </c>
      <c r="AN239" s="85" t="s">
        <v>961</v>
      </c>
      <c r="AO239" s="85" t="s">
        <v>961</v>
      </c>
      <c r="AP239" s="85" t="s">
        <v>961</v>
      </c>
      <c r="AQ239" s="85" t="s">
        <v>961</v>
      </c>
      <c r="AR239" s="85" t="s">
        <v>961</v>
      </c>
    </row>
    <row r="240" spans="1:44" ht="16.5" thickTop="1" thickBot="1" x14ac:dyDescent="0.3">
      <c r="A240" s="61">
        <f t="shared" si="33"/>
        <v>2</v>
      </c>
      <c r="B240" s="92" t="str">
        <f>IF(ISERROR(IF(ISBLANK(C240),"",_xlfn.XLOOKUP(C240,'[1]Инф. по МКД'!$D$3:$D$13151,'[1]Инф. по МКД'!$C$3:$C$13151,,0))),"",IF(ISBLANK(C240),"",_xlfn.XLOOKUP(C240,'[1]Инф. по МКД'!$D$3:$D$13151,'[1]Инф. по МКД'!$C$3:$C$13151,,0)))</f>
        <v>Александровский муниципальный округ Пермского края</v>
      </c>
      <c r="C240" s="96" t="s">
        <v>335</v>
      </c>
      <c r="D240" s="74">
        <f>IF(ISERROR(IF(ISBLANK($C240),"",VLOOKUP($C240,'[1]Инф. по МКД'!$D$3:$T$13113,3,0))),"",IF(ISBLANK($C240),"",VLOOKUP($C240,'[1]Инф. по МКД'!$D$3:$T$13113,3,0)))</f>
        <v>1957</v>
      </c>
      <c r="E240" s="75"/>
      <c r="F240" s="87" t="str">
        <f>IF(ISERROR(IF(ISBLANK($C240),"",VLOOKUP($C240,'[1]Инф. по МКД'!$D$3:$T$13113,5,0))),"",IF(ISBLANK($C240),"",VLOOKUP($C240,'[1]Инф. по МКД'!$D$3:$T$13113,5,0)))</f>
        <v>Кирпич</v>
      </c>
      <c r="G240" s="75">
        <f>IF(ISERROR(IF(ISBLANK($C240),"",VLOOKUP($C240,'[1]Инф. по МКД'!$D$3:$T$13113,9,0))),"",IF(ISBLANK($C240),"",VLOOKUP($C240,'[1]Инф. по МКД'!$D$3:$T$13113,9,0)))</f>
        <v>2</v>
      </c>
      <c r="H240" s="61">
        <f>IF(ISERROR(IF(ISBLANK($C240),"",VLOOKUP($C240,'[1]Инф. по МКД'!$D$3:$T$13113,10,0))),"",IF(ISBLANK($C240),"",VLOOKUP($C240,'[1]Инф. по МКД'!$D$3:$T$13113,10,0)))</f>
        <v>2</v>
      </c>
      <c r="I240" s="77">
        <f>IF(ISERROR(IF(ISBLANK($C240),"",VLOOKUP($C240,'[1]Инф. по МКД'!$D$3:$T$13113,14,0))),"",IF(ISBLANK($C240),"",VLOOKUP($C240,'[1]Инф. по МКД'!$D$3:$T$13113,14,0)))</f>
        <v>441.09</v>
      </c>
      <c r="J240" s="78">
        <f>IF(ISERROR(IF(ISBLANK($C240),"",VLOOKUP($C240,'[1]Инф. по МКД'!$D$3:$T$13113,15,0))),"",IF(ISBLANK($C240),"",VLOOKUP($C240,'[1]Инф. по МКД'!$D$3:$T$13113,15,0)))</f>
        <v>301.89</v>
      </c>
      <c r="K240" s="77">
        <f>IF(ISERROR(IF(ISBLANK($C240),"",VLOOKUP($C240,'[1]Инф. по МКД'!$D$3:$T$13113,16,0))),"",IF(ISBLANK($C240),"",VLOOKUP($C240,'[1]Инф. по МКД'!$D$3:$T$13113,16,0)))</f>
        <v>181.27</v>
      </c>
      <c r="L240" s="79">
        <f>IF(ISERROR(IF(ISBLANK($C240),"",VLOOKUP($C240,'[1]Инф. по МКД'!$D$3:$T$13113,17,0))),"",IF(ISBLANK($C240),"",VLOOKUP($C240,'[1]Инф. по МКД'!$D$3:$T$13113,17,0)))</f>
        <v>18</v>
      </c>
      <c r="M240" s="80">
        <f t="shared" si="30"/>
        <v>4215669.16</v>
      </c>
      <c r="N240" s="78"/>
      <c r="O240" s="78"/>
      <c r="P240" s="78"/>
      <c r="Q240" s="80">
        <f>IF('Форма 2'!D240=0,"",'Форма 2'!D240-N240-O240-P240)</f>
        <v>4215669.16</v>
      </c>
      <c r="R240" s="81">
        <f t="shared" si="37"/>
        <v>13964.255722282953</v>
      </c>
      <c r="S240" s="81">
        <f t="shared" si="38"/>
        <v>13964.255722282953</v>
      </c>
      <c r="T240" s="82">
        <v>46022</v>
      </c>
      <c r="U240" s="75" t="s">
        <v>43</v>
      </c>
      <c r="V240" s="83"/>
      <c r="W240" s="84">
        <f t="shared" si="34"/>
        <v>1</v>
      </c>
      <c r="X240" s="85" t="s">
        <v>961</v>
      </c>
      <c r="Y240" s="85" t="s">
        <v>961</v>
      </c>
      <c r="Z240" s="85" t="s">
        <v>961</v>
      </c>
      <c r="AA240" s="85" t="s">
        <v>961</v>
      </c>
      <c r="AB240" s="85" t="s">
        <v>961</v>
      </c>
      <c r="AC240" s="85" t="s">
        <v>961</v>
      </c>
      <c r="AD240" s="85" t="s">
        <v>961</v>
      </c>
      <c r="AE240" s="99" t="s">
        <v>961</v>
      </c>
      <c r="AF240" s="86" t="s">
        <v>961</v>
      </c>
      <c r="AG240" s="85">
        <v>1</v>
      </c>
      <c r="AH240" s="85" t="s">
        <v>961</v>
      </c>
      <c r="AI240" s="85" t="s">
        <v>961</v>
      </c>
      <c r="AJ240" s="85" t="s">
        <v>961</v>
      </c>
      <c r="AK240" s="85" t="s">
        <v>961</v>
      </c>
      <c r="AL240" s="85" t="s">
        <v>961</v>
      </c>
      <c r="AM240" s="85" t="s">
        <v>961</v>
      </c>
      <c r="AN240" s="85" t="s">
        <v>961</v>
      </c>
      <c r="AO240" s="85" t="s">
        <v>961</v>
      </c>
      <c r="AP240" s="85" t="s">
        <v>961</v>
      </c>
      <c r="AQ240" s="85" t="s">
        <v>961</v>
      </c>
      <c r="AR240" s="85" t="s">
        <v>961</v>
      </c>
    </row>
    <row r="241" spans="1:44" ht="16.5" thickTop="1" thickBot="1" x14ac:dyDescent="0.3">
      <c r="A241" s="61">
        <f t="shared" si="33"/>
        <v>3</v>
      </c>
      <c r="B241" s="92" t="str">
        <f>IF(ISERROR(IF(ISBLANK(C241),"",_xlfn.XLOOKUP(C241,'[1]Инф. по МКД'!$D$3:$D$13151,'[1]Инф. по МКД'!$C$3:$C$13151,,0))),"",IF(ISBLANK(C241),"",_xlfn.XLOOKUP(C241,'[1]Инф. по МКД'!$D$3:$D$13151,'[1]Инф. по МКД'!$C$3:$C$13151,,0)))</f>
        <v>Александровский муниципальный округ Пермского края</v>
      </c>
      <c r="C241" s="96" t="s">
        <v>336</v>
      </c>
      <c r="D241" s="74">
        <f>IF(ISERROR(IF(ISBLANK($C241),"",VLOOKUP($C241,'[1]Инф. по МКД'!$D$3:$T$13113,3,0))),"",IF(ISBLANK($C241),"",VLOOKUP($C241,'[1]Инф. по МКД'!$D$3:$T$13113,3,0)))</f>
        <v>1958</v>
      </c>
      <c r="E241" s="75"/>
      <c r="F241" s="87" t="str">
        <f>IF(ISERROR(IF(ISBLANK($C241),"",VLOOKUP($C241,'[1]Инф. по МКД'!$D$3:$T$13113,5,0))),"",IF(ISBLANK($C241),"",VLOOKUP($C241,'[1]Инф. по МКД'!$D$3:$T$13113,5,0)))</f>
        <v>Кирпич</v>
      </c>
      <c r="G241" s="75">
        <f>IF(ISERROR(IF(ISBLANK($C241),"",VLOOKUP($C241,'[1]Инф. по МКД'!$D$3:$T$13113,9,0))),"",IF(ISBLANK($C241),"",VLOOKUP($C241,'[1]Инф. по МКД'!$D$3:$T$13113,9,0)))</f>
        <v>2</v>
      </c>
      <c r="H241" s="61">
        <f>IF(ISERROR(IF(ISBLANK($C241),"",VLOOKUP($C241,'[1]Инф. по МКД'!$D$3:$T$13113,10,0))),"",IF(ISBLANK($C241),"",VLOOKUP($C241,'[1]Инф. по МКД'!$D$3:$T$13113,10,0)))</f>
        <v>2</v>
      </c>
      <c r="I241" s="77">
        <f>IF(ISERROR(IF(ISBLANK($C241),"",VLOOKUP($C241,'[1]Инф. по МКД'!$D$3:$T$13113,14,0))),"",IF(ISBLANK($C241),"",VLOOKUP($C241,'[1]Инф. по МКД'!$D$3:$T$13113,14,0)))</f>
        <v>436.46</v>
      </c>
      <c r="J241" s="78">
        <f>IF(ISERROR(IF(ISBLANK($C241),"",VLOOKUP($C241,'[1]Инф. по МКД'!$D$3:$T$13113,15,0))),"",IF(ISBLANK($C241),"",VLOOKUP($C241,'[1]Инф. по МКД'!$D$3:$T$13113,15,0)))</f>
        <v>298.91000000000003</v>
      </c>
      <c r="K241" s="77">
        <f>IF(ISERROR(IF(ISBLANK($C241),"",VLOOKUP($C241,'[1]Инф. по МКД'!$D$3:$T$13113,16,0))),"",IF(ISBLANK($C241),"",VLOOKUP($C241,'[1]Инф. по МКД'!$D$3:$T$13113,16,0)))</f>
        <v>255.95</v>
      </c>
      <c r="L241" s="79">
        <f>IF(ISERROR(IF(ISBLANK($C241),"",VLOOKUP($C241,'[1]Инф. по МКД'!$D$3:$T$13113,17,0))),"",IF(ISBLANK($C241),"",VLOOKUP($C241,'[1]Инф. по МКД'!$D$3:$T$13113,17,0)))</f>
        <v>18</v>
      </c>
      <c r="M241" s="80">
        <f t="shared" si="30"/>
        <v>6655910.25</v>
      </c>
      <c r="N241" s="78"/>
      <c r="O241" s="78"/>
      <c r="P241" s="78"/>
      <c r="Q241" s="80">
        <f>IF('Форма 2'!D241=0,"",'Форма 2'!D241-N241-O241-P241)</f>
        <v>6655910.25</v>
      </c>
      <c r="R241" s="81">
        <f t="shared" si="37"/>
        <v>22267.271921314106</v>
      </c>
      <c r="S241" s="81">
        <f t="shared" si="38"/>
        <v>22267.271921314106</v>
      </c>
      <c r="T241" s="82">
        <v>46022</v>
      </c>
      <c r="U241" s="75" t="s">
        <v>43</v>
      </c>
      <c r="V241" s="84"/>
      <c r="W241" s="84">
        <f t="shared" si="34"/>
        <v>4</v>
      </c>
      <c r="X241" s="85" t="s">
        <v>961</v>
      </c>
      <c r="Y241" s="85">
        <v>1</v>
      </c>
      <c r="Z241" s="85" t="s">
        <v>961</v>
      </c>
      <c r="AA241" s="85">
        <v>1</v>
      </c>
      <c r="AB241" s="85" t="s">
        <v>961</v>
      </c>
      <c r="AC241" s="85">
        <v>1</v>
      </c>
      <c r="AD241" s="85" t="s">
        <v>961</v>
      </c>
      <c r="AE241" s="99" t="s">
        <v>961</v>
      </c>
      <c r="AF241" s="86" t="s">
        <v>961</v>
      </c>
      <c r="AG241" s="85" t="s">
        <v>961</v>
      </c>
      <c r="AH241" s="85">
        <v>1</v>
      </c>
      <c r="AI241" s="85" t="s">
        <v>961</v>
      </c>
      <c r="AJ241" s="85" t="s">
        <v>961</v>
      </c>
      <c r="AK241" s="85" t="s">
        <v>961</v>
      </c>
      <c r="AL241" s="85" t="s">
        <v>961</v>
      </c>
      <c r="AM241" s="85" t="s">
        <v>961</v>
      </c>
      <c r="AN241" s="85" t="s">
        <v>961</v>
      </c>
      <c r="AO241" s="85" t="s">
        <v>961</v>
      </c>
      <c r="AP241" s="85" t="s">
        <v>961</v>
      </c>
      <c r="AQ241" s="85" t="s">
        <v>961</v>
      </c>
      <c r="AR241" s="85" t="s">
        <v>961</v>
      </c>
    </row>
    <row r="242" spans="1:44" ht="16.5" thickTop="1" thickBot="1" x14ac:dyDescent="0.3">
      <c r="A242" s="61">
        <f t="shared" si="33"/>
        <v>4</v>
      </c>
      <c r="B242" s="92" t="str">
        <f>IF(ISERROR(IF(ISBLANK(C242),"",_xlfn.XLOOKUP(C242,'[1]Инф. по МКД'!$D$3:$D$13151,'[1]Инф. по МКД'!$C$3:$C$13151,,0))),"",IF(ISBLANK(C242),"",_xlfn.XLOOKUP(C242,'[1]Инф. по МКД'!$D$3:$D$13151,'[1]Инф. по МКД'!$C$3:$C$13151,,0)))</f>
        <v>Александровский муниципальный округ Пермского края</v>
      </c>
      <c r="C242" s="96" t="s">
        <v>108</v>
      </c>
      <c r="D242" s="74">
        <f>IF(ISERROR(IF(ISBLANK($C242),"",VLOOKUP($C242,'[1]Инф. по МКД'!$D$3:$T$13113,3,0))),"",IF(ISBLANK($C242),"",VLOOKUP($C242,'[1]Инф. по МКД'!$D$3:$T$13113,3,0)))</f>
        <v>1961</v>
      </c>
      <c r="E242" s="75"/>
      <c r="F242" s="87" t="str">
        <f>IF(ISERROR(IF(ISBLANK($C242),"",VLOOKUP($C242,'[1]Инф. по МКД'!$D$3:$T$13113,5,0))),"",IF(ISBLANK($C242),"",VLOOKUP($C242,'[1]Инф. по МКД'!$D$3:$T$13113,5,0)))</f>
        <v>Шлакоблок</v>
      </c>
      <c r="G242" s="75">
        <f>IF(ISERROR(IF(ISBLANK($C242),"",VLOOKUP($C242,'[1]Инф. по МКД'!$D$3:$T$13113,9,0))),"",IF(ISBLANK($C242),"",VLOOKUP($C242,'[1]Инф. по МКД'!$D$3:$T$13113,9,0)))</f>
        <v>2</v>
      </c>
      <c r="H242" s="61">
        <f>IF(ISERROR(IF(ISBLANK($C242),"",VLOOKUP($C242,'[1]Инф. по МКД'!$D$3:$T$13113,10,0))),"",IF(ISBLANK($C242),"",VLOOKUP($C242,'[1]Инф. по МКД'!$D$3:$T$13113,10,0)))</f>
        <v>2</v>
      </c>
      <c r="I242" s="77">
        <f>IF(ISERROR(IF(ISBLANK($C242),"",VLOOKUP($C242,'[1]Инф. по МКД'!$D$3:$T$13113,14,0))),"",IF(ISBLANK($C242),"",VLOOKUP($C242,'[1]Инф. по МКД'!$D$3:$T$13113,14,0)))</f>
        <v>609.45000000000005</v>
      </c>
      <c r="J242" s="78">
        <f>IF(ISERROR(IF(ISBLANK($C242),"",VLOOKUP($C242,'[1]Инф. по МКД'!$D$3:$T$13113,15,0))),"",IF(ISBLANK($C242),"",VLOOKUP($C242,'[1]Инф. по МКД'!$D$3:$T$13113,15,0)))</f>
        <v>362.6</v>
      </c>
      <c r="K242" s="77">
        <f>IF(ISERROR(IF(ISBLANK($C242),"",VLOOKUP($C242,'[1]Инф. по МКД'!$D$3:$T$13113,16,0))),"",IF(ISBLANK($C242),"",VLOOKUP($C242,'[1]Инф. по МКД'!$D$3:$T$13113,16,0)))</f>
        <v>567.54</v>
      </c>
      <c r="L242" s="79">
        <f>IF(ISERROR(IF(ISBLANK($C242),"",VLOOKUP($C242,'[1]Инф. по МКД'!$D$3:$T$13113,17,0))),"",IF(ISBLANK($C242),"",VLOOKUP($C242,'[1]Инф. по МКД'!$D$3:$T$13113,17,0)))</f>
        <v>34</v>
      </c>
      <c r="M242" s="80">
        <f t="shared" si="30"/>
        <v>5119453.13</v>
      </c>
      <c r="N242" s="78"/>
      <c r="O242" s="78"/>
      <c r="P242" s="78"/>
      <c r="Q242" s="80">
        <f>IF('Форма 2'!D242=0,"",'Форма 2'!D242-N242-O242-P242)</f>
        <v>5119453.13</v>
      </c>
      <c r="R242" s="81">
        <f t="shared" si="37"/>
        <v>14118.734500827357</v>
      </c>
      <c r="S242" s="81">
        <f t="shared" si="38"/>
        <v>14118.734500827357</v>
      </c>
      <c r="T242" s="82">
        <v>46022</v>
      </c>
      <c r="U242" s="75" t="s">
        <v>43</v>
      </c>
      <c r="V242" s="83"/>
      <c r="W242" s="84">
        <f t="shared" si="34"/>
        <v>1</v>
      </c>
      <c r="X242" s="85" t="s">
        <v>961</v>
      </c>
      <c r="Y242" s="85">
        <v>1</v>
      </c>
      <c r="Z242" s="85" t="s">
        <v>961</v>
      </c>
      <c r="AA242" s="85" t="s">
        <v>961</v>
      </c>
      <c r="AB242" s="85" t="s">
        <v>961</v>
      </c>
      <c r="AC242" s="85" t="s">
        <v>961</v>
      </c>
      <c r="AD242" s="85" t="s">
        <v>961</v>
      </c>
      <c r="AE242" s="99" t="s">
        <v>961</v>
      </c>
      <c r="AF242" s="86" t="s">
        <v>961</v>
      </c>
      <c r="AG242" s="85" t="s">
        <v>961</v>
      </c>
      <c r="AH242" s="85" t="s">
        <v>961</v>
      </c>
      <c r="AI242" s="85" t="s">
        <v>961</v>
      </c>
      <c r="AJ242" s="85" t="s">
        <v>961</v>
      </c>
      <c r="AK242" s="85" t="s">
        <v>961</v>
      </c>
      <c r="AL242" s="85" t="s">
        <v>961</v>
      </c>
      <c r="AM242" s="85" t="s">
        <v>961</v>
      </c>
      <c r="AN242" s="85" t="s">
        <v>961</v>
      </c>
      <c r="AO242" s="85" t="s">
        <v>961</v>
      </c>
      <c r="AP242" s="85" t="s">
        <v>961</v>
      </c>
      <c r="AQ242" s="85" t="s">
        <v>961</v>
      </c>
      <c r="AR242" s="85" t="s">
        <v>961</v>
      </c>
    </row>
    <row r="243" spans="1:44" ht="16.5" thickTop="1" thickBot="1" x14ac:dyDescent="0.3">
      <c r="A243" s="61">
        <f t="shared" si="33"/>
        <v>5</v>
      </c>
      <c r="B243" s="92" t="str">
        <f>IF(ISERROR(IF(ISBLANK(C243),"",_xlfn.XLOOKUP(C243,'[1]Инф. по МКД'!$D$3:$D$13151,'[1]Инф. по МКД'!$C$3:$C$13151,,0))),"",IF(ISBLANK(C243),"",_xlfn.XLOOKUP(C243,'[1]Инф. по МКД'!$D$3:$D$13151,'[1]Инф. по МКД'!$C$3:$C$13151,,0)))</f>
        <v>Александровский муниципальный округ Пермского края</v>
      </c>
      <c r="C243" s="96" t="s">
        <v>337</v>
      </c>
      <c r="D243" s="74">
        <f>IF(ISERROR(IF(ISBLANK($C243),"",VLOOKUP($C243,'[1]Инф. по МКД'!$D$3:$T$13113,3,0))),"",IF(ISBLANK($C243),"",VLOOKUP($C243,'[1]Инф. по МКД'!$D$3:$T$13113,3,0)))</f>
        <v>1962</v>
      </c>
      <c r="E243" s="75"/>
      <c r="F243" s="87" t="str">
        <f>IF(ISERROR(IF(ISBLANK($C243),"",VLOOKUP($C243,'[1]Инф. по МКД'!$D$3:$T$13113,5,0))),"",IF(ISBLANK($C243),"",VLOOKUP($C243,'[1]Инф. по МКД'!$D$3:$T$13113,5,0)))</f>
        <v>Кирпич</v>
      </c>
      <c r="G243" s="75">
        <f>IF(ISERROR(IF(ISBLANK($C243),"",VLOOKUP($C243,'[1]Инф. по МКД'!$D$3:$T$13113,9,0))),"",IF(ISBLANK($C243),"",VLOOKUP($C243,'[1]Инф. по МКД'!$D$3:$T$13113,9,0)))</f>
        <v>4</v>
      </c>
      <c r="H243" s="61">
        <f>IF(ISERROR(IF(ISBLANK($C243),"",VLOOKUP($C243,'[1]Инф. по МКД'!$D$3:$T$13113,10,0))),"",IF(ISBLANK($C243),"",VLOOKUP($C243,'[1]Инф. по МКД'!$D$3:$T$13113,10,0)))</f>
        <v>2</v>
      </c>
      <c r="I243" s="77">
        <f>IF(ISERROR(IF(ISBLANK($C243),"",VLOOKUP($C243,'[1]Инф. по МКД'!$D$3:$T$13113,14,0))),"",IF(ISBLANK($C243),"",VLOOKUP($C243,'[1]Инф. по МКД'!$D$3:$T$13113,14,0)))</f>
        <v>1216.53</v>
      </c>
      <c r="J243" s="78">
        <f>IF(ISERROR(IF(ISBLANK($C243),"",VLOOKUP($C243,'[1]Инф. по МКД'!$D$3:$T$13113,15,0))),"",IF(ISBLANK($C243),"",VLOOKUP($C243,'[1]Инф. по МКД'!$D$3:$T$13113,15,0)))</f>
        <v>727.2</v>
      </c>
      <c r="K243" s="77">
        <f>IF(ISERROR(IF(ISBLANK($C243),"",VLOOKUP($C243,'[1]Инф. по МКД'!$D$3:$T$13113,16,0))),"",IF(ISBLANK($C243),"",VLOOKUP($C243,'[1]Инф. по МКД'!$D$3:$T$13113,16,0)))</f>
        <v>1135.23</v>
      </c>
      <c r="L243" s="79">
        <f>IF(ISERROR(IF(ISBLANK($C243),"",VLOOKUP($C243,'[1]Инф. по МКД'!$D$3:$T$13113,17,0))),"",IF(ISBLANK($C243),"",VLOOKUP($C243,'[1]Инф. по МКД'!$D$3:$T$13113,17,0)))</f>
        <v>53</v>
      </c>
      <c r="M243" s="80">
        <f t="shared" si="30"/>
        <v>3975680.86</v>
      </c>
      <c r="N243" s="78"/>
      <c r="O243" s="78"/>
      <c r="P243" s="78"/>
      <c r="Q243" s="80">
        <f>IF('Форма 2'!D243=0,"",'Форма 2'!D243-N243-O243-P243)</f>
        <v>3975680.86</v>
      </c>
      <c r="R243" s="81">
        <f t="shared" si="37"/>
        <v>5467.1078932893288</v>
      </c>
      <c r="S243" s="81">
        <f t="shared" si="38"/>
        <v>5467.1078932893288</v>
      </c>
      <c r="T243" s="82">
        <v>46022</v>
      </c>
      <c r="U243" s="75" t="s">
        <v>43</v>
      </c>
      <c r="V243" s="83"/>
      <c r="W243" s="84">
        <f t="shared" si="34"/>
        <v>3</v>
      </c>
      <c r="X243" s="85" t="s">
        <v>961</v>
      </c>
      <c r="Y243" s="85">
        <v>1</v>
      </c>
      <c r="Z243" s="85" t="s">
        <v>961</v>
      </c>
      <c r="AA243" s="85">
        <v>1</v>
      </c>
      <c r="AB243" s="85" t="s">
        <v>961</v>
      </c>
      <c r="AC243" s="85">
        <v>1</v>
      </c>
      <c r="AD243" s="85" t="s">
        <v>961</v>
      </c>
      <c r="AE243" s="99" t="s">
        <v>961</v>
      </c>
      <c r="AF243" s="86" t="s">
        <v>961</v>
      </c>
      <c r="AG243" s="85" t="s">
        <v>961</v>
      </c>
      <c r="AH243" s="85" t="s">
        <v>961</v>
      </c>
      <c r="AI243" s="85" t="s">
        <v>961</v>
      </c>
      <c r="AJ243" s="85" t="s">
        <v>961</v>
      </c>
      <c r="AK243" s="85" t="s">
        <v>961</v>
      </c>
      <c r="AL243" s="85" t="s">
        <v>961</v>
      </c>
      <c r="AM243" s="85" t="s">
        <v>961</v>
      </c>
      <c r="AN243" s="85" t="s">
        <v>961</v>
      </c>
      <c r="AO243" s="85" t="s">
        <v>961</v>
      </c>
      <c r="AP243" s="85" t="s">
        <v>961</v>
      </c>
      <c r="AQ243" s="85" t="s">
        <v>961</v>
      </c>
      <c r="AR243" s="85" t="s">
        <v>961</v>
      </c>
    </row>
    <row r="244" spans="1:44" ht="16.5" thickTop="1" thickBot="1" x14ac:dyDescent="0.3">
      <c r="A244" s="61">
        <f t="shared" si="33"/>
        <v>6</v>
      </c>
      <c r="B244" s="92" t="str">
        <f>IF(ISERROR(IF(ISBLANK(C244),"",_xlfn.XLOOKUP(C244,'[1]Инф. по МКД'!$D$3:$D$13151,'[1]Инф. по МКД'!$C$3:$C$13151,,0))),"",IF(ISBLANK(C244),"",_xlfn.XLOOKUP(C244,'[1]Инф. по МКД'!$D$3:$D$13151,'[1]Инф. по МКД'!$C$3:$C$13151,,0)))</f>
        <v>Александровский муниципальный округ Пермского края</v>
      </c>
      <c r="C244" s="96" t="s">
        <v>338</v>
      </c>
      <c r="D244" s="74">
        <f>IF(ISERROR(IF(ISBLANK($C244),"",VLOOKUP($C244,'[1]Инф. по МКД'!$D$3:$T$13113,3,0))),"",IF(ISBLANK($C244),"",VLOOKUP($C244,'[1]Инф. по МКД'!$D$3:$T$13113,3,0)))</f>
        <v>1966</v>
      </c>
      <c r="E244" s="75"/>
      <c r="F244" s="87" t="str">
        <f>IF(ISERROR(IF(ISBLANK($C244),"",VLOOKUP($C244,'[1]Инф. по МКД'!$D$3:$T$13113,5,0))),"",IF(ISBLANK($C244),"",VLOOKUP($C244,'[1]Инф. по МКД'!$D$3:$T$13113,5,0)))</f>
        <v>Кирпич</v>
      </c>
      <c r="G244" s="75">
        <f>IF(ISERROR(IF(ISBLANK($C244),"",VLOOKUP($C244,'[1]Инф. по МКД'!$D$3:$T$13113,9,0))),"",IF(ISBLANK($C244),"",VLOOKUP($C244,'[1]Инф. по МКД'!$D$3:$T$13113,9,0)))</f>
        <v>5</v>
      </c>
      <c r="H244" s="61">
        <f>IF(ISERROR(IF(ISBLANK($C244),"",VLOOKUP($C244,'[1]Инф. по МКД'!$D$3:$T$13113,10,0))),"",IF(ISBLANK($C244),"",VLOOKUP($C244,'[1]Инф. по МКД'!$D$3:$T$13113,10,0)))</f>
        <v>1</v>
      </c>
      <c r="I244" s="77">
        <f>IF(ISERROR(IF(ISBLANK($C244),"",VLOOKUP($C244,'[1]Инф. по МКД'!$D$3:$T$13113,14,0))),"",IF(ISBLANK($C244),"",VLOOKUP($C244,'[1]Инф. по МКД'!$D$3:$T$13113,14,0)))</f>
        <v>3891.9</v>
      </c>
      <c r="J244" s="78">
        <f>IF(ISERROR(IF(ISBLANK($C244),"",VLOOKUP($C244,'[1]Инф. по МКД'!$D$3:$T$13113,15,0))),"",IF(ISBLANK($C244),"",VLOOKUP($C244,'[1]Инф. по МКД'!$D$3:$T$13113,15,0)))</f>
        <v>2624.3</v>
      </c>
      <c r="K244" s="77">
        <f>IF(ISERROR(IF(ISBLANK($C244),"",VLOOKUP($C244,'[1]Инф. по МКД'!$D$3:$T$13113,16,0))),"",IF(ISBLANK($C244),"",VLOOKUP($C244,'[1]Инф. по МКД'!$D$3:$T$13113,16,0)))</f>
        <v>1175.7</v>
      </c>
      <c r="L244" s="79">
        <f>IF(ISERROR(IF(ISBLANK($C244),"",VLOOKUP($C244,'[1]Инф. по МКД'!$D$3:$T$13113,17,0))),"",IF(ISBLANK($C244),"",VLOOKUP($C244,'[1]Инф. по МКД'!$D$3:$T$13113,17,0)))</f>
        <v>80</v>
      </c>
      <c r="M244" s="80">
        <f t="shared" si="30"/>
        <v>30246173.289999999</v>
      </c>
      <c r="N244" s="78"/>
      <c r="O244" s="78"/>
      <c r="P244" s="78"/>
      <c r="Q244" s="80">
        <f>IF('Форма 2'!D244=0,"",'Форма 2'!D244-N244-O244-P244)</f>
        <v>30246173.289999999</v>
      </c>
      <c r="R244" s="81">
        <f t="shared" si="37"/>
        <v>11525.425176237472</v>
      </c>
      <c r="S244" s="81">
        <f t="shared" si="38"/>
        <v>11525.425176237472</v>
      </c>
      <c r="T244" s="82">
        <v>46022</v>
      </c>
      <c r="U244" s="75" t="s">
        <v>43</v>
      </c>
      <c r="V244" s="84"/>
      <c r="W244" s="84">
        <f t="shared" si="34"/>
        <v>4</v>
      </c>
      <c r="X244" s="85" t="s">
        <v>961</v>
      </c>
      <c r="Y244" s="85">
        <v>1</v>
      </c>
      <c r="Z244" s="85" t="s">
        <v>961</v>
      </c>
      <c r="AA244" s="85">
        <v>1</v>
      </c>
      <c r="AB244" s="85" t="s">
        <v>961</v>
      </c>
      <c r="AC244" s="85">
        <v>1</v>
      </c>
      <c r="AD244" s="85" t="s">
        <v>961</v>
      </c>
      <c r="AE244" s="99" t="s">
        <v>961</v>
      </c>
      <c r="AF244" s="86" t="s">
        <v>961</v>
      </c>
      <c r="AG244" s="85">
        <v>1</v>
      </c>
      <c r="AH244" s="85" t="s">
        <v>961</v>
      </c>
      <c r="AI244" s="85" t="s">
        <v>961</v>
      </c>
      <c r="AJ244" s="85" t="s">
        <v>961</v>
      </c>
      <c r="AK244" s="85" t="s">
        <v>961</v>
      </c>
      <c r="AL244" s="85" t="s">
        <v>961</v>
      </c>
      <c r="AM244" s="85" t="s">
        <v>961</v>
      </c>
      <c r="AN244" s="85" t="s">
        <v>961</v>
      </c>
      <c r="AO244" s="85" t="s">
        <v>961</v>
      </c>
      <c r="AP244" s="85" t="s">
        <v>961</v>
      </c>
      <c r="AQ244" s="85" t="s">
        <v>961</v>
      </c>
      <c r="AR244" s="85" t="s">
        <v>961</v>
      </c>
    </row>
    <row r="245" spans="1:44" ht="16.5" thickTop="1" thickBot="1" x14ac:dyDescent="0.3">
      <c r="A245" s="61">
        <f t="shared" si="33"/>
        <v>7</v>
      </c>
      <c r="B245" s="92" t="str">
        <f>IF(ISERROR(IF(ISBLANK(C245),"",_xlfn.XLOOKUP(C245,'[1]Инф. по МКД'!$D$3:$D$13151,'[1]Инф. по МКД'!$C$3:$C$13151,,0))),"",IF(ISBLANK(C245),"",_xlfn.XLOOKUP(C245,'[1]Инф. по МКД'!$D$3:$D$13151,'[1]Инф. по МКД'!$C$3:$C$13151,,0)))</f>
        <v>Александровский муниципальный округ Пермского края</v>
      </c>
      <c r="C245" s="96" t="s">
        <v>339</v>
      </c>
      <c r="D245" s="74">
        <f>IF(ISERROR(IF(ISBLANK($C245),"",VLOOKUP($C245,'[1]Инф. по МКД'!$D$3:$T$13113,3,0))),"",IF(ISBLANK($C245),"",VLOOKUP($C245,'[1]Инф. по МКД'!$D$3:$T$13113,3,0)))</f>
        <v>1958</v>
      </c>
      <c r="E245" s="75"/>
      <c r="F245" s="87" t="str">
        <f>IF(ISERROR(IF(ISBLANK($C245),"",VLOOKUP($C245,'[1]Инф. по МКД'!$D$3:$T$13113,5,0))),"",IF(ISBLANK($C245),"",VLOOKUP($C245,'[1]Инф. по МКД'!$D$3:$T$13113,5,0)))</f>
        <v>Шлакоблок</v>
      </c>
      <c r="G245" s="75">
        <f>IF(ISERROR(IF(ISBLANK($C245),"",VLOOKUP($C245,'[1]Инф. по МКД'!$D$3:$T$13113,9,0))),"",IF(ISBLANK($C245),"",VLOOKUP($C245,'[1]Инф. по МКД'!$D$3:$T$13113,9,0)))</f>
        <v>2</v>
      </c>
      <c r="H245" s="61">
        <f>IF(ISERROR(IF(ISBLANK($C245),"",VLOOKUP($C245,'[1]Инф. по МКД'!$D$3:$T$13113,10,0))),"",IF(ISBLANK($C245),"",VLOOKUP($C245,'[1]Инф. по МКД'!$D$3:$T$13113,10,0)))</f>
        <v>2</v>
      </c>
      <c r="I245" s="77">
        <f>IF(ISERROR(IF(ISBLANK($C245),"",VLOOKUP($C245,'[1]Инф. по МКД'!$D$3:$T$13113,14,0))),"",IF(ISBLANK($C245),"",VLOOKUP($C245,'[1]Инф. по МКД'!$D$3:$T$13113,14,0)))</f>
        <v>649.79999999999995</v>
      </c>
      <c r="J245" s="78">
        <f>IF(ISERROR(IF(ISBLANK($C245),"",VLOOKUP($C245,'[1]Инф. по МКД'!$D$3:$T$13113,15,0))),"",IF(ISBLANK($C245),"",VLOOKUP($C245,'[1]Инф. по МКД'!$D$3:$T$13113,15,0)))</f>
        <v>397.8</v>
      </c>
      <c r="K245" s="77">
        <f>IF(ISERROR(IF(ISBLANK($C245),"",VLOOKUP($C245,'[1]Инф. по МКД'!$D$3:$T$13113,16,0))),"",IF(ISBLANK($C245),"",VLOOKUP($C245,'[1]Инф. по МКД'!$D$3:$T$13113,16,0)))</f>
        <v>649.79999999999995</v>
      </c>
      <c r="L245" s="79">
        <f>IF(ISERROR(IF(ISBLANK($C245),"",VLOOKUP($C245,'[1]Инф. по МКД'!$D$3:$T$13113,17,0))),"",IF(ISBLANK($C245),"",VLOOKUP($C245,'[1]Инф. по МКД'!$D$3:$T$13113,17,0)))</f>
        <v>24</v>
      </c>
      <c r="M245" s="80">
        <f t="shared" si="30"/>
        <v>6210392.0199999996</v>
      </c>
      <c r="N245" s="78"/>
      <c r="O245" s="78"/>
      <c r="P245" s="78"/>
      <c r="Q245" s="80">
        <f>IF('Форма 2'!D245=0,"",'Форма 2'!D245-N245-O245-P245)</f>
        <v>6210392.0199999996</v>
      </c>
      <c r="R245" s="81">
        <f t="shared" si="37"/>
        <v>15611.845198592257</v>
      </c>
      <c r="S245" s="81">
        <f t="shared" si="38"/>
        <v>15611.845198592257</v>
      </c>
      <c r="T245" s="82">
        <v>46022</v>
      </c>
      <c r="U245" s="75" t="s">
        <v>43</v>
      </c>
      <c r="V245" s="83"/>
      <c r="W245" s="84">
        <f t="shared" si="34"/>
        <v>1</v>
      </c>
      <c r="X245" s="85" t="s">
        <v>961</v>
      </c>
      <c r="Y245" s="85" t="s">
        <v>961</v>
      </c>
      <c r="Z245" s="85" t="s">
        <v>961</v>
      </c>
      <c r="AA245" s="85" t="s">
        <v>961</v>
      </c>
      <c r="AB245" s="85" t="s">
        <v>961</v>
      </c>
      <c r="AC245" s="85" t="s">
        <v>961</v>
      </c>
      <c r="AD245" s="85" t="s">
        <v>961</v>
      </c>
      <c r="AE245" s="99" t="s">
        <v>961</v>
      </c>
      <c r="AF245" s="86" t="s">
        <v>961</v>
      </c>
      <c r="AG245" s="85">
        <v>1</v>
      </c>
      <c r="AH245" s="85" t="s">
        <v>961</v>
      </c>
      <c r="AI245" s="85" t="s">
        <v>961</v>
      </c>
      <c r="AJ245" s="85" t="s">
        <v>961</v>
      </c>
      <c r="AK245" s="85" t="s">
        <v>961</v>
      </c>
      <c r="AL245" s="85" t="s">
        <v>961</v>
      </c>
      <c r="AM245" s="85" t="s">
        <v>961</v>
      </c>
      <c r="AN245" s="85" t="s">
        <v>961</v>
      </c>
      <c r="AO245" s="85" t="s">
        <v>961</v>
      </c>
      <c r="AP245" s="85" t="s">
        <v>961</v>
      </c>
      <c r="AQ245" s="85" t="s">
        <v>961</v>
      </c>
      <c r="AR245" s="85" t="s">
        <v>961</v>
      </c>
    </row>
    <row r="246" spans="1:44" ht="17.25" thickTop="1" thickBot="1" x14ac:dyDescent="0.3">
      <c r="A246" s="190">
        <f t="shared" si="33"/>
        <v>0</v>
      </c>
      <c r="B246" s="191" t="str">
        <f>IF(ISERROR(IF(ISBLANK(C246),"",_xlfn.XLOOKUP(C246,'[1]Инф. по МКД'!$D$3:$D$13151,'[1]Инф. по МКД'!$C$3:$C$13151,,0))),"",IF(ISBLANK(C246),"",_xlfn.XLOOKUP(C246,'[1]Инф. по МКД'!$D$3:$D$13151,'[1]Инф. по МКД'!$C$3:$C$13151,,0)))</f>
        <v/>
      </c>
      <c r="C246" s="35" t="s">
        <v>109</v>
      </c>
      <c r="D246" s="32" t="str">
        <f>IF(ISERROR(IF(ISBLANK($C246),"",VLOOKUP($C246,'[1]Инф. по МКД'!$D$3:$T$13113,3,0))),"",IF(ISBLANK($C246),"",VLOOKUP($C246,'[1]Инф. по МКД'!$D$3:$T$13113,3,0)))</f>
        <v/>
      </c>
      <c r="E246" s="32"/>
      <c r="F246" s="32" t="str">
        <f>IF(ISERROR(IF(ISBLANK($C246),"",VLOOKUP($C246,'[1]Инф. по МКД'!$D$3:$T$13113,5,0))),"",IF(ISBLANK($C246),"",VLOOKUP($C246,'[1]Инф. по МКД'!$D$3:$T$13113,5,0)))</f>
        <v/>
      </c>
      <c r="G246" s="32" t="str">
        <f>IF(ISERROR(IF(ISBLANK($C246),"",VLOOKUP($C246,'[1]Инф. по МКД'!$D$3:$T$13113,9,0))),"",IF(ISBLANK($C246),"",VLOOKUP($C246,'[1]Инф. по МКД'!$D$3:$T$13113,9,0)))</f>
        <v/>
      </c>
      <c r="H246" s="32" t="str">
        <f>IF(ISERROR(IF(ISBLANK($C246),"",VLOOKUP($C246,'[1]Инф. по МКД'!$D$3:$T$13113,10,0))),"",IF(ISBLANK($C246),"",VLOOKUP($C246,'[1]Инф. по МКД'!$D$3:$T$13113,10,0)))</f>
        <v/>
      </c>
      <c r="I246" s="36" t="str">
        <f>IF(ISERROR(IF(ISBLANK($C246),"",VLOOKUP($C246,'[1]Инф. по МКД'!$D$3:$T$13113,14,0))),"",IF(ISBLANK($C246),"",VLOOKUP($C246,'[1]Инф. по МКД'!$D$3:$T$13113,14,0)))</f>
        <v/>
      </c>
      <c r="J246" s="36" t="str">
        <f>IF(ISERROR(IF(ISBLANK($C246),"",VLOOKUP($C246,'[1]Инф. по МКД'!$D$3:$T$13113,15,0))),"",IF(ISBLANK($C246),"",VLOOKUP($C246,'[1]Инф. по МКД'!$D$3:$T$13113,15,0)))</f>
        <v/>
      </c>
      <c r="K246" s="36" t="str">
        <f>IF(ISERROR(IF(ISBLANK($C246),"",VLOOKUP($C246,'[1]Инф. по МКД'!$D$3:$T$13113,16,0))),"",IF(ISBLANK($C246),"",VLOOKUP($C246,'[1]Инф. по МКД'!$D$3:$T$13113,16,0)))</f>
        <v/>
      </c>
      <c r="L246" s="36" t="str">
        <f>IF(ISERROR(IF(ISBLANK($C246),"",VLOOKUP($C246,'[1]Инф. по МКД'!$D$3:$T$13113,17,0))),"",IF(ISBLANK($C246),"",VLOOKUP($C246,'[1]Инф. по МКД'!$D$3:$T$13113,17,0)))</f>
        <v/>
      </c>
      <c r="M246" s="36">
        <f t="shared" si="30"/>
        <v>405248.09</v>
      </c>
      <c r="N246" s="36"/>
      <c r="O246" s="36"/>
      <c r="P246" s="36"/>
      <c r="Q246" s="36">
        <f>IF('Форма 2'!D246=0,"",'Форма 2'!D246-N246-O246-P246)</f>
        <v>405248.09</v>
      </c>
      <c r="R246" s="93"/>
      <c r="S246" s="93"/>
      <c r="T246" s="32"/>
      <c r="U246" s="32"/>
      <c r="V246" s="84"/>
      <c r="W246" s="84">
        <f t="shared" si="34"/>
        <v>0</v>
      </c>
      <c r="X246" s="85"/>
      <c r="Y246" s="85"/>
      <c r="Z246" s="85"/>
      <c r="AA246" s="85"/>
      <c r="AB246" s="85"/>
      <c r="AC246" s="85"/>
      <c r="AD246" s="85"/>
      <c r="AE246" s="99"/>
      <c r="AF246" s="86"/>
      <c r="AG246" s="85"/>
      <c r="AH246" s="85"/>
      <c r="AI246" s="85"/>
      <c r="AJ246" s="85"/>
      <c r="AK246" s="85"/>
      <c r="AL246" s="85"/>
      <c r="AM246" s="85"/>
      <c r="AN246" s="85"/>
      <c r="AO246" s="85"/>
      <c r="AP246" s="85"/>
      <c r="AQ246" s="85"/>
      <c r="AR246" s="85"/>
    </row>
    <row r="247" spans="1:44" ht="16.5" thickTop="1" thickBot="1" x14ac:dyDescent="0.3">
      <c r="A247" s="61">
        <f t="shared" si="33"/>
        <v>1</v>
      </c>
      <c r="B247" s="92" t="str">
        <f>IF(ISERROR(IF(ISBLANK(C247),"",_xlfn.XLOOKUP(C247,'[1]Инф. по МКД'!$D$3:$D$13151,'[1]Инф. по МКД'!$C$3:$C$13151,,0))),"",IF(ISBLANK(C247),"",_xlfn.XLOOKUP(C247,'[1]Инф. по МКД'!$D$3:$D$13151,'[1]Инф. по МКД'!$C$3:$C$13151,,0)))</f>
        <v>Березовский муниципальный округ Пермского края</v>
      </c>
      <c r="C247" s="96" t="s">
        <v>110</v>
      </c>
      <c r="D247" s="74">
        <f>IF(ISERROR(IF(ISBLANK($C247),"",VLOOKUP($C247,'[1]Инф. по МКД'!$D$3:$T$13113,3,0))),"",IF(ISBLANK($C247),"",VLOOKUP($C247,'[1]Инф. по МКД'!$D$3:$T$13113,3,0)))</f>
        <v>1894</v>
      </c>
      <c r="E247" s="75"/>
      <c r="F247" s="87" t="str">
        <f>IF(ISERROR(IF(ISBLANK($C247),"",VLOOKUP($C247,'[1]Инф. по МКД'!$D$3:$T$13113,5,0))),"",IF(ISBLANK($C247),"",VLOOKUP($C247,'[1]Инф. по МКД'!$D$3:$T$13113,5,0)))</f>
        <v>Дерево</v>
      </c>
      <c r="G247" s="75">
        <f>IF(ISERROR(IF(ISBLANK($C247),"",VLOOKUP($C247,'[1]Инф. по МКД'!$D$3:$T$13113,9,0))),"",IF(ISBLANK($C247),"",VLOOKUP($C247,'[1]Инф. по МКД'!$D$3:$T$13113,9,0)))</f>
        <v>2</v>
      </c>
      <c r="H247" s="61">
        <f>IF(ISERROR(IF(ISBLANK($C247),"",VLOOKUP($C247,'[1]Инф. по МКД'!$D$3:$T$13113,10,0))),"",IF(ISBLANK($C247),"",VLOOKUP($C247,'[1]Инф. по МКД'!$D$3:$T$13113,10,0)))</f>
        <v>1</v>
      </c>
      <c r="I247" s="77">
        <f>IF(ISERROR(IF(ISBLANK($C247),"",VLOOKUP($C247,'[1]Инф. по МКД'!$D$3:$T$13113,14,0))),"",IF(ISBLANK($C247),"",VLOOKUP($C247,'[1]Инф. по МКД'!$D$3:$T$13113,14,0)))</f>
        <v>312.2</v>
      </c>
      <c r="J247" s="78">
        <f>IF(ISERROR(IF(ISBLANK($C247),"",VLOOKUP($C247,'[1]Инф. по МКД'!$D$3:$T$13113,15,0))),"",IF(ISBLANK($C247),"",VLOOKUP($C247,'[1]Инф. по МКД'!$D$3:$T$13113,15,0)))</f>
        <v>209.5</v>
      </c>
      <c r="K247" s="77">
        <f>IF(ISERROR(IF(ISBLANK($C247),"",VLOOKUP($C247,'[1]Инф. по МКД'!$D$3:$T$13113,16,0))),"",IF(ISBLANK($C247),"",VLOOKUP($C247,'[1]Инф. по МКД'!$D$3:$T$13113,16,0)))</f>
        <v>209.5</v>
      </c>
      <c r="L247" s="79">
        <f>IF(ISERROR(IF(ISBLANK($C247),"",VLOOKUP($C247,'[1]Инф. по МКД'!$D$3:$T$13113,17,0))),"",IF(ISBLANK($C247),"",VLOOKUP($C247,'[1]Инф. по МКД'!$D$3:$T$13113,17,0)))</f>
        <v>18</v>
      </c>
      <c r="M247" s="80">
        <f t="shared" si="30"/>
        <v>405248.09</v>
      </c>
      <c r="N247" s="78"/>
      <c r="O247" s="78"/>
      <c r="P247" s="78"/>
      <c r="Q247" s="80">
        <f>IF('Форма 2'!D247=0,"",'Форма 2'!D247-N247-O247-P247)</f>
        <v>405248.09</v>
      </c>
      <c r="R247" s="81">
        <f>M247/J247</f>
        <v>1934.3584248210025</v>
      </c>
      <c r="S247" s="81">
        <f>R247</f>
        <v>1934.3584248210025</v>
      </c>
      <c r="T247" s="82">
        <v>46022</v>
      </c>
      <c r="U247" s="75" t="s">
        <v>43</v>
      </c>
      <c r="V247" s="83"/>
      <c r="W247" s="84">
        <f t="shared" si="34"/>
        <v>1</v>
      </c>
      <c r="X247" s="85" t="s">
        <v>961</v>
      </c>
      <c r="Y247" s="85" t="s">
        <v>961</v>
      </c>
      <c r="Z247" s="85" t="s">
        <v>961</v>
      </c>
      <c r="AA247" s="85" t="s">
        <v>961</v>
      </c>
      <c r="AB247" s="85" t="s">
        <v>961</v>
      </c>
      <c r="AC247" s="85" t="s">
        <v>961</v>
      </c>
      <c r="AD247" s="85" t="s">
        <v>961</v>
      </c>
      <c r="AE247" s="99" t="s">
        <v>961</v>
      </c>
      <c r="AF247" s="86" t="s">
        <v>961</v>
      </c>
      <c r="AG247" s="85" t="s">
        <v>961</v>
      </c>
      <c r="AH247" s="85" t="s">
        <v>961</v>
      </c>
      <c r="AI247" s="85" t="s">
        <v>961</v>
      </c>
      <c r="AJ247" s="85" t="s">
        <v>961</v>
      </c>
      <c r="AK247" s="85">
        <v>1</v>
      </c>
      <c r="AL247" s="85" t="s">
        <v>961</v>
      </c>
      <c r="AM247" s="85" t="s">
        <v>961</v>
      </c>
      <c r="AN247" s="85" t="s">
        <v>961</v>
      </c>
      <c r="AO247" s="85" t="s">
        <v>961</v>
      </c>
      <c r="AP247" s="85" t="s">
        <v>961</v>
      </c>
      <c r="AQ247" s="85" t="s">
        <v>961</v>
      </c>
      <c r="AR247" s="85" t="s">
        <v>961</v>
      </c>
    </row>
    <row r="248" spans="1:44" ht="17.25" thickTop="1" thickBot="1" x14ac:dyDescent="0.3">
      <c r="A248" s="190">
        <f t="shared" si="33"/>
        <v>0</v>
      </c>
      <c r="B248" s="191" t="str">
        <f>IF(ISERROR(IF(ISBLANK(C248),"",_xlfn.XLOOKUP(C248,'[1]Инф. по МКД'!$D$3:$D$13151,'[1]Инф. по МКД'!$C$3:$C$13151,,0))),"",IF(ISBLANK(C248),"",_xlfn.XLOOKUP(C248,'[1]Инф. по МКД'!$D$3:$D$13151,'[1]Инф. по МКД'!$C$3:$C$13151,,0)))</f>
        <v/>
      </c>
      <c r="C248" s="35" t="s">
        <v>111</v>
      </c>
      <c r="D248" s="32" t="str">
        <f>IF(ISERROR(IF(ISBLANK($C248),"",VLOOKUP($C248,'[1]Инф. по МКД'!$D$3:$T$13113,3,0))),"",IF(ISBLANK($C248),"",VLOOKUP($C248,'[1]Инф. по МКД'!$D$3:$T$13113,3,0)))</f>
        <v/>
      </c>
      <c r="E248" s="32"/>
      <c r="F248" s="32" t="str">
        <f>IF(ISERROR(IF(ISBLANK($C248),"",VLOOKUP($C248,'[1]Инф. по МКД'!$D$3:$T$13113,5,0))),"",IF(ISBLANK($C248),"",VLOOKUP($C248,'[1]Инф. по МКД'!$D$3:$T$13113,5,0)))</f>
        <v/>
      </c>
      <c r="G248" s="32" t="str">
        <f>IF(ISERROR(IF(ISBLANK($C248),"",VLOOKUP($C248,'[1]Инф. по МКД'!$D$3:$T$13113,9,0))),"",IF(ISBLANK($C248),"",VLOOKUP($C248,'[1]Инф. по МКД'!$D$3:$T$13113,9,0)))</f>
        <v/>
      </c>
      <c r="H248" s="32" t="str">
        <f>IF(ISERROR(IF(ISBLANK($C248),"",VLOOKUP($C248,'[1]Инф. по МКД'!$D$3:$T$13113,10,0))),"",IF(ISBLANK($C248),"",VLOOKUP($C248,'[1]Инф. по МКД'!$D$3:$T$13113,10,0)))</f>
        <v/>
      </c>
      <c r="I248" s="36" t="str">
        <f>IF(ISERROR(IF(ISBLANK($C248),"",VLOOKUP($C248,'[1]Инф. по МКД'!$D$3:$T$13113,14,0))),"",IF(ISBLANK($C248),"",VLOOKUP($C248,'[1]Инф. по МКД'!$D$3:$T$13113,14,0)))</f>
        <v/>
      </c>
      <c r="J248" s="36" t="str">
        <f>IF(ISERROR(IF(ISBLANK($C248),"",VLOOKUP($C248,'[1]Инф. по МКД'!$D$3:$T$13113,15,0))),"",IF(ISBLANK($C248),"",VLOOKUP($C248,'[1]Инф. по МКД'!$D$3:$T$13113,15,0)))</f>
        <v/>
      </c>
      <c r="K248" s="36" t="str">
        <f>IF(ISERROR(IF(ISBLANK($C248),"",VLOOKUP($C248,'[1]Инф. по МКД'!$D$3:$T$13113,16,0))),"",IF(ISBLANK($C248),"",VLOOKUP($C248,'[1]Инф. по МКД'!$D$3:$T$13113,16,0)))</f>
        <v/>
      </c>
      <c r="L248" s="36" t="str">
        <f>IF(ISERROR(IF(ISBLANK($C248),"",VLOOKUP($C248,'[1]Инф. по МКД'!$D$3:$T$13113,17,0))),"",IF(ISBLANK($C248),"",VLOOKUP($C248,'[1]Инф. по МКД'!$D$3:$T$13113,17,0)))</f>
        <v/>
      </c>
      <c r="M248" s="36">
        <f t="shared" si="30"/>
        <v>55314517.310000002</v>
      </c>
      <c r="N248" s="36"/>
      <c r="O248" s="36"/>
      <c r="P248" s="36"/>
      <c r="Q248" s="36">
        <f>IF('Форма 2'!D248=0,"",'Форма 2'!D248-N248-O248-P248)</f>
        <v>55314517.310000002</v>
      </c>
      <c r="R248" s="93"/>
      <c r="S248" s="93"/>
      <c r="T248" s="32"/>
      <c r="U248" s="32"/>
      <c r="V248" s="84"/>
      <c r="W248" s="84">
        <f t="shared" si="34"/>
        <v>0</v>
      </c>
      <c r="X248" s="85"/>
      <c r="Y248" s="85"/>
      <c r="Z248" s="85"/>
      <c r="AA248" s="85"/>
      <c r="AB248" s="85"/>
      <c r="AC248" s="85"/>
      <c r="AD248" s="85"/>
      <c r="AE248" s="99"/>
      <c r="AF248" s="86"/>
      <c r="AG248" s="85"/>
      <c r="AH248" s="85"/>
      <c r="AI248" s="85"/>
      <c r="AJ248" s="85"/>
      <c r="AK248" s="85"/>
      <c r="AL248" s="85"/>
      <c r="AM248" s="85"/>
      <c r="AN248" s="85"/>
      <c r="AO248" s="85"/>
      <c r="AP248" s="85"/>
      <c r="AQ248" s="85"/>
      <c r="AR248" s="85"/>
    </row>
    <row r="249" spans="1:44" ht="16.5" thickTop="1" thickBot="1" x14ac:dyDescent="0.3">
      <c r="A249" s="61">
        <f t="shared" si="33"/>
        <v>1</v>
      </c>
      <c r="B249" s="92" t="str">
        <f>IF(ISERROR(IF(ISBLANK(C249),"",_xlfn.XLOOKUP(C249,'[1]Инф. по МКД'!$D$3:$D$13151,'[1]Инф. по МКД'!$C$3:$C$13151,,0))),"",IF(ISBLANK(C249),"",_xlfn.XLOOKUP(C249,'[1]Инф. по МКД'!$D$3:$D$13151,'[1]Инф. по МКД'!$C$3:$C$13151,,0)))</f>
        <v>Верещагинский городской округ Пермского края</v>
      </c>
      <c r="C249" s="96" t="s">
        <v>340</v>
      </c>
      <c r="D249" s="74">
        <f>IF(ISERROR(IF(ISBLANK($C249),"",VLOOKUP($C249,'[1]Инф. по МКД'!$D$3:$T$13113,3,0))),"",IF(ISBLANK($C249),"",VLOOKUP($C249,'[1]Инф. по МКД'!$D$3:$T$13113,3,0)))</f>
        <v>1973</v>
      </c>
      <c r="E249" s="75"/>
      <c r="F249" s="87" t="str">
        <f>IF(ISERROR(IF(ISBLANK($C249),"",VLOOKUP($C249,'[1]Инф. по МКД'!$D$3:$T$13113,5,0))),"",IF(ISBLANK($C249),"",VLOOKUP($C249,'[1]Инф. по МКД'!$D$3:$T$13113,5,0)))</f>
        <v>Кирпич</v>
      </c>
      <c r="G249" s="75">
        <f>IF(ISERROR(IF(ISBLANK($C249),"",VLOOKUP($C249,'[1]Инф. по МКД'!$D$3:$T$13113,9,0))),"",IF(ISBLANK($C249),"",VLOOKUP($C249,'[1]Инф. по МКД'!$D$3:$T$13113,9,0)))</f>
        <v>3</v>
      </c>
      <c r="H249" s="61">
        <f>IF(ISERROR(IF(ISBLANK($C249),"",VLOOKUP($C249,'[1]Инф. по МКД'!$D$3:$T$13113,10,0))),"",IF(ISBLANK($C249),"",VLOOKUP($C249,'[1]Инф. по МКД'!$D$3:$T$13113,10,0)))</f>
        <v>3</v>
      </c>
      <c r="I249" s="77">
        <f>IF(ISERROR(IF(ISBLANK($C249),"",VLOOKUP($C249,'[1]Инф. по МКД'!$D$3:$T$13113,14,0))),"",IF(ISBLANK($C249),"",VLOOKUP($C249,'[1]Инф. по МКД'!$D$3:$T$13113,14,0)))</f>
        <v>1525.4</v>
      </c>
      <c r="J249" s="78">
        <f>IF(ISERROR(IF(ISBLANK($C249),"",VLOOKUP($C249,'[1]Инф. по МКД'!$D$3:$T$13113,15,0))),"",IF(ISBLANK($C249),"",VLOOKUP($C249,'[1]Инф. по МКД'!$D$3:$T$13113,15,0)))</f>
        <v>1239.9000000000001</v>
      </c>
      <c r="K249" s="77">
        <f>IF(ISERROR(IF(ISBLANK($C249),"",VLOOKUP($C249,'[1]Инф. по МКД'!$D$3:$T$13113,16,0))),"",IF(ISBLANK($C249),"",VLOOKUP($C249,'[1]Инф. по МКД'!$D$3:$T$13113,16,0)))</f>
        <v>1115.9100000000001</v>
      </c>
      <c r="L249" s="79">
        <f>IF(ISERROR(IF(ISBLANK($C249),"",VLOOKUP($C249,'[1]Инф. по МКД'!$D$3:$T$13113,17,0))),"",IF(ISBLANK($C249),"",VLOOKUP($C249,'[1]Инф. по МКД'!$D$3:$T$13113,17,0)))</f>
        <v>0</v>
      </c>
      <c r="M249" s="80">
        <f t="shared" si="30"/>
        <v>28952092</v>
      </c>
      <c r="N249" s="78"/>
      <c r="O249" s="78"/>
      <c r="P249" s="78"/>
      <c r="Q249" s="80">
        <f>IF('Форма 2'!D249=0,"",'Форма 2'!D249-N249-O249-P249)</f>
        <v>28952092</v>
      </c>
      <c r="R249" s="81">
        <f>M249/J249</f>
        <v>23350.3443826115</v>
      </c>
      <c r="S249" s="81">
        <f>R249</f>
        <v>23350.3443826115</v>
      </c>
      <c r="T249" s="82">
        <v>46022</v>
      </c>
      <c r="U249" s="75" t="s">
        <v>44</v>
      </c>
      <c r="V249" s="84"/>
      <c r="W249" s="84">
        <f t="shared" si="34"/>
        <v>4</v>
      </c>
      <c r="X249" s="85" t="s">
        <v>961</v>
      </c>
      <c r="Y249" s="85">
        <v>1</v>
      </c>
      <c r="Z249" s="85" t="s">
        <v>961</v>
      </c>
      <c r="AA249" s="85">
        <v>1</v>
      </c>
      <c r="AB249" s="85" t="s">
        <v>961</v>
      </c>
      <c r="AC249" s="85">
        <v>1</v>
      </c>
      <c r="AD249" s="85" t="s">
        <v>961</v>
      </c>
      <c r="AE249" s="99" t="s">
        <v>961</v>
      </c>
      <c r="AF249" s="86" t="s">
        <v>961</v>
      </c>
      <c r="AG249" s="85">
        <v>1</v>
      </c>
      <c r="AH249" s="85" t="s">
        <v>961</v>
      </c>
      <c r="AI249" s="85" t="s">
        <v>961</v>
      </c>
      <c r="AJ249" s="85" t="s">
        <v>961</v>
      </c>
      <c r="AK249" s="85" t="s">
        <v>961</v>
      </c>
      <c r="AL249" s="85" t="s">
        <v>961</v>
      </c>
      <c r="AM249" s="85" t="s">
        <v>961</v>
      </c>
      <c r="AN249" s="85" t="s">
        <v>961</v>
      </c>
      <c r="AO249" s="85" t="s">
        <v>961</v>
      </c>
      <c r="AP249" s="85" t="s">
        <v>961</v>
      </c>
      <c r="AQ249" s="85" t="s">
        <v>961</v>
      </c>
      <c r="AR249" s="85" t="s">
        <v>961</v>
      </c>
    </row>
    <row r="250" spans="1:44" ht="16.5" thickTop="1" thickBot="1" x14ac:dyDescent="0.3">
      <c r="A250" s="61">
        <f t="shared" si="33"/>
        <v>2</v>
      </c>
      <c r="B250" s="92" t="str">
        <f>IF(ISERROR(IF(ISBLANK(C250),"",_xlfn.XLOOKUP(C250,'[1]Инф. по МКД'!$D$3:$D$13151,'[1]Инф. по МКД'!$C$3:$C$13151,,0))),"",IF(ISBLANK(C250),"",_xlfn.XLOOKUP(C250,'[1]Инф. по МКД'!$D$3:$D$13151,'[1]Инф. по МКД'!$C$3:$C$13151,,0)))</f>
        <v>Верещагинский городской округ Пермского края</v>
      </c>
      <c r="C250" s="96" t="s">
        <v>341</v>
      </c>
      <c r="D250" s="74">
        <f>IF(ISERROR(IF(ISBLANK($C250),"",VLOOKUP($C250,'[1]Инф. по МКД'!$D$3:$T$13113,3,0))),"",IF(ISBLANK($C250),"",VLOOKUP($C250,'[1]Инф. по МКД'!$D$3:$T$13113,3,0)))</f>
        <v>1976</v>
      </c>
      <c r="E250" s="75"/>
      <c r="F250" s="87" t="str">
        <f>IF(ISERROR(IF(ISBLANK($C250),"",VLOOKUP($C250,'[1]Инф. по МКД'!$D$3:$T$13113,5,0))),"",IF(ISBLANK($C250),"",VLOOKUP($C250,'[1]Инф. по МКД'!$D$3:$T$13113,5,0)))</f>
        <v>Кирпич</v>
      </c>
      <c r="G250" s="75">
        <f>IF(ISERROR(IF(ISBLANK($C250),"",VLOOKUP($C250,'[1]Инф. по МКД'!$D$3:$T$13113,9,0))),"",IF(ISBLANK($C250),"",VLOOKUP($C250,'[1]Инф. по МКД'!$D$3:$T$13113,9,0)))</f>
        <v>4</v>
      </c>
      <c r="H250" s="61">
        <f>IF(ISERROR(IF(ISBLANK($C250),"",VLOOKUP($C250,'[1]Инф. по МКД'!$D$3:$T$13113,10,0))),"",IF(ISBLANK($C250),"",VLOOKUP($C250,'[1]Инф. по МКД'!$D$3:$T$13113,10,0)))</f>
        <v>1</v>
      </c>
      <c r="I250" s="77">
        <f>IF(ISERROR(IF(ISBLANK($C250),"",VLOOKUP($C250,'[1]Инф. по МКД'!$D$3:$T$13113,14,0))),"",IF(ISBLANK($C250),"",VLOOKUP($C250,'[1]Инф. по МКД'!$D$3:$T$13113,14,0)))</f>
        <v>1060.7</v>
      </c>
      <c r="J250" s="78">
        <f>IF(ISERROR(IF(ISBLANK($C250),"",VLOOKUP($C250,'[1]Инф. по МКД'!$D$3:$T$13113,15,0))),"",IF(ISBLANK($C250),"",VLOOKUP($C250,'[1]Инф. по МКД'!$D$3:$T$13113,15,0)))</f>
        <v>1060.7</v>
      </c>
      <c r="K250" s="77">
        <f>IF(ISERROR(IF(ISBLANK($C250),"",VLOOKUP($C250,'[1]Инф. по МКД'!$D$3:$T$13113,16,0))),"",IF(ISBLANK($C250),"",VLOOKUP($C250,'[1]Инф. по МКД'!$D$3:$T$13113,16,0)))</f>
        <v>1060.7</v>
      </c>
      <c r="L250" s="79">
        <f>IF(ISERROR(IF(ISBLANK($C250),"",VLOOKUP($C250,'[1]Инф. по МКД'!$D$3:$T$13113,17,0))),"",IF(ISBLANK($C250),"",VLOOKUP($C250,'[1]Инф. по МКД'!$D$3:$T$13113,17,0)))</f>
        <v>80</v>
      </c>
      <c r="M250" s="80">
        <f t="shared" si="30"/>
        <v>11180764.460000001</v>
      </c>
      <c r="N250" s="78"/>
      <c r="O250" s="78"/>
      <c r="P250" s="78"/>
      <c r="Q250" s="80">
        <f>IF('Форма 2'!D250=0,"",'Форма 2'!D250-N250-O250-P250)</f>
        <v>11180764.460000001</v>
      </c>
      <c r="R250" s="81">
        <f>M250/J250</f>
        <v>10540.930008484964</v>
      </c>
      <c r="S250" s="81">
        <f>R250</f>
        <v>10540.930008484964</v>
      </c>
      <c r="T250" s="82">
        <v>46022</v>
      </c>
      <c r="U250" s="75" t="s">
        <v>43</v>
      </c>
      <c r="V250" s="83"/>
      <c r="W250" s="84">
        <f t="shared" si="34"/>
        <v>7</v>
      </c>
      <c r="X250" s="85">
        <v>1</v>
      </c>
      <c r="Y250" s="85">
        <v>1</v>
      </c>
      <c r="Z250" s="85">
        <v>1</v>
      </c>
      <c r="AA250" s="85" t="s">
        <v>961</v>
      </c>
      <c r="AB250" s="85">
        <v>1</v>
      </c>
      <c r="AC250" s="85">
        <v>1</v>
      </c>
      <c r="AD250" s="85" t="s">
        <v>961</v>
      </c>
      <c r="AE250" s="99" t="s">
        <v>961</v>
      </c>
      <c r="AF250" s="86" t="s">
        <v>961</v>
      </c>
      <c r="AG250" s="85" t="s">
        <v>961</v>
      </c>
      <c r="AH250" s="85">
        <v>1</v>
      </c>
      <c r="AI250" s="85" t="s">
        <v>961</v>
      </c>
      <c r="AJ250" s="85" t="s">
        <v>961</v>
      </c>
      <c r="AK250" s="85">
        <v>1</v>
      </c>
      <c r="AL250" s="85" t="s">
        <v>961</v>
      </c>
      <c r="AM250" s="85" t="s">
        <v>961</v>
      </c>
      <c r="AN250" s="85" t="s">
        <v>961</v>
      </c>
      <c r="AO250" s="85" t="s">
        <v>961</v>
      </c>
      <c r="AP250" s="85" t="s">
        <v>961</v>
      </c>
      <c r="AQ250" s="85" t="s">
        <v>961</v>
      </c>
      <c r="AR250" s="85" t="s">
        <v>961</v>
      </c>
    </row>
    <row r="251" spans="1:44" ht="16.5" thickTop="1" thickBot="1" x14ac:dyDescent="0.3">
      <c r="A251" s="61">
        <f t="shared" si="33"/>
        <v>3</v>
      </c>
      <c r="B251" s="92" t="str">
        <f>IF(ISERROR(IF(ISBLANK(C251),"",_xlfn.XLOOKUP(C251,'[1]Инф. по МКД'!$D$3:$D$13151,'[1]Инф. по МКД'!$C$3:$C$13151,,0))),"",IF(ISBLANK(C251),"",_xlfn.XLOOKUP(C251,'[1]Инф. по МКД'!$D$3:$D$13151,'[1]Инф. по МКД'!$C$3:$C$13151,,0)))</f>
        <v>Верещагинский городской округ Пермского края</v>
      </c>
      <c r="C251" s="96" t="s">
        <v>751</v>
      </c>
      <c r="D251" s="74">
        <f>IF(ISERROR(IF(ISBLANK($C251),"",VLOOKUP($C251,'[1]Инф. по МКД'!$D$3:$T$13113,3,0))),"",IF(ISBLANK($C251),"",VLOOKUP($C251,'[1]Инф. по МКД'!$D$3:$T$13113,3,0)))</f>
        <v>1983</v>
      </c>
      <c r="E251" s="75"/>
      <c r="F251" s="87" t="str">
        <f>IF(ISERROR(IF(ISBLANK($C251),"",VLOOKUP($C251,'[1]Инф. по МКД'!$D$3:$T$13113,5,0))),"",IF(ISBLANK($C251),"",VLOOKUP($C251,'[1]Инф. по МКД'!$D$3:$T$13113,5,0)))</f>
        <v>Кирпич</v>
      </c>
      <c r="G251" s="75">
        <f>IF(ISERROR(IF(ISBLANK($C251),"",VLOOKUP($C251,'[1]Инф. по МКД'!$D$3:$T$13113,9,0))),"",IF(ISBLANK($C251),"",VLOOKUP($C251,'[1]Инф. по МКД'!$D$3:$T$13113,9,0)))</f>
        <v>5</v>
      </c>
      <c r="H251" s="61">
        <f>IF(ISERROR(IF(ISBLANK($C251),"",VLOOKUP($C251,'[1]Инф. по МКД'!$D$3:$T$13113,10,0))),"",IF(ISBLANK($C251),"",VLOOKUP($C251,'[1]Инф. по МКД'!$D$3:$T$13113,10,0)))</f>
        <v>6</v>
      </c>
      <c r="I251" s="77">
        <f>IF(ISERROR(IF(ISBLANK($C251),"",VLOOKUP($C251,'[1]Инф. по МКД'!$D$3:$T$13113,14,0))),"",IF(ISBLANK($C251),"",VLOOKUP($C251,'[1]Инф. по МКД'!$D$3:$T$13113,14,0)))</f>
        <v>4511</v>
      </c>
      <c r="J251" s="78">
        <f>IF(ISERROR(IF(ISBLANK($C251),"",VLOOKUP($C251,'[1]Инф. по МКД'!$D$3:$T$13113,15,0))),"",IF(ISBLANK($C251),"",VLOOKUP($C251,'[1]Инф. по МКД'!$D$3:$T$13113,15,0)))</f>
        <v>4511</v>
      </c>
      <c r="K251" s="77">
        <f>IF(ISERROR(IF(ISBLANK($C251),"",VLOOKUP($C251,'[1]Инф. по МКД'!$D$3:$T$13113,16,0))),"",IF(ISBLANK($C251),"",VLOOKUP($C251,'[1]Инф. по МКД'!$D$3:$T$13113,16,0)))</f>
        <v>4468</v>
      </c>
      <c r="L251" s="79">
        <f>IF(ISERROR(IF(ISBLANK($C251),"",VLOOKUP($C251,'[1]Инф. по МКД'!$D$3:$T$13113,17,0))),"",IF(ISBLANK($C251),"",VLOOKUP($C251,'[1]Инф. по МКД'!$D$3:$T$13113,17,0)))</f>
        <v>173</v>
      </c>
      <c r="M251" s="80">
        <f t="shared" si="30"/>
        <v>2343960.71</v>
      </c>
      <c r="N251" s="78"/>
      <c r="O251" s="78"/>
      <c r="P251" s="78"/>
      <c r="Q251" s="80">
        <f>IF('Форма 2'!D251=0,"",'Форма 2'!D251-N251-O251-P251)</f>
        <v>2343960.71</v>
      </c>
      <c r="R251" s="81">
        <f>M251/J251</f>
        <v>519.61</v>
      </c>
      <c r="S251" s="81">
        <f>R251</f>
        <v>519.61</v>
      </c>
      <c r="T251" s="82">
        <v>46022</v>
      </c>
      <c r="U251" s="75" t="s">
        <v>44</v>
      </c>
      <c r="V251" s="84"/>
      <c r="W251" s="84">
        <f t="shared" si="34"/>
        <v>1</v>
      </c>
      <c r="X251" s="85">
        <v>1</v>
      </c>
      <c r="Y251" s="85" t="s">
        <v>961</v>
      </c>
      <c r="Z251" s="85" t="s">
        <v>961</v>
      </c>
      <c r="AA251" s="85" t="s">
        <v>961</v>
      </c>
      <c r="AB251" s="85" t="s">
        <v>961</v>
      </c>
      <c r="AC251" s="85" t="s">
        <v>961</v>
      </c>
      <c r="AD251" s="85" t="s">
        <v>961</v>
      </c>
      <c r="AE251" s="99" t="s">
        <v>961</v>
      </c>
      <c r="AF251" s="86" t="s">
        <v>961</v>
      </c>
      <c r="AG251" s="85" t="s">
        <v>961</v>
      </c>
      <c r="AH251" s="85" t="s">
        <v>961</v>
      </c>
      <c r="AI251" s="85" t="s">
        <v>961</v>
      </c>
      <c r="AJ251" s="85" t="s">
        <v>961</v>
      </c>
      <c r="AK251" s="85" t="s">
        <v>961</v>
      </c>
      <c r="AL251" s="85" t="s">
        <v>961</v>
      </c>
      <c r="AM251" s="85" t="s">
        <v>961</v>
      </c>
      <c r="AN251" s="85" t="s">
        <v>961</v>
      </c>
      <c r="AO251" s="85" t="s">
        <v>961</v>
      </c>
      <c r="AP251" s="85" t="s">
        <v>961</v>
      </c>
      <c r="AQ251" s="85" t="s">
        <v>961</v>
      </c>
      <c r="AR251" s="85" t="s">
        <v>961</v>
      </c>
    </row>
    <row r="252" spans="1:44" ht="16.5" thickTop="1" thickBot="1" x14ac:dyDescent="0.3">
      <c r="A252" s="61">
        <f t="shared" si="33"/>
        <v>4</v>
      </c>
      <c r="B252" s="92" t="str">
        <f>IF(ISERROR(IF(ISBLANK(C252),"",_xlfn.XLOOKUP(C252,'[1]Инф. по МКД'!$D$3:$D$13151,'[1]Инф. по МКД'!$C$3:$C$13151,,0))),"",IF(ISBLANK(C252),"",_xlfn.XLOOKUP(C252,'[1]Инф. по МКД'!$D$3:$D$13151,'[1]Инф. по МКД'!$C$3:$C$13151,,0)))</f>
        <v>Верещагинский городской округ Пермского края</v>
      </c>
      <c r="C252" s="96" t="s">
        <v>342</v>
      </c>
      <c r="D252" s="74">
        <f>IF(ISERROR(IF(ISBLANK($C252),"",VLOOKUP($C252,'[1]Инф. по МКД'!$D$3:$T$13113,3,0))),"",IF(ISBLANK($C252),"",VLOOKUP($C252,'[1]Инф. по МКД'!$D$3:$T$13113,3,0)))</f>
        <v>1972</v>
      </c>
      <c r="E252" s="75"/>
      <c r="F252" s="87" t="str">
        <f>IF(ISERROR(IF(ISBLANK($C252),"",VLOOKUP($C252,'[1]Инф. по МКД'!$D$3:$T$13113,5,0))),"",IF(ISBLANK($C252),"",VLOOKUP($C252,'[1]Инф. по МКД'!$D$3:$T$13113,5,0)))</f>
        <v>кирпич</v>
      </c>
      <c r="G252" s="75">
        <f>IF(ISERROR(IF(ISBLANK($C252),"",VLOOKUP($C252,'[1]Инф. по МКД'!$D$3:$T$13113,9,0))),"",IF(ISBLANK($C252),"",VLOOKUP($C252,'[1]Инф. по МКД'!$D$3:$T$13113,9,0)))</f>
        <v>2</v>
      </c>
      <c r="H252" s="61">
        <f>IF(ISERROR(IF(ISBLANK($C252),"",VLOOKUP($C252,'[1]Инф. по МКД'!$D$3:$T$13113,10,0))),"",IF(ISBLANK($C252),"",VLOOKUP($C252,'[1]Инф. по МКД'!$D$3:$T$13113,10,0)))</f>
        <v>2</v>
      </c>
      <c r="I252" s="77">
        <f>IF(ISERROR(IF(ISBLANK($C252),"",VLOOKUP($C252,'[1]Инф. по МКД'!$D$3:$T$13113,14,0))),"",IF(ISBLANK($C252),"",VLOOKUP($C252,'[1]Инф. по МКД'!$D$3:$T$13113,14,0)))</f>
        <v>517.5</v>
      </c>
      <c r="J252" s="78">
        <f>IF(ISERROR(IF(ISBLANK($C252),"",VLOOKUP($C252,'[1]Инф. по МКД'!$D$3:$T$13113,15,0))),"",IF(ISBLANK($C252),"",VLOOKUP($C252,'[1]Инф. по МКД'!$D$3:$T$13113,15,0)))</f>
        <v>517.5</v>
      </c>
      <c r="K252" s="77">
        <f>IF(ISERROR(IF(ISBLANK($C252),"",VLOOKUP($C252,'[1]Инф. по МКД'!$D$3:$T$13113,16,0))),"",IF(ISBLANK($C252),"",VLOOKUP($C252,'[1]Инф. по МКД'!$D$3:$T$13113,16,0)))</f>
        <v>517.5</v>
      </c>
      <c r="L252" s="79">
        <f>IF(ISERROR(IF(ISBLANK($C252),"",VLOOKUP($C252,'[1]Инф. по МКД'!$D$3:$T$13113,17,0))),"",IF(ISBLANK($C252),"",VLOOKUP($C252,'[1]Инф. по МКД'!$D$3:$T$13113,17,0)))</f>
        <v>24</v>
      </c>
      <c r="M252" s="80">
        <f t="shared" si="30"/>
        <v>12837700.140000001</v>
      </c>
      <c r="N252" s="78"/>
      <c r="O252" s="78"/>
      <c r="P252" s="78"/>
      <c r="Q252" s="80">
        <f>IF('Форма 2'!D252=0,"",'Форма 2'!D252-N252-O252-P252)</f>
        <v>12837700.140000001</v>
      </c>
      <c r="R252" s="81">
        <f>M252/J252</f>
        <v>24807.150028985507</v>
      </c>
      <c r="S252" s="81">
        <f>R252</f>
        <v>24807.150028985507</v>
      </c>
      <c r="T252" s="82">
        <v>46022</v>
      </c>
      <c r="U252" s="75" t="s">
        <v>44</v>
      </c>
      <c r="V252" s="83"/>
      <c r="W252" s="84">
        <f t="shared" si="34"/>
        <v>5</v>
      </c>
      <c r="X252" s="85" t="s">
        <v>961</v>
      </c>
      <c r="Y252" s="85">
        <v>1</v>
      </c>
      <c r="Z252" s="85" t="s">
        <v>961</v>
      </c>
      <c r="AA252" s="85">
        <v>1</v>
      </c>
      <c r="AB252" s="85" t="s">
        <v>961</v>
      </c>
      <c r="AC252" s="85">
        <v>1</v>
      </c>
      <c r="AD252" s="85" t="s">
        <v>961</v>
      </c>
      <c r="AE252" s="99" t="s">
        <v>961</v>
      </c>
      <c r="AF252" s="86" t="s">
        <v>961</v>
      </c>
      <c r="AG252" s="85">
        <v>1</v>
      </c>
      <c r="AH252" s="85">
        <v>1</v>
      </c>
      <c r="AI252" s="85" t="s">
        <v>961</v>
      </c>
      <c r="AJ252" s="85" t="s">
        <v>961</v>
      </c>
      <c r="AK252" s="85" t="s">
        <v>961</v>
      </c>
      <c r="AL252" s="85" t="s">
        <v>961</v>
      </c>
      <c r="AM252" s="85" t="s">
        <v>961</v>
      </c>
      <c r="AN252" s="85" t="s">
        <v>961</v>
      </c>
      <c r="AO252" s="85" t="s">
        <v>961</v>
      </c>
      <c r="AP252" s="85" t="s">
        <v>961</v>
      </c>
      <c r="AQ252" s="85" t="s">
        <v>961</v>
      </c>
      <c r="AR252" s="85" t="s">
        <v>961</v>
      </c>
    </row>
    <row r="253" spans="1:44" ht="17.25" thickTop="1" thickBot="1" x14ac:dyDescent="0.3">
      <c r="A253" s="190">
        <f t="shared" si="33"/>
        <v>0</v>
      </c>
      <c r="B253" s="191" t="str">
        <f>IF(ISERROR(IF(ISBLANK(C253),"",_xlfn.XLOOKUP(C253,'[1]Инф. по МКД'!$D$3:$D$13151,'[1]Инф. по МКД'!$C$3:$C$13151,,0))),"",IF(ISBLANK(C253),"",_xlfn.XLOOKUP(C253,'[1]Инф. по МКД'!$D$3:$D$13151,'[1]Инф. по МКД'!$C$3:$C$13151,,0)))</f>
        <v/>
      </c>
      <c r="C253" s="35" t="s">
        <v>117</v>
      </c>
      <c r="D253" s="32" t="str">
        <f>IF(ISERROR(IF(ISBLANK($C253),"",VLOOKUP($C253,'[1]Инф. по МКД'!$D$3:$T$13113,3,0))),"",IF(ISBLANK($C253),"",VLOOKUP($C253,'[1]Инф. по МКД'!$D$3:$T$13113,3,0)))</f>
        <v/>
      </c>
      <c r="E253" s="32"/>
      <c r="F253" s="32" t="str">
        <f>IF(ISERROR(IF(ISBLANK($C253),"",VLOOKUP($C253,'[1]Инф. по МКД'!$D$3:$T$13113,5,0))),"",IF(ISBLANK($C253),"",VLOOKUP($C253,'[1]Инф. по МКД'!$D$3:$T$13113,5,0)))</f>
        <v/>
      </c>
      <c r="G253" s="32" t="str">
        <f>IF(ISERROR(IF(ISBLANK($C253),"",VLOOKUP($C253,'[1]Инф. по МКД'!$D$3:$T$13113,9,0))),"",IF(ISBLANK($C253),"",VLOOKUP($C253,'[1]Инф. по МКД'!$D$3:$T$13113,9,0)))</f>
        <v/>
      </c>
      <c r="H253" s="32" t="str">
        <f>IF(ISERROR(IF(ISBLANK($C253),"",VLOOKUP($C253,'[1]Инф. по МКД'!$D$3:$T$13113,10,0))),"",IF(ISBLANK($C253),"",VLOOKUP($C253,'[1]Инф. по МКД'!$D$3:$T$13113,10,0)))</f>
        <v/>
      </c>
      <c r="I253" s="36" t="str">
        <f>IF(ISERROR(IF(ISBLANK($C253),"",VLOOKUP($C253,'[1]Инф. по МКД'!$D$3:$T$13113,14,0))),"",IF(ISBLANK($C253),"",VLOOKUP($C253,'[1]Инф. по МКД'!$D$3:$T$13113,14,0)))</f>
        <v/>
      </c>
      <c r="J253" s="36" t="str">
        <f>IF(ISERROR(IF(ISBLANK($C253),"",VLOOKUP($C253,'[1]Инф. по МКД'!$D$3:$T$13113,15,0))),"",IF(ISBLANK($C253),"",VLOOKUP($C253,'[1]Инф. по МКД'!$D$3:$T$13113,15,0)))</f>
        <v/>
      </c>
      <c r="K253" s="36" t="str">
        <f>IF(ISERROR(IF(ISBLANK($C253),"",VLOOKUP($C253,'[1]Инф. по МКД'!$D$3:$T$13113,16,0))),"",IF(ISBLANK($C253),"",VLOOKUP($C253,'[1]Инф. по МКД'!$D$3:$T$13113,16,0)))</f>
        <v/>
      </c>
      <c r="L253" s="36" t="str">
        <f>IF(ISERROR(IF(ISBLANK($C253),"",VLOOKUP($C253,'[1]Инф. по МКД'!$D$3:$T$13113,17,0))),"",IF(ISBLANK($C253),"",VLOOKUP($C253,'[1]Инф. по МКД'!$D$3:$T$13113,17,0)))</f>
        <v/>
      </c>
      <c r="M253" s="36">
        <f t="shared" si="30"/>
        <v>33402494.760000002</v>
      </c>
      <c r="N253" s="36"/>
      <c r="O253" s="36"/>
      <c r="P253" s="36"/>
      <c r="Q253" s="36">
        <f>IF('Форма 2'!D253=0,"",'Форма 2'!D253-N253-O253-P253)</f>
        <v>33402494.760000002</v>
      </c>
      <c r="R253" s="93"/>
      <c r="S253" s="93"/>
      <c r="T253" s="32"/>
      <c r="U253" s="32"/>
      <c r="V253" s="84"/>
      <c r="W253" s="84">
        <f t="shared" si="34"/>
        <v>0</v>
      </c>
      <c r="X253" s="85"/>
      <c r="Y253" s="85"/>
      <c r="Z253" s="85"/>
      <c r="AA253" s="85"/>
      <c r="AB253" s="85"/>
      <c r="AC253" s="85"/>
      <c r="AD253" s="85"/>
      <c r="AE253" s="99"/>
      <c r="AF253" s="86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</row>
    <row r="254" spans="1:44" ht="16.5" thickTop="1" thickBot="1" x14ac:dyDescent="0.3">
      <c r="A254" s="61">
        <f t="shared" si="33"/>
        <v>1</v>
      </c>
      <c r="B254" s="92" t="str">
        <f>IF(ISERROR(IF(ISBLANK(C254),"",_xlfn.XLOOKUP(C254,'[1]Инф. по МКД'!$D$3:$D$13151,'[1]Инф. по МКД'!$C$3:$C$13151,,0))),"",IF(ISBLANK(C254),"",_xlfn.XLOOKUP(C254,'[1]Инф. по МКД'!$D$3:$D$13151,'[1]Инф. по МКД'!$C$3:$C$13151,,0)))</f>
        <v>Горнозаводской городской округ Пермского края</v>
      </c>
      <c r="C254" s="96" t="s">
        <v>343</v>
      </c>
      <c r="D254" s="74">
        <f>IF(ISERROR(IF(ISBLANK($C254),"",VLOOKUP($C254,'[1]Инф. по МКД'!$D$3:$T$13113,3,0))),"",IF(ISBLANK($C254),"",VLOOKUP($C254,'[1]Инф. по МКД'!$D$3:$T$13113,3,0)))</f>
        <v>1961</v>
      </c>
      <c r="E254" s="75"/>
      <c r="F254" s="87" t="str">
        <f>IF(ISERROR(IF(ISBLANK($C254),"",VLOOKUP($C254,'[1]Инф. по МКД'!$D$3:$T$13113,5,0))),"",IF(ISBLANK($C254),"",VLOOKUP($C254,'[1]Инф. по МКД'!$D$3:$T$13113,5,0)))</f>
        <v>Кирпич</v>
      </c>
      <c r="G254" s="75">
        <f>IF(ISERROR(IF(ISBLANK($C254),"",VLOOKUP($C254,'[1]Инф. по МКД'!$D$3:$T$13113,9,0))),"",IF(ISBLANK($C254),"",VLOOKUP($C254,'[1]Инф. по МКД'!$D$3:$T$13113,9,0)))</f>
        <v>3</v>
      </c>
      <c r="H254" s="61">
        <f>IF(ISERROR(IF(ISBLANK($C254),"",VLOOKUP($C254,'[1]Инф. по МКД'!$D$3:$T$13113,10,0))),"",IF(ISBLANK($C254),"",VLOOKUP($C254,'[1]Инф. по МКД'!$D$3:$T$13113,10,0)))</f>
        <v>3</v>
      </c>
      <c r="I254" s="77">
        <f>IF(ISERROR(IF(ISBLANK($C254),"",VLOOKUP($C254,'[1]Инф. по МКД'!$D$3:$T$13113,14,0))),"",IF(ISBLANK($C254),"",VLOOKUP($C254,'[1]Инф. по МКД'!$D$3:$T$13113,14,0)))</f>
        <v>2126.83</v>
      </c>
      <c r="J254" s="78">
        <f>IF(ISERROR(IF(ISBLANK($C254),"",VLOOKUP($C254,'[1]Инф. по МКД'!$D$3:$T$13113,15,0))),"",IF(ISBLANK($C254),"",VLOOKUP($C254,'[1]Инф. по МКД'!$D$3:$T$13113,15,0)))</f>
        <v>1592.2</v>
      </c>
      <c r="K254" s="77">
        <f>IF(ISERROR(IF(ISBLANK($C254),"",VLOOKUP($C254,'[1]Инф. по МКД'!$D$3:$T$13113,16,0))),"",IF(ISBLANK($C254),"",VLOOKUP($C254,'[1]Инф. по МКД'!$D$3:$T$13113,16,0)))</f>
        <v>1440.5</v>
      </c>
      <c r="L254" s="79">
        <f>IF(ISERROR(IF(ISBLANK($C254),"",VLOOKUP($C254,'[1]Инф. по МКД'!$D$3:$T$13113,17,0))),"",IF(ISBLANK($C254),"",VLOOKUP($C254,'[1]Инф. по МКД'!$D$3:$T$13113,17,0)))</f>
        <v>68</v>
      </c>
      <c r="M254" s="80">
        <f t="shared" si="30"/>
        <v>20326943.77</v>
      </c>
      <c r="N254" s="78"/>
      <c r="O254" s="78"/>
      <c r="P254" s="78"/>
      <c r="Q254" s="80">
        <f>IF('Форма 2'!D254=0,"",'Форма 2'!D254-N254-O254-P254)</f>
        <v>20326943.77</v>
      </c>
      <c r="R254" s="81">
        <f>M254/J254</f>
        <v>12766.576918728802</v>
      </c>
      <c r="S254" s="81">
        <f>R254</f>
        <v>12766.576918728802</v>
      </c>
      <c r="T254" s="82">
        <v>46022</v>
      </c>
      <c r="U254" s="75" t="s">
        <v>43</v>
      </c>
      <c r="V254" s="84"/>
      <c r="W254" s="84">
        <f t="shared" si="34"/>
        <v>1</v>
      </c>
      <c r="X254" s="85" t="s">
        <v>961</v>
      </c>
      <c r="Y254" s="85" t="s">
        <v>961</v>
      </c>
      <c r="Z254" s="85" t="s">
        <v>961</v>
      </c>
      <c r="AA254" s="85" t="s">
        <v>961</v>
      </c>
      <c r="AB254" s="85" t="s">
        <v>961</v>
      </c>
      <c r="AC254" s="85" t="s">
        <v>961</v>
      </c>
      <c r="AD254" s="85" t="s">
        <v>961</v>
      </c>
      <c r="AE254" s="99" t="s">
        <v>961</v>
      </c>
      <c r="AF254" s="86" t="s">
        <v>961</v>
      </c>
      <c r="AG254" s="85">
        <v>1</v>
      </c>
      <c r="AH254" s="85" t="s">
        <v>961</v>
      </c>
      <c r="AI254" s="85" t="s">
        <v>961</v>
      </c>
      <c r="AJ254" s="85" t="s">
        <v>961</v>
      </c>
      <c r="AK254" s="85" t="s">
        <v>961</v>
      </c>
      <c r="AL254" s="85" t="s">
        <v>961</v>
      </c>
      <c r="AM254" s="85" t="s">
        <v>961</v>
      </c>
      <c r="AN254" s="85" t="s">
        <v>961</v>
      </c>
      <c r="AO254" s="85" t="s">
        <v>961</v>
      </c>
      <c r="AP254" s="85" t="s">
        <v>961</v>
      </c>
      <c r="AQ254" s="85" t="s">
        <v>961</v>
      </c>
      <c r="AR254" s="85" t="s">
        <v>961</v>
      </c>
    </row>
    <row r="255" spans="1:44" ht="16.5" thickTop="1" thickBot="1" x14ac:dyDescent="0.3">
      <c r="A255" s="61">
        <f t="shared" si="33"/>
        <v>2</v>
      </c>
      <c r="B255" s="92" t="str">
        <f>IF(ISERROR(IF(ISBLANK(C255),"",_xlfn.XLOOKUP(C255,'[1]Инф. по МКД'!$D$3:$D$13151,'[1]Инф. по МКД'!$C$3:$C$13151,,0))),"",IF(ISBLANK(C255),"",_xlfn.XLOOKUP(C255,'[1]Инф. по МКД'!$D$3:$D$13151,'[1]Инф. по МКД'!$C$3:$C$13151,,0)))</f>
        <v>Горнозаводской городской округ Пермского края</v>
      </c>
      <c r="C255" s="96" t="s">
        <v>344</v>
      </c>
      <c r="D255" s="74">
        <f>IF(ISERROR(IF(ISBLANK($C255),"",VLOOKUP($C255,'[1]Инф. по МКД'!$D$3:$T$13113,3,0))),"",IF(ISBLANK($C255),"",VLOOKUP($C255,'[1]Инф. по МКД'!$D$3:$T$13113,3,0)))</f>
        <v>1962</v>
      </c>
      <c r="E255" s="75"/>
      <c r="F255" s="87" t="str">
        <f>IF(ISERROR(IF(ISBLANK($C255),"",VLOOKUP($C255,'[1]Инф. по МКД'!$D$3:$T$13113,5,0))),"",IF(ISBLANK($C255),"",VLOOKUP($C255,'[1]Инф. по МКД'!$D$3:$T$13113,5,0)))</f>
        <v>Крупные блоки</v>
      </c>
      <c r="G255" s="75">
        <f>IF(ISERROR(IF(ISBLANK($C255),"",VLOOKUP($C255,'[1]Инф. по МКД'!$D$3:$T$13113,9,0))),"",IF(ISBLANK($C255),"",VLOOKUP($C255,'[1]Инф. по МКД'!$D$3:$T$13113,9,0)))</f>
        <v>2</v>
      </c>
      <c r="H255" s="61">
        <f>IF(ISERROR(IF(ISBLANK($C255),"",VLOOKUP($C255,'[1]Инф. по МКД'!$D$3:$T$13113,10,0))),"",IF(ISBLANK($C255),"",VLOOKUP($C255,'[1]Инф. по МКД'!$D$3:$T$13113,10,0)))</f>
        <v>2</v>
      </c>
      <c r="I255" s="77">
        <f>IF(ISERROR(IF(ISBLANK($C255),"",VLOOKUP($C255,'[1]Инф. по МКД'!$D$3:$T$13113,14,0))),"",IF(ISBLANK($C255),"",VLOOKUP($C255,'[1]Инф. по МКД'!$D$3:$T$13113,14,0)))</f>
        <v>446.1</v>
      </c>
      <c r="J255" s="78">
        <f>IF(ISERROR(IF(ISBLANK($C255),"",VLOOKUP($C255,'[1]Инф. по МКД'!$D$3:$T$13113,15,0))),"",IF(ISBLANK($C255),"",VLOOKUP($C255,'[1]Инф. по МКД'!$D$3:$T$13113,15,0)))</f>
        <v>446.1</v>
      </c>
      <c r="K255" s="77">
        <f>IF(ISERROR(IF(ISBLANK($C255),"",VLOOKUP($C255,'[1]Инф. по МКД'!$D$3:$T$13113,16,0))),"",IF(ISBLANK($C255),"",VLOOKUP($C255,'[1]Инф. по МКД'!$D$3:$T$13113,16,0)))</f>
        <v>293.8</v>
      </c>
      <c r="L255" s="79">
        <f>IF(ISERROR(IF(ISBLANK($C255),"",VLOOKUP($C255,'[1]Инф. по МКД'!$D$3:$T$13113,17,0))),"",IF(ISBLANK($C255),"",VLOOKUP($C255,'[1]Инф. по МКД'!$D$3:$T$13113,17,0)))</f>
        <v>16</v>
      </c>
      <c r="M255" s="80">
        <f t="shared" ref="M255:M319" si="39">SUM(N255:Q255)</f>
        <v>4825102.3499999996</v>
      </c>
      <c r="N255" s="78"/>
      <c r="O255" s="78"/>
      <c r="P255" s="78"/>
      <c r="Q255" s="80">
        <f>IF('Форма 2'!D255=0,"",'Форма 2'!D255-N255-O255-P255)</f>
        <v>4825102.3499999996</v>
      </c>
      <c r="R255" s="81">
        <f>M255/J255</f>
        <v>10816.189979825151</v>
      </c>
      <c r="S255" s="81">
        <f>R255</f>
        <v>10816.189979825151</v>
      </c>
      <c r="T255" s="82">
        <v>46022</v>
      </c>
      <c r="U255" s="75" t="s">
        <v>43</v>
      </c>
      <c r="V255" s="83"/>
      <c r="W255" s="84">
        <f t="shared" si="34"/>
        <v>4</v>
      </c>
      <c r="X255" s="85">
        <v>1</v>
      </c>
      <c r="Y255" s="85">
        <v>1</v>
      </c>
      <c r="Z255" s="85" t="s">
        <v>961</v>
      </c>
      <c r="AA255" s="85">
        <v>1</v>
      </c>
      <c r="AB255" s="85" t="s">
        <v>961</v>
      </c>
      <c r="AC255" s="85" t="s">
        <v>961</v>
      </c>
      <c r="AD255" s="85" t="s">
        <v>961</v>
      </c>
      <c r="AE255" s="99" t="s">
        <v>961</v>
      </c>
      <c r="AF255" s="86" t="s">
        <v>961</v>
      </c>
      <c r="AG255" s="85" t="s">
        <v>961</v>
      </c>
      <c r="AH255" s="85" t="s">
        <v>961</v>
      </c>
      <c r="AI255" s="85" t="s">
        <v>961</v>
      </c>
      <c r="AJ255" s="85" t="s">
        <v>961</v>
      </c>
      <c r="AK255" s="85">
        <v>1</v>
      </c>
      <c r="AL255" s="85" t="s">
        <v>961</v>
      </c>
      <c r="AM255" s="85" t="s">
        <v>961</v>
      </c>
      <c r="AN255" s="85" t="s">
        <v>961</v>
      </c>
      <c r="AO255" s="85" t="s">
        <v>961</v>
      </c>
      <c r="AP255" s="85" t="s">
        <v>961</v>
      </c>
      <c r="AQ255" s="85" t="s">
        <v>961</v>
      </c>
      <c r="AR255" s="85" t="s">
        <v>961</v>
      </c>
    </row>
    <row r="256" spans="1:44" ht="16.5" thickTop="1" thickBot="1" x14ac:dyDescent="0.3">
      <c r="A256" s="61">
        <f t="shared" si="33"/>
        <v>3</v>
      </c>
      <c r="B256" s="92" t="str">
        <f>IF(ISERROR(IF(ISBLANK(C256),"",_xlfn.XLOOKUP(C256,'[1]Инф. по МКД'!$D$3:$D$13151,'[1]Инф. по МКД'!$C$3:$C$13151,,0))),"",IF(ISBLANK(C256),"",_xlfn.XLOOKUP(C256,'[1]Инф. по МКД'!$D$3:$D$13151,'[1]Инф. по МКД'!$C$3:$C$13151,,0)))</f>
        <v>Горнозаводской городской округ Пермского края</v>
      </c>
      <c r="C256" s="96" t="s">
        <v>345</v>
      </c>
      <c r="D256" s="74">
        <f>IF(ISERROR(IF(ISBLANK($C256),"",VLOOKUP($C256,'[1]Инф. по МКД'!$D$3:$T$13113,3,0))),"",IF(ISBLANK($C256),"",VLOOKUP($C256,'[1]Инф. по МКД'!$D$3:$T$13113,3,0)))</f>
        <v>1964</v>
      </c>
      <c r="E256" s="75"/>
      <c r="F256" s="87" t="str">
        <f>IF(ISERROR(IF(ISBLANK($C256),"",VLOOKUP($C256,'[1]Инф. по МКД'!$D$3:$T$13113,5,0))),"",IF(ISBLANK($C256),"",VLOOKUP($C256,'[1]Инф. по МКД'!$D$3:$T$13113,5,0)))</f>
        <v>Кирпич</v>
      </c>
      <c r="G256" s="75">
        <f>IF(ISERROR(IF(ISBLANK($C256),"",VLOOKUP($C256,'[1]Инф. по МКД'!$D$3:$T$13113,9,0))),"",IF(ISBLANK($C256),"",VLOOKUP($C256,'[1]Инф. по МКД'!$D$3:$T$13113,9,0)))</f>
        <v>4</v>
      </c>
      <c r="H256" s="61">
        <f>IF(ISERROR(IF(ISBLANK($C256),"",VLOOKUP($C256,'[1]Инф. по МКД'!$D$3:$T$13113,10,0))),"",IF(ISBLANK($C256),"",VLOOKUP($C256,'[1]Инф. по МКД'!$D$3:$T$13113,10,0)))</f>
        <v>2</v>
      </c>
      <c r="I256" s="77">
        <f>IF(ISERROR(IF(ISBLANK($C256),"",VLOOKUP($C256,'[1]Инф. по МКД'!$D$3:$T$13113,14,0))),"",IF(ISBLANK($C256),"",VLOOKUP($C256,'[1]Инф. по МКД'!$D$3:$T$13113,14,0)))</f>
        <v>1832</v>
      </c>
      <c r="J256" s="78">
        <f>IF(ISERROR(IF(ISBLANK($C256),"",VLOOKUP($C256,'[1]Инф. по МКД'!$D$3:$T$13113,15,0))),"",IF(ISBLANK($C256),"",VLOOKUP($C256,'[1]Инф. по МКД'!$D$3:$T$13113,15,0)))</f>
        <v>1278.5</v>
      </c>
      <c r="K256" s="77">
        <f>IF(ISERROR(IF(ISBLANK($C256),"",VLOOKUP($C256,'[1]Инф. по МКД'!$D$3:$T$13113,16,0))),"",IF(ISBLANK($C256),"",VLOOKUP($C256,'[1]Инф. по МКД'!$D$3:$T$13113,16,0)))</f>
        <v>1279.0999999999999</v>
      </c>
      <c r="L256" s="79">
        <f>IF(ISERROR(IF(ISBLANK($C256),"",VLOOKUP($C256,'[1]Инф. по МКД'!$D$3:$T$13113,17,0))),"",IF(ISBLANK($C256),"",VLOOKUP($C256,'[1]Инф. по МКД'!$D$3:$T$13113,17,0)))</f>
        <v>41</v>
      </c>
      <c r="M256" s="80">
        <f t="shared" si="39"/>
        <v>8250448.6399999997</v>
      </c>
      <c r="N256" s="78"/>
      <c r="O256" s="78"/>
      <c r="P256" s="78"/>
      <c r="Q256" s="80">
        <f>IF('Форма 2'!D256=0,"",'Форма 2'!D256-N256-O256-P256)</f>
        <v>8250448.6399999997</v>
      </c>
      <c r="R256" s="81">
        <f>M256/J256</f>
        <v>6453.2253734845517</v>
      </c>
      <c r="S256" s="81">
        <f>R256</f>
        <v>6453.2253734845517</v>
      </c>
      <c r="T256" s="82">
        <v>46022</v>
      </c>
      <c r="U256" s="75" t="s">
        <v>43</v>
      </c>
      <c r="V256" s="83"/>
      <c r="W256" s="84">
        <f t="shared" si="34"/>
        <v>1</v>
      </c>
      <c r="X256" s="85" t="s">
        <v>961</v>
      </c>
      <c r="Y256" s="85" t="s">
        <v>961</v>
      </c>
      <c r="Z256" s="85" t="s">
        <v>961</v>
      </c>
      <c r="AA256" s="85" t="s">
        <v>961</v>
      </c>
      <c r="AB256" s="85" t="s">
        <v>961</v>
      </c>
      <c r="AC256" s="85" t="s">
        <v>961</v>
      </c>
      <c r="AD256" s="85" t="s">
        <v>961</v>
      </c>
      <c r="AE256" s="99" t="s">
        <v>961</v>
      </c>
      <c r="AF256" s="86" t="s">
        <v>961</v>
      </c>
      <c r="AG256" s="85">
        <v>1</v>
      </c>
      <c r="AH256" s="85" t="s">
        <v>961</v>
      </c>
      <c r="AI256" s="85" t="s">
        <v>961</v>
      </c>
      <c r="AJ256" s="85" t="s">
        <v>961</v>
      </c>
      <c r="AK256" s="85" t="s">
        <v>961</v>
      </c>
      <c r="AL256" s="85" t="s">
        <v>961</v>
      </c>
      <c r="AM256" s="85" t="s">
        <v>961</v>
      </c>
      <c r="AN256" s="85" t="s">
        <v>961</v>
      </c>
      <c r="AO256" s="85" t="s">
        <v>961</v>
      </c>
      <c r="AP256" s="85" t="s">
        <v>961</v>
      </c>
      <c r="AQ256" s="85" t="s">
        <v>961</v>
      </c>
      <c r="AR256" s="85" t="s">
        <v>961</v>
      </c>
    </row>
    <row r="257" spans="1:44" ht="17.25" thickTop="1" thickBot="1" x14ac:dyDescent="0.3">
      <c r="A257" s="190">
        <f t="shared" si="33"/>
        <v>0</v>
      </c>
      <c r="B257" s="191" t="str">
        <f>IF(ISERROR(IF(ISBLANK(C257),"",_xlfn.XLOOKUP(C257,'[1]Инф. по МКД'!$D$3:$D$13151,'[1]Инф. по МКД'!$C$3:$C$13151,,0))),"",IF(ISBLANK(C257),"",_xlfn.XLOOKUP(C257,'[1]Инф. по МКД'!$D$3:$D$13151,'[1]Инф. по МКД'!$C$3:$C$13151,,0)))</f>
        <v/>
      </c>
      <c r="C257" s="35" t="s">
        <v>221</v>
      </c>
      <c r="D257" s="32" t="str">
        <f>IF(ISERROR(IF(ISBLANK($C257),"",VLOOKUP($C257,'[1]Инф. по МКД'!$D$3:$T$13113,3,0))),"",IF(ISBLANK($C257),"",VLOOKUP($C257,'[1]Инф. по МКД'!$D$3:$T$13113,3,0)))</f>
        <v/>
      </c>
      <c r="E257" s="32"/>
      <c r="F257" s="32" t="str">
        <f>IF(ISERROR(IF(ISBLANK($C257),"",VLOOKUP($C257,'[1]Инф. по МКД'!$D$3:$T$13113,5,0))),"",IF(ISBLANK($C257),"",VLOOKUP($C257,'[1]Инф. по МКД'!$D$3:$T$13113,5,0)))</f>
        <v/>
      </c>
      <c r="G257" s="32" t="str">
        <f>IF(ISERROR(IF(ISBLANK($C257),"",VLOOKUP($C257,'[1]Инф. по МКД'!$D$3:$T$13113,9,0))),"",IF(ISBLANK($C257),"",VLOOKUP($C257,'[1]Инф. по МКД'!$D$3:$T$13113,9,0)))</f>
        <v/>
      </c>
      <c r="H257" s="32" t="str">
        <f>IF(ISERROR(IF(ISBLANK($C257),"",VLOOKUP($C257,'[1]Инф. по МКД'!$D$3:$T$13113,10,0))),"",IF(ISBLANK($C257),"",VLOOKUP($C257,'[1]Инф. по МКД'!$D$3:$T$13113,10,0)))</f>
        <v/>
      </c>
      <c r="I257" s="36" t="str">
        <f>IF(ISERROR(IF(ISBLANK($C257),"",VLOOKUP($C257,'[1]Инф. по МКД'!$D$3:$T$13113,14,0))),"",IF(ISBLANK($C257),"",VLOOKUP($C257,'[1]Инф. по МКД'!$D$3:$T$13113,14,0)))</f>
        <v/>
      </c>
      <c r="J257" s="36" t="str">
        <f>IF(ISERROR(IF(ISBLANK($C257),"",VLOOKUP($C257,'[1]Инф. по МКД'!$D$3:$T$13113,15,0))),"",IF(ISBLANK($C257),"",VLOOKUP($C257,'[1]Инф. по МКД'!$D$3:$T$13113,15,0)))</f>
        <v/>
      </c>
      <c r="K257" s="36" t="str">
        <f>IF(ISERROR(IF(ISBLANK($C257),"",VLOOKUP($C257,'[1]Инф. по МКД'!$D$3:$T$13113,16,0))),"",IF(ISBLANK($C257),"",VLOOKUP($C257,'[1]Инф. по МКД'!$D$3:$T$13113,16,0)))</f>
        <v/>
      </c>
      <c r="L257" s="36" t="str">
        <f>IF(ISERROR(IF(ISBLANK($C257),"",VLOOKUP($C257,'[1]Инф. по МКД'!$D$3:$T$13113,17,0))),"",IF(ISBLANK($C257),"",VLOOKUP($C257,'[1]Инф. по МКД'!$D$3:$T$13113,17,0)))</f>
        <v/>
      </c>
      <c r="M257" s="36">
        <f t="shared" si="39"/>
        <v>2210881141.9299998</v>
      </c>
      <c r="N257" s="36"/>
      <c r="O257" s="36"/>
      <c r="P257" s="36"/>
      <c r="Q257" s="36">
        <f>IF('Форма 2'!D257=0,"",'Форма 2'!D257-N257-O257-P257)</f>
        <v>2210881141.9299998</v>
      </c>
      <c r="R257" s="93"/>
      <c r="S257" s="93"/>
      <c r="T257" s="32"/>
      <c r="U257" s="32"/>
      <c r="V257" s="84"/>
      <c r="W257" s="84">
        <f t="shared" si="34"/>
        <v>0</v>
      </c>
      <c r="X257" s="85"/>
      <c r="Y257" s="85"/>
      <c r="Z257" s="85"/>
      <c r="AA257" s="85"/>
      <c r="AB257" s="85"/>
      <c r="AC257" s="85"/>
      <c r="AD257" s="85"/>
      <c r="AE257" s="99"/>
      <c r="AF257" s="86"/>
      <c r="AG257" s="85"/>
      <c r="AH257" s="85"/>
      <c r="AI257" s="85"/>
      <c r="AJ257" s="85"/>
      <c r="AK257" s="85"/>
      <c r="AL257" s="85"/>
      <c r="AM257" s="85"/>
      <c r="AN257" s="85"/>
      <c r="AO257" s="85"/>
      <c r="AP257" s="85"/>
      <c r="AQ257" s="85"/>
      <c r="AR257" s="85"/>
    </row>
    <row r="258" spans="1:44" ht="16.5" thickTop="1" thickBot="1" x14ac:dyDescent="0.3">
      <c r="A258" s="61">
        <f t="shared" si="33"/>
        <v>1</v>
      </c>
      <c r="B258" s="92" t="str">
        <f>IF(ISERROR(IF(ISBLANK(C258),"",_xlfn.XLOOKUP(C258,'[1]Инф. по МКД'!$D$3:$D$13151,'[1]Инф. по МКД'!$C$3:$C$13151,,0))),"",IF(ISBLANK(C258),"",_xlfn.XLOOKUP(C258,'[1]Инф. по МКД'!$D$3:$D$13151,'[1]Инф. по МКД'!$C$3:$C$13151,,0)))</f>
        <v>город Пермь</v>
      </c>
      <c r="C258" s="96" t="s">
        <v>222</v>
      </c>
      <c r="D258" s="74">
        <f>IF(ISERROR(IF(ISBLANK($C258),"",VLOOKUP($C258,'[1]Инф. по МКД'!$D$3:$T$13113,3,0))),"",IF(ISBLANK($C258),"",VLOOKUP($C258,'[1]Инф. по МКД'!$D$3:$T$13113,3,0)))</f>
        <v>1959</v>
      </c>
      <c r="E258" s="75"/>
      <c r="F258" s="87" t="str">
        <f>IF(ISERROR(IF(ISBLANK($C258),"",VLOOKUP($C258,'[1]Инф. по МКД'!$D$3:$T$13113,5,0))),"",IF(ISBLANK($C258),"",VLOOKUP($C258,'[1]Инф. по МКД'!$D$3:$T$13113,5,0)))</f>
        <v>Кирпич</v>
      </c>
      <c r="G258" s="75">
        <f>IF(ISERROR(IF(ISBLANK($C258),"",VLOOKUP($C258,'[1]Инф. по МКД'!$D$3:$T$13113,9,0))),"",IF(ISBLANK($C258),"",VLOOKUP($C258,'[1]Инф. по МКД'!$D$3:$T$13113,9,0)))</f>
        <v>5</v>
      </c>
      <c r="H258" s="61">
        <f>IF(ISERROR(IF(ISBLANK($C258),"",VLOOKUP($C258,'[1]Инф. по МКД'!$D$3:$T$13113,10,0))),"",IF(ISBLANK($C258),"",VLOOKUP($C258,'[1]Инф. по МКД'!$D$3:$T$13113,10,0)))</f>
        <v>2</v>
      </c>
      <c r="I258" s="77">
        <f>IF(ISERROR(IF(ISBLANK($C258),"",VLOOKUP($C258,'[1]Инф. по МКД'!$D$3:$T$13113,14,0))),"",IF(ISBLANK($C258),"",VLOOKUP($C258,'[1]Инф. по МКД'!$D$3:$T$13113,14,0)))</f>
        <v>1802</v>
      </c>
      <c r="J258" s="78">
        <f>IF(ISERROR(IF(ISBLANK($C258),"",VLOOKUP($C258,'[1]Инф. по МКД'!$D$3:$T$13113,15,0))),"",IF(ISBLANK($C258),"",VLOOKUP($C258,'[1]Инф. по МКД'!$D$3:$T$13113,15,0)))</f>
        <v>1598.2</v>
      </c>
      <c r="K258" s="77">
        <f>IF(ISERROR(IF(ISBLANK($C258),"",VLOOKUP($C258,'[1]Инф. по МКД'!$D$3:$T$13113,16,0))),"",IF(ISBLANK($C258),"",VLOOKUP($C258,'[1]Инф. по МКД'!$D$3:$T$13113,16,0)))</f>
        <v>1598.2</v>
      </c>
      <c r="L258" s="79">
        <f>IF(ISERROR(IF(ISBLANK($C258),"",VLOOKUP($C258,'[1]Инф. по МКД'!$D$3:$T$13113,17,0))),"",IF(ISBLANK($C258),"",VLOOKUP($C258,'[1]Инф. по МКД'!$D$3:$T$13113,17,0)))</f>
        <v>75</v>
      </c>
      <c r="M258" s="80">
        <f t="shared" si="39"/>
        <v>8798012.7200000007</v>
      </c>
      <c r="N258" s="78"/>
      <c r="O258" s="78"/>
      <c r="P258" s="78"/>
      <c r="Q258" s="80">
        <f>IF('Форма 2'!D258=0,"",'Форма 2'!D258-N258-O258-P258)</f>
        <v>8798012.7200000007</v>
      </c>
      <c r="R258" s="81">
        <f t="shared" ref="R258:R289" si="40">M258/J258</f>
        <v>5504.9510198973849</v>
      </c>
      <c r="S258" s="81">
        <f t="shared" ref="S258:S289" si="41">R258</f>
        <v>5504.9510198973849</v>
      </c>
      <c r="T258" s="82">
        <v>46022</v>
      </c>
      <c r="U258" s="75" t="s">
        <v>43</v>
      </c>
      <c r="V258" s="83"/>
      <c r="W258" s="84">
        <f t="shared" si="34"/>
        <v>1</v>
      </c>
      <c r="X258" s="85" t="s">
        <v>961</v>
      </c>
      <c r="Y258" s="85" t="s">
        <v>961</v>
      </c>
      <c r="Z258" s="85" t="s">
        <v>961</v>
      </c>
      <c r="AA258" s="85" t="s">
        <v>961</v>
      </c>
      <c r="AB258" s="85" t="s">
        <v>961</v>
      </c>
      <c r="AC258" s="85" t="s">
        <v>961</v>
      </c>
      <c r="AD258" s="85" t="s">
        <v>961</v>
      </c>
      <c r="AE258" s="99" t="s">
        <v>961</v>
      </c>
      <c r="AF258" s="86" t="s">
        <v>961</v>
      </c>
      <c r="AG258" s="85" t="s">
        <v>961</v>
      </c>
      <c r="AH258" s="85">
        <v>1</v>
      </c>
      <c r="AI258" s="85" t="s">
        <v>961</v>
      </c>
      <c r="AJ258" s="85" t="s">
        <v>961</v>
      </c>
      <c r="AK258" s="85" t="s">
        <v>961</v>
      </c>
      <c r="AL258" s="85" t="s">
        <v>961</v>
      </c>
      <c r="AM258" s="85" t="s">
        <v>961</v>
      </c>
      <c r="AN258" s="85" t="s">
        <v>961</v>
      </c>
      <c r="AO258" s="85" t="s">
        <v>961</v>
      </c>
      <c r="AP258" s="85" t="s">
        <v>961</v>
      </c>
      <c r="AQ258" s="85" t="s">
        <v>961</v>
      </c>
      <c r="AR258" s="85" t="s">
        <v>961</v>
      </c>
    </row>
    <row r="259" spans="1:44" ht="16.5" thickTop="1" thickBot="1" x14ac:dyDescent="0.3">
      <c r="A259" s="61">
        <f t="shared" si="33"/>
        <v>2</v>
      </c>
      <c r="B259" s="92" t="str">
        <f>IF(ISERROR(IF(ISBLANK(C259),"",_xlfn.XLOOKUP(C259,'[1]Инф. по МКД'!$D$3:$D$13151,'[1]Инф. по МКД'!$C$3:$C$13151,,0))),"",IF(ISBLANK(C259),"",_xlfn.XLOOKUP(C259,'[1]Инф. по МКД'!$D$3:$D$13151,'[1]Инф. по МКД'!$C$3:$C$13151,,0)))</f>
        <v>город Пермь</v>
      </c>
      <c r="C259" s="96" t="s">
        <v>416</v>
      </c>
      <c r="D259" s="74">
        <f>IF(ISERROR(IF(ISBLANK($C259),"",VLOOKUP($C259,'[1]Инф. по МКД'!$D$3:$T$13113,3,0))),"",IF(ISBLANK($C259),"",VLOOKUP($C259,'[1]Инф. по МКД'!$D$3:$T$13113,3,0)))</f>
        <v>1961</v>
      </c>
      <c r="E259" s="75"/>
      <c r="F259" s="87" t="str">
        <f>IF(ISERROR(IF(ISBLANK($C259),"",VLOOKUP($C259,'[1]Инф. по МКД'!$D$3:$T$13113,5,0))),"",IF(ISBLANK($C259),"",VLOOKUP($C259,'[1]Инф. по МКД'!$D$3:$T$13113,5,0)))</f>
        <v>панель</v>
      </c>
      <c r="G259" s="75">
        <f>IF(ISERROR(IF(ISBLANK($C259),"",VLOOKUP($C259,'[1]Инф. по МКД'!$D$3:$T$13113,9,0))),"",IF(ISBLANK($C259),"",VLOOKUP($C259,'[1]Инф. по МКД'!$D$3:$T$13113,9,0)))</f>
        <v>5</v>
      </c>
      <c r="H259" s="61">
        <f>IF(ISERROR(IF(ISBLANK($C259),"",VLOOKUP($C259,'[1]Инф. по МКД'!$D$3:$T$13113,10,0))),"",IF(ISBLANK($C259),"",VLOOKUP($C259,'[1]Инф. по МКД'!$D$3:$T$13113,10,0)))</f>
        <v>4</v>
      </c>
      <c r="I259" s="77">
        <f>IF(ISERROR(IF(ISBLANK($C259),"",VLOOKUP($C259,'[1]Инф. по МКД'!$D$3:$T$13113,14,0))),"",IF(ISBLANK($C259),"",VLOOKUP($C259,'[1]Инф. по МКД'!$D$3:$T$13113,14,0)))</f>
        <v>4289.3</v>
      </c>
      <c r="J259" s="78">
        <f>IF(ISERROR(IF(ISBLANK($C259),"",VLOOKUP($C259,'[1]Инф. по МКД'!$D$3:$T$13113,15,0))),"",IF(ISBLANK($C259),"",VLOOKUP($C259,'[1]Инф. по МКД'!$D$3:$T$13113,15,0)))</f>
        <v>3829</v>
      </c>
      <c r="K259" s="77">
        <f>IF(ISERROR(IF(ISBLANK($C259),"",VLOOKUP($C259,'[1]Инф. по МКД'!$D$3:$T$13113,16,0))),"",IF(ISBLANK($C259),"",VLOOKUP($C259,'[1]Инф. по МКД'!$D$3:$T$13113,16,0)))</f>
        <v>3829</v>
      </c>
      <c r="L259" s="79">
        <f>IF(ISERROR(IF(ISBLANK($C259),"",VLOOKUP($C259,'[1]Инф. по МКД'!$D$3:$T$13113,17,0))),"",IF(ISBLANK($C259),"",VLOOKUP($C259,'[1]Инф. по МКД'!$D$3:$T$13113,17,0)))</f>
        <v>240</v>
      </c>
      <c r="M259" s="80">
        <f t="shared" si="39"/>
        <v>1394451.43</v>
      </c>
      <c r="N259" s="78"/>
      <c r="O259" s="78"/>
      <c r="P259" s="78"/>
      <c r="Q259" s="80">
        <f>IF('Форма 2'!D259=0,"",'Форма 2'!D259-N259-O259-P259)</f>
        <v>1394451.43</v>
      </c>
      <c r="R259" s="81">
        <f t="shared" si="40"/>
        <v>364.18162183337682</v>
      </c>
      <c r="S259" s="81">
        <f t="shared" si="41"/>
        <v>364.18162183337682</v>
      </c>
      <c r="T259" s="82">
        <v>46022</v>
      </c>
      <c r="U259" s="75" t="s">
        <v>44</v>
      </c>
      <c r="V259" s="84"/>
      <c r="W259" s="84">
        <f t="shared" si="34"/>
        <v>1</v>
      </c>
      <c r="X259" s="85" t="s">
        <v>961</v>
      </c>
      <c r="Y259" s="85" t="s">
        <v>961</v>
      </c>
      <c r="Z259" s="85" t="s">
        <v>961</v>
      </c>
      <c r="AA259" s="85">
        <v>1</v>
      </c>
      <c r="AB259" s="85" t="s">
        <v>961</v>
      </c>
      <c r="AC259" s="85" t="s">
        <v>961</v>
      </c>
      <c r="AD259" s="85" t="s">
        <v>961</v>
      </c>
      <c r="AE259" s="99" t="s">
        <v>961</v>
      </c>
      <c r="AF259" s="86" t="s">
        <v>961</v>
      </c>
      <c r="AG259" s="85" t="s">
        <v>961</v>
      </c>
      <c r="AH259" s="85" t="s">
        <v>961</v>
      </c>
      <c r="AI259" s="85" t="s">
        <v>961</v>
      </c>
      <c r="AJ259" s="85" t="s">
        <v>961</v>
      </c>
      <c r="AK259" s="85" t="s">
        <v>961</v>
      </c>
      <c r="AL259" s="85" t="s">
        <v>961</v>
      </c>
      <c r="AM259" s="85" t="s">
        <v>961</v>
      </c>
      <c r="AN259" s="85" t="s">
        <v>961</v>
      </c>
      <c r="AO259" s="85" t="s">
        <v>961</v>
      </c>
      <c r="AP259" s="85" t="s">
        <v>961</v>
      </c>
      <c r="AQ259" s="85" t="s">
        <v>961</v>
      </c>
      <c r="AR259" s="85" t="s">
        <v>961</v>
      </c>
    </row>
    <row r="260" spans="1:44" ht="16.5" thickTop="1" thickBot="1" x14ac:dyDescent="0.3">
      <c r="A260" s="61">
        <f t="shared" si="33"/>
        <v>3</v>
      </c>
      <c r="B260" s="92" t="str">
        <f>IF(ISERROR(IF(ISBLANK(C260),"",_xlfn.XLOOKUP(C260,'[1]Инф. по МКД'!$D$3:$D$13151,'[1]Инф. по МКД'!$C$3:$C$13151,,0))),"",IF(ISBLANK(C260),"",_xlfn.XLOOKUP(C260,'[1]Инф. по МКД'!$D$3:$D$13151,'[1]Инф. по МКД'!$C$3:$C$13151,,0)))</f>
        <v>город Пермь</v>
      </c>
      <c r="C260" s="96" t="s">
        <v>417</v>
      </c>
      <c r="D260" s="74">
        <f>IF(ISERROR(IF(ISBLANK($C260),"",VLOOKUP($C260,'[1]Инф. по МКД'!$D$3:$T$13113,3,0))),"",IF(ISBLANK($C260),"",VLOOKUP($C260,'[1]Инф. по МКД'!$D$3:$T$13113,3,0)))</f>
        <v>1961</v>
      </c>
      <c r="E260" s="75"/>
      <c r="F260" s="87" t="str">
        <f>IF(ISERROR(IF(ISBLANK($C260),"",VLOOKUP($C260,'[1]Инф. по МКД'!$D$3:$T$13113,5,0))),"",IF(ISBLANK($C260),"",VLOOKUP($C260,'[1]Инф. по МКД'!$D$3:$T$13113,5,0)))</f>
        <v>Кирпич</v>
      </c>
      <c r="G260" s="75">
        <f>IF(ISERROR(IF(ISBLANK($C260),"",VLOOKUP($C260,'[1]Инф. по МКД'!$D$3:$T$13113,9,0))),"",IF(ISBLANK($C260),"",VLOOKUP($C260,'[1]Инф. по МКД'!$D$3:$T$13113,9,0)))</f>
        <v>5</v>
      </c>
      <c r="H260" s="61">
        <f>IF(ISERROR(IF(ISBLANK($C260),"",VLOOKUP($C260,'[1]Инф. по МКД'!$D$3:$T$13113,10,0))),"",IF(ISBLANK($C260),"",VLOOKUP($C260,'[1]Инф. по МКД'!$D$3:$T$13113,10,0)))</f>
        <v>2</v>
      </c>
      <c r="I260" s="77">
        <f>IF(ISERROR(IF(ISBLANK($C260),"",VLOOKUP($C260,'[1]Инф. по МКД'!$D$3:$T$13113,14,0))),"",IF(ISBLANK($C260),"",VLOOKUP($C260,'[1]Инф. по МКД'!$D$3:$T$13113,14,0)))</f>
        <v>2222.1</v>
      </c>
      <c r="J260" s="78">
        <f>IF(ISERROR(IF(ISBLANK($C260),"",VLOOKUP($C260,'[1]Инф. по МКД'!$D$3:$T$13113,15,0))),"",IF(ISBLANK($C260),"",VLOOKUP($C260,'[1]Инф. по МКД'!$D$3:$T$13113,15,0)))</f>
        <v>2037</v>
      </c>
      <c r="K260" s="77">
        <f>IF(ISERROR(IF(ISBLANK($C260),"",VLOOKUP($C260,'[1]Инф. по МКД'!$D$3:$T$13113,16,0))),"",IF(ISBLANK($C260),"",VLOOKUP($C260,'[1]Инф. по МКД'!$D$3:$T$13113,16,0)))</f>
        <v>1416.1</v>
      </c>
      <c r="L260" s="79">
        <f>IF(ISERROR(IF(ISBLANK($C260),"",VLOOKUP($C260,'[1]Инф. по МКД'!$D$3:$T$13113,17,0))),"",IF(ISBLANK($C260),"",VLOOKUP($C260,'[1]Инф. по МКД'!$D$3:$T$13113,17,0)))</f>
        <v>41</v>
      </c>
      <c r="M260" s="80">
        <f t="shared" si="39"/>
        <v>11482835.07</v>
      </c>
      <c r="N260" s="78"/>
      <c r="O260" s="78"/>
      <c r="P260" s="78"/>
      <c r="Q260" s="80">
        <f>IF('Форма 2'!D260=0,"",'Форма 2'!D260-N260-O260-P260)</f>
        <v>11482835.07</v>
      </c>
      <c r="R260" s="81">
        <f t="shared" si="40"/>
        <v>5637.1306185567009</v>
      </c>
      <c r="S260" s="81">
        <f t="shared" si="41"/>
        <v>5637.1306185567009</v>
      </c>
      <c r="T260" s="82">
        <v>46022</v>
      </c>
      <c r="U260" s="75" t="s">
        <v>43</v>
      </c>
      <c r="V260" s="84"/>
      <c r="W260" s="84">
        <f t="shared" si="34"/>
        <v>6</v>
      </c>
      <c r="X260" s="85">
        <v>1</v>
      </c>
      <c r="Y260" s="85">
        <v>1</v>
      </c>
      <c r="Z260" s="85">
        <v>1</v>
      </c>
      <c r="AA260" s="85">
        <v>1</v>
      </c>
      <c r="AB260" s="85">
        <v>1</v>
      </c>
      <c r="AC260" s="85">
        <v>1</v>
      </c>
      <c r="AD260" s="85" t="s">
        <v>961</v>
      </c>
      <c r="AE260" s="99" t="s">
        <v>961</v>
      </c>
      <c r="AF260" s="86" t="s">
        <v>961</v>
      </c>
      <c r="AG260" s="85" t="s">
        <v>961</v>
      </c>
      <c r="AH260" s="85" t="s">
        <v>961</v>
      </c>
      <c r="AI260" s="85" t="s">
        <v>961</v>
      </c>
      <c r="AJ260" s="85" t="s">
        <v>961</v>
      </c>
      <c r="AK260" s="85" t="s">
        <v>961</v>
      </c>
      <c r="AL260" s="85" t="s">
        <v>961</v>
      </c>
      <c r="AM260" s="85" t="s">
        <v>961</v>
      </c>
      <c r="AN260" s="85" t="s">
        <v>961</v>
      </c>
      <c r="AO260" s="85" t="s">
        <v>961</v>
      </c>
      <c r="AP260" s="85" t="s">
        <v>961</v>
      </c>
      <c r="AQ260" s="85" t="s">
        <v>961</v>
      </c>
      <c r="AR260" s="85" t="s">
        <v>961</v>
      </c>
    </row>
    <row r="261" spans="1:44" ht="16.5" thickTop="1" thickBot="1" x14ac:dyDescent="0.3">
      <c r="A261" s="61">
        <f t="shared" si="33"/>
        <v>4</v>
      </c>
      <c r="B261" s="92" t="str">
        <f>IF(ISERROR(IF(ISBLANK(C261),"",_xlfn.XLOOKUP(C261,'[1]Инф. по МКД'!$D$3:$D$13151,'[1]Инф. по МКД'!$C$3:$C$13151,,0))),"",IF(ISBLANK(C261),"",_xlfn.XLOOKUP(C261,'[1]Инф. по МКД'!$D$3:$D$13151,'[1]Инф. по МКД'!$C$3:$C$13151,,0)))</f>
        <v>город Пермь</v>
      </c>
      <c r="C261" s="96" t="s">
        <v>227</v>
      </c>
      <c r="D261" s="74">
        <f>IF(ISERROR(IF(ISBLANK($C261),"",VLOOKUP($C261,'[1]Инф. по МКД'!$D$3:$T$13113,3,0))),"",IF(ISBLANK($C261),"",VLOOKUP($C261,'[1]Инф. по МКД'!$D$3:$T$13113,3,0)))</f>
        <v>1956</v>
      </c>
      <c r="E261" s="75"/>
      <c r="F261" s="87" t="str">
        <f>IF(ISERROR(IF(ISBLANK($C261),"",VLOOKUP($C261,'[1]Инф. по МКД'!$D$3:$T$13113,5,0))),"",IF(ISBLANK($C261),"",VLOOKUP($C261,'[1]Инф. по МКД'!$D$3:$T$13113,5,0)))</f>
        <v>Кирпич</v>
      </c>
      <c r="G261" s="75">
        <f>IF(ISERROR(IF(ISBLANK($C261),"",VLOOKUP($C261,'[1]Инф. по МКД'!$D$3:$T$13113,9,0))),"",IF(ISBLANK($C261),"",VLOOKUP($C261,'[1]Инф. по МКД'!$D$3:$T$13113,9,0)))</f>
        <v>5</v>
      </c>
      <c r="H261" s="61">
        <f>IF(ISERROR(IF(ISBLANK($C261),"",VLOOKUP($C261,'[1]Инф. по МКД'!$D$3:$T$13113,10,0))),"",IF(ISBLANK($C261),"",VLOOKUP($C261,'[1]Инф. по МКД'!$D$3:$T$13113,10,0)))</f>
        <v>2</v>
      </c>
      <c r="I261" s="77">
        <f>IF(ISERROR(IF(ISBLANK($C261),"",VLOOKUP($C261,'[1]Инф. по МКД'!$D$3:$T$13113,14,0))),"",IF(ISBLANK($C261),"",VLOOKUP($C261,'[1]Инф. по МКД'!$D$3:$T$13113,14,0)))</f>
        <v>2854.36</v>
      </c>
      <c r="J261" s="78">
        <f>IF(ISERROR(IF(ISBLANK($C261),"",VLOOKUP($C261,'[1]Инф. по МКД'!$D$3:$T$13113,15,0))),"",IF(ISBLANK($C261),"",VLOOKUP($C261,'[1]Инф. по МКД'!$D$3:$T$13113,15,0)))</f>
        <v>2492.8000000000002</v>
      </c>
      <c r="K261" s="77">
        <f>IF(ISERROR(IF(ISBLANK($C261),"",VLOOKUP($C261,'[1]Инф. по МКД'!$D$3:$T$13113,16,0))),"",IF(ISBLANK($C261),"",VLOOKUP($C261,'[1]Инф. по МКД'!$D$3:$T$13113,16,0)))</f>
        <v>1412.2</v>
      </c>
      <c r="L261" s="79">
        <f>IF(ISERROR(IF(ISBLANK($C261),"",VLOOKUP($C261,'[1]Инф. по МКД'!$D$3:$T$13113,17,0))),"",IF(ISBLANK($C261),"",VLOOKUP($C261,'[1]Инф. по МКД'!$D$3:$T$13113,17,0)))</f>
        <v>47</v>
      </c>
      <c r="M261" s="80">
        <f t="shared" si="39"/>
        <v>1483154</v>
      </c>
      <c r="N261" s="78"/>
      <c r="O261" s="78"/>
      <c r="P261" s="78"/>
      <c r="Q261" s="80">
        <f>IF('Форма 2'!D261=0,"",'Форма 2'!D261-N261-O261-P261)</f>
        <v>1483154</v>
      </c>
      <c r="R261" s="81">
        <f t="shared" si="40"/>
        <v>594.97512836970475</v>
      </c>
      <c r="S261" s="81">
        <f t="shared" si="41"/>
        <v>594.97512836970475</v>
      </c>
      <c r="T261" s="82">
        <v>46022</v>
      </c>
      <c r="U261" s="75" t="s">
        <v>43</v>
      </c>
      <c r="V261" s="84"/>
      <c r="W261" s="84">
        <f t="shared" si="34"/>
        <v>1</v>
      </c>
      <c r="X261" s="85">
        <v>1</v>
      </c>
      <c r="Y261" s="85" t="s">
        <v>961</v>
      </c>
      <c r="Z261" s="85" t="s">
        <v>961</v>
      </c>
      <c r="AA261" s="85" t="s">
        <v>961</v>
      </c>
      <c r="AB261" s="85" t="s">
        <v>961</v>
      </c>
      <c r="AC261" s="85" t="s">
        <v>961</v>
      </c>
      <c r="AD261" s="85" t="s">
        <v>961</v>
      </c>
      <c r="AE261" s="99" t="s">
        <v>961</v>
      </c>
      <c r="AF261" s="86" t="s">
        <v>961</v>
      </c>
      <c r="AG261" s="85" t="s">
        <v>961</v>
      </c>
      <c r="AH261" s="85" t="s">
        <v>961</v>
      </c>
      <c r="AI261" s="85" t="s">
        <v>961</v>
      </c>
      <c r="AJ261" s="85" t="s">
        <v>961</v>
      </c>
      <c r="AK261" s="85" t="s">
        <v>961</v>
      </c>
      <c r="AL261" s="85" t="s">
        <v>961</v>
      </c>
      <c r="AM261" s="85" t="s">
        <v>961</v>
      </c>
      <c r="AN261" s="85" t="s">
        <v>961</v>
      </c>
      <c r="AO261" s="85" t="s">
        <v>961</v>
      </c>
      <c r="AP261" s="85" t="s">
        <v>961</v>
      </c>
      <c r="AQ261" s="85" t="s">
        <v>961</v>
      </c>
      <c r="AR261" s="85" t="s">
        <v>961</v>
      </c>
    </row>
    <row r="262" spans="1:44" ht="16.5" thickTop="1" thickBot="1" x14ac:dyDescent="0.3">
      <c r="A262" s="61">
        <f t="shared" si="33"/>
        <v>5</v>
      </c>
      <c r="B262" s="92" t="str">
        <f>IF(ISERROR(IF(ISBLANK(C262),"",_xlfn.XLOOKUP(C262,'[1]Инф. по МКД'!$D$3:$D$13151,'[1]Инф. по МКД'!$C$3:$C$13151,,0))),"",IF(ISBLANK(C262),"",_xlfn.XLOOKUP(C262,'[1]Инф. по МКД'!$D$3:$D$13151,'[1]Инф. по МКД'!$C$3:$C$13151,,0)))</f>
        <v>город Пермь</v>
      </c>
      <c r="C262" s="96" t="s">
        <v>418</v>
      </c>
      <c r="D262" s="74">
        <f>IF(ISERROR(IF(ISBLANK($C262),"",VLOOKUP($C262,'[1]Инф. по МКД'!$D$3:$T$13113,3,0))),"",IF(ISBLANK($C262),"",VLOOKUP($C262,'[1]Инф. по МКД'!$D$3:$T$13113,3,0)))</f>
        <v>1953</v>
      </c>
      <c r="E262" s="75"/>
      <c r="F262" s="87" t="str">
        <f>IF(ISERROR(IF(ISBLANK($C262),"",VLOOKUP($C262,'[1]Инф. по МКД'!$D$3:$T$13113,5,0))),"",IF(ISBLANK($C262),"",VLOOKUP($C262,'[1]Инф. по МКД'!$D$3:$T$13113,5,0)))</f>
        <v>Кирпич</v>
      </c>
      <c r="G262" s="75">
        <f>IF(ISERROR(IF(ISBLANK($C262),"",VLOOKUP($C262,'[1]Инф. по МКД'!$D$3:$T$13113,9,0))),"",IF(ISBLANK($C262),"",VLOOKUP($C262,'[1]Инф. по МКД'!$D$3:$T$13113,9,0)))</f>
        <v>4</v>
      </c>
      <c r="H262" s="61">
        <f>IF(ISERROR(IF(ISBLANK($C262),"",VLOOKUP($C262,'[1]Инф. по МКД'!$D$3:$T$13113,10,0))),"",IF(ISBLANK($C262),"",VLOOKUP($C262,'[1]Инф. по МКД'!$D$3:$T$13113,10,0)))</f>
        <v>4</v>
      </c>
      <c r="I262" s="77">
        <f>IF(ISERROR(IF(ISBLANK($C262),"",VLOOKUP($C262,'[1]Инф. по МКД'!$D$3:$T$13113,14,0))),"",IF(ISBLANK($C262),"",VLOOKUP($C262,'[1]Инф. по МКД'!$D$3:$T$13113,14,0)))</f>
        <v>3271</v>
      </c>
      <c r="J262" s="78">
        <f>IF(ISERROR(IF(ISBLANK($C262),"",VLOOKUP($C262,'[1]Инф. по МКД'!$D$3:$T$13113,15,0))),"",IF(ISBLANK($C262),"",VLOOKUP($C262,'[1]Инф. по МКД'!$D$3:$T$13113,15,0)))</f>
        <v>3261.1000000000004</v>
      </c>
      <c r="K262" s="77">
        <f>IF(ISERROR(IF(ISBLANK($C262),"",VLOOKUP($C262,'[1]Инф. по МКД'!$D$3:$T$13113,16,0))),"",IF(ISBLANK($C262),"",VLOOKUP($C262,'[1]Инф. по МКД'!$D$3:$T$13113,16,0)))</f>
        <v>2077.4</v>
      </c>
      <c r="L262" s="79">
        <f>IF(ISERROR(IF(ISBLANK($C262),"",VLOOKUP($C262,'[1]Инф. по МКД'!$D$3:$T$13113,17,0))),"",IF(ISBLANK($C262),"",VLOOKUP($C262,'[1]Инф. по МКД'!$D$3:$T$13113,17,0)))</f>
        <v>81</v>
      </c>
      <c r="M262" s="80">
        <f t="shared" si="39"/>
        <v>11326033.76</v>
      </c>
      <c r="N262" s="78"/>
      <c r="O262" s="78"/>
      <c r="P262" s="78"/>
      <c r="Q262" s="80">
        <f>IF('Форма 2'!D262=0,"",'Форма 2'!D262-N262-O262-P262)</f>
        <v>11326033.76</v>
      </c>
      <c r="R262" s="81">
        <f t="shared" si="40"/>
        <v>3473.0715893410193</v>
      </c>
      <c r="S262" s="81">
        <f t="shared" si="41"/>
        <v>3473.0715893410193</v>
      </c>
      <c r="T262" s="82">
        <v>46022</v>
      </c>
      <c r="U262" s="75" t="s">
        <v>43</v>
      </c>
      <c r="V262" s="84"/>
      <c r="W262" s="84">
        <f t="shared" si="34"/>
        <v>3</v>
      </c>
      <c r="X262" s="85">
        <v>1</v>
      </c>
      <c r="Y262" s="85">
        <v>1</v>
      </c>
      <c r="Z262" s="85" t="s">
        <v>961</v>
      </c>
      <c r="AA262" s="85" t="s">
        <v>961</v>
      </c>
      <c r="AB262" s="85" t="s">
        <v>961</v>
      </c>
      <c r="AC262" s="85">
        <v>1</v>
      </c>
      <c r="AD262" s="85" t="s">
        <v>961</v>
      </c>
      <c r="AE262" s="99" t="s">
        <v>961</v>
      </c>
      <c r="AF262" s="86" t="s">
        <v>961</v>
      </c>
      <c r="AG262" s="85" t="s">
        <v>961</v>
      </c>
      <c r="AH262" s="85" t="s">
        <v>961</v>
      </c>
      <c r="AI262" s="85" t="s">
        <v>961</v>
      </c>
      <c r="AJ262" s="85" t="s">
        <v>961</v>
      </c>
      <c r="AK262" s="85" t="s">
        <v>961</v>
      </c>
      <c r="AL262" s="85" t="s">
        <v>961</v>
      </c>
      <c r="AM262" s="85" t="s">
        <v>961</v>
      </c>
      <c r="AN262" s="85" t="s">
        <v>961</v>
      </c>
      <c r="AO262" s="85" t="s">
        <v>961</v>
      </c>
      <c r="AP262" s="85" t="s">
        <v>961</v>
      </c>
      <c r="AQ262" s="85" t="s">
        <v>961</v>
      </c>
      <c r="AR262" s="85" t="s">
        <v>961</v>
      </c>
    </row>
    <row r="263" spans="1:44" ht="16.5" thickTop="1" thickBot="1" x14ac:dyDescent="0.3">
      <c r="A263" s="61">
        <f t="shared" si="33"/>
        <v>6</v>
      </c>
      <c r="B263" s="92" t="str">
        <f>IF(ISERROR(IF(ISBLANK(C263),"",_xlfn.XLOOKUP(C263,'[1]Инф. по МКД'!$D$3:$D$13151,'[1]Инф. по МКД'!$C$3:$C$13151,,0))),"",IF(ISBLANK(C263),"",_xlfn.XLOOKUP(C263,'[1]Инф. по МКД'!$D$3:$D$13151,'[1]Инф. по МКД'!$C$3:$C$13151,,0)))</f>
        <v>город Пермь</v>
      </c>
      <c r="C263" s="96" t="s">
        <v>419</v>
      </c>
      <c r="D263" s="74">
        <f>IF(ISERROR(IF(ISBLANK($C263),"",VLOOKUP($C263,'[1]Инф. по МКД'!$D$3:$T$13113,3,0))),"",IF(ISBLANK($C263),"",VLOOKUP($C263,'[1]Инф. по МКД'!$D$3:$T$13113,3,0)))</f>
        <v>1957</v>
      </c>
      <c r="E263" s="75"/>
      <c r="F263" s="87" t="str">
        <f>IF(ISERROR(IF(ISBLANK($C263),"",VLOOKUP($C263,'[1]Инф. по МКД'!$D$3:$T$13113,5,0))),"",IF(ISBLANK($C263),"",VLOOKUP($C263,'[1]Инф. по МКД'!$D$3:$T$13113,5,0)))</f>
        <v>Кирпич</v>
      </c>
      <c r="G263" s="75">
        <f>IF(ISERROR(IF(ISBLANK($C263),"",VLOOKUP($C263,'[1]Инф. по МКД'!$D$3:$T$13113,9,0))),"",IF(ISBLANK($C263),"",VLOOKUP($C263,'[1]Инф. по МКД'!$D$3:$T$13113,9,0)))</f>
        <v>5</v>
      </c>
      <c r="H263" s="61">
        <f>IF(ISERROR(IF(ISBLANK($C263),"",VLOOKUP($C263,'[1]Инф. по МКД'!$D$3:$T$13113,10,0))),"",IF(ISBLANK($C263),"",VLOOKUP($C263,'[1]Инф. по МКД'!$D$3:$T$13113,10,0)))</f>
        <v>4</v>
      </c>
      <c r="I263" s="77">
        <f>IF(ISERROR(IF(ISBLANK($C263),"",VLOOKUP($C263,'[1]Инф. по МКД'!$D$3:$T$13113,14,0))),"",IF(ISBLANK($C263),"",VLOOKUP($C263,'[1]Инф. по МКД'!$D$3:$T$13113,14,0)))</f>
        <v>5400.5</v>
      </c>
      <c r="J263" s="78">
        <f>IF(ISERROR(IF(ISBLANK($C263),"",VLOOKUP($C263,'[1]Инф. по МКД'!$D$3:$T$13113,15,0))),"",IF(ISBLANK($C263),"",VLOOKUP($C263,'[1]Инф. по МКД'!$D$3:$T$13113,15,0)))</f>
        <v>3840.3</v>
      </c>
      <c r="K263" s="77">
        <f>IF(ISERROR(IF(ISBLANK($C263),"",VLOOKUP($C263,'[1]Инф. по МКД'!$D$3:$T$13113,16,0))),"",IF(ISBLANK($C263),"",VLOOKUP($C263,'[1]Инф. по МКД'!$D$3:$T$13113,16,0)))</f>
        <v>3840.3</v>
      </c>
      <c r="L263" s="79">
        <f>IF(ISERROR(IF(ISBLANK($C263),"",VLOOKUP($C263,'[1]Инф. по МКД'!$D$3:$T$13113,17,0))),"",IF(ISBLANK($C263),"",VLOOKUP($C263,'[1]Инф. по МКД'!$D$3:$T$13113,17,0)))</f>
        <v>111</v>
      </c>
      <c r="M263" s="80">
        <f t="shared" si="39"/>
        <v>4407402.0599999996</v>
      </c>
      <c r="N263" s="78"/>
      <c r="O263" s="78"/>
      <c r="P263" s="78"/>
      <c r="Q263" s="80">
        <f>IF('Форма 2'!D263=0,"",'Форма 2'!D263-N263-O263-P263)</f>
        <v>4407402.0599999996</v>
      </c>
      <c r="R263" s="81">
        <f t="shared" si="40"/>
        <v>1147.6712913053666</v>
      </c>
      <c r="S263" s="81">
        <f t="shared" si="41"/>
        <v>1147.6712913053666</v>
      </c>
      <c r="T263" s="82">
        <v>46022</v>
      </c>
      <c r="U263" s="75" t="s">
        <v>43</v>
      </c>
      <c r="V263" s="83"/>
      <c r="W263" s="84">
        <f t="shared" si="34"/>
        <v>1</v>
      </c>
      <c r="X263" s="85" t="s">
        <v>961</v>
      </c>
      <c r="Y263" s="85" t="s">
        <v>961</v>
      </c>
      <c r="Z263" s="85" t="s">
        <v>961</v>
      </c>
      <c r="AA263" s="85" t="s">
        <v>961</v>
      </c>
      <c r="AB263" s="85" t="s">
        <v>961</v>
      </c>
      <c r="AC263" s="85" t="s">
        <v>961</v>
      </c>
      <c r="AD263" s="85" t="s">
        <v>961</v>
      </c>
      <c r="AE263" s="99" t="s">
        <v>961</v>
      </c>
      <c r="AF263" s="86" t="s">
        <v>961</v>
      </c>
      <c r="AG263" s="85" t="s">
        <v>961</v>
      </c>
      <c r="AH263" s="85" t="s">
        <v>961</v>
      </c>
      <c r="AI263" s="85" t="s">
        <v>961</v>
      </c>
      <c r="AJ263" s="85" t="s">
        <v>961</v>
      </c>
      <c r="AK263" s="85">
        <v>1</v>
      </c>
      <c r="AL263" s="85" t="s">
        <v>961</v>
      </c>
      <c r="AM263" s="85" t="s">
        <v>961</v>
      </c>
      <c r="AN263" s="85" t="s">
        <v>961</v>
      </c>
      <c r="AO263" s="85" t="s">
        <v>961</v>
      </c>
      <c r="AP263" s="85" t="s">
        <v>961</v>
      </c>
      <c r="AQ263" s="85" t="s">
        <v>961</v>
      </c>
      <c r="AR263" s="85" t="s">
        <v>961</v>
      </c>
    </row>
    <row r="264" spans="1:44" ht="16.5" thickTop="1" thickBot="1" x14ac:dyDescent="0.3">
      <c r="A264" s="61">
        <f t="shared" ref="A264:A327" si="42">IF(NOT(ISERROR("Пермского края"=MID(C264,FIND("Пермского края",C264),14)))=$C$1,0,IF(NOT(ISERROR("город Пермь"=MID(C264,FIND("город Пермь",C264),11)))=$C$1,0,IF(NOT(ISERROR("Итого"=MID(C264,FIND("Итого",C264),5)))=$C$1,0,IF(NOT(ISERROR("Всего"=MID(C264,FIND("Всего",C264),5)))=$C$1,0,A263+1))))</f>
        <v>7</v>
      </c>
      <c r="B264" s="92" t="str">
        <f>IF(ISERROR(IF(ISBLANK(C264),"",_xlfn.XLOOKUP(C264,'[1]Инф. по МКД'!$D$3:$D$13151,'[1]Инф. по МКД'!$C$3:$C$13151,,0))),"",IF(ISBLANK(C264),"",_xlfn.XLOOKUP(C264,'[1]Инф. по МКД'!$D$3:$D$13151,'[1]Инф. по МКД'!$C$3:$C$13151,,0)))</f>
        <v>город Пермь</v>
      </c>
      <c r="C264" s="96" t="s">
        <v>228</v>
      </c>
      <c r="D264" s="74">
        <f>IF(ISERROR(IF(ISBLANK($C264),"",VLOOKUP($C264,'[1]Инф. по МКД'!$D$3:$T$13113,3,0))),"",IF(ISBLANK($C264),"",VLOOKUP($C264,'[1]Инф. по МКД'!$D$3:$T$13113,3,0)))</f>
        <v>1939</v>
      </c>
      <c r="E264" s="75"/>
      <c r="F264" s="87" t="str">
        <f>IF(ISERROR(IF(ISBLANK($C264),"",VLOOKUP($C264,'[1]Инф. по МКД'!$D$3:$T$13113,5,0))),"",IF(ISBLANK($C264),"",VLOOKUP($C264,'[1]Инф. по МКД'!$D$3:$T$13113,5,0)))</f>
        <v>Кирпич</v>
      </c>
      <c r="G264" s="75">
        <f>IF(ISERROR(IF(ISBLANK($C264),"",VLOOKUP($C264,'[1]Инф. по МКД'!$D$3:$T$13113,9,0))),"",IF(ISBLANK($C264),"",VLOOKUP($C264,'[1]Инф. по МКД'!$D$3:$T$13113,9,0)))</f>
        <v>5</v>
      </c>
      <c r="H264" s="61">
        <f>IF(ISERROR(IF(ISBLANK($C264),"",VLOOKUP($C264,'[1]Инф. по МКД'!$D$3:$T$13113,10,0))),"",IF(ISBLANK($C264),"",VLOOKUP($C264,'[1]Инф. по МКД'!$D$3:$T$13113,10,0)))</f>
        <v>5</v>
      </c>
      <c r="I264" s="77">
        <f>IF(ISERROR(IF(ISBLANK($C264),"",VLOOKUP($C264,'[1]Инф. по МКД'!$D$3:$T$13113,14,0))),"",IF(ISBLANK($C264),"",VLOOKUP($C264,'[1]Инф. по МКД'!$D$3:$T$13113,14,0)))</f>
        <v>3843.2</v>
      </c>
      <c r="J264" s="78">
        <f>IF(ISERROR(IF(ISBLANK($C264),"",VLOOKUP($C264,'[1]Инф. по МКД'!$D$3:$T$13113,15,0))),"",IF(ISBLANK($C264),"",VLOOKUP($C264,'[1]Инф. по МКД'!$D$3:$T$13113,15,0)))</f>
        <v>3402.5</v>
      </c>
      <c r="K264" s="77">
        <f>IF(ISERROR(IF(ISBLANK($C264),"",VLOOKUP($C264,'[1]Инф. по МКД'!$D$3:$T$13113,16,0))),"",IF(ISBLANK($C264),"",VLOOKUP($C264,'[1]Инф. по МКД'!$D$3:$T$13113,16,0)))</f>
        <v>2709.3</v>
      </c>
      <c r="L264" s="79">
        <f>IF(ISERROR(IF(ISBLANK($C264),"",VLOOKUP($C264,'[1]Инф. по МКД'!$D$3:$T$13113,17,0))),"",IF(ISBLANK($C264),"",VLOOKUP($C264,'[1]Инф. по МКД'!$D$3:$T$13113,17,0)))</f>
        <v>86</v>
      </c>
      <c r="M264" s="80">
        <f t="shared" si="39"/>
        <v>9560498.0500000007</v>
      </c>
      <c r="N264" s="78"/>
      <c r="O264" s="78"/>
      <c r="P264" s="78"/>
      <c r="Q264" s="80">
        <f>IF('Форма 2'!D264=0,"",'Форма 2'!D264-N264-O264-P264)</f>
        <v>9560498.0500000007</v>
      </c>
      <c r="R264" s="81">
        <f t="shared" si="40"/>
        <v>2809.8451285819251</v>
      </c>
      <c r="S264" s="81">
        <f t="shared" si="41"/>
        <v>2809.8451285819251</v>
      </c>
      <c r="T264" s="82">
        <v>46022</v>
      </c>
      <c r="U264" s="75" t="s">
        <v>43</v>
      </c>
      <c r="V264" s="83"/>
      <c r="W264" s="84">
        <f t="shared" ref="W264:W327" si="43">SUM(X264:AD264,AG264:AR264,)+IF(ISNUMBER(AE264),1,0)</f>
        <v>1</v>
      </c>
      <c r="X264" s="85" t="s">
        <v>961</v>
      </c>
      <c r="Y264" s="85">
        <v>1</v>
      </c>
      <c r="Z264" s="85" t="s">
        <v>961</v>
      </c>
      <c r="AA264" s="85" t="s">
        <v>961</v>
      </c>
      <c r="AB264" s="85" t="s">
        <v>961</v>
      </c>
      <c r="AC264" s="85" t="s">
        <v>961</v>
      </c>
      <c r="AD264" s="85" t="s">
        <v>961</v>
      </c>
      <c r="AE264" s="99" t="s">
        <v>961</v>
      </c>
      <c r="AF264" s="86" t="s">
        <v>961</v>
      </c>
      <c r="AG264" s="85" t="s">
        <v>961</v>
      </c>
      <c r="AH264" s="85" t="s">
        <v>961</v>
      </c>
      <c r="AI264" s="85" t="s">
        <v>961</v>
      </c>
      <c r="AJ264" s="85" t="s">
        <v>961</v>
      </c>
      <c r="AK264" s="85" t="s">
        <v>961</v>
      </c>
      <c r="AL264" s="85" t="s">
        <v>961</v>
      </c>
      <c r="AM264" s="85" t="s">
        <v>961</v>
      </c>
      <c r="AN264" s="85" t="s">
        <v>961</v>
      </c>
      <c r="AO264" s="85" t="s">
        <v>961</v>
      </c>
      <c r="AP264" s="85" t="s">
        <v>961</v>
      </c>
      <c r="AQ264" s="85" t="s">
        <v>961</v>
      </c>
      <c r="AR264" s="85" t="s">
        <v>961</v>
      </c>
    </row>
    <row r="265" spans="1:44" ht="16.5" thickTop="1" thickBot="1" x14ac:dyDescent="0.3">
      <c r="A265" s="61">
        <f t="shared" si="42"/>
        <v>8</v>
      </c>
      <c r="B265" s="92" t="str">
        <f>IF(ISERROR(IF(ISBLANK(C265),"",_xlfn.XLOOKUP(C265,'[1]Инф. по МКД'!$D$3:$D$13151,'[1]Инф. по МКД'!$C$3:$C$13151,,0))),"",IF(ISBLANK(C265),"",_xlfn.XLOOKUP(C265,'[1]Инф. по МКД'!$D$3:$D$13151,'[1]Инф. по МКД'!$C$3:$C$13151,,0)))</f>
        <v>город Пермь</v>
      </c>
      <c r="C265" s="96" t="s">
        <v>420</v>
      </c>
      <c r="D265" s="74">
        <f>IF(ISERROR(IF(ISBLANK($C265),"",VLOOKUP($C265,'[1]Инф. по МКД'!$D$3:$T$13113,3,0))),"",IF(ISBLANK($C265),"",VLOOKUP($C265,'[1]Инф. по МКД'!$D$3:$T$13113,3,0)))</f>
        <v>1987</v>
      </c>
      <c r="E265" s="75"/>
      <c r="F265" s="87" t="str">
        <f>IF(ISERROR(IF(ISBLANK($C265),"",VLOOKUP($C265,'[1]Инф. по МКД'!$D$3:$T$13113,5,0))),"",IF(ISBLANK($C265),"",VLOOKUP($C265,'[1]Инф. по МКД'!$D$3:$T$13113,5,0)))</f>
        <v>панель</v>
      </c>
      <c r="G265" s="75">
        <f>IF(ISERROR(IF(ISBLANK($C265),"",VLOOKUP($C265,'[1]Инф. по МКД'!$D$3:$T$13113,9,0))),"",IF(ISBLANK($C265),"",VLOOKUP($C265,'[1]Инф. по МКД'!$D$3:$T$13113,9,0)))</f>
        <v>16</v>
      </c>
      <c r="H265" s="61">
        <f>IF(ISERROR(IF(ISBLANK($C265),"",VLOOKUP($C265,'[1]Инф. по МКД'!$D$3:$T$13113,10,0))),"",IF(ISBLANK($C265),"",VLOOKUP($C265,'[1]Инф. по МКД'!$D$3:$T$13113,10,0)))</f>
        <v>1</v>
      </c>
      <c r="I265" s="77">
        <f>IF(ISERROR(IF(ISBLANK($C265),"",VLOOKUP($C265,'[1]Инф. по МКД'!$D$3:$T$13113,14,0))),"",IF(ISBLANK($C265),"",VLOOKUP($C265,'[1]Инф. по МКД'!$D$3:$T$13113,14,0)))</f>
        <v>6556.6</v>
      </c>
      <c r="J265" s="78">
        <f>IF(ISERROR(IF(ISBLANK($C265),"",VLOOKUP($C265,'[1]Инф. по МКД'!$D$3:$T$13113,15,0))),"",IF(ISBLANK($C265),"",VLOOKUP($C265,'[1]Инф. по МКД'!$D$3:$T$13113,15,0)))</f>
        <v>5302.0999999999995</v>
      </c>
      <c r="K265" s="77">
        <f>IF(ISERROR(IF(ISBLANK($C265),"",VLOOKUP($C265,'[1]Инф. по МКД'!$D$3:$T$13113,16,0))),"",IF(ISBLANK($C265),"",VLOOKUP($C265,'[1]Инф. по МКД'!$D$3:$T$13113,16,0)))</f>
        <v>5166.2</v>
      </c>
      <c r="L265" s="79">
        <f>IF(ISERROR(IF(ISBLANK($C265),"",VLOOKUP($C265,'[1]Инф. по МКД'!$D$3:$T$13113,17,0))),"",IF(ISBLANK($C265),"",VLOOKUP($C265,'[1]Инф. по МКД'!$D$3:$T$13113,17,0)))</f>
        <v>240</v>
      </c>
      <c r="M265" s="80">
        <f t="shared" si="39"/>
        <v>6573384.9000000004</v>
      </c>
      <c r="N265" s="78"/>
      <c r="O265" s="78"/>
      <c r="P265" s="78"/>
      <c r="Q265" s="80">
        <f>IF('Форма 2'!D265=0,"",'Форма 2'!D265-N265-O265-P265)</f>
        <v>6573384.9000000004</v>
      </c>
      <c r="R265" s="81">
        <f t="shared" si="40"/>
        <v>1239.7700722355296</v>
      </c>
      <c r="S265" s="81">
        <f t="shared" si="41"/>
        <v>1239.7700722355296</v>
      </c>
      <c r="T265" s="82">
        <v>46022</v>
      </c>
      <c r="U265" s="75" t="s">
        <v>43</v>
      </c>
      <c r="V265" s="83"/>
      <c r="W265" s="84">
        <f t="shared" si="43"/>
        <v>1</v>
      </c>
      <c r="X265" s="85">
        <v>1</v>
      </c>
      <c r="Y265" s="85" t="s">
        <v>961</v>
      </c>
      <c r="Z265" s="85" t="s">
        <v>961</v>
      </c>
      <c r="AA265" s="85" t="s">
        <v>961</v>
      </c>
      <c r="AB265" s="85" t="s">
        <v>961</v>
      </c>
      <c r="AC265" s="85" t="s">
        <v>961</v>
      </c>
      <c r="AD265" s="85" t="s">
        <v>961</v>
      </c>
      <c r="AE265" s="99" t="s">
        <v>961</v>
      </c>
      <c r="AF265" s="86" t="s">
        <v>961</v>
      </c>
      <c r="AG265" s="85" t="s">
        <v>961</v>
      </c>
      <c r="AH265" s="85" t="s">
        <v>961</v>
      </c>
      <c r="AI265" s="85" t="s">
        <v>961</v>
      </c>
      <c r="AJ265" s="85" t="s">
        <v>961</v>
      </c>
      <c r="AK265" s="85" t="s">
        <v>961</v>
      </c>
      <c r="AL265" s="85" t="s">
        <v>961</v>
      </c>
      <c r="AM265" s="85" t="s">
        <v>961</v>
      </c>
      <c r="AN265" s="85" t="s">
        <v>961</v>
      </c>
      <c r="AO265" s="85" t="s">
        <v>961</v>
      </c>
      <c r="AP265" s="85" t="s">
        <v>961</v>
      </c>
      <c r="AQ265" s="85" t="s">
        <v>961</v>
      </c>
      <c r="AR265" s="85" t="s">
        <v>961</v>
      </c>
    </row>
    <row r="266" spans="1:44" ht="16.5" thickTop="1" thickBot="1" x14ac:dyDescent="0.3">
      <c r="A266" s="61">
        <f t="shared" si="42"/>
        <v>9</v>
      </c>
      <c r="B266" s="92" t="str">
        <f>IF(ISERROR(IF(ISBLANK(C266),"",_xlfn.XLOOKUP(C266,'[1]Инф. по МКД'!$D$3:$D$13151,'[1]Инф. по МКД'!$C$3:$C$13151,,0))),"",IF(ISBLANK(C266),"",_xlfn.XLOOKUP(C266,'[1]Инф. по МКД'!$D$3:$D$13151,'[1]Инф. по МКД'!$C$3:$C$13151,,0)))</f>
        <v>город Пермь</v>
      </c>
      <c r="C266" s="96" t="s">
        <v>796</v>
      </c>
      <c r="D266" s="74">
        <f>IF(ISERROR(IF(ISBLANK($C266),"",VLOOKUP($C266,'[1]Инф. по МКД'!$D$3:$T$13113,3,0))),"",IF(ISBLANK($C266),"",VLOOKUP($C266,'[1]Инф. по МКД'!$D$3:$T$13113,3,0)))</f>
        <v>2009</v>
      </c>
      <c r="E266" s="75"/>
      <c r="F266" s="87" t="str">
        <f>IF(ISERROR(IF(ISBLANK($C266),"",VLOOKUP($C266,'[1]Инф. по МКД'!$D$3:$T$13113,5,0))),"",IF(ISBLANK($C266),"",VLOOKUP($C266,'[1]Инф. по МКД'!$D$3:$T$13113,5,0)))</f>
        <v>Панель</v>
      </c>
      <c r="G266" s="75">
        <f>IF(ISERROR(IF(ISBLANK($C266),"",VLOOKUP($C266,'[1]Инф. по МКД'!$D$3:$T$13113,9,0))),"",IF(ISBLANK($C266),"",VLOOKUP($C266,'[1]Инф. по МКД'!$D$3:$T$13113,9,0)))</f>
        <v>9</v>
      </c>
      <c r="H266" s="61">
        <f>IF(ISERROR(IF(ISBLANK($C266),"",VLOOKUP($C266,'[1]Инф. по МКД'!$D$3:$T$13113,10,0))),"",IF(ISBLANK($C266),"",VLOOKUP($C266,'[1]Инф. по МКД'!$D$3:$T$13113,10,0)))</f>
        <v>4</v>
      </c>
      <c r="I266" s="77">
        <f>IF(ISERROR(IF(ISBLANK($C266),"",VLOOKUP($C266,'[1]Инф. по МКД'!$D$3:$T$13113,14,0))),"",IF(ISBLANK($C266),"",VLOOKUP($C266,'[1]Инф. по МКД'!$D$3:$T$13113,14,0)))</f>
        <v>25112.2</v>
      </c>
      <c r="J266" s="78">
        <f>IF(ISERROR(IF(ISBLANK($C266),"",VLOOKUP($C266,'[1]Инф. по МКД'!$D$3:$T$13113,15,0))),"",IF(ISBLANK($C266),"",VLOOKUP($C266,'[1]Инф. по МКД'!$D$3:$T$13113,15,0)))</f>
        <v>9795.1</v>
      </c>
      <c r="K266" s="77">
        <f>IF(ISERROR(IF(ISBLANK($C266),"",VLOOKUP($C266,'[1]Инф. по МКД'!$D$3:$T$13113,16,0))),"",IF(ISBLANK($C266),"",VLOOKUP($C266,'[1]Инф. по МКД'!$D$3:$T$13113,16,0)))</f>
        <v>9795.1</v>
      </c>
      <c r="L266" s="79">
        <f>IF(ISERROR(IF(ISBLANK($C266),"",VLOOKUP($C266,'[1]Инф. по МКД'!$D$3:$T$13113,17,0))),"",IF(ISBLANK($C266),"",VLOOKUP($C266,'[1]Инф. по МКД'!$D$3:$T$13113,17,0)))</f>
        <v>0</v>
      </c>
      <c r="M266" s="80">
        <f t="shared" si="39"/>
        <v>11114035.68</v>
      </c>
      <c r="N266" s="78"/>
      <c r="O266" s="78"/>
      <c r="P266" s="78"/>
      <c r="Q266" s="80">
        <f>IF('Форма 2'!D266=0,"",'Форма 2'!D266-N266-O266-P266)</f>
        <v>11114035.68</v>
      </c>
      <c r="R266" s="81">
        <f t="shared" si="40"/>
        <v>1134.6525997692722</v>
      </c>
      <c r="S266" s="81">
        <f t="shared" si="41"/>
        <v>1134.6525997692722</v>
      </c>
      <c r="T266" s="82">
        <v>46022</v>
      </c>
      <c r="U266" s="75" t="s">
        <v>44</v>
      </c>
      <c r="V266" s="83"/>
      <c r="W266" s="84">
        <f t="shared" si="43"/>
        <v>1</v>
      </c>
      <c r="X266" s="85" t="s">
        <v>961</v>
      </c>
      <c r="Y266" s="85" t="s">
        <v>961</v>
      </c>
      <c r="Z266" s="85" t="s">
        <v>961</v>
      </c>
      <c r="AA266" s="85" t="s">
        <v>961</v>
      </c>
      <c r="AB266" s="85" t="s">
        <v>961</v>
      </c>
      <c r="AC266" s="85" t="s">
        <v>961</v>
      </c>
      <c r="AD266" s="85" t="s">
        <v>961</v>
      </c>
      <c r="AE266" s="99">
        <v>4</v>
      </c>
      <c r="AF266" s="86">
        <v>11114035.68</v>
      </c>
      <c r="AG266" s="85" t="s">
        <v>961</v>
      </c>
      <c r="AH266" s="85" t="s">
        <v>961</v>
      </c>
      <c r="AI266" s="85" t="s">
        <v>961</v>
      </c>
      <c r="AJ266" s="85" t="s">
        <v>961</v>
      </c>
      <c r="AK266" s="85" t="s">
        <v>961</v>
      </c>
      <c r="AL266" s="85" t="s">
        <v>961</v>
      </c>
      <c r="AM266" s="85" t="s">
        <v>961</v>
      </c>
      <c r="AN266" s="85" t="s">
        <v>961</v>
      </c>
      <c r="AO266" s="85" t="s">
        <v>961</v>
      </c>
      <c r="AP266" s="85" t="s">
        <v>961</v>
      </c>
      <c r="AQ266" s="85" t="s">
        <v>961</v>
      </c>
      <c r="AR266" s="85" t="s">
        <v>961</v>
      </c>
    </row>
    <row r="267" spans="1:44" ht="16.5" thickTop="1" thickBot="1" x14ac:dyDescent="0.3">
      <c r="A267" s="61">
        <f t="shared" si="42"/>
        <v>10</v>
      </c>
      <c r="B267" s="92" t="str">
        <f>IF(ISERROR(IF(ISBLANK(C267),"",_xlfn.XLOOKUP(C267,'[1]Инф. по МКД'!$D$3:$D$13151,'[1]Инф. по МКД'!$C$3:$C$13151,,0))),"",IF(ISBLANK(C267),"",_xlfn.XLOOKUP(C267,'[1]Инф. по МКД'!$D$3:$D$13151,'[1]Инф. по МКД'!$C$3:$C$13151,,0)))</f>
        <v>город Пермь</v>
      </c>
      <c r="C267" s="96" t="s">
        <v>421</v>
      </c>
      <c r="D267" s="74">
        <f>IF(ISERROR(IF(ISBLANK($C267),"",VLOOKUP($C267,'[1]Инф. по МКД'!$D$3:$T$13113,3,0))),"",IF(ISBLANK($C267),"",VLOOKUP($C267,'[1]Инф. по МКД'!$D$3:$T$13113,3,0)))</f>
        <v>1994</v>
      </c>
      <c r="E267" s="75"/>
      <c r="F267" s="87">
        <f>IF(ISERROR(IF(ISBLANK($C267),"",VLOOKUP($C267,'[1]Инф. по МКД'!$D$3:$T$13113,5,0))),"",IF(ISBLANK($C267),"",VLOOKUP($C267,'[1]Инф. по МКД'!$D$3:$T$13113,5,0)))</f>
        <v>0</v>
      </c>
      <c r="G267" s="75">
        <f>IF(ISERROR(IF(ISBLANK($C267),"",VLOOKUP($C267,'[1]Инф. по МКД'!$D$3:$T$13113,9,0))),"",IF(ISBLANK($C267),"",VLOOKUP($C267,'[1]Инф. по МКД'!$D$3:$T$13113,9,0)))</f>
        <v>10</v>
      </c>
      <c r="H267" s="61">
        <f>IF(ISERROR(IF(ISBLANK($C267),"",VLOOKUP($C267,'[1]Инф. по МКД'!$D$3:$T$13113,10,0))),"",IF(ISBLANK($C267),"",VLOOKUP($C267,'[1]Инф. по МКД'!$D$3:$T$13113,10,0)))</f>
        <v>6</v>
      </c>
      <c r="I267" s="77">
        <f>IF(ISERROR(IF(ISBLANK($C267),"",VLOOKUP($C267,'[1]Инф. по МКД'!$D$3:$T$13113,14,0))),"",IF(ISBLANK($C267),"",VLOOKUP($C267,'[1]Инф. по МКД'!$D$3:$T$13113,14,0)))</f>
        <v>13304.1</v>
      </c>
      <c r="J267" s="78">
        <f>IF(ISERROR(IF(ISBLANK($C267),"",VLOOKUP($C267,'[1]Инф. по МКД'!$D$3:$T$13113,15,0))),"",IF(ISBLANK($C267),"",VLOOKUP($C267,'[1]Инф. по МКД'!$D$3:$T$13113,15,0)))</f>
        <v>1602</v>
      </c>
      <c r="K267" s="77">
        <f>IF(ISERROR(IF(ISBLANK($C267),"",VLOOKUP($C267,'[1]Инф. по МКД'!$D$3:$T$13113,16,0))),"",IF(ISBLANK($C267),"",VLOOKUP($C267,'[1]Инф. по МКД'!$D$3:$T$13113,16,0)))</f>
        <v>9207.5</v>
      </c>
      <c r="L267" s="79">
        <f>IF(ISERROR(IF(ISBLANK($C267),"",VLOOKUP($C267,'[1]Инф. по МКД'!$D$3:$T$13113,17,0))),"",IF(ISBLANK($C267),"",VLOOKUP($C267,'[1]Инф. по МКД'!$D$3:$T$13113,17,0)))</f>
        <v>0</v>
      </c>
      <c r="M267" s="80">
        <f t="shared" si="39"/>
        <v>23581900.799999997</v>
      </c>
      <c r="N267" s="78"/>
      <c r="O267" s="78"/>
      <c r="P267" s="78"/>
      <c r="Q267" s="80">
        <f>IF('Форма 2'!D267=0,"",'Форма 2'!D267-N267-O267-P267)</f>
        <v>23581900.799999997</v>
      </c>
      <c r="R267" s="81">
        <f t="shared" si="40"/>
        <v>14720.287640449436</v>
      </c>
      <c r="S267" s="81">
        <f t="shared" si="41"/>
        <v>14720.287640449436</v>
      </c>
      <c r="T267" s="82">
        <v>46022</v>
      </c>
      <c r="U267" s="75" t="s">
        <v>44</v>
      </c>
      <c r="V267" s="83"/>
      <c r="W267" s="84">
        <f t="shared" si="43"/>
        <v>1</v>
      </c>
      <c r="X267" s="85" t="s">
        <v>961</v>
      </c>
      <c r="Y267" s="85" t="s">
        <v>961</v>
      </c>
      <c r="Z267" s="85" t="s">
        <v>961</v>
      </c>
      <c r="AA267" s="85" t="s">
        <v>961</v>
      </c>
      <c r="AB267" s="85" t="s">
        <v>961</v>
      </c>
      <c r="AC267" s="85" t="s">
        <v>961</v>
      </c>
      <c r="AD267" s="85" t="s">
        <v>961</v>
      </c>
      <c r="AE267" s="99">
        <v>6</v>
      </c>
      <c r="AF267" s="86">
        <v>23581900.799999997</v>
      </c>
      <c r="AG267" s="85" t="s">
        <v>961</v>
      </c>
      <c r="AH267" s="85" t="s">
        <v>961</v>
      </c>
      <c r="AI267" s="85" t="s">
        <v>961</v>
      </c>
      <c r="AJ267" s="85" t="s">
        <v>961</v>
      </c>
      <c r="AK267" s="85" t="s">
        <v>961</v>
      </c>
      <c r="AL267" s="85" t="s">
        <v>961</v>
      </c>
      <c r="AM267" s="85" t="s">
        <v>961</v>
      </c>
      <c r="AN267" s="85" t="s">
        <v>961</v>
      </c>
      <c r="AO267" s="85" t="s">
        <v>961</v>
      </c>
      <c r="AP267" s="85" t="s">
        <v>961</v>
      </c>
      <c r="AQ267" s="85" t="s">
        <v>961</v>
      </c>
      <c r="AR267" s="85" t="s">
        <v>961</v>
      </c>
    </row>
    <row r="268" spans="1:44" ht="16.5" thickTop="1" thickBot="1" x14ac:dyDescent="0.3">
      <c r="A268" s="61">
        <f t="shared" si="42"/>
        <v>11</v>
      </c>
      <c r="B268" s="92" t="str">
        <f>IF(ISERROR(IF(ISBLANK(C268),"",_xlfn.XLOOKUP(C268,'[1]Инф. по МКД'!$D$3:$D$13151,'[1]Инф. по МКД'!$C$3:$C$13151,,0))),"",IF(ISBLANK(C268),"",_xlfn.XLOOKUP(C268,'[1]Инф. по МКД'!$D$3:$D$13151,'[1]Инф. по МКД'!$C$3:$C$13151,,0)))</f>
        <v>город Пермь</v>
      </c>
      <c r="C268" s="96" t="s">
        <v>422</v>
      </c>
      <c r="D268" s="74">
        <f>IF(ISERROR(IF(ISBLANK($C268),"",VLOOKUP($C268,'[1]Инф. по МКД'!$D$3:$T$13113,3,0))),"",IF(ISBLANK($C268),"",VLOOKUP($C268,'[1]Инф. по МКД'!$D$3:$T$13113,3,0)))</f>
        <v>1998</v>
      </c>
      <c r="E268" s="75"/>
      <c r="F268" s="87">
        <f>IF(ISERROR(IF(ISBLANK($C268),"",VLOOKUP($C268,'[1]Инф. по МКД'!$D$3:$T$13113,5,0))),"",IF(ISBLANK($C268),"",VLOOKUP($C268,'[1]Инф. по МКД'!$D$3:$T$13113,5,0)))</f>
        <v>0</v>
      </c>
      <c r="G268" s="75">
        <f>IF(ISERROR(IF(ISBLANK($C268),"",VLOOKUP($C268,'[1]Инф. по МКД'!$D$3:$T$13113,9,0))),"",IF(ISBLANK($C268),"",VLOOKUP($C268,'[1]Инф. по МКД'!$D$3:$T$13113,9,0)))</f>
        <v>10</v>
      </c>
      <c r="H268" s="61">
        <f>IF(ISERROR(IF(ISBLANK($C268),"",VLOOKUP($C268,'[1]Инф. по МКД'!$D$3:$T$13113,10,0))),"",IF(ISBLANK($C268),"",VLOOKUP($C268,'[1]Инф. по МКД'!$D$3:$T$13113,10,0)))</f>
        <v>3</v>
      </c>
      <c r="I268" s="77">
        <f>IF(ISERROR(IF(ISBLANK($C268),"",VLOOKUP($C268,'[1]Инф. по МКД'!$D$3:$T$13113,14,0))),"",IF(ISBLANK($C268),"",VLOOKUP($C268,'[1]Инф. по МКД'!$D$3:$T$13113,14,0)))</f>
        <v>12811.9</v>
      </c>
      <c r="J268" s="78">
        <f>IF(ISERROR(IF(ISBLANK($C268),"",VLOOKUP($C268,'[1]Инф. по МКД'!$D$3:$T$13113,15,0))),"",IF(ISBLANK($C268),"",VLOOKUP($C268,'[1]Инф. по МКД'!$D$3:$T$13113,15,0)))</f>
        <v>7818.1</v>
      </c>
      <c r="K268" s="77">
        <f>IF(ISERROR(IF(ISBLANK($C268),"",VLOOKUP($C268,'[1]Инф. по МКД'!$D$3:$T$13113,16,0))),"",IF(ISBLANK($C268),"",VLOOKUP($C268,'[1]Инф. по МКД'!$D$3:$T$13113,16,0)))</f>
        <v>2258.1999999999998</v>
      </c>
      <c r="L268" s="79">
        <f>IF(ISERROR(IF(ISBLANK($C268),"",VLOOKUP($C268,'[1]Инф. по МКД'!$D$3:$T$13113,17,0))),"",IF(ISBLANK($C268),"",VLOOKUP($C268,'[1]Инф. по МКД'!$D$3:$T$13113,17,0)))</f>
        <v>157</v>
      </c>
      <c r="M268" s="80">
        <f t="shared" si="39"/>
        <v>11790950.399999999</v>
      </c>
      <c r="N268" s="78"/>
      <c r="O268" s="78"/>
      <c r="P268" s="78"/>
      <c r="Q268" s="80">
        <f>IF('Форма 2'!D268=0,"",'Форма 2'!D268-N268-O268-P268)</f>
        <v>11790950.399999999</v>
      </c>
      <c r="R268" s="81">
        <f t="shared" si="40"/>
        <v>1508.160601680715</v>
      </c>
      <c r="S268" s="81">
        <f t="shared" si="41"/>
        <v>1508.160601680715</v>
      </c>
      <c r="T268" s="82">
        <v>46022</v>
      </c>
      <c r="U268" s="75" t="s">
        <v>44</v>
      </c>
      <c r="V268" s="84"/>
      <c r="W268" s="84">
        <f t="shared" si="43"/>
        <v>1</v>
      </c>
      <c r="X268" s="85" t="s">
        <v>961</v>
      </c>
      <c r="Y268" s="85" t="s">
        <v>961</v>
      </c>
      <c r="Z268" s="85" t="s">
        <v>961</v>
      </c>
      <c r="AA268" s="85" t="s">
        <v>961</v>
      </c>
      <c r="AB268" s="85" t="s">
        <v>961</v>
      </c>
      <c r="AC268" s="85" t="s">
        <v>961</v>
      </c>
      <c r="AD268" s="85" t="s">
        <v>961</v>
      </c>
      <c r="AE268" s="99">
        <v>3</v>
      </c>
      <c r="AF268" s="86">
        <v>11790950.399999999</v>
      </c>
      <c r="AG268" s="85" t="s">
        <v>961</v>
      </c>
      <c r="AH268" s="85" t="s">
        <v>961</v>
      </c>
      <c r="AI268" s="85" t="s">
        <v>961</v>
      </c>
      <c r="AJ268" s="85" t="s">
        <v>961</v>
      </c>
      <c r="AK268" s="85" t="s">
        <v>961</v>
      </c>
      <c r="AL268" s="85" t="s">
        <v>961</v>
      </c>
      <c r="AM268" s="85" t="s">
        <v>961</v>
      </c>
      <c r="AN268" s="85" t="s">
        <v>961</v>
      </c>
      <c r="AO268" s="85" t="s">
        <v>961</v>
      </c>
      <c r="AP268" s="85" t="s">
        <v>961</v>
      </c>
      <c r="AQ268" s="85" t="s">
        <v>961</v>
      </c>
      <c r="AR268" s="85" t="s">
        <v>961</v>
      </c>
    </row>
    <row r="269" spans="1:44" ht="16.5" thickTop="1" thickBot="1" x14ac:dyDescent="0.3">
      <c r="A269" s="61">
        <f t="shared" si="42"/>
        <v>12</v>
      </c>
      <c r="B269" s="92" t="str">
        <f>IF(ISERROR(IF(ISBLANK(C269),"",_xlfn.XLOOKUP(C269,'[1]Инф. по МКД'!$D$3:$D$13151,'[1]Инф. по МКД'!$C$3:$C$13151,,0))),"",IF(ISBLANK(C269),"",_xlfn.XLOOKUP(C269,'[1]Инф. по МКД'!$D$3:$D$13151,'[1]Инф. по МКД'!$C$3:$C$13151,,0)))</f>
        <v>город Пермь</v>
      </c>
      <c r="C269" s="96" t="s">
        <v>233</v>
      </c>
      <c r="D269" s="74">
        <f>IF(ISERROR(IF(ISBLANK($C269),"",VLOOKUP($C269,'[1]Инф. по МКД'!$D$3:$T$13113,3,0))),"",IF(ISBLANK($C269),"",VLOOKUP($C269,'[1]Инф. по МКД'!$D$3:$T$13113,3,0)))</f>
        <v>1962</v>
      </c>
      <c r="E269" s="75"/>
      <c r="F269" s="87" t="str">
        <f>IF(ISERROR(IF(ISBLANK($C269),"",VLOOKUP($C269,'[1]Инф. по МКД'!$D$3:$T$13113,5,0))),"",IF(ISBLANK($C269),"",VLOOKUP($C269,'[1]Инф. по МКД'!$D$3:$T$13113,5,0)))</f>
        <v>Кирпич</v>
      </c>
      <c r="G269" s="75">
        <f>IF(ISERROR(IF(ISBLANK($C269),"",VLOOKUP($C269,'[1]Инф. по МКД'!$D$3:$T$13113,9,0))),"",IF(ISBLANK($C269),"",VLOOKUP($C269,'[1]Инф. по МКД'!$D$3:$T$13113,9,0)))</f>
        <v>3</v>
      </c>
      <c r="H269" s="61">
        <f>IF(ISERROR(IF(ISBLANK($C269),"",VLOOKUP($C269,'[1]Инф. по МКД'!$D$3:$T$13113,10,0))),"",IF(ISBLANK($C269),"",VLOOKUP($C269,'[1]Инф. по МКД'!$D$3:$T$13113,10,0)))</f>
        <v>2</v>
      </c>
      <c r="I269" s="77">
        <f>IF(ISERROR(IF(ISBLANK($C269),"",VLOOKUP($C269,'[1]Инф. по МКД'!$D$3:$T$13113,14,0))),"",IF(ISBLANK($C269),"",VLOOKUP($C269,'[1]Инф. по МКД'!$D$3:$T$13113,14,0)))</f>
        <v>954</v>
      </c>
      <c r="J269" s="78">
        <f>IF(ISERROR(IF(ISBLANK($C269),"",VLOOKUP($C269,'[1]Инф. по МКД'!$D$3:$T$13113,15,0))),"",IF(ISBLANK($C269),"",VLOOKUP($C269,'[1]Инф. по МКД'!$D$3:$T$13113,15,0)))</f>
        <v>633.79999999999995</v>
      </c>
      <c r="K269" s="77">
        <f>IF(ISERROR(IF(ISBLANK($C269),"",VLOOKUP($C269,'[1]Инф. по МКД'!$D$3:$T$13113,16,0))),"",IF(ISBLANK($C269),"",VLOOKUP($C269,'[1]Инф. по МКД'!$D$3:$T$13113,16,0)))</f>
        <v>633.79999999999995</v>
      </c>
      <c r="L269" s="79">
        <f>IF(ISERROR(IF(ISBLANK($C269),"",VLOOKUP($C269,'[1]Инф. по МКД'!$D$3:$T$13113,17,0))),"",IF(ISBLANK($C269),"",VLOOKUP($C269,'[1]Инф. по МКД'!$D$3:$T$13113,17,0)))</f>
        <v>61</v>
      </c>
      <c r="M269" s="80">
        <f t="shared" si="39"/>
        <v>9117750.0600000005</v>
      </c>
      <c r="N269" s="78"/>
      <c r="O269" s="78"/>
      <c r="P269" s="78"/>
      <c r="Q269" s="80">
        <f>IF('Форма 2'!D269=0,"",'Форма 2'!D269-N269-O269-P269)</f>
        <v>9117750.0600000005</v>
      </c>
      <c r="R269" s="81">
        <f t="shared" si="40"/>
        <v>14385.847365099402</v>
      </c>
      <c r="S269" s="81">
        <f t="shared" si="41"/>
        <v>14385.847365099402</v>
      </c>
      <c r="T269" s="82">
        <v>46022</v>
      </c>
      <c r="U269" s="75" t="s">
        <v>43</v>
      </c>
      <c r="V269" s="83"/>
      <c r="W269" s="84">
        <f t="shared" si="43"/>
        <v>1</v>
      </c>
      <c r="X269" s="85" t="s">
        <v>961</v>
      </c>
      <c r="Y269" s="85" t="s">
        <v>961</v>
      </c>
      <c r="Z269" s="85" t="s">
        <v>961</v>
      </c>
      <c r="AA269" s="85" t="s">
        <v>961</v>
      </c>
      <c r="AB269" s="85" t="s">
        <v>961</v>
      </c>
      <c r="AC269" s="85" t="s">
        <v>961</v>
      </c>
      <c r="AD269" s="85" t="s">
        <v>961</v>
      </c>
      <c r="AE269" s="99" t="s">
        <v>961</v>
      </c>
      <c r="AF269" s="86" t="s">
        <v>961</v>
      </c>
      <c r="AG269" s="85">
        <v>1</v>
      </c>
      <c r="AH269" s="85" t="s">
        <v>961</v>
      </c>
      <c r="AI269" s="85" t="s">
        <v>961</v>
      </c>
      <c r="AJ269" s="85" t="s">
        <v>961</v>
      </c>
      <c r="AK269" s="85" t="s">
        <v>961</v>
      </c>
      <c r="AL269" s="85" t="s">
        <v>961</v>
      </c>
      <c r="AM269" s="85" t="s">
        <v>961</v>
      </c>
      <c r="AN269" s="85" t="s">
        <v>961</v>
      </c>
      <c r="AO269" s="85" t="s">
        <v>961</v>
      </c>
      <c r="AP269" s="85" t="s">
        <v>961</v>
      </c>
      <c r="AQ269" s="85" t="s">
        <v>961</v>
      </c>
      <c r="AR269" s="85" t="s">
        <v>961</v>
      </c>
    </row>
    <row r="270" spans="1:44" ht="16.5" thickTop="1" thickBot="1" x14ac:dyDescent="0.3">
      <c r="A270" s="61">
        <f t="shared" si="42"/>
        <v>13</v>
      </c>
      <c r="B270" s="92" t="str">
        <f>IF(ISERROR(IF(ISBLANK(C270),"",_xlfn.XLOOKUP(C270,'[1]Инф. по МКД'!$D$3:$D$13151,'[1]Инф. по МКД'!$C$3:$C$13151,,0))),"",IF(ISBLANK(C270),"",_xlfn.XLOOKUP(C270,'[1]Инф. по МКД'!$D$3:$D$13151,'[1]Инф. по МКД'!$C$3:$C$13151,,0)))</f>
        <v>город Пермь</v>
      </c>
      <c r="C270" s="96" t="s">
        <v>423</v>
      </c>
      <c r="D270" s="74">
        <f>IF(ISERROR(IF(ISBLANK($C270),"",VLOOKUP($C270,'[1]Инф. по МКД'!$D$3:$T$13113,3,0))),"",IF(ISBLANK($C270),"",VLOOKUP($C270,'[1]Инф. по МКД'!$D$3:$T$13113,3,0)))</f>
        <v>1995</v>
      </c>
      <c r="E270" s="75"/>
      <c r="F270" s="87" t="str">
        <f>IF(ISERROR(IF(ISBLANK($C270),"",VLOOKUP($C270,'[1]Инф. по МКД'!$D$3:$T$13113,5,0))),"",IF(ISBLANK($C270),"",VLOOKUP($C270,'[1]Инф. по МКД'!$D$3:$T$13113,5,0)))</f>
        <v>кирпич</v>
      </c>
      <c r="G270" s="75">
        <f>IF(ISERROR(IF(ISBLANK($C270),"",VLOOKUP($C270,'[1]Инф. по МКД'!$D$3:$T$13113,9,0))),"",IF(ISBLANK($C270),"",VLOOKUP($C270,'[1]Инф. по МКД'!$D$3:$T$13113,9,0)))</f>
        <v>9</v>
      </c>
      <c r="H270" s="61">
        <f>IF(ISERROR(IF(ISBLANK($C270),"",VLOOKUP($C270,'[1]Инф. по МКД'!$D$3:$T$13113,10,0))),"",IF(ISBLANK($C270),"",VLOOKUP($C270,'[1]Инф. по МКД'!$D$3:$T$13113,10,0)))</f>
        <v>4</v>
      </c>
      <c r="I270" s="77">
        <f>IF(ISERROR(IF(ISBLANK($C270),"",VLOOKUP($C270,'[1]Инф. по МКД'!$D$3:$T$13113,14,0))),"",IF(ISBLANK($C270),"",VLOOKUP($C270,'[1]Инф. по МКД'!$D$3:$T$13113,14,0)))</f>
        <v>11161.4</v>
      </c>
      <c r="J270" s="78">
        <f>IF(ISERROR(IF(ISBLANK($C270),"",VLOOKUP($C270,'[1]Инф. по МКД'!$D$3:$T$13113,15,0))),"",IF(ISBLANK($C270),"",VLOOKUP($C270,'[1]Инф. по МКД'!$D$3:$T$13113,15,0)))</f>
        <v>7918.3</v>
      </c>
      <c r="K270" s="77">
        <f>IF(ISERROR(IF(ISBLANK($C270),"",VLOOKUP($C270,'[1]Инф. по МКД'!$D$3:$T$13113,16,0))),"",IF(ISBLANK($C270),"",VLOOKUP($C270,'[1]Инф. по МКД'!$D$3:$T$13113,16,0)))</f>
        <v>3692.6</v>
      </c>
      <c r="L270" s="79">
        <f>IF(ISERROR(IF(ISBLANK($C270),"",VLOOKUP($C270,'[1]Инф. по МКД'!$D$3:$T$13113,17,0))),"",IF(ISBLANK($C270),"",VLOOKUP($C270,'[1]Инф. по МКД'!$D$3:$T$13113,17,0)))</f>
        <v>0</v>
      </c>
      <c r="M270" s="80">
        <f t="shared" si="39"/>
        <v>11114035.68</v>
      </c>
      <c r="N270" s="78"/>
      <c r="O270" s="78"/>
      <c r="P270" s="78"/>
      <c r="Q270" s="80">
        <f>IF('Форма 2'!D270=0,"",'Форма 2'!D270-N270-O270-P270)</f>
        <v>11114035.68</v>
      </c>
      <c r="R270" s="81">
        <f t="shared" si="40"/>
        <v>1403.5886086660014</v>
      </c>
      <c r="S270" s="81">
        <f t="shared" si="41"/>
        <v>1403.5886086660014</v>
      </c>
      <c r="T270" s="82">
        <v>46022</v>
      </c>
      <c r="U270" s="75" t="s">
        <v>44</v>
      </c>
      <c r="V270" s="83"/>
      <c r="W270" s="84">
        <f t="shared" si="43"/>
        <v>1</v>
      </c>
      <c r="X270" s="85" t="s">
        <v>961</v>
      </c>
      <c r="Y270" s="85" t="s">
        <v>961</v>
      </c>
      <c r="Z270" s="85" t="s">
        <v>961</v>
      </c>
      <c r="AA270" s="85" t="s">
        <v>961</v>
      </c>
      <c r="AB270" s="85" t="s">
        <v>961</v>
      </c>
      <c r="AC270" s="85" t="s">
        <v>961</v>
      </c>
      <c r="AD270" s="85" t="s">
        <v>961</v>
      </c>
      <c r="AE270" s="99">
        <v>4</v>
      </c>
      <c r="AF270" s="86">
        <v>11114035.68</v>
      </c>
      <c r="AG270" s="85" t="s">
        <v>961</v>
      </c>
      <c r="AH270" s="85" t="s">
        <v>961</v>
      </c>
      <c r="AI270" s="85" t="s">
        <v>961</v>
      </c>
      <c r="AJ270" s="85" t="s">
        <v>961</v>
      </c>
      <c r="AK270" s="85" t="s">
        <v>961</v>
      </c>
      <c r="AL270" s="85" t="s">
        <v>961</v>
      </c>
      <c r="AM270" s="85" t="s">
        <v>961</v>
      </c>
      <c r="AN270" s="85" t="s">
        <v>961</v>
      </c>
      <c r="AO270" s="85" t="s">
        <v>961</v>
      </c>
      <c r="AP270" s="85" t="s">
        <v>961</v>
      </c>
      <c r="AQ270" s="85" t="s">
        <v>961</v>
      </c>
      <c r="AR270" s="85" t="s">
        <v>961</v>
      </c>
    </row>
    <row r="271" spans="1:44" ht="16.5" thickTop="1" thickBot="1" x14ac:dyDescent="0.3">
      <c r="A271" s="61">
        <f t="shared" si="42"/>
        <v>14</v>
      </c>
      <c r="B271" s="92" t="str">
        <f>IF(ISERROR(IF(ISBLANK(C271),"",_xlfn.XLOOKUP(C271,'[1]Инф. по МКД'!$D$3:$D$13151,'[1]Инф. по МКД'!$C$3:$C$13151,,0))),"",IF(ISBLANK(C271),"",_xlfn.XLOOKUP(C271,'[1]Инф. по МКД'!$D$3:$D$13151,'[1]Инф. по МКД'!$C$3:$C$13151,,0)))</f>
        <v>город Пермь</v>
      </c>
      <c r="C271" s="96" t="s">
        <v>234</v>
      </c>
      <c r="D271" s="74">
        <f>IF(ISERROR(IF(ISBLANK($C271),"",VLOOKUP($C271,'[1]Инф. по МКД'!$D$3:$T$13113,3,0))),"",IF(ISBLANK($C271),"",VLOOKUP($C271,'[1]Инф. по МКД'!$D$3:$T$13113,3,0)))</f>
        <v>1964</v>
      </c>
      <c r="E271" s="75"/>
      <c r="F271" s="87" t="str">
        <f>IF(ISERROR(IF(ISBLANK($C271),"",VLOOKUP($C271,'[1]Инф. по МКД'!$D$3:$T$13113,5,0))),"",IF(ISBLANK($C271),"",VLOOKUP($C271,'[1]Инф. по МКД'!$D$3:$T$13113,5,0)))</f>
        <v>Кирпич</v>
      </c>
      <c r="G271" s="75">
        <f>IF(ISERROR(IF(ISBLANK($C271),"",VLOOKUP($C271,'[1]Инф. по МКД'!$D$3:$T$13113,9,0))),"",IF(ISBLANK($C271),"",VLOOKUP($C271,'[1]Инф. по МКД'!$D$3:$T$13113,9,0)))</f>
        <v>5</v>
      </c>
      <c r="H271" s="61">
        <f>IF(ISERROR(IF(ISBLANK($C271),"",VLOOKUP($C271,'[1]Инф. по МКД'!$D$3:$T$13113,10,0))),"",IF(ISBLANK($C271),"",VLOOKUP($C271,'[1]Инф. по МКД'!$D$3:$T$13113,10,0)))</f>
        <v>2</v>
      </c>
      <c r="I271" s="77">
        <f>IF(ISERROR(IF(ISBLANK($C271),"",VLOOKUP($C271,'[1]Инф. по МКД'!$D$3:$T$13113,14,0))),"",IF(ISBLANK($C271),"",VLOOKUP($C271,'[1]Инф. по МКД'!$D$3:$T$13113,14,0)))</f>
        <v>1576.4</v>
      </c>
      <c r="J271" s="78">
        <f>IF(ISERROR(IF(ISBLANK($C271),"",VLOOKUP($C271,'[1]Инф. по МКД'!$D$3:$T$13113,15,0))),"",IF(ISBLANK($C271),"",VLOOKUP($C271,'[1]Инф. по МКД'!$D$3:$T$13113,15,0)))</f>
        <v>1149.4100000000001</v>
      </c>
      <c r="K271" s="77">
        <f>IF(ISERROR(IF(ISBLANK($C271),"",VLOOKUP($C271,'[1]Инф. по МКД'!$D$3:$T$13113,16,0))),"",IF(ISBLANK($C271),"",VLOOKUP($C271,'[1]Инф. по МКД'!$D$3:$T$13113,16,0)))</f>
        <v>1077.71</v>
      </c>
      <c r="L271" s="79">
        <f>IF(ISERROR(IF(ISBLANK($C271),"",VLOOKUP($C271,'[1]Инф. по МКД'!$D$3:$T$13113,17,0))),"",IF(ISBLANK($C271),"",VLOOKUP($C271,'[1]Инф. по МКД'!$D$3:$T$13113,17,0)))</f>
        <v>59</v>
      </c>
      <c r="M271" s="80">
        <f t="shared" si="39"/>
        <v>7099348.9299999997</v>
      </c>
      <c r="N271" s="78"/>
      <c r="O271" s="78"/>
      <c r="P271" s="78"/>
      <c r="Q271" s="80">
        <f>IF('Форма 2'!D271=0,"",'Форма 2'!D271-N271-O271-P271)</f>
        <v>7099348.9299999997</v>
      </c>
      <c r="R271" s="81">
        <f t="shared" si="40"/>
        <v>6176.5157167590323</v>
      </c>
      <c r="S271" s="81">
        <f t="shared" si="41"/>
        <v>6176.5157167590323</v>
      </c>
      <c r="T271" s="82">
        <v>46022</v>
      </c>
      <c r="U271" s="75" t="s">
        <v>43</v>
      </c>
      <c r="V271" s="84"/>
      <c r="W271" s="84">
        <f t="shared" si="43"/>
        <v>1</v>
      </c>
      <c r="X271" s="85" t="s">
        <v>961</v>
      </c>
      <c r="Y271" s="85" t="s">
        <v>961</v>
      </c>
      <c r="Z271" s="85" t="s">
        <v>961</v>
      </c>
      <c r="AA271" s="85" t="s">
        <v>961</v>
      </c>
      <c r="AB271" s="85" t="s">
        <v>961</v>
      </c>
      <c r="AC271" s="85" t="s">
        <v>961</v>
      </c>
      <c r="AD271" s="85" t="s">
        <v>961</v>
      </c>
      <c r="AE271" s="99" t="s">
        <v>961</v>
      </c>
      <c r="AF271" s="86" t="s">
        <v>961</v>
      </c>
      <c r="AG271" s="85">
        <v>1</v>
      </c>
      <c r="AH271" s="85" t="s">
        <v>961</v>
      </c>
      <c r="AI271" s="85" t="s">
        <v>961</v>
      </c>
      <c r="AJ271" s="85" t="s">
        <v>961</v>
      </c>
      <c r="AK271" s="85" t="s">
        <v>961</v>
      </c>
      <c r="AL271" s="85" t="s">
        <v>961</v>
      </c>
      <c r="AM271" s="85" t="s">
        <v>961</v>
      </c>
      <c r="AN271" s="85" t="s">
        <v>961</v>
      </c>
      <c r="AO271" s="85" t="s">
        <v>961</v>
      </c>
      <c r="AP271" s="85" t="s">
        <v>961</v>
      </c>
      <c r="AQ271" s="85" t="s">
        <v>961</v>
      </c>
      <c r="AR271" s="85" t="s">
        <v>961</v>
      </c>
    </row>
    <row r="272" spans="1:44" ht="16.5" thickTop="1" thickBot="1" x14ac:dyDescent="0.3">
      <c r="A272" s="61">
        <f t="shared" si="42"/>
        <v>15</v>
      </c>
      <c r="B272" s="92" t="str">
        <f>IF(ISERROR(IF(ISBLANK(C272),"",_xlfn.XLOOKUP(C272,'[1]Инф. по МКД'!$D$3:$D$13151,'[1]Инф. по МКД'!$C$3:$C$13151,,0))),"",IF(ISBLANK(C272),"",_xlfn.XLOOKUP(C272,'[1]Инф. по МКД'!$D$3:$D$13151,'[1]Инф. по МКД'!$C$3:$C$13151,,0)))</f>
        <v>город Пермь</v>
      </c>
      <c r="C272" s="96" t="s">
        <v>424</v>
      </c>
      <c r="D272" s="74">
        <f>IF(ISERROR(IF(ISBLANK($C272),"",VLOOKUP($C272,'[1]Инф. по МКД'!$D$3:$T$13113,3,0))),"",IF(ISBLANK($C272),"",VLOOKUP($C272,'[1]Инф. по МКД'!$D$3:$T$13113,3,0)))</f>
        <v>1955</v>
      </c>
      <c r="E272" s="75"/>
      <c r="F272" s="87" t="str">
        <f>IF(ISERROR(IF(ISBLANK($C272),"",VLOOKUP($C272,'[1]Инф. по МКД'!$D$3:$T$13113,5,0))),"",IF(ISBLANK($C272),"",VLOOKUP($C272,'[1]Инф. по МКД'!$D$3:$T$13113,5,0)))</f>
        <v>Шлакоблок</v>
      </c>
      <c r="G272" s="75">
        <f>IF(ISERROR(IF(ISBLANK($C272),"",VLOOKUP($C272,'[1]Инф. по МКД'!$D$3:$T$13113,9,0))),"",IF(ISBLANK($C272),"",VLOOKUP($C272,'[1]Инф. по МКД'!$D$3:$T$13113,9,0)))</f>
        <v>2</v>
      </c>
      <c r="H272" s="61">
        <f>IF(ISERROR(IF(ISBLANK($C272),"",VLOOKUP($C272,'[1]Инф. по МКД'!$D$3:$T$13113,10,0))),"",IF(ISBLANK($C272),"",VLOOKUP($C272,'[1]Инф. по МКД'!$D$3:$T$13113,10,0)))</f>
        <v>1</v>
      </c>
      <c r="I272" s="77">
        <f>IF(ISERROR(IF(ISBLANK($C272),"",VLOOKUP($C272,'[1]Инф. по МКД'!$D$3:$T$13113,14,0))),"",IF(ISBLANK($C272),"",VLOOKUP($C272,'[1]Инф. по МКД'!$D$3:$T$13113,14,0)))</f>
        <v>557</v>
      </c>
      <c r="J272" s="78">
        <f>IF(ISERROR(IF(ISBLANK($C272),"",VLOOKUP($C272,'[1]Инф. по МКД'!$D$3:$T$13113,15,0))),"",IF(ISBLANK($C272),"",VLOOKUP($C272,'[1]Инф. по МКД'!$D$3:$T$13113,15,0)))</f>
        <v>514.79999999999995</v>
      </c>
      <c r="K272" s="77">
        <f>IF(ISERROR(IF(ISBLANK($C272),"",VLOOKUP($C272,'[1]Инф. по МКД'!$D$3:$T$13113,16,0))),"",IF(ISBLANK($C272),"",VLOOKUP($C272,'[1]Инф. по МКД'!$D$3:$T$13113,16,0)))</f>
        <v>317.63</v>
      </c>
      <c r="L272" s="79">
        <f>IF(ISERROR(IF(ISBLANK($C272),"",VLOOKUP($C272,'[1]Инф. по МКД'!$D$3:$T$13113,17,0))),"",IF(ISBLANK($C272),"",VLOOKUP($C272,'[1]Инф. по МКД'!$D$3:$T$13113,17,0)))</f>
        <v>20</v>
      </c>
      <c r="M272" s="80">
        <f t="shared" si="39"/>
        <v>8283676.1499999994</v>
      </c>
      <c r="N272" s="78"/>
      <c r="O272" s="78"/>
      <c r="P272" s="78"/>
      <c r="Q272" s="80">
        <f>IF('Форма 2'!D272=0,"",'Форма 2'!D272-N272-O272-P272)</f>
        <v>8283676.1499999994</v>
      </c>
      <c r="R272" s="81">
        <f t="shared" si="40"/>
        <v>16091.057012432013</v>
      </c>
      <c r="S272" s="81">
        <f t="shared" si="41"/>
        <v>16091.057012432013</v>
      </c>
      <c r="T272" s="82">
        <v>46022</v>
      </c>
      <c r="U272" s="75" t="s">
        <v>43</v>
      </c>
      <c r="V272" s="83"/>
      <c r="W272" s="84">
        <f t="shared" si="43"/>
        <v>3</v>
      </c>
      <c r="X272" s="85" t="s">
        <v>961</v>
      </c>
      <c r="Y272" s="85">
        <v>1</v>
      </c>
      <c r="Z272" s="85" t="s">
        <v>961</v>
      </c>
      <c r="AA272" s="85" t="s">
        <v>961</v>
      </c>
      <c r="AB272" s="85" t="s">
        <v>961</v>
      </c>
      <c r="AC272" s="85">
        <v>1</v>
      </c>
      <c r="AD272" s="85" t="s">
        <v>961</v>
      </c>
      <c r="AE272" s="99" t="s">
        <v>961</v>
      </c>
      <c r="AF272" s="86" t="s">
        <v>961</v>
      </c>
      <c r="AG272" s="85" t="s">
        <v>961</v>
      </c>
      <c r="AH272" s="85">
        <v>1</v>
      </c>
      <c r="AI272" s="85" t="s">
        <v>961</v>
      </c>
      <c r="AJ272" s="85" t="s">
        <v>961</v>
      </c>
      <c r="AK272" s="85" t="s">
        <v>961</v>
      </c>
      <c r="AL272" s="85" t="s">
        <v>961</v>
      </c>
      <c r="AM272" s="85" t="s">
        <v>961</v>
      </c>
      <c r="AN272" s="85" t="s">
        <v>961</v>
      </c>
      <c r="AO272" s="85" t="s">
        <v>961</v>
      </c>
      <c r="AP272" s="85" t="s">
        <v>961</v>
      </c>
      <c r="AQ272" s="85" t="s">
        <v>961</v>
      </c>
      <c r="AR272" s="85" t="s">
        <v>961</v>
      </c>
    </row>
    <row r="273" spans="1:44" ht="16.5" thickTop="1" thickBot="1" x14ac:dyDescent="0.3">
      <c r="A273" s="61">
        <f t="shared" si="42"/>
        <v>16</v>
      </c>
      <c r="B273" s="92" t="str">
        <f>IF(ISERROR(IF(ISBLANK(C273),"",_xlfn.XLOOKUP(C273,'[1]Инф. по МКД'!$D$3:$D$13151,'[1]Инф. по МКД'!$C$3:$C$13151,,0))),"",IF(ISBLANK(C273),"",_xlfn.XLOOKUP(C273,'[1]Инф. по МКД'!$D$3:$D$13151,'[1]Инф. по МКД'!$C$3:$C$13151,,0)))</f>
        <v>город Пермь</v>
      </c>
      <c r="C273" s="96" t="s">
        <v>236</v>
      </c>
      <c r="D273" s="74">
        <f>IF(ISERROR(IF(ISBLANK($C273),"",VLOOKUP($C273,'[1]Инф. по МКД'!$D$3:$T$13113,3,0))),"",IF(ISBLANK($C273),"",VLOOKUP($C273,'[1]Инф. по МКД'!$D$3:$T$13113,3,0)))</f>
        <v>1954</v>
      </c>
      <c r="E273" s="75"/>
      <c r="F273" s="87" t="str">
        <f>IF(ISERROR(IF(ISBLANK($C273),"",VLOOKUP($C273,'[1]Инф. по МКД'!$D$3:$T$13113,5,0))),"",IF(ISBLANK($C273),"",VLOOKUP($C273,'[1]Инф. по МКД'!$D$3:$T$13113,5,0)))</f>
        <v>Шлакоблок</v>
      </c>
      <c r="G273" s="75">
        <f>IF(ISERROR(IF(ISBLANK($C273),"",VLOOKUP($C273,'[1]Инф. по МКД'!$D$3:$T$13113,9,0))),"",IF(ISBLANK($C273),"",VLOOKUP($C273,'[1]Инф. по МКД'!$D$3:$T$13113,9,0)))</f>
        <v>2</v>
      </c>
      <c r="H273" s="61">
        <f>IF(ISERROR(IF(ISBLANK($C273),"",VLOOKUP($C273,'[1]Инф. по МКД'!$D$3:$T$13113,10,0))),"",IF(ISBLANK($C273),"",VLOOKUP($C273,'[1]Инф. по МКД'!$D$3:$T$13113,10,0)))</f>
        <v>2</v>
      </c>
      <c r="I273" s="77">
        <f>IF(ISERROR(IF(ISBLANK($C273),"",VLOOKUP($C273,'[1]Инф. по МКД'!$D$3:$T$13113,14,0))),"",IF(ISBLANK($C273),"",VLOOKUP($C273,'[1]Инф. по МКД'!$D$3:$T$13113,14,0)))</f>
        <v>772.2</v>
      </c>
      <c r="J273" s="78">
        <f>IF(ISERROR(IF(ISBLANK($C273),"",VLOOKUP($C273,'[1]Инф. по МКД'!$D$3:$T$13113,15,0))),"",IF(ISBLANK($C273),"",VLOOKUP($C273,'[1]Инф. по МКД'!$D$3:$T$13113,15,0)))</f>
        <v>733.1</v>
      </c>
      <c r="K273" s="77">
        <f>IF(ISERROR(IF(ISBLANK($C273),"",VLOOKUP($C273,'[1]Инф. по МКД'!$D$3:$T$13113,16,0))),"",IF(ISBLANK($C273),"",VLOOKUP($C273,'[1]Инф. по МКД'!$D$3:$T$13113,16,0)))</f>
        <v>727.38</v>
      </c>
      <c r="L273" s="79">
        <f>IF(ISERROR(IF(ISBLANK($C273),"",VLOOKUP($C273,'[1]Инф. по МКД'!$D$3:$T$13113,17,0))),"",IF(ISBLANK($C273),"",VLOOKUP($C273,'[1]Инф. по МКД'!$D$3:$T$13113,17,0)))</f>
        <v>48</v>
      </c>
      <c r="M273" s="80">
        <f t="shared" si="39"/>
        <v>12347462.550000001</v>
      </c>
      <c r="N273" s="78"/>
      <c r="O273" s="78"/>
      <c r="P273" s="78"/>
      <c r="Q273" s="80">
        <f>IF('Форма 2'!D273=0,"",'Форма 2'!D273-N273-O273-P273)</f>
        <v>12347462.550000001</v>
      </c>
      <c r="R273" s="81">
        <f t="shared" si="40"/>
        <v>16842.808007093168</v>
      </c>
      <c r="S273" s="81">
        <f t="shared" si="41"/>
        <v>16842.808007093168</v>
      </c>
      <c r="T273" s="82">
        <v>46022</v>
      </c>
      <c r="U273" s="75" t="s">
        <v>43</v>
      </c>
      <c r="V273" s="84"/>
      <c r="W273" s="84">
        <f t="shared" si="43"/>
        <v>5</v>
      </c>
      <c r="X273" s="85">
        <v>1</v>
      </c>
      <c r="Y273" s="85">
        <v>1</v>
      </c>
      <c r="Z273" s="85" t="s">
        <v>961</v>
      </c>
      <c r="AA273" s="85">
        <v>1</v>
      </c>
      <c r="AB273" s="85" t="s">
        <v>961</v>
      </c>
      <c r="AC273" s="85">
        <v>1</v>
      </c>
      <c r="AD273" s="85" t="s">
        <v>961</v>
      </c>
      <c r="AE273" s="99" t="s">
        <v>961</v>
      </c>
      <c r="AF273" s="86" t="s">
        <v>961</v>
      </c>
      <c r="AG273" s="85" t="s">
        <v>961</v>
      </c>
      <c r="AH273" s="85">
        <v>1</v>
      </c>
      <c r="AI273" s="85" t="s">
        <v>961</v>
      </c>
      <c r="AJ273" s="85" t="s">
        <v>961</v>
      </c>
      <c r="AK273" s="85" t="s">
        <v>961</v>
      </c>
      <c r="AL273" s="85" t="s">
        <v>961</v>
      </c>
      <c r="AM273" s="85" t="s">
        <v>961</v>
      </c>
      <c r="AN273" s="85" t="s">
        <v>961</v>
      </c>
      <c r="AO273" s="85" t="s">
        <v>961</v>
      </c>
      <c r="AP273" s="85" t="s">
        <v>961</v>
      </c>
      <c r="AQ273" s="85" t="s">
        <v>961</v>
      </c>
      <c r="AR273" s="85" t="s">
        <v>961</v>
      </c>
    </row>
    <row r="274" spans="1:44" ht="16.5" thickTop="1" thickBot="1" x14ac:dyDescent="0.3">
      <c r="A274" s="61">
        <f t="shared" si="42"/>
        <v>17</v>
      </c>
      <c r="B274" s="92" t="str">
        <f>IF(ISERROR(IF(ISBLANK(C274),"",_xlfn.XLOOKUP(C274,'[1]Инф. по МКД'!$D$3:$D$13151,'[1]Инф. по МКД'!$C$3:$C$13151,,0))),"",IF(ISBLANK(C274),"",_xlfn.XLOOKUP(C274,'[1]Инф. по МКД'!$D$3:$D$13151,'[1]Инф. по МКД'!$C$3:$C$13151,,0)))</f>
        <v>город Пермь</v>
      </c>
      <c r="C274" s="96" t="s">
        <v>728</v>
      </c>
      <c r="D274" s="74">
        <f>IF(ISERROR(IF(ISBLANK($C274),"",VLOOKUP($C274,'[1]Инф. по МКД'!$D$3:$T$13113,3,0))),"",IF(ISBLANK($C274),"",VLOOKUP($C274,'[1]Инф. по МКД'!$D$3:$T$13113,3,0)))</f>
        <v>1987</v>
      </c>
      <c r="E274" s="75"/>
      <c r="F274" s="87" t="str">
        <f>IF(ISERROR(IF(ISBLANK($C274),"",VLOOKUP($C274,'[1]Инф. по МКД'!$D$3:$T$13113,5,0))),"",IF(ISBLANK($C274),"",VLOOKUP($C274,'[1]Инф. по МКД'!$D$3:$T$13113,5,0)))</f>
        <v>Кирпич</v>
      </c>
      <c r="G274" s="75">
        <f>IF(ISERROR(IF(ISBLANK($C274),"",VLOOKUP($C274,'[1]Инф. по МКД'!$D$3:$T$13113,9,0))),"",IF(ISBLANK($C274),"",VLOOKUP($C274,'[1]Инф. по МКД'!$D$3:$T$13113,9,0)))</f>
        <v>5</v>
      </c>
      <c r="H274" s="61">
        <f>IF(ISERROR(IF(ISBLANK($C274),"",VLOOKUP($C274,'[1]Инф. по МКД'!$D$3:$T$13113,10,0))),"",IF(ISBLANK($C274),"",VLOOKUP($C274,'[1]Инф. по МКД'!$D$3:$T$13113,10,0)))</f>
        <v>6</v>
      </c>
      <c r="I274" s="77">
        <f>IF(ISERROR(IF(ISBLANK($C274),"",VLOOKUP($C274,'[1]Инф. по МКД'!$D$3:$T$13113,14,0))),"",IF(ISBLANK($C274),"",VLOOKUP($C274,'[1]Инф. по МКД'!$D$3:$T$13113,14,0)))</f>
        <v>4893.2</v>
      </c>
      <c r="J274" s="78">
        <f>IF(ISERROR(IF(ISBLANK($C274),"",VLOOKUP($C274,'[1]Инф. по МКД'!$D$3:$T$13113,15,0))),"",IF(ISBLANK($C274),"",VLOOKUP($C274,'[1]Инф. по МКД'!$D$3:$T$13113,15,0)))</f>
        <v>4625.5999999999995</v>
      </c>
      <c r="K274" s="77">
        <f>IF(ISERROR(IF(ISBLANK($C274),"",VLOOKUP($C274,'[1]Инф. по МКД'!$D$3:$T$13113,16,0))),"",IF(ISBLANK($C274),"",VLOOKUP($C274,'[1]Инф. по МКД'!$D$3:$T$13113,16,0)))</f>
        <v>4316.8999999999996</v>
      </c>
      <c r="L274" s="79">
        <f>IF(ISERROR(IF(ISBLANK($C274),"",VLOOKUP($C274,'[1]Инф. по МКД'!$D$3:$T$13113,17,0))),"",IF(ISBLANK($C274),"",VLOOKUP($C274,'[1]Инф. по МКД'!$D$3:$T$13113,17,0)))</f>
        <v>188</v>
      </c>
      <c r="M274" s="80">
        <f t="shared" si="39"/>
        <v>51578878.670000002</v>
      </c>
      <c r="N274" s="78"/>
      <c r="O274" s="78"/>
      <c r="P274" s="78"/>
      <c r="Q274" s="80">
        <f>IF('Форма 2'!D274=0,"",'Форма 2'!D274-N274-O274-P274)</f>
        <v>51578878.670000002</v>
      </c>
      <c r="R274" s="81">
        <f t="shared" si="40"/>
        <v>11150.743399775167</v>
      </c>
      <c r="S274" s="81">
        <f t="shared" si="41"/>
        <v>11150.743399775167</v>
      </c>
      <c r="T274" s="82">
        <v>46022</v>
      </c>
      <c r="U274" s="75" t="s">
        <v>43</v>
      </c>
      <c r="V274" s="83"/>
      <c r="W274" s="84">
        <f t="shared" si="43"/>
        <v>7</v>
      </c>
      <c r="X274" s="85">
        <v>1</v>
      </c>
      <c r="Y274" s="85">
        <v>1</v>
      </c>
      <c r="Z274" s="85">
        <v>1</v>
      </c>
      <c r="AA274" s="85" t="s">
        <v>961</v>
      </c>
      <c r="AB274" s="85">
        <v>1</v>
      </c>
      <c r="AC274" s="85">
        <v>1</v>
      </c>
      <c r="AD274" s="85" t="s">
        <v>961</v>
      </c>
      <c r="AE274" s="99" t="s">
        <v>961</v>
      </c>
      <c r="AF274" s="86" t="s">
        <v>961</v>
      </c>
      <c r="AG274" s="85" t="s">
        <v>961</v>
      </c>
      <c r="AH274" s="85">
        <v>1</v>
      </c>
      <c r="AI274" s="85" t="s">
        <v>961</v>
      </c>
      <c r="AJ274" s="85" t="s">
        <v>961</v>
      </c>
      <c r="AK274" s="85">
        <v>1</v>
      </c>
      <c r="AL274" s="85" t="s">
        <v>961</v>
      </c>
      <c r="AM274" s="85" t="s">
        <v>961</v>
      </c>
      <c r="AN274" s="85" t="s">
        <v>961</v>
      </c>
      <c r="AO274" s="85" t="s">
        <v>961</v>
      </c>
      <c r="AP274" s="85" t="s">
        <v>961</v>
      </c>
      <c r="AQ274" s="85" t="s">
        <v>961</v>
      </c>
      <c r="AR274" s="85" t="s">
        <v>961</v>
      </c>
    </row>
    <row r="275" spans="1:44" ht="16.5" thickTop="1" thickBot="1" x14ac:dyDescent="0.3">
      <c r="A275" s="61">
        <f t="shared" si="42"/>
        <v>18</v>
      </c>
      <c r="B275" s="92" t="str">
        <f>IF(ISERROR(IF(ISBLANK(C275),"",_xlfn.XLOOKUP(C275,'[1]Инф. по МКД'!$D$3:$D$13151,'[1]Инф. по МКД'!$C$3:$C$13151,,0))),"",IF(ISBLANK(C275),"",_xlfn.XLOOKUP(C275,'[1]Инф. по МКД'!$D$3:$D$13151,'[1]Инф. по МКД'!$C$3:$C$13151,,0)))</f>
        <v>город Пермь</v>
      </c>
      <c r="C275" s="96" t="s">
        <v>425</v>
      </c>
      <c r="D275" s="74">
        <f>IF(ISERROR(IF(ISBLANK($C275),"",VLOOKUP($C275,'[1]Инф. по МКД'!$D$3:$T$13113,3,0))),"",IF(ISBLANK($C275),"",VLOOKUP($C275,'[1]Инф. по МКД'!$D$3:$T$13113,3,0)))</f>
        <v>1956</v>
      </c>
      <c r="E275" s="75"/>
      <c r="F275" s="87" t="str">
        <f>IF(ISERROR(IF(ISBLANK($C275),"",VLOOKUP($C275,'[1]Инф. по МКД'!$D$3:$T$13113,5,0))),"",IF(ISBLANK($C275),"",VLOOKUP($C275,'[1]Инф. по МКД'!$D$3:$T$13113,5,0)))</f>
        <v>Шлакоблок</v>
      </c>
      <c r="G275" s="75">
        <f>IF(ISERROR(IF(ISBLANK($C275),"",VLOOKUP($C275,'[1]Инф. по МКД'!$D$3:$T$13113,9,0))),"",IF(ISBLANK($C275),"",VLOOKUP($C275,'[1]Инф. по МКД'!$D$3:$T$13113,9,0)))</f>
        <v>3</v>
      </c>
      <c r="H275" s="61">
        <f>IF(ISERROR(IF(ISBLANK($C275),"",VLOOKUP($C275,'[1]Инф. по МКД'!$D$3:$T$13113,10,0))),"",IF(ISBLANK($C275),"",VLOOKUP($C275,'[1]Инф. по МКД'!$D$3:$T$13113,10,0)))</f>
        <v>2</v>
      </c>
      <c r="I275" s="77">
        <f>IF(ISERROR(IF(ISBLANK($C275),"",VLOOKUP($C275,'[1]Инф. по МКД'!$D$3:$T$13113,14,0))),"",IF(ISBLANK($C275),"",VLOOKUP($C275,'[1]Инф. по МКД'!$D$3:$T$13113,14,0)))</f>
        <v>1039.2</v>
      </c>
      <c r="J275" s="78">
        <f>IF(ISERROR(IF(ISBLANK($C275),"",VLOOKUP($C275,'[1]Инф. по МКД'!$D$3:$T$13113,15,0))),"",IF(ISBLANK($C275),"",VLOOKUP($C275,'[1]Инф. по МКД'!$D$3:$T$13113,15,0)))</f>
        <v>933.2</v>
      </c>
      <c r="K275" s="77">
        <f>IF(ISERROR(IF(ISBLANK($C275),"",VLOOKUP($C275,'[1]Инф. по МКД'!$D$3:$T$13113,16,0))),"",IF(ISBLANK($C275),"",VLOOKUP($C275,'[1]Инф. по МКД'!$D$3:$T$13113,16,0)))</f>
        <v>933.2</v>
      </c>
      <c r="L275" s="79">
        <f>IF(ISERROR(IF(ISBLANK($C275),"",VLOOKUP($C275,'[1]Инф. по МКД'!$D$3:$T$13113,17,0))),"",IF(ISBLANK($C275),"",VLOOKUP($C275,'[1]Инф. по МКД'!$D$3:$T$13113,17,0)))</f>
        <v>57</v>
      </c>
      <c r="M275" s="80">
        <f t="shared" si="39"/>
        <v>9932039.6899999995</v>
      </c>
      <c r="N275" s="78"/>
      <c r="O275" s="78"/>
      <c r="P275" s="78"/>
      <c r="Q275" s="80">
        <f>IF('Форма 2'!D275=0,"",'Форма 2'!D275-N275-O275-P275)</f>
        <v>9932039.6899999995</v>
      </c>
      <c r="R275" s="81">
        <f t="shared" si="40"/>
        <v>10642.991523789111</v>
      </c>
      <c r="S275" s="81">
        <f t="shared" si="41"/>
        <v>10642.991523789111</v>
      </c>
      <c r="T275" s="82">
        <v>46022</v>
      </c>
      <c r="U275" s="75" t="s">
        <v>43</v>
      </c>
      <c r="V275" s="83"/>
      <c r="W275" s="84">
        <f t="shared" si="43"/>
        <v>1</v>
      </c>
      <c r="X275" s="85" t="s">
        <v>961</v>
      </c>
      <c r="Y275" s="85" t="s">
        <v>961</v>
      </c>
      <c r="Z275" s="85" t="s">
        <v>961</v>
      </c>
      <c r="AA275" s="85" t="s">
        <v>961</v>
      </c>
      <c r="AB275" s="85" t="s">
        <v>961</v>
      </c>
      <c r="AC275" s="85" t="s">
        <v>961</v>
      </c>
      <c r="AD275" s="85" t="s">
        <v>961</v>
      </c>
      <c r="AE275" s="99" t="s">
        <v>961</v>
      </c>
      <c r="AF275" s="86" t="s">
        <v>961</v>
      </c>
      <c r="AG275" s="85">
        <v>1</v>
      </c>
      <c r="AH275" s="85" t="s">
        <v>961</v>
      </c>
      <c r="AI275" s="85" t="s">
        <v>961</v>
      </c>
      <c r="AJ275" s="85" t="s">
        <v>961</v>
      </c>
      <c r="AK275" s="85" t="s">
        <v>961</v>
      </c>
      <c r="AL275" s="85" t="s">
        <v>961</v>
      </c>
      <c r="AM275" s="85" t="s">
        <v>961</v>
      </c>
      <c r="AN275" s="85" t="s">
        <v>961</v>
      </c>
      <c r="AO275" s="85" t="s">
        <v>961</v>
      </c>
      <c r="AP275" s="85" t="s">
        <v>961</v>
      </c>
      <c r="AQ275" s="85" t="s">
        <v>961</v>
      </c>
      <c r="AR275" s="85" t="s">
        <v>961</v>
      </c>
    </row>
    <row r="276" spans="1:44" ht="16.5" thickTop="1" thickBot="1" x14ac:dyDescent="0.3">
      <c r="A276" s="61">
        <f t="shared" si="42"/>
        <v>19</v>
      </c>
      <c r="B276" s="92" t="str">
        <f>IF(ISERROR(IF(ISBLANK(C276),"",_xlfn.XLOOKUP(C276,'[1]Инф. по МКД'!$D$3:$D$13151,'[1]Инф. по МКД'!$C$3:$C$13151,,0))),"",IF(ISBLANK(C276),"",_xlfn.XLOOKUP(C276,'[1]Инф. по МКД'!$D$3:$D$13151,'[1]Инф. по МКД'!$C$3:$C$13151,,0)))</f>
        <v>город Пермь</v>
      </c>
      <c r="C276" s="96" t="s">
        <v>731</v>
      </c>
      <c r="D276" s="74">
        <f>IF(ISERROR(IF(ISBLANK($C276),"",VLOOKUP($C276,'[1]Инф. по МКД'!$D$3:$T$13113,3,0))),"",IF(ISBLANK($C276),"",VLOOKUP($C276,'[1]Инф. по МКД'!$D$3:$T$13113,3,0)))</f>
        <v>1985</v>
      </c>
      <c r="E276" s="75"/>
      <c r="F276" s="87">
        <f>IF(ISERROR(IF(ISBLANK($C276),"",VLOOKUP($C276,'[1]Инф. по МКД'!$D$3:$T$13113,5,0))),"",IF(ISBLANK($C276),"",VLOOKUP($C276,'[1]Инф. по МКД'!$D$3:$T$13113,5,0)))</f>
        <v>0</v>
      </c>
      <c r="G276" s="75">
        <f>IF(ISERROR(IF(ISBLANK($C276),"",VLOOKUP($C276,'[1]Инф. по МКД'!$D$3:$T$13113,9,0))),"",IF(ISBLANK($C276),"",VLOOKUP($C276,'[1]Инф. по МКД'!$D$3:$T$13113,9,0)))</f>
        <v>5</v>
      </c>
      <c r="H276" s="61">
        <f>IF(ISERROR(IF(ISBLANK($C276),"",VLOOKUP($C276,'[1]Инф. по МКД'!$D$3:$T$13113,10,0))),"",IF(ISBLANK($C276),"",VLOOKUP($C276,'[1]Инф. по МКД'!$D$3:$T$13113,10,0)))</f>
        <v>1</v>
      </c>
      <c r="I276" s="77">
        <f>IF(ISERROR(IF(ISBLANK($C276),"",VLOOKUP($C276,'[1]Инф. по МКД'!$D$3:$T$13113,14,0))),"",IF(ISBLANK($C276),"",VLOOKUP($C276,'[1]Инф. по МКД'!$D$3:$T$13113,14,0)))</f>
        <v>2498.5</v>
      </c>
      <c r="J276" s="78">
        <f>IF(ISERROR(IF(ISBLANK($C276),"",VLOOKUP($C276,'[1]Инф. по МКД'!$D$3:$T$13113,15,0))),"",IF(ISBLANK($C276),"",VLOOKUP($C276,'[1]Инф. по МКД'!$D$3:$T$13113,15,0)))</f>
        <v>2246.1999999999998</v>
      </c>
      <c r="K276" s="77">
        <f>IF(ISERROR(IF(ISBLANK($C276),"",VLOOKUP($C276,'[1]Инф. по МКД'!$D$3:$T$13113,16,0))),"",IF(ISBLANK($C276),"",VLOOKUP($C276,'[1]Инф. по МКД'!$D$3:$T$13113,16,0)))</f>
        <v>2246.1999999999998</v>
      </c>
      <c r="L276" s="79">
        <f>IF(ISERROR(IF(ISBLANK($C276),"",VLOOKUP($C276,'[1]Инф. по МКД'!$D$3:$T$13113,17,0))),"",IF(ISBLANK($C276),"",VLOOKUP($C276,'[1]Инф. по МКД'!$D$3:$T$13113,17,0)))</f>
        <v>0</v>
      </c>
      <c r="M276" s="80">
        <f t="shared" si="39"/>
        <v>23450621.18</v>
      </c>
      <c r="N276" s="78"/>
      <c r="O276" s="78"/>
      <c r="P276" s="78"/>
      <c r="Q276" s="80">
        <f>IF('Форма 2'!D276=0,"",'Форма 2'!D276-N276-O276-P276)</f>
        <v>23450621.18</v>
      </c>
      <c r="R276" s="81">
        <f t="shared" si="40"/>
        <v>10440.130522660495</v>
      </c>
      <c r="S276" s="81">
        <f t="shared" si="41"/>
        <v>10440.130522660495</v>
      </c>
      <c r="T276" s="82">
        <v>46022</v>
      </c>
      <c r="U276" s="75" t="s">
        <v>44</v>
      </c>
      <c r="V276" s="83"/>
      <c r="W276" s="84">
        <f t="shared" si="43"/>
        <v>2</v>
      </c>
      <c r="X276" s="85" t="s">
        <v>961</v>
      </c>
      <c r="Y276" s="85" t="s">
        <v>961</v>
      </c>
      <c r="Z276" s="85" t="s">
        <v>961</v>
      </c>
      <c r="AA276" s="85" t="s">
        <v>961</v>
      </c>
      <c r="AB276" s="85" t="s">
        <v>961</v>
      </c>
      <c r="AC276" s="85" t="s">
        <v>961</v>
      </c>
      <c r="AD276" s="85" t="s">
        <v>961</v>
      </c>
      <c r="AE276" s="99" t="s">
        <v>961</v>
      </c>
      <c r="AF276" s="86" t="s">
        <v>961</v>
      </c>
      <c r="AG276" s="85">
        <v>1</v>
      </c>
      <c r="AH276" s="85">
        <v>1</v>
      </c>
      <c r="AI276" s="85" t="s">
        <v>961</v>
      </c>
      <c r="AJ276" s="85" t="s">
        <v>961</v>
      </c>
      <c r="AK276" s="85" t="s">
        <v>961</v>
      </c>
      <c r="AL276" s="85" t="s">
        <v>961</v>
      </c>
      <c r="AM276" s="85" t="s">
        <v>961</v>
      </c>
      <c r="AN276" s="85" t="s">
        <v>961</v>
      </c>
      <c r="AO276" s="85" t="s">
        <v>961</v>
      </c>
      <c r="AP276" s="85" t="s">
        <v>961</v>
      </c>
      <c r="AQ276" s="85" t="s">
        <v>961</v>
      </c>
      <c r="AR276" s="85" t="s">
        <v>961</v>
      </c>
    </row>
    <row r="277" spans="1:44" ht="16.5" thickTop="1" thickBot="1" x14ac:dyDescent="0.3">
      <c r="A277" s="61">
        <f t="shared" si="42"/>
        <v>20</v>
      </c>
      <c r="B277" s="92" t="str">
        <f>IF(ISERROR(IF(ISBLANK(C277),"",_xlfn.XLOOKUP(C277,'[1]Инф. по МКД'!$D$3:$D$13151,'[1]Инф. по МКД'!$C$3:$C$13151,,0))),"",IF(ISBLANK(C277),"",_xlfn.XLOOKUP(C277,'[1]Инф. по МКД'!$D$3:$D$13151,'[1]Инф. по МКД'!$C$3:$C$13151,,0)))</f>
        <v>город Пермь</v>
      </c>
      <c r="C277" s="96" t="s">
        <v>237</v>
      </c>
      <c r="D277" s="74">
        <f>IF(ISERROR(IF(ISBLANK($C277),"",VLOOKUP($C277,'[1]Инф. по МКД'!$D$3:$T$13113,3,0))),"",IF(ISBLANK($C277),"",VLOOKUP($C277,'[1]Инф. по МКД'!$D$3:$T$13113,3,0)))</f>
        <v>1950</v>
      </c>
      <c r="E277" s="75"/>
      <c r="F277" s="87" t="str">
        <f>IF(ISERROR(IF(ISBLANK($C277),"",VLOOKUP($C277,'[1]Инф. по МКД'!$D$3:$T$13113,5,0))),"",IF(ISBLANK($C277),"",VLOOKUP($C277,'[1]Инф. по МКД'!$D$3:$T$13113,5,0)))</f>
        <v>Крупные блоки</v>
      </c>
      <c r="G277" s="75">
        <f>IF(ISERROR(IF(ISBLANK($C277),"",VLOOKUP($C277,'[1]Инф. по МКД'!$D$3:$T$13113,9,0))),"",IF(ISBLANK($C277),"",VLOOKUP($C277,'[1]Инф. по МКД'!$D$3:$T$13113,9,0)))</f>
        <v>3</v>
      </c>
      <c r="H277" s="61">
        <f>IF(ISERROR(IF(ISBLANK($C277),"",VLOOKUP($C277,'[1]Инф. по МКД'!$D$3:$T$13113,10,0))),"",IF(ISBLANK($C277),"",VLOOKUP($C277,'[1]Инф. по МКД'!$D$3:$T$13113,10,0)))</f>
        <v>2</v>
      </c>
      <c r="I277" s="77">
        <f>IF(ISERROR(IF(ISBLANK($C277),"",VLOOKUP($C277,'[1]Инф. по МКД'!$D$3:$T$13113,14,0))),"",IF(ISBLANK($C277),"",VLOOKUP($C277,'[1]Инф. по МКД'!$D$3:$T$13113,14,0)))</f>
        <v>1360.5</v>
      </c>
      <c r="J277" s="78">
        <f>IF(ISERROR(IF(ISBLANK($C277),"",VLOOKUP($C277,'[1]Инф. по МКД'!$D$3:$T$13113,15,0))),"",IF(ISBLANK($C277),"",VLOOKUP($C277,'[1]Инф. по МКД'!$D$3:$T$13113,15,0)))</f>
        <v>1228</v>
      </c>
      <c r="K277" s="77">
        <f>IF(ISERROR(IF(ISBLANK($C277),"",VLOOKUP($C277,'[1]Инф. по МКД'!$D$3:$T$13113,16,0))),"",IF(ISBLANK($C277),"",VLOOKUP($C277,'[1]Инф. по МКД'!$D$3:$T$13113,16,0)))</f>
        <v>1228</v>
      </c>
      <c r="L277" s="79">
        <f>IF(ISERROR(IF(ISBLANK($C277),"",VLOOKUP($C277,'[1]Инф. по МКД'!$D$3:$T$13113,17,0))),"",IF(ISBLANK($C277),"",VLOOKUP($C277,'[1]Инф. по МКД'!$D$3:$T$13113,17,0)))</f>
        <v>46</v>
      </c>
      <c r="M277" s="80">
        <f t="shared" si="39"/>
        <v>7927837.5800000001</v>
      </c>
      <c r="N277" s="78"/>
      <c r="O277" s="78"/>
      <c r="P277" s="78"/>
      <c r="Q277" s="80">
        <f>IF('Форма 2'!D277=0,"",'Форма 2'!D277-N277-O277-P277)</f>
        <v>7927837.5800000001</v>
      </c>
      <c r="R277" s="81">
        <f t="shared" si="40"/>
        <v>6455.8937947882732</v>
      </c>
      <c r="S277" s="81">
        <f t="shared" si="41"/>
        <v>6455.8937947882732</v>
      </c>
      <c r="T277" s="82">
        <v>46022</v>
      </c>
      <c r="U277" s="75" t="s">
        <v>43</v>
      </c>
      <c r="V277" s="84"/>
      <c r="W277" s="84">
        <f t="shared" si="43"/>
        <v>1</v>
      </c>
      <c r="X277" s="85" t="s">
        <v>961</v>
      </c>
      <c r="Y277" s="85" t="s">
        <v>961</v>
      </c>
      <c r="Z277" s="85" t="s">
        <v>961</v>
      </c>
      <c r="AA277" s="85" t="s">
        <v>961</v>
      </c>
      <c r="AB277" s="85" t="s">
        <v>961</v>
      </c>
      <c r="AC277" s="85" t="s">
        <v>961</v>
      </c>
      <c r="AD277" s="85" t="s">
        <v>961</v>
      </c>
      <c r="AE277" s="99" t="s">
        <v>961</v>
      </c>
      <c r="AF277" s="86" t="s">
        <v>961</v>
      </c>
      <c r="AG277" s="85" t="s">
        <v>961</v>
      </c>
      <c r="AH277" s="85">
        <v>1</v>
      </c>
      <c r="AI277" s="85" t="s">
        <v>961</v>
      </c>
      <c r="AJ277" s="85" t="s">
        <v>961</v>
      </c>
      <c r="AK277" s="85" t="s">
        <v>961</v>
      </c>
      <c r="AL277" s="85" t="s">
        <v>961</v>
      </c>
      <c r="AM277" s="85" t="s">
        <v>961</v>
      </c>
      <c r="AN277" s="85" t="s">
        <v>961</v>
      </c>
      <c r="AO277" s="85" t="s">
        <v>961</v>
      </c>
      <c r="AP277" s="85" t="s">
        <v>961</v>
      </c>
      <c r="AQ277" s="85" t="s">
        <v>961</v>
      </c>
      <c r="AR277" s="85" t="s">
        <v>961</v>
      </c>
    </row>
    <row r="278" spans="1:44" ht="16.5" thickTop="1" thickBot="1" x14ac:dyDescent="0.3">
      <c r="A278" s="61">
        <f t="shared" si="42"/>
        <v>21</v>
      </c>
      <c r="B278" s="92" t="str">
        <f>IF(ISERROR(IF(ISBLANK(C278),"",_xlfn.XLOOKUP(C278,'[1]Инф. по МКД'!$D$3:$D$13151,'[1]Инф. по МКД'!$C$3:$C$13151,,0))),"",IF(ISBLANK(C278),"",_xlfn.XLOOKUP(C278,'[1]Инф. по МКД'!$D$3:$D$13151,'[1]Инф. по МКД'!$C$3:$C$13151,,0)))</f>
        <v>город Пермь</v>
      </c>
      <c r="C278" s="96" t="s">
        <v>426</v>
      </c>
      <c r="D278" s="74">
        <f>IF(ISERROR(IF(ISBLANK($C278),"",VLOOKUP($C278,'[1]Инф. по МКД'!$D$3:$T$13113,3,0))),"",IF(ISBLANK($C278),"",VLOOKUP($C278,'[1]Инф. по МКД'!$D$3:$T$13113,3,0)))</f>
        <v>1964</v>
      </c>
      <c r="E278" s="75"/>
      <c r="F278" s="87">
        <f>IF(ISERROR(IF(ISBLANK($C278),"",VLOOKUP($C278,'[1]Инф. по МКД'!$D$3:$T$13113,5,0))),"",IF(ISBLANK($C278),"",VLOOKUP($C278,'[1]Инф. по МКД'!$D$3:$T$13113,5,0)))</f>
        <v>0</v>
      </c>
      <c r="G278" s="75">
        <f>IF(ISERROR(IF(ISBLANK($C278),"",VLOOKUP($C278,'[1]Инф. по МКД'!$D$3:$T$13113,9,0))),"",IF(ISBLANK($C278),"",VLOOKUP($C278,'[1]Инф. по МКД'!$D$3:$T$13113,9,0)))</f>
        <v>5</v>
      </c>
      <c r="H278" s="61">
        <f>IF(ISERROR(IF(ISBLANK($C278),"",VLOOKUP($C278,'[1]Инф. по МКД'!$D$3:$T$13113,10,0))),"",IF(ISBLANK($C278),"",VLOOKUP($C278,'[1]Инф. по МКД'!$D$3:$T$13113,10,0)))</f>
        <v>4</v>
      </c>
      <c r="I278" s="77">
        <f>IF(ISERROR(IF(ISBLANK($C278),"",VLOOKUP($C278,'[1]Инф. по МКД'!$D$3:$T$13113,14,0))),"",IF(ISBLANK($C278),"",VLOOKUP($C278,'[1]Инф. по МКД'!$D$3:$T$13113,14,0)))</f>
        <v>3902.8</v>
      </c>
      <c r="J278" s="78">
        <f>IF(ISERROR(IF(ISBLANK($C278),"",VLOOKUP($C278,'[1]Инф. по МКД'!$D$3:$T$13113,15,0))),"",IF(ISBLANK($C278),"",VLOOKUP($C278,'[1]Инф. по МКД'!$D$3:$T$13113,15,0)))</f>
        <v>3569</v>
      </c>
      <c r="K278" s="77">
        <f>IF(ISERROR(IF(ISBLANK($C278),"",VLOOKUP($C278,'[1]Инф. по МКД'!$D$3:$T$13113,16,0))),"",IF(ISBLANK($C278),"",VLOOKUP($C278,'[1]Инф. по МКД'!$D$3:$T$13113,16,0)))</f>
        <v>3569</v>
      </c>
      <c r="L278" s="79">
        <f>IF(ISERROR(IF(ISBLANK($C278),"",VLOOKUP($C278,'[1]Инф. по МКД'!$D$3:$T$13113,17,0))),"",IF(ISBLANK($C278),"",VLOOKUP($C278,'[1]Инф. по МКД'!$D$3:$T$13113,17,0)))</f>
        <v>172</v>
      </c>
      <c r="M278" s="80">
        <f t="shared" si="39"/>
        <v>50951522.340000004</v>
      </c>
      <c r="N278" s="78"/>
      <c r="O278" s="78"/>
      <c r="P278" s="78"/>
      <c r="Q278" s="80">
        <f>IF('Форма 2'!D278=0,"",'Форма 2'!D278-N278-O278-P278)</f>
        <v>50951522.340000004</v>
      </c>
      <c r="R278" s="81">
        <f t="shared" si="40"/>
        <v>14276.134026337912</v>
      </c>
      <c r="S278" s="81">
        <f t="shared" si="41"/>
        <v>14276.134026337912</v>
      </c>
      <c r="T278" s="82">
        <v>46022</v>
      </c>
      <c r="U278" s="75" t="s">
        <v>44</v>
      </c>
      <c r="V278" s="83"/>
      <c r="W278" s="84">
        <f t="shared" si="43"/>
        <v>5</v>
      </c>
      <c r="X278" s="85" t="s">
        <v>961</v>
      </c>
      <c r="Y278" s="85">
        <v>1</v>
      </c>
      <c r="Z278" s="85" t="s">
        <v>961</v>
      </c>
      <c r="AA278" s="85">
        <v>1</v>
      </c>
      <c r="AB278" s="85">
        <v>1</v>
      </c>
      <c r="AC278" s="85" t="s">
        <v>961</v>
      </c>
      <c r="AD278" s="85" t="s">
        <v>961</v>
      </c>
      <c r="AE278" s="99" t="s">
        <v>961</v>
      </c>
      <c r="AF278" s="86" t="s">
        <v>961</v>
      </c>
      <c r="AG278" s="85">
        <v>1</v>
      </c>
      <c r="AH278" s="85">
        <v>1</v>
      </c>
      <c r="AI278" s="85" t="s">
        <v>961</v>
      </c>
      <c r="AJ278" s="85" t="s">
        <v>961</v>
      </c>
      <c r="AK278" s="85" t="s">
        <v>961</v>
      </c>
      <c r="AL278" s="85" t="s">
        <v>961</v>
      </c>
      <c r="AM278" s="85" t="s">
        <v>961</v>
      </c>
      <c r="AN278" s="85" t="s">
        <v>961</v>
      </c>
      <c r="AO278" s="85" t="s">
        <v>961</v>
      </c>
      <c r="AP278" s="85" t="s">
        <v>961</v>
      </c>
      <c r="AQ278" s="85" t="s">
        <v>961</v>
      </c>
      <c r="AR278" s="85" t="s">
        <v>961</v>
      </c>
    </row>
    <row r="279" spans="1:44" ht="16.5" thickTop="1" thickBot="1" x14ac:dyDescent="0.3">
      <c r="A279" s="61">
        <f t="shared" si="42"/>
        <v>22</v>
      </c>
      <c r="B279" s="92" t="str">
        <f>IF(ISERROR(IF(ISBLANK(C279),"",_xlfn.XLOOKUP(C279,'[1]Инф. по МКД'!$D$3:$D$13151,'[1]Инф. по МКД'!$C$3:$C$13151,,0))),"",IF(ISBLANK(C279),"",_xlfn.XLOOKUP(C279,'[1]Инф. по МКД'!$D$3:$D$13151,'[1]Инф. по МКД'!$C$3:$C$13151,,0)))</f>
        <v>город Пермь</v>
      </c>
      <c r="C279" s="96" t="s">
        <v>739</v>
      </c>
      <c r="D279" s="74">
        <f>IF(ISERROR(IF(ISBLANK($C279),"",VLOOKUP($C279,'[1]Инф. по МКД'!$D$3:$T$13113,3,0))),"",IF(ISBLANK($C279),"",VLOOKUP($C279,'[1]Инф. по МКД'!$D$3:$T$13113,3,0)))</f>
        <v>1972</v>
      </c>
      <c r="E279" s="75"/>
      <c r="F279" s="87" t="str">
        <f>IF(ISERROR(IF(ISBLANK($C279),"",VLOOKUP($C279,'[1]Инф. по МКД'!$D$3:$T$13113,5,0))),"",IF(ISBLANK($C279),"",VLOOKUP($C279,'[1]Инф. по МКД'!$D$3:$T$13113,5,0)))</f>
        <v>панель</v>
      </c>
      <c r="G279" s="75">
        <f>IF(ISERROR(IF(ISBLANK($C279),"",VLOOKUP($C279,'[1]Инф. по МКД'!$D$3:$T$13113,9,0))),"",IF(ISBLANK($C279),"",VLOOKUP($C279,'[1]Инф. по МКД'!$D$3:$T$13113,9,0)))</f>
        <v>9</v>
      </c>
      <c r="H279" s="61">
        <f>IF(ISERROR(IF(ISBLANK($C279),"",VLOOKUP($C279,'[1]Инф. по МКД'!$D$3:$T$13113,10,0))),"",IF(ISBLANK($C279),"",VLOOKUP($C279,'[1]Инф. по МКД'!$D$3:$T$13113,10,0)))</f>
        <v>6</v>
      </c>
      <c r="I279" s="77">
        <f>IF(ISERROR(IF(ISBLANK($C279),"",VLOOKUP($C279,'[1]Инф. по МКД'!$D$3:$T$13113,14,0))),"",IF(ISBLANK($C279),"",VLOOKUP($C279,'[1]Инф. по МКД'!$D$3:$T$13113,14,0)))</f>
        <v>12794.7</v>
      </c>
      <c r="J279" s="78">
        <f>IF(ISERROR(IF(ISBLANK($C279),"",VLOOKUP($C279,'[1]Инф. по МКД'!$D$3:$T$13113,15,0))),"",IF(ISBLANK($C279),"",VLOOKUP($C279,'[1]Инф. по МКД'!$D$3:$T$13113,15,0)))</f>
        <v>11209.5</v>
      </c>
      <c r="K279" s="77">
        <f>IF(ISERROR(IF(ISBLANK($C279),"",VLOOKUP($C279,'[1]Инф. по МКД'!$D$3:$T$13113,16,0))),"",IF(ISBLANK($C279),"",VLOOKUP($C279,'[1]Инф. по МКД'!$D$3:$T$13113,16,0)))</f>
        <v>11209.5</v>
      </c>
      <c r="L279" s="79">
        <f>IF(ISERROR(IF(ISBLANK($C279),"",VLOOKUP($C279,'[1]Инф. по МКД'!$D$3:$T$13113,17,0))),"",IF(ISBLANK($C279),"",VLOOKUP($C279,'[1]Инф. по МКД'!$D$3:$T$13113,17,0)))</f>
        <v>582</v>
      </c>
      <c r="M279" s="80">
        <f t="shared" si="39"/>
        <v>16671053.52</v>
      </c>
      <c r="N279" s="78"/>
      <c r="O279" s="78"/>
      <c r="P279" s="78"/>
      <c r="Q279" s="80">
        <f>IF('Форма 2'!D279=0,"",'Форма 2'!D279-N279-O279-P279)</f>
        <v>16671053.52</v>
      </c>
      <c r="R279" s="81">
        <f t="shared" si="40"/>
        <v>1487.225435568045</v>
      </c>
      <c r="S279" s="81">
        <f t="shared" si="41"/>
        <v>1487.225435568045</v>
      </c>
      <c r="T279" s="82">
        <v>46022</v>
      </c>
      <c r="U279" s="75" t="s">
        <v>44</v>
      </c>
      <c r="V279" s="83"/>
      <c r="W279" s="84">
        <f t="shared" si="43"/>
        <v>1</v>
      </c>
      <c r="X279" s="85" t="s">
        <v>961</v>
      </c>
      <c r="Y279" s="85" t="s">
        <v>961</v>
      </c>
      <c r="Z279" s="85" t="s">
        <v>961</v>
      </c>
      <c r="AA279" s="85" t="s">
        <v>961</v>
      </c>
      <c r="AB279" s="85" t="s">
        <v>961</v>
      </c>
      <c r="AC279" s="85" t="s">
        <v>961</v>
      </c>
      <c r="AD279" s="85" t="s">
        <v>961</v>
      </c>
      <c r="AE279" s="99">
        <v>6</v>
      </c>
      <c r="AF279" s="86">
        <v>16671053.52</v>
      </c>
      <c r="AG279" s="85" t="s">
        <v>961</v>
      </c>
      <c r="AH279" s="85" t="s">
        <v>961</v>
      </c>
      <c r="AI279" s="85" t="s">
        <v>961</v>
      </c>
      <c r="AJ279" s="85" t="s">
        <v>961</v>
      </c>
      <c r="AK279" s="85" t="s">
        <v>961</v>
      </c>
      <c r="AL279" s="85" t="s">
        <v>961</v>
      </c>
      <c r="AM279" s="85" t="s">
        <v>961</v>
      </c>
      <c r="AN279" s="85" t="s">
        <v>961</v>
      </c>
      <c r="AO279" s="85" t="s">
        <v>961</v>
      </c>
      <c r="AP279" s="85" t="s">
        <v>961</v>
      </c>
      <c r="AQ279" s="85" t="s">
        <v>961</v>
      </c>
      <c r="AR279" s="85" t="s">
        <v>961</v>
      </c>
    </row>
    <row r="280" spans="1:44" ht="16.5" thickTop="1" thickBot="1" x14ac:dyDescent="0.3">
      <c r="A280" s="61">
        <f t="shared" si="42"/>
        <v>23</v>
      </c>
      <c r="B280" s="92" t="str">
        <f>IF(ISERROR(IF(ISBLANK(C280),"",_xlfn.XLOOKUP(C280,'[1]Инф. по МКД'!$D$3:$D$13151,'[1]Инф. по МКД'!$C$3:$C$13151,,0))),"",IF(ISBLANK(C280),"",_xlfn.XLOOKUP(C280,'[1]Инф. по МКД'!$D$3:$D$13151,'[1]Инф. по МКД'!$C$3:$C$13151,,0)))</f>
        <v>город Пермь</v>
      </c>
      <c r="C280" s="96" t="s">
        <v>740</v>
      </c>
      <c r="D280" s="74">
        <f>IF(ISERROR(IF(ISBLANK($C280),"",VLOOKUP($C280,'[1]Инф. по МКД'!$D$3:$T$13113,3,0))),"",IF(ISBLANK($C280),"",VLOOKUP($C280,'[1]Инф. по МКД'!$D$3:$T$13113,3,0)))</f>
        <v>1975</v>
      </c>
      <c r="E280" s="75"/>
      <c r="F280" s="87" t="str">
        <f>IF(ISERROR(IF(ISBLANK($C280),"",VLOOKUP($C280,'[1]Инф. по МКД'!$D$3:$T$13113,5,0))),"",IF(ISBLANK($C280),"",VLOOKUP($C280,'[1]Инф. по МКД'!$D$3:$T$13113,5,0)))</f>
        <v>Кирпич</v>
      </c>
      <c r="G280" s="75">
        <f>IF(ISERROR(IF(ISBLANK($C280),"",VLOOKUP($C280,'[1]Инф. по МКД'!$D$3:$T$13113,9,0))),"",IF(ISBLANK($C280),"",VLOOKUP($C280,'[1]Инф. по МКД'!$D$3:$T$13113,9,0)))</f>
        <v>12</v>
      </c>
      <c r="H280" s="61">
        <f>IF(ISERROR(IF(ISBLANK($C280),"",VLOOKUP($C280,'[1]Инф. по МКД'!$D$3:$T$13113,10,0))),"",IF(ISBLANK($C280),"",VLOOKUP($C280,'[1]Инф. по МКД'!$D$3:$T$13113,10,0)))</f>
        <v>1</v>
      </c>
      <c r="I280" s="77">
        <f>IF(ISERROR(IF(ISBLANK($C280),"",VLOOKUP($C280,'[1]Инф. по МКД'!$D$3:$T$13113,14,0))),"",IF(ISBLANK($C280),"",VLOOKUP($C280,'[1]Инф. по МКД'!$D$3:$T$13113,14,0)))</f>
        <v>2927.8</v>
      </c>
      <c r="J280" s="78">
        <f>IF(ISERROR(IF(ISBLANK($C280),"",VLOOKUP($C280,'[1]Инф. по МКД'!$D$3:$T$13113,15,0))),"",IF(ISBLANK($C280),"",VLOOKUP($C280,'[1]Инф. по МКД'!$D$3:$T$13113,15,0)))</f>
        <v>2006.9</v>
      </c>
      <c r="K280" s="77">
        <f>IF(ISERROR(IF(ISBLANK($C280),"",VLOOKUP($C280,'[1]Инф. по МКД'!$D$3:$T$13113,16,0))),"",IF(ISBLANK($C280),"",VLOOKUP($C280,'[1]Инф. по МКД'!$D$3:$T$13113,16,0)))</f>
        <v>2006.9</v>
      </c>
      <c r="L280" s="79">
        <f>IF(ISERROR(IF(ISBLANK($C280),"",VLOOKUP($C280,'[1]Инф. по МКД'!$D$3:$T$13113,17,0))),"",IF(ISBLANK($C280),"",VLOOKUP($C280,'[1]Инф. по МКД'!$D$3:$T$13113,17,0)))</f>
        <v>147</v>
      </c>
      <c r="M280" s="80">
        <f t="shared" si="39"/>
        <v>44623770.920000002</v>
      </c>
      <c r="N280" s="78"/>
      <c r="O280" s="78"/>
      <c r="P280" s="78"/>
      <c r="Q280" s="80">
        <f>IF('Форма 2'!D280=0,"",'Форма 2'!D280-N280-O280-P280)</f>
        <v>44623770.920000002</v>
      </c>
      <c r="R280" s="81">
        <f t="shared" si="40"/>
        <v>22235.174109322837</v>
      </c>
      <c r="S280" s="81">
        <f t="shared" si="41"/>
        <v>22235.174109322837</v>
      </c>
      <c r="T280" s="82">
        <v>46022</v>
      </c>
      <c r="U280" s="75" t="s">
        <v>43</v>
      </c>
      <c r="V280" s="83"/>
      <c r="W280" s="84">
        <f t="shared" si="43"/>
        <v>1</v>
      </c>
      <c r="X280" s="85" t="s">
        <v>961</v>
      </c>
      <c r="Y280" s="85" t="s">
        <v>961</v>
      </c>
      <c r="Z280" s="85" t="s">
        <v>961</v>
      </c>
      <c r="AA280" s="85" t="s">
        <v>961</v>
      </c>
      <c r="AB280" s="85" t="s">
        <v>961</v>
      </c>
      <c r="AC280" s="85" t="s">
        <v>961</v>
      </c>
      <c r="AD280" s="85" t="s">
        <v>961</v>
      </c>
      <c r="AE280" s="99" t="s">
        <v>961</v>
      </c>
      <c r="AF280" s="86" t="s">
        <v>961</v>
      </c>
      <c r="AG280" s="85" t="s">
        <v>961</v>
      </c>
      <c r="AH280" s="85" t="s">
        <v>961</v>
      </c>
      <c r="AI280" s="85">
        <v>1</v>
      </c>
      <c r="AJ280" s="85" t="s">
        <v>961</v>
      </c>
      <c r="AK280" s="85" t="s">
        <v>961</v>
      </c>
      <c r="AL280" s="85" t="s">
        <v>961</v>
      </c>
      <c r="AM280" s="85" t="s">
        <v>961</v>
      </c>
      <c r="AN280" s="85" t="s">
        <v>961</v>
      </c>
      <c r="AO280" s="85" t="s">
        <v>961</v>
      </c>
      <c r="AP280" s="85" t="s">
        <v>961</v>
      </c>
      <c r="AQ280" s="85" t="s">
        <v>961</v>
      </c>
      <c r="AR280" s="85" t="s">
        <v>961</v>
      </c>
    </row>
    <row r="281" spans="1:44" ht="16.5" thickTop="1" thickBot="1" x14ac:dyDescent="0.3">
      <c r="A281" s="61">
        <f t="shared" si="42"/>
        <v>24</v>
      </c>
      <c r="B281" s="92" t="str">
        <f>IF(ISERROR(IF(ISBLANK(C281),"",_xlfn.XLOOKUP(C281,'[1]Инф. по МКД'!$D$3:$D$13151,'[1]Инф. по МКД'!$C$3:$C$13151,,0))),"",IF(ISBLANK(C281),"",_xlfn.XLOOKUP(C281,'[1]Инф. по МКД'!$D$3:$D$13151,'[1]Инф. по МКД'!$C$3:$C$13151,,0)))</f>
        <v>город Пермь</v>
      </c>
      <c r="C281" s="96" t="s">
        <v>745</v>
      </c>
      <c r="D281" s="74">
        <f>IF(ISERROR(IF(ISBLANK($C281),"",VLOOKUP($C281,'[1]Инф. по МКД'!$D$3:$T$13113,3,0))),"",IF(ISBLANK($C281),"",VLOOKUP($C281,'[1]Инф. по МКД'!$D$3:$T$13113,3,0)))</f>
        <v>1987</v>
      </c>
      <c r="E281" s="75"/>
      <c r="F281" s="87" t="str">
        <f>IF(ISERROR(IF(ISBLANK($C281),"",VLOOKUP($C281,'[1]Инф. по МКД'!$D$3:$T$13113,5,0))),"",IF(ISBLANK($C281),"",VLOOKUP($C281,'[1]Инф. по МКД'!$D$3:$T$13113,5,0)))</f>
        <v>Панели</v>
      </c>
      <c r="G281" s="75">
        <f>IF(ISERROR(IF(ISBLANK($C281),"",VLOOKUP($C281,'[1]Инф. по МКД'!$D$3:$T$13113,9,0))),"",IF(ISBLANK($C281),"",VLOOKUP($C281,'[1]Инф. по МКД'!$D$3:$T$13113,9,0)))</f>
        <v>9</v>
      </c>
      <c r="H281" s="61">
        <f>IF(ISERROR(IF(ISBLANK($C281),"",VLOOKUP($C281,'[1]Инф. по МКД'!$D$3:$T$13113,10,0))),"",IF(ISBLANK($C281),"",VLOOKUP($C281,'[1]Инф. по МКД'!$D$3:$T$13113,10,0)))</f>
        <v>4</v>
      </c>
      <c r="I281" s="77">
        <f>IF(ISERROR(IF(ISBLANK($C281),"",VLOOKUP($C281,'[1]Инф. по МКД'!$D$3:$T$13113,14,0))),"",IF(ISBLANK($C281),"",VLOOKUP($C281,'[1]Инф. по МКД'!$D$3:$T$13113,14,0)))</f>
        <v>11888.6</v>
      </c>
      <c r="J281" s="78">
        <f>IF(ISERROR(IF(ISBLANK($C281),"",VLOOKUP($C281,'[1]Инф. по МКД'!$D$3:$T$13113,15,0))),"",IF(ISBLANK($C281),"",VLOOKUP($C281,'[1]Инф. по МКД'!$D$3:$T$13113,15,0)))</f>
        <v>10759.3</v>
      </c>
      <c r="K281" s="77">
        <f>IF(ISERROR(IF(ISBLANK($C281),"",VLOOKUP($C281,'[1]Инф. по МКД'!$D$3:$T$13113,16,0))),"",IF(ISBLANK($C281),"",VLOOKUP($C281,'[1]Инф. по МКД'!$D$3:$T$13113,16,0)))</f>
        <v>10095.299999999999</v>
      </c>
      <c r="L281" s="79">
        <f>IF(ISERROR(IF(ISBLANK($C281),"",VLOOKUP($C281,'[1]Инф. по МКД'!$D$3:$T$13113,17,0))),"",IF(ISBLANK($C281),"",VLOOKUP($C281,'[1]Инф. по МКД'!$D$3:$T$13113,17,0)))</f>
        <v>499</v>
      </c>
      <c r="M281" s="80">
        <f t="shared" si="39"/>
        <v>11114035.68</v>
      </c>
      <c r="N281" s="78"/>
      <c r="O281" s="78"/>
      <c r="P281" s="78"/>
      <c r="Q281" s="80">
        <f>IF('Форма 2'!D281=0,"",'Форма 2'!D281-N281-O281-P281)</f>
        <v>11114035.68</v>
      </c>
      <c r="R281" s="81">
        <f t="shared" si="40"/>
        <v>1032.9701448979024</v>
      </c>
      <c r="S281" s="81">
        <f t="shared" si="41"/>
        <v>1032.9701448979024</v>
      </c>
      <c r="T281" s="82">
        <v>46022</v>
      </c>
      <c r="U281" s="75" t="s">
        <v>44</v>
      </c>
      <c r="V281" s="83"/>
      <c r="W281" s="84">
        <f t="shared" si="43"/>
        <v>1</v>
      </c>
      <c r="X281" s="85" t="s">
        <v>961</v>
      </c>
      <c r="Y281" s="85" t="s">
        <v>961</v>
      </c>
      <c r="Z281" s="85" t="s">
        <v>961</v>
      </c>
      <c r="AA281" s="85" t="s">
        <v>961</v>
      </c>
      <c r="AB281" s="85" t="s">
        <v>961</v>
      </c>
      <c r="AC281" s="85" t="s">
        <v>961</v>
      </c>
      <c r="AD281" s="85" t="s">
        <v>961</v>
      </c>
      <c r="AE281" s="99">
        <v>4</v>
      </c>
      <c r="AF281" s="86">
        <v>11114035.68</v>
      </c>
      <c r="AG281" s="85" t="s">
        <v>961</v>
      </c>
      <c r="AH281" s="85" t="s">
        <v>961</v>
      </c>
      <c r="AI281" s="85" t="s">
        <v>961</v>
      </c>
      <c r="AJ281" s="85" t="s">
        <v>961</v>
      </c>
      <c r="AK281" s="85" t="s">
        <v>961</v>
      </c>
      <c r="AL281" s="85" t="s">
        <v>961</v>
      </c>
      <c r="AM281" s="85" t="s">
        <v>961</v>
      </c>
      <c r="AN281" s="85" t="s">
        <v>961</v>
      </c>
      <c r="AO281" s="85" t="s">
        <v>961</v>
      </c>
      <c r="AP281" s="85" t="s">
        <v>961</v>
      </c>
      <c r="AQ281" s="85" t="s">
        <v>961</v>
      </c>
      <c r="AR281" s="85" t="s">
        <v>961</v>
      </c>
    </row>
    <row r="282" spans="1:44" ht="16.5" thickTop="1" thickBot="1" x14ac:dyDescent="0.3">
      <c r="A282" s="61">
        <f t="shared" si="42"/>
        <v>25</v>
      </c>
      <c r="B282" s="92" t="str">
        <f>IF(ISERROR(IF(ISBLANK(C282),"",_xlfn.XLOOKUP(C282,'[1]Инф. по МКД'!$D$3:$D$13151,'[1]Инф. по МКД'!$C$3:$C$13151,,0))),"",IF(ISBLANK(C282),"",_xlfn.XLOOKUP(C282,'[1]Инф. по МКД'!$D$3:$D$13151,'[1]Инф. по МКД'!$C$3:$C$13151,,0)))</f>
        <v>город Пермь</v>
      </c>
      <c r="C282" s="96" t="s">
        <v>427</v>
      </c>
      <c r="D282" s="74">
        <f>IF(ISERROR(IF(ISBLANK($C282),"",VLOOKUP($C282,'[1]Инф. по МКД'!$D$3:$T$13113,3,0))),"",IF(ISBLANK($C282),"",VLOOKUP($C282,'[1]Инф. по МКД'!$D$3:$T$13113,3,0)))</f>
        <v>1958</v>
      </c>
      <c r="E282" s="75"/>
      <c r="F282" s="87" t="str">
        <f>IF(ISERROR(IF(ISBLANK($C282),"",VLOOKUP($C282,'[1]Инф. по МКД'!$D$3:$T$13113,5,0))),"",IF(ISBLANK($C282),"",VLOOKUP($C282,'[1]Инф. по МКД'!$D$3:$T$13113,5,0)))</f>
        <v>Панели</v>
      </c>
      <c r="G282" s="75">
        <f>IF(ISERROR(IF(ISBLANK($C282),"",VLOOKUP($C282,'[1]Инф. по МКД'!$D$3:$T$13113,9,0))),"",IF(ISBLANK($C282),"",VLOOKUP($C282,'[1]Инф. по МКД'!$D$3:$T$13113,9,0)))</f>
        <v>5</v>
      </c>
      <c r="H282" s="61">
        <f>IF(ISERROR(IF(ISBLANK($C282),"",VLOOKUP($C282,'[1]Инф. по МКД'!$D$3:$T$13113,10,0))),"",IF(ISBLANK($C282),"",VLOOKUP($C282,'[1]Инф. по МКД'!$D$3:$T$13113,10,0)))</f>
        <v>6</v>
      </c>
      <c r="I282" s="77">
        <f>IF(ISERROR(IF(ISBLANK($C282),"",VLOOKUP($C282,'[1]Инф. по МКД'!$D$3:$T$13113,14,0))),"",IF(ISBLANK($C282),"",VLOOKUP($C282,'[1]Инф. по МКД'!$D$3:$T$13113,14,0)))</f>
        <v>4933.5</v>
      </c>
      <c r="J282" s="78">
        <f>IF(ISERROR(IF(ISBLANK($C282),"",VLOOKUP($C282,'[1]Инф. по МКД'!$D$3:$T$13113,15,0))),"",IF(ISBLANK($C282),"",VLOOKUP($C282,'[1]Инф. по МКД'!$D$3:$T$13113,15,0)))</f>
        <v>4367.0999999999995</v>
      </c>
      <c r="K282" s="77">
        <f>IF(ISERROR(IF(ISBLANK($C282),"",VLOOKUP($C282,'[1]Инф. по МКД'!$D$3:$T$13113,16,0))),"",IF(ISBLANK($C282),"",VLOOKUP($C282,'[1]Инф. по МКД'!$D$3:$T$13113,16,0)))</f>
        <v>3920.2</v>
      </c>
      <c r="L282" s="79">
        <f>IF(ISERROR(IF(ISBLANK($C282),"",VLOOKUP($C282,'[1]Инф. по МКД'!$D$3:$T$13113,17,0))),"",IF(ISBLANK($C282),"",VLOOKUP($C282,'[1]Инф. по МКД'!$D$3:$T$13113,17,0)))</f>
        <v>226</v>
      </c>
      <c r="M282" s="80">
        <f t="shared" si="39"/>
        <v>2563495.94</v>
      </c>
      <c r="N282" s="78"/>
      <c r="O282" s="78"/>
      <c r="P282" s="78"/>
      <c r="Q282" s="80">
        <f>IF('Форма 2'!D282=0,"",'Форма 2'!D282-N282-O282-P282)</f>
        <v>2563495.94</v>
      </c>
      <c r="R282" s="81">
        <f t="shared" si="40"/>
        <v>587.00188683565761</v>
      </c>
      <c r="S282" s="81">
        <f t="shared" si="41"/>
        <v>587.00188683565761</v>
      </c>
      <c r="T282" s="82">
        <v>46022</v>
      </c>
      <c r="U282" s="75" t="s">
        <v>45</v>
      </c>
      <c r="V282" s="83"/>
      <c r="W282" s="84">
        <f t="shared" si="43"/>
        <v>1</v>
      </c>
      <c r="X282" s="85">
        <v>1</v>
      </c>
      <c r="Y282" s="85" t="s">
        <v>961</v>
      </c>
      <c r="Z282" s="85" t="s">
        <v>961</v>
      </c>
      <c r="AA282" s="85" t="s">
        <v>961</v>
      </c>
      <c r="AB282" s="85" t="s">
        <v>961</v>
      </c>
      <c r="AC282" s="85" t="s">
        <v>961</v>
      </c>
      <c r="AD282" s="85" t="s">
        <v>961</v>
      </c>
      <c r="AE282" s="99" t="s">
        <v>961</v>
      </c>
      <c r="AF282" s="86" t="s">
        <v>961</v>
      </c>
      <c r="AG282" s="85" t="s">
        <v>961</v>
      </c>
      <c r="AH282" s="85" t="s">
        <v>961</v>
      </c>
      <c r="AI282" s="85" t="s">
        <v>961</v>
      </c>
      <c r="AJ282" s="85" t="s">
        <v>961</v>
      </c>
      <c r="AK282" s="85" t="s">
        <v>961</v>
      </c>
      <c r="AL282" s="85" t="s">
        <v>961</v>
      </c>
      <c r="AM282" s="85" t="s">
        <v>961</v>
      </c>
      <c r="AN282" s="85" t="s">
        <v>961</v>
      </c>
      <c r="AO282" s="85" t="s">
        <v>961</v>
      </c>
      <c r="AP282" s="85" t="s">
        <v>961</v>
      </c>
      <c r="AQ282" s="85" t="s">
        <v>961</v>
      </c>
      <c r="AR282" s="85" t="s">
        <v>961</v>
      </c>
    </row>
    <row r="283" spans="1:44" ht="16.5" thickTop="1" thickBot="1" x14ac:dyDescent="0.3">
      <c r="A283" s="61">
        <f t="shared" si="42"/>
        <v>26</v>
      </c>
      <c r="B283" s="92" t="str">
        <f>IF(ISERROR(IF(ISBLANK(C283),"",_xlfn.XLOOKUP(C283,'[1]Инф. по МКД'!$D$3:$D$13151,'[1]Инф. по МКД'!$C$3:$C$13151,,0))),"",IF(ISBLANK(C283),"",_xlfn.XLOOKUP(C283,'[1]Инф. по МКД'!$D$3:$D$13151,'[1]Инф. по МКД'!$C$3:$C$13151,,0)))</f>
        <v>город Пермь</v>
      </c>
      <c r="C283" s="96" t="s">
        <v>238</v>
      </c>
      <c r="D283" s="74">
        <f>IF(ISERROR(IF(ISBLANK($C283),"",VLOOKUP($C283,'[1]Инф. по МКД'!$D$3:$T$13113,3,0))),"",IF(ISBLANK($C283),"",VLOOKUP($C283,'[1]Инф. по МКД'!$D$3:$T$13113,3,0)))</f>
        <v>1959</v>
      </c>
      <c r="E283" s="75"/>
      <c r="F283" s="87" t="str">
        <f>IF(ISERROR(IF(ISBLANK($C283),"",VLOOKUP($C283,'[1]Инф. по МКД'!$D$3:$T$13113,5,0))),"",IF(ISBLANK($C283),"",VLOOKUP($C283,'[1]Инф. по МКД'!$D$3:$T$13113,5,0)))</f>
        <v>Кирпич</v>
      </c>
      <c r="G283" s="75">
        <f>IF(ISERROR(IF(ISBLANK($C283),"",VLOOKUP($C283,'[1]Инф. по МКД'!$D$3:$T$13113,9,0))),"",IF(ISBLANK($C283),"",VLOOKUP($C283,'[1]Инф. по МКД'!$D$3:$T$13113,9,0)))</f>
        <v>5</v>
      </c>
      <c r="H283" s="61">
        <f>IF(ISERROR(IF(ISBLANK($C283),"",VLOOKUP($C283,'[1]Инф. по МКД'!$D$3:$T$13113,10,0))),"",IF(ISBLANK($C283),"",VLOOKUP($C283,'[1]Инф. по МКД'!$D$3:$T$13113,10,0)))</f>
        <v>4</v>
      </c>
      <c r="I283" s="77">
        <f>IF(ISERROR(IF(ISBLANK($C283),"",VLOOKUP($C283,'[1]Инф. по МКД'!$D$3:$T$13113,14,0))),"",IF(ISBLANK($C283),"",VLOOKUP($C283,'[1]Инф. по МКД'!$D$3:$T$13113,14,0)))</f>
        <v>3186.5</v>
      </c>
      <c r="J283" s="78">
        <f>IF(ISERROR(IF(ISBLANK($C283),"",VLOOKUP($C283,'[1]Инф. по МКД'!$D$3:$T$13113,15,0))),"",IF(ISBLANK($C283),"",VLOOKUP($C283,'[1]Инф. по МКД'!$D$3:$T$13113,15,0)))</f>
        <v>2158.1999999999998</v>
      </c>
      <c r="K283" s="77">
        <f>IF(ISERROR(IF(ISBLANK($C283),"",VLOOKUP($C283,'[1]Инф. по МКД'!$D$3:$T$13113,16,0))),"",IF(ISBLANK($C283),"",VLOOKUP($C283,'[1]Инф. по МКД'!$D$3:$T$13113,16,0)))</f>
        <v>2132.3000000000002</v>
      </c>
      <c r="L283" s="79">
        <f>IF(ISERROR(IF(ISBLANK($C283),"",VLOOKUP($C283,'[1]Инф. по МКД'!$D$3:$T$13113,17,0))),"",IF(ISBLANK($C283),"",VLOOKUP($C283,'[1]Инф. по МКД'!$D$3:$T$13113,17,0)))</f>
        <v>138</v>
      </c>
      <c r="M283" s="80">
        <f t="shared" si="39"/>
        <v>20423776.16</v>
      </c>
      <c r="N283" s="78"/>
      <c r="O283" s="78"/>
      <c r="P283" s="78"/>
      <c r="Q283" s="80">
        <f>IF('Форма 2'!D283=0,"",'Форма 2'!D283-N283-O283-P283)</f>
        <v>20423776.16</v>
      </c>
      <c r="R283" s="81">
        <f t="shared" si="40"/>
        <v>9463.3380409600595</v>
      </c>
      <c r="S283" s="81">
        <f t="shared" si="41"/>
        <v>9463.3380409600595</v>
      </c>
      <c r="T283" s="82">
        <v>46022</v>
      </c>
      <c r="U283" s="75" t="s">
        <v>43</v>
      </c>
      <c r="V283" s="83"/>
      <c r="W283" s="84">
        <f t="shared" si="43"/>
        <v>3</v>
      </c>
      <c r="X283" s="85" t="s">
        <v>961</v>
      </c>
      <c r="Y283" s="85" t="s">
        <v>961</v>
      </c>
      <c r="Z283" s="85" t="s">
        <v>961</v>
      </c>
      <c r="AA283" s="85" t="s">
        <v>961</v>
      </c>
      <c r="AB283" s="85" t="s">
        <v>961</v>
      </c>
      <c r="AC283" s="85">
        <v>1</v>
      </c>
      <c r="AD283" s="85">
        <v>1</v>
      </c>
      <c r="AE283" s="99" t="s">
        <v>961</v>
      </c>
      <c r="AF283" s="86" t="s">
        <v>961</v>
      </c>
      <c r="AG283" s="85" t="s">
        <v>961</v>
      </c>
      <c r="AH283" s="85">
        <v>1</v>
      </c>
      <c r="AI283" s="85" t="s">
        <v>961</v>
      </c>
      <c r="AJ283" s="85" t="s">
        <v>961</v>
      </c>
      <c r="AK283" s="85" t="s">
        <v>961</v>
      </c>
      <c r="AL283" s="85" t="s">
        <v>961</v>
      </c>
      <c r="AM283" s="85" t="s">
        <v>961</v>
      </c>
      <c r="AN283" s="85" t="s">
        <v>961</v>
      </c>
      <c r="AO283" s="85" t="s">
        <v>961</v>
      </c>
      <c r="AP283" s="85" t="s">
        <v>961</v>
      </c>
      <c r="AQ283" s="85" t="s">
        <v>961</v>
      </c>
      <c r="AR283" s="85" t="s">
        <v>961</v>
      </c>
    </row>
    <row r="284" spans="1:44" ht="16.5" thickTop="1" thickBot="1" x14ac:dyDescent="0.3">
      <c r="A284" s="61">
        <f t="shared" si="42"/>
        <v>27</v>
      </c>
      <c r="B284" s="92" t="str">
        <f>IF(ISERROR(IF(ISBLANK(C284),"",_xlfn.XLOOKUP(C284,'[1]Инф. по МКД'!$D$3:$D$13151,'[1]Инф. по МКД'!$C$3:$C$13151,,0))),"",IF(ISBLANK(C284),"",_xlfn.XLOOKUP(C284,'[1]Инф. по МКД'!$D$3:$D$13151,'[1]Инф. по МКД'!$C$3:$C$13151,,0)))</f>
        <v>город Пермь</v>
      </c>
      <c r="C284" s="96" t="s">
        <v>746</v>
      </c>
      <c r="D284" s="74">
        <f>IF(ISERROR(IF(ISBLANK($C284),"",VLOOKUP($C284,'[1]Инф. по МКД'!$D$3:$T$13113,3,0))),"",IF(ISBLANK($C284),"",VLOOKUP($C284,'[1]Инф. по МКД'!$D$3:$T$13113,3,0)))</f>
        <v>1963</v>
      </c>
      <c r="E284" s="75"/>
      <c r="F284" s="87" t="str">
        <f>IF(ISERROR(IF(ISBLANK($C284),"",VLOOKUP($C284,'[1]Инф. по МКД'!$D$3:$T$13113,5,0))),"",IF(ISBLANK($C284),"",VLOOKUP($C284,'[1]Инф. по МКД'!$D$3:$T$13113,5,0)))</f>
        <v>Кирпич</v>
      </c>
      <c r="G284" s="75">
        <f>IF(ISERROR(IF(ISBLANK($C284),"",VLOOKUP($C284,'[1]Инф. по МКД'!$D$3:$T$13113,9,0))),"",IF(ISBLANK($C284),"",VLOOKUP($C284,'[1]Инф. по МКД'!$D$3:$T$13113,9,0)))</f>
        <v>5</v>
      </c>
      <c r="H284" s="61">
        <f>IF(ISERROR(IF(ISBLANK($C284),"",VLOOKUP($C284,'[1]Инф. по МКД'!$D$3:$T$13113,10,0))),"",IF(ISBLANK($C284),"",VLOOKUP($C284,'[1]Инф. по МКД'!$D$3:$T$13113,10,0)))</f>
        <v>4</v>
      </c>
      <c r="I284" s="77">
        <f>IF(ISERROR(IF(ISBLANK($C284),"",VLOOKUP($C284,'[1]Инф. по МКД'!$D$3:$T$13113,14,0))),"",IF(ISBLANK($C284),"",VLOOKUP($C284,'[1]Инф. по МКД'!$D$3:$T$13113,14,0)))</f>
        <v>3532</v>
      </c>
      <c r="J284" s="78">
        <f>IF(ISERROR(IF(ISBLANK($C284),"",VLOOKUP($C284,'[1]Инф. по МКД'!$D$3:$T$13113,15,0))),"",IF(ISBLANK($C284),"",VLOOKUP($C284,'[1]Инф. по МКД'!$D$3:$T$13113,15,0)))</f>
        <v>2456.3000000000002</v>
      </c>
      <c r="K284" s="77">
        <f>IF(ISERROR(IF(ISBLANK($C284),"",VLOOKUP($C284,'[1]Инф. по МКД'!$D$3:$T$13113,16,0))),"",IF(ISBLANK($C284),"",VLOOKUP($C284,'[1]Инф. по МКД'!$D$3:$T$13113,16,0)))</f>
        <v>2456.3000000000002</v>
      </c>
      <c r="L284" s="79">
        <f>IF(ISERROR(IF(ISBLANK($C284),"",VLOOKUP($C284,'[1]Инф. по МКД'!$D$3:$T$13113,17,0))),"",IF(ISBLANK($C284),"",VLOOKUP($C284,'[1]Инф. по МКД'!$D$3:$T$13113,17,0)))</f>
        <v>152</v>
      </c>
      <c r="M284" s="80">
        <f t="shared" si="39"/>
        <v>15906432.640000001</v>
      </c>
      <c r="N284" s="78"/>
      <c r="O284" s="78"/>
      <c r="P284" s="78"/>
      <c r="Q284" s="80">
        <f>IF('Форма 2'!D284=0,"",'Форма 2'!D284-N284-O284-P284)</f>
        <v>15906432.640000001</v>
      </c>
      <c r="R284" s="81">
        <f t="shared" si="40"/>
        <v>6475.7695069820456</v>
      </c>
      <c r="S284" s="81">
        <f t="shared" si="41"/>
        <v>6475.7695069820456</v>
      </c>
      <c r="T284" s="82">
        <v>46022</v>
      </c>
      <c r="U284" s="75" t="s">
        <v>43</v>
      </c>
      <c r="V284" s="83"/>
      <c r="W284" s="84">
        <f t="shared" si="43"/>
        <v>1</v>
      </c>
      <c r="X284" s="85" t="s">
        <v>961</v>
      </c>
      <c r="Y284" s="85" t="s">
        <v>961</v>
      </c>
      <c r="Z284" s="85" t="s">
        <v>961</v>
      </c>
      <c r="AA284" s="85" t="s">
        <v>961</v>
      </c>
      <c r="AB284" s="85" t="s">
        <v>961</v>
      </c>
      <c r="AC284" s="85" t="s">
        <v>961</v>
      </c>
      <c r="AD284" s="85" t="s">
        <v>961</v>
      </c>
      <c r="AE284" s="99" t="s">
        <v>961</v>
      </c>
      <c r="AF284" s="86" t="s">
        <v>961</v>
      </c>
      <c r="AG284" s="85">
        <v>1</v>
      </c>
      <c r="AH284" s="85" t="s">
        <v>961</v>
      </c>
      <c r="AI284" s="85" t="s">
        <v>961</v>
      </c>
      <c r="AJ284" s="85" t="s">
        <v>961</v>
      </c>
      <c r="AK284" s="85" t="s">
        <v>961</v>
      </c>
      <c r="AL284" s="85" t="s">
        <v>961</v>
      </c>
      <c r="AM284" s="85" t="s">
        <v>961</v>
      </c>
      <c r="AN284" s="85" t="s">
        <v>961</v>
      </c>
      <c r="AO284" s="85" t="s">
        <v>961</v>
      </c>
      <c r="AP284" s="85" t="s">
        <v>961</v>
      </c>
      <c r="AQ284" s="85" t="s">
        <v>961</v>
      </c>
      <c r="AR284" s="85" t="s">
        <v>961</v>
      </c>
    </row>
    <row r="285" spans="1:44" ht="16.5" thickTop="1" thickBot="1" x14ac:dyDescent="0.3">
      <c r="A285" s="61">
        <f t="shared" si="42"/>
        <v>28</v>
      </c>
      <c r="B285" s="92" t="str">
        <f>IF(ISERROR(IF(ISBLANK(C285),"",_xlfn.XLOOKUP(C285,'[1]Инф. по МКД'!$D$3:$D$13151,'[1]Инф. по МКД'!$C$3:$C$13151,,0))),"",IF(ISBLANK(C285),"",_xlfn.XLOOKUP(C285,'[1]Инф. по МКД'!$D$3:$D$13151,'[1]Инф. по МКД'!$C$3:$C$13151,,0)))</f>
        <v>город Пермь</v>
      </c>
      <c r="C285" s="96" t="s">
        <v>428</v>
      </c>
      <c r="D285" s="74">
        <f>IF(ISERROR(IF(ISBLANK($C285),"",VLOOKUP($C285,'[1]Инф. по МКД'!$D$3:$T$13113,3,0))),"",IF(ISBLANK($C285),"",VLOOKUP($C285,'[1]Инф. по МКД'!$D$3:$T$13113,3,0)))</f>
        <v>1962</v>
      </c>
      <c r="E285" s="75"/>
      <c r="F285" s="87" t="str">
        <f>IF(ISERROR(IF(ISBLANK($C285),"",VLOOKUP($C285,'[1]Инф. по МКД'!$D$3:$T$13113,5,0))),"",IF(ISBLANK($C285),"",VLOOKUP($C285,'[1]Инф. по МКД'!$D$3:$T$13113,5,0)))</f>
        <v>Кирпич</v>
      </c>
      <c r="G285" s="75">
        <f>IF(ISERROR(IF(ISBLANK($C285),"",VLOOKUP($C285,'[1]Инф. по МКД'!$D$3:$T$13113,9,0))),"",IF(ISBLANK($C285),"",VLOOKUP($C285,'[1]Инф. по МКД'!$D$3:$T$13113,9,0)))</f>
        <v>5</v>
      </c>
      <c r="H285" s="61">
        <f>IF(ISERROR(IF(ISBLANK($C285),"",VLOOKUP($C285,'[1]Инф. по МКД'!$D$3:$T$13113,10,0))),"",IF(ISBLANK($C285),"",VLOOKUP($C285,'[1]Инф. по МКД'!$D$3:$T$13113,10,0)))</f>
        <v>4</v>
      </c>
      <c r="I285" s="77">
        <f>IF(ISERROR(IF(ISBLANK($C285),"",VLOOKUP($C285,'[1]Инф. по МКД'!$D$3:$T$13113,14,0))),"",IF(ISBLANK($C285),"",VLOOKUP($C285,'[1]Инф. по МКД'!$D$3:$T$13113,14,0)))</f>
        <v>3229</v>
      </c>
      <c r="J285" s="78">
        <f>IF(ISERROR(IF(ISBLANK($C285),"",VLOOKUP($C285,'[1]Инф. по МКД'!$D$3:$T$13113,15,0))),"",IF(ISBLANK($C285),"",VLOOKUP($C285,'[1]Инф. по МКД'!$D$3:$T$13113,15,0)))</f>
        <v>3226</v>
      </c>
      <c r="K285" s="77">
        <f>IF(ISERROR(IF(ISBLANK($C285),"",VLOOKUP($C285,'[1]Инф. по МКД'!$D$3:$T$13113,16,0))),"",IF(ISBLANK($C285),"",VLOOKUP($C285,'[1]Инф. по МКД'!$D$3:$T$13113,16,0)))</f>
        <v>2564.4</v>
      </c>
      <c r="L285" s="79">
        <f>IF(ISERROR(IF(ISBLANK($C285),"",VLOOKUP($C285,'[1]Инф. по МКД'!$D$3:$T$13113,17,0))),"",IF(ISBLANK($C285),"",VLOOKUP($C285,'[1]Инф. по МКД'!$D$3:$T$13113,17,0)))</f>
        <v>78</v>
      </c>
      <c r="M285" s="80">
        <f t="shared" si="39"/>
        <v>14541866.08</v>
      </c>
      <c r="N285" s="78"/>
      <c r="O285" s="78"/>
      <c r="P285" s="78"/>
      <c r="Q285" s="80">
        <f>IF('Форма 2'!D285=0,"",'Форма 2'!D285-N285-O285-P285)</f>
        <v>14541866.08</v>
      </c>
      <c r="R285" s="81">
        <f t="shared" si="40"/>
        <v>4507.7080223186613</v>
      </c>
      <c r="S285" s="81">
        <f t="shared" si="41"/>
        <v>4507.7080223186613</v>
      </c>
      <c r="T285" s="82">
        <v>46022</v>
      </c>
      <c r="U285" s="75" t="s">
        <v>43</v>
      </c>
      <c r="V285" s="83"/>
      <c r="W285" s="84">
        <f t="shared" si="43"/>
        <v>1</v>
      </c>
      <c r="X285" s="85" t="s">
        <v>961</v>
      </c>
      <c r="Y285" s="85" t="s">
        <v>961</v>
      </c>
      <c r="Z285" s="85" t="s">
        <v>961</v>
      </c>
      <c r="AA285" s="85" t="s">
        <v>961</v>
      </c>
      <c r="AB285" s="85" t="s">
        <v>961</v>
      </c>
      <c r="AC285" s="85" t="s">
        <v>961</v>
      </c>
      <c r="AD285" s="85" t="s">
        <v>961</v>
      </c>
      <c r="AE285" s="99" t="s">
        <v>961</v>
      </c>
      <c r="AF285" s="86" t="s">
        <v>961</v>
      </c>
      <c r="AG285" s="85">
        <v>1</v>
      </c>
      <c r="AH285" s="85" t="s">
        <v>961</v>
      </c>
      <c r="AI285" s="85" t="s">
        <v>961</v>
      </c>
      <c r="AJ285" s="85" t="s">
        <v>961</v>
      </c>
      <c r="AK285" s="85" t="s">
        <v>961</v>
      </c>
      <c r="AL285" s="85" t="s">
        <v>961</v>
      </c>
      <c r="AM285" s="85" t="s">
        <v>961</v>
      </c>
      <c r="AN285" s="85" t="s">
        <v>961</v>
      </c>
      <c r="AO285" s="85" t="s">
        <v>961</v>
      </c>
      <c r="AP285" s="85" t="s">
        <v>961</v>
      </c>
      <c r="AQ285" s="85" t="s">
        <v>961</v>
      </c>
      <c r="AR285" s="85" t="s">
        <v>961</v>
      </c>
    </row>
    <row r="286" spans="1:44" ht="16.5" thickTop="1" thickBot="1" x14ac:dyDescent="0.3">
      <c r="A286" s="61">
        <f t="shared" si="42"/>
        <v>29</v>
      </c>
      <c r="B286" s="92" t="str">
        <f>IF(ISERROR(IF(ISBLANK(C286),"",_xlfn.XLOOKUP(C286,'[1]Инф. по МКД'!$D$3:$D$13151,'[1]Инф. по МКД'!$C$3:$C$13151,,0))),"",IF(ISBLANK(C286),"",_xlfn.XLOOKUP(C286,'[1]Инф. по МКД'!$D$3:$D$13151,'[1]Инф. по МКД'!$C$3:$C$13151,,0)))</f>
        <v>город Пермь</v>
      </c>
      <c r="C286" s="96" t="s">
        <v>239</v>
      </c>
      <c r="D286" s="74">
        <f>IF(ISERROR(IF(ISBLANK($C286),"",VLOOKUP($C286,'[1]Инф. по МКД'!$D$3:$T$13113,3,0))),"",IF(ISBLANK($C286),"",VLOOKUP($C286,'[1]Инф. по МКД'!$D$3:$T$13113,3,0)))</f>
        <v>1972</v>
      </c>
      <c r="E286" s="75"/>
      <c r="F286" s="87" t="str">
        <f>IF(ISERROR(IF(ISBLANK($C286),"",VLOOKUP($C286,'[1]Инф. по МКД'!$D$3:$T$13113,5,0))),"",IF(ISBLANK($C286),"",VLOOKUP($C286,'[1]Инф. по МКД'!$D$3:$T$13113,5,0)))</f>
        <v>Кирпич</v>
      </c>
      <c r="G286" s="75">
        <f>IF(ISERROR(IF(ISBLANK($C286),"",VLOOKUP($C286,'[1]Инф. по МКД'!$D$3:$T$13113,9,0))),"",IF(ISBLANK($C286),"",VLOOKUP($C286,'[1]Инф. по МКД'!$D$3:$T$13113,9,0)))</f>
        <v>5</v>
      </c>
      <c r="H286" s="61">
        <f>IF(ISERROR(IF(ISBLANK($C286),"",VLOOKUP($C286,'[1]Инф. по МКД'!$D$3:$T$13113,10,0))),"",IF(ISBLANK($C286),"",VLOOKUP($C286,'[1]Инф. по МКД'!$D$3:$T$13113,10,0)))</f>
        <v>2</v>
      </c>
      <c r="I286" s="77">
        <f>IF(ISERROR(IF(ISBLANK($C286),"",VLOOKUP($C286,'[1]Инф. по МКД'!$D$3:$T$13113,14,0))),"",IF(ISBLANK($C286),"",VLOOKUP($C286,'[1]Инф. по МКД'!$D$3:$T$13113,14,0)))</f>
        <v>3822.9</v>
      </c>
      <c r="J286" s="78">
        <f>IF(ISERROR(IF(ISBLANK($C286),"",VLOOKUP($C286,'[1]Инф. по МКД'!$D$3:$T$13113,15,0))),"",IF(ISBLANK($C286),"",VLOOKUP($C286,'[1]Инф. по МКД'!$D$3:$T$13113,15,0)))</f>
        <v>3656.5</v>
      </c>
      <c r="K286" s="77">
        <f>IF(ISERROR(IF(ISBLANK($C286),"",VLOOKUP($C286,'[1]Инф. по МКД'!$D$3:$T$13113,16,0))),"",IF(ISBLANK($C286),"",VLOOKUP($C286,'[1]Инф. по МКД'!$D$3:$T$13113,16,0)))</f>
        <v>2891.9</v>
      </c>
      <c r="L286" s="79">
        <f>IF(ISERROR(IF(ISBLANK($C286),"",VLOOKUP($C286,'[1]Инф. по МКД'!$D$3:$T$13113,17,0))),"",IF(ISBLANK($C286),"",VLOOKUP($C286,'[1]Инф. по МКД'!$D$3:$T$13113,17,0)))</f>
        <v>367</v>
      </c>
      <c r="M286" s="80">
        <f t="shared" si="39"/>
        <v>17216506.609999999</v>
      </c>
      <c r="N286" s="78"/>
      <c r="O286" s="78"/>
      <c r="P286" s="78"/>
      <c r="Q286" s="80">
        <f>IF('Форма 2'!D286=0,"",'Форма 2'!D286-N286-O286-P286)</f>
        <v>17216506.609999999</v>
      </c>
      <c r="R286" s="81">
        <f t="shared" si="40"/>
        <v>4708.4661862436751</v>
      </c>
      <c r="S286" s="81">
        <f t="shared" si="41"/>
        <v>4708.4661862436751</v>
      </c>
      <c r="T286" s="82">
        <v>46022</v>
      </c>
      <c r="U286" s="75" t="s">
        <v>43</v>
      </c>
      <c r="V286" s="84"/>
      <c r="W286" s="84">
        <f t="shared" si="43"/>
        <v>1</v>
      </c>
      <c r="X286" s="85" t="s">
        <v>961</v>
      </c>
      <c r="Y286" s="85" t="s">
        <v>961</v>
      </c>
      <c r="Z286" s="85" t="s">
        <v>961</v>
      </c>
      <c r="AA286" s="85" t="s">
        <v>961</v>
      </c>
      <c r="AB286" s="85" t="s">
        <v>961</v>
      </c>
      <c r="AC286" s="85" t="s">
        <v>961</v>
      </c>
      <c r="AD286" s="85" t="s">
        <v>961</v>
      </c>
      <c r="AE286" s="99" t="s">
        <v>961</v>
      </c>
      <c r="AF286" s="86" t="s">
        <v>961</v>
      </c>
      <c r="AG286" s="85">
        <v>1</v>
      </c>
      <c r="AH286" s="85" t="s">
        <v>961</v>
      </c>
      <c r="AI286" s="85" t="s">
        <v>961</v>
      </c>
      <c r="AJ286" s="85" t="s">
        <v>961</v>
      </c>
      <c r="AK286" s="85" t="s">
        <v>961</v>
      </c>
      <c r="AL286" s="85" t="s">
        <v>961</v>
      </c>
      <c r="AM286" s="85" t="s">
        <v>961</v>
      </c>
      <c r="AN286" s="85" t="s">
        <v>961</v>
      </c>
      <c r="AO286" s="85" t="s">
        <v>961</v>
      </c>
      <c r="AP286" s="85" t="s">
        <v>961</v>
      </c>
      <c r="AQ286" s="85" t="s">
        <v>961</v>
      </c>
      <c r="AR286" s="85" t="s">
        <v>961</v>
      </c>
    </row>
    <row r="287" spans="1:44" ht="16.5" thickTop="1" thickBot="1" x14ac:dyDescent="0.3">
      <c r="A287" s="61">
        <f t="shared" si="42"/>
        <v>30</v>
      </c>
      <c r="B287" s="92" t="str">
        <f>IF(ISERROR(IF(ISBLANK(C287),"",_xlfn.XLOOKUP(C287,'[1]Инф. по МКД'!$D$3:$D$13151,'[1]Инф. по МКД'!$C$3:$C$13151,,0))),"",IF(ISBLANK(C287),"",_xlfn.XLOOKUP(C287,'[1]Инф. по МКД'!$D$3:$D$13151,'[1]Инф. по МКД'!$C$3:$C$13151,,0)))</f>
        <v>город Пермь</v>
      </c>
      <c r="C287" s="96" t="s">
        <v>429</v>
      </c>
      <c r="D287" s="74">
        <f>IF(ISERROR(IF(ISBLANK($C287),"",VLOOKUP($C287,'[1]Инф. по МКД'!$D$3:$T$13113,3,0))),"",IF(ISBLANK($C287),"",VLOOKUP($C287,'[1]Инф. по МКД'!$D$3:$T$13113,3,0)))</f>
        <v>1960</v>
      </c>
      <c r="E287" s="75"/>
      <c r="F287" s="87" t="str">
        <f>IF(ISERROR(IF(ISBLANK($C287),"",VLOOKUP($C287,'[1]Инф. по МКД'!$D$3:$T$13113,5,0))),"",IF(ISBLANK($C287),"",VLOOKUP($C287,'[1]Инф. по МКД'!$D$3:$T$13113,5,0)))</f>
        <v>Кирпич</v>
      </c>
      <c r="G287" s="75">
        <f>IF(ISERROR(IF(ISBLANK($C287),"",VLOOKUP($C287,'[1]Инф. по МКД'!$D$3:$T$13113,9,0))),"",IF(ISBLANK($C287),"",VLOOKUP($C287,'[1]Инф. по МКД'!$D$3:$T$13113,9,0)))</f>
        <v>5</v>
      </c>
      <c r="H287" s="61">
        <f>IF(ISERROR(IF(ISBLANK($C287),"",VLOOKUP($C287,'[1]Инф. по МКД'!$D$3:$T$13113,10,0))),"",IF(ISBLANK($C287),"",VLOOKUP($C287,'[1]Инф. по МКД'!$D$3:$T$13113,10,0)))</f>
        <v>4</v>
      </c>
      <c r="I287" s="77">
        <f>IF(ISERROR(IF(ISBLANK($C287),"",VLOOKUP($C287,'[1]Инф. по МКД'!$D$3:$T$13113,14,0))),"",IF(ISBLANK($C287),"",VLOOKUP($C287,'[1]Инф. по МКД'!$D$3:$T$13113,14,0)))</f>
        <v>4189</v>
      </c>
      <c r="J287" s="78">
        <f>IF(ISERROR(IF(ISBLANK($C287),"",VLOOKUP($C287,'[1]Инф. по МКД'!$D$3:$T$13113,15,0))),"",IF(ISBLANK($C287),"",VLOOKUP($C287,'[1]Инф. по МКД'!$D$3:$T$13113,15,0)))</f>
        <v>3249.1</v>
      </c>
      <c r="K287" s="77">
        <f>IF(ISERROR(IF(ISBLANK($C287),"",VLOOKUP($C287,'[1]Инф. по МКД'!$D$3:$T$13113,16,0))),"",IF(ISBLANK($C287),"",VLOOKUP($C287,'[1]Инф. по МКД'!$D$3:$T$13113,16,0)))</f>
        <v>3184.12</v>
      </c>
      <c r="L287" s="79">
        <f>IF(ISERROR(IF(ISBLANK($C287),"",VLOOKUP($C287,'[1]Инф. по МКД'!$D$3:$T$13113,17,0))),"",IF(ISBLANK($C287),"",VLOOKUP($C287,'[1]Инф. по МКД'!$D$3:$T$13113,17,0)))</f>
        <v>139</v>
      </c>
      <c r="M287" s="80">
        <f t="shared" si="39"/>
        <v>26047537.119999997</v>
      </c>
      <c r="N287" s="78"/>
      <c r="O287" s="78"/>
      <c r="P287" s="78"/>
      <c r="Q287" s="80">
        <f>IF('Форма 2'!D287=0,"",'Форма 2'!D287-N287-O287-P287)</f>
        <v>26047537.119999997</v>
      </c>
      <c r="R287" s="81">
        <f t="shared" si="40"/>
        <v>8016.8468560524443</v>
      </c>
      <c r="S287" s="81">
        <f t="shared" si="41"/>
        <v>8016.8468560524443</v>
      </c>
      <c r="T287" s="82">
        <v>46022</v>
      </c>
      <c r="U287" s="75" t="s">
        <v>43</v>
      </c>
      <c r="V287" s="83"/>
      <c r="W287" s="84">
        <f t="shared" si="43"/>
        <v>3</v>
      </c>
      <c r="X287" s="85">
        <v>1</v>
      </c>
      <c r="Y287" s="85" t="s">
        <v>961</v>
      </c>
      <c r="Z287" s="85" t="s">
        <v>961</v>
      </c>
      <c r="AA287" s="85" t="s">
        <v>961</v>
      </c>
      <c r="AB287" s="85" t="s">
        <v>961</v>
      </c>
      <c r="AC287" s="85" t="s">
        <v>961</v>
      </c>
      <c r="AD287" s="85" t="s">
        <v>961</v>
      </c>
      <c r="AE287" s="99" t="s">
        <v>961</v>
      </c>
      <c r="AF287" s="86" t="s">
        <v>961</v>
      </c>
      <c r="AG287" s="85" t="s">
        <v>961</v>
      </c>
      <c r="AH287" s="85">
        <v>1</v>
      </c>
      <c r="AI287" s="85" t="s">
        <v>961</v>
      </c>
      <c r="AJ287" s="85" t="s">
        <v>961</v>
      </c>
      <c r="AK287" s="85">
        <v>1</v>
      </c>
      <c r="AL287" s="85" t="s">
        <v>961</v>
      </c>
      <c r="AM287" s="85" t="s">
        <v>961</v>
      </c>
      <c r="AN287" s="85" t="s">
        <v>961</v>
      </c>
      <c r="AO287" s="85" t="s">
        <v>961</v>
      </c>
      <c r="AP287" s="85" t="s">
        <v>961</v>
      </c>
      <c r="AQ287" s="85" t="s">
        <v>961</v>
      </c>
      <c r="AR287" s="85" t="s">
        <v>961</v>
      </c>
    </row>
    <row r="288" spans="1:44" ht="16.5" thickTop="1" thickBot="1" x14ac:dyDescent="0.3">
      <c r="A288" s="61">
        <f t="shared" si="42"/>
        <v>31</v>
      </c>
      <c r="B288" s="92" t="str">
        <f>IF(ISERROR(IF(ISBLANK(C288),"",_xlfn.XLOOKUP(C288,'[1]Инф. по МКД'!$D$3:$D$13151,'[1]Инф. по МКД'!$C$3:$C$13151,,0))),"",IF(ISBLANK(C288),"",_xlfn.XLOOKUP(C288,'[1]Инф. по МКД'!$D$3:$D$13151,'[1]Инф. по МКД'!$C$3:$C$13151,,0)))</f>
        <v>город Пермь</v>
      </c>
      <c r="C288" s="96" t="s">
        <v>240</v>
      </c>
      <c r="D288" s="74">
        <f>IF(ISERROR(IF(ISBLANK($C288),"",VLOOKUP($C288,'[1]Инф. по МКД'!$D$3:$T$13113,3,0))),"",IF(ISBLANK($C288),"",VLOOKUP($C288,'[1]Инф. по МКД'!$D$3:$T$13113,3,0)))</f>
        <v>1958</v>
      </c>
      <c r="E288" s="75"/>
      <c r="F288" s="87" t="str">
        <f>IF(ISERROR(IF(ISBLANK($C288),"",VLOOKUP($C288,'[1]Инф. по МКД'!$D$3:$T$13113,5,0))),"",IF(ISBLANK($C288),"",VLOOKUP($C288,'[1]Инф. по МКД'!$D$3:$T$13113,5,0)))</f>
        <v>Кирпич</v>
      </c>
      <c r="G288" s="75">
        <f>IF(ISERROR(IF(ISBLANK($C288),"",VLOOKUP($C288,'[1]Инф. по МКД'!$D$3:$T$13113,9,0))),"",IF(ISBLANK($C288),"",VLOOKUP($C288,'[1]Инф. по МКД'!$D$3:$T$13113,9,0)))</f>
        <v>3</v>
      </c>
      <c r="H288" s="61">
        <f>IF(ISERROR(IF(ISBLANK($C288),"",VLOOKUP($C288,'[1]Инф. по МКД'!$D$3:$T$13113,10,0))),"",IF(ISBLANK($C288),"",VLOOKUP($C288,'[1]Инф. по МКД'!$D$3:$T$13113,10,0)))</f>
        <v>3</v>
      </c>
      <c r="I288" s="77">
        <f>IF(ISERROR(IF(ISBLANK($C288),"",VLOOKUP($C288,'[1]Инф. по МКД'!$D$3:$T$13113,14,0))),"",IF(ISBLANK($C288),"",VLOOKUP($C288,'[1]Инф. по МКД'!$D$3:$T$13113,14,0)))</f>
        <v>1823.6</v>
      </c>
      <c r="J288" s="78">
        <f>IF(ISERROR(IF(ISBLANK($C288),"",VLOOKUP($C288,'[1]Инф. по МКД'!$D$3:$T$13113,15,0))),"",IF(ISBLANK($C288),"",VLOOKUP($C288,'[1]Инф. по МКД'!$D$3:$T$13113,15,0)))</f>
        <v>1206.8</v>
      </c>
      <c r="K288" s="77">
        <f>IF(ISERROR(IF(ISBLANK($C288),"",VLOOKUP($C288,'[1]Инф. по МКД'!$D$3:$T$13113,16,0))),"",IF(ISBLANK($C288),"",VLOOKUP($C288,'[1]Инф. по МКД'!$D$3:$T$13113,16,0)))</f>
        <v>1206.8</v>
      </c>
      <c r="L288" s="79">
        <f>IF(ISERROR(IF(ISBLANK($C288),"",VLOOKUP($C288,'[1]Инф. по МКД'!$D$3:$T$13113,17,0))),"",IF(ISBLANK($C288),"",VLOOKUP($C288,'[1]Инф. по МКД'!$D$3:$T$13113,17,0)))</f>
        <v>78</v>
      </c>
      <c r="M288" s="80">
        <f t="shared" si="39"/>
        <v>27809462.340000004</v>
      </c>
      <c r="N288" s="78"/>
      <c r="O288" s="78"/>
      <c r="P288" s="78"/>
      <c r="Q288" s="80">
        <f>IF('Форма 2'!D288=0,"",'Форма 2'!D288-N288-O288-P288)</f>
        <v>27809462.340000004</v>
      </c>
      <c r="R288" s="81">
        <f t="shared" si="40"/>
        <v>23043.969456413659</v>
      </c>
      <c r="S288" s="81">
        <f t="shared" si="41"/>
        <v>23043.969456413659</v>
      </c>
      <c r="T288" s="82">
        <v>46022</v>
      </c>
      <c r="U288" s="75" t="s">
        <v>43</v>
      </c>
      <c r="V288" s="83"/>
      <c r="W288" s="84">
        <f t="shared" si="43"/>
        <v>4</v>
      </c>
      <c r="X288" s="85" t="s">
        <v>961</v>
      </c>
      <c r="Y288" s="85">
        <v>1</v>
      </c>
      <c r="Z288" s="85" t="s">
        <v>961</v>
      </c>
      <c r="AA288" s="85">
        <v>1</v>
      </c>
      <c r="AB288" s="85" t="s">
        <v>961</v>
      </c>
      <c r="AC288" s="85">
        <v>1</v>
      </c>
      <c r="AD288" s="85" t="s">
        <v>961</v>
      </c>
      <c r="AE288" s="99" t="s">
        <v>961</v>
      </c>
      <c r="AF288" s="86" t="s">
        <v>961</v>
      </c>
      <c r="AG288" s="85" t="s">
        <v>961</v>
      </c>
      <c r="AH288" s="85">
        <v>1</v>
      </c>
      <c r="AI288" s="85" t="s">
        <v>961</v>
      </c>
      <c r="AJ288" s="85" t="s">
        <v>961</v>
      </c>
      <c r="AK288" s="85" t="s">
        <v>961</v>
      </c>
      <c r="AL288" s="85" t="s">
        <v>961</v>
      </c>
      <c r="AM288" s="85" t="s">
        <v>961</v>
      </c>
      <c r="AN288" s="85" t="s">
        <v>961</v>
      </c>
      <c r="AO288" s="85" t="s">
        <v>961</v>
      </c>
      <c r="AP288" s="85" t="s">
        <v>961</v>
      </c>
      <c r="AQ288" s="85" t="s">
        <v>961</v>
      </c>
      <c r="AR288" s="85" t="s">
        <v>961</v>
      </c>
    </row>
    <row r="289" spans="1:44" ht="16.5" thickTop="1" thickBot="1" x14ac:dyDescent="0.3">
      <c r="A289" s="61">
        <f t="shared" si="42"/>
        <v>32</v>
      </c>
      <c r="B289" s="92" t="str">
        <f>IF(ISERROR(IF(ISBLANK(C289),"",_xlfn.XLOOKUP(C289,'[1]Инф. по МКД'!$D$3:$D$13151,'[1]Инф. по МКД'!$C$3:$C$13151,,0))),"",IF(ISBLANK(C289),"",_xlfn.XLOOKUP(C289,'[1]Инф. по МКД'!$D$3:$D$13151,'[1]Инф. по МКД'!$C$3:$C$13151,,0)))</f>
        <v>город Пермь</v>
      </c>
      <c r="C289" s="96" t="s">
        <v>755</v>
      </c>
      <c r="D289" s="74">
        <f>IF(ISERROR(IF(ISBLANK($C289),"",VLOOKUP($C289,'[1]Инф. по МКД'!$D$3:$T$13113,3,0))),"",IF(ISBLANK($C289),"",VLOOKUP($C289,'[1]Инф. по МКД'!$D$3:$T$13113,3,0)))</f>
        <v>1962</v>
      </c>
      <c r="E289" s="75"/>
      <c r="F289" s="87" t="str">
        <f>IF(ISERROR(IF(ISBLANK($C289),"",VLOOKUP($C289,'[1]Инф. по МКД'!$D$3:$T$13113,5,0))),"",IF(ISBLANK($C289),"",VLOOKUP($C289,'[1]Инф. по МКД'!$D$3:$T$13113,5,0)))</f>
        <v>Кирпич</v>
      </c>
      <c r="G289" s="75">
        <f>IF(ISERROR(IF(ISBLANK($C289),"",VLOOKUP($C289,'[1]Инф. по МКД'!$D$3:$T$13113,9,0))),"",IF(ISBLANK($C289),"",VLOOKUP($C289,'[1]Инф. по МКД'!$D$3:$T$13113,9,0)))</f>
        <v>5</v>
      </c>
      <c r="H289" s="61">
        <f>IF(ISERROR(IF(ISBLANK($C289),"",VLOOKUP($C289,'[1]Инф. по МКД'!$D$3:$T$13113,10,0))),"",IF(ISBLANK($C289),"",VLOOKUP($C289,'[1]Инф. по МКД'!$D$3:$T$13113,10,0)))</f>
        <v>2</v>
      </c>
      <c r="I289" s="77">
        <f>IF(ISERROR(IF(ISBLANK($C289),"",VLOOKUP($C289,'[1]Инф. по МКД'!$D$3:$T$13113,14,0))),"",IF(ISBLANK($C289),"",VLOOKUP($C289,'[1]Инф. по МКД'!$D$3:$T$13113,14,0)))</f>
        <v>2595.1999999999998</v>
      </c>
      <c r="J289" s="78">
        <f>IF(ISERROR(IF(ISBLANK($C289),"",VLOOKUP($C289,'[1]Инф. по МКД'!$D$3:$T$13113,15,0))),"",IF(ISBLANK($C289),"",VLOOKUP($C289,'[1]Инф. по МКД'!$D$3:$T$13113,15,0)))</f>
        <v>1920</v>
      </c>
      <c r="K289" s="77">
        <f>IF(ISERROR(IF(ISBLANK($C289),"",VLOOKUP($C289,'[1]Инф. по МКД'!$D$3:$T$13113,16,0))),"",IF(ISBLANK($C289),"",VLOOKUP($C289,'[1]Инф. по МКД'!$D$3:$T$13113,16,0)))</f>
        <v>1920</v>
      </c>
      <c r="L289" s="79">
        <f>IF(ISERROR(IF(ISBLANK($C289),"",VLOOKUP($C289,'[1]Инф. по МКД'!$D$3:$T$13113,17,0))),"",IF(ISBLANK($C289),"",VLOOKUP($C289,'[1]Инф. по МКД'!$D$3:$T$13113,17,0)))</f>
        <v>126</v>
      </c>
      <c r="M289" s="80">
        <f t="shared" si="39"/>
        <v>2117968.67</v>
      </c>
      <c r="N289" s="78"/>
      <c r="O289" s="78"/>
      <c r="P289" s="78"/>
      <c r="Q289" s="80">
        <f>IF('Форма 2'!D289=0,"",'Форма 2'!D289-N289-O289-P289)</f>
        <v>2117968.67</v>
      </c>
      <c r="R289" s="81">
        <f t="shared" si="40"/>
        <v>1103.1086822916666</v>
      </c>
      <c r="S289" s="81">
        <f t="shared" si="41"/>
        <v>1103.1086822916666</v>
      </c>
      <c r="T289" s="82">
        <v>46022</v>
      </c>
      <c r="U289" s="75" t="s">
        <v>43</v>
      </c>
      <c r="V289" s="83"/>
      <c r="W289" s="84">
        <f t="shared" si="43"/>
        <v>1</v>
      </c>
      <c r="X289" s="85" t="s">
        <v>961</v>
      </c>
      <c r="Y289" s="85" t="s">
        <v>961</v>
      </c>
      <c r="Z289" s="85" t="s">
        <v>961</v>
      </c>
      <c r="AA289" s="85" t="s">
        <v>961</v>
      </c>
      <c r="AB289" s="85" t="s">
        <v>961</v>
      </c>
      <c r="AC289" s="85" t="s">
        <v>961</v>
      </c>
      <c r="AD289" s="85" t="s">
        <v>961</v>
      </c>
      <c r="AE289" s="99" t="s">
        <v>961</v>
      </c>
      <c r="AF289" s="86" t="s">
        <v>961</v>
      </c>
      <c r="AG289" s="85" t="s">
        <v>961</v>
      </c>
      <c r="AH289" s="85" t="s">
        <v>961</v>
      </c>
      <c r="AI289" s="85" t="s">
        <v>961</v>
      </c>
      <c r="AJ289" s="85" t="s">
        <v>961</v>
      </c>
      <c r="AK289" s="85">
        <v>1</v>
      </c>
      <c r="AL289" s="85" t="s">
        <v>961</v>
      </c>
      <c r="AM289" s="85" t="s">
        <v>961</v>
      </c>
      <c r="AN289" s="85" t="s">
        <v>961</v>
      </c>
      <c r="AO289" s="85" t="s">
        <v>961</v>
      </c>
      <c r="AP289" s="85" t="s">
        <v>961</v>
      </c>
      <c r="AQ289" s="85" t="s">
        <v>961</v>
      </c>
      <c r="AR289" s="85" t="s">
        <v>961</v>
      </c>
    </row>
    <row r="290" spans="1:44" ht="16.5" thickTop="1" thickBot="1" x14ac:dyDescent="0.3">
      <c r="A290" s="61">
        <f t="shared" si="42"/>
        <v>33</v>
      </c>
      <c r="B290" s="92" t="str">
        <f>IF(ISERROR(IF(ISBLANK(C290),"",_xlfn.XLOOKUP(C290,'[1]Инф. по МКД'!$D$3:$D$13151,'[1]Инф. по МКД'!$C$3:$C$13151,,0))),"",IF(ISBLANK(C290),"",_xlfn.XLOOKUP(C290,'[1]Инф. по МКД'!$D$3:$D$13151,'[1]Инф. по МКД'!$C$3:$C$13151,,0)))</f>
        <v>город Пермь</v>
      </c>
      <c r="C290" s="96" t="s">
        <v>752</v>
      </c>
      <c r="D290" s="74">
        <f>IF(ISERROR(IF(ISBLANK($C290),"",VLOOKUP($C290,'[1]Инф. по МКД'!$D$3:$T$13113,3,0))),"",IF(ISBLANK($C290),"",VLOOKUP($C290,'[1]Инф. по МКД'!$D$3:$T$13113,3,0)))</f>
        <v>1968</v>
      </c>
      <c r="E290" s="75"/>
      <c r="F290" s="87" t="str">
        <f>IF(ISERROR(IF(ISBLANK($C290),"",VLOOKUP($C290,'[1]Инф. по МКД'!$D$3:$T$13113,5,0))),"",IF(ISBLANK($C290),"",VLOOKUP($C290,'[1]Инф. по МКД'!$D$3:$T$13113,5,0)))</f>
        <v>Кирпич</v>
      </c>
      <c r="G290" s="75">
        <f>IF(ISERROR(IF(ISBLANK($C290),"",VLOOKUP($C290,'[1]Инф. по МКД'!$D$3:$T$13113,9,0))),"",IF(ISBLANK($C290),"",VLOOKUP($C290,'[1]Инф. по МКД'!$D$3:$T$13113,9,0)))</f>
        <v>5</v>
      </c>
      <c r="H290" s="61">
        <f>IF(ISERROR(IF(ISBLANK($C290),"",VLOOKUP($C290,'[1]Инф. по МКД'!$D$3:$T$13113,10,0))),"",IF(ISBLANK($C290),"",VLOOKUP($C290,'[1]Инф. по МКД'!$D$3:$T$13113,10,0)))</f>
        <v>2</v>
      </c>
      <c r="I290" s="77">
        <f>IF(ISERROR(IF(ISBLANK($C290),"",VLOOKUP($C290,'[1]Инф. по МКД'!$D$3:$T$13113,14,0))),"",IF(ISBLANK($C290),"",VLOOKUP($C290,'[1]Инф. по МКД'!$D$3:$T$13113,14,0)))</f>
        <v>1961.8</v>
      </c>
      <c r="J290" s="78">
        <f>IF(ISERROR(IF(ISBLANK($C290),"",VLOOKUP($C290,'[1]Инф. по МКД'!$D$3:$T$13113,15,0))),"",IF(ISBLANK($C290),"",VLOOKUP($C290,'[1]Инф. по МКД'!$D$3:$T$13113,15,0)))</f>
        <v>1791.8000000000002</v>
      </c>
      <c r="K290" s="77">
        <f>IF(ISERROR(IF(ISBLANK($C290),"",VLOOKUP($C290,'[1]Инф. по МКД'!$D$3:$T$13113,16,0))),"",IF(ISBLANK($C290),"",VLOOKUP($C290,'[1]Инф. по МКД'!$D$3:$T$13113,16,0)))</f>
        <v>1317.4</v>
      </c>
      <c r="L290" s="79">
        <f>IF(ISERROR(IF(ISBLANK($C290),"",VLOOKUP($C290,'[1]Инф. по МКД'!$D$3:$T$13113,17,0))),"",IF(ISBLANK($C290),"",VLOOKUP($C290,'[1]Инф. по МКД'!$D$3:$T$13113,17,0)))</f>
        <v>58</v>
      </c>
      <c r="M290" s="80">
        <f t="shared" si="39"/>
        <v>1601044.6</v>
      </c>
      <c r="N290" s="78"/>
      <c r="O290" s="78"/>
      <c r="P290" s="78"/>
      <c r="Q290" s="80">
        <f>IF('Форма 2'!D290=0,"",'Форма 2'!D290-N290-O290-P290)</f>
        <v>1601044.6</v>
      </c>
      <c r="R290" s="81">
        <f t="shared" ref="R290:R321" si="44">M290/J290</f>
        <v>893.53979238754323</v>
      </c>
      <c r="S290" s="81">
        <f t="shared" ref="S290:S321" si="45">R290</f>
        <v>893.53979238754323</v>
      </c>
      <c r="T290" s="82">
        <v>46022</v>
      </c>
      <c r="U290" s="75" t="s">
        <v>43</v>
      </c>
      <c r="V290" s="83"/>
      <c r="W290" s="84">
        <f t="shared" si="43"/>
        <v>1</v>
      </c>
      <c r="X290" s="85" t="s">
        <v>961</v>
      </c>
      <c r="Y290" s="85" t="s">
        <v>961</v>
      </c>
      <c r="Z290" s="85" t="s">
        <v>961</v>
      </c>
      <c r="AA290" s="85" t="s">
        <v>961</v>
      </c>
      <c r="AB290" s="85" t="s">
        <v>961</v>
      </c>
      <c r="AC290" s="85" t="s">
        <v>961</v>
      </c>
      <c r="AD290" s="85" t="s">
        <v>961</v>
      </c>
      <c r="AE290" s="99" t="s">
        <v>961</v>
      </c>
      <c r="AF290" s="86" t="s">
        <v>961</v>
      </c>
      <c r="AG290" s="85" t="s">
        <v>961</v>
      </c>
      <c r="AH290" s="85" t="s">
        <v>961</v>
      </c>
      <c r="AI290" s="85" t="s">
        <v>961</v>
      </c>
      <c r="AJ290" s="85" t="s">
        <v>961</v>
      </c>
      <c r="AK290" s="85">
        <v>1</v>
      </c>
      <c r="AL290" s="85" t="s">
        <v>961</v>
      </c>
      <c r="AM290" s="85" t="s">
        <v>961</v>
      </c>
      <c r="AN290" s="85" t="s">
        <v>961</v>
      </c>
      <c r="AO290" s="85" t="s">
        <v>961</v>
      </c>
      <c r="AP290" s="85" t="s">
        <v>961</v>
      </c>
      <c r="AQ290" s="85" t="s">
        <v>961</v>
      </c>
      <c r="AR290" s="85" t="s">
        <v>961</v>
      </c>
    </row>
    <row r="291" spans="1:44" ht="16.5" thickTop="1" thickBot="1" x14ac:dyDescent="0.3">
      <c r="A291" s="61">
        <f t="shared" si="42"/>
        <v>34</v>
      </c>
      <c r="B291" s="92" t="str">
        <f>IF(ISERROR(IF(ISBLANK(C291),"",_xlfn.XLOOKUP(C291,'[1]Инф. по МКД'!$D$3:$D$13151,'[1]Инф. по МКД'!$C$3:$C$13151,,0))),"",IF(ISBLANK(C291),"",_xlfn.XLOOKUP(C291,'[1]Инф. по МКД'!$D$3:$D$13151,'[1]Инф. по МКД'!$C$3:$C$13151,,0)))</f>
        <v>город Пермь</v>
      </c>
      <c r="C291" s="96" t="s">
        <v>756</v>
      </c>
      <c r="D291" s="74">
        <f>IF(ISERROR(IF(ISBLANK($C291),"",VLOOKUP($C291,'[1]Инф. по МКД'!$D$3:$T$13113,3,0))),"",IF(ISBLANK($C291),"",VLOOKUP($C291,'[1]Инф. по МКД'!$D$3:$T$13113,3,0)))</f>
        <v>1985</v>
      </c>
      <c r="E291" s="75"/>
      <c r="F291" s="87" t="str">
        <f>IF(ISERROR(IF(ISBLANK($C291),"",VLOOKUP($C291,'[1]Инф. по МКД'!$D$3:$T$13113,5,0))),"",IF(ISBLANK($C291),"",VLOOKUP($C291,'[1]Инф. по МКД'!$D$3:$T$13113,5,0)))</f>
        <v>Панели</v>
      </c>
      <c r="G291" s="75">
        <f>IF(ISERROR(IF(ISBLANK($C291),"",VLOOKUP($C291,'[1]Инф. по МКД'!$D$3:$T$13113,9,0))),"",IF(ISBLANK($C291),"",VLOOKUP($C291,'[1]Инф. по МКД'!$D$3:$T$13113,9,0)))</f>
        <v>9</v>
      </c>
      <c r="H291" s="61">
        <f>IF(ISERROR(IF(ISBLANK($C291),"",VLOOKUP($C291,'[1]Инф. по МКД'!$D$3:$T$13113,10,0))),"",IF(ISBLANK($C291),"",VLOOKUP($C291,'[1]Инф. по МКД'!$D$3:$T$13113,10,0)))</f>
        <v>4</v>
      </c>
      <c r="I291" s="77">
        <f>IF(ISERROR(IF(ISBLANK($C291),"",VLOOKUP($C291,'[1]Инф. по МКД'!$D$3:$T$13113,14,0))),"",IF(ISBLANK($C291),"",VLOOKUP($C291,'[1]Инф. по МКД'!$D$3:$T$13113,14,0)))</f>
        <v>9207.9</v>
      </c>
      <c r="J291" s="78">
        <f>IF(ISERROR(IF(ISBLANK($C291),"",VLOOKUP($C291,'[1]Инф. по МКД'!$D$3:$T$13113,15,0))),"",IF(ISBLANK($C291),"",VLOOKUP($C291,'[1]Инф. по МКД'!$D$3:$T$13113,15,0)))</f>
        <v>7984.1</v>
      </c>
      <c r="K291" s="77">
        <f>IF(ISERROR(IF(ISBLANK($C291),"",VLOOKUP($C291,'[1]Инф. по МКД'!$D$3:$T$13113,16,0))),"",IF(ISBLANK($C291),"",VLOOKUP($C291,'[1]Инф. по МКД'!$D$3:$T$13113,16,0)))</f>
        <v>7984.1</v>
      </c>
      <c r="L291" s="79">
        <f>IF(ISERROR(IF(ISBLANK($C291),"",VLOOKUP($C291,'[1]Инф. по МКД'!$D$3:$T$13113,17,0))),"",IF(ISBLANK($C291),"",VLOOKUP($C291,'[1]Инф. по МКД'!$D$3:$T$13113,17,0)))</f>
        <v>375</v>
      </c>
      <c r="M291" s="80">
        <f t="shared" si="39"/>
        <v>11114035.68</v>
      </c>
      <c r="N291" s="78"/>
      <c r="O291" s="78"/>
      <c r="P291" s="78"/>
      <c r="Q291" s="80">
        <f>IF('Форма 2'!D291=0,"",'Форма 2'!D291-N291-O291-P291)</f>
        <v>11114035.68</v>
      </c>
      <c r="R291" s="81">
        <f t="shared" si="44"/>
        <v>1392.0211019401058</v>
      </c>
      <c r="S291" s="81">
        <f t="shared" si="45"/>
        <v>1392.0211019401058</v>
      </c>
      <c r="T291" s="82">
        <v>46022</v>
      </c>
      <c r="U291" s="75" t="s">
        <v>44</v>
      </c>
      <c r="V291" s="83"/>
      <c r="W291" s="84">
        <f t="shared" si="43"/>
        <v>1</v>
      </c>
      <c r="X291" s="85" t="s">
        <v>961</v>
      </c>
      <c r="Y291" s="85" t="s">
        <v>961</v>
      </c>
      <c r="Z291" s="85" t="s">
        <v>961</v>
      </c>
      <c r="AA291" s="85" t="s">
        <v>961</v>
      </c>
      <c r="AB291" s="85" t="s">
        <v>961</v>
      </c>
      <c r="AC291" s="85" t="s">
        <v>961</v>
      </c>
      <c r="AD291" s="85" t="s">
        <v>961</v>
      </c>
      <c r="AE291" s="99">
        <v>4</v>
      </c>
      <c r="AF291" s="86">
        <v>11114035.68</v>
      </c>
      <c r="AG291" s="85" t="s">
        <v>961</v>
      </c>
      <c r="AH291" s="85" t="s">
        <v>961</v>
      </c>
      <c r="AI291" s="85" t="s">
        <v>961</v>
      </c>
      <c r="AJ291" s="85" t="s">
        <v>961</v>
      </c>
      <c r="AK291" s="85" t="s">
        <v>961</v>
      </c>
      <c r="AL291" s="85" t="s">
        <v>961</v>
      </c>
      <c r="AM291" s="85" t="s">
        <v>961</v>
      </c>
      <c r="AN291" s="85" t="s">
        <v>961</v>
      </c>
      <c r="AO291" s="85" t="s">
        <v>961</v>
      </c>
      <c r="AP291" s="85" t="s">
        <v>961</v>
      </c>
      <c r="AQ291" s="85" t="s">
        <v>961</v>
      </c>
      <c r="AR291" s="85" t="s">
        <v>961</v>
      </c>
    </row>
    <row r="292" spans="1:44" ht="16.5" thickTop="1" thickBot="1" x14ac:dyDescent="0.3">
      <c r="A292" s="61">
        <f t="shared" si="42"/>
        <v>35</v>
      </c>
      <c r="B292" s="92" t="str">
        <f>IF(ISERROR(IF(ISBLANK(C292),"",_xlfn.XLOOKUP(C292,'[1]Инф. по МКД'!$D$3:$D$13151,'[1]Инф. по МКД'!$C$3:$C$13151,,0))),"",IF(ISBLANK(C292),"",_xlfn.XLOOKUP(C292,'[1]Инф. по МКД'!$D$3:$D$13151,'[1]Инф. по МКД'!$C$3:$C$13151,,0)))</f>
        <v>город Пермь</v>
      </c>
      <c r="C292" s="96" t="s">
        <v>759</v>
      </c>
      <c r="D292" s="74">
        <f>IF(ISERROR(IF(ISBLANK($C292),"",VLOOKUP($C292,'[1]Инф. по МКД'!$D$3:$T$13113,3,0))),"",IF(ISBLANK($C292),"",VLOOKUP($C292,'[1]Инф. по МКД'!$D$3:$T$13113,3,0)))</f>
        <v>1961</v>
      </c>
      <c r="E292" s="75"/>
      <c r="F292" s="87" t="str">
        <f>IF(ISERROR(IF(ISBLANK($C292),"",VLOOKUP($C292,'[1]Инф. по МКД'!$D$3:$T$13113,5,0))),"",IF(ISBLANK($C292),"",VLOOKUP($C292,'[1]Инф. по МКД'!$D$3:$T$13113,5,0)))</f>
        <v>Кирпич</v>
      </c>
      <c r="G292" s="75">
        <f>IF(ISERROR(IF(ISBLANK($C292),"",VLOOKUP($C292,'[1]Инф. по МКД'!$D$3:$T$13113,9,0))),"",IF(ISBLANK($C292),"",VLOOKUP($C292,'[1]Инф. по МКД'!$D$3:$T$13113,9,0)))</f>
        <v>3</v>
      </c>
      <c r="H292" s="61">
        <f>IF(ISERROR(IF(ISBLANK($C292),"",VLOOKUP($C292,'[1]Инф. по МКД'!$D$3:$T$13113,10,0))),"",IF(ISBLANK($C292),"",VLOOKUP($C292,'[1]Инф. по МКД'!$D$3:$T$13113,10,0)))</f>
        <v>2</v>
      </c>
      <c r="I292" s="77">
        <f>IF(ISERROR(IF(ISBLANK($C292),"",VLOOKUP($C292,'[1]Инф. по МКД'!$D$3:$T$13113,14,0))),"",IF(ISBLANK($C292),"",VLOOKUP($C292,'[1]Инф. по МКД'!$D$3:$T$13113,14,0)))</f>
        <v>1069.2</v>
      </c>
      <c r="J292" s="78">
        <f>IF(ISERROR(IF(ISBLANK($C292),"",VLOOKUP($C292,'[1]Инф. по МКД'!$D$3:$T$13113,15,0))),"",IF(ISBLANK($C292),"",VLOOKUP($C292,'[1]Инф. по МКД'!$D$3:$T$13113,15,0)))</f>
        <v>979.7</v>
      </c>
      <c r="K292" s="77">
        <f>IF(ISERROR(IF(ISBLANK($C292),"",VLOOKUP($C292,'[1]Инф. по МКД'!$D$3:$T$13113,16,0))),"",IF(ISBLANK($C292),"",VLOOKUP($C292,'[1]Инф. по МКД'!$D$3:$T$13113,16,0)))</f>
        <v>903.5</v>
      </c>
      <c r="L292" s="79">
        <f>IF(ISERROR(IF(ISBLANK($C292),"",VLOOKUP($C292,'[1]Инф. по МКД'!$D$3:$T$13113,17,0))),"",IF(ISBLANK($C292),"",VLOOKUP($C292,'[1]Инф. по МКД'!$D$3:$T$13113,17,0)))</f>
        <v>49</v>
      </c>
      <c r="M292" s="80">
        <f t="shared" si="39"/>
        <v>6230388.7800000003</v>
      </c>
      <c r="N292" s="78"/>
      <c r="O292" s="78"/>
      <c r="P292" s="78"/>
      <c r="Q292" s="80">
        <f>IF('Форма 2'!D292=0,"",'Форма 2'!D292-N292-O292-P292)</f>
        <v>6230388.7800000003</v>
      </c>
      <c r="R292" s="81">
        <f t="shared" si="44"/>
        <v>6359.486352965193</v>
      </c>
      <c r="S292" s="81">
        <f t="shared" si="45"/>
        <v>6359.486352965193</v>
      </c>
      <c r="T292" s="82">
        <v>46022</v>
      </c>
      <c r="U292" s="75" t="s">
        <v>43</v>
      </c>
      <c r="V292" s="83"/>
      <c r="W292" s="84">
        <f t="shared" si="43"/>
        <v>1</v>
      </c>
      <c r="X292" s="85" t="s">
        <v>961</v>
      </c>
      <c r="Y292" s="85" t="s">
        <v>961</v>
      </c>
      <c r="Z292" s="85" t="s">
        <v>961</v>
      </c>
      <c r="AA292" s="85" t="s">
        <v>961</v>
      </c>
      <c r="AB292" s="85" t="s">
        <v>961</v>
      </c>
      <c r="AC292" s="85" t="s">
        <v>961</v>
      </c>
      <c r="AD292" s="85" t="s">
        <v>961</v>
      </c>
      <c r="AE292" s="99" t="s">
        <v>961</v>
      </c>
      <c r="AF292" s="86" t="s">
        <v>961</v>
      </c>
      <c r="AG292" s="85" t="s">
        <v>961</v>
      </c>
      <c r="AH292" s="85">
        <v>1</v>
      </c>
      <c r="AI292" s="85" t="s">
        <v>961</v>
      </c>
      <c r="AJ292" s="85" t="s">
        <v>961</v>
      </c>
      <c r="AK292" s="85" t="s">
        <v>961</v>
      </c>
      <c r="AL292" s="85" t="s">
        <v>961</v>
      </c>
      <c r="AM292" s="85" t="s">
        <v>961</v>
      </c>
      <c r="AN292" s="85" t="s">
        <v>961</v>
      </c>
      <c r="AO292" s="85" t="s">
        <v>961</v>
      </c>
      <c r="AP292" s="85" t="s">
        <v>961</v>
      </c>
      <c r="AQ292" s="85" t="s">
        <v>961</v>
      </c>
      <c r="AR292" s="85" t="s">
        <v>961</v>
      </c>
    </row>
    <row r="293" spans="1:44" ht="16.5" thickTop="1" thickBot="1" x14ac:dyDescent="0.3">
      <c r="A293" s="61">
        <f t="shared" si="42"/>
        <v>36</v>
      </c>
      <c r="B293" s="92" t="str">
        <f>IF(ISERROR(IF(ISBLANK(C293),"",_xlfn.XLOOKUP(C293,'[1]Инф. по МКД'!$D$3:$D$13151,'[1]Инф. по МКД'!$C$3:$C$13151,,0))),"",IF(ISBLANK(C293),"",_xlfn.XLOOKUP(C293,'[1]Инф. по МКД'!$D$3:$D$13151,'[1]Инф. по МКД'!$C$3:$C$13151,,0)))</f>
        <v>город Пермь</v>
      </c>
      <c r="C293" s="96" t="s">
        <v>241</v>
      </c>
      <c r="D293" s="74">
        <f>IF(ISERROR(IF(ISBLANK($C293),"",VLOOKUP($C293,'[1]Инф. по МКД'!$D$3:$T$13113,3,0))),"",IF(ISBLANK($C293),"",VLOOKUP($C293,'[1]Инф. по МКД'!$D$3:$T$13113,3,0)))</f>
        <v>1972</v>
      </c>
      <c r="E293" s="75"/>
      <c r="F293" s="87" t="str">
        <f>IF(ISERROR(IF(ISBLANK($C293),"",VLOOKUP($C293,'[1]Инф. по МКД'!$D$3:$T$13113,5,0))),"",IF(ISBLANK($C293),"",VLOOKUP($C293,'[1]Инф. по МКД'!$D$3:$T$13113,5,0)))</f>
        <v>Панель</v>
      </c>
      <c r="G293" s="75">
        <f>IF(ISERROR(IF(ISBLANK($C293),"",VLOOKUP($C293,'[1]Инф. по МКД'!$D$3:$T$13113,9,0))),"",IF(ISBLANK($C293),"",VLOOKUP($C293,'[1]Инф. по МКД'!$D$3:$T$13113,9,0)))</f>
        <v>5</v>
      </c>
      <c r="H293" s="61">
        <f>IF(ISERROR(IF(ISBLANK($C293),"",VLOOKUP($C293,'[1]Инф. по МКД'!$D$3:$T$13113,10,0))),"",IF(ISBLANK($C293),"",VLOOKUP($C293,'[1]Инф. по МКД'!$D$3:$T$13113,10,0)))</f>
        <v>8</v>
      </c>
      <c r="I293" s="77">
        <f>IF(ISERROR(IF(ISBLANK($C293),"",VLOOKUP($C293,'[1]Инф. по МКД'!$D$3:$T$13113,14,0))),"",IF(ISBLANK($C293),"",VLOOKUP($C293,'[1]Инф. по МКД'!$D$3:$T$13113,14,0)))</f>
        <v>5209.2</v>
      </c>
      <c r="J293" s="78">
        <f>IF(ISERROR(IF(ISBLANK($C293),"",VLOOKUP($C293,'[1]Инф. по МКД'!$D$3:$T$13113,15,0))),"",IF(ISBLANK($C293),"",VLOOKUP($C293,'[1]Инф. по МКД'!$D$3:$T$13113,15,0)))</f>
        <v>3032.7999999999997</v>
      </c>
      <c r="K293" s="77">
        <f>IF(ISERROR(IF(ISBLANK($C293),"",VLOOKUP($C293,'[1]Инф. по МКД'!$D$3:$T$13113,16,0))),"",IF(ISBLANK($C293),"",VLOOKUP($C293,'[1]Инф. по МКД'!$D$3:$T$13113,16,0)))</f>
        <v>3032.8</v>
      </c>
      <c r="L293" s="79">
        <f>IF(ISERROR(IF(ISBLANK($C293),"",VLOOKUP($C293,'[1]Инф. по МКД'!$D$3:$T$13113,17,0))),"",IF(ISBLANK($C293),"",VLOOKUP($C293,'[1]Инф. по МКД'!$D$3:$T$13113,17,0)))</f>
        <v>277</v>
      </c>
      <c r="M293" s="80">
        <f t="shared" si="39"/>
        <v>24192358.27</v>
      </c>
      <c r="N293" s="78"/>
      <c r="O293" s="78"/>
      <c r="P293" s="78"/>
      <c r="Q293" s="80">
        <f>IF('Форма 2'!D293=0,"",'Форма 2'!D293-N293-O293-P293)</f>
        <v>24192358.27</v>
      </c>
      <c r="R293" s="81">
        <f t="shared" si="44"/>
        <v>7976.9052591664476</v>
      </c>
      <c r="S293" s="81">
        <f t="shared" si="45"/>
        <v>7976.9052591664476</v>
      </c>
      <c r="T293" s="82">
        <v>46022</v>
      </c>
      <c r="U293" s="75" t="s">
        <v>43</v>
      </c>
      <c r="V293" s="83"/>
      <c r="W293" s="84">
        <f t="shared" si="43"/>
        <v>5</v>
      </c>
      <c r="X293" s="85">
        <v>1</v>
      </c>
      <c r="Y293" s="85">
        <v>1</v>
      </c>
      <c r="Z293" s="85" t="s">
        <v>961</v>
      </c>
      <c r="AA293" s="85">
        <v>1</v>
      </c>
      <c r="AB293" s="85">
        <v>1</v>
      </c>
      <c r="AC293" s="85">
        <v>1</v>
      </c>
      <c r="AD293" s="85" t="s">
        <v>961</v>
      </c>
      <c r="AE293" s="99" t="s">
        <v>961</v>
      </c>
      <c r="AF293" s="86" t="s">
        <v>961</v>
      </c>
      <c r="AG293" s="85" t="s">
        <v>961</v>
      </c>
      <c r="AH293" s="85" t="s">
        <v>961</v>
      </c>
      <c r="AI293" s="85" t="s">
        <v>961</v>
      </c>
      <c r="AJ293" s="85" t="s">
        <v>961</v>
      </c>
      <c r="AK293" s="85" t="s">
        <v>961</v>
      </c>
      <c r="AL293" s="85" t="s">
        <v>961</v>
      </c>
      <c r="AM293" s="85" t="s">
        <v>961</v>
      </c>
      <c r="AN293" s="85" t="s">
        <v>961</v>
      </c>
      <c r="AO293" s="85" t="s">
        <v>961</v>
      </c>
      <c r="AP293" s="85" t="s">
        <v>961</v>
      </c>
      <c r="AQ293" s="85" t="s">
        <v>961</v>
      </c>
      <c r="AR293" s="85" t="s">
        <v>961</v>
      </c>
    </row>
    <row r="294" spans="1:44" ht="16.5" thickTop="1" thickBot="1" x14ac:dyDescent="0.3">
      <c r="A294" s="61">
        <f t="shared" si="42"/>
        <v>37</v>
      </c>
      <c r="B294" s="92" t="str">
        <f>IF(ISERROR(IF(ISBLANK(C294),"",_xlfn.XLOOKUP(C294,'[1]Инф. по МКД'!$D$3:$D$13151,'[1]Инф. по МКД'!$C$3:$C$13151,,0))),"",IF(ISBLANK(C294),"",_xlfn.XLOOKUP(C294,'[1]Инф. по МКД'!$D$3:$D$13151,'[1]Инф. по МКД'!$C$3:$C$13151,,0)))</f>
        <v>город Пермь</v>
      </c>
      <c r="C294" s="96" t="s">
        <v>770</v>
      </c>
      <c r="D294" s="74">
        <f>IF(ISERROR(IF(ISBLANK($C294),"",VLOOKUP($C294,'[1]Инф. по МКД'!$D$3:$T$13113,3,0))),"",IF(ISBLANK($C294),"",VLOOKUP($C294,'[1]Инф. по МКД'!$D$3:$T$13113,3,0)))</f>
        <v>2014</v>
      </c>
      <c r="E294" s="75"/>
      <c r="F294" s="87" t="str">
        <f>IF(ISERROR(IF(ISBLANK($C294),"",VLOOKUP($C294,'[1]Инф. по МКД'!$D$3:$T$13113,5,0))),"",IF(ISBLANK($C294),"",VLOOKUP($C294,'[1]Инф. по МКД'!$D$3:$T$13113,5,0)))</f>
        <v>Панель</v>
      </c>
      <c r="G294" s="75">
        <f>IF(ISERROR(IF(ISBLANK($C294),"",VLOOKUP($C294,'[1]Инф. по МКД'!$D$3:$T$13113,9,0))),"",IF(ISBLANK($C294),"",VLOOKUP($C294,'[1]Инф. по МКД'!$D$3:$T$13113,9,0)))</f>
        <v>9</v>
      </c>
      <c r="H294" s="61">
        <f>IF(ISERROR(IF(ISBLANK($C294),"",VLOOKUP($C294,'[1]Инф. по МКД'!$D$3:$T$13113,10,0))),"",IF(ISBLANK($C294),"",VLOOKUP($C294,'[1]Инф. по МКД'!$D$3:$T$13113,10,0)))</f>
        <v>4</v>
      </c>
      <c r="I294" s="77">
        <f>IF(ISERROR(IF(ISBLANK($C294),"",VLOOKUP($C294,'[1]Инф. по МКД'!$D$3:$T$13113,14,0))),"",IF(ISBLANK($C294),"",VLOOKUP($C294,'[1]Инф. по МКД'!$D$3:$T$13113,14,0)))</f>
        <v>9422.7000000000007</v>
      </c>
      <c r="J294" s="78">
        <f>IF(ISERROR(IF(ISBLANK($C294),"",VLOOKUP($C294,'[1]Инф. по МКД'!$D$3:$T$13113,15,0))),"",IF(ISBLANK($C294),"",VLOOKUP($C294,'[1]Инф. по МКД'!$D$3:$T$13113,15,0)))</f>
        <v>7578.5</v>
      </c>
      <c r="K294" s="77">
        <f>IF(ISERROR(IF(ISBLANK($C294),"",VLOOKUP($C294,'[1]Инф. по МКД'!$D$3:$T$13113,16,0))),"",IF(ISBLANK($C294),"",VLOOKUP($C294,'[1]Инф. по МКД'!$D$3:$T$13113,16,0)))</f>
        <v>7578.5</v>
      </c>
      <c r="L294" s="79">
        <f>IF(ISERROR(IF(ISBLANK($C294),"",VLOOKUP($C294,'[1]Инф. по МКД'!$D$3:$T$13113,17,0))),"",IF(ISBLANK($C294),"",VLOOKUP($C294,'[1]Инф. по МКД'!$D$3:$T$13113,17,0)))</f>
        <v>201</v>
      </c>
      <c r="M294" s="80">
        <f t="shared" si="39"/>
        <v>11114035.68</v>
      </c>
      <c r="N294" s="78"/>
      <c r="O294" s="78"/>
      <c r="P294" s="78"/>
      <c r="Q294" s="80">
        <f>IF('Форма 2'!D294=0,"",'Форма 2'!D294-N294-O294-P294)</f>
        <v>11114035.68</v>
      </c>
      <c r="R294" s="81">
        <f t="shared" si="44"/>
        <v>1466.5218288579533</v>
      </c>
      <c r="S294" s="81">
        <f t="shared" si="45"/>
        <v>1466.5218288579533</v>
      </c>
      <c r="T294" s="82">
        <v>46022</v>
      </c>
      <c r="U294" s="75" t="s">
        <v>44</v>
      </c>
      <c r="V294" s="83"/>
      <c r="W294" s="84">
        <f t="shared" si="43"/>
        <v>1</v>
      </c>
      <c r="X294" s="85" t="s">
        <v>961</v>
      </c>
      <c r="Y294" s="85" t="s">
        <v>961</v>
      </c>
      <c r="Z294" s="85" t="s">
        <v>961</v>
      </c>
      <c r="AA294" s="85" t="s">
        <v>961</v>
      </c>
      <c r="AB294" s="85" t="s">
        <v>961</v>
      </c>
      <c r="AC294" s="85" t="s">
        <v>961</v>
      </c>
      <c r="AD294" s="85" t="s">
        <v>961</v>
      </c>
      <c r="AE294" s="99">
        <v>4</v>
      </c>
      <c r="AF294" s="86">
        <v>11114035.68</v>
      </c>
      <c r="AG294" s="85" t="s">
        <v>961</v>
      </c>
      <c r="AH294" s="85" t="s">
        <v>961</v>
      </c>
      <c r="AI294" s="85" t="s">
        <v>961</v>
      </c>
      <c r="AJ294" s="85" t="s">
        <v>961</v>
      </c>
      <c r="AK294" s="85" t="s">
        <v>961</v>
      </c>
      <c r="AL294" s="85" t="s">
        <v>961</v>
      </c>
      <c r="AM294" s="85" t="s">
        <v>961</v>
      </c>
      <c r="AN294" s="85" t="s">
        <v>961</v>
      </c>
      <c r="AO294" s="85" t="s">
        <v>961</v>
      </c>
      <c r="AP294" s="85" t="s">
        <v>961</v>
      </c>
      <c r="AQ294" s="85" t="s">
        <v>961</v>
      </c>
      <c r="AR294" s="85" t="s">
        <v>961</v>
      </c>
    </row>
    <row r="295" spans="1:44" ht="16.5" thickTop="1" thickBot="1" x14ac:dyDescent="0.3">
      <c r="A295" s="61">
        <f t="shared" si="42"/>
        <v>38</v>
      </c>
      <c r="B295" s="92" t="str">
        <f>IF(ISERROR(IF(ISBLANK(C295),"",_xlfn.XLOOKUP(C295,'[1]Инф. по МКД'!$D$3:$D$13151,'[1]Инф. по МКД'!$C$3:$C$13151,,0))),"",IF(ISBLANK(C295),"",_xlfn.XLOOKUP(C295,'[1]Инф. по МКД'!$D$3:$D$13151,'[1]Инф. по МКД'!$C$3:$C$13151,,0)))</f>
        <v>город Пермь</v>
      </c>
      <c r="C295" s="96" t="s">
        <v>771</v>
      </c>
      <c r="D295" s="74">
        <f>IF(ISERROR(IF(ISBLANK($C295),"",VLOOKUP($C295,'[1]Инф. по МКД'!$D$3:$T$13113,3,0))),"",IF(ISBLANK($C295),"",VLOOKUP($C295,'[1]Инф. по МКД'!$D$3:$T$13113,3,0)))</f>
        <v>2000</v>
      </c>
      <c r="E295" s="75"/>
      <c r="F295" s="87" t="str">
        <f>IF(ISERROR(IF(ISBLANK($C295),"",VLOOKUP($C295,'[1]Инф. по МКД'!$D$3:$T$13113,5,0))),"",IF(ISBLANK($C295),"",VLOOKUP($C295,'[1]Инф. по МКД'!$D$3:$T$13113,5,0)))</f>
        <v>Кирпич</v>
      </c>
      <c r="G295" s="75">
        <f>IF(ISERROR(IF(ISBLANK($C295),"",VLOOKUP($C295,'[1]Инф. по МКД'!$D$3:$T$13113,9,0))),"",IF(ISBLANK($C295),"",VLOOKUP($C295,'[1]Инф. по МКД'!$D$3:$T$13113,9,0)))</f>
        <v>12</v>
      </c>
      <c r="H295" s="61">
        <f>IF(ISERROR(IF(ISBLANK($C295),"",VLOOKUP($C295,'[1]Инф. по МКД'!$D$3:$T$13113,10,0))),"",IF(ISBLANK($C295),"",VLOOKUP($C295,'[1]Инф. по МКД'!$D$3:$T$13113,10,0)))</f>
        <v>1</v>
      </c>
      <c r="I295" s="77">
        <f>IF(ISERROR(IF(ISBLANK($C295),"",VLOOKUP($C295,'[1]Инф. по МКД'!$D$3:$T$13113,14,0))),"",IF(ISBLANK($C295),"",VLOOKUP($C295,'[1]Инф. по МКД'!$D$3:$T$13113,14,0)))</f>
        <v>5501.26</v>
      </c>
      <c r="J295" s="78">
        <f>IF(ISERROR(IF(ISBLANK($C295),"",VLOOKUP($C295,'[1]Инф. по МКД'!$D$3:$T$13113,15,0))),"",IF(ISBLANK($C295),"",VLOOKUP($C295,'[1]Инф. по МКД'!$D$3:$T$13113,15,0)))</f>
        <v>4905.26</v>
      </c>
      <c r="K295" s="77">
        <f>IF(ISERROR(IF(ISBLANK($C295),"",VLOOKUP($C295,'[1]Инф. по МКД'!$D$3:$T$13113,16,0))),"",IF(ISBLANK($C295),"",VLOOKUP($C295,'[1]Инф. по МКД'!$D$3:$T$13113,16,0)))</f>
        <v>4905.26</v>
      </c>
      <c r="L295" s="79">
        <f>IF(ISERROR(IF(ISBLANK($C295),"",VLOOKUP($C295,'[1]Инф. по МКД'!$D$3:$T$13113,17,0))),"",IF(ISBLANK($C295),"",VLOOKUP($C295,'[1]Инф. по МКД'!$D$3:$T$13113,17,0)))</f>
        <v>150</v>
      </c>
      <c r="M295" s="80">
        <f t="shared" si="39"/>
        <v>7999028.9199999999</v>
      </c>
      <c r="N295" s="78"/>
      <c r="O295" s="78"/>
      <c r="P295" s="78"/>
      <c r="Q295" s="80">
        <f>IF('Форма 2'!D295=0,"",'Форма 2'!D295-N295-O295-P295)</f>
        <v>7999028.9199999999</v>
      </c>
      <c r="R295" s="81">
        <f t="shared" si="44"/>
        <v>1630.7043704105388</v>
      </c>
      <c r="S295" s="81">
        <f t="shared" si="45"/>
        <v>1630.7043704105388</v>
      </c>
      <c r="T295" s="82">
        <v>46022</v>
      </c>
      <c r="U295" s="75" t="s">
        <v>44</v>
      </c>
      <c r="V295" s="83"/>
      <c r="W295" s="84">
        <f t="shared" si="43"/>
        <v>1</v>
      </c>
      <c r="X295" s="85" t="s">
        <v>961</v>
      </c>
      <c r="Y295" s="85" t="s">
        <v>961</v>
      </c>
      <c r="Z295" s="85" t="s">
        <v>961</v>
      </c>
      <c r="AA295" s="85" t="s">
        <v>961</v>
      </c>
      <c r="AB295" s="85" t="s">
        <v>961</v>
      </c>
      <c r="AC295" s="85" t="s">
        <v>961</v>
      </c>
      <c r="AD295" s="85" t="s">
        <v>961</v>
      </c>
      <c r="AE295" s="99">
        <v>2</v>
      </c>
      <c r="AF295" s="86">
        <v>7999028.9199999999</v>
      </c>
      <c r="AG295" s="85" t="s">
        <v>961</v>
      </c>
      <c r="AH295" s="85" t="s">
        <v>961</v>
      </c>
      <c r="AI295" s="85" t="s">
        <v>961</v>
      </c>
      <c r="AJ295" s="85" t="s">
        <v>961</v>
      </c>
      <c r="AK295" s="85" t="s">
        <v>961</v>
      </c>
      <c r="AL295" s="85" t="s">
        <v>961</v>
      </c>
      <c r="AM295" s="85" t="s">
        <v>961</v>
      </c>
      <c r="AN295" s="85" t="s">
        <v>961</v>
      </c>
      <c r="AO295" s="85" t="s">
        <v>961</v>
      </c>
      <c r="AP295" s="85" t="s">
        <v>961</v>
      </c>
      <c r="AQ295" s="85" t="s">
        <v>961</v>
      </c>
      <c r="AR295" s="85" t="s">
        <v>961</v>
      </c>
    </row>
    <row r="296" spans="1:44" ht="16.5" thickTop="1" thickBot="1" x14ac:dyDescent="0.3">
      <c r="A296" s="61">
        <f t="shared" si="42"/>
        <v>39</v>
      </c>
      <c r="B296" s="92" t="str">
        <f>IF(ISERROR(IF(ISBLANK(C296),"",_xlfn.XLOOKUP(C296,'[1]Инф. по МКД'!$D$3:$D$13151,'[1]Инф. по МКД'!$C$3:$C$13151,,0))),"",IF(ISBLANK(C296),"",_xlfn.XLOOKUP(C296,'[1]Инф. по МКД'!$D$3:$D$13151,'[1]Инф. по МКД'!$C$3:$C$13151,,0)))</f>
        <v>город Пермь</v>
      </c>
      <c r="C296" s="96" t="s">
        <v>430</v>
      </c>
      <c r="D296" s="74">
        <f>IF(ISERROR(IF(ISBLANK($C296),"",VLOOKUP($C296,'[1]Инф. по МКД'!$D$3:$T$13113,3,0))),"",IF(ISBLANK($C296),"",VLOOKUP($C296,'[1]Инф. по МКД'!$D$3:$T$13113,3,0)))</f>
        <v>1958</v>
      </c>
      <c r="E296" s="75"/>
      <c r="F296" s="87" t="str">
        <f>IF(ISERROR(IF(ISBLANK($C296),"",VLOOKUP($C296,'[1]Инф. по МКД'!$D$3:$T$13113,5,0))),"",IF(ISBLANK($C296),"",VLOOKUP($C296,'[1]Инф. по МКД'!$D$3:$T$13113,5,0)))</f>
        <v>Кирпич</v>
      </c>
      <c r="G296" s="75">
        <f>IF(ISERROR(IF(ISBLANK($C296),"",VLOOKUP($C296,'[1]Инф. по МКД'!$D$3:$T$13113,9,0))),"",IF(ISBLANK($C296),"",VLOOKUP($C296,'[1]Инф. по МКД'!$D$3:$T$13113,9,0)))</f>
        <v>2</v>
      </c>
      <c r="H296" s="61">
        <f>IF(ISERROR(IF(ISBLANK($C296),"",VLOOKUP($C296,'[1]Инф. по МКД'!$D$3:$T$13113,10,0))),"",IF(ISBLANK($C296),"",VLOOKUP($C296,'[1]Инф. по МКД'!$D$3:$T$13113,10,0)))</f>
        <v>4</v>
      </c>
      <c r="I296" s="77">
        <f>IF(ISERROR(IF(ISBLANK($C296),"",VLOOKUP($C296,'[1]Инф. по МКД'!$D$3:$T$13113,14,0))),"",IF(ISBLANK($C296),"",VLOOKUP($C296,'[1]Инф. по МКД'!$D$3:$T$13113,14,0)))</f>
        <v>639.29999999999995</v>
      </c>
      <c r="J296" s="78">
        <f>IF(ISERROR(IF(ISBLANK($C296),"",VLOOKUP($C296,'[1]Инф. по МКД'!$D$3:$T$13113,15,0))),"",IF(ISBLANK($C296),"",VLOOKUP($C296,'[1]Инф. по МКД'!$D$3:$T$13113,15,0)))</f>
        <v>600.20000000000005</v>
      </c>
      <c r="K296" s="77">
        <f>IF(ISERROR(IF(ISBLANK($C296),"",VLOOKUP($C296,'[1]Инф. по МКД'!$D$3:$T$13113,16,0))),"",IF(ISBLANK($C296),"",VLOOKUP($C296,'[1]Инф. по МКД'!$D$3:$T$13113,16,0)))</f>
        <v>600.20000000000005</v>
      </c>
      <c r="L296" s="79">
        <f>IF(ISERROR(IF(ISBLANK($C296),"",VLOOKUP($C296,'[1]Инф. по МКД'!$D$3:$T$13113,17,0))),"",IF(ISBLANK($C296),"",VLOOKUP($C296,'[1]Инф. по МКД'!$D$3:$T$13113,17,0)))</f>
        <v>34</v>
      </c>
      <c r="M296" s="80">
        <f t="shared" si="39"/>
        <v>412143.92</v>
      </c>
      <c r="N296" s="78"/>
      <c r="O296" s="78"/>
      <c r="P296" s="78"/>
      <c r="Q296" s="80">
        <f>IF('Форма 2'!D296=0,"",'Форма 2'!D296-N296-O296-P296)</f>
        <v>412143.92</v>
      </c>
      <c r="R296" s="81">
        <f t="shared" si="44"/>
        <v>686.67764078640448</v>
      </c>
      <c r="S296" s="81">
        <f t="shared" si="45"/>
        <v>686.67764078640448</v>
      </c>
      <c r="T296" s="82">
        <v>46022</v>
      </c>
      <c r="U296" s="75" t="s">
        <v>43</v>
      </c>
      <c r="V296" s="84"/>
      <c r="W296" s="84">
        <f t="shared" si="43"/>
        <v>1</v>
      </c>
      <c r="X296" s="85" t="s">
        <v>961</v>
      </c>
      <c r="Y296" s="85" t="s">
        <v>961</v>
      </c>
      <c r="Z296" s="85" t="s">
        <v>961</v>
      </c>
      <c r="AA296" s="85" t="s">
        <v>961</v>
      </c>
      <c r="AB296" s="85" t="s">
        <v>961</v>
      </c>
      <c r="AC296" s="85">
        <v>1</v>
      </c>
      <c r="AD296" s="85" t="s">
        <v>961</v>
      </c>
      <c r="AE296" s="99" t="s">
        <v>961</v>
      </c>
      <c r="AF296" s="86" t="s">
        <v>961</v>
      </c>
      <c r="AG296" s="85" t="s">
        <v>961</v>
      </c>
      <c r="AH296" s="85" t="s">
        <v>961</v>
      </c>
      <c r="AI296" s="85" t="s">
        <v>961</v>
      </c>
      <c r="AJ296" s="85" t="s">
        <v>961</v>
      </c>
      <c r="AK296" s="85" t="s">
        <v>961</v>
      </c>
      <c r="AL296" s="85" t="s">
        <v>961</v>
      </c>
      <c r="AM296" s="85" t="s">
        <v>961</v>
      </c>
      <c r="AN296" s="85" t="s">
        <v>961</v>
      </c>
      <c r="AO296" s="85" t="s">
        <v>961</v>
      </c>
      <c r="AP296" s="85" t="s">
        <v>961</v>
      </c>
      <c r="AQ296" s="85" t="s">
        <v>961</v>
      </c>
      <c r="AR296" s="85" t="s">
        <v>961</v>
      </c>
    </row>
    <row r="297" spans="1:44" ht="16.5" thickTop="1" thickBot="1" x14ac:dyDescent="0.3">
      <c r="A297" s="61">
        <f t="shared" si="42"/>
        <v>40</v>
      </c>
      <c r="B297" s="92" t="str">
        <f>IF(ISERROR(IF(ISBLANK(C297),"",_xlfn.XLOOKUP(C297,'[1]Инф. по МКД'!$D$3:$D$13151,'[1]Инф. по МКД'!$C$3:$C$13151,,0))),"",IF(ISBLANK(C297),"",_xlfn.XLOOKUP(C297,'[1]Инф. по МКД'!$D$3:$D$13151,'[1]Инф. по МКД'!$C$3:$C$13151,,0)))</f>
        <v>город Пермь</v>
      </c>
      <c r="C297" s="96" t="s">
        <v>242</v>
      </c>
      <c r="D297" s="74">
        <f>IF(ISERROR(IF(ISBLANK($C297),"",VLOOKUP($C297,'[1]Инф. по МКД'!$D$3:$T$13113,3,0))),"",IF(ISBLANK($C297),"",VLOOKUP($C297,'[1]Инф. по МКД'!$D$3:$T$13113,3,0)))</f>
        <v>1958</v>
      </c>
      <c r="E297" s="75"/>
      <c r="F297" s="87" t="str">
        <f>IF(ISERROR(IF(ISBLANK($C297),"",VLOOKUP($C297,'[1]Инф. по МКД'!$D$3:$T$13113,5,0))),"",IF(ISBLANK($C297),"",VLOOKUP($C297,'[1]Инф. по МКД'!$D$3:$T$13113,5,0)))</f>
        <v>Кирпич</v>
      </c>
      <c r="G297" s="75">
        <f>IF(ISERROR(IF(ISBLANK($C297),"",VLOOKUP($C297,'[1]Инф. по МКД'!$D$3:$T$13113,9,0))),"",IF(ISBLANK($C297),"",VLOOKUP($C297,'[1]Инф. по МКД'!$D$3:$T$13113,9,0)))</f>
        <v>2</v>
      </c>
      <c r="H297" s="61">
        <f>IF(ISERROR(IF(ISBLANK($C297),"",VLOOKUP($C297,'[1]Инф. по МКД'!$D$3:$T$13113,10,0))),"",IF(ISBLANK($C297),"",VLOOKUP($C297,'[1]Инф. по МКД'!$D$3:$T$13113,10,0)))</f>
        <v>4</v>
      </c>
      <c r="I297" s="77">
        <f>IF(ISERROR(IF(ISBLANK($C297),"",VLOOKUP($C297,'[1]Инф. по МКД'!$D$3:$T$13113,14,0))),"",IF(ISBLANK($C297),"",VLOOKUP($C297,'[1]Инф. по МКД'!$D$3:$T$13113,14,0)))</f>
        <v>630.4</v>
      </c>
      <c r="J297" s="78">
        <f>IF(ISERROR(IF(ISBLANK($C297),"",VLOOKUP($C297,'[1]Инф. по МКД'!$D$3:$T$13113,15,0))),"",IF(ISBLANK($C297),"",VLOOKUP($C297,'[1]Инф. по МКД'!$D$3:$T$13113,15,0)))</f>
        <v>590.1</v>
      </c>
      <c r="K297" s="77">
        <f>IF(ISERROR(IF(ISBLANK($C297),"",VLOOKUP($C297,'[1]Инф. по МКД'!$D$3:$T$13113,16,0))),"",IF(ISBLANK($C297),"",VLOOKUP($C297,'[1]Инф. по МКД'!$D$3:$T$13113,16,0)))</f>
        <v>590.1</v>
      </c>
      <c r="L297" s="79">
        <f>IF(ISERROR(IF(ISBLANK($C297),"",VLOOKUP($C297,'[1]Инф. по МКД'!$D$3:$T$13113,17,0))),"",IF(ISBLANK($C297),"",VLOOKUP($C297,'[1]Инф. по МКД'!$D$3:$T$13113,17,0)))</f>
        <v>36</v>
      </c>
      <c r="M297" s="80">
        <f t="shared" si="39"/>
        <v>406406.27</v>
      </c>
      <c r="N297" s="78"/>
      <c r="O297" s="78"/>
      <c r="P297" s="78"/>
      <c r="Q297" s="80">
        <f>IF('Форма 2'!D297=0,"",'Форма 2'!D297-N297-O297-P297)</f>
        <v>406406.27</v>
      </c>
      <c r="R297" s="81">
        <f t="shared" si="44"/>
        <v>688.70745636332822</v>
      </c>
      <c r="S297" s="81">
        <f t="shared" si="45"/>
        <v>688.70745636332822</v>
      </c>
      <c r="T297" s="82">
        <v>46022</v>
      </c>
      <c r="U297" s="75" t="s">
        <v>43</v>
      </c>
      <c r="V297" s="84"/>
      <c r="W297" s="84">
        <f t="shared" si="43"/>
        <v>1</v>
      </c>
      <c r="X297" s="85" t="s">
        <v>961</v>
      </c>
      <c r="Y297" s="85" t="s">
        <v>961</v>
      </c>
      <c r="Z297" s="85" t="s">
        <v>961</v>
      </c>
      <c r="AA297" s="85" t="s">
        <v>961</v>
      </c>
      <c r="AB297" s="85" t="s">
        <v>961</v>
      </c>
      <c r="AC297" s="85">
        <v>1</v>
      </c>
      <c r="AD297" s="85" t="s">
        <v>961</v>
      </c>
      <c r="AE297" s="99" t="s">
        <v>961</v>
      </c>
      <c r="AF297" s="86" t="s">
        <v>961</v>
      </c>
      <c r="AG297" s="85" t="s">
        <v>961</v>
      </c>
      <c r="AH297" s="85" t="s">
        <v>961</v>
      </c>
      <c r="AI297" s="85" t="s">
        <v>961</v>
      </c>
      <c r="AJ297" s="85" t="s">
        <v>961</v>
      </c>
      <c r="AK297" s="85" t="s">
        <v>961</v>
      </c>
      <c r="AL297" s="85" t="s">
        <v>961</v>
      </c>
      <c r="AM297" s="85" t="s">
        <v>961</v>
      </c>
      <c r="AN297" s="85" t="s">
        <v>961</v>
      </c>
      <c r="AO297" s="85" t="s">
        <v>961</v>
      </c>
      <c r="AP297" s="85" t="s">
        <v>961</v>
      </c>
      <c r="AQ297" s="85" t="s">
        <v>961</v>
      </c>
      <c r="AR297" s="85" t="s">
        <v>961</v>
      </c>
    </row>
    <row r="298" spans="1:44" ht="16.5" thickTop="1" thickBot="1" x14ac:dyDescent="0.3">
      <c r="A298" s="61">
        <f t="shared" si="42"/>
        <v>41</v>
      </c>
      <c r="B298" s="92" t="str">
        <f>IF(ISERROR(IF(ISBLANK(C298),"",_xlfn.XLOOKUP(C298,'[1]Инф. по МКД'!$D$3:$D$13151,'[1]Инф. по МКД'!$C$3:$C$13151,,0))),"",IF(ISBLANK(C298),"",_xlfn.XLOOKUP(C298,'[1]Инф. по МКД'!$D$3:$D$13151,'[1]Инф. по МКД'!$C$3:$C$13151,,0)))</f>
        <v>город Пермь</v>
      </c>
      <c r="C298" s="96" t="s">
        <v>243</v>
      </c>
      <c r="D298" s="74">
        <f>IF(ISERROR(IF(ISBLANK($C298),"",VLOOKUP($C298,'[1]Инф. по МКД'!$D$3:$T$13113,3,0))),"",IF(ISBLANK($C298),"",VLOOKUP($C298,'[1]Инф. по МКД'!$D$3:$T$13113,3,0)))</f>
        <v>1990</v>
      </c>
      <c r="E298" s="75"/>
      <c r="F298" s="87" t="str">
        <f>IF(ISERROR(IF(ISBLANK($C298),"",VLOOKUP($C298,'[1]Инф. по МКД'!$D$3:$T$13113,5,0))),"",IF(ISBLANK($C298),"",VLOOKUP($C298,'[1]Инф. по МКД'!$D$3:$T$13113,5,0)))</f>
        <v>кирпич</v>
      </c>
      <c r="G298" s="75">
        <f>IF(ISERROR(IF(ISBLANK($C298),"",VLOOKUP($C298,'[1]Инф. по МКД'!$D$3:$T$13113,9,0))),"",IF(ISBLANK($C298),"",VLOOKUP($C298,'[1]Инф. по МКД'!$D$3:$T$13113,9,0)))</f>
        <v>9</v>
      </c>
      <c r="H298" s="61">
        <f>IF(ISERROR(IF(ISBLANK($C298),"",VLOOKUP($C298,'[1]Инф. по МКД'!$D$3:$T$13113,10,0))),"",IF(ISBLANK($C298),"",VLOOKUP($C298,'[1]Инф. по МКД'!$D$3:$T$13113,10,0)))</f>
        <v>5</v>
      </c>
      <c r="I298" s="78">
        <f>IF(ISERROR(IF(ISBLANK($C298),"",VLOOKUP($C298,'[1]Инф. по МКД'!$D$3:$T$13113,14,0))),"",IF(ISBLANK($C298),"",VLOOKUP($C298,'[1]Инф. по МКД'!$D$3:$T$13113,14,0)))</f>
        <v>14038.8</v>
      </c>
      <c r="J298" s="78">
        <f>IF(ISERROR(IF(ISBLANK($C298),"",VLOOKUP($C298,'[1]Инф. по МКД'!$D$3:$T$13113,15,0))),"",IF(ISBLANK($C298),"",VLOOKUP($C298,'[1]Инф. по МКД'!$D$3:$T$13113,15,0)))</f>
        <v>12375.7</v>
      </c>
      <c r="K298" s="78">
        <f>IF(ISERROR(IF(ISBLANK($C298),"",VLOOKUP($C298,'[1]Инф. по МКД'!$D$3:$T$13113,16,0))),"",IF(ISBLANK($C298),"",VLOOKUP($C298,'[1]Инф. по МКД'!$D$3:$T$13113,16,0)))</f>
        <v>9873.2000000000007</v>
      </c>
      <c r="L298" s="95">
        <f>IF(ISERROR(IF(ISBLANK($C298),"",VLOOKUP($C298,'[1]Инф. по МКД'!$D$3:$T$13113,17,0))),"",IF(ISBLANK($C298),"",VLOOKUP($C298,'[1]Инф. по МКД'!$D$3:$T$13113,17,0)))</f>
        <v>507</v>
      </c>
      <c r="M298" s="80">
        <f t="shared" ref="M298" si="46">SUM(N298:Q298)</f>
        <v>13892544.6</v>
      </c>
      <c r="N298" s="78"/>
      <c r="O298" s="78"/>
      <c r="P298" s="78"/>
      <c r="Q298" s="80">
        <f>IF('Форма 2'!D298=0,"",'Форма 2'!D298-N298-O298-P298)</f>
        <v>13892544.6</v>
      </c>
      <c r="R298" s="81">
        <f t="shared" si="44"/>
        <v>1122.5663679630243</v>
      </c>
      <c r="S298" s="81">
        <f t="shared" si="45"/>
        <v>1122.5663679630243</v>
      </c>
      <c r="T298" s="82">
        <v>46022</v>
      </c>
      <c r="U298" s="75" t="s">
        <v>43</v>
      </c>
      <c r="V298" s="84"/>
      <c r="W298" s="84">
        <f t="shared" si="43"/>
        <v>1</v>
      </c>
      <c r="X298" s="85"/>
      <c r="Y298" s="85"/>
      <c r="Z298" s="85"/>
      <c r="AA298" s="85"/>
      <c r="AB298" s="85"/>
      <c r="AC298" s="85"/>
      <c r="AD298" s="85"/>
      <c r="AE298" s="99">
        <v>5</v>
      </c>
      <c r="AF298" s="86">
        <v>13892544.6</v>
      </c>
      <c r="AG298" s="85"/>
      <c r="AH298" s="85"/>
      <c r="AI298" s="85"/>
      <c r="AJ298" s="85"/>
      <c r="AK298" s="85"/>
      <c r="AL298" s="85"/>
      <c r="AM298" s="85"/>
      <c r="AN298" s="85"/>
      <c r="AO298" s="85"/>
      <c r="AP298" s="85"/>
      <c r="AQ298" s="85"/>
      <c r="AR298" s="85"/>
    </row>
    <row r="299" spans="1:44" ht="16.5" thickTop="1" thickBot="1" x14ac:dyDescent="0.3">
      <c r="A299" s="61">
        <f t="shared" si="42"/>
        <v>42</v>
      </c>
      <c r="B299" s="92" t="str">
        <f>IF(ISERROR(IF(ISBLANK(C299),"",_xlfn.XLOOKUP(C299,'[1]Инф. по МКД'!$D$3:$D$13151,'[1]Инф. по МКД'!$C$3:$C$13151,,0))),"",IF(ISBLANK(C299),"",_xlfn.XLOOKUP(C299,'[1]Инф. по МКД'!$D$3:$D$13151,'[1]Инф. по МКД'!$C$3:$C$13151,,0)))</f>
        <v>город Пермь</v>
      </c>
      <c r="C299" s="96" t="s">
        <v>431</v>
      </c>
      <c r="D299" s="74">
        <f>IF(ISERROR(IF(ISBLANK($C299),"",VLOOKUP($C299,'[1]Инф. по МКД'!$D$3:$T$13113,3,0))),"",IF(ISBLANK($C299),"",VLOOKUP($C299,'[1]Инф. по МКД'!$D$3:$T$13113,3,0)))</f>
        <v>1960</v>
      </c>
      <c r="E299" s="75"/>
      <c r="F299" s="87" t="str">
        <f>IF(ISERROR(IF(ISBLANK($C299),"",VLOOKUP($C299,'[1]Инф. по МКД'!$D$3:$T$13113,5,0))),"",IF(ISBLANK($C299),"",VLOOKUP($C299,'[1]Инф. по МКД'!$D$3:$T$13113,5,0)))</f>
        <v>Кирпич</v>
      </c>
      <c r="G299" s="75">
        <f>IF(ISERROR(IF(ISBLANK($C299),"",VLOOKUP($C299,'[1]Инф. по МКД'!$D$3:$T$13113,9,0))),"",IF(ISBLANK($C299),"",VLOOKUP($C299,'[1]Инф. по МКД'!$D$3:$T$13113,9,0)))</f>
        <v>4</v>
      </c>
      <c r="H299" s="61">
        <f>IF(ISERROR(IF(ISBLANK($C299),"",VLOOKUP($C299,'[1]Инф. по МКД'!$D$3:$T$13113,10,0))),"",IF(ISBLANK($C299),"",VLOOKUP($C299,'[1]Инф. по МКД'!$D$3:$T$13113,10,0)))</f>
        <v>3</v>
      </c>
      <c r="I299" s="77">
        <f>IF(ISERROR(IF(ISBLANK($C299),"",VLOOKUP($C299,'[1]Инф. по МКД'!$D$3:$T$13113,14,0))),"",IF(ISBLANK($C299),"",VLOOKUP($C299,'[1]Инф. по МКД'!$D$3:$T$13113,14,0)))</f>
        <v>2147.9</v>
      </c>
      <c r="J299" s="78">
        <f>IF(ISERROR(IF(ISBLANK($C299),"",VLOOKUP($C299,'[1]Инф. по МКД'!$D$3:$T$13113,15,0))),"",IF(ISBLANK($C299),"",VLOOKUP($C299,'[1]Инф. по МКД'!$D$3:$T$13113,15,0)))</f>
        <v>1959.4</v>
      </c>
      <c r="K299" s="77">
        <f>IF(ISERROR(IF(ISBLANK($C299),"",VLOOKUP($C299,'[1]Инф. по МКД'!$D$3:$T$13113,16,0))),"",IF(ISBLANK($C299),"",VLOOKUP($C299,'[1]Инф. по МКД'!$D$3:$T$13113,16,0)))</f>
        <v>1959.4</v>
      </c>
      <c r="L299" s="79">
        <f>IF(ISERROR(IF(ISBLANK($C299),"",VLOOKUP($C299,'[1]Инф. по МКД'!$D$3:$T$13113,17,0))),"",IF(ISBLANK($C299),"",VLOOKUP($C299,'[1]Инф. по МКД'!$D$3:$T$13113,17,0)))</f>
        <v>98</v>
      </c>
      <c r="M299" s="80">
        <f t="shared" si="39"/>
        <v>6041484.25</v>
      </c>
      <c r="N299" s="78"/>
      <c r="O299" s="78"/>
      <c r="P299" s="78"/>
      <c r="Q299" s="80">
        <f>IF('Форма 2'!D299=0,"",'Форма 2'!D299-N299-O299-P299)</f>
        <v>6041484.25</v>
      </c>
      <c r="R299" s="81">
        <f t="shared" si="44"/>
        <v>3083.3338011636215</v>
      </c>
      <c r="S299" s="81">
        <f t="shared" si="45"/>
        <v>3083.3338011636215</v>
      </c>
      <c r="T299" s="82">
        <v>46022</v>
      </c>
      <c r="U299" s="75" t="s">
        <v>43</v>
      </c>
      <c r="V299" s="84"/>
      <c r="W299" s="84">
        <f t="shared" si="43"/>
        <v>2</v>
      </c>
      <c r="X299" s="85" t="s">
        <v>961</v>
      </c>
      <c r="Y299" s="85">
        <v>1</v>
      </c>
      <c r="Z299" s="85" t="s">
        <v>961</v>
      </c>
      <c r="AA299" s="85">
        <v>1</v>
      </c>
      <c r="AB299" s="85" t="s">
        <v>961</v>
      </c>
      <c r="AC299" s="85" t="s">
        <v>961</v>
      </c>
      <c r="AD299" s="85" t="s">
        <v>961</v>
      </c>
      <c r="AE299" s="99" t="s">
        <v>961</v>
      </c>
      <c r="AF299" s="86" t="s">
        <v>961</v>
      </c>
      <c r="AG299" s="85" t="s">
        <v>961</v>
      </c>
      <c r="AH299" s="85" t="s">
        <v>961</v>
      </c>
      <c r="AI299" s="85" t="s">
        <v>961</v>
      </c>
      <c r="AJ299" s="85" t="s">
        <v>961</v>
      </c>
      <c r="AK299" s="85" t="s">
        <v>961</v>
      </c>
      <c r="AL299" s="85" t="s">
        <v>961</v>
      </c>
      <c r="AM299" s="85" t="s">
        <v>961</v>
      </c>
      <c r="AN299" s="85" t="s">
        <v>961</v>
      </c>
      <c r="AO299" s="85" t="s">
        <v>961</v>
      </c>
      <c r="AP299" s="85" t="s">
        <v>961</v>
      </c>
      <c r="AQ299" s="85" t="s">
        <v>961</v>
      </c>
      <c r="AR299" s="85" t="s">
        <v>961</v>
      </c>
    </row>
    <row r="300" spans="1:44" ht="16.5" thickTop="1" thickBot="1" x14ac:dyDescent="0.3">
      <c r="A300" s="61">
        <f t="shared" si="42"/>
        <v>43</v>
      </c>
      <c r="B300" s="92" t="str">
        <f>IF(ISERROR(IF(ISBLANK(C300),"",_xlfn.XLOOKUP(C300,'[1]Инф. по МКД'!$D$3:$D$13151,'[1]Инф. по МКД'!$C$3:$C$13151,,0))),"",IF(ISBLANK(C300),"",_xlfn.XLOOKUP(C300,'[1]Инф. по МКД'!$D$3:$D$13151,'[1]Инф. по МКД'!$C$3:$C$13151,,0)))</f>
        <v>город Пермь</v>
      </c>
      <c r="C300" s="96" t="s">
        <v>432</v>
      </c>
      <c r="D300" s="74">
        <f>IF(ISERROR(IF(ISBLANK($C300),"",VLOOKUP($C300,'[1]Инф. по МКД'!$D$3:$T$13113,3,0))),"",IF(ISBLANK($C300),"",VLOOKUP($C300,'[1]Инф. по МКД'!$D$3:$T$13113,3,0)))</f>
        <v>1972</v>
      </c>
      <c r="E300" s="75"/>
      <c r="F300" s="87" t="str">
        <f>IF(ISERROR(IF(ISBLANK($C300),"",VLOOKUP($C300,'[1]Инф. по МКД'!$D$3:$T$13113,5,0))),"",IF(ISBLANK($C300),"",VLOOKUP($C300,'[1]Инф. по МКД'!$D$3:$T$13113,5,0)))</f>
        <v>Кирпич</v>
      </c>
      <c r="G300" s="75">
        <f>IF(ISERROR(IF(ISBLANK($C300),"",VLOOKUP($C300,'[1]Инф. по МКД'!$D$3:$T$13113,9,0))),"",IF(ISBLANK($C300),"",VLOOKUP($C300,'[1]Инф. по МКД'!$D$3:$T$13113,9,0)))</f>
        <v>5</v>
      </c>
      <c r="H300" s="61">
        <f>IF(ISERROR(IF(ISBLANK($C300),"",VLOOKUP($C300,'[1]Инф. по МКД'!$D$3:$T$13113,10,0))),"",IF(ISBLANK($C300),"",VLOOKUP($C300,'[1]Инф. по МКД'!$D$3:$T$13113,10,0)))</f>
        <v>4</v>
      </c>
      <c r="I300" s="77">
        <f>IF(ISERROR(IF(ISBLANK($C300),"",VLOOKUP($C300,'[1]Инф. по МКД'!$D$3:$T$13113,14,0))),"",IF(ISBLANK($C300),"",VLOOKUP($C300,'[1]Инф. по МКД'!$D$3:$T$13113,14,0)))</f>
        <v>3285.5</v>
      </c>
      <c r="J300" s="78">
        <f>IF(ISERROR(IF(ISBLANK($C300),"",VLOOKUP($C300,'[1]Инф. по МКД'!$D$3:$T$13113,15,0))),"",IF(ISBLANK($C300),"",VLOOKUP($C300,'[1]Инф. по МКД'!$D$3:$T$13113,15,0)))</f>
        <v>3159.9</v>
      </c>
      <c r="K300" s="77">
        <f>IF(ISERROR(IF(ISBLANK($C300),"",VLOOKUP($C300,'[1]Инф. по МКД'!$D$3:$T$13113,16,0))),"",IF(ISBLANK($C300),"",VLOOKUP($C300,'[1]Инф. по МКД'!$D$3:$T$13113,16,0)))</f>
        <v>3159.9</v>
      </c>
      <c r="L300" s="79">
        <f>IF(ISERROR(IF(ISBLANK($C300),"",VLOOKUP($C300,'[1]Инф. по МКД'!$D$3:$T$13113,17,0))),"",IF(ISBLANK($C300),"",VLOOKUP($C300,'[1]Инф. по МКД'!$D$3:$T$13113,17,0)))</f>
        <v>60</v>
      </c>
      <c r="M300" s="80">
        <f t="shared" si="39"/>
        <v>1068116.05</v>
      </c>
      <c r="N300" s="78"/>
      <c r="O300" s="78"/>
      <c r="P300" s="78"/>
      <c r="Q300" s="80">
        <f>IF('Форма 2'!D300=0,"",'Форма 2'!D300-N300-O300-P300)</f>
        <v>1068116.05</v>
      </c>
      <c r="R300" s="81">
        <f t="shared" si="44"/>
        <v>338.02210512990916</v>
      </c>
      <c r="S300" s="81">
        <f t="shared" si="45"/>
        <v>338.02210512990916</v>
      </c>
      <c r="T300" s="82">
        <v>46022</v>
      </c>
      <c r="U300" s="75" t="s">
        <v>43</v>
      </c>
      <c r="V300" s="83"/>
      <c r="W300" s="84">
        <f t="shared" si="43"/>
        <v>1</v>
      </c>
      <c r="X300" s="85" t="s">
        <v>961</v>
      </c>
      <c r="Y300" s="85" t="s">
        <v>961</v>
      </c>
      <c r="Z300" s="85" t="s">
        <v>961</v>
      </c>
      <c r="AA300" s="85">
        <v>1</v>
      </c>
      <c r="AB300" s="85" t="s">
        <v>961</v>
      </c>
      <c r="AC300" s="85" t="s">
        <v>961</v>
      </c>
      <c r="AD300" s="85" t="s">
        <v>961</v>
      </c>
      <c r="AE300" s="99" t="s">
        <v>961</v>
      </c>
      <c r="AF300" s="86" t="s">
        <v>961</v>
      </c>
      <c r="AG300" s="85" t="s">
        <v>961</v>
      </c>
      <c r="AH300" s="85" t="s">
        <v>961</v>
      </c>
      <c r="AI300" s="85" t="s">
        <v>961</v>
      </c>
      <c r="AJ300" s="85" t="s">
        <v>961</v>
      </c>
      <c r="AK300" s="85" t="s">
        <v>961</v>
      </c>
      <c r="AL300" s="85" t="s">
        <v>961</v>
      </c>
      <c r="AM300" s="85" t="s">
        <v>961</v>
      </c>
      <c r="AN300" s="85" t="s">
        <v>961</v>
      </c>
      <c r="AO300" s="85" t="s">
        <v>961</v>
      </c>
      <c r="AP300" s="85" t="s">
        <v>961</v>
      </c>
      <c r="AQ300" s="85" t="s">
        <v>961</v>
      </c>
      <c r="AR300" s="85" t="s">
        <v>961</v>
      </c>
    </row>
    <row r="301" spans="1:44" ht="16.5" thickTop="1" thickBot="1" x14ac:dyDescent="0.3">
      <c r="A301" s="61">
        <f t="shared" si="42"/>
        <v>44</v>
      </c>
      <c r="B301" s="92" t="str">
        <f>IF(ISERROR(IF(ISBLANK(C301),"",_xlfn.XLOOKUP(C301,'[1]Инф. по МКД'!$D$3:$D$13151,'[1]Инф. по МКД'!$C$3:$C$13151,,0))),"",IF(ISBLANK(C301),"",_xlfn.XLOOKUP(C301,'[1]Инф. по МКД'!$D$3:$D$13151,'[1]Инф. по МКД'!$C$3:$C$13151,,0)))</f>
        <v>город Пермь</v>
      </c>
      <c r="C301" s="96" t="s">
        <v>780</v>
      </c>
      <c r="D301" s="74">
        <f>IF(ISERROR(IF(ISBLANK($C301),"",VLOOKUP($C301,'[1]Инф. по МКД'!$D$3:$T$13113,3,0))),"",IF(ISBLANK($C301),"",VLOOKUP($C301,'[1]Инф. по МКД'!$D$3:$T$13113,3,0)))</f>
        <v>1970</v>
      </c>
      <c r="E301" s="75"/>
      <c r="F301" s="87" t="str">
        <f>IF(ISERROR(IF(ISBLANK($C301),"",VLOOKUP($C301,'[1]Инф. по МКД'!$D$3:$T$13113,5,0))),"",IF(ISBLANK($C301),"",VLOOKUP($C301,'[1]Инф. по МКД'!$D$3:$T$13113,5,0)))</f>
        <v>панель</v>
      </c>
      <c r="G301" s="75">
        <f>IF(ISERROR(IF(ISBLANK($C301),"",VLOOKUP($C301,'[1]Инф. по МКД'!$D$3:$T$13113,9,0))),"",IF(ISBLANK($C301),"",VLOOKUP($C301,'[1]Инф. по МКД'!$D$3:$T$13113,9,0)))</f>
        <v>5</v>
      </c>
      <c r="H301" s="61">
        <f>IF(ISERROR(IF(ISBLANK($C301),"",VLOOKUP($C301,'[1]Инф. по МКД'!$D$3:$T$13113,10,0))),"",IF(ISBLANK($C301),"",VLOOKUP($C301,'[1]Инф. по МКД'!$D$3:$T$13113,10,0)))</f>
        <v>4</v>
      </c>
      <c r="I301" s="77">
        <f>IF(ISERROR(IF(ISBLANK($C301),"",VLOOKUP($C301,'[1]Инф. по МКД'!$D$3:$T$13113,14,0))),"",IF(ISBLANK($C301),"",VLOOKUP($C301,'[1]Инф. по МКД'!$D$3:$T$13113,14,0)))</f>
        <v>2726</v>
      </c>
      <c r="J301" s="78">
        <f>IF(ISERROR(IF(ISBLANK($C301),"",VLOOKUP($C301,'[1]Инф. по МКД'!$D$3:$T$13113,15,0))),"",IF(ISBLANK($C301),"",VLOOKUP($C301,'[1]Инф. по МКД'!$D$3:$T$13113,15,0)))</f>
        <v>1863</v>
      </c>
      <c r="K301" s="77">
        <f>IF(ISERROR(IF(ISBLANK($C301),"",VLOOKUP($C301,'[1]Инф. по МКД'!$D$3:$T$13113,16,0))),"",IF(ISBLANK($C301),"",VLOOKUP($C301,'[1]Инф. по МКД'!$D$3:$T$13113,16,0)))</f>
        <v>1863</v>
      </c>
      <c r="L301" s="79">
        <f>IF(ISERROR(IF(ISBLANK($C301),"",VLOOKUP($C301,'[1]Инф. по МКД'!$D$3:$T$13113,17,0))),"",IF(ISBLANK($C301),"",VLOOKUP($C301,'[1]Инф. по МКД'!$D$3:$T$13113,17,0)))</f>
        <v>112</v>
      </c>
      <c r="M301" s="80">
        <f t="shared" si="39"/>
        <v>886222.6</v>
      </c>
      <c r="N301" s="78"/>
      <c r="O301" s="78"/>
      <c r="P301" s="78"/>
      <c r="Q301" s="80">
        <f>IF('Форма 2'!D301=0,"",'Форма 2'!D301-N301-O301-P301)</f>
        <v>886222.6</v>
      </c>
      <c r="R301" s="81">
        <f t="shared" si="44"/>
        <v>475.69651100375739</v>
      </c>
      <c r="S301" s="81">
        <f t="shared" si="45"/>
        <v>475.69651100375739</v>
      </c>
      <c r="T301" s="82">
        <v>46022</v>
      </c>
      <c r="U301" s="75" t="s">
        <v>44</v>
      </c>
      <c r="V301" s="83"/>
      <c r="W301" s="84">
        <f t="shared" si="43"/>
        <v>1</v>
      </c>
      <c r="X301" s="85" t="s">
        <v>961</v>
      </c>
      <c r="Y301" s="85" t="s">
        <v>961</v>
      </c>
      <c r="Z301" s="85" t="s">
        <v>961</v>
      </c>
      <c r="AA301" s="85">
        <v>1</v>
      </c>
      <c r="AB301" s="85" t="s">
        <v>961</v>
      </c>
      <c r="AC301" s="85" t="s">
        <v>961</v>
      </c>
      <c r="AD301" s="85" t="s">
        <v>961</v>
      </c>
      <c r="AE301" s="99" t="s">
        <v>961</v>
      </c>
      <c r="AF301" s="86" t="s">
        <v>961</v>
      </c>
      <c r="AG301" s="85" t="s">
        <v>961</v>
      </c>
      <c r="AH301" s="85" t="s">
        <v>961</v>
      </c>
      <c r="AI301" s="85" t="s">
        <v>961</v>
      </c>
      <c r="AJ301" s="85" t="s">
        <v>961</v>
      </c>
      <c r="AK301" s="85" t="s">
        <v>961</v>
      </c>
      <c r="AL301" s="85" t="s">
        <v>961</v>
      </c>
      <c r="AM301" s="85" t="s">
        <v>961</v>
      </c>
      <c r="AN301" s="85" t="s">
        <v>961</v>
      </c>
      <c r="AO301" s="85" t="s">
        <v>961</v>
      </c>
      <c r="AP301" s="85" t="s">
        <v>961</v>
      </c>
      <c r="AQ301" s="85" t="s">
        <v>961</v>
      </c>
      <c r="AR301" s="85" t="s">
        <v>961</v>
      </c>
    </row>
    <row r="302" spans="1:44" ht="16.5" thickTop="1" thickBot="1" x14ac:dyDescent="0.3">
      <c r="A302" s="61">
        <f t="shared" si="42"/>
        <v>45</v>
      </c>
      <c r="B302" s="92" t="str">
        <f>IF(ISERROR(IF(ISBLANK(C302),"",_xlfn.XLOOKUP(C302,'[1]Инф. по МКД'!$D$3:$D$13151,'[1]Инф. по МКД'!$C$3:$C$13151,,0))),"",IF(ISBLANK(C302),"",_xlfn.XLOOKUP(C302,'[1]Инф. по МКД'!$D$3:$D$13151,'[1]Инф. по МКД'!$C$3:$C$13151,,0)))</f>
        <v>город Пермь</v>
      </c>
      <c r="C302" s="96" t="s">
        <v>781</v>
      </c>
      <c r="D302" s="74">
        <f>IF(ISERROR(IF(ISBLANK($C302),"",VLOOKUP($C302,'[1]Инф. по МКД'!$D$3:$T$13113,3,0))),"",IF(ISBLANK($C302),"",VLOOKUP($C302,'[1]Инф. по МКД'!$D$3:$T$13113,3,0)))</f>
        <v>1980</v>
      </c>
      <c r="E302" s="75"/>
      <c r="F302" s="87" t="str">
        <f>IF(ISERROR(IF(ISBLANK($C302),"",VLOOKUP($C302,'[1]Инф. по МКД'!$D$3:$T$13113,5,0))),"",IF(ISBLANK($C302),"",VLOOKUP($C302,'[1]Инф. по МКД'!$D$3:$T$13113,5,0)))</f>
        <v>Панели</v>
      </c>
      <c r="G302" s="75">
        <f>IF(ISERROR(IF(ISBLANK($C302),"",VLOOKUP($C302,'[1]Инф. по МКД'!$D$3:$T$13113,9,0))),"",IF(ISBLANK($C302),"",VLOOKUP($C302,'[1]Инф. по МКД'!$D$3:$T$13113,9,0)))</f>
        <v>5</v>
      </c>
      <c r="H302" s="61">
        <f>IF(ISERROR(IF(ISBLANK($C302),"",VLOOKUP($C302,'[1]Инф. по МКД'!$D$3:$T$13113,10,0))),"",IF(ISBLANK($C302),"",VLOOKUP($C302,'[1]Инф. по МКД'!$D$3:$T$13113,10,0)))</f>
        <v>4</v>
      </c>
      <c r="I302" s="77">
        <f>IF(ISERROR(IF(ISBLANK($C302),"",VLOOKUP($C302,'[1]Инф. по МКД'!$D$3:$T$13113,14,0))),"",IF(ISBLANK($C302),"",VLOOKUP($C302,'[1]Инф. по МКД'!$D$3:$T$13113,14,0)))</f>
        <v>3054.7</v>
      </c>
      <c r="J302" s="78">
        <f>IF(ISERROR(IF(ISBLANK($C302),"",VLOOKUP($C302,'[1]Инф. по МКД'!$D$3:$T$13113,15,0))),"",IF(ISBLANK($C302),"",VLOOKUP($C302,'[1]Инф. по МКД'!$D$3:$T$13113,15,0)))</f>
        <v>2706.6</v>
      </c>
      <c r="K302" s="77">
        <f>IF(ISERROR(IF(ISBLANK($C302),"",VLOOKUP($C302,'[1]Инф. по МКД'!$D$3:$T$13113,16,0))),"",IF(ISBLANK($C302),"",VLOOKUP($C302,'[1]Инф. по МКД'!$D$3:$T$13113,16,0)))</f>
        <v>2706.6</v>
      </c>
      <c r="L302" s="79">
        <f>IF(ISERROR(IF(ISBLANK($C302),"",VLOOKUP($C302,'[1]Инф. по МКД'!$D$3:$T$13113,17,0))),"",IF(ISBLANK($C302),"",VLOOKUP($C302,'[1]Инф. по МКД'!$D$3:$T$13113,17,0)))</f>
        <v>133</v>
      </c>
      <c r="M302" s="80">
        <f t="shared" si="39"/>
        <v>13756902.539999999</v>
      </c>
      <c r="N302" s="78"/>
      <c r="O302" s="78"/>
      <c r="P302" s="78"/>
      <c r="Q302" s="80">
        <f>IF('Форма 2'!D302=0,"",'Форма 2'!D302-N302-O302-P302)</f>
        <v>13756902.539999999</v>
      </c>
      <c r="R302" s="81">
        <f t="shared" si="44"/>
        <v>5082.724650853469</v>
      </c>
      <c r="S302" s="81">
        <f t="shared" si="45"/>
        <v>5082.724650853469</v>
      </c>
      <c r="T302" s="82">
        <v>46022</v>
      </c>
      <c r="U302" s="75" t="s">
        <v>44</v>
      </c>
      <c r="V302" s="84"/>
      <c r="W302" s="84">
        <f t="shared" si="43"/>
        <v>1</v>
      </c>
      <c r="X302" s="85" t="s">
        <v>961</v>
      </c>
      <c r="Y302" s="85" t="s">
        <v>961</v>
      </c>
      <c r="Z302" s="85" t="s">
        <v>961</v>
      </c>
      <c r="AA302" s="85" t="s">
        <v>961</v>
      </c>
      <c r="AB302" s="85" t="s">
        <v>961</v>
      </c>
      <c r="AC302" s="85" t="s">
        <v>961</v>
      </c>
      <c r="AD302" s="85" t="s">
        <v>961</v>
      </c>
      <c r="AE302" s="99" t="s">
        <v>961</v>
      </c>
      <c r="AF302" s="86" t="s">
        <v>961</v>
      </c>
      <c r="AG302" s="85">
        <v>1</v>
      </c>
      <c r="AH302" s="85" t="s">
        <v>961</v>
      </c>
      <c r="AI302" s="85" t="s">
        <v>961</v>
      </c>
      <c r="AJ302" s="85" t="s">
        <v>961</v>
      </c>
      <c r="AK302" s="85" t="s">
        <v>961</v>
      </c>
      <c r="AL302" s="85" t="s">
        <v>961</v>
      </c>
      <c r="AM302" s="85" t="s">
        <v>961</v>
      </c>
      <c r="AN302" s="85" t="s">
        <v>961</v>
      </c>
      <c r="AO302" s="85" t="s">
        <v>961</v>
      </c>
      <c r="AP302" s="85" t="s">
        <v>961</v>
      </c>
      <c r="AQ302" s="85" t="s">
        <v>961</v>
      </c>
      <c r="AR302" s="85" t="s">
        <v>961</v>
      </c>
    </row>
    <row r="303" spans="1:44" ht="16.5" thickTop="1" thickBot="1" x14ac:dyDescent="0.3">
      <c r="A303" s="61">
        <f t="shared" si="42"/>
        <v>46</v>
      </c>
      <c r="B303" s="92" t="str">
        <f>IF(ISERROR(IF(ISBLANK(C303),"",_xlfn.XLOOKUP(C303,'[1]Инф. по МКД'!$D$3:$D$13151,'[1]Инф. по МКД'!$C$3:$C$13151,,0))),"",IF(ISBLANK(C303),"",_xlfn.XLOOKUP(C303,'[1]Инф. по МКД'!$D$3:$D$13151,'[1]Инф. по МКД'!$C$3:$C$13151,,0)))</f>
        <v>город Пермь</v>
      </c>
      <c r="C303" s="96" t="s">
        <v>800</v>
      </c>
      <c r="D303" s="74">
        <f>IF(ISERROR(IF(ISBLANK($C303),"",VLOOKUP($C303,'[1]Инф. по МКД'!$D$3:$T$13113,3,0))),"",IF(ISBLANK($C303),"",VLOOKUP($C303,'[1]Инф. по МКД'!$D$3:$T$13113,3,0)))</f>
        <v>1989</v>
      </c>
      <c r="E303" s="75"/>
      <c r="F303" s="87" t="str">
        <f>IF(ISERROR(IF(ISBLANK($C303),"",VLOOKUP($C303,'[1]Инф. по МКД'!$D$3:$T$13113,5,0))),"",IF(ISBLANK($C303),"",VLOOKUP($C303,'[1]Инф. по МКД'!$D$3:$T$13113,5,0)))</f>
        <v>Панель</v>
      </c>
      <c r="G303" s="75">
        <f>IF(ISERROR(IF(ISBLANK($C303),"",VLOOKUP($C303,'[1]Инф. по МКД'!$D$3:$T$13113,9,0))),"",IF(ISBLANK($C303),"",VLOOKUP($C303,'[1]Инф. по МКД'!$D$3:$T$13113,9,0)))</f>
        <v>5</v>
      </c>
      <c r="H303" s="61">
        <f>IF(ISERROR(IF(ISBLANK($C303),"",VLOOKUP($C303,'[1]Инф. по МКД'!$D$3:$T$13113,10,0))),"",IF(ISBLANK($C303),"",VLOOKUP($C303,'[1]Инф. по МКД'!$D$3:$T$13113,10,0)))</f>
        <v>6</v>
      </c>
      <c r="I303" s="77">
        <f>IF(ISERROR(IF(ISBLANK($C303),"",VLOOKUP($C303,'[1]Инф. по МКД'!$D$3:$T$13113,14,0))),"",IF(ISBLANK($C303),"",VLOOKUP($C303,'[1]Инф. по МКД'!$D$3:$T$13113,14,0)))</f>
        <v>4519.3999999999996</v>
      </c>
      <c r="J303" s="78">
        <f>IF(ISERROR(IF(ISBLANK($C303),"",VLOOKUP($C303,'[1]Инф. по МКД'!$D$3:$T$13113,15,0))),"",IF(ISBLANK($C303),"",VLOOKUP($C303,'[1]Инф. по МКД'!$D$3:$T$13113,15,0)))</f>
        <v>3967.9</v>
      </c>
      <c r="K303" s="77">
        <f>IF(ISERROR(IF(ISBLANK($C303),"",VLOOKUP($C303,'[1]Инф. по МКД'!$D$3:$T$13113,16,0))),"",IF(ISBLANK($C303),"",VLOOKUP($C303,'[1]Инф. по МКД'!$D$3:$T$13113,16,0)))</f>
        <v>3967.9</v>
      </c>
      <c r="L303" s="79">
        <f>IF(ISERROR(IF(ISBLANK($C303),"",VLOOKUP($C303,'[1]Инф. по МКД'!$D$3:$T$13113,17,0))),"",IF(ISBLANK($C303),"",VLOOKUP($C303,'[1]Инф. по МКД'!$D$3:$T$13113,17,0)))</f>
        <v>240</v>
      </c>
      <c r="M303" s="80">
        <f t="shared" si="39"/>
        <v>22065337.780000001</v>
      </c>
      <c r="N303" s="78"/>
      <c r="O303" s="78"/>
      <c r="P303" s="78"/>
      <c r="Q303" s="80">
        <f>IF('Форма 2'!D303=0,"",'Форма 2'!D303-N303-O303-P303)</f>
        <v>22065337.780000001</v>
      </c>
      <c r="R303" s="81">
        <f t="shared" si="44"/>
        <v>5560.9611582953203</v>
      </c>
      <c r="S303" s="81">
        <f t="shared" si="45"/>
        <v>5560.9611582953203</v>
      </c>
      <c r="T303" s="82">
        <v>46022</v>
      </c>
      <c r="U303" s="75" t="s">
        <v>44</v>
      </c>
      <c r="V303" s="83"/>
      <c r="W303" s="84">
        <f t="shared" si="43"/>
        <v>1</v>
      </c>
      <c r="X303" s="85" t="s">
        <v>961</v>
      </c>
      <c r="Y303" s="85" t="s">
        <v>961</v>
      </c>
      <c r="Z303" s="85" t="s">
        <v>961</v>
      </c>
      <c r="AA303" s="85" t="s">
        <v>961</v>
      </c>
      <c r="AB303" s="85" t="s">
        <v>961</v>
      </c>
      <c r="AC303" s="85" t="s">
        <v>961</v>
      </c>
      <c r="AD303" s="85" t="s">
        <v>961</v>
      </c>
      <c r="AE303" s="99" t="s">
        <v>961</v>
      </c>
      <c r="AF303" s="86" t="s">
        <v>961</v>
      </c>
      <c r="AG303" s="85" t="s">
        <v>961</v>
      </c>
      <c r="AH303" s="85">
        <v>1</v>
      </c>
      <c r="AI303" s="85" t="s">
        <v>961</v>
      </c>
      <c r="AJ303" s="85" t="s">
        <v>961</v>
      </c>
      <c r="AK303" s="85" t="s">
        <v>961</v>
      </c>
      <c r="AL303" s="85" t="s">
        <v>961</v>
      </c>
      <c r="AM303" s="85" t="s">
        <v>961</v>
      </c>
      <c r="AN303" s="85" t="s">
        <v>961</v>
      </c>
      <c r="AO303" s="85" t="s">
        <v>961</v>
      </c>
      <c r="AP303" s="85" t="s">
        <v>961</v>
      </c>
      <c r="AQ303" s="85" t="s">
        <v>961</v>
      </c>
      <c r="AR303" s="85" t="s">
        <v>961</v>
      </c>
    </row>
    <row r="304" spans="1:44" ht="16.5" thickTop="1" thickBot="1" x14ac:dyDescent="0.3">
      <c r="A304" s="61">
        <f t="shared" si="42"/>
        <v>47</v>
      </c>
      <c r="B304" s="92" t="str">
        <f>IF(ISERROR(IF(ISBLANK(C304),"",_xlfn.XLOOKUP(C304,'[1]Инф. по МКД'!$D$3:$D$13151,'[1]Инф. по МКД'!$C$3:$C$13151,,0))),"",IF(ISBLANK(C304),"",_xlfn.XLOOKUP(C304,'[1]Инф. по МКД'!$D$3:$D$13151,'[1]Инф. по МКД'!$C$3:$C$13151,,0)))</f>
        <v>город Пермь</v>
      </c>
      <c r="C304" s="96" t="s">
        <v>801</v>
      </c>
      <c r="D304" s="74">
        <f>IF(ISERROR(IF(ISBLANK($C304),"",VLOOKUP($C304,'[1]Инф. по МКД'!$D$3:$T$13113,3,0))),"",IF(ISBLANK($C304),"",VLOOKUP($C304,'[1]Инф. по МКД'!$D$3:$T$13113,3,0)))</f>
        <v>1979</v>
      </c>
      <c r="E304" s="75"/>
      <c r="F304" s="87" t="str">
        <f>IF(ISERROR(IF(ISBLANK($C304),"",VLOOKUP($C304,'[1]Инф. по МКД'!$D$3:$T$13113,5,0))),"",IF(ISBLANK($C304),"",VLOOKUP($C304,'[1]Инф. по МКД'!$D$3:$T$13113,5,0)))</f>
        <v>Панели</v>
      </c>
      <c r="G304" s="75">
        <f>IF(ISERROR(IF(ISBLANK($C304),"",VLOOKUP($C304,'[1]Инф. по МКД'!$D$3:$T$13113,9,0))),"",IF(ISBLANK($C304),"",VLOOKUP($C304,'[1]Инф. по МКД'!$D$3:$T$13113,9,0)))</f>
        <v>5</v>
      </c>
      <c r="H304" s="61">
        <f>IF(ISERROR(IF(ISBLANK($C304),"",VLOOKUP($C304,'[1]Инф. по МКД'!$D$3:$T$13113,10,0))),"",IF(ISBLANK($C304),"",VLOOKUP($C304,'[1]Инф. по МКД'!$D$3:$T$13113,10,0)))</f>
        <v>4</v>
      </c>
      <c r="I304" s="77">
        <f>IF(ISERROR(IF(ISBLANK($C304),"",VLOOKUP($C304,'[1]Инф. по МКД'!$D$3:$T$13113,14,0))),"",IF(ISBLANK($C304),"",VLOOKUP($C304,'[1]Инф. по МКД'!$D$3:$T$13113,14,0)))</f>
        <v>3048.3</v>
      </c>
      <c r="J304" s="78">
        <f>IF(ISERROR(IF(ISBLANK($C304),"",VLOOKUP($C304,'[1]Инф. по МКД'!$D$3:$T$13113,15,0))),"",IF(ISBLANK($C304),"",VLOOKUP($C304,'[1]Инф. по МКД'!$D$3:$T$13113,15,0)))</f>
        <v>2674.2999999999997</v>
      </c>
      <c r="K304" s="77">
        <f>IF(ISERROR(IF(ISBLANK($C304),"",VLOOKUP($C304,'[1]Инф. по МКД'!$D$3:$T$13113,16,0))),"",IF(ISBLANK($C304),"",VLOOKUP($C304,'[1]Инф. по МКД'!$D$3:$T$13113,16,0)))</f>
        <v>2592.6999999999998</v>
      </c>
      <c r="L304" s="79">
        <f>IF(ISERROR(IF(ISBLANK($C304),"",VLOOKUP($C304,'[1]Инф. по МКД'!$D$3:$T$13113,17,0))),"",IF(ISBLANK($C304),"",VLOOKUP($C304,'[1]Инф. по МКД'!$D$3:$T$13113,17,0)))</f>
        <v>150</v>
      </c>
      <c r="M304" s="80">
        <f t="shared" si="39"/>
        <v>1583927.16</v>
      </c>
      <c r="N304" s="78"/>
      <c r="O304" s="78"/>
      <c r="P304" s="78"/>
      <c r="Q304" s="80">
        <f>IF('Форма 2'!D304=0,"",'Форма 2'!D304-N304-O304-P304)</f>
        <v>1583927.16</v>
      </c>
      <c r="R304" s="81">
        <f t="shared" si="44"/>
        <v>592.27729125378607</v>
      </c>
      <c r="S304" s="81">
        <f t="shared" si="45"/>
        <v>592.27729125378607</v>
      </c>
      <c r="T304" s="82">
        <v>46022</v>
      </c>
      <c r="U304" s="75" t="s">
        <v>44</v>
      </c>
      <c r="V304" s="84"/>
      <c r="W304" s="84">
        <f t="shared" si="43"/>
        <v>1</v>
      </c>
      <c r="X304" s="85">
        <v>1</v>
      </c>
      <c r="Y304" s="85" t="s">
        <v>961</v>
      </c>
      <c r="Z304" s="85" t="s">
        <v>961</v>
      </c>
      <c r="AA304" s="85" t="s">
        <v>961</v>
      </c>
      <c r="AB304" s="85" t="s">
        <v>961</v>
      </c>
      <c r="AC304" s="85" t="s">
        <v>961</v>
      </c>
      <c r="AD304" s="85" t="s">
        <v>961</v>
      </c>
      <c r="AE304" s="99" t="s">
        <v>961</v>
      </c>
      <c r="AF304" s="86" t="s">
        <v>961</v>
      </c>
      <c r="AG304" s="85" t="s">
        <v>961</v>
      </c>
      <c r="AH304" s="85" t="s">
        <v>961</v>
      </c>
      <c r="AI304" s="85" t="s">
        <v>961</v>
      </c>
      <c r="AJ304" s="85" t="s">
        <v>961</v>
      </c>
      <c r="AK304" s="85" t="s">
        <v>961</v>
      </c>
      <c r="AL304" s="85" t="s">
        <v>961</v>
      </c>
      <c r="AM304" s="85" t="s">
        <v>961</v>
      </c>
      <c r="AN304" s="85" t="s">
        <v>961</v>
      </c>
      <c r="AO304" s="85" t="s">
        <v>961</v>
      </c>
      <c r="AP304" s="85" t="s">
        <v>961</v>
      </c>
      <c r="AQ304" s="85" t="s">
        <v>961</v>
      </c>
      <c r="AR304" s="85" t="s">
        <v>961</v>
      </c>
    </row>
    <row r="305" spans="1:44" ht="16.5" thickTop="1" thickBot="1" x14ac:dyDescent="0.3">
      <c r="A305" s="61">
        <f t="shared" si="42"/>
        <v>48</v>
      </c>
      <c r="B305" s="92" t="str">
        <f>IF(ISERROR(IF(ISBLANK(C305),"",_xlfn.XLOOKUP(C305,'[1]Инф. по МКД'!$D$3:$D$13151,'[1]Инф. по МКД'!$C$3:$C$13151,,0))),"",IF(ISBLANK(C305),"",_xlfn.XLOOKUP(C305,'[1]Инф. по МКД'!$D$3:$D$13151,'[1]Инф. по МКД'!$C$3:$C$13151,,0)))</f>
        <v>город Пермь</v>
      </c>
      <c r="C305" s="96" t="s">
        <v>244</v>
      </c>
      <c r="D305" s="74">
        <f>IF(ISERROR(IF(ISBLANK($C305),"",VLOOKUP($C305,'[1]Инф. по МКД'!$D$3:$T$13113,3,0))),"",IF(ISBLANK($C305),"",VLOOKUP($C305,'[1]Инф. по МКД'!$D$3:$T$13113,3,0)))</f>
        <v>1960</v>
      </c>
      <c r="E305" s="75"/>
      <c r="F305" s="87" t="str">
        <f>IF(ISERROR(IF(ISBLANK($C305),"",VLOOKUP($C305,'[1]Инф. по МКД'!$D$3:$T$13113,5,0))),"",IF(ISBLANK($C305),"",VLOOKUP($C305,'[1]Инф. по МКД'!$D$3:$T$13113,5,0)))</f>
        <v>Кирпич</v>
      </c>
      <c r="G305" s="75">
        <f>IF(ISERROR(IF(ISBLANK($C305),"",VLOOKUP($C305,'[1]Инф. по МКД'!$D$3:$T$13113,9,0))),"",IF(ISBLANK($C305),"",VLOOKUP($C305,'[1]Инф. по МКД'!$D$3:$T$13113,9,0)))</f>
        <v>5</v>
      </c>
      <c r="H305" s="61">
        <f>IF(ISERROR(IF(ISBLANK($C305),"",VLOOKUP($C305,'[1]Инф. по МКД'!$D$3:$T$13113,10,0))),"",IF(ISBLANK($C305),"",VLOOKUP($C305,'[1]Инф. по МКД'!$D$3:$T$13113,10,0)))</f>
        <v>2</v>
      </c>
      <c r="I305" s="77">
        <f>IF(ISERROR(IF(ISBLANK($C305),"",VLOOKUP($C305,'[1]Инф. по МКД'!$D$3:$T$13113,14,0))),"",IF(ISBLANK($C305),"",VLOOKUP($C305,'[1]Инф. по МКД'!$D$3:$T$13113,14,0)))</f>
        <v>5176.3999999999996</v>
      </c>
      <c r="J305" s="78">
        <f>IF(ISERROR(IF(ISBLANK($C305),"",VLOOKUP($C305,'[1]Инф. по МКД'!$D$3:$T$13113,15,0))),"",IF(ISBLANK($C305),"",VLOOKUP($C305,'[1]Инф. по МКД'!$D$3:$T$13113,15,0)))</f>
        <v>3191.7</v>
      </c>
      <c r="K305" s="77">
        <f>IF(ISERROR(IF(ISBLANK($C305),"",VLOOKUP($C305,'[1]Инф. по МКД'!$D$3:$T$13113,16,0))),"",IF(ISBLANK($C305),"",VLOOKUP($C305,'[1]Инф. по МКД'!$D$3:$T$13113,16,0)))</f>
        <v>3143.19</v>
      </c>
      <c r="L305" s="79">
        <f>IF(ISERROR(IF(ISBLANK($C305),"",VLOOKUP($C305,'[1]Инф. по МКД'!$D$3:$T$13113,17,0))),"",IF(ISBLANK($C305),"",VLOOKUP($C305,'[1]Инф. по МКД'!$D$3:$T$13113,17,0)))</f>
        <v>102</v>
      </c>
      <c r="M305" s="80">
        <f t="shared" si="39"/>
        <v>5046575.8800000008</v>
      </c>
      <c r="N305" s="78"/>
      <c r="O305" s="78"/>
      <c r="P305" s="78"/>
      <c r="Q305" s="80">
        <f>IF('Форма 2'!D305=0,"",'Форма 2'!D305-N305-O305-P305)</f>
        <v>5046575.8800000008</v>
      </c>
      <c r="R305" s="81">
        <f t="shared" si="44"/>
        <v>1581.1560860983179</v>
      </c>
      <c r="S305" s="81">
        <f t="shared" si="45"/>
        <v>1581.1560860983179</v>
      </c>
      <c r="T305" s="82">
        <v>46022</v>
      </c>
      <c r="U305" s="75" t="s">
        <v>43</v>
      </c>
      <c r="V305" s="83"/>
      <c r="W305" s="84">
        <f t="shared" si="43"/>
        <v>2</v>
      </c>
      <c r="X305" s="85">
        <v>1</v>
      </c>
      <c r="Y305" s="85" t="s">
        <v>961</v>
      </c>
      <c r="Z305" s="85" t="s">
        <v>961</v>
      </c>
      <c r="AA305" s="85" t="s">
        <v>961</v>
      </c>
      <c r="AB305" s="85" t="s">
        <v>961</v>
      </c>
      <c r="AC305" s="85">
        <v>1</v>
      </c>
      <c r="AD305" s="85" t="s">
        <v>961</v>
      </c>
      <c r="AE305" s="99" t="s">
        <v>961</v>
      </c>
      <c r="AF305" s="86" t="s">
        <v>961</v>
      </c>
      <c r="AG305" s="85" t="s">
        <v>961</v>
      </c>
      <c r="AH305" s="85" t="s">
        <v>961</v>
      </c>
      <c r="AI305" s="85" t="s">
        <v>961</v>
      </c>
      <c r="AJ305" s="85" t="s">
        <v>961</v>
      </c>
      <c r="AK305" s="85" t="s">
        <v>961</v>
      </c>
      <c r="AL305" s="85" t="s">
        <v>961</v>
      </c>
      <c r="AM305" s="85" t="s">
        <v>961</v>
      </c>
      <c r="AN305" s="85" t="s">
        <v>961</v>
      </c>
      <c r="AO305" s="85" t="s">
        <v>961</v>
      </c>
      <c r="AP305" s="85" t="s">
        <v>961</v>
      </c>
      <c r="AQ305" s="85" t="s">
        <v>961</v>
      </c>
      <c r="AR305" s="85" t="s">
        <v>961</v>
      </c>
    </row>
    <row r="306" spans="1:44" ht="16.5" thickTop="1" thickBot="1" x14ac:dyDescent="0.3">
      <c r="A306" s="61">
        <f t="shared" si="42"/>
        <v>49</v>
      </c>
      <c r="B306" s="92" t="str">
        <f>IF(ISERROR(IF(ISBLANK(C306),"",_xlfn.XLOOKUP(C306,'[1]Инф. по МКД'!$D$3:$D$13151,'[1]Инф. по МКД'!$C$3:$C$13151,,0))),"",IF(ISBLANK(C306),"",_xlfn.XLOOKUP(C306,'[1]Инф. по МКД'!$D$3:$D$13151,'[1]Инф. по МКД'!$C$3:$C$13151,,0)))</f>
        <v>город Пермь</v>
      </c>
      <c r="C306" s="96" t="s">
        <v>433</v>
      </c>
      <c r="D306" s="74">
        <f>IF(ISERROR(IF(ISBLANK($C306),"",VLOOKUP($C306,'[1]Инф. по МКД'!$D$3:$T$13113,3,0))),"",IF(ISBLANK($C306),"",VLOOKUP($C306,'[1]Инф. по МКД'!$D$3:$T$13113,3,0)))</f>
        <v>1959</v>
      </c>
      <c r="E306" s="75"/>
      <c r="F306" s="87" t="str">
        <f>IF(ISERROR(IF(ISBLANK($C306),"",VLOOKUP($C306,'[1]Инф. по МКД'!$D$3:$T$13113,5,0))),"",IF(ISBLANK($C306),"",VLOOKUP($C306,'[1]Инф. по МКД'!$D$3:$T$13113,5,0)))</f>
        <v>Кирпич</v>
      </c>
      <c r="G306" s="75">
        <f>IF(ISERROR(IF(ISBLANK($C306),"",VLOOKUP($C306,'[1]Инф. по МКД'!$D$3:$T$13113,9,0))),"",IF(ISBLANK($C306),"",VLOOKUP($C306,'[1]Инф. по МКД'!$D$3:$T$13113,9,0)))</f>
        <v>4</v>
      </c>
      <c r="H306" s="61">
        <f>IF(ISERROR(IF(ISBLANK($C306),"",VLOOKUP($C306,'[1]Инф. по МКД'!$D$3:$T$13113,10,0))),"",IF(ISBLANK($C306),"",VLOOKUP($C306,'[1]Инф. по МКД'!$D$3:$T$13113,10,0)))</f>
        <v>4</v>
      </c>
      <c r="I306" s="77">
        <f>IF(ISERROR(IF(ISBLANK($C306),"",VLOOKUP($C306,'[1]Инф. по МКД'!$D$3:$T$13113,14,0))),"",IF(ISBLANK($C306),"",VLOOKUP($C306,'[1]Инф. по МКД'!$D$3:$T$13113,14,0)))</f>
        <v>4863</v>
      </c>
      <c r="J306" s="78">
        <f>IF(ISERROR(IF(ISBLANK($C306),"",VLOOKUP($C306,'[1]Инф. по МКД'!$D$3:$T$13113,15,0))),"",IF(ISBLANK($C306),"",VLOOKUP($C306,'[1]Инф. по МКД'!$D$3:$T$13113,15,0)))</f>
        <v>3937.7</v>
      </c>
      <c r="K306" s="77">
        <f>IF(ISERROR(IF(ISBLANK($C306),"",VLOOKUP($C306,'[1]Инф. по МКД'!$D$3:$T$13113,16,0))),"",IF(ISBLANK($C306),"",VLOOKUP($C306,'[1]Инф. по МКД'!$D$3:$T$13113,16,0)))</f>
        <v>3937.7</v>
      </c>
      <c r="L306" s="79">
        <f>IF(ISERROR(IF(ISBLANK($C306),"",VLOOKUP($C306,'[1]Инф. по МКД'!$D$3:$T$13113,17,0))),"",IF(ISBLANK($C306),"",VLOOKUP($C306,'[1]Инф. по МКД'!$D$3:$T$13113,17,0)))</f>
        <v>360</v>
      </c>
      <c r="M306" s="80">
        <f t="shared" si="39"/>
        <v>41586430.799999997</v>
      </c>
      <c r="N306" s="78"/>
      <c r="O306" s="78"/>
      <c r="P306" s="78"/>
      <c r="Q306" s="80">
        <f>IF('Форма 2'!D306=0,"",'Форма 2'!D306-N306-O306-P306)</f>
        <v>41586430.799999997</v>
      </c>
      <c r="R306" s="81">
        <f t="shared" si="44"/>
        <v>10561.096782385657</v>
      </c>
      <c r="S306" s="81">
        <f t="shared" si="45"/>
        <v>10561.096782385657</v>
      </c>
      <c r="T306" s="82">
        <v>46022</v>
      </c>
      <c r="U306" s="75" t="s">
        <v>44</v>
      </c>
      <c r="V306" s="83"/>
      <c r="W306" s="84">
        <f t="shared" si="43"/>
        <v>4</v>
      </c>
      <c r="X306" s="85" t="s">
        <v>961</v>
      </c>
      <c r="Y306" s="85">
        <v>1</v>
      </c>
      <c r="Z306" s="85" t="s">
        <v>961</v>
      </c>
      <c r="AA306" s="85">
        <v>1</v>
      </c>
      <c r="AB306" s="85">
        <v>1</v>
      </c>
      <c r="AC306" s="85" t="s">
        <v>961</v>
      </c>
      <c r="AD306" s="85" t="s">
        <v>961</v>
      </c>
      <c r="AE306" s="99" t="s">
        <v>961</v>
      </c>
      <c r="AF306" s="86" t="s">
        <v>961</v>
      </c>
      <c r="AG306" s="85" t="s">
        <v>961</v>
      </c>
      <c r="AH306" s="85">
        <v>1</v>
      </c>
      <c r="AI306" s="85" t="s">
        <v>961</v>
      </c>
      <c r="AJ306" s="85" t="s">
        <v>961</v>
      </c>
      <c r="AK306" s="85" t="s">
        <v>961</v>
      </c>
      <c r="AL306" s="85" t="s">
        <v>961</v>
      </c>
      <c r="AM306" s="85" t="s">
        <v>961</v>
      </c>
      <c r="AN306" s="85" t="s">
        <v>961</v>
      </c>
      <c r="AO306" s="85" t="s">
        <v>961</v>
      </c>
      <c r="AP306" s="85" t="s">
        <v>961</v>
      </c>
      <c r="AQ306" s="85" t="s">
        <v>961</v>
      </c>
      <c r="AR306" s="85" t="s">
        <v>961</v>
      </c>
    </row>
    <row r="307" spans="1:44" ht="16.5" thickTop="1" thickBot="1" x14ac:dyDescent="0.3">
      <c r="A307" s="61">
        <f t="shared" si="42"/>
        <v>50</v>
      </c>
      <c r="B307" s="92" t="str">
        <f>IF(ISERROR(IF(ISBLANK(C307),"",_xlfn.XLOOKUP(C307,'[1]Инф. по МКД'!$D$3:$D$13151,'[1]Инф. по МКД'!$C$3:$C$13151,,0))),"",IF(ISBLANK(C307),"",_xlfn.XLOOKUP(C307,'[1]Инф. по МКД'!$D$3:$D$13151,'[1]Инф. по МКД'!$C$3:$C$13151,,0)))</f>
        <v>город Пермь</v>
      </c>
      <c r="C307" s="96" t="s">
        <v>245</v>
      </c>
      <c r="D307" s="74">
        <f>IF(ISERROR(IF(ISBLANK($C307),"",VLOOKUP($C307,'[1]Инф. по МКД'!$D$3:$T$13113,3,0))),"",IF(ISBLANK($C307),"",VLOOKUP($C307,'[1]Инф. по МКД'!$D$3:$T$13113,3,0)))</f>
        <v>1964</v>
      </c>
      <c r="E307" s="75"/>
      <c r="F307" s="87" t="str">
        <f>IF(ISERROR(IF(ISBLANK($C307),"",VLOOKUP($C307,'[1]Инф. по МКД'!$D$3:$T$13113,5,0))),"",IF(ISBLANK($C307),"",VLOOKUP($C307,'[1]Инф. по МКД'!$D$3:$T$13113,5,0)))</f>
        <v>Панель</v>
      </c>
      <c r="G307" s="75">
        <f>IF(ISERROR(IF(ISBLANK($C307),"",VLOOKUP($C307,'[1]Инф. по МКД'!$D$3:$T$13113,9,0))),"",IF(ISBLANK($C307),"",VLOOKUP($C307,'[1]Инф. по МКД'!$D$3:$T$13113,9,0)))</f>
        <v>5</v>
      </c>
      <c r="H307" s="61">
        <f>IF(ISERROR(IF(ISBLANK($C307),"",VLOOKUP($C307,'[1]Инф. по МКД'!$D$3:$T$13113,10,0))),"",IF(ISBLANK($C307),"",VLOOKUP($C307,'[1]Инф. по МКД'!$D$3:$T$13113,10,0)))</f>
        <v>4</v>
      </c>
      <c r="I307" s="77">
        <f>IF(ISERROR(IF(ISBLANK($C307),"",VLOOKUP($C307,'[1]Инф. по МКД'!$D$3:$T$13113,14,0))),"",IF(ISBLANK($C307),"",VLOOKUP($C307,'[1]Инф. по МКД'!$D$3:$T$13113,14,0)))</f>
        <v>3546.2</v>
      </c>
      <c r="J307" s="78">
        <f>IF(ISERROR(IF(ISBLANK($C307),"",VLOOKUP($C307,'[1]Инф. по МКД'!$D$3:$T$13113,15,0))),"",IF(ISBLANK($C307),"",VLOOKUP($C307,'[1]Инф. по МКД'!$D$3:$T$13113,15,0)))</f>
        <v>3253.8999999999996</v>
      </c>
      <c r="K307" s="77">
        <f>IF(ISERROR(IF(ISBLANK($C307),"",VLOOKUP($C307,'[1]Инф. по МКД'!$D$3:$T$13113,16,0))),"",IF(ISBLANK($C307),"",VLOOKUP($C307,'[1]Инф. по МКД'!$D$3:$T$13113,16,0)))</f>
        <v>3253.9</v>
      </c>
      <c r="L307" s="79">
        <f>IF(ISERROR(IF(ISBLANK($C307),"",VLOOKUP($C307,'[1]Инф. по МКД'!$D$3:$T$13113,17,0))),"",IF(ISBLANK($C307),"",VLOOKUP($C307,'[1]Инф. по МКД'!$D$3:$T$13113,17,0)))</f>
        <v>80</v>
      </c>
      <c r="M307" s="80">
        <f t="shared" si="39"/>
        <v>15970382.619999999</v>
      </c>
      <c r="N307" s="78"/>
      <c r="O307" s="78"/>
      <c r="P307" s="78"/>
      <c r="Q307" s="80">
        <f>IF('Форма 2'!D307=0,"",'Форма 2'!D307-N307-O307-P307)</f>
        <v>15970382.619999999</v>
      </c>
      <c r="R307" s="81">
        <f t="shared" si="44"/>
        <v>4908.0741940440703</v>
      </c>
      <c r="S307" s="81">
        <f t="shared" si="45"/>
        <v>4908.0741940440703</v>
      </c>
      <c r="T307" s="82">
        <v>46022</v>
      </c>
      <c r="U307" s="75" t="s">
        <v>43</v>
      </c>
      <c r="V307" s="83"/>
      <c r="W307" s="84">
        <f t="shared" si="43"/>
        <v>1</v>
      </c>
      <c r="X307" s="85" t="s">
        <v>961</v>
      </c>
      <c r="Y307" s="85" t="s">
        <v>961</v>
      </c>
      <c r="Z307" s="85" t="s">
        <v>961</v>
      </c>
      <c r="AA307" s="85" t="s">
        <v>961</v>
      </c>
      <c r="AB307" s="85" t="s">
        <v>961</v>
      </c>
      <c r="AC307" s="85" t="s">
        <v>961</v>
      </c>
      <c r="AD307" s="85" t="s">
        <v>961</v>
      </c>
      <c r="AE307" s="99" t="s">
        <v>961</v>
      </c>
      <c r="AF307" s="86" t="s">
        <v>961</v>
      </c>
      <c r="AG307" s="85">
        <v>1</v>
      </c>
      <c r="AH307" s="85" t="s">
        <v>961</v>
      </c>
      <c r="AI307" s="85" t="s">
        <v>961</v>
      </c>
      <c r="AJ307" s="85" t="s">
        <v>961</v>
      </c>
      <c r="AK307" s="85" t="s">
        <v>961</v>
      </c>
      <c r="AL307" s="85" t="s">
        <v>961</v>
      </c>
      <c r="AM307" s="85" t="s">
        <v>961</v>
      </c>
      <c r="AN307" s="85" t="s">
        <v>961</v>
      </c>
      <c r="AO307" s="85" t="s">
        <v>961</v>
      </c>
      <c r="AP307" s="85" t="s">
        <v>961</v>
      </c>
      <c r="AQ307" s="85" t="s">
        <v>961</v>
      </c>
      <c r="AR307" s="85" t="s">
        <v>961</v>
      </c>
    </row>
    <row r="308" spans="1:44" ht="16.5" thickTop="1" thickBot="1" x14ac:dyDescent="0.3">
      <c r="A308" s="61">
        <f t="shared" si="42"/>
        <v>51</v>
      </c>
      <c r="B308" s="92" t="str">
        <f>IF(ISERROR(IF(ISBLANK(C308),"",_xlfn.XLOOKUP(C308,'[1]Инф. по МКД'!$D$3:$D$13151,'[1]Инф. по МКД'!$C$3:$C$13151,,0))),"",IF(ISBLANK(C308),"",_xlfn.XLOOKUP(C308,'[1]Инф. по МКД'!$D$3:$D$13151,'[1]Инф. по МКД'!$C$3:$C$13151,,0)))</f>
        <v>город Пермь</v>
      </c>
      <c r="C308" s="96" t="s">
        <v>803</v>
      </c>
      <c r="D308" s="74">
        <f>IF(ISERROR(IF(ISBLANK($C308),"",VLOOKUP($C308,'[1]Инф. по МКД'!$D$3:$T$13113,3,0))),"",IF(ISBLANK($C308),"",VLOOKUP($C308,'[1]Инф. по МКД'!$D$3:$T$13113,3,0)))</f>
        <v>1978</v>
      </c>
      <c r="E308" s="75"/>
      <c r="F308" s="87" t="str">
        <f>IF(ISERROR(IF(ISBLANK($C308),"",VLOOKUP($C308,'[1]Инф. по МКД'!$D$3:$T$13113,5,0))),"",IF(ISBLANK($C308),"",VLOOKUP($C308,'[1]Инф. по МКД'!$D$3:$T$13113,5,0)))</f>
        <v>Панель</v>
      </c>
      <c r="G308" s="75">
        <f>IF(ISERROR(IF(ISBLANK($C308),"",VLOOKUP($C308,'[1]Инф. по МКД'!$D$3:$T$13113,9,0))),"",IF(ISBLANK($C308),"",VLOOKUP($C308,'[1]Инф. по МКД'!$D$3:$T$13113,9,0)))</f>
        <v>9</v>
      </c>
      <c r="H308" s="61">
        <f>IF(ISERROR(IF(ISBLANK($C308),"",VLOOKUP($C308,'[1]Инф. по МКД'!$D$3:$T$13113,10,0))),"",IF(ISBLANK($C308),"",VLOOKUP($C308,'[1]Инф. по МКД'!$D$3:$T$13113,10,0)))</f>
        <v>4</v>
      </c>
      <c r="I308" s="77">
        <f>IF(ISERROR(IF(ISBLANK($C308),"",VLOOKUP($C308,'[1]Инф. по МКД'!$D$3:$T$13113,14,0))),"",IF(ISBLANK($C308),"",VLOOKUP($C308,'[1]Инф. по МКД'!$D$3:$T$13113,14,0)))</f>
        <v>3470</v>
      </c>
      <c r="J308" s="78">
        <f>IF(ISERROR(IF(ISBLANK($C308),"",VLOOKUP($C308,'[1]Инф. по МКД'!$D$3:$T$13113,15,0))),"",IF(ISBLANK($C308),"",VLOOKUP($C308,'[1]Инф. по МКД'!$D$3:$T$13113,15,0)))</f>
        <v>3470</v>
      </c>
      <c r="K308" s="77">
        <f>IF(ISERROR(IF(ISBLANK($C308),"",VLOOKUP($C308,'[1]Инф. по МКД'!$D$3:$T$13113,16,0))),"",IF(ISBLANK($C308),"",VLOOKUP($C308,'[1]Инф. по МКД'!$D$3:$T$13113,16,0)))</f>
        <v>3470</v>
      </c>
      <c r="L308" s="79">
        <f>IF(ISERROR(IF(ISBLANK($C308),"",VLOOKUP($C308,'[1]Инф. по МКД'!$D$3:$T$13113,17,0))),"",IF(ISBLANK($C308),"",VLOOKUP($C308,'[1]Инф. по МКД'!$D$3:$T$13113,17,0)))</f>
        <v>380</v>
      </c>
      <c r="M308" s="80">
        <f t="shared" si="39"/>
        <v>11114035.68</v>
      </c>
      <c r="N308" s="78"/>
      <c r="O308" s="78"/>
      <c r="P308" s="78"/>
      <c r="Q308" s="80">
        <f>IF('Форма 2'!D308=0,"",'Форма 2'!D308-N308-O308-P308)</f>
        <v>11114035.68</v>
      </c>
      <c r="R308" s="81">
        <f t="shared" si="44"/>
        <v>3202.8921268011527</v>
      </c>
      <c r="S308" s="81">
        <f t="shared" si="45"/>
        <v>3202.8921268011527</v>
      </c>
      <c r="T308" s="82">
        <v>46022</v>
      </c>
      <c r="U308" s="75" t="s">
        <v>44</v>
      </c>
      <c r="V308" s="83"/>
      <c r="W308" s="84">
        <f t="shared" si="43"/>
        <v>1</v>
      </c>
      <c r="X308" s="85" t="s">
        <v>961</v>
      </c>
      <c r="Y308" s="85" t="s">
        <v>961</v>
      </c>
      <c r="Z308" s="85" t="s">
        <v>961</v>
      </c>
      <c r="AA308" s="85" t="s">
        <v>961</v>
      </c>
      <c r="AB308" s="85" t="s">
        <v>961</v>
      </c>
      <c r="AC308" s="85" t="s">
        <v>961</v>
      </c>
      <c r="AD308" s="85" t="s">
        <v>961</v>
      </c>
      <c r="AE308" s="99">
        <v>4</v>
      </c>
      <c r="AF308" s="86">
        <v>11114035.68</v>
      </c>
      <c r="AG308" s="85" t="s">
        <v>961</v>
      </c>
      <c r="AH308" s="85" t="s">
        <v>961</v>
      </c>
      <c r="AI308" s="85" t="s">
        <v>961</v>
      </c>
      <c r="AJ308" s="85" t="s">
        <v>961</v>
      </c>
      <c r="AK308" s="85" t="s">
        <v>961</v>
      </c>
      <c r="AL308" s="85" t="s">
        <v>961</v>
      </c>
      <c r="AM308" s="85" t="s">
        <v>961</v>
      </c>
      <c r="AN308" s="85" t="s">
        <v>961</v>
      </c>
      <c r="AO308" s="85" t="s">
        <v>961</v>
      </c>
      <c r="AP308" s="85" t="s">
        <v>961</v>
      </c>
      <c r="AQ308" s="85" t="s">
        <v>961</v>
      </c>
      <c r="AR308" s="85" t="s">
        <v>961</v>
      </c>
    </row>
    <row r="309" spans="1:44" ht="16.5" thickTop="1" thickBot="1" x14ac:dyDescent="0.3">
      <c r="A309" s="61">
        <f t="shared" si="42"/>
        <v>52</v>
      </c>
      <c r="B309" s="92" t="str">
        <f>IF(ISERROR(IF(ISBLANK(C309),"",_xlfn.XLOOKUP(C309,'[1]Инф. по МКД'!$D$3:$D$13151,'[1]Инф. по МКД'!$C$3:$C$13151,,0))),"",IF(ISBLANK(C309),"",_xlfn.XLOOKUP(C309,'[1]Инф. по МКД'!$D$3:$D$13151,'[1]Инф. по МКД'!$C$3:$C$13151,,0)))</f>
        <v>город Пермь</v>
      </c>
      <c r="C309" s="96" t="s">
        <v>804</v>
      </c>
      <c r="D309" s="74">
        <f>IF(ISERROR(IF(ISBLANK($C309),"",VLOOKUP($C309,'[1]Инф. по МКД'!$D$3:$T$13113,3,0))),"",IF(ISBLANK($C309),"",VLOOKUP($C309,'[1]Инф. по МКД'!$D$3:$T$13113,3,0)))</f>
        <v>1991</v>
      </c>
      <c r="E309" s="75"/>
      <c r="F309" s="87">
        <f>IF(ISERROR(IF(ISBLANK($C309),"",VLOOKUP($C309,'[1]Инф. по МКД'!$D$3:$T$13113,5,0))),"",IF(ISBLANK($C309),"",VLOOKUP($C309,'[1]Инф. по МКД'!$D$3:$T$13113,5,0)))</f>
        <v>0</v>
      </c>
      <c r="G309" s="75">
        <f>IF(ISERROR(IF(ISBLANK($C309),"",VLOOKUP($C309,'[1]Инф. по МКД'!$D$3:$T$13113,9,0))),"",IF(ISBLANK($C309),"",VLOOKUP($C309,'[1]Инф. по МКД'!$D$3:$T$13113,9,0)))</f>
        <v>9</v>
      </c>
      <c r="H309" s="61">
        <f>IF(ISERROR(IF(ISBLANK($C309),"",VLOOKUP($C309,'[1]Инф. по МКД'!$D$3:$T$13113,10,0))),"",IF(ISBLANK($C309),"",VLOOKUP($C309,'[1]Инф. по МКД'!$D$3:$T$13113,10,0)))</f>
        <v>6</v>
      </c>
      <c r="I309" s="77">
        <f>IF(ISERROR(IF(ISBLANK($C309),"",VLOOKUP($C309,'[1]Инф. по МКД'!$D$3:$T$13113,14,0))),"",IF(ISBLANK($C309),"",VLOOKUP($C309,'[1]Инф. по МКД'!$D$3:$T$13113,14,0)))</f>
        <v>14721.4</v>
      </c>
      <c r="J309" s="78">
        <f>IF(ISERROR(IF(ISBLANK($C309),"",VLOOKUP($C309,'[1]Инф. по МКД'!$D$3:$T$13113,15,0))),"",IF(ISBLANK($C309),"",VLOOKUP($C309,'[1]Инф. по МКД'!$D$3:$T$13113,15,0)))</f>
        <v>12951.5</v>
      </c>
      <c r="K309" s="77">
        <f>IF(ISERROR(IF(ISBLANK($C309),"",VLOOKUP($C309,'[1]Инф. по МКД'!$D$3:$T$13113,16,0))),"",IF(ISBLANK($C309),"",VLOOKUP($C309,'[1]Инф. по МКД'!$D$3:$T$13113,16,0)))</f>
        <v>12239.6</v>
      </c>
      <c r="L309" s="79">
        <f>IF(ISERROR(IF(ISBLANK($C309),"",VLOOKUP($C309,'[1]Инф. по МКД'!$D$3:$T$13113,17,0))),"",IF(ISBLANK($C309),"",VLOOKUP($C309,'[1]Инф. по МКД'!$D$3:$T$13113,17,0)))</f>
        <v>634</v>
      </c>
      <c r="M309" s="80">
        <f t="shared" si="39"/>
        <v>16671053.52</v>
      </c>
      <c r="N309" s="78"/>
      <c r="O309" s="78"/>
      <c r="P309" s="78"/>
      <c r="Q309" s="80">
        <f>IF('Форма 2'!D309=0,"",'Форма 2'!D309-N309-O309-P309)</f>
        <v>16671053.52</v>
      </c>
      <c r="R309" s="81">
        <f t="shared" si="44"/>
        <v>1287.1909446782226</v>
      </c>
      <c r="S309" s="81">
        <f t="shared" si="45"/>
        <v>1287.1909446782226</v>
      </c>
      <c r="T309" s="82">
        <v>46022</v>
      </c>
      <c r="U309" s="75" t="s">
        <v>44</v>
      </c>
      <c r="V309" s="83"/>
      <c r="W309" s="84">
        <f t="shared" si="43"/>
        <v>1</v>
      </c>
      <c r="X309" s="85" t="s">
        <v>961</v>
      </c>
      <c r="Y309" s="85" t="s">
        <v>961</v>
      </c>
      <c r="Z309" s="85" t="s">
        <v>961</v>
      </c>
      <c r="AA309" s="85" t="s">
        <v>961</v>
      </c>
      <c r="AB309" s="85" t="s">
        <v>961</v>
      </c>
      <c r="AC309" s="85" t="s">
        <v>961</v>
      </c>
      <c r="AD309" s="85" t="s">
        <v>961</v>
      </c>
      <c r="AE309" s="99">
        <v>6</v>
      </c>
      <c r="AF309" s="86">
        <v>16671053.52</v>
      </c>
      <c r="AG309" s="85" t="s">
        <v>961</v>
      </c>
      <c r="AH309" s="85" t="s">
        <v>961</v>
      </c>
      <c r="AI309" s="85" t="s">
        <v>961</v>
      </c>
      <c r="AJ309" s="85" t="s">
        <v>961</v>
      </c>
      <c r="AK309" s="85" t="s">
        <v>961</v>
      </c>
      <c r="AL309" s="85" t="s">
        <v>961</v>
      </c>
      <c r="AM309" s="85" t="s">
        <v>961</v>
      </c>
      <c r="AN309" s="85" t="s">
        <v>961</v>
      </c>
      <c r="AO309" s="85" t="s">
        <v>961</v>
      </c>
      <c r="AP309" s="85" t="s">
        <v>961</v>
      </c>
      <c r="AQ309" s="85" t="s">
        <v>961</v>
      </c>
      <c r="AR309" s="85" t="s">
        <v>961</v>
      </c>
    </row>
    <row r="310" spans="1:44" ht="16.5" thickTop="1" thickBot="1" x14ac:dyDescent="0.3">
      <c r="A310" s="61">
        <f t="shared" si="42"/>
        <v>53</v>
      </c>
      <c r="B310" s="92" t="str">
        <f>IF(ISERROR(IF(ISBLANK(C310),"",_xlfn.XLOOKUP(C310,'[1]Инф. по МКД'!$D$3:$D$13151,'[1]Инф. по МКД'!$C$3:$C$13151,,0))),"",IF(ISBLANK(C310),"",_xlfn.XLOOKUP(C310,'[1]Инф. по МКД'!$D$3:$D$13151,'[1]Инф. по МКД'!$C$3:$C$13151,,0)))</f>
        <v>город Пермь</v>
      </c>
      <c r="C310" s="96" t="s">
        <v>434</v>
      </c>
      <c r="D310" s="74">
        <f>IF(ISERROR(IF(ISBLANK($C310),"",VLOOKUP($C310,'[1]Инф. по МКД'!$D$3:$T$13113,3,0))),"",IF(ISBLANK($C310),"",VLOOKUP($C310,'[1]Инф. по МКД'!$D$3:$T$13113,3,0)))</f>
        <v>1959</v>
      </c>
      <c r="E310" s="75"/>
      <c r="F310" s="87" t="str">
        <f>IF(ISERROR(IF(ISBLANK($C310),"",VLOOKUP($C310,'[1]Инф. по МКД'!$D$3:$T$13113,5,0))),"",IF(ISBLANK($C310),"",VLOOKUP($C310,'[1]Инф. по МКД'!$D$3:$T$13113,5,0)))</f>
        <v>Кирпич</v>
      </c>
      <c r="G310" s="75">
        <f>IF(ISERROR(IF(ISBLANK($C310),"",VLOOKUP($C310,'[1]Инф. по МКД'!$D$3:$T$13113,9,0))),"",IF(ISBLANK($C310),"",VLOOKUP($C310,'[1]Инф. по МКД'!$D$3:$T$13113,9,0)))</f>
        <v>5</v>
      </c>
      <c r="H310" s="61">
        <f>IF(ISERROR(IF(ISBLANK($C310),"",VLOOKUP($C310,'[1]Инф. по МКД'!$D$3:$T$13113,10,0))),"",IF(ISBLANK($C310),"",VLOOKUP($C310,'[1]Инф. по МКД'!$D$3:$T$13113,10,0)))</f>
        <v>4</v>
      </c>
      <c r="I310" s="77">
        <f>IF(ISERROR(IF(ISBLANK($C310),"",VLOOKUP($C310,'[1]Инф. по МКД'!$D$3:$T$13113,14,0))),"",IF(ISBLANK($C310),"",VLOOKUP($C310,'[1]Инф. по МКД'!$D$3:$T$13113,14,0)))</f>
        <v>3204.4</v>
      </c>
      <c r="J310" s="78">
        <f>IF(ISERROR(IF(ISBLANK($C310),"",VLOOKUP($C310,'[1]Инф. по МКД'!$D$3:$T$13113,15,0))),"",IF(ISBLANK($C310),"",VLOOKUP($C310,'[1]Инф. по МКД'!$D$3:$T$13113,15,0)))</f>
        <v>2928.4</v>
      </c>
      <c r="K310" s="77">
        <f>IF(ISERROR(IF(ISBLANK($C310),"",VLOOKUP($C310,'[1]Инф. по МКД'!$D$3:$T$13113,16,0))),"",IF(ISBLANK($C310),"",VLOOKUP($C310,'[1]Инф. по МКД'!$D$3:$T$13113,16,0)))</f>
        <v>2928.4</v>
      </c>
      <c r="L310" s="79">
        <f>IF(ISERROR(IF(ISBLANK($C310),"",VLOOKUP($C310,'[1]Инф. по МКД'!$D$3:$T$13113,17,0))),"",IF(ISBLANK($C310),"",VLOOKUP($C310,'[1]Инф. по МКД'!$D$3:$T$13113,17,0)))</f>
        <v>286</v>
      </c>
      <c r="M310" s="80">
        <f t="shared" si="39"/>
        <v>2615142.88</v>
      </c>
      <c r="N310" s="78"/>
      <c r="O310" s="78"/>
      <c r="P310" s="78"/>
      <c r="Q310" s="80">
        <f>IF('Форма 2'!D310=0,"",'Форма 2'!D310-N310-O310-P310)</f>
        <v>2615142.88</v>
      </c>
      <c r="R310" s="81">
        <f t="shared" si="44"/>
        <v>893.02789236443107</v>
      </c>
      <c r="S310" s="81">
        <f t="shared" si="45"/>
        <v>893.02789236443107</v>
      </c>
      <c r="T310" s="82">
        <v>46022</v>
      </c>
      <c r="U310" s="75" t="s">
        <v>43</v>
      </c>
      <c r="V310" s="84"/>
      <c r="W310" s="84">
        <f t="shared" si="43"/>
        <v>1</v>
      </c>
      <c r="X310" s="85" t="s">
        <v>961</v>
      </c>
      <c r="Y310" s="85" t="s">
        <v>961</v>
      </c>
      <c r="Z310" s="85" t="s">
        <v>961</v>
      </c>
      <c r="AA310" s="85" t="s">
        <v>961</v>
      </c>
      <c r="AB310" s="85" t="s">
        <v>961</v>
      </c>
      <c r="AC310" s="85" t="s">
        <v>961</v>
      </c>
      <c r="AD310" s="85" t="s">
        <v>961</v>
      </c>
      <c r="AE310" s="99" t="s">
        <v>961</v>
      </c>
      <c r="AF310" s="86" t="s">
        <v>961</v>
      </c>
      <c r="AG310" s="85" t="s">
        <v>961</v>
      </c>
      <c r="AH310" s="85" t="s">
        <v>961</v>
      </c>
      <c r="AI310" s="85" t="s">
        <v>961</v>
      </c>
      <c r="AJ310" s="85" t="s">
        <v>961</v>
      </c>
      <c r="AK310" s="85">
        <v>1</v>
      </c>
      <c r="AL310" s="85" t="s">
        <v>961</v>
      </c>
      <c r="AM310" s="85" t="s">
        <v>961</v>
      </c>
      <c r="AN310" s="85" t="s">
        <v>961</v>
      </c>
      <c r="AO310" s="85" t="s">
        <v>961</v>
      </c>
      <c r="AP310" s="85" t="s">
        <v>961</v>
      </c>
      <c r="AQ310" s="85" t="s">
        <v>961</v>
      </c>
      <c r="AR310" s="85" t="s">
        <v>961</v>
      </c>
    </row>
    <row r="311" spans="1:44" ht="16.5" thickTop="1" thickBot="1" x14ac:dyDescent="0.3">
      <c r="A311" s="61">
        <f t="shared" si="42"/>
        <v>54</v>
      </c>
      <c r="B311" s="92" t="str">
        <f>IF(ISERROR(IF(ISBLANK(C311),"",_xlfn.XLOOKUP(C311,'[1]Инф. по МКД'!$D$3:$D$13151,'[1]Инф. по МКД'!$C$3:$C$13151,,0))),"",IF(ISBLANK(C311),"",_xlfn.XLOOKUP(C311,'[1]Инф. по МКД'!$D$3:$D$13151,'[1]Инф. по МКД'!$C$3:$C$13151,,0)))</f>
        <v>город Пермь</v>
      </c>
      <c r="C311" s="96" t="s">
        <v>246</v>
      </c>
      <c r="D311" s="74">
        <f>IF(ISERROR(IF(ISBLANK($C311),"",VLOOKUP($C311,'[1]Инф. по МКД'!$D$3:$T$13113,3,0))),"",IF(ISBLANK($C311),"",VLOOKUP($C311,'[1]Инф. по МКД'!$D$3:$T$13113,3,0)))</f>
        <v>1960</v>
      </c>
      <c r="E311" s="75"/>
      <c r="F311" s="87" t="str">
        <f>IF(ISERROR(IF(ISBLANK($C311),"",VLOOKUP($C311,'[1]Инф. по МКД'!$D$3:$T$13113,5,0))),"",IF(ISBLANK($C311),"",VLOOKUP($C311,'[1]Инф. по МКД'!$D$3:$T$13113,5,0)))</f>
        <v>Кирпич</v>
      </c>
      <c r="G311" s="75">
        <f>IF(ISERROR(IF(ISBLANK($C311),"",VLOOKUP($C311,'[1]Инф. по МКД'!$D$3:$T$13113,9,0))),"",IF(ISBLANK($C311),"",VLOOKUP($C311,'[1]Инф. по МКД'!$D$3:$T$13113,9,0)))</f>
        <v>5</v>
      </c>
      <c r="H311" s="61">
        <f>IF(ISERROR(IF(ISBLANK($C311),"",VLOOKUP($C311,'[1]Инф. по МКД'!$D$3:$T$13113,10,0))),"",IF(ISBLANK($C311),"",VLOOKUP($C311,'[1]Инф. по МКД'!$D$3:$T$13113,10,0)))</f>
        <v>4</v>
      </c>
      <c r="I311" s="77">
        <f>IF(ISERROR(IF(ISBLANK($C311),"",VLOOKUP($C311,'[1]Инф. по МКД'!$D$3:$T$13113,14,0))),"",IF(ISBLANK($C311),"",VLOOKUP($C311,'[1]Инф. по МКД'!$D$3:$T$13113,14,0)))</f>
        <v>3728</v>
      </c>
      <c r="J311" s="78">
        <f>IF(ISERROR(IF(ISBLANK($C311),"",VLOOKUP($C311,'[1]Инф. по МКД'!$D$3:$T$13113,15,0))),"",IF(ISBLANK($C311),"",VLOOKUP($C311,'[1]Инф. по МКД'!$D$3:$T$13113,15,0)))</f>
        <v>3474.1000000000004</v>
      </c>
      <c r="K311" s="77">
        <f>IF(ISERROR(IF(ISBLANK($C311),"",VLOOKUP($C311,'[1]Инф. по МКД'!$D$3:$T$13113,16,0))),"",IF(ISBLANK($C311),"",VLOOKUP($C311,'[1]Инф. по МКД'!$D$3:$T$13113,16,0)))</f>
        <v>2753.3</v>
      </c>
      <c r="L311" s="79">
        <f>IF(ISERROR(IF(ISBLANK($C311),"",VLOOKUP($C311,'[1]Инф. по МКД'!$D$3:$T$13113,17,0))),"",IF(ISBLANK($C311),"",VLOOKUP($C311,'[1]Инф. по МКД'!$D$3:$T$13113,17,0)))</f>
        <v>0</v>
      </c>
      <c r="M311" s="80">
        <f t="shared" si="39"/>
        <v>16789122.559999999</v>
      </c>
      <c r="N311" s="78"/>
      <c r="O311" s="78"/>
      <c r="P311" s="78"/>
      <c r="Q311" s="80">
        <f>IF('Форма 2'!D311=0,"",'Форма 2'!D311-N311-O311-P311)</f>
        <v>16789122.559999999</v>
      </c>
      <c r="R311" s="81">
        <f t="shared" si="44"/>
        <v>4832.6537981059837</v>
      </c>
      <c r="S311" s="81">
        <f t="shared" si="45"/>
        <v>4832.6537981059837</v>
      </c>
      <c r="T311" s="82">
        <v>46022</v>
      </c>
      <c r="U311" s="75" t="s">
        <v>43</v>
      </c>
      <c r="V311" s="83"/>
      <c r="W311" s="84">
        <f t="shared" si="43"/>
        <v>1</v>
      </c>
      <c r="X311" s="85" t="s">
        <v>961</v>
      </c>
      <c r="Y311" s="85" t="s">
        <v>961</v>
      </c>
      <c r="Z311" s="85" t="s">
        <v>961</v>
      </c>
      <c r="AA311" s="85" t="s">
        <v>961</v>
      </c>
      <c r="AB311" s="85" t="s">
        <v>961</v>
      </c>
      <c r="AC311" s="85" t="s">
        <v>961</v>
      </c>
      <c r="AD311" s="85" t="s">
        <v>961</v>
      </c>
      <c r="AE311" s="99" t="s">
        <v>961</v>
      </c>
      <c r="AF311" s="86" t="s">
        <v>961</v>
      </c>
      <c r="AG311" s="85">
        <v>1</v>
      </c>
      <c r="AH311" s="85" t="s">
        <v>961</v>
      </c>
      <c r="AI311" s="85" t="s">
        <v>961</v>
      </c>
      <c r="AJ311" s="85" t="s">
        <v>961</v>
      </c>
      <c r="AK311" s="85" t="s">
        <v>961</v>
      </c>
      <c r="AL311" s="85" t="s">
        <v>961</v>
      </c>
      <c r="AM311" s="85" t="s">
        <v>961</v>
      </c>
      <c r="AN311" s="85" t="s">
        <v>961</v>
      </c>
      <c r="AO311" s="85" t="s">
        <v>961</v>
      </c>
      <c r="AP311" s="85" t="s">
        <v>961</v>
      </c>
      <c r="AQ311" s="85" t="s">
        <v>961</v>
      </c>
      <c r="AR311" s="85" t="s">
        <v>961</v>
      </c>
    </row>
    <row r="312" spans="1:44" ht="16.5" thickTop="1" thickBot="1" x14ac:dyDescent="0.3">
      <c r="A312" s="61">
        <f t="shared" si="42"/>
        <v>55</v>
      </c>
      <c r="B312" s="92" t="str">
        <f>IF(ISERROR(IF(ISBLANK(C312),"",_xlfn.XLOOKUP(C312,'[1]Инф. по МКД'!$D$3:$D$13151,'[1]Инф. по МКД'!$C$3:$C$13151,,0))),"",IF(ISBLANK(C312),"",_xlfn.XLOOKUP(C312,'[1]Инф. по МКД'!$D$3:$D$13151,'[1]Инф. по МКД'!$C$3:$C$13151,,0)))</f>
        <v>город Пермь</v>
      </c>
      <c r="C312" s="96" t="s">
        <v>435</v>
      </c>
      <c r="D312" s="74">
        <f>IF(ISERROR(IF(ISBLANK($C312),"",VLOOKUP($C312,'[1]Инф. по МКД'!$D$3:$T$13113,3,0))),"",IF(ISBLANK($C312),"",VLOOKUP($C312,'[1]Инф. по МКД'!$D$3:$T$13113,3,0)))</f>
        <v>1955</v>
      </c>
      <c r="E312" s="75"/>
      <c r="F312" s="87" t="str">
        <f>IF(ISERROR(IF(ISBLANK($C312),"",VLOOKUP($C312,'[1]Инф. по МКД'!$D$3:$T$13113,5,0))),"",IF(ISBLANK($C312),"",VLOOKUP($C312,'[1]Инф. по МКД'!$D$3:$T$13113,5,0)))</f>
        <v>Кирпич</v>
      </c>
      <c r="G312" s="75">
        <f>IF(ISERROR(IF(ISBLANK($C312),"",VLOOKUP($C312,'[1]Инф. по МКД'!$D$3:$T$13113,9,0))),"",IF(ISBLANK($C312),"",VLOOKUP($C312,'[1]Инф. по МКД'!$D$3:$T$13113,9,0)))</f>
        <v>5</v>
      </c>
      <c r="H312" s="61">
        <f>IF(ISERROR(IF(ISBLANK($C312),"",VLOOKUP($C312,'[1]Инф. по МКД'!$D$3:$T$13113,10,0))),"",IF(ISBLANK($C312),"",VLOOKUP($C312,'[1]Инф. по МКД'!$D$3:$T$13113,10,0)))</f>
        <v>4</v>
      </c>
      <c r="I312" s="77">
        <f>IF(ISERROR(IF(ISBLANK($C312),"",VLOOKUP($C312,'[1]Инф. по МКД'!$D$3:$T$13113,14,0))),"",IF(ISBLANK($C312),"",VLOOKUP($C312,'[1]Инф. по МКД'!$D$3:$T$13113,14,0)))</f>
        <v>6490.5</v>
      </c>
      <c r="J312" s="78">
        <f>IF(ISERROR(IF(ISBLANK($C312),"",VLOOKUP($C312,'[1]Инф. по МКД'!$D$3:$T$13113,15,0))),"",IF(ISBLANK($C312),"",VLOOKUP($C312,'[1]Инф. по МКД'!$D$3:$T$13113,15,0)))</f>
        <v>5552.1</v>
      </c>
      <c r="K312" s="77">
        <f>IF(ISERROR(IF(ISBLANK($C312),"",VLOOKUP($C312,'[1]Инф. по МКД'!$D$3:$T$13113,16,0))),"",IF(ISBLANK($C312),"",VLOOKUP($C312,'[1]Инф. по МКД'!$D$3:$T$13113,16,0)))</f>
        <v>4188.6000000000004</v>
      </c>
      <c r="L312" s="79">
        <f>IF(ISERROR(IF(ISBLANK($C312),"",VLOOKUP($C312,'[1]Инф. по МКД'!$D$3:$T$13113,17,0))),"",IF(ISBLANK($C312),"",VLOOKUP($C312,'[1]Инф. по МКД'!$D$3:$T$13113,17,0)))</f>
        <v>131</v>
      </c>
      <c r="M312" s="80">
        <f t="shared" si="39"/>
        <v>29230096.559999999</v>
      </c>
      <c r="N312" s="78"/>
      <c r="O312" s="78"/>
      <c r="P312" s="78"/>
      <c r="Q312" s="80">
        <f>IF('Форма 2'!D312=0,"",'Форма 2'!D312-N312-O312-P312)</f>
        <v>29230096.559999999</v>
      </c>
      <c r="R312" s="81">
        <f t="shared" si="44"/>
        <v>5264.6920192359639</v>
      </c>
      <c r="S312" s="81">
        <f t="shared" si="45"/>
        <v>5264.6920192359639</v>
      </c>
      <c r="T312" s="82">
        <v>46022</v>
      </c>
      <c r="U312" s="75" t="s">
        <v>43</v>
      </c>
      <c r="V312" s="84"/>
      <c r="W312" s="84">
        <f t="shared" si="43"/>
        <v>1</v>
      </c>
      <c r="X312" s="85" t="s">
        <v>961</v>
      </c>
      <c r="Y312" s="85" t="s">
        <v>961</v>
      </c>
      <c r="Z312" s="85" t="s">
        <v>961</v>
      </c>
      <c r="AA312" s="85" t="s">
        <v>961</v>
      </c>
      <c r="AB312" s="85" t="s">
        <v>961</v>
      </c>
      <c r="AC312" s="85" t="s">
        <v>961</v>
      </c>
      <c r="AD312" s="85" t="s">
        <v>961</v>
      </c>
      <c r="AE312" s="99" t="s">
        <v>961</v>
      </c>
      <c r="AF312" s="86" t="s">
        <v>961</v>
      </c>
      <c r="AG312" s="85">
        <v>1</v>
      </c>
      <c r="AH312" s="85" t="s">
        <v>961</v>
      </c>
      <c r="AI312" s="85" t="s">
        <v>961</v>
      </c>
      <c r="AJ312" s="85" t="s">
        <v>961</v>
      </c>
      <c r="AK312" s="85" t="s">
        <v>961</v>
      </c>
      <c r="AL312" s="85" t="s">
        <v>961</v>
      </c>
      <c r="AM312" s="85" t="s">
        <v>961</v>
      </c>
      <c r="AN312" s="85" t="s">
        <v>961</v>
      </c>
      <c r="AO312" s="85" t="s">
        <v>961</v>
      </c>
      <c r="AP312" s="85" t="s">
        <v>961</v>
      </c>
      <c r="AQ312" s="85" t="s">
        <v>961</v>
      </c>
      <c r="AR312" s="85" t="s">
        <v>961</v>
      </c>
    </row>
    <row r="313" spans="1:44" ht="16.5" thickTop="1" thickBot="1" x14ac:dyDescent="0.3">
      <c r="A313" s="61">
        <f t="shared" si="42"/>
        <v>56</v>
      </c>
      <c r="B313" s="92" t="str">
        <f>IF(ISERROR(IF(ISBLANK(C313),"",_xlfn.XLOOKUP(C313,'[1]Инф. по МКД'!$D$3:$D$13151,'[1]Инф. по МКД'!$C$3:$C$13151,,0))),"",IF(ISBLANK(C313),"",_xlfn.XLOOKUP(C313,'[1]Инф. по МКД'!$D$3:$D$13151,'[1]Инф. по МКД'!$C$3:$C$13151,,0)))</f>
        <v>город Пермь</v>
      </c>
      <c r="C313" s="96" t="s">
        <v>807</v>
      </c>
      <c r="D313" s="74">
        <f>IF(ISERROR(IF(ISBLANK($C313),"",VLOOKUP($C313,'[1]Инф. по МКД'!$D$3:$T$13113,3,0))),"",IF(ISBLANK($C313),"",VLOOKUP($C313,'[1]Инф. по МКД'!$D$3:$T$13113,3,0)))</f>
        <v>1969</v>
      </c>
      <c r="E313" s="75"/>
      <c r="F313" s="87" t="str">
        <f>IF(ISERROR(IF(ISBLANK($C313),"",VLOOKUP($C313,'[1]Инф. по МКД'!$D$3:$T$13113,5,0))),"",IF(ISBLANK($C313),"",VLOOKUP($C313,'[1]Инф. по МКД'!$D$3:$T$13113,5,0)))</f>
        <v>Панель</v>
      </c>
      <c r="G313" s="75">
        <f>IF(ISERROR(IF(ISBLANK($C313),"",VLOOKUP($C313,'[1]Инф. по МКД'!$D$3:$T$13113,9,0))),"",IF(ISBLANK($C313),"",VLOOKUP($C313,'[1]Инф. по МКД'!$D$3:$T$13113,9,0)))</f>
        <v>5</v>
      </c>
      <c r="H313" s="61">
        <f>IF(ISERROR(IF(ISBLANK($C313),"",VLOOKUP($C313,'[1]Инф. по МКД'!$D$3:$T$13113,10,0))),"",IF(ISBLANK($C313),"",VLOOKUP($C313,'[1]Инф. по МКД'!$D$3:$T$13113,10,0)))</f>
        <v>6</v>
      </c>
      <c r="I313" s="77">
        <f>IF(ISERROR(IF(ISBLANK($C313),"",VLOOKUP($C313,'[1]Инф. по МКД'!$D$3:$T$13113,14,0))),"",IF(ISBLANK($C313),"",VLOOKUP($C313,'[1]Инф. по МКД'!$D$3:$T$13113,14,0)))</f>
        <v>4422.6000000000004</v>
      </c>
      <c r="J313" s="78">
        <f>IF(ISERROR(IF(ISBLANK($C313),"",VLOOKUP($C313,'[1]Инф. по МКД'!$D$3:$T$13113,15,0))),"",IF(ISBLANK($C313),"",VLOOKUP($C313,'[1]Инф. по МКД'!$D$3:$T$13113,15,0)))</f>
        <v>4366.6000000000004</v>
      </c>
      <c r="K313" s="77">
        <f>IF(ISERROR(IF(ISBLANK($C313),"",VLOOKUP($C313,'[1]Инф. по МКД'!$D$3:$T$13113,16,0))),"",IF(ISBLANK($C313),"",VLOOKUP($C313,'[1]Инф. по МКД'!$D$3:$T$13113,16,0)))</f>
        <v>3864.44</v>
      </c>
      <c r="L313" s="79">
        <f>IF(ISERROR(IF(ISBLANK($C313),"",VLOOKUP($C313,'[1]Инф. по МКД'!$D$3:$T$13113,17,0))),"",IF(ISBLANK($C313),"",VLOOKUP($C313,'[1]Инф. по МКД'!$D$3:$T$13113,17,0)))</f>
        <v>214</v>
      </c>
      <c r="M313" s="80">
        <f t="shared" si="39"/>
        <v>3609328.09</v>
      </c>
      <c r="N313" s="78"/>
      <c r="O313" s="78"/>
      <c r="P313" s="78"/>
      <c r="Q313" s="80">
        <f>IF('Форма 2'!D313=0,"",'Форма 2'!D313-N313-O313-P313)</f>
        <v>3609328.09</v>
      </c>
      <c r="R313" s="81">
        <f t="shared" si="44"/>
        <v>826.57630421838496</v>
      </c>
      <c r="S313" s="81">
        <f t="shared" si="45"/>
        <v>826.57630421838496</v>
      </c>
      <c r="T313" s="82">
        <v>46022</v>
      </c>
      <c r="U313" s="75" t="s">
        <v>43</v>
      </c>
      <c r="V313" s="83"/>
      <c r="W313" s="84">
        <f t="shared" si="43"/>
        <v>1</v>
      </c>
      <c r="X313" s="85" t="s">
        <v>961</v>
      </c>
      <c r="Y313" s="85" t="s">
        <v>961</v>
      </c>
      <c r="Z313" s="85" t="s">
        <v>961</v>
      </c>
      <c r="AA313" s="85" t="s">
        <v>961</v>
      </c>
      <c r="AB313" s="85" t="s">
        <v>961</v>
      </c>
      <c r="AC313" s="85" t="s">
        <v>961</v>
      </c>
      <c r="AD313" s="85" t="s">
        <v>961</v>
      </c>
      <c r="AE313" s="99" t="s">
        <v>961</v>
      </c>
      <c r="AF313" s="86" t="s">
        <v>961</v>
      </c>
      <c r="AG313" s="85" t="s">
        <v>961</v>
      </c>
      <c r="AH313" s="85" t="s">
        <v>961</v>
      </c>
      <c r="AI313" s="85" t="s">
        <v>961</v>
      </c>
      <c r="AJ313" s="85" t="s">
        <v>961</v>
      </c>
      <c r="AK313" s="85">
        <v>1</v>
      </c>
      <c r="AL313" s="85" t="s">
        <v>961</v>
      </c>
      <c r="AM313" s="85" t="s">
        <v>961</v>
      </c>
      <c r="AN313" s="85" t="s">
        <v>961</v>
      </c>
      <c r="AO313" s="85" t="s">
        <v>961</v>
      </c>
      <c r="AP313" s="85" t="s">
        <v>961</v>
      </c>
      <c r="AQ313" s="85" t="s">
        <v>961</v>
      </c>
      <c r="AR313" s="85" t="s">
        <v>961</v>
      </c>
    </row>
    <row r="314" spans="1:44" ht="16.5" thickTop="1" thickBot="1" x14ac:dyDescent="0.3">
      <c r="A314" s="61">
        <f t="shared" si="42"/>
        <v>57</v>
      </c>
      <c r="B314" s="92" t="str">
        <f>IF(ISERROR(IF(ISBLANK(C314),"",_xlfn.XLOOKUP(C314,'[1]Инф. по МКД'!$D$3:$D$13151,'[1]Инф. по МКД'!$C$3:$C$13151,,0))),"",IF(ISBLANK(C314),"",_xlfn.XLOOKUP(C314,'[1]Инф. по МКД'!$D$3:$D$13151,'[1]Инф. по МКД'!$C$3:$C$13151,,0)))</f>
        <v>город Пермь</v>
      </c>
      <c r="C314" s="96" t="s">
        <v>438</v>
      </c>
      <c r="D314" s="74">
        <f>IF(ISERROR(IF(ISBLANK($C314),"",VLOOKUP($C314,'[1]Инф. по МКД'!$D$3:$T$13113,3,0))),"",IF(ISBLANK($C314),"",VLOOKUP($C314,'[1]Инф. по МКД'!$D$3:$T$13113,3,0)))</f>
        <v>1969</v>
      </c>
      <c r="E314" s="75"/>
      <c r="F314" s="87" t="str">
        <f>IF(ISERROR(IF(ISBLANK($C314),"",VLOOKUP($C314,'[1]Инф. по МКД'!$D$3:$T$13113,5,0))),"",IF(ISBLANK($C314),"",VLOOKUP($C314,'[1]Инф. по МКД'!$D$3:$T$13113,5,0)))</f>
        <v>Панель</v>
      </c>
      <c r="G314" s="75">
        <f>IF(ISERROR(IF(ISBLANK($C314),"",VLOOKUP($C314,'[1]Инф. по МКД'!$D$3:$T$13113,9,0))),"",IF(ISBLANK($C314),"",VLOOKUP($C314,'[1]Инф. по МКД'!$D$3:$T$13113,9,0)))</f>
        <v>5</v>
      </c>
      <c r="H314" s="61">
        <f>IF(ISERROR(IF(ISBLANK($C314),"",VLOOKUP($C314,'[1]Инф. по МКД'!$D$3:$T$13113,10,0))),"",IF(ISBLANK($C314),"",VLOOKUP($C314,'[1]Инф. по МКД'!$D$3:$T$13113,10,0)))</f>
        <v>8</v>
      </c>
      <c r="I314" s="77">
        <f>IF(ISERROR(IF(ISBLANK($C314),"",VLOOKUP($C314,'[1]Инф. по МКД'!$D$3:$T$13113,14,0))),"",IF(ISBLANK($C314),"",VLOOKUP($C314,'[1]Инф. по МКД'!$D$3:$T$13113,14,0)))</f>
        <v>5729.2</v>
      </c>
      <c r="J314" s="78">
        <f>IF(ISERROR(IF(ISBLANK($C314),"",VLOOKUP($C314,'[1]Инф. по МКД'!$D$3:$T$13113,15,0))),"",IF(ISBLANK($C314),"",VLOOKUP($C314,'[1]Инф. по МКД'!$D$3:$T$13113,15,0)))</f>
        <v>5729.2</v>
      </c>
      <c r="K314" s="77">
        <f>IF(ISERROR(IF(ISBLANK($C314),"",VLOOKUP($C314,'[1]Инф. по МКД'!$D$3:$T$13113,16,0))),"",IF(ISBLANK($C314),"",VLOOKUP($C314,'[1]Инф. по МКД'!$D$3:$T$13113,16,0)))</f>
        <v>5729.2</v>
      </c>
      <c r="L314" s="79">
        <f>IF(ISERROR(IF(ISBLANK($C314),"",VLOOKUP($C314,'[1]Инф. по МКД'!$D$3:$T$13113,17,0))),"",IF(ISBLANK($C314),"",VLOOKUP($C314,'[1]Инф. по МКД'!$D$3:$T$13113,17,0)))</f>
        <v>285</v>
      </c>
      <c r="M314" s="80">
        <f t="shared" si="39"/>
        <v>1862562.92</v>
      </c>
      <c r="N314" s="78"/>
      <c r="O314" s="78"/>
      <c r="P314" s="78"/>
      <c r="Q314" s="80">
        <f>IF('Форма 2'!D314=0,"",'Форма 2'!D314-N314-O314-P314)</f>
        <v>1862562.92</v>
      </c>
      <c r="R314" s="81">
        <f t="shared" si="44"/>
        <v>325.10000000000002</v>
      </c>
      <c r="S314" s="81">
        <f t="shared" si="45"/>
        <v>325.10000000000002</v>
      </c>
      <c r="T314" s="82">
        <v>46022</v>
      </c>
      <c r="U314" s="75" t="s">
        <v>43</v>
      </c>
      <c r="V314" s="89"/>
      <c r="W314" s="89">
        <f t="shared" si="43"/>
        <v>1</v>
      </c>
      <c r="X314" s="85" t="s">
        <v>961</v>
      </c>
      <c r="Y314" s="85" t="s">
        <v>961</v>
      </c>
      <c r="Z314" s="85" t="s">
        <v>961</v>
      </c>
      <c r="AA314" s="85">
        <v>1</v>
      </c>
      <c r="AB314" s="85" t="s">
        <v>961</v>
      </c>
      <c r="AC314" s="85" t="s">
        <v>961</v>
      </c>
      <c r="AD314" s="85" t="s">
        <v>961</v>
      </c>
      <c r="AE314" s="99" t="s">
        <v>961</v>
      </c>
      <c r="AF314" s="86" t="s">
        <v>961</v>
      </c>
      <c r="AG314" s="85" t="s">
        <v>961</v>
      </c>
      <c r="AH314" s="85" t="s">
        <v>961</v>
      </c>
      <c r="AI314" s="85" t="s">
        <v>961</v>
      </c>
      <c r="AJ314" s="85" t="s">
        <v>961</v>
      </c>
      <c r="AK314" s="85" t="s">
        <v>961</v>
      </c>
      <c r="AL314" s="85" t="s">
        <v>961</v>
      </c>
      <c r="AM314" s="85" t="s">
        <v>961</v>
      </c>
      <c r="AN314" s="85" t="s">
        <v>961</v>
      </c>
      <c r="AO314" s="85" t="s">
        <v>961</v>
      </c>
      <c r="AP314" s="85" t="s">
        <v>961</v>
      </c>
      <c r="AQ314" s="85" t="s">
        <v>961</v>
      </c>
      <c r="AR314" s="85" t="s">
        <v>961</v>
      </c>
    </row>
    <row r="315" spans="1:44" ht="16.5" thickTop="1" thickBot="1" x14ac:dyDescent="0.3">
      <c r="A315" s="61">
        <f t="shared" si="42"/>
        <v>58</v>
      </c>
      <c r="B315" s="92" t="str">
        <f>IF(ISERROR(IF(ISBLANK(C315),"",_xlfn.XLOOKUP(C315,'[1]Инф. по МКД'!$D$3:$D$13151,'[1]Инф. по МКД'!$C$3:$C$13151,,0))),"",IF(ISBLANK(C315),"",_xlfn.XLOOKUP(C315,'[1]Инф. по МКД'!$D$3:$D$13151,'[1]Инф. по МКД'!$C$3:$C$13151,,0)))</f>
        <v>город Пермь</v>
      </c>
      <c r="C315" s="96" t="s">
        <v>806</v>
      </c>
      <c r="D315" s="74">
        <f>IF(ISERROR(IF(ISBLANK($C315),"",VLOOKUP($C315,'[1]Инф. по МКД'!$D$3:$T$13113,3,0))),"",IF(ISBLANK($C315),"",VLOOKUP($C315,'[1]Инф. по МКД'!$D$3:$T$13113,3,0)))</f>
        <v>1969</v>
      </c>
      <c r="E315" s="75"/>
      <c r="F315" s="87" t="str">
        <f>IF(ISERROR(IF(ISBLANK($C315),"",VLOOKUP($C315,'[1]Инф. по МКД'!$D$3:$T$13113,5,0))),"",IF(ISBLANK($C315),"",VLOOKUP($C315,'[1]Инф. по МКД'!$D$3:$T$13113,5,0)))</f>
        <v>Панель</v>
      </c>
      <c r="G315" s="75">
        <f>IF(ISERROR(IF(ISBLANK($C315),"",VLOOKUP($C315,'[1]Инф. по МКД'!$D$3:$T$13113,9,0))),"",IF(ISBLANK($C315),"",VLOOKUP($C315,'[1]Инф. по МКД'!$D$3:$T$13113,9,0)))</f>
        <v>5</v>
      </c>
      <c r="H315" s="61">
        <f>IF(ISERROR(IF(ISBLANK($C315),"",VLOOKUP($C315,'[1]Инф. по МКД'!$D$3:$T$13113,10,0))),"",IF(ISBLANK($C315),"",VLOOKUP($C315,'[1]Инф. по МКД'!$D$3:$T$13113,10,0)))</f>
        <v>6</v>
      </c>
      <c r="I315" s="77">
        <f>IF(ISERROR(IF(ISBLANK($C315),"",VLOOKUP($C315,'[1]Инф. по МКД'!$D$3:$T$13113,14,0))),"",IF(ISBLANK($C315),"",VLOOKUP($C315,'[1]Инф. по МКД'!$D$3:$T$13113,14,0)))</f>
        <v>4861.8999999999996</v>
      </c>
      <c r="J315" s="78">
        <f>IF(ISERROR(IF(ISBLANK($C315),"",VLOOKUP($C315,'[1]Инф. по МКД'!$D$3:$T$13113,15,0))),"",IF(ISBLANK($C315),"",VLOOKUP($C315,'[1]Инф. по МКД'!$D$3:$T$13113,15,0)))</f>
        <v>4367.5</v>
      </c>
      <c r="K315" s="77">
        <f>IF(ISERROR(IF(ISBLANK($C315),"",VLOOKUP($C315,'[1]Инф. по МКД'!$D$3:$T$13113,16,0))),"",IF(ISBLANK($C315),"",VLOOKUP($C315,'[1]Инф. по МКД'!$D$3:$T$13113,16,0)))</f>
        <v>3974.43</v>
      </c>
      <c r="L315" s="79">
        <f>IF(ISERROR(IF(ISBLANK($C315),"",VLOOKUP($C315,'[1]Инф. по МКД'!$D$3:$T$13113,17,0))),"",IF(ISBLANK($C315),"",VLOOKUP($C315,'[1]Инф. по МКД'!$D$3:$T$13113,17,0)))</f>
        <v>195</v>
      </c>
      <c r="M315" s="80">
        <f t="shared" si="39"/>
        <v>8271112.9000000004</v>
      </c>
      <c r="N315" s="78"/>
      <c r="O315" s="78"/>
      <c r="P315" s="78"/>
      <c r="Q315" s="80">
        <f>IF('Форма 2'!D315=0,"",'Форма 2'!D315-N315-O315-P315)</f>
        <v>8271112.9000000004</v>
      </c>
      <c r="R315" s="81">
        <f t="shared" si="44"/>
        <v>1893.7865827132227</v>
      </c>
      <c r="S315" s="81">
        <f t="shared" si="45"/>
        <v>1893.7865827132227</v>
      </c>
      <c r="T315" s="82">
        <v>46022</v>
      </c>
      <c r="U315" s="75" t="s">
        <v>43</v>
      </c>
      <c r="V315" s="90"/>
      <c r="W315" s="89">
        <f t="shared" si="43"/>
        <v>3</v>
      </c>
      <c r="X315" s="85">
        <v>1</v>
      </c>
      <c r="Y315" s="85" t="s">
        <v>961</v>
      </c>
      <c r="Z315" s="85" t="s">
        <v>961</v>
      </c>
      <c r="AA315" s="85">
        <v>1</v>
      </c>
      <c r="AB315" s="85">
        <v>1</v>
      </c>
      <c r="AC315" s="85" t="s">
        <v>961</v>
      </c>
      <c r="AD315" s="85" t="s">
        <v>961</v>
      </c>
      <c r="AE315" s="99" t="s">
        <v>961</v>
      </c>
      <c r="AF315" s="86" t="s">
        <v>961</v>
      </c>
      <c r="AG315" s="85" t="s">
        <v>961</v>
      </c>
      <c r="AH315" s="85" t="s">
        <v>961</v>
      </c>
      <c r="AI315" s="85" t="s">
        <v>961</v>
      </c>
      <c r="AJ315" s="85" t="s">
        <v>961</v>
      </c>
      <c r="AK315" s="85" t="s">
        <v>961</v>
      </c>
      <c r="AL315" s="85" t="s">
        <v>961</v>
      </c>
      <c r="AM315" s="85" t="s">
        <v>961</v>
      </c>
      <c r="AN315" s="85" t="s">
        <v>961</v>
      </c>
      <c r="AO315" s="85" t="s">
        <v>961</v>
      </c>
      <c r="AP315" s="85" t="s">
        <v>961</v>
      </c>
      <c r="AQ315" s="85" t="s">
        <v>961</v>
      </c>
      <c r="AR315" s="85" t="s">
        <v>961</v>
      </c>
    </row>
    <row r="316" spans="1:44" ht="16.5" thickTop="1" thickBot="1" x14ac:dyDescent="0.3">
      <c r="A316" s="61">
        <f t="shared" si="42"/>
        <v>59</v>
      </c>
      <c r="B316" s="92" t="str">
        <f>IF(ISERROR(IF(ISBLANK(C316),"",_xlfn.XLOOKUP(C316,'[1]Инф. по МКД'!$D$3:$D$13151,'[1]Инф. по МКД'!$C$3:$C$13151,,0))),"",IF(ISBLANK(C316),"",_xlfn.XLOOKUP(C316,'[1]Инф. по МКД'!$D$3:$D$13151,'[1]Инф. по МКД'!$C$3:$C$13151,,0)))</f>
        <v>город Пермь</v>
      </c>
      <c r="C316" s="96" t="s">
        <v>436</v>
      </c>
      <c r="D316" s="74">
        <f>IF(ISERROR(IF(ISBLANK($C316),"",VLOOKUP($C316,'[1]Инф. по МКД'!$D$3:$T$13113,3,0))),"",IF(ISBLANK($C316),"",VLOOKUP($C316,'[1]Инф. по МКД'!$D$3:$T$13113,3,0)))</f>
        <v>1968</v>
      </c>
      <c r="E316" s="75"/>
      <c r="F316" s="87" t="str">
        <f>IF(ISERROR(IF(ISBLANK($C316),"",VLOOKUP($C316,'[1]Инф. по МКД'!$D$3:$T$13113,5,0))),"",IF(ISBLANK($C316),"",VLOOKUP($C316,'[1]Инф. по МКД'!$D$3:$T$13113,5,0)))</f>
        <v>Кирпич</v>
      </c>
      <c r="G316" s="75">
        <f>IF(ISERROR(IF(ISBLANK($C316),"",VLOOKUP($C316,'[1]Инф. по МКД'!$D$3:$T$13113,9,0))),"",IF(ISBLANK($C316),"",VLOOKUP($C316,'[1]Инф. по МКД'!$D$3:$T$13113,9,0)))</f>
        <v>5</v>
      </c>
      <c r="H316" s="61">
        <f>IF(ISERROR(IF(ISBLANK($C316),"",VLOOKUP($C316,'[1]Инф. по МКД'!$D$3:$T$13113,10,0))),"",IF(ISBLANK($C316),"",VLOOKUP($C316,'[1]Инф. по МКД'!$D$3:$T$13113,10,0)))</f>
        <v>6</v>
      </c>
      <c r="I316" s="77">
        <f>IF(ISERROR(IF(ISBLANK($C316),"",VLOOKUP($C316,'[1]Инф. по МКД'!$D$3:$T$13113,14,0))),"",IF(ISBLANK($C316),"",VLOOKUP($C316,'[1]Инф. по МКД'!$D$3:$T$13113,14,0)))</f>
        <v>4550.3</v>
      </c>
      <c r="J316" s="78">
        <f>IF(ISERROR(IF(ISBLANK($C316),"",VLOOKUP($C316,'[1]Инф. по МКД'!$D$3:$T$13113,15,0))),"",IF(ISBLANK($C316),"",VLOOKUP($C316,'[1]Инф. по МКД'!$D$3:$T$13113,15,0)))</f>
        <v>4550.3</v>
      </c>
      <c r="K316" s="77">
        <f>IF(ISERROR(IF(ISBLANK($C316),"",VLOOKUP($C316,'[1]Инф. по МКД'!$D$3:$T$13113,16,0))),"",IF(ISBLANK($C316),"",VLOOKUP($C316,'[1]Инф. по МКД'!$D$3:$T$13113,16,0)))</f>
        <v>4550.3</v>
      </c>
      <c r="L316" s="79">
        <f>IF(ISERROR(IF(ISBLANK($C316),"",VLOOKUP($C316,'[1]Инф. по МКД'!$D$3:$T$13113,17,0))),"",IF(ISBLANK($C316),"",VLOOKUP($C316,'[1]Инф. по МКД'!$D$3:$T$13113,17,0)))</f>
        <v>216</v>
      </c>
      <c r="M316" s="80">
        <f t="shared" si="39"/>
        <v>3713545.33</v>
      </c>
      <c r="N316" s="78"/>
      <c r="O316" s="78"/>
      <c r="P316" s="78"/>
      <c r="Q316" s="80">
        <f>IF('Форма 2'!D316=0,"",'Форма 2'!D316-N316-O316-P316)</f>
        <v>3713545.33</v>
      </c>
      <c r="R316" s="81">
        <f t="shared" si="44"/>
        <v>816.10999934070276</v>
      </c>
      <c r="S316" s="81">
        <f t="shared" si="45"/>
        <v>816.10999934070276</v>
      </c>
      <c r="T316" s="82">
        <v>46022</v>
      </c>
      <c r="U316" s="75" t="s">
        <v>43</v>
      </c>
      <c r="V316" s="84"/>
      <c r="W316" s="84">
        <f t="shared" si="43"/>
        <v>1</v>
      </c>
      <c r="X316" s="85" t="s">
        <v>961</v>
      </c>
      <c r="Y316" s="85" t="s">
        <v>961</v>
      </c>
      <c r="Z316" s="85" t="s">
        <v>961</v>
      </c>
      <c r="AA316" s="85" t="s">
        <v>961</v>
      </c>
      <c r="AB316" s="85" t="s">
        <v>961</v>
      </c>
      <c r="AC316" s="85" t="s">
        <v>961</v>
      </c>
      <c r="AD316" s="85" t="s">
        <v>961</v>
      </c>
      <c r="AE316" s="99" t="s">
        <v>961</v>
      </c>
      <c r="AF316" s="86" t="s">
        <v>961</v>
      </c>
      <c r="AG316" s="85" t="s">
        <v>961</v>
      </c>
      <c r="AH316" s="85" t="s">
        <v>961</v>
      </c>
      <c r="AI316" s="85" t="s">
        <v>961</v>
      </c>
      <c r="AJ316" s="85" t="s">
        <v>961</v>
      </c>
      <c r="AK316" s="85">
        <v>1</v>
      </c>
      <c r="AL316" s="85" t="s">
        <v>961</v>
      </c>
      <c r="AM316" s="85" t="s">
        <v>961</v>
      </c>
      <c r="AN316" s="85" t="s">
        <v>961</v>
      </c>
      <c r="AO316" s="85" t="s">
        <v>961</v>
      </c>
      <c r="AP316" s="85" t="s">
        <v>961</v>
      </c>
      <c r="AQ316" s="85" t="s">
        <v>961</v>
      </c>
      <c r="AR316" s="85" t="s">
        <v>961</v>
      </c>
    </row>
    <row r="317" spans="1:44" ht="16.5" thickTop="1" thickBot="1" x14ac:dyDescent="0.3">
      <c r="A317" s="61">
        <f t="shared" si="42"/>
        <v>60</v>
      </c>
      <c r="B317" s="92" t="str">
        <f>IF(ISERROR(IF(ISBLANK(C317),"",_xlfn.XLOOKUP(C317,'[1]Инф. по МКД'!$D$3:$D$13151,'[1]Инф. по МКД'!$C$3:$C$13151,,0))),"",IF(ISBLANK(C317),"",_xlfn.XLOOKUP(C317,'[1]Инф. по МКД'!$D$3:$D$13151,'[1]Инф. по МКД'!$C$3:$C$13151,,0)))</f>
        <v>город Пермь</v>
      </c>
      <c r="C317" s="96" t="s">
        <v>437</v>
      </c>
      <c r="D317" s="74">
        <f>IF(ISERROR(IF(ISBLANK($C317),"",VLOOKUP($C317,'[1]Инф. по МКД'!$D$3:$T$13113,3,0))),"",IF(ISBLANK($C317),"",VLOOKUP($C317,'[1]Инф. по МКД'!$D$3:$T$13113,3,0)))</f>
        <v>1978</v>
      </c>
      <c r="E317" s="75"/>
      <c r="F317" s="87" t="str">
        <f>IF(ISERROR(IF(ISBLANK($C317),"",VLOOKUP($C317,'[1]Инф. по МКД'!$D$3:$T$13113,5,0))),"",IF(ISBLANK($C317),"",VLOOKUP($C317,'[1]Инф. по МКД'!$D$3:$T$13113,5,0)))</f>
        <v>Панель</v>
      </c>
      <c r="G317" s="75">
        <f>IF(ISERROR(IF(ISBLANK($C317),"",VLOOKUP($C317,'[1]Инф. по МКД'!$D$3:$T$13113,9,0))),"",IF(ISBLANK($C317),"",VLOOKUP($C317,'[1]Инф. по МКД'!$D$3:$T$13113,9,0)))</f>
        <v>9</v>
      </c>
      <c r="H317" s="61">
        <f>IF(ISERROR(IF(ISBLANK($C317),"",VLOOKUP($C317,'[1]Инф. по МКД'!$D$3:$T$13113,10,0))),"",IF(ISBLANK($C317),"",VLOOKUP($C317,'[1]Инф. по МКД'!$D$3:$T$13113,10,0)))</f>
        <v>6</v>
      </c>
      <c r="I317" s="77">
        <f>IF(ISERROR(IF(ISBLANK($C317),"",VLOOKUP($C317,'[1]Инф. по МКД'!$D$3:$T$13113,14,0))),"",IF(ISBLANK($C317),"",VLOOKUP($C317,'[1]Инф. по МКД'!$D$3:$T$13113,14,0)))</f>
        <v>11370.4</v>
      </c>
      <c r="J317" s="78">
        <f>IF(ISERROR(IF(ISBLANK($C317),"",VLOOKUP($C317,'[1]Инф. по МКД'!$D$3:$T$13113,15,0))),"",IF(ISBLANK($C317),"",VLOOKUP($C317,'[1]Инф. по МКД'!$D$3:$T$13113,15,0)))</f>
        <v>11370.4</v>
      </c>
      <c r="K317" s="77">
        <f>IF(ISERROR(IF(ISBLANK($C317),"",VLOOKUP($C317,'[1]Инф. по МКД'!$D$3:$T$13113,16,0))),"",IF(ISBLANK($C317),"",VLOOKUP($C317,'[1]Инф. по МКД'!$D$3:$T$13113,16,0)))</f>
        <v>11370.4</v>
      </c>
      <c r="L317" s="79">
        <f>IF(ISERROR(IF(ISBLANK($C317),"",VLOOKUP($C317,'[1]Инф. по МКД'!$D$3:$T$13113,17,0))),"",IF(ISBLANK($C317),"",VLOOKUP($C317,'[1]Инф. по МКД'!$D$3:$T$13113,17,0)))</f>
        <v>518</v>
      </c>
      <c r="M317" s="80">
        <f t="shared" si="39"/>
        <v>3889586.43</v>
      </c>
      <c r="N317" s="78"/>
      <c r="O317" s="78"/>
      <c r="P317" s="78"/>
      <c r="Q317" s="80">
        <f>IF('Форма 2'!D317=0,"",'Форма 2'!D317-N317-O317-P317)</f>
        <v>3889586.43</v>
      </c>
      <c r="R317" s="81">
        <f t="shared" si="44"/>
        <v>342.07999982410473</v>
      </c>
      <c r="S317" s="81">
        <f t="shared" si="45"/>
        <v>342.07999982410473</v>
      </c>
      <c r="T317" s="82">
        <v>46022</v>
      </c>
      <c r="U317" s="75" t="s">
        <v>43</v>
      </c>
      <c r="V317" s="83"/>
      <c r="W317" s="84">
        <f t="shared" si="43"/>
        <v>1</v>
      </c>
      <c r="X317" s="85" t="s">
        <v>961</v>
      </c>
      <c r="Y317" s="85" t="s">
        <v>961</v>
      </c>
      <c r="Z317" s="85" t="s">
        <v>961</v>
      </c>
      <c r="AA317" s="85">
        <v>1</v>
      </c>
      <c r="AB317" s="85" t="s">
        <v>961</v>
      </c>
      <c r="AC317" s="85" t="s">
        <v>961</v>
      </c>
      <c r="AD317" s="85" t="s">
        <v>961</v>
      </c>
      <c r="AE317" s="99" t="s">
        <v>961</v>
      </c>
      <c r="AF317" s="86" t="s">
        <v>961</v>
      </c>
      <c r="AG317" s="85" t="s">
        <v>961</v>
      </c>
      <c r="AH317" s="85" t="s">
        <v>961</v>
      </c>
      <c r="AI317" s="85" t="s">
        <v>961</v>
      </c>
      <c r="AJ317" s="85" t="s">
        <v>961</v>
      </c>
      <c r="AK317" s="85" t="s">
        <v>961</v>
      </c>
      <c r="AL317" s="85" t="s">
        <v>961</v>
      </c>
      <c r="AM317" s="85" t="s">
        <v>961</v>
      </c>
      <c r="AN317" s="85" t="s">
        <v>961</v>
      </c>
      <c r="AO317" s="85" t="s">
        <v>961</v>
      </c>
      <c r="AP317" s="85" t="s">
        <v>961</v>
      </c>
      <c r="AQ317" s="85" t="s">
        <v>961</v>
      </c>
      <c r="AR317" s="85" t="s">
        <v>961</v>
      </c>
    </row>
    <row r="318" spans="1:44" ht="16.5" thickTop="1" thickBot="1" x14ac:dyDescent="0.3">
      <c r="A318" s="61">
        <f t="shared" si="42"/>
        <v>61</v>
      </c>
      <c r="B318" s="92" t="str">
        <f>IF(ISERROR(IF(ISBLANK(C318),"",_xlfn.XLOOKUP(C318,'[1]Инф. по МКД'!$D$3:$D$13151,'[1]Инф. по МКД'!$C$3:$C$13151,,0))),"",IF(ISBLANK(C318),"",_xlfn.XLOOKUP(C318,'[1]Инф. по МКД'!$D$3:$D$13151,'[1]Инф. по МКД'!$C$3:$C$13151,,0)))</f>
        <v>город Пермь</v>
      </c>
      <c r="C318" s="96" t="s">
        <v>247</v>
      </c>
      <c r="D318" s="74">
        <f>IF(ISERROR(IF(ISBLANK($C318),"",VLOOKUP($C318,'[1]Инф. по МКД'!$D$3:$T$13113,3,0))),"",IF(ISBLANK($C318),"",VLOOKUP($C318,'[1]Инф. по МКД'!$D$3:$T$13113,3,0)))</f>
        <v>1962</v>
      </c>
      <c r="E318" s="75"/>
      <c r="F318" s="87" t="str">
        <f>IF(ISERROR(IF(ISBLANK($C318),"",VLOOKUP($C318,'[1]Инф. по МКД'!$D$3:$T$13113,5,0))),"",IF(ISBLANK($C318),"",VLOOKUP($C318,'[1]Инф. по МКД'!$D$3:$T$13113,5,0)))</f>
        <v>Кирпич</v>
      </c>
      <c r="G318" s="75">
        <f>IF(ISERROR(IF(ISBLANK($C318),"",VLOOKUP($C318,'[1]Инф. по МКД'!$D$3:$T$13113,9,0))),"",IF(ISBLANK($C318),"",VLOOKUP($C318,'[1]Инф. по МКД'!$D$3:$T$13113,9,0)))</f>
        <v>5</v>
      </c>
      <c r="H318" s="61">
        <f>IF(ISERROR(IF(ISBLANK($C318),"",VLOOKUP($C318,'[1]Инф. по МКД'!$D$3:$T$13113,10,0))),"",IF(ISBLANK($C318),"",VLOOKUP($C318,'[1]Инф. по МКД'!$D$3:$T$13113,10,0)))</f>
        <v>4</v>
      </c>
      <c r="I318" s="77">
        <f>IF(ISERROR(IF(ISBLANK($C318),"",VLOOKUP($C318,'[1]Инф. по МКД'!$D$3:$T$13113,14,0))),"",IF(ISBLANK($C318),"",VLOOKUP($C318,'[1]Инф. по МКД'!$D$3:$T$13113,14,0)))</f>
        <v>3548.2</v>
      </c>
      <c r="J318" s="78">
        <f>IF(ISERROR(IF(ISBLANK($C318),"",VLOOKUP($C318,'[1]Инф. по МКД'!$D$3:$T$13113,15,0))),"",IF(ISBLANK($C318),"",VLOOKUP($C318,'[1]Инф. по МКД'!$D$3:$T$13113,15,0)))</f>
        <v>3210.1</v>
      </c>
      <c r="K318" s="77">
        <f>IF(ISERROR(IF(ISBLANK($C318),"",VLOOKUP($C318,'[1]Инф. по МКД'!$D$3:$T$13113,16,0))),"",IF(ISBLANK($C318),"",VLOOKUP($C318,'[1]Инф. по МКД'!$D$3:$T$13113,16,0)))</f>
        <v>3210.1</v>
      </c>
      <c r="L318" s="79">
        <f>IF(ISERROR(IF(ISBLANK($C318),"",VLOOKUP($C318,'[1]Инф. по МКД'!$D$3:$T$13113,17,0))),"",IF(ISBLANK($C318),"",VLOOKUP($C318,'[1]Инф. по МКД'!$D$3:$T$13113,17,0)))</f>
        <v>146</v>
      </c>
      <c r="M318" s="80">
        <f t="shared" si="39"/>
        <v>15979389.66</v>
      </c>
      <c r="N318" s="78"/>
      <c r="O318" s="78"/>
      <c r="P318" s="78"/>
      <c r="Q318" s="80">
        <f>IF('Форма 2'!D318=0,"",'Форма 2'!D318-N318-O318-P318)</f>
        <v>15979389.66</v>
      </c>
      <c r="R318" s="81">
        <f t="shared" si="44"/>
        <v>4977.847936201365</v>
      </c>
      <c r="S318" s="81">
        <f t="shared" si="45"/>
        <v>4977.847936201365</v>
      </c>
      <c r="T318" s="82">
        <v>46022</v>
      </c>
      <c r="U318" s="75" t="s">
        <v>43</v>
      </c>
      <c r="V318" s="84"/>
      <c r="W318" s="84">
        <f t="shared" si="43"/>
        <v>1</v>
      </c>
      <c r="X318" s="85" t="s">
        <v>961</v>
      </c>
      <c r="Y318" s="85" t="s">
        <v>961</v>
      </c>
      <c r="Z318" s="85" t="s">
        <v>961</v>
      </c>
      <c r="AA318" s="85" t="s">
        <v>961</v>
      </c>
      <c r="AB318" s="85" t="s">
        <v>961</v>
      </c>
      <c r="AC318" s="85" t="s">
        <v>961</v>
      </c>
      <c r="AD318" s="85" t="s">
        <v>961</v>
      </c>
      <c r="AE318" s="99" t="s">
        <v>961</v>
      </c>
      <c r="AF318" s="86" t="s">
        <v>961</v>
      </c>
      <c r="AG318" s="85">
        <v>1</v>
      </c>
      <c r="AH318" s="85" t="s">
        <v>961</v>
      </c>
      <c r="AI318" s="85" t="s">
        <v>961</v>
      </c>
      <c r="AJ318" s="85" t="s">
        <v>961</v>
      </c>
      <c r="AK318" s="85" t="s">
        <v>961</v>
      </c>
      <c r="AL318" s="85" t="s">
        <v>961</v>
      </c>
      <c r="AM318" s="85" t="s">
        <v>961</v>
      </c>
      <c r="AN318" s="85" t="s">
        <v>961</v>
      </c>
      <c r="AO318" s="85" t="s">
        <v>961</v>
      </c>
      <c r="AP318" s="85" t="s">
        <v>961</v>
      </c>
      <c r="AQ318" s="85" t="s">
        <v>961</v>
      </c>
      <c r="AR318" s="85" t="s">
        <v>961</v>
      </c>
    </row>
    <row r="319" spans="1:44" ht="16.5" thickTop="1" thickBot="1" x14ac:dyDescent="0.3">
      <c r="A319" s="61">
        <f t="shared" si="42"/>
        <v>62</v>
      </c>
      <c r="B319" s="92" t="str">
        <f>IF(ISERROR(IF(ISBLANK(C319),"",_xlfn.XLOOKUP(C319,'[1]Инф. по МКД'!$D$3:$D$13151,'[1]Инф. по МКД'!$C$3:$C$13151,,0))),"",IF(ISBLANK(C319),"",_xlfn.XLOOKUP(C319,'[1]Инф. по МКД'!$D$3:$D$13151,'[1]Инф. по МКД'!$C$3:$C$13151,,0)))</f>
        <v>город Пермь</v>
      </c>
      <c r="C319" s="96" t="s">
        <v>439</v>
      </c>
      <c r="D319" s="74">
        <f>IF(ISERROR(IF(ISBLANK($C319),"",VLOOKUP($C319,'[1]Инф. по МКД'!$D$3:$T$13113,3,0))),"",IF(ISBLANK($C319),"",VLOOKUP($C319,'[1]Инф. по МКД'!$D$3:$T$13113,3,0)))</f>
        <v>1963</v>
      </c>
      <c r="E319" s="75"/>
      <c r="F319" s="87" t="str">
        <f>IF(ISERROR(IF(ISBLANK($C319),"",VLOOKUP($C319,'[1]Инф. по МКД'!$D$3:$T$13113,5,0))),"",IF(ISBLANK($C319),"",VLOOKUP($C319,'[1]Инф. по МКД'!$D$3:$T$13113,5,0)))</f>
        <v>Кирпич</v>
      </c>
      <c r="G319" s="75">
        <f>IF(ISERROR(IF(ISBLANK($C319),"",VLOOKUP($C319,'[1]Инф. по МКД'!$D$3:$T$13113,9,0))),"",IF(ISBLANK($C319),"",VLOOKUP($C319,'[1]Инф. по МКД'!$D$3:$T$13113,9,0)))</f>
        <v>5</v>
      </c>
      <c r="H319" s="61">
        <f>IF(ISERROR(IF(ISBLANK($C319),"",VLOOKUP($C319,'[1]Инф. по МКД'!$D$3:$T$13113,10,0))),"",IF(ISBLANK($C319),"",VLOOKUP($C319,'[1]Инф. по МКД'!$D$3:$T$13113,10,0)))</f>
        <v>6</v>
      </c>
      <c r="I319" s="77">
        <f>IF(ISERROR(IF(ISBLANK($C319),"",VLOOKUP($C319,'[1]Инф. по МКД'!$D$3:$T$13113,14,0))),"",IF(ISBLANK($C319),"",VLOOKUP($C319,'[1]Инф. по МКД'!$D$3:$T$13113,14,0)))</f>
        <v>2750</v>
      </c>
      <c r="J319" s="78">
        <f>IF(ISERROR(IF(ISBLANK($C319),"",VLOOKUP($C319,'[1]Инф. по МКД'!$D$3:$T$13113,15,0))),"",IF(ISBLANK($C319),"",VLOOKUP($C319,'[1]Инф. по МКД'!$D$3:$T$13113,15,0)))</f>
        <v>2700</v>
      </c>
      <c r="K319" s="77">
        <f>IF(ISERROR(IF(ISBLANK($C319),"",VLOOKUP($C319,'[1]Инф. по МКД'!$D$3:$T$13113,16,0))),"",IF(ISBLANK($C319),"",VLOOKUP($C319,'[1]Инф. по МКД'!$D$3:$T$13113,16,0)))</f>
        <v>2500</v>
      </c>
      <c r="L319" s="79">
        <f>IF(ISERROR(IF(ISBLANK($C319),"",VLOOKUP($C319,'[1]Инф. по МКД'!$D$3:$T$13113,17,0))),"",IF(ISBLANK($C319),"",VLOOKUP($C319,'[1]Инф. по МКД'!$D$3:$T$13113,17,0)))</f>
        <v>240</v>
      </c>
      <c r="M319" s="80">
        <f t="shared" si="39"/>
        <v>25811170</v>
      </c>
      <c r="N319" s="78"/>
      <c r="O319" s="78"/>
      <c r="P319" s="78"/>
      <c r="Q319" s="80">
        <f>IF('Форма 2'!D319=0,"",'Форма 2'!D319-N319-O319-P319)</f>
        <v>25811170</v>
      </c>
      <c r="R319" s="81">
        <f t="shared" si="44"/>
        <v>9559.6925925925934</v>
      </c>
      <c r="S319" s="81">
        <f t="shared" si="45"/>
        <v>9559.6925925925934</v>
      </c>
      <c r="T319" s="82">
        <v>46022</v>
      </c>
      <c r="U319" s="75" t="s">
        <v>44</v>
      </c>
      <c r="V319" s="84"/>
      <c r="W319" s="84">
        <f t="shared" si="43"/>
        <v>2</v>
      </c>
      <c r="X319" s="85" t="s">
        <v>961</v>
      </c>
      <c r="Y319" s="85" t="s">
        <v>961</v>
      </c>
      <c r="Z319" s="85" t="s">
        <v>961</v>
      </c>
      <c r="AA319" s="85" t="s">
        <v>961</v>
      </c>
      <c r="AB319" s="85" t="s">
        <v>961</v>
      </c>
      <c r="AC319" s="85" t="s">
        <v>961</v>
      </c>
      <c r="AD319" s="85" t="s">
        <v>961</v>
      </c>
      <c r="AE319" s="99" t="s">
        <v>961</v>
      </c>
      <c r="AF319" s="86" t="s">
        <v>961</v>
      </c>
      <c r="AG319" s="85">
        <v>1</v>
      </c>
      <c r="AH319" s="85">
        <v>1</v>
      </c>
      <c r="AI319" s="85" t="s">
        <v>961</v>
      </c>
      <c r="AJ319" s="85" t="s">
        <v>961</v>
      </c>
      <c r="AK319" s="85" t="s">
        <v>961</v>
      </c>
      <c r="AL319" s="85" t="s">
        <v>961</v>
      </c>
      <c r="AM319" s="85" t="s">
        <v>961</v>
      </c>
      <c r="AN319" s="85" t="s">
        <v>961</v>
      </c>
      <c r="AO319" s="85" t="s">
        <v>961</v>
      </c>
      <c r="AP319" s="85" t="s">
        <v>961</v>
      </c>
      <c r="AQ319" s="85" t="s">
        <v>961</v>
      </c>
      <c r="AR319" s="85" t="s">
        <v>961</v>
      </c>
    </row>
    <row r="320" spans="1:44" ht="16.5" thickTop="1" thickBot="1" x14ac:dyDescent="0.3">
      <c r="A320" s="61">
        <f t="shared" si="42"/>
        <v>63</v>
      </c>
      <c r="B320" s="92" t="str">
        <f>IF(ISERROR(IF(ISBLANK(C320),"",_xlfn.XLOOKUP(C320,'[1]Инф. по МКД'!$D$3:$D$13151,'[1]Инф. по МКД'!$C$3:$C$13151,,0))),"",IF(ISBLANK(C320),"",_xlfn.XLOOKUP(C320,'[1]Инф. по МКД'!$D$3:$D$13151,'[1]Инф. по МКД'!$C$3:$C$13151,,0)))</f>
        <v>город Пермь</v>
      </c>
      <c r="C320" s="96" t="s">
        <v>248</v>
      </c>
      <c r="D320" s="74">
        <f>IF(ISERROR(IF(ISBLANK($C320),"",VLOOKUP($C320,'[1]Инф. по МКД'!$D$3:$T$13113,3,0))),"",IF(ISBLANK($C320),"",VLOOKUP($C320,'[1]Инф. по МКД'!$D$3:$T$13113,3,0)))</f>
        <v>1930</v>
      </c>
      <c r="E320" s="75"/>
      <c r="F320" s="87" t="str">
        <f>IF(ISERROR(IF(ISBLANK($C320),"",VLOOKUP($C320,'[1]Инф. по МКД'!$D$3:$T$13113,5,0))),"",IF(ISBLANK($C320),"",VLOOKUP($C320,'[1]Инф. по МКД'!$D$3:$T$13113,5,0)))</f>
        <v>Кирпич</v>
      </c>
      <c r="G320" s="75">
        <f>IF(ISERROR(IF(ISBLANK($C320),"",VLOOKUP($C320,'[1]Инф. по МКД'!$D$3:$T$13113,9,0))),"",IF(ISBLANK($C320),"",VLOOKUP($C320,'[1]Инф. по МКД'!$D$3:$T$13113,9,0)))</f>
        <v>5</v>
      </c>
      <c r="H320" s="61">
        <f>IF(ISERROR(IF(ISBLANK($C320),"",VLOOKUP($C320,'[1]Инф. по МКД'!$D$3:$T$13113,10,0))),"",IF(ISBLANK($C320),"",VLOOKUP($C320,'[1]Инф. по МКД'!$D$3:$T$13113,10,0)))</f>
        <v>5</v>
      </c>
      <c r="I320" s="77">
        <f>IF(ISERROR(IF(ISBLANK($C320),"",VLOOKUP($C320,'[1]Инф. по МКД'!$D$3:$T$13113,14,0))),"",IF(ISBLANK($C320),"",VLOOKUP($C320,'[1]Инф. по МКД'!$D$3:$T$13113,14,0)))</f>
        <v>4531.7</v>
      </c>
      <c r="J320" s="78">
        <f>IF(ISERROR(IF(ISBLANK($C320),"",VLOOKUP($C320,'[1]Инф. по МКД'!$D$3:$T$13113,15,0))),"",IF(ISBLANK($C320),"",VLOOKUP($C320,'[1]Инф. по МКД'!$D$3:$T$13113,15,0)))</f>
        <v>2994.7</v>
      </c>
      <c r="K320" s="77">
        <f>IF(ISERROR(IF(ISBLANK($C320),"",VLOOKUP($C320,'[1]Инф. по МКД'!$D$3:$T$13113,16,0))),"",IF(ISBLANK($C320),"",VLOOKUP($C320,'[1]Инф. по МКД'!$D$3:$T$13113,16,0)))</f>
        <v>2994.7</v>
      </c>
      <c r="L320" s="79">
        <f>IF(ISERROR(IF(ISBLANK($C320),"",VLOOKUP($C320,'[1]Инф. по МКД'!$D$3:$T$13113,17,0))),"",IF(ISBLANK($C320),"",VLOOKUP($C320,'[1]Инф. по МКД'!$D$3:$T$13113,17,0)))</f>
        <v>102</v>
      </c>
      <c r="M320" s="80">
        <f t="shared" ref="M320:M384" si="47">SUM(N320:Q320)</f>
        <v>31417686.979999997</v>
      </c>
      <c r="N320" s="78"/>
      <c r="O320" s="78"/>
      <c r="P320" s="78"/>
      <c r="Q320" s="80">
        <f>IF('Форма 2'!D320=0,"",'Форма 2'!D320-N320-O320-P320)</f>
        <v>31417686.979999997</v>
      </c>
      <c r="R320" s="81">
        <f t="shared" si="44"/>
        <v>10491.096597321935</v>
      </c>
      <c r="S320" s="81">
        <f t="shared" si="45"/>
        <v>10491.096597321935</v>
      </c>
      <c r="T320" s="82">
        <v>46022</v>
      </c>
      <c r="U320" s="75" t="s">
        <v>43</v>
      </c>
      <c r="V320" s="83"/>
      <c r="W320" s="84">
        <f t="shared" si="43"/>
        <v>4</v>
      </c>
      <c r="X320" s="85" t="s">
        <v>961</v>
      </c>
      <c r="Y320" s="85" t="s">
        <v>961</v>
      </c>
      <c r="Z320" s="85">
        <v>1</v>
      </c>
      <c r="AA320" s="85" t="s">
        <v>961</v>
      </c>
      <c r="AB320" s="85" t="s">
        <v>961</v>
      </c>
      <c r="AC320" s="85">
        <v>1</v>
      </c>
      <c r="AD320" s="85">
        <v>1</v>
      </c>
      <c r="AE320" s="99" t="s">
        <v>961</v>
      </c>
      <c r="AF320" s="86" t="s">
        <v>961</v>
      </c>
      <c r="AG320" s="85" t="s">
        <v>961</v>
      </c>
      <c r="AH320" s="85">
        <v>1</v>
      </c>
      <c r="AI320" s="85" t="s">
        <v>961</v>
      </c>
      <c r="AJ320" s="85" t="s">
        <v>961</v>
      </c>
      <c r="AK320" s="85" t="s">
        <v>961</v>
      </c>
      <c r="AL320" s="85" t="s">
        <v>961</v>
      </c>
      <c r="AM320" s="85" t="s">
        <v>961</v>
      </c>
      <c r="AN320" s="85" t="s">
        <v>961</v>
      </c>
      <c r="AO320" s="85" t="s">
        <v>961</v>
      </c>
      <c r="AP320" s="85" t="s">
        <v>961</v>
      </c>
      <c r="AQ320" s="85" t="s">
        <v>961</v>
      </c>
      <c r="AR320" s="85" t="s">
        <v>961</v>
      </c>
    </row>
    <row r="321" spans="1:44" ht="16.5" thickTop="1" thickBot="1" x14ac:dyDescent="0.3">
      <c r="A321" s="61">
        <f t="shared" si="42"/>
        <v>64</v>
      </c>
      <c r="B321" s="92" t="str">
        <f>IF(ISERROR(IF(ISBLANK(C321),"",_xlfn.XLOOKUP(C321,'[1]Инф. по МКД'!$D$3:$D$13151,'[1]Инф. по МКД'!$C$3:$C$13151,,0))),"",IF(ISBLANK(C321),"",_xlfn.XLOOKUP(C321,'[1]Инф. по МКД'!$D$3:$D$13151,'[1]Инф. по МКД'!$C$3:$C$13151,,0)))</f>
        <v>город Пермь</v>
      </c>
      <c r="C321" s="96" t="s">
        <v>814</v>
      </c>
      <c r="D321" s="74">
        <f>IF(ISERROR(IF(ISBLANK($C321),"",VLOOKUP($C321,'[1]Инф. по МКД'!$D$3:$T$13113,3,0))),"",IF(ISBLANK($C321),"",VLOOKUP($C321,'[1]Инф. по МКД'!$D$3:$T$13113,3,0)))</f>
        <v>1971</v>
      </c>
      <c r="E321" s="75"/>
      <c r="F321" s="87" t="str">
        <f>IF(ISERROR(IF(ISBLANK($C321),"",VLOOKUP($C321,'[1]Инф. по МКД'!$D$3:$T$13113,5,0))),"",IF(ISBLANK($C321),"",VLOOKUP($C321,'[1]Инф. по МКД'!$D$3:$T$13113,5,0)))</f>
        <v>Панель</v>
      </c>
      <c r="G321" s="75">
        <f>IF(ISERROR(IF(ISBLANK($C321),"",VLOOKUP($C321,'[1]Инф. по МКД'!$D$3:$T$13113,9,0))),"",IF(ISBLANK($C321),"",VLOOKUP($C321,'[1]Инф. по МКД'!$D$3:$T$13113,9,0)))</f>
        <v>9</v>
      </c>
      <c r="H321" s="61">
        <f>IF(ISERROR(IF(ISBLANK($C321),"",VLOOKUP($C321,'[1]Инф. по МКД'!$D$3:$T$13113,10,0))),"",IF(ISBLANK($C321),"",VLOOKUP($C321,'[1]Инф. по МКД'!$D$3:$T$13113,10,0)))</f>
        <v>4</v>
      </c>
      <c r="I321" s="77">
        <f>IF(ISERROR(IF(ISBLANK($C321),"",VLOOKUP($C321,'[1]Инф. по МКД'!$D$3:$T$13113,14,0))),"",IF(ISBLANK($C321),"",VLOOKUP($C321,'[1]Инф. по МКД'!$D$3:$T$13113,14,0)))</f>
        <v>2711.2</v>
      </c>
      <c r="J321" s="78">
        <f>IF(ISERROR(IF(ISBLANK($C321),"",VLOOKUP($C321,'[1]Инф. по МКД'!$D$3:$T$13113,15,0))),"",IF(ISBLANK($C321),"",VLOOKUP($C321,'[1]Инф. по МКД'!$D$3:$T$13113,15,0)))</f>
        <v>2514.1999999999998</v>
      </c>
      <c r="K321" s="77">
        <f>IF(ISERROR(IF(ISBLANK($C321),"",VLOOKUP($C321,'[1]Инф. по МКД'!$D$3:$T$13113,16,0))),"",IF(ISBLANK($C321),"",VLOOKUP($C321,'[1]Инф. по МКД'!$D$3:$T$13113,16,0)))</f>
        <v>2514.1999999999998</v>
      </c>
      <c r="L321" s="79">
        <f>IF(ISERROR(IF(ISBLANK($C321),"",VLOOKUP($C321,'[1]Инф. по МКД'!$D$3:$T$13113,17,0))),"",IF(ISBLANK($C321),"",VLOOKUP($C321,'[1]Инф. по МКД'!$D$3:$T$13113,17,0)))</f>
        <v>130</v>
      </c>
      <c r="M321" s="80">
        <f t="shared" si="47"/>
        <v>9668139.1999999993</v>
      </c>
      <c r="N321" s="78"/>
      <c r="O321" s="78"/>
      <c r="P321" s="78"/>
      <c r="Q321" s="80">
        <f>IF('Форма 2'!D321=0,"",'Форма 2'!D321-N321-O321-P321)</f>
        <v>9668139.1999999993</v>
      </c>
      <c r="R321" s="81">
        <f t="shared" si="44"/>
        <v>3845.413730013523</v>
      </c>
      <c r="S321" s="81">
        <f t="shared" si="45"/>
        <v>3845.413730013523</v>
      </c>
      <c r="T321" s="82">
        <v>46022</v>
      </c>
      <c r="U321" s="75" t="s">
        <v>43</v>
      </c>
      <c r="V321" s="83"/>
      <c r="W321" s="84">
        <f t="shared" si="43"/>
        <v>1</v>
      </c>
      <c r="X321" s="85" t="s">
        <v>961</v>
      </c>
      <c r="Y321" s="85" t="s">
        <v>961</v>
      </c>
      <c r="Z321" s="85" t="s">
        <v>961</v>
      </c>
      <c r="AA321" s="85" t="s">
        <v>961</v>
      </c>
      <c r="AB321" s="85" t="s">
        <v>961</v>
      </c>
      <c r="AC321" s="85" t="s">
        <v>961</v>
      </c>
      <c r="AD321" s="85" t="s">
        <v>961</v>
      </c>
      <c r="AE321" s="99" t="s">
        <v>961</v>
      </c>
      <c r="AF321" s="86" t="s">
        <v>961</v>
      </c>
      <c r="AG321" s="85" t="s">
        <v>961</v>
      </c>
      <c r="AH321" s="85">
        <v>1</v>
      </c>
      <c r="AI321" s="85" t="s">
        <v>961</v>
      </c>
      <c r="AJ321" s="85" t="s">
        <v>961</v>
      </c>
      <c r="AK321" s="85" t="s">
        <v>961</v>
      </c>
      <c r="AL321" s="85" t="s">
        <v>961</v>
      </c>
      <c r="AM321" s="85" t="s">
        <v>961</v>
      </c>
      <c r="AN321" s="85" t="s">
        <v>961</v>
      </c>
      <c r="AO321" s="85" t="s">
        <v>961</v>
      </c>
      <c r="AP321" s="85" t="s">
        <v>961</v>
      </c>
      <c r="AQ321" s="85" t="s">
        <v>961</v>
      </c>
      <c r="AR321" s="85" t="s">
        <v>961</v>
      </c>
    </row>
    <row r="322" spans="1:44" ht="16.5" thickTop="1" thickBot="1" x14ac:dyDescent="0.3">
      <c r="A322" s="61">
        <f t="shared" si="42"/>
        <v>65</v>
      </c>
      <c r="B322" s="92" t="str">
        <f>IF(ISERROR(IF(ISBLANK(C322),"",_xlfn.XLOOKUP(C322,'[1]Инф. по МКД'!$D$3:$D$13151,'[1]Инф. по МКД'!$C$3:$C$13151,,0))),"",IF(ISBLANK(C322),"",_xlfn.XLOOKUP(C322,'[1]Инф. по МКД'!$D$3:$D$13151,'[1]Инф. по МКД'!$C$3:$C$13151,,0)))</f>
        <v>город Пермь</v>
      </c>
      <c r="C322" s="96" t="s">
        <v>813</v>
      </c>
      <c r="D322" s="74">
        <f>IF(ISERROR(IF(ISBLANK($C322),"",VLOOKUP($C322,'[1]Инф. по МКД'!$D$3:$T$13113,3,0))),"",IF(ISBLANK($C322),"",VLOOKUP($C322,'[1]Инф. по МКД'!$D$3:$T$13113,3,0)))</f>
        <v>1977</v>
      </c>
      <c r="E322" s="75"/>
      <c r="F322" s="87" t="str">
        <f>IF(ISERROR(IF(ISBLANK($C322),"",VLOOKUP($C322,'[1]Инф. по МКД'!$D$3:$T$13113,5,0))),"",IF(ISBLANK($C322),"",VLOOKUP($C322,'[1]Инф. по МКД'!$D$3:$T$13113,5,0)))</f>
        <v>Кирпич</v>
      </c>
      <c r="G322" s="75">
        <f>IF(ISERROR(IF(ISBLANK($C322),"",VLOOKUP($C322,'[1]Инф. по МКД'!$D$3:$T$13113,9,0))),"",IF(ISBLANK($C322),"",VLOOKUP($C322,'[1]Инф. по МКД'!$D$3:$T$13113,9,0)))</f>
        <v>9</v>
      </c>
      <c r="H322" s="61">
        <f>IF(ISERROR(IF(ISBLANK($C322),"",VLOOKUP($C322,'[1]Инф. по МКД'!$D$3:$T$13113,10,0))),"",IF(ISBLANK($C322),"",VLOOKUP($C322,'[1]Инф. по МКД'!$D$3:$T$13113,10,0)))</f>
        <v>2</v>
      </c>
      <c r="I322" s="77">
        <f>IF(ISERROR(IF(ISBLANK($C322),"",VLOOKUP($C322,'[1]Инф. по МКД'!$D$3:$T$13113,14,0))),"",IF(ISBLANK($C322),"",VLOOKUP($C322,'[1]Инф. по МКД'!$D$3:$T$13113,14,0)))</f>
        <v>3144</v>
      </c>
      <c r="J322" s="78">
        <f>IF(ISERROR(IF(ISBLANK($C322),"",VLOOKUP($C322,'[1]Инф. по МКД'!$D$3:$T$13113,15,0))),"",IF(ISBLANK($C322),"",VLOOKUP($C322,'[1]Инф. по МКД'!$D$3:$T$13113,15,0)))</f>
        <v>2102.4</v>
      </c>
      <c r="K322" s="77">
        <f>IF(ISERROR(IF(ISBLANK($C322),"",VLOOKUP($C322,'[1]Инф. по МКД'!$D$3:$T$13113,16,0))),"",IF(ISBLANK($C322),"",VLOOKUP($C322,'[1]Инф. по МКД'!$D$3:$T$13113,16,0)))</f>
        <v>2102.4</v>
      </c>
      <c r="L322" s="79">
        <f>IF(ISERROR(IF(ISBLANK($C322),"",VLOOKUP($C322,'[1]Инф. по МКД'!$D$3:$T$13113,17,0))),"",IF(ISBLANK($C322),"",VLOOKUP($C322,'[1]Инф. по МКД'!$D$3:$T$13113,17,0)))</f>
        <v>176</v>
      </c>
      <c r="M322" s="80">
        <f t="shared" si="47"/>
        <v>5557017.8399999999</v>
      </c>
      <c r="N322" s="78"/>
      <c r="O322" s="78"/>
      <c r="P322" s="78"/>
      <c r="Q322" s="80">
        <f>IF('Форма 2'!D322=0,"",'Форма 2'!D322-N322-O322-P322)</f>
        <v>5557017.8399999999</v>
      </c>
      <c r="R322" s="81">
        <f t="shared" ref="R322:R353" si="48">M322/J322</f>
        <v>2643.1781963470316</v>
      </c>
      <c r="S322" s="81">
        <f t="shared" ref="S322:S353" si="49">R322</f>
        <v>2643.1781963470316</v>
      </c>
      <c r="T322" s="82">
        <v>46022</v>
      </c>
      <c r="U322" s="75" t="s">
        <v>44</v>
      </c>
      <c r="V322" s="83"/>
      <c r="W322" s="84">
        <f t="shared" si="43"/>
        <v>1</v>
      </c>
      <c r="X322" s="85" t="s">
        <v>961</v>
      </c>
      <c r="Y322" s="85" t="s">
        <v>961</v>
      </c>
      <c r="Z322" s="85" t="s">
        <v>961</v>
      </c>
      <c r="AA322" s="85" t="s">
        <v>961</v>
      </c>
      <c r="AB322" s="85" t="s">
        <v>961</v>
      </c>
      <c r="AC322" s="85" t="s">
        <v>961</v>
      </c>
      <c r="AD322" s="85" t="s">
        <v>961</v>
      </c>
      <c r="AE322" s="99">
        <v>2</v>
      </c>
      <c r="AF322" s="86">
        <v>5557017.8399999999</v>
      </c>
      <c r="AG322" s="85" t="s">
        <v>961</v>
      </c>
      <c r="AH322" s="85" t="s">
        <v>961</v>
      </c>
      <c r="AI322" s="85" t="s">
        <v>961</v>
      </c>
      <c r="AJ322" s="85" t="s">
        <v>961</v>
      </c>
      <c r="AK322" s="85" t="s">
        <v>961</v>
      </c>
      <c r="AL322" s="85" t="s">
        <v>961</v>
      </c>
      <c r="AM322" s="85" t="s">
        <v>961</v>
      </c>
      <c r="AN322" s="85" t="s">
        <v>961</v>
      </c>
      <c r="AO322" s="85" t="s">
        <v>961</v>
      </c>
      <c r="AP322" s="85" t="s">
        <v>961</v>
      </c>
      <c r="AQ322" s="85" t="s">
        <v>961</v>
      </c>
      <c r="AR322" s="85" t="s">
        <v>961</v>
      </c>
    </row>
    <row r="323" spans="1:44" ht="16.5" thickTop="1" thickBot="1" x14ac:dyDescent="0.3">
      <c r="A323" s="61">
        <f t="shared" si="42"/>
        <v>66</v>
      </c>
      <c r="B323" s="92" t="str">
        <f>IF(ISERROR(IF(ISBLANK(C323),"",_xlfn.XLOOKUP(C323,'[1]Инф. по МКД'!$D$3:$D$13151,'[1]Инф. по МКД'!$C$3:$C$13151,,0))),"",IF(ISBLANK(C323),"",_xlfn.XLOOKUP(C323,'[1]Инф. по МКД'!$D$3:$D$13151,'[1]Инф. по МКД'!$C$3:$C$13151,,0)))</f>
        <v>город Пермь</v>
      </c>
      <c r="C323" s="96" t="s">
        <v>440</v>
      </c>
      <c r="D323" s="74">
        <f>IF(ISERROR(IF(ISBLANK($C323),"",VLOOKUP($C323,'[1]Инф. по МКД'!$D$3:$T$13113,3,0))),"",IF(ISBLANK($C323),"",VLOOKUP($C323,'[1]Инф. по МКД'!$D$3:$T$13113,3,0)))</f>
        <v>1956</v>
      </c>
      <c r="E323" s="75"/>
      <c r="F323" s="87" t="str">
        <f>IF(ISERROR(IF(ISBLANK($C323),"",VLOOKUP($C323,'[1]Инф. по МКД'!$D$3:$T$13113,5,0))),"",IF(ISBLANK($C323),"",VLOOKUP($C323,'[1]Инф. по МКД'!$D$3:$T$13113,5,0)))</f>
        <v>Кирпич</v>
      </c>
      <c r="G323" s="75">
        <f>IF(ISERROR(IF(ISBLANK($C323),"",VLOOKUP($C323,'[1]Инф. по МКД'!$D$3:$T$13113,9,0))),"",IF(ISBLANK($C323),"",VLOOKUP($C323,'[1]Инф. по МКД'!$D$3:$T$13113,9,0)))</f>
        <v>2</v>
      </c>
      <c r="H323" s="61">
        <f>IF(ISERROR(IF(ISBLANK($C323),"",VLOOKUP($C323,'[1]Инф. по МКД'!$D$3:$T$13113,10,0))),"",IF(ISBLANK($C323),"",VLOOKUP($C323,'[1]Инф. по МКД'!$D$3:$T$13113,10,0)))</f>
        <v>2</v>
      </c>
      <c r="I323" s="77">
        <f>IF(ISERROR(IF(ISBLANK($C323),"",VLOOKUP($C323,'[1]Инф. по МКД'!$D$3:$T$13113,14,0))),"",IF(ISBLANK($C323),"",VLOOKUP($C323,'[1]Инф. по МКД'!$D$3:$T$13113,14,0)))</f>
        <v>1085.5999999999999</v>
      </c>
      <c r="J323" s="78">
        <f>IF(ISERROR(IF(ISBLANK($C323),"",VLOOKUP($C323,'[1]Инф. по МКД'!$D$3:$T$13113,15,0))),"",IF(ISBLANK($C323),"",VLOOKUP($C323,'[1]Инф. по МКД'!$D$3:$T$13113,15,0)))</f>
        <v>971</v>
      </c>
      <c r="K323" s="77">
        <f>IF(ISERROR(IF(ISBLANK($C323),"",VLOOKUP($C323,'[1]Инф. по МКД'!$D$3:$T$13113,16,0))),"",IF(ISBLANK($C323),"",VLOOKUP($C323,'[1]Инф. по МКД'!$D$3:$T$13113,16,0)))</f>
        <v>971</v>
      </c>
      <c r="L323" s="79">
        <f>IF(ISERROR(IF(ISBLANK($C323),"",VLOOKUP($C323,'[1]Инф. по МКД'!$D$3:$T$13113,17,0))),"",IF(ISBLANK($C323),"",VLOOKUP($C323,'[1]Инф. по МКД'!$D$3:$T$13113,17,0)))</f>
        <v>42</v>
      </c>
      <c r="M323" s="80">
        <f t="shared" si="47"/>
        <v>6325954.04</v>
      </c>
      <c r="N323" s="78"/>
      <c r="O323" s="78"/>
      <c r="P323" s="78"/>
      <c r="Q323" s="80">
        <f>IF('Форма 2'!D323=0,"",'Форма 2'!D323-N323-O323-P323)</f>
        <v>6325954.04</v>
      </c>
      <c r="R323" s="81">
        <f t="shared" si="48"/>
        <v>6514.8857260556124</v>
      </c>
      <c r="S323" s="81">
        <f t="shared" si="49"/>
        <v>6514.8857260556124</v>
      </c>
      <c r="T323" s="82">
        <v>46022</v>
      </c>
      <c r="U323" s="75" t="s">
        <v>43</v>
      </c>
      <c r="V323" s="83"/>
      <c r="W323" s="84">
        <f t="shared" si="43"/>
        <v>1</v>
      </c>
      <c r="X323" s="85" t="s">
        <v>961</v>
      </c>
      <c r="Y323" s="85" t="s">
        <v>961</v>
      </c>
      <c r="Z323" s="85" t="s">
        <v>961</v>
      </c>
      <c r="AA323" s="85" t="s">
        <v>961</v>
      </c>
      <c r="AB323" s="85" t="s">
        <v>961</v>
      </c>
      <c r="AC323" s="85" t="s">
        <v>961</v>
      </c>
      <c r="AD323" s="85" t="s">
        <v>961</v>
      </c>
      <c r="AE323" s="99" t="s">
        <v>961</v>
      </c>
      <c r="AF323" s="86" t="s">
        <v>961</v>
      </c>
      <c r="AG323" s="85" t="s">
        <v>961</v>
      </c>
      <c r="AH323" s="85">
        <v>1</v>
      </c>
      <c r="AI323" s="85" t="s">
        <v>961</v>
      </c>
      <c r="AJ323" s="85" t="s">
        <v>961</v>
      </c>
      <c r="AK323" s="85" t="s">
        <v>961</v>
      </c>
      <c r="AL323" s="85" t="s">
        <v>961</v>
      </c>
      <c r="AM323" s="85" t="s">
        <v>961</v>
      </c>
      <c r="AN323" s="85" t="s">
        <v>961</v>
      </c>
      <c r="AO323" s="85" t="s">
        <v>961</v>
      </c>
      <c r="AP323" s="85" t="s">
        <v>961</v>
      </c>
      <c r="AQ323" s="85" t="s">
        <v>961</v>
      </c>
      <c r="AR323" s="85" t="s">
        <v>961</v>
      </c>
    </row>
    <row r="324" spans="1:44" ht="16.5" thickTop="1" thickBot="1" x14ac:dyDescent="0.3">
      <c r="A324" s="61">
        <f t="shared" si="42"/>
        <v>67</v>
      </c>
      <c r="B324" s="92" t="str">
        <f>IF(ISERROR(IF(ISBLANK(C324),"",_xlfn.XLOOKUP(C324,'[1]Инф. по МКД'!$D$3:$D$13151,'[1]Инф. по МКД'!$C$3:$C$13151,,0))),"",IF(ISBLANK(C324),"",_xlfn.XLOOKUP(C324,'[1]Инф. по МКД'!$D$3:$D$13151,'[1]Инф. по МКД'!$C$3:$C$13151,,0)))</f>
        <v>город Пермь</v>
      </c>
      <c r="C324" s="96" t="s">
        <v>249</v>
      </c>
      <c r="D324" s="74">
        <f>IF(ISERROR(IF(ISBLANK($C324),"",VLOOKUP($C324,'[1]Инф. по МКД'!$D$3:$T$13113,3,0))),"",IF(ISBLANK($C324),"",VLOOKUP($C324,'[1]Инф. по МКД'!$D$3:$T$13113,3,0)))</f>
        <v>1942</v>
      </c>
      <c r="E324" s="75"/>
      <c r="F324" s="87" t="str">
        <f>IF(ISERROR(IF(ISBLANK($C324),"",VLOOKUP($C324,'[1]Инф. по МКД'!$D$3:$T$13113,5,0))),"",IF(ISBLANK($C324),"",VLOOKUP($C324,'[1]Инф. по МКД'!$D$3:$T$13113,5,0)))</f>
        <v>Крупные блоки</v>
      </c>
      <c r="G324" s="75">
        <f>IF(ISERROR(IF(ISBLANK($C324),"",VLOOKUP($C324,'[1]Инф. по МКД'!$D$3:$T$13113,9,0))),"",IF(ISBLANK($C324),"",VLOOKUP($C324,'[1]Инф. по МКД'!$D$3:$T$13113,9,0)))</f>
        <v>4</v>
      </c>
      <c r="H324" s="61">
        <f>IF(ISERROR(IF(ISBLANK($C324),"",VLOOKUP($C324,'[1]Инф. по МКД'!$D$3:$T$13113,10,0))),"",IF(ISBLANK($C324),"",VLOOKUP($C324,'[1]Инф. по МКД'!$D$3:$T$13113,10,0)))</f>
        <v>6</v>
      </c>
      <c r="I324" s="77">
        <f>IF(ISERROR(IF(ISBLANK($C324),"",VLOOKUP($C324,'[1]Инф. по МКД'!$D$3:$T$13113,14,0))),"",IF(ISBLANK($C324),"",VLOOKUP($C324,'[1]Инф. по МКД'!$D$3:$T$13113,14,0)))</f>
        <v>5561.2</v>
      </c>
      <c r="J324" s="78">
        <f>IF(ISERROR(IF(ISBLANK($C324),"",VLOOKUP($C324,'[1]Инф. по МКД'!$D$3:$T$13113,15,0))),"",IF(ISBLANK($C324),"",VLOOKUP($C324,'[1]Инф. по МКД'!$D$3:$T$13113,15,0)))</f>
        <v>3827.92</v>
      </c>
      <c r="K324" s="77">
        <f>IF(ISERROR(IF(ISBLANK($C324),"",VLOOKUP($C324,'[1]Инф. по МКД'!$D$3:$T$13113,16,0))),"",IF(ISBLANK($C324),"",VLOOKUP($C324,'[1]Инф. по МКД'!$D$3:$T$13113,16,0)))</f>
        <v>2449.87</v>
      </c>
      <c r="L324" s="79">
        <f>IF(ISERROR(IF(ISBLANK($C324),"",VLOOKUP($C324,'[1]Инф. по МКД'!$D$3:$T$13113,17,0))),"",IF(ISBLANK($C324),"",VLOOKUP($C324,'[1]Инф. по МКД'!$D$3:$T$13113,17,0)))</f>
        <v>46</v>
      </c>
      <c r="M324" s="80">
        <f t="shared" si="47"/>
        <v>41411308.960000001</v>
      </c>
      <c r="N324" s="78"/>
      <c r="O324" s="78"/>
      <c r="P324" s="78"/>
      <c r="Q324" s="80">
        <f>IF('Форма 2'!D324=0,"",'Форма 2'!D324-N324-O324-P324)</f>
        <v>41411308.960000001</v>
      </c>
      <c r="R324" s="81">
        <f t="shared" si="48"/>
        <v>10818.227381972454</v>
      </c>
      <c r="S324" s="81">
        <f t="shared" si="49"/>
        <v>10818.227381972454</v>
      </c>
      <c r="T324" s="82">
        <v>46022</v>
      </c>
      <c r="U324" s="75" t="s">
        <v>43</v>
      </c>
      <c r="V324" s="84"/>
      <c r="W324" s="84">
        <f t="shared" si="43"/>
        <v>3</v>
      </c>
      <c r="X324" s="85" t="s">
        <v>961</v>
      </c>
      <c r="Y324" s="85">
        <v>1</v>
      </c>
      <c r="Z324" s="85" t="s">
        <v>961</v>
      </c>
      <c r="AA324" s="85" t="s">
        <v>961</v>
      </c>
      <c r="AB324" s="85" t="s">
        <v>961</v>
      </c>
      <c r="AC324" s="85">
        <v>1</v>
      </c>
      <c r="AD324" s="85" t="s">
        <v>961</v>
      </c>
      <c r="AE324" s="99" t="s">
        <v>961</v>
      </c>
      <c r="AF324" s="86" t="s">
        <v>961</v>
      </c>
      <c r="AG324" s="85">
        <v>1</v>
      </c>
      <c r="AH324" s="85" t="s">
        <v>961</v>
      </c>
      <c r="AI324" s="85" t="s">
        <v>961</v>
      </c>
      <c r="AJ324" s="85" t="s">
        <v>961</v>
      </c>
      <c r="AK324" s="85" t="s">
        <v>961</v>
      </c>
      <c r="AL324" s="85" t="s">
        <v>961</v>
      </c>
      <c r="AM324" s="85" t="s">
        <v>961</v>
      </c>
      <c r="AN324" s="85" t="s">
        <v>961</v>
      </c>
      <c r="AO324" s="85" t="s">
        <v>961</v>
      </c>
      <c r="AP324" s="85" t="s">
        <v>961</v>
      </c>
      <c r="AQ324" s="85" t="s">
        <v>961</v>
      </c>
      <c r="AR324" s="85" t="s">
        <v>961</v>
      </c>
    </row>
    <row r="325" spans="1:44" ht="16.5" thickTop="1" thickBot="1" x14ac:dyDescent="0.3">
      <c r="A325" s="61">
        <f t="shared" si="42"/>
        <v>68</v>
      </c>
      <c r="B325" s="92" t="str">
        <f>IF(ISERROR(IF(ISBLANK(C325),"",_xlfn.XLOOKUP(C325,'[1]Инф. по МКД'!$D$3:$D$13151,'[1]Инф. по МКД'!$C$3:$C$13151,,0))),"",IF(ISBLANK(C325),"",_xlfn.XLOOKUP(C325,'[1]Инф. по МКД'!$D$3:$D$13151,'[1]Инф. по МКД'!$C$3:$C$13151,,0)))</f>
        <v>город Пермь</v>
      </c>
      <c r="C325" s="96" t="s">
        <v>441</v>
      </c>
      <c r="D325" s="74">
        <f>IF(ISERROR(IF(ISBLANK($C325),"",VLOOKUP($C325,'[1]Инф. по МКД'!$D$3:$T$13113,3,0))),"",IF(ISBLANK($C325),"",VLOOKUP($C325,'[1]Инф. по МКД'!$D$3:$T$13113,3,0)))</f>
        <v>1942</v>
      </c>
      <c r="E325" s="75"/>
      <c r="F325" s="87" t="str">
        <f>IF(ISERROR(IF(ISBLANK($C325),"",VLOOKUP($C325,'[1]Инф. по МКД'!$D$3:$T$13113,5,0))),"",IF(ISBLANK($C325),"",VLOOKUP($C325,'[1]Инф. по МКД'!$D$3:$T$13113,5,0)))</f>
        <v>Крупные блоки</v>
      </c>
      <c r="G325" s="75">
        <f>IF(ISERROR(IF(ISBLANK($C325),"",VLOOKUP($C325,'[1]Инф. по МКД'!$D$3:$T$13113,9,0))),"",IF(ISBLANK($C325),"",VLOOKUP($C325,'[1]Инф. по МКД'!$D$3:$T$13113,9,0)))</f>
        <v>5</v>
      </c>
      <c r="H325" s="61">
        <f>IF(ISERROR(IF(ISBLANK($C325),"",VLOOKUP($C325,'[1]Инф. по МКД'!$D$3:$T$13113,10,0))),"",IF(ISBLANK($C325),"",VLOOKUP($C325,'[1]Инф. по МКД'!$D$3:$T$13113,10,0)))</f>
        <v>12</v>
      </c>
      <c r="I325" s="77">
        <f>IF(ISERROR(IF(ISBLANK($C325),"",VLOOKUP($C325,'[1]Инф. по МКД'!$D$3:$T$13113,14,0))),"",IF(ISBLANK($C325),"",VLOOKUP($C325,'[1]Инф. по МКД'!$D$3:$T$13113,14,0)))</f>
        <v>10182.049999999999</v>
      </c>
      <c r="J325" s="78">
        <f>IF(ISERROR(IF(ISBLANK($C325),"",VLOOKUP($C325,'[1]Инф. по МКД'!$D$3:$T$13113,15,0))),"",IF(ISBLANK($C325),"",VLOOKUP($C325,'[1]Инф. по МКД'!$D$3:$T$13113,15,0)))</f>
        <v>6266.04</v>
      </c>
      <c r="K325" s="77">
        <f>IF(ISERROR(IF(ISBLANK($C325),"",VLOOKUP($C325,'[1]Инф. по МКД'!$D$3:$T$13113,16,0))),"",IF(ISBLANK($C325),"",VLOOKUP($C325,'[1]Инф. по МКД'!$D$3:$T$13113,16,0)))</f>
        <v>6182.08</v>
      </c>
      <c r="L325" s="79">
        <f>IF(ISERROR(IF(ISBLANK($C325),"",VLOOKUP($C325,'[1]Инф. по МКД'!$D$3:$T$13113,17,0))),"",IF(ISBLANK($C325),"",VLOOKUP($C325,'[1]Инф. по МКД'!$D$3:$T$13113,17,0)))</f>
        <v>230</v>
      </c>
      <c r="M325" s="80">
        <f t="shared" si="47"/>
        <v>75820329.870000005</v>
      </c>
      <c r="N325" s="78"/>
      <c r="O325" s="78"/>
      <c r="P325" s="78"/>
      <c r="Q325" s="80">
        <f>IF('Форма 2'!D325=0,"",'Форма 2'!D325-N325-O325-P325)</f>
        <v>75820329.870000005</v>
      </c>
      <c r="R325" s="81">
        <f t="shared" si="48"/>
        <v>12100.198828925446</v>
      </c>
      <c r="S325" s="81">
        <f t="shared" si="49"/>
        <v>12100.198828925446</v>
      </c>
      <c r="T325" s="82">
        <v>46022</v>
      </c>
      <c r="U325" s="75" t="s">
        <v>43</v>
      </c>
      <c r="V325" s="83"/>
      <c r="W325" s="84">
        <f t="shared" si="43"/>
        <v>3</v>
      </c>
      <c r="X325" s="85" t="s">
        <v>961</v>
      </c>
      <c r="Y325" s="85">
        <v>1</v>
      </c>
      <c r="Z325" s="85" t="s">
        <v>961</v>
      </c>
      <c r="AA325" s="85" t="s">
        <v>961</v>
      </c>
      <c r="AB325" s="85" t="s">
        <v>961</v>
      </c>
      <c r="AC325" s="85">
        <v>1</v>
      </c>
      <c r="AD325" s="85" t="s">
        <v>961</v>
      </c>
      <c r="AE325" s="99" t="s">
        <v>961</v>
      </c>
      <c r="AF325" s="86" t="s">
        <v>961</v>
      </c>
      <c r="AG325" s="85">
        <v>1</v>
      </c>
      <c r="AH325" s="85" t="s">
        <v>961</v>
      </c>
      <c r="AI325" s="85" t="s">
        <v>961</v>
      </c>
      <c r="AJ325" s="85" t="s">
        <v>961</v>
      </c>
      <c r="AK325" s="85" t="s">
        <v>961</v>
      </c>
      <c r="AL325" s="85" t="s">
        <v>961</v>
      </c>
      <c r="AM325" s="85" t="s">
        <v>961</v>
      </c>
      <c r="AN325" s="85" t="s">
        <v>961</v>
      </c>
      <c r="AO325" s="85" t="s">
        <v>961</v>
      </c>
      <c r="AP325" s="85" t="s">
        <v>961</v>
      </c>
      <c r="AQ325" s="85" t="s">
        <v>961</v>
      </c>
      <c r="AR325" s="85" t="s">
        <v>961</v>
      </c>
    </row>
    <row r="326" spans="1:44" ht="16.5" thickTop="1" thickBot="1" x14ac:dyDescent="0.3">
      <c r="A326" s="61">
        <f t="shared" si="42"/>
        <v>69</v>
      </c>
      <c r="B326" s="92" t="str">
        <f>IF(ISERROR(IF(ISBLANK(C326),"",_xlfn.XLOOKUP(C326,'[1]Инф. по МКД'!$D$3:$D$13151,'[1]Инф. по МКД'!$C$3:$C$13151,,0))),"",IF(ISBLANK(C326),"",_xlfn.XLOOKUP(C326,'[1]Инф. по МКД'!$D$3:$D$13151,'[1]Инф. по МКД'!$C$3:$C$13151,,0)))</f>
        <v>город Пермь</v>
      </c>
      <c r="C326" s="96" t="s">
        <v>250</v>
      </c>
      <c r="D326" s="74">
        <f>IF(ISERROR(IF(ISBLANK($C326),"",VLOOKUP($C326,'[1]Инф. по МКД'!$D$3:$T$13113,3,0))),"",IF(ISBLANK($C326),"",VLOOKUP($C326,'[1]Инф. по МКД'!$D$3:$T$13113,3,0)))</f>
        <v>1957</v>
      </c>
      <c r="E326" s="75"/>
      <c r="F326" s="87" t="str">
        <f>IF(ISERROR(IF(ISBLANK($C326),"",VLOOKUP($C326,'[1]Инф. по МКД'!$D$3:$T$13113,5,0))),"",IF(ISBLANK($C326),"",VLOOKUP($C326,'[1]Инф. по МКД'!$D$3:$T$13113,5,0)))</f>
        <v>Кирпич</v>
      </c>
      <c r="G326" s="75">
        <f>IF(ISERROR(IF(ISBLANK($C326),"",VLOOKUP($C326,'[1]Инф. по МКД'!$D$3:$T$13113,9,0))),"",IF(ISBLANK($C326),"",VLOOKUP($C326,'[1]Инф. по МКД'!$D$3:$T$13113,9,0)))</f>
        <v>2</v>
      </c>
      <c r="H326" s="61">
        <f>IF(ISERROR(IF(ISBLANK($C326),"",VLOOKUP($C326,'[1]Инф. по МКД'!$D$3:$T$13113,10,0))),"",IF(ISBLANK($C326),"",VLOOKUP($C326,'[1]Инф. по МКД'!$D$3:$T$13113,10,0)))</f>
        <v>2</v>
      </c>
      <c r="I326" s="77">
        <f>IF(ISERROR(IF(ISBLANK($C326),"",VLOOKUP($C326,'[1]Инф. по МКД'!$D$3:$T$13113,14,0))),"",IF(ISBLANK($C326),"",VLOOKUP($C326,'[1]Инф. по МКД'!$D$3:$T$13113,14,0)))</f>
        <v>632.79999999999995</v>
      </c>
      <c r="J326" s="78">
        <f>IF(ISERROR(IF(ISBLANK($C326),"",VLOOKUP($C326,'[1]Инф. по МКД'!$D$3:$T$13113,15,0))),"",IF(ISBLANK($C326),"",VLOOKUP($C326,'[1]Инф. по МКД'!$D$3:$T$13113,15,0)))</f>
        <v>589.20000000000005</v>
      </c>
      <c r="K326" s="77">
        <f>IF(ISERROR(IF(ISBLANK($C326),"",VLOOKUP($C326,'[1]Инф. по МКД'!$D$3:$T$13113,16,0))),"",IF(ISBLANK($C326),"",VLOOKUP($C326,'[1]Инф. по МКД'!$D$3:$T$13113,16,0)))</f>
        <v>557.38</v>
      </c>
      <c r="L326" s="79">
        <f>IF(ISERROR(IF(ISBLANK($C326),"",VLOOKUP($C326,'[1]Инф. по МКД'!$D$3:$T$13113,17,0))),"",IF(ISBLANK($C326),"",VLOOKUP($C326,'[1]Инф. по МКД'!$D$3:$T$13113,17,0)))</f>
        <v>32</v>
      </c>
      <c r="M326" s="80">
        <f t="shared" si="47"/>
        <v>3687420.52</v>
      </c>
      <c r="N326" s="78"/>
      <c r="O326" s="78"/>
      <c r="P326" s="78"/>
      <c r="Q326" s="80">
        <f>IF('Форма 2'!D326=0,"",'Форма 2'!D326-N326-O326-P326)</f>
        <v>3687420.52</v>
      </c>
      <c r="R326" s="81">
        <f t="shared" si="48"/>
        <v>6258.3511880515953</v>
      </c>
      <c r="S326" s="81">
        <f t="shared" si="49"/>
        <v>6258.3511880515953</v>
      </c>
      <c r="T326" s="82">
        <v>46022</v>
      </c>
      <c r="U326" s="75" t="s">
        <v>43</v>
      </c>
      <c r="V326" s="83"/>
      <c r="W326" s="84">
        <f t="shared" si="43"/>
        <v>1</v>
      </c>
      <c r="X326" s="85" t="s">
        <v>961</v>
      </c>
      <c r="Y326" s="85" t="s">
        <v>961</v>
      </c>
      <c r="Z326" s="85" t="s">
        <v>961</v>
      </c>
      <c r="AA326" s="85" t="s">
        <v>961</v>
      </c>
      <c r="AB326" s="85" t="s">
        <v>961</v>
      </c>
      <c r="AC326" s="85" t="s">
        <v>961</v>
      </c>
      <c r="AD326" s="85" t="s">
        <v>961</v>
      </c>
      <c r="AE326" s="99" t="s">
        <v>961</v>
      </c>
      <c r="AF326" s="86" t="s">
        <v>961</v>
      </c>
      <c r="AG326" s="85" t="s">
        <v>961</v>
      </c>
      <c r="AH326" s="85">
        <v>1</v>
      </c>
      <c r="AI326" s="85" t="s">
        <v>961</v>
      </c>
      <c r="AJ326" s="85" t="s">
        <v>961</v>
      </c>
      <c r="AK326" s="85" t="s">
        <v>961</v>
      </c>
      <c r="AL326" s="85" t="s">
        <v>961</v>
      </c>
      <c r="AM326" s="85" t="s">
        <v>961</v>
      </c>
      <c r="AN326" s="85" t="s">
        <v>961</v>
      </c>
      <c r="AO326" s="85" t="s">
        <v>961</v>
      </c>
      <c r="AP326" s="85" t="s">
        <v>961</v>
      </c>
      <c r="AQ326" s="85" t="s">
        <v>961</v>
      </c>
      <c r="AR326" s="85" t="s">
        <v>961</v>
      </c>
    </row>
    <row r="327" spans="1:44" ht="16.5" thickTop="1" thickBot="1" x14ac:dyDescent="0.3">
      <c r="A327" s="61">
        <f t="shared" si="42"/>
        <v>70</v>
      </c>
      <c r="B327" s="92" t="str">
        <f>IF(ISERROR(IF(ISBLANK(C327),"",_xlfn.XLOOKUP(C327,'[1]Инф. по МКД'!$D$3:$D$13151,'[1]Инф. по МКД'!$C$3:$C$13151,,0))),"",IF(ISBLANK(C327),"",_xlfn.XLOOKUP(C327,'[1]Инф. по МКД'!$D$3:$D$13151,'[1]Инф. по МКД'!$C$3:$C$13151,,0)))</f>
        <v>город Пермь</v>
      </c>
      <c r="C327" s="96" t="s">
        <v>815</v>
      </c>
      <c r="D327" s="74">
        <f>IF(ISERROR(IF(ISBLANK($C327),"",VLOOKUP($C327,'[1]Инф. по МКД'!$D$3:$T$13113,3,0))),"",IF(ISBLANK($C327),"",VLOOKUP($C327,'[1]Инф. по МКД'!$D$3:$T$13113,3,0)))</f>
        <v>1986</v>
      </c>
      <c r="E327" s="75"/>
      <c r="F327" s="87" t="str">
        <f>IF(ISERROR(IF(ISBLANK($C327),"",VLOOKUP($C327,'[1]Инф. по МКД'!$D$3:$T$13113,5,0))),"",IF(ISBLANK($C327),"",VLOOKUP($C327,'[1]Инф. по МКД'!$D$3:$T$13113,5,0)))</f>
        <v>Панель</v>
      </c>
      <c r="G327" s="75">
        <f>IF(ISERROR(IF(ISBLANK($C327),"",VLOOKUP($C327,'[1]Инф. по МКД'!$D$3:$T$13113,9,0))),"",IF(ISBLANK($C327),"",VLOOKUP($C327,'[1]Инф. по МКД'!$D$3:$T$13113,9,0)))</f>
        <v>5</v>
      </c>
      <c r="H327" s="61">
        <f>IF(ISERROR(IF(ISBLANK($C327),"",VLOOKUP($C327,'[1]Инф. по МКД'!$D$3:$T$13113,10,0))),"",IF(ISBLANK($C327),"",VLOOKUP($C327,'[1]Инф. по МКД'!$D$3:$T$13113,10,0)))</f>
        <v>4</v>
      </c>
      <c r="I327" s="77">
        <f>IF(ISERROR(IF(ISBLANK($C327),"",VLOOKUP($C327,'[1]Инф. по МКД'!$D$3:$T$13113,14,0))),"",IF(ISBLANK($C327),"",VLOOKUP($C327,'[1]Инф. по МКД'!$D$3:$T$13113,14,0)))</f>
        <v>3007.7</v>
      </c>
      <c r="J327" s="78">
        <f>IF(ISERROR(IF(ISBLANK($C327),"",VLOOKUP($C327,'[1]Инф. по МКД'!$D$3:$T$13113,15,0))),"",IF(ISBLANK($C327),"",VLOOKUP($C327,'[1]Инф. по МКД'!$D$3:$T$13113,15,0)))</f>
        <v>2624.2</v>
      </c>
      <c r="K327" s="77">
        <f>IF(ISERROR(IF(ISBLANK($C327),"",VLOOKUP($C327,'[1]Инф. по МКД'!$D$3:$T$13113,16,0))),"",IF(ISBLANK($C327),"",VLOOKUP($C327,'[1]Инф. по МКД'!$D$3:$T$13113,16,0)))</f>
        <v>2624.2</v>
      </c>
      <c r="L327" s="79">
        <f>IF(ISERROR(IF(ISBLANK($C327),"",VLOOKUP($C327,'[1]Инф. по МКД'!$D$3:$T$13113,17,0))),"",IF(ISBLANK($C327),"",VLOOKUP($C327,'[1]Инф. по МКД'!$D$3:$T$13113,17,0)))</f>
        <v>124</v>
      </c>
      <c r="M327" s="80">
        <f t="shared" si="47"/>
        <v>5116729.32</v>
      </c>
      <c r="N327" s="78"/>
      <c r="O327" s="78"/>
      <c r="P327" s="78"/>
      <c r="Q327" s="80">
        <f>IF('Форма 2'!D327=0,"",'Форма 2'!D327-N327-O327-P327)</f>
        <v>5116729.32</v>
      </c>
      <c r="R327" s="81">
        <f t="shared" si="48"/>
        <v>1949.8244493559944</v>
      </c>
      <c r="S327" s="81">
        <f t="shared" si="49"/>
        <v>1949.8244493559944</v>
      </c>
      <c r="T327" s="82">
        <v>46022</v>
      </c>
      <c r="U327" s="75" t="s">
        <v>44</v>
      </c>
      <c r="V327" s="83"/>
      <c r="W327" s="84">
        <f t="shared" si="43"/>
        <v>3</v>
      </c>
      <c r="X327" s="85">
        <v>1</v>
      </c>
      <c r="Y327" s="85" t="s">
        <v>961</v>
      </c>
      <c r="Z327" s="85" t="s">
        <v>961</v>
      </c>
      <c r="AA327" s="85">
        <v>1</v>
      </c>
      <c r="AB327" s="85">
        <v>1</v>
      </c>
      <c r="AC327" s="85" t="s">
        <v>961</v>
      </c>
      <c r="AD327" s="85" t="s">
        <v>961</v>
      </c>
      <c r="AE327" s="99" t="s">
        <v>961</v>
      </c>
      <c r="AF327" s="86" t="s">
        <v>961</v>
      </c>
      <c r="AG327" s="85" t="s">
        <v>961</v>
      </c>
      <c r="AH327" s="85" t="s">
        <v>961</v>
      </c>
      <c r="AI327" s="85" t="s">
        <v>961</v>
      </c>
      <c r="AJ327" s="85" t="s">
        <v>961</v>
      </c>
      <c r="AK327" s="85" t="s">
        <v>961</v>
      </c>
      <c r="AL327" s="85" t="s">
        <v>961</v>
      </c>
      <c r="AM327" s="85" t="s">
        <v>961</v>
      </c>
      <c r="AN327" s="85" t="s">
        <v>961</v>
      </c>
      <c r="AO327" s="85" t="s">
        <v>961</v>
      </c>
      <c r="AP327" s="85" t="s">
        <v>961</v>
      </c>
      <c r="AQ327" s="85" t="s">
        <v>961</v>
      </c>
      <c r="AR327" s="85" t="s">
        <v>961</v>
      </c>
    </row>
    <row r="328" spans="1:44" ht="16.5" thickTop="1" thickBot="1" x14ac:dyDescent="0.3">
      <c r="A328" s="61">
        <f t="shared" ref="A328:A391" si="50">IF(NOT(ISERROR("Пермского края"=MID(C328,FIND("Пермского края",C328),14)))=$C$1,0,IF(NOT(ISERROR("город Пермь"=MID(C328,FIND("город Пермь",C328),11)))=$C$1,0,IF(NOT(ISERROR("Итого"=MID(C328,FIND("Итого",C328),5)))=$C$1,0,IF(NOT(ISERROR("Всего"=MID(C328,FIND("Всего",C328),5)))=$C$1,0,A327+1))))</f>
        <v>71</v>
      </c>
      <c r="B328" s="92" t="str">
        <f>IF(ISERROR(IF(ISBLANK(C328),"",_xlfn.XLOOKUP(C328,'[1]Инф. по МКД'!$D$3:$D$13151,'[1]Инф. по МКД'!$C$3:$C$13151,,0))),"",IF(ISBLANK(C328),"",_xlfn.XLOOKUP(C328,'[1]Инф. по МКД'!$D$3:$D$13151,'[1]Инф. по МКД'!$C$3:$C$13151,,0)))</f>
        <v>город Пермь</v>
      </c>
      <c r="C328" s="96" t="s">
        <v>442</v>
      </c>
      <c r="D328" s="74">
        <f>IF(ISERROR(IF(ISBLANK($C328),"",VLOOKUP($C328,'[1]Инф. по МКД'!$D$3:$T$13113,3,0))),"",IF(ISBLANK($C328),"",VLOOKUP($C328,'[1]Инф. по МКД'!$D$3:$T$13113,3,0)))</f>
        <v>1949</v>
      </c>
      <c r="E328" s="75"/>
      <c r="F328" s="87" t="str">
        <f>IF(ISERROR(IF(ISBLANK($C328),"",VLOOKUP($C328,'[1]Инф. по МКД'!$D$3:$T$13113,5,0))),"",IF(ISBLANK($C328),"",VLOOKUP($C328,'[1]Инф. по МКД'!$D$3:$T$13113,5,0)))</f>
        <v>Крупные блоки</v>
      </c>
      <c r="G328" s="75">
        <f>IF(ISERROR(IF(ISBLANK($C328),"",VLOOKUP($C328,'[1]Инф. по МКД'!$D$3:$T$13113,9,0))),"",IF(ISBLANK($C328),"",VLOOKUP($C328,'[1]Инф. по МКД'!$D$3:$T$13113,9,0)))</f>
        <v>2</v>
      </c>
      <c r="H328" s="61">
        <f>IF(ISERROR(IF(ISBLANK($C328),"",VLOOKUP($C328,'[1]Инф. по МКД'!$D$3:$T$13113,10,0))),"",IF(ISBLANK($C328),"",VLOOKUP($C328,'[1]Инф. по МКД'!$D$3:$T$13113,10,0)))</f>
        <v>1</v>
      </c>
      <c r="I328" s="77">
        <f>IF(ISERROR(IF(ISBLANK($C328),"",VLOOKUP($C328,'[1]Инф. по МКД'!$D$3:$T$13113,14,0))),"",IF(ISBLANK($C328),"",VLOOKUP($C328,'[1]Инф. по МКД'!$D$3:$T$13113,14,0)))</f>
        <v>617.79999999999995</v>
      </c>
      <c r="J328" s="78">
        <f>IF(ISERROR(IF(ISBLANK($C328),"",VLOOKUP($C328,'[1]Инф. по МКД'!$D$3:$T$13113,15,0))),"",IF(ISBLANK($C328),"",VLOOKUP($C328,'[1]Инф. по МКД'!$D$3:$T$13113,15,0)))</f>
        <v>524.79999999999995</v>
      </c>
      <c r="K328" s="77">
        <f>IF(ISERROR(IF(ISBLANK($C328),"",VLOOKUP($C328,'[1]Инф. по МКД'!$D$3:$T$13113,16,0))),"",IF(ISBLANK($C328),"",VLOOKUP($C328,'[1]Инф. по МКД'!$D$3:$T$13113,16,0)))</f>
        <v>524.79999999999995</v>
      </c>
      <c r="L328" s="79">
        <f>IF(ISERROR(IF(ISBLANK($C328),"",VLOOKUP($C328,'[1]Инф. по МКД'!$D$3:$T$13113,17,0))),"",IF(ISBLANK($C328),"",VLOOKUP($C328,'[1]Инф. по МКД'!$D$3:$T$13113,17,0)))</f>
        <v>14</v>
      </c>
      <c r="M328" s="80">
        <f t="shared" si="47"/>
        <v>3600013.27</v>
      </c>
      <c r="N328" s="78"/>
      <c r="O328" s="78"/>
      <c r="P328" s="78"/>
      <c r="Q328" s="80">
        <f>IF('Форма 2'!D328=0,"",'Форма 2'!D328-N328-O328-P328)</f>
        <v>3600013.27</v>
      </c>
      <c r="R328" s="81">
        <f t="shared" si="48"/>
        <v>6859.7813833841474</v>
      </c>
      <c r="S328" s="81">
        <f t="shared" si="49"/>
        <v>6859.7813833841474</v>
      </c>
      <c r="T328" s="82">
        <v>46022</v>
      </c>
      <c r="U328" s="75" t="s">
        <v>43</v>
      </c>
      <c r="V328" s="83"/>
      <c r="W328" s="84">
        <f t="shared" ref="W328:W391" si="51">SUM(X328:AD328,AG328:AR328,)+IF(ISNUMBER(AE328),1,0)</f>
        <v>1</v>
      </c>
      <c r="X328" s="85" t="s">
        <v>961</v>
      </c>
      <c r="Y328" s="85" t="s">
        <v>961</v>
      </c>
      <c r="Z328" s="85" t="s">
        <v>961</v>
      </c>
      <c r="AA328" s="85" t="s">
        <v>961</v>
      </c>
      <c r="AB328" s="85" t="s">
        <v>961</v>
      </c>
      <c r="AC328" s="85" t="s">
        <v>961</v>
      </c>
      <c r="AD328" s="85" t="s">
        <v>961</v>
      </c>
      <c r="AE328" s="99" t="s">
        <v>961</v>
      </c>
      <c r="AF328" s="86" t="s">
        <v>961</v>
      </c>
      <c r="AG328" s="85" t="s">
        <v>961</v>
      </c>
      <c r="AH328" s="85">
        <v>1</v>
      </c>
      <c r="AI328" s="85" t="s">
        <v>961</v>
      </c>
      <c r="AJ328" s="85" t="s">
        <v>961</v>
      </c>
      <c r="AK328" s="85" t="s">
        <v>961</v>
      </c>
      <c r="AL328" s="85" t="s">
        <v>961</v>
      </c>
      <c r="AM328" s="85" t="s">
        <v>961</v>
      </c>
      <c r="AN328" s="85" t="s">
        <v>961</v>
      </c>
      <c r="AO328" s="85" t="s">
        <v>961</v>
      </c>
      <c r="AP328" s="85" t="s">
        <v>961</v>
      </c>
      <c r="AQ328" s="85" t="s">
        <v>961</v>
      </c>
      <c r="AR328" s="85" t="s">
        <v>961</v>
      </c>
    </row>
    <row r="329" spans="1:44" ht="16.5" thickTop="1" thickBot="1" x14ac:dyDescent="0.3">
      <c r="A329" s="61">
        <f t="shared" si="50"/>
        <v>72</v>
      </c>
      <c r="B329" s="92" t="str">
        <f>IF(ISERROR(IF(ISBLANK(C329),"",_xlfn.XLOOKUP(C329,'[1]Инф. по МКД'!$D$3:$D$13151,'[1]Инф. по МКД'!$C$3:$C$13151,,0))),"",IF(ISBLANK(C329),"",_xlfn.XLOOKUP(C329,'[1]Инф. по МКД'!$D$3:$D$13151,'[1]Инф. по МКД'!$C$3:$C$13151,,0)))</f>
        <v>город Пермь</v>
      </c>
      <c r="C329" s="96" t="s">
        <v>817</v>
      </c>
      <c r="D329" s="74">
        <f>IF(ISERROR(IF(ISBLANK($C329),"",VLOOKUP($C329,'[1]Инф. по МКД'!$D$3:$T$13113,3,0))),"",IF(ISBLANK($C329),"",VLOOKUP($C329,'[1]Инф. по МКД'!$D$3:$T$13113,3,0)))</f>
        <v>1974</v>
      </c>
      <c r="E329" s="75"/>
      <c r="F329" s="87" t="str">
        <f>IF(ISERROR(IF(ISBLANK($C329),"",VLOOKUP($C329,'[1]Инф. по МКД'!$D$3:$T$13113,5,0))),"",IF(ISBLANK($C329),"",VLOOKUP($C329,'[1]Инф. по МКД'!$D$3:$T$13113,5,0)))</f>
        <v>Панели</v>
      </c>
      <c r="G329" s="75">
        <f>IF(ISERROR(IF(ISBLANK($C329),"",VLOOKUP($C329,'[1]Инф. по МКД'!$D$3:$T$13113,9,0))),"",IF(ISBLANK($C329),"",VLOOKUP($C329,'[1]Инф. по МКД'!$D$3:$T$13113,9,0)))</f>
        <v>5</v>
      </c>
      <c r="H329" s="61">
        <f>IF(ISERROR(IF(ISBLANK($C329),"",VLOOKUP($C329,'[1]Инф. по МКД'!$D$3:$T$13113,10,0))),"",IF(ISBLANK($C329),"",VLOOKUP($C329,'[1]Инф. по МКД'!$D$3:$T$13113,10,0)))</f>
        <v>8</v>
      </c>
      <c r="I329" s="77">
        <f>IF(ISERROR(IF(ISBLANK($C329),"",VLOOKUP($C329,'[1]Инф. по МКД'!$D$3:$T$13113,14,0))),"",IF(ISBLANK($C329),"",VLOOKUP($C329,'[1]Инф. по МКД'!$D$3:$T$13113,14,0)))</f>
        <v>5697.1</v>
      </c>
      <c r="J329" s="78">
        <f>IF(ISERROR(IF(ISBLANK($C329),"",VLOOKUP($C329,'[1]Инф. по МКД'!$D$3:$T$13113,15,0))),"",IF(ISBLANK($C329),"",VLOOKUP($C329,'[1]Инф. по МКД'!$D$3:$T$13113,15,0)))</f>
        <v>5684.5</v>
      </c>
      <c r="K329" s="77">
        <f>IF(ISERROR(IF(ISBLANK($C329),"",VLOOKUP($C329,'[1]Инф. по МКД'!$D$3:$T$13113,16,0))),"",IF(ISBLANK($C329),"",VLOOKUP($C329,'[1]Инф. по МКД'!$D$3:$T$13113,16,0)))</f>
        <v>5654.5</v>
      </c>
      <c r="L329" s="79">
        <f>IF(ISERROR(IF(ISBLANK($C329),"",VLOOKUP($C329,'[1]Инф. по МКД'!$D$3:$T$13113,17,0))),"",IF(ISBLANK($C329),"",VLOOKUP($C329,'[1]Инф. по МКД'!$D$3:$T$13113,17,0)))</f>
        <v>285</v>
      </c>
      <c r="M329" s="80">
        <f t="shared" si="47"/>
        <v>8018489.9800000004</v>
      </c>
      <c r="N329" s="78"/>
      <c r="O329" s="78"/>
      <c r="P329" s="78"/>
      <c r="Q329" s="80">
        <f>IF('Форма 2'!D329=0,"",'Форма 2'!D329-N329-O329-P329)</f>
        <v>8018489.9800000004</v>
      </c>
      <c r="R329" s="81">
        <f t="shared" si="48"/>
        <v>1410.5884387369163</v>
      </c>
      <c r="S329" s="81">
        <f t="shared" si="49"/>
        <v>1410.5884387369163</v>
      </c>
      <c r="T329" s="82">
        <v>46022</v>
      </c>
      <c r="U329" s="75" t="s">
        <v>44</v>
      </c>
      <c r="V329" s="83"/>
      <c r="W329" s="84">
        <f t="shared" si="51"/>
        <v>6</v>
      </c>
      <c r="X329" s="85" t="s">
        <v>961</v>
      </c>
      <c r="Y329" s="85" t="s">
        <v>961</v>
      </c>
      <c r="Z329" s="85" t="s">
        <v>961</v>
      </c>
      <c r="AA329" s="85" t="s">
        <v>961</v>
      </c>
      <c r="AB329" s="85">
        <v>1</v>
      </c>
      <c r="AC329" s="85">
        <v>1</v>
      </c>
      <c r="AD329" s="85" t="s">
        <v>961</v>
      </c>
      <c r="AE329" s="99" t="s">
        <v>961</v>
      </c>
      <c r="AF329" s="86" t="s">
        <v>961</v>
      </c>
      <c r="AG329" s="85" t="s">
        <v>961</v>
      </c>
      <c r="AH329" s="85" t="s">
        <v>961</v>
      </c>
      <c r="AI329" s="85" t="s">
        <v>961</v>
      </c>
      <c r="AJ329" s="85" t="s">
        <v>961</v>
      </c>
      <c r="AK329" s="85" t="s">
        <v>961</v>
      </c>
      <c r="AL329" s="85">
        <v>1</v>
      </c>
      <c r="AM329" s="85">
        <v>1</v>
      </c>
      <c r="AN329" s="85">
        <v>1</v>
      </c>
      <c r="AO329" s="85">
        <v>1</v>
      </c>
      <c r="AP329" s="85" t="s">
        <v>961</v>
      </c>
      <c r="AQ329" s="85" t="s">
        <v>961</v>
      </c>
      <c r="AR329" s="85" t="s">
        <v>961</v>
      </c>
    </row>
    <row r="330" spans="1:44" ht="16.5" thickTop="1" thickBot="1" x14ac:dyDescent="0.3">
      <c r="A330" s="61">
        <f t="shared" si="50"/>
        <v>73</v>
      </c>
      <c r="B330" s="92" t="str">
        <f>IF(ISERROR(IF(ISBLANK(C330),"",_xlfn.XLOOKUP(C330,'[1]Инф. по МКД'!$D$3:$D$13151,'[1]Инф. по МКД'!$C$3:$C$13151,,0))),"",IF(ISBLANK(C330),"",_xlfn.XLOOKUP(C330,'[1]Инф. по МКД'!$D$3:$D$13151,'[1]Инф. по МКД'!$C$3:$C$13151,,0)))</f>
        <v>город Пермь</v>
      </c>
      <c r="C330" s="96" t="s">
        <v>251</v>
      </c>
      <c r="D330" s="74">
        <f>IF(ISERROR(IF(ISBLANK($C330),"",VLOOKUP($C330,'[1]Инф. по МКД'!$D$3:$T$13113,3,0))),"",IF(ISBLANK($C330),"",VLOOKUP($C330,'[1]Инф. по МКД'!$D$3:$T$13113,3,0)))</f>
        <v>1962</v>
      </c>
      <c r="E330" s="75"/>
      <c r="F330" s="87" t="str">
        <f>IF(ISERROR(IF(ISBLANK($C330),"",VLOOKUP($C330,'[1]Инф. по МКД'!$D$3:$T$13113,5,0))),"",IF(ISBLANK($C330),"",VLOOKUP($C330,'[1]Инф. по МКД'!$D$3:$T$13113,5,0)))</f>
        <v>Кирпич</v>
      </c>
      <c r="G330" s="75">
        <f>IF(ISERROR(IF(ISBLANK($C330),"",VLOOKUP($C330,'[1]Инф. по МКД'!$D$3:$T$13113,9,0))),"",IF(ISBLANK($C330),"",VLOOKUP($C330,'[1]Инф. по МКД'!$D$3:$T$13113,9,0)))</f>
        <v>4</v>
      </c>
      <c r="H330" s="61">
        <f>IF(ISERROR(IF(ISBLANK($C330),"",VLOOKUP($C330,'[1]Инф. по МКД'!$D$3:$T$13113,10,0))),"",IF(ISBLANK($C330),"",VLOOKUP($C330,'[1]Инф. по МКД'!$D$3:$T$13113,10,0)))</f>
        <v>3</v>
      </c>
      <c r="I330" s="77">
        <f>IF(ISERROR(IF(ISBLANK($C330),"",VLOOKUP($C330,'[1]Инф. по МКД'!$D$3:$T$13113,14,0))),"",IF(ISBLANK($C330),"",VLOOKUP($C330,'[1]Инф. по МКД'!$D$3:$T$13113,14,0)))</f>
        <v>2171.5</v>
      </c>
      <c r="J330" s="78">
        <f>IF(ISERROR(IF(ISBLANK($C330),"",VLOOKUP($C330,'[1]Инф. по МКД'!$D$3:$T$13113,15,0))),"",IF(ISBLANK($C330),"",VLOOKUP($C330,'[1]Инф. по МКД'!$D$3:$T$13113,15,0)))</f>
        <v>1504.3000000000002</v>
      </c>
      <c r="K330" s="77">
        <f>IF(ISERROR(IF(ISBLANK($C330),"",VLOOKUP($C330,'[1]Инф. по МКД'!$D$3:$T$13113,16,0))),"",IF(ISBLANK($C330),"",VLOOKUP($C330,'[1]Инф. по МКД'!$D$3:$T$13113,16,0)))</f>
        <v>1504.3</v>
      </c>
      <c r="L330" s="79">
        <f>IF(ISERROR(IF(ISBLANK($C330),"",VLOOKUP($C330,'[1]Инф. по МКД'!$D$3:$T$13113,17,0))),"",IF(ISBLANK($C330),"",VLOOKUP($C330,'[1]Инф. по МКД'!$D$3:$T$13113,17,0)))</f>
        <v>109</v>
      </c>
      <c r="M330" s="80">
        <f t="shared" si="47"/>
        <v>13235140.5</v>
      </c>
      <c r="N330" s="78"/>
      <c r="O330" s="78"/>
      <c r="P330" s="78"/>
      <c r="Q330" s="80">
        <f>IF('Форма 2'!D330=0,"",'Форма 2'!D330-N330-O330-P330)</f>
        <v>13235140.5</v>
      </c>
      <c r="R330" s="81">
        <f t="shared" si="48"/>
        <v>8798.2054776307905</v>
      </c>
      <c r="S330" s="81">
        <f t="shared" si="49"/>
        <v>8798.2054776307905</v>
      </c>
      <c r="T330" s="82">
        <v>46022</v>
      </c>
      <c r="U330" s="75" t="s">
        <v>43</v>
      </c>
      <c r="V330" s="83"/>
      <c r="W330" s="84">
        <f t="shared" si="51"/>
        <v>3</v>
      </c>
      <c r="X330" s="85">
        <v>1</v>
      </c>
      <c r="Y330" s="85" t="s">
        <v>961</v>
      </c>
      <c r="Z330" s="85" t="s">
        <v>961</v>
      </c>
      <c r="AA330" s="85" t="s">
        <v>961</v>
      </c>
      <c r="AB330" s="85" t="s">
        <v>961</v>
      </c>
      <c r="AC330" s="85" t="s">
        <v>961</v>
      </c>
      <c r="AD330" s="85">
        <v>1</v>
      </c>
      <c r="AE330" s="99" t="s">
        <v>961</v>
      </c>
      <c r="AF330" s="86" t="s">
        <v>961</v>
      </c>
      <c r="AG330" s="85">
        <v>1</v>
      </c>
      <c r="AH330" s="85" t="s">
        <v>961</v>
      </c>
      <c r="AI330" s="85" t="s">
        <v>961</v>
      </c>
      <c r="AJ330" s="85" t="s">
        <v>961</v>
      </c>
      <c r="AK330" s="85" t="s">
        <v>961</v>
      </c>
      <c r="AL330" s="85" t="s">
        <v>961</v>
      </c>
      <c r="AM330" s="85" t="s">
        <v>961</v>
      </c>
      <c r="AN330" s="85" t="s">
        <v>961</v>
      </c>
      <c r="AO330" s="85" t="s">
        <v>961</v>
      </c>
      <c r="AP330" s="85" t="s">
        <v>961</v>
      </c>
      <c r="AQ330" s="85" t="s">
        <v>961</v>
      </c>
      <c r="AR330" s="85" t="s">
        <v>961</v>
      </c>
    </row>
    <row r="331" spans="1:44" ht="16.5" thickTop="1" thickBot="1" x14ac:dyDescent="0.3">
      <c r="A331" s="61">
        <f t="shared" si="50"/>
        <v>74</v>
      </c>
      <c r="B331" s="92" t="str">
        <f>IF(ISERROR(IF(ISBLANK(C331),"",_xlfn.XLOOKUP(C331,'[1]Инф. по МКД'!$D$3:$D$13151,'[1]Инф. по МКД'!$C$3:$C$13151,,0))),"",IF(ISBLANK(C331),"",_xlfn.XLOOKUP(C331,'[1]Инф. по МКД'!$D$3:$D$13151,'[1]Инф. по МКД'!$C$3:$C$13151,,0)))</f>
        <v>город Пермь</v>
      </c>
      <c r="C331" s="96" t="s">
        <v>252</v>
      </c>
      <c r="D331" s="74">
        <f>IF(ISERROR(IF(ISBLANK($C331),"",VLOOKUP($C331,'[1]Инф. по МКД'!$D$3:$T$13113,3,0))),"",IF(ISBLANK($C331),"",VLOOKUP($C331,'[1]Инф. по МКД'!$D$3:$T$13113,3,0)))</f>
        <v>1959</v>
      </c>
      <c r="E331" s="75"/>
      <c r="F331" s="87" t="str">
        <f>IF(ISERROR(IF(ISBLANK($C331),"",VLOOKUP($C331,'[1]Инф. по МКД'!$D$3:$T$13113,5,0))),"",IF(ISBLANK($C331),"",VLOOKUP($C331,'[1]Инф. по МКД'!$D$3:$T$13113,5,0)))</f>
        <v>Кирпич</v>
      </c>
      <c r="G331" s="75">
        <f>IF(ISERROR(IF(ISBLANK($C331),"",VLOOKUP($C331,'[1]Инф. по МКД'!$D$3:$T$13113,9,0))),"",IF(ISBLANK($C331),"",VLOOKUP($C331,'[1]Инф. по МКД'!$D$3:$T$13113,9,0)))</f>
        <v>5</v>
      </c>
      <c r="H331" s="61">
        <f>IF(ISERROR(IF(ISBLANK($C331),"",VLOOKUP($C331,'[1]Инф. по МКД'!$D$3:$T$13113,10,0))),"",IF(ISBLANK($C331),"",VLOOKUP($C331,'[1]Инф. по МКД'!$D$3:$T$13113,10,0)))</f>
        <v>4</v>
      </c>
      <c r="I331" s="77">
        <f>IF(ISERROR(IF(ISBLANK($C331),"",VLOOKUP($C331,'[1]Инф. по МКД'!$D$3:$T$13113,14,0))),"",IF(ISBLANK($C331),"",VLOOKUP($C331,'[1]Инф. по МКД'!$D$3:$T$13113,14,0)))</f>
        <v>3552.7</v>
      </c>
      <c r="J331" s="78">
        <f>IF(ISERROR(IF(ISBLANK($C331),"",VLOOKUP($C331,'[1]Инф. по МКД'!$D$3:$T$13113,15,0))),"",IF(ISBLANK($C331),"",VLOOKUP($C331,'[1]Инф. по МКД'!$D$3:$T$13113,15,0)))</f>
        <v>3143</v>
      </c>
      <c r="K331" s="77">
        <f>IF(ISERROR(IF(ISBLANK($C331),"",VLOOKUP($C331,'[1]Инф. по МКД'!$D$3:$T$13113,16,0))),"",IF(ISBLANK($C331),"",VLOOKUP($C331,'[1]Инф. по МКД'!$D$3:$T$13113,16,0)))</f>
        <v>3089.57</v>
      </c>
      <c r="L331" s="79">
        <f>IF(ISERROR(IF(ISBLANK($C331),"",VLOOKUP($C331,'[1]Инф. по МКД'!$D$3:$T$13113,17,0))),"",IF(ISBLANK($C331),"",VLOOKUP($C331,'[1]Инф. по МКД'!$D$3:$T$13113,17,0)))</f>
        <v>141</v>
      </c>
      <c r="M331" s="80">
        <f t="shared" si="47"/>
        <v>12892215.4</v>
      </c>
      <c r="N331" s="78"/>
      <c r="O331" s="78"/>
      <c r="P331" s="78"/>
      <c r="Q331" s="80">
        <f>IF('Форма 2'!D331=0,"",'Форма 2'!D331-N331-O331-P331)</f>
        <v>12892215.4</v>
      </c>
      <c r="R331" s="81">
        <f t="shared" si="48"/>
        <v>4101.8820871778553</v>
      </c>
      <c r="S331" s="81">
        <f t="shared" si="49"/>
        <v>4101.8820871778553</v>
      </c>
      <c r="T331" s="82">
        <v>46022</v>
      </c>
      <c r="U331" s="75" t="s">
        <v>43</v>
      </c>
      <c r="V331" s="83"/>
      <c r="W331" s="84">
        <f t="shared" si="51"/>
        <v>3</v>
      </c>
      <c r="X331" s="85" t="s">
        <v>961</v>
      </c>
      <c r="Y331" s="85">
        <v>1</v>
      </c>
      <c r="Z331" s="85" t="s">
        <v>961</v>
      </c>
      <c r="AA331" s="85">
        <v>1</v>
      </c>
      <c r="AB331" s="85" t="s">
        <v>961</v>
      </c>
      <c r="AC331" s="85" t="s">
        <v>961</v>
      </c>
      <c r="AD331" s="85" t="s">
        <v>961</v>
      </c>
      <c r="AE331" s="99" t="s">
        <v>961</v>
      </c>
      <c r="AF331" s="86" t="s">
        <v>961</v>
      </c>
      <c r="AG331" s="85" t="s">
        <v>961</v>
      </c>
      <c r="AH331" s="85" t="s">
        <v>961</v>
      </c>
      <c r="AI331" s="85" t="s">
        <v>961</v>
      </c>
      <c r="AJ331" s="85" t="s">
        <v>961</v>
      </c>
      <c r="AK331" s="85">
        <v>1</v>
      </c>
      <c r="AL331" s="85" t="s">
        <v>961</v>
      </c>
      <c r="AM331" s="85" t="s">
        <v>961</v>
      </c>
      <c r="AN331" s="85" t="s">
        <v>961</v>
      </c>
      <c r="AO331" s="85" t="s">
        <v>961</v>
      </c>
      <c r="AP331" s="85" t="s">
        <v>961</v>
      </c>
      <c r="AQ331" s="85" t="s">
        <v>961</v>
      </c>
      <c r="AR331" s="85" t="s">
        <v>961</v>
      </c>
    </row>
    <row r="332" spans="1:44" ht="16.5" thickTop="1" thickBot="1" x14ac:dyDescent="0.3">
      <c r="A332" s="61">
        <f t="shared" si="50"/>
        <v>75</v>
      </c>
      <c r="B332" s="92" t="str">
        <f>IF(ISERROR(IF(ISBLANK(C332),"",_xlfn.XLOOKUP(C332,'[1]Инф. по МКД'!$D$3:$D$13151,'[1]Инф. по МКД'!$C$3:$C$13151,,0))),"",IF(ISBLANK(C332),"",_xlfn.XLOOKUP(C332,'[1]Инф. по МКД'!$D$3:$D$13151,'[1]Инф. по МКД'!$C$3:$C$13151,,0)))</f>
        <v>город Пермь</v>
      </c>
      <c r="C332" s="96" t="s">
        <v>443</v>
      </c>
      <c r="D332" s="74">
        <f>IF(ISERROR(IF(ISBLANK($C332),"",VLOOKUP($C332,'[1]Инф. по МКД'!$D$3:$T$13113,3,0))),"",IF(ISBLANK($C332),"",VLOOKUP($C332,'[1]Инф. по МКД'!$D$3:$T$13113,3,0)))</f>
        <v>1958</v>
      </c>
      <c r="E332" s="75"/>
      <c r="F332" s="87" t="str">
        <f>IF(ISERROR(IF(ISBLANK($C332),"",VLOOKUP($C332,'[1]Инф. по МКД'!$D$3:$T$13113,5,0))),"",IF(ISBLANK($C332),"",VLOOKUP($C332,'[1]Инф. по МКД'!$D$3:$T$13113,5,0)))</f>
        <v>Кирпич</v>
      </c>
      <c r="G332" s="75">
        <f>IF(ISERROR(IF(ISBLANK($C332),"",VLOOKUP($C332,'[1]Инф. по МКД'!$D$3:$T$13113,9,0))),"",IF(ISBLANK($C332),"",VLOOKUP($C332,'[1]Инф. по МКД'!$D$3:$T$13113,9,0)))</f>
        <v>3</v>
      </c>
      <c r="H332" s="61">
        <f>IF(ISERROR(IF(ISBLANK($C332),"",VLOOKUP($C332,'[1]Инф. по МКД'!$D$3:$T$13113,10,0))),"",IF(ISBLANK($C332),"",VLOOKUP($C332,'[1]Инф. по МКД'!$D$3:$T$13113,10,0)))</f>
        <v>3</v>
      </c>
      <c r="I332" s="77">
        <f>IF(ISERROR(IF(ISBLANK($C332),"",VLOOKUP($C332,'[1]Инф. по МКД'!$D$3:$T$13113,14,0))),"",IF(ISBLANK($C332),"",VLOOKUP($C332,'[1]Инф. по МКД'!$D$3:$T$13113,14,0)))</f>
        <v>1702.55</v>
      </c>
      <c r="J332" s="78">
        <f>IF(ISERROR(IF(ISBLANK($C332),"",VLOOKUP($C332,'[1]Инф. по МКД'!$D$3:$T$13113,15,0))),"",IF(ISBLANK($C332),"",VLOOKUP($C332,'[1]Инф. по МКД'!$D$3:$T$13113,15,0)))</f>
        <v>1410.01</v>
      </c>
      <c r="K332" s="77">
        <f>IF(ISERROR(IF(ISBLANK($C332),"",VLOOKUP($C332,'[1]Инф. по МКД'!$D$3:$T$13113,16,0))),"",IF(ISBLANK($C332),"",VLOOKUP($C332,'[1]Инф. по МКД'!$D$3:$T$13113,16,0)))</f>
        <v>1149.1600000000001</v>
      </c>
      <c r="L332" s="79">
        <f>IF(ISERROR(IF(ISBLANK($C332),"",VLOOKUP($C332,'[1]Инф. по МКД'!$D$3:$T$13113,17,0))),"",IF(ISBLANK($C332),"",VLOOKUP($C332,'[1]Инф. по МКД'!$D$3:$T$13113,17,0)))</f>
        <v>102</v>
      </c>
      <c r="M332" s="80">
        <f t="shared" si="47"/>
        <v>16271934.34</v>
      </c>
      <c r="N332" s="78"/>
      <c r="O332" s="78"/>
      <c r="P332" s="78"/>
      <c r="Q332" s="80">
        <f>IF('Форма 2'!D332=0,"",'Форма 2'!D332-N332-O332-P332)</f>
        <v>16271934.34</v>
      </c>
      <c r="R332" s="81">
        <f t="shared" si="48"/>
        <v>11540.297118460152</v>
      </c>
      <c r="S332" s="81">
        <f t="shared" si="49"/>
        <v>11540.297118460152</v>
      </c>
      <c r="T332" s="82">
        <v>46022</v>
      </c>
      <c r="U332" s="75" t="s">
        <v>43</v>
      </c>
      <c r="V332" s="84"/>
      <c r="W332" s="84">
        <f t="shared" si="51"/>
        <v>1</v>
      </c>
      <c r="X332" s="85" t="s">
        <v>961</v>
      </c>
      <c r="Y332" s="85" t="s">
        <v>961</v>
      </c>
      <c r="Z332" s="85" t="s">
        <v>961</v>
      </c>
      <c r="AA332" s="85" t="s">
        <v>961</v>
      </c>
      <c r="AB332" s="85" t="s">
        <v>961</v>
      </c>
      <c r="AC332" s="85" t="s">
        <v>961</v>
      </c>
      <c r="AD332" s="85" t="s">
        <v>961</v>
      </c>
      <c r="AE332" s="99" t="s">
        <v>961</v>
      </c>
      <c r="AF332" s="86" t="s">
        <v>961</v>
      </c>
      <c r="AG332" s="85">
        <v>1</v>
      </c>
      <c r="AH332" s="85" t="s">
        <v>961</v>
      </c>
      <c r="AI332" s="85" t="s">
        <v>961</v>
      </c>
      <c r="AJ332" s="85" t="s">
        <v>961</v>
      </c>
      <c r="AK332" s="85" t="s">
        <v>961</v>
      </c>
      <c r="AL332" s="85" t="s">
        <v>961</v>
      </c>
      <c r="AM332" s="85" t="s">
        <v>961</v>
      </c>
      <c r="AN332" s="85" t="s">
        <v>961</v>
      </c>
      <c r="AO332" s="85" t="s">
        <v>961</v>
      </c>
      <c r="AP332" s="85" t="s">
        <v>961</v>
      </c>
      <c r="AQ332" s="85" t="s">
        <v>961</v>
      </c>
      <c r="AR332" s="85" t="s">
        <v>961</v>
      </c>
    </row>
    <row r="333" spans="1:44" ht="16.5" thickTop="1" thickBot="1" x14ac:dyDescent="0.3">
      <c r="A333" s="61">
        <f t="shared" si="50"/>
        <v>76</v>
      </c>
      <c r="B333" s="92" t="str">
        <f>IF(ISERROR(IF(ISBLANK(C333),"",_xlfn.XLOOKUP(C333,'[1]Инф. по МКД'!$D$3:$D$13151,'[1]Инф. по МКД'!$C$3:$C$13151,,0))),"",IF(ISBLANK(C333),"",_xlfn.XLOOKUP(C333,'[1]Инф. по МКД'!$D$3:$D$13151,'[1]Инф. по МКД'!$C$3:$C$13151,,0)))</f>
        <v>город Пермь</v>
      </c>
      <c r="C333" s="96" t="s">
        <v>253</v>
      </c>
      <c r="D333" s="74">
        <f>IF(ISERROR(IF(ISBLANK($C333),"",VLOOKUP($C333,'[1]Инф. по МКД'!$D$3:$T$13113,3,0))),"",IF(ISBLANK($C333),"",VLOOKUP($C333,'[1]Инф. по МКД'!$D$3:$T$13113,3,0)))</f>
        <v>1961</v>
      </c>
      <c r="E333" s="75"/>
      <c r="F333" s="87" t="str">
        <f>IF(ISERROR(IF(ISBLANK($C333),"",VLOOKUP($C333,'[1]Инф. по МКД'!$D$3:$T$13113,5,0))),"",IF(ISBLANK($C333),"",VLOOKUP($C333,'[1]Инф. по МКД'!$D$3:$T$13113,5,0)))</f>
        <v>Кирпич</v>
      </c>
      <c r="G333" s="75">
        <f>IF(ISERROR(IF(ISBLANK($C333),"",VLOOKUP($C333,'[1]Инф. по МКД'!$D$3:$T$13113,9,0))),"",IF(ISBLANK($C333),"",VLOOKUP($C333,'[1]Инф. по МКД'!$D$3:$T$13113,9,0)))</f>
        <v>5</v>
      </c>
      <c r="H333" s="61">
        <f>IF(ISERROR(IF(ISBLANK($C333),"",VLOOKUP($C333,'[1]Инф. по МКД'!$D$3:$T$13113,10,0))),"",IF(ISBLANK($C333),"",VLOOKUP($C333,'[1]Инф. по МКД'!$D$3:$T$13113,10,0)))</f>
        <v>4</v>
      </c>
      <c r="I333" s="77">
        <f>IF(ISERROR(IF(ISBLANK($C333),"",VLOOKUP($C333,'[1]Инф. по МКД'!$D$3:$T$13113,14,0))),"",IF(ISBLANK($C333),"",VLOOKUP($C333,'[1]Инф. по МКД'!$D$3:$T$13113,14,0)))</f>
        <v>2654.3</v>
      </c>
      <c r="J333" s="78">
        <f>IF(ISERROR(IF(ISBLANK($C333),"",VLOOKUP($C333,'[1]Инф. по МКД'!$D$3:$T$13113,15,0))),"",IF(ISBLANK($C333),"",VLOOKUP($C333,'[1]Инф. по МКД'!$D$3:$T$13113,15,0)))</f>
        <v>2654.3</v>
      </c>
      <c r="K333" s="77">
        <f>IF(ISERROR(IF(ISBLANK($C333),"",VLOOKUP($C333,'[1]Инф. по МКД'!$D$3:$T$13113,16,0))),"",IF(ISBLANK($C333),"",VLOOKUP($C333,'[1]Инф. по МКД'!$D$3:$T$13113,16,0)))</f>
        <v>2654.3</v>
      </c>
      <c r="L333" s="79">
        <f>IF(ISERROR(IF(ISBLANK($C333),"",VLOOKUP($C333,'[1]Инф. по МКД'!$D$3:$T$13113,17,0))),"",IF(ISBLANK($C333),"",VLOOKUP($C333,'[1]Инф. по МКД'!$D$3:$T$13113,17,0)))</f>
        <v>147</v>
      </c>
      <c r="M333" s="80">
        <f t="shared" si="47"/>
        <v>11953693.140000001</v>
      </c>
      <c r="N333" s="78"/>
      <c r="O333" s="78"/>
      <c r="P333" s="78"/>
      <c r="Q333" s="80">
        <f>IF('Форма 2'!D333=0,"",'Форма 2'!D333-N333-O333-P333)</f>
        <v>11953693.140000001</v>
      </c>
      <c r="R333" s="81">
        <f t="shared" si="48"/>
        <v>4503.5200015069886</v>
      </c>
      <c r="S333" s="81">
        <f t="shared" si="49"/>
        <v>4503.5200015069886</v>
      </c>
      <c r="T333" s="82">
        <v>46022</v>
      </c>
      <c r="U333" s="75" t="s">
        <v>43</v>
      </c>
      <c r="V333" s="83"/>
      <c r="W333" s="84">
        <f t="shared" si="51"/>
        <v>1</v>
      </c>
      <c r="X333" s="85" t="s">
        <v>961</v>
      </c>
      <c r="Y333" s="85" t="s">
        <v>961</v>
      </c>
      <c r="Z333" s="85" t="s">
        <v>961</v>
      </c>
      <c r="AA333" s="85" t="s">
        <v>961</v>
      </c>
      <c r="AB333" s="85" t="s">
        <v>961</v>
      </c>
      <c r="AC333" s="85" t="s">
        <v>961</v>
      </c>
      <c r="AD333" s="85" t="s">
        <v>961</v>
      </c>
      <c r="AE333" s="99" t="s">
        <v>961</v>
      </c>
      <c r="AF333" s="86" t="s">
        <v>961</v>
      </c>
      <c r="AG333" s="85">
        <v>1</v>
      </c>
      <c r="AH333" s="85" t="s">
        <v>961</v>
      </c>
      <c r="AI333" s="85" t="s">
        <v>961</v>
      </c>
      <c r="AJ333" s="85" t="s">
        <v>961</v>
      </c>
      <c r="AK333" s="85" t="s">
        <v>961</v>
      </c>
      <c r="AL333" s="85" t="s">
        <v>961</v>
      </c>
      <c r="AM333" s="85" t="s">
        <v>961</v>
      </c>
      <c r="AN333" s="85" t="s">
        <v>961</v>
      </c>
      <c r="AO333" s="85" t="s">
        <v>961</v>
      </c>
      <c r="AP333" s="85" t="s">
        <v>961</v>
      </c>
      <c r="AQ333" s="85" t="s">
        <v>961</v>
      </c>
      <c r="AR333" s="85" t="s">
        <v>961</v>
      </c>
    </row>
    <row r="334" spans="1:44" ht="16.5" thickTop="1" thickBot="1" x14ac:dyDescent="0.3">
      <c r="A334" s="61">
        <f t="shared" si="50"/>
        <v>77</v>
      </c>
      <c r="B334" s="92" t="str">
        <f>IF(ISERROR(IF(ISBLANK(C334),"",_xlfn.XLOOKUP(C334,'[1]Инф. по МКД'!$D$3:$D$13151,'[1]Инф. по МКД'!$C$3:$C$13151,,0))),"",IF(ISBLANK(C334),"",_xlfn.XLOOKUP(C334,'[1]Инф. по МКД'!$D$3:$D$13151,'[1]Инф. по МКД'!$C$3:$C$13151,,0)))</f>
        <v>город Пермь</v>
      </c>
      <c r="C334" s="96" t="s">
        <v>820</v>
      </c>
      <c r="D334" s="74">
        <f>IF(ISERROR(IF(ISBLANK($C334),"",VLOOKUP($C334,'[1]Инф. по МКД'!$D$3:$T$13113,3,0))),"",IF(ISBLANK($C334),"",VLOOKUP($C334,'[1]Инф. по МКД'!$D$3:$T$13113,3,0)))</f>
        <v>1987</v>
      </c>
      <c r="E334" s="75"/>
      <c r="F334" s="87" t="str">
        <f>IF(ISERROR(IF(ISBLANK($C334),"",VLOOKUP($C334,'[1]Инф. по МКД'!$D$3:$T$13113,5,0))),"",IF(ISBLANK($C334),"",VLOOKUP($C334,'[1]Инф. по МКД'!$D$3:$T$13113,5,0)))</f>
        <v>Бетон</v>
      </c>
      <c r="G334" s="75">
        <f>IF(ISERROR(IF(ISBLANK($C334),"",VLOOKUP($C334,'[1]Инф. по МКД'!$D$3:$T$13113,9,0))),"",IF(ISBLANK($C334),"",VLOOKUP($C334,'[1]Инф. по МКД'!$D$3:$T$13113,9,0)))</f>
        <v>9</v>
      </c>
      <c r="H334" s="61">
        <f>IF(ISERROR(IF(ISBLANK($C334),"",VLOOKUP($C334,'[1]Инф. по МКД'!$D$3:$T$13113,10,0))),"",IF(ISBLANK($C334),"",VLOOKUP($C334,'[1]Инф. по МКД'!$D$3:$T$13113,10,0)))</f>
        <v>2</v>
      </c>
      <c r="I334" s="77">
        <f>IF(ISERROR(IF(ISBLANK($C334),"",VLOOKUP($C334,'[1]Инф. по МКД'!$D$3:$T$13113,14,0))),"",IF(ISBLANK($C334),"",VLOOKUP($C334,'[1]Инф. по МКД'!$D$3:$T$13113,14,0)))</f>
        <v>4797.2</v>
      </c>
      <c r="J334" s="78">
        <f>IF(ISERROR(IF(ISBLANK($C334),"",VLOOKUP($C334,'[1]Инф. по МКД'!$D$3:$T$13113,15,0))),"",IF(ISBLANK($C334),"",VLOOKUP($C334,'[1]Инф. по МКД'!$D$3:$T$13113,15,0)))</f>
        <v>3996</v>
      </c>
      <c r="K334" s="77">
        <f>IF(ISERROR(IF(ISBLANK($C334),"",VLOOKUP($C334,'[1]Инф. по МКД'!$D$3:$T$13113,16,0))),"",IF(ISBLANK($C334),"",VLOOKUP($C334,'[1]Инф. по МКД'!$D$3:$T$13113,16,0)))</f>
        <v>3996</v>
      </c>
      <c r="L334" s="79">
        <f>IF(ISERROR(IF(ISBLANK($C334),"",VLOOKUP($C334,'[1]Инф. по МКД'!$D$3:$T$13113,17,0))),"",IF(ISBLANK($C334),"",VLOOKUP($C334,'[1]Инф. по МКД'!$D$3:$T$13113,17,0)))</f>
        <v>165</v>
      </c>
      <c r="M334" s="80">
        <f t="shared" si="47"/>
        <v>5557017.8399999999</v>
      </c>
      <c r="N334" s="78"/>
      <c r="O334" s="78"/>
      <c r="P334" s="78"/>
      <c r="Q334" s="80">
        <f>IF('Форма 2'!D334=0,"",'Форма 2'!D334-N334-O334-P334)</f>
        <v>5557017.8399999999</v>
      </c>
      <c r="R334" s="81">
        <f t="shared" si="48"/>
        <v>1390.6451051051051</v>
      </c>
      <c r="S334" s="81">
        <f t="shared" si="49"/>
        <v>1390.6451051051051</v>
      </c>
      <c r="T334" s="82">
        <v>46022</v>
      </c>
      <c r="U334" s="75" t="s">
        <v>44</v>
      </c>
      <c r="V334" s="84"/>
      <c r="W334" s="84">
        <f t="shared" si="51"/>
        <v>1</v>
      </c>
      <c r="X334" s="85" t="s">
        <v>961</v>
      </c>
      <c r="Y334" s="85" t="s">
        <v>961</v>
      </c>
      <c r="Z334" s="85" t="s">
        <v>961</v>
      </c>
      <c r="AA334" s="85" t="s">
        <v>961</v>
      </c>
      <c r="AB334" s="85" t="s">
        <v>961</v>
      </c>
      <c r="AC334" s="85" t="s">
        <v>961</v>
      </c>
      <c r="AD334" s="85" t="s">
        <v>961</v>
      </c>
      <c r="AE334" s="99">
        <v>2</v>
      </c>
      <c r="AF334" s="86">
        <v>5557017.8399999999</v>
      </c>
      <c r="AG334" s="85" t="s">
        <v>961</v>
      </c>
      <c r="AH334" s="85" t="s">
        <v>961</v>
      </c>
      <c r="AI334" s="85" t="s">
        <v>961</v>
      </c>
      <c r="AJ334" s="85" t="s">
        <v>961</v>
      </c>
      <c r="AK334" s="85" t="s">
        <v>961</v>
      </c>
      <c r="AL334" s="85" t="s">
        <v>961</v>
      </c>
      <c r="AM334" s="85" t="s">
        <v>961</v>
      </c>
      <c r="AN334" s="85" t="s">
        <v>961</v>
      </c>
      <c r="AO334" s="85" t="s">
        <v>961</v>
      </c>
      <c r="AP334" s="85" t="s">
        <v>961</v>
      </c>
      <c r="AQ334" s="85" t="s">
        <v>961</v>
      </c>
      <c r="AR334" s="85" t="s">
        <v>961</v>
      </c>
    </row>
    <row r="335" spans="1:44" ht="16.5" thickTop="1" thickBot="1" x14ac:dyDescent="0.3">
      <c r="A335" s="61">
        <f t="shared" si="50"/>
        <v>78</v>
      </c>
      <c r="B335" s="92" t="str">
        <f>IF(ISERROR(IF(ISBLANK(C335),"",_xlfn.XLOOKUP(C335,'[1]Инф. по МКД'!$D$3:$D$13151,'[1]Инф. по МКД'!$C$3:$C$13151,,0))),"",IF(ISBLANK(C335),"",_xlfn.XLOOKUP(C335,'[1]Инф. по МКД'!$D$3:$D$13151,'[1]Инф. по МКД'!$C$3:$C$13151,,0)))</f>
        <v>город Пермь</v>
      </c>
      <c r="C335" s="96" t="s">
        <v>444</v>
      </c>
      <c r="D335" s="74">
        <f>IF(ISERROR(IF(ISBLANK($C335),"",VLOOKUP($C335,'[1]Инф. по МКД'!$D$3:$T$13113,3,0))),"",IF(ISBLANK($C335),"",VLOOKUP($C335,'[1]Инф. по МКД'!$D$3:$T$13113,3,0)))</f>
        <v>1953</v>
      </c>
      <c r="E335" s="75"/>
      <c r="F335" s="87" t="str">
        <f>IF(ISERROR(IF(ISBLANK($C335),"",VLOOKUP($C335,'[1]Инф. по МКД'!$D$3:$T$13113,5,0))),"",IF(ISBLANK($C335),"",VLOOKUP($C335,'[1]Инф. по МКД'!$D$3:$T$13113,5,0)))</f>
        <v>Кирпич</v>
      </c>
      <c r="G335" s="75">
        <f>IF(ISERROR(IF(ISBLANK($C335),"",VLOOKUP($C335,'[1]Инф. по МКД'!$D$3:$T$13113,9,0))),"",IF(ISBLANK($C335),"",VLOOKUP($C335,'[1]Инф. по МКД'!$D$3:$T$13113,9,0)))</f>
        <v>3</v>
      </c>
      <c r="H335" s="61">
        <f>IF(ISERROR(IF(ISBLANK($C335),"",VLOOKUP($C335,'[1]Инф. по МКД'!$D$3:$T$13113,10,0))),"",IF(ISBLANK($C335),"",VLOOKUP($C335,'[1]Инф. по МКД'!$D$3:$T$13113,10,0)))</f>
        <v>3</v>
      </c>
      <c r="I335" s="77">
        <f>IF(ISERROR(IF(ISBLANK($C335),"",VLOOKUP($C335,'[1]Инф. по МКД'!$D$3:$T$13113,14,0))),"",IF(ISBLANK($C335),"",VLOOKUP($C335,'[1]Инф. по МКД'!$D$3:$T$13113,14,0)))</f>
        <v>2695.5</v>
      </c>
      <c r="J335" s="78">
        <f>IF(ISERROR(IF(ISBLANK($C335),"",VLOOKUP($C335,'[1]Инф. по МКД'!$D$3:$T$13113,15,0))),"",IF(ISBLANK($C335),"",VLOOKUP($C335,'[1]Инф. по МКД'!$D$3:$T$13113,15,0)))</f>
        <v>2195.6</v>
      </c>
      <c r="K335" s="77">
        <f>IF(ISERROR(IF(ISBLANK($C335),"",VLOOKUP($C335,'[1]Инф. по МКД'!$D$3:$T$13113,16,0))),"",IF(ISBLANK($C335),"",VLOOKUP($C335,'[1]Инф. по МКД'!$D$3:$T$13113,16,0)))</f>
        <v>1404.67</v>
      </c>
      <c r="L335" s="79">
        <f>IF(ISERROR(IF(ISBLANK($C335),"",VLOOKUP($C335,'[1]Инф. по МКД'!$D$3:$T$13113,17,0))),"",IF(ISBLANK($C335),"",VLOOKUP($C335,'[1]Инф. по МКД'!$D$3:$T$13113,17,0)))</f>
        <v>54</v>
      </c>
      <c r="M335" s="80">
        <f t="shared" si="47"/>
        <v>3427894.31</v>
      </c>
      <c r="N335" s="78"/>
      <c r="O335" s="78"/>
      <c r="P335" s="78"/>
      <c r="Q335" s="80">
        <f>IF('Форма 2'!D335=0,"",'Форма 2'!D335-N335-O335-P335)</f>
        <v>3427894.31</v>
      </c>
      <c r="R335" s="81">
        <f t="shared" si="48"/>
        <v>1561.2562898524322</v>
      </c>
      <c r="S335" s="81">
        <f t="shared" si="49"/>
        <v>1561.2562898524322</v>
      </c>
      <c r="T335" s="82">
        <v>46022</v>
      </c>
      <c r="U335" s="75" t="s">
        <v>43</v>
      </c>
      <c r="V335" s="83"/>
      <c r="W335" s="84">
        <f t="shared" si="51"/>
        <v>1</v>
      </c>
      <c r="X335" s="85" t="s">
        <v>961</v>
      </c>
      <c r="Y335" s="85" t="s">
        <v>961</v>
      </c>
      <c r="Z335" s="85" t="s">
        <v>961</v>
      </c>
      <c r="AA335" s="85" t="s">
        <v>961</v>
      </c>
      <c r="AB335" s="85" t="s">
        <v>961</v>
      </c>
      <c r="AC335" s="85" t="s">
        <v>961</v>
      </c>
      <c r="AD335" s="85">
        <v>1</v>
      </c>
      <c r="AE335" s="99" t="s">
        <v>961</v>
      </c>
      <c r="AF335" s="86" t="s">
        <v>961</v>
      </c>
      <c r="AG335" s="85" t="s">
        <v>961</v>
      </c>
      <c r="AH335" s="85" t="s">
        <v>961</v>
      </c>
      <c r="AI335" s="85" t="s">
        <v>961</v>
      </c>
      <c r="AJ335" s="85" t="s">
        <v>961</v>
      </c>
      <c r="AK335" s="85" t="s">
        <v>961</v>
      </c>
      <c r="AL335" s="85" t="s">
        <v>961</v>
      </c>
      <c r="AM335" s="85" t="s">
        <v>961</v>
      </c>
      <c r="AN335" s="85" t="s">
        <v>961</v>
      </c>
      <c r="AO335" s="85" t="s">
        <v>961</v>
      </c>
      <c r="AP335" s="85" t="s">
        <v>961</v>
      </c>
      <c r="AQ335" s="85" t="s">
        <v>961</v>
      </c>
      <c r="AR335" s="85" t="s">
        <v>961</v>
      </c>
    </row>
    <row r="336" spans="1:44" ht="16.5" thickTop="1" thickBot="1" x14ac:dyDescent="0.3">
      <c r="A336" s="61">
        <f t="shared" si="50"/>
        <v>79</v>
      </c>
      <c r="B336" s="92" t="str">
        <f>IF(ISERROR(IF(ISBLANK(C336),"",_xlfn.XLOOKUP(C336,'[1]Инф. по МКД'!$D$3:$D$13151,'[1]Инф. по МКД'!$C$3:$C$13151,,0))),"",IF(ISBLANK(C336),"",_xlfn.XLOOKUP(C336,'[1]Инф. по МКД'!$D$3:$D$13151,'[1]Инф. по МКД'!$C$3:$C$13151,,0)))</f>
        <v>город Пермь</v>
      </c>
      <c r="C336" s="96" t="s">
        <v>821</v>
      </c>
      <c r="D336" s="74">
        <f>IF(ISERROR(IF(ISBLANK($C336),"",VLOOKUP($C336,'[1]Инф. по МКД'!$D$3:$T$13113,3,0))),"",IF(ISBLANK($C336),"",VLOOKUP($C336,'[1]Инф. по МКД'!$D$3:$T$13113,3,0)))</f>
        <v>1985</v>
      </c>
      <c r="E336" s="75"/>
      <c r="F336" s="87" t="str">
        <f>IF(ISERROR(IF(ISBLANK($C336),"",VLOOKUP($C336,'[1]Инф. по МКД'!$D$3:$T$13113,5,0))),"",IF(ISBLANK($C336),"",VLOOKUP($C336,'[1]Инф. по МКД'!$D$3:$T$13113,5,0)))</f>
        <v>Панели</v>
      </c>
      <c r="G336" s="75">
        <f>IF(ISERROR(IF(ISBLANK($C336),"",VLOOKUP($C336,'[1]Инф. по МКД'!$D$3:$T$13113,9,0))),"",IF(ISBLANK($C336),"",VLOOKUP($C336,'[1]Инф. по МКД'!$D$3:$T$13113,9,0)))</f>
        <v>9</v>
      </c>
      <c r="H336" s="61">
        <f>IF(ISERROR(IF(ISBLANK($C336),"",VLOOKUP($C336,'[1]Инф. по МКД'!$D$3:$T$13113,10,0))),"",IF(ISBLANK($C336),"",VLOOKUP($C336,'[1]Инф. по МКД'!$D$3:$T$13113,10,0)))</f>
        <v>4</v>
      </c>
      <c r="I336" s="77">
        <f>IF(ISERROR(IF(ISBLANK($C336),"",VLOOKUP($C336,'[1]Инф. по МКД'!$D$3:$T$13113,14,0))),"",IF(ISBLANK($C336),"",VLOOKUP($C336,'[1]Инф. по МКД'!$D$3:$T$13113,14,0)))</f>
        <v>7613.4</v>
      </c>
      <c r="J336" s="78">
        <f>IF(ISERROR(IF(ISBLANK($C336),"",VLOOKUP($C336,'[1]Инф. по МКД'!$D$3:$T$13113,15,0))),"",IF(ISBLANK($C336),"",VLOOKUP($C336,'[1]Инф. по МКД'!$D$3:$T$13113,15,0)))</f>
        <v>5232.8999999999996</v>
      </c>
      <c r="K336" s="77">
        <f>IF(ISERROR(IF(ISBLANK($C336),"",VLOOKUP($C336,'[1]Инф. по МКД'!$D$3:$T$13113,16,0))),"",IF(ISBLANK($C336),"",VLOOKUP($C336,'[1]Инф. по МКД'!$D$3:$T$13113,16,0)))</f>
        <v>5232.8999999999996</v>
      </c>
      <c r="L336" s="79">
        <f>IF(ISERROR(IF(ISBLANK($C336),"",VLOOKUP($C336,'[1]Инф. по МКД'!$D$3:$T$13113,17,0))),"",IF(ISBLANK($C336),"",VLOOKUP($C336,'[1]Инф. по МКД'!$D$3:$T$13113,17,0)))</f>
        <v>450</v>
      </c>
      <c r="M336" s="80">
        <f t="shared" si="47"/>
        <v>11114035.68</v>
      </c>
      <c r="N336" s="78"/>
      <c r="O336" s="78"/>
      <c r="P336" s="78"/>
      <c r="Q336" s="80">
        <f>IF('Форма 2'!D336=0,"",'Форма 2'!D336-N336-O336-P336)</f>
        <v>11114035.68</v>
      </c>
      <c r="R336" s="81">
        <f t="shared" si="48"/>
        <v>2123.8769477727456</v>
      </c>
      <c r="S336" s="81">
        <f t="shared" si="49"/>
        <v>2123.8769477727456</v>
      </c>
      <c r="T336" s="82">
        <v>46022</v>
      </c>
      <c r="U336" s="75" t="s">
        <v>44</v>
      </c>
      <c r="V336" s="84"/>
      <c r="W336" s="84">
        <f t="shared" si="51"/>
        <v>1</v>
      </c>
      <c r="X336" s="85" t="s">
        <v>961</v>
      </c>
      <c r="Y336" s="85" t="s">
        <v>961</v>
      </c>
      <c r="Z336" s="85" t="s">
        <v>961</v>
      </c>
      <c r="AA336" s="85" t="s">
        <v>961</v>
      </c>
      <c r="AB336" s="85" t="s">
        <v>961</v>
      </c>
      <c r="AC336" s="85" t="s">
        <v>961</v>
      </c>
      <c r="AD336" s="85" t="s">
        <v>961</v>
      </c>
      <c r="AE336" s="99">
        <v>4</v>
      </c>
      <c r="AF336" s="86">
        <v>11114035.68</v>
      </c>
      <c r="AG336" s="85" t="s">
        <v>961</v>
      </c>
      <c r="AH336" s="85" t="s">
        <v>961</v>
      </c>
      <c r="AI336" s="85" t="s">
        <v>961</v>
      </c>
      <c r="AJ336" s="85" t="s">
        <v>961</v>
      </c>
      <c r="AK336" s="85" t="s">
        <v>961</v>
      </c>
      <c r="AL336" s="85" t="s">
        <v>961</v>
      </c>
      <c r="AM336" s="85" t="s">
        <v>961</v>
      </c>
      <c r="AN336" s="85" t="s">
        <v>961</v>
      </c>
      <c r="AO336" s="85" t="s">
        <v>961</v>
      </c>
      <c r="AP336" s="85" t="s">
        <v>961</v>
      </c>
      <c r="AQ336" s="85" t="s">
        <v>961</v>
      </c>
      <c r="AR336" s="85" t="s">
        <v>961</v>
      </c>
    </row>
    <row r="337" spans="1:44" ht="16.5" thickTop="1" thickBot="1" x14ac:dyDescent="0.3">
      <c r="A337" s="61">
        <f t="shared" si="50"/>
        <v>80</v>
      </c>
      <c r="B337" s="92" t="str">
        <f>IF(ISERROR(IF(ISBLANK(C337),"",_xlfn.XLOOKUP(C337,'[1]Инф. по МКД'!$D$3:$D$13151,'[1]Инф. по МКД'!$C$3:$C$13151,,0))),"",IF(ISBLANK(C337),"",_xlfn.XLOOKUP(C337,'[1]Инф. по МКД'!$D$3:$D$13151,'[1]Инф. по МКД'!$C$3:$C$13151,,0)))</f>
        <v>город Пермь</v>
      </c>
      <c r="C337" s="96" t="s">
        <v>254</v>
      </c>
      <c r="D337" s="74">
        <f>IF(ISERROR(IF(ISBLANK($C337),"",VLOOKUP($C337,'[1]Инф. по МКД'!$D$3:$T$13113,3,0))),"",IF(ISBLANK($C337),"",VLOOKUP($C337,'[1]Инф. по МКД'!$D$3:$T$13113,3,0)))</f>
        <v>1959</v>
      </c>
      <c r="E337" s="75"/>
      <c r="F337" s="87" t="str">
        <f>IF(ISERROR(IF(ISBLANK($C337),"",VLOOKUP($C337,'[1]Инф. по МКД'!$D$3:$T$13113,5,0))),"",IF(ISBLANK($C337),"",VLOOKUP($C337,'[1]Инф. по МКД'!$D$3:$T$13113,5,0)))</f>
        <v>Кирпич</v>
      </c>
      <c r="G337" s="75">
        <f>IF(ISERROR(IF(ISBLANK($C337),"",VLOOKUP($C337,'[1]Инф. по МКД'!$D$3:$T$13113,9,0))),"",IF(ISBLANK($C337),"",VLOOKUP($C337,'[1]Инф. по МКД'!$D$3:$T$13113,9,0)))</f>
        <v>2</v>
      </c>
      <c r="H337" s="61">
        <f>IF(ISERROR(IF(ISBLANK($C337),"",VLOOKUP($C337,'[1]Инф. по МКД'!$D$3:$T$13113,10,0))),"",IF(ISBLANK($C337),"",VLOOKUP($C337,'[1]Инф. по МКД'!$D$3:$T$13113,10,0)))</f>
        <v>2</v>
      </c>
      <c r="I337" s="77">
        <f>IF(ISERROR(IF(ISBLANK($C337),"",VLOOKUP($C337,'[1]Инф. по МКД'!$D$3:$T$13113,14,0))),"",IF(ISBLANK($C337),"",VLOOKUP($C337,'[1]Инф. по МКД'!$D$3:$T$13113,14,0)))</f>
        <v>647.70000000000005</v>
      </c>
      <c r="J337" s="78">
        <f>IF(ISERROR(IF(ISBLANK($C337),"",VLOOKUP($C337,'[1]Инф. по МКД'!$D$3:$T$13113,15,0))),"",IF(ISBLANK($C337),"",VLOOKUP($C337,'[1]Инф. по МКД'!$D$3:$T$13113,15,0)))</f>
        <v>442.2</v>
      </c>
      <c r="K337" s="77">
        <f>IF(ISERROR(IF(ISBLANK($C337),"",VLOOKUP($C337,'[1]Инф. по МКД'!$D$3:$T$13113,16,0))),"",IF(ISBLANK($C337),"",VLOOKUP($C337,'[1]Инф. по МКД'!$D$3:$T$13113,16,0)))</f>
        <v>433.36</v>
      </c>
      <c r="L337" s="79">
        <f>IF(ISERROR(IF(ISBLANK($C337),"",VLOOKUP($C337,'[1]Инф. по МКД'!$D$3:$T$13113,17,0))),"",IF(ISBLANK($C337),"",VLOOKUP($C337,'[1]Инф. по МКД'!$D$3:$T$13113,17,0)))</f>
        <v>35</v>
      </c>
      <c r="M337" s="80">
        <f t="shared" si="47"/>
        <v>6195470.71</v>
      </c>
      <c r="N337" s="78"/>
      <c r="O337" s="78"/>
      <c r="P337" s="78"/>
      <c r="Q337" s="80">
        <f>IF('Форма 2'!D337=0,"",'Форма 2'!D337-N337-O337-P337)</f>
        <v>6195470.71</v>
      </c>
      <c r="R337" s="81">
        <f t="shared" si="48"/>
        <v>14010.562437810946</v>
      </c>
      <c r="S337" s="81">
        <f t="shared" si="49"/>
        <v>14010.562437810946</v>
      </c>
      <c r="T337" s="82">
        <v>46022</v>
      </c>
      <c r="U337" s="75" t="s">
        <v>43</v>
      </c>
      <c r="V337" s="83"/>
      <c r="W337" s="84">
        <f t="shared" si="51"/>
        <v>2</v>
      </c>
      <c r="X337" s="85" t="s">
        <v>961</v>
      </c>
      <c r="Y337" s="85">
        <v>1</v>
      </c>
      <c r="Z337" s="85" t="s">
        <v>961</v>
      </c>
      <c r="AA337" s="85" t="s">
        <v>961</v>
      </c>
      <c r="AB337" s="85">
        <v>1</v>
      </c>
      <c r="AC337" s="85" t="s">
        <v>961</v>
      </c>
      <c r="AD337" s="85" t="s">
        <v>961</v>
      </c>
      <c r="AE337" s="99" t="s">
        <v>961</v>
      </c>
      <c r="AF337" s="86" t="s">
        <v>961</v>
      </c>
      <c r="AG337" s="85" t="s">
        <v>961</v>
      </c>
      <c r="AH337" s="85" t="s">
        <v>961</v>
      </c>
      <c r="AI337" s="85" t="s">
        <v>961</v>
      </c>
      <c r="AJ337" s="85" t="s">
        <v>961</v>
      </c>
      <c r="AK337" s="85" t="s">
        <v>961</v>
      </c>
      <c r="AL337" s="85" t="s">
        <v>961</v>
      </c>
      <c r="AM337" s="85" t="s">
        <v>961</v>
      </c>
      <c r="AN337" s="85" t="s">
        <v>961</v>
      </c>
      <c r="AO337" s="85" t="s">
        <v>961</v>
      </c>
      <c r="AP337" s="85" t="s">
        <v>961</v>
      </c>
      <c r="AQ337" s="85" t="s">
        <v>961</v>
      </c>
      <c r="AR337" s="85" t="s">
        <v>961</v>
      </c>
    </row>
    <row r="338" spans="1:44" ht="16.5" thickTop="1" thickBot="1" x14ac:dyDescent="0.3">
      <c r="A338" s="61">
        <f t="shared" si="50"/>
        <v>81</v>
      </c>
      <c r="B338" s="92" t="str">
        <f>IF(ISERROR(IF(ISBLANK(C338),"",_xlfn.XLOOKUP(C338,'[1]Инф. по МКД'!$D$3:$D$13151,'[1]Инф. по МКД'!$C$3:$C$13151,,0))),"",IF(ISBLANK(C338),"",_xlfn.XLOOKUP(C338,'[1]Инф. по МКД'!$D$3:$D$13151,'[1]Инф. по МКД'!$C$3:$C$13151,,0)))</f>
        <v>город Пермь</v>
      </c>
      <c r="C338" s="96" t="s">
        <v>445</v>
      </c>
      <c r="D338" s="74">
        <f>IF(ISERROR(IF(ISBLANK($C338),"",VLOOKUP($C338,'[1]Инф. по МКД'!$D$3:$T$13113,3,0))),"",IF(ISBLANK($C338),"",VLOOKUP($C338,'[1]Инф. по МКД'!$D$3:$T$13113,3,0)))</f>
        <v>1959</v>
      </c>
      <c r="E338" s="75"/>
      <c r="F338" s="87" t="str">
        <f>IF(ISERROR(IF(ISBLANK($C338),"",VLOOKUP($C338,'[1]Инф. по МКД'!$D$3:$T$13113,5,0))),"",IF(ISBLANK($C338),"",VLOOKUP($C338,'[1]Инф. по МКД'!$D$3:$T$13113,5,0)))</f>
        <v>Кирпич</v>
      </c>
      <c r="G338" s="75">
        <f>IF(ISERROR(IF(ISBLANK($C338),"",VLOOKUP($C338,'[1]Инф. по МКД'!$D$3:$T$13113,9,0))),"",IF(ISBLANK($C338),"",VLOOKUP($C338,'[1]Инф. по МКД'!$D$3:$T$13113,9,0)))</f>
        <v>2</v>
      </c>
      <c r="H338" s="61">
        <f>IF(ISERROR(IF(ISBLANK($C338),"",VLOOKUP($C338,'[1]Инф. по МКД'!$D$3:$T$13113,10,0))),"",IF(ISBLANK($C338),"",VLOOKUP($C338,'[1]Инф. по МКД'!$D$3:$T$13113,10,0)))</f>
        <v>2</v>
      </c>
      <c r="I338" s="77">
        <f>IF(ISERROR(IF(ISBLANK($C338),"",VLOOKUP($C338,'[1]Инф. по МКД'!$D$3:$T$13113,14,0))),"",IF(ISBLANK($C338),"",VLOOKUP($C338,'[1]Инф. по МКД'!$D$3:$T$13113,14,0)))</f>
        <v>638</v>
      </c>
      <c r="J338" s="78">
        <f>IF(ISERROR(IF(ISBLANK($C338),"",VLOOKUP($C338,'[1]Инф. по МКД'!$D$3:$T$13113,15,0))),"",IF(ISBLANK($C338),"",VLOOKUP($C338,'[1]Инф. по МКД'!$D$3:$T$13113,15,0)))</f>
        <v>416.3</v>
      </c>
      <c r="K338" s="77">
        <f>IF(ISERROR(IF(ISBLANK($C338),"",VLOOKUP($C338,'[1]Инф. по МКД'!$D$3:$T$13113,16,0))),"",IF(ISBLANK($C338),"",VLOOKUP($C338,'[1]Инф. по МКД'!$D$3:$T$13113,16,0)))</f>
        <v>403.81</v>
      </c>
      <c r="L338" s="79">
        <f>IF(ISERROR(IF(ISBLANK($C338),"",VLOOKUP($C338,'[1]Инф. по МКД'!$D$3:$T$13113,17,0))),"",IF(ISBLANK($C338),"",VLOOKUP($C338,'[1]Инф. по МКД'!$D$3:$T$13113,17,0)))</f>
        <v>46</v>
      </c>
      <c r="M338" s="80">
        <f t="shared" si="47"/>
        <v>9820408.620000001</v>
      </c>
      <c r="N338" s="78"/>
      <c r="O338" s="78"/>
      <c r="P338" s="78"/>
      <c r="Q338" s="80">
        <f>IF('Форма 2'!D338=0,"",'Форма 2'!D338-N338-O338-P338)</f>
        <v>9820408.620000001</v>
      </c>
      <c r="R338" s="81">
        <f t="shared" si="48"/>
        <v>23589.739658899834</v>
      </c>
      <c r="S338" s="81">
        <f t="shared" si="49"/>
        <v>23589.739658899834</v>
      </c>
      <c r="T338" s="82">
        <v>46022</v>
      </c>
      <c r="U338" s="75" t="s">
        <v>43</v>
      </c>
      <c r="V338" s="84"/>
      <c r="W338" s="84">
        <f t="shared" si="51"/>
        <v>3</v>
      </c>
      <c r="X338" s="85" t="s">
        <v>961</v>
      </c>
      <c r="Y338" s="85">
        <v>1</v>
      </c>
      <c r="Z338" s="85" t="s">
        <v>961</v>
      </c>
      <c r="AA338" s="85" t="s">
        <v>961</v>
      </c>
      <c r="AB338" s="85">
        <v>1</v>
      </c>
      <c r="AC338" s="85" t="s">
        <v>961</v>
      </c>
      <c r="AD338" s="85" t="s">
        <v>961</v>
      </c>
      <c r="AE338" s="99" t="s">
        <v>961</v>
      </c>
      <c r="AF338" s="86" t="s">
        <v>961</v>
      </c>
      <c r="AG338" s="85" t="s">
        <v>961</v>
      </c>
      <c r="AH338" s="85">
        <v>1</v>
      </c>
      <c r="AI338" s="85" t="s">
        <v>961</v>
      </c>
      <c r="AJ338" s="85" t="s">
        <v>961</v>
      </c>
      <c r="AK338" s="85" t="s">
        <v>961</v>
      </c>
      <c r="AL338" s="85" t="s">
        <v>961</v>
      </c>
      <c r="AM338" s="85" t="s">
        <v>961</v>
      </c>
      <c r="AN338" s="85" t="s">
        <v>961</v>
      </c>
      <c r="AO338" s="85" t="s">
        <v>961</v>
      </c>
      <c r="AP338" s="85" t="s">
        <v>961</v>
      </c>
      <c r="AQ338" s="85" t="s">
        <v>961</v>
      </c>
      <c r="AR338" s="85" t="s">
        <v>961</v>
      </c>
    </row>
    <row r="339" spans="1:44" ht="16.5" thickTop="1" thickBot="1" x14ac:dyDescent="0.3">
      <c r="A339" s="61">
        <f t="shared" si="50"/>
        <v>82</v>
      </c>
      <c r="B339" s="92" t="str">
        <f>IF(ISERROR(IF(ISBLANK(C339),"",_xlfn.XLOOKUP(C339,'[1]Инф. по МКД'!$D$3:$D$13151,'[1]Инф. по МКД'!$C$3:$C$13151,,0))),"",IF(ISBLANK(C339),"",_xlfn.XLOOKUP(C339,'[1]Инф. по МКД'!$D$3:$D$13151,'[1]Инф. по МКД'!$C$3:$C$13151,,0)))</f>
        <v>город Пермь</v>
      </c>
      <c r="C339" s="96" t="s">
        <v>822</v>
      </c>
      <c r="D339" s="74">
        <f>IF(ISERROR(IF(ISBLANK($C339),"",VLOOKUP($C339,'[1]Инф. по МКД'!$D$3:$T$13113,3,0))),"",IF(ISBLANK($C339),"",VLOOKUP($C339,'[1]Инф. по МКД'!$D$3:$T$13113,3,0)))</f>
        <v>1977</v>
      </c>
      <c r="E339" s="75"/>
      <c r="F339" s="87" t="str">
        <f>IF(ISERROR(IF(ISBLANK($C339),"",VLOOKUP($C339,'[1]Инф. по МКД'!$D$3:$T$13113,5,0))),"",IF(ISBLANK($C339),"",VLOOKUP($C339,'[1]Инф. по МКД'!$D$3:$T$13113,5,0)))</f>
        <v>Панель</v>
      </c>
      <c r="G339" s="75">
        <f>IF(ISERROR(IF(ISBLANK($C339),"",VLOOKUP($C339,'[1]Инф. по МКД'!$D$3:$T$13113,9,0))),"",IF(ISBLANK($C339),"",VLOOKUP($C339,'[1]Инф. по МКД'!$D$3:$T$13113,9,0)))</f>
        <v>12</v>
      </c>
      <c r="H339" s="61">
        <f>IF(ISERROR(IF(ISBLANK($C339),"",VLOOKUP($C339,'[1]Инф. по МКД'!$D$3:$T$13113,10,0))),"",IF(ISBLANK($C339),"",VLOOKUP($C339,'[1]Инф. по МКД'!$D$3:$T$13113,10,0)))</f>
        <v>4</v>
      </c>
      <c r="I339" s="77">
        <f>IF(ISERROR(IF(ISBLANK($C339),"",VLOOKUP($C339,'[1]Инф. по МКД'!$D$3:$T$13113,14,0))),"",IF(ISBLANK($C339),"",VLOOKUP($C339,'[1]Инф. по МКД'!$D$3:$T$13113,14,0)))</f>
        <v>11420.2</v>
      </c>
      <c r="J339" s="78">
        <f>IF(ISERROR(IF(ISBLANK($C339),"",VLOOKUP($C339,'[1]Инф. по МКД'!$D$3:$T$13113,15,0))),"",IF(ISBLANK($C339),"",VLOOKUP($C339,'[1]Инф. по МКД'!$D$3:$T$13113,15,0)))</f>
        <v>9207.5</v>
      </c>
      <c r="K339" s="77">
        <f>IF(ISERROR(IF(ISBLANK($C339),"",VLOOKUP($C339,'[1]Инф. по МКД'!$D$3:$T$13113,16,0))),"",IF(ISBLANK($C339),"",VLOOKUP($C339,'[1]Инф. по МКД'!$D$3:$T$13113,16,0)))</f>
        <v>9207.5</v>
      </c>
      <c r="L339" s="79">
        <f>IF(ISERROR(IF(ISBLANK($C339),"",VLOOKUP($C339,'[1]Инф. по МКД'!$D$3:$T$13113,17,0))),"",IF(ISBLANK($C339),"",VLOOKUP($C339,'[1]Инф. по МКД'!$D$3:$T$13113,17,0)))</f>
        <v>562</v>
      </c>
      <c r="M339" s="80">
        <f t="shared" si="47"/>
        <v>31996115.68</v>
      </c>
      <c r="N339" s="78"/>
      <c r="O339" s="78"/>
      <c r="P339" s="78"/>
      <c r="Q339" s="80">
        <f>IF('Форма 2'!D339=0,"",'Форма 2'!D339-N339-O339-P339)</f>
        <v>31996115.68</v>
      </c>
      <c r="R339" s="81">
        <f t="shared" si="48"/>
        <v>3475.0057757263098</v>
      </c>
      <c r="S339" s="81">
        <f t="shared" si="49"/>
        <v>3475.0057757263098</v>
      </c>
      <c r="T339" s="82">
        <v>46022</v>
      </c>
      <c r="U339" s="75" t="s">
        <v>44</v>
      </c>
      <c r="V339" s="84"/>
      <c r="W339" s="84">
        <f t="shared" si="51"/>
        <v>1</v>
      </c>
      <c r="X339" s="85" t="s">
        <v>961</v>
      </c>
      <c r="Y339" s="85" t="s">
        <v>961</v>
      </c>
      <c r="Z339" s="85" t="s">
        <v>961</v>
      </c>
      <c r="AA339" s="85" t="s">
        <v>961</v>
      </c>
      <c r="AB339" s="85" t="s">
        <v>961</v>
      </c>
      <c r="AC339" s="85" t="s">
        <v>961</v>
      </c>
      <c r="AD339" s="85" t="s">
        <v>961</v>
      </c>
      <c r="AE339" s="99">
        <v>8</v>
      </c>
      <c r="AF339" s="86">
        <v>31996115.68</v>
      </c>
      <c r="AG339" s="85" t="s">
        <v>961</v>
      </c>
      <c r="AH339" s="85" t="s">
        <v>961</v>
      </c>
      <c r="AI339" s="85" t="s">
        <v>961</v>
      </c>
      <c r="AJ339" s="85" t="s">
        <v>961</v>
      </c>
      <c r="AK339" s="85" t="s">
        <v>961</v>
      </c>
      <c r="AL339" s="85" t="s">
        <v>961</v>
      </c>
      <c r="AM339" s="85" t="s">
        <v>961</v>
      </c>
      <c r="AN339" s="85" t="s">
        <v>961</v>
      </c>
      <c r="AO339" s="85" t="s">
        <v>961</v>
      </c>
      <c r="AP339" s="85" t="s">
        <v>961</v>
      </c>
      <c r="AQ339" s="85" t="s">
        <v>961</v>
      </c>
      <c r="AR339" s="85" t="s">
        <v>961</v>
      </c>
    </row>
    <row r="340" spans="1:44" ht="16.5" thickTop="1" thickBot="1" x14ac:dyDescent="0.3">
      <c r="A340" s="61">
        <f t="shared" si="50"/>
        <v>83</v>
      </c>
      <c r="B340" s="92" t="str">
        <f>IF(ISERROR(IF(ISBLANK(C340),"",_xlfn.XLOOKUP(C340,'[1]Инф. по МКД'!$D$3:$D$13151,'[1]Инф. по МКД'!$C$3:$C$13151,,0))),"",IF(ISBLANK(C340),"",_xlfn.XLOOKUP(C340,'[1]Инф. по МКД'!$D$3:$D$13151,'[1]Инф. по МКД'!$C$3:$C$13151,,0)))</f>
        <v>город Пермь</v>
      </c>
      <c r="C340" s="96" t="s">
        <v>255</v>
      </c>
      <c r="D340" s="74">
        <f>IF(ISERROR(IF(ISBLANK($C340),"",VLOOKUP($C340,'[1]Инф. по МКД'!$D$3:$T$13113,3,0))),"",IF(ISBLANK($C340),"",VLOOKUP($C340,'[1]Инф. по МКД'!$D$3:$T$13113,3,0)))</f>
        <v>1963</v>
      </c>
      <c r="E340" s="75"/>
      <c r="F340" s="87" t="str">
        <f>IF(ISERROR(IF(ISBLANK($C340),"",VLOOKUP($C340,'[1]Инф. по МКД'!$D$3:$T$13113,5,0))),"",IF(ISBLANK($C340),"",VLOOKUP($C340,'[1]Инф. по МКД'!$D$3:$T$13113,5,0)))</f>
        <v>Кирпич</v>
      </c>
      <c r="G340" s="75">
        <f>IF(ISERROR(IF(ISBLANK($C340),"",VLOOKUP($C340,'[1]Инф. по МКД'!$D$3:$T$13113,9,0))),"",IF(ISBLANK($C340),"",VLOOKUP($C340,'[1]Инф. по МКД'!$D$3:$T$13113,9,0)))</f>
        <v>5</v>
      </c>
      <c r="H340" s="61">
        <f>IF(ISERROR(IF(ISBLANK($C340),"",VLOOKUP($C340,'[1]Инф. по МКД'!$D$3:$T$13113,10,0))),"",IF(ISBLANK($C340),"",VLOOKUP($C340,'[1]Инф. по МКД'!$D$3:$T$13113,10,0)))</f>
        <v>3</v>
      </c>
      <c r="I340" s="77">
        <f>IF(ISERROR(IF(ISBLANK($C340),"",VLOOKUP($C340,'[1]Инф. по МКД'!$D$3:$T$13113,14,0))),"",IF(ISBLANK($C340),"",VLOOKUP($C340,'[1]Инф. по МКД'!$D$3:$T$13113,14,0)))</f>
        <v>2741.3</v>
      </c>
      <c r="J340" s="78">
        <f>IF(ISERROR(IF(ISBLANK($C340),"",VLOOKUP($C340,'[1]Инф. по МКД'!$D$3:$T$13113,15,0))),"",IF(ISBLANK($C340),"",VLOOKUP($C340,'[1]Инф. по МКД'!$D$3:$T$13113,15,0)))</f>
        <v>2545.1999999999998</v>
      </c>
      <c r="K340" s="77">
        <f>IF(ISERROR(IF(ISBLANK($C340),"",VLOOKUP($C340,'[1]Инф. по МКД'!$D$3:$T$13113,16,0))),"",IF(ISBLANK($C340),"",VLOOKUP($C340,'[1]Инф. по МКД'!$D$3:$T$13113,16,0)))</f>
        <v>2545.1999999999998</v>
      </c>
      <c r="L340" s="79">
        <f>IF(ISERROR(IF(ISBLANK($C340),"",VLOOKUP($C340,'[1]Инф. по МКД'!$D$3:$T$13113,17,0))),"",IF(ISBLANK($C340),"",VLOOKUP($C340,'[1]Инф. по МКД'!$D$3:$T$13113,17,0)))</f>
        <v>138</v>
      </c>
      <c r="M340" s="80">
        <f t="shared" si="47"/>
        <v>20413008.210000001</v>
      </c>
      <c r="N340" s="78"/>
      <c r="O340" s="78"/>
      <c r="P340" s="78"/>
      <c r="Q340" s="80">
        <f>IF('Форма 2'!D340=0,"",'Форма 2'!D340-N340-O340-P340)</f>
        <v>20413008.210000001</v>
      </c>
      <c r="R340" s="81">
        <f t="shared" si="48"/>
        <v>8020.1981023102317</v>
      </c>
      <c r="S340" s="81">
        <f t="shared" si="49"/>
        <v>8020.1981023102317</v>
      </c>
      <c r="T340" s="82">
        <v>46022</v>
      </c>
      <c r="U340" s="75" t="s">
        <v>43</v>
      </c>
      <c r="V340" s="84"/>
      <c r="W340" s="84">
        <f t="shared" si="51"/>
        <v>3</v>
      </c>
      <c r="X340" s="85" t="s">
        <v>961</v>
      </c>
      <c r="Y340" s="85">
        <v>1</v>
      </c>
      <c r="Z340" s="85" t="s">
        <v>961</v>
      </c>
      <c r="AA340" s="85" t="s">
        <v>961</v>
      </c>
      <c r="AB340" s="85" t="s">
        <v>961</v>
      </c>
      <c r="AC340" s="85">
        <v>1</v>
      </c>
      <c r="AD340" s="85" t="s">
        <v>961</v>
      </c>
      <c r="AE340" s="99" t="s">
        <v>961</v>
      </c>
      <c r="AF340" s="86" t="s">
        <v>961</v>
      </c>
      <c r="AG340" s="85">
        <v>1</v>
      </c>
      <c r="AH340" s="85" t="s">
        <v>961</v>
      </c>
      <c r="AI340" s="85" t="s">
        <v>961</v>
      </c>
      <c r="AJ340" s="85" t="s">
        <v>961</v>
      </c>
      <c r="AK340" s="85" t="s">
        <v>961</v>
      </c>
      <c r="AL340" s="85" t="s">
        <v>961</v>
      </c>
      <c r="AM340" s="85" t="s">
        <v>961</v>
      </c>
      <c r="AN340" s="85" t="s">
        <v>961</v>
      </c>
      <c r="AO340" s="85" t="s">
        <v>961</v>
      </c>
      <c r="AP340" s="85" t="s">
        <v>961</v>
      </c>
      <c r="AQ340" s="85" t="s">
        <v>961</v>
      </c>
      <c r="AR340" s="85" t="s">
        <v>961</v>
      </c>
    </row>
    <row r="341" spans="1:44" ht="16.5" thickTop="1" thickBot="1" x14ac:dyDescent="0.3">
      <c r="A341" s="61">
        <f t="shared" si="50"/>
        <v>84</v>
      </c>
      <c r="B341" s="92" t="str">
        <f>IF(ISERROR(IF(ISBLANK(C341),"",_xlfn.XLOOKUP(C341,'[1]Инф. по МКД'!$D$3:$D$13151,'[1]Инф. по МКД'!$C$3:$C$13151,,0))),"",IF(ISBLANK(C341),"",_xlfn.XLOOKUP(C341,'[1]Инф. по МКД'!$D$3:$D$13151,'[1]Инф. по МКД'!$C$3:$C$13151,,0)))</f>
        <v>город Пермь</v>
      </c>
      <c r="C341" s="96" t="s">
        <v>824</v>
      </c>
      <c r="D341" s="74">
        <f>IF(ISERROR(IF(ISBLANK($C341),"",VLOOKUP($C341,'[1]Инф. по МКД'!$D$3:$T$13113,3,0))),"",IF(ISBLANK($C341),"",VLOOKUP($C341,'[1]Инф. по МКД'!$D$3:$T$13113,3,0)))</f>
        <v>1973</v>
      </c>
      <c r="E341" s="75"/>
      <c r="F341" s="87" t="str">
        <f>IF(ISERROR(IF(ISBLANK($C341),"",VLOOKUP($C341,'[1]Инф. по МКД'!$D$3:$T$13113,5,0))),"",IF(ISBLANK($C341),"",VLOOKUP($C341,'[1]Инф. по МКД'!$D$3:$T$13113,5,0)))</f>
        <v>Панель</v>
      </c>
      <c r="G341" s="75">
        <f>IF(ISERROR(IF(ISBLANK($C341),"",VLOOKUP($C341,'[1]Инф. по МКД'!$D$3:$T$13113,9,0))),"",IF(ISBLANK($C341),"",VLOOKUP($C341,'[1]Инф. по МКД'!$D$3:$T$13113,9,0)))</f>
        <v>9</v>
      </c>
      <c r="H341" s="61">
        <f>IF(ISERROR(IF(ISBLANK($C341),"",VLOOKUP($C341,'[1]Инф. по МКД'!$D$3:$T$13113,10,0))),"",IF(ISBLANK($C341),"",VLOOKUP($C341,'[1]Инф. по МКД'!$D$3:$T$13113,10,0)))</f>
        <v>2</v>
      </c>
      <c r="I341" s="77">
        <f>IF(ISERROR(IF(ISBLANK($C341),"",VLOOKUP($C341,'[1]Инф. по МКД'!$D$3:$T$13113,14,0))),"",IF(ISBLANK($C341),"",VLOOKUP($C341,'[1]Инф. по МКД'!$D$3:$T$13113,14,0)))</f>
        <v>3814.2</v>
      </c>
      <c r="J341" s="78">
        <f>IF(ISERROR(IF(ISBLANK($C341),"",VLOOKUP($C341,'[1]Инф. по МКД'!$D$3:$T$13113,15,0))),"",IF(ISBLANK($C341),"",VLOOKUP($C341,'[1]Инф. по МКД'!$D$3:$T$13113,15,0)))</f>
        <v>2633.4</v>
      </c>
      <c r="K341" s="77">
        <f>IF(ISERROR(IF(ISBLANK($C341),"",VLOOKUP($C341,'[1]Инф. по МКД'!$D$3:$T$13113,16,0))),"",IF(ISBLANK($C341),"",VLOOKUP($C341,'[1]Инф. по МКД'!$D$3:$T$13113,16,0)))</f>
        <v>2633.4</v>
      </c>
      <c r="L341" s="79">
        <f>IF(ISERROR(IF(ISBLANK($C341),"",VLOOKUP($C341,'[1]Инф. по МКД'!$D$3:$T$13113,17,0))),"",IF(ISBLANK($C341),"",VLOOKUP($C341,'[1]Инф. по МКД'!$D$3:$T$13113,17,0)))</f>
        <v>204</v>
      </c>
      <c r="M341" s="80">
        <f t="shared" si="47"/>
        <v>5557017.8399999999</v>
      </c>
      <c r="N341" s="78"/>
      <c r="O341" s="78"/>
      <c r="P341" s="78"/>
      <c r="Q341" s="80">
        <f>IF('Форма 2'!D341=0,"",'Форма 2'!D341-N341-O341-P341)</f>
        <v>5557017.8399999999</v>
      </c>
      <c r="R341" s="81">
        <f t="shared" si="48"/>
        <v>2110.2065162907265</v>
      </c>
      <c r="S341" s="81">
        <f t="shared" si="49"/>
        <v>2110.2065162907265</v>
      </c>
      <c r="T341" s="82">
        <v>46022</v>
      </c>
      <c r="U341" s="75" t="s">
        <v>44</v>
      </c>
      <c r="V341" s="84"/>
      <c r="W341" s="84">
        <f t="shared" si="51"/>
        <v>1</v>
      </c>
      <c r="X341" s="85" t="s">
        <v>961</v>
      </c>
      <c r="Y341" s="85" t="s">
        <v>961</v>
      </c>
      <c r="Z341" s="85" t="s">
        <v>961</v>
      </c>
      <c r="AA341" s="85" t="s">
        <v>961</v>
      </c>
      <c r="AB341" s="85" t="s">
        <v>961</v>
      </c>
      <c r="AC341" s="85" t="s">
        <v>961</v>
      </c>
      <c r="AD341" s="85" t="s">
        <v>961</v>
      </c>
      <c r="AE341" s="99">
        <v>2</v>
      </c>
      <c r="AF341" s="86">
        <v>5557017.8399999999</v>
      </c>
      <c r="AG341" s="85" t="s">
        <v>961</v>
      </c>
      <c r="AH341" s="85" t="s">
        <v>961</v>
      </c>
      <c r="AI341" s="85" t="s">
        <v>961</v>
      </c>
      <c r="AJ341" s="85" t="s">
        <v>961</v>
      </c>
      <c r="AK341" s="85" t="s">
        <v>961</v>
      </c>
      <c r="AL341" s="85" t="s">
        <v>961</v>
      </c>
      <c r="AM341" s="85" t="s">
        <v>961</v>
      </c>
      <c r="AN341" s="85" t="s">
        <v>961</v>
      </c>
      <c r="AO341" s="85" t="s">
        <v>961</v>
      </c>
      <c r="AP341" s="85" t="s">
        <v>961</v>
      </c>
      <c r="AQ341" s="85" t="s">
        <v>961</v>
      </c>
      <c r="AR341" s="85" t="s">
        <v>961</v>
      </c>
    </row>
    <row r="342" spans="1:44" ht="16.5" thickTop="1" thickBot="1" x14ac:dyDescent="0.3">
      <c r="A342" s="61">
        <f t="shared" si="50"/>
        <v>85</v>
      </c>
      <c r="B342" s="92" t="str">
        <f>IF(ISERROR(IF(ISBLANK(C342),"",_xlfn.XLOOKUP(C342,'[1]Инф. по МКД'!$D$3:$D$13151,'[1]Инф. по МКД'!$C$3:$C$13151,,0))),"",IF(ISBLANK(C342),"",_xlfn.XLOOKUP(C342,'[1]Инф. по МКД'!$D$3:$D$13151,'[1]Инф. по МКД'!$C$3:$C$13151,,0)))</f>
        <v>город Пермь</v>
      </c>
      <c r="C342" s="96" t="s">
        <v>825</v>
      </c>
      <c r="D342" s="74">
        <f>IF(ISERROR(IF(ISBLANK($C342),"",VLOOKUP($C342,'[1]Инф. по МКД'!$D$3:$T$13113,3,0))),"",IF(ISBLANK($C342),"",VLOOKUP($C342,'[1]Инф. по МКД'!$D$3:$T$13113,3,0)))</f>
        <v>1994</v>
      </c>
      <c r="E342" s="75"/>
      <c r="F342" s="87" t="str">
        <f>IF(ISERROR(IF(ISBLANK($C342),"",VLOOKUP($C342,'[1]Инф. по МКД'!$D$3:$T$13113,5,0))),"",IF(ISBLANK($C342),"",VLOOKUP($C342,'[1]Инф. по МКД'!$D$3:$T$13113,5,0)))</f>
        <v>Бетон</v>
      </c>
      <c r="G342" s="75">
        <f>IF(ISERROR(IF(ISBLANK($C342),"",VLOOKUP($C342,'[1]Инф. по МКД'!$D$3:$T$13113,9,0))),"",IF(ISBLANK($C342),"",VLOOKUP($C342,'[1]Инф. по МКД'!$D$3:$T$13113,9,0)))</f>
        <v>10</v>
      </c>
      <c r="H342" s="61">
        <f>IF(ISERROR(IF(ISBLANK($C342),"",VLOOKUP($C342,'[1]Инф. по МКД'!$D$3:$T$13113,10,0))),"",IF(ISBLANK($C342),"",VLOOKUP($C342,'[1]Инф. по МКД'!$D$3:$T$13113,10,0)))</f>
        <v>2</v>
      </c>
      <c r="I342" s="77">
        <f>IF(ISERROR(IF(ISBLANK($C342),"",VLOOKUP($C342,'[1]Инф. по МКД'!$D$3:$T$13113,14,0))),"",IF(ISBLANK($C342),"",VLOOKUP($C342,'[1]Инф. по МКД'!$D$3:$T$13113,14,0)))</f>
        <v>6467.6</v>
      </c>
      <c r="J342" s="78">
        <f>IF(ISERROR(IF(ISBLANK($C342),"",VLOOKUP($C342,'[1]Инф. по МКД'!$D$3:$T$13113,15,0))),"",IF(ISBLANK($C342),"",VLOOKUP($C342,'[1]Инф. по МКД'!$D$3:$T$13113,15,0)))</f>
        <v>5474.3</v>
      </c>
      <c r="K342" s="77">
        <f>IF(ISERROR(IF(ISBLANK($C342),"",VLOOKUP($C342,'[1]Инф. по МКД'!$D$3:$T$13113,16,0))),"",IF(ISBLANK($C342),"",VLOOKUP($C342,'[1]Инф. по МКД'!$D$3:$T$13113,16,0)))</f>
        <v>5474.3</v>
      </c>
      <c r="L342" s="79">
        <f>IF(ISERROR(IF(ISBLANK($C342),"",VLOOKUP($C342,'[1]Инф. по МКД'!$D$3:$T$13113,17,0))),"",IF(ISBLANK($C342),"",VLOOKUP($C342,'[1]Инф. по МКД'!$D$3:$T$13113,17,0)))</f>
        <v>278</v>
      </c>
      <c r="M342" s="80">
        <f t="shared" si="47"/>
        <v>7860633.5999999996</v>
      </c>
      <c r="N342" s="78"/>
      <c r="O342" s="78"/>
      <c r="P342" s="78"/>
      <c r="Q342" s="80">
        <f>IF('Форма 2'!D342=0,"",'Форма 2'!D342-N342-O342-P342)</f>
        <v>7860633.5999999996</v>
      </c>
      <c r="R342" s="81">
        <f t="shared" si="48"/>
        <v>1435.9157517856163</v>
      </c>
      <c r="S342" s="81">
        <f t="shared" si="49"/>
        <v>1435.9157517856163</v>
      </c>
      <c r="T342" s="82">
        <v>46022</v>
      </c>
      <c r="U342" s="75" t="s">
        <v>44</v>
      </c>
      <c r="V342" s="84"/>
      <c r="W342" s="84">
        <f t="shared" si="51"/>
        <v>1</v>
      </c>
      <c r="X342" s="85" t="s">
        <v>961</v>
      </c>
      <c r="Y342" s="85" t="s">
        <v>961</v>
      </c>
      <c r="Z342" s="85" t="s">
        <v>961</v>
      </c>
      <c r="AA342" s="85" t="s">
        <v>961</v>
      </c>
      <c r="AB342" s="85" t="s">
        <v>961</v>
      </c>
      <c r="AC342" s="85" t="s">
        <v>961</v>
      </c>
      <c r="AD342" s="85" t="s">
        <v>961</v>
      </c>
      <c r="AE342" s="99">
        <v>2</v>
      </c>
      <c r="AF342" s="86">
        <v>7860633.5999999996</v>
      </c>
      <c r="AG342" s="85" t="s">
        <v>961</v>
      </c>
      <c r="AH342" s="85" t="s">
        <v>961</v>
      </c>
      <c r="AI342" s="85" t="s">
        <v>961</v>
      </c>
      <c r="AJ342" s="85" t="s">
        <v>961</v>
      </c>
      <c r="AK342" s="85" t="s">
        <v>961</v>
      </c>
      <c r="AL342" s="85" t="s">
        <v>961</v>
      </c>
      <c r="AM342" s="85" t="s">
        <v>961</v>
      </c>
      <c r="AN342" s="85" t="s">
        <v>961</v>
      </c>
      <c r="AO342" s="85" t="s">
        <v>961</v>
      </c>
      <c r="AP342" s="85" t="s">
        <v>961</v>
      </c>
      <c r="AQ342" s="85" t="s">
        <v>961</v>
      </c>
      <c r="AR342" s="85" t="s">
        <v>961</v>
      </c>
    </row>
    <row r="343" spans="1:44" ht="16.5" thickTop="1" thickBot="1" x14ac:dyDescent="0.3">
      <c r="A343" s="61">
        <f t="shared" si="50"/>
        <v>86</v>
      </c>
      <c r="B343" s="92" t="str">
        <f>IF(ISERROR(IF(ISBLANK(C343),"",_xlfn.XLOOKUP(C343,'[1]Инф. по МКД'!$D$3:$D$13151,'[1]Инф. по МКД'!$C$3:$C$13151,,0))),"",IF(ISBLANK(C343),"",_xlfn.XLOOKUP(C343,'[1]Инф. по МКД'!$D$3:$D$13151,'[1]Инф. по МКД'!$C$3:$C$13151,,0)))</f>
        <v>город Пермь</v>
      </c>
      <c r="C343" s="96" t="s">
        <v>446</v>
      </c>
      <c r="D343" s="74">
        <f>IF(ISERROR(IF(ISBLANK($C343),"",VLOOKUP($C343,'[1]Инф. по МКД'!$D$3:$T$13113,3,0))),"",IF(ISBLANK($C343),"",VLOOKUP($C343,'[1]Инф. по МКД'!$D$3:$T$13113,3,0)))</f>
        <v>1962</v>
      </c>
      <c r="E343" s="75"/>
      <c r="F343" s="87" t="str">
        <f>IF(ISERROR(IF(ISBLANK($C343),"",VLOOKUP($C343,'[1]Инф. по МКД'!$D$3:$T$13113,5,0))),"",IF(ISBLANK($C343),"",VLOOKUP($C343,'[1]Инф. по МКД'!$D$3:$T$13113,5,0)))</f>
        <v>Кирпич</v>
      </c>
      <c r="G343" s="75">
        <f>IF(ISERROR(IF(ISBLANK($C343),"",VLOOKUP($C343,'[1]Инф. по МКД'!$D$3:$T$13113,9,0))),"",IF(ISBLANK($C343),"",VLOOKUP($C343,'[1]Инф. по МКД'!$D$3:$T$13113,9,0)))</f>
        <v>5</v>
      </c>
      <c r="H343" s="61">
        <f>IF(ISERROR(IF(ISBLANK($C343),"",VLOOKUP($C343,'[1]Инф. по МКД'!$D$3:$T$13113,10,0))),"",IF(ISBLANK($C343),"",VLOOKUP($C343,'[1]Инф. по МКД'!$D$3:$T$13113,10,0)))</f>
        <v>5</v>
      </c>
      <c r="I343" s="77">
        <f>IF(ISERROR(IF(ISBLANK($C343),"",VLOOKUP($C343,'[1]Инф. по МКД'!$D$3:$T$13113,14,0))),"",IF(ISBLANK($C343),"",VLOOKUP($C343,'[1]Инф. по МКД'!$D$3:$T$13113,14,0)))</f>
        <v>4358.7</v>
      </c>
      <c r="J343" s="78">
        <f>IF(ISERROR(IF(ISBLANK($C343),"",VLOOKUP($C343,'[1]Инф. по МКД'!$D$3:$T$13113,15,0))),"",IF(ISBLANK($C343),"",VLOOKUP($C343,'[1]Инф. по МКД'!$D$3:$T$13113,15,0)))</f>
        <v>4033.1</v>
      </c>
      <c r="K343" s="77">
        <f>IF(ISERROR(IF(ISBLANK($C343),"",VLOOKUP($C343,'[1]Инф. по МКД'!$D$3:$T$13113,16,0))),"",IF(ISBLANK($C343),"",VLOOKUP($C343,'[1]Инф. по МКД'!$D$3:$T$13113,16,0)))</f>
        <v>4033.1</v>
      </c>
      <c r="L343" s="79">
        <f>IF(ISERROR(IF(ISBLANK($C343),"",VLOOKUP($C343,'[1]Инф. по МКД'!$D$3:$T$13113,17,0))),"",IF(ISBLANK($C343),"",VLOOKUP($C343,'[1]Инф. по МКД'!$D$3:$T$13113,17,0)))</f>
        <v>201</v>
      </c>
      <c r="M343" s="80">
        <f t="shared" si="47"/>
        <v>33873942.159999996</v>
      </c>
      <c r="N343" s="78"/>
      <c r="O343" s="78"/>
      <c r="P343" s="78"/>
      <c r="Q343" s="80">
        <f>IF('Форма 2'!D343=0,"",'Форма 2'!D343-N343-O343-P343)</f>
        <v>33873942.159999996</v>
      </c>
      <c r="R343" s="81">
        <f t="shared" si="48"/>
        <v>8398.9839478316917</v>
      </c>
      <c r="S343" s="81">
        <f t="shared" si="49"/>
        <v>8398.9839478316917</v>
      </c>
      <c r="T343" s="82">
        <v>46022</v>
      </c>
      <c r="U343" s="75" t="s">
        <v>44</v>
      </c>
      <c r="V343" s="84"/>
      <c r="W343" s="84">
        <f t="shared" si="51"/>
        <v>4</v>
      </c>
      <c r="X343" s="85" t="s">
        <v>961</v>
      </c>
      <c r="Y343" s="85">
        <v>1</v>
      </c>
      <c r="Z343" s="85" t="s">
        <v>961</v>
      </c>
      <c r="AA343" s="85">
        <v>1</v>
      </c>
      <c r="AB343" s="85" t="s">
        <v>961</v>
      </c>
      <c r="AC343" s="85">
        <v>1</v>
      </c>
      <c r="AD343" s="85" t="s">
        <v>961</v>
      </c>
      <c r="AE343" s="99" t="s">
        <v>961</v>
      </c>
      <c r="AF343" s="86" t="s">
        <v>961</v>
      </c>
      <c r="AG343" s="85">
        <v>1</v>
      </c>
      <c r="AH343" s="85" t="s">
        <v>961</v>
      </c>
      <c r="AI343" s="85" t="s">
        <v>961</v>
      </c>
      <c r="AJ343" s="85" t="s">
        <v>961</v>
      </c>
      <c r="AK343" s="85" t="s">
        <v>961</v>
      </c>
      <c r="AL343" s="85" t="s">
        <v>961</v>
      </c>
      <c r="AM343" s="85" t="s">
        <v>961</v>
      </c>
      <c r="AN343" s="85" t="s">
        <v>961</v>
      </c>
      <c r="AO343" s="85" t="s">
        <v>961</v>
      </c>
      <c r="AP343" s="85" t="s">
        <v>961</v>
      </c>
      <c r="AQ343" s="85" t="s">
        <v>961</v>
      </c>
      <c r="AR343" s="85" t="s">
        <v>961</v>
      </c>
    </row>
    <row r="344" spans="1:44" ht="16.5" thickTop="1" thickBot="1" x14ac:dyDescent="0.3">
      <c r="A344" s="61">
        <f t="shared" si="50"/>
        <v>87</v>
      </c>
      <c r="B344" s="92" t="str">
        <f>IF(ISERROR(IF(ISBLANK(C344),"",_xlfn.XLOOKUP(C344,'[1]Инф. по МКД'!$D$3:$D$13151,'[1]Инф. по МКД'!$C$3:$C$13151,,0))),"",IF(ISBLANK(C344),"",_xlfn.XLOOKUP(C344,'[1]Инф. по МКД'!$D$3:$D$13151,'[1]Инф. по МКД'!$C$3:$C$13151,,0)))</f>
        <v>город Пермь</v>
      </c>
      <c r="C344" s="96" t="s">
        <v>830</v>
      </c>
      <c r="D344" s="74">
        <f>IF(ISERROR(IF(ISBLANK($C344),"",VLOOKUP($C344,'[1]Инф. по МКД'!$D$3:$T$13113,3,0))),"",IF(ISBLANK($C344),"",VLOOKUP($C344,'[1]Инф. по МКД'!$D$3:$T$13113,3,0)))</f>
        <v>2008</v>
      </c>
      <c r="E344" s="75"/>
      <c r="F344" s="87" t="str">
        <f>IF(ISERROR(IF(ISBLANK($C344),"",VLOOKUP($C344,'[1]Инф. по МКД'!$D$3:$T$13113,5,0))),"",IF(ISBLANK($C344),"",VLOOKUP($C344,'[1]Инф. по МКД'!$D$3:$T$13113,5,0)))</f>
        <v>Панель</v>
      </c>
      <c r="G344" s="75">
        <f>IF(ISERROR(IF(ISBLANK($C344),"",VLOOKUP($C344,'[1]Инф. по МКД'!$D$3:$T$13113,9,0))),"",IF(ISBLANK($C344),"",VLOOKUP($C344,'[1]Инф. по МКД'!$D$3:$T$13113,9,0)))</f>
        <v>16</v>
      </c>
      <c r="H344" s="61">
        <f>IF(ISERROR(IF(ISBLANK($C344),"",VLOOKUP($C344,'[1]Инф. по МКД'!$D$3:$T$13113,10,0))),"",IF(ISBLANK($C344),"",VLOOKUP($C344,'[1]Инф. по МКД'!$D$3:$T$13113,10,0)))</f>
        <v>3</v>
      </c>
      <c r="I344" s="77">
        <f>IF(ISERROR(IF(ISBLANK($C344),"",VLOOKUP($C344,'[1]Инф. по МКД'!$D$3:$T$13113,14,0))),"",IF(ISBLANK($C344),"",VLOOKUP($C344,'[1]Инф. по МКД'!$D$3:$T$13113,14,0)))</f>
        <v>11900</v>
      </c>
      <c r="J344" s="78">
        <f>IF(ISERROR(IF(ISBLANK($C344),"",VLOOKUP($C344,'[1]Инф. по МКД'!$D$3:$T$13113,15,0))),"",IF(ISBLANK($C344),"",VLOOKUP($C344,'[1]Инф. по МКД'!$D$3:$T$13113,15,0)))</f>
        <v>9600</v>
      </c>
      <c r="K344" s="77">
        <f>IF(ISERROR(IF(ISBLANK($C344),"",VLOOKUP($C344,'[1]Инф. по МКД'!$D$3:$T$13113,16,0))),"",IF(ISBLANK($C344),"",VLOOKUP($C344,'[1]Инф. по МКД'!$D$3:$T$13113,16,0)))</f>
        <v>9600</v>
      </c>
      <c r="L344" s="79">
        <f>IF(ISERROR(IF(ISBLANK($C344),"",VLOOKUP($C344,'[1]Инф. по МКД'!$D$3:$T$13113,17,0))),"",IF(ISBLANK($C344),"",VLOOKUP($C344,'[1]Инф. по МКД'!$D$3:$T$13113,17,0)))</f>
        <v>67</v>
      </c>
      <c r="M344" s="80">
        <f t="shared" si="47"/>
        <v>23997086.759999998</v>
      </c>
      <c r="N344" s="78"/>
      <c r="O344" s="78"/>
      <c r="P344" s="78"/>
      <c r="Q344" s="80">
        <f>IF('Форма 2'!D344=0,"",'Форма 2'!D344-N344-O344-P344)</f>
        <v>23997086.759999998</v>
      </c>
      <c r="R344" s="81">
        <f t="shared" si="48"/>
        <v>2499.6965375</v>
      </c>
      <c r="S344" s="81">
        <f t="shared" si="49"/>
        <v>2499.6965375</v>
      </c>
      <c r="T344" s="82">
        <v>46022</v>
      </c>
      <c r="U344" s="75" t="s">
        <v>44</v>
      </c>
      <c r="V344" s="83"/>
      <c r="W344" s="84">
        <f t="shared" si="51"/>
        <v>1</v>
      </c>
      <c r="X344" s="85" t="s">
        <v>961</v>
      </c>
      <c r="Y344" s="85" t="s">
        <v>961</v>
      </c>
      <c r="Z344" s="85" t="s">
        <v>961</v>
      </c>
      <c r="AA344" s="85" t="s">
        <v>961</v>
      </c>
      <c r="AB344" s="85" t="s">
        <v>961</v>
      </c>
      <c r="AC344" s="85" t="s">
        <v>961</v>
      </c>
      <c r="AD344" s="85" t="s">
        <v>961</v>
      </c>
      <c r="AE344" s="99">
        <v>6</v>
      </c>
      <c r="AF344" s="86">
        <v>23997086.759999998</v>
      </c>
      <c r="AG344" s="85" t="s">
        <v>961</v>
      </c>
      <c r="AH344" s="85" t="s">
        <v>961</v>
      </c>
      <c r="AI344" s="85" t="s">
        <v>961</v>
      </c>
      <c r="AJ344" s="85" t="s">
        <v>961</v>
      </c>
      <c r="AK344" s="85" t="s">
        <v>961</v>
      </c>
      <c r="AL344" s="85" t="s">
        <v>961</v>
      </c>
      <c r="AM344" s="85" t="s">
        <v>961</v>
      </c>
      <c r="AN344" s="85" t="s">
        <v>961</v>
      </c>
      <c r="AO344" s="85" t="s">
        <v>961</v>
      </c>
      <c r="AP344" s="85" t="s">
        <v>961</v>
      </c>
      <c r="AQ344" s="85" t="s">
        <v>961</v>
      </c>
      <c r="AR344" s="85" t="s">
        <v>961</v>
      </c>
    </row>
    <row r="345" spans="1:44" ht="16.5" thickTop="1" thickBot="1" x14ac:dyDescent="0.3">
      <c r="A345" s="61">
        <f t="shared" si="50"/>
        <v>88</v>
      </c>
      <c r="B345" s="92" t="str">
        <f>IF(ISERROR(IF(ISBLANK(C345),"",_xlfn.XLOOKUP(C345,'[1]Инф. по МКД'!$D$3:$D$13151,'[1]Инф. по МКД'!$C$3:$C$13151,,0))),"",IF(ISBLANK(C345),"",_xlfn.XLOOKUP(C345,'[1]Инф. по МКД'!$D$3:$D$13151,'[1]Инф. по МКД'!$C$3:$C$13151,,0)))</f>
        <v>город Пермь</v>
      </c>
      <c r="C345" s="96" t="s">
        <v>258</v>
      </c>
      <c r="D345" s="74">
        <f>IF(ISERROR(IF(ISBLANK($C345),"",VLOOKUP($C345,'[1]Инф. по МКД'!$D$3:$T$13113,3,0))),"",IF(ISBLANK($C345),"",VLOOKUP($C345,'[1]Инф. по МКД'!$D$3:$T$13113,3,0)))</f>
        <v>1965</v>
      </c>
      <c r="E345" s="75"/>
      <c r="F345" s="87" t="str">
        <f>IF(ISERROR(IF(ISBLANK($C345),"",VLOOKUP($C345,'[1]Инф. по МКД'!$D$3:$T$13113,5,0))),"",IF(ISBLANK($C345),"",VLOOKUP($C345,'[1]Инф. по МКД'!$D$3:$T$13113,5,0)))</f>
        <v>Крупные панели</v>
      </c>
      <c r="G345" s="75">
        <f>IF(ISERROR(IF(ISBLANK($C345),"",VLOOKUP($C345,'[1]Инф. по МКД'!$D$3:$T$13113,9,0))),"",IF(ISBLANK($C345),"",VLOOKUP($C345,'[1]Инф. по МКД'!$D$3:$T$13113,9,0)))</f>
        <v>5</v>
      </c>
      <c r="H345" s="61">
        <f>IF(ISERROR(IF(ISBLANK($C345),"",VLOOKUP($C345,'[1]Инф. по МКД'!$D$3:$T$13113,10,0))),"",IF(ISBLANK($C345),"",VLOOKUP($C345,'[1]Инф. по МКД'!$D$3:$T$13113,10,0)))</f>
        <v>4</v>
      </c>
      <c r="I345" s="77">
        <f>IF(ISERROR(IF(ISBLANK($C345),"",VLOOKUP($C345,'[1]Инф. по МКД'!$D$3:$T$13113,14,0))),"",IF(ISBLANK($C345),"",VLOOKUP($C345,'[1]Инф. по МКД'!$D$3:$T$13113,14,0)))</f>
        <v>3913.4</v>
      </c>
      <c r="J345" s="78">
        <f>IF(ISERROR(IF(ISBLANK($C345),"",VLOOKUP($C345,'[1]Инф. по МКД'!$D$3:$T$13113,15,0))),"",IF(ISBLANK($C345),"",VLOOKUP($C345,'[1]Инф. по МКД'!$D$3:$T$13113,15,0)))</f>
        <v>3635</v>
      </c>
      <c r="K345" s="77">
        <f>IF(ISERROR(IF(ISBLANK($C345),"",VLOOKUP($C345,'[1]Инф. по МКД'!$D$3:$T$13113,16,0))),"",IF(ISBLANK($C345),"",VLOOKUP($C345,'[1]Инф. по МКД'!$D$3:$T$13113,16,0)))</f>
        <v>35899</v>
      </c>
      <c r="L345" s="79">
        <f>IF(ISERROR(IF(ISBLANK($C345),"",VLOOKUP($C345,'[1]Инф. по МКД'!$D$3:$T$13113,17,0))),"",IF(ISBLANK($C345),"",VLOOKUP($C345,'[1]Инф. по МКД'!$D$3:$T$13113,17,0)))</f>
        <v>180</v>
      </c>
      <c r="M345" s="80">
        <f t="shared" si="47"/>
        <v>9735130.3800000008</v>
      </c>
      <c r="N345" s="78"/>
      <c r="O345" s="78"/>
      <c r="P345" s="78"/>
      <c r="Q345" s="80">
        <f>IF('Форма 2'!D345=0,"",'Форма 2'!D345-N345-O345-P345)</f>
        <v>9735130.3800000008</v>
      </c>
      <c r="R345" s="81">
        <f t="shared" si="48"/>
        <v>2678.1651664374144</v>
      </c>
      <c r="S345" s="81">
        <f t="shared" si="49"/>
        <v>2678.1651664374144</v>
      </c>
      <c r="T345" s="82">
        <v>46022</v>
      </c>
      <c r="U345" s="75" t="s">
        <v>43</v>
      </c>
      <c r="V345" s="83"/>
      <c r="W345" s="84">
        <f t="shared" si="51"/>
        <v>1</v>
      </c>
      <c r="X345" s="85" t="s">
        <v>961</v>
      </c>
      <c r="Y345" s="85">
        <v>1</v>
      </c>
      <c r="Z345" s="85" t="s">
        <v>961</v>
      </c>
      <c r="AA345" s="85" t="s">
        <v>961</v>
      </c>
      <c r="AB345" s="85" t="s">
        <v>961</v>
      </c>
      <c r="AC345" s="85" t="s">
        <v>961</v>
      </c>
      <c r="AD345" s="85" t="s">
        <v>961</v>
      </c>
      <c r="AE345" s="99" t="s">
        <v>961</v>
      </c>
      <c r="AF345" s="86" t="s">
        <v>961</v>
      </c>
      <c r="AG345" s="85" t="s">
        <v>961</v>
      </c>
      <c r="AH345" s="85" t="s">
        <v>961</v>
      </c>
      <c r="AI345" s="85" t="s">
        <v>961</v>
      </c>
      <c r="AJ345" s="85" t="s">
        <v>961</v>
      </c>
      <c r="AK345" s="85" t="s">
        <v>961</v>
      </c>
      <c r="AL345" s="85" t="s">
        <v>961</v>
      </c>
      <c r="AM345" s="85" t="s">
        <v>961</v>
      </c>
      <c r="AN345" s="85" t="s">
        <v>961</v>
      </c>
      <c r="AO345" s="85" t="s">
        <v>961</v>
      </c>
      <c r="AP345" s="85" t="s">
        <v>961</v>
      </c>
      <c r="AQ345" s="85" t="s">
        <v>961</v>
      </c>
      <c r="AR345" s="85" t="s">
        <v>961</v>
      </c>
    </row>
    <row r="346" spans="1:44" ht="16.5" thickTop="1" thickBot="1" x14ac:dyDescent="0.3">
      <c r="A346" s="61">
        <f t="shared" si="50"/>
        <v>89</v>
      </c>
      <c r="B346" s="92" t="str">
        <f>IF(ISERROR(IF(ISBLANK(C346),"",_xlfn.XLOOKUP(C346,'[1]Инф. по МКД'!$D$3:$D$13151,'[1]Инф. по МКД'!$C$3:$C$13151,,0))),"",IF(ISBLANK(C346),"",_xlfn.XLOOKUP(C346,'[1]Инф. по МКД'!$D$3:$D$13151,'[1]Инф. по МКД'!$C$3:$C$13151,,0)))</f>
        <v>город Пермь</v>
      </c>
      <c r="C346" s="96" t="s">
        <v>447</v>
      </c>
      <c r="D346" s="74">
        <f>IF(ISERROR(IF(ISBLANK($C346),"",VLOOKUP($C346,'[1]Инф. по МКД'!$D$3:$T$13113,3,0))),"",IF(ISBLANK($C346),"",VLOOKUP($C346,'[1]Инф. по МКД'!$D$3:$T$13113,3,0)))</f>
        <v>1965</v>
      </c>
      <c r="E346" s="75"/>
      <c r="F346" s="87" t="str">
        <f>IF(ISERROR(IF(ISBLANK($C346),"",VLOOKUP($C346,'[1]Инф. по МКД'!$D$3:$T$13113,5,0))),"",IF(ISBLANK($C346),"",VLOOKUP($C346,'[1]Инф. по МКД'!$D$3:$T$13113,5,0)))</f>
        <v>Панель</v>
      </c>
      <c r="G346" s="75">
        <f>IF(ISERROR(IF(ISBLANK($C346),"",VLOOKUP($C346,'[1]Инф. по МКД'!$D$3:$T$13113,9,0))),"",IF(ISBLANK($C346),"",VLOOKUP($C346,'[1]Инф. по МКД'!$D$3:$T$13113,9,0)))</f>
        <v>5</v>
      </c>
      <c r="H346" s="61">
        <f>IF(ISERROR(IF(ISBLANK($C346),"",VLOOKUP($C346,'[1]Инф. по МКД'!$D$3:$T$13113,10,0))),"",IF(ISBLANK($C346),"",VLOOKUP($C346,'[1]Инф. по МКД'!$D$3:$T$13113,10,0)))</f>
        <v>4</v>
      </c>
      <c r="I346" s="77">
        <f>IF(ISERROR(IF(ISBLANK($C346),"",VLOOKUP($C346,'[1]Инф. по МКД'!$D$3:$T$13113,14,0))),"",IF(ISBLANK($C346),"",VLOOKUP($C346,'[1]Инф. по МКД'!$D$3:$T$13113,14,0)))</f>
        <v>3553.2</v>
      </c>
      <c r="J346" s="78">
        <f>IF(ISERROR(IF(ISBLANK($C346),"",VLOOKUP($C346,'[1]Инф. по МКД'!$D$3:$T$13113,15,0))),"",IF(ISBLANK($C346),"",VLOOKUP($C346,'[1]Инф. по МКД'!$D$3:$T$13113,15,0)))</f>
        <v>3553.2</v>
      </c>
      <c r="K346" s="77">
        <f>IF(ISERROR(IF(ISBLANK($C346),"",VLOOKUP($C346,'[1]Инф. по МКД'!$D$3:$T$13113,16,0))),"",IF(ISBLANK($C346),"",VLOOKUP($C346,'[1]Инф. по МКД'!$D$3:$T$13113,16,0)))</f>
        <v>3553.2</v>
      </c>
      <c r="L346" s="79">
        <f>IF(ISERROR(IF(ISBLANK($C346),"",VLOOKUP($C346,'[1]Инф. по МКД'!$D$3:$T$13113,17,0))),"",IF(ISBLANK($C346),"",VLOOKUP($C346,'[1]Инф. по МКД'!$D$3:$T$13113,17,0)))</f>
        <v>155</v>
      </c>
      <c r="M346" s="80">
        <f t="shared" si="47"/>
        <v>16001907.26</v>
      </c>
      <c r="N346" s="78"/>
      <c r="O346" s="78"/>
      <c r="P346" s="78"/>
      <c r="Q346" s="80">
        <f>IF('Форма 2'!D346=0,"",'Форма 2'!D346-N346-O346-P346)</f>
        <v>16001907.26</v>
      </c>
      <c r="R346" s="81">
        <f t="shared" si="48"/>
        <v>4503.5199988742543</v>
      </c>
      <c r="S346" s="81">
        <f t="shared" si="49"/>
        <v>4503.5199988742543</v>
      </c>
      <c r="T346" s="82">
        <v>46022</v>
      </c>
      <c r="U346" s="75" t="s">
        <v>43</v>
      </c>
      <c r="V346" s="83"/>
      <c r="W346" s="84">
        <f t="shared" si="51"/>
        <v>1</v>
      </c>
      <c r="X346" s="85" t="s">
        <v>961</v>
      </c>
      <c r="Y346" s="85" t="s">
        <v>961</v>
      </c>
      <c r="Z346" s="85" t="s">
        <v>961</v>
      </c>
      <c r="AA346" s="85" t="s">
        <v>961</v>
      </c>
      <c r="AB346" s="85" t="s">
        <v>961</v>
      </c>
      <c r="AC346" s="85" t="s">
        <v>961</v>
      </c>
      <c r="AD346" s="85" t="s">
        <v>961</v>
      </c>
      <c r="AE346" s="99" t="s">
        <v>961</v>
      </c>
      <c r="AF346" s="86" t="s">
        <v>961</v>
      </c>
      <c r="AG346" s="85">
        <v>1</v>
      </c>
      <c r="AH346" s="85" t="s">
        <v>961</v>
      </c>
      <c r="AI346" s="85" t="s">
        <v>961</v>
      </c>
      <c r="AJ346" s="85" t="s">
        <v>961</v>
      </c>
      <c r="AK346" s="85" t="s">
        <v>961</v>
      </c>
      <c r="AL346" s="85" t="s">
        <v>961</v>
      </c>
      <c r="AM346" s="85" t="s">
        <v>961</v>
      </c>
      <c r="AN346" s="85" t="s">
        <v>961</v>
      </c>
      <c r="AO346" s="85" t="s">
        <v>961</v>
      </c>
      <c r="AP346" s="85" t="s">
        <v>961</v>
      </c>
      <c r="AQ346" s="85" t="s">
        <v>961</v>
      </c>
      <c r="AR346" s="85" t="s">
        <v>961</v>
      </c>
    </row>
    <row r="347" spans="1:44" ht="16.5" thickTop="1" thickBot="1" x14ac:dyDescent="0.3">
      <c r="A347" s="61">
        <f t="shared" si="50"/>
        <v>90</v>
      </c>
      <c r="B347" s="92" t="str">
        <f>IF(ISERROR(IF(ISBLANK(C347),"",_xlfn.XLOOKUP(C347,'[1]Инф. по МКД'!$D$3:$D$13151,'[1]Инф. по МКД'!$C$3:$C$13151,,0))),"",IF(ISBLANK(C347),"",_xlfn.XLOOKUP(C347,'[1]Инф. по МКД'!$D$3:$D$13151,'[1]Инф. по МКД'!$C$3:$C$13151,,0)))</f>
        <v>город Пермь</v>
      </c>
      <c r="C347" s="96" t="s">
        <v>448</v>
      </c>
      <c r="D347" s="74">
        <f>IF(ISERROR(IF(ISBLANK($C347),"",VLOOKUP($C347,'[1]Инф. по МКД'!$D$3:$T$13113,3,0))),"",IF(ISBLANK($C347),"",VLOOKUP($C347,'[1]Инф. по МКД'!$D$3:$T$13113,3,0)))</f>
        <v>1950</v>
      </c>
      <c r="E347" s="75"/>
      <c r="F347" s="87" t="str">
        <f>IF(ISERROR(IF(ISBLANK($C347),"",VLOOKUP($C347,'[1]Инф. по МКД'!$D$3:$T$13113,5,0))),"",IF(ISBLANK($C347),"",VLOOKUP($C347,'[1]Инф. по МКД'!$D$3:$T$13113,5,0)))</f>
        <v>Крупные блоки</v>
      </c>
      <c r="G347" s="75">
        <f>IF(ISERROR(IF(ISBLANK($C347),"",VLOOKUP($C347,'[1]Инф. по МКД'!$D$3:$T$13113,9,0))),"",IF(ISBLANK($C347),"",VLOOKUP($C347,'[1]Инф. по МКД'!$D$3:$T$13113,9,0)))</f>
        <v>4</v>
      </c>
      <c r="H347" s="61">
        <f>IF(ISERROR(IF(ISBLANK($C347),"",VLOOKUP($C347,'[1]Инф. по МКД'!$D$3:$T$13113,10,0))),"",IF(ISBLANK($C347),"",VLOOKUP($C347,'[1]Инф. по МКД'!$D$3:$T$13113,10,0)))</f>
        <v>3</v>
      </c>
      <c r="I347" s="77">
        <f>IF(ISERROR(IF(ISBLANK($C347),"",VLOOKUP($C347,'[1]Инф. по МКД'!$D$3:$T$13113,14,0))),"",IF(ISBLANK($C347),"",VLOOKUP($C347,'[1]Инф. по МКД'!$D$3:$T$13113,14,0)))</f>
        <v>3749.2</v>
      </c>
      <c r="J347" s="78">
        <f>IF(ISERROR(IF(ISBLANK($C347),"",VLOOKUP($C347,'[1]Инф. по МКД'!$D$3:$T$13113,15,0))),"",IF(ISBLANK($C347),"",VLOOKUP($C347,'[1]Инф. по МКД'!$D$3:$T$13113,15,0)))</f>
        <v>3138.2</v>
      </c>
      <c r="K347" s="77">
        <f>IF(ISERROR(IF(ISBLANK($C347),"",VLOOKUP($C347,'[1]Инф. по МКД'!$D$3:$T$13113,16,0))),"",IF(ISBLANK($C347),"",VLOOKUP($C347,'[1]Инф. по МКД'!$D$3:$T$13113,16,0)))</f>
        <v>3138.2</v>
      </c>
      <c r="L347" s="79">
        <f>IF(ISERROR(IF(ISBLANK($C347),"",VLOOKUP($C347,'[1]Инф. по МКД'!$D$3:$T$13113,17,0))),"",IF(ISBLANK($C347),"",VLOOKUP($C347,'[1]Инф. по МКД'!$D$3:$T$13113,17,0)))</f>
        <v>71</v>
      </c>
      <c r="M347" s="80">
        <f t="shared" si="47"/>
        <v>11274781.700000001</v>
      </c>
      <c r="N347" s="78"/>
      <c r="O347" s="78"/>
      <c r="P347" s="78"/>
      <c r="Q347" s="80">
        <f>IF('Форма 2'!D347=0,"",'Форма 2'!D347-N347-O347-P347)</f>
        <v>11274781.700000001</v>
      </c>
      <c r="R347" s="81">
        <f t="shared" si="48"/>
        <v>3592.7543496271755</v>
      </c>
      <c r="S347" s="81">
        <f t="shared" si="49"/>
        <v>3592.7543496271755</v>
      </c>
      <c r="T347" s="82">
        <v>46022</v>
      </c>
      <c r="U347" s="75" t="s">
        <v>43</v>
      </c>
      <c r="V347" s="83"/>
      <c r="W347" s="84">
        <f t="shared" si="51"/>
        <v>2</v>
      </c>
      <c r="X347" s="85">
        <v>1</v>
      </c>
      <c r="Y347" s="85">
        <v>1</v>
      </c>
      <c r="Z347" s="85" t="s">
        <v>961</v>
      </c>
      <c r="AA347" s="85" t="s">
        <v>961</v>
      </c>
      <c r="AB347" s="85" t="s">
        <v>961</v>
      </c>
      <c r="AC347" s="85" t="s">
        <v>961</v>
      </c>
      <c r="AD347" s="85" t="s">
        <v>961</v>
      </c>
      <c r="AE347" s="99" t="s">
        <v>961</v>
      </c>
      <c r="AF347" s="86" t="s">
        <v>961</v>
      </c>
      <c r="AG347" s="85" t="s">
        <v>961</v>
      </c>
      <c r="AH347" s="85" t="s">
        <v>961</v>
      </c>
      <c r="AI347" s="85" t="s">
        <v>961</v>
      </c>
      <c r="AJ347" s="85" t="s">
        <v>961</v>
      </c>
      <c r="AK347" s="85" t="s">
        <v>961</v>
      </c>
      <c r="AL347" s="85" t="s">
        <v>961</v>
      </c>
      <c r="AM347" s="85" t="s">
        <v>961</v>
      </c>
      <c r="AN347" s="85" t="s">
        <v>961</v>
      </c>
      <c r="AO347" s="85" t="s">
        <v>961</v>
      </c>
      <c r="AP347" s="85" t="s">
        <v>961</v>
      </c>
      <c r="AQ347" s="85" t="s">
        <v>961</v>
      </c>
      <c r="AR347" s="85" t="s">
        <v>961</v>
      </c>
    </row>
    <row r="348" spans="1:44" ht="16.5" thickTop="1" thickBot="1" x14ac:dyDescent="0.3">
      <c r="A348" s="61">
        <f t="shared" si="50"/>
        <v>91</v>
      </c>
      <c r="B348" s="92" t="str">
        <f>IF(ISERROR(IF(ISBLANK(C348),"",_xlfn.XLOOKUP(C348,'[1]Инф. по МКД'!$D$3:$D$13151,'[1]Инф. по МКД'!$C$3:$C$13151,,0))),"",IF(ISBLANK(C348),"",_xlfn.XLOOKUP(C348,'[1]Инф. по МКД'!$D$3:$D$13151,'[1]Инф. по МКД'!$C$3:$C$13151,,0)))</f>
        <v>город Пермь</v>
      </c>
      <c r="C348" s="96" t="s">
        <v>835</v>
      </c>
      <c r="D348" s="74">
        <f>IF(ISERROR(IF(ISBLANK($C348),"",VLOOKUP($C348,'[1]Инф. по МКД'!$D$3:$T$13113,3,0))),"",IF(ISBLANK($C348),"",VLOOKUP($C348,'[1]Инф. по МКД'!$D$3:$T$13113,3,0)))</f>
        <v>1976</v>
      </c>
      <c r="E348" s="75"/>
      <c r="F348" s="87" t="str">
        <f>IF(ISERROR(IF(ISBLANK($C348),"",VLOOKUP($C348,'[1]Инф. по МКД'!$D$3:$T$13113,5,0))),"",IF(ISBLANK($C348),"",VLOOKUP($C348,'[1]Инф. по МКД'!$D$3:$T$13113,5,0)))</f>
        <v>Кирпич</v>
      </c>
      <c r="G348" s="75">
        <f>IF(ISERROR(IF(ISBLANK($C348),"",VLOOKUP($C348,'[1]Инф. по МКД'!$D$3:$T$13113,9,0))),"",IF(ISBLANK($C348),"",VLOOKUP($C348,'[1]Инф. по МКД'!$D$3:$T$13113,9,0)))</f>
        <v>9</v>
      </c>
      <c r="H348" s="61">
        <f>IF(ISERROR(IF(ISBLANK($C348),"",VLOOKUP($C348,'[1]Инф. по МКД'!$D$3:$T$13113,10,0))),"",IF(ISBLANK($C348),"",VLOOKUP($C348,'[1]Инф. по МКД'!$D$3:$T$13113,10,0)))</f>
        <v>3</v>
      </c>
      <c r="I348" s="77">
        <f>IF(ISERROR(IF(ISBLANK($C348),"",VLOOKUP($C348,'[1]Инф. по МКД'!$D$3:$T$13113,14,0))),"",IF(ISBLANK($C348),"",VLOOKUP($C348,'[1]Инф. по МКД'!$D$3:$T$13113,14,0)))</f>
        <v>9869.7999999999993</v>
      </c>
      <c r="J348" s="78">
        <f>IF(ISERROR(IF(ISBLANK($C348),"",VLOOKUP($C348,'[1]Инф. по МКД'!$D$3:$T$13113,15,0))),"",IF(ISBLANK($C348),"",VLOOKUP($C348,'[1]Инф. по МКД'!$D$3:$T$13113,15,0)))</f>
        <v>8847.9</v>
      </c>
      <c r="K348" s="77">
        <f>IF(ISERROR(IF(ISBLANK($C348),"",VLOOKUP($C348,'[1]Инф. по МКД'!$D$3:$T$13113,16,0))),"",IF(ISBLANK($C348),"",VLOOKUP($C348,'[1]Инф. по МКД'!$D$3:$T$13113,16,0)))</f>
        <v>7138.7</v>
      </c>
      <c r="L348" s="79">
        <f>IF(ISERROR(IF(ISBLANK($C348),"",VLOOKUP($C348,'[1]Инф. по МКД'!$D$3:$T$13113,17,0))),"",IF(ISBLANK($C348),"",VLOOKUP($C348,'[1]Инф. по МКД'!$D$3:$T$13113,17,0)))</f>
        <v>327</v>
      </c>
      <c r="M348" s="80">
        <f t="shared" si="47"/>
        <v>46539265.32</v>
      </c>
      <c r="N348" s="78"/>
      <c r="O348" s="78"/>
      <c r="P348" s="78"/>
      <c r="Q348" s="80">
        <f>IF('Форма 2'!D348=0,"",'Форма 2'!D348-N348-O348-P348)</f>
        <v>46539265.32</v>
      </c>
      <c r="R348" s="81">
        <f t="shared" si="48"/>
        <v>5259.9221645814259</v>
      </c>
      <c r="S348" s="81">
        <f t="shared" si="49"/>
        <v>5259.9221645814259</v>
      </c>
      <c r="T348" s="82">
        <v>46022</v>
      </c>
      <c r="U348" s="75" t="s">
        <v>43</v>
      </c>
      <c r="V348" s="83"/>
      <c r="W348" s="84">
        <f t="shared" si="51"/>
        <v>5</v>
      </c>
      <c r="X348" s="85" t="s">
        <v>961</v>
      </c>
      <c r="Y348" s="85">
        <v>1</v>
      </c>
      <c r="Z348" s="85">
        <v>1</v>
      </c>
      <c r="AA348" s="85">
        <v>1</v>
      </c>
      <c r="AB348" s="85">
        <v>1</v>
      </c>
      <c r="AC348" s="85">
        <v>1</v>
      </c>
      <c r="AD348" s="85" t="s">
        <v>961</v>
      </c>
      <c r="AE348" s="99" t="s">
        <v>961</v>
      </c>
      <c r="AF348" s="86" t="s">
        <v>961</v>
      </c>
      <c r="AG348" s="85" t="s">
        <v>961</v>
      </c>
      <c r="AH348" s="85" t="s">
        <v>961</v>
      </c>
      <c r="AI348" s="85" t="s">
        <v>961</v>
      </c>
      <c r="AJ348" s="85" t="s">
        <v>961</v>
      </c>
      <c r="AK348" s="85" t="s">
        <v>961</v>
      </c>
      <c r="AL348" s="85" t="s">
        <v>961</v>
      </c>
      <c r="AM348" s="85" t="s">
        <v>961</v>
      </c>
      <c r="AN348" s="85" t="s">
        <v>961</v>
      </c>
      <c r="AO348" s="85" t="s">
        <v>961</v>
      </c>
      <c r="AP348" s="85" t="s">
        <v>961</v>
      </c>
      <c r="AQ348" s="85" t="s">
        <v>961</v>
      </c>
      <c r="AR348" s="85" t="s">
        <v>961</v>
      </c>
    </row>
    <row r="349" spans="1:44" ht="16.5" thickTop="1" thickBot="1" x14ac:dyDescent="0.3">
      <c r="A349" s="61">
        <f t="shared" si="50"/>
        <v>92</v>
      </c>
      <c r="B349" s="92" t="str">
        <f>IF(ISERROR(IF(ISBLANK(C349),"",_xlfn.XLOOKUP(C349,'[1]Инф. по МКД'!$D$3:$D$13151,'[1]Инф. по МКД'!$C$3:$C$13151,,0))),"",IF(ISBLANK(C349),"",_xlfn.XLOOKUP(C349,'[1]Инф. по МКД'!$D$3:$D$13151,'[1]Инф. по МКД'!$C$3:$C$13151,,0)))</f>
        <v>город Пермь</v>
      </c>
      <c r="C349" s="96" t="s">
        <v>260</v>
      </c>
      <c r="D349" s="74">
        <f>IF(ISERROR(IF(ISBLANK($C349),"",VLOOKUP($C349,'[1]Инф. по МКД'!$D$3:$T$13113,3,0))),"",IF(ISBLANK($C349),"",VLOOKUP($C349,'[1]Инф. по МКД'!$D$3:$T$13113,3,0)))</f>
        <v>1959</v>
      </c>
      <c r="E349" s="75"/>
      <c r="F349" s="87" t="str">
        <f>IF(ISERROR(IF(ISBLANK($C349),"",VLOOKUP($C349,'[1]Инф. по МКД'!$D$3:$T$13113,5,0))),"",IF(ISBLANK($C349),"",VLOOKUP($C349,'[1]Инф. по МКД'!$D$3:$T$13113,5,0)))</f>
        <v>Кирпич</v>
      </c>
      <c r="G349" s="75">
        <f>IF(ISERROR(IF(ISBLANK($C349),"",VLOOKUP($C349,'[1]Инф. по МКД'!$D$3:$T$13113,9,0))),"",IF(ISBLANK($C349),"",VLOOKUP($C349,'[1]Инф. по МКД'!$D$3:$T$13113,9,0)))</f>
        <v>3</v>
      </c>
      <c r="H349" s="61">
        <f>IF(ISERROR(IF(ISBLANK($C349),"",VLOOKUP($C349,'[1]Инф. по МКД'!$D$3:$T$13113,10,0))),"",IF(ISBLANK($C349),"",VLOOKUP($C349,'[1]Инф. по МКД'!$D$3:$T$13113,10,0)))</f>
        <v>3</v>
      </c>
      <c r="I349" s="77">
        <f>IF(ISERROR(IF(ISBLANK($C349),"",VLOOKUP($C349,'[1]Инф. по МКД'!$D$3:$T$13113,14,0))),"",IF(ISBLANK($C349),"",VLOOKUP($C349,'[1]Инф. по МКД'!$D$3:$T$13113,14,0)))</f>
        <v>1507.5</v>
      </c>
      <c r="J349" s="78">
        <f>IF(ISERROR(IF(ISBLANK($C349),"",VLOOKUP($C349,'[1]Инф. по МКД'!$D$3:$T$13113,15,0))),"",IF(ISBLANK($C349),"",VLOOKUP($C349,'[1]Инф. по МКД'!$D$3:$T$13113,15,0)))</f>
        <v>968.5</v>
      </c>
      <c r="K349" s="77">
        <f>IF(ISERROR(IF(ISBLANK($C349),"",VLOOKUP($C349,'[1]Инф. по МКД'!$D$3:$T$13113,16,0))),"",IF(ISBLANK($C349),"",VLOOKUP($C349,'[1]Инф. по МКД'!$D$3:$T$13113,16,0)))</f>
        <v>222.76</v>
      </c>
      <c r="L349" s="79">
        <f>IF(ISERROR(IF(ISBLANK($C349),"",VLOOKUP($C349,'[1]Инф. по МКД'!$D$3:$T$13113,17,0))),"",IF(ISBLANK($C349),"",VLOOKUP($C349,'[1]Инф. по МКД'!$D$3:$T$13113,17,0)))</f>
        <v>89</v>
      </c>
      <c r="M349" s="80">
        <f t="shared" si="47"/>
        <v>1956795.3</v>
      </c>
      <c r="N349" s="78"/>
      <c r="O349" s="78"/>
      <c r="P349" s="78"/>
      <c r="Q349" s="80">
        <f>IF('Форма 2'!D349=0,"",'Форма 2'!D349-N349-O349-P349)</f>
        <v>1956795.3</v>
      </c>
      <c r="R349" s="81">
        <f t="shared" si="48"/>
        <v>2020.4391326794012</v>
      </c>
      <c r="S349" s="81">
        <f t="shared" si="49"/>
        <v>2020.4391326794012</v>
      </c>
      <c r="T349" s="82">
        <v>46022</v>
      </c>
      <c r="U349" s="75" t="s">
        <v>43</v>
      </c>
      <c r="V349" s="83"/>
      <c r="W349" s="84">
        <f t="shared" si="51"/>
        <v>1</v>
      </c>
      <c r="X349" s="85" t="s">
        <v>961</v>
      </c>
      <c r="Y349" s="85" t="s">
        <v>961</v>
      </c>
      <c r="Z349" s="85" t="s">
        <v>961</v>
      </c>
      <c r="AA349" s="85" t="s">
        <v>961</v>
      </c>
      <c r="AB349" s="85" t="s">
        <v>961</v>
      </c>
      <c r="AC349" s="85" t="s">
        <v>961</v>
      </c>
      <c r="AD349" s="85" t="s">
        <v>961</v>
      </c>
      <c r="AE349" s="99" t="s">
        <v>961</v>
      </c>
      <c r="AF349" s="86" t="s">
        <v>961</v>
      </c>
      <c r="AG349" s="85" t="s">
        <v>961</v>
      </c>
      <c r="AH349" s="85" t="s">
        <v>961</v>
      </c>
      <c r="AI349" s="85" t="s">
        <v>961</v>
      </c>
      <c r="AJ349" s="85" t="s">
        <v>961</v>
      </c>
      <c r="AK349" s="85">
        <v>1</v>
      </c>
      <c r="AL349" s="85" t="s">
        <v>961</v>
      </c>
      <c r="AM349" s="85" t="s">
        <v>961</v>
      </c>
      <c r="AN349" s="85" t="s">
        <v>961</v>
      </c>
      <c r="AO349" s="85" t="s">
        <v>961</v>
      </c>
      <c r="AP349" s="85" t="s">
        <v>961</v>
      </c>
      <c r="AQ349" s="85" t="s">
        <v>961</v>
      </c>
      <c r="AR349" s="85" t="s">
        <v>961</v>
      </c>
    </row>
    <row r="350" spans="1:44" ht="16.5" thickTop="1" thickBot="1" x14ac:dyDescent="0.3">
      <c r="A350" s="61">
        <f t="shared" si="50"/>
        <v>93</v>
      </c>
      <c r="B350" s="92" t="str">
        <f>IF(ISERROR(IF(ISBLANK(C350),"",_xlfn.XLOOKUP(C350,'[1]Инф. по МКД'!$D$3:$D$13151,'[1]Инф. по МКД'!$C$3:$C$13151,,0))),"",IF(ISBLANK(C350),"",_xlfn.XLOOKUP(C350,'[1]Инф. по МКД'!$D$3:$D$13151,'[1]Инф. по МКД'!$C$3:$C$13151,,0)))</f>
        <v>город Пермь</v>
      </c>
      <c r="C350" s="96" t="s">
        <v>838</v>
      </c>
      <c r="D350" s="74">
        <f>IF(ISERROR(IF(ISBLANK($C350),"",VLOOKUP($C350,'[1]Инф. по МКД'!$D$3:$T$13113,3,0))),"",IF(ISBLANK($C350),"",VLOOKUP($C350,'[1]Инф. по МКД'!$D$3:$T$13113,3,0)))</f>
        <v>2010</v>
      </c>
      <c r="E350" s="75"/>
      <c r="F350" s="87" t="str">
        <f>IF(ISERROR(IF(ISBLANK($C350),"",VLOOKUP($C350,'[1]Инф. по МКД'!$D$3:$T$13113,5,0))),"",IF(ISBLANK($C350),"",VLOOKUP($C350,'[1]Инф. по МКД'!$D$3:$T$13113,5,0)))</f>
        <v>Железобетон</v>
      </c>
      <c r="G350" s="75">
        <f>IF(ISERROR(IF(ISBLANK($C350),"",VLOOKUP($C350,'[1]Инф. по МКД'!$D$3:$T$13113,9,0))),"",IF(ISBLANK($C350),"",VLOOKUP($C350,'[1]Инф. по МКД'!$D$3:$T$13113,9,0)))</f>
        <v>9</v>
      </c>
      <c r="H350" s="61">
        <f>IF(ISERROR(IF(ISBLANK($C350),"",VLOOKUP($C350,'[1]Инф. по МКД'!$D$3:$T$13113,10,0))),"",IF(ISBLANK($C350),"",VLOOKUP($C350,'[1]Инф. по МКД'!$D$3:$T$13113,10,0)))</f>
        <v>3</v>
      </c>
      <c r="I350" s="77">
        <f>IF(ISERROR(IF(ISBLANK($C350),"",VLOOKUP($C350,'[1]Инф. по МКД'!$D$3:$T$13113,14,0))),"",IF(ISBLANK($C350),"",VLOOKUP($C350,'[1]Инф. по МКД'!$D$3:$T$13113,14,0)))</f>
        <v>9075.9</v>
      </c>
      <c r="J350" s="78">
        <f>IF(ISERROR(IF(ISBLANK($C350),"",VLOOKUP($C350,'[1]Инф. по МКД'!$D$3:$T$13113,15,0))),"",IF(ISBLANK($C350),"",VLOOKUP($C350,'[1]Инф. по МКД'!$D$3:$T$13113,15,0)))</f>
        <v>6749.9</v>
      </c>
      <c r="K350" s="77">
        <f>IF(ISERROR(IF(ISBLANK($C350),"",VLOOKUP($C350,'[1]Инф. по МКД'!$D$3:$T$13113,16,0))),"",IF(ISBLANK($C350),"",VLOOKUP($C350,'[1]Инф. по МКД'!$D$3:$T$13113,16,0)))</f>
        <v>6749.9</v>
      </c>
      <c r="L350" s="79">
        <f>IF(ISERROR(IF(ISBLANK($C350),"",VLOOKUP($C350,'[1]Инф. по МКД'!$D$3:$T$13113,17,0))),"",IF(ISBLANK($C350),"",VLOOKUP($C350,'[1]Инф. по МКД'!$D$3:$T$13113,17,0)))</f>
        <v>150</v>
      </c>
      <c r="M350" s="80">
        <f t="shared" si="47"/>
        <v>8335526.7599999998</v>
      </c>
      <c r="N350" s="78"/>
      <c r="O350" s="78"/>
      <c r="P350" s="78"/>
      <c r="Q350" s="80">
        <f>IF('Форма 2'!D350=0,"",'Форма 2'!D350-N350-O350-P350)</f>
        <v>8335526.7599999998</v>
      </c>
      <c r="R350" s="81">
        <f t="shared" si="48"/>
        <v>1234.9111483133083</v>
      </c>
      <c r="S350" s="81">
        <f t="shared" si="49"/>
        <v>1234.9111483133083</v>
      </c>
      <c r="T350" s="82">
        <v>46022</v>
      </c>
      <c r="U350" s="75" t="s">
        <v>44</v>
      </c>
      <c r="V350" s="83"/>
      <c r="W350" s="84">
        <f t="shared" si="51"/>
        <v>1</v>
      </c>
      <c r="X350" s="85" t="s">
        <v>961</v>
      </c>
      <c r="Y350" s="85" t="s">
        <v>961</v>
      </c>
      <c r="Z350" s="85" t="s">
        <v>961</v>
      </c>
      <c r="AA350" s="85" t="s">
        <v>961</v>
      </c>
      <c r="AB350" s="85" t="s">
        <v>961</v>
      </c>
      <c r="AC350" s="85" t="s">
        <v>961</v>
      </c>
      <c r="AD350" s="85" t="s">
        <v>961</v>
      </c>
      <c r="AE350" s="99">
        <v>3</v>
      </c>
      <c r="AF350" s="86">
        <v>8335526.7599999998</v>
      </c>
      <c r="AG350" s="85" t="s">
        <v>961</v>
      </c>
      <c r="AH350" s="85" t="s">
        <v>961</v>
      </c>
      <c r="AI350" s="85" t="s">
        <v>961</v>
      </c>
      <c r="AJ350" s="85" t="s">
        <v>961</v>
      </c>
      <c r="AK350" s="85" t="s">
        <v>961</v>
      </c>
      <c r="AL350" s="85" t="s">
        <v>961</v>
      </c>
      <c r="AM350" s="85" t="s">
        <v>961</v>
      </c>
      <c r="AN350" s="85" t="s">
        <v>961</v>
      </c>
      <c r="AO350" s="85" t="s">
        <v>961</v>
      </c>
      <c r="AP350" s="85" t="s">
        <v>961</v>
      </c>
      <c r="AQ350" s="85" t="s">
        <v>961</v>
      </c>
      <c r="AR350" s="85" t="s">
        <v>961</v>
      </c>
    </row>
    <row r="351" spans="1:44" ht="16.5" thickTop="1" thickBot="1" x14ac:dyDescent="0.3">
      <c r="A351" s="61">
        <f t="shared" si="50"/>
        <v>94</v>
      </c>
      <c r="B351" s="92" t="str">
        <f>IF(ISERROR(IF(ISBLANK(C351),"",_xlfn.XLOOKUP(C351,'[1]Инф. по МКД'!$D$3:$D$13151,'[1]Инф. по МКД'!$C$3:$C$13151,,0))),"",IF(ISBLANK(C351),"",_xlfn.XLOOKUP(C351,'[1]Инф. по МКД'!$D$3:$D$13151,'[1]Инф. по МКД'!$C$3:$C$13151,,0)))</f>
        <v>город Пермь</v>
      </c>
      <c r="C351" s="96" t="s">
        <v>839</v>
      </c>
      <c r="D351" s="74">
        <f>IF(ISERROR(IF(ISBLANK($C351),"",VLOOKUP($C351,'[1]Инф. по МКД'!$D$3:$T$13113,3,0))),"",IF(ISBLANK($C351),"",VLOOKUP($C351,'[1]Инф. по МКД'!$D$3:$T$13113,3,0)))</f>
        <v>2010</v>
      </c>
      <c r="E351" s="75"/>
      <c r="F351" s="87">
        <f>IF(ISERROR(IF(ISBLANK($C351),"",VLOOKUP($C351,'[1]Инф. по МКД'!$D$3:$T$13113,5,0))),"",IF(ISBLANK($C351),"",VLOOKUP($C351,'[1]Инф. по МКД'!$D$3:$T$13113,5,0)))</f>
        <v>0</v>
      </c>
      <c r="G351" s="75">
        <f>IF(ISERROR(IF(ISBLANK($C351),"",VLOOKUP($C351,'[1]Инф. по МКД'!$D$3:$T$13113,9,0))),"",IF(ISBLANK($C351),"",VLOOKUP($C351,'[1]Инф. по МКД'!$D$3:$T$13113,9,0)))</f>
        <v>19</v>
      </c>
      <c r="H351" s="61">
        <f>IF(ISERROR(IF(ISBLANK($C351),"",VLOOKUP($C351,'[1]Инф. по МКД'!$D$3:$T$13113,10,0))),"",IF(ISBLANK($C351),"",VLOOKUP($C351,'[1]Инф. по МКД'!$D$3:$T$13113,10,0)))</f>
        <v>1</v>
      </c>
      <c r="I351" s="77">
        <f>IF(ISERROR(IF(ISBLANK($C351),"",VLOOKUP($C351,'[1]Инф. по МКД'!$D$3:$T$13113,14,0))),"",IF(ISBLANK($C351),"",VLOOKUP($C351,'[1]Инф. по МКД'!$D$3:$T$13113,14,0)))</f>
        <v>6392.5</v>
      </c>
      <c r="J351" s="78">
        <f>IF(ISERROR(IF(ISBLANK($C351),"",VLOOKUP($C351,'[1]Инф. по МКД'!$D$3:$T$13113,15,0))),"",IF(ISBLANK($C351),"",VLOOKUP($C351,'[1]Инф. по МКД'!$D$3:$T$13113,15,0)))</f>
        <v>6300</v>
      </c>
      <c r="K351" s="77">
        <f>IF(ISERROR(IF(ISBLANK($C351),"",VLOOKUP($C351,'[1]Инф. по МКД'!$D$3:$T$13113,16,0))),"",IF(ISBLANK($C351),"",VLOOKUP($C351,'[1]Инф. по МКД'!$D$3:$T$13113,16,0)))</f>
        <v>6300</v>
      </c>
      <c r="L351" s="79">
        <f>IF(ISERROR(IF(ISBLANK($C351),"",VLOOKUP($C351,'[1]Инф. по МКД'!$D$3:$T$13113,17,0))),"",IF(ISBLANK($C351),"",VLOOKUP($C351,'[1]Инф. по МКД'!$D$3:$T$13113,17,0)))</f>
        <v>0</v>
      </c>
      <c r="M351" s="80">
        <f t="shared" si="47"/>
        <v>45587346.659999996</v>
      </c>
      <c r="N351" s="78"/>
      <c r="O351" s="78"/>
      <c r="P351" s="78"/>
      <c r="Q351" s="80">
        <f>IF('Форма 2'!D351=0,"",'Форма 2'!D351-N351-O351-P351)</f>
        <v>45587346.659999996</v>
      </c>
      <c r="R351" s="81">
        <f t="shared" si="48"/>
        <v>7236.0867714285705</v>
      </c>
      <c r="S351" s="81">
        <f t="shared" si="49"/>
        <v>7236.0867714285705</v>
      </c>
      <c r="T351" s="82">
        <v>46022</v>
      </c>
      <c r="U351" s="75" t="s">
        <v>44</v>
      </c>
      <c r="V351" s="83"/>
      <c r="W351" s="84">
        <f t="shared" si="51"/>
        <v>4</v>
      </c>
      <c r="X351" s="85" t="s">
        <v>961</v>
      </c>
      <c r="Y351" s="85" t="s">
        <v>961</v>
      </c>
      <c r="Z351" s="85" t="s">
        <v>961</v>
      </c>
      <c r="AA351" s="85">
        <v>1</v>
      </c>
      <c r="AB351" s="85">
        <v>1</v>
      </c>
      <c r="AC351" s="85" t="s">
        <v>961</v>
      </c>
      <c r="AD351" s="85" t="s">
        <v>961</v>
      </c>
      <c r="AE351" s="99" t="s">
        <v>961</v>
      </c>
      <c r="AF351" s="86" t="s">
        <v>961</v>
      </c>
      <c r="AG351" s="85">
        <v>1</v>
      </c>
      <c r="AH351" s="85">
        <v>1</v>
      </c>
      <c r="AI351" s="85" t="s">
        <v>961</v>
      </c>
      <c r="AJ351" s="85" t="s">
        <v>961</v>
      </c>
      <c r="AK351" s="85" t="s">
        <v>961</v>
      </c>
      <c r="AL351" s="85" t="s">
        <v>961</v>
      </c>
      <c r="AM351" s="85" t="s">
        <v>961</v>
      </c>
      <c r="AN351" s="85" t="s">
        <v>961</v>
      </c>
      <c r="AO351" s="85" t="s">
        <v>961</v>
      </c>
      <c r="AP351" s="85" t="s">
        <v>961</v>
      </c>
      <c r="AQ351" s="85" t="s">
        <v>961</v>
      </c>
      <c r="AR351" s="85" t="s">
        <v>961</v>
      </c>
    </row>
    <row r="352" spans="1:44" ht="16.5" thickTop="1" thickBot="1" x14ac:dyDescent="0.3">
      <c r="A352" s="61">
        <f t="shared" si="50"/>
        <v>95</v>
      </c>
      <c r="B352" s="92" t="str">
        <f>IF(ISERROR(IF(ISBLANK(C352),"",_xlfn.XLOOKUP(C352,'[1]Инф. по МКД'!$D$3:$D$13151,'[1]Инф. по МКД'!$C$3:$C$13151,,0))),"",IF(ISBLANK(C352),"",_xlfn.XLOOKUP(C352,'[1]Инф. по МКД'!$D$3:$D$13151,'[1]Инф. по МКД'!$C$3:$C$13151,,0)))</f>
        <v>город Пермь</v>
      </c>
      <c r="C352" s="96" t="s">
        <v>841</v>
      </c>
      <c r="D352" s="74">
        <f>IF(ISERROR(IF(ISBLANK($C352),"",VLOOKUP($C352,'[1]Инф. по МКД'!$D$3:$T$13113,3,0))),"",IF(ISBLANK($C352),"",VLOOKUP($C352,'[1]Инф. по МКД'!$D$3:$T$13113,3,0)))</f>
        <v>1978</v>
      </c>
      <c r="E352" s="75"/>
      <c r="F352" s="87" t="str">
        <f>IF(ISERROR(IF(ISBLANK($C352),"",VLOOKUP($C352,'[1]Инф. по МКД'!$D$3:$T$13113,5,0))),"",IF(ISBLANK($C352),"",VLOOKUP($C352,'[1]Инф. по МКД'!$D$3:$T$13113,5,0)))</f>
        <v xml:space="preserve">Ж/б панели </v>
      </c>
      <c r="G352" s="75">
        <f>IF(ISERROR(IF(ISBLANK($C352),"",VLOOKUP($C352,'[1]Инф. по МКД'!$D$3:$T$13113,9,0))),"",IF(ISBLANK($C352),"",VLOOKUP($C352,'[1]Инф. по МКД'!$D$3:$T$13113,9,0)))</f>
        <v>5</v>
      </c>
      <c r="H352" s="61">
        <f>IF(ISERROR(IF(ISBLANK($C352),"",VLOOKUP($C352,'[1]Инф. по МКД'!$D$3:$T$13113,10,0))),"",IF(ISBLANK($C352),"",VLOOKUP($C352,'[1]Инф. по МКД'!$D$3:$T$13113,10,0)))</f>
        <v>4</v>
      </c>
      <c r="I352" s="77">
        <f>IF(ISERROR(IF(ISBLANK($C352),"",VLOOKUP($C352,'[1]Инф. по МКД'!$D$3:$T$13113,14,0))),"",IF(ISBLANK($C352),"",VLOOKUP($C352,'[1]Инф. по МКД'!$D$3:$T$13113,14,0)))</f>
        <v>3017.7</v>
      </c>
      <c r="J352" s="78">
        <f>IF(ISERROR(IF(ISBLANK($C352),"",VLOOKUP($C352,'[1]Инф. по МКД'!$D$3:$T$13113,15,0))),"",IF(ISBLANK($C352),"",VLOOKUP($C352,'[1]Инф. по МКД'!$D$3:$T$13113,15,0)))</f>
        <v>2753.7</v>
      </c>
      <c r="K352" s="77">
        <f>IF(ISERROR(IF(ISBLANK($C352),"",VLOOKUP($C352,'[1]Инф. по МКД'!$D$3:$T$13113,16,0))),"",IF(ISBLANK($C352),"",VLOOKUP($C352,'[1]Инф. по МКД'!$D$3:$T$13113,16,0)))</f>
        <v>2642.5</v>
      </c>
      <c r="L352" s="79">
        <f>IF(ISERROR(IF(ISBLANK($C352),"",VLOOKUP($C352,'[1]Инф. по МКД'!$D$3:$T$13113,17,0))),"",IF(ISBLANK($C352),"",VLOOKUP($C352,'[1]Инф. по МКД'!$D$3:$T$13113,17,0)))</f>
        <v>0</v>
      </c>
      <c r="M352" s="80">
        <f t="shared" si="47"/>
        <v>5133741.42</v>
      </c>
      <c r="N352" s="78"/>
      <c r="O352" s="78"/>
      <c r="P352" s="78"/>
      <c r="Q352" s="80">
        <f>IF('Форма 2'!D352=0,"",'Форма 2'!D352-N352-O352-P352)</f>
        <v>5133741.42</v>
      </c>
      <c r="R352" s="81">
        <f t="shared" si="48"/>
        <v>1864.306721865127</v>
      </c>
      <c r="S352" s="81">
        <f t="shared" si="49"/>
        <v>1864.306721865127</v>
      </c>
      <c r="T352" s="82">
        <v>46022</v>
      </c>
      <c r="U352" s="75" t="s">
        <v>44</v>
      </c>
      <c r="V352" s="83"/>
      <c r="W352" s="84">
        <f t="shared" si="51"/>
        <v>3</v>
      </c>
      <c r="X352" s="85">
        <v>1</v>
      </c>
      <c r="Y352" s="85" t="s">
        <v>961</v>
      </c>
      <c r="Z352" s="85" t="s">
        <v>961</v>
      </c>
      <c r="AA352" s="85">
        <v>1</v>
      </c>
      <c r="AB352" s="85">
        <v>1</v>
      </c>
      <c r="AC352" s="85" t="s">
        <v>961</v>
      </c>
      <c r="AD352" s="85" t="s">
        <v>961</v>
      </c>
      <c r="AE352" s="99" t="s">
        <v>961</v>
      </c>
      <c r="AF352" s="86" t="s">
        <v>961</v>
      </c>
      <c r="AG352" s="85" t="s">
        <v>961</v>
      </c>
      <c r="AH352" s="85" t="s">
        <v>961</v>
      </c>
      <c r="AI352" s="85" t="s">
        <v>961</v>
      </c>
      <c r="AJ352" s="85" t="s">
        <v>961</v>
      </c>
      <c r="AK352" s="85" t="s">
        <v>961</v>
      </c>
      <c r="AL352" s="85" t="s">
        <v>961</v>
      </c>
      <c r="AM352" s="85" t="s">
        <v>961</v>
      </c>
      <c r="AN352" s="85" t="s">
        <v>961</v>
      </c>
      <c r="AO352" s="85" t="s">
        <v>961</v>
      </c>
      <c r="AP352" s="85" t="s">
        <v>961</v>
      </c>
      <c r="AQ352" s="85" t="s">
        <v>961</v>
      </c>
      <c r="AR352" s="85" t="s">
        <v>961</v>
      </c>
    </row>
    <row r="353" spans="1:44" ht="16.5" thickTop="1" thickBot="1" x14ac:dyDescent="0.3">
      <c r="A353" s="61">
        <f t="shared" si="50"/>
        <v>96</v>
      </c>
      <c r="B353" s="92" t="str">
        <f>IF(ISERROR(IF(ISBLANK(C353),"",_xlfn.XLOOKUP(C353,'[1]Инф. по МКД'!$D$3:$D$13151,'[1]Инф. по МКД'!$C$3:$C$13151,,0))),"",IF(ISBLANK(C353),"",_xlfn.XLOOKUP(C353,'[1]Инф. по МКД'!$D$3:$D$13151,'[1]Инф. по МКД'!$C$3:$C$13151,,0)))</f>
        <v>город Пермь</v>
      </c>
      <c r="C353" s="96" t="s">
        <v>843</v>
      </c>
      <c r="D353" s="74">
        <f>IF(ISERROR(IF(ISBLANK($C353),"",VLOOKUP($C353,'[1]Инф. по МКД'!$D$3:$T$13113,3,0))),"",IF(ISBLANK($C353),"",VLOOKUP($C353,'[1]Инф. по МКД'!$D$3:$T$13113,3,0)))</f>
        <v>1975</v>
      </c>
      <c r="E353" s="75"/>
      <c r="F353" s="87" t="str">
        <f>IF(ISERROR(IF(ISBLANK($C353),"",VLOOKUP($C353,'[1]Инф. по МКД'!$D$3:$T$13113,5,0))),"",IF(ISBLANK($C353),"",VLOOKUP($C353,'[1]Инф. по МКД'!$D$3:$T$13113,5,0)))</f>
        <v>Кирпич</v>
      </c>
      <c r="G353" s="75">
        <f>IF(ISERROR(IF(ISBLANK($C353),"",VLOOKUP($C353,'[1]Инф. по МКД'!$D$3:$T$13113,9,0))),"",IF(ISBLANK($C353),"",VLOOKUP($C353,'[1]Инф. по МКД'!$D$3:$T$13113,9,0)))</f>
        <v>5</v>
      </c>
      <c r="H353" s="61">
        <f>IF(ISERROR(IF(ISBLANK($C353),"",VLOOKUP($C353,'[1]Инф. по МКД'!$D$3:$T$13113,10,0))),"",IF(ISBLANK($C353),"",VLOOKUP($C353,'[1]Инф. по МКД'!$D$3:$T$13113,10,0)))</f>
        <v>4</v>
      </c>
      <c r="I353" s="77">
        <f>IF(ISERROR(IF(ISBLANK($C353),"",VLOOKUP($C353,'[1]Инф. по МКД'!$D$3:$T$13113,14,0))),"",IF(ISBLANK($C353),"",VLOOKUP($C353,'[1]Инф. по МКД'!$D$3:$T$13113,14,0)))</f>
        <v>3860</v>
      </c>
      <c r="J353" s="78">
        <f>IF(ISERROR(IF(ISBLANK($C353),"",VLOOKUP($C353,'[1]Инф. по МКД'!$D$3:$T$13113,15,0))),"",IF(ISBLANK($C353),"",VLOOKUP($C353,'[1]Инф. по МКД'!$D$3:$T$13113,15,0)))</f>
        <v>3860</v>
      </c>
      <c r="K353" s="77">
        <f>IF(ISERROR(IF(ISBLANK($C353),"",VLOOKUP($C353,'[1]Инф. по МКД'!$D$3:$T$13113,16,0))),"",IF(ISBLANK($C353),"",VLOOKUP($C353,'[1]Инф. по МКД'!$D$3:$T$13113,16,0)))</f>
        <v>3860</v>
      </c>
      <c r="L353" s="79">
        <f>IF(ISERROR(IF(ISBLANK($C353),"",VLOOKUP($C353,'[1]Инф. по МКД'!$D$3:$T$13113,17,0))),"",IF(ISBLANK($C353),"",VLOOKUP($C353,'[1]Инф. по МКД'!$D$3:$T$13113,17,0)))</f>
        <v>315</v>
      </c>
      <c r="M353" s="80">
        <f t="shared" si="47"/>
        <v>6566670.5999999996</v>
      </c>
      <c r="N353" s="78"/>
      <c r="O353" s="78"/>
      <c r="P353" s="78"/>
      <c r="Q353" s="80">
        <f>IF('Форма 2'!D353=0,"",'Форма 2'!D353-N353-O353-P353)</f>
        <v>6566670.5999999996</v>
      </c>
      <c r="R353" s="81">
        <f t="shared" si="48"/>
        <v>1701.2099999999998</v>
      </c>
      <c r="S353" s="81">
        <f t="shared" si="49"/>
        <v>1701.2099999999998</v>
      </c>
      <c r="T353" s="82">
        <v>46022</v>
      </c>
      <c r="U353" s="75" t="s">
        <v>44</v>
      </c>
      <c r="V353" s="84"/>
      <c r="W353" s="84">
        <f t="shared" si="51"/>
        <v>3</v>
      </c>
      <c r="X353" s="85">
        <v>1</v>
      </c>
      <c r="Y353" s="85" t="s">
        <v>961</v>
      </c>
      <c r="Z353" s="85" t="s">
        <v>961</v>
      </c>
      <c r="AA353" s="85">
        <v>1</v>
      </c>
      <c r="AB353" s="85">
        <v>1</v>
      </c>
      <c r="AC353" s="85" t="s">
        <v>961</v>
      </c>
      <c r="AD353" s="85" t="s">
        <v>961</v>
      </c>
      <c r="AE353" s="99" t="s">
        <v>961</v>
      </c>
      <c r="AF353" s="86" t="s">
        <v>961</v>
      </c>
      <c r="AG353" s="85" t="s">
        <v>961</v>
      </c>
      <c r="AH353" s="85" t="s">
        <v>961</v>
      </c>
      <c r="AI353" s="85" t="s">
        <v>961</v>
      </c>
      <c r="AJ353" s="85" t="s">
        <v>961</v>
      </c>
      <c r="AK353" s="85" t="s">
        <v>961</v>
      </c>
      <c r="AL353" s="85" t="s">
        <v>961</v>
      </c>
      <c r="AM353" s="85" t="s">
        <v>961</v>
      </c>
      <c r="AN353" s="85" t="s">
        <v>961</v>
      </c>
      <c r="AO353" s="85" t="s">
        <v>961</v>
      </c>
      <c r="AP353" s="85" t="s">
        <v>961</v>
      </c>
      <c r="AQ353" s="85" t="s">
        <v>961</v>
      </c>
      <c r="AR353" s="85" t="s">
        <v>961</v>
      </c>
    </row>
    <row r="354" spans="1:44" ht="16.5" thickTop="1" thickBot="1" x14ac:dyDescent="0.3">
      <c r="A354" s="61">
        <f t="shared" si="50"/>
        <v>97</v>
      </c>
      <c r="B354" s="92" t="str">
        <f>IF(ISERROR(IF(ISBLANK(C354),"",_xlfn.XLOOKUP(C354,'[1]Инф. по МКД'!$D$3:$D$13151,'[1]Инф. по МКД'!$C$3:$C$13151,,0))),"",IF(ISBLANK(C354),"",_xlfn.XLOOKUP(C354,'[1]Инф. по МКД'!$D$3:$D$13151,'[1]Инф. по МКД'!$C$3:$C$13151,,0)))</f>
        <v>город Пермь</v>
      </c>
      <c r="C354" s="96" t="s">
        <v>844</v>
      </c>
      <c r="D354" s="74">
        <f>IF(ISERROR(IF(ISBLANK($C354),"",VLOOKUP($C354,'[1]Инф. по МКД'!$D$3:$T$13113,3,0))),"",IF(ISBLANK($C354),"",VLOOKUP($C354,'[1]Инф. по МКД'!$D$3:$T$13113,3,0)))</f>
        <v>1976</v>
      </c>
      <c r="E354" s="75"/>
      <c r="F354" s="87" t="str">
        <f>IF(ISERROR(IF(ISBLANK($C354),"",VLOOKUP($C354,'[1]Инф. по МКД'!$D$3:$T$13113,5,0))),"",IF(ISBLANK($C354),"",VLOOKUP($C354,'[1]Инф. по МКД'!$D$3:$T$13113,5,0)))</f>
        <v>Кирпич</v>
      </c>
      <c r="G354" s="75">
        <f>IF(ISERROR(IF(ISBLANK($C354),"",VLOOKUP($C354,'[1]Инф. по МКД'!$D$3:$T$13113,9,0))),"",IF(ISBLANK($C354),"",VLOOKUP($C354,'[1]Инф. по МКД'!$D$3:$T$13113,9,0)))</f>
        <v>5</v>
      </c>
      <c r="H354" s="61">
        <f>IF(ISERROR(IF(ISBLANK($C354),"",VLOOKUP($C354,'[1]Инф. по МКД'!$D$3:$T$13113,10,0))),"",IF(ISBLANK($C354),"",VLOOKUP($C354,'[1]Инф. по МКД'!$D$3:$T$13113,10,0)))</f>
        <v>4</v>
      </c>
      <c r="I354" s="77">
        <f>IF(ISERROR(IF(ISBLANK($C354),"",VLOOKUP($C354,'[1]Инф. по МКД'!$D$3:$T$13113,14,0))),"",IF(ISBLANK($C354),"",VLOOKUP($C354,'[1]Инф. по МКД'!$D$3:$T$13113,14,0)))</f>
        <v>3860</v>
      </c>
      <c r="J354" s="78">
        <f>IF(ISERROR(IF(ISBLANK($C354),"",VLOOKUP($C354,'[1]Инф. по МКД'!$D$3:$T$13113,15,0))),"",IF(ISBLANK($C354),"",VLOOKUP($C354,'[1]Инф. по МКД'!$D$3:$T$13113,15,0)))</f>
        <v>3860</v>
      </c>
      <c r="K354" s="77">
        <f>IF(ISERROR(IF(ISBLANK($C354),"",VLOOKUP($C354,'[1]Инф. по МКД'!$D$3:$T$13113,16,0))),"",IF(ISBLANK($C354),"",VLOOKUP($C354,'[1]Инф. по МКД'!$D$3:$T$13113,16,0)))</f>
        <v>3860</v>
      </c>
      <c r="L354" s="79">
        <f>IF(ISERROR(IF(ISBLANK($C354),"",VLOOKUP($C354,'[1]Инф. по МКД'!$D$3:$T$13113,17,0))),"",IF(ISBLANK($C354),"",VLOOKUP($C354,'[1]Инф. по МКД'!$D$3:$T$13113,17,0)))</f>
        <v>315</v>
      </c>
      <c r="M354" s="80">
        <f t="shared" si="47"/>
        <v>6566670.5999999996</v>
      </c>
      <c r="N354" s="78"/>
      <c r="O354" s="78"/>
      <c r="P354" s="78"/>
      <c r="Q354" s="80">
        <f>IF('Форма 2'!D354=0,"",'Форма 2'!D354-N354-O354-P354)</f>
        <v>6566670.5999999996</v>
      </c>
      <c r="R354" s="81">
        <f t="shared" ref="R354:R385" si="52">M354/J354</f>
        <v>1701.2099999999998</v>
      </c>
      <c r="S354" s="81">
        <f t="shared" ref="S354:S385" si="53">R354</f>
        <v>1701.2099999999998</v>
      </c>
      <c r="T354" s="82">
        <v>46022</v>
      </c>
      <c r="U354" s="75" t="s">
        <v>44</v>
      </c>
      <c r="V354" s="84"/>
      <c r="W354" s="84">
        <f t="shared" si="51"/>
        <v>3</v>
      </c>
      <c r="X354" s="85">
        <v>1</v>
      </c>
      <c r="Y354" s="85" t="s">
        <v>961</v>
      </c>
      <c r="Z354" s="85" t="s">
        <v>961</v>
      </c>
      <c r="AA354" s="85">
        <v>1</v>
      </c>
      <c r="AB354" s="85">
        <v>1</v>
      </c>
      <c r="AC354" s="85" t="s">
        <v>961</v>
      </c>
      <c r="AD354" s="85" t="s">
        <v>961</v>
      </c>
      <c r="AE354" s="99" t="s">
        <v>961</v>
      </c>
      <c r="AF354" s="86" t="s">
        <v>961</v>
      </c>
      <c r="AG354" s="85" t="s">
        <v>961</v>
      </c>
      <c r="AH354" s="85" t="s">
        <v>961</v>
      </c>
      <c r="AI354" s="85" t="s">
        <v>961</v>
      </c>
      <c r="AJ354" s="85" t="s">
        <v>961</v>
      </c>
      <c r="AK354" s="85" t="s">
        <v>961</v>
      </c>
      <c r="AL354" s="85" t="s">
        <v>961</v>
      </c>
      <c r="AM354" s="85" t="s">
        <v>961</v>
      </c>
      <c r="AN354" s="85" t="s">
        <v>961</v>
      </c>
      <c r="AO354" s="85" t="s">
        <v>961</v>
      </c>
      <c r="AP354" s="85" t="s">
        <v>961</v>
      </c>
      <c r="AQ354" s="85" t="s">
        <v>961</v>
      </c>
      <c r="AR354" s="85" t="s">
        <v>961</v>
      </c>
    </row>
    <row r="355" spans="1:44" ht="16.5" thickTop="1" thickBot="1" x14ac:dyDescent="0.3">
      <c r="A355" s="61">
        <f t="shared" si="50"/>
        <v>98</v>
      </c>
      <c r="B355" s="92" t="str">
        <f>IF(ISERROR(IF(ISBLANK(C355),"",_xlfn.XLOOKUP(C355,'[1]Инф. по МКД'!$D$3:$D$13151,'[1]Инф. по МКД'!$C$3:$C$13151,,0))),"",IF(ISBLANK(C355),"",_xlfn.XLOOKUP(C355,'[1]Инф. по МКД'!$D$3:$D$13151,'[1]Инф. по МКД'!$C$3:$C$13151,,0)))</f>
        <v>город Пермь</v>
      </c>
      <c r="C355" s="96" t="s">
        <v>449</v>
      </c>
      <c r="D355" s="74">
        <f>IF(ISERROR(IF(ISBLANK($C355),"",VLOOKUP($C355,'[1]Инф. по МКД'!$D$3:$T$13113,3,0))),"",IF(ISBLANK($C355),"",VLOOKUP($C355,'[1]Инф. по МКД'!$D$3:$T$13113,3,0)))</f>
        <v>1946</v>
      </c>
      <c r="E355" s="75"/>
      <c r="F355" s="87" t="str">
        <f>IF(ISERROR(IF(ISBLANK($C355),"",VLOOKUP($C355,'[1]Инф. по МКД'!$D$3:$T$13113,5,0))),"",IF(ISBLANK($C355),"",VLOOKUP($C355,'[1]Инф. по МКД'!$D$3:$T$13113,5,0)))</f>
        <v>Крупные блоки</v>
      </c>
      <c r="G355" s="75">
        <f>IF(ISERROR(IF(ISBLANK($C355),"",VLOOKUP($C355,'[1]Инф. по МКД'!$D$3:$T$13113,9,0))),"",IF(ISBLANK($C355),"",VLOOKUP($C355,'[1]Инф. по МКД'!$D$3:$T$13113,9,0)))</f>
        <v>5</v>
      </c>
      <c r="H355" s="61">
        <f>IF(ISERROR(IF(ISBLANK($C355),"",VLOOKUP($C355,'[1]Инф. по МКД'!$D$3:$T$13113,10,0))),"",IF(ISBLANK($C355),"",VLOOKUP($C355,'[1]Инф. по МКД'!$D$3:$T$13113,10,0)))</f>
        <v>3</v>
      </c>
      <c r="I355" s="77">
        <f>IF(ISERROR(IF(ISBLANK($C355),"",VLOOKUP($C355,'[1]Инф. по МКД'!$D$3:$T$13113,14,0))),"",IF(ISBLANK($C355),"",VLOOKUP($C355,'[1]Инф. по МКД'!$D$3:$T$13113,14,0)))</f>
        <v>3792.68</v>
      </c>
      <c r="J355" s="78">
        <f>IF(ISERROR(IF(ISBLANK($C355),"",VLOOKUP($C355,'[1]Инф. по МКД'!$D$3:$T$13113,15,0))),"",IF(ISBLANK($C355),"",VLOOKUP($C355,'[1]Инф. по МКД'!$D$3:$T$13113,15,0)))</f>
        <v>3583.36</v>
      </c>
      <c r="K355" s="77">
        <f>IF(ISERROR(IF(ISBLANK($C355),"",VLOOKUP($C355,'[1]Инф. по МКД'!$D$3:$T$13113,16,0))),"",IF(ISBLANK($C355),"",VLOOKUP($C355,'[1]Инф. по МКД'!$D$3:$T$13113,16,0)))</f>
        <v>3228.61</v>
      </c>
      <c r="L355" s="79">
        <f>IF(ISERROR(IF(ISBLANK($C355),"",VLOOKUP($C355,'[1]Инф. по МКД'!$D$3:$T$13113,17,0))),"",IF(ISBLANK($C355),"",VLOOKUP($C355,'[1]Инф. по МКД'!$D$3:$T$13113,17,0)))</f>
        <v>194</v>
      </c>
      <c r="M355" s="80">
        <f t="shared" si="47"/>
        <v>12683252.9</v>
      </c>
      <c r="N355" s="78"/>
      <c r="O355" s="78"/>
      <c r="P355" s="78"/>
      <c r="Q355" s="80">
        <f>IF('Форма 2'!D355=0,"",'Форма 2'!D355-N355-O355-P355)</f>
        <v>12683252.9</v>
      </c>
      <c r="R355" s="81">
        <f t="shared" si="52"/>
        <v>3539.4860968476514</v>
      </c>
      <c r="S355" s="81">
        <f t="shared" si="53"/>
        <v>3539.4860968476514</v>
      </c>
      <c r="T355" s="82">
        <v>46022</v>
      </c>
      <c r="U355" s="75" t="s">
        <v>43</v>
      </c>
      <c r="V355" s="84"/>
      <c r="W355" s="84">
        <f t="shared" si="51"/>
        <v>2</v>
      </c>
      <c r="X355" s="85" t="s">
        <v>961</v>
      </c>
      <c r="Y355" s="85">
        <v>1</v>
      </c>
      <c r="Z355" s="85" t="s">
        <v>961</v>
      </c>
      <c r="AA355" s="85" t="s">
        <v>961</v>
      </c>
      <c r="AB355" s="85">
        <v>1</v>
      </c>
      <c r="AC355" s="85" t="s">
        <v>961</v>
      </c>
      <c r="AD355" s="85" t="s">
        <v>961</v>
      </c>
      <c r="AE355" s="99" t="s">
        <v>961</v>
      </c>
      <c r="AF355" s="86" t="s">
        <v>961</v>
      </c>
      <c r="AG355" s="85" t="s">
        <v>961</v>
      </c>
      <c r="AH355" s="85" t="s">
        <v>961</v>
      </c>
      <c r="AI355" s="85" t="s">
        <v>961</v>
      </c>
      <c r="AJ355" s="85" t="s">
        <v>961</v>
      </c>
      <c r="AK355" s="85" t="s">
        <v>961</v>
      </c>
      <c r="AL355" s="85" t="s">
        <v>961</v>
      </c>
      <c r="AM355" s="85" t="s">
        <v>961</v>
      </c>
      <c r="AN355" s="85" t="s">
        <v>961</v>
      </c>
      <c r="AO355" s="85" t="s">
        <v>961</v>
      </c>
      <c r="AP355" s="85" t="s">
        <v>961</v>
      </c>
      <c r="AQ355" s="85" t="s">
        <v>961</v>
      </c>
      <c r="AR355" s="85" t="s">
        <v>961</v>
      </c>
    </row>
    <row r="356" spans="1:44" ht="16.5" thickTop="1" thickBot="1" x14ac:dyDescent="0.3">
      <c r="A356" s="61">
        <f t="shared" si="50"/>
        <v>99</v>
      </c>
      <c r="B356" s="92" t="str">
        <f>IF(ISERROR(IF(ISBLANK(C356),"",_xlfn.XLOOKUP(C356,'[1]Инф. по МКД'!$D$3:$D$13151,'[1]Инф. по МКД'!$C$3:$C$13151,,0))),"",IF(ISBLANK(C356),"",_xlfn.XLOOKUP(C356,'[1]Инф. по МКД'!$D$3:$D$13151,'[1]Инф. по МКД'!$C$3:$C$13151,,0)))</f>
        <v>город Пермь</v>
      </c>
      <c r="C356" s="96" t="s">
        <v>846</v>
      </c>
      <c r="D356" s="74">
        <f>IF(ISERROR(IF(ISBLANK($C356),"",VLOOKUP($C356,'[1]Инф. по МКД'!$D$3:$T$13113,3,0))),"",IF(ISBLANK($C356),"",VLOOKUP($C356,'[1]Инф. по МКД'!$D$3:$T$13113,3,0)))</f>
        <v>1962</v>
      </c>
      <c r="E356" s="75"/>
      <c r="F356" s="87" t="str">
        <f>IF(ISERROR(IF(ISBLANK($C356),"",VLOOKUP($C356,'[1]Инф. по МКД'!$D$3:$T$13113,5,0))),"",IF(ISBLANK($C356),"",VLOOKUP($C356,'[1]Инф. по МКД'!$D$3:$T$13113,5,0)))</f>
        <v>Кирпич</v>
      </c>
      <c r="G356" s="75">
        <f>IF(ISERROR(IF(ISBLANK($C356),"",VLOOKUP($C356,'[1]Инф. по МКД'!$D$3:$T$13113,9,0))),"",IF(ISBLANK($C356),"",VLOOKUP($C356,'[1]Инф. по МКД'!$D$3:$T$13113,9,0)))</f>
        <v>5</v>
      </c>
      <c r="H356" s="61">
        <f>IF(ISERROR(IF(ISBLANK($C356),"",VLOOKUP($C356,'[1]Инф. по МКД'!$D$3:$T$13113,10,0))),"",IF(ISBLANK($C356),"",VLOOKUP($C356,'[1]Инф. по МКД'!$D$3:$T$13113,10,0)))</f>
        <v>4</v>
      </c>
      <c r="I356" s="77">
        <f>IF(ISERROR(IF(ISBLANK($C356),"",VLOOKUP($C356,'[1]Инф. по МКД'!$D$3:$T$13113,14,0))),"",IF(ISBLANK($C356),"",VLOOKUP($C356,'[1]Инф. по МКД'!$D$3:$T$13113,14,0)))</f>
        <v>3503.8</v>
      </c>
      <c r="J356" s="78">
        <f>IF(ISERROR(IF(ISBLANK($C356),"",VLOOKUP($C356,'[1]Инф. по МКД'!$D$3:$T$13113,15,0))),"",IF(ISBLANK($C356),"",VLOOKUP($C356,'[1]Инф. по МКД'!$D$3:$T$13113,15,0)))</f>
        <v>3209.7000000000003</v>
      </c>
      <c r="K356" s="77">
        <f>IF(ISERROR(IF(ISBLANK($C356),"",VLOOKUP($C356,'[1]Инф. по МКД'!$D$3:$T$13113,16,0))),"",IF(ISBLANK($C356),"",VLOOKUP($C356,'[1]Инф. по МКД'!$D$3:$T$13113,16,0)))</f>
        <v>2584.8000000000002</v>
      </c>
      <c r="L356" s="79">
        <f>IF(ISERROR(IF(ISBLANK($C356),"",VLOOKUP($C356,'[1]Инф. по МКД'!$D$3:$T$13113,17,0))),"",IF(ISBLANK($C356),"",VLOOKUP($C356,'[1]Инф. по МКД'!$D$3:$T$13113,17,0)))</f>
        <v>98</v>
      </c>
      <c r="M356" s="80">
        <f t="shared" si="47"/>
        <v>2859486.22</v>
      </c>
      <c r="N356" s="78"/>
      <c r="O356" s="78"/>
      <c r="P356" s="78"/>
      <c r="Q356" s="80">
        <f>IF('Форма 2'!D356=0,"",'Форма 2'!D356-N356-O356-P356)</f>
        <v>2859486.22</v>
      </c>
      <c r="R356" s="81">
        <f t="shared" si="52"/>
        <v>890.88893666074705</v>
      </c>
      <c r="S356" s="81">
        <f t="shared" si="53"/>
        <v>890.88893666074705</v>
      </c>
      <c r="T356" s="82">
        <v>46022</v>
      </c>
      <c r="U356" s="75" t="s">
        <v>43</v>
      </c>
      <c r="V356" s="83"/>
      <c r="W356" s="84">
        <f t="shared" si="51"/>
        <v>1</v>
      </c>
      <c r="X356" s="85" t="s">
        <v>961</v>
      </c>
      <c r="Y356" s="85" t="s">
        <v>961</v>
      </c>
      <c r="Z356" s="85" t="s">
        <v>961</v>
      </c>
      <c r="AA356" s="85" t="s">
        <v>961</v>
      </c>
      <c r="AB356" s="85" t="s">
        <v>961</v>
      </c>
      <c r="AC356" s="85" t="s">
        <v>961</v>
      </c>
      <c r="AD356" s="85" t="s">
        <v>961</v>
      </c>
      <c r="AE356" s="99" t="s">
        <v>961</v>
      </c>
      <c r="AF356" s="86" t="s">
        <v>961</v>
      </c>
      <c r="AG356" s="85" t="s">
        <v>961</v>
      </c>
      <c r="AH356" s="85" t="s">
        <v>961</v>
      </c>
      <c r="AI356" s="85" t="s">
        <v>961</v>
      </c>
      <c r="AJ356" s="85" t="s">
        <v>961</v>
      </c>
      <c r="AK356" s="85">
        <v>1</v>
      </c>
      <c r="AL356" s="85" t="s">
        <v>961</v>
      </c>
      <c r="AM356" s="85" t="s">
        <v>961</v>
      </c>
      <c r="AN356" s="85" t="s">
        <v>961</v>
      </c>
      <c r="AO356" s="85" t="s">
        <v>961</v>
      </c>
      <c r="AP356" s="85" t="s">
        <v>961</v>
      </c>
      <c r="AQ356" s="85" t="s">
        <v>961</v>
      </c>
      <c r="AR356" s="85" t="s">
        <v>961</v>
      </c>
    </row>
    <row r="357" spans="1:44" ht="16.5" thickTop="1" thickBot="1" x14ac:dyDescent="0.3">
      <c r="A357" s="61">
        <f t="shared" si="50"/>
        <v>100</v>
      </c>
      <c r="B357" s="92" t="str">
        <f>IF(ISERROR(IF(ISBLANK(C357),"",_xlfn.XLOOKUP(C357,'[1]Инф. по МКД'!$D$3:$D$13151,'[1]Инф. по МКД'!$C$3:$C$13151,,0))),"",IF(ISBLANK(C357),"",_xlfn.XLOOKUP(C357,'[1]Инф. по МКД'!$D$3:$D$13151,'[1]Инф. по МКД'!$C$3:$C$13151,,0)))</f>
        <v>город Пермь</v>
      </c>
      <c r="C357" s="96" t="s">
        <v>450</v>
      </c>
      <c r="D357" s="74">
        <f>IF(ISERROR(IF(ISBLANK($C357),"",VLOOKUP($C357,'[1]Инф. по МКД'!$D$3:$T$13113,3,0))),"",IF(ISBLANK($C357),"",VLOOKUP($C357,'[1]Инф. по МКД'!$D$3:$T$13113,3,0)))</f>
        <v>1928</v>
      </c>
      <c r="E357" s="75"/>
      <c r="F357" s="87" t="str">
        <f>IF(ISERROR(IF(ISBLANK($C357),"",VLOOKUP($C357,'[1]Инф. по МКД'!$D$3:$T$13113,5,0))),"",IF(ISBLANK($C357),"",VLOOKUP($C357,'[1]Инф. по МКД'!$D$3:$T$13113,5,0)))</f>
        <v>Крупные блоки</v>
      </c>
      <c r="G357" s="75">
        <f>IF(ISERROR(IF(ISBLANK($C357),"",VLOOKUP($C357,'[1]Инф. по МКД'!$D$3:$T$13113,9,0))),"",IF(ISBLANK($C357),"",VLOOKUP($C357,'[1]Инф. по МКД'!$D$3:$T$13113,9,0)))</f>
        <v>4</v>
      </c>
      <c r="H357" s="61">
        <f>IF(ISERROR(IF(ISBLANK($C357),"",VLOOKUP($C357,'[1]Инф. по МКД'!$D$3:$T$13113,10,0))),"",IF(ISBLANK($C357),"",VLOOKUP($C357,'[1]Инф. по МКД'!$D$3:$T$13113,10,0)))</f>
        <v>4</v>
      </c>
      <c r="I357" s="77">
        <f>IF(ISERROR(IF(ISBLANK($C357),"",VLOOKUP($C357,'[1]Инф. по МКД'!$D$3:$T$13113,14,0))),"",IF(ISBLANK($C357),"",VLOOKUP($C357,'[1]Инф. по МКД'!$D$3:$T$13113,14,0)))</f>
        <v>2738.7</v>
      </c>
      <c r="J357" s="78">
        <f>IF(ISERROR(IF(ISBLANK($C357),"",VLOOKUP($C357,'[1]Инф. по МКД'!$D$3:$T$13113,15,0))),"",IF(ISBLANK($C357),"",VLOOKUP($C357,'[1]Инф. по МКД'!$D$3:$T$13113,15,0)))</f>
        <v>2063.6</v>
      </c>
      <c r="K357" s="77">
        <f>IF(ISERROR(IF(ISBLANK($C357),"",VLOOKUP($C357,'[1]Инф. по МКД'!$D$3:$T$13113,16,0))),"",IF(ISBLANK($C357),"",VLOOKUP($C357,'[1]Инф. по МКД'!$D$3:$T$13113,16,0)))</f>
        <v>1836.6</v>
      </c>
      <c r="L357" s="79">
        <f>IF(ISERROR(IF(ISBLANK($C357),"",VLOOKUP($C357,'[1]Инф. по МКД'!$D$3:$T$13113,17,0))),"",IF(ISBLANK($C357),"",VLOOKUP($C357,'[1]Инф. по МКД'!$D$3:$T$13113,17,0)))</f>
        <v>73</v>
      </c>
      <c r="M357" s="80">
        <f t="shared" si="47"/>
        <v>9748238.3300000001</v>
      </c>
      <c r="N357" s="78"/>
      <c r="O357" s="78"/>
      <c r="P357" s="78"/>
      <c r="Q357" s="80">
        <f>IF('Форма 2'!D357=0,"",'Форма 2'!D357-N357-O357-P357)</f>
        <v>9748238.3300000001</v>
      </c>
      <c r="R357" s="81">
        <f t="shared" si="52"/>
        <v>4723.8991713510377</v>
      </c>
      <c r="S357" s="81">
        <f t="shared" si="53"/>
        <v>4723.8991713510377</v>
      </c>
      <c r="T357" s="82">
        <v>46022</v>
      </c>
      <c r="U357" s="75" t="s">
        <v>43</v>
      </c>
      <c r="V357" s="84"/>
      <c r="W357" s="84">
        <f t="shared" si="51"/>
        <v>2</v>
      </c>
      <c r="X357" s="85" t="s">
        <v>961</v>
      </c>
      <c r="Y357" s="85">
        <v>1</v>
      </c>
      <c r="Z357" s="85" t="s">
        <v>961</v>
      </c>
      <c r="AA357" s="85" t="s">
        <v>961</v>
      </c>
      <c r="AB357" s="85" t="s">
        <v>961</v>
      </c>
      <c r="AC357" s="85" t="s">
        <v>961</v>
      </c>
      <c r="AD357" s="85">
        <v>1</v>
      </c>
      <c r="AE357" s="99" t="s">
        <v>961</v>
      </c>
      <c r="AF357" s="86" t="s">
        <v>961</v>
      </c>
      <c r="AG357" s="85" t="s">
        <v>961</v>
      </c>
      <c r="AH357" s="85" t="s">
        <v>961</v>
      </c>
      <c r="AI357" s="85" t="s">
        <v>961</v>
      </c>
      <c r="AJ357" s="85" t="s">
        <v>961</v>
      </c>
      <c r="AK357" s="85" t="s">
        <v>961</v>
      </c>
      <c r="AL357" s="85" t="s">
        <v>961</v>
      </c>
      <c r="AM357" s="85" t="s">
        <v>961</v>
      </c>
      <c r="AN357" s="85" t="s">
        <v>961</v>
      </c>
      <c r="AO357" s="85" t="s">
        <v>961</v>
      </c>
      <c r="AP357" s="85" t="s">
        <v>961</v>
      </c>
      <c r="AQ357" s="85" t="s">
        <v>961</v>
      </c>
      <c r="AR357" s="85" t="s">
        <v>961</v>
      </c>
    </row>
    <row r="358" spans="1:44" ht="16.5" thickTop="1" thickBot="1" x14ac:dyDescent="0.3">
      <c r="A358" s="61">
        <f t="shared" si="50"/>
        <v>101</v>
      </c>
      <c r="B358" s="92" t="str">
        <f>IF(ISERROR(IF(ISBLANK(C358),"",_xlfn.XLOOKUP(C358,'[1]Инф. по МКД'!$D$3:$D$13151,'[1]Инф. по МКД'!$C$3:$C$13151,,0))),"",IF(ISBLANK(C358),"",_xlfn.XLOOKUP(C358,'[1]Инф. по МКД'!$D$3:$D$13151,'[1]Инф. по МКД'!$C$3:$C$13151,,0)))</f>
        <v>город Пермь</v>
      </c>
      <c r="C358" s="96" t="s">
        <v>451</v>
      </c>
      <c r="D358" s="74">
        <f>IF(ISERROR(IF(ISBLANK($C358),"",VLOOKUP($C358,'[1]Инф. по МКД'!$D$3:$T$13113,3,0))),"",IF(ISBLANK($C358),"",VLOOKUP($C358,'[1]Инф. по МКД'!$D$3:$T$13113,3,0)))</f>
        <v>1960</v>
      </c>
      <c r="E358" s="75"/>
      <c r="F358" s="87" t="str">
        <f>IF(ISERROR(IF(ISBLANK($C358),"",VLOOKUP($C358,'[1]Инф. по МКД'!$D$3:$T$13113,5,0))),"",IF(ISBLANK($C358),"",VLOOKUP($C358,'[1]Инф. по МКД'!$D$3:$T$13113,5,0)))</f>
        <v>Кирпич</v>
      </c>
      <c r="G358" s="75">
        <f>IF(ISERROR(IF(ISBLANK($C358),"",VLOOKUP($C358,'[1]Инф. по МКД'!$D$3:$T$13113,9,0))),"",IF(ISBLANK($C358),"",VLOOKUP($C358,'[1]Инф. по МКД'!$D$3:$T$13113,9,0)))</f>
        <v>3</v>
      </c>
      <c r="H358" s="61">
        <f>IF(ISERROR(IF(ISBLANK($C358),"",VLOOKUP($C358,'[1]Инф. по МКД'!$D$3:$T$13113,10,0))),"",IF(ISBLANK($C358),"",VLOOKUP($C358,'[1]Инф. по МКД'!$D$3:$T$13113,10,0)))</f>
        <v>2</v>
      </c>
      <c r="I358" s="77">
        <f>IF(ISERROR(IF(ISBLANK($C358),"",VLOOKUP($C358,'[1]Инф. по МКД'!$D$3:$T$13113,14,0))),"",IF(ISBLANK($C358),"",VLOOKUP($C358,'[1]Инф. по МКД'!$D$3:$T$13113,14,0)))</f>
        <v>1023.9</v>
      </c>
      <c r="J358" s="78">
        <f>IF(ISERROR(IF(ISBLANK($C358),"",VLOOKUP($C358,'[1]Инф. по МКД'!$D$3:$T$13113,15,0))),"",IF(ISBLANK($C358),"",VLOOKUP($C358,'[1]Инф. по МКД'!$D$3:$T$13113,15,0)))</f>
        <v>940.69999999999993</v>
      </c>
      <c r="K358" s="77">
        <f>IF(ISERROR(IF(ISBLANK($C358),"",VLOOKUP($C358,'[1]Инф. по МКД'!$D$3:$T$13113,16,0))),"",IF(ISBLANK($C358),"",VLOOKUP($C358,'[1]Инф. по МКД'!$D$3:$T$13113,16,0)))</f>
        <v>903.07</v>
      </c>
      <c r="L358" s="79">
        <f>IF(ISERROR(IF(ISBLANK($C358),"",VLOOKUP($C358,'[1]Инф. по МКД'!$D$3:$T$13113,17,0))),"",IF(ISBLANK($C358),"",VLOOKUP($C358,'[1]Инф. по МКД'!$D$3:$T$13113,17,0)))</f>
        <v>46</v>
      </c>
      <c r="M358" s="80">
        <f t="shared" si="47"/>
        <v>9644513.4299999997</v>
      </c>
      <c r="N358" s="78"/>
      <c r="O358" s="78"/>
      <c r="P358" s="78"/>
      <c r="Q358" s="80">
        <f>IF('Форма 2'!D358=0,"",'Форма 2'!D358-N358-O358-P358)</f>
        <v>9644513.4299999997</v>
      </c>
      <c r="R358" s="81">
        <f t="shared" si="52"/>
        <v>10252.485840331668</v>
      </c>
      <c r="S358" s="81">
        <f t="shared" si="53"/>
        <v>10252.485840331668</v>
      </c>
      <c r="T358" s="82">
        <v>46022</v>
      </c>
      <c r="U358" s="75" t="s">
        <v>43</v>
      </c>
      <c r="V358" s="84"/>
      <c r="W358" s="84">
        <f t="shared" si="51"/>
        <v>5</v>
      </c>
      <c r="X358" s="85" t="s">
        <v>961</v>
      </c>
      <c r="Y358" s="85" t="s">
        <v>961</v>
      </c>
      <c r="Z358" s="85" t="s">
        <v>961</v>
      </c>
      <c r="AA358" s="85">
        <v>1</v>
      </c>
      <c r="AB358" s="85" t="s">
        <v>961</v>
      </c>
      <c r="AC358" s="85">
        <v>1</v>
      </c>
      <c r="AD358" s="85">
        <v>1</v>
      </c>
      <c r="AE358" s="99" t="s">
        <v>961</v>
      </c>
      <c r="AF358" s="86" t="s">
        <v>961</v>
      </c>
      <c r="AG358" s="85" t="s">
        <v>961</v>
      </c>
      <c r="AH358" s="85">
        <v>1</v>
      </c>
      <c r="AI358" s="85" t="s">
        <v>961</v>
      </c>
      <c r="AJ358" s="85" t="s">
        <v>961</v>
      </c>
      <c r="AK358" s="85">
        <v>1</v>
      </c>
      <c r="AL358" s="85" t="s">
        <v>961</v>
      </c>
      <c r="AM358" s="85" t="s">
        <v>961</v>
      </c>
      <c r="AN358" s="85" t="s">
        <v>961</v>
      </c>
      <c r="AO358" s="85" t="s">
        <v>961</v>
      </c>
      <c r="AP358" s="85" t="s">
        <v>961</v>
      </c>
      <c r="AQ358" s="85" t="s">
        <v>961</v>
      </c>
      <c r="AR358" s="85" t="s">
        <v>961</v>
      </c>
    </row>
    <row r="359" spans="1:44" ht="16.5" thickTop="1" thickBot="1" x14ac:dyDescent="0.3">
      <c r="A359" s="61">
        <f t="shared" si="50"/>
        <v>102</v>
      </c>
      <c r="B359" s="92" t="str">
        <f>IF(ISERROR(IF(ISBLANK(C359),"",_xlfn.XLOOKUP(C359,'[1]Инф. по МКД'!$D$3:$D$13151,'[1]Инф. по МКД'!$C$3:$C$13151,,0))),"",IF(ISBLANK(C359),"",_xlfn.XLOOKUP(C359,'[1]Инф. по МКД'!$D$3:$D$13151,'[1]Инф. по МКД'!$C$3:$C$13151,,0)))</f>
        <v>город Пермь</v>
      </c>
      <c r="C359" s="96" t="s">
        <v>452</v>
      </c>
      <c r="D359" s="74">
        <f>IF(ISERROR(IF(ISBLANK($C359),"",VLOOKUP($C359,'[1]Инф. по МКД'!$D$3:$T$13113,3,0))),"",IF(ISBLANK($C359),"",VLOOKUP($C359,'[1]Инф. по МКД'!$D$3:$T$13113,3,0)))</f>
        <v>1949</v>
      </c>
      <c r="E359" s="75"/>
      <c r="F359" s="87" t="str">
        <f>IF(ISERROR(IF(ISBLANK($C359),"",VLOOKUP($C359,'[1]Инф. по МКД'!$D$3:$T$13113,5,0))),"",IF(ISBLANK($C359),"",VLOOKUP($C359,'[1]Инф. по МКД'!$D$3:$T$13113,5,0)))</f>
        <v>Крупные блоки</v>
      </c>
      <c r="G359" s="75">
        <f>IF(ISERROR(IF(ISBLANK($C359),"",VLOOKUP($C359,'[1]Инф. по МКД'!$D$3:$T$13113,9,0))),"",IF(ISBLANK($C359),"",VLOOKUP($C359,'[1]Инф. по МКД'!$D$3:$T$13113,9,0)))</f>
        <v>4</v>
      </c>
      <c r="H359" s="61">
        <f>IF(ISERROR(IF(ISBLANK($C359),"",VLOOKUP($C359,'[1]Инф. по МКД'!$D$3:$T$13113,10,0))),"",IF(ISBLANK($C359),"",VLOOKUP($C359,'[1]Инф. по МКД'!$D$3:$T$13113,10,0)))</f>
        <v>2</v>
      </c>
      <c r="I359" s="77">
        <f>IF(ISERROR(IF(ISBLANK($C359),"",VLOOKUP($C359,'[1]Инф. по МКД'!$D$3:$T$13113,14,0))),"",IF(ISBLANK($C359),"",VLOOKUP($C359,'[1]Инф. по МКД'!$D$3:$T$13113,14,0)))</f>
        <v>2007.2</v>
      </c>
      <c r="J359" s="78">
        <f>IF(ISERROR(IF(ISBLANK($C359),"",VLOOKUP($C359,'[1]Инф. по МКД'!$D$3:$T$13113,15,0))),"",IF(ISBLANK($C359),"",VLOOKUP($C359,'[1]Инф. по МКД'!$D$3:$T$13113,15,0)))</f>
        <v>1685.4</v>
      </c>
      <c r="K359" s="77">
        <f>IF(ISERROR(IF(ISBLANK($C359),"",VLOOKUP($C359,'[1]Инф. по МКД'!$D$3:$T$13113,16,0))),"",IF(ISBLANK($C359),"",VLOOKUP($C359,'[1]Инф. по МКД'!$D$3:$T$13113,16,0)))</f>
        <v>1650.34</v>
      </c>
      <c r="L359" s="79">
        <f>IF(ISERROR(IF(ISBLANK($C359),"",VLOOKUP($C359,'[1]Инф. по МКД'!$D$3:$T$13113,17,0))),"",IF(ISBLANK($C359),"",VLOOKUP($C359,'[1]Инф. по МКД'!$D$3:$T$13113,17,0)))</f>
        <v>51</v>
      </c>
      <c r="M359" s="80">
        <f t="shared" si="47"/>
        <v>4993191.01</v>
      </c>
      <c r="N359" s="78"/>
      <c r="O359" s="78"/>
      <c r="P359" s="78"/>
      <c r="Q359" s="80">
        <f>IF('Форма 2'!D359=0,"",'Форма 2'!D359-N359-O359-P359)</f>
        <v>4993191.01</v>
      </c>
      <c r="R359" s="81">
        <f t="shared" si="52"/>
        <v>2962.6148154740713</v>
      </c>
      <c r="S359" s="81">
        <f t="shared" si="53"/>
        <v>2962.6148154740713</v>
      </c>
      <c r="T359" s="82">
        <v>46022</v>
      </c>
      <c r="U359" s="75" t="s">
        <v>43</v>
      </c>
      <c r="V359" s="83"/>
      <c r="W359" s="84">
        <f t="shared" si="51"/>
        <v>1</v>
      </c>
      <c r="X359" s="85" t="s">
        <v>961</v>
      </c>
      <c r="Y359" s="85">
        <v>1</v>
      </c>
      <c r="Z359" s="85" t="s">
        <v>961</v>
      </c>
      <c r="AA359" s="85" t="s">
        <v>961</v>
      </c>
      <c r="AB359" s="85" t="s">
        <v>961</v>
      </c>
      <c r="AC359" s="85" t="s">
        <v>961</v>
      </c>
      <c r="AD359" s="85" t="s">
        <v>961</v>
      </c>
      <c r="AE359" s="99" t="s">
        <v>961</v>
      </c>
      <c r="AF359" s="86" t="s">
        <v>961</v>
      </c>
      <c r="AG359" s="85" t="s">
        <v>961</v>
      </c>
      <c r="AH359" s="85" t="s">
        <v>961</v>
      </c>
      <c r="AI359" s="85" t="s">
        <v>961</v>
      </c>
      <c r="AJ359" s="85" t="s">
        <v>961</v>
      </c>
      <c r="AK359" s="85" t="s">
        <v>961</v>
      </c>
      <c r="AL359" s="85" t="s">
        <v>961</v>
      </c>
      <c r="AM359" s="85" t="s">
        <v>961</v>
      </c>
      <c r="AN359" s="85" t="s">
        <v>961</v>
      </c>
      <c r="AO359" s="85" t="s">
        <v>961</v>
      </c>
      <c r="AP359" s="85" t="s">
        <v>961</v>
      </c>
      <c r="AQ359" s="85" t="s">
        <v>961</v>
      </c>
      <c r="AR359" s="85" t="s">
        <v>961</v>
      </c>
    </row>
    <row r="360" spans="1:44" ht="16.5" thickTop="1" thickBot="1" x14ac:dyDescent="0.3">
      <c r="A360" s="61">
        <f t="shared" si="50"/>
        <v>103</v>
      </c>
      <c r="B360" s="92" t="str">
        <f>IF(ISERROR(IF(ISBLANK(C360),"",_xlfn.XLOOKUP(C360,'[1]Инф. по МКД'!$D$3:$D$13151,'[1]Инф. по МКД'!$C$3:$C$13151,,0))),"",IF(ISBLANK(C360),"",_xlfn.XLOOKUP(C360,'[1]Инф. по МКД'!$D$3:$D$13151,'[1]Инф. по МКД'!$C$3:$C$13151,,0)))</f>
        <v>город Пермь</v>
      </c>
      <c r="C360" s="96" t="s">
        <v>848</v>
      </c>
      <c r="D360" s="74">
        <f>IF(ISERROR(IF(ISBLANK($C360),"",VLOOKUP($C360,'[1]Инф. по МКД'!$D$3:$T$13113,3,0))),"",IF(ISBLANK($C360),"",VLOOKUP($C360,'[1]Инф. по МКД'!$D$3:$T$13113,3,0)))</f>
        <v>1994</v>
      </c>
      <c r="E360" s="75"/>
      <c r="F360" s="87" t="str">
        <f>IF(ISERROR(IF(ISBLANK($C360),"",VLOOKUP($C360,'[1]Инф. по МКД'!$D$3:$T$13113,5,0))),"",IF(ISBLANK($C360),"",VLOOKUP($C360,'[1]Инф. по МКД'!$D$3:$T$13113,5,0)))</f>
        <v>Кирпич</v>
      </c>
      <c r="G360" s="75">
        <f>IF(ISERROR(IF(ISBLANK($C360),"",VLOOKUP($C360,'[1]Инф. по МКД'!$D$3:$T$13113,9,0))),"",IF(ISBLANK($C360),"",VLOOKUP($C360,'[1]Инф. по МКД'!$D$3:$T$13113,9,0)))</f>
        <v>10</v>
      </c>
      <c r="H360" s="61">
        <f>IF(ISERROR(IF(ISBLANK($C360),"",VLOOKUP($C360,'[1]Инф. по МКД'!$D$3:$T$13113,10,0))),"",IF(ISBLANK($C360),"",VLOOKUP($C360,'[1]Инф. по МКД'!$D$3:$T$13113,10,0)))</f>
        <v>2</v>
      </c>
      <c r="I360" s="77">
        <f>IF(ISERROR(IF(ISBLANK($C360),"",VLOOKUP($C360,'[1]Инф. по МКД'!$D$3:$T$13113,14,0))),"",IF(ISBLANK($C360),"",VLOOKUP($C360,'[1]Инф. по МКД'!$D$3:$T$13113,14,0)))</f>
        <v>5206.5</v>
      </c>
      <c r="J360" s="78">
        <f>IF(ISERROR(IF(ISBLANK($C360),"",VLOOKUP($C360,'[1]Инф. по МКД'!$D$3:$T$13113,15,0))),"",IF(ISBLANK($C360),"",VLOOKUP($C360,'[1]Инф. по МКД'!$D$3:$T$13113,15,0)))</f>
        <v>4310.5</v>
      </c>
      <c r="K360" s="77">
        <f>IF(ISERROR(IF(ISBLANK($C360),"",VLOOKUP($C360,'[1]Инф. по МКД'!$D$3:$T$13113,16,0))),"",IF(ISBLANK($C360),"",VLOOKUP($C360,'[1]Инф. по МКД'!$D$3:$T$13113,16,0)))</f>
        <v>4310.5</v>
      </c>
      <c r="L360" s="79">
        <f>IF(ISERROR(IF(ISBLANK($C360),"",VLOOKUP($C360,'[1]Инф. по МКД'!$D$3:$T$13113,17,0))),"",IF(ISBLANK($C360),"",VLOOKUP($C360,'[1]Инф. по МКД'!$D$3:$T$13113,17,0)))</f>
        <v>0</v>
      </c>
      <c r="M360" s="80">
        <f t="shared" si="47"/>
        <v>7860633.5999999996</v>
      </c>
      <c r="N360" s="78"/>
      <c r="O360" s="78"/>
      <c r="P360" s="78"/>
      <c r="Q360" s="80">
        <f>IF('Форма 2'!D360=0,"",'Форма 2'!D360-N360-O360-P360)</f>
        <v>7860633.5999999996</v>
      </c>
      <c r="R360" s="81">
        <f t="shared" si="52"/>
        <v>1823.6013455515601</v>
      </c>
      <c r="S360" s="81">
        <f t="shared" si="53"/>
        <v>1823.6013455515601</v>
      </c>
      <c r="T360" s="82">
        <v>46022</v>
      </c>
      <c r="U360" s="75" t="s">
        <v>44</v>
      </c>
      <c r="V360" s="83"/>
      <c r="W360" s="84">
        <f t="shared" si="51"/>
        <v>1</v>
      </c>
      <c r="X360" s="85" t="s">
        <v>961</v>
      </c>
      <c r="Y360" s="85" t="s">
        <v>961</v>
      </c>
      <c r="Z360" s="85" t="s">
        <v>961</v>
      </c>
      <c r="AA360" s="85" t="s">
        <v>961</v>
      </c>
      <c r="AB360" s="85" t="s">
        <v>961</v>
      </c>
      <c r="AC360" s="85" t="s">
        <v>961</v>
      </c>
      <c r="AD360" s="85" t="s">
        <v>961</v>
      </c>
      <c r="AE360" s="99">
        <v>2</v>
      </c>
      <c r="AF360" s="86">
        <v>7860633.5999999996</v>
      </c>
      <c r="AG360" s="85" t="s">
        <v>961</v>
      </c>
      <c r="AH360" s="85" t="s">
        <v>961</v>
      </c>
      <c r="AI360" s="85" t="s">
        <v>961</v>
      </c>
      <c r="AJ360" s="85" t="s">
        <v>961</v>
      </c>
      <c r="AK360" s="85" t="s">
        <v>961</v>
      </c>
      <c r="AL360" s="85" t="s">
        <v>961</v>
      </c>
      <c r="AM360" s="85" t="s">
        <v>961</v>
      </c>
      <c r="AN360" s="85" t="s">
        <v>961</v>
      </c>
      <c r="AO360" s="85" t="s">
        <v>961</v>
      </c>
      <c r="AP360" s="85" t="s">
        <v>961</v>
      </c>
      <c r="AQ360" s="85" t="s">
        <v>961</v>
      </c>
      <c r="AR360" s="85" t="s">
        <v>961</v>
      </c>
    </row>
    <row r="361" spans="1:44" ht="16.5" thickTop="1" thickBot="1" x14ac:dyDescent="0.3">
      <c r="A361" s="61">
        <f t="shared" si="50"/>
        <v>104</v>
      </c>
      <c r="B361" s="92" t="str">
        <f>IF(ISERROR(IF(ISBLANK(C361),"",_xlfn.XLOOKUP(C361,'[1]Инф. по МКД'!$D$3:$D$13151,'[1]Инф. по МКД'!$C$3:$C$13151,,0))),"",IF(ISBLANK(C361),"",_xlfn.XLOOKUP(C361,'[1]Инф. по МКД'!$D$3:$D$13151,'[1]Инф. по МКД'!$C$3:$C$13151,,0)))</f>
        <v>город Пермь</v>
      </c>
      <c r="C361" s="96" t="s">
        <v>849</v>
      </c>
      <c r="D361" s="74">
        <f>IF(ISERROR(IF(ISBLANK($C361),"",VLOOKUP($C361,'[1]Инф. по МКД'!$D$3:$T$13113,3,0))),"",IF(ISBLANK($C361),"",VLOOKUP($C361,'[1]Инф. по МКД'!$D$3:$T$13113,3,0)))</f>
        <v>1978</v>
      </c>
      <c r="E361" s="75"/>
      <c r="F361" s="87" t="str">
        <f>IF(ISERROR(IF(ISBLANK($C361),"",VLOOKUP($C361,'[1]Инф. по МКД'!$D$3:$T$13113,5,0))),"",IF(ISBLANK($C361),"",VLOOKUP($C361,'[1]Инф. по МКД'!$D$3:$T$13113,5,0)))</f>
        <v>Панель</v>
      </c>
      <c r="G361" s="75">
        <f>IF(ISERROR(IF(ISBLANK($C361),"",VLOOKUP($C361,'[1]Инф. по МКД'!$D$3:$T$13113,9,0))),"",IF(ISBLANK($C361),"",VLOOKUP($C361,'[1]Инф. по МКД'!$D$3:$T$13113,9,0)))</f>
        <v>9</v>
      </c>
      <c r="H361" s="61">
        <f>IF(ISERROR(IF(ISBLANK($C361),"",VLOOKUP($C361,'[1]Инф. по МКД'!$D$3:$T$13113,10,0))),"",IF(ISBLANK($C361),"",VLOOKUP($C361,'[1]Инф. по МКД'!$D$3:$T$13113,10,0)))</f>
        <v>10</v>
      </c>
      <c r="I361" s="77">
        <f>IF(ISERROR(IF(ISBLANK($C361),"",VLOOKUP($C361,'[1]Инф. по МКД'!$D$3:$T$13113,14,0))),"",IF(ISBLANK($C361),"",VLOOKUP($C361,'[1]Инф. по МКД'!$D$3:$T$13113,14,0)))</f>
        <v>19273.3</v>
      </c>
      <c r="J361" s="78">
        <f>IF(ISERROR(IF(ISBLANK($C361),"",VLOOKUP($C361,'[1]Инф. по МКД'!$D$3:$T$13113,15,0))),"",IF(ISBLANK($C361),"",VLOOKUP($C361,'[1]Инф. по МКД'!$D$3:$T$13113,15,0)))</f>
        <v>13255.2</v>
      </c>
      <c r="K361" s="77">
        <f>IF(ISERROR(IF(ISBLANK($C361),"",VLOOKUP($C361,'[1]Инф. по МКД'!$D$3:$T$13113,16,0))),"",IF(ISBLANK($C361),"",VLOOKUP($C361,'[1]Инф. по МКД'!$D$3:$T$13113,16,0)))</f>
        <v>13255.2</v>
      </c>
      <c r="L361" s="79">
        <f>IF(ISERROR(IF(ISBLANK($C361),"",VLOOKUP($C361,'[1]Инф. по МКД'!$D$3:$T$13113,17,0))),"",IF(ISBLANK($C361),"",VLOOKUP($C361,'[1]Инф. по МКД'!$D$3:$T$13113,17,0)))</f>
        <v>239</v>
      </c>
      <c r="M361" s="80">
        <f t="shared" si="47"/>
        <v>27785089.199999999</v>
      </c>
      <c r="N361" s="78"/>
      <c r="O361" s="78"/>
      <c r="P361" s="78"/>
      <c r="Q361" s="80">
        <f>IF('Форма 2'!D361=0,"",'Форма 2'!D361-N361-O361-P361)</f>
        <v>27785089.199999999</v>
      </c>
      <c r="R361" s="81">
        <f t="shared" si="52"/>
        <v>2096.1652181785262</v>
      </c>
      <c r="S361" s="81">
        <f t="shared" si="53"/>
        <v>2096.1652181785262</v>
      </c>
      <c r="T361" s="82">
        <v>46022</v>
      </c>
      <c r="U361" s="75" t="s">
        <v>44</v>
      </c>
      <c r="V361" s="84"/>
      <c r="W361" s="84">
        <f t="shared" si="51"/>
        <v>1</v>
      </c>
      <c r="X361" s="85" t="s">
        <v>961</v>
      </c>
      <c r="Y361" s="85" t="s">
        <v>961</v>
      </c>
      <c r="Z361" s="85" t="s">
        <v>961</v>
      </c>
      <c r="AA361" s="85" t="s">
        <v>961</v>
      </c>
      <c r="AB361" s="85" t="s">
        <v>961</v>
      </c>
      <c r="AC361" s="85" t="s">
        <v>961</v>
      </c>
      <c r="AD361" s="85" t="s">
        <v>961</v>
      </c>
      <c r="AE361" s="99">
        <v>10</v>
      </c>
      <c r="AF361" s="86">
        <v>27785089.199999999</v>
      </c>
      <c r="AG361" s="85" t="s">
        <v>961</v>
      </c>
      <c r="AH361" s="85" t="s">
        <v>961</v>
      </c>
      <c r="AI361" s="85" t="s">
        <v>961</v>
      </c>
      <c r="AJ361" s="85" t="s">
        <v>961</v>
      </c>
      <c r="AK361" s="85" t="s">
        <v>961</v>
      </c>
      <c r="AL361" s="85" t="s">
        <v>961</v>
      </c>
      <c r="AM361" s="85" t="s">
        <v>961</v>
      </c>
      <c r="AN361" s="85" t="s">
        <v>961</v>
      </c>
      <c r="AO361" s="85" t="s">
        <v>961</v>
      </c>
      <c r="AP361" s="85" t="s">
        <v>961</v>
      </c>
      <c r="AQ361" s="85" t="s">
        <v>961</v>
      </c>
      <c r="AR361" s="85" t="s">
        <v>961</v>
      </c>
    </row>
    <row r="362" spans="1:44" ht="16.5" thickTop="1" thickBot="1" x14ac:dyDescent="0.3">
      <c r="A362" s="61">
        <f t="shared" si="50"/>
        <v>105</v>
      </c>
      <c r="B362" s="92" t="str">
        <f>IF(ISERROR(IF(ISBLANK(C362),"",_xlfn.XLOOKUP(C362,'[1]Инф. по МКД'!$D$3:$D$13151,'[1]Инф. по МКД'!$C$3:$C$13151,,0))),"",IF(ISBLANK(C362),"",_xlfn.XLOOKUP(C362,'[1]Инф. по МКД'!$D$3:$D$13151,'[1]Инф. по МКД'!$C$3:$C$13151,,0)))</f>
        <v>город Пермь</v>
      </c>
      <c r="C362" s="96" t="s">
        <v>453</v>
      </c>
      <c r="D362" s="74">
        <f>IF(ISERROR(IF(ISBLANK($C362),"",VLOOKUP($C362,'[1]Инф. по МКД'!$D$3:$T$13113,3,0))),"",IF(ISBLANK($C362),"",VLOOKUP($C362,'[1]Инф. по МКД'!$D$3:$T$13113,3,0)))</f>
        <v>1959</v>
      </c>
      <c r="E362" s="75"/>
      <c r="F362" s="87" t="str">
        <f>IF(ISERROR(IF(ISBLANK($C362),"",VLOOKUP($C362,'[1]Инф. по МКД'!$D$3:$T$13113,5,0))),"",IF(ISBLANK($C362),"",VLOOKUP($C362,'[1]Инф. по МКД'!$D$3:$T$13113,5,0)))</f>
        <v>Кирпич</v>
      </c>
      <c r="G362" s="75">
        <f>IF(ISERROR(IF(ISBLANK($C362),"",VLOOKUP($C362,'[1]Инф. по МКД'!$D$3:$T$13113,9,0))),"",IF(ISBLANK($C362),"",VLOOKUP($C362,'[1]Инф. по МКД'!$D$3:$T$13113,9,0)))</f>
        <v>2</v>
      </c>
      <c r="H362" s="61">
        <f>IF(ISERROR(IF(ISBLANK($C362),"",VLOOKUP($C362,'[1]Инф. по МКД'!$D$3:$T$13113,10,0))),"",IF(ISBLANK($C362),"",VLOOKUP($C362,'[1]Инф. по МКД'!$D$3:$T$13113,10,0)))</f>
        <v>2</v>
      </c>
      <c r="I362" s="77">
        <f>IF(ISERROR(IF(ISBLANK($C362),"",VLOOKUP($C362,'[1]Инф. по МКД'!$D$3:$T$13113,14,0))),"",IF(ISBLANK($C362),"",VLOOKUP($C362,'[1]Инф. по МКД'!$D$3:$T$13113,14,0)))</f>
        <v>666.6</v>
      </c>
      <c r="J362" s="78">
        <f>IF(ISERROR(IF(ISBLANK($C362),"",VLOOKUP($C362,'[1]Инф. по МКД'!$D$3:$T$13113,15,0))),"",IF(ISBLANK($C362),"",VLOOKUP($C362,'[1]Инф. по МКД'!$D$3:$T$13113,15,0)))</f>
        <v>553.1</v>
      </c>
      <c r="K362" s="77">
        <f>IF(ISERROR(IF(ISBLANK($C362),"",VLOOKUP($C362,'[1]Инф. по МКД'!$D$3:$T$13113,16,0))),"",IF(ISBLANK($C362),"",VLOOKUP($C362,'[1]Инф. по МКД'!$D$3:$T$13113,16,0)))</f>
        <v>353</v>
      </c>
      <c r="L362" s="79">
        <f>IF(ISERROR(IF(ISBLANK($C362),"",VLOOKUP($C362,'[1]Инф. по МКД'!$D$3:$T$13113,17,0))),"",IF(ISBLANK($C362),"",VLOOKUP($C362,'[1]Инф. по МКД'!$D$3:$T$13113,17,0)))</f>
        <v>27</v>
      </c>
      <c r="M362" s="80">
        <f t="shared" si="47"/>
        <v>6447241.8799999999</v>
      </c>
      <c r="N362" s="78"/>
      <c r="O362" s="78"/>
      <c r="P362" s="78"/>
      <c r="Q362" s="80">
        <f>IF('Форма 2'!D362=0,"",'Форма 2'!D362-N362-O362-P362)</f>
        <v>6447241.8799999999</v>
      </c>
      <c r="R362" s="81">
        <f t="shared" si="52"/>
        <v>11656.557367564636</v>
      </c>
      <c r="S362" s="81">
        <f t="shared" si="53"/>
        <v>11656.557367564636</v>
      </c>
      <c r="T362" s="82">
        <v>46022</v>
      </c>
      <c r="U362" s="75" t="s">
        <v>43</v>
      </c>
      <c r="V362" s="84"/>
      <c r="W362" s="84">
        <f t="shared" si="51"/>
        <v>2</v>
      </c>
      <c r="X362" s="85" t="s">
        <v>961</v>
      </c>
      <c r="Y362" s="85">
        <v>1</v>
      </c>
      <c r="Z362" s="85" t="s">
        <v>961</v>
      </c>
      <c r="AA362" s="85" t="s">
        <v>961</v>
      </c>
      <c r="AB362" s="85" t="s">
        <v>961</v>
      </c>
      <c r="AC362" s="85" t="s">
        <v>961</v>
      </c>
      <c r="AD362" s="85">
        <v>1</v>
      </c>
      <c r="AE362" s="99" t="s">
        <v>961</v>
      </c>
      <c r="AF362" s="86" t="s">
        <v>961</v>
      </c>
      <c r="AG362" s="85" t="s">
        <v>961</v>
      </c>
      <c r="AH362" s="85" t="s">
        <v>961</v>
      </c>
      <c r="AI362" s="85" t="s">
        <v>961</v>
      </c>
      <c r="AJ362" s="85" t="s">
        <v>961</v>
      </c>
      <c r="AK362" s="85" t="s">
        <v>961</v>
      </c>
      <c r="AL362" s="85" t="s">
        <v>961</v>
      </c>
      <c r="AM362" s="85" t="s">
        <v>961</v>
      </c>
      <c r="AN362" s="85" t="s">
        <v>961</v>
      </c>
      <c r="AO362" s="85" t="s">
        <v>961</v>
      </c>
      <c r="AP362" s="85" t="s">
        <v>961</v>
      </c>
      <c r="AQ362" s="85" t="s">
        <v>961</v>
      </c>
      <c r="AR362" s="85" t="s">
        <v>961</v>
      </c>
    </row>
    <row r="363" spans="1:44" ht="16.5" thickTop="1" thickBot="1" x14ac:dyDescent="0.3">
      <c r="A363" s="61">
        <f t="shared" si="50"/>
        <v>106</v>
      </c>
      <c r="B363" s="92" t="str">
        <f>IF(ISERROR(IF(ISBLANK(C363),"",_xlfn.XLOOKUP(C363,'[1]Инф. по МКД'!$D$3:$D$13151,'[1]Инф. по МКД'!$C$3:$C$13151,,0))),"",IF(ISBLANK(C363),"",_xlfn.XLOOKUP(C363,'[1]Инф. по МКД'!$D$3:$D$13151,'[1]Инф. по МКД'!$C$3:$C$13151,,0)))</f>
        <v>город Пермь</v>
      </c>
      <c r="C363" s="96" t="s">
        <v>856</v>
      </c>
      <c r="D363" s="74">
        <f>IF(ISERROR(IF(ISBLANK($C363),"",VLOOKUP($C363,'[1]Инф. по МКД'!$D$3:$T$13113,3,0))),"",IF(ISBLANK($C363),"",VLOOKUP($C363,'[1]Инф. по МКД'!$D$3:$T$13113,3,0)))</f>
        <v>1963</v>
      </c>
      <c r="E363" s="75"/>
      <c r="F363" s="87" t="str">
        <f>IF(ISERROR(IF(ISBLANK($C363),"",VLOOKUP($C363,'[1]Инф. по МКД'!$D$3:$T$13113,5,0))),"",IF(ISBLANK($C363),"",VLOOKUP($C363,'[1]Инф. по МКД'!$D$3:$T$13113,5,0)))</f>
        <v>Панели</v>
      </c>
      <c r="G363" s="75">
        <f>IF(ISERROR(IF(ISBLANK($C363),"",VLOOKUP($C363,'[1]Инф. по МКД'!$D$3:$T$13113,9,0))),"",IF(ISBLANK($C363),"",VLOOKUP($C363,'[1]Инф. по МКД'!$D$3:$T$13113,9,0)))</f>
        <v>5</v>
      </c>
      <c r="H363" s="61">
        <f>IF(ISERROR(IF(ISBLANK($C363),"",VLOOKUP($C363,'[1]Инф. по МКД'!$D$3:$T$13113,10,0))),"",IF(ISBLANK($C363),"",VLOOKUP($C363,'[1]Инф. по МКД'!$D$3:$T$13113,10,0)))</f>
        <v>4</v>
      </c>
      <c r="I363" s="77">
        <f>IF(ISERROR(IF(ISBLANK($C363),"",VLOOKUP($C363,'[1]Инф. по МКД'!$D$3:$T$13113,14,0))),"",IF(ISBLANK($C363),"",VLOOKUP($C363,'[1]Инф. по МКД'!$D$3:$T$13113,14,0)))</f>
        <v>3518.1</v>
      </c>
      <c r="J363" s="78">
        <f>IF(ISERROR(IF(ISBLANK($C363),"",VLOOKUP($C363,'[1]Инф. по МКД'!$D$3:$T$13113,15,0))),"",IF(ISBLANK($C363),"",VLOOKUP($C363,'[1]Инф. по МКД'!$D$3:$T$13113,15,0)))</f>
        <v>3475</v>
      </c>
      <c r="K363" s="77">
        <f>IF(ISERROR(IF(ISBLANK($C363),"",VLOOKUP($C363,'[1]Инф. по МКД'!$D$3:$T$13113,16,0))),"",IF(ISBLANK($C363),"",VLOOKUP($C363,'[1]Инф. по МКД'!$D$3:$T$13113,16,0)))</f>
        <v>3475</v>
      </c>
      <c r="L363" s="79">
        <f>IF(ISERROR(IF(ISBLANK($C363),"",VLOOKUP($C363,'[1]Инф. по МКД'!$D$3:$T$13113,17,0))),"",IF(ISBLANK($C363),"",VLOOKUP($C363,'[1]Инф. по МКД'!$D$3:$T$13113,17,0)))</f>
        <v>168</v>
      </c>
      <c r="M363" s="80">
        <f t="shared" si="47"/>
        <v>8751766.2799999993</v>
      </c>
      <c r="N363" s="78"/>
      <c r="O363" s="78"/>
      <c r="P363" s="78"/>
      <c r="Q363" s="80">
        <f>IF('Форма 2'!D363=0,"",'Форма 2'!D363-N363-O363-P363)</f>
        <v>8751766.2799999993</v>
      </c>
      <c r="R363" s="81">
        <f t="shared" si="52"/>
        <v>2518.4938935251798</v>
      </c>
      <c r="S363" s="81">
        <f t="shared" si="53"/>
        <v>2518.4938935251798</v>
      </c>
      <c r="T363" s="82">
        <v>46022</v>
      </c>
      <c r="U363" s="75" t="s">
        <v>44</v>
      </c>
      <c r="V363" s="83"/>
      <c r="W363" s="84">
        <f t="shared" si="51"/>
        <v>1</v>
      </c>
      <c r="X363" s="85" t="s">
        <v>961</v>
      </c>
      <c r="Y363" s="85">
        <v>1</v>
      </c>
      <c r="Z363" s="85" t="s">
        <v>961</v>
      </c>
      <c r="AA363" s="85" t="s">
        <v>961</v>
      </c>
      <c r="AB363" s="85" t="s">
        <v>961</v>
      </c>
      <c r="AC363" s="85" t="s">
        <v>961</v>
      </c>
      <c r="AD363" s="85" t="s">
        <v>961</v>
      </c>
      <c r="AE363" s="99" t="s">
        <v>961</v>
      </c>
      <c r="AF363" s="86" t="s">
        <v>961</v>
      </c>
      <c r="AG363" s="85" t="s">
        <v>961</v>
      </c>
      <c r="AH363" s="85" t="s">
        <v>961</v>
      </c>
      <c r="AI363" s="85" t="s">
        <v>961</v>
      </c>
      <c r="AJ363" s="85" t="s">
        <v>961</v>
      </c>
      <c r="AK363" s="85" t="s">
        <v>961</v>
      </c>
      <c r="AL363" s="85" t="s">
        <v>961</v>
      </c>
      <c r="AM363" s="85" t="s">
        <v>961</v>
      </c>
      <c r="AN363" s="85" t="s">
        <v>961</v>
      </c>
      <c r="AO363" s="85" t="s">
        <v>961</v>
      </c>
      <c r="AP363" s="85" t="s">
        <v>961</v>
      </c>
      <c r="AQ363" s="85" t="s">
        <v>961</v>
      </c>
      <c r="AR363" s="85" t="s">
        <v>961</v>
      </c>
    </row>
    <row r="364" spans="1:44" ht="16.5" thickTop="1" thickBot="1" x14ac:dyDescent="0.3">
      <c r="A364" s="61">
        <f t="shared" si="50"/>
        <v>107</v>
      </c>
      <c r="B364" s="92" t="str">
        <f>IF(ISERROR(IF(ISBLANK(C364),"",_xlfn.XLOOKUP(C364,'[1]Инф. по МКД'!$D$3:$D$13151,'[1]Инф. по МКД'!$C$3:$C$13151,,0))),"",IF(ISBLANK(C364),"",_xlfn.XLOOKUP(C364,'[1]Инф. по МКД'!$D$3:$D$13151,'[1]Инф. по МКД'!$C$3:$C$13151,,0)))</f>
        <v>город Пермь</v>
      </c>
      <c r="C364" s="96" t="s">
        <v>854</v>
      </c>
      <c r="D364" s="74">
        <f>IF(ISERROR(IF(ISBLANK($C364),"",VLOOKUP($C364,'[1]Инф. по МКД'!$D$3:$T$13113,3,0))),"",IF(ISBLANK($C364),"",VLOOKUP($C364,'[1]Инф. по МКД'!$D$3:$T$13113,3,0)))</f>
        <v>1963</v>
      </c>
      <c r="E364" s="75"/>
      <c r="F364" s="87" t="str">
        <f>IF(ISERROR(IF(ISBLANK($C364),"",VLOOKUP($C364,'[1]Инф. по МКД'!$D$3:$T$13113,5,0))),"",IF(ISBLANK($C364),"",VLOOKUP($C364,'[1]Инф. по МКД'!$D$3:$T$13113,5,0)))</f>
        <v>Кирпич</v>
      </c>
      <c r="G364" s="75">
        <f>IF(ISERROR(IF(ISBLANK($C364),"",VLOOKUP($C364,'[1]Инф. по МКД'!$D$3:$T$13113,9,0))),"",IF(ISBLANK($C364),"",VLOOKUP($C364,'[1]Инф. по МКД'!$D$3:$T$13113,9,0)))</f>
        <v>5</v>
      </c>
      <c r="H364" s="61">
        <f>IF(ISERROR(IF(ISBLANK($C364),"",VLOOKUP($C364,'[1]Инф. по МКД'!$D$3:$T$13113,10,0))),"",IF(ISBLANK($C364),"",VLOOKUP($C364,'[1]Инф. по МКД'!$D$3:$T$13113,10,0)))</f>
        <v>3</v>
      </c>
      <c r="I364" s="77">
        <f>IF(ISERROR(IF(ISBLANK($C364),"",VLOOKUP($C364,'[1]Инф. по МКД'!$D$3:$T$13113,14,0))),"",IF(ISBLANK($C364),"",VLOOKUP($C364,'[1]Инф. по МКД'!$D$3:$T$13113,14,0)))</f>
        <v>2759.8</v>
      </c>
      <c r="J364" s="78">
        <f>IF(ISERROR(IF(ISBLANK($C364),"",VLOOKUP($C364,'[1]Инф. по МКД'!$D$3:$T$13113,15,0))),"",IF(ISBLANK($C364),"",VLOOKUP($C364,'[1]Инф. по МКД'!$D$3:$T$13113,15,0)))</f>
        <v>2532.4</v>
      </c>
      <c r="K364" s="77">
        <f>IF(ISERROR(IF(ISBLANK($C364),"",VLOOKUP($C364,'[1]Инф. по МКД'!$D$3:$T$13113,16,0))),"",IF(ISBLANK($C364),"",VLOOKUP($C364,'[1]Инф. по МКД'!$D$3:$T$13113,16,0)))</f>
        <v>2532.4</v>
      </c>
      <c r="L364" s="79">
        <f>IF(ISERROR(IF(ISBLANK($C364),"",VLOOKUP($C364,'[1]Инф. по МКД'!$D$3:$T$13113,17,0))),"",IF(ISBLANK($C364),"",VLOOKUP($C364,'[1]Инф. по МКД'!$D$3:$T$13113,17,0)))</f>
        <v>134</v>
      </c>
      <c r="M364" s="80">
        <f t="shared" si="47"/>
        <v>4517544.2200000007</v>
      </c>
      <c r="N364" s="78"/>
      <c r="O364" s="78"/>
      <c r="P364" s="78"/>
      <c r="Q364" s="80">
        <f>IF('Форма 2'!D364=0,"",'Форма 2'!D364-N364-O364-P364)</f>
        <v>4517544.2200000007</v>
      </c>
      <c r="R364" s="81">
        <f t="shared" si="52"/>
        <v>1783.8983651871745</v>
      </c>
      <c r="S364" s="81">
        <f t="shared" si="53"/>
        <v>1783.8983651871745</v>
      </c>
      <c r="T364" s="82">
        <v>46022</v>
      </c>
      <c r="U364" s="75" t="s">
        <v>44</v>
      </c>
      <c r="V364" s="84"/>
      <c r="W364" s="84">
        <f t="shared" si="51"/>
        <v>3</v>
      </c>
      <c r="X364" s="85" t="s">
        <v>961</v>
      </c>
      <c r="Y364" s="85" t="s">
        <v>961</v>
      </c>
      <c r="Z364" s="85" t="s">
        <v>961</v>
      </c>
      <c r="AA364" s="85">
        <v>1</v>
      </c>
      <c r="AB364" s="85">
        <v>1</v>
      </c>
      <c r="AC364" s="85">
        <v>1</v>
      </c>
      <c r="AD364" s="85" t="s">
        <v>961</v>
      </c>
      <c r="AE364" s="99" t="s">
        <v>961</v>
      </c>
      <c r="AF364" s="86" t="s">
        <v>961</v>
      </c>
      <c r="AG364" s="85" t="s">
        <v>961</v>
      </c>
      <c r="AH364" s="85" t="s">
        <v>961</v>
      </c>
      <c r="AI364" s="85" t="s">
        <v>961</v>
      </c>
      <c r="AJ364" s="85" t="s">
        <v>961</v>
      </c>
      <c r="AK364" s="85" t="s">
        <v>961</v>
      </c>
      <c r="AL364" s="85" t="s">
        <v>961</v>
      </c>
      <c r="AM364" s="85" t="s">
        <v>961</v>
      </c>
      <c r="AN364" s="85" t="s">
        <v>961</v>
      </c>
      <c r="AO364" s="85" t="s">
        <v>961</v>
      </c>
      <c r="AP364" s="85" t="s">
        <v>961</v>
      </c>
      <c r="AQ364" s="85" t="s">
        <v>961</v>
      </c>
      <c r="AR364" s="85" t="s">
        <v>961</v>
      </c>
    </row>
    <row r="365" spans="1:44" ht="16.5" thickTop="1" thickBot="1" x14ac:dyDescent="0.3">
      <c r="A365" s="61">
        <f t="shared" si="50"/>
        <v>108</v>
      </c>
      <c r="B365" s="92" t="str">
        <f>IF(ISERROR(IF(ISBLANK(C365),"",_xlfn.XLOOKUP(C365,'[1]Инф. по МКД'!$D$3:$D$13151,'[1]Инф. по МКД'!$C$3:$C$13151,,0))),"",IF(ISBLANK(C365),"",_xlfn.XLOOKUP(C365,'[1]Инф. по МКД'!$D$3:$D$13151,'[1]Инф. по МКД'!$C$3:$C$13151,,0)))</f>
        <v>город Пермь</v>
      </c>
      <c r="C365" s="96" t="s">
        <v>855</v>
      </c>
      <c r="D365" s="74">
        <f>IF(ISERROR(IF(ISBLANK($C365),"",VLOOKUP($C365,'[1]Инф. по МКД'!$D$3:$T$13113,3,0))),"",IF(ISBLANK($C365),"",VLOOKUP($C365,'[1]Инф. по МКД'!$D$3:$T$13113,3,0)))</f>
        <v>1973</v>
      </c>
      <c r="E365" s="75"/>
      <c r="F365" s="87" t="str">
        <f>IF(ISERROR(IF(ISBLANK($C365),"",VLOOKUP($C365,'[1]Инф. по МКД'!$D$3:$T$13113,5,0))),"",IF(ISBLANK($C365),"",VLOOKUP($C365,'[1]Инф. по МКД'!$D$3:$T$13113,5,0)))</f>
        <v>Кирпич</v>
      </c>
      <c r="G365" s="75">
        <f>IF(ISERROR(IF(ISBLANK($C365),"",VLOOKUP($C365,'[1]Инф. по МКД'!$D$3:$T$13113,9,0))),"",IF(ISBLANK($C365),"",VLOOKUP($C365,'[1]Инф. по МКД'!$D$3:$T$13113,9,0)))</f>
        <v>5</v>
      </c>
      <c r="H365" s="61">
        <f>IF(ISERROR(IF(ISBLANK($C365),"",VLOOKUP($C365,'[1]Инф. по МКД'!$D$3:$T$13113,10,0))),"",IF(ISBLANK($C365),"",VLOOKUP($C365,'[1]Инф. по МКД'!$D$3:$T$13113,10,0)))</f>
        <v>8</v>
      </c>
      <c r="I365" s="77">
        <f>IF(ISERROR(IF(ISBLANK($C365),"",VLOOKUP($C365,'[1]Инф. по МКД'!$D$3:$T$13113,14,0))),"",IF(ISBLANK($C365),"",VLOOKUP($C365,'[1]Инф. по МКД'!$D$3:$T$13113,14,0)))</f>
        <v>6069.4</v>
      </c>
      <c r="J365" s="78">
        <f>IF(ISERROR(IF(ISBLANK($C365),"",VLOOKUP($C365,'[1]Инф. по МКД'!$D$3:$T$13113,15,0))),"",IF(ISBLANK($C365),"",VLOOKUP($C365,'[1]Инф. по МКД'!$D$3:$T$13113,15,0)))</f>
        <v>5950</v>
      </c>
      <c r="K365" s="77">
        <f>IF(ISERROR(IF(ISBLANK($C365),"",VLOOKUP($C365,'[1]Инф. по МКД'!$D$3:$T$13113,16,0))),"",IF(ISBLANK($C365),"",VLOOKUP($C365,'[1]Инф. по МКД'!$D$3:$T$13113,16,0)))</f>
        <v>5950</v>
      </c>
      <c r="L365" s="79">
        <f>IF(ISERROR(IF(ISBLANK($C365),"",VLOOKUP($C365,'[1]Инф. по МКД'!$D$3:$T$13113,17,0))),"",IF(ISBLANK($C365),"",VLOOKUP($C365,'[1]Инф. по МКД'!$D$3:$T$13113,17,0)))</f>
        <v>664</v>
      </c>
      <c r="M365" s="80">
        <f t="shared" si="47"/>
        <v>10325323.969999999</v>
      </c>
      <c r="N365" s="78"/>
      <c r="O365" s="78"/>
      <c r="P365" s="78"/>
      <c r="Q365" s="80">
        <f>IF('Форма 2'!D365=0,"",'Форма 2'!D365-N365-O365-P365)</f>
        <v>10325323.969999999</v>
      </c>
      <c r="R365" s="81">
        <f t="shared" si="52"/>
        <v>1735.3485663865545</v>
      </c>
      <c r="S365" s="81">
        <f t="shared" si="53"/>
        <v>1735.3485663865545</v>
      </c>
      <c r="T365" s="82">
        <v>46022</v>
      </c>
      <c r="U365" s="75" t="s">
        <v>44</v>
      </c>
      <c r="V365" s="83"/>
      <c r="W365" s="84">
        <f t="shared" si="51"/>
        <v>3</v>
      </c>
      <c r="X365" s="85">
        <v>1</v>
      </c>
      <c r="Y365" s="85" t="s">
        <v>961</v>
      </c>
      <c r="Z365" s="85" t="s">
        <v>961</v>
      </c>
      <c r="AA365" s="85">
        <v>1</v>
      </c>
      <c r="AB365" s="85">
        <v>1</v>
      </c>
      <c r="AC365" s="85" t="s">
        <v>961</v>
      </c>
      <c r="AD365" s="85" t="s">
        <v>961</v>
      </c>
      <c r="AE365" s="99" t="s">
        <v>961</v>
      </c>
      <c r="AF365" s="86" t="s">
        <v>961</v>
      </c>
      <c r="AG365" s="85" t="s">
        <v>961</v>
      </c>
      <c r="AH365" s="85" t="s">
        <v>961</v>
      </c>
      <c r="AI365" s="85" t="s">
        <v>961</v>
      </c>
      <c r="AJ365" s="85" t="s">
        <v>961</v>
      </c>
      <c r="AK365" s="85" t="s">
        <v>961</v>
      </c>
      <c r="AL365" s="85" t="s">
        <v>961</v>
      </c>
      <c r="AM365" s="85" t="s">
        <v>961</v>
      </c>
      <c r="AN365" s="85" t="s">
        <v>961</v>
      </c>
      <c r="AO365" s="85" t="s">
        <v>961</v>
      </c>
      <c r="AP365" s="85" t="s">
        <v>961</v>
      </c>
      <c r="AQ365" s="85" t="s">
        <v>961</v>
      </c>
      <c r="AR365" s="85" t="s">
        <v>961</v>
      </c>
    </row>
    <row r="366" spans="1:44" ht="16.5" thickTop="1" thickBot="1" x14ac:dyDescent="0.3">
      <c r="A366" s="61">
        <f t="shared" si="50"/>
        <v>109</v>
      </c>
      <c r="B366" s="92" t="str">
        <f>IF(ISERROR(IF(ISBLANK(C366),"",_xlfn.XLOOKUP(C366,'[1]Инф. по МКД'!$D$3:$D$13151,'[1]Инф. по МКД'!$C$3:$C$13151,,0))),"",IF(ISBLANK(C366),"",_xlfn.XLOOKUP(C366,'[1]Инф. по МКД'!$D$3:$D$13151,'[1]Инф. по МКД'!$C$3:$C$13151,,0)))</f>
        <v>город Пермь</v>
      </c>
      <c r="C366" s="96" t="s">
        <v>858</v>
      </c>
      <c r="D366" s="74">
        <f>IF(ISERROR(IF(ISBLANK($C366),"",VLOOKUP($C366,'[1]Инф. по МКД'!$D$3:$T$13113,3,0))),"",IF(ISBLANK($C366),"",VLOOKUP($C366,'[1]Инф. по МКД'!$D$3:$T$13113,3,0)))</f>
        <v>1992</v>
      </c>
      <c r="E366" s="75"/>
      <c r="F366" s="87" t="str">
        <f>IF(ISERROR(IF(ISBLANK($C366),"",VLOOKUP($C366,'[1]Инф. по МКД'!$D$3:$T$13113,5,0))),"",IF(ISBLANK($C366),"",VLOOKUP($C366,'[1]Инф. по МКД'!$D$3:$T$13113,5,0)))</f>
        <v>Кирпич</v>
      </c>
      <c r="G366" s="75">
        <f>IF(ISERROR(IF(ISBLANK($C366),"",VLOOKUP($C366,'[1]Инф. по МКД'!$D$3:$T$13113,9,0))),"",IF(ISBLANK($C366),"",VLOOKUP($C366,'[1]Инф. по МКД'!$D$3:$T$13113,9,0)))</f>
        <v>10</v>
      </c>
      <c r="H366" s="61">
        <f>IF(ISERROR(IF(ISBLANK($C366),"",VLOOKUP($C366,'[1]Инф. по МКД'!$D$3:$T$13113,10,0))),"",IF(ISBLANK($C366),"",VLOOKUP($C366,'[1]Инф. по МКД'!$D$3:$T$13113,10,0)))</f>
        <v>1</v>
      </c>
      <c r="I366" s="77">
        <f>IF(ISERROR(IF(ISBLANK($C366),"",VLOOKUP($C366,'[1]Инф. по МКД'!$D$3:$T$13113,14,0))),"",IF(ISBLANK($C366),"",VLOOKUP($C366,'[1]Инф. по МКД'!$D$3:$T$13113,14,0)))</f>
        <v>2585</v>
      </c>
      <c r="J366" s="78">
        <f>IF(ISERROR(IF(ISBLANK($C366),"",VLOOKUP($C366,'[1]Инф. по МКД'!$D$3:$T$13113,15,0))),"",IF(ISBLANK($C366),"",VLOOKUP($C366,'[1]Инф. по МКД'!$D$3:$T$13113,15,0)))</f>
        <v>2322.9</v>
      </c>
      <c r="K366" s="77">
        <f>IF(ISERROR(IF(ISBLANK($C366),"",VLOOKUP($C366,'[1]Инф. по МКД'!$D$3:$T$13113,16,0))),"",IF(ISBLANK($C366),"",VLOOKUP($C366,'[1]Инф. по МКД'!$D$3:$T$13113,16,0)))</f>
        <v>2322.9</v>
      </c>
      <c r="L366" s="79">
        <f>IF(ISERROR(IF(ISBLANK($C366),"",VLOOKUP($C366,'[1]Инф. по МКД'!$D$3:$T$13113,17,0))),"",IF(ISBLANK($C366),"",VLOOKUP($C366,'[1]Инф. по МКД'!$D$3:$T$13113,17,0)))</f>
        <v>91</v>
      </c>
      <c r="M366" s="80">
        <f t="shared" si="47"/>
        <v>3930316.7999999998</v>
      </c>
      <c r="N366" s="78"/>
      <c r="O366" s="78"/>
      <c r="P366" s="78"/>
      <c r="Q366" s="80">
        <f>IF('Форма 2'!D366=0,"",'Форма 2'!D366-N366-O366-P366)</f>
        <v>3930316.7999999998</v>
      </c>
      <c r="R366" s="81">
        <f t="shared" si="52"/>
        <v>1691.9870851091307</v>
      </c>
      <c r="S366" s="81">
        <f t="shared" si="53"/>
        <v>1691.9870851091307</v>
      </c>
      <c r="T366" s="82">
        <v>46022</v>
      </c>
      <c r="U366" s="75" t="s">
        <v>44</v>
      </c>
      <c r="V366" s="84"/>
      <c r="W366" s="84">
        <f t="shared" si="51"/>
        <v>1</v>
      </c>
      <c r="X366" s="85" t="s">
        <v>961</v>
      </c>
      <c r="Y366" s="85" t="s">
        <v>961</v>
      </c>
      <c r="Z366" s="85" t="s">
        <v>961</v>
      </c>
      <c r="AA366" s="85" t="s">
        <v>961</v>
      </c>
      <c r="AB366" s="85" t="s">
        <v>961</v>
      </c>
      <c r="AC366" s="85" t="s">
        <v>961</v>
      </c>
      <c r="AD366" s="85" t="s">
        <v>961</v>
      </c>
      <c r="AE366" s="99">
        <v>1</v>
      </c>
      <c r="AF366" s="86">
        <v>3930316.7999999998</v>
      </c>
      <c r="AG366" s="85" t="s">
        <v>961</v>
      </c>
      <c r="AH366" s="85" t="s">
        <v>961</v>
      </c>
      <c r="AI366" s="85" t="s">
        <v>961</v>
      </c>
      <c r="AJ366" s="85" t="s">
        <v>961</v>
      </c>
      <c r="AK366" s="85" t="s">
        <v>961</v>
      </c>
      <c r="AL366" s="85" t="s">
        <v>961</v>
      </c>
      <c r="AM366" s="85" t="s">
        <v>961</v>
      </c>
      <c r="AN366" s="85" t="s">
        <v>961</v>
      </c>
      <c r="AO366" s="85" t="s">
        <v>961</v>
      </c>
      <c r="AP366" s="85" t="s">
        <v>961</v>
      </c>
      <c r="AQ366" s="85" t="s">
        <v>961</v>
      </c>
      <c r="AR366" s="85" t="s">
        <v>961</v>
      </c>
    </row>
    <row r="367" spans="1:44" ht="16.5" thickTop="1" thickBot="1" x14ac:dyDescent="0.3">
      <c r="A367" s="61">
        <f t="shared" si="50"/>
        <v>110</v>
      </c>
      <c r="B367" s="92" t="str">
        <f>IF(ISERROR(IF(ISBLANK(C367),"",_xlfn.XLOOKUP(C367,'[1]Инф. по МКД'!$D$3:$D$13151,'[1]Инф. по МКД'!$C$3:$C$13151,,0))),"",IF(ISBLANK(C367),"",_xlfn.XLOOKUP(C367,'[1]Инф. по МКД'!$D$3:$D$13151,'[1]Инф. по МКД'!$C$3:$C$13151,,0)))</f>
        <v>город Пермь</v>
      </c>
      <c r="C367" s="96" t="s">
        <v>454</v>
      </c>
      <c r="D367" s="74">
        <f>IF(ISERROR(IF(ISBLANK($C367),"",VLOOKUP($C367,'[1]Инф. по МКД'!$D$3:$T$13113,3,0))),"",IF(ISBLANK($C367),"",VLOOKUP($C367,'[1]Инф. по МКД'!$D$3:$T$13113,3,0)))</f>
        <v>1960</v>
      </c>
      <c r="E367" s="75"/>
      <c r="F367" s="87" t="str">
        <f>IF(ISERROR(IF(ISBLANK($C367),"",VLOOKUP($C367,'[1]Инф. по МКД'!$D$3:$T$13113,5,0))),"",IF(ISBLANK($C367),"",VLOOKUP($C367,'[1]Инф. по МКД'!$D$3:$T$13113,5,0)))</f>
        <v>Кирпич</v>
      </c>
      <c r="G367" s="75">
        <f>IF(ISERROR(IF(ISBLANK($C367),"",VLOOKUP($C367,'[1]Инф. по МКД'!$D$3:$T$13113,9,0))),"",IF(ISBLANK($C367),"",VLOOKUP($C367,'[1]Инф. по МКД'!$D$3:$T$13113,9,0)))</f>
        <v>5</v>
      </c>
      <c r="H367" s="61">
        <f>IF(ISERROR(IF(ISBLANK($C367),"",VLOOKUP($C367,'[1]Инф. по МКД'!$D$3:$T$13113,10,0))),"",IF(ISBLANK($C367),"",VLOOKUP($C367,'[1]Инф. по МКД'!$D$3:$T$13113,10,0)))</f>
        <v>4</v>
      </c>
      <c r="I367" s="77">
        <f>IF(ISERROR(IF(ISBLANK($C367),"",VLOOKUP($C367,'[1]Инф. по МКД'!$D$3:$T$13113,14,0))),"",IF(ISBLANK($C367),"",VLOOKUP($C367,'[1]Инф. по МКД'!$D$3:$T$13113,14,0)))</f>
        <v>3443.6</v>
      </c>
      <c r="J367" s="78">
        <f>IF(ISERROR(IF(ISBLANK($C367),"",VLOOKUP($C367,'[1]Инф. по МКД'!$D$3:$T$13113,15,0))),"",IF(ISBLANK($C367),"",VLOOKUP($C367,'[1]Инф. по МКД'!$D$3:$T$13113,15,0)))</f>
        <v>1630.7</v>
      </c>
      <c r="K367" s="77">
        <f>IF(ISERROR(IF(ISBLANK($C367),"",VLOOKUP($C367,'[1]Инф. по МКД'!$D$3:$T$13113,16,0))),"",IF(ISBLANK($C367),"",VLOOKUP($C367,'[1]Инф. по МКД'!$D$3:$T$13113,16,0)))</f>
        <v>1550.8</v>
      </c>
      <c r="L367" s="79">
        <f>IF(ISERROR(IF(ISBLANK($C367),"",VLOOKUP($C367,'[1]Инф. по МКД'!$D$3:$T$13113,17,0))),"",IF(ISBLANK($C367),"",VLOOKUP($C367,'[1]Инф. по МКД'!$D$3:$T$13113,17,0)))</f>
        <v>102</v>
      </c>
      <c r="M367" s="80">
        <f t="shared" si="47"/>
        <v>23314101.779999997</v>
      </c>
      <c r="N367" s="78"/>
      <c r="O367" s="78"/>
      <c r="P367" s="78"/>
      <c r="Q367" s="80">
        <f>IF('Форма 2'!D367=0,"",'Форма 2'!D367-N367-O367-P367)</f>
        <v>23314101.779999997</v>
      </c>
      <c r="R367" s="81">
        <f t="shared" si="52"/>
        <v>14296.990114674678</v>
      </c>
      <c r="S367" s="81">
        <f t="shared" si="53"/>
        <v>14296.990114674678</v>
      </c>
      <c r="T367" s="82">
        <v>46022</v>
      </c>
      <c r="U367" s="75" t="s">
        <v>43</v>
      </c>
      <c r="V367" s="83"/>
      <c r="W367" s="84">
        <f t="shared" si="51"/>
        <v>3</v>
      </c>
      <c r="X367" s="85" t="s">
        <v>961</v>
      </c>
      <c r="Y367" s="85" t="s">
        <v>961</v>
      </c>
      <c r="Z367" s="85" t="s">
        <v>961</v>
      </c>
      <c r="AA367" s="85" t="s">
        <v>961</v>
      </c>
      <c r="AB367" s="85" t="s">
        <v>961</v>
      </c>
      <c r="AC367" s="85" t="s">
        <v>961</v>
      </c>
      <c r="AD367" s="85">
        <v>1</v>
      </c>
      <c r="AE367" s="99" t="s">
        <v>961</v>
      </c>
      <c r="AF367" s="86" t="s">
        <v>961</v>
      </c>
      <c r="AG367" s="85" t="s">
        <v>961</v>
      </c>
      <c r="AH367" s="85">
        <v>1</v>
      </c>
      <c r="AI367" s="85" t="s">
        <v>961</v>
      </c>
      <c r="AJ367" s="85" t="s">
        <v>961</v>
      </c>
      <c r="AK367" s="85">
        <v>1</v>
      </c>
      <c r="AL367" s="85" t="s">
        <v>961</v>
      </c>
      <c r="AM367" s="85" t="s">
        <v>961</v>
      </c>
      <c r="AN367" s="85" t="s">
        <v>961</v>
      </c>
      <c r="AO367" s="85" t="s">
        <v>961</v>
      </c>
      <c r="AP367" s="85" t="s">
        <v>961</v>
      </c>
      <c r="AQ367" s="85" t="s">
        <v>961</v>
      </c>
      <c r="AR367" s="85" t="s">
        <v>961</v>
      </c>
    </row>
    <row r="368" spans="1:44" ht="16.5" thickTop="1" thickBot="1" x14ac:dyDescent="0.3">
      <c r="A368" s="61">
        <f t="shared" si="50"/>
        <v>111</v>
      </c>
      <c r="B368" s="92" t="str">
        <f>IF(ISERROR(IF(ISBLANK(C368),"",_xlfn.XLOOKUP(C368,'[1]Инф. по МКД'!$D$3:$D$13151,'[1]Инф. по МКД'!$C$3:$C$13151,,0))),"",IF(ISBLANK(C368),"",_xlfn.XLOOKUP(C368,'[1]Инф. по МКД'!$D$3:$D$13151,'[1]Инф. по МКД'!$C$3:$C$13151,,0)))</f>
        <v>город Пермь</v>
      </c>
      <c r="C368" s="96" t="s">
        <v>857</v>
      </c>
      <c r="D368" s="74">
        <f>IF(ISERROR(IF(ISBLANK($C368),"",VLOOKUP($C368,'[1]Инф. по МКД'!$D$3:$T$13113,3,0))),"",IF(ISBLANK($C368),"",VLOOKUP($C368,'[1]Инф. по МКД'!$D$3:$T$13113,3,0)))</f>
        <v>1980</v>
      </c>
      <c r="E368" s="75"/>
      <c r="F368" s="87" t="str">
        <f>IF(ISERROR(IF(ISBLANK($C368),"",VLOOKUP($C368,'[1]Инф. по МКД'!$D$3:$T$13113,5,0))),"",IF(ISBLANK($C368),"",VLOOKUP($C368,'[1]Инф. по МКД'!$D$3:$T$13113,5,0)))</f>
        <v>Панель</v>
      </c>
      <c r="G368" s="75">
        <f>IF(ISERROR(IF(ISBLANK($C368),"",VLOOKUP($C368,'[1]Инф. по МКД'!$D$3:$T$13113,9,0))),"",IF(ISBLANK($C368),"",VLOOKUP($C368,'[1]Инф. по МКД'!$D$3:$T$13113,9,0)))</f>
        <v>9</v>
      </c>
      <c r="H368" s="61">
        <f>IF(ISERROR(IF(ISBLANK($C368),"",VLOOKUP($C368,'[1]Инф. по МКД'!$D$3:$T$13113,10,0))),"",IF(ISBLANK($C368),"",VLOOKUP($C368,'[1]Инф. по МКД'!$D$3:$T$13113,10,0)))</f>
        <v>4</v>
      </c>
      <c r="I368" s="77">
        <f>IF(ISERROR(IF(ISBLANK($C368),"",VLOOKUP($C368,'[1]Инф. по МКД'!$D$3:$T$13113,14,0))),"",IF(ISBLANK($C368),"",VLOOKUP($C368,'[1]Инф. по МКД'!$D$3:$T$13113,14,0)))</f>
        <v>7623.5</v>
      </c>
      <c r="J368" s="78">
        <f>IF(ISERROR(IF(ISBLANK($C368),"",VLOOKUP($C368,'[1]Инф. по МКД'!$D$3:$T$13113,15,0))),"",IF(ISBLANK($C368),"",VLOOKUP($C368,'[1]Инф. по МКД'!$D$3:$T$13113,15,0)))</f>
        <v>5215.5</v>
      </c>
      <c r="K368" s="77">
        <f>IF(ISERROR(IF(ISBLANK($C368),"",VLOOKUP($C368,'[1]Инф. по МКД'!$D$3:$T$13113,16,0))),"",IF(ISBLANK($C368),"",VLOOKUP($C368,'[1]Инф. по МКД'!$D$3:$T$13113,16,0)))</f>
        <v>5215.5</v>
      </c>
      <c r="L368" s="79">
        <f>IF(ISERROR(IF(ISBLANK($C368),"",VLOOKUP($C368,'[1]Инф. по МКД'!$D$3:$T$13113,17,0))),"",IF(ISBLANK($C368),"",VLOOKUP($C368,'[1]Инф. по МКД'!$D$3:$T$13113,17,0)))</f>
        <v>349</v>
      </c>
      <c r="M368" s="80">
        <f t="shared" si="47"/>
        <v>18757051.84</v>
      </c>
      <c r="N368" s="78"/>
      <c r="O368" s="78"/>
      <c r="P368" s="78"/>
      <c r="Q368" s="80">
        <f>IF('Форма 2'!D368=0,"",'Форма 2'!D368-N368-O368-P368)</f>
        <v>18757051.84</v>
      </c>
      <c r="R368" s="81">
        <f t="shared" si="52"/>
        <v>3596.4052995877673</v>
      </c>
      <c r="S368" s="81">
        <f t="shared" si="53"/>
        <v>3596.4052995877673</v>
      </c>
      <c r="T368" s="82">
        <v>46022</v>
      </c>
      <c r="U368" s="75" t="s">
        <v>44</v>
      </c>
      <c r="V368" s="84"/>
      <c r="W368" s="84">
        <f t="shared" si="51"/>
        <v>2</v>
      </c>
      <c r="X368" s="85">
        <v>1</v>
      </c>
      <c r="Y368" s="85" t="s">
        <v>961</v>
      </c>
      <c r="Z368" s="85" t="s">
        <v>961</v>
      </c>
      <c r="AA368" s="85" t="s">
        <v>961</v>
      </c>
      <c r="AB368" s="85" t="s">
        <v>961</v>
      </c>
      <c r="AC368" s="85" t="s">
        <v>961</v>
      </c>
      <c r="AD368" s="85" t="s">
        <v>961</v>
      </c>
      <c r="AE368" s="99">
        <v>4</v>
      </c>
      <c r="AF368" s="86">
        <v>11114035.68</v>
      </c>
      <c r="AG368" s="85" t="s">
        <v>961</v>
      </c>
      <c r="AH368" s="85" t="s">
        <v>961</v>
      </c>
      <c r="AI368" s="85" t="s">
        <v>961</v>
      </c>
      <c r="AJ368" s="85" t="s">
        <v>961</v>
      </c>
      <c r="AK368" s="85" t="s">
        <v>961</v>
      </c>
      <c r="AL368" s="85" t="s">
        <v>961</v>
      </c>
      <c r="AM368" s="85" t="s">
        <v>961</v>
      </c>
      <c r="AN368" s="85" t="s">
        <v>961</v>
      </c>
      <c r="AO368" s="85" t="s">
        <v>961</v>
      </c>
      <c r="AP368" s="85" t="s">
        <v>961</v>
      </c>
      <c r="AQ368" s="85" t="s">
        <v>961</v>
      </c>
      <c r="AR368" s="85" t="s">
        <v>961</v>
      </c>
    </row>
    <row r="369" spans="1:44" ht="16.5" thickTop="1" thickBot="1" x14ac:dyDescent="0.3">
      <c r="A369" s="61">
        <f t="shared" si="50"/>
        <v>112</v>
      </c>
      <c r="B369" s="92" t="str">
        <f>IF(ISERROR(IF(ISBLANK(C369),"",_xlfn.XLOOKUP(C369,'[1]Инф. по МКД'!$D$3:$D$13151,'[1]Инф. по МКД'!$C$3:$C$13151,,0))),"",IF(ISBLANK(C369),"",_xlfn.XLOOKUP(C369,'[1]Инф. по МКД'!$D$3:$D$13151,'[1]Инф. по МКД'!$C$3:$C$13151,,0)))</f>
        <v>город Пермь</v>
      </c>
      <c r="C369" s="96" t="s">
        <v>455</v>
      </c>
      <c r="D369" s="74">
        <f>IF(ISERROR(IF(ISBLANK($C369),"",VLOOKUP($C369,'[1]Инф. по МКД'!$D$3:$T$13113,3,0))),"",IF(ISBLANK($C369),"",VLOOKUP($C369,'[1]Инф. по МКД'!$D$3:$T$13113,3,0)))</f>
        <v>1964</v>
      </c>
      <c r="E369" s="75"/>
      <c r="F369" s="87" t="str">
        <f>IF(ISERROR(IF(ISBLANK($C369),"",VLOOKUP($C369,'[1]Инф. по МКД'!$D$3:$T$13113,5,0))),"",IF(ISBLANK($C369),"",VLOOKUP($C369,'[1]Инф. по МКД'!$D$3:$T$13113,5,0)))</f>
        <v>Кирпич</v>
      </c>
      <c r="G369" s="75">
        <f>IF(ISERROR(IF(ISBLANK($C369),"",VLOOKUP($C369,'[1]Инф. по МКД'!$D$3:$T$13113,9,0))),"",IF(ISBLANK($C369),"",VLOOKUP($C369,'[1]Инф. по МКД'!$D$3:$T$13113,9,0)))</f>
        <v>5</v>
      </c>
      <c r="H369" s="61">
        <f>IF(ISERROR(IF(ISBLANK($C369),"",VLOOKUP($C369,'[1]Инф. по МКД'!$D$3:$T$13113,10,0))),"",IF(ISBLANK($C369),"",VLOOKUP($C369,'[1]Инф. по МКД'!$D$3:$T$13113,10,0)))</f>
        <v>4</v>
      </c>
      <c r="I369" s="77">
        <f>IF(ISERROR(IF(ISBLANK($C369),"",VLOOKUP($C369,'[1]Инф. по МКД'!$D$3:$T$13113,14,0))),"",IF(ISBLANK($C369),"",VLOOKUP($C369,'[1]Инф. по МКД'!$D$3:$T$13113,14,0)))</f>
        <v>3585.3</v>
      </c>
      <c r="J369" s="78">
        <f>IF(ISERROR(IF(ISBLANK($C369),"",VLOOKUP($C369,'[1]Инф. по МКД'!$D$3:$T$13113,15,0))),"",IF(ISBLANK($C369),"",VLOOKUP($C369,'[1]Инф. по МКД'!$D$3:$T$13113,15,0)))</f>
        <v>2732.9</v>
      </c>
      <c r="K369" s="77">
        <f>IF(ISERROR(IF(ISBLANK($C369),"",VLOOKUP($C369,'[1]Инф. по МКД'!$D$3:$T$13113,16,0))),"",IF(ISBLANK($C369),"",VLOOKUP($C369,'[1]Инф. по МКД'!$D$3:$T$13113,16,0)))</f>
        <v>2732.9</v>
      </c>
      <c r="L369" s="79">
        <f>IF(ISERROR(IF(ISBLANK($C369),"",VLOOKUP($C369,'[1]Инф. по МКД'!$D$3:$T$13113,17,0))),"",IF(ISBLANK($C369),"",VLOOKUP($C369,'[1]Инф. по МКД'!$D$3:$T$13113,17,0)))</f>
        <v>137</v>
      </c>
      <c r="M369" s="80">
        <f t="shared" si="47"/>
        <v>16146470.26</v>
      </c>
      <c r="N369" s="78"/>
      <c r="O369" s="78"/>
      <c r="P369" s="78"/>
      <c r="Q369" s="80">
        <f>IF('Форма 2'!D369=0,"",'Форма 2'!D369-N369-O369-P369)</f>
        <v>16146470.26</v>
      </c>
      <c r="R369" s="81">
        <f t="shared" si="52"/>
        <v>5908.181880054155</v>
      </c>
      <c r="S369" s="81">
        <f t="shared" si="53"/>
        <v>5908.181880054155</v>
      </c>
      <c r="T369" s="82">
        <v>46022</v>
      </c>
      <c r="U369" s="75" t="s">
        <v>43</v>
      </c>
      <c r="V369" s="83"/>
      <c r="W369" s="84">
        <f t="shared" si="51"/>
        <v>1</v>
      </c>
      <c r="X369" s="85" t="s">
        <v>961</v>
      </c>
      <c r="Y369" s="85" t="s">
        <v>961</v>
      </c>
      <c r="Z369" s="85" t="s">
        <v>961</v>
      </c>
      <c r="AA369" s="85" t="s">
        <v>961</v>
      </c>
      <c r="AB369" s="85" t="s">
        <v>961</v>
      </c>
      <c r="AC369" s="85" t="s">
        <v>961</v>
      </c>
      <c r="AD369" s="85" t="s">
        <v>961</v>
      </c>
      <c r="AE369" s="99" t="s">
        <v>961</v>
      </c>
      <c r="AF369" s="86" t="s">
        <v>961</v>
      </c>
      <c r="AG369" s="85">
        <v>1</v>
      </c>
      <c r="AH369" s="85" t="s">
        <v>961</v>
      </c>
      <c r="AI369" s="85" t="s">
        <v>961</v>
      </c>
      <c r="AJ369" s="85" t="s">
        <v>961</v>
      </c>
      <c r="AK369" s="85" t="s">
        <v>961</v>
      </c>
      <c r="AL369" s="85" t="s">
        <v>961</v>
      </c>
      <c r="AM369" s="85" t="s">
        <v>961</v>
      </c>
      <c r="AN369" s="85" t="s">
        <v>961</v>
      </c>
      <c r="AO369" s="85" t="s">
        <v>961</v>
      </c>
      <c r="AP369" s="85" t="s">
        <v>961</v>
      </c>
      <c r="AQ369" s="85" t="s">
        <v>961</v>
      </c>
      <c r="AR369" s="85" t="s">
        <v>961</v>
      </c>
    </row>
    <row r="370" spans="1:44" ht="16.5" thickTop="1" thickBot="1" x14ac:dyDescent="0.3">
      <c r="A370" s="61">
        <f t="shared" si="50"/>
        <v>113</v>
      </c>
      <c r="B370" s="92" t="str">
        <f>IF(ISERROR(IF(ISBLANK(C370),"",_xlfn.XLOOKUP(C370,'[1]Инф. по МКД'!$D$3:$D$13151,'[1]Инф. по МКД'!$C$3:$C$13151,,0))),"",IF(ISBLANK(C370),"",_xlfn.XLOOKUP(C370,'[1]Инф. по МКД'!$D$3:$D$13151,'[1]Инф. по МКД'!$C$3:$C$13151,,0)))</f>
        <v>город Пермь</v>
      </c>
      <c r="C370" s="96" t="s">
        <v>456</v>
      </c>
      <c r="D370" s="74">
        <f>IF(ISERROR(IF(ISBLANK($C370),"",VLOOKUP($C370,'[1]Инф. по МКД'!$D$3:$T$13113,3,0))),"",IF(ISBLANK($C370),"",VLOOKUP($C370,'[1]Инф. по МКД'!$D$3:$T$13113,3,0)))</f>
        <v>1963</v>
      </c>
      <c r="E370" s="75"/>
      <c r="F370" s="87" t="str">
        <f>IF(ISERROR(IF(ISBLANK($C370),"",VLOOKUP($C370,'[1]Инф. по МКД'!$D$3:$T$13113,5,0))),"",IF(ISBLANK($C370),"",VLOOKUP($C370,'[1]Инф. по МКД'!$D$3:$T$13113,5,0)))</f>
        <v>Панель</v>
      </c>
      <c r="G370" s="75">
        <f>IF(ISERROR(IF(ISBLANK($C370),"",VLOOKUP($C370,'[1]Инф. по МКД'!$D$3:$T$13113,9,0))),"",IF(ISBLANK($C370),"",VLOOKUP($C370,'[1]Инф. по МКД'!$D$3:$T$13113,9,0)))</f>
        <v>5</v>
      </c>
      <c r="H370" s="61">
        <f>IF(ISERROR(IF(ISBLANK($C370),"",VLOOKUP($C370,'[1]Инф. по МКД'!$D$3:$T$13113,10,0))),"",IF(ISBLANK($C370),"",VLOOKUP($C370,'[1]Инф. по МКД'!$D$3:$T$13113,10,0)))</f>
        <v>2</v>
      </c>
      <c r="I370" s="77">
        <f>IF(ISERROR(IF(ISBLANK($C370),"",VLOOKUP($C370,'[1]Инф. по МКД'!$D$3:$T$13113,14,0))),"",IF(ISBLANK($C370),"",VLOOKUP($C370,'[1]Инф. по МКД'!$D$3:$T$13113,14,0)))</f>
        <v>1774.9</v>
      </c>
      <c r="J370" s="78">
        <f>IF(ISERROR(IF(ISBLANK($C370),"",VLOOKUP($C370,'[1]Инф. по МКД'!$D$3:$T$13113,15,0))),"",IF(ISBLANK($C370),"",VLOOKUP($C370,'[1]Инф. по МКД'!$D$3:$T$13113,15,0)))</f>
        <v>1628.1</v>
      </c>
      <c r="K370" s="77">
        <f>IF(ISERROR(IF(ISBLANK($C370),"",VLOOKUP($C370,'[1]Инф. по МКД'!$D$3:$T$13113,16,0))),"",IF(ISBLANK($C370),"",VLOOKUP($C370,'[1]Инф. по МКД'!$D$3:$T$13113,16,0)))</f>
        <v>1416.45</v>
      </c>
      <c r="L370" s="79">
        <f>IF(ISERROR(IF(ISBLANK($C370),"",VLOOKUP($C370,'[1]Инф. по МКД'!$D$3:$T$13113,17,0))),"",IF(ISBLANK($C370),"",VLOOKUP($C370,'[1]Инф. по МКД'!$D$3:$T$13113,17,0)))</f>
        <v>86</v>
      </c>
      <c r="M370" s="80">
        <f t="shared" si="47"/>
        <v>7993297.6500000004</v>
      </c>
      <c r="N370" s="78"/>
      <c r="O370" s="78"/>
      <c r="P370" s="78"/>
      <c r="Q370" s="80">
        <f>IF('Форма 2'!D370=0,"",'Форма 2'!D370-N370-O370-P370)</f>
        <v>7993297.6500000004</v>
      </c>
      <c r="R370" s="81">
        <f t="shared" si="52"/>
        <v>4909.5864197530873</v>
      </c>
      <c r="S370" s="81">
        <f t="shared" si="53"/>
        <v>4909.5864197530873</v>
      </c>
      <c r="T370" s="82">
        <v>46022</v>
      </c>
      <c r="U370" s="75" t="s">
        <v>43</v>
      </c>
      <c r="V370" s="84"/>
      <c r="W370" s="84">
        <f t="shared" si="51"/>
        <v>1</v>
      </c>
      <c r="X370" s="85" t="s">
        <v>961</v>
      </c>
      <c r="Y370" s="85" t="s">
        <v>961</v>
      </c>
      <c r="Z370" s="85" t="s">
        <v>961</v>
      </c>
      <c r="AA370" s="85" t="s">
        <v>961</v>
      </c>
      <c r="AB370" s="85" t="s">
        <v>961</v>
      </c>
      <c r="AC370" s="85" t="s">
        <v>961</v>
      </c>
      <c r="AD370" s="85" t="s">
        <v>961</v>
      </c>
      <c r="AE370" s="99" t="s">
        <v>961</v>
      </c>
      <c r="AF370" s="86" t="s">
        <v>961</v>
      </c>
      <c r="AG370" s="85">
        <v>1</v>
      </c>
      <c r="AH370" s="85" t="s">
        <v>961</v>
      </c>
      <c r="AI370" s="85" t="s">
        <v>961</v>
      </c>
      <c r="AJ370" s="85" t="s">
        <v>961</v>
      </c>
      <c r="AK370" s="85" t="s">
        <v>961</v>
      </c>
      <c r="AL370" s="85" t="s">
        <v>961</v>
      </c>
      <c r="AM370" s="85" t="s">
        <v>961</v>
      </c>
      <c r="AN370" s="85" t="s">
        <v>961</v>
      </c>
      <c r="AO370" s="85" t="s">
        <v>961</v>
      </c>
      <c r="AP370" s="85" t="s">
        <v>961</v>
      </c>
      <c r="AQ370" s="85" t="s">
        <v>961</v>
      </c>
      <c r="AR370" s="85" t="s">
        <v>961</v>
      </c>
    </row>
    <row r="371" spans="1:44" ht="16.5" thickTop="1" thickBot="1" x14ac:dyDescent="0.3">
      <c r="A371" s="61">
        <f t="shared" si="50"/>
        <v>114</v>
      </c>
      <c r="B371" s="92" t="str">
        <f>IF(ISERROR(IF(ISBLANK(C371),"",_xlfn.XLOOKUP(C371,'[1]Инф. по МКД'!$D$3:$D$13151,'[1]Инф. по МКД'!$C$3:$C$13151,,0))),"",IF(ISBLANK(C371),"",_xlfn.XLOOKUP(C371,'[1]Инф. по МКД'!$D$3:$D$13151,'[1]Инф. по МКД'!$C$3:$C$13151,,0)))</f>
        <v>город Пермь</v>
      </c>
      <c r="C371" s="96" t="s">
        <v>457</v>
      </c>
      <c r="D371" s="74">
        <f>IF(ISERROR(IF(ISBLANK($C371),"",VLOOKUP($C371,'[1]Инф. по МКД'!$D$3:$T$13113,3,0))),"",IF(ISBLANK($C371),"",VLOOKUP($C371,'[1]Инф. по МКД'!$D$3:$T$13113,3,0)))</f>
        <v>1959</v>
      </c>
      <c r="E371" s="75"/>
      <c r="F371" s="87" t="str">
        <f>IF(ISERROR(IF(ISBLANK($C371),"",VLOOKUP($C371,'[1]Инф. по МКД'!$D$3:$T$13113,5,0))),"",IF(ISBLANK($C371),"",VLOOKUP($C371,'[1]Инф. по МКД'!$D$3:$T$13113,5,0)))</f>
        <v>Кирпич</v>
      </c>
      <c r="G371" s="75">
        <f>IF(ISERROR(IF(ISBLANK($C371),"",VLOOKUP($C371,'[1]Инф. по МКД'!$D$3:$T$13113,9,0))),"",IF(ISBLANK($C371),"",VLOOKUP($C371,'[1]Инф. по МКД'!$D$3:$T$13113,9,0)))</f>
        <v>3</v>
      </c>
      <c r="H371" s="61">
        <f>IF(ISERROR(IF(ISBLANK($C371),"",VLOOKUP($C371,'[1]Инф. по МКД'!$D$3:$T$13113,10,0))),"",IF(ISBLANK($C371),"",VLOOKUP($C371,'[1]Инф. по МКД'!$D$3:$T$13113,10,0)))</f>
        <v>3</v>
      </c>
      <c r="I371" s="77">
        <f>IF(ISERROR(IF(ISBLANK($C371),"",VLOOKUP($C371,'[1]Инф. по МКД'!$D$3:$T$13113,14,0))),"",IF(ISBLANK($C371),"",VLOOKUP($C371,'[1]Инф. по МКД'!$D$3:$T$13113,14,0)))</f>
        <v>1331</v>
      </c>
      <c r="J371" s="78">
        <f>IF(ISERROR(IF(ISBLANK($C371),"",VLOOKUP($C371,'[1]Инф. по МКД'!$D$3:$T$13113,15,0))),"",IF(ISBLANK($C371),"",VLOOKUP($C371,'[1]Инф. по МКД'!$D$3:$T$13113,15,0)))</f>
        <v>1069</v>
      </c>
      <c r="K371" s="77">
        <f>IF(ISERROR(IF(ISBLANK($C371),"",VLOOKUP($C371,'[1]Инф. по МКД'!$D$3:$T$13113,16,0))),"",IF(ISBLANK($C371),"",VLOOKUP($C371,'[1]Инф. по МКД'!$D$3:$T$13113,16,0)))</f>
        <v>1069</v>
      </c>
      <c r="L371" s="79">
        <f>IF(ISERROR(IF(ISBLANK($C371),"",VLOOKUP($C371,'[1]Инф. по МКД'!$D$3:$T$13113,17,0))),"",IF(ISBLANK($C371),"",VLOOKUP($C371,'[1]Инф. по МКД'!$D$3:$T$13113,17,0)))</f>
        <v>59</v>
      </c>
      <c r="M371" s="80">
        <f t="shared" si="47"/>
        <v>11176273.9</v>
      </c>
      <c r="N371" s="78"/>
      <c r="O371" s="78"/>
      <c r="P371" s="78"/>
      <c r="Q371" s="80">
        <f>IF('Форма 2'!D371=0,"",'Форма 2'!D371-N371-O371-P371)</f>
        <v>11176273.9</v>
      </c>
      <c r="R371" s="81">
        <f t="shared" si="52"/>
        <v>10454.88671655753</v>
      </c>
      <c r="S371" s="81">
        <f t="shared" si="53"/>
        <v>10454.88671655753</v>
      </c>
      <c r="T371" s="82">
        <v>46022</v>
      </c>
      <c r="U371" s="75" t="s">
        <v>43</v>
      </c>
      <c r="V371" s="83"/>
      <c r="W371" s="84">
        <f t="shared" si="51"/>
        <v>3</v>
      </c>
      <c r="X371" s="85" t="s">
        <v>961</v>
      </c>
      <c r="Y371" s="85" t="s">
        <v>961</v>
      </c>
      <c r="Z371" s="85" t="s">
        <v>961</v>
      </c>
      <c r="AA371" s="85" t="s">
        <v>961</v>
      </c>
      <c r="AB371" s="85" t="s">
        <v>961</v>
      </c>
      <c r="AC371" s="85" t="s">
        <v>961</v>
      </c>
      <c r="AD371" s="85">
        <v>1</v>
      </c>
      <c r="AE371" s="99" t="s">
        <v>961</v>
      </c>
      <c r="AF371" s="86" t="s">
        <v>961</v>
      </c>
      <c r="AG371" s="85" t="s">
        <v>961</v>
      </c>
      <c r="AH371" s="85">
        <v>1</v>
      </c>
      <c r="AI371" s="85" t="s">
        <v>961</v>
      </c>
      <c r="AJ371" s="85" t="s">
        <v>961</v>
      </c>
      <c r="AK371" s="85">
        <v>1</v>
      </c>
      <c r="AL371" s="85" t="s">
        <v>961</v>
      </c>
      <c r="AM371" s="85" t="s">
        <v>961</v>
      </c>
      <c r="AN371" s="85" t="s">
        <v>961</v>
      </c>
      <c r="AO371" s="85" t="s">
        <v>961</v>
      </c>
      <c r="AP371" s="85" t="s">
        <v>961</v>
      </c>
      <c r="AQ371" s="85" t="s">
        <v>961</v>
      </c>
      <c r="AR371" s="85" t="s">
        <v>961</v>
      </c>
    </row>
    <row r="372" spans="1:44" ht="16.5" thickTop="1" thickBot="1" x14ac:dyDescent="0.3">
      <c r="A372" s="61">
        <f t="shared" si="50"/>
        <v>115</v>
      </c>
      <c r="B372" s="92" t="str">
        <f>IF(ISERROR(IF(ISBLANK(C372),"",_xlfn.XLOOKUP(C372,'[1]Инф. по МКД'!$D$3:$D$13151,'[1]Инф. по МКД'!$C$3:$C$13151,,0))),"",IF(ISBLANK(C372),"",_xlfn.XLOOKUP(C372,'[1]Инф. по МКД'!$D$3:$D$13151,'[1]Инф. по МКД'!$C$3:$C$13151,,0)))</f>
        <v>город Пермь</v>
      </c>
      <c r="C372" s="96" t="s">
        <v>867</v>
      </c>
      <c r="D372" s="74">
        <f>IF(ISERROR(IF(ISBLANK($C372),"",VLOOKUP($C372,'[1]Инф. по МКД'!$D$3:$T$13113,3,0))),"",IF(ISBLANK($C372),"",VLOOKUP($C372,'[1]Инф. по МКД'!$D$3:$T$13113,3,0)))</f>
        <v>1994</v>
      </c>
      <c r="E372" s="75"/>
      <c r="F372" s="87" t="str">
        <f>IF(ISERROR(IF(ISBLANK($C372),"",VLOOKUP($C372,'[1]Инф. по МКД'!$D$3:$T$13113,5,0))),"",IF(ISBLANK($C372),"",VLOOKUP($C372,'[1]Инф. по МКД'!$D$3:$T$13113,5,0)))</f>
        <v>панели</v>
      </c>
      <c r="G372" s="75">
        <f>IF(ISERROR(IF(ISBLANK($C372),"",VLOOKUP($C372,'[1]Инф. по МКД'!$D$3:$T$13113,9,0))),"",IF(ISBLANK($C372),"",VLOOKUP($C372,'[1]Инф. по МКД'!$D$3:$T$13113,9,0)))</f>
        <v>10</v>
      </c>
      <c r="H372" s="61">
        <f>IF(ISERROR(IF(ISBLANK($C372),"",VLOOKUP($C372,'[1]Инф. по МКД'!$D$3:$T$13113,10,0))),"",IF(ISBLANK($C372),"",VLOOKUP($C372,'[1]Инф. по МКД'!$D$3:$T$13113,10,0)))</f>
        <v>11</v>
      </c>
      <c r="I372" s="77">
        <f>IF(ISERROR(IF(ISBLANK($C372),"",VLOOKUP($C372,'[1]Инф. по МКД'!$D$3:$T$13113,14,0))),"",IF(ISBLANK($C372),"",VLOOKUP($C372,'[1]Инф. по МКД'!$D$3:$T$13113,14,0)))</f>
        <v>36643.279999999999</v>
      </c>
      <c r="J372" s="78">
        <f>IF(ISERROR(IF(ISBLANK($C372),"",VLOOKUP($C372,'[1]Инф. по МКД'!$D$3:$T$13113,15,0))),"",IF(ISBLANK($C372),"",VLOOKUP($C372,'[1]Инф. по МКД'!$D$3:$T$13113,15,0)))</f>
        <v>24305.74</v>
      </c>
      <c r="K372" s="77">
        <f>IF(ISERROR(IF(ISBLANK($C372),"",VLOOKUP($C372,'[1]Инф. по МКД'!$D$3:$T$13113,16,0))),"",IF(ISBLANK($C372),"",VLOOKUP($C372,'[1]Инф. по МКД'!$D$3:$T$13113,16,0)))</f>
        <v>12337.54</v>
      </c>
      <c r="L372" s="79">
        <f>IF(ISERROR(IF(ISBLANK($C372),"",VLOOKUP($C372,'[1]Инф. по МКД'!$D$3:$T$13113,17,0))),"",IF(ISBLANK($C372),"",VLOOKUP($C372,'[1]Инф. по МКД'!$D$3:$T$13113,17,0)))</f>
        <v>0</v>
      </c>
      <c r="M372" s="80">
        <f t="shared" si="47"/>
        <v>43233484.799999997</v>
      </c>
      <c r="N372" s="78"/>
      <c r="O372" s="78"/>
      <c r="P372" s="78"/>
      <c r="Q372" s="80">
        <f>IF('Форма 2'!D372=0,"",'Форма 2'!D372-N372-O372-P372)</f>
        <v>43233484.799999997</v>
      </c>
      <c r="R372" s="81">
        <f t="shared" si="52"/>
        <v>1778.7355908522018</v>
      </c>
      <c r="S372" s="81">
        <f t="shared" si="53"/>
        <v>1778.7355908522018</v>
      </c>
      <c r="T372" s="82">
        <v>46022</v>
      </c>
      <c r="U372" s="75" t="s">
        <v>44</v>
      </c>
      <c r="V372" s="84"/>
      <c r="W372" s="84">
        <f t="shared" si="51"/>
        <v>1</v>
      </c>
      <c r="X372" s="85" t="s">
        <v>961</v>
      </c>
      <c r="Y372" s="85" t="s">
        <v>961</v>
      </c>
      <c r="Z372" s="85" t="s">
        <v>961</v>
      </c>
      <c r="AA372" s="85" t="s">
        <v>961</v>
      </c>
      <c r="AB372" s="85" t="s">
        <v>961</v>
      </c>
      <c r="AC372" s="85" t="s">
        <v>961</v>
      </c>
      <c r="AD372" s="85" t="s">
        <v>961</v>
      </c>
      <c r="AE372" s="99">
        <v>11</v>
      </c>
      <c r="AF372" s="86">
        <v>43233484.799999997</v>
      </c>
      <c r="AG372" s="85" t="s">
        <v>961</v>
      </c>
      <c r="AH372" s="85" t="s">
        <v>961</v>
      </c>
      <c r="AI372" s="85" t="s">
        <v>961</v>
      </c>
      <c r="AJ372" s="85" t="s">
        <v>961</v>
      </c>
      <c r="AK372" s="85" t="s">
        <v>961</v>
      </c>
      <c r="AL372" s="85" t="s">
        <v>961</v>
      </c>
      <c r="AM372" s="85" t="s">
        <v>961</v>
      </c>
      <c r="AN372" s="85" t="s">
        <v>961</v>
      </c>
      <c r="AO372" s="85" t="s">
        <v>961</v>
      </c>
      <c r="AP372" s="85" t="s">
        <v>961</v>
      </c>
      <c r="AQ372" s="85" t="s">
        <v>961</v>
      </c>
      <c r="AR372" s="85" t="s">
        <v>961</v>
      </c>
    </row>
    <row r="373" spans="1:44" ht="16.5" thickTop="1" thickBot="1" x14ac:dyDescent="0.3">
      <c r="A373" s="61">
        <f t="shared" si="50"/>
        <v>116</v>
      </c>
      <c r="B373" s="92" t="str">
        <f>IF(ISERROR(IF(ISBLANK(C373),"",_xlfn.XLOOKUP(C373,'[1]Инф. по МКД'!$D$3:$D$13151,'[1]Инф. по МКД'!$C$3:$C$13151,,0))),"",IF(ISBLANK(C373),"",_xlfn.XLOOKUP(C373,'[1]Инф. по МКД'!$D$3:$D$13151,'[1]Инф. по МКД'!$C$3:$C$13151,,0)))</f>
        <v>город Пермь</v>
      </c>
      <c r="C373" s="96" t="s">
        <v>268</v>
      </c>
      <c r="D373" s="74">
        <f>IF(ISERROR(IF(ISBLANK($C373),"",VLOOKUP($C373,'[1]Инф. по МКД'!$D$3:$T$13113,3,0))),"",IF(ISBLANK($C373),"",VLOOKUP($C373,'[1]Инф. по МКД'!$D$3:$T$13113,3,0)))</f>
        <v>1958</v>
      </c>
      <c r="E373" s="75"/>
      <c r="F373" s="87" t="str">
        <f>IF(ISERROR(IF(ISBLANK($C373),"",VLOOKUP($C373,'[1]Инф. по МКД'!$D$3:$T$13113,5,0))),"",IF(ISBLANK($C373),"",VLOOKUP($C373,'[1]Инф. по МКД'!$D$3:$T$13113,5,0)))</f>
        <v>Кирпич</v>
      </c>
      <c r="G373" s="75">
        <f>IF(ISERROR(IF(ISBLANK($C373),"",VLOOKUP($C373,'[1]Инф. по МКД'!$D$3:$T$13113,9,0))),"",IF(ISBLANK($C373),"",VLOOKUP($C373,'[1]Инф. по МКД'!$D$3:$T$13113,9,0)))</f>
        <v>4</v>
      </c>
      <c r="H373" s="61">
        <f>IF(ISERROR(IF(ISBLANK($C373),"",VLOOKUP($C373,'[1]Инф. по МКД'!$D$3:$T$13113,10,0))),"",IF(ISBLANK($C373),"",VLOOKUP($C373,'[1]Инф. по МКД'!$D$3:$T$13113,10,0)))</f>
        <v>4</v>
      </c>
      <c r="I373" s="77">
        <f>IF(ISERROR(IF(ISBLANK($C373),"",VLOOKUP($C373,'[1]Инф. по МКД'!$D$3:$T$13113,14,0))),"",IF(ISBLANK($C373),"",VLOOKUP($C373,'[1]Инф. по МКД'!$D$3:$T$13113,14,0)))</f>
        <v>3532.3</v>
      </c>
      <c r="J373" s="78">
        <f>IF(ISERROR(IF(ISBLANK($C373),"",VLOOKUP($C373,'[1]Инф. по МКД'!$D$3:$T$13113,15,0))),"",IF(ISBLANK($C373),"",VLOOKUP($C373,'[1]Инф. по МКД'!$D$3:$T$13113,15,0)))</f>
        <v>3130.8</v>
      </c>
      <c r="K373" s="77">
        <f>IF(ISERROR(IF(ISBLANK($C373),"",VLOOKUP($C373,'[1]Инф. по МКД'!$D$3:$T$13113,16,0))),"",IF(ISBLANK($C373),"",VLOOKUP($C373,'[1]Инф. по МКД'!$D$3:$T$13113,16,0)))</f>
        <v>2497.4</v>
      </c>
      <c r="L373" s="79">
        <f>IF(ISERROR(IF(ISBLANK($C373),"",VLOOKUP($C373,'[1]Инф. по МКД'!$D$3:$T$13113,17,0))),"",IF(ISBLANK($C373),"",VLOOKUP($C373,'[1]Инф. по МКД'!$D$3:$T$13113,17,0)))</f>
        <v>91</v>
      </c>
      <c r="M373" s="80">
        <f t="shared" si="47"/>
        <v>1835418.4</v>
      </c>
      <c r="N373" s="78"/>
      <c r="O373" s="78"/>
      <c r="P373" s="78"/>
      <c r="Q373" s="80">
        <f>IF('Форма 2'!D373=0,"",'Форма 2'!D373-N373-O373-P373)</f>
        <v>1835418.4</v>
      </c>
      <c r="R373" s="81">
        <f t="shared" si="52"/>
        <v>586.24581576593835</v>
      </c>
      <c r="S373" s="81">
        <f t="shared" si="53"/>
        <v>586.24581576593835</v>
      </c>
      <c r="T373" s="82">
        <v>46022</v>
      </c>
      <c r="U373" s="75" t="s">
        <v>43</v>
      </c>
      <c r="V373" s="83"/>
      <c r="W373" s="84">
        <f t="shared" si="51"/>
        <v>1</v>
      </c>
      <c r="X373" s="85">
        <v>1</v>
      </c>
      <c r="Y373" s="85" t="s">
        <v>961</v>
      </c>
      <c r="Z373" s="85" t="s">
        <v>961</v>
      </c>
      <c r="AA373" s="85" t="s">
        <v>961</v>
      </c>
      <c r="AB373" s="85" t="s">
        <v>961</v>
      </c>
      <c r="AC373" s="85" t="s">
        <v>961</v>
      </c>
      <c r="AD373" s="85" t="s">
        <v>961</v>
      </c>
      <c r="AE373" s="99" t="s">
        <v>961</v>
      </c>
      <c r="AF373" s="86" t="s">
        <v>961</v>
      </c>
      <c r="AG373" s="85" t="s">
        <v>961</v>
      </c>
      <c r="AH373" s="85" t="s">
        <v>961</v>
      </c>
      <c r="AI373" s="85" t="s">
        <v>961</v>
      </c>
      <c r="AJ373" s="85" t="s">
        <v>961</v>
      </c>
      <c r="AK373" s="85" t="s">
        <v>961</v>
      </c>
      <c r="AL373" s="85" t="s">
        <v>961</v>
      </c>
      <c r="AM373" s="85" t="s">
        <v>961</v>
      </c>
      <c r="AN373" s="85" t="s">
        <v>961</v>
      </c>
      <c r="AO373" s="85" t="s">
        <v>961</v>
      </c>
      <c r="AP373" s="85" t="s">
        <v>961</v>
      </c>
      <c r="AQ373" s="85" t="s">
        <v>961</v>
      </c>
      <c r="AR373" s="85" t="s">
        <v>961</v>
      </c>
    </row>
    <row r="374" spans="1:44" ht="16.5" thickTop="1" thickBot="1" x14ac:dyDescent="0.3">
      <c r="A374" s="61">
        <f t="shared" si="50"/>
        <v>117</v>
      </c>
      <c r="B374" s="92" t="str">
        <f>IF(ISERROR(IF(ISBLANK(C374),"",_xlfn.XLOOKUP(C374,'[1]Инф. по МКД'!$D$3:$D$13151,'[1]Инф. по МКД'!$C$3:$C$13151,,0))),"",IF(ISBLANK(C374),"",_xlfn.XLOOKUP(C374,'[1]Инф. по МКД'!$D$3:$D$13151,'[1]Инф. по МКД'!$C$3:$C$13151,,0)))</f>
        <v>город Пермь</v>
      </c>
      <c r="C374" s="96" t="s">
        <v>458</v>
      </c>
      <c r="D374" s="74">
        <f>IF(ISERROR(IF(ISBLANK($C374),"",VLOOKUP($C374,'[1]Инф. по МКД'!$D$3:$T$13113,3,0))),"",IF(ISBLANK($C374),"",VLOOKUP($C374,'[1]Инф. по МКД'!$D$3:$T$13113,3,0)))</f>
        <v>1957</v>
      </c>
      <c r="E374" s="75"/>
      <c r="F374" s="87" t="str">
        <f>IF(ISERROR(IF(ISBLANK($C374),"",VLOOKUP($C374,'[1]Инф. по МКД'!$D$3:$T$13113,5,0))),"",IF(ISBLANK($C374),"",VLOOKUP($C374,'[1]Инф. по МКД'!$D$3:$T$13113,5,0)))</f>
        <v>Кирпич</v>
      </c>
      <c r="G374" s="75">
        <f>IF(ISERROR(IF(ISBLANK($C374),"",VLOOKUP($C374,'[1]Инф. по МКД'!$D$3:$T$13113,9,0))),"",IF(ISBLANK($C374),"",VLOOKUP($C374,'[1]Инф. по МКД'!$D$3:$T$13113,9,0)))</f>
        <v>4</v>
      </c>
      <c r="H374" s="61">
        <f>IF(ISERROR(IF(ISBLANK($C374),"",VLOOKUP($C374,'[1]Инф. по МКД'!$D$3:$T$13113,10,0))),"",IF(ISBLANK($C374),"",VLOOKUP($C374,'[1]Инф. по МКД'!$D$3:$T$13113,10,0)))</f>
        <v>5</v>
      </c>
      <c r="I374" s="77">
        <f>IF(ISERROR(IF(ISBLANK($C374),"",VLOOKUP($C374,'[1]Инф. по МКД'!$D$3:$T$13113,14,0))),"",IF(ISBLANK($C374),"",VLOOKUP($C374,'[1]Инф. по МКД'!$D$3:$T$13113,14,0)))</f>
        <v>5865.2</v>
      </c>
      <c r="J374" s="78">
        <f>IF(ISERROR(IF(ISBLANK($C374),"",VLOOKUP($C374,'[1]Инф. по МКД'!$D$3:$T$13113,15,0))),"",IF(ISBLANK($C374),"",VLOOKUP($C374,'[1]Инф. по МКД'!$D$3:$T$13113,15,0)))</f>
        <v>5537.1</v>
      </c>
      <c r="K374" s="77">
        <f>IF(ISERROR(IF(ISBLANK($C374),"",VLOOKUP($C374,'[1]Инф. по МКД'!$D$3:$T$13113,16,0))),"",IF(ISBLANK($C374),"",VLOOKUP($C374,'[1]Инф. по МКД'!$D$3:$T$13113,16,0)))</f>
        <v>5509.41</v>
      </c>
      <c r="L374" s="79">
        <f>IF(ISERROR(IF(ISBLANK($C374),"",VLOOKUP($C374,'[1]Инф. по МКД'!$D$3:$T$13113,17,0))),"",IF(ISBLANK($C374),"",VLOOKUP($C374,'[1]Инф. по МКД'!$D$3:$T$13113,17,0)))</f>
        <v>141</v>
      </c>
      <c r="M374" s="80">
        <f t="shared" si="47"/>
        <v>74427217.870000005</v>
      </c>
      <c r="N374" s="78"/>
      <c r="O374" s="78"/>
      <c r="P374" s="78"/>
      <c r="Q374" s="80">
        <f>IF('Форма 2'!D374=0,"",'Форма 2'!D374-N374-O374-P374)</f>
        <v>74427217.870000005</v>
      </c>
      <c r="R374" s="81">
        <f t="shared" si="52"/>
        <v>13441.552052518466</v>
      </c>
      <c r="S374" s="81">
        <f t="shared" si="53"/>
        <v>13441.552052518466</v>
      </c>
      <c r="T374" s="82">
        <v>46022</v>
      </c>
      <c r="U374" s="75" t="s">
        <v>43</v>
      </c>
      <c r="V374" s="84"/>
      <c r="W374" s="84">
        <f t="shared" si="51"/>
        <v>4</v>
      </c>
      <c r="X374" s="85" t="s">
        <v>961</v>
      </c>
      <c r="Y374" s="85">
        <v>1</v>
      </c>
      <c r="Z374" s="85" t="s">
        <v>961</v>
      </c>
      <c r="AA374" s="85" t="s">
        <v>961</v>
      </c>
      <c r="AB374" s="85" t="s">
        <v>961</v>
      </c>
      <c r="AC374" s="85" t="s">
        <v>961</v>
      </c>
      <c r="AD374" s="85" t="s">
        <v>961</v>
      </c>
      <c r="AE374" s="99" t="s">
        <v>961</v>
      </c>
      <c r="AF374" s="86" t="s">
        <v>961</v>
      </c>
      <c r="AG374" s="85">
        <v>1</v>
      </c>
      <c r="AH374" s="85">
        <v>1</v>
      </c>
      <c r="AI374" s="85" t="s">
        <v>961</v>
      </c>
      <c r="AJ374" s="85" t="s">
        <v>961</v>
      </c>
      <c r="AK374" s="85">
        <v>1</v>
      </c>
      <c r="AL374" s="85" t="s">
        <v>961</v>
      </c>
      <c r="AM374" s="85" t="s">
        <v>961</v>
      </c>
      <c r="AN374" s="85" t="s">
        <v>961</v>
      </c>
      <c r="AO374" s="85" t="s">
        <v>961</v>
      </c>
      <c r="AP374" s="85" t="s">
        <v>961</v>
      </c>
      <c r="AQ374" s="85" t="s">
        <v>961</v>
      </c>
      <c r="AR374" s="85" t="s">
        <v>961</v>
      </c>
    </row>
    <row r="375" spans="1:44" ht="16.5" thickTop="1" thickBot="1" x14ac:dyDescent="0.3">
      <c r="A375" s="61">
        <f t="shared" si="50"/>
        <v>118</v>
      </c>
      <c r="B375" s="92" t="str">
        <f>IF(ISERROR(IF(ISBLANK(C375),"",_xlfn.XLOOKUP(C375,'[1]Инф. по МКД'!$D$3:$D$13151,'[1]Инф. по МКД'!$C$3:$C$13151,,0))),"",IF(ISBLANK(C375),"",_xlfn.XLOOKUP(C375,'[1]Инф. по МКД'!$D$3:$D$13151,'[1]Инф. по МКД'!$C$3:$C$13151,,0)))</f>
        <v>город Пермь</v>
      </c>
      <c r="C375" s="96" t="s">
        <v>459</v>
      </c>
      <c r="D375" s="74">
        <f>IF(ISERROR(IF(ISBLANK($C375),"",VLOOKUP($C375,'[1]Инф. по МКД'!$D$3:$T$13113,3,0))),"",IF(ISBLANK($C375),"",VLOOKUP($C375,'[1]Инф. по МКД'!$D$3:$T$13113,3,0)))</f>
        <v>1954</v>
      </c>
      <c r="E375" s="75"/>
      <c r="F375" s="87" t="str">
        <f>IF(ISERROR(IF(ISBLANK($C375),"",VLOOKUP($C375,'[1]Инф. по МКД'!$D$3:$T$13113,5,0))),"",IF(ISBLANK($C375),"",VLOOKUP($C375,'[1]Инф. по МКД'!$D$3:$T$13113,5,0)))</f>
        <v>Шлакоблок</v>
      </c>
      <c r="G375" s="75">
        <f>IF(ISERROR(IF(ISBLANK($C375),"",VLOOKUP($C375,'[1]Инф. по МКД'!$D$3:$T$13113,9,0))),"",IF(ISBLANK($C375),"",VLOOKUP($C375,'[1]Инф. по МКД'!$D$3:$T$13113,9,0)))</f>
        <v>2</v>
      </c>
      <c r="H375" s="61">
        <f>IF(ISERROR(IF(ISBLANK($C375),"",VLOOKUP($C375,'[1]Инф. по МКД'!$D$3:$T$13113,10,0))),"",IF(ISBLANK($C375),"",VLOOKUP($C375,'[1]Инф. по МКД'!$D$3:$T$13113,10,0)))</f>
        <v>2</v>
      </c>
      <c r="I375" s="77">
        <f>IF(ISERROR(IF(ISBLANK($C375),"",VLOOKUP($C375,'[1]Инф. по МКД'!$D$3:$T$13113,14,0))),"",IF(ISBLANK($C375),"",VLOOKUP($C375,'[1]Инф. по МКД'!$D$3:$T$13113,14,0)))</f>
        <v>797.4</v>
      </c>
      <c r="J375" s="78">
        <f>IF(ISERROR(IF(ISBLANK($C375),"",VLOOKUP($C375,'[1]Инф. по МКД'!$D$3:$T$13113,15,0))),"",IF(ISBLANK($C375),"",VLOOKUP($C375,'[1]Инф. по МКД'!$D$3:$T$13113,15,0)))</f>
        <v>716.6</v>
      </c>
      <c r="K375" s="77">
        <f>IF(ISERROR(IF(ISBLANK($C375),"",VLOOKUP($C375,'[1]Инф. по МКД'!$D$3:$T$13113,16,0))),"",IF(ISBLANK($C375),"",VLOOKUP($C375,'[1]Инф. по МКД'!$D$3:$T$13113,16,0)))</f>
        <v>716.6</v>
      </c>
      <c r="L375" s="79">
        <f>IF(ISERROR(IF(ISBLANK($C375),"",VLOOKUP($C375,'[1]Инф. по МКД'!$D$3:$T$13113,17,0))),"",IF(ISBLANK($C375),"",VLOOKUP($C375,'[1]Инф. по МКД'!$D$3:$T$13113,17,0)))</f>
        <v>38</v>
      </c>
      <c r="M375" s="80">
        <f t="shared" si="47"/>
        <v>4646569.41</v>
      </c>
      <c r="N375" s="78"/>
      <c r="O375" s="78"/>
      <c r="P375" s="78"/>
      <c r="Q375" s="80">
        <f>IF('Форма 2'!D375=0,"",'Форма 2'!D375-N375-O375-P375)</f>
        <v>4646569.41</v>
      </c>
      <c r="R375" s="81">
        <f t="shared" si="52"/>
        <v>6484.1884035724252</v>
      </c>
      <c r="S375" s="81">
        <f t="shared" si="53"/>
        <v>6484.1884035724252</v>
      </c>
      <c r="T375" s="82">
        <v>46022</v>
      </c>
      <c r="U375" s="75" t="s">
        <v>43</v>
      </c>
      <c r="V375" s="84"/>
      <c r="W375" s="84">
        <f t="shared" si="51"/>
        <v>1</v>
      </c>
      <c r="X375" s="85" t="s">
        <v>961</v>
      </c>
      <c r="Y375" s="85" t="s">
        <v>961</v>
      </c>
      <c r="Z375" s="85" t="s">
        <v>961</v>
      </c>
      <c r="AA375" s="85" t="s">
        <v>961</v>
      </c>
      <c r="AB375" s="85" t="s">
        <v>961</v>
      </c>
      <c r="AC375" s="85" t="s">
        <v>961</v>
      </c>
      <c r="AD375" s="85" t="s">
        <v>961</v>
      </c>
      <c r="AE375" s="99" t="s">
        <v>961</v>
      </c>
      <c r="AF375" s="86" t="s">
        <v>961</v>
      </c>
      <c r="AG375" s="85" t="s">
        <v>961</v>
      </c>
      <c r="AH375" s="85">
        <v>1</v>
      </c>
      <c r="AI375" s="85" t="s">
        <v>961</v>
      </c>
      <c r="AJ375" s="85" t="s">
        <v>961</v>
      </c>
      <c r="AK375" s="85" t="s">
        <v>961</v>
      </c>
      <c r="AL375" s="85" t="s">
        <v>961</v>
      </c>
      <c r="AM375" s="85" t="s">
        <v>961</v>
      </c>
      <c r="AN375" s="85" t="s">
        <v>961</v>
      </c>
      <c r="AO375" s="85" t="s">
        <v>961</v>
      </c>
      <c r="AP375" s="85" t="s">
        <v>961</v>
      </c>
      <c r="AQ375" s="85" t="s">
        <v>961</v>
      </c>
      <c r="AR375" s="85" t="s">
        <v>961</v>
      </c>
    </row>
    <row r="376" spans="1:44" ht="16.5" thickTop="1" thickBot="1" x14ac:dyDescent="0.3">
      <c r="A376" s="61">
        <f t="shared" si="50"/>
        <v>119</v>
      </c>
      <c r="B376" s="92" t="str">
        <f>IF(ISERROR(IF(ISBLANK(C376),"",_xlfn.XLOOKUP(C376,'[1]Инф. по МКД'!$D$3:$D$13151,'[1]Инф. по МКД'!$C$3:$C$13151,,0))),"",IF(ISBLANK(C376),"",_xlfn.XLOOKUP(C376,'[1]Инф. по МКД'!$D$3:$D$13151,'[1]Инф. по МКД'!$C$3:$C$13151,,0)))</f>
        <v>город Пермь</v>
      </c>
      <c r="C376" s="96" t="s">
        <v>871</v>
      </c>
      <c r="D376" s="74">
        <f>IF(ISERROR(IF(ISBLANK($C376),"",VLOOKUP($C376,'[1]Инф. по МКД'!$D$3:$T$13113,3,0))),"",IF(ISBLANK($C376),"",VLOOKUP($C376,'[1]Инф. по МКД'!$D$3:$T$13113,3,0)))</f>
        <v>1994</v>
      </c>
      <c r="E376" s="75"/>
      <c r="F376" s="87" t="str">
        <f>IF(ISERROR(IF(ISBLANK($C376),"",VLOOKUP($C376,'[1]Инф. по МКД'!$D$3:$T$13113,5,0))),"",IF(ISBLANK($C376),"",VLOOKUP($C376,'[1]Инф. по МКД'!$D$3:$T$13113,5,0)))</f>
        <v>Кирпич</v>
      </c>
      <c r="G376" s="75">
        <f>IF(ISERROR(IF(ISBLANK($C376),"",VLOOKUP($C376,'[1]Инф. по МКД'!$D$3:$T$13113,9,0))),"",IF(ISBLANK($C376),"",VLOOKUP($C376,'[1]Инф. по МКД'!$D$3:$T$13113,9,0)))</f>
        <v>10</v>
      </c>
      <c r="H376" s="61">
        <f>IF(ISERROR(IF(ISBLANK($C376),"",VLOOKUP($C376,'[1]Инф. по МКД'!$D$3:$T$13113,10,0))),"",IF(ISBLANK($C376),"",VLOOKUP($C376,'[1]Инф. по МКД'!$D$3:$T$13113,10,0)))</f>
        <v>5</v>
      </c>
      <c r="I376" s="77">
        <f>IF(ISERROR(IF(ISBLANK($C376),"",VLOOKUP($C376,'[1]Инф. по МКД'!$D$3:$T$13113,14,0))),"",IF(ISBLANK($C376),"",VLOOKUP($C376,'[1]Инф. по МКД'!$D$3:$T$13113,14,0)))</f>
        <v>12579</v>
      </c>
      <c r="J376" s="78">
        <f>IF(ISERROR(IF(ISBLANK($C376),"",VLOOKUP($C376,'[1]Инф. по МКД'!$D$3:$T$13113,15,0))),"",IF(ISBLANK($C376),"",VLOOKUP($C376,'[1]Инф. по МКД'!$D$3:$T$13113,15,0)))</f>
        <v>11053</v>
      </c>
      <c r="K376" s="77">
        <f>IF(ISERROR(IF(ISBLANK($C376),"",VLOOKUP($C376,'[1]Инф. по МКД'!$D$3:$T$13113,16,0))),"",IF(ISBLANK($C376),"",VLOOKUP($C376,'[1]Инф. по МКД'!$D$3:$T$13113,16,0)))</f>
        <v>10474</v>
      </c>
      <c r="L376" s="79">
        <f>IF(ISERROR(IF(ISBLANK($C376),"",VLOOKUP($C376,'[1]Инф. по МКД'!$D$3:$T$13113,17,0))),"",IF(ISBLANK($C376),"",VLOOKUP($C376,'[1]Инф. по МКД'!$D$3:$T$13113,17,0)))</f>
        <v>468</v>
      </c>
      <c r="M376" s="80">
        <f t="shared" si="47"/>
        <v>19651584</v>
      </c>
      <c r="N376" s="78"/>
      <c r="O376" s="78"/>
      <c r="P376" s="78"/>
      <c r="Q376" s="80">
        <f>IF('Форма 2'!D376=0,"",'Форма 2'!D376-N376-O376-P376)</f>
        <v>19651584</v>
      </c>
      <c r="R376" s="81">
        <f t="shared" si="52"/>
        <v>1777.9411924364426</v>
      </c>
      <c r="S376" s="81">
        <f t="shared" si="53"/>
        <v>1777.9411924364426</v>
      </c>
      <c r="T376" s="82">
        <v>46022</v>
      </c>
      <c r="U376" s="75" t="s">
        <v>44</v>
      </c>
      <c r="V376" s="83"/>
      <c r="W376" s="84">
        <f t="shared" si="51"/>
        <v>1</v>
      </c>
      <c r="X376" s="85" t="s">
        <v>961</v>
      </c>
      <c r="Y376" s="85" t="s">
        <v>961</v>
      </c>
      <c r="Z376" s="85" t="s">
        <v>961</v>
      </c>
      <c r="AA376" s="85" t="s">
        <v>961</v>
      </c>
      <c r="AB376" s="85" t="s">
        <v>961</v>
      </c>
      <c r="AC376" s="85" t="s">
        <v>961</v>
      </c>
      <c r="AD376" s="85" t="s">
        <v>961</v>
      </c>
      <c r="AE376" s="99">
        <v>5</v>
      </c>
      <c r="AF376" s="86">
        <v>19651584</v>
      </c>
      <c r="AG376" s="85" t="s">
        <v>961</v>
      </c>
      <c r="AH376" s="85" t="s">
        <v>961</v>
      </c>
      <c r="AI376" s="85" t="s">
        <v>961</v>
      </c>
      <c r="AJ376" s="85" t="s">
        <v>961</v>
      </c>
      <c r="AK376" s="85" t="s">
        <v>961</v>
      </c>
      <c r="AL376" s="85" t="s">
        <v>961</v>
      </c>
      <c r="AM376" s="85" t="s">
        <v>961</v>
      </c>
      <c r="AN376" s="85" t="s">
        <v>961</v>
      </c>
      <c r="AO376" s="85" t="s">
        <v>961</v>
      </c>
      <c r="AP376" s="85" t="s">
        <v>961</v>
      </c>
      <c r="AQ376" s="85" t="s">
        <v>961</v>
      </c>
      <c r="AR376" s="85" t="s">
        <v>961</v>
      </c>
    </row>
    <row r="377" spans="1:44" ht="16.5" thickTop="1" thickBot="1" x14ac:dyDescent="0.3">
      <c r="A377" s="61">
        <f t="shared" si="50"/>
        <v>120</v>
      </c>
      <c r="B377" s="92" t="str">
        <f>IF(ISERROR(IF(ISBLANK(C377),"",_xlfn.XLOOKUP(C377,'[1]Инф. по МКД'!$D$3:$D$13151,'[1]Инф. по МКД'!$C$3:$C$13151,,0))),"",IF(ISBLANK(C377),"",_xlfn.XLOOKUP(C377,'[1]Инф. по МКД'!$D$3:$D$13151,'[1]Инф. по МКД'!$C$3:$C$13151,,0)))</f>
        <v>город Пермь</v>
      </c>
      <c r="C377" s="96" t="s">
        <v>870</v>
      </c>
      <c r="D377" s="74">
        <f>IF(ISERROR(IF(ISBLANK($C377),"",VLOOKUP($C377,'[1]Инф. по МКД'!$D$3:$T$13113,3,0))),"",IF(ISBLANK($C377),"",VLOOKUP($C377,'[1]Инф. по МКД'!$D$3:$T$13113,3,0)))</f>
        <v>1995</v>
      </c>
      <c r="E377" s="75"/>
      <c r="F377" s="87" t="str">
        <f>IF(ISERROR(IF(ISBLANK($C377),"",VLOOKUP($C377,'[1]Инф. по МКД'!$D$3:$T$13113,5,0))),"",IF(ISBLANK($C377),"",VLOOKUP($C377,'[1]Инф. по МКД'!$D$3:$T$13113,5,0)))</f>
        <v>Панели</v>
      </c>
      <c r="G377" s="75">
        <f>IF(ISERROR(IF(ISBLANK($C377),"",VLOOKUP($C377,'[1]Инф. по МКД'!$D$3:$T$13113,9,0))),"",IF(ISBLANK($C377),"",VLOOKUP($C377,'[1]Инф. по МКД'!$D$3:$T$13113,9,0)))</f>
        <v>10</v>
      </c>
      <c r="H377" s="61">
        <f>IF(ISERROR(IF(ISBLANK($C377),"",VLOOKUP($C377,'[1]Инф. по МКД'!$D$3:$T$13113,10,0))),"",IF(ISBLANK($C377),"",VLOOKUP($C377,'[1]Инф. по МКД'!$D$3:$T$13113,10,0)))</f>
        <v>2</v>
      </c>
      <c r="I377" s="77">
        <f>IF(ISERROR(IF(ISBLANK($C377),"",VLOOKUP($C377,'[1]Инф. по МКД'!$D$3:$T$13113,14,0))),"",IF(ISBLANK($C377),"",VLOOKUP($C377,'[1]Инф. по МКД'!$D$3:$T$13113,14,0)))</f>
        <v>4434.8</v>
      </c>
      <c r="J377" s="78">
        <f>IF(ISERROR(IF(ISBLANK($C377),"",VLOOKUP($C377,'[1]Инф. по МКД'!$D$3:$T$13113,15,0))),"",IF(ISBLANK($C377),"",VLOOKUP($C377,'[1]Инф. по МКД'!$D$3:$T$13113,15,0)))</f>
        <v>4538.8</v>
      </c>
      <c r="K377" s="77">
        <f>IF(ISERROR(IF(ISBLANK($C377),"",VLOOKUP($C377,'[1]Инф. по МКД'!$D$3:$T$13113,16,0))),"",IF(ISBLANK($C377),"",VLOOKUP($C377,'[1]Инф. по МКД'!$D$3:$T$13113,16,0)))</f>
        <v>4434.8</v>
      </c>
      <c r="L377" s="79">
        <f>IF(ISERROR(IF(ISBLANK($C377),"",VLOOKUP($C377,'[1]Инф. по МКД'!$D$3:$T$13113,17,0))),"",IF(ISBLANK($C377),"",VLOOKUP($C377,'[1]Инф. по МКД'!$D$3:$T$13113,17,0)))</f>
        <v>152</v>
      </c>
      <c r="M377" s="80">
        <f t="shared" si="47"/>
        <v>7860633.5999999996</v>
      </c>
      <c r="N377" s="78"/>
      <c r="O377" s="78"/>
      <c r="P377" s="78"/>
      <c r="Q377" s="80">
        <f>IF('Форма 2'!D377=0,"",'Форма 2'!D377-N377-O377-P377)</f>
        <v>7860633.5999999996</v>
      </c>
      <c r="R377" s="81">
        <f t="shared" si="52"/>
        <v>1731.8748567903408</v>
      </c>
      <c r="S377" s="81">
        <f t="shared" si="53"/>
        <v>1731.8748567903408</v>
      </c>
      <c r="T377" s="82">
        <v>46022</v>
      </c>
      <c r="U377" s="75" t="s">
        <v>44</v>
      </c>
      <c r="V377" s="84"/>
      <c r="W377" s="84">
        <f t="shared" si="51"/>
        <v>1</v>
      </c>
      <c r="X377" s="85" t="s">
        <v>961</v>
      </c>
      <c r="Y377" s="85" t="s">
        <v>961</v>
      </c>
      <c r="Z377" s="85" t="s">
        <v>961</v>
      </c>
      <c r="AA377" s="85" t="s">
        <v>961</v>
      </c>
      <c r="AB377" s="85" t="s">
        <v>961</v>
      </c>
      <c r="AC377" s="85" t="s">
        <v>961</v>
      </c>
      <c r="AD377" s="85" t="s">
        <v>961</v>
      </c>
      <c r="AE377" s="99">
        <v>2</v>
      </c>
      <c r="AF377" s="86">
        <v>7860633.5999999996</v>
      </c>
      <c r="AG377" s="85" t="s">
        <v>961</v>
      </c>
      <c r="AH377" s="85" t="s">
        <v>961</v>
      </c>
      <c r="AI377" s="85" t="s">
        <v>961</v>
      </c>
      <c r="AJ377" s="85" t="s">
        <v>961</v>
      </c>
      <c r="AK377" s="85" t="s">
        <v>961</v>
      </c>
      <c r="AL377" s="85" t="s">
        <v>961</v>
      </c>
      <c r="AM377" s="85" t="s">
        <v>961</v>
      </c>
      <c r="AN377" s="85" t="s">
        <v>961</v>
      </c>
      <c r="AO377" s="85" t="s">
        <v>961</v>
      </c>
      <c r="AP377" s="85" t="s">
        <v>961</v>
      </c>
      <c r="AQ377" s="85" t="s">
        <v>961</v>
      </c>
      <c r="AR377" s="85" t="s">
        <v>961</v>
      </c>
    </row>
    <row r="378" spans="1:44" ht="16.5" thickTop="1" thickBot="1" x14ac:dyDescent="0.3">
      <c r="A378" s="61">
        <f t="shared" si="50"/>
        <v>121</v>
      </c>
      <c r="B378" s="92" t="str">
        <f>IF(ISERROR(IF(ISBLANK(C378),"",_xlfn.XLOOKUP(C378,'[1]Инф. по МКД'!$D$3:$D$13151,'[1]Инф. по МКД'!$C$3:$C$13151,,0))),"",IF(ISBLANK(C378),"",_xlfn.XLOOKUP(C378,'[1]Инф. по МКД'!$D$3:$D$13151,'[1]Инф. по МКД'!$C$3:$C$13151,,0)))</f>
        <v>город Пермь</v>
      </c>
      <c r="C378" s="96" t="s">
        <v>460</v>
      </c>
      <c r="D378" s="74">
        <f>IF(ISERROR(IF(ISBLANK($C378),"",VLOOKUP($C378,'[1]Инф. по МКД'!$D$3:$T$13113,3,0))),"",IF(ISBLANK($C378),"",VLOOKUP($C378,'[1]Инф. по МКД'!$D$3:$T$13113,3,0)))</f>
        <v>1958</v>
      </c>
      <c r="E378" s="75"/>
      <c r="F378" s="87" t="str">
        <f>IF(ISERROR(IF(ISBLANK($C378),"",VLOOKUP($C378,'[1]Инф. по МКД'!$D$3:$T$13113,5,0))),"",IF(ISBLANK($C378),"",VLOOKUP($C378,'[1]Инф. по МКД'!$D$3:$T$13113,5,0)))</f>
        <v>Кирпич</v>
      </c>
      <c r="G378" s="75">
        <f>IF(ISERROR(IF(ISBLANK($C378),"",VLOOKUP($C378,'[1]Инф. по МКД'!$D$3:$T$13113,9,0))),"",IF(ISBLANK($C378),"",VLOOKUP($C378,'[1]Инф. по МКД'!$D$3:$T$13113,9,0)))</f>
        <v>2</v>
      </c>
      <c r="H378" s="61">
        <f>IF(ISERROR(IF(ISBLANK($C378),"",VLOOKUP($C378,'[1]Инф. по МКД'!$D$3:$T$13113,10,0))),"",IF(ISBLANK($C378),"",VLOOKUP($C378,'[1]Инф. по МКД'!$D$3:$T$13113,10,0)))</f>
        <v>2</v>
      </c>
      <c r="I378" s="77">
        <f>IF(ISERROR(IF(ISBLANK($C378),"",VLOOKUP($C378,'[1]Инф. по МКД'!$D$3:$T$13113,14,0))),"",IF(ISBLANK($C378),"",VLOOKUP($C378,'[1]Инф. по МКД'!$D$3:$T$13113,14,0)))</f>
        <v>733</v>
      </c>
      <c r="J378" s="78">
        <f>IF(ISERROR(IF(ISBLANK($C378),"",VLOOKUP($C378,'[1]Инф. по МКД'!$D$3:$T$13113,15,0))),"",IF(ISBLANK($C378),"",VLOOKUP($C378,'[1]Инф. по МКД'!$D$3:$T$13113,15,0)))</f>
        <v>665.4</v>
      </c>
      <c r="K378" s="77">
        <f>IF(ISERROR(IF(ISBLANK($C378),"",VLOOKUP($C378,'[1]Инф. по МКД'!$D$3:$T$13113,16,0))),"",IF(ISBLANK($C378),"",VLOOKUP($C378,'[1]Инф. по МКД'!$D$3:$T$13113,16,0)))</f>
        <v>584.22</v>
      </c>
      <c r="L378" s="79">
        <f>IF(ISERROR(IF(ISBLANK($C378),"",VLOOKUP($C378,'[1]Инф. по МКД'!$D$3:$T$13113,17,0))),"",IF(ISBLANK($C378),"",VLOOKUP($C378,'[1]Инф. по МКД'!$D$3:$T$13113,17,0)))</f>
        <v>31</v>
      </c>
      <c r="M378" s="80">
        <f t="shared" si="47"/>
        <v>7172419.6600000001</v>
      </c>
      <c r="N378" s="78"/>
      <c r="O378" s="78"/>
      <c r="P378" s="78"/>
      <c r="Q378" s="80">
        <f>IF('Форма 2'!D378=0,"",'Форма 2'!D378-N378-O378-P378)</f>
        <v>7172419.6600000001</v>
      </c>
      <c r="R378" s="81">
        <f t="shared" si="52"/>
        <v>10779.109798617374</v>
      </c>
      <c r="S378" s="81">
        <f t="shared" si="53"/>
        <v>10779.109798617374</v>
      </c>
      <c r="T378" s="82">
        <v>46022</v>
      </c>
      <c r="U378" s="75" t="s">
        <v>43</v>
      </c>
      <c r="V378" s="83"/>
      <c r="W378" s="84">
        <f t="shared" si="51"/>
        <v>3</v>
      </c>
      <c r="X378" s="85">
        <v>1</v>
      </c>
      <c r="Y378" s="85">
        <v>1</v>
      </c>
      <c r="Z378" s="85" t="s">
        <v>961</v>
      </c>
      <c r="AA378" s="85" t="s">
        <v>961</v>
      </c>
      <c r="AB378" s="85" t="s">
        <v>961</v>
      </c>
      <c r="AC378" s="85">
        <v>1</v>
      </c>
      <c r="AD378" s="85" t="s">
        <v>961</v>
      </c>
      <c r="AE378" s="99" t="s">
        <v>961</v>
      </c>
      <c r="AF378" s="86" t="s">
        <v>961</v>
      </c>
      <c r="AG378" s="85" t="s">
        <v>961</v>
      </c>
      <c r="AH378" s="85" t="s">
        <v>961</v>
      </c>
      <c r="AI378" s="85" t="s">
        <v>961</v>
      </c>
      <c r="AJ378" s="85" t="s">
        <v>961</v>
      </c>
      <c r="AK378" s="85" t="s">
        <v>961</v>
      </c>
      <c r="AL378" s="85" t="s">
        <v>961</v>
      </c>
      <c r="AM378" s="85" t="s">
        <v>961</v>
      </c>
      <c r="AN378" s="85" t="s">
        <v>961</v>
      </c>
      <c r="AO378" s="85" t="s">
        <v>961</v>
      </c>
      <c r="AP378" s="85" t="s">
        <v>961</v>
      </c>
      <c r="AQ378" s="85" t="s">
        <v>961</v>
      </c>
      <c r="AR378" s="85" t="s">
        <v>961</v>
      </c>
    </row>
    <row r="379" spans="1:44" ht="16.5" thickTop="1" thickBot="1" x14ac:dyDescent="0.3">
      <c r="A379" s="61">
        <f t="shared" si="50"/>
        <v>122</v>
      </c>
      <c r="B379" s="92" t="str">
        <f>IF(ISERROR(IF(ISBLANK(C379),"",_xlfn.XLOOKUP(C379,'[1]Инф. по МКД'!$D$3:$D$13151,'[1]Инф. по МКД'!$C$3:$C$13151,,0))),"",IF(ISBLANK(C379),"",_xlfn.XLOOKUP(C379,'[1]Инф. по МКД'!$D$3:$D$13151,'[1]Инф. по МКД'!$C$3:$C$13151,,0)))</f>
        <v>город Пермь</v>
      </c>
      <c r="C379" s="96" t="s">
        <v>873</v>
      </c>
      <c r="D379" s="74">
        <f>IF(ISERROR(IF(ISBLANK($C379),"",VLOOKUP($C379,'[1]Инф. по МКД'!$D$3:$T$13113,3,0))),"",IF(ISBLANK($C379),"",VLOOKUP($C379,'[1]Инф. по МКД'!$D$3:$T$13113,3,0)))</f>
        <v>1976</v>
      </c>
      <c r="E379" s="75"/>
      <c r="F379" s="87" t="str">
        <f>IF(ISERROR(IF(ISBLANK($C379),"",VLOOKUP($C379,'[1]Инф. по МКД'!$D$3:$T$13113,5,0))),"",IF(ISBLANK($C379),"",VLOOKUP($C379,'[1]Инф. по МКД'!$D$3:$T$13113,5,0)))</f>
        <v>Кирпич</v>
      </c>
      <c r="G379" s="75">
        <f>IF(ISERROR(IF(ISBLANK($C379),"",VLOOKUP($C379,'[1]Инф. по МКД'!$D$3:$T$13113,9,0))),"",IF(ISBLANK($C379),"",VLOOKUP($C379,'[1]Инф. по МКД'!$D$3:$T$13113,9,0)))</f>
        <v>9</v>
      </c>
      <c r="H379" s="61">
        <f>IF(ISERROR(IF(ISBLANK($C379),"",VLOOKUP($C379,'[1]Инф. по МКД'!$D$3:$T$13113,10,0))),"",IF(ISBLANK($C379),"",VLOOKUP($C379,'[1]Инф. по МКД'!$D$3:$T$13113,10,0)))</f>
        <v>1</v>
      </c>
      <c r="I379" s="78">
        <f>IF(ISERROR(IF(ISBLANK($C379),"",VLOOKUP($C379,'[1]Инф. по МКД'!$D$3:$T$13113,14,0))),"",IF(ISBLANK($C379),"",VLOOKUP($C379,'[1]Инф. по МКД'!$D$3:$T$13113,14,0)))</f>
        <v>4673.3999999999996</v>
      </c>
      <c r="J379" s="78">
        <f>IF(ISERROR(IF(ISBLANK($C379),"",VLOOKUP($C379,'[1]Инф. по МКД'!$D$3:$T$13113,15,0))),"",IF(ISBLANK($C379),"",VLOOKUP($C379,'[1]Инф. по МКД'!$D$3:$T$13113,15,0)))</f>
        <v>3699.1</v>
      </c>
      <c r="K379" s="78">
        <f>IF(ISERROR(IF(ISBLANK($C379),"",VLOOKUP($C379,'[1]Инф. по МКД'!$D$3:$T$13113,16,0))),"",IF(ISBLANK($C379),"",VLOOKUP($C379,'[1]Инф. по МКД'!$D$3:$T$13113,16,0)))</f>
        <v>1673.6</v>
      </c>
      <c r="L379" s="95">
        <f>IF(ISERROR(IF(ISBLANK($C379),"",VLOOKUP($C379,'[1]Инф. по МКД'!$D$3:$T$13113,17,0))),"",IF(ISBLANK($C379),"",VLOOKUP($C379,'[1]Инф. по МКД'!$D$3:$T$13113,17,0)))</f>
        <v>243</v>
      </c>
      <c r="M379" s="80">
        <f t="shared" ref="M379" si="54">SUM(N379:Q379)</f>
        <v>43099730.479999997</v>
      </c>
      <c r="N379" s="78"/>
      <c r="O379" s="78"/>
      <c r="P379" s="78"/>
      <c r="Q379" s="80">
        <f>IF('Форма 2'!D379=0,"",'Форма 2'!D379-N379-O379-P379)</f>
        <v>43099730.479999997</v>
      </c>
      <c r="R379" s="81">
        <f t="shared" si="52"/>
        <v>11651.409932145656</v>
      </c>
      <c r="S379" s="81">
        <f t="shared" si="53"/>
        <v>11651.409932145656</v>
      </c>
      <c r="T379" s="82">
        <v>46022</v>
      </c>
      <c r="U379" s="75" t="s">
        <v>43</v>
      </c>
      <c r="V379" s="84"/>
      <c r="W379" s="84">
        <f t="shared" si="51"/>
        <v>7</v>
      </c>
      <c r="X379" s="85">
        <v>1</v>
      </c>
      <c r="Y379" s="85" t="s">
        <v>961</v>
      </c>
      <c r="Z379" s="85" t="s">
        <v>961</v>
      </c>
      <c r="AA379" s="85">
        <v>1</v>
      </c>
      <c r="AB379" s="85">
        <v>1</v>
      </c>
      <c r="AC379" s="85" t="s">
        <v>961</v>
      </c>
      <c r="AD379" s="85">
        <v>1</v>
      </c>
      <c r="AE379" s="99" t="s">
        <v>961</v>
      </c>
      <c r="AF379" s="86" t="s">
        <v>961</v>
      </c>
      <c r="AG379" s="85">
        <v>1</v>
      </c>
      <c r="AH379" s="85">
        <v>1</v>
      </c>
      <c r="AI379" s="85" t="s">
        <v>961</v>
      </c>
      <c r="AJ379" s="85" t="s">
        <v>961</v>
      </c>
      <c r="AK379" s="85">
        <v>1</v>
      </c>
      <c r="AL379" s="85"/>
      <c r="AM379" s="85"/>
      <c r="AN379" s="85"/>
      <c r="AO379" s="85"/>
      <c r="AP379" s="85"/>
      <c r="AQ379" s="85"/>
      <c r="AR379" s="85"/>
    </row>
    <row r="380" spans="1:44" ht="16.5" thickTop="1" thickBot="1" x14ac:dyDescent="0.3">
      <c r="A380" s="61">
        <f t="shared" si="50"/>
        <v>123</v>
      </c>
      <c r="B380" s="92" t="str">
        <f>IF(ISERROR(IF(ISBLANK(C380),"",_xlfn.XLOOKUP(C380,'[1]Инф. по МКД'!$D$3:$D$13151,'[1]Инф. по МКД'!$C$3:$C$13151,,0))),"",IF(ISBLANK(C380),"",_xlfn.XLOOKUP(C380,'[1]Инф. по МКД'!$D$3:$D$13151,'[1]Инф. по МКД'!$C$3:$C$13151,,0)))</f>
        <v>город Пермь</v>
      </c>
      <c r="C380" s="96" t="s">
        <v>272</v>
      </c>
      <c r="D380" s="74">
        <f>IF(ISERROR(IF(ISBLANK($C380),"",VLOOKUP($C380,'[1]Инф. по МКД'!$D$3:$T$13113,3,0))),"",IF(ISBLANK($C380),"",VLOOKUP($C380,'[1]Инф. по МКД'!$D$3:$T$13113,3,0)))</f>
        <v>1960</v>
      </c>
      <c r="E380" s="75"/>
      <c r="F380" s="87" t="str">
        <f>IF(ISERROR(IF(ISBLANK($C380),"",VLOOKUP($C380,'[1]Инф. по МКД'!$D$3:$T$13113,5,0))),"",IF(ISBLANK($C380),"",VLOOKUP($C380,'[1]Инф. по МКД'!$D$3:$T$13113,5,0)))</f>
        <v>Кирпич</v>
      </c>
      <c r="G380" s="75">
        <f>IF(ISERROR(IF(ISBLANK($C380),"",VLOOKUP($C380,'[1]Инф. по МКД'!$D$3:$T$13113,9,0))),"",IF(ISBLANK($C380),"",VLOOKUP($C380,'[1]Инф. по МКД'!$D$3:$T$13113,9,0)))</f>
        <v>5</v>
      </c>
      <c r="H380" s="61">
        <f>IF(ISERROR(IF(ISBLANK($C380),"",VLOOKUP($C380,'[1]Инф. по МКД'!$D$3:$T$13113,10,0))),"",IF(ISBLANK($C380),"",VLOOKUP($C380,'[1]Инф. по МКД'!$D$3:$T$13113,10,0)))</f>
        <v>2</v>
      </c>
      <c r="I380" s="77">
        <f>IF(ISERROR(IF(ISBLANK($C380),"",VLOOKUP($C380,'[1]Инф. по МКД'!$D$3:$T$13113,14,0))),"",IF(ISBLANK($C380),"",VLOOKUP($C380,'[1]Инф. по МКД'!$D$3:$T$13113,14,0)))</f>
        <v>1816.8</v>
      </c>
      <c r="J380" s="78">
        <f>IF(ISERROR(IF(ISBLANK($C380),"",VLOOKUP($C380,'[1]Инф. по МКД'!$D$3:$T$13113,15,0))),"",IF(ISBLANK($C380),"",VLOOKUP($C380,'[1]Инф. по МКД'!$D$3:$T$13113,15,0)))</f>
        <v>1604.1000000000001</v>
      </c>
      <c r="K380" s="77">
        <f>IF(ISERROR(IF(ISBLANK($C380),"",VLOOKUP($C380,'[1]Инф. по МКД'!$D$3:$T$13113,16,0))),"",IF(ISBLANK($C380),"",VLOOKUP($C380,'[1]Инф. по МКД'!$D$3:$T$13113,16,0)))</f>
        <v>1571.9</v>
      </c>
      <c r="L380" s="79">
        <f>IF(ISERROR(IF(ISBLANK($C380),"",VLOOKUP($C380,'[1]Инф. по МКД'!$D$3:$T$13113,17,0))),"",IF(ISBLANK($C380),"",VLOOKUP($C380,'[1]Инф. по МКД'!$D$3:$T$13113,17,0)))</f>
        <v>73</v>
      </c>
      <c r="M380" s="80">
        <f t="shared" si="47"/>
        <v>10426360.85</v>
      </c>
      <c r="N380" s="78"/>
      <c r="O380" s="78"/>
      <c r="P380" s="78"/>
      <c r="Q380" s="80">
        <f>IF('Форма 2'!D380=0,"",'Форма 2'!D380-N380-O380-P380)</f>
        <v>10426360.85</v>
      </c>
      <c r="R380" s="81">
        <f t="shared" si="52"/>
        <v>6499.8197431581566</v>
      </c>
      <c r="S380" s="81">
        <f t="shared" si="53"/>
        <v>6499.8197431581566</v>
      </c>
      <c r="T380" s="82">
        <v>46022</v>
      </c>
      <c r="U380" s="75" t="s">
        <v>43</v>
      </c>
      <c r="V380" s="84"/>
      <c r="W380" s="84">
        <f t="shared" si="51"/>
        <v>2</v>
      </c>
      <c r="X380" s="85" t="s">
        <v>961</v>
      </c>
      <c r="Y380" s="85" t="s">
        <v>961</v>
      </c>
      <c r="Z380" s="85" t="s">
        <v>961</v>
      </c>
      <c r="AA380" s="85" t="s">
        <v>961</v>
      </c>
      <c r="AB380" s="85">
        <v>1</v>
      </c>
      <c r="AC380" s="85" t="s">
        <v>961</v>
      </c>
      <c r="AD380" s="85" t="s">
        <v>961</v>
      </c>
      <c r="AE380" s="99" t="s">
        <v>961</v>
      </c>
      <c r="AF380" s="86" t="s">
        <v>961</v>
      </c>
      <c r="AG380" s="85" t="s">
        <v>961</v>
      </c>
      <c r="AH380" s="85">
        <v>1</v>
      </c>
      <c r="AI380" s="85" t="s">
        <v>961</v>
      </c>
      <c r="AJ380" s="85" t="s">
        <v>961</v>
      </c>
      <c r="AK380" s="85" t="s">
        <v>961</v>
      </c>
      <c r="AL380" s="85" t="s">
        <v>961</v>
      </c>
      <c r="AM380" s="85" t="s">
        <v>961</v>
      </c>
      <c r="AN380" s="85" t="s">
        <v>961</v>
      </c>
      <c r="AO380" s="85" t="s">
        <v>961</v>
      </c>
      <c r="AP380" s="85" t="s">
        <v>961</v>
      </c>
      <c r="AQ380" s="85" t="s">
        <v>961</v>
      </c>
      <c r="AR380" s="85" t="s">
        <v>961</v>
      </c>
    </row>
    <row r="381" spans="1:44" ht="16.5" thickTop="1" thickBot="1" x14ac:dyDescent="0.3">
      <c r="A381" s="61">
        <f t="shared" si="50"/>
        <v>124</v>
      </c>
      <c r="B381" s="92" t="str">
        <f>IF(ISERROR(IF(ISBLANK(C381),"",_xlfn.XLOOKUP(C381,'[1]Инф. по МКД'!$D$3:$D$13151,'[1]Инф. по МКД'!$C$3:$C$13151,,0))),"",IF(ISBLANK(C381),"",_xlfn.XLOOKUP(C381,'[1]Инф. по МКД'!$D$3:$D$13151,'[1]Инф. по МКД'!$C$3:$C$13151,,0)))</f>
        <v>город Пермь</v>
      </c>
      <c r="C381" s="96" t="s">
        <v>461</v>
      </c>
      <c r="D381" s="74">
        <f>IF(ISERROR(IF(ISBLANK($C381),"",VLOOKUP($C381,'[1]Инф. по МКД'!$D$3:$T$13113,3,0))),"",IF(ISBLANK($C381),"",VLOOKUP($C381,'[1]Инф. по МКД'!$D$3:$T$13113,3,0)))</f>
        <v>1962</v>
      </c>
      <c r="E381" s="75"/>
      <c r="F381" s="87" t="str">
        <f>IF(ISERROR(IF(ISBLANK($C381),"",VLOOKUP($C381,'[1]Инф. по МКД'!$D$3:$T$13113,5,0))),"",IF(ISBLANK($C381),"",VLOOKUP($C381,'[1]Инф. по МКД'!$D$3:$T$13113,5,0)))</f>
        <v>Кирпич</v>
      </c>
      <c r="G381" s="75">
        <f>IF(ISERROR(IF(ISBLANK($C381),"",VLOOKUP($C381,'[1]Инф. по МКД'!$D$3:$T$13113,9,0))),"",IF(ISBLANK($C381),"",VLOOKUP($C381,'[1]Инф. по МКД'!$D$3:$T$13113,9,0)))</f>
        <v>5</v>
      </c>
      <c r="H381" s="61">
        <f>IF(ISERROR(IF(ISBLANK($C381),"",VLOOKUP($C381,'[1]Инф. по МКД'!$D$3:$T$13113,10,0))),"",IF(ISBLANK($C381),"",VLOOKUP($C381,'[1]Инф. по МКД'!$D$3:$T$13113,10,0)))</f>
        <v>2</v>
      </c>
      <c r="I381" s="77">
        <f>IF(ISERROR(IF(ISBLANK($C381),"",VLOOKUP($C381,'[1]Инф. по МКД'!$D$3:$T$13113,14,0))),"",IF(ISBLANK($C381),"",VLOOKUP($C381,'[1]Инф. по МКД'!$D$3:$T$13113,14,0)))</f>
        <v>1608</v>
      </c>
      <c r="J381" s="78">
        <f>IF(ISERROR(IF(ISBLANK($C381),"",VLOOKUP($C381,'[1]Инф. по МКД'!$D$3:$T$13113,15,0))),"",IF(ISBLANK($C381),"",VLOOKUP($C381,'[1]Инф. по МКД'!$D$3:$T$13113,15,0)))</f>
        <v>1444.6</v>
      </c>
      <c r="K381" s="77">
        <f>IF(ISERROR(IF(ISBLANK($C381),"",VLOOKUP($C381,'[1]Инф. по МКД'!$D$3:$T$13113,16,0))),"",IF(ISBLANK($C381),"",VLOOKUP($C381,'[1]Инф. по МКД'!$D$3:$T$13113,16,0)))</f>
        <v>1444.6</v>
      </c>
      <c r="L381" s="79">
        <f>IF(ISERROR(IF(ISBLANK($C381),"",VLOOKUP($C381,'[1]Инф. по МКД'!$D$3:$T$13113,17,0))),"",IF(ISBLANK($C381),"",VLOOKUP($C381,'[1]Инф. по МКД'!$D$3:$T$13113,17,0)))</f>
        <v>118</v>
      </c>
      <c r="M381" s="80">
        <f t="shared" si="47"/>
        <v>15092495.039999999</v>
      </c>
      <c r="N381" s="78"/>
      <c r="O381" s="78"/>
      <c r="P381" s="78"/>
      <c r="Q381" s="80">
        <f>IF('Форма 2'!D381=0,"",'Форма 2'!D381-N381-O381-P381)</f>
        <v>15092495.039999999</v>
      </c>
      <c r="R381" s="81">
        <f t="shared" si="52"/>
        <v>10447.525294199086</v>
      </c>
      <c r="S381" s="81">
        <f t="shared" si="53"/>
        <v>10447.525294199086</v>
      </c>
      <c r="T381" s="82">
        <v>46022</v>
      </c>
      <c r="U381" s="75" t="s">
        <v>43</v>
      </c>
      <c r="V381" s="84"/>
      <c r="W381" s="84">
        <f t="shared" si="51"/>
        <v>2</v>
      </c>
      <c r="X381" s="85" t="s">
        <v>961</v>
      </c>
      <c r="Y381" s="85" t="s">
        <v>961</v>
      </c>
      <c r="Z381" s="85" t="s">
        <v>961</v>
      </c>
      <c r="AA381" s="85" t="s">
        <v>961</v>
      </c>
      <c r="AB381" s="85" t="s">
        <v>961</v>
      </c>
      <c r="AC381" s="85" t="s">
        <v>961</v>
      </c>
      <c r="AD381" s="85" t="s">
        <v>961</v>
      </c>
      <c r="AE381" s="99" t="s">
        <v>961</v>
      </c>
      <c r="AF381" s="86" t="s">
        <v>961</v>
      </c>
      <c r="AG381" s="85">
        <v>1</v>
      </c>
      <c r="AH381" s="85">
        <v>1</v>
      </c>
      <c r="AI381" s="85" t="s">
        <v>961</v>
      </c>
      <c r="AJ381" s="85" t="s">
        <v>961</v>
      </c>
      <c r="AK381" s="85" t="s">
        <v>961</v>
      </c>
      <c r="AL381" s="85" t="s">
        <v>961</v>
      </c>
      <c r="AM381" s="85" t="s">
        <v>961</v>
      </c>
      <c r="AN381" s="85" t="s">
        <v>961</v>
      </c>
      <c r="AO381" s="85" t="s">
        <v>961</v>
      </c>
      <c r="AP381" s="85" t="s">
        <v>961</v>
      </c>
      <c r="AQ381" s="85" t="s">
        <v>961</v>
      </c>
      <c r="AR381" s="85" t="s">
        <v>961</v>
      </c>
    </row>
    <row r="382" spans="1:44" ht="16.5" thickTop="1" thickBot="1" x14ac:dyDescent="0.3">
      <c r="A382" s="61">
        <f t="shared" si="50"/>
        <v>125</v>
      </c>
      <c r="B382" s="92" t="str">
        <f>IF(ISERROR(IF(ISBLANK(C382),"",_xlfn.XLOOKUP(C382,'[1]Инф. по МКД'!$D$3:$D$13151,'[1]Инф. по МКД'!$C$3:$C$13151,,0))),"",IF(ISBLANK(C382),"",_xlfn.XLOOKUP(C382,'[1]Инф. по МКД'!$D$3:$D$13151,'[1]Инф. по МКД'!$C$3:$C$13151,,0)))</f>
        <v>город Пермь</v>
      </c>
      <c r="C382" s="96" t="s">
        <v>963</v>
      </c>
      <c r="D382" s="74">
        <f>IF(ISERROR(IF(ISBLANK($C382),"",VLOOKUP($C382,'[1]Инф. по МКД'!$D$3:$T$13113,3,0))),"",IF(ISBLANK($C382),"",VLOOKUP($C382,'[1]Инф. по МКД'!$D$3:$T$13113,3,0)))</f>
        <v>1967</v>
      </c>
      <c r="E382" s="75"/>
      <c r="F382" s="87" t="str">
        <f>IF(ISERROR(IF(ISBLANK($C382),"",VLOOKUP($C382,'[1]Инф. по МКД'!$D$3:$T$13113,5,0))),"",IF(ISBLANK($C382),"",VLOOKUP($C382,'[1]Инф. по МКД'!$D$3:$T$13113,5,0)))</f>
        <v>кирпич</v>
      </c>
      <c r="G382" s="75">
        <f>IF(ISERROR(IF(ISBLANK($C382),"",VLOOKUP($C382,'[1]Инф. по МКД'!$D$3:$T$13113,9,0))),"",IF(ISBLANK($C382),"",VLOOKUP($C382,'[1]Инф. по МКД'!$D$3:$T$13113,9,0)))</f>
        <v>9</v>
      </c>
      <c r="H382" s="61">
        <f>IF(ISERROR(IF(ISBLANK($C382),"",VLOOKUP($C382,'[1]Инф. по МКД'!$D$3:$T$13113,10,0))),"",IF(ISBLANK($C382),"",VLOOKUP($C382,'[1]Инф. по МКД'!$D$3:$T$13113,10,0)))</f>
        <v>1</v>
      </c>
      <c r="I382" s="77">
        <f>IF(ISERROR(IF(ISBLANK($C382),"",VLOOKUP($C382,'[1]Инф. по МКД'!$D$3:$T$13113,14,0))),"",IF(ISBLANK($C382),"",VLOOKUP($C382,'[1]Инф. по МКД'!$D$3:$T$13113,14,0)))</f>
        <v>2743.9</v>
      </c>
      <c r="J382" s="78">
        <f>IF(ISERROR(IF(ISBLANK($C382),"",VLOOKUP($C382,'[1]Инф. по МКД'!$D$3:$T$13113,15,0))),"",IF(ISBLANK($C382),"",VLOOKUP($C382,'[1]Инф. по МКД'!$D$3:$T$13113,15,0)))</f>
        <v>2288.8000000000002</v>
      </c>
      <c r="K382" s="77">
        <f>IF(ISERROR(IF(ISBLANK($C382),"",VLOOKUP($C382,'[1]Инф. по МКД'!$D$3:$T$13113,16,0))),"",IF(ISBLANK($C382),"",VLOOKUP($C382,'[1]Инф. по МКД'!$D$3:$T$13113,16,0)))</f>
        <v>2160.4</v>
      </c>
      <c r="L382" s="79">
        <f>IF(ISERROR(IF(ISBLANK($C382),"",VLOOKUP($C382,'[1]Инф. по МКД'!$D$3:$T$13113,17,0))),"",IF(ISBLANK($C382),"",VLOOKUP($C382,'[1]Инф. по МКД'!$D$3:$T$13113,17,0)))</f>
        <v>91</v>
      </c>
      <c r="M382" s="80">
        <f t="shared" si="47"/>
        <v>5674138.25</v>
      </c>
      <c r="N382" s="78"/>
      <c r="O382" s="78"/>
      <c r="P382" s="78"/>
      <c r="Q382" s="80">
        <f>IF('Форма 2'!D382=0,"",'Форма 2'!D382-N382-O382-P382)</f>
        <v>5674138.25</v>
      </c>
      <c r="R382" s="81">
        <f t="shared" si="52"/>
        <v>2479.0887146102759</v>
      </c>
      <c r="S382" s="81">
        <f t="shared" si="53"/>
        <v>2479.0887146102759</v>
      </c>
      <c r="T382" s="82">
        <v>46022</v>
      </c>
      <c r="U382" s="75" t="s">
        <v>44</v>
      </c>
      <c r="V382" s="84"/>
      <c r="W382" s="84">
        <f t="shared" si="51"/>
        <v>1</v>
      </c>
      <c r="X382" s="85" t="s">
        <v>961</v>
      </c>
      <c r="Y382" s="85" t="s">
        <v>961</v>
      </c>
      <c r="Z382" s="85" t="s">
        <v>961</v>
      </c>
      <c r="AA382" s="85" t="s">
        <v>961</v>
      </c>
      <c r="AB382" s="85" t="s">
        <v>961</v>
      </c>
      <c r="AC382" s="85" t="s">
        <v>961</v>
      </c>
      <c r="AD382" s="85" t="s">
        <v>961</v>
      </c>
      <c r="AE382" s="99" t="s">
        <v>961</v>
      </c>
      <c r="AF382" s="86" t="s">
        <v>961</v>
      </c>
      <c r="AG382" s="85">
        <v>1</v>
      </c>
      <c r="AH382" s="85" t="s">
        <v>961</v>
      </c>
      <c r="AI382" s="85" t="s">
        <v>961</v>
      </c>
      <c r="AJ382" s="85" t="s">
        <v>961</v>
      </c>
      <c r="AK382" s="85" t="s">
        <v>961</v>
      </c>
      <c r="AL382" s="85" t="s">
        <v>961</v>
      </c>
      <c r="AM382" s="85" t="s">
        <v>961</v>
      </c>
      <c r="AN382" s="85" t="s">
        <v>961</v>
      </c>
      <c r="AO382" s="85" t="s">
        <v>961</v>
      </c>
      <c r="AP382" s="85" t="s">
        <v>961</v>
      </c>
      <c r="AQ382" s="85" t="s">
        <v>961</v>
      </c>
      <c r="AR382" s="85" t="s">
        <v>961</v>
      </c>
    </row>
    <row r="383" spans="1:44" ht="16.5" thickTop="1" thickBot="1" x14ac:dyDescent="0.3">
      <c r="A383" s="61">
        <f t="shared" si="50"/>
        <v>126</v>
      </c>
      <c r="B383" s="92" t="str">
        <f>IF(ISERROR(IF(ISBLANK(C383),"",_xlfn.XLOOKUP(C383,'[1]Инф. по МКД'!$D$3:$D$13151,'[1]Инф. по МКД'!$C$3:$C$13151,,0))),"",IF(ISBLANK(C383),"",_xlfn.XLOOKUP(C383,'[1]Инф. по МКД'!$D$3:$D$13151,'[1]Инф. по МКД'!$C$3:$C$13151,,0)))</f>
        <v>город Пермь</v>
      </c>
      <c r="C383" s="96" t="s">
        <v>876</v>
      </c>
      <c r="D383" s="74">
        <f>IF(ISERROR(IF(ISBLANK($C383),"",VLOOKUP($C383,'[1]Инф. по МКД'!$D$3:$T$13113,3,0))),"",IF(ISBLANK($C383),"",VLOOKUP($C383,'[1]Инф. по МКД'!$D$3:$T$13113,3,0)))</f>
        <v>1997</v>
      </c>
      <c r="E383" s="75"/>
      <c r="F383" s="87" t="str">
        <f>IF(ISERROR(IF(ISBLANK($C383),"",VLOOKUP($C383,'[1]Инф. по МКД'!$D$3:$T$13113,5,0))),"",IF(ISBLANK($C383),"",VLOOKUP($C383,'[1]Инф. по МКД'!$D$3:$T$13113,5,0)))</f>
        <v>панель</v>
      </c>
      <c r="G383" s="75">
        <f>IF(ISERROR(IF(ISBLANK($C383),"",VLOOKUP($C383,'[1]Инф. по МКД'!$D$3:$T$13113,9,0))),"",IF(ISBLANK($C383),"",VLOOKUP($C383,'[1]Инф. по МКД'!$D$3:$T$13113,9,0)))</f>
        <v>10</v>
      </c>
      <c r="H383" s="61">
        <f>IF(ISERROR(IF(ISBLANK($C383),"",VLOOKUP($C383,'[1]Инф. по МКД'!$D$3:$T$13113,10,0))),"",IF(ISBLANK($C383),"",VLOOKUP($C383,'[1]Инф. по МКД'!$D$3:$T$13113,10,0)))</f>
        <v>2</v>
      </c>
      <c r="I383" s="77">
        <f>IF(ISERROR(IF(ISBLANK($C383),"",VLOOKUP($C383,'[1]Инф. по МКД'!$D$3:$T$13113,14,0))),"",IF(ISBLANK($C383),"",VLOOKUP($C383,'[1]Инф. по МКД'!$D$3:$T$13113,14,0)))</f>
        <v>3049.5</v>
      </c>
      <c r="J383" s="78">
        <f>IF(ISERROR(IF(ISBLANK($C383),"",VLOOKUP($C383,'[1]Инф. по МКД'!$D$3:$T$13113,15,0))),"",IF(ISBLANK($C383),"",VLOOKUP($C383,'[1]Инф. по МКД'!$D$3:$T$13113,15,0)))</f>
        <v>1514</v>
      </c>
      <c r="K383" s="77">
        <f>IF(ISERROR(IF(ISBLANK($C383),"",VLOOKUP($C383,'[1]Инф. по МКД'!$D$3:$T$13113,16,0))),"",IF(ISBLANK($C383),"",VLOOKUP($C383,'[1]Инф. по МКД'!$D$3:$T$13113,16,0)))</f>
        <v>1514</v>
      </c>
      <c r="L383" s="79">
        <f>IF(ISERROR(IF(ISBLANK($C383),"",VLOOKUP($C383,'[1]Инф. по МКД'!$D$3:$T$13113,17,0))),"",IF(ISBLANK($C383),"",VLOOKUP($C383,'[1]Инф. по МКД'!$D$3:$T$13113,17,0)))</f>
        <v>0</v>
      </c>
      <c r="M383" s="80">
        <f t="shared" si="47"/>
        <v>7860633.5999999996</v>
      </c>
      <c r="N383" s="78"/>
      <c r="O383" s="78"/>
      <c r="P383" s="78"/>
      <c r="Q383" s="80">
        <f>IF('Форма 2'!D383=0,"",'Форма 2'!D383-N383-O383-P383)</f>
        <v>7860633.5999999996</v>
      </c>
      <c r="R383" s="81">
        <f t="shared" si="52"/>
        <v>5191.9640686922057</v>
      </c>
      <c r="S383" s="81">
        <f t="shared" si="53"/>
        <v>5191.9640686922057</v>
      </c>
      <c r="T383" s="82">
        <v>46022</v>
      </c>
      <c r="U383" s="75" t="s">
        <v>44</v>
      </c>
      <c r="V383" s="84"/>
      <c r="W383" s="84">
        <f t="shared" si="51"/>
        <v>1</v>
      </c>
      <c r="X383" s="85" t="s">
        <v>961</v>
      </c>
      <c r="Y383" s="85" t="s">
        <v>961</v>
      </c>
      <c r="Z383" s="85" t="s">
        <v>961</v>
      </c>
      <c r="AA383" s="85" t="s">
        <v>961</v>
      </c>
      <c r="AB383" s="85" t="s">
        <v>961</v>
      </c>
      <c r="AC383" s="85" t="s">
        <v>961</v>
      </c>
      <c r="AD383" s="85" t="s">
        <v>961</v>
      </c>
      <c r="AE383" s="99">
        <v>2</v>
      </c>
      <c r="AF383" s="86">
        <v>7860633.5999999996</v>
      </c>
      <c r="AG383" s="85" t="s">
        <v>961</v>
      </c>
      <c r="AH383" s="85" t="s">
        <v>961</v>
      </c>
      <c r="AI383" s="85" t="s">
        <v>961</v>
      </c>
      <c r="AJ383" s="85" t="s">
        <v>961</v>
      </c>
      <c r="AK383" s="85" t="s">
        <v>961</v>
      </c>
      <c r="AL383" s="85" t="s">
        <v>961</v>
      </c>
      <c r="AM383" s="85" t="s">
        <v>961</v>
      </c>
      <c r="AN383" s="85" t="s">
        <v>961</v>
      </c>
      <c r="AO383" s="85" t="s">
        <v>961</v>
      </c>
      <c r="AP383" s="85" t="s">
        <v>961</v>
      </c>
      <c r="AQ383" s="85" t="s">
        <v>961</v>
      </c>
      <c r="AR383" s="85" t="s">
        <v>961</v>
      </c>
    </row>
    <row r="384" spans="1:44" ht="16.5" thickTop="1" thickBot="1" x14ac:dyDescent="0.3">
      <c r="A384" s="61">
        <f t="shared" si="50"/>
        <v>127</v>
      </c>
      <c r="B384" s="92" t="str">
        <f>IF(ISERROR(IF(ISBLANK(C384),"",_xlfn.XLOOKUP(C384,'[1]Инф. по МКД'!$D$3:$D$13151,'[1]Инф. по МКД'!$C$3:$C$13151,,0))),"",IF(ISBLANK(C384),"",_xlfn.XLOOKUP(C384,'[1]Инф. по МКД'!$D$3:$D$13151,'[1]Инф. по МКД'!$C$3:$C$13151,,0)))</f>
        <v>город Пермь</v>
      </c>
      <c r="C384" s="96" t="s">
        <v>878</v>
      </c>
      <c r="D384" s="74" t="str">
        <f>IF(ISERROR(IF(ISBLANK($C384),"",VLOOKUP($C384,'[1]Инф. по МКД'!$D$3:$T$13113,3,0))),"",IF(ISBLANK($C384),"",VLOOKUP($C384,'[1]Инф. по МКД'!$D$3:$T$13113,3,0)))</f>
        <v>2001-2002</v>
      </c>
      <c r="E384" s="75"/>
      <c r="F384" s="87" t="str">
        <f>IF(ISERROR(IF(ISBLANK($C384),"",VLOOKUP($C384,'[1]Инф. по МКД'!$D$3:$T$13113,5,0))),"",IF(ISBLANK($C384),"",VLOOKUP($C384,'[1]Инф. по МКД'!$D$3:$T$13113,5,0)))</f>
        <v>Панель</v>
      </c>
      <c r="G384" s="75">
        <f>IF(ISERROR(IF(ISBLANK($C384),"",VLOOKUP($C384,'[1]Инф. по МКД'!$D$3:$T$13113,9,0))),"",IF(ISBLANK($C384),"",VLOOKUP($C384,'[1]Инф. по МКД'!$D$3:$T$13113,9,0)))</f>
        <v>10</v>
      </c>
      <c r="H384" s="61">
        <f>IF(ISERROR(IF(ISBLANK($C384),"",VLOOKUP($C384,'[1]Инф. по МКД'!$D$3:$T$13113,10,0))),"",IF(ISBLANK($C384),"",VLOOKUP($C384,'[1]Инф. по МКД'!$D$3:$T$13113,10,0)))</f>
        <v>6</v>
      </c>
      <c r="I384" s="77">
        <f>IF(ISERROR(IF(ISBLANK($C384),"",VLOOKUP($C384,'[1]Инф. по МКД'!$D$3:$T$13113,14,0))),"",IF(ISBLANK($C384),"",VLOOKUP($C384,'[1]Инф. по МКД'!$D$3:$T$13113,14,0)))</f>
        <v>20865.099999999999</v>
      </c>
      <c r="J384" s="78">
        <f>IF(ISERROR(IF(ISBLANK($C384),"",VLOOKUP($C384,'[1]Инф. по МКД'!$D$3:$T$13113,15,0))),"",IF(ISBLANK($C384),"",VLOOKUP($C384,'[1]Инф. по МКД'!$D$3:$T$13113,15,0)))</f>
        <v>17394.41</v>
      </c>
      <c r="K384" s="77">
        <f>IF(ISERROR(IF(ISBLANK($C384),"",VLOOKUP($C384,'[1]Инф. по МКД'!$D$3:$T$13113,16,0))),"",IF(ISBLANK($C384),"",VLOOKUP($C384,'[1]Инф. по МКД'!$D$3:$T$13113,16,0)))</f>
        <v>17394.41</v>
      </c>
      <c r="L384" s="79">
        <f>IF(ISERROR(IF(ISBLANK($C384),"",VLOOKUP($C384,'[1]Инф. по МКД'!$D$3:$T$13113,17,0))),"",IF(ISBLANK($C384),"",VLOOKUP($C384,'[1]Инф. по МКД'!$D$3:$T$13113,17,0)))</f>
        <v>795</v>
      </c>
      <c r="M384" s="80">
        <f t="shared" si="47"/>
        <v>23581900.799999997</v>
      </c>
      <c r="N384" s="78"/>
      <c r="O384" s="78"/>
      <c r="P384" s="78"/>
      <c r="Q384" s="80">
        <f>IF('Форма 2'!D384=0,"",'Форма 2'!D384-N384-O384-P384)</f>
        <v>23581900.799999997</v>
      </c>
      <c r="R384" s="81">
        <f t="shared" si="52"/>
        <v>1355.717198801224</v>
      </c>
      <c r="S384" s="81">
        <f t="shared" si="53"/>
        <v>1355.717198801224</v>
      </c>
      <c r="T384" s="82">
        <v>46022</v>
      </c>
      <c r="U384" s="75" t="s">
        <v>44</v>
      </c>
      <c r="V384" s="84"/>
      <c r="W384" s="84">
        <f t="shared" si="51"/>
        <v>1</v>
      </c>
      <c r="X384" s="85" t="s">
        <v>961</v>
      </c>
      <c r="Y384" s="85" t="s">
        <v>961</v>
      </c>
      <c r="Z384" s="85" t="s">
        <v>961</v>
      </c>
      <c r="AA384" s="85" t="s">
        <v>961</v>
      </c>
      <c r="AB384" s="85" t="s">
        <v>961</v>
      </c>
      <c r="AC384" s="85" t="s">
        <v>961</v>
      </c>
      <c r="AD384" s="85" t="s">
        <v>961</v>
      </c>
      <c r="AE384" s="99">
        <v>6</v>
      </c>
      <c r="AF384" s="86">
        <v>23581900.799999997</v>
      </c>
      <c r="AG384" s="85" t="s">
        <v>961</v>
      </c>
      <c r="AH384" s="85" t="s">
        <v>961</v>
      </c>
      <c r="AI384" s="85" t="s">
        <v>961</v>
      </c>
      <c r="AJ384" s="85" t="s">
        <v>961</v>
      </c>
      <c r="AK384" s="85" t="s">
        <v>961</v>
      </c>
      <c r="AL384" s="85" t="s">
        <v>961</v>
      </c>
      <c r="AM384" s="85" t="s">
        <v>961</v>
      </c>
      <c r="AN384" s="85" t="s">
        <v>961</v>
      </c>
      <c r="AO384" s="85" t="s">
        <v>961</v>
      </c>
      <c r="AP384" s="85" t="s">
        <v>961</v>
      </c>
      <c r="AQ384" s="85" t="s">
        <v>961</v>
      </c>
      <c r="AR384" s="85" t="s">
        <v>961</v>
      </c>
    </row>
    <row r="385" spans="1:44" ht="16.5" thickTop="1" thickBot="1" x14ac:dyDescent="0.3">
      <c r="A385" s="61">
        <f t="shared" si="50"/>
        <v>128</v>
      </c>
      <c r="B385" s="92" t="str">
        <f>IF(ISERROR(IF(ISBLANK(C385),"",_xlfn.XLOOKUP(C385,'[1]Инф. по МКД'!$D$3:$D$13151,'[1]Инф. по МКД'!$C$3:$C$13151,,0))),"",IF(ISBLANK(C385),"",_xlfn.XLOOKUP(C385,'[1]Инф. по МКД'!$D$3:$D$13151,'[1]Инф. по МКД'!$C$3:$C$13151,,0)))</f>
        <v>город Пермь</v>
      </c>
      <c r="C385" s="96" t="s">
        <v>879</v>
      </c>
      <c r="D385" s="74">
        <f>IF(ISERROR(IF(ISBLANK($C385),"",VLOOKUP($C385,'[1]Инф. по МКД'!$D$3:$T$13113,3,0))),"",IF(ISBLANK($C385),"",VLOOKUP($C385,'[1]Инф. по МКД'!$D$3:$T$13113,3,0)))</f>
        <v>1996</v>
      </c>
      <c r="E385" s="75"/>
      <c r="F385" s="87">
        <f>IF(ISERROR(IF(ISBLANK($C385),"",VLOOKUP($C385,'[1]Инф. по МКД'!$D$3:$T$13113,5,0))),"",IF(ISBLANK($C385),"",VLOOKUP($C385,'[1]Инф. по МКД'!$D$3:$T$13113,5,0)))</f>
        <v>0</v>
      </c>
      <c r="G385" s="75">
        <f>IF(ISERROR(IF(ISBLANK($C385),"",VLOOKUP($C385,'[1]Инф. по МКД'!$D$3:$T$13113,9,0))),"",IF(ISBLANK($C385),"",VLOOKUP($C385,'[1]Инф. по МКД'!$D$3:$T$13113,9,0)))</f>
        <v>16</v>
      </c>
      <c r="H385" s="61">
        <f>IF(ISERROR(IF(ISBLANK($C385),"",VLOOKUP($C385,'[1]Инф. по МКД'!$D$3:$T$13113,10,0))),"",IF(ISBLANK($C385),"",VLOOKUP($C385,'[1]Инф. по МКД'!$D$3:$T$13113,10,0)))</f>
        <v>1</v>
      </c>
      <c r="I385" s="77">
        <f>IF(ISERROR(IF(ISBLANK($C385),"",VLOOKUP($C385,'[1]Инф. по МКД'!$D$3:$T$13113,14,0))),"",IF(ISBLANK($C385),"",VLOOKUP($C385,'[1]Инф. по МКД'!$D$3:$T$13113,14,0)))</f>
        <v>5055</v>
      </c>
      <c r="J385" s="78">
        <f>IF(ISERROR(IF(ISBLANK($C385),"",VLOOKUP($C385,'[1]Инф. по МКД'!$D$3:$T$13113,15,0))),"",IF(ISBLANK($C385),"",VLOOKUP($C385,'[1]Инф. по МКД'!$D$3:$T$13113,15,0)))</f>
        <v>105.9</v>
      </c>
      <c r="K385" s="77">
        <f>IF(ISERROR(IF(ISBLANK($C385),"",VLOOKUP($C385,'[1]Инф. по МКД'!$D$3:$T$13113,16,0))),"",IF(ISBLANK($C385),"",VLOOKUP($C385,'[1]Инф. по МКД'!$D$3:$T$13113,16,0)))</f>
        <v>4949.1000000000004</v>
      </c>
      <c r="L385" s="79">
        <f>IF(ISERROR(IF(ISBLANK($C385),"",VLOOKUP($C385,'[1]Инф. по МКД'!$D$3:$T$13113,17,0))),"",IF(ISBLANK($C385),"",VLOOKUP($C385,'[1]Инф. по МКД'!$D$3:$T$13113,17,0)))</f>
        <v>176</v>
      </c>
      <c r="M385" s="80">
        <f t="shared" ref="M385:M450" si="55">SUM(N385:Q385)</f>
        <v>7999028.9199999999</v>
      </c>
      <c r="N385" s="78"/>
      <c r="O385" s="78"/>
      <c r="P385" s="78"/>
      <c r="Q385" s="80">
        <f>IF('Форма 2'!D385=0,"",'Форма 2'!D385-N385-O385-P385)</f>
        <v>7999028.9199999999</v>
      </c>
      <c r="R385" s="81">
        <f t="shared" si="52"/>
        <v>75533.795278564678</v>
      </c>
      <c r="S385" s="81">
        <f t="shared" si="53"/>
        <v>75533.795278564678</v>
      </c>
      <c r="T385" s="82">
        <v>46022</v>
      </c>
      <c r="U385" s="75" t="s">
        <v>44</v>
      </c>
      <c r="V385" s="84"/>
      <c r="W385" s="84">
        <f t="shared" si="51"/>
        <v>1</v>
      </c>
      <c r="X385" s="85" t="s">
        <v>961</v>
      </c>
      <c r="Y385" s="85" t="s">
        <v>961</v>
      </c>
      <c r="Z385" s="85" t="s">
        <v>961</v>
      </c>
      <c r="AA385" s="85" t="s">
        <v>961</v>
      </c>
      <c r="AB385" s="85" t="s">
        <v>961</v>
      </c>
      <c r="AC385" s="85" t="s">
        <v>961</v>
      </c>
      <c r="AD385" s="85" t="s">
        <v>961</v>
      </c>
      <c r="AE385" s="99">
        <v>2</v>
      </c>
      <c r="AF385" s="86">
        <v>7999028.9199999999</v>
      </c>
      <c r="AG385" s="85" t="s">
        <v>961</v>
      </c>
      <c r="AH385" s="85" t="s">
        <v>961</v>
      </c>
      <c r="AI385" s="85" t="s">
        <v>961</v>
      </c>
      <c r="AJ385" s="85" t="s">
        <v>961</v>
      </c>
      <c r="AK385" s="85" t="s">
        <v>961</v>
      </c>
      <c r="AL385" s="85" t="s">
        <v>961</v>
      </c>
      <c r="AM385" s="85" t="s">
        <v>961</v>
      </c>
      <c r="AN385" s="85" t="s">
        <v>961</v>
      </c>
      <c r="AO385" s="85" t="s">
        <v>961</v>
      </c>
      <c r="AP385" s="85" t="s">
        <v>961</v>
      </c>
      <c r="AQ385" s="85" t="s">
        <v>961</v>
      </c>
      <c r="AR385" s="85" t="s">
        <v>961</v>
      </c>
    </row>
    <row r="386" spans="1:44" ht="16.5" thickTop="1" thickBot="1" x14ac:dyDescent="0.3">
      <c r="A386" s="61">
        <f t="shared" si="50"/>
        <v>129</v>
      </c>
      <c r="B386" s="92" t="str">
        <f>IF(ISERROR(IF(ISBLANK(C386),"",_xlfn.XLOOKUP(C386,'[1]Инф. по МКД'!$D$3:$D$13151,'[1]Инф. по МКД'!$C$3:$C$13151,,0))),"",IF(ISBLANK(C386),"",_xlfn.XLOOKUP(C386,'[1]Инф. по МКД'!$D$3:$D$13151,'[1]Инф. по МКД'!$C$3:$C$13151,,0)))</f>
        <v>город Пермь</v>
      </c>
      <c r="C386" s="96" t="s">
        <v>881</v>
      </c>
      <c r="D386" s="74">
        <f>IF(ISERROR(IF(ISBLANK($C386),"",VLOOKUP($C386,'[1]Инф. по МКД'!$D$3:$T$13113,3,0))),"",IF(ISBLANK($C386),"",VLOOKUP($C386,'[1]Инф. по МКД'!$D$3:$T$13113,3,0)))</f>
        <v>1999</v>
      </c>
      <c r="E386" s="75"/>
      <c r="F386" s="87" t="str">
        <f>IF(ISERROR(IF(ISBLANK($C386),"",VLOOKUP($C386,'[1]Инф. по МКД'!$D$3:$T$13113,5,0))),"",IF(ISBLANK($C386),"",VLOOKUP($C386,'[1]Инф. по МКД'!$D$3:$T$13113,5,0)))</f>
        <v>Кирпич</v>
      </c>
      <c r="G386" s="75">
        <f>IF(ISERROR(IF(ISBLANK($C386),"",VLOOKUP($C386,'[1]Инф. по МКД'!$D$3:$T$13113,9,0))),"",IF(ISBLANK($C386),"",VLOOKUP($C386,'[1]Инф. по МКД'!$D$3:$T$13113,9,0)))</f>
        <v>9</v>
      </c>
      <c r="H386" s="61">
        <f>IF(ISERROR(IF(ISBLANK($C386),"",VLOOKUP($C386,'[1]Инф. по МКД'!$D$3:$T$13113,10,0))),"",IF(ISBLANK($C386),"",VLOOKUP($C386,'[1]Инф. по МКД'!$D$3:$T$13113,10,0)))</f>
        <v>4</v>
      </c>
      <c r="I386" s="77">
        <f>IF(ISERROR(IF(ISBLANK($C386),"",VLOOKUP($C386,'[1]Инф. по МКД'!$D$3:$T$13113,14,0))),"",IF(ISBLANK($C386),"",VLOOKUP($C386,'[1]Инф. по МКД'!$D$3:$T$13113,14,0)))</f>
        <v>6427.6</v>
      </c>
      <c r="J386" s="78">
        <f>IF(ISERROR(IF(ISBLANK($C386),"",VLOOKUP($C386,'[1]Инф. по МКД'!$D$3:$T$13113,15,0))),"",IF(ISBLANK($C386),"",VLOOKUP($C386,'[1]Инф. по МКД'!$D$3:$T$13113,15,0)))</f>
        <v>6427.6</v>
      </c>
      <c r="K386" s="77">
        <f>IF(ISERROR(IF(ISBLANK($C386),"",VLOOKUP($C386,'[1]Инф. по МКД'!$D$3:$T$13113,16,0))),"",IF(ISBLANK($C386),"",VLOOKUP($C386,'[1]Инф. по МКД'!$D$3:$T$13113,16,0)))</f>
        <v>6427.6</v>
      </c>
      <c r="L386" s="79">
        <f>IF(ISERROR(IF(ISBLANK($C386),"",VLOOKUP($C386,'[1]Инф. по МКД'!$D$3:$T$13113,17,0))),"",IF(ISBLANK($C386),"",VLOOKUP($C386,'[1]Инф. по МКД'!$D$3:$T$13113,17,0)))</f>
        <v>134</v>
      </c>
      <c r="M386" s="80">
        <f t="shared" si="55"/>
        <v>13291698.32</v>
      </c>
      <c r="N386" s="78"/>
      <c r="O386" s="78"/>
      <c r="P386" s="78"/>
      <c r="Q386" s="80">
        <f>IF('Форма 2'!D386=0,"",'Форма 2'!D386-N386-O386-P386)</f>
        <v>13291698.32</v>
      </c>
      <c r="R386" s="81">
        <f t="shared" ref="R386:R413" si="56">M386/J386</f>
        <v>2067.9100006223161</v>
      </c>
      <c r="S386" s="81">
        <f t="shared" ref="S386:S417" si="57">R386</f>
        <v>2067.9100006223161</v>
      </c>
      <c r="T386" s="82">
        <v>46022</v>
      </c>
      <c r="U386" s="75" t="s">
        <v>44</v>
      </c>
      <c r="V386" s="83"/>
      <c r="W386" s="84">
        <f t="shared" si="51"/>
        <v>1</v>
      </c>
      <c r="X386" s="85" t="s">
        <v>961</v>
      </c>
      <c r="Y386" s="85" t="s">
        <v>961</v>
      </c>
      <c r="Z386" s="85" t="s">
        <v>961</v>
      </c>
      <c r="AA386" s="85" t="s">
        <v>961</v>
      </c>
      <c r="AB386" s="85" t="s">
        <v>961</v>
      </c>
      <c r="AC386" s="85" t="s">
        <v>961</v>
      </c>
      <c r="AD386" s="85" t="s">
        <v>961</v>
      </c>
      <c r="AE386" s="99" t="s">
        <v>961</v>
      </c>
      <c r="AF386" s="86" t="s">
        <v>961</v>
      </c>
      <c r="AG386" s="85">
        <v>1</v>
      </c>
      <c r="AH386" s="85" t="s">
        <v>961</v>
      </c>
      <c r="AI386" s="85" t="s">
        <v>961</v>
      </c>
      <c r="AJ386" s="85" t="s">
        <v>961</v>
      </c>
      <c r="AK386" s="85" t="s">
        <v>961</v>
      </c>
      <c r="AL386" s="85" t="s">
        <v>961</v>
      </c>
      <c r="AM386" s="85" t="s">
        <v>961</v>
      </c>
      <c r="AN386" s="85" t="s">
        <v>961</v>
      </c>
      <c r="AO386" s="85" t="s">
        <v>961</v>
      </c>
      <c r="AP386" s="85" t="s">
        <v>961</v>
      </c>
      <c r="AQ386" s="85" t="s">
        <v>961</v>
      </c>
      <c r="AR386" s="85" t="s">
        <v>961</v>
      </c>
    </row>
    <row r="387" spans="1:44" ht="16.5" thickTop="1" thickBot="1" x14ac:dyDescent="0.3">
      <c r="A387" s="61">
        <f t="shared" si="50"/>
        <v>130</v>
      </c>
      <c r="B387" s="92" t="str">
        <f>IF(ISERROR(IF(ISBLANK(C387),"",_xlfn.XLOOKUP(C387,'[1]Инф. по МКД'!$D$3:$D$13151,'[1]Инф. по МКД'!$C$3:$C$13151,,0))),"",IF(ISBLANK(C387),"",_xlfn.XLOOKUP(C387,'[1]Инф. по МКД'!$D$3:$D$13151,'[1]Инф. по МКД'!$C$3:$C$13151,,0)))</f>
        <v>город Пермь</v>
      </c>
      <c r="C387" s="96" t="s">
        <v>880</v>
      </c>
      <c r="D387" s="74">
        <f>IF(ISERROR(IF(ISBLANK($C387),"",VLOOKUP($C387,'[1]Инф. по МКД'!$D$3:$T$13113,3,0))),"",IF(ISBLANK($C387),"",VLOOKUP($C387,'[1]Инф. по МКД'!$D$3:$T$13113,3,0)))</f>
        <v>1952</v>
      </c>
      <c r="E387" s="75"/>
      <c r="F387" s="87" t="str">
        <f>IF(ISERROR(IF(ISBLANK($C387),"",VLOOKUP($C387,'[1]Инф. по МКД'!$D$3:$T$13113,5,0))),"",IF(ISBLANK($C387),"",VLOOKUP($C387,'[1]Инф. по МКД'!$D$3:$T$13113,5,0)))</f>
        <v>Шлакоблок</v>
      </c>
      <c r="G387" s="75">
        <f>IF(ISERROR(IF(ISBLANK($C387),"",VLOOKUP($C387,'[1]Инф. по МКД'!$D$3:$T$13113,9,0))),"",IF(ISBLANK($C387),"",VLOOKUP($C387,'[1]Инф. по МКД'!$D$3:$T$13113,9,0)))</f>
        <v>2</v>
      </c>
      <c r="H387" s="61">
        <f>IF(ISERROR(IF(ISBLANK($C387),"",VLOOKUP($C387,'[1]Инф. по МКД'!$D$3:$T$13113,10,0))),"",IF(ISBLANK($C387),"",VLOOKUP($C387,'[1]Инф. по МКД'!$D$3:$T$13113,10,0)))</f>
        <v>1</v>
      </c>
      <c r="I387" s="77">
        <f>IF(ISERROR(IF(ISBLANK($C387),"",VLOOKUP($C387,'[1]Инф. по МКД'!$D$3:$T$13113,14,0))),"",IF(ISBLANK($C387),"",VLOOKUP($C387,'[1]Инф. по МКД'!$D$3:$T$13113,14,0)))</f>
        <v>767.9</v>
      </c>
      <c r="J387" s="78">
        <f>IF(ISERROR(IF(ISBLANK($C387),"",VLOOKUP($C387,'[1]Инф. по МКД'!$D$3:$T$13113,15,0))),"",IF(ISBLANK($C387),"",VLOOKUP($C387,'[1]Инф. по МКД'!$D$3:$T$13113,15,0)))</f>
        <v>490.2</v>
      </c>
      <c r="K387" s="77">
        <f>IF(ISERROR(IF(ISBLANK($C387),"",VLOOKUP($C387,'[1]Инф. по МКД'!$D$3:$T$13113,16,0))),"",IF(ISBLANK($C387),"",VLOOKUP($C387,'[1]Инф. по МКД'!$D$3:$T$13113,16,0)))</f>
        <v>490.2</v>
      </c>
      <c r="L387" s="79">
        <f>IF(ISERROR(IF(ISBLANK($C387),"",VLOOKUP($C387,'[1]Инф. по МКД'!$D$3:$T$13113,17,0))),"",IF(ISBLANK($C387),"",VLOOKUP($C387,'[1]Инф. по МКД'!$D$3:$T$13113,17,0)))</f>
        <v>71</v>
      </c>
      <c r="M387" s="80">
        <f t="shared" si="55"/>
        <v>12810553.189999999</v>
      </c>
      <c r="N387" s="78"/>
      <c r="O387" s="78"/>
      <c r="P387" s="78"/>
      <c r="Q387" s="80">
        <f>IF('Форма 2'!D387=0,"",'Форма 2'!D387-N387-O387-P387)</f>
        <v>12810553.189999999</v>
      </c>
      <c r="R387" s="81">
        <f t="shared" si="56"/>
        <v>26133.31944104447</v>
      </c>
      <c r="S387" s="81">
        <f t="shared" si="57"/>
        <v>26133.31944104447</v>
      </c>
      <c r="T387" s="82">
        <v>46022</v>
      </c>
      <c r="U387" s="75" t="s">
        <v>44</v>
      </c>
      <c r="V387" s="84"/>
      <c r="W387" s="84">
        <f t="shared" si="51"/>
        <v>3</v>
      </c>
      <c r="X387" s="85" t="s">
        <v>961</v>
      </c>
      <c r="Y387" s="85" t="s">
        <v>961</v>
      </c>
      <c r="Z387" s="85" t="s">
        <v>961</v>
      </c>
      <c r="AA387" s="85" t="s">
        <v>961</v>
      </c>
      <c r="AB387" s="85" t="s">
        <v>961</v>
      </c>
      <c r="AC387" s="85" t="s">
        <v>961</v>
      </c>
      <c r="AD387" s="85" t="s">
        <v>961</v>
      </c>
      <c r="AE387" s="99" t="s">
        <v>961</v>
      </c>
      <c r="AF387" s="86" t="s">
        <v>961</v>
      </c>
      <c r="AG387" s="85">
        <v>1</v>
      </c>
      <c r="AH387" s="85">
        <v>1</v>
      </c>
      <c r="AI387" s="85" t="s">
        <v>961</v>
      </c>
      <c r="AJ387" s="85" t="s">
        <v>961</v>
      </c>
      <c r="AK387" s="85">
        <v>1</v>
      </c>
      <c r="AL387" s="85" t="s">
        <v>961</v>
      </c>
      <c r="AM387" s="85" t="s">
        <v>961</v>
      </c>
      <c r="AN387" s="85" t="s">
        <v>961</v>
      </c>
      <c r="AO387" s="85" t="s">
        <v>961</v>
      </c>
      <c r="AP387" s="85" t="s">
        <v>961</v>
      </c>
      <c r="AQ387" s="85" t="s">
        <v>961</v>
      </c>
      <c r="AR387" s="85" t="s">
        <v>961</v>
      </c>
    </row>
    <row r="388" spans="1:44" ht="16.5" thickTop="1" thickBot="1" x14ac:dyDescent="0.3">
      <c r="A388" s="61">
        <f t="shared" si="50"/>
        <v>131</v>
      </c>
      <c r="B388" s="92" t="str">
        <f>IF(ISERROR(IF(ISBLANK(C388),"",_xlfn.XLOOKUP(C388,'[1]Инф. по МКД'!$D$3:$D$13151,'[1]Инф. по МКД'!$C$3:$C$13151,,0))),"",IF(ISBLANK(C388),"",_xlfn.XLOOKUP(C388,'[1]Инф. по МКД'!$D$3:$D$13151,'[1]Инф. по МКД'!$C$3:$C$13151,,0)))</f>
        <v>город Пермь</v>
      </c>
      <c r="C388" s="96" t="s">
        <v>462</v>
      </c>
      <c r="D388" s="74">
        <f>IF(ISERROR(IF(ISBLANK($C388),"",VLOOKUP($C388,'[1]Инф. по МКД'!$D$3:$T$13113,3,0))),"",IF(ISBLANK($C388),"",VLOOKUP($C388,'[1]Инф. по МКД'!$D$3:$T$13113,3,0)))</f>
        <v>1961</v>
      </c>
      <c r="E388" s="75"/>
      <c r="F388" s="87" t="str">
        <f>IF(ISERROR(IF(ISBLANK($C388),"",VLOOKUP($C388,'[1]Инф. по МКД'!$D$3:$T$13113,5,0))),"",IF(ISBLANK($C388),"",VLOOKUP($C388,'[1]Инф. по МКД'!$D$3:$T$13113,5,0)))</f>
        <v>Кирпич</v>
      </c>
      <c r="G388" s="75">
        <f>IF(ISERROR(IF(ISBLANK($C388),"",VLOOKUP($C388,'[1]Инф. по МКД'!$D$3:$T$13113,9,0))),"",IF(ISBLANK($C388),"",VLOOKUP($C388,'[1]Инф. по МКД'!$D$3:$T$13113,9,0)))</f>
        <v>2</v>
      </c>
      <c r="H388" s="61">
        <f>IF(ISERROR(IF(ISBLANK($C388),"",VLOOKUP($C388,'[1]Инф. по МКД'!$D$3:$T$13113,10,0))),"",IF(ISBLANK($C388),"",VLOOKUP($C388,'[1]Инф. по МКД'!$D$3:$T$13113,10,0)))</f>
        <v>2</v>
      </c>
      <c r="I388" s="77">
        <f>IF(ISERROR(IF(ISBLANK($C388),"",VLOOKUP($C388,'[1]Инф. по МКД'!$D$3:$T$13113,14,0))),"",IF(ISBLANK($C388),"",VLOOKUP($C388,'[1]Инф. по МКД'!$D$3:$T$13113,14,0)))</f>
        <v>759.1</v>
      </c>
      <c r="J388" s="78">
        <f>IF(ISERROR(IF(ISBLANK($C388),"",VLOOKUP($C388,'[1]Инф. по МКД'!$D$3:$T$13113,15,0))),"",IF(ISBLANK($C388),"",VLOOKUP($C388,'[1]Инф. по МКД'!$D$3:$T$13113,15,0)))</f>
        <v>645</v>
      </c>
      <c r="K388" s="77">
        <f>IF(ISERROR(IF(ISBLANK($C388),"",VLOOKUP($C388,'[1]Инф. по МКД'!$D$3:$T$13113,16,0))),"",IF(ISBLANK($C388),"",VLOOKUP($C388,'[1]Инф. по МКД'!$D$3:$T$13113,16,0)))</f>
        <v>645</v>
      </c>
      <c r="L388" s="79">
        <f>IF(ISERROR(IF(ISBLANK($C388),"",VLOOKUP($C388,'[1]Инф. по МКД'!$D$3:$T$13113,17,0))),"",IF(ISBLANK($C388),"",VLOOKUP($C388,'[1]Инф. по МКД'!$D$3:$T$13113,17,0)))</f>
        <v>29</v>
      </c>
      <c r="M388" s="80">
        <f t="shared" si="55"/>
        <v>985342.16</v>
      </c>
      <c r="N388" s="78"/>
      <c r="O388" s="78"/>
      <c r="P388" s="78"/>
      <c r="Q388" s="80">
        <f>IF('Форма 2'!D388=0,"",'Форма 2'!D388-N388-O388-P388)</f>
        <v>985342.16</v>
      </c>
      <c r="R388" s="81">
        <f t="shared" si="56"/>
        <v>1527.6622635658916</v>
      </c>
      <c r="S388" s="81">
        <f t="shared" si="57"/>
        <v>1527.6622635658916</v>
      </c>
      <c r="T388" s="82">
        <v>46022</v>
      </c>
      <c r="U388" s="75" t="s">
        <v>43</v>
      </c>
      <c r="V388" s="83"/>
      <c r="W388" s="84">
        <f t="shared" si="51"/>
        <v>1</v>
      </c>
      <c r="X388" s="85" t="s">
        <v>961</v>
      </c>
      <c r="Y388" s="85" t="s">
        <v>961</v>
      </c>
      <c r="Z388" s="85" t="s">
        <v>961</v>
      </c>
      <c r="AA388" s="85" t="s">
        <v>961</v>
      </c>
      <c r="AB388" s="85" t="s">
        <v>961</v>
      </c>
      <c r="AC388" s="85" t="s">
        <v>961</v>
      </c>
      <c r="AD388" s="85" t="s">
        <v>961</v>
      </c>
      <c r="AE388" s="99" t="s">
        <v>961</v>
      </c>
      <c r="AF388" s="86" t="s">
        <v>961</v>
      </c>
      <c r="AG388" s="85" t="s">
        <v>961</v>
      </c>
      <c r="AH388" s="85" t="s">
        <v>961</v>
      </c>
      <c r="AI388" s="85" t="s">
        <v>961</v>
      </c>
      <c r="AJ388" s="85" t="s">
        <v>961</v>
      </c>
      <c r="AK388" s="85">
        <v>1</v>
      </c>
      <c r="AL388" s="85" t="s">
        <v>961</v>
      </c>
      <c r="AM388" s="85" t="s">
        <v>961</v>
      </c>
      <c r="AN388" s="85" t="s">
        <v>961</v>
      </c>
      <c r="AO388" s="85" t="s">
        <v>961</v>
      </c>
      <c r="AP388" s="85" t="s">
        <v>961</v>
      </c>
      <c r="AQ388" s="85" t="s">
        <v>961</v>
      </c>
      <c r="AR388" s="85" t="s">
        <v>961</v>
      </c>
    </row>
    <row r="389" spans="1:44" ht="16.5" thickTop="1" thickBot="1" x14ac:dyDescent="0.3">
      <c r="A389" s="61">
        <f t="shared" si="50"/>
        <v>132</v>
      </c>
      <c r="B389" s="92" t="str">
        <f>IF(ISERROR(IF(ISBLANK(C389),"",_xlfn.XLOOKUP(C389,'[1]Инф. по МКД'!$D$3:$D$13151,'[1]Инф. по МКД'!$C$3:$C$13151,,0))),"",IF(ISBLANK(C389),"",_xlfn.XLOOKUP(C389,'[1]Инф. по МКД'!$D$3:$D$13151,'[1]Инф. по МКД'!$C$3:$C$13151,,0)))</f>
        <v>город Пермь</v>
      </c>
      <c r="C389" s="96" t="s">
        <v>885</v>
      </c>
      <c r="D389" s="74">
        <f>IF(ISERROR(IF(ISBLANK($C389),"",VLOOKUP($C389,'[1]Инф. по МКД'!$D$3:$T$13113,3,0))),"",IF(ISBLANK($C389),"",VLOOKUP($C389,'[1]Инф. по МКД'!$D$3:$T$13113,3,0)))</f>
        <v>1987</v>
      </c>
      <c r="E389" s="75"/>
      <c r="F389" s="87" t="str">
        <f>IF(ISERROR(IF(ISBLANK($C389),"",VLOOKUP($C389,'[1]Инф. по МКД'!$D$3:$T$13113,5,0))),"",IF(ISBLANK($C389),"",VLOOKUP($C389,'[1]Инф. по МКД'!$D$3:$T$13113,5,0)))</f>
        <v>Кирпич</v>
      </c>
      <c r="G389" s="75">
        <f>IF(ISERROR(IF(ISBLANK($C389),"",VLOOKUP($C389,'[1]Инф. по МКД'!$D$3:$T$13113,9,0))),"",IF(ISBLANK($C389),"",VLOOKUP($C389,'[1]Инф. по МКД'!$D$3:$T$13113,9,0)))</f>
        <v>17</v>
      </c>
      <c r="H389" s="61">
        <f>IF(ISERROR(IF(ISBLANK($C389),"",VLOOKUP($C389,'[1]Инф. по МКД'!$D$3:$T$13113,10,0))),"",IF(ISBLANK($C389),"",VLOOKUP($C389,'[1]Инф. по МКД'!$D$3:$T$13113,10,0)))</f>
        <v>1</v>
      </c>
      <c r="I389" s="77">
        <f>IF(ISERROR(IF(ISBLANK($C389),"",VLOOKUP($C389,'[1]Инф. по МКД'!$D$3:$T$13113,14,0))),"",IF(ISBLANK($C389),"",VLOOKUP($C389,'[1]Инф. по МКД'!$D$3:$T$13113,14,0)))</f>
        <v>6937.02</v>
      </c>
      <c r="J389" s="78">
        <f>IF(ISERROR(IF(ISBLANK($C389),"",VLOOKUP($C389,'[1]Инф. по МКД'!$D$3:$T$13113,15,0))),"",IF(ISBLANK($C389),"",VLOOKUP($C389,'[1]Инф. по МКД'!$D$3:$T$13113,15,0)))</f>
        <v>6733</v>
      </c>
      <c r="K389" s="77">
        <f>IF(ISERROR(IF(ISBLANK($C389),"",VLOOKUP($C389,'[1]Инф. по МКД'!$D$3:$T$13113,16,0))),"",IF(ISBLANK($C389),"",VLOOKUP($C389,'[1]Инф. по МКД'!$D$3:$T$13113,16,0)))</f>
        <v>6035</v>
      </c>
      <c r="L389" s="79">
        <f>IF(ISERROR(IF(ISBLANK($C389),"",VLOOKUP($C389,'[1]Инф. по МКД'!$D$3:$T$13113,17,0))),"",IF(ISBLANK($C389),"",VLOOKUP($C389,'[1]Инф. по МКД'!$D$3:$T$13113,17,0)))</f>
        <v>246</v>
      </c>
      <c r="M389" s="80">
        <f t="shared" si="55"/>
        <v>24737413.32</v>
      </c>
      <c r="N389" s="78"/>
      <c r="O389" s="78"/>
      <c r="P389" s="78"/>
      <c r="Q389" s="80">
        <f>IF('Форма 2'!D389=0,"",'Форма 2'!D389-N389-O389-P389)</f>
        <v>24737413.32</v>
      </c>
      <c r="R389" s="81">
        <f t="shared" si="56"/>
        <v>3674.0551492648151</v>
      </c>
      <c r="S389" s="81">
        <f t="shared" si="57"/>
        <v>3674.0551492648151</v>
      </c>
      <c r="T389" s="82">
        <v>46022</v>
      </c>
      <c r="U389" s="75" t="s">
        <v>44</v>
      </c>
      <c r="V389" s="84"/>
      <c r="W389" s="84">
        <f t="shared" si="51"/>
        <v>1</v>
      </c>
      <c r="X389" s="85" t="s">
        <v>961</v>
      </c>
      <c r="Y389" s="85" t="s">
        <v>961</v>
      </c>
      <c r="Z389" s="85" t="s">
        <v>961</v>
      </c>
      <c r="AA389" s="85" t="s">
        <v>961</v>
      </c>
      <c r="AB389" s="85" t="s">
        <v>961</v>
      </c>
      <c r="AC389" s="85" t="s">
        <v>961</v>
      </c>
      <c r="AD389" s="85" t="s">
        <v>961</v>
      </c>
      <c r="AE389" s="99" t="s">
        <v>961</v>
      </c>
      <c r="AF389" s="86" t="s">
        <v>961</v>
      </c>
      <c r="AG389" s="85" t="s">
        <v>961</v>
      </c>
      <c r="AH389" s="85">
        <v>1</v>
      </c>
      <c r="AI389" s="85" t="s">
        <v>961</v>
      </c>
      <c r="AJ389" s="85" t="s">
        <v>961</v>
      </c>
      <c r="AK389" s="85" t="s">
        <v>961</v>
      </c>
      <c r="AL389" s="85" t="s">
        <v>961</v>
      </c>
      <c r="AM389" s="85" t="s">
        <v>961</v>
      </c>
      <c r="AN389" s="85" t="s">
        <v>961</v>
      </c>
      <c r="AO389" s="85" t="s">
        <v>961</v>
      </c>
      <c r="AP389" s="85" t="s">
        <v>961</v>
      </c>
      <c r="AQ389" s="85" t="s">
        <v>961</v>
      </c>
      <c r="AR389" s="85" t="s">
        <v>961</v>
      </c>
    </row>
    <row r="390" spans="1:44" ht="16.5" thickTop="1" thickBot="1" x14ac:dyDescent="0.3">
      <c r="A390" s="61">
        <f t="shared" si="50"/>
        <v>133</v>
      </c>
      <c r="B390" s="92" t="str">
        <f>IF(ISERROR(IF(ISBLANK(C390),"",_xlfn.XLOOKUP(C390,'[1]Инф. по МКД'!$D$3:$D$13151,'[1]Инф. по МКД'!$C$3:$C$13151,,0))),"",IF(ISBLANK(C390),"",_xlfn.XLOOKUP(C390,'[1]Инф. по МКД'!$D$3:$D$13151,'[1]Инф. по МКД'!$C$3:$C$13151,,0)))</f>
        <v>город Пермь</v>
      </c>
      <c r="C390" s="96" t="s">
        <v>463</v>
      </c>
      <c r="D390" s="74">
        <f>IF(ISERROR(IF(ISBLANK($C390),"",VLOOKUP($C390,'[1]Инф. по МКД'!$D$3:$T$13113,3,0))),"",IF(ISBLANK($C390),"",VLOOKUP($C390,'[1]Инф. по МКД'!$D$3:$T$13113,3,0)))</f>
        <v>1969</v>
      </c>
      <c r="E390" s="75"/>
      <c r="F390" s="87">
        <f>IF(ISERROR(IF(ISBLANK($C390),"",VLOOKUP($C390,'[1]Инф. по МКД'!$D$3:$T$13113,5,0))),"",IF(ISBLANK($C390),"",VLOOKUP($C390,'[1]Инф. по МКД'!$D$3:$T$13113,5,0)))</f>
        <v>0</v>
      </c>
      <c r="G390" s="75">
        <f>IF(ISERROR(IF(ISBLANK($C390),"",VLOOKUP($C390,'[1]Инф. по МКД'!$D$3:$T$13113,9,0))),"",IF(ISBLANK($C390),"",VLOOKUP($C390,'[1]Инф. по МКД'!$D$3:$T$13113,9,0)))</f>
        <v>5</v>
      </c>
      <c r="H390" s="61">
        <f>IF(ISERROR(IF(ISBLANK($C390),"",VLOOKUP($C390,'[1]Инф. по МКД'!$D$3:$T$13113,10,0))),"",IF(ISBLANK($C390),"",VLOOKUP($C390,'[1]Инф. по МКД'!$D$3:$T$13113,10,0)))</f>
        <v>4</v>
      </c>
      <c r="I390" s="77">
        <f>IF(ISERROR(IF(ISBLANK($C390),"",VLOOKUP($C390,'[1]Инф. по МКД'!$D$3:$T$13113,14,0))),"",IF(ISBLANK($C390),"",VLOOKUP($C390,'[1]Инф. по МКД'!$D$3:$T$13113,14,0)))</f>
        <v>4087.4</v>
      </c>
      <c r="J390" s="78">
        <f>IF(ISERROR(IF(ISBLANK($C390),"",VLOOKUP($C390,'[1]Инф. по МКД'!$D$3:$T$13113,15,0))),"",IF(ISBLANK($C390),"",VLOOKUP($C390,'[1]Инф. по МКД'!$D$3:$T$13113,15,0)))</f>
        <v>3808.1</v>
      </c>
      <c r="K390" s="77">
        <f>IF(ISERROR(IF(ISBLANK($C390),"",VLOOKUP($C390,'[1]Инф. по МКД'!$D$3:$T$13113,16,0))),"",IF(ISBLANK($C390),"",VLOOKUP($C390,'[1]Инф. по МКД'!$D$3:$T$13113,16,0)))</f>
        <v>3214.4</v>
      </c>
      <c r="L390" s="79">
        <f>IF(ISERROR(IF(ISBLANK($C390),"",VLOOKUP($C390,'[1]Инф. по МКД'!$D$3:$T$13113,17,0))),"",IF(ISBLANK($C390),"",VLOOKUP($C390,'[1]Инф. по МКД'!$D$3:$T$13113,17,0)))</f>
        <v>220</v>
      </c>
      <c r="M390" s="80">
        <f t="shared" si="55"/>
        <v>18407687.649999999</v>
      </c>
      <c r="N390" s="78"/>
      <c r="O390" s="78"/>
      <c r="P390" s="78"/>
      <c r="Q390" s="80">
        <f>IF('Форма 2'!D390=0,"",'Форма 2'!D390-N390-O390-P390)</f>
        <v>18407687.649999999</v>
      </c>
      <c r="R390" s="81">
        <f t="shared" si="56"/>
        <v>4833.8246500879704</v>
      </c>
      <c r="S390" s="81">
        <f t="shared" si="57"/>
        <v>4833.8246500879704</v>
      </c>
      <c r="T390" s="82">
        <v>46022</v>
      </c>
      <c r="U390" s="75" t="s">
        <v>44</v>
      </c>
      <c r="V390" s="83"/>
      <c r="W390" s="84">
        <f t="shared" si="51"/>
        <v>1</v>
      </c>
      <c r="X390" s="85" t="s">
        <v>961</v>
      </c>
      <c r="Y390" s="85" t="s">
        <v>961</v>
      </c>
      <c r="Z390" s="85" t="s">
        <v>961</v>
      </c>
      <c r="AA390" s="85" t="s">
        <v>961</v>
      </c>
      <c r="AB390" s="85" t="s">
        <v>961</v>
      </c>
      <c r="AC390" s="85" t="s">
        <v>961</v>
      </c>
      <c r="AD390" s="85" t="s">
        <v>961</v>
      </c>
      <c r="AE390" s="99" t="s">
        <v>961</v>
      </c>
      <c r="AF390" s="86" t="s">
        <v>961</v>
      </c>
      <c r="AG390" s="85">
        <v>1</v>
      </c>
      <c r="AH390" s="85" t="s">
        <v>961</v>
      </c>
      <c r="AI390" s="85" t="s">
        <v>961</v>
      </c>
      <c r="AJ390" s="85" t="s">
        <v>961</v>
      </c>
      <c r="AK390" s="85" t="s">
        <v>961</v>
      </c>
      <c r="AL390" s="85" t="s">
        <v>961</v>
      </c>
      <c r="AM390" s="85" t="s">
        <v>961</v>
      </c>
      <c r="AN390" s="85" t="s">
        <v>961</v>
      </c>
      <c r="AO390" s="85" t="s">
        <v>961</v>
      </c>
      <c r="AP390" s="85" t="s">
        <v>961</v>
      </c>
      <c r="AQ390" s="85" t="s">
        <v>961</v>
      </c>
      <c r="AR390" s="85" t="s">
        <v>961</v>
      </c>
    </row>
    <row r="391" spans="1:44" ht="16.5" thickTop="1" thickBot="1" x14ac:dyDescent="0.3">
      <c r="A391" s="61">
        <f t="shared" si="50"/>
        <v>134</v>
      </c>
      <c r="B391" s="92" t="str">
        <f>IF(ISERROR(IF(ISBLANK(C391),"",_xlfn.XLOOKUP(C391,'[1]Инф. по МКД'!$D$3:$D$13151,'[1]Инф. по МКД'!$C$3:$C$13151,,0))),"",IF(ISBLANK(C391),"",_xlfn.XLOOKUP(C391,'[1]Инф. по МКД'!$D$3:$D$13151,'[1]Инф. по МКД'!$C$3:$C$13151,,0)))</f>
        <v>город Пермь</v>
      </c>
      <c r="C391" s="96" t="s">
        <v>464</v>
      </c>
      <c r="D391" s="74">
        <f>IF(ISERROR(IF(ISBLANK($C391),"",VLOOKUP($C391,'[1]Инф. по МКД'!$D$3:$T$13113,3,0))),"",IF(ISBLANK($C391),"",VLOOKUP($C391,'[1]Инф. по МКД'!$D$3:$T$13113,3,0)))</f>
        <v>1963</v>
      </c>
      <c r="E391" s="75"/>
      <c r="F391" s="87" t="str">
        <f>IF(ISERROR(IF(ISBLANK($C391),"",VLOOKUP($C391,'[1]Инф. по МКД'!$D$3:$T$13113,5,0))),"",IF(ISBLANK($C391),"",VLOOKUP($C391,'[1]Инф. по МКД'!$D$3:$T$13113,5,0)))</f>
        <v>кирпич</v>
      </c>
      <c r="G391" s="75">
        <f>IF(ISERROR(IF(ISBLANK($C391),"",VLOOKUP($C391,'[1]Инф. по МКД'!$D$3:$T$13113,9,0))),"",IF(ISBLANK($C391),"",VLOOKUP($C391,'[1]Инф. по МКД'!$D$3:$T$13113,9,0)))</f>
        <v>5</v>
      </c>
      <c r="H391" s="61">
        <f>IF(ISERROR(IF(ISBLANK($C391),"",VLOOKUP($C391,'[1]Инф. по МКД'!$D$3:$T$13113,10,0))),"",IF(ISBLANK($C391),"",VLOOKUP($C391,'[1]Инф. по МКД'!$D$3:$T$13113,10,0)))</f>
        <v>4</v>
      </c>
      <c r="I391" s="77">
        <f>IF(ISERROR(IF(ISBLANK($C391),"",VLOOKUP($C391,'[1]Инф. по МКД'!$D$3:$T$13113,14,0))),"",IF(ISBLANK($C391),"",VLOOKUP($C391,'[1]Инф. по МКД'!$D$3:$T$13113,14,0)))</f>
        <v>3168.8</v>
      </c>
      <c r="J391" s="78">
        <f>IF(ISERROR(IF(ISBLANK($C391),"",VLOOKUP($C391,'[1]Инф. по МКД'!$D$3:$T$13113,15,0))),"",IF(ISBLANK($C391),"",VLOOKUP($C391,'[1]Инф. по МКД'!$D$3:$T$13113,15,0)))</f>
        <v>2988.55</v>
      </c>
      <c r="K391" s="77">
        <f>IF(ISERROR(IF(ISBLANK($C391),"",VLOOKUP($C391,'[1]Инф. по МКД'!$D$3:$T$13113,16,0))),"",IF(ISBLANK($C391),"",VLOOKUP($C391,'[1]Инф. по МКД'!$D$3:$T$13113,16,0)))</f>
        <v>2988.55</v>
      </c>
      <c r="L391" s="79">
        <f>IF(ISERROR(IF(ISBLANK($C391),"",VLOOKUP($C391,'[1]Инф. по МКД'!$D$3:$T$13113,17,0))),"",IF(ISBLANK($C391),"",VLOOKUP($C391,'[1]Инф. по МКД'!$D$3:$T$13113,17,0)))</f>
        <v>147</v>
      </c>
      <c r="M391" s="80">
        <f t="shared" si="55"/>
        <v>14270754.18</v>
      </c>
      <c r="N391" s="78"/>
      <c r="O391" s="78"/>
      <c r="P391" s="78"/>
      <c r="Q391" s="80">
        <f>IF('Форма 2'!D391=0,"",'Форма 2'!D391-N391-O391-P391)</f>
        <v>14270754.18</v>
      </c>
      <c r="R391" s="81">
        <f t="shared" si="56"/>
        <v>4775.1431898412266</v>
      </c>
      <c r="S391" s="81">
        <f t="shared" si="57"/>
        <v>4775.1431898412266</v>
      </c>
      <c r="T391" s="82">
        <v>46022</v>
      </c>
      <c r="U391" s="75" t="s">
        <v>43</v>
      </c>
      <c r="V391" s="84"/>
      <c r="W391" s="84">
        <f t="shared" si="51"/>
        <v>1</v>
      </c>
      <c r="X391" s="85" t="s">
        <v>961</v>
      </c>
      <c r="Y391" s="85" t="s">
        <v>961</v>
      </c>
      <c r="Z391" s="85" t="s">
        <v>961</v>
      </c>
      <c r="AA391" s="85" t="s">
        <v>961</v>
      </c>
      <c r="AB391" s="85" t="s">
        <v>961</v>
      </c>
      <c r="AC391" s="85" t="s">
        <v>961</v>
      </c>
      <c r="AD391" s="85" t="s">
        <v>961</v>
      </c>
      <c r="AE391" s="99" t="s">
        <v>961</v>
      </c>
      <c r="AF391" s="86" t="s">
        <v>961</v>
      </c>
      <c r="AG391" s="85">
        <v>1</v>
      </c>
      <c r="AH391" s="85" t="s">
        <v>961</v>
      </c>
      <c r="AI391" s="85" t="s">
        <v>961</v>
      </c>
      <c r="AJ391" s="85" t="s">
        <v>961</v>
      </c>
      <c r="AK391" s="85" t="s">
        <v>961</v>
      </c>
      <c r="AL391" s="85" t="s">
        <v>961</v>
      </c>
      <c r="AM391" s="85" t="s">
        <v>961</v>
      </c>
      <c r="AN391" s="85" t="s">
        <v>961</v>
      </c>
      <c r="AO391" s="85" t="s">
        <v>961</v>
      </c>
      <c r="AP391" s="85" t="s">
        <v>961</v>
      </c>
      <c r="AQ391" s="85" t="s">
        <v>961</v>
      </c>
      <c r="AR391" s="85" t="s">
        <v>961</v>
      </c>
    </row>
    <row r="392" spans="1:44" ht="16.5" thickTop="1" thickBot="1" x14ac:dyDescent="0.3">
      <c r="A392" s="61">
        <f t="shared" ref="A392:A455" si="58">IF(NOT(ISERROR("Пермского края"=MID(C392,FIND("Пермского края",C392),14)))=$C$1,0,IF(NOT(ISERROR("город Пермь"=MID(C392,FIND("город Пермь",C392),11)))=$C$1,0,IF(NOT(ISERROR("Итого"=MID(C392,FIND("Итого",C392),5)))=$C$1,0,IF(NOT(ISERROR("Всего"=MID(C392,FIND("Всего",C392),5)))=$C$1,0,A391+1))))</f>
        <v>135</v>
      </c>
      <c r="B392" s="92" t="str">
        <f>IF(ISERROR(IF(ISBLANK(C392),"",_xlfn.XLOOKUP(C392,'[1]Инф. по МКД'!$D$3:$D$13151,'[1]Инф. по МКД'!$C$3:$C$13151,,0))),"",IF(ISBLANK(C392),"",_xlfn.XLOOKUP(C392,'[1]Инф. по МКД'!$D$3:$D$13151,'[1]Инф. по МКД'!$C$3:$C$13151,,0)))</f>
        <v>город Пермь</v>
      </c>
      <c r="C392" s="96" t="s">
        <v>465</v>
      </c>
      <c r="D392" s="74">
        <f>IF(ISERROR(IF(ISBLANK($C392),"",VLOOKUP($C392,'[1]Инф. по МКД'!$D$3:$T$13113,3,0))),"",IF(ISBLANK($C392),"",VLOOKUP($C392,'[1]Инф. по МКД'!$D$3:$T$13113,3,0)))</f>
        <v>1937</v>
      </c>
      <c r="E392" s="75"/>
      <c r="F392" s="87" t="str">
        <f>IF(ISERROR(IF(ISBLANK($C392),"",VLOOKUP($C392,'[1]Инф. по МКД'!$D$3:$T$13113,5,0))),"",IF(ISBLANK($C392),"",VLOOKUP($C392,'[1]Инф. по МКД'!$D$3:$T$13113,5,0)))</f>
        <v>Кирпич</v>
      </c>
      <c r="G392" s="75">
        <f>IF(ISERROR(IF(ISBLANK($C392),"",VLOOKUP($C392,'[1]Инф. по МКД'!$D$3:$T$13113,9,0))),"",IF(ISBLANK($C392),"",VLOOKUP($C392,'[1]Инф. по МКД'!$D$3:$T$13113,9,0)))</f>
        <v>4</v>
      </c>
      <c r="H392" s="61">
        <f>IF(ISERROR(IF(ISBLANK($C392),"",VLOOKUP($C392,'[1]Инф. по МКД'!$D$3:$T$13113,10,0))),"",IF(ISBLANK($C392),"",VLOOKUP($C392,'[1]Инф. по МКД'!$D$3:$T$13113,10,0)))</f>
        <v>4</v>
      </c>
      <c r="I392" s="77">
        <f>IF(ISERROR(IF(ISBLANK($C392),"",VLOOKUP($C392,'[1]Инф. по МКД'!$D$3:$T$13113,14,0))),"",IF(ISBLANK($C392),"",VLOOKUP($C392,'[1]Инф. по МКД'!$D$3:$T$13113,14,0)))</f>
        <v>3234.9</v>
      </c>
      <c r="J392" s="78">
        <f>IF(ISERROR(IF(ISBLANK($C392),"",VLOOKUP($C392,'[1]Инф. по МКД'!$D$3:$T$13113,15,0))),"",IF(ISBLANK($C392),"",VLOOKUP($C392,'[1]Инф. по МКД'!$D$3:$T$13113,15,0)))</f>
        <v>2665.3</v>
      </c>
      <c r="K392" s="77">
        <f>IF(ISERROR(IF(ISBLANK($C392),"",VLOOKUP($C392,'[1]Инф. по МКД'!$D$3:$T$13113,16,0))),"",IF(ISBLANK($C392),"",VLOOKUP($C392,'[1]Инф. по МКД'!$D$3:$T$13113,16,0)))</f>
        <v>2665.3</v>
      </c>
      <c r="L392" s="79">
        <f>IF(ISERROR(IF(ISBLANK($C392),"",VLOOKUP($C392,'[1]Инф. по МКД'!$D$3:$T$13113,17,0))),"",IF(ISBLANK($C392),"",VLOOKUP($C392,'[1]Инф. по МКД'!$D$3:$T$13113,17,0)))</f>
        <v>74</v>
      </c>
      <c r="M392" s="80">
        <f t="shared" si="55"/>
        <v>42627344.82</v>
      </c>
      <c r="N392" s="78"/>
      <c r="O392" s="78"/>
      <c r="P392" s="78"/>
      <c r="Q392" s="80">
        <f>IF('Форма 2'!D392=0,"",'Форма 2'!D392-N392-O392-P392)</f>
        <v>42627344.82</v>
      </c>
      <c r="R392" s="81">
        <f t="shared" si="56"/>
        <v>15993.450951112443</v>
      </c>
      <c r="S392" s="81">
        <f t="shared" si="57"/>
        <v>15993.450951112443</v>
      </c>
      <c r="T392" s="82">
        <v>46022</v>
      </c>
      <c r="U392" s="75" t="s">
        <v>43</v>
      </c>
      <c r="V392" s="84"/>
      <c r="W392" s="84">
        <f t="shared" ref="W392:W455" si="59">SUM(X392:AD392,AG392:AR392,)+IF(ISNUMBER(AE392),1,0)</f>
        <v>6</v>
      </c>
      <c r="X392" s="85" t="s">
        <v>961</v>
      </c>
      <c r="Y392" s="85">
        <v>1</v>
      </c>
      <c r="Z392" s="85">
        <v>1</v>
      </c>
      <c r="AA392" s="85">
        <v>1</v>
      </c>
      <c r="AB392" s="85" t="s">
        <v>961</v>
      </c>
      <c r="AC392" s="85">
        <v>1</v>
      </c>
      <c r="AD392" s="85" t="s">
        <v>961</v>
      </c>
      <c r="AE392" s="99" t="s">
        <v>961</v>
      </c>
      <c r="AF392" s="86" t="s">
        <v>961</v>
      </c>
      <c r="AG392" s="85">
        <v>1</v>
      </c>
      <c r="AH392" s="85">
        <v>1</v>
      </c>
      <c r="AI392" s="85" t="s">
        <v>961</v>
      </c>
      <c r="AJ392" s="85" t="s">
        <v>961</v>
      </c>
      <c r="AK392" s="85" t="s">
        <v>961</v>
      </c>
      <c r="AL392" s="85" t="s">
        <v>961</v>
      </c>
      <c r="AM392" s="85" t="s">
        <v>961</v>
      </c>
      <c r="AN392" s="85" t="s">
        <v>961</v>
      </c>
      <c r="AO392" s="85" t="s">
        <v>961</v>
      </c>
      <c r="AP392" s="85" t="s">
        <v>961</v>
      </c>
      <c r="AQ392" s="85" t="s">
        <v>961</v>
      </c>
      <c r="AR392" s="85" t="s">
        <v>961</v>
      </c>
    </row>
    <row r="393" spans="1:44" ht="16.5" thickTop="1" thickBot="1" x14ac:dyDescent="0.3">
      <c r="A393" s="61">
        <f t="shared" si="58"/>
        <v>136</v>
      </c>
      <c r="B393" s="92" t="str">
        <f>IF(ISERROR(IF(ISBLANK(C393),"",_xlfn.XLOOKUP(C393,'[1]Инф. по МКД'!$D$3:$D$13151,'[1]Инф. по МКД'!$C$3:$C$13151,,0))),"",IF(ISBLANK(C393),"",_xlfn.XLOOKUP(C393,'[1]Инф. по МКД'!$D$3:$D$13151,'[1]Инф. по МКД'!$C$3:$C$13151,,0)))</f>
        <v>город Пермь</v>
      </c>
      <c r="C393" s="96" t="s">
        <v>466</v>
      </c>
      <c r="D393" s="74">
        <f>IF(ISERROR(IF(ISBLANK($C393),"",VLOOKUP($C393,'[1]Инф. по МКД'!$D$3:$T$13113,3,0))),"",IF(ISBLANK($C393),"",VLOOKUP($C393,'[1]Инф. по МКД'!$D$3:$T$13113,3,0)))</f>
        <v>1950</v>
      </c>
      <c r="E393" s="75"/>
      <c r="F393" s="87" t="str">
        <f>IF(ISERROR(IF(ISBLANK($C393),"",VLOOKUP($C393,'[1]Инф. по МКД'!$D$3:$T$13113,5,0))),"",IF(ISBLANK($C393),"",VLOOKUP($C393,'[1]Инф. по МКД'!$D$3:$T$13113,5,0)))</f>
        <v>Кирпич</v>
      </c>
      <c r="G393" s="75">
        <f>IF(ISERROR(IF(ISBLANK($C393),"",VLOOKUP($C393,'[1]Инф. по МКД'!$D$3:$T$13113,9,0))),"",IF(ISBLANK($C393),"",VLOOKUP($C393,'[1]Инф. по МКД'!$D$3:$T$13113,9,0)))</f>
        <v>3</v>
      </c>
      <c r="H393" s="61">
        <f>IF(ISERROR(IF(ISBLANK($C393),"",VLOOKUP($C393,'[1]Инф. по МКД'!$D$3:$T$13113,10,0))),"",IF(ISBLANK($C393),"",VLOOKUP($C393,'[1]Инф. по МКД'!$D$3:$T$13113,10,0)))</f>
        <v>3</v>
      </c>
      <c r="I393" s="77">
        <f>IF(ISERROR(IF(ISBLANK($C393),"",VLOOKUP($C393,'[1]Инф. по МКД'!$D$3:$T$13113,14,0))),"",IF(ISBLANK($C393),"",VLOOKUP($C393,'[1]Инф. по МКД'!$D$3:$T$13113,14,0)))</f>
        <v>2185.3000000000002</v>
      </c>
      <c r="J393" s="78">
        <f>IF(ISERROR(IF(ISBLANK($C393),"",VLOOKUP($C393,'[1]Инф. по МКД'!$D$3:$T$13113,15,0))),"",IF(ISBLANK($C393),"",VLOOKUP($C393,'[1]Инф. по МКД'!$D$3:$T$13113,15,0)))</f>
        <v>1651.4</v>
      </c>
      <c r="K393" s="77">
        <f>IF(ISERROR(IF(ISBLANK($C393),"",VLOOKUP($C393,'[1]Инф. по МКД'!$D$3:$T$13113,16,0))),"",IF(ISBLANK($C393),"",VLOOKUP($C393,'[1]Инф. по МКД'!$D$3:$T$13113,16,0)))</f>
        <v>1651.4</v>
      </c>
      <c r="L393" s="79">
        <f>IF(ISERROR(IF(ISBLANK($C393),"",VLOOKUP($C393,'[1]Инф. по МКД'!$D$3:$T$13113,17,0))),"",IF(ISBLANK($C393),"",VLOOKUP($C393,'[1]Инф. по МКД'!$D$3:$T$13113,17,0)))</f>
        <v>86</v>
      </c>
      <c r="M393" s="80">
        <f t="shared" si="55"/>
        <v>2779067.86</v>
      </c>
      <c r="N393" s="78"/>
      <c r="O393" s="78"/>
      <c r="P393" s="78"/>
      <c r="Q393" s="80">
        <f>IF('Форма 2'!D393=0,"",'Форма 2'!D393-N393-O393-P393)</f>
        <v>2779067.86</v>
      </c>
      <c r="R393" s="81">
        <f t="shared" si="56"/>
        <v>1682.855673973598</v>
      </c>
      <c r="S393" s="81">
        <f t="shared" si="57"/>
        <v>1682.855673973598</v>
      </c>
      <c r="T393" s="82">
        <v>46022</v>
      </c>
      <c r="U393" s="75" t="s">
        <v>43</v>
      </c>
      <c r="V393" s="84"/>
      <c r="W393" s="84">
        <f t="shared" si="59"/>
        <v>1</v>
      </c>
      <c r="X393" s="85" t="s">
        <v>961</v>
      </c>
      <c r="Y393" s="85" t="s">
        <v>961</v>
      </c>
      <c r="Z393" s="85" t="s">
        <v>961</v>
      </c>
      <c r="AA393" s="85" t="s">
        <v>961</v>
      </c>
      <c r="AB393" s="85" t="s">
        <v>961</v>
      </c>
      <c r="AC393" s="85" t="s">
        <v>961</v>
      </c>
      <c r="AD393" s="85">
        <v>1</v>
      </c>
      <c r="AE393" s="99" t="s">
        <v>961</v>
      </c>
      <c r="AF393" s="86" t="s">
        <v>961</v>
      </c>
      <c r="AG393" s="85" t="s">
        <v>961</v>
      </c>
      <c r="AH393" s="85" t="s">
        <v>961</v>
      </c>
      <c r="AI393" s="85" t="s">
        <v>961</v>
      </c>
      <c r="AJ393" s="85" t="s">
        <v>961</v>
      </c>
      <c r="AK393" s="85" t="s">
        <v>961</v>
      </c>
      <c r="AL393" s="85" t="s">
        <v>961</v>
      </c>
      <c r="AM393" s="85" t="s">
        <v>961</v>
      </c>
      <c r="AN393" s="85" t="s">
        <v>961</v>
      </c>
      <c r="AO393" s="85" t="s">
        <v>961</v>
      </c>
      <c r="AP393" s="85" t="s">
        <v>961</v>
      </c>
      <c r="AQ393" s="85" t="s">
        <v>961</v>
      </c>
      <c r="AR393" s="85" t="s">
        <v>961</v>
      </c>
    </row>
    <row r="394" spans="1:44" ht="16.5" thickTop="1" thickBot="1" x14ac:dyDescent="0.3">
      <c r="A394" s="61">
        <f t="shared" si="58"/>
        <v>137</v>
      </c>
      <c r="B394" s="92" t="str">
        <f>IF(ISERROR(IF(ISBLANK(C394),"",_xlfn.XLOOKUP(C394,'[1]Инф. по МКД'!$D$3:$D$13151,'[1]Инф. по МКД'!$C$3:$C$13151,,0))),"",IF(ISBLANK(C394),"",_xlfn.XLOOKUP(C394,'[1]Инф. по МКД'!$D$3:$D$13151,'[1]Инф. по МКД'!$C$3:$C$13151,,0)))</f>
        <v>город Пермь</v>
      </c>
      <c r="C394" s="96" t="s">
        <v>892</v>
      </c>
      <c r="D394" s="74">
        <f>IF(ISERROR(IF(ISBLANK($C394),"",VLOOKUP($C394,'[1]Инф. по МКД'!$D$3:$T$13113,3,0))),"",IF(ISBLANK($C394),"",VLOOKUP($C394,'[1]Инф. по МКД'!$D$3:$T$13113,3,0)))</f>
        <v>1995</v>
      </c>
      <c r="E394" s="75"/>
      <c r="F394" s="87" t="str">
        <f>IF(ISERROR(IF(ISBLANK($C394),"",VLOOKUP($C394,'[1]Инф. по МКД'!$D$3:$T$13113,5,0))),"",IF(ISBLANK($C394),"",VLOOKUP($C394,'[1]Инф. по МКД'!$D$3:$T$13113,5,0)))</f>
        <v>Кирпич</v>
      </c>
      <c r="G394" s="75">
        <f>IF(ISERROR(IF(ISBLANK($C394),"",VLOOKUP($C394,'[1]Инф. по МКД'!$D$3:$T$13113,9,0))),"",IF(ISBLANK($C394),"",VLOOKUP($C394,'[1]Инф. по МКД'!$D$3:$T$13113,9,0)))</f>
        <v>7</v>
      </c>
      <c r="H394" s="61">
        <f>IF(ISERROR(IF(ISBLANK($C394),"",VLOOKUP($C394,'[1]Инф. по МКД'!$D$3:$T$13113,10,0))),"",IF(ISBLANK($C394),"",VLOOKUP($C394,'[1]Инф. по МКД'!$D$3:$T$13113,10,0)))</f>
        <v>7</v>
      </c>
      <c r="I394" s="77">
        <f>IF(ISERROR(IF(ISBLANK($C394),"",VLOOKUP($C394,'[1]Инф. по МКД'!$D$3:$T$13113,14,0))),"",IF(ISBLANK($C394),"",VLOOKUP($C394,'[1]Инф. по МКД'!$D$3:$T$13113,14,0)))</f>
        <v>15223.5</v>
      </c>
      <c r="J394" s="78">
        <f>IF(ISERROR(IF(ISBLANK($C394),"",VLOOKUP($C394,'[1]Инф. по МКД'!$D$3:$T$13113,15,0))),"",IF(ISBLANK($C394),"",VLOOKUP($C394,'[1]Инф. по МКД'!$D$3:$T$13113,15,0)))</f>
        <v>14270.599999999999</v>
      </c>
      <c r="K394" s="77">
        <f>IF(ISERROR(IF(ISBLANK($C394),"",VLOOKUP($C394,'[1]Инф. по МКД'!$D$3:$T$13113,16,0))),"",IF(ISBLANK($C394),"",VLOOKUP($C394,'[1]Инф. по МКД'!$D$3:$T$13113,16,0)))</f>
        <v>11844.9</v>
      </c>
      <c r="L394" s="79">
        <f>IF(ISERROR(IF(ISBLANK($C394),"",VLOOKUP($C394,'[1]Инф. по МКД'!$D$3:$T$13113,17,0))),"",IF(ISBLANK($C394),"",VLOOKUP($C394,'[1]Инф. по МКД'!$D$3:$T$13113,17,0)))</f>
        <v>198</v>
      </c>
      <c r="M394" s="80">
        <f t="shared" si="55"/>
        <v>19449562.439999998</v>
      </c>
      <c r="N394" s="78"/>
      <c r="O394" s="78"/>
      <c r="P394" s="78"/>
      <c r="Q394" s="80">
        <f>IF('Форма 2'!D394=0,"",'Форма 2'!D394-N394-O394-P394)</f>
        <v>19449562.439999998</v>
      </c>
      <c r="R394" s="81">
        <f t="shared" si="56"/>
        <v>1362.9113309881855</v>
      </c>
      <c r="S394" s="81">
        <f t="shared" si="57"/>
        <v>1362.9113309881855</v>
      </c>
      <c r="T394" s="82">
        <v>46022</v>
      </c>
      <c r="U394" s="75" t="s">
        <v>44</v>
      </c>
      <c r="V394" s="84"/>
      <c r="W394" s="84">
        <f t="shared" si="59"/>
        <v>1</v>
      </c>
      <c r="X394" s="85" t="s">
        <v>961</v>
      </c>
      <c r="Y394" s="85" t="s">
        <v>961</v>
      </c>
      <c r="Z394" s="85" t="s">
        <v>961</v>
      </c>
      <c r="AA394" s="85" t="s">
        <v>961</v>
      </c>
      <c r="AB394" s="85" t="s">
        <v>961</v>
      </c>
      <c r="AC394" s="85" t="s">
        <v>961</v>
      </c>
      <c r="AD394" s="85" t="s">
        <v>961</v>
      </c>
      <c r="AE394" s="99">
        <v>7</v>
      </c>
      <c r="AF394" s="86">
        <v>19449562.439999998</v>
      </c>
      <c r="AG394" s="85" t="s">
        <v>961</v>
      </c>
      <c r="AH394" s="85" t="s">
        <v>961</v>
      </c>
      <c r="AI394" s="85" t="s">
        <v>961</v>
      </c>
      <c r="AJ394" s="85" t="s">
        <v>961</v>
      </c>
      <c r="AK394" s="85" t="s">
        <v>961</v>
      </c>
      <c r="AL394" s="85" t="s">
        <v>961</v>
      </c>
      <c r="AM394" s="85" t="s">
        <v>961</v>
      </c>
      <c r="AN394" s="85" t="s">
        <v>961</v>
      </c>
      <c r="AO394" s="85" t="s">
        <v>961</v>
      </c>
      <c r="AP394" s="85" t="s">
        <v>961</v>
      </c>
      <c r="AQ394" s="85" t="s">
        <v>961</v>
      </c>
      <c r="AR394" s="85" t="s">
        <v>961</v>
      </c>
    </row>
    <row r="395" spans="1:44" ht="16.5" thickTop="1" thickBot="1" x14ac:dyDescent="0.3">
      <c r="A395" s="61">
        <f t="shared" si="58"/>
        <v>138</v>
      </c>
      <c r="B395" s="92" t="str">
        <f>IF(ISERROR(IF(ISBLANK(C395),"",_xlfn.XLOOKUP(C395,'[1]Инф. по МКД'!$D$3:$D$13151,'[1]Инф. по МКД'!$C$3:$C$13151,,0))),"",IF(ISBLANK(C395),"",_xlfn.XLOOKUP(C395,'[1]Инф. по МКД'!$D$3:$D$13151,'[1]Инф. по МКД'!$C$3:$C$13151,,0)))</f>
        <v>город Пермь</v>
      </c>
      <c r="C395" s="96" t="s">
        <v>467</v>
      </c>
      <c r="D395" s="74">
        <f>IF(ISERROR(IF(ISBLANK($C395),"",VLOOKUP($C395,'[1]Инф. по МКД'!$D$3:$T$13113,3,0))),"",IF(ISBLANK($C395),"",VLOOKUP($C395,'[1]Инф. по МКД'!$D$3:$T$13113,3,0)))</f>
        <v>1977</v>
      </c>
      <c r="E395" s="75"/>
      <c r="F395" s="87" t="str">
        <f>IF(ISERROR(IF(ISBLANK($C395),"",VLOOKUP($C395,'[1]Инф. по МКД'!$D$3:$T$13113,5,0))),"",IF(ISBLANK($C395),"",VLOOKUP($C395,'[1]Инф. по МКД'!$D$3:$T$13113,5,0)))</f>
        <v>Панель</v>
      </c>
      <c r="G395" s="75">
        <f>IF(ISERROR(IF(ISBLANK($C395),"",VLOOKUP($C395,'[1]Инф. по МКД'!$D$3:$T$13113,9,0))),"",IF(ISBLANK($C395),"",VLOOKUP($C395,'[1]Инф. по МКД'!$D$3:$T$13113,9,0)))</f>
        <v>12</v>
      </c>
      <c r="H395" s="61">
        <f>IF(ISERROR(IF(ISBLANK($C395),"",VLOOKUP($C395,'[1]Инф. по МКД'!$D$3:$T$13113,10,0))),"",IF(ISBLANK($C395),"",VLOOKUP($C395,'[1]Инф. по МКД'!$D$3:$T$13113,10,0)))</f>
        <v>2</v>
      </c>
      <c r="I395" s="77">
        <f>IF(ISERROR(IF(ISBLANK($C395),"",VLOOKUP($C395,'[1]Инф. по МКД'!$D$3:$T$13113,14,0))),"",IF(ISBLANK($C395),"",VLOOKUP($C395,'[1]Инф. по МКД'!$D$3:$T$13113,14,0)))</f>
        <v>6038.1</v>
      </c>
      <c r="J395" s="78">
        <f>IF(ISERROR(IF(ISBLANK($C395),"",VLOOKUP($C395,'[1]Инф. по МКД'!$D$3:$T$13113,15,0))),"",IF(ISBLANK($C395),"",VLOOKUP($C395,'[1]Инф. по МКД'!$D$3:$T$13113,15,0)))</f>
        <v>5090.3999999999996</v>
      </c>
      <c r="K395" s="77">
        <f>IF(ISERROR(IF(ISBLANK($C395),"",VLOOKUP($C395,'[1]Инф. по МКД'!$D$3:$T$13113,16,0))),"",IF(ISBLANK($C395),"",VLOOKUP($C395,'[1]Инф. по МКД'!$D$3:$T$13113,16,0)))</f>
        <v>5012.5</v>
      </c>
      <c r="L395" s="79">
        <f>IF(ISERROR(IF(ISBLANK($C395),"",VLOOKUP($C395,'[1]Инф. по МКД'!$D$3:$T$13113,17,0))),"",IF(ISBLANK($C395),"",VLOOKUP($C395,'[1]Инф. по МКД'!$D$3:$T$13113,17,0)))</f>
        <v>211</v>
      </c>
      <c r="M395" s="80">
        <f t="shared" si="55"/>
        <v>15998057.84</v>
      </c>
      <c r="N395" s="78"/>
      <c r="O395" s="78"/>
      <c r="P395" s="78"/>
      <c r="Q395" s="80">
        <f>IF('Форма 2'!D395=0,"",'Форма 2'!D395-N395-O395-P395)</f>
        <v>15998057.84</v>
      </c>
      <c r="R395" s="81">
        <f t="shared" si="56"/>
        <v>3142.789926135471</v>
      </c>
      <c r="S395" s="81">
        <f t="shared" si="57"/>
        <v>3142.789926135471</v>
      </c>
      <c r="T395" s="82">
        <v>46022</v>
      </c>
      <c r="U395" s="75" t="s">
        <v>43</v>
      </c>
      <c r="V395" s="83"/>
      <c r="W395" s="84">
        <f t="shared" si="59"/>
        <v>1</v>
      </c>
      <c r="X395" s="85" t="s">
        <v>961</v>
      </c>
      <c r="Y395" s="85" t="s">
        <v>961</v>
      </c>
      <c r="Z395" s="85" t="s">
        <v>961</v>
      </c>
      <c r="AA395" s="85" t="s">
        <v>961</v>
      </c>
      <c r="AB395" s="85" t="s">
        <v>961</v>
      </c>
      <c r="AC395" s="85" t="s">
        <v>961</v>
      </c>
      <c r="AD395" s="85" t="s">
        <v>961</v>
      </c>
      <c r="AE395" s="99">
        <v>4</v>
      </c>
      <c r="AF395" s="86">
        <v>15998057.84</v>
      </c>
      <c r="AG395" s="85" t="s">
        <v>961</v>
      </c>
      <c r="AH395" s="85" t="s">
        <v>961</v>
      </c>
      <c r="AI395" s="85" t="s">
        <v>961</v>
      </c>
      <c r="AJ395" s="85" t="s">
        <v>961</v>
      </c>
      <c r="AK395" s="85" t="s">
        <v>961</v>
      </c>
      <c r="AL395" s="85" t="s">
        <v>961</v>
      </c>
      <c r="AM395" s="85" t="s">
        <v>961</v>
      </c>
      <c r="AN395" s="85" t="s">
        <v>961</v>
      </c>
      <c r="AO395" s="85" t="s">
        <v>961</v>
      </c>
      <c r="AP395" s="85" t="s">
        <v>961</v>
      </c>
      <c r="AQ395" s="85" t="s">
        <v>961</v>
      </c>
      <c r="AR395" s="85" t="s">
        <v>961</v>
      </c>
    </row>
    <row r="396" spans="1:44" ht="16.5" thickTop="1" thickBot="1" x14ac:dyDescent="0.3">
      <c r="A396" s="61">
        <f t="shared" si="58"/>
        <v>139</v>
      </c>
      <c r="B396" s="92" t="str">
        <f>IF(ISERROR(IF(ISBLANK(C396),"",_xlfn.XLOOKUP(C396,'[1]Инф. по МКД'!$D$3:$D$13151,'[1]Инф. по МКД'!$C$3:$C$13151,,0))),"",IF(ISBLANK(C396),"",_xlfn.XLOOKUP(C396,'[1]Инф. по МКД'!$D$3:$D$13151,'[1]Инф. по МКД'!$C$3:$C$13151,,0)))</f>
        <v>город Пермь</v>
      </c>
      <c r="C396" s="96" t="s">
        <v>468</v>
      </c>
      <c r="D396" s="74">
        <f>IF(ISERROR(IF(ISBLANK($C396),"",VLOOKUP($C396,'[1]Инф. по МКД'!$D$3:$T$13113,3,0))),"",IF(ISBLANK($C396),"",VLOOKUP($C396,'[1]Инф. по МКД'!$D$3:$T$13113,3,0)))</f>
        <v>1943</v>
      </c>
      <c r="E396" s="75"/>
      <c r="F396" s="87" t="str">
        <f>IF(ISERROR(IF(ISBLANK($C396),"",VLOOKUP($C396,'[1]Инф. по МКД'!$D$3:$T$13113,5,0))),"",IF(ISBLANK($C396),"",VLOOKUP($C396,'[1]Инф. по МКД'!$D$3:$T$13113,5,0)))</f>
        <v>Шлакоблок</v>
      </c>
      <c r="G396" s="75">
        <f>IF(ISERROR(IF(ISBLANK($C396),"",VLOOKUP($C396,'[1]Инф. по МКД'!$D$3:$T$13113,9,0))),"",IF(ISBLANK($C396),"",VLOOKUP($C396,'[1]Инф. по МКД'!$D$3:$T$13113,9,0)))</f>
        <v>3</v>
      </c>
      <c r="H396" s="61">
        <f>IF(ISERROR(IF(ISBLANK($C396),"",VLOOKUP($C396,'[1]Инф. по МКД'!$D$3:$T$13113,10,0))),"",IF(ISBLANK($C396),"",VLOOKUP($C396,'[1]Инф. по МКД'!$D$3:$T$13113,10,0)))</f>
        <v>2</v>
      </c>
      <c r="I396" s="77">
        <f>IF(ISERROR(IF(ISBLANK($C396),"",VLOOKUP($C396,'[1]Инф. по МКД'!$D$3:$T$13113,14,0))),"",IF(ISBLANK($C396),"",VLOOKUP($C396,'[1]Инф. по МКД'!$D$3:$T$13113,14,0)))</f>
        <v>1354.6</v>
      </c>
      <c r="J396" s="78">
        <f>IF(ISERROR(IF(ISBLANK($C396),"",VLOOKUP($C396,'[1]Инф. по МКД'!$D$3:$T$13113,15,0))),"",IF(ISBLANK($C396),"",VLOOKUP($C396,'[1]Инф. по МКД'!$D$3:$T$13113,15,0)))</f>
        <v>1017.8</v>
      </c>
      <c r="K396" s="77">
        <f>IF(ISERROR(IF(ISBLANK($C396),"",VLOOKUP($C396,'[1]Инф. по МКД'!$D$3:$T$13113,16,0))),"",IF(ISBLANK($C396),"",VLOOKUP($C396,'[1]Инф. по МКД'!$D$3:$T$13113,16,0)))</f>
        <v>1017.8</v>
      </c>
      <c r="L396" s="79">
        <f>IF(ISERROR(IF(ISBLANK($C396),"",VLOOKUP($C396,'[1]Инф. по МКД'!$D$3:$T$13113,17,0))),"",IF(ISBLANK($C396),"",VLOOKUP($C396,'[1]Инф. по МКД'!$D$3:$T$13113,17,0)))</f>
        <v>59</v>
      </c>
      <c r="M396" s="80">
        <f t="shared" si="55"/>
        <v>9616115.7599999998</v>
      </c>
      <c r="N396" s="78"/>
      <c r="O396" s="78"/>
      <c r="P396" s="78"/>
      <c r="Q396" s="80">
        <f>IF('Форма 2'!D396=0,"",'Форма 2'!D396-N396-O396-P396)</f>
        <v>9616115.7599999998</v>
      </c>
      <c r="R396" s="81">
        <f t="shared" si="56"/>
        <v>9447.9423855374334</v>
      </c>
      <c r="S396" s="81">
        <f t="shared" si="57"/>
        <v>9447.9423855374334</v>
      </c>
      <c r="T396" s="82">
        <v>46022</v>
      </c>
      <c r="U396" s="75" t="s">
        <v>43</v>
      </c>
      <c r="V396" s="83"/>
      <c r="W396" s="84">
        <f t="shared" si="59"/>
        <v>2</v>
      </c>
      <c r="X396" s="85" t="s">
        <v>961</v>
      </c>
      <c r="Y396" s="85" t="s">
        <v>961</v>
      </c>
      <c r="Z396" s="85" t="s">
        <v>961</v>
      </c>
      <c r="AA396" s="85" t="s">
        <v>961</v>
      </c>
      <c r="AB396" s="85" t="s">
        <v>961</v>
      </c>
      <c r="AC396" s="85" t="s">
        <v>961</v>
      </c>
      <c r="AD396" s="85">
        <v>1</v>
      </c>
      <c r="AE396" s="99" t="s">
        <v>961</v>
      </c>
      <c r="AF396" s="86" t="s">
        <v>961</v>
      </c>
      <c r="AG396" s="85" t="s">
        <v>961</v>
      </c>
      <c r="AH396" s="85">
        <v>1</v>
      </c>
      <c r="AI396" s="85" t="s">
        <v>961</v>
      </c>
      <c r="AJ396" s="85" t="s">
        <v>961</v>
      </c>
      <c r="AK396" s="85" t="s">
        <v>961</v>
      </c>
      <c r="AL396" s="85" t="s">
        <v>961</v>
      </c>
      <c r="AM396" s="85" t="s">
        <v>961</v>
      </c>
      <c r="AN396" s="85" t="s">
        <v>961</v>
      </c>
      <c r="AO396" s="85" t="s">
        <v>961</v>
      </c>
      <c r="AP396" s="85" t="s">
        <v>961</v>
      </c>
      <c r="AQ396" s="85" t="s">
        <v>961</v>
      </c>
      <c r="AR396" s="85" t="s">
        <v>961</v>
      </c>
    </row>
    <row r="397" spans="1:44" ht="16.5" thickTop="1" thickBot="1" x14ac:dyDescent="0.3">
      <c r="A397" s="61">
        <f t="shared" si="58"/>
        <v>140</v>
      </c>
      <c r="B397" s="92" t="str">
        <f>IF(ISERROR(IF(ISBLANK(C397),"",_xlfn.XLOOKUP(C397,'[1]Инф. по МКД'!$D$3:$D$13151,'[1]Инф. по МКД'!$C$3:$C$13151,,0))),"",IF(ISBLANK(C397),"",_xlfn.XLOOKUP(C397,'[1]Инф. по МКД'!$D$3:$D$13151,'[1]Инф. по МКД'!$C$3:$C$13151,,0)))</f>
        <v>город Пермь</v>
      </c>
      <c r="C397" s="96" t="s">
        <v>964</v>
      </c>
      <c r="D397" s="74">
        <f>IF(ISERROR(IF(ISBLANK($C397),"",VLOOKUP($C397,'[1]Инф. по МКД'!$D$3:$T$13113,3,0))),"",IF(ISBLANK($C397),"",VLOOKUP($C397,'[1]Инф. по МКД'!$D$3:$T$13113,3,0)))</f>
        <v>1996</v>
      </c>
      <c r="E397" s="75"/>
      <c r="F397" s="87">
        <f>IF(ISERROR(IF(ISBLANK($C397),"",VLOOKUP($C397,'[1]Инф. по МКД'!$D$3:$T$13113,5,0))),"",IF(ISBLANK($C397),"",VLOOKUP($C397,'[1]Инф. по МКД'!$D$3:$T$13113,5,0)))</f>
        <v>0</v>
      </c>
      <c r="G397" s="75">
        <f>IF(ISERROR(IF(ISBLANK($C397),"",VLOOKUP($C397,'[1]Инф. по МКД'!$D$3:$T$13113,9,0))),"",IF(ISBLANK($C397),"",VLOOKUP($C397,'[1]Инф. по МКД'!$D$3:$T$13113,9,0)))</f>
        <v>10</v>
      </c>
      <c r="H397" s="61">
        <f>IF(ISERROR(IF(ISBLANK($C397),"",VLOOKUP($C397,'[1]Инф. по МКД'!$D$3:$T$13113,10,0))),"",IF(ISBLANK($C397),"",VLOOKUP($C397,'[1]Инф. по МКД'!$D$3:$T$13113,10,0)))</f>
        <v>4</v>
      </c>
      <c r="I397" s="77">
        <f>IF(ISERROR(IF(ISBLANK($C397),"",VLOOKUP($C397,'[1]Инф. по МКД'!$D$3:$T$13113,14,0))),"",IF(ISBLANK($C397),"",VLOOKUP($C397,'[1]Инф. по МКД'!$D$3:$T$13113,14,0)))</f>
        <v>13594.8</v>
      </c>
      <c r="J397" s="78">
        <f>IF(ISERROR(IF(ISBLANK($C397),"",VLOOKUP($C397,'[1]Инф. по МКД'!$D$3:$T$13113,15,0))),"",IF(ISBLANK($C397),"",VLOOKUP($C397,'[1]Инф. по МКД'!$D$3:$T$13113,15,0)))</f>
        <v>10182.4</v>
      </c>
      <c r="K397" s="77">
        <f>IF(ISERROR(IF(ISBLANK($C397),"",VLOOKUP($C397,'[1]Инф. по МКД'!$D$3:$T$13113,16,0))),"",IF(ISBLANK($C397),"",VLOOKUP($C397,'[1]Инф. по МКД'!$D$3:$T$13113,16,0)))</f>
        <v>1768.7</v>
      </c>
      <c r="L397" s="79">
        <f>IF(ISERROR(IF(ISBLANK($C397),"",VLOOKUP($C397,'[1]Инф. по МКД'!$D$3:$T$13113,17,0))),"",IF(ISBLANK($C397),"",VLOOKUP($C397,'[1]Инф. по МКД'!$D$3:$T$13113,17,0)))</f>
        <v>306</v>
      </c>
      <c r="M397" s="80">
        <f t="shared" si="55"/>
        <v>15721267.199999999</v>
      </c>
      <c r="N397" s="78"/>
      <c r="O397" s="78"/>
      <c r="P397" s="78"/>
      <c r="Q397" s="80">
        <f>IF('Форма 2'!D397=0,"",'Форма 2'!D397-N397-O397-P397)</f>
        <v>15721267.199999999</v>
      </c>
      <c r="R397" s="81">
        <f t="shared" si="56"/>
        <v>1543.9648020113136</v>
      </c>
      <c r="S397" s="81">
        <f t="shared" si="57"/>
        <v>1543.9648020113136</v>
      </c>
      <c r="T397" s="82">
        <v>46022</v>
      </c>
      <c r="U397" s="75" t="s">
        <v>43</v>
      </c>
      <c r="V397" s="84"/>
      <c r="W397" s="84">
        <f t="shared" si="59"/>
        <v>1</v>
      </c>
      <c r="X397" s="85" t="s">
        <v>961</v>
      </c>
      <c r="Y397" s="85" t="s">
        <v>961</v>
      </c>
      <c r="Z397" s="85" t="s">
        <v>961</v>
      </c>
      <c r="AA397" s="85" t="s">
        <v>961</v>
      </c>
      <c r="AB397" s="85" t="s">
        <v>961</v>
      </c>
      <c r="AC397" s="85" t="s">
        <v>961</v>
      </c>
      <c r="AD397" s="85" t="s">
        <v>961</v>
      </c>
      <c r="AE397" s="99">
        <v>4</v>
      </c>
      <c r="AF397" s="86">
        <v>15721267.199999999</v>
      </c>
      <c r="AG397" s="85" t="s">
        <v>961</v>
      </c>
      <c r="AH397" s="85" t="s">
        <v>961</v>
      </c>
      <c r="AI397" s="85" t="s">
        <v>961</v>
      </c>
      <c r="AJ397" s="85" t="s">
        <v>961</v>
      </c>
      <c r="AK397" s="85" t="s">
        <v>961</v>
      </c>
      <c r="AL397" s="85" t="s">
        <v>961</v>
      </c>
      <c r="AM397" s="85" t="s">
        <v>961</v>
      </c>
      <c r="AN397" s="85" t="s">
        <v>961</v>
      </c>
      <c r="AO397" s="85" t="s">
        <v>961</v>
      </c>
      <c r="AP397" s="85" t="s">
        <v>961</v>
      </c>
      <c r="AQ397" s="85" t="s">
        <v>961</v>
      </c>
      <c r="AR397" s="85" t="s">
        <v>961</v>
      </c>
    </row>
    <row r="398" spans="1:44" ht="16.5" thickTop="1" thickBot="1" x14ac:dyDescent="0.3">
      <c r="A398" s="61">
        <f t="shared" si="58"/>
        <v>141</v>
      </c>
      <c r="B398" s="92" t="str">
        <f>IF(ISERROR(IF(ISBLANK(C398),"",_xlfn.XLOOKUP(C398,'[1]Инф. по МКД'!$D$3:$D$13151,'[1]Инф. по МКД'!$C$3:$C$13151,,0))),"",IF(ISBLANK(C398),"",_xlfn.XLOOKUP(C398,'[1]Инф. по МКД'!$D$3:$D$13151,'[1]Инф. по МКД'!$C$3:$C$13151,,0)))</f>
        <v>город Пермь</v>
      </c>
      <c r="C398" s="96" t="s">
        <v>469</v>
      </c>
      <c r="D398" s="74">
        <f>IF(ISERROR(IF(ISBLANK($C398),"",VLOOKUP($C398,'[1]Инф. по МКД'!$D$3:$T$13113,3,0))),"",IF(ISBLANK($C398),"",VLOOKUP($C398,'[1]Инф. по МКД'!$D$3:$T$13113,3,0)))</f>
        <v>1962</v>
      </c>
      <c r="E398" s="75"/>
      <c r="F398" s="87" t="str">
        <f>IF(ISERROR(IF(ISBLANK($C398),"",VLOOKUP($C398,'[1]Инф. по МКД'!$D$3:$T$13113,5,0))),"",IF(ISBLANK($C398),"",VLOOKUP($C398,'[1]Инф. по МКД'!$D$3:$T$13113,5,0)))</f>
        <v>Шлакоблоки</v>
      </c>
      <c r="G398" s="75">
        <f>IF(ISERROR(IF(ISBLANK($C398),"",VLOOKUP($C398,'[1]Инф. по МКД'!$D$3:$T$13113,9,0))),"",IF(ISBLANK($C398),"",VLOOKUP($C398,'[1]Инф. по МКД'!$D$3:$T$13113,9,0)))</f>
        <v>2</v>
      </c>
      <c r="H398" s="61">
        <f>IF(ISERROR(IF(ISBLANK($C398),"",VLOOKUP($C398,'[1]Инф. по МКД'!$D$3:$T$13113,10,0))),"",IF(ISBLANK($C398),"",VLOOKUP($C398,'[1]Инф. по МКД'!$D$3:$T$13113,10,0)))</f>
        <v>1</v>
      </c>
      <c r="I398" s="77">
        <f>IF(ISERROR(IF(ISBLANK($C398),"",VLOOKUP($C398,'[1]Инф. по МКД'!$D$3:$T$13113,14,0))),"",IF(ISBLANK($C398),"",VLOOKUP($C398,'[1]Инф. по МКД'!$D$3:$T$13113,14,0)))</f>
        <v>438</v>
      </c>
      <c r="J398" s="78">
        <f>IF(ISERROR(IF(ISBLANK($C398),"",VLOOKUP($C398,'[1]Инф. по МКД'!$D$3:$T$13113,15,0))),"",IF(ISBLANK($C398),"",VLOOKUP($C398,'[1]Инф. по МКД'!$D$3:$T$13113,15,0)))</f>
        <v>396</v>
      </c>
      <c r="K398" s="77">
        <f>IF(ISERROR(IF(ISBLANK($C398),"",VLOOKUP($C398,'[1]Инф. по МКД'!$D$3:$T$13113,16,0))),"",IF(ISBLANK($C398),"",VLOOKUP($C398,'[1]Инф. по МКД'!$D$3:$T$13113,16,0)))</f>
        <v>396</v>
      </c>
      <c r="L398" s="79">
        <f>IF(ISERROR(IF(ISBLANK($C398),"",VLOOKUP($C398,'[1]Инф. по МКД'!$D$3:$T$13113,17,0))),"",IF(ISBLANK($C398),"",VLOOKUP($C398,'[1]Инф. по МКД'!$D$3:$T$13113,17,0)))</f>
        <v>16</v>
      </c>
      <c r="M398" s="80">
        <f t="shared" si="55"/>
        <v>8313240</v>
      </c>
      <c r="N398" s="78"/>
      <c r="O398" s="78"/>
      <c r="P398" s="78"/>
      <c r="Q398" s="80">
        <f>IF('Форма 2'!D398=0,"",'Форма 2'!D398-N398-O398-P398)</f>
        <v>8313240</v>
      </c>
      <c r="R398" s="81">
        <f t="shared" si="56"/>
        <v>20993.030303030304</v>
      </c>
      <c r="S398" s="81">
        <f t="shared" si="57"/>
        <v>20993.030303030304</v>
      </c>
      <c r="T398" s="82">
        <v>46022</v>
      </c>
      <c r="U398" s="75" t="s">
        <v>44</v>
      </c>
      <c r="V398" s="84"/>
      <c r="W398" s="84">
        <f t="shared" si="59"/>
        <v>4</v>
      </c>
      <c r="X398" s="85" t="s">
        <v>961</v>
      </c>
      <c r="Y398" s="85">
        <v>1</v>
      </c>
      <c r="Z398" s="85" t="s">
        <v>961</v>
      </c>
      <c r="AA398" s="85">
        <v>1</v>
      </c>
      <c r="AB398" s="85" t="s">
        <v>961</v>
      </c>
      <c r="AC398" s="85">
        <v>1</v>
      </c>
      <c r="AD398" s="85" t="s">
        <v>961</v>
      </c>
      <c r="AE398" s="99" t="s">
        <v>961</v>
      </c>
      <c r="AF398" s="86" t="s">
        <v>961</v>
      </c>
      <c r="AG398" s="85">
        <v>1</v>
      </c>
      <c r="AH398" s="85" t="s">
        <v>961</v>
      </c>
      <c r="AI398" s="85" t="s">
        <v>961</v>
      </c>
      <c r="AJ398" s="85" t="s">
        <v>961</v>
      </c>
      <c r="AK398" s="85" t="s">
        <v>961</v>
      </c>
      <c r="AL398" s="85" t="s">
        <v>961</v>
      </c>
      <c r="AM398" s="85" t="s">
        <v>961</v>
      </c>
      <c r="AN398" s="85" t="s">
        <v>961</v>
      </c>
      <c r="AO398" s="85" t="s">
        <v>961</v>
      </c>
      <c r="AP398" s="85" t="s">
        <v>961</v>
      </c>
      <c r="AQ398" s="85" t="s">
        <v>961</v>
      </c>
      <c r="AR398" s="85" t="s">
        <v>961</v>
      </c>
    </row>
    <row r="399" spans="1:44" ht="16.5" thickTop="1" thickBot="1" x14ac:dyDescent="0.3">
      <c r="A399" s="61">
        <f t="shared" si="58"/>
        <v>142</v>
      </c>
      <c r="B399" s="92" t="str">
        <f>IF(ISERROR(IF(ISBLANK(C399),"",_xlfn.XLOOKUP(C399,'[1]Инф. по МКД'!$D$3:$D$13151,'[1]Инф. по МКД'!$C$3:$C$13151,,0))),"",IF(ISBLANK(C399),"",_xlfn.XLOOKUP(C399,'[1]Инф. по МКД'!$D$3:$D$13151,'[1]Инф. по МКД'!$C$3:$C$13151,,0)))</f>
        <v>город Пермь</v>
      </c>
      <c r="C399" s="96" t="s">
        <v>898</v>
      </c>
      <c r="D399" s="74">
        <f>IF(ISERROR(IF(ISBLANK($C399),"",VLOOKUP($C399,'[1]Инф. по МКД'!$D$3:$T$13113,3,0))),"",IF(ISBLANK($C399),"",VLOOKUP($C399,'[1]Инф. по МКД'!$D$3:$T$13113,3,0)))</f>
        <v>1979</v>
      </c>
      <c r="E399" s="75"/>
      <c r="F399" s="87" t="str">
        <f>IF(ISERROR(IF(ISBLANK($C399),"",VLOOKUP($C399,'[1]Инф. по МКД'!$D$3:$T$13113,5,0))),"",IF(ISBLANK($C399),"",VLOOKUP($C399,'[1]Инф. по МКД'!$D$3:$T$13113,5,0)))</f>
        <v>Панель</v>
      </c>
      <c r="G399" s="75">
        <f>IF(ISERROR(IF(ISBLANK($C399),"",VLOOKUP($C399,'[1]Инф. по МКД'!$D$3:$T$13113,9,0))),"",IF(ISBLANK($C399),"",VLOOKUP($C399,'[1]Инф. по МКД'!$D$3:$T$13113,9,0)))</f>
        <v>9</v>
      </c>
      <c r="H399" s="61">
        <f>IF(ISERROR(IF(ISBLANK($C399),"",VLOOKUP($C399,'[1]Инф. по МКД'!$D$3:$T$13113,10,0))),"",IF(ISBLANK($C399),"",VLOOKUP($C399,'[1]Инф. по МКД'!$D$3:$T$13113,10,0)))</f>
        <v>4</v>
      </c>
      <c r="I399" s="77">
        <f>IF(ISERROR(IF(ISBLANK($C399),"",VLOOKUP($C399,'[1]Инф. по МКД'!$D$3:$T$13113,14,0))),"",IF(ISBLANK($C399),"",VLOOKUP($C399,'[1]Инф. по МКД'!$D$3:$T$13113,14,0)))</f>
        <v>7640.8</v>
      </c>
      <c r="J399" s="78">
        <f>IF(ISERROR(IF(ISBLANK($C399),"",VLOOKUP($C399,'[1]Инф. по МКД'!$D$3:$T$13113,15,0))),"",IF(ISBLANK($C399),"",VLOOKUP($C399,'[1]Инф. по МКД'!$D$3:$T$13113,15,0)))</f>
        <v>5249.1</v>
      </c>
      <c r="K399" s="77">
        <f>IF(ISERROR(IF(ISBLANK($C399),"",VLOOKUP($C399,'[1]Инф. по МКД'!$D$3:$T$13113,16,0))),"",IF(ISBLANK($C399),"",VLOOKUP($C399,'[1]Инф. по МКД'!$D$3:$T$13113,16,0)))</f>
        <v>5249.1</v>
      </c>
      <c r="L399" s="79">
        <f>IF(ISERROR(IF(ISBLANK($C399),"",VLOOKUP($C399,'[1]Инф. по МКД'!$D$3:$T$13113,17,0))),"",IF(ISBLANK($C399),"",VLOOKUP($C399,'[1]Инф. по МКД'!$D$3:$T$13113,17,0)))</f>
        <v>350</v>
      </c>
      <c r="M399" s="80">
        <f t="shared" si="55"/>
        <v>11114035.68</v>
      </c>
      <c r="N399" s="78"/>
      <c r="O399" s="78"/>
      <c r="P399" s="78"/>
      <c r="Q399" s="80">
        <f>IF('Форма 2'!D399=0,"",'Форма 2'!D399-N399-O399-P399)</f>
        <v>11114035.68</v>
      </c>
      <c r="R399" s="81">
        <f t="shared" si="56"/>
        <v>2117.322146653712</v>
      </c>
      <c r="S399" s="81">
        <f t="shared" si="57"/>
        <v>2117.322146653712</v>
      </c>
      <c r="T399" s="82">
        <v>46022</v>
      </c>
      <c r="U399" s="75" t="s">
        <v>44</v>
      </c>
      <c r="V399" s="84"/>
      <c r="W399" s="84">
        <f t="shared" si="59"/>
        <v>1</v>
      </c>
      <c r="X399" s="85" t="s">
        <v>961</v>
      </c>
      <c r="Y399" s="85" t="s">
        <v>961</v>
      </c>
      <c r="Z399" s="85" t="s">
        <v>961</v>
      </c>
      <c r="AA399" s="85" t="s">
        <v>961</v>
      </c>
      <c r="AB399" s="85" t="s">
        <v>961</v>
      </c>
      <c r="AC399" s="85" t="s">
        <v>961</v>
      </c>
      <c r="AD399" s="85" t="s">
        <v>961</v>
      </c>
      <c r="AE399" s="99">
        <v>4</v>
      </c>
      <c r="AF399" s="86">
        <v>11114035.68</v>
      </c>
      <c r="AG399" s="85" t="s">
        <v>961</v>
      </c>
      <c r="AH399" s="85" t="s">
        <v>961</v>
      </c>
      <c r="AI399" s="85" t="s">
        <v>961</v>
      </c>
      <c r="AJ399" s="85" t="s">
        <v>961</v>
      </c>
      <c r="AK399" s="85" t="s">
        <v>961</v>
      </c>
      <c r="AL399" s="85" t="s">
        <v>961</v>
      </c>
      <c r="AM399" s="85" t="s">
        <v>961</v>
      </c>
      <c r="AN399" s="85" t="s">
        <v>961</v>
      </c>
      <c r="AO399" s="85" t="s">
        <v>961</v>
      </c>
      <c r="AP399" s="85" t="s">
        <v>961</v>
      </c>
      <c r="AQ399" s="85" t="s">
        <v>961</v>
      </c>
      <c r="AR399" s="85" t="s">
        <v>961</v>
      </c>
    </row>
    <row r="400" spans="1:44" ht="16.5" thickTop="1" thickBot="1" x14ac:dyDescent="0.3">
      <c r="A400" s="61">
        <f t="shared" si="58"/>
        <v>143</v>
      </c>
      <c r="B400" s="92" t="str">
        <f>IF(ISERROR(IF(ISBLANK(C400),"",_xlfn.XLOOKUP(C400,'[1]Инф. по МКД'!$D$3:$D$13151,'[1]Инф. по МКД'!$C$3:$C$13151,,0))),"",IF(ISBLANK(C400),"",_xlfn.XLOOKUP(C400,'[1]Инф. по МКД'!$D$3:$D$13151,'[1]Инф. по МКД'!$C$3:$C$13151,,0)))</f>
        <v>город Пермь</v>
      </c>
      <c r="C400" s="96" t="s">
        <v>470</v>
      </c>
      <c r="D400" s="74">
        <f>IF(ISERROR(IF(ISBLANK($C400),"",VLOOKUP($C400,'[1]Инф. по МКД'!$D$3:$T$13113,3,0))),"",IF(ISBLANK($C400),"",VLOOKUP($C400,'[1]Инф. по МКД'!$D$3:$T$13113,3,0)))</f>
        <v>1969</v>
      </c>
      <c r="E400" s="75"/>
      <c r="F400" s="87" t="str">
        <f>IF(ISERROR(IF(ISBLANK($C400),"",VLOOKUP($C400,'[1]Инф. по МКД'!$D$3:$T$13113,5,0))),"",IF(ISBLANK($C400),"",VLOOKUP($C400,'[1]Инф. по МКД'!$D$3:$T$13113,5,0)))</f>
        <v>Панель</v>
      </c>
      <c r="G400" s="75">
        <f>IF(ISERROR(IF(ISBLANK($C400),"",VLOOKUP($C400,'[1]Инф. по МКД'!$D$3:$T$13113,9,0))),"",IF(ISBLANK($C400),"",VLOOKUP($C400,'[1]Инф. по МКД'!$D$3:$T$13113,9,0)))</f>
        <v>5</v>
      </c>
      <c r="H400" s="61">
        <f>IF(ISERROR(IF(ISBLANK($C400),"",VLOOKUP($C400,'[1]Инф. по МКД'!$D$3:$T$13113,10,0))),"",IF(ISBLANK($C400),"",VLOOKUP($C400,'[1]Инф. по МКД'!$D$3:$T$13113,10,0)))</f>
        <v>4</v>
      </c>
      <c r="I400" s="77">
        <f>IF(ISERROR(IF(ISBLANK($C400),"",VLOOKUP($C400,'[1]Инф. по МКД'!$D$3:$T$13113,14,0))),"",IF(ISBLANK($C400),"",VLOOKUP($C400,'[1]Инф. по МКД'!$D$3:$T$13113,14,0)))</f>
        <v>2713.4</v>
      </c>
      <c r="J400" s="78">
        <f>IF(ISERROR(IF(ISBLANK($C400),"",VLOOKUP($C400,'[1]Инф. по МКД'!$D$3:$T$13113,15,0))),"",IF(ISBLANK($C400),"",VLOOKUP($C400,'[1]Инф. по МКД'!$D$3:$T$13113,15,0)))</f>
        <v>2713.4</v>
      </c>
      <c r="K400" s="77">
        <f>IF(ISERROR(IF(ISBLANK($C400),"",VLOOKUP($C400,'[1]Инф. по МКД'!$D$3:$T$13113,16,0))),"",IF(ISBLANK($C400),"",VLOOKUP($C400,'[1]Инф. по МКД'!$D$3:$T$13113,16,0)))</f>
        <v>2713.4</v>
      </c>
      <c r="L400" s="79">
        <f>IF(ISERROR(IF(ISBLANK($C400),"",VLOOKUP($C400,'[1]Инф. по МКД'!$D$3:$T$13113,17,0))),"",IF(ISBLANK($C400),"",VLOOKUP($C400,'[1]Инф. по МКД'!$D$3:$T$13113,17,0)))</f>
        <v>134</v>
      </c>
      <c r="M400" s="80">
        <f t="shared" si="55"/>
        <v>12219851.17</v>
      </c>
      <c r="N400" s="78"/>
      <c r="O400" s="78"/>
      <c r="P400" s="78"/>
      <c r="Q400" s="80">
        <f>IF('Форма 2'!D400=0,"",'Форма 2'!D400-N400-O400-P400)</f>
        <v>12219851.17</v>
      </c>
      <c r="R400" s="81">
        <f t="shared" si="56"/>
        <v>4503.5200007370822</v>
      </c>
      <c r="S400" s="81">
        <f t="shared" si="57"/>
        <v>4503.5200007370822</v>
      </c>
      <c r="T400" s="82">
        <v>46022</v>
      </c>
      <c r="U400" s="75" t="s">
        <v>43</v>
      </c>
      <c r="V400" s="84"/>
      <c r="W400" s="84">
        <f t="shared" si="59"/>
        <v>1</v>
      </c>
      <c r="X400" s="85" t="s">
        <v>961</v>
      </c>
      <c r="Y400" s="85" t="s">
        <v>961</v>
      </c>
      <c r="Z400" s="85" t="s">
        <v>961</v>
      </c>
      <c r="AA400" s="85" t="s">
        <v>961</v>
      </c>
      <c r="AB400" s="85" t="s">
        <v>961</v>
      </c>
      <c r="AC400" s="85" t="s">
        <v>961</v>
      </c>
      <c r="AD400" s="85" t="s">
        <v>961</v>
      </c>
      <c r="AE400" s="99" t="s">
        <v>961</v>
      </c>
      <c r="AF400" s="86" t="s">
        <v>961</v>
      </c>
      <c r="AG400" s="85">
        <v>1</v>
      </c>
      <c r="AH400" s="85" t="s">
        <v>961</v>
      </c>
      <c r="AI400" s="85" t="s">
        <v>961</v>
      </c>
      <c r="AJ400" s="85" t="s">
        <v>961</v>
      </c>
      <c r="AK400" s="85" t="s">
        <v>961</v>
      </c>
      <c r="AL400" s="85" t="s">
        <v>961</v>
      </c>
      <c r="AM400" s="85" t="s">
        <v>961</v>
      </c>
      <c r="AN400" s="85" t="s">
        <v>961</v>
      </c>
      <c r="AO400" s="85" t="s">
        <v>961</v>
      </c>
      <c r="AP400" s="85" t="s">
        <v>961</v>
      </c>
      <c r="AQ400" s="85" t="s">
        <v>961</v>
      </c>
      <c r="AR400" s="85" t="s">
        <v>961</v>
      </c>
    </row>
    <row r="401" spans="1:44" ht="16.5" thickTop="1" thickBot="1" x14ac:dyDescent="0.3">
      <c r="A401" s="61">
        <f t="shared" si="58"/>
        <v>144</v>
      </c>
      <c r="B401" s="92" t="str">
        <f>IF(ISERROR(IF(ISBLANK(C401),"",_xlfn.XLOOKUP(C401,'[1]Инф. по МКД'!$D$3:$D$13151,'[1]Инф. по МКД'!$C$3:$C$13151,,0))),"",IF(ISBLANK(C401),"",_xlfn.XLOOKUP(C401,'[1]Инф. по МКД'!$D$3:$D$13151,'[1]Инф. по МКД'!$C$3:$C$13151,,0)))</f>
        <v>город Пермь</v>
      </c>
      <c r="C401" s="96" t="s">
        <v>471</v>
      </c>
      <c r="D401" s="74">
        <f>IF(ISERROR(IF(ISBLANK($C401),"",VLOOKUP($C401,'[1]Инф. по МКД'!$D$3:$T$13113,3,0))),"",IF(ISBLANK($C401),"",VLOOKUP($C401,'[1]Инф. по МКД'!$D$3:$T$13113,3,0)))</f>
        <v>1969</v>
      </c>
      <c r="E401" s="75"/>
      <c r="F401" s="87" t="str">
        <f>IF(ISERROR(IF(ISBLANK($C401),"",VLOOKUP($C401,'[1]Инф. по МКД'!$D$3:$T$13113,5,0))),"",IF(ISBLANK($C401),"",VLOOKUP($C401,'[1]Инф. по МКД'!$D$3:$T$13113,5,0)))</f>
        <v>Панель</v>
      </c>
      <c r="G401" s="75">
        <f>IF(ISERROR(IF(ISBLANK($C401),"",VLOOKUP($C401,'[1]Инф. по МКД'!$D$3:$T$13113,9,0))),"",IF(ISBLANK($C401),"",VLOOKUP($C401,'[1]Инф. по МКД'!$D$3:$T$13113,9,0)))</f>
        <v>5</v>
      </c>
      <c r="H401" s="61">
        <f>IF(ISERROR(IF(ISBLANK($C401),"",VLOOKUP($C401,'[1]Инф. по МКД'!$D$3:$T$13113,10,0))),"",IF(ISBLANK($C401),"",VLOOKUP($C401,'[1]Инф. по МКД'!$D$3:$T$13113,10,0)))</f>
        <v>4</v>
      </c>
      <c r="I401" s="77">
        <f>IF(ISERROR(IF(ISBLANK($C401),"",VLOOKUP($C401,'[1]Инф. по МКД'!$D$3:$T$13113,14,0))),"",IF(ISBLANK($C401),"",VLOOKUP($C401,'[1]Инф. по МКД'!$D$3:$T$13113,14,0)))</f>
        <v>2686.5</v>
      </c>
      <c r="J401" s="78">
        <f>IF(ISERROR(IF(ISBLANK($C401),"",VLOOKUP($C401,'[1]Инф. по МКД'!$D$3:$T$13113,15,0))),"",IF(ISBLANK($C401),"",VLOOKUP($C401,'[1]Инф. по МКД'!$D$3:$T$13113,15,0)))</f>
        <v>2686.5</v>
      </c>
      <c r="K401" s="77">
        <f>IF(ISERROR(IF(ISBLANK($C401),"",VLOOKUP($C401,'[1]Инф. по МКД'!$D$3:$T$13113,16,0))),"",IF(ISBLANK($C401),"",VLOOKUP($C401,'[1]Инф. по МКД'!$D$3:$T$13113,16,0)))</f>
        <v>2686.5</v>
      </c>
      <c r="L401" s="79">
        <f>IF(ISERROR(IF(ISBLANK($C401),"",VLOOKUP($C401,'[1]Инф. по МКД'!$D$3:$T$13113,17,0))),"",IF(ISBLANK($C401),"",VLOOKUP($C401,'[1]Инф. по МКД'!$D$3:$T$13113,17,0)))</f>
        <v>125</v>
      </c>
      <c r="M401" s="80">
        <f t="shared" si="55"/>
        <v>12098706.48</v>
      </c>
      <c r="N401" s="78"/>
      <c r="O401" s="78"/>
      <c r="P401" s="78"/>
      <c r="Q401" s="80">
        <f>IF('Форма 2'!D401=0,"",'Форма 2'!D401-N401-O401-P401)</f>
        <v>12098706.48</v>
      </c>
      <c r="R401" s="81">
        <f t="shared" si="56"/>
        <v>4503.5200000000004</v>
      </c>
      <c r="S401" s="81">
        <f t="shared" si="57"/>
        <v>4503.5200000000004</v>
      </c>
      <c r="T401" s="82">
        <v>46022</v>
      </c>
      <c r="U401" s="75" t="s">
        <v>43</v>
      </c>
      <c r="V401" s="84"/>
      <c r="W401" s="84">
        <f t="shared" si="59"/>
        <v>1</v>
      </c>
      <c r="X401" s="85" t="s">
        <v>961</v>
      </c>
      <c r="Y401" s="85" t="s">
        <v>961</v>
      </c>
      <c r="Z401" s="85" t="s">
        <v>961</v>
      </c>
      <c r="AA401" s="85" t="s">
        <v>961</v>
      </c>
      <c r="AB401" s="85" t="s">
        <v>961</v>
      </c>
      <c r="AC401" s="85" t="s">
        <v>961</v>
      </c>
      <c r="AD401" s="85" t="s">
        <v>961</v>
      </c>
      <c r="AE401" s="99" t="s">
        <v>961</v>
      </c>
      <c r="AF401" s="86" t="s">
        <v>961</v>
      </c>
      <c r="AG401" s="85">
        <v>1</v>
      </c>
      <c r="AH401" s="85" t="s">
        <v>961</v>
      </c>
      <c r="AI401" s="85" t="s">
        <v>961</v>
      </c>
      <c r="AJ401" s="85" t="s">
        <v>961</v>
      </c>
      <c r="AK401" s="85" t="s">
        <v>961</v>
      </c>
      <c r="AL401" s="85" t="s">
        <v>961</v>
      </c>
      <c r="AM401" s="85" t="s">
        <v>961</v>
      </c>
      <c r="AN401" s="85" t="s">
        <v>961</v>
      </c>
      <c r="AO401" s="85" t="s">
        <v>961</v>
      </c>
      <c r="AP401" s="85" t="s">
        <v>961</v>
      </c>
      <c r="AQ401" s="85" t="s">
        <v>961</v>
      </c>
      <c r="AR401" s="85" t="s">
        <v>961</v>
      </c>
    </row>
    <row r="402" spans="1:44" ht="16.5" thickTop="1" thickBot="1" x14ac:dyDescent="0.3">
      <c r="A402" s="61">
        <f t="shared" si="58"/>
        <v>145</v>
      </c>
      <c r="B402" s="92" t="str">
        <f>IF(ISERROR(IF(ISBLANK(C402),"",_xlfn.XLOOKUP(C402,'[1]Инф. по МКД'!$D$3:$D$13151,'[1]Инф. по МКД'!$C$3:$C$13151,,0))),"",IF(ISBLANK(C402),"",_xlfn.XLOOKUP(C402,'[1]Инф. по МКД'!$D$3:$D$13151,'[1]Инф. по МКД'!$C$3:$C$13151,,0)))</f>
        <v>город Пермь</v>
      </c>
      <c r="C402" s="96" t="s">
        <v>472</v>
      </c>
      <c r="D402" s="74">
        <f>IF(ISERROR(IF(ISBLANK($C402),"",VLOOKUP($C402,'[1]Инф. по МКД'!$D$3:$T$13113,3,0))),"",IF(ISBLANK($C402),"",VLOOKUP($C402,'[1]Инф. по МКД'!$D$3:$T$13113,3,0)))</f>
        <v>1968</v>
      </c>
      <c r="E402" s="75"/>
      <c r="F402" s="87" t="str">
        <f>IF(ISERROR(IF(ISBLANK($C402),"",VLOOKUP($C402,'[1]Инф. по МКД'!$D$3:$T$13113,5,0))),"",IF(ISBLANK($C402),"",VLOOKUP($C402,'[1]Инф. по МКД'!$D$3:$T$13113,5,0)))</f>
        <v>Кирпич</v>
      </c>
      <c r="G402" s="75">
        <f>IF(ISERROR(IF(ISBLANK($C402),"",VLOOKUP($C402,'[1]Инф. по МКД'!$D$3:$T$13113,9,0))),"",IF(ISBLANK($C402),"",VLOOKUP($C402,'[1]Инф. по МКД'!$D$3:$T$13113,9,0)))</f>
        <v>5</v>
      </c>
      <c r="H402" s="61">
        <f>IF(ISERROR(IF(ISBLANK($C402),"",VLOOKUP($C402,'[1]Инф. по МКД'!$D$3:$T$13113,10,0))),"",IF(ISBLANK($C402),"",VLOOKUP($C402,'[1]Инф. по МКД'!$D$3:$T$13113,10,0)))</f>
        <v>4</v>
      </c>
      <c r="I402" s="77">
        <f>IF(ISERROR(IF(ISBLANK($C402),"",VLOOKUP($C402,'[1]Инф. по МКД'!$D$3:$T$13113,14,0))),"",IF(ISBLANK($C402),"",VLOOKUP($C402,'[1]Инф. по МКД'!$D$3:$T$13113,14,0)))</f>
        <v>3430.4</v>
      </c>
      <c r="J402" s="78">
        <f>IF(ISERROR(IF(ISBLANK($C402),"",VLOOKUP($C402,'[1]Инф. по МКД'!$D$3:$T$13113,15,0))),"",IF(ISBLANK($C402),"",VLOOKUP($C402,'[1]Инф. по МКД'!$D$3:$T$13113,15,0)))</f>
        <v>2977.8</v>
      </c>
      <c r="K402" s="77">
        <f>IF(ISERROR(IF(ISBLANK($C402),"",VLOOKUP($C402,'[1]Инф. по МКД'!$D$3:$T$13113,16,0))),"",IF(ISBLANK($C402),"",VLOOKUP($C402,'[1]Инф. по МКД'!$D$3:$T$13113,16,0)))</f>
        <v>2926.5</v>
      </c>
      <c r="L402" s="79">
        <f>IF(ISERROR(IF(ISBLANK($C402),"",VLOOKUP($C402,'[1]Инф. по МКД'!$D$3:$T$13113,17,0))),"",IF(ISBLANK($C402),"",VLOOKUP($C402,'[1]Инф. по МКД'!$D$3:$T$13113,17,0)))</f>
        <v>156</v>
      </c>
      <c r="M402" s="80">
        <f t="shared" si="55"/>
        <v>15386544.640000001</v>
      </c>
      <c r="N402" s="78"/>
      <c r="O402" s="78"/>
      <c r="P402" s="78"/>
      <c r="Q402" s="80">
        <f>IF('Форма 2'!D402=0,"",'Форма 2'!D402-N402-O402-P402)</f>
        <v>15386544.640000001</v>
      </c>
      <c r="R402" s="81">
        <f t="shared" si="56"/>
        <v>5167.0846396668676</v>
      </c>
      <c r="S402" s="81">
        <f t="shared" si="57"/>
        <v>5167.0846396668676</v>
      </c>
      <c r="T402" s="82">
        <v>46022</v>
      </c>
      <c r="U402" s="75" t="s">
        <v>44</v>
      </c>
      <c r="V402" s="83"/>
      <c r="W402" s="84">
        <f t="shared" si="59"/>
        <v>4</v>
      </c>
      <c r="X402" s="85" t="s">
        <v>961</v>
      </c>
      <c r="Y402" s="85">
        <v>1</v>
      </c>
      <c r="Z402" s="85" t="s">
        <v>961</v>
      </c>
      <c r="AA402" s="85">
        <v>1</v>
      </c>
      <c r="AB402" s="85">
        <v>1</v>
      </c>
      <c r="AC402" s="85" t="s">
        <v>961</v>
      </c>
      <c r="AD402" s="85" t="s">
        <v>961</v>
      </c>
      <c r="AE402" s="99" t="s">
        <v>961</v>
      </c>
      <c r="AF402" s="86" t="s">
        <v>961</v>
      </c>
      <c r="AG402" s="85" t="s">
        <v>961</v>
      </c>
      <c r="AH402" s="85" t="s">
        <v>961</v>
      </c>
      <c r="AI402" s="85" t="s">
        <v>961</v>
      </c>
      <c r="AJ402" s="85" t="s">
        <v>961</v>
      </c>
      <c r="AK402" s="85">
        <v>1</v>
      </c>
      <c r="AL402" s="85" t="s">
        <v>961</v>
      </c>
      <c r="AM402" s="85" t="s">
        <v>961</v>
      </c>
      <c r="AN402" s="85" t="s">
        <v>961</v>
      </c>
      <c r="AO402" s="85" t="s">
        <v>961</v>
      </c>
      <c r="AP402" s="85" t="s">
        <v>961</v>
      </c>
      <c r="AQ402" s="85" t="s">
        <v>961</v>
      </c>
      <c r="AR402" s="85" t="s">
        <v>961</v>
      </c>
    </row>
    <row r="403" spans="1:44" ht="16.5" thickTop="1" thickBot="1" x14ac:dyDescent="0.3">
      <c r="A403" s="61">
        <f t="shared" si="58"/>
        <v>146</v>
      </c>
      <c r="B403" s="92" t="str">
        <f>IF(ISERROR(IF(ISBLANK(C403),"",_xlfn.XLOOKUP(C403,'[1]Инф. по МКД'!$D$3:$D$13151,'[1]Инф. по МКД'!$C$3:$C$13151,,0))),"",IF(ISBLANK(C403),"",_xlfn.XLOOKUP(C403,'[1]Инф. по МКД'!$D$3:$D$13151,'[1]Инф. по МКД'!$C$3:$C$13151,,0)))</f>
        <v>город Пермь</v>
      </c>
      <c r="C403" s="96" t="s">
        <v>900</v>
      </c>
      <c r="D403" s="74">
        <f>IF(ISERROR(IF(ISBLANK($C403),"",VLOOKUP($C403,'[1]Инф. по МКД'!$D$3:$T$13113,3,0))),"",IF(ISBLANK($C403),"",VLOOKUP($C403,'[1]Инф. по МКД'!$D$3:$T$13113,3,0)))</f>
        <v>1993</v>
      </c>
      <c r="E403" s="75"/>
      <c r="F403" s="87" t="str">
        <f>IF(ISERROR(IF(ISBLANK($C403),"",VLOOKUP($C403,'[1]Инф. по МКД'!$D$3:$T$13113,5,0))),"",IF(ISBLANK($C403),"",VLOOKUP($C403,'[1]Инф. по МКД'!$D$3:$T$13113,5,0)))</f>
        <v>Панели</v>
      </c>
      <c r="G403" s="75">
        <f>IF(ISERROR(IF(ISBLANK($C403),"",VLOOKUP($C403,'[1]Инф. по МКД'!$D$3:$T$13113,9,0))),"",IF(ISBLANK($C403),"",VLOOKUP($C403,'[1]Инф. по МКД'!$D$3:$T$13113,9,0)))</f>
        <v>16</v>
      </c>
      <c r="H403" s="61">
        <f>IF(ISERROR(IF(ISBLANK($C403),"",VLOOKUP($C403,'[1]Инф. по МКД'!$D$3:$T$13113,10,0))),"",IF(ISBLANK($C403),"",VLOOKUP($C403,'[1]Инф. по МКД'!$D$3:$T$13113,10,0)))</f>
        <v>5</v>
      </c>
      <c r="I403" s="77">
        <f>IF(ISERROR(IF(ISBLANK($C403),"",VLOOKUP($C403,'[1]Инф. по МКД'!$D$3:$T$13113,14,0))),"",IF(ISBLANK($C403),"",VLOOKUP($C403,'[1]Инф. по МКД'!$D$3:$T$13113,14,0)))</f>
        <v>17843.3</v>
      </c>
      <c r="J403" s="78">
        <f>IF(ISERROR(IF(ISBLANK($C403),"",VLOOKUP($C403,'[1]Инф. по МКД'!$D$3:$T$13113,15,0))),"",IF(ISBLANK($C403),"",VLOOKUP($C403,'[1]Инф. по МКД'!$D$3:$T$13113,15,0)))</f>
        <v>17843.3</v>
      </c>
      <c r="K403" s="77">
        <f>IF(ISERROR(IF(ISBLANK($C403),"",VLOOKUP($C403,'[1]Инф. по МКД'!$D$3:$T$13113,16,0))),"",IF(ISBLANK($C403),"",VLOOKUP($C403,'[1]Инф. по МКД'!$D$3:$T$13113,16,0)))</f>
        <v>14607.6</v>
      </c>
      <c r="L403" s="79">
        <f>IF(ISERROR(IF(ISBLANK($C403),"",VLOOKUP($C403,'[1]Инф. по МКД'!$D$3:$T$13113,17,0))),"",IF(ISBLANK($C403),"",VLOOKUP($C403,'[1]Инф. по МКД'!$D$3:$T$13113,17,0)))</f>
        <v>507</v>
      </c>
      <c r="M403" s="80">
        <f t="shared" si="55"/>
        <v>39995144.600000001</v>
      </c>
      <c r="N403" s="78"/>
      <c r="O403" s="78"/>
      <c r="P403" s="78"/>
      <c r="Q403" s="80">
        <f>IF('Форма 2'!D403=0,"",'Форма 2'!D403-N403-O403-P403)</f>
        <v>39995144.600000001</v>
      </c>
      <c r="R403" s="81">
        <f t="shared" si="56"/>
        <v>2241.4656817965288</v>
      </c>
      <c r="S403" s="81">
        <f t="shared" si="57"/>
        <v>2241.4656817965288</v>
      </c>
      <c r="T403" s="82">
        <v>46022</v>
      </c>
      <c r="U403" s="75" t="s">
        <v>44</v>
      </c>
      <c r="V403" s="83"/>
      <c r="W403" s="84">
        <f t="shared" si="59"/>
        <v>1</v>
      </c>
      <c r="X403" s="85" t="s">
        <v>961</v>
      </c>
      <c r="Y403" s="85" t="s">
        <v>961</v>
      </c>
      <c r="Z403" s="85" t="s">
        <v>961</v>
      </c>
      <c r="AA403" s="85" t="s">
        <v>961</v>
      </c>
      <c r="AB403" s="85" t="s">
        <v>961</v>
      </c>
      <c r="AC403" s="85" t="s">
        <v>961</v>
      </c>
      <c r="AD403" s="85" t="s">
        <v>961</v>
      </c>
      <c r="AE403" s="99">
        <v>10</v>
      </c>
      <c r="AF403" s="86">
        <v>39995144.600000001</v>
      </c>
      <c r="AG403" s="85" t="s">
        <v>961</v>
      </c>
      <c r="AH403" s="85" t="s">
        <v>961</v>
      </c>
      <c r="AI403" s="85" t="s">
        <v>961</v>
      </c>
      <c r="AJ403" s="85" t="s">
        <v>961</v>
      </c>
      <c r="AK403" s="85" t="s">
        <v>961</v>
      </c>
      <c r="AL403" s="85" t="s">
        <v>961</v>
      </c>
      <c r="AM403" s="85" t="s">
        <v>961</v>
      </c>
      <c r="AN403" s="85" t="s">
        <v>961</v>
      </c>
      <c r="AO403" s="85" t="s">
        <v>961</v>
      </c>
      <c r="AP403" s="85" t="s">
        <v>961</v>
      </c>
      <c r="AQ403" s="85" t="s">
        <v>961</v>
      </c>
      <c r="AR403" s="85" t="s">
        <v>961</v>
      </c>
    </row>
    <row r="404" spans="1:44" ht="16.5" thickTop="1" thickBot="1" x14ac:dyDescent="0.3">
      <c r="A404" s="61">
        <f t="shared" si="58"/>
        <v>147</v>
      </c>
      <c r="B404" s="92" t="str">
        <f>IF(ISERROR(IF(ISBLANK(C404),"",_xlfn.XLOOKUP(C404,'[1]Инф. по МКД'!$D$3:$D$13151,'[1]Инф. по МКД'!$C$3:$C$13151,,0))),"",IF(ISBLANK(C404),"",_xlfn.XLOOKUP(C404,'[1]Инф. по МКД'!$D$3:$D$13151,'[1]Инф. по МКД'!$C$3:$C$13151,,0)))</f>
        <v>город Пермь</v>
      </c>
      <c r="C404" s="96" t="s">
        <v>904</v>
      </c>
      <c r="D404" s="74">
        <f>IF(ISERROR(IF(ISBLANK($C404),"",VLOOKUP($C404,'[1]Инф. по МКД'!$D$3:$T$13113,3,0))),"",IF(ISBLANK($C404),"",VLOOKUP($C404,'[1]Инф. по МКД'!$D$3:$T$13113,3,0)))</f>
        <v>1979</v>
      </c>
      <c r="E404" s="75"/>
      <c r="F404" s="87" t="str">
        <f>IF(ISERROR(IF(ISBLANK($C404),"",VLOOKUP($C404,'[1]Инф. по МКД'!$D$3:$T$13113,5,0))),"",IF(ISBLANK($C404),"",VLOOKUP($C404,'[1]Инф. по МКД'!$D$3:$T$13113,5,0)))</f>
        <v>Панель</v>
      </c>
      <c r="G404" s="75">
        <f>IF(ISERROR(IF(ISBLANK($C404),"",VLOOKUP($C404,'[1]Инф. по МКД'!$D$3:$T$13113,9,0))),"",IF(ISBLANK($C404),"",VLOOKUP($C404,'[1]Инф. по МКД'!$D$3:$T$13113,9,0)))</f>
        <v>9</v>
      </c>
      <c r="H404" s="61">
        <f>IF(ISERROR(IF(ISBLANK($C404),"",VLOOKUP($C404,'[1]Инф. по МКД'!$D$3:$T$13113,10,0))),"",IF(ISBLANK($C404),"",VLOOKUP($C404,'[1]Инф. по МКД'!$D$3:$T$13113,10,0)))</f>
        <v>2</v>
      </c>
      <c r="I404" s="77">
        <f>IF(ISERROR(IF(ISBLANK($C404),"",VLOOKUP($C404,'[1]Инф. по МКД'!$D$3:$T$13113,14,0))),"",IF(ISBLANK($C404),"",VLOOKUP($C404,'[1]Инф. по МКД'!$D$3:$T$13113,14,0)))</f>
        <v>4642.8</v>
      </c>
      <c r="J404" s="78">
        <f>IF(ISERROR(IF(ISBLANK($C404),"",VLOOKUP($C404,'[1]Инф. по МКД'!$D$3:$T$13113,15,0))),"",IF(ISBLANK($C404),"",VLOOKUP($C404,'[1]Инф. по МКД'!$D$3:$T$13113,15,0)))</f>
        <v>4106.8</v>
      </c>
      <c r="K404" s="77">
        <f>IF(ISERROR(IF(ISBLANK($C404),"",VLOOKUP($C404,'[1]Инф. по МКД'!$D$3:$T$13113,16,0))),"",IF(ISBLANK($C404),"",VLOOKUP($C404,'[1]Инф. по МКД'!$D$3:$T$13113,16,0)))</f>
        <v>4106.8</v>
      </c>
      <c r="L404" s="79">
        <f>IF(ISERROR(IF(ISBLANK($C404),"",VLOOKUP($C404,'[1]Инф. по МКД'!$D$3:$T$13113,17,0))),"",IF(ISBLANK($C404),"",VLOOKUP($C404,'[1]Инф. по МКД'!$D$3:$T$13113,17,0)))</f>
        <v>213</v>
      </c>
      <c r="M404" s="80">
        <f t="shared" si="55"/>
        <v>5557017.8399999999</v>
      </c>
      <c r="N404" s="78"/>
      <c r="O404" s="78"/>
      <c r="P404" s="78"/>
      <c r="Q404" s="80">
        <f>IF('Форма 2'!D404=0,"",'Форма 2'!D404-N404-O404-P404)</f>
        <v>5557017.8399999999</v>
      </c>
      <c r="R404" s="81">
        <f t="shared" si="56"/>
        <v>1353.1259959092235</v>
      </c>
      <c r="S404" s="81">
        <f t="shared" si="57"/>
        <v>1353.1259959092235</v>
      </c>
      <c r="T404" s="82">
        <v>46022</v>
      </c>
      <c r="U404" s="75" t="s">
        <v>44</v>
      </c>
      <c r="V404" s="84"/>
      <c r="W404" s="84">
        <f t="shared" si="59"/>
        <v>1</v>
      </c>
      <c r="X404" s="85" t="s">
        <v>961</v>
      </c>
      <c r="Y404" s="85" t="s">
        <v>961</v>
      </c>
      <c r="Z404" s="85" t="s">
        <v>961</v>
      </c>
      <c r="AA404" s="85" t="s">
        <v>961</v>
      </c>
      <c r="AB404" s="85" t="s">
        <v>961</v>
      </c>
      <c r="AC404" s="85" t="s">
        <v>961</v>
      </c>
      <c r="AD404" s="85" t="s">
        <v>961</v>
      </c>
      <c r="AE404" s="99">
        <v>2</v>
      </c>
      <c r="AF404" s="86">
        <v>5557017.8399999999</v>
      </c>
      <c r="AG404" s="85" t="s">
        <v>961</v>
      </c>
      <c r="AH404" s="85" t="s">
        <v>961</v>
      </c>
      <c r="AI404" s="85" t="s">
        <v>961</v>
      </c>
      <c r="AJ404" s="85" t="s">
        <v>961</v>
      </c>
      <c r="AK404" s="85" t="s">
        <v>961</v>
      </c>
      <c r="AL404" s="85" t="s">
        <v>961</v>
      </c>
      <c r="AM404" s="85" t="s">
        <v>961</v>
      </c>
      <c r="AN404" s="85" t="s">
        <v>961</v>
      </c>
      <c r="AO404" s="85" t="s">
        <v>961</v>
      </c>
      <c r="AP404" s="85" t="s">
        <v>961</v>
      </c>
      <c r="AQ404" s="85" t="s">
        <v>961</v>
      </c>
      <c r="AR404" s="85" t="s">
        <v>961</v>
      </c>
    </row>
    <row r="405" spans="1:44" ht="16.5" thickTop="1" thickBot="1" x14ac:dyDescent="0.3">
      <c r="A405" s="61">
        <f t="shared" si="58"/>
        <v>148</v>
      </c>
      <c r="B405" s="92" t="str">
        <f>IF(ISERROR(IF(ISBLANK(C405),"",_xlfn.XLOOKUP(C405,'[1]Инф. по МКД'!$D$3:$D$13151,'[1]Инф. по МКД'!$C$3:$C$13151,,0))),"",IF(ISBLANK(C405),"",_xlfn.XLOOKUP(C405,'[1]Инф. по МКД'!$D$3:$D$13151,'[1]Инф. по МКД'!$C$3:$C$13151,,0)))</f>
        <v>город Пермь</v>
      </c>
      <c r="C405" s="96" t="s">
        <v>473</v>
      </c>
      <c r="D405" s="74">
        <f>IF(ISERROR(IF(ISBLANK($C405),"",VLOOKUP($C405,'[1]Инф. по МКД'!$D$3:$T$13113,3,0))),"",IF(ISBLANK($C405),"",VLOOKUP($C405,'[1]Инф. по МКД'!$D$3:$T$13113,3,0)))</f>
        <v>1961</v>
      </c>
      <c r="E405" s="75"/>
      <c r="F405" s="87" t="str">
        <f>IF(ISERROR(IF(ISBLANK($C405),"",VLOOKUP($C405,'[1]Инф. по МКД'!$D$3:$T$13113,5,0))),"",IF(ISBLANK($C405),"",VLOOKUP($C405,'[1]Инф. по МКД'!$D$3:$T$13113,5,0)))</f>
        <v>Кирпич</v>
      </c>
      <c r="G405" s="75">
        <f>IF(ISERROR(IF(ISBLANK($C405),"",VLOOKUP($C405,'[1]Инф. по МКД'!$D$3:$T$13113,9,0))),"",IF(ISBLANK($C405),"",VLOOKUP($C405,'[1]Инф. по МКД'!$D$3:$T$13113,9,0)))</f>
        <v>3</v>
      </c>
      <c r="H405" s="61">
        <f>IF(ISERROR(IF(ISBLANK($C405),"",VLOOKUP($C405,'[1]Инф. по МКД'!$D$3:$T$13113,10,0))),"",IF(ISBLANK($C405),"",VLOOKUP($C405,'[1]Инф. по МКД'!$D$3:$T$13113,10,0)))</f>
        <v>2</v>
      </c>
      <c r="I405" s="77">
        <f>IF(ISERROR(IF(ISBLANK($C405),"",VLOOKUP($C405,'[1]Инф. по МКД'!$D$3:$T$13113,14,0))),"",IF(ISBLANK($C405),"",VLOOKUP($C405,'[1]Инф. по МКД'!$D$3:$T$13113,14,0)))</f>
        <v>1071</v>
      </c>
      <c r="J405" s="78">
        <f>IF(ISERROR(IF(ISBLANK($C405),"",VLOOKUP($C405,'[1]Инф. по МКД'!$D$3:$T$13113,15,0))),"",IF(ISBLANK($C405),"",VLOOKUP($C405,'[1]Инф. по МКД'!$D$3:$T$13113,15,0)))</f>
        <v>960.2</v>
      </c>
      <c r="K405" s="77">
        <f>IF(ISERROR(IF(ISBLANK($C405),"",VLOOKUP($C405,'[1]Инф. по МКД'!$D$3:$T$13113,16,0))),"",IF(ISBLANK($C405),"",VLOOKUP($C405,'[1]Инф. по МКД'!$D$3:$T$13113,16,0)))</f>
        <v>887.7</v>
      </c>
      <c r="L405" s="79">
        <f>IF(ISERROR(IF(ISBLANK($C405),"",VLOOKUP($C405,'[1]Инф. по МКД'!$D$3:$T$13113,17,0))),"",IF(ISBLANK($C405),"",VLOOKUP($C405,'[1]Инф. по МКД'!$D$3:$T$13113,17,0)))</f>
        <v>57</v>
      </c>
      <c r="M405" s="80">
        <f t="shared" si="55"/>
        <v>8996528.5199999996</v>
      </c>
      <c r="N405" s="78"/>
      <c r="O405" s="78"/>
      <c r="P405" s="78"/>
      <c r="Q405" s="80">
        <f>IF('Форма 2'!D405=0,"",'Форма 2'!D405-N405-O405-P405)</f>
        <v>8996528.5199999996</v>
      </c>
      <c r="R405" s="81">
        <f t="shared" si="56"/>
        <v>9369.4319100187458</v>
      </c>
      <c r="S405" s="81">
        <f t="shared" si="57"/>
        <v>9369.4319100187458</v>
      </c>
      <c r="T405" s="82">
        <v>46022</v>
      </c>
      <c r="U405" s="75" t="s">
        <v>43</v>
      </c>
      <c r="V405" s="84"/>
      <c r="W405" s="84">
        <f t="shared" si="59"/>
        <v>1</v>
      </c>
      <c r="X405" s="85" t="s">
        <v>961</v>
      </c>
      <c r="Y405" s="85">
        <v>1</v>
      </c>
      <c r="Z405" s="85" t="s">
        <v>961</v>
      </c>
      <c r="AA405" s="85" t="s">
        <v>961</v>
      </c>
      <c r="AB405" s="85" t="s">
        <v>961</v>
      </c>
      <c r="AC405" s="85" t="s">
        <v>961</v>
      </c>
      <c r="AD405" s="85" t="s">
        <v>961</v>
      </c>
      <c r="AE405" s="99" t="s">
        <v>961</v>
      </c>
      <c r="AF405" s="86" t="s">
        <v>961</v>
      </c>
      <c r="AG405" s="85" t="s">
        <v>961</v>
      </c>
      <c r="AH405" s="85" t="s">
        <v>961</v>
      </c>
      <c r="AI405" s="85" t="s">
        <v>961</v>
      </c>
      <c r="AJ405" s="85" t="s">
        <v>961</v>
      </c>
      <c r="AK405" s="85" t="s">
        <v>961</v>
      </c>
      <c r="AL405" s="85" t="s">
        <v>961</v>
      </c>
      <c r="AM405" s="85" t="s">
        <v>961</v>
      </c>
      <c r="AN405" s="85" t="s">
        <v>961</v>
      </c>
      <c r="AO405" s="85" t="s">
        <v>961</v>
      </c>
      <c r="AP405" s="85" t="s">
        <v>961</v>
      </c>
      <c r="AQ405" s="85" t="s">
        <v>961</v>
      </c>
      <c r="AR405" s="85" t="s">
        <v>961</v>
      </c>
    </row>
    <row r="406" spans="1:44" ht="16.5" thickTop="1" thickBot="1" x14ac:dyDescent="0.3">
      <c r="A406" s="61">
        <f t="shared" si="58"/>
        <v>149</v>
      </c>
      <c r="B406" s="92" t="str">
        <f>IF(ISERROR(IF(ISBLANK(C406),"",_xlfn.XLOOKUP(C406,'[1]Инф. по МКД'!$D$3:$D$13151,'[1]Инф. по МКД'!$C$3:$C$13151,,0))),"",IF(ISBLANK(C406),"",_xlfn.XLOOKUP(C406,'[1]Инф. по МКД'!$D$3:$D$13151,'[1]Инф. по МКД'!$C$3:$C$13151,,0)))</f>
        <v>город Пермь</v>
      </c>
      <c r="C406" s="96" t="s">
        <v>474</v>
      </c>
      <c r="D406" s="74">
        <f>IF(ISERROR(IF(ISBLANK($C406),"",VLOOKUP($C406,'[1]Инф. по МКД'!$D$3:$T$13113,3,0))),"",IF(ISBLANK($C406),"",VLOOKUP($C406,'[1]Инф. по МКД'!$D$3:$T$13113,3,0)))</f>
        <v>1958</v>
      </c>
      <c r="E406" s="75"/>
      <c r="F406" s="87" t="str">
        <f>IF(ISERROR(IF(ISBLANK($C406),"",VLOOKUP($C406,'[1]Инф. по МКД'!$D$3:$T$13113,5,0))),"",IF(ISBLANK($C406),"",VLOOKUP($C406,'[1]Инф. по МКД'!$D$3:$T$13113,5,0)))</f>
        <v>Шлакоблок</v>
      </c>
      <c r="G406" s="75">
        <f>IF(ISERROR(IF(ISBLANK($C406),"",VLOOKUP($C406,'[1]Инф. по МКД'!$D$3:$T$13113,9,0))),"",IF(ISBLANK($C406),"",VLOOKUP($C406,'[1]Инф. по МКД'!$D$3:$T$13113,9,0)))</f>
        <v>2</v>
      </c>
      <c r="H406" s="61">
        <f>IF(ISERROR(IF(ISBLANK($C406),"",VLOOKUP($C406,'[1]Инф. по МКД'!$D$3:$T$13113,10,0))),"",IF(ISBLANK($C406),"",VLOOKUP($C406,'[1]Инф. по МКД'!$D$3:$T$13113,10,0)))</f>
        <v>2</v>
      </c>
      <c r="I406" s="77">
        <f>IF(ISERROR(IF(ISBLANK($C406),"",VLOOKUP($C406,'[1]Инф. по МКД'!$D$3:$T$13113,14,0))),"",IF(ISBLANK($C406),"",VLOOKUP($C406,'[1]Инф. по МКД'!$D$3:$T$13113,14,0)))</f>
        <v>929.6</v>
      </c>
      <c r="J406" s="78">
        <f>IF(ISERROR(IF(ISBLANK($C406),"",VLOOKUP($C406,'[1]Инф. по МКД'!$D$3:$T$13113,15,0))),"",IF(ISBLANK($C406),"",VLOOKUP($C406,'[1]Инф. по МКД'!$D$3:$T$13113,15,0)))</f>
        <v>677.3</v>
      </c>
      <c r="K406" s="77">
        <f>IF(ISERROR(IF(ISBLANK($C406),"",VLOOKUP($C406,'[1]Инф. по МКД'!$D$3:$T$13113,16,0))),"",IF(ISBLANK($C406),"",VLOOKUP($C406,'[1]Инф. по МКД'!$D$3:$T$13113,16,0)))</f>
        <v>640.04999999999995</v>
      </c>
      <c r="L406" s="79">
        <f>IF(ISERROR(IF(ISBLANK($C406),"",VLOOKUP($C406,'[1]Инф. по МКД'!$D$3:$T$13113,17,0))),"",IF(ISBLANK($C406),"",VLOOKUP($C406,'[1]Инф. по МКД'!$D$3:$T$13113,17,0)))</f>
        <v>36</v>
      </c>
      <c r="M406" s="80">
        <f t="shared" si="55"/>
        <v>1638615.22</v>
      </c>
      <c r="N406" s="78"/>
      <c r="O406" s="78"/>
      <c r="P406" s="78"/>
      <c r="Q406" s="80">
        <f>IF('Форма 2'!D406=0,"",'Форма 2'!D406-N406-O406-P406)</f>
        <v>1638615.22</v>
      </c>
      <c r="R406" s="81">
        <f t="shared" si="56"/>
        <v>2419.334445592795</v>
      </c>
      <c r="S406" s="81">
        <f t="shared" si="57"/>
        <v>2419.334445592795</v>
      </c>
      <c r="T406" s="82">
        <v>46022</v>
      </c>
      <c r="U406" s="75" t="s">
        <v>43</v>
      </c>
      <c r="V406" s="84"/>
      <c r="W406" s="84">
        <f t="shared" si="59"/>
        <v>3</v>
      </c>
      <c r="X406" s="85">
        <v>1</v>
      </c>
      <c r="Y406" s="85" t="s">
        <v>961</v>
      </c>
      <c r="Z406" s="85" t="s">
        <v>961</v>
      </c>
      <c r="AA406" s="85">
        <v>1</v>
      </c>
      <c r="AB406" s="85" t="s">
        <v>961</v>
      </c>
      <c r="AC406" s="85">
        <v>1</v>
      </c>
      <c r="AD406" s="85" t="s">
        <v>961</v>
      </c>
      <c r="AE406" s="99" t="s">
        <v>961</v>
      </c>
      <c r="AF406" s="86" t="s">
        <v>961</v>
      </c>
      <c r="AG406" s="85" t="s">
        <v>961</v>
      </c>
      <c r="AH406" s="85" t="s">
        <v>961</v>
      </c>
      <c r="AI406" s="85" t="s">
        <v>961</v>
      </c>
      <c r="AJ406" s="85" t="s">
        <v>961</v>
      </c>
      <c r="AK406" s="85" t="s">
        <v>961</v>
      </c>
      <c r="AL406" s="85" t="s">
        <v>961</v>
      </c>
      <c r="AM406" s="85" t="s">
        <v>961</v>
      </c>
      <c r="AN406" s="85" t="s">
        <v>961</v>
      </c>
      <c r="AO406" s="85" t="s">
        <v>961</v>
      </c>
      <c r="AP406" s="85" t="s">
        <v>961</v>
      </c>
      <c r="AQ406" s="85" t="s">
        <v>961</v>
      </c>
      <c r="AR406" s="85" t="s">
        <v>961</v>
      </c>
    </row>
    <row r="407" spans="1:44" ht="16.5" thickTop="1" thickBot="1" x14ac:dyDescent="0.3">
      <c r="A407" s="61">
        <f t="shared" si="58"/>
        <v>150</v>
      </c>
      <c r="B407" s="92" t="str">
        <f>IF(ISERROR(IF(ISBLANK(C407),"",_xlfn.XLOOKUP(C407,'[1]Инф. по МКД'!$D$3:$D$13151,'[1]Инф. по МКД'!$C$3:$C$13151,,0))),"",IF(ISBLANK(C407),"",_xlfn.XLOOKUP(C407,'[1]Инф. по МКД'!$D$3:$D$13151,'[1]Инф. по МКД'!$C$3:$C$13151,,0)))</f>
        <v>город Пермь</v>
      </c>
      <c r="C407" s="96" t="s">
        <v>913</v>
      </c>
      <c r="D407" s="74">
        <f>IF(ISERROR(IF(ISBLANK($C407),"",VLOOKUP($C407,'[1]Инф. по МКД'!$D$3:$T$13113,3,0))),"",IF(ISBLANK($C407),"",VLOOKUP($C407,'[1]Инф. по МКД'!$D$3:$T$13113,3,0)))</f>
        <v>1967</v>
      </c>
      <c r="E407" s="75"/>
      <c r="F407" s="87" t="str">
        <f>IF(ISERROR(IF(ISBLANK($C407),"",VLOOKUP($C407,'[1]Инф. по МКД'!$D$3:$T$13113,5,0))),"",IF(ISBLANK($C407),"",VLOOKUP($C407,'[1]Инф. по МКД'!$D$3:$T$13113,5,0)))</f>
        <v>Кирпич</v>
      </c>
      <c r="G407" s="75">
        <f>IF(ISERROR(IF(ISBLANK($C407),"",VLOOKUP($C407,'[1]Инф. по МКД'!$D$3:$T$13113,9,0))),"",IF(ISBLANK($C407),"",VLOOKUP($C407,'[1]Инф. по МКД'!$D$3:$T$13113,9,0)))</f>
        <v>9</v>
      </c>
      <c r="H407" s="61">
        <f>IF(ISERROR(IF(ISBLANK($C407),"",VLOOKUP($C407,'[1]Инф. по МКД'!$D$3:$T$13113,10,0))),"",IF(ISBLANK($C407),"",VLOOKUP($C407,'[1]Инф. по МКД'!$D$3:$T$13113,10,0)))</f>
        <v>1</v>
      </c>
      <c r="I407" s="77">
        <f>IF(ISERROR(IF(ISBLANK($C407),"",VLOOKUP($C407,'[1]Инф. по МКД'!$D$3:$T$13113,14,0))),"",IF(ISBLANK($C407),"",VLOOKUP($C407,'[1]Инф. по МКД'!$D$3:$T$13113,14,0)))</f>
        <v>2416.6</v>
      </c>
      <c r="J407" s="78">
        <f>IF(ISERROR(IF(ISBLANK($C407),"",VLOOKUP($C407,'[1]Инф. по МКД'!$D$3:$T$13113,15,0))),"",IF(ISBLANK($C407),"",VLOOKUP($C407,'[1]Инф. по МКД'!$D$3:$T$13113,15,0)))</f>
        <v>2212.1999999999998</v>
      </c>
      <c r="K407" s="77">
        <f>IF(ISERROR(IF(ISBLANK($C407),"",VLOOKUP($C407,'[1]Инф. по МКД'!$D$3:$T$13113,16,0))),"",IF(ISBLANK($C407),"",VLOOKUP($C407,'[1]Инф. по МКД'!$D$3:$T$13113,16,0)))</f>
        <v>2201</v>
      </c>
      <c r="L407" s="79">
        <f>IF(ISERROR(IF(ISBLANK($C407),"",VLOOKUP($C407,'[1]Инф. по МКД'!$D$3:$T$13113,17,0))),"",IF(ISBLANK($C407),"",VLOOKUP($C407,'[1]Инф. по МКД'!$D$3:$T$13113,17,0)))</f>
        <v>109</v>
      </c>
      <c r="M407" s="80">
        <f t="shared" si="55"/>
        <v>2778508.92</v>
      </c>
      <c r="N407" s="78"/>
      <c r="O407" s="78"/>
      <c r="P407" s="78"/>
      <c r="Q407" s="80">
        <f>IF('Форма 2'!D407=0,"",'Форма 2'!D407-N407-O407-P407)</f>
        <v>2778508.92</v>
      </c>
      <c r="R407" s="81">
        <f t="shared" si="56"/>
        <v>1255.9935448874423</v>
      </c>
      <c r="S407" s="81">
        <f t="shared" si="57"/>
        <v>1255.9935448874423</v>
      </c>
      <c r="T407" s="82">
        <v>46022</v>
      </c>
      <c r="U407" s="75" t="s">
        <v>44</v>
      </c>
      <c r="V407" s="84"/>
      <c r="W407" s="84">
        <f t="shared" si="59"/>
        <v>1</v>
      </c>
      <c r="X407" s="85" t="s">
        <v>961</v>
      </c>
      <c r="Y407" s="85" t="s">
        <v>961</v>
      </c>
      <c r="Z407" s="85" t="s">
        <v>961</v>
      </c>
      <c r="AA407" s="85" t="s">
        <v>961</v>
      </c>
      <c r="AB407" s="85" t="s">
        <v>961</v>
      </c>
      <c r="AC407" s="85" t="s">
        <v>961</v>
      </c>
      <c r="AD407" s="85" t="s">
        <v>961</v>
      </c>
      <c r="AE407" s="99">
        <v>1</v>
      </c>
      <c r="AF407" s="86">
        <v>2778508.92</v>
      </c>
      <c r="AG407" s="85" t="s">
        <v>961</v>
      </c>
      <c r="AH407" s="85" t="s">
        <v>961</v>
      </c>
      <c r="AI407" s="85" t="s">
        <v>961</v>
      </c>
      <c r="AJ407" s="85" t="s">
        <v>961</v>
      </c>
      <c r="AK407" s="85" t="s">
        <v>961</v>
      </c>
      <c r="AL407" s="85" t="s">
        <v>961</v>
      </c>
      <c r="AM407" s="85" t="s">
        <v>961</v>
      </c>
      <c r="AN407" s="85" t="s">
        <v>961</v>
      </c>
      <c r="AO407" s="85" t="s">
        <v>961</v>
      </c>
      <c r="AP407" s="85" t="s">
        <v>961</v>
      </c>
      <c r="AQ407" s="85" t="s">
        <v>961</v>
      </c>
      <c r="AR407" s="85" t="s">
        <v>961</v>
      </c>
    </row>
    <row r="408" spans="1:44" ht="16.5" thickTop="1" thickBot="1" x14ac:dyDescent="0.3">
      <c r="A408" s="61">
        <f t="shared" si="58"/>
        <v>151</v>
      </c>
      <c r="B408" s="92" t="str">
        <f>IF(ISERROR(IF(ISBLANK(C408),"",_xlfn.XLOOKUP(C408,'[1]Инф. по МКД'!$D$3:$D$13151,'[1]Инф. по МКД'!$C$3:$C$13151,,0))),"",IF(ISBLANK(C408),"",_xlfn.XLOOKUP(C408,'[1]Инф. по МКД'!$D$3:$D$13151,'[1]Инф. по МКД'!$C$3:$C$13151,,0)))</f>
        <v>город Пермь</v>
      </c>
      <c r="C408" s="96" t="s">
        <v>914</v>
      </c>
      <c r="D408" s="74">
        <f>IF(ISERROR(IF(ISBLANK($C408),"",VLOOKUP($C408,'[1]Инф. по МКД'!$D$3:$T$13113,3,0))),"",IF(ISBLANK($C408),"",VLOOKUP($C408,'[1]Инф. по МКД'!$D$3:$T$13113,3,0)))</f>
        <v>1967</v>
      </c>
      <c r="E408" s="75"/>
      <c r="F408" s="87" t="str">
        <f>IF(ISERROR(IF(ISBLANK($C408),"",VLOOKUP($C408,'[1]Инф. по МКД'!$D$3:$T$13113,5,0))),"",IF(ISBLANK($C408),"",VLOOKUP($C408,'[1]Инф. по МКД'!$D$3:$T$13113,5,0)))</f>
        <v>Кирпич</v>
      </c>
      <c r="G408" s="75">
        <f>IF(ISERROR(IF(ISBLANK($C408),"",VLOOKUP($C408,'[1]Инф. по МКД'!$D$3:$T$13113,9,0))),"",IF(ISBLANK($C408),"",VLOOKUP($C408,'[1]Инф. по МКД'!$D$3:$T$13113,9,0)))</f>
        <v>9</v>
      </c>
      <c r="H408" s="61">
        <f>IF(ISERROR(IF(ISBLANK($C408),"",VLOOKUP($C408,'[1]Инф. по МКД'!$D$3:$T$13113,10,0))),"",IF(ISBLANK($C408),"",VLOOKUP($C408,'[1]Инф. по МКД'!$D$3:$T$13113,10,0)))</f>
        <v>1</v>
      </c>
      <c r="I408" s="77">
        <f>IF(ISERROR(IF(ISBLANK($C408),"",VLOOKUP($C408,'[1]Инф. по МКД'!$D$3:$T$13113,14,0))),"",IF(ISBLANK($C408),"",VLOOKUP($C408,'[1]Инф. по МКД'!$D$3:$T$13113,14,0)))</f>
        <v>2268.1999999999998</v>
      </c>
      <c r="J408" s="78">
        <f>IF(ISERROR(IF(ISBLANK($C408),"",VLOOKUP($C408,'[1]Инф. по МКД'!$D$3:$T$13113,15,0))),"",IF(ISBLANK($C408),"",VLOOKUP($C408,'[1]Инф. по МКД'!$D$3:$T$13113,15,0)))</f>
        <v>2224.6999999999998</v>
      </c>
      <c r="K408" s="77">
        <f>IF(ISERROR(IF(ISBLANK($C408),"",VLOOKUP($C408,'[1]Инф. по МКД'!$D$3:$T$13113,16,0))),"",IF(ISBLANK($C408),"",VLOOKUP($C408,'[1]Инф. по МКД'!$D$3:$T$13113,16,0)))</f>
        <v>2224.6999999999998</v>
      </c>
      <c r="L408" s="79">
        <f>IF(ISERROR(IF(ISBLANK($C408),"",VLOOKUP($C408,'[1]Инф. по МКД'!$D$3:$T$13113,17,0))),"",IF(ISBLANK($C408),"",VLOOKUP($C408,'[1]Инф. по МКД'!$D$3:$T$13113,17,0)))</f>
        <v>93</v>
      </c>
      <c r="M408" s="80">
        <f t="shared" si="55"/>
        <v>2778508.92</v>
      </c>
      <c r="N408" s="78"/>
      <c r="O408" s="78"/>
      <c r="P408" s="78"/>
      <c r="Q408" s="80">
        <f>IF('Форма 2'!D408=0,"",'Форма 2'!D408-N408-O408-P408)</f>
        <v>2778508.92</v>
      </c>
      <c r="R408" s="81">
        <f t="shared" si="56"/>
        <v>1248.936449858408</v>
      </c>
      <c r="S408" s="81">
        <f t="shared" si="57"/>
        <v>1248.936449858408</v>
      </c>
      <c r="T408" s="82">
        <v>46022</v>
      </c>
      <c r="U408" s="75" t="s">
        <v>44</v>
      </c>
      <c r="V408" s="84"/>
      <c r="W408" s="84">
        <f t="shared" si="59"/>
        <v>1</v>
      </c>
      <c r="X408" s="85" t="s">
        <v>961</v>
      </c>
      <c r="Y408" s="85" t="s">
        <v>961</v>
      </c>
      <c r="Z408" s="85" t="s">
        <v>961</v>
      </c>
      <c r="AA408" s="85" t="s">
        <v>961</v>
      </c>
      <c r="AB408" s="85" t="s">
        <v>961</v>
      </c>
      <c r="AC408" s="85" t="s">
        <v>961</v>
      </c>
      <c r="AD408" s="85" t="s">
        <v>961</v>
      </c>
      <c r="AE408" s="99">
        <v>1</v>
      </c>
      <c r="AF408" s="86">
        <v>2778508.92</v>
      </c>
      <c r="AG408" s="85" t="s">
        <v>961</v>
      </c>
      <c r="AH408" s="85" t="s">
        <v>961</v>
      </c>
      <c r="AI408" s="85" t="s">
        <v>961</v>
      </c>
      <c r="AJ408" s="85" t="s">
        <v>961</v>
      </c>
      <c r="AK408" s="85" t="s">
        <v>961</v>
      </c>
      <c r="AL408" s="85" t="s">
        <v>961</v>
      </c>
      <c r="AM408" s="85" t="s">
        <v>961</v>
      </c>
      <c r="AN408" s="85" t="s">
        <v>961</v>
      </c>
      <c r="AO408" s="85" t="s">
        <v>961</v>
      </c>
      <c r="AP408" s="85" t="s">
        <v>961</v>
      </c>
      <c r="AQ408" s="85" t="s">
        <v>961</v>
      </c>
      <c r="AR408" s="85" t="s">
        <v>961</v>
      </c>
    </row>
    <row r="409" spans="1:44" ht="16.5" thickTop="1" thickBot="1" x14ac:dyDescent="0.3">
      <c r="A409" s="61">
        <f t="shared" si="58"/>
        <v>152</v>
      </c>
      <c r="B409" s="92" t="str">
        <f>IF(ISERROR(IF(ISBLANK(C409),"",_xlfn.XLOOKUP(C409,'[1]Инф. по МКД'!$D$3:$D$13151,'[1]Инф. по МКД'!$C$3:$C$13151,,0))),"",IF(ISBLANK(C409),"",_xlfn.XLOOKUP(C409,'[1]Инф. по МКД'!$D$3:$D$13151,'[1]Инф. по МКД'!$C$3:$C$13151,,0)))</f>
        <v>город Пермь</v>
      </c>
      <c r="C409" s="96" t="s">
        <v>475</v>
      </c>
      <c r="D409" s="74">
        <f>IF(ISERROR(IF(ISBLANK($C409),"",VLOOKUP($C409,'[1]Инф. по МКД'!$D$3:$T$13113,3,0))),"",IF(ISBLANK($C409),"",VLOOKUP($C409,'[1]Инф. по МКД'!$D$3:$T$13113,3,0)))</f>
        <v>1957</v>
      </c>
      <c r="E409" s="75"/>
      <c r="F409" s="87" t="str">
        <f>IF(ISERROR(IF(ISBLANK($C409),"",VLOOKUP($C409,'[1]Инф. по МКД'!$D$3:$T$13113,5,0))),"",IF(ISBLANK($C409),"",VLOOKUP($C409,'[1]Инф. по МКД'!$D$3:$T$13113,5,0)))</f>
        <v>Кирпич</v>
      </c>
      <c r="G409" s="75">
        <f>IF(ISERROR(IF(ISBLANK($C409),"",VLOOKUP($C409,'[1]Инф. по МКД'!$D$3:$T$13113,9,0))),"",IF(ISBLANK($C409),"",VLOOKUP($C409,'[1]Инф. по МКД'!$D$3:$T$13113,9,0)))</f>
        <v>5</v>
      </c>
      <c r="H409" s="61">
        <f>IF(ISERROR(IF(ISBLANK($C409),"",VLOOKUP($C409,'[1]Инф. по МКД'!$D$3:$T$13113,10,0))),"",IF(ISBLANK($C409),"",VLOOKUP($C409,'[1]Инф. по МКД'!$D$3:$T$13113,10,0)))</f>
        <v>5</v>
      </c>
      <c r="I409" s="77">
        <f>IF(ISERROR(IF(ISBLANK($C409),"",VLOOKUP($C409,'[1]Инф. по МКД'!$D$3:$T$13113,14,0))),"",IF(ISBLANK($C409),"",VLOOKUP($C409,'[1]Инф. по МКД'!$D$3:$T$13113,14,0)))</f>
        <v>6793.6</v>
      </c>
      <c r="J409" s="78">
        <f>IF(ISERROR(IF(ISBLANK($C409),"",VLOOKUP($C409,'[1]Инф. по МКД'!$D$3:$T$13113,15,0))),"",IF(ISBLANK($C409),"",VLOOKUP($C409,'[1]Инф. по МКД'!$D$3:$T$13113,15,0)))</f>
        <v>5612.6</v>
      </c>
      <c r="K409" s="77">
        <f>IF(ISERROR(IF(ISBLANK($C409),"",VLOOKUP($C409,'[1]Инф. по МКД'!$D$3:$T$13113,16,0))),"",IF(ISBLANK($C409),"",VLOOKUP($C409,'[1]Инф. по МКД'!$D$3:$T$13113,16,0)))</f>
        <v>5612.6</v>
      </c>
      <c r="L409" s="79">
        <f>IF(ISERROR(IF(ISBLANK($C409),"",VLOOKUP($C409,'[1]Инф. по МКД'!$D$3:$T$13113,17,0))),"",IF(ISBLANK($C409),"",VLOOKUP($C409,'[1]Инф. по МКД'!$D$3:$T$13113,17,0)))</f>
        <v>192</v>
      </c>
      <c r="M409" s="80">
        <f t="shared" si="55"/>
        <v>31550565.379999999</v>
      </c>
      <c r="N409" s="78"/>
      <c r="O409" s="78"/>
      <c r="P409" s="78"/>
      <c r="Q409" s="80">
        <f>IF('Форма 2'!D409=0,"",'Форма 2'!D409-N409-O409-P409)</f>
        <v>31550565.379999999</v>
      </c>
      <c r="R409" s="81">
        <f t="shared" si="56"/>
        <v>5621.381423938994</v>
      </c>
      <c r="S409" s="81">
        <f t="shared" si="57"/>
        <v>5621.381423938994</v>
      </c>
      <c r="T409" s="82">
        <v>46022</v>
      </c>
      <c r="U409" s="75" t="s">
        <v>43</v>
      </c>
      <c r="V409" s="83"/>
      <c r="W409" s="84">
        <f t="shared" si="59"/>
        <v>5</v>
      </c>
      <c r="X409" s="85">
        <v>1</v>
      </c>
      <c r="Y409" s="85">
        <v>1</v>
      </c>
      <c r="Z409" s="85" t="s">
        <v>961</v>
      </c>
      <c r="AA409" s="85">
        <v>1</v>
      </c>
      <c r="AB409" s="85">
        <v>1</v>
      </c>
      <c r="AC409" s="85">
        <v>1</v>
      </c>
      <c r="AD409" s="85" t="s">
        <v>961</v>
      </c>
      <c r="AE409" s="99" t="s">
        <v>961</v>
      </c>
      <c r="AF409" s="86" t="s">
        <v>961</v>
      </c>
      <c r="AG409" s="85" t="s">
        <v>961</v>
      </c>
      <c r="AH409" s="85" t="s">
        <v>961</v>
      </c>
      <c r="AI409" s="85" t="s">
        <v>961</v>
      </c>
      <c r="AJ409" s="85" t="s">
        <v>961</v>
      </c>
      <c r="AK409" s="85" t="s">
        <v>961</v>
      </c>
      <c r="AL409" s="85" t="s">
        <v>961</v>
      </c>
      <c r="AM409" s="85" t="s">
        <v>961</v>
      </c>
      <c r="AN409" s="85" t="s">
        <v>961</v>
      </c>
      <c r="AO409" s="85" t="s">
        <v>961</v>
      </c>
      <c r="AP409" s="85" t="s">
        <v>961</v>
      </c>
      <c r="AQ409" s="85" t="s">
        <v>961</v>
      </c>
      <c r="AR409" s="85" t="s">
        <v>961</v>
      </c>
    </row>
    <row r="410" spans="1:44" ht="16.5" thickTop="1" thickBot="1" x14ac:dyDescent="0.3">
      <c r="A410" s="61">
        <f t="shared" si="58"/>
        <v>153</v>
      </c>
      <c r="B410" s="92" t="str">
        <f>IF(ISERROR(IF(ISBLANK(C410),"",_xlfn.XLOOKUP(C410,'[1]Инф. по МКД'!$D$3:$D$13151,'[1]Инф. по МКД'!$C$3:$C$13151,,0))),"",IF(ISBLANK(C410),"",_xlfn.XLOOKUP(C410,'[1]Инф. по МКД'!$D$3:$D$13151,'[1]Инф. по МКД'!$C$3:$C$13151,,0)))</f>
        <v>город Пермь</v>
      </c>
      <c r="C410" s="96" t="s">
        <v>915</v>
      </c>
      <c r="D410" s="74">
        <f>IF(ISERROR(IF(ISBLANK($C410),"",VLOOKUP($C410,'[1]Инф. по МКД'!$D$3:$T$13113,3,0))),"",IF(ISBLANK($C410),"",VLOOKUP($C410,'[1]Инф. по МКД'!$D$3:$T$13113,3,0)))</f>
        <v>1967</v>
      </c>
      <c r="E410" s="75"/>
      <c r="F410" s="87" t="str">
        <f>IF(ISERROR(IF(ISBLANK($C410),"",VLOOKUP($C410,'[1]Инф. по МКД'!$D$3:$T$13113,5,0))),"",IF(ISBLANK($C410),"",VLOOKUP($C410,'[1]Инф. по МКД'!$D$3:$T$13113,5,0)))</f>
        <v>Кирпич</v>
      </c>
      <c r="G410" s="75">
        <f>IF(ISERROR(IF(ISBLANK($C410),"",VLOOKUP($C410,'[1]Инф. по МКД'!$D$3:$T$13113,9,0))),"",IF(ISBLANK($C410),"",VLOOKUP($C410,'[1]Инф. по МКД'!$D$3:$T$13113,9,0)))</f>
        <v>9</v>
      </c>
      <c r="H410" s="61">
        <f>IF(ISERROR(IF(ISBLANK($C410),"",VLOOKUP($C410,'[1]Инф. по МКД'!$D$3:$T$13113,10,0))),"",IF(ISBLANK($C410),"",VLOOKUP($C410,'[1]Инф. по МКД'!$D$3:$T$13113,10,0)))</f>
        <v>1</v>
      </c>
      <c r="I410" s="77">
        <f>IF(ISERROR(IF(ISBLANK($C410),"",VLOOKUP($C410,'[1]Инф. по МКД'!$D$3:$T$13113,14,0))),"",IF(ISBLANK($C410),"",VLOOKUP($C410,'[1]Инф. по МКД'!$D$3:$T$13113,14,0)))</f>
        <v>2254.5</v>
      </c>
      <c r="J410" s="78">
        <f>IF(ISERROR(IF(ISBLANK($C410),"",VLOOKUP($C410,'[1]Инф. по МКД'!$D$3:$T$13113,15,0))),"",IF(ISBLANK($C410),"",VLOOKUP($C410,'[1]Инф. по МКД'!$D$3:$T$13113,15,0)))</f>
        <v>2254.5</v>
      </c>
      <c r="K410" s="77">
        <f>IF(ISERROR(IF(ISBLANK($C410),"",VLOOKUP($C410,'[1]Инф. по МКД'!$D$3:$T$13113,16,0))),"",IF(ISBLANK($C410),"",VLOOKUP($C410,'[1]Инф. по МКД'!$D$3:$T$13113,16,0)))</f>
        <v>2254.5</v>
      </c>
      <c r="L410" s="79">
        <f>IF(ISERROR(IF(ISBLANK($C410),"",VLOOKUP($C410,'[1]Инф. по МКД'!$D$3:$T$13113,17,0))),"",IF(ISBLANK($C410),"",VLOOKUP($C410,'[1]Инф. по МКД'!$D$3:$T$13113,17,0)))</f>
        <v>109</v>
      </c>
      <c r="M410" s="80">
        <f t="shared" si="55"/>
        <v>2778508.92</v>
      </c>
      <c r="N410" s="78"/>
      <c r="O410" s="78"/>
      <c r="P410" s="78"/>
      <c r="Q410" s="80">
        <f>IF('Форма 2'!D410=0,"",'Форма 2'!D410-N410-O410-P410)</f>
        <v>2778508.92</v>
      </c>
      <c r="R410" s="81">
        <f t="shared" si="56"/>
        <v>1232.427997338656</v>
      </c>
      <c r="S410" s="81">
        <f t="shared" si="57"/>
        <v>1232.427997338656</v>
      </c>
      <c r="T410" s="82">
        <v>46022</v>
      </c>
      <c r="U410" s="75" t="s">
        <v>44</v>
      </c>
      <c r="V410" s="84"/>
      <c r="W410" s="84">
        <f t="shared" si="59"/>
        <v>1</v>
      </c>
      <c r="X410" s="85" t="s">
        <v>961</v>
      </c>
      <c r="Y410" s="85" t="s">
        <v>961</v>
      </c>
      <c r="Z410" s="85" t="s">
        <v>961</v>
      </c>
      <c r="AA410" s="85" t="s">
        <v>961</v>
      </c>
      <c r="AB410" s="85" t="s">
        <v>961</v>
      </c>
      <c r="AC410" s="85" t="s">
        <v>961</v>
      </c>
      <c r="AD410" s="85" t="s">
        <v>961</v>
      </c>
      <c r="AE410" s="99">
        <v>1</v>
      </c>
      <c r="AF410" s="86">
        <v>2778508.92</v>
      </c>
      <c r="AG410" s="85" t="s">
        <v>961</v>
      </c>
      <c r="AH410" s="85" t="s">
        <v>961</v>
      </c>
      <c r="AI410" s="85" t="s">
        <v>961</v>
      </c>
      <c r="AJ410" s="85" t="s">
        <v>961</v>
      </c>
      <c r="AK410" s="85" t="s">
        <v>961</v>
      </c>
      <c r="AL410" s="85" t="s">
        <v>961</v>
      </c>
      <c r="AM410" s="85" t="s">
        <v>961</v>
      </c>
      <c r="AN410" s="85" t="s">
        <v>961</v>
      </c>
      <c r="AO410" s="85" t="s">
        <v>961</v>
      </c>
      <c r="AP410" s="85" t="s">
        <v>961</v>
      </c>
      <c r="AQ410" s="85" t="s">
        <v>961</v>
      </c>
      <c r="AR410" s="85" t="s">
        <v>961</v>
      </c>
    </row>
    <row r="411" spans="1:44" ht="16.5" thickTop="1" thickBot="1" x14ac:dyDescent="0.3">
      <c r="A411" s="61">
        <f t="shared" si="58"/>
        <v>154</v>
      </c>
      <c r="B411" s="92" t="str">
        <f>IF(ISERROR(IF(ISBLANK(C411),"",_xlfn.XLOOKUP(C411,'[1]Инф. по МКД'!$D$3:$D$13151,'[1]Инф. по МКД'!$C$3:$C$13151,,0))),"",IF(ISBLANK(C411),"",_xlfn.XLOOKUP(C411,'[1]Инф. по МКД'!$D$3:$D$13151,'[1]Инф. по МКД'!$C$3:$C$13151,,0)))</f>
        <v>город Пермь</v>
      </c>
      <c r="C411" s="96" t="s">
        <v>916</v>
      </c>
      <c r="D411" s="74">
        <f>IF(ISERROR(IF(ISBLANK($C411),"",VLOOKUP($C411,'[1]Инф. по МКД'!$D$3:$T$13113,3,0))),"",IF(ISBLANK($C411),"",VLOOKUP($C411,'[1]Инф. по МКД'!$D$3:$T$13113,3,0)))</f>
        <v>1967</v>
      </c>
      <c r="E411" s="75"/>
      <c r="F411" s="87" t="str">
        <f>IF(ISERROR(IF(ISBLANK($C411),"",VLOOKUP($C411,'[1]Инф. по МКД'!$D$3:$T$13113,5,0))),"",IF(ISBLANK($C411),"",VLOOKUP($C411,'[1]Инф. по МКД'!$D$3:$T$13113,5,0)))</f>
        <v>Кирпич</v>
      </c>
      <c r="G411" s="75">
        <f>IF(ISERROR(IF(ISBLANK($C411),"",VLOOKUP($C411,'[1]Инф. по МКД'!$D$3:$T$13113,9,0))),"",IF(ISBLANK($C411),"",VLOOKUP($C411,'[1]Инф. по МКД'!$D$3:$T$13113,9,0)))</f>
        <v>9</v>
      </c>
      <c r="H411" s="61">
        <f>IF(ISERROR(IF(ISBLANK($C411),"",VLOOKUP($C411,'[1]Инф. по МКД'!$D$3:$T$13113,10,0))),"",IF(ISBLANK($C411),"",VLOOKUP($C411,'[1]Инф. по МКД'!$D$3:$T$13113,10,0)))</f>
        <v>1</v>
      </c>
      <c r="I411" s="77">
        <f>IF(ISERROR(IF(ISBLANK($C411),"",VLOOKUP($C411,'[1]Инф. по МКД'!$D$3:$T$13113,14,0))),"",IF(ISBLANK($C411),"",VLOOKUP($C411,'[1]Инф. по МКД'!$D$3:$T$13113,14,0)))</f>
        <v>2269.6999999999998</v>
      </c>
      <c r="J411" s="78">
        <f>IF(ISERROR(IF(ISBLANK($C411),"",VLOOKUP($C411,'[1]Инф. по МКД'!$D$3:$T$13113,15,0))),"",IF(ISBLANK($C411),"",VLOOKUP($C411,'[1]Инф. по МКД'!$D$3:$T$13113,15,0)))</f>
        <v>2269.5</v>
      </c>
      <c r="K411" s="77">
        <f>IF(ISERROR(IF(ISBLANK($C411),"",VLOOKUP($C411,'[1]Инф. по МКД'!$D$3:$T$13113,16,0))),"",IF(ISBLANK($C411),"",VLOOKUP($C411,'[1]Инф. по МКД'!$D$3:$T$13113,16,0)))</f>
        <v>2215.1</v>
      </c>
      <c r="L411" s="79">
        <f>IF(ISERROR(IF(ISBLANK($C411),"",VLOOKUP($C411,'[1]Инф. по МКД'!$D$3:$T$13113,17,0))),"",IF(ISBLANK($C411),"",VLOOKUP($C411,'[1]Инф. по МКД'!$D$3:$T$13113,17,0)))</f>
        <v>84</v>
      </c>
      <c r="M411" s="80">
        <f t="shared" si="55"/>
        <v>2778508.92</v>
      </c>
      <c r="N411" s="78"/>
      <c r="O411" s="78"/>
      <c r="P411" s="78"/>
      <c r="Q411" s="80">
        <f>IF('Форма 2'!D411=0,"",'Форма 2'!D411-N411-O411-P411)</f>
        <v>2778508.92</v>
      </c>
      <c r="R411" s="81">
        <f t="shared" si="56"/>
        <v>1224.2824058162591</v>
      </c>
      <c r="S411" s="81">
        <f t="shared" si="57"/>
        <v>1224.2824058162591</v>
      </c>
      <c r="T411" s="82">
        <v>46022</v>
      </c>
      <c r="U411" s="75" t="s">
        <v>44</v>
      </c>
      <c r="V411" s="84"/>
      <c r="W411" s="84">
        <f t="shared" si="59"/>
        <v>1</v>
      </c>
      <c r="X411" s="85" t="s">
        <v>961</v>
      </c>
      <c r="Y411" s="85" t="s">
        <v>961</v>
      </c>
      <c r="Z411" s="85" t="s">
        <v>961</v>
      </c>
      <c r="AA411" s="85" t="s">
        <v>961</v>
      </c>
      <c r="AB411" s="85" t="s">
        <v>961</v>
      </c>
      <c r="AC411" s="85" t="s">
        <v>961</v>
      </c>
      <c r="AD411" s="85" t="s">
        <v>961</v>
      </c>
      <c r="AE411" s="99">
        <v>1</v>
      </c>
      <c r="AF411" s="86">
        <v>2778508.92</v>
      </c>
      <c r="AG411" s="85" t="s">
        <v>961</v>
      </c>
      <c r="AH411" s="85" t="s">
        <v>961</v>
      </c>
      <c r="AI411" s="85" t="s">
        <v>961</v>
      </c>
      <c r="AJ411" s="85" t="s">
        <v>961</v>
      </c>
      <c r="AK411" s="85" t="s">
        <v>961</v>
      </c>
      <c r="AL411" s="85" t="s">
        <v>961</v>
      </c>
      <c r="AM411" s="85" t="s">
        <v>961</v>
      </c>
      <c r="AN411" s="85" t="s">
        <v>961</v>
      </c>
      <c r="AO411" s="85" t="s">
        <v>961</v>
      </c>
      <c r="AP411" s="85" t="s">
        <v>961</v>
      </c>
      <c r="AQ411" s="85" t="s">
        <v>961</v>
      </c>
      <c r="AR411" s="85" t="s">
        <v>961</v>
      </c>
    </row>
    <row r="412" spans="1:44" ht="16.5" thickTop="1" thickBot="1" x14ac:dyDescent="0.3">
      <c r="A412" s="61">
        <f t="shared" si="58"/>
        <v>155</v>
      </c>
      <c r="B412" s="92" t="str">
        <f>IF(ISERROR(IF(ISBLANK(C412),"",_xlfn.XLOOKUP(C412,'[1]Инф. по МКД'!$D$3:$D$13151,'[1]Инф. по МКД'!$C$3:$C$13151,,0))),"",IF(ISBLANK(C412),"",_xlfn.XLOOKUP(C412,'[1]Инф. по МКД'!$D$3:$D$13151,'[1]Инф. по МКД'!$C$3:$C$13151,,0)))</f>
        <v>город Пермь</v>
      </c>
      <c r="C412" s="96" t="s">
        <v>476</v>
      </c>
      <c r="D412" s="74">
        <f>IF(ISERROR(IF(ISBLANK($C412),"",VLOOKUP($C412,'[1]Инф. по МКД'!$D$3:$T$13113,3,0))),"",IF(ISBLANK($C412),"",VLOOKUP($C412,'[1]Инф. по МКД'!$D$3:$T$13113,3,0)))</f>
        <v>1958</v>
      </c>
      <c r="E412" s="75"/>
      <c r="F412" s="87" t="str">
        <f>IF(ISERROR(IF(ISBLANK($C412),"",VLOOKUP($C412,'[1]Инф. по МКД'!$D$3:$T$13113,5,0))),"",IF(ISBLANK($C412),"",VLOOKUP($C412,'[1]Инф. по МКД'!$D$3:$T$13113,5,0)))</f>
        <v>Панель</v>
      </c>
      <c r="G412" s="75">
        <f>IF(ISERROR(IF(ISBLANK($C412),"",VLOOKUP($C412,'[1]Инф. по МКД'!$D$3:$T$13113,9,0))),"",IF(ISBLANK($C412),"",VLOOKUP($C412,'[1]Инф. по МКД'!$D$3:$T$13113,9,0)))</f>
        <v>4</v>
      </c>
      <c r="H412" s="61">
        <f>IF(ISERROR(IF(ISBLANK($C412),"",VLOOKUP($C412,'[1]Инф. по МКД'!$D$3:$T$13113,10,0))),"",IF(ISBLANK($C412),"",VLOOKUP($C412,'[1]Инф. по МКД'!$D$3:$T$13113,10,0)))</f>
        <v>4</v>
      </c>
      <c r="I412" s="77">
        <f>IF(ISERROR(IF(ISBLANK($C412),"",VLOOKUP($C412,'[1]Инф. по МКД'!$D$3:$T$13113,14,0))),"",IF(ISBLANK($C412),"",VLOOKUP($C412,'[1]Инф. по МКД'!$D$3:$T$13113,14,0)))</f>
        <v>3121.5</v>
      </c>
      <c r="J412" s="78">
        <f>IF(ISERROR(IF(ISBLANK($C412),"",VLOOKUP($C412,'[1]Инф. по МКД'!$D$3:$T$13113,15,0))),"",IF(ISBLANK($C412),"",VLOOKUP($C412,'[1]Инф. по МКД'!$D$3:$T$13113,15,0)))</f>
        <v>2709.099999999999</v>
      </c>
      <c r="K412" s="77">
        <f>IF(ISERROR(IF(ISBLANK($C412),"",VLOOKUP($C412,'[1]Инф. по МКД'!$D$3:$T$13113,16,0))),"",IF(ISBLANK($C412),"",VLOOKUP($C412,'[1]Инф. по МКД'!$D$3:$T$13113,16,0)))</f>
        <v>2603.44</v>
      </c>
      <c r="L412" s="79">
        <f>IF(ISERROR(IF(ISBLANK($C412),"",VLOOKUP($C412,'[1]Инф. по МКД'!$D$3:$T$13113,17,0))),"",IF(ISBLANK($C412),"",VLOOKUP($C412,'[1]Инф. по МКД'!$D$3:$T$13113,17,0)))</f>
        <v>108</v>
      </c>
      <c r="M412" s="80">
        <f t="shared" si="55"/>
        <v>17787774.109999999</v>
      </c>
      <c r="N412" s="78"/>
      <c r="O412" s="78"/>
      <c r="P412" s="78"/>
      <c r="Q412" s="80">
        <f>IF('Форма 2'!D412=0,"",'Форма 2'!D412-N412-O412-P412)</f>
        <v>17787774.109999999</v>
      </c>
      <c r="R412" s="81">
        <f t="shared" si="56"/>
        <v>6565.9348529031804</v>
      </c>
      <c r="S412" s="81">
        <f t="shared" si="57"/>
        <v>6565.9348529031804</v>
      </c>
      <c r="T412" s="82">
        <v>46022</v>
      </c>
      <c r="U412" s="75" t="s">
        <v>43</v>
      </c>
      <c r="V412" s="83"/>
      <c r="W412" s="84">
        <f t="shared" si="59"/>
        <v>2</v>
      </c>
      <c r="X412" s="85" t="s">
        <v>961</v>
      </c>
      <c r="Y412" s="85" t="s">
        <v>961</v>
      </c>
      <c r="Z412" s="85" t="s">
        <v>961</v>
      </c>
      <c r="AA412" s="85" t="s">
        <v>961</v>
      </c>
      <c r="AB412" s="85" t="s">
        <v>961</v>
      </c>
      <c r="AC412" s="85" t="s">
        <v>961</v>
      </c>
      <c r="AD412" s="85" t="s">
        <v>961</v>
      </c>
      <c r="AE412" s="99" t="s">
        <v>961</v>
      </c>
      <c r="AF412" s="86" t="s">
        <v>961</v>
      </c>
      <c r="AG412" s="85" t="s">
        <v>961</v>
      </c>
      <c r="AH412" s="85">
        <v>1</v>
      </c>
      <c r="AI412" s="85" t="s">
        <v>961</v>
      </c>
      <c r="AJ412" s="85" t="s">
        <v>961</v>
      </c>
      <c r="AK412" s="85">
        <v>1</v>
      </c>
      <c r="AL412" s="85" t="s">
        <v>961</v>
      </c>
      <c r="AM412" s="85" t="s">
        <v>961</v>
      </c>
      <c r="AN412" s="85" t="s">
        <v>961</v>
      </c>
      <c r="AO412" s="85" t="s">
        <v>961</v>
      </c>
      <c r="AP412" s="85" t="s">
        <v>961</v>
      </c>
      <c r="AQ412" s="85" t="s">
        <v>961</v>
      </c>
      <c r="AR412" s="85" t="s">
        <v>961</v>
      </c>
    </row>
    <row r="413" spans="1:44" ht="16.5" thickTop="1" thickBot="1" x14ac:dyDescent="0.3">
      <c r="A413" s="61">
        <f t="shared" si="58"/>
        <v>156</v>
      </c>
      <c r="B413" s="92" t="str">
        <f>IF(ISERROR(IF(ISBLANK(C413),"",_xlfn.XLOOKUP(C413,'[1]Инф. по МКД'!$D$3:$D$13151,'[1]Инф. по МКД'!$C$3:$C$13151,,0))),"",IF(ISBLANK(C413),"",_xlfn.XLOOKUP(C413,'[1]Инф. по МКД'!$D$3:$D$13151,'[1]Инф. по МКД'!$C$3:$C$13151,,0)))</f>
        <v>город Пермь</v>
      </c>
      <c r="C413" s="96" t="s">
        <v>920</v>
      </c>
      <c r="D413" s="74">
        <f>IF(ISERROR(IF(ISBLANK($C413),"",VLOOKUP($C413,'[1]Инф. по МКД'!$D$3:$T$13113,3,0))),"",IF(ISBLANK($C413),"",VLOOKUP($C413,'[1]Инф. по МКД'!$D$3:$T$13113,3,0)))</f>
        <v>1977</v>
      </c>
      <c r="E413" s="75"/>
      <c r="F413" s="87" t="str">
        <f>IF(ISERROR(IF(ISBLANK($C413),"",VLOOKUP($C413,'[1]Инф. по МКД'!$D$3:$T$13113,5,0))),"",IF(ISBLANK($C413),"",VLOOKUP($C413,'[1]Инф. по МКД'!$D$3:$T$13113,5,0)))</f>
        <v>Панель</v>
      </c>
      <c r="G413" s="75">
        <f>IF(ISERROR(IF(ISBLANK($C413),"",VLOOKUP($C413,'[1]Инф. по МКД'!$D$3:$T$13113,9,0))),"",IF(ISBLANK($C413),"",VLOOKUP($C413,'[1]Инф. по МКД'!$D$3:$T$13113,9,0)))</f>
        <v>9</v>
      </c>
      <c r="H413" s="61">
        <f>IF(ISERROR(IF(ISBLANK($C413),"",VLOOKUP($C413,'[1]Инф. по МКД'!$D$3:$T$13113,10,0))),"",IF(ISBLANK($C413),"",VLOOKUP($C413,'[1]Инф. по МКД'!$D$3:$T$13113,10,0)))</f>
        <v>2</v>
      </c>
      <c r="I413" s="77">
        <f>IF(ISERROR(IF(ISBLANK($C413),"",VLOOKUP($C413,'[1]Инф. по МКД'!$D$3:$T$13113,14,0))),"",IF(ISBLANK($C413),"",VLOOKUP($C413,'[1]Инф. по МКД'!$D$3:$T$13113,14,0)))</f>
        <v>3875.4</v>
      </c>
      <c r="J413" s="78">
        <f>IF(ISERROR(IF(ISBLANK($C413),"",VLOOKUP($C413,'[1]Инф. по МКД'!$D$3:$T$13113,15,0))),"",IF(ISBLANK($C413),"",VLOOKUP($C413,'[1]Инф. по МКД'!$D$3:$T$13113,15,0)))</f>
        <v>3875.4</v>
      </c>
      <c r="K413" s="77">
        <f>IF(ISERROR(IF(ISBLANK($C413),"",VLOOKUP($C413,'[1]Инф. по МКД'!$D$3:$T$13113,16,0))),"",IF(ISBLANK($C413),"",VLOOKUP($C413,'[1]Инф. по МКД'!$D$3:$T$13113,16,0)))</f>
        <v>3875.4</v>
      </c>
      <c r="L413" s="79">
        <f>IF(ISERROR(IF(ISBLANK($C413),"",VLOOKUP($C413,'[1]Инф. по МКД'!$D$3:$T$13113,17,0))),"",IF(ISBLANK($C413),"",VLOOKUP($C413,'[1]Инф. по МКД'!$D$3:$T$13113,17,0)))</f>
        <v>185</v>
      </c>
      <c r="M413" s="80">
        <f t="shared" si="55"/>
        <v>5557017.8399999999</v>
      </c>
      <c r="N413" s="78"/>
      <c r="O413" s="78"/>
      <c r="P413" s="78"/>
      <c r="Q413" s="80">
        <f>IF('Форма 2'!D413=0,"",'Форма 2'!D413-N413-O413-P413)</f>
        <v>5557017.8399999999</v>
      </c>
      <c r="R413" s="81">
        <f t="shared" si="56"/>
        <v>1433.9211023378232</v>
      </c>
      <c r="S413" s="81">
        <f t="shared" si="57"/>
        <v>1433.9211023378232</v>
      </c>
      <c r="T413" s="82">
        <v>46022</v>
      </c>
      <c r="U413" s="75" t="s">
        <v>44</v>
      </c>
      <c r="V413" s="83"/>
      <c r="W413" s="84">
        <f t="shared" si="59"/>
        <v>1</v>
      </c>
      <c r="X413" s="85" t="s">
        <v>961</v>
      </c>
      <c r="Y413" s="85" t="s">
        <v>961</v>
      </c>
      <c r="Z413" s="85" t="s">
        <v>961</v>
      </c>
      <c r="AA413" s="85" t="s">
        <v>961</v>
      </c>
      <c r="AB413" s="85" t="s">
        <v>961</v>
      </c>
      <c r="AC413" s="85" t="s">
        <v>961</v>
      </c>
      <c r="AD413" s="85" t="s">
        <v>961</v>
      </c>
      <c r="AE413" s="99">
        <v>2</v>
      </c>
      <c r="AF413" s="86">
        <v>5557017.8399999999</v>
      </c>
      <c r="AG413" s="85" t="s">
        <v>961</v>
      </c>
      <c r="AH413" s="85" t="s">
        <v>961</v>
      </c>
      <c r="AI413" s="85" t="s">
        <v>961</v>
      </c>
      <c r="AJ413" s="85" t="s">
        <v>961</v>
      </c>
      <c r="AK413" s="85" t="s">
        <v>961</v>
      </c>
      <c r="AL413" s="85" t="s">
        <v>961</v>
      </c>
      <c r="AM413" s="85" t="s">
        <v>961</v>
      </c>
      <c r="AN413" s="85" t="s">
        <v>961</v>
      </c>
      <c r="AO413" s="85" t="s">
        <v>961</v>
      </c>
      <c r="AP413" s="85" t="s">
        <v>961</v>
      </c>
      <c r="AQ413" s="85" t="s">
        <v>961</v>
      </c>
      <c r="AR413" s="85" t="s">
        <v>961</v>
      </c>
    </row>
    <row r="414" spans="1:44" ht="17.25" thickTop="1" thickBot="1" x14ac:dyDescent="0.3">
      <c r="A414" s="190">
        <f t="shared" si="58"/>
        <v>0</v>
      </c>
      <c r="B414" s="191" t="str">
        <f>IF(ISERROR(IF(ISBLANK(C414),"",_xlfn.XLOOKUP(C414,'[1]Инф. по МКД'!$D$3:$D$13151,'[1]Инф. по МКД'!$C$3:$C$13151,,0))),"",IF(ISBLANK(C414),"",_xlfn.XLOOKUP(C414,'[1]Инф. по МКД'!$D$3:$D$13151,'[1]Инф. по МКД'!$C$3:$C$13151,,0)))</f>
        <v/>
      </c>
      <c r="C414" s="35" t="s">
        <v>143</v>
      </c>
      <c r="D414" s="32" t="str">
        <f>IF(ISERROR(IF(ISBLANK($C414),"",VLOOKUP($C414,'[1]Инф. по МКД'!$D$3:$T$13113,3,0))),"",IF(ISBLANK($C414),"",VLOOKUP($C414,'[1]Инф. по МКД'!$D$3:$T$13113,3,0)))</f>
        <v/>
      </c>
      <c r="E414" s="32"/>
      <c r="F414" s="32" t="str">
        <f>IF(ISERROR(IF(ISBLANK($C414),"",VLOOKUP($C414,'[1]Инф. по МКД'!$D$3:$T$13113,5,0))),"",IF(ISBLANK($C414),"",VLOOKUP($C414,'[1]Инф. по МКД'!$D$3:$T$13113,5,0)))</f>
        <v/>
      </c>
      <c r="G414" s="32" t="str">
        <f>IF(ISERROR(IF(ISBLANK($C414),"",VLOOKUP($C414,'[1]Инф. по МКД'!$D$3:$T$13113,9,0))),"",IF(ISBLANK($C414),"",VLOOKUP($C414,'[1]Инф. по МКД'!$D$3:$T$13113,9,0)))</f>
        <v/>
      </c>
      <c r="H414" s="32" t="str">
        <f>IF(ISERROR(IF(ISBLANK($C414),"",VLOOKUP($C414,'[1]Инф. по МКД'!$D$3:$T$13113,10,0))),"",IF(ISBLANK($C414),"",VLOOKUP($C414,'[1]Инф. по МКД'!$D$3:$T$13113,10,0)))</f>
        <v/>
      </c>
      <c r="I414" s="36" t="str">
        <f>IF(ISERROR(IF(ISBLANK($C414),"",VLOOKUP($C414,'[1]Инф. по МКД'!$D$3:$T$13113,14,0))),"",IF(ISBLANK($C414),"",VLOOKUP($C414,'[1]Инф. по МКД'!$D$3:$T$13113,14,0)))</f>
        <v/>
      </c>
      <c r="J414" s="36" t="str">
        <f>IF(ISERROR(IF(ISBLANK($C414),"",VLOOKUP($C414,'[1]Инф. по МКД'!$D$3:$T$13113,15,0))),"",IF(ISBLANK($C414),"",VLOOKUP($C414,'[1]Инф. по МКД'!$D$3:$T$13113,15,0)))</f>
        <v/>
      </c>
      <c r="K414" s="36" t="str">
        <f>IF(ISERROR(IF(ISBLANK($C414),"",VLOOKUP($C414,'[1]Инф. по МКД'!$D$3:$T$13113,16,0))),"",IF(ISBLANK($C414),"",VLOOKUP($C414,'[1]Инф. по МКД'!$D$3:$T$13113,16,0)))</f>
        <v/>
      </c>
      <c r="L414" s="36" t="str">
        <f>IF(ISERROR(IF(ISBLANK($C414),"",VLOOKUP($C414,'[1]Инф. по МКД'!$D$3:$T$13113,17,0))),"",IF(ISBLANK($C414),"",VLOOKUP($C414,'[1]Инф. по МКД'!$D$3:$T$13113,17,0)))</f>
        <v/>
      </c>
      <c r="M414" s="36">
        <f t="shared" si="55"/>
        <v>90786803.00999999</v>
      </c>
      <c r="N414" s="36"/>
      <c r="O414" s="36"/>
      <c r="P414" s="36"/>
      <c r="Q414" s="36">
        <f>IF('Форма 2'!D414=0,"",'Форма 2'!D414-N414-O414-P414)</f>
        <v>90786803.00999999</v>
      </c>
      <c r="R414" s="93"/>
      <c r="S414" s="93"/>
      <c r="T414" s="32"/>
      <c r="U414" s="32"/>
      <c r="V414" s="84"/>
      <c r="W414" s="84">
        <f t="shared" si="59"/>
        <v>0</v>
      </c>
      <c r="X414" s="85"/>
      <c r="Y414" s="85"/>
      <c r="Z414" s="85"/>
      <c r="AA414" s="85"/>
      <c r="AB414" s="85"/>
      <c r="AC414" s="85"/>
      <c r="AD414" s="85"/>
      <c r="AE414" s="99"/>
      <c r="AF414" s="86"/>
      <c r="AG414" s="85"/>
      <c r="AH414" s="85"/>
      <c r="AI414" s="85"/>
      <c r="AJ414" s="85"/>
      <c r="AK414" s="85"/>
      <c r="AL414" s="85"/>
      <c r="AM414" s="85"/>
      <c r="AN414" s="85"/>
      <c r="AO414" s="85"/>
      <c r="AP414" s="85"/>
      <c r="AQ414" s="85"/>
      <c r="AR414" s="85"/>
    </row>
    <row r="415" spans="1:44" ht="16.5" thickTop="1" thickBot="1" x14ac:dyDescent="0.3">
      <c r="A415" s="61">
        <f t="shared" si="58"/>
        <v>1</v>
      </c>
      <c r="B415" s="92" t="str">
        <f>IF(ISERROR(IF(ISBLANK(C415),"",_xlfn.XLOOKUP(C415,'[1]Инф. по МКД'!$D$3:$D$13151,'[1]Инф. по МКД'!$C$3:$C$13151,,0))),"",IF(ISBLANK(C415),"",_xlfn.XLOOKUP(C415,'[1]Инф. по МКД'!$D$3:$D$13151,'[1]Инф. по МКД'!$C$3:$C$13151,,0)))</f>
        <v>Губахинский городской округ Пермского края</v>
      </c>
      <c r="C415" s="96" t="s">
        <v>144</v>
      </c>
      <c r="D415" s="74">
        <f>IF(ISERROR(IF(ISBLANK($C415),"",VLOOKUP($C415,'[1]Инф. по МКД'!$D$3:$T$13113,3,0))),"",IF(ISBLANK($C415),"",VLOOKUP($C415,'[1]Инф. по МКД'!$D$3:$T$13113,3,0)))</f>
        <v>1951</v>
      </c>
      <c r="E415" s="75"/>
      <c r="F415" s="87" t="str">
        <f>IF(ISERROR(IF(ISBLANK($C415),"",VLOOKUP($C415,'[1]Инф. по МКД'!$D$3:$T$13113,5,0))),"",IF(ISBLANK($C415),"",VLOOKUP($C415,'[1]Инф. по МКД'!$D$3:$T$13113,5,0)))</f>
        <v>Блоки</v>
      </c>
      <c r="G415" s="75">
        <f>IF(ISERROR(IF(ISBLANK($C415),"",VLOOKUP($C415,'[1]Инф. по МКД'!$D$3:$T$13113,9,0))),"",IF(ISBLANK($C415),"",VLOOKUP($C415,'[1]Инф. по МКД'!$D$3:$T$13113,9,0)))</f>
        <v>2</v>
      </c>
      <c r="H415" s="61">
        <f>IF(ISERROR(IF(ISBLANK($C415),"",VLOOKUP($C415,'[1]Инф. по МКД'!$D$3:$T$13113,10,0))),"",IF(ISBLANK($C415),"",VLOOKUP($C415,'[1]Инф. по МКД'!$D$3:$T$13113,10,0)))</f>
        <v>2</v>
      </c>
      <c r="I415" s="77">
        <f>IF(ISERROR(IF(ISBLANK($C415),"",VLOOKUP($C415,'[1]Инф. по МКД'!$D$3:$T$13113,14,0))),"",IF(ISBLANK($C415),"",VLOOKUP($C415,'[1]Инф. по МКД'!$D$3:$T$13113,14,0)))</f>
        <v>951.7</v>
      </c>
      <c r="J415" s="78">
        <f>IF(ISERROR(IF(ISBLANK($C415),"",VLOOKUP($C415,'[1]Инф. по МКД'!$D$3:$T$13113,15,0))),"",IF(ISBLANK($C415),"",VLOOKUP($C415,'[1]Инф. по МКД'!$D$3:$T$13113,15,0)))</f>
        <v>879.3</v>
      </c>
      <c r="K415" s="77">
        <f>IF(ISERROR(IF(ISBLANK($C415),"",VLOOKUP($C415,'[1]Инф. по МКД'!$D$3:$T$13113,16,0))),"",IF(ISBLANK($C415),"",VLOOKUP($C415,'[1]Инф. по МКД'!$D$3:$T$13113,16,0)))</f>
        <v>651.4</v>
      </c>
      <c r="L415" s="79">
        <f>IF(ISERROR(IF(ISBLANK($C415),"",VLOOKUP($C415,'[1]Инф. по МКД'!$D$3:$T$13113,17,0))),"",IF(ISBLANK($C415),"",VLOOKUP($C415,'[1]Инф. по МКД'!$D$3:$T$13113,17,0)))</f>
        <v>30</v>
      </c>
      <c r="M415" s="80">
        <f t="shared" si="55"/>
        <v>5545698.6600000001</v>
      </c>
      <c r="N415" s="78"/>
      <c r="O415" s="78"/>
      <c r="P415" s="78"/>
      <c r="Q415" s="80">
        <f>IF('Форма 2'!D415=0,"",'Форма 2'!D415-N415-O415-P415)</f>
        <v>5545698.6600000001</v>
      </c>
      <c r="R415" s="81">
        <f t="shared" ref="R415:R424" si="60">M415/J415</f>
        <v>6306.9471852610031</v>
      </c>
      <c r="S415" s="81">
        <f t="shared" ref="S415:S424" si="61">R415</f>
        <v>6306.9471852610031</v>
      </c>
      <c r="T415" s="82">
        <v>46022</v>
      </c>
      <c r="U415" s="75" t="s">
        <v>43</v>
      </c>
      <c r="V415" s="83"/>
      <c r="W415" s="84">
        <f t="shared" si="59"/>
        <v>1</v>
      </c>
      <c r="X415" s="85" t="s">
        <v>961</v>
      </c>
      <c r="Y415" s="85" t="s">
        <v>961</v>
      </c>
      <c r="Z415" s="85" t="s">
        <v>961</v>
      </c>
      <c r="AA415" s="85" t="s">
        <v>961</v>
      </c>
      <c r="AB415" s="85" t="s">
        <v>961</v>
      </c>
      <c r="AC415" s="85" t="s">
        <v>961</v>
      </c>
      <c r="AD415" s="85" t="s">
        <v>961</v>
      </c>
      <c r="AE415" s="99" t="s">
        <v>961</v>
      </c>
      <c r="AF415" s="86" t="s">
        <v>961</v>
      </c>
      <c r="AG415" s="85" t="s">
        <v>961</v>
      </c>
      <c r="AH415" s="85">
        <v>1</v>
      </c>
      <c r="AI415" s="85" t="s">
        <v>961</v>
      </c>
      <c r="AJ415" s="85" t="s">
        <v>961</v>
      </c>
      <c r="AK415" s="85" t="s">
        <v>961</v>
      </c>
      <c r="AL415" s="85" t="s">
        <v>961</v>
      </c>
      <c r="AM415" s="85" t="s">
        <v>961</v>
      </c>
      <c r="AN415" s="85" t="s">
        <v>961</v>
      </c>
      <c r="AO415" s="85" t="s">
        <v>961</v>
      </c>
      <c r="AP415" s="85" t="s">
        <v>961</v>
      </c>
      <c r="AQ415" s="85" t="s">
        <v>961</v>
      </c>
      <c r="AR415" s="85" t="s">
        <v>961</v>
      </c>
    </row>
    <row r="416" spans="1:44" ht="16.5" thickTop="1" thickBot="1" x14ac:dyDescent="0.3">
      <c r="A416" s="61">
        <f t="shared" si="58"/>
        <v>2</v>
      </c>
      <c r="B416" s="92" t="str">
        <f>IF(ISERROR(IF(ISBLANK(C416),"",_xlfn.XLOOKUP(C416,'[1]Инф. по МКД'!$D$3:$D$13151,'[1]Инф. по МКД'!$C$3:$C$13151,,0))),"",IF(ISBLANK(C416),"",_xlfn.XLOOKUP(C416,'[1]Инф. по МКД'!$D$3:$D$13151,'[1]Инф. по МКД'!$C$3:$C$13151,,0)))</f>
        <v>Губахинский городской округ Пермского края</v>
      </c>
      <c r="C416" s="96" t="s">
        <v>366</v>
      </c>
      <c r="D416" s="74">
        <f>IF(ISERROR(IF(ISBLANK($C416),"",VLOOKUP($C416,'[1]Инф. по МКД'!$D$3:$T$13113,3,0))),"",IF(ISBLANK($C416),"",VLOOKUP($C416,'[1]Инф. по МКД'!$D$3:$T$13113,3,0)))</f>
        <v>1974</v>
      </c>
      <c r="E416" s="75"/>
      <c r="F416" s="87" t="str">
        <f>IF(ISERROR(IF(ISBLANK($C416),"",VLOOKUP($C416,'[1]Инф. по МКД'!$D$3:$T$13113,5,0))),"",IF(ISBLANK($C416),"",VLOOKUP($C416,'[1]Инф. по МКД'!$D$3:$T$13113,5,0)))</f>
        <v>Крупные блоки</v>
      </c>
      <c r="G416" s="75">
        <f>IF(ISERROR(IF(ISBLANK($C416),"",VLOOKUP($C416,'[1]Инф. по МКД'!$D$3:$T$13113,9,0))),"",IF(ISBLANK($C416),"",VLOOKUP($C416,'[1]Инф. по МКД'!$D$3:$T$13113,9,0)))</f>
        <v>5</v>
      </c>
      <c r="H416" s="61">
        <f>IF(ISERROR(IF(ISBLANK($C416),"",VLOOKUP($C416,'[1]Инф. по МКД'!$D$3:$T$13113,10,0))),"",IF(ISBLANK($C416),"",VLOOKUP($C416,'[1]Инф. по МКД'!$D$3:$T$13113,10,0)))</f>
        <v>4</v>
      </c>
      <c r="I416" s="77">
        <f>IF(ISERROR(IF(ISBLANK($C416),"",VLOOKUP($C416,'[1]Инф. по МКД'!$D$3:$T$13113,14,0))),"",IF(ISBLANK($C416),"",VLOOKUP($C416,'[1]Инф. по МКД'!$D$3:$T$13113,14,0)))</f>
        <v>3198.4</v>
      </c>
      <c r="J416" s="78">
        <f>IF(ISERROR(IF(ISBLANK($C416),"",VLOOKUP($C416,'[1]Инф. по МКД'!$D$3:$T$13113,15,0))),"",IF(ISBLANK($C416),"",VLOOKUP($C416,'[1]Инф. по МКД'!$D$3:$T$13113,15,0)))</f>
        <v>3198.4</v>
      </c>
      <c r="K416" s="77">
        <f>IF(ISERROR(IF(ISBLANK($C416),"",VLOOKUP($C416,'[1]Инф. по МКД'!$D$3:$T$13113,16,0))),"",IF(ISBLANK($C416),"",VLOOKUP($C416,'[1]Инф. по МКД'!$D$3:$T$13113,16,0)))</f>
        <v>3023.8</v>
      </c>
      <c r="L416" s="79">
        <f>IF(ISERROR(IF(ISBLANK($C416),"",VLOOKUP($C416,'[1]Инф. по МКД'!$D$3:$T$13113,17,0))),"",IF(ISBLANK($C416),"",VLOOKUP($C416,'[1]Инф. по МКД'!$D$3:$T$13113,17,0)))</f>
        <v>144</v>
      </c>
      <c r="M416" s="80">
        <f t="shared" si="55"/>
        <v>3428045.12</v>
      </c>
      <c r="N416" s="78"/>
      <c r="O416" s="78"/>
      <c r="P416" s="78"/>
      <c r="Q416" s="80">
        <f>IF('Форма 2'!D416=0,"",'Форма 2'!D416-N416-O416-P416)</f>
        <v>3428045.12</v>
      </c>
      <c r="R416" s="81">
        <f t="shared" si="60"/>
        <v>1071.8</v>
      </c>
      <c r="S416" s="81">
        <f t="shared" si="61"/>
        <v>1071.8</v>
      </c>
      <c r="T416" s="82">
        <v>46022</v>
      </c>
      <c r="U416" s="75" t="s">
        <v>44</v>
      </c>
      <c r="V416" s="84"/>
      <c r="W416" s="84">
        <f t="shared" si="59"/>
        <v>1</v>
      </c>
      <c r="X416" s="85" t="s">
        <v>961</v>
      </c>
      <c r="Y416" s="85" t="s">
        <v>961</v>
      </c>
      <c r="Z416" s="85" t="s">
        <v>961</v>
      </c>
      <c r="AA416" s="85" t="s">
        <v>961</v>
      </c>
      <c r="AB416" s="85" t="s">
        <v>961</v>
      </c>
      <c r="AC416" s="85" t="s">
        <v>961</v>
      </c>
      <c r="AD416" s="85">
        <v>1</v>
      </c>
      <c r="AE416" s="99" t="s">
        <v>961</v>
      </c>
      <c r="AF416" s="86" t="s">
        <v>961</v>
      </c>
      <c r="AG416" s="85" t="s">
        <v>961</v>
      </c>
      <c r="AH416" s="85" t="s">
        <v>961</v>
      </c>
      <c r="AI416" s="85" t="s">
        <v>961</v>
      </c>
      <c r="AJ416" s="85" t="s">
        <v>961</v>
      </c>
      <c r="AK416" s="85" t="s">
        <v>961</v>
      </c>
      <c r="AL416" s="85" t="s">
        <v>961</v>
      </c>
      <c r="AM416" s="85" t="s">
        <v>961</v>
      </c>
      <c r="AN416" s="85" t="s">
        <v>961</v>
      </c>
      <c r="AO416" s="85" t="s">
        <v>961</v>
      </c>
      <c r="AP416" s="85" t="s">
        <v>961</v>
      </c>
      <c r="AQ416" s="85" t="s">
        <v>961</v>
      </c>
      <c r="AR416" s="85" t="s">
        <v>961</v>
      </c>
    </row>
    <row r="417" spans="1:44" ht="16.5" thickTop="1" thickBot="1" x14ac:dyDescent="0.3">
      <c r="A417" s="61">
        <f t="shared" si="58"/>
        <v>3</v>
      </c>
      <c r="B417" s="92" t="str">
        <f>IF(ISERROR(IF(ISBLANK(C417),"",_xlfn.XLOOKUP(C417,'[1]Инф. по МКД'!$D$3:$D$13151,'[1]Инф. по МКД'!$C$3:$C$13151,,0))),"",IF(ISBLANK(C417),"",_xlfn.XLOOKUP(C417,'[1]Инф. по МКД'!$D$3:$D$13151,'[1]Инф. по МКД'!$C$3:$C$13151,,0)))</f>
        <v>Губахинский городской округ Пермского края</v>
      </c>
      <c r="C417" s="96" t="s">
        <v>367</v>
      </c>
      <c r="D417" s="74">
        <f>IF(ISERROR(IF(ISBLANK($C417),"",VLOOKUP($C417,'[1]Инф. по МКД'!$D$3:$T$13113,3,0))),"",IF(ISBLANK($C417),"",VLOOKUP($C417,'[1]Инф. по МКД'!$D$3:$T$13113,3,0)))</f>
        <v>1961</v>
      </c>
      <c r="E417" s="75"/>
      <c r="F417" s="87" t="str">
        <f>IF(ISERROR(IF(ISBLANK($C417),"",VLOOKUP($C417,'[1]Инф. по МКД'!$D$3:$T$13113,5,0))),"",IF(ISBLANK($C417),"",VLOOKUP($C417,'[1]Инф. по МКД'!$D$3:$T$13113,5,0)))</f>
        <v>Шлакоблок</v>
      </c>
      <c r="G417" s="75">
        <f>IF(ISERROR(IF(ISBLANK($C417),"",VLOOKUP($C417,'[1]Инф. по МКД'!$D$3:$T$13113,9,0))),"",IF(ISBLANK($C417),"",VLOOKUP($C417,'[1]Инф. по МКД'!$D$3:$T$13113,9,0)))</f>
        <v>3</v>
      </c>
      <c r="H417" s="61">
        <f>IF(ISERROR(IF(ISBLANK($C417),"",VLOOKUP($C417,'[1]Инф. по МКД'!$D$3:$T$13113,10,0))),"",IF(ISBLANK($C417),"",VLOOKUP($C417,'[1]Инф. по МКД'!$D$3:$T$13113,10,0)))</f>
        <v>4</v>
      </c>
      <c r="I417" s="77">
        <f>IF(ISERROR(IF(ISBLANK($C417),"",VLOOKUP($C417,'[1]Инф. по МКД'!$D$3:$T$13113,14,0))),"",IF(ISBLANK($C417),"",VLOOKUP($C417,'[1]Инф. по МКД'!$D$3:$T$13113,14,0)))</f>
        <v>1777.3999999999999</v>
      </c>
      <c r="J417" s="78">
        <f>IF(ISERROR(IF(ISBLANK($C417),"",VLOOKUP($C417,'[1]Инф. по МКД'!$D$3:$T$13113,15,0))),"",IF(ISBLANK($C417),"",VLOOKUP($C417,'[1]Инф. по МКД'!$D$3:$T$13113,15,0)))</f>
        <v>1777.3999999999999</v>
      </c>
      <c r="K417" s="77">
        <f>IF(ISERROR(IF(ISBLANK($C417),"",VLOOKUP($C417,'[1]Инф. по МКД'!$D$3:$T$13113,16,0))),"",IF(ISBLANK($C417),"",VLOOKUP($C417,'[1]Инф. по МКД'!$D$3:$T$13113,16,0)))</f>
        <v>1646.3</v>
      </c>
      <c r="L417" s="79">
        <f>IF(ISERROR(IF(ISBLANK($C417),"",VLOOKUP($C417,'[1]Инф. по МКД'!$D$3:$T$13113,17,0))),"",IF(ISBLANK($C417),"",VLOOKUP($C417,'[1]Инф. по МКД'!$D$3:$T$13113,17,0)))</f>
        <v>70</v>
      </c>
      <c r="M417" s="80">
        <f t="shared" si="55"/>
        <v>33735052</v>
      </c>
      <c r="N417" s="78"/>
      <c r="O417" s="78"/>
      <c r="P417" s="78"/>
      <c r="Q417" s="80">
        <f>IF('Форма 2'!D417=0,"",'Форма 2'!D417-N417-O417-P417)</f>
        <v>33735052</v>
      </c>
      <c r="R417" s="81">
        <f t="shared" si="60"/>
        <v>18980</v>
      </c>
      <c r="S417" s="81">
        <f t="shared" si="61"/>
        <v>18980</v>
      </c>
      <c r="T417" s="82">
        <v>46022</v>
      </c>
      <c r="U417" s="75" t="s">
        <v>43</v>
      </c>
      <c r="V417" s="83"/>
      <c r="W417" s="84">
        <f t="shared" si="59"/>
        <v>4</v>
      </c>
      <c r="X417" s="85" t="s">
        <v>961</v>
      </c>
      <c r="Y417" s="85">
        <v>1</v>
      </c>
      <c r="Z417" s="85" t="s">
        <v>961</v>
      </c>
      <c r="AA417" s="85">
        <v>1</v>
      </c>
      <c r="AB417" s="85" t="s">
        <v>961</v>
      </c>
      <c r="AC417" s="85">
        <v>1</v>
      </c>
      <c r="AD417" s="85" t="s">
        <v>961</v>
      </c>
      <c r="AE417" s="99" t="s">
        <v>961</v>
      </c>
      <c r="AF417" s="86" t="s">
        <v>961</v>
      </c>
      <c r="AG417" s="85">
        <v>1</v>
      </c>
      <c r="AH417" s="85" t="s">
        <v>961</v>
      </c>
      <c r="AI417" s="85" t="s">
        <v>961</v>
      </c>
      <c r="AJ417" s="85" t="s">
        <v>961</v>
      </c>
      <c r="AK417" s="85" t="s">
        <v>961</v>
      </c>
      <c r="AL417" s="85" t="s">
        <v>961</v>
      </c>
      <c r="AM417" s="85" t="s">
        <v>961</v>
      </c>
      <c r="AN417" s="85" t="s">
        <v>961</v>
      </c>
      <c r="AO417" s="85" t="s">
        <v>961</v>
      </c>
      <c r="AP417" s="85" t="s">
        <v>961</v>
      </c>
      <c r="AQ417" s="85" t="s">
        <v>961</v>
      </c>
      <c r="AR417" s="85" t="s">
        <v>961</v>
      </c>
    </row>
    <row r="418" spans="1:44" ht="16.5" thickTop="1" thickBot="1" x14ac:dyDescent="0.3">
      <c r="A418" s="61">
        <f t="shared" si="58"/>
        <v>4</v>
      </c>
      <c r="B418" s="92" t="str">
        <f>IF(ISERROR(IF(ISBLANK(C418),"",_xlfn.XLOOKUP(C418,'[1]Инф. по МКД'!$D$3:$D$13151,'[1]Инф. по МКД'!$C$3:$C$13151,,0))),"",IF(ISBLANK(C418),"",_xlfn.XLOOKUP(C418,'[1]Инф. по МКД'!$D$3:$D$13151,'[1]Инф. по МКД'!$C$3:$C$13151,,0)))</f>
        <v>Губахинский городской округ Пермского края</v>
      </c>
      <c r="C418" s="96" t="s">
        <v>150</v>
      </c>
      <c r="D418" s="74">
        <f>IF(ISERROR(IF(ISBLANK($C418),"",VLOOKUP($C418,'[1]Инф. по МКД'!$D$3:$T$13113,3,0))),"",IF(ISBLANK($C418),"",VLOOKUP($C418,'[1]Инф. по МКД'!$D$3:$T$13113,3,0)))</f>
        <v>1953</v>
      </c>
      <c r="E418" s="75"/>
      <c r="F418" s="87" t="str">
        <f>IF(ISERROR(IF(ISBLANK($C418),"",VLOOKUP($C418,'[1]Инф. по МКД'!$D$3:$T$13113,5,0))),"",IF(ISBLANK($C418),"",VLOOKUP($C418,'[1]Инф. по МКД'!$D$3:$T$13113,5,0)))</f>
        <v>Блоки</v>
      </c>
      <c r="G418" s="75">
        <f>IF(ISERROR(IF(ISBLANK($C418),"",VLOOKUP($C418,'[1]Инф. по МКД'!$D$3:$T$13113,9,0))),"",IF(ISBLANK($C418),"",VLOOKUP($C418,'[1]Инф. по МКД'!$D$3:$T$13113,9,0)))</f>
        <v>2</v>
      </c>
      <c r="H418" s="61">
        <f>IF(ISERROR(IF(ISBLANK($C418),"",VLOOKUP($C418,'[1]Инф. по МКД'!$D$3:$T$13113,10,0))),"",IF(ISBLANK($C418),"",VLOOKUP($C418,'[1]Инф. по МКД'!$D$3:$T$13113,10,0)))</f>
        <v>2</v>
      </c>
      <c r="I418" s="77">
        <f>IF(ISERROR(IF(ISBLANK($C418),"",VLOOKUP($C418,'[1]Инф. по МКД'!$D$3:$T$13113,14,0))),"",IF(ISBLANK($C418),"",VLOOKUP($C418,'[1]Инф. по МКД'!$D$3:$T$13113,14,0)))</f>
        <v>814.6</v>
      </c>
      <c r="J418" s="78">
        <f>IF(ISERROR(IF(ISBLANK($C418),"",VLOOKUP($C418,'[1]Инф. по МКД'!$D$3:$T$13113,15,0))),"",IF(ISBLANK($C418),"",VLOOKUP($C418,'[1]Инф. по МКД'!$D$3:$T$13113,15,0)))</f>
        <v>733.5</v>
      </c>
      <c r="K418" s="77">
        <f>IF(ISERROR(IF(ISBLANK($C418),"",VLOOKUP($C418,'[1]Инф. по МКД'!$D$3:$T$13113,16,0))),"",IF(ISBLANK($C418),"",VLOOKUP($C418,'[1]Инф. по МКД'!$D$3:$T$13113,16,0)))</f>
        <v>733.5</v>
      </c>
      <c r="L418" s="79">
        <f>IF(ISERROR(IF(ISBLANK($C418),"",VLOOKUP($C418,'[1]Инф. по МКД'!$D$3:$T$13113,17,0))),"",IF(ISBLANK($C418),"",VLOOKUP($C418,'[1]Инф. по МКД'!$D$3:$T$13113,17,0)))</f>
        <v>24</v>
      </c>
      <c r="M418" s="80">
        <f t="shared" si="55"/>
        <v>8099689.9900000002</v>
      </c>
      <c r="N418" s="78"/>
      <c r="O418" s="78"/>
      <c r="P418" s="78"/>
      <c r="Q418" s="80">
        <f>IF('Форма 2'!D418=0,"",'Форма 2'!D418-N418-O418-P418)</f>
        <v>8099689.9900000002</v>
      </c>
      <c r="R418" s="81">
        <f t="shared" si="60"/>
        <v>11042.522140422632</v>
      </c>
      <c r="S418" s="81">
        <f t="shared" si="61"/>
        <v>11042.522140422632</v>
      </c>
      <c r="T418" s="82">
        <v>46022</v>
      </c>
      <c r="U418" s="75" t="s">
        <v>43</v>
      </c>
      <c r="V418" s="83"/>
      <c r="W418" s="84">
        <f t="shared" si="59"/>
        <v>3</v>
      </c>
      <c r="X418" s="85" t="s">
        <v>961</v>
      </c>
      <c r="Y418" s="85">
        <v>1</v>
      </c>
      <c r="Z418" s="85" t="s">
        <v>961</v>
      </c>
      <c r="AA418" s="85">
        <v>1</v>
      </c>
      <c r="AB418" s="85">
        <v>1</v>
      </c>
      <c r="AC418" s="85" t="s">
        <v>961</v>
      </c>
      <c r="AD418" s="85" t="s">
        <v>961</v>
      </c>
      <c r="AE418" s="99" t="s">
        <v>961</v>
      </c>
      <c r="AF418" s="86" t="s">
        <v>961</v>
      </c>
      <c r="AG418" s="85" t="s">
        <v>961</v>
      </c>
      <c r="AH418" s="85" t="s">
        <v>961</v>
      </c>
      <c r="AI418" s="85" t="s">
        <v>961</v>
      </c>
      <c r="AJ418" s="85" t="s">
        <v>961</v>
      </c>
      <c r="AK418" s="85" t="s">
        <v>961</v>
      </c>
      <c r="AL418" s="85" t="s">
        <v>961</v>
      </c>
      <c r="AM418" s="85" t="s">
        <v>961</v>
      </c>
      <c r="AN418" s="85" t="s">
        <v>961</v>
      </c>
      <c r="AO418" s="85" t="s">
        <v>961</v>
      </c>
      <c r="AP418" s="85" t="s">
        <v>961</v>
      </c>
      <c r="AQ418" s="85" t="s">
        <v>961</v>
      </c>
      <c r="AR418" s="85" t="s">
        <v>961</v>
      </c>
    </row>
    <row r="419" spans="1:44" ht="16.5" thickTop="1" thickBot="1" x14ac:dyDescent="0.3">
      <c r="A419" s="61">
        <f t="shared" si="58"/>
        <v>5</v>
      </c>
      <c r="B419" s="92" t="str">
        <f>IF(ISERROR(IF(ISBLANK(C419),"",_xlfn.XLOOKUP(C419,'[1]Инф. по МКД'!$D$3:$D$13151,'[1]Инф. по МКД'!$C$3:$C$13151,,0))),"",IF(ISBLANK(C419),"",_xlfn.XLOOKUP(C419,'[1]Инф. по МКД'!$D$3:$D$13151,'[1]Инф. по МКД'!$C$3:$C$13151,,0)))</f>
        <v>Губахинский городской округ Пермского края</v>
      </c>
      <c r="C419" s="96" t="s">
        <v>368</v>
      </c>
      <c r="D419" s="74">
        <f>IF(ISERROR(IF(ISBLANK($C419),"",VLOOKUP($C419,'[1]Инф. по МКД'!$D$3:$T$13113,3,0))),"",IF(ISBLANK($C419),"",VLOOKUP($C419,'[1]Инф. по МКД'!$D$3:$T$13113,3,0)))</f>
        <v>1954</v>
      </c>
      <c r="E419" s="75"/>
      <c r="F419" s="87" t="str">
        <f>IF(ISERROR(IF(ISBLANK($C419),"",VLOOKUP($C419,'[1]Инф. по МКД'!$D$3:$T$13113,5,0))),"",IF(ISBLANK($C419),"",VLOOKUP($C419,'[1]Инф. по МКД'!$D$3:$T$13113,5,0)))</f>
        <v>Блоки</v>
      </c>
      <c r="G419" s="75">
        <f>IF(ISERROR(IF(ISBLANK($C419),"",VLOOKUP($C419,'[1]Инф. по МКД'!$D$3:$T$13113,9,0))),"",IF(ISBLANK($C419),"",VLOOKUP($C419,'[1]Инф. по МКД'!$D$3:$T$13113,9,0)))</f>
        <v>2</v>
      </c>
      <c r="H419" s="61">
        <f>IF(ISERROR(IF(ISBLANK($C419),"",VLOOKUP($C419,'[1]Инф. по МКД'!$D$3:$T$13113,10,0))),"",IF(ISBLANK($C419),"",VLOOKUP($C419,'[1]Инф. по МКД'!$D$3:$T$13113,10,0)))</f>
        <v>1</v>
      </c>
      <c r="I419" s="77">
        <f>IF(ISERROR(IF(ISBLANK($C419),"",VLOOKUP($C419,'[1]Инф. по МКД'!$D$3:$T$13113,14,0))),"",IF(ISBLANK($C419),"",VLOOKUP($C419,'[1]Инф. по МКД'!$D$3:$T$13113,14,0)))</f>
        <v>437.8</v>
      </c>
      <c r="J419" s="78">
        <f>IF(ISERROR(IF(ISBLANK($C419),"",VLOOKUP($C419,'[1]Инф. по МКД'!$D$3:$T$13113,15,0))),"",IF(ISBLANK($C419),"",VLOOKUP($C419,'[1]Инф. по МКД'!$D$3:$T$13113,15,0)))</f>
        <v>406.3</v>
      </c>
      <c r="K419" s="77">
        <f>IF(ISERROR(IF(ISBLANK($C419),"",VLOOKUP($C419,'[1]Инф. по МКД'!$D$3:$T$13113,16,0))),"",IF(ISBLANK($C419),"",VLOOKUP($C419,'[1]Инф. по МКД'!$D$3:$T$13113,16,0)))</f>
        <v>406.3</v>
      </c>
      <c r="L419" s="79">
        <f>IF(ISERROR(IF(ISBLANK($C419),"",VLOOKUP($C419,'[1]Инф. по МКД'!$D$3:$T$13113,17,0))),"",IF(ISBLANK($C419),"",VLOOKUP($C419,'[1]Инф. по МКД'!$D$3:$T$13113,17,0)))</f>
        <v>20</v>
      </c>
      <c r="M419" s="80">
        <f t="shared" si="55"/>
        <v>2551126.27</v>
      </c>
      <c r="N419" s="78"/>
      <c r="O419" s="78"/>
      <c r="P419" s="78"/>
      <c r="Q419" s="80">
        <f>IF('Форма 2'!D419=0,"",'Форма 2'!D419-N419-O419-P419)</f>
        <v>2551126.27</v>
      </c>
      <c r="R419" s="81">
        <f t="shared" si="60"/>
        <v>6278.9226433669701</v>
      </c>
      <c r="S419" s="81">
        <f t="shared" si="61"/>
        <v>6278.9226433669701</v>
      </c>
      <c r="T419" s="82">
        <v>46022</v>
      </c>
      <c r="U419" s="75" t="s">
        <v>43</v>
      </c>
      <c r="V419" s="84"/>
      <c r="W419" s="84">
        <f t="shared" si="59"/>
        <v>1</v>
      </c>
      <c r="X419" s="85" t="s">
        <v>961</v>
      </c>
      <c r="Y419" s="85" t="s">
        <v>961</v>
      </c>
      <c r="Z419" s="85" t="s">
        <v>961</v>
      </c>
      <c r="AA419" s="85" t="s">
        <v>961</v>
      </c>
      <c r="AB419" s="85" t="s">
        <v>961</v>
      </c>
      <c r="AC419" s="85" t="s">
        <v>961</v>
      </c>
      <c r="AD419" s="85" t="s">
        <v>961</v>
      </c>
      <c r="AE419" s="99" t="s">
        <v>961</v>
      </c>
      <c r="AF419" s="86" t="s">
        <v>961</v>
      </c>
      <c r="AG419" s="85" t="s">
        <v>961</v>
      </c>
      <c r="AH419" s="85">
        <v>1</v>
      </c>
      <c r="AI419" s="85" t="s">
        <v>961</v>
      </c>
      <c r="AJ419" s="85" t="s">
        <v>961</v>
      </c>
      <c r="AK419" s="85" t="s">
        <v>961</v>
      </c>
      <c r="AL419" s="85" t="s">
        <v>961</v>
      </c>
      <c r="AM419" s="85" t="s">
        <v>961</v>
      </c>
      <c r="AN419" s="85" t="s">
        <v>961</v>
      </c>
      <c r="AO419" s="85" t="s">
        <v>961</v>
      </c>
      <c r="AP419" s="85" t="s">
        <v>961</v>
      </c>
      <c r="AQ419" s="85" t="s">
        <v>961</v>
      </c>
      <c r="AR419" s="85" t="s">
        <v>961</v>
      </c>
    </row>
    <row r="420" spans="1:44" ht="16.5" thickTop="1" thickBot="1" x14ac:dyDescent="0.3">
      <c r="A420" s="61">
        <f t="shared" si="58"/>
        <v>6</v>
      </c>
      <c r="B420" s="92" t="str">
        <f>IF(ISERROR(IF(ISBLANK(C420),"",_xlfn.XLOOKUP(C420,'[1]Инф. по МКД'!$D$3:$D$13151,'[1]Инф. по МКД'!$C$3:$C$13151,,0))),"",IF(ISBLANK(C420),"",_xlfn.XLOOKUP(C420,'[1]Инф. по МКД'!$D$3:$D$13151,'[1]Инф. по МКД'!$C$3:$C$13151,,0)))</f>
        <v>Губахинский городской округ Пермского края</v>
      </c>
      <c r="C420" s="96" t="s">
        <v>151</v>
      </c>
      <c r="D420" s="74">
        <f>IF(ISERROR(IF(ISBLANK($C420),"",VLOOKUP($C420,'[1]Инф. по МКД'!$D$3:$T$13113,3,0))),"",IF(ISBLANK($C420),"",VLOOKUP($C420,'[1]Инф. по МКД'!$D$3:$T$13113,3,0)))</f>
        <v>1957</v>
      </c>
      <c r="E420" s="75"/>
      <c r="F420" s="87" t="str">
        <f>IF(ISERROR(IF(ISBLANK($C420),"",VLOOKUP($C420,'[1]Инф. по МКД'!$D$3:$T$13113,5,0))),"",IF(ISBLANK($C420),"",VLOOKUP($C420,'[1]Инф. по МКД'!$D$3:$T$13113,5,0)))</f>
        <v>Блоки</v>
      </c>
      <c r="G420" s="75">
        <f>IF(ISERROR(IF(ISBLANK($C420),"",VLOOKUP($C420,'[1]Инф. по МКД'!$D$3:$T$13113,9,0))),"",IF(ISBLANK($C420),"",VLOOKUP($C420,'[1]Инф. по МКД'!$D$3:$T$13113,9,0)))</f>
        <v>3</v>
      </c>
      <c r="H420" s="61">
        <f>IF(ISERROR(IF(ISBLANK($C420),"",VLOOKUP($C420,'[1]Инф. по МКД'!$D$3:$T$13113,10,0))),"",IF(ISBLANK($C420),"",VLOOKUP($C420,'[1]Инф. по МКД'!$D$3:$T$13113,10,0)))</f>
        <v>3</v>
      </c>
      <c r="I420" s="77">
        <f>IF(ISERROR(IF(ISBLANK($C420),"",VLOOKUP($C420,'[1]Инф. по МКД'!$D$3:$T$13113,14,0))),"",IF(ISBLANK($C420),"",VLOOKUP($C420,'[1]Инф. по МКД'!$D$3:$T$13113,14,0)))</f>
        <v>1575.6</v>
      </c>
      <c r="J420" s="78">
        <f>IF(ISERROR(IF(ISBLANK($C420),"",VLOOKUP($C420,'[1]Инф. по МКД'!$D$3:$T$13113,15,0))),"",IF(ISBLANK($C420),"",VLOOKUP($C420,'[1]Инф. по МКД'!$D$3:$T$13113,15,0)))</f>
        <v>1440.3</v>
      </c>
      <c r="K420" s="77">
        <f>IF(ISERROR(IF(ISBLANK($C420),"",VLOOKUP($C420,'[1]Инф. по МКД'!$D$3:$T$13113,16,0))),"",IF(ISBLANK($C420),"",VLOOKUP($C420,'[1]Инф. по МКД'!$D$3:$T$13113,16,0)))</f>
        <v>1440.3</v>
      </c>
      <c r="L420" s="79">
        <f>IF(ISERROR(IF(ISBLANK($C420),"",VLOOKUP($C420,'[1]Инф. по МКД'!$D$3:$T$13113,17,0))),"",IF(ISBLANK($C420),"",VLOOKUP($C420,'[1]Инф. по МКД'!$D$3:$T$13113,17,0)))</f>
        <v>45</v>
      </c>
      <c r="M420" s="80">
        <f t="shared" si="55"/>
        <v>2003706.28</v>
      </c>
      <c r="N420" s="78"/>
      <c r="O420" s="78"/>
      <c r="P420" s="78"/>
      <c r="Q420" s="80">
        <f>IF('Форма 2'!D420=0,"",'Форма 2'!D420-N420-O420-P420)</f>
        <v>2003706.28</v>
      </c>
      <c r="R420" s="81">
        <f t="shared" si="60"/>
        <v>1391.1728667638688</v>
      </c>
      <c r="S420" s="81">
        <f t="shared" si="61"/>
        <v>1391.1728667638688</v>
      </c>
      <c r="T420" s="82">
        <v>46022</v>
      </c>
      <c r="U420" s="75" t="s">
        <v>43</v>
      </c>
      <c r="V420" s="84"/>
      <c r="W420" s="84">
        <f t="shared" si="59"/>
        <v>1</v>
      </c>
      <c r="X420" s="85" t="s">
        <v>961</v>
      </c>
      <c r="Y420" s="85" t="s">
        <v>961</v>
      </c>
      <c r="Z420" s="85" t="s">
        <v>961</v>
      </c>
      <c r="AA420" s="85" t="s">
        <v>961</v>
      </c>
      <c r="AB420" s="85" t="s">
        <v>961</v>
      </c>
      <c r="AC420" s="85" t="s">
        <v>961</v>
      </c>
      <c r="AD420" s="85">
        <v>1</v>
      </c>
      <c r="AE420" s="99" t="s">
        <v>961</v>
      </c>
      <c r="AF420" s="86" t="s">
        <v>961</v>
      </c>
      <c r="AG420" s="85" t="s">
        <v>961</v>
      </c>
      <c r="AH420" s="85" t="s">
        <v>961</v>
      </c>
      <c r="AI420" s="85" t="s">
        <v>961</v>
      </c>
      <c r="AJ420" s="85" t="s">
        <v>961</v>
      </c>
      <c r="AK420" s="85" t="s">
        <v>961</v>
      </c>
      <c r="AL420" s="85" t="s">
        <v>961</v>
      </c>
      <c r="AM420" s="85" t="s">
        <v>961</v>
      </c>
      <c r="AN420" s="85" t="s">
        <v>961</v>
      </c>
      <c r="AO420" s="85" t="s">
        <v>961</v>
      </c>
      <c r="AP420" s="85" t="s">
        <v>961</v>
      </c>
      <c r="AQ420" s="85" t="s">
        <v>961</v>
      </c>
      <c r="AR420" s="85" t="s">
        <v>961</v>
      </c>
    </row>
    <row r="421" spans="1:44" ht="16.5" thickTop="1" thickBot="1" x14ac:dyDescent="0.3">
      <c r="A421" s="61">
        <f t="shared" si="58"/>
        <v>7</v>
      </c>
      <c r="B421" s="92" t="str">
        <f>IF(ISERROR(IF(ISBLANK(C421),"",_xlfn.XLOOKUP(C421,'[1]Инф. по МКД'!$D$3:$D$13151,'[1]Инф. по МКД'!$C$3:$C$13151,,0))),"",IF(ISBLANK(C421),"",_xlfn.XLOOKUP(C421,'[1]Инф. по МКД'!$D$3:$D$13151,'[1]Инф. по МКД'!$C$3:$C$13151,,0)))</f>
        <v>Губахинский городской округ Пермского края</v>
      </c>
      <c r="C421" s="96" t="s">
        <v>369</v>
      </c>
      <c r="D421" s="74">
        <f>IF(ISERROR(IF(ISBLANK($C421),"",VLOOKUP($C421,'[1]Инф. по МКД'!$D$3:$T$13113,3,0))),"",IF(ISBLANK($C421),"",VLOOKUP($C421,'[1]Инф. по МКД'!$D$3:$T$13113,3,0)))</f>
        <v>1960</v>
      </c>
      <c r="E421" s="75"/>
      <c r="F421" s="87">
        <f>IF(ISERROR(IF(ISBLANK($C421),"",VLOOKUP($C421,'[1]Инф. по МКД'!$D$3:$T$13113,5,0))),"",IF(ISBLANK($C421),"",VLOOKUP($C421,'[1]Инф. по МКД'!$D$3:$T$13113,5,0)))</f>
        <v>0</v>
      </c>
      <c r="G421" s="75">
        <f>IF(ISERROR(IF(ISBLANK($C421),"",VLOOKUP($C421,'[1]Инф. по МКД'!$D$3:$T$13113,9,0))),"",IF(ISBLANK($C421),"",VLOOKUP($C421,'[1]Инф. по МКД'!$D$3:$T$13113,9,0)))</f>
        <v>3</v>
      </c>
      <c r="H421" s="61">
        <f>IF(ISERROR(IF(ISBLANK($C421),"",VLOOKUP($C421,'[1]Инф. по МКД'!$D$3:$T$13113,10,0))),"",IF(ISBLANK($C421),"",VLOOKUP($C421,'[1]Инф. по МКД'!$D$3:$T$13113,10,0)))</f>
        <v>3</v>
      </c>
      <c r="I421" s="77">
        <f>IF(ISERROR(IF(ISBLANK($C421),"",VLOOKUP($C421,'[1]Инф. по МКД'!$D$3:$T$13113,14,0))),"",IF(ISBLANK($C421),"",VLOOKUP($C421,'[1]Инф. по МКД'!$D$3:$T$13113,14,0)))</f>
        <v>1637.5</v>
      </c>
      <c r="J421" s="78">
        <f>IF(ISERROR(IF(ISBLANK($C421),"",VLOOKUP($C421,'[1]Инф. по МКД'!$D$3:$T$13113,15,0))),"",IF(ISBLANK($C421),"",VLOOKUP($C421,'[1]Инф. по МКД'!$D$3:$T$13113,15,0)))</f>
        <v>1534.4</v>
      </c>
      <c r="K421" s="77">
        <f>IF(ISERROR(IF(ISBLANK($C421),"",VLOOKUP($C421,'[1]Инф. по МКД'!$D$3:$T$13113,16,0))),"",IF(ISBLANK($C421),"",VLOOKUP($C421,'[1]Инф. по МКД'!$D$3:$T$13113,16,0)))</f>
        <v>1380.96</v>
      </c>
      <c r="L421" s="79">
        <f>IF(ISERROR(IF(ISBLANK($C421),"",VLOOKUP($C421,'[1]Инф. по МКД'!$D$3:$T$13113,17,0))),"",IF(ISBLANK($C421),"",VLOOKUP($C421,'[1]Инф. по МКД'!$D$3:$T$13113,17,0)))</f>
        <v>0</v>
      </c>
      <c r="M421" s="80">
        <f t="shared" si="55"/>
        <v>17775766.630000003</v>
      </c>
      <c r="N421" s="78"/>
      <c r="O421" s="78"/>
      <c r="P421" s="78"/>
      <c r="Q421" s="80">
        <f>IF('Форма 2'!D421=0,"",'Форма 2'!D421-N421-O421-P421)</f>
        <v>17775766.630000003</v>
      </c>
      <c r="R421" s="81">
        <f t="shared" si="60"/>
        <v>11584.832266684047</v>
      </c>
      <c r="S421" s="81">
        <f t="shared" si="61"/>
        <v>11584.832266684047</v>
      </c>
      <c r="T421" s="82">
        <v>46022</v>
      </c>
      <c r="U421" s="75" t="s">
        <v>43</v>
      </c>
      <c r="V421" s="84"/>
      <c r="W421" s="84">
        <f t="shared" si="59"/>
        <v>2</v>
      </c>
      <c r="X421" s="85" t="s">
        <v>961</v>
      </c>
      <c r="Y421" s="85" t="s">
        <v>961</v>
      </c>
      <c r="Z421" s="85" t="s">
        <v>961</v>
      </c>
      <c r="AA421" s="85" t="s">
        <v>961</v>
      </c>
      <c r="AB421" s="85" t="s">
        <v>961</v>
      </c>
      <c r="AC421" s="85" t="s">
        <v>961</v>
      </c>
      <c r="AD421" s="85" t="s">
        <v>961</v>
      </c>
      <c r="AE421" s="99" t="s">
        <v>961</v>
      </c>
      <c r="AF421" s="86" t="s">
        <v>961</v>
      </c>
      <c r="AG421" s="85">
        <v>1</v>
      </c>
      <c r="AH421" s="85" t="s">
        <v>961</v>
      </c>
      <c r="AI421" s="85" t="s">
        <v>961</v>
      </c>
      <c r="AJ421" s="85" t="s">
        <v>961</v>
      </c>
      <c r="AK421" s="85">
        <v>1</v>
      </c>
      <c r="AL421" s="85" t="s">
        <v>961</v>
      </c>
      <c r="AM421" s="85" t="s">
        <v>961</v>
      </c>
      <c r="AN421" s="85" t="s">
        <v>961</v>
      </c>
      <c r="AO421" s="85" t="s">
        <v>961</v>
      </c>
      <c r="AP421" s="85" t="s">
        <v>961</v>
      </c>
      <c r="AQ421" s="85" t="s">
        <v>961</v>
      </c>
      <c r="AR421" s="85" t="s">
        <v>961</v>
      </c>
    </row>
    <row r="422" spans="1:44" ht="16.5" thickTop="1" thickBot="1" x14ac:dyDescent="0.3">
      <c r="A422" s="61">
        <f t="shared" si="58"/>
        <v>8</v>
      </c>
      <c r="B422" s="92" t="str">
        <f>IF(ISERROR(IF(ISBLANK(C422),"",_xlfn.XLOOKUP(C422,'[1]Инф. по МКД'!$D$3:$D$13151,'[1]Инф. по МКД'!$C$3:$C$13151,,0))),"",IF(ISBLANK(C422),"",_xlfn.XLOOKUP(C422,'[1]Инф. по МКД'!$D$3:$D$13151,'[1]Инф. по МКД'!$C$3:$C$13151,,0)))</f>
        <v>Губахинский городской округ Пермского края</v>
      </c>
      <c r="C422" s="96" t="s">
        <v>370</v>
      </c>
      <c r="D422" s="74">
        <f>IF(ISERROR(IF(ISBLANK($C422),"",VLOOKUP($C422,'[1]Инф. по МКД'!$D$3:$T$13113,3,0))),"",IF(ISBLANK($C422),"",VLOOKUP($C422,'[1]Инф. по МКД'!$D$3:$T$13113,3,0)))</f>
        <v>1963</v>
      </c>
      <c r="E422" s="75"/>
      <c r="F422" s="87" t="str">
        <f>IF(ISERROR(IF(ISBLANK($C422),"",VLOOKUP($C422,'[1]Инф. по МКД'!$D$3:$T$13113,5,0))),"",IF(ISBLANK($C422),"",VLOOKUP($C422,'[1]Инф. по МКД'!$D$3:$T$13113,5,0)))</f>
        <v>Крупные блоки</v>
      </c>
      <c r="G422" s="75">
        <f>IF(ISERROR(IF(ISBLANK($C422),"",VLOOKUP($C422,'[1]Инф. по МКД'!$D$3:$T$13113,9,0))),"",IF(ISBLANK($C422),"",VLOOKUP($C422,'[1]Инф. по МКД'!$D$3:$T$13113,9,0)))</f>
        <v>4</v>
      </c>
      <c r="H422" s="61">
        <f>IF(ISERROR(IF(ISBLANK($C422),"",VLOOKUP($C422,'[1]Инф. по МКД'!$D$3:$T$13113,10,0))),"",IF(ISBLANK($C422),"",VLOOKUP($C422,'[1]Инф. по МКД'!$D$3:$T$13113,10,0)))</f>
        <v>3</v>
      </c>
      <c r="I422" s="77">
        <f>IF(ISERROR(IF(ISBLANK($C422),"",VLOOKUP($C422,'[1]Инф. по МКД'!$D$3:$T$13113,14,0))),"",IF(ISBLANK($C422),"",VLOOKUP($C422,'[1]Инф. по МКД'!$D$3:$T$13113,14,0)))</f>
        <v>2065.9</v>
      </c>
      <c r="J422" s="78">
        <f>IF(ISERROR(IF(ISBLANK($C422),"",VLOOKUP($C422,'[1]Инф. по МКД'!$D$3:$T$13113,15,0))),"",IF(ISBLANK($C422),"",VLOOKUP($C422,'[1]Инф. по МКД'!$D$3:$T$13113,15,0)))</f>
        <v>2065.9</v>
      </c>
      <c r="K422" s="77">
        <f>IF(ISERROR(IF(ISBLANK($C422),"",VLOOKUP($C422,'[1]Инф. по МКД'!$D$3:$T$13113,16,0))),"",IF(ISBLANK($C422),"",VLOOKUP($C422,'[1]Инф. по МКД'!$D$3:$T$13113,16,0)))</f>
        <v>1886.7</v>
      </c>
      <c r="L422" s="79">
        <f>IF(ISERROR(IF(ISBLANK($C422),"",VLOOKUP($C422,'[1]Инф. по МКД'!$D$3:$T$13113,17,0))),"",IF(ISBLANK($C422),"",VLOOKUP($C422,'[1]Инф. по МКД'!$D$3:$T$13113,17,0)))</f>
        <v>96</v>
      </c>
      <c r="M422" s="80">
        <f t="shared" si="55"/>
        <v>9303821.9700000007</v>
      </c>
      <c r="N422" s="78"/>
      <c r="O422" s="78"/>
      <c r="P422" s="78"/>
      <c r="Q422" s="80">
        <f>IF('Форма 2'!D422=0,"",'Форма 2'!D422-N422-O422-P422)</f>
        <v>9303821.9700000007</v>
      </c>
      <c r="R422" s="81">
        <f t="shared" si="60"/>
        <v>4503.5200009681012</v>
      </c>
      <c r="S422" s="81">
        <f t="shared" si="61"/>
        <v>4503.5200009681012</v>
      </c>
      <c r="T422" s="82">
        <v>46022</v>
      </c>
      <c r="U422" s="75" t="s">
        <v>43</v>
      </c>
      <c r="V422" s="84"/>
      <c r="W422" s="84">
        <f t="shared" si="59"/>
        <v>1</v>
      </c>
      <c r="X422" s="85" t="s">
        <v>961</v>
      </c>
      <c r="Y422" s="85" t="s">
        <v>961</v>
      </c>
      <c r="Z422" s="85" t="s">
        <v>961</v>
      </c>
      <c r="AA422" s="85" t="s">
        <v>961</v>
      </c>
      <c r="AB422" s="85" t="s">
        <v>961</v>
      </c>
      <c r="AC422" s="85" t="s">
        <v>961</v>
      </c>
      <c r="AD422" s="85" t="s">
        <v>961</v>
      </c>
      <c r="AE422" s="99" t="s">
        <v>961</v>
      </c>
      <c r="AF422" s="86" t="s">
        <v>961</v>
      </c>
      <c r="AG422" s="85">
        <v>1</v>
      </c>
      <c r="AH422" s="85" t="s">
        <v>961</v>
      </c>
      <c r="AI422" s="85" t="s">
        <v>961</v>
      </c>
      <c r="AJ422" s="85" t="s">
        <v>961</v>
      </c>
      <c r="AK422" s="85" t="s">
        <v>961</v>
      </c>
      <c r="AL422" s="85" t="s">
        <v>961</v>
      </c>
      <c r="AM422" s="85" t="s">
        <v>961</v>
      </c>
      <c r="AN422" s="85" t="s">
        <v>961</v>
      </c>
      <c r="AO422" s="85" t="s">
        <v>961</v>
      </c>
      <c r="AP422" s="85" t="s">
        <v>961</v>
      </c>
      <c r="AQ422" s="85" t="s">
        <v>961</v>
      </c>
      <c r="AR422" s="85" t="s">
        <v>961</v>
      </c>
    </row>
    <row r="423" spans="1:44" ht="16.5" thickTop="1" thickBot="1" x14ac:dyDescent="0.3">
      <c r="A423" s="61">
        <f t="shared" si="58"/>
        <v>9</v>
      </c>
      <c r="B423" s="92" t="str">
        <f>IF(ISERROR(IF(ISBLANK(C423),"",_xlfn.XLOOKUP(C423,'[1]Инф. по МКД'!$D$3:$D$13151,'[1]Инф. по МКД'!$C$3:$C$13151,,0))),"",IF(ISBLANK(C423),"",_xlfn.XLOOKUP(C423,'[1]Инф. по МКД'!$D$3:$D$13151,'[1]Инф. по МКД'!$C$3:$C$13151,,0)))</f>
        <v>Губахинский городской округ Пермского края</v>
      </c>
      <c r="C423" s="96" t="s">
        <v>371</v>
      </c>
      <c r="D423" s="74">
        <f>IF(ISERROR(IF(ISBLANK($C423),"",VLOOKUP($C423,'[1]Инф. по МКД'!$D$3:$T$13113,3,0))),"",IF(ISBLANK($C423),"",VLOOKUP($C423,'[1]Инф. по МКД'!$D$3:$T$13113,3,0)))</f>
        <v>1953</v>
      </c>
      <c r="E423" s="75"/>
      <c r="F423" s="87" t="str">
        <f>IF(ISERROR(IF(ISBLANK($C423),"",VLOOKUP($C423,'[1]Инф. по МКД'!$D$3:$T$13113,5,0))),"",IF(ISBLANK($C423),"",VLOOKUP($C423,'[1]Инф. по МКД'!$D$3:$T$13113,5,0)))</f>
        <v>Блоки</v>
      </c>
      <c r="G423" s="75">
        <f>IF(ISERROR(IF(ISBLANK($C423),"",VLOOKUP($C423,'[1]Инф. по МКД'!$D$3:$T$13113,9,0))),"",IF(ISBLANK($C423),"",VLOOKUP($C423,'[1]Инф. по МКД'!$D$3:$T$13113,9,0)))</f>
        <v>2</v>
      </c>
      <c r="H423" s="61">
        <f>IF(ISERROR(IF(ISBLANK($C423),"",VLOOKUP($C423,'[1]Инф. по МКД'!$D$3:$T$13113,10,0))),"",IF(ISBLANK($C423),"",VLOOKUP($C423,'[1]Инф. по МКД'!$D$3:$T$13113,10,0)))</f>
        <v>2</v>
      </c>
      <c r="I423" s="77">
        <f>IF(ISERROR(IF(ISBLANK($C423),"",VLOOKUP($C423,'[1]Инф. по МКД'!$D$3:$T$13113,14,0))),"",IF(ISBLANK($C423),"",VLOOKUP($C423,'[1]Инф. по МКД'!$D$3:$T$13113,14,0)))</f>
        <v>921</v>
      </c>
      <c r="J423" s="78">
        <f>IF(ISERROR(IF(ISBLANK($C423),"",VLOOKUP($C423,'[1]Инф. по МКД'!$D$3:$T$13113,15,0))),"",IF(ISBLANK($C423),"",VLOOKUP($C423,'[1]Инф. по МКД'!$D$3:$T$13113,15,0)))</f>
        <v>840.8</v>
      </c>
      <c r="K423" s="77">
        <f>IF(ISERROR(IF(ISBLANK($C423),"",VLOOKUP($C423,'[1]Инф. по МКД'!$D$3:$T$13113,16,0))),"",IF(ISBLANK($C423),"",VLOOKUP($C423,'[1]Инф. по МКД'!$D$3:$T$13113,16,0)))</f>
        <v>745.7</v>
      </c>
      <c r="L423" s="79">
        <f>IF(ISERROR(IF(ISBLANK($C423),"",VLOOKUP($C423,'[1]Инф. по МКД'!$D$3:$T$13113,17,0))),"",IF(ISBLANK($C423),"",VLOOKUP($C423,'[1]Инф. по МКД'!$D$3:$T$13113,17,0)))</f>
        <v>29</v>
      </c>
      <c r="M423" s="80">
        <f t="shared" si="55"/>
        <v>5366805.1500000004</v>
      </c>
      <c r="N423" s="78"/>
      <c r="O423" s="78"/>
      <c r="P423" s="78"/>
      <c r="Q423" s="80">
        <f>IF('Форма 2'!D423=0,"",'Форма 2'!D423-N423-O423-P423)</f>
        <v>5366805.1500000004</v>
      </c>
      <c r="R423" s="81">
        <f t="shared" si="60"/>
        <v>6382.9747264509997</v>
      </c>
      <c r="S423" s="81">
        <f t="shared" si="61"/>
        <v>6382.9747264509997</v>
      </c>
      <c r="T423" s="82">
        <v>46022</v>
      </c>
      <c r="U423" s="75" t="s">
        <v>43</v>
      </c>
      <c r="V423" s="83"/>
      <c r="W423" s="84">
        <f t="shared" si="59"/>
        <v>1</v>
      </c>
      <c r="X423" s="85" t="s">
        <v>961</v>
      </c>
      <c r="Y423" s="85" t="s">
        <v>961</v>
      </c>
      <c r="Z423" s="85" t="s">
        <v>961</v>
      </c>
      <c r="AA423" s="85" t="s">
        <v>961</v>
      </c>
      <c r="AB423" s="85" t="s">
        <v>961</v>
      </c>
      <c r="AC423" s="85" t="s">
        <v>961</v>
      </c>
      <c r="AD423" s="85" t="s">
        <v>961</v>
      </c>
      <c r="AE423" s="99" t="s">
        <v>961</v>
      </c>
      <c r="AF423" s="86" t="s">
        <v>961</v>
      </c>
      <c r="AG423" s="85" t="s">
        <v>961</v>
      </c>
      <c r="AH423" s="85">
        <v>1</v>
      </c>
      <c r="AI423" s="85" t="s">
        <v>961</v>
      </c>
      <c r="AJ423" s="85" t="s">
        <v>961</v>
      </c>
      <c r="AK423" s="85" t="s">
        <v>961</v>
      </c>
      <c r="AL423" s="85" t="s">
        <v>961</v>
      </c>
      <c r="AM423" s="85" t="s">
        <v>961</v>
      </c>
      <c r="AN423" s="85" t="s">
        <v>961</v>
      </c>
      <c r="AO423" s="85" t="s">
        <v>961</v>
      </c>
      <c r="AP423" s="85" t="s">
        <v>961</v>
      </c>
      <c r="AQ423" s="85" t="s">
        <v>961</v>
      </c>
      <c r="AR423" s="85" t="s">
        <v>961</v>
      </c>
    </row>
    <row r="424" spans="1:44" ht="16.5" thickTop="1" thickBot="1" x14ac:dyDescent="0.3">
      <c r="A424" s="61">
        <f t="shared" si="58"/>
        <v>10</v>
      </c>
      <c r="B424" s="92" t="str">
        <f>IF(ISERROR(IF(ISBLANK(C424),"",_xlfn.XLOOKUP(C424,'[1]Инф. по МКД'!$D$3:$D$13151,'[1]Инф. по МКД'!$C$3:$C$13151,,0))),"",IF(ISBLANK(C424),"",_xlfn.XLOOKUP(C424,'[1]Инф. по МКД'!$D$3:$D$13151,'[1]Инф. по МКД'!$C$3:$C$13151,,0)))</f>
        <v>Губахинский городской округ Пермского края</v>
      </c>
      <c r="C424" s="96" t="s">
        <v>372</v>
      </c>
      <c r="D424" s="74">
        <f>IF(ISERROR(IF(ISBLANK($C424),"",VLOOKUP($C424,'[1]Инф. по МКД'!$D$3:$T$13113,3,0))),"",IF(ISBLANK($C424),"",VLOOKUP($C424,'[1]Инф. по МКД'!$D$3:$T$13113,3,0)))</f>
        <v>1953</v>
      </c>
      <c r="E424" s="75"/>
      <c r="F424" s="87" t="str">
        <f>IF(ISERROR(IF(ISBLANK($C424),"",VLOOKUP($C424,'[1]Инф. по МКД'!$D$3:$T$13113,5,0))),"",IF(ISBLANK($C424),"",VLOOKUP($C424,'[1]Инф. по МКД'!$D$3:$T$13113,5,0)))</f>
        <v>Дерево</v>
      </c>
      <c r="G424" s="75">
        <f>IF(ISERROR(IF(ISBLANK($C424),"",VLOOKUP($C424,'[1]Инф. по МКД'!$D$3:$T$13113,9,0))),"",IF(ISBLANK($C424),"",VLOOKUP($C424,'[1]Инф. по МКД'!$D$3:$T$13113,9,0)))</f>
        <v>2</v>
      </c>
      <c r="H424" s="61">
        <f>IF(ISERROR(IF(ISBLANK($C424),"",VLOOKUP($C424,'[1]Инф. по МКД'!$D$3:$T$13113,10,0))),"",IF(ISBLANK($C424),"",VLOOKUP($C424,'[1]Инф. по МКД'!$D$3:$T$13113,10,0)))</f>
        <v>1</v>
      </c>
      <c r="I424" s="77">
        <f>IF(ISERROR(IF(ISBLANK($C424),"",VLOOKUP($C424,'[1]Инф. по МКД'!$D$3:$T$13113,14,0))),"",IF(ISBLANK($C424),"",VLOOKUP($C424,'[1]Инф. по МКД'!$D$3:$T$13113,14,0)))</f>
        <v>510.9</v>
      </c>
      <c r="J424" s="78">
        <f>IF(ISERROR(IF(ISBLANK($C424),"",VLOOKUP($C424,'[1]Инф. по МКД'!$D$3:$T$13113,15,0))),"",IF(ISBLANK($C424),"",VLOOKUP($C424,'[1]Инф. по МКД'!$D$3:$T$13113,15,0)))</f>
        <v>318.7</v>
      </c>
      <c r="K424" s="77">
        <f>IF(ISERROR(IF(ISBLANK($C424),"",VLOOKUP($C424,'[1]Инф. по МКД'!$D$3:$T$13113,16,0))),"",IF(ISBLANK($C424),"",VLOOKUP($C424,'[1]Инф. по МКД'!$D$3:$T$13113,16,0)))</f>
        <v>318.7</v>
      </c>
      <c r="L424" s="79">
        <f>IF(ISERROR(IF(ISBLANK($C424),"",VLOOKUP($C424,'[1]Инф. по МКД'!$D$3:$T$13113,17,0))),"",IF(ISBLANK($C424),"",VLOOKUP($C424,'[1]Инф. по МКД'!$D$3:$T$13113,17,0)))</f>
        <v>10</v>
      </c>
      <c r="M424" s="80">
        <f t="shared" si="55"/>
        <v>2977090.94</v>
      </c>
      <c r="N424" s="78"/>
      <c r="O424" s="78"/>
      <c r="P424" s="78"/>
      <c r="Q424" s="80">
        <f>IF('Форма 2'!D424=0,"",'Форма 2'!D424-N424-O424-P424)</f>
        <v>2977090.94</v>
      </c>
      <c r="R424" s="81">
        <f t="shared" si="60"/>
        <v>9341.3584562284286</v>
      </c>
      <c r="S424" s="81">
        <f t="shared" si="61"/>
        <v>9341.3584562284286</v>
      </c>
      <c r="T424" s="82">
        <v>46022</v>
      </c>
      <c r="U424" s="75" t="s">
        <v>43</v>
      </c>
      <c r="V424" s="84"/>
      <c r="W424" s="84">
        <f t="shared" si="59"/>
        <v>1</v>
      </c>
      <c r="X424" s="85" t="s">
        <v>961</v>
      </c>
      <c r="Y424" s="85" t="s">
        <v>961</v>
      </c>
      <c r="Z424" s="85" t="s">
        <v>961</v>
      </c>
      <c r="AA424" s="85" t="s">
        <v>961</v>
      </c>
      <c r="AB424" s="85" t="s">
        <v>961</v>
      </c>
      <c r="AC424" s="85" t="s">
        <v>961</v>
      </c>
      <c r="AD424" s="85" t="s">
        <v>961</v>
      </c>
      <c r="AE424" s="99" t="s">
        <v>961</v>
      </c>
      <c r="AF424" s="86" t="s">
        <v>961</v>
      </c>
      <c r="AG424" s="85" t="s">
        <v>961</v>
      </c>
      <c r="AH424" s="85">
        <v>1</v>
      </c>
      <c r="AI424" s="85" t="s">
        <v>961</v>
      </c>
      <c r="AJ424" s="85" t="s">
        <v>961</v>
      </c>
      <c r="AK424" s="85" t="s">
        <v>961</v>
      </c>
      <c r="AL424" s="85" t="s">
        <v>961</v>
      </c>
      <c r="AM424" s="85" t="s">
        <v>961</v>
      </c>
      <c r="AN424" s="85" t="s">
        <v>961</v>
      </c>
      <c r="AO424" s="85" t="s">
        <v>961</v>
      </c>
      <c r="AP424" s="85" t="s">
        <v>961</v>
      </c>
      <c r="AQ424" s="85" t="s">
        <v>961</v>
      </c>
      <c r="AR424" s="85" t="s">
        <v>961</v>
      </c>
    </row>
    <row r="425" spans="1:44" ht="17.25" thickTop="1" thickBot="1" x14ac:dyDescent="0.3">
      <c r="A425" s="190">
        <f t="shared" si="58"/>
        <v>0</v>
      </c>
      <c r="B425" s="191" t="str">
        <f>IF(ISERROR(IF(ISBLANK(C425),"",_xlfn.XLOOKUP(C425,'[1]Инф. по МКД'!$D$3:$D$13151,'[1]Инф. по МКД'!$C$3:$C$13151,,0))),"",IF(ISBLANK(C425),"",_xlfn.XLOOKUP(C425,'[1]Инф. по МКД'!$D$3:$D$13151,'[1]Инф. по МКД'!$C$3:$C$13151,,0)))</f>
        <v/>
      </c>
      <c r="C425" s="35" t="s">
        <v>157</v>
      </c>
      <c r="D425" s="32" t="str">
        <f>IF(ISERROR(IF(ISBLANK($C425),"",VLOOKUP($C425,'[1]Инф. по МКД'!$D$3:$T$13113,3,0))),"",IF(ISBLANK($C425),"",VLOOKUP($C425,'[1]Инф. по МКД'!$D$3:$T$13113,3,0)))</f>
        <v/>
      </c>
      <c r="E425" s="32"/>
      <c r="F425" s="32" t="str">
        <f>IF(ISERROR(IF(ISBLANK($C425),"",VLOOKUP($C425,'[1]Инф. по МКД'!$D$3:$T$13113,5,0))),"",IF(ISBLANK($C425),"",VLOOKUP($C425,'[1]Инф. по МКД'!$D$3:$T$13113,5,0)))</f>
        <v/>
      </c>
      <c r="G425" s="32" t="str">
        <f>IF(ISERROR(IF(ISBLANK($C425),"",VLOOKUP($C425,'[1]Инф. по МКД'!$D$3:$T$13113,9,0))),"",IF(ISBLANK($C425),"",VLOOKUP($C425,'[1]Инф. по МКД'!$D$3:$T$13113,9,0)))</f>
        <v/>
      </c>
      <c r="H425" s="32" t="str">
        <f>IF(ISERROR(IF(ISBLANK($C425),"",VLOOKUP($C425,'[1]Инф. по МКД'!$D$3:$T$13113,10,0))),"",IF(ISBLANK($C425),"",VLOOKUP($C425,'[1]Инф. по МКД'!$D$3:$T$13113,10,0)))</f>
        <v/>
      </c>
      <c r="I425" s="36" t="str">
        <f>IF(ISERROR(IF(ISBLANK($C425),"",VLOOKUP($C425,'[1]Инф. по МКД'!$D$3:$T$13113,14,0))),"",IF(ISBLANK($C425),"",VLOOKUP($C425,'[1]Инф. по МКД'!$D$3:$T$13113,14,0)))</f>
        <v/>
      </c>
      <c r="J425" s="36" t="str">
        <f>IF(ISERROR(IF(ISBLANK($C425),"",VLOOKUP($C425,'[1]Инф. по МКД'!$D$3:$T$13113,15,0))),"",IF(ISBLANK($C425),"",VLOOKUP($C425,'[1]Инф. по МКД'!$D$3:$T$13113,15,0)))</f>
        <v/>
      </c>
      <c r="K425" s="36" t="str">
        <f>IF(ISERROR(IF(ISBLANK($C425),"",VLOOKUP($C425,'[1]Инф. по МКД'!$D$3:$T$13113,16,0))),"",IF(ISBLANK($C425),"",VLOOKUP($C425,'[1]Инф. по МКД'!$D$3:$T$13113,16,0)))</f>
        <v/>
      </c>
      <c r="L425" s="36" t="str">
        <f>IF(ISERROR(IF(ISBLANK($C425),"",VLOOKUP($C425,'[1]Инф. по МКД'!$D$3:$T$13113,17,0))),"",IF(ISBLANK($C425),"",VLOOKUP($C425,'[1]Инф. по МКД'!$D$3:$T$13113,17,0)))</f>
        <v/>
      </c>
      <c r="M425" s="36">
        <f t="shared" si="55"/>
        <v>13086736.120000001</v>
      </c>
      <c r="N425" s="36"/>
      <c r="O425" s="36"/>
      <c r="P425" s="36"/>
      <c r="Q425" s="36">
        <f>IF('Форма 2'!D425=0,"",'Форма 2'!D425-N425-O425-P425)</f>
        <v>13086736.120000001</v>
      </c>
      <c r="R425" s="93"/>
      <c r="S425" s="93"/>
      <c r="T425" s="32"/>
      <c r="U425" s="32"/>
      <c r="V425" s="84"/>
      <c r="W425" s="84">
        <f t="shared" si="59"/>
        <v>0</v>
      </c>
      <c r="X425" s="85"/>
      <c r="Y425" s="85"/>
      <c r="Z425" s="85"/>
      <c r="AA425" s="85"/>
      <c r="AB425" s="85"/>
      <c r="AC425" s="85"/>
      <c r="AD425" s="85"/>
      <c r="AE425" s="99"/>
      <c r="AF425" s="86"/>
      <c r="AG425" s="85"/>
      <c r="AH425" s="85"/>
      <c r="AI425" s="85"/>
      <c r="AJ425" s="85"/>
      <c r="AK425" s="85"/>
      <c r="AL425" s="85"/>
      <c r="AM425" s="85"/>
      <c r="AN425" s="85"/>
      <c r="AO425" s="85"/>
      <c r="AP425" s="85"/>
      <c r="AQ425" s="85"/>
      <c r="AR425" s="85"/>
    </row>
    <row r="426" spans="1:44" ht="16.5" thickTop="1" thickBot="1" x14ac:dyDescent="0.3">
      <c r="A426" s="61">
        <f t="shared" si="58"/>
        <v>1</v>
      </c>
      <c r="B426" s="92" t="str">
        <f>IF(ISERROR(IF(ISBLANK(C426),"",_xlfn.XLOOKUP(C426,'[1]Инф. по МКД'!$D$3:$D$13151,'[1]Инф. по МКД'!$C$3:$C$13151,,0))),"",IF(ISBLANK(C426),"",_xlfn.XLOOKUP(C426,'[1]Инф. по МКД'!$D$3:$D$13151,'[1]Инф. по МКД'!$C$3:$C$13151,,0)))</f>
        <v>Добрянский городской округ Пермского края</v>
      </c>
      <c r="C426" s="96" t="s">
        <v>373</v>
      </c>
      <c r="D426" s="74">
        <f>IF(ISERROR(IF(ISBLANK($C426),"",VLOOKUP($C426,'[1]Инф. по МКД'!$D$3:$T$13113,3,0))),"",IF(ISBLANK($C426),"",VLOOKUP($C426,'[1]Инф. по МКД'!$D$3:$T$13113,3,0)))</f>
        <v>1961</v>
      </c>
      <c r="E426" s="75"/>
      <c r="F426" s="87" t="str">
        <f>IF(ISERROR(IF(ISBLANK($C426),"",VLOOKUP($C426,'[1]Инф. по МКД'!$D$3:$T$13113,5,0))),"",IF(ISBLANK($C426),"",VLOOKUP($C426,'[1]Инф. по МКД'!$D$3:$T$13113,5,0)))</f>
        <v>Кирпич</v>
      </c>
      <c r="G426" s="75">
        <f>IF(ISERROR(IF(ISBLANK($C426),"",VLOOKUP($C426,'[1]Инф. по МКД'!$D$3:$T$13113,9,0))),"",IF(ISBLANK($C426),"",VLOOKUP($C426,'[1]Инф. по МКД'!$D$3:$T$13113,9,0)))</f>
        <v>2</v>
      </c>
      <c r="H426" s="61">
        <f>IF(ISERROR(IF(ISBLANK($C426),"",VLOOKUP($C426,'[1]Инф. по МКД'!$D$3:$T$13113,10,0))),"",IF(ISBLANK($C426),"",VLOOKUP($C426,'[1]Инф. по МКД'!$D$3:$T$13113,10,0)))</f>
        <v>2</v>
      </c>
      <c r="I426" s="77">
        <f>IF(ISERROR(IF(ISBLANK($C426),"",VLOOKUP($C426,'[1]Инф. по МКД'!$D$3:$T$13113,14,0))),"",IF(ISBLANK($C426),"",VLOOKUP($C426,'[1]Инф. по МКД'!$D$3:$T$13113,14,0)))</f>
        <v>670</v>
      </c>
      <c r="J426" s="78">
        <f>IF(ISERROR(IF(ISBLANK($C426),"",VLOOKUP($C426,'[1]Инф. по МКД'!$D$3:$T$13113,15,0))),"",IF(ISBLANK($C426),"",VLOOKUP($C426,'[1]Инф. по МКД'!$D$3:$T$13113,15,0)))</f>
        <v>641.4</v>
      </c>
      <c r="K426" s="77">
        <f>IF(ISERROR(IF(ISBLANK($C426),"",VLOOKUP($C426,'[1]Инф. по МКД'!$D$3:$T$13113,16,0))),"",IF(ISBLANK($C426),"",VLOOKUP($C426,'[1]Инф. по МКД'!$D$3:$T$13113,16,0)))</f>
        <v>641.4</v>
      </c>
      <c r="L426" s="79">
        <f>IF(ISERROR(IF(ISBLANK($C426),"",VLOOKUP($C426,'[1]Инф. по МКД'!$D$3:$T$13113,17,0))),"",IF(ISBLANK($C426),"",VLOOKUP($C426,'[1]Инф. по МКД'!$D$3:$T$13113,17,0)))</f>
        <v>20</v>
      </c>
      <c r="M426" s="80">
        <f t="shared" si="55"/>
        <v>895649.3</v>
      </c>
      <c r="N426" s="78"/>
      <c r="O426" s="78"/>
      <c r="P426" s="78"/>
      <c r="Q426" s="80">
        <f>IF('Форма 2'!D426=0,"",'Форма 2'!D426-N426-O426-P426)</f>
        <v>895649.3</v>
      </c>
      <c r="R426" s="81">
        <f>M426/J426</f>
        <v>1396.3974119114439</v>
      </c>
      <c r="S426" s="81">
        <f>R426</f>
        <v>1396.3974119114439</v>
      </c>
      <c r="T426" s="82">
        <v>46022</v>
      </c>
      <c r="U426" s="75" t="s">
        <v>43</v>
      </c>
      <c r="V426" s="83"/>
      <c r="W426" s="84">
        <f t="shared" si="59"/>
        <v>1</v>
      </c>
      <c r="X426" s="85" t="s">
        <v>961</v>
      </c>
      <c r="Y426" s="85" t="s">
        <v>961</v>
      </c>
      <c r="Z426" s="85">
        <v>1</v>
      </c>
      <c r="AA426" s="85" t="s">
        <v>961</v>
      </c>
      <c r="AB426" s="85" t="s">
        <v>961</v>
      </c>
      <c r="AC426" s="85" t="s">
        <v>961</v>
      </c>
      <c r="AD426" s="85" t="s">
        <v>961</v>
      </c>
      <c r="AE426" s="99" t="s">
        <v>961</v>
      </c>
      <c r="AF426" s="86" t="s">
        <v>961</v>
      </c>
      <c r="AG426" s="85" t="s">
        <v>961</v>
      </c>
      <c r="AH426" s="85" t="s">
        <v>961</v>
      </c>
      <c r="AI426" s="85" t="s">
        <v>961</v>
      </c>
      <c r="AJ426" s="85" t="s">
        <v>961</v>
      </c>
      <c r="AK426" s="85" t="s">
        <v>961</v>
      </c>
      <c r="AL426" s="85" t="s">
        <v>961</v>
      </c>
      <c r="AM426" s="85" t="s">
        <v>961</v>
      </c>
      <c r="AN426" s="85" t="s">
        <v>961</v>
      </c>
      <c r="AO426" s="85" t="s">
        <v>961</v>
      </c>
      <c r="AP426" s="85" t="s">
        <v>961</v>
      </c>
      <c r="AQ426" s="85" t="s">
        <v>961</v>
      </c>
      <c r="AR426" s="85" t="s">
        <v>961</v>
      </c>
    </row>
    <row r="427" spans="1:44" ht="16.5" thickTop="1" thickBot="1" x14ac:dyDescent="0.3">
      <c r="A427" s="61">
        <f t="shared" si="58"/>
        <v>2</v>
      </c>
      <c r="B427" s="92" t="str">
        <f>IF(ISERROR(IF(ISBLANK(C427),"",_xlfn.XLOOKUP(C427,'[1]Инф. по МКД'!$D$3:$D$13151,'[1]Инф. по МКД'!$C$3:$C$13151,,0))),"",IF(ISBLANK(C427),"",_xlfn.XLOOKUP(C427,'[1]Инф. по МКД'!$D$3:$D$13151,'[1]Инф. по МКД'!$C$3:$C$13151,,0)))</f>
        <v>Добрянский городской округ Пермского края</v>
      </c>
      <c r="C427" s="96" t="s">
        <v>374</v>
      </c>
      <c r="D427" s="74">
        <f>IF(ISERROR(IF(ISBLANK($C427),"",VLOOKUP($C427,'[1]Инф. по МКД'!$D$3:$T$13113,3,0))),"",IF(ISBLANK($C427),"",VLOOKUP($C427,'[1]Инф. по МКД'!$D$3:$T$13113,3,0)))</f>
        <v>1968</v>
      </c>
      <c r="E427" s="75"/>
      <c r="F427" s="87" t="str">
        <f>IF(ISERROR(IF(ISBLANK($C427),"",VLOOKUP($C427,'[1]Инф. по МКД'!$D$3:$T$13113,5,0))),"",IF(ISBLANK($C427),"",VLOOKUP($C427,'[1]Инф. по МКД'!$D$3:$T$13113,5,0)))</f>
        <v>Шлакоблок</v>
      </c>
      <c r="G427" s="75">
        <f>IF(ISERROR(IF(ISBLANK($C427),"",VLOOKUP($C427,'[1]Инф. по МКД'!$D$3:$T$13113,9,0))),"",IF(ISBLANK($C427),"",VLOOKUP($C427,'[1]Инф. по МКД'!$D$3:$T$13113,9,0)))</f>
        <v>2</v>
      </c>
      <c r="H427" s="61">
        <f>IF(ISERROR(IF(ISBLANK($C427),"",VLOOKUP($C427,'[1]Инф. по МКД'!$D$3:$T$13113,10,0))),"",IF(ISBLANK($C427),"",VLOOKUP($C427,'[1]Инф. по МКД'!$D$3:$T$13113,10,0)))</f>
        <v>2</v>
      </c>
      <c r="I427" s="77">
        <f>IF(ISERROR(IF(ISBLANK($C427),"",VLOOKUP($C427,'[1]Инф. по МКД'!$D$3:$T$13113,14,0))),"",IF(ISBLANK($C427),"",VLOOKUP($C427,'[1]Инф. по МКД'!$D$3:$T$13113,14,0)))</f>
        <v>459.1</v>
      </c>
      <c r="J427" s="78">
        <f>IF(ISERROR(IF(ISBLANK($C427),"",VLOOKUP($C427,'[1]Инф. по МКД'!$D$3:$T$13113,15,0))),"",IF(ISBLANK($C427),"",VLOOKUP($C427,'[1]Инф. по МКД'!$D$3:$T$13113,15,0)))</f>
        <v>459.1</v>
      </c>
      <c r="K427" s="77">
        <f>IF(ISERROR(IF(ISBLANK($C427),"",VLOOKUP($C427,'[1]Инф. по МКД'!$D$3:$T$13113,16,0))),"",IF(ISBLANK($C427),"",VLOOKUP($C427,'[1]Инф. по МКД'!$D$3:$T$13113,16,0)))</f>
        <v>459.1</v>
      </c>
      <c r="L427" s="79">
        <f>IF(ISERROR(IF(ISBLANK($C427),"",VLOOKUP($C427,'[1]Инф. по МКД'!$D$3:$T$13113,17,0))),"",IF(ISBLANK($C427),"",VLOOKUP($C427,'[1]Инф. по МКД'!$D$3:$T$13113,17,0)))</f>
        <v>33</v>
      </c>
      <c r="M427" s="80">
        <f t="shared" si="55"/>
        <v>7658972.4800000004</v>
      </c>
      <c r="N427" s="78"/>
      <c r="O427" s="78"/>
      <c r="P427" s="78"/>
      <c r="Q427" s="80">
        <f>IF('Форма 2'!D427=0,"",'Форма 2'!D427-N427-O427-P427)</f>
        <v>7658972.4800000004</v>
      </c>
      <c r="R427" s="81">
        <f>M427/J427</f>
        <v>16682.58000435635</v>
      </c>
      <c r="S427" s="81">
        <f>R427</f>
        <v>16682.58000435635</v>
      </c>
      <c r="T427" s="82">
        <v>46022</v>
      </c>
      <c r="U427" s="75" t="s">
        <v>43</v>
      </c>
      <c r="V427" s="84"/>
      <c r="W427" s="84">
        <f t="shared" si="59"/>
        <v>3</v>
      </c>
      <c r="X427" s="85" t="s">
        <v>961</v>
      </c>
      <c r="Y427" s="85" t="s">
        <v>961</v>
      </c>
      <c r="Z427" s="85" t="s">
        <v>961</v>
      </c>
      <c r="AA427" s="85" t="s">
        <v>961</v>
      </c>
      <c r="AB427" s="85" t="s">
        <v>961</v>
      </c>
      <c r="AC427" s="85" t="s">
        <v>961</v>
      </c>
      <c r="AD427" s="85" t="s">
        <v>961</v>
      </c>
      <c r="AE427" s="99" t="s">
        <v>961</v>
      </c>
      <c r="AF427" s="86" t="s">
        <v>961</v>
      </c>
      <c r="AG427" s="85">
        <v>1</v>
      </c>
      <c r="AH427" s="85">
        <v>1</v>
      </c>
      <c r="AI427" s="85" t="s">
        <v>961</v>
      </c>
      <c r="AJ427" s="85" t="s">
        <v>961</v>
      </c>
      <c r="AK427" s="85">
        <v>1</v>
      </c>
      <c r="AL427" s="85" t="s">
        <v>961</v>
      </c>
      <c r="AM427" s="85" t="s">
        <v>961</v>
      </c>
      <c r="AN427" s="85" t="s">
        <v>961</v>
      </c>
      <c r="AO427" s="85" t="s">
        <v>961</v>
      </c>
      <c r="AP427" s="85" t="s">
        <v>961</v>
      </c>
      <c r="AQ427" s="85" t="s">
        <v>961</v>
      </c>
      <c r="AR427" s="85" t="s">
        <v>961</v>
      </c>
    </row>
    <row r="428" spans="1:44" ht="16.5" thickTop="1" thickBot="1" x14ac:dyDescent="0.3">
      <c r="A428" s="61">
        <f t="shared" si="58"/>
        <v>3</v>
      </c>
      <c r="B428" s="92" t="str">
        <f>IF(ISERROR(IF(ISBLANK(C428),"",_xlfn.XLOOKUP(C428,'[1]Инф. по МКД'!$D$3:$D$13151,'[1]Инф. по МКД'!$C$3:$C$13151,,0))),"",IF(ISBLANK(C428),"",_xlfn.XLOOKUP(C428,'[1]Инф. по МКД'!$D$3:$D$13151,'[1]Инф. по МКД'!$C$3:$C$13151,,0)))</f>
        <v>Добрянский городской округ Пермского края</v>
      </c>
      <c r="C428" s="96" t="s">
        <v>375</v>
      </c>
      <c r="D428" s="74">
        <f>IF(ISERROR(IF(ISBLANK($C428),"",VLOOKUP($C428,'[1]Инф. по МКД'!$D$3:$T$13113,3,0))),"",IF(ISBLANK($C428),"",VLOOKUP($C428,'[1]Инф. по МКД'!$D$3:$T$13113,3,0)))</f>
        <v>1969</v>
      </c>
      <c r="E428" s="75"/>
      <c r="F428" s="87" t="str">
        <f>IF(ISERROR(IF(ISBLANK($C428),"",VLOOKUP($C428,'[1]Инф. по МКД'!$D$3:$T$13113,5,0))),"",IF(ISBLANK($C428),"",VLOOKUP($C428,'[1]Инф. по МКД'!$D$3:$T$13113,5,0)))</f>
        <v>Дерево</v>
      </c>
      <c r="G428" s="75">
        <f>IF(ISERROR(IF(ISBLANK($C428),"",VLOOKUP($C428,'[1]Инф. по МКД'!$D$3:$T$13113,9,0))),"",IF(ISBLANK($C428),"",VLOOKUP($C428,'[1]Инф. по МКД'!$D$3:$T$13113,9,0)))</f>
        <v>2</v>
      </c>
      <c r="H428" s="61">
        <f>IF(ISERROR(IF(ISBLANK($C428),"",VLOOKUP($C428,'[1]Инф. по МКД'!$D$3:$T$13113,10,0))),"",IF(ISBLANK($C428),"",VLOOKUP($C428,'[1]Инф. по МКД'!$D$3:$T$13113,10,0)))</f>
        <v>2</v>
      </c>
      <c r="I428" s="77">
        <f>IF(ISERROR(IF(ISBLANK($C428),"",VLOOKUP($C428,'[1]Инф. по МКД'!$D$3:$T$13113,14,0))),"",IF(ISBLANK($C428),"",VLOOKUP($C428,'[1]Инф. по МКД'!$D$3:$T$13113,14,0)))</f>
        <v>474.2</v>
      </c>
      <c r="J428" s="78">
        <f>IF(ISERROR(IF(ISBLANK($C428),"",VLOOKUP($C428,'[1]Инф. по МКД'!$D$3:$T$13113,15,0))),"",IF(ISBLANK($C428),"",VLOOKUP($C428,'[1]Инф. по МКД'!$D$3:$T$13113,15,0)))</f>
        <v>426.3</v>
      </c>
      <c r="K428" s="77">
        <f>IF(ISERROR(IF(ISBLANK($C428),"",VLOOKUP($C428,'[1]Инф. по МКД'!$D$3:$T$13113,16,0))),"",IF(ISBLANK($C428),"",VLOOKUP($C428,'[1]Инф. по МКД'!$D$3:$T$13113,16,0)))</f>
        <v>426.3</v>
      </c>
      <c r="L428" s="79">
        <f>IF(ISERROR(IF(ISBLANK($C428),"",VLOOKUP($C428,'[1]Инф. по МКД'!$D$3:$T$13113,17,0))),"",IF(ISBLANK($C428),"",VLOOKUP($C428,'[1]Инф. по МКД'!$D$3:$T$13113,17,0)))</f>
        <v>30</v>
      </c>
      <c r="M428" s="80">
        <f t="shared" si="55"/>
        <v>4532114.34</v>
      </c>
      <c r="N428" s="78"/>
      <c r="O428" s="78"/>
      <c r="P428" s="78"/>
      <c r="Q428" s="80">
        <f>IF('Форма 2'!D428=0,"",'Форма 2'!D428-N428-O428-P428)</f>
        <v>4532114.34</v>
      </c>
      <c r="R428" s="81">
        <f>M428/J428</f>
        <v>10631.279239971851</v>
      </c>
      <c r="S428" s="81">
        <f>R428</f>
        <v>10631.279239971851</v>
      </c>
      <c r="T428" s="82">
        <v>46022</v>
      </c>
      <c r="U428" s="75" t="s">
        <v>43</v>
      </c>
      <c r="V428" s="83"/>
      <c r="W428" s="84">
        <f t="shared" si="59"/>
        <v>1</v>
      </c>
      <c r="X428" s="85" t="s">
        <v>961</v>
      </c>
      <c r="Y428" s="85" t="s">
        <v>961</v>
      </c>
      <c r="Z428" s="85" t="s">
        <v>961</v>
      </c>
      <c r="AA428" s="85" t="s">
        <v>961</v>
      </c>
      <c r="AB428" s="85" t="s">
        <v>961</v>
      </c>
      <c r="AC428" s="85" t="s">
        <v>961</v>
      </c>
      <c r="AD428" s="85" t="s">
        <v>961</v>
      </c>
      <c r="AE428" s="99" t="s">
        <v>961</v>
      </c>
      <c r="AF428" s="86" t="s">
        <v>961</v>
      </c>
      <c r="AG428" s="85">
        <v>1</v>
      </c>
      <c r="AH428" s="85" t="s">
        <v>961</v>
      </c>
      <c r="AI428" s="85" t="s">
        <v>961</v>
      </c>
      <c r="AJ428" s="85" t="s">
        <v>961</v>
      </c>
      <c r="AK428" s="85" t="s">
        <v>961</v>
      </c>
      <c r="AL428" s="85" t="s">
        <v>961</v>
      </c>
      <c r="AM428" s="85" t="s">
        <v>961</v>
      </c>
      <c r="AN428" s="85" t="s">
        <v>961</v>
      </c>
      <c r="AO428" s="85" t="s">
        <v>961</v>
      </c>
      <c r="AP428" s="85" t="s">
        <v>961</v>
      </c>
      <c r="AQ428" s="85" t="s">
        <v>961</v>
      </c>
      <c r="AR428" s="85" t="s">
        <v>961</v>
      </c>
    </row>
    <row r="429" spans="1:44" ht="17.25" thickTop="1" thickBot="1" x14ac:dyDescent="0.3">
      <c r="A429" s="190">
        <f t="shared" si="58"/>
        <v>0</v>
      </c>
      <c r="B429" s="191" t="str">
        <f>IF(ISERROR(IF(ISBLANK(C429),"",_xlfn.XLOOKUP(C429,'[1]Инф. по МКД'!$D$3:$D$13151,'[1]Инф. по МКД'!$C$3:$C$13151,,0))),"",IF(ISBLANK(C429),"",_xlfn.XLOOKUP(C429,'[1]Инф. по МКД'!$D$3:$D$13151,'[1]Инф. по МКД'!$C$3:$C$13151,,0)))</f>
        <v/>
      </c>
      <c r="C429" s="35" t="s">
        <v>786</v>
      </c>
      <c r="D429" s="32" t="str">
        <f>IF(ISERROR(IF(ISBLANK($C429),"",VLOOKUP($C429,'[1]Инф. по МКД'!$D$3:$T$13113,3,0))),"",IF(ISBLANK($C429),"",VLOOKUP($C429,'[1]Инф. по МКД'!$D$3:$T$13113,3,0)))</f>
        <v/>
      </c>
      <c r="E429" s="32"/>
      <c r="F429" s="32" t="str">
        <f>IF(ISERROR(IF(ISBLANK($C429),"",VLOOKUP($C429,'[1]Инф. по МКД'!$D$3:$T$13113,5,0))),"",IF(ISBLANK($C429),"",VLOOKUP($C429,'[1]Инф. по МКД'!$D$3:$T$13113,5,0)))</f>
        <v/>
      </c>
      <c r="G429" s="32" t="str">
        <f>IF(ISERROR(IF(ISBLANK($C429),"",VLOOKUP($C429,'[1]Инф. по МКД'!$D$3:$T$13113,9,0))),"",IF(ISBLANK($C429),"",VLOOKUP($C429,'[1]Инф. по МКД'!$D$3:$T$13113,9,0)))</f>
        <v/>
      </c>
      <c r="H429" s="32" t="str">
        <f>IF(ISERROR(IF(ISBLANK($C429),"",VLOOKUP($C429,'[1]Инф. по МКД'!$D$3:$T$13113,10,0))),"",IF(ISBLANK($C429),"",VLOOKUP($C429,'[1]Инф. по МКД'!$D$3:$T$13113,10,0)))</f>
        <v/>
      </c>
      <c r="I429" s="36" t="str">
        <f>IF(ISERROR(IF(ISBLANK($C429),"",VLOOKUP($C429,'[1]Инф. по МКД'!$D$3:$T$13113,14,0))),"",IF(ISBLANK($C429),"",VLOOKUP($C429,'[1]Инф. по МКД'!$D$3:$T$13113,14,0)))</f>
        <v/>
      </c>
      <c r="J429" s="36" t="str">
        <f>IF(ISERROR(IF(ISBLANK($C429),"",VLOOKUP($C429,'[1]Инф. по МКД'!$D$3:$T$13113,15,0))),"",IF(ISBLANK($C429),"",VLOOKUP($C429,'[1]Инф. по МКД'!$D$3:$T$13113,15,0)))</f>
        <v/>
      </c>
      <c r="K429" s="36" t="str">
        <f>IF(ISERROR(IF(ISBLANK($C429),"",VLOOKUP($C429,'[1]Инф. по МКД'!$D$3:$T$13113,16,0))),"",IF(ISBLANK($C429),"",VLOOKUP($C429,'[1]Инф. по МКД'!$D$3:$T$13113,16,0)))</f>
        <v/>
      </c>
      <c r="L429" s="36" t="str">
        <f>IF(ISERROR(IF(ISBLANK($C429),"",VLOOKUP($C429,'[1]Инф. по МКД'!$D$3:$T$13113,17,0))),"",IF(ISBLANK($C429),"",VLOOKUP($C429,'[1]Инф. по МКД'!$D$3:$T$13113,17,0)))</f>
        <v/>
      </c>
      <c r="M429" s="36">
        <f t="shared" si="55"/>
        <v>19421532.150000002</v>
      </c>
      <c r="N429" s="36"/>
      <c r="O429" s="36"/>
      <c r="P429" s="36"/>
      <c r="Q429" s="36">
        <f>IF('Форма 2'!D429=0,"",'Форма 2'!D429-N429-O429-P429)</f>
        <v>19421532.150000002</v>
      </c>
      <c r="R429" s="93"/>
      <c r="S429" s="93"/>
      <c r="T429" s="32"/>
      <c r="U429" s="32"/>
      <c r="V429" s="84"/>
      <c r="W429" s="84">
        <f t="shared" si="59"/>
        <v>0</v>
      </c>
      <c r="X429" s="85"/>
      <c r="Y429" s="85"/>
      <c r="Z429" s="85"/>
      <c r="AA429" s="85"/>
      <c r="AB429" s="85"/>
      <c r="AC429" s="85"/>
      <c r="AD429" s="85"/>
      <c r="AE429" s="99"/>
      <c r="AF429" s="86"/>
      <c r="AG429" s="85"/>
      <c r="AH429" s="85"/>
      <c r="AI429" s="85"/>
      <c r="AJ429" s="85"/>
      <c r="AK429" s="85"/>
      <c r="AL429" s="85"/>
      <c r="AM429" s="85"/>
      <c r="AN429" s="85"/>
      <c r="AO429" s="85"/>
      <c r="AP429" s="85"/>
      <c r="AQ429" s="85"/>
      <c r="AR429" s="85"/>
    </row>
    <row r="430" spans="1:44" ht="16.5" thickTop="1" thickBot="1" x14ac:dyDescent="0.3">
      <c r="A430" s="61">
        <f t="shared" si="58"/>
        <v>1</v>
      </c>
      <c r="B430" s="92" t="str">
        <f>IF(ISERROR(IF(ISBLANK(C430),"",_xlfn.XLOOKUP(C430,'[1]Инф. по МКД'!$D$3:$D$13151,'[1]Инф. по МКД'!$C$3:$C$13151,,0))),"",IF(ISBLANK(C430),"",_xlfn.XLOOKUP(C430,'[1]Инф. по МКД'!$D$3:$D$13151,'[1]Инф. по МКД'!$C$3:$C$13151,,0)))</f>
        <v>Кизеловский городской округ Пермского края</v>
      </c>
      <c r="C430" s="96" t="s">
        <v>787</v>
      </c>
      <c r="D430" s="74">
        <f>IF(ISERROR(IF(ISBLANK($C430),"",VLOOKUP($C430,'[1]Инф. по МКД'!$D$3:$T$13113,3,0))),"",IF(ISBLANK($C430),"",VLOOKUP($C430,'[1]Инф. по МКД'!$D$3:$T$13113,3,0)))</f>
        <v>1940</v>
      </c>
      <c r="E430" s="75"/>
      <c r="F430" s="87" t="str">
        <f>IF(ISERROR(IF(ISBLANK($C430),"",VLOOKUP($C430,'[1]Инф. по МКД'!$D$3:$T$13113,5,0))),"",IF(ISBLANK($C430),"",VLOOKUP($C430,'[1]Инф. по МКД'!$D$3:$T$13113,5,0)))</f>
        <v>Кирпич</v>
      </c>
      <c r="G430" s="75">
        <f>IF(ISERROR(IF(ISBLANK($C430),"",VLOOKUP($C430,'[1]Инф. по МКД'!$D$3:$T$13113,9,0))),"",IF(ISBLANK($C430),"",VLOOKUP($C430,'[1]Инф. по МКД'!$D$3:$T$13113,9,0)))</f>
        <v>3</v>
      </c>
      <c r="H430" s="61">
        <f>IF(ISERROR(IF(ISBLANK($C430),"",VLOOKUP($C430,'[1]Инф. по МКД'!$D$3:$T$13113,10,0))),"",IF(ISBLANK($C430),"",VLOOKUP($C430,'[1]Инф. по МКД'!$D$3:$T$13113,10,0)))</f>
        <v>4</v>
      </c>
      <c r="I430" s="77">
        <f>IF(ISERROR(IF(ISBLANK($C430),"",VLOOKUP($C430,'[1]Инф. по МКД'!$D$3:$T$13113,14,0))),"",IF(ISBLANK($C430),"",VLOOKUP($C430,'[1]Инф. по МКД'!$D$3:$T$13113,14,0)))</f>
        <v>1533.5</v>
      </c>
      <c r="J430" s="78">
        <f>IF(ISERROR(IF(ISBLANK($C430),"",VLOOKUP($C430,'[1]Инф. по МКД'!$D$3:$T$13113,15,0))),"",IF(ISBLANK($C430),"",VLOOKUP($C430,'[1]Инф. по МКД'!$D$3:$T$13113,15,0)))</f>
        <v>1282.9000000000001</v>
      </c>
      <c r="K430" s="77">
        <f>IF(ISERROR(IF(ISBLANK($C430),"",VLOOKUP($C430,'[1]Инф. по МКД'!$D$3:$T$13113,16,0))),"",IF(ISBLANK($C430),"",VLOOKUP($C430,'[1]Инф. по МКД'!$D$3:$T$13113,16,0)))</f>
        <v>1205</v>
      </c>
      <c r="L430" s="79">
        <f>IF(ISERROR(IF(ISBLANK($C430),"",VLOOKUP($C430,'[1]Инф. по МКД'!$D$3:$T$13113,17,0))),"",IF(ISBLANK($C430),"",VLOOKUP($C430,'[1]Инф. по МКД'!$D$3:$T$13113,17,0)))</f>
        <v>55</v>
      </c>
      <c r="M430" s="80">
        <f t="shared" si="55"/>
        <v>19421532.150000002</v>
      </c>
      <c r="N430" s="78"/>
      <c r="O430" s="78"/>
      <c r="P430" s="78"/>
      <c r="Q430" s="80">
        <f>IF('Форма 2'!D430=0,"",'Форма 2'!D430-N430-O430-P430)</f>
        <v>19421532.150000002</v>
      </c>
      <c r="R430" s="81">
        <f>M430/J430</f>
        <v>15138.773209135554</v>
      </c>
      <c r="S430" s="81">
        <f>R430</f>
        <v>15138.773209135554</v>
      </c>
      <c r="T430" s="82">
        <v>46022</v>
      </c>
      <c r="U430" s="75" t="s">
        <v>43</v>
      </c>
      <c r="V430" s="83"/>
      <c r="W430" s="84">
        <f t="shared" si="59"/>
        <v>6</v>
      </c>
      <c r="X430" s="85">
        <v>1</v>
      </c>
      <c r="Y430" s="85">
        <v>1</v>
      </c>
      <c r="Z430" s="85">
        <v>1</v>
      </c>
      <c r="AA430" s="85">
        <v>1</v>
      </c>
      <c r="AB430" s="85">
        <v>1</v>
      </c>
      <c r="AC430" s="85">
        <v>1</v>
      </c>
      <c r="AD430" s="85" t="s">
        <v>961</v>
      </c>
      <c r="AE430" s="99" t="s">
        <v>961</v>
      </c>
      <c r="AF430" s="86" t="s">
        <v>961</v>
      </c>
      <c r="AG430" s="85" t="s">
        <v>961</v>
      </c>
      <c r="AH430" s="85" t="s">
        <v>961</v>
      </c>
      <c r="AI430" s="85" t="s">
        <v>961</v>
      </c>
      <c r="AJ430" s="85" t="s">
        <v>961</v>
      </c>
      <c r="AK430" s="85" t="s">
        <v>961</v>
      </c>
      <c r="AL430" s="85" t="s">
        <v>961</v>
      </c>
      <c r="AM430" s="85" t="s">
        <v>961</v>
      </c>
      <c r="AN430" s="85" t="s">
        <v>961</v>
      </c>
      <c r="AO430" s="85" t="s">
        <v>961</v>
      </c>
      <c r="AP430" s="85" t="s">
        <v>961</v>
      </c>
      <c r="AQ430" s="85" t="s">
        <v>961</v>
      </c>
      <c r="AR430" s="85" t="s">
        <v>961</v>
      </c>
    </row>
    <row r="431" spans="1:44" ht="17.25" thickTop="1" thickBot="1" x14ac:dyDescent="0.3">
      <c r="A431" s="190">
        <f t="shared" si="58"/>
        <v>0</v>
      </c>
      <c r="B431" s="191" t="str">
        <f>IF(ISERROR(IF(ISBLANK(C431),"",_xlfn.XLOOKUP(C431,'[1]Инф. по МКД'!$D$3:$D$13151,'[1]Инф. по МКД'!$C$3:$C$13151,,0))),"",IF(ISBLANK(C431),"",_xlfn.XLOOKUP(C431,'[1]Инф. по МКД'!$D$3:$D$13151,'[1]Инф. по МКД'!$C$3:$C$13151,,0)))</f>
        <v/>
      </c>
      <c r="C431" s="35" t="s">
        <v>165</v>
      </c>
      <c r="D431" s="32" t="str">
        <f>IF(ISERROR(IF(ISBLANK($C431),"",VLOOKUP($C431,'[1]Инф. по МКД'!$D$3:$T$13113,3,0))),"",IF(ISBLANK($C431),"",VLOOKUP($C431,'[1]Инф. по МКД'!$D$3:$T$13113,3,0)))</f>
        <v/>
      </c>
      <c r="E431" s="32"/>
      <c r="F431" s="32" t="str">
        <f>IF(ISERROR(IF(ISBLANK($C431),"",VLOOKUP($C431,'[1]Инф. по МКД'!$D$3:$T$13113,5,0))),"",IF(ISBLANK($C431),"",VLOOKUP($C431,'[1]Инф. по МКД'!$D$3:$T$13113,5,0)))</f>
        <v/>
      </c>
      <c r="G431" s="32" t="str">
        <f>IF(ISERROR(IF(ISBLANK($C431),"",VLOOKUP($C431,'[1]Инф. по МКД'!$D$3:$T$13113,9,0))),"",IF(ISBLANK($C431),"",VLOOKUP($C431,'[1]Инф. по МКД'!$D$3:$T$13113,9,0)))</f>
        <v/>
      </c>
      <c r="H431" s="32" t="str">
        <f>IF(ISERROR(IF(ISBLANK($C431),"",VLOOKUP($C431,'[1]Инф. по МКД'!$D$3:$T$13113,10,0))),"",IF(ISBLANK($C431),"",VLOOKUP($C431,'[1]Инф. по МКД'!$D$3:$T$13113,10,0)))</f>
        <v/>
      </c>
      <c r="I431" s="36" t="str">
        <f>IF(ISERROR(IF(ISBLANK($C431),"",VLOOKUP($C431,'[1]Инф. по МКД'!$D$3:$T$13113,14,0))),"",IF(ISBLANK($C431),"",VLOOKUP($C431,'[1]Инф. по МКД'!$D$3:$T$13113,14,0)))</f>
        <v/>
      </c>
      <c r="J431" s="36" t="str">
        <f>IF(ISERROR(IF(ISBLANK($C431),"",VLOOKUP($C431,'[1]Инф. по МКД'!$D$3:$T$13113,15,0))),"",IF(ISBLANK($C431),"",VLOOKUP($C431,'[1]Инф. по МКД'!$D$3:$T$13113,15,0)))</f>
        <v/>
      </c>
      <c r="K431" s="36" t="str">
        <f>IF(ISERROR(IF(ISBLANK($C431),"",VLOOKUP($C431,'[1]Инф. по МКД'!$D$3:$T$13113,16,0))),"",IF(ISBLANK($C431),"",VLOOKUP($C431,'[1]Инф. по МКД'!$D$3:$T$13113,16,0)))</f>
        <v/>
      </c>
      <c r="L431" s="36" t="str">
        <f>IF(ISERROR(IF(ISBLANK($C431),"",VLOOKUP($C431,'[1]Инф. по МКД'!$D$3:$T$13113,17,0))),"",IF(ISBLANK($C431),"",VLOOKUP($C431,'[1]Инф. по МКД'!$D$3:$T$13113,17,0)))</f>
        <v/>
      </c>
      <c r="M431" s="36">
        <f t="shared" si="55"/>
        <v>195819381.03999999</v>
      </c>
      <c r="N431" s="36"/>
      <c r="O431" s="36"/>
      <c r="P431" s="36"/>
      <c r="Q431" s="36">
        <f>IF('Форма 2'!D431=0,"",'Форма 2'!D431-N431-O431-P431)</f>
        <v>195819381.03999999</v>
      </c>
      <c r="R431" s="93"/>
      <c r="S431" s="93"/>
      <c r="T431" s="32"/>
      <c r="U431" s="32"/>
      <c r="V431" s="84"/>
      <c r="W431" s="84">
        <f t="shared" si="59"/>
        <v>0</v>
      </c>
      <c r="X431" s="85"/>
      <c r="Y431" s="85"/>
      <c r="Z431" s="85"/>
      <c r="AA431" s="85"/>
      <c r="AB431" s="85"/>
      <c r="AC431" s="85"/>
      <c r="AD431" s="85"/>
      <c r="AE431" s="99"/>
      <c r="AF431" s="86"/>
      <c r="AG431" s="85"/>
      <c r="AH431" s="85"/>
      <c r="AI431" s="85"/>
      <c r="AJ431" s="85"/>
      <c r="AK431" s="85"/>
      <c r="AL431" s="85"/>
      <c r="AM431" s="85"/>
      <c r="AN431" s="85"/>
      <c r="AO431" s="85"/>
      <c r="AP431" s="85"/>
      <c r="AQ431" s="85"/>
      <c r="AR431" s="85"/>
    </row>
    <row r="432" spans="1:44" ht="16.5" thickTop="1" thickBot="1" x14ac:dyDescent="0.3">
      <c r="A432" s="61">
        <f t="shared" si="58"/>
        <v>1</v>
      </c>
      <c r="B432" s="97" t="str">
        <f>IF(ISERROR(IF(ISBLANK(C432),"",_xlfn.XLOOKUP(C432,'[1]Инф. по МКД'!$D$3:$D$13151,'[1]Инф. по МКД'!$C$3:$C$13151,,0))),"",IF(ISBLANK(C432),"",_xlfn.XLOOKUP(C432,'[1]Инф. по МКД'!$D$3:$D$13151,'[1]Инф. по МКД'!$C$3:$C$13151,,0)))</f>
        <v>Красновишерский городской округ Пермского края</v>
      </c>
      <c r="C432" s="96" t="s">
        <v>167</v>
      </c>
      <c r="D432" s="74">
        <f>IF(ISERROR(IF(ISBLANK($C432),"",VLOOKUP($C432,'[1]Инф. по МКД'!$D$3:$T$13113,3,0))),"",IF(ISBLANK($C432),"",VLOOKUP($C432,'[1]Инф. по МКД'!$D$3:$T$13113,3,0)))</f>
        <v>1954</v>
      </c>
      <c r="E432" s="75"/>
      <c r="F432" s="87" t="str">
        <f>IF(ISERROR(IF(ISBLANK($C432),"",VLOOKUP($C432,'[1]Инф. по МКД'!$D$3:$T$13113,5,0))),"",IF(ISBLANK($C432),"",VLOOKUP($C432,'[1]Инф. по МКД'!$D$3:$T$13113,5,0)))</f>
        <v>Камень</v>
      </c>
      <c r="G432" s="75">
        <f>IF(ISERROR(IF(ISBLANK($C432),"",VLOOKUP($C432,'[1]Инф. по МКД'!$D$3:$T$13113,9,0))),"",IF(ISBLANK($C432),"",VLOOKUP($C432,'[1]Инф. по МКД'!$D$3:$T$13113,9,0)))</f>
        <v>2</v>
      </c>
      <c r="H432" s="61">
        <f>IF(ISERROR(IF(ISBLANK($C432),"",VLOOKUP($C432,'[1]Инф. по МКД'!$D$3:$T$13113,10,0))),"",IF(ISBLANK($C432),"",VLOOKUP($C432,'[1]Инф. по МКД'!$D$3:$T$13113,10,0)))</f>
        <v>2</v>
      </c>
      <c r="I432" s="78">
        <f>IF(ISERROR(IF(ISBLANK($C432),"",VLOOKUP($C432,'[1]Инф. по МКД'!$D$3:$T$13113,14,0))),"",IF(ISBLANK($C432),"",VLOOKUP($C432,'[1]Инф. по МКД'!$D$3:$T$13113,14,0)))</f>
        <v>726.39</v>
      </c>
      <c r="J432" s="78">
        <f>IF(ISERROR(IF(ISBLANK($C432),"",VLOOKUP($C432,'[1]Инф. по МКД'!$D$3:$T$13113,15,0))),"",IF(ISBLANK($C432),"",VLOOKUP($C432,'[1]Инф. по МКД'!$D$3:$T$13113,15,0)))</f>
        <v>634.4</v>
      </c>
      <c r="K432" s="78">
        <f>IF(ISERROR(IF(ISBLANK($C432),"",VLOOKUP($C432,'[1]Инф. по МКД'!$D$3:$T$13113,16,0))),"",IF(ISBLANK($C432),"",VLOOKUP($C432,'[1]Инф. по МКД'!$D$3:$T$13113,16,0)))</f>
        <v>534.1</v>
      </c>
      <c r="L432" s="98">
        <f>IF(ISERROR(IF(ISBLANK($C432),"",VLOOKUP($C432,'[1]Инф. по МКД'!$D$3:$T$13113,17,0))),"",IF(ISBLANK($C432),"",VLOOKUP($C432,'[1]Инф. по МКД'!$D$3:$T$13113,17,0)))</f>
        <v>27</v>
      </c>
      <c r="M432" s="80">
        <f t="shared" ref="M432:M433" si="62">SUM(N432:Q432)</f>
        <v>537688.41</v>
      </c>
      <c r="N432" s="78"/>
      <c r="O432" s="78"/>
      <c r="P432" s="78"/>
      <c r="Q432" s="80">
        <f>IF('Форма 2'!D432=0,"",'Форма 2'!D432-N432-O432-P432)</f>
        <v>537688.41</v>
      </c>
      <c r="R432" s="81">
        <f t="shared" ref="R432:R433" si="63">M432/J432</f>
        <v>847.55424022698617</v>
      </c>
      <c r="S432" s="81">
        <f t="shared" ref="S432:S433" si="64">R432</f>
        <v>847.55424022698617</v>
      </c>
      <c r="T432" s="82">
        <v>46022</v>
      </c>
      <c r="U432" s="75" t="s">
        <v>43</v>
      </c>
      <c r="V432" s="84"/>
      <c r="W432" s="84">
        <f t="shared" si="59"/>
        <v>1</v>
      </c>
      <c r="X432" s="85">
        <v>1</v>
      </c>
      <c r="Y432" s="85" t="s">
        <v>961</v>
      </c>
      <c r="Z432" s="85" t="s">
        <v>961</v>
      </c>
      <c r="AA432" s="85" t="s">
        <v>961</v>
      </c>
      <c r="AB432" s="85" t="s">
        <v>961</v>
      </c>
      <c r="AC432" s="85" t="s">
        <v>961</v>
      </c>
      <c r="AD432" s="85" t="s">
        <v>961</v>
      </c>
      <c r="AE432" s="99" t="s">
        <v>961</v>
      </c>
      <c r="AF432" s="86" t="s">
        <v>961</v>
      </c>
      <c r="AG432" s="85" t="s">
        <v>961</v>
      </c>
      <c r="AH432" s="85" t="s">
        <v>961</v>
      </c>
      <c r="AI432" s="85"/>
      <c r="AJ432" s="85"/>
      <c r="AK432" s="85"/>
      <c r="AL432" s="85"/>
      <c r="AM432" s="85"/>
      <c r="AN432" s="85"/>
      <c r="AO432" s="85"/>
      <c r="AP432" s="85"/>
      <c r="AQ432" s="85"/>
      <c r="AR432" s="85"/>
    </row>
    <row r="433" spans="1:44" ht="16.5" thickTop="1" thickBot="1" x14ac:dyDescent="0.3">
      <c r="A433" s="61">
        <f t="shared" si="58"/>
        <v>2</v>
      </c>
      <c r="B433" s="97" t="str">
        <f>IF(ISERROR(IF(ISBLANK(C433),"",_xlfn.XLOOKUP(C433,'[1]Инф. по МКД'!$D$3:$D$13151,'[1]Инф. по МКД'!$C$3:$C$13151,,0))),"",IF(ISBLANK(C433),"",_xlfn.XLOOKUP(C433,'[1]Инф. по МКД'!$D$3:$D$13151,'[1]Инф. по МКД'!$C$3:$C$13151,,0)))</f>
        <v>Красновишерский городской округ Пермского края</v>
      </c>
      <c r="C433" s="96" t="s">
        <v>168</v>
      </c>
      <c r="D433" s="74">
        <f>IF(ISERROR(IF(ISBLANK($C433),"",VLOOKUP($C433,'[1]Инф. по МКД'!$D$3:$T$13113,3,0))),"",IF(ISBLANK($C433),"",VLOOKUP($C433,'[1]Инф. по МКД'!$D$3:$T$13113,3,0)))</f>
        <v>1987</v>
      </c>
      <c r="E433" s="75"/>
      <c r="F433" s="87" t="str">
        <f>IF(ISERROR(IF(ISBLANK($C433),"",VLOOKUP($C433,'[1]Инф. по МКД'!$D$3:$T$13113,5,0))),"",IF(ISBLANK($C433),"",VLOOKUP($C433,'[1]Инф. по МКД'!$D$3:$T$13113,5,0)))</f>
        <v>Панель</v>
      </c>
      <c r="G433" s="75">
        <f>IF(ISERROR(IF(ISBLANK($C433),"",VLOOKUP($C433,'[1]Инф. по МКД'!$D$3:$T$13113,9,0))),"",IF(ISBLANK($C433),"",VLOOKUP($C433,'[1]Инф. по МКД'!$D$3:$T$13113,9,0)))</f>
        <v>5</v>
      </c>
      <c r="H433" s="61">
        <f>IF(ISERROR(IF(ISBLANK($C433),"",VLOOKUP($C433,'[1]Инф. по МКД'!$D$3:$T$13113,10,0))),"",IF(ISBLANK($C433),"",VLOOKUP($C433,'[1]Инф. по МКД'!$D$3:$T$13113,10,0)))</f>
        <v>6</v>
      </c>
      <c r="I433" s="78">
        <f>IF(ISERROR(IF(ISBLANK($C433),"",VLOOKUP($C433,'[1]Инф. по МКД'!$D$3:$T$13113,14,0))),"",IF(ISBLANK($C433),"",VLOOKUP($C433,'[1]Инф. по МКД'!$D$3:$T$13113,14,0)))</f>
        <v>4436.3999999999996</v>
      </c>
      <c r="J433" s="78">
        <f>IF(ISERROR(IF(ISBLANK($C433),"",VLOOKUP($C433,'[1]Инф. по МКД'!$D$3:$T$13113,15,0))),"",IF(ISBLANK($C433),"",VLOOKUP($C433,'[1]Инф. по МКД'!$D$3:$T$13113,15,0)))</f>
        <v>3900.3</v>
      </c>
      <c r="K433" s="78">
        <f>IF(ISERROR(IF(ISBLANK($C433),"",VLOOKUP($C433,'[1]Инф. по МКД'!$D$3:$T$13113,16,0))),"",IF(ISBLANK($C433),"",VLOOKUP($C433,'[1]Инф. по МКД'!$D$3:$T$13113,16,0)))</f>
        <v>3816.7</v>
      </c>
      <c r="L433" s="98">
        <f>IF(ISERROR(IF(ISBLANK($C433),"",VLOOKUP($C433,'[1]Инф. по МКД'!$D$3:$T$13113,17,0))),"",IF(ISBLANK($C433),"",VLOOKUP($C433,'[1]Инф. по МКД'!$D$3:$T$13113,17,0)))</f>
        <v>189</v>
      </c>
      <c r="M433" s="80">
        <f t="shared" si="62"/>
        <v>41639518.030000001</v>
      </c>
      <c r="N433" s="78"/>
      <c r="O433" s="78"/>
      <c r="P433" s="78"/>
      <c r="Q433" s="80">
        <f>IF('Форма 2'!D433=0,"",'Форма 2'!D433-N433-O433-P433)</f>
        <v>41639518.030000001</v>
      </c>
      <c r="R433" s="81">
        <f t="shared" si="63"/>
        <v>10675.978265774427</v>
      </c>
      <c r="S433" s="81">
        <f t="shared" si="64"/>
        <v>10675.978265774427</v>
      </c>
      <c r="T433" s="82">
        <v>46022</v>
      </c>
      <c r="U433" s="75" t="s">
        <v>43</v>
      </c>
      <c r="V433" s="84"/>
      <c r="W433" s="84">
        <f t="shared" si="59"/>
        <v>2</v>
      </c>
      <c r="X433" s="85" t="s">
        <v>961</v>
      </c>
      <c r="Y433" s="85" t="s">
        <v>961</v>
      </c>
      <c r="Z433" s="85" t="s">
        <v>961</v>
      </c>
      <c r="AA433" s="85" t="s">
        <v>961</v>
      </c>
      <c r="AB433" s="85" t="s">
        <v>961</v>
      </c>
      <c r="AC433" s="85" t="s">
        <v>961</v>
      </c>
      <c r="AD433" s="85" t="s">
        <v>961</v>
      </c>
      <c r="AE433" s="99" t="s">
        <v>961</v>
      </c>
      <c r="AF433" s="86" t="s">
        <v>961</v>
      </c>
      <c r="AG433" s="85">
        <v>1</v>
      </c>
      <c r="AH433" s="85">
        <v>1</v>
      </c>
      <c r="AI433" s="85"/>
      <c r="AJ433" s="85"/>
      <c r="AK433" s="85"/>
      <c r="AL433" s="85"/>
      <c r="AM433" s="85"/>
      <c r="AN433" s="85"/>
      <c r="AO433" s="85"/>
      <c r="AP433" s="85"/>
      <c r="AQ433" s="85"/>
      <c r="AR433" s="85"/>
    </row>
    <row r="434" spans="1:44" ht="16.5" thickTop="1" thickBot="1" x14ac:dyDescent="0.3">
      <c r="A434" s="61">
        <f t="shared" si="58"/>
        <v>3</v>
      </c>
      <c r="B434" s="92" t="str">
        <f>IF(ISERROR(IF(ISBLANK(C434),"",_xlfn.XLOOKUP(C434,'[1]Инф. по МКД'!$D$3:$D$13151,'[1]Инф. по МКД'!$C$3:$C$13151,,0))),"",IF(ISBLANK(C434),"",_xlfn.XLOOKUP(C434,'[1]Инф. по МКД'!$D$3:$D$13151,'[1]Инф. по МКД'!$C$3:$C$13151,,0)))</f>
        <v>Красновишерский городской округ Пермского края</v>
      </c>
      <c r="C434" s="96" t="s">
        <v>166</v>
      </c>
      <c r="D434" s="74">
        <f>IF(ISERROR(IF(ISBLANK($C434),"",VLOOKUP($C434,'[1]Инф. по МКД'!$D$3:$T$13113,3,0))),"",IF(ISBLANK($C434),"",VLOOKUP($C434,'[1]Инф. по МКД'!$D$3:$T$13113,3,0)))</f>
        <v>1956</v>
      </c>
      <c r="E434" s="75"/>
      <c r="F434" s="87" t="str">
        <f>IF(ISERROR(IF(ISBLANK($C434),"",VLOOKUP($C434,'[1]Инф. по МКД'!$D$3:$T$13113,5,0))),"",IF(ISBLANK($C434),"",VLOOKUP($C434,'[1]Инф. по МКД'!$D$3:$T$13113,5,0)))</f>
        <v>Камень</v>
      </c>
      <c r="G434" s="75">
        <f>IF(ISERROR(IF(ISBLANK($C434),"",VLOOKUP($C434,'[1]Инф. по МКД'!$D$3:$T$13113,9,0))),"",IF(ISBLANK($C434),"",VLOOKUP($C434,'[1]Инф. по МКД'!$D$3:$T$13113,9,0)))</f>
        <v>2</v>
      </c>
      <c r="H434" s="61">
        <f>IF(ISERROR(IF(ISBLANK($C434),"",VLOOKUP($C434,'[1]Инф. по МКД'!$D$3:$T$13113,10,0))),"",IF(ISBLANK($C434),"",VLOOKUP($C434,'[1]Инф. по МКД'!$D$3:$T$13113,10,0)))</f>
        <v>2</v>
      </c>
      <c r="I434" s="77">
        <f>IF(ISERROR(IF(ISBLANK($C434),"",VLOOKUP($C434,'[1]Инф. по МКД'!$D$3:$T$13113,14,0))),"",IF(ISBLANK($C434),"",VLOOKUP($C434,'[1]Инф. по МКД'!$D$3:$T$13113,14,0)))</f>
        <v>742.5</v>
      </c>
      <c r="J434" s="78">
        <f>IF(ISERROR(IF(ISBLANK($C434),"",VLOOKUP($C434,'[1]Инф. по МКД'!$D$3:$T$13113,15,0))),"",IF(ISBLANK($C434),"",VLOOKUP($C434,'[1]Инф. по МКД'!$D$3:$T$13113,15,0)))</f>
        <v>678.3</v>
      </c>
      <c r="K434" s="77">
        <f>IF(ISERROR(IF(ISBLANK($C434),"",VLOOKUP($C434,'[1]Инф. по МКД'!$D$3:$T$13113,16,0))),"",IF(ISBLANK($C434),"",VLOOKUP($C434,'[1]Инф. по МКД'!$D$3:$T$13113,16,0)))</f>
        <v>619.1</v>
      </c>
      <c r="L434" s="79">
        <f>IF(ISERROR(IF(ISBLANK($C434),"",VLOOKUP($C434,'[1]Инф. по МКД'!$D$3:$T$13113,17,0))),"",IF(ISBLANK($C434),"",VLOOKUP($C434,'[1]Инф. по МКД'!$D$3:$T$13113,17,0)))</f>
        <v>30</v>
      </c>
      <c r="M434" s="80">
        <f t="shared" si="55"/>
        <v>7545901.2799999993</v>
      </c>
      <c r="N434" s="78"/>
      <c r="O434" s="78"/>
      <c r="P434" s="78"/>
      <c r="Q434" s="80">
        <f>IF('Форма 2'!D434=0,"",'Форма 2'!D434-N434-O434-P434)</f>
        <v>7545901.2799999993</v>
      </c>
      <c r="R434" s="81">
        <f t="shared" ref="R434:R449" si="65">M434/J434</f>
        <v>11124.725460710601</v>
      </c>
      <c r="S434" s="81">
        <f t="shared" ref="S434:S449" si="66">R434</f>
        <v>11124.725460710601</v>
      </c>
      <c r="T434" s="82">
        <v>46022</v>
      </c>
      <c r="U434" s="75" t="s">
        <v>43</v>
      </c>
      <c r="V434" s="84"/>
      <c r="W434" s="84">
        <f t="shared" si="59"/>
        <v>4</v>
      </c>
      <c r="X434" s="85">
        <v>1</v>
      </c>
      <c r="Y434" s="85">
        <v>1</v>
      </c>
      <c r="Z434" s="85" t="s">
        <v>961</v>
      </c>
      <c r="AA434" s="85">
        <v>1</v>
      </c>
      <c r="AB434" s="85" t="s">
        <v>961</v>
      </c>
      <c r="AC434" s="85">
        <v>1</v>
      </c>
      <c r="AD434" s="85" t="s">
        <v>961</v>
      </c>
      <c r="AE434" s="99" t="s">
        <v>961</v>
      </c>
      <c r="AF434" s="86" t="s">
        <v>961</v>
      </c>
      <c r="AG434" s="85" t="s">
        <v>961</v>
      </c>
      <c r="AH434" s="85" t="s">
        <v>961</v>
      </c>
      <c r="AI434" s="85" t="s">
        <v>961</v>
      </c>
      <c r="AJ434" s="85" t="s">
        <v>961</v>
      </c>
      <c r="AK434" s="85" t="s">
        <v>961</v>
      </c>
      <c r="AL434" s="85" t="s">
        <v>961</v>
      </c>
      <c r="AM434" s="85" t="s">
        <v>961</v>
      </c>
      <c r="AN434" s="85" t="s">
        <v>961</v>
      </c>
      <c r="AO434" s="85" t="s">
        <v>961</v>
      </c>
      <c r="AP434" s="85" t="s">
        <v>961</v>
      </c>
      <c r="AQ434" s="85" t="s">
        <v>961</v>
      </c>
      <c r="AR434" s="85" t="s">
        <v>961</v>
      </c>
    </row>
    <row r="435" spans="1:44" ht="16.5" thickTop="1" thickBot="1" x14ac:dyDescent="0.3">
      <c r="A435" s="61">
        <f t="shared" si="58"/>
        <v>4</v>
      </c>
      <c r="B435" s="92" t="str">
        <f>IF(ISERROR(IF(ISBLANK(C435),"",_xlfn.XLOOKUP(C435,'[1]Инф. по МКД'!$D$3:$D$13151,'[1]Инф. по МКД'!$C$3:$C$13151,,0))),"",IF(ISBLANK(C435),"",_xlfn.XLOOKUP(C435,'[1]Инф. по МКД'!$D$3:$D$13151,'[1]Инф. по МКД'!$C$3:$C$13151,,0)))</f>
        <v>Красновишерский городской округ Пермского края</v>
      </c>
      <c r="C435" s="96" t="s">
        <v>169</v>
      </c>
      <c r="D435" s="74">
        <f>IF(ISERROR(IF(ISBLANK($C435),"",VLOOKUP($C435,'[1]Инф. по МКД'!$D$3:$T$13113,3,0))),"",IF(ISBLANK($C435),"",VLOOKUP($C435,'[1]Инф. по МКД'!$D$3:$T$13113,3,0)))</f>
        <v>1976</v>
      </c>
      <c r="E435" s="75"/>
      <c r="F435" s="87" t="str">
        <f>IF(ISERROR(IF(ISBLANK($C435),"",VLOOKUP($C435,'[1]Инф. по МКД'!$D$3:$T$13113,5,0))),"",IF(ISBLANK($C435),"",VLOOKUP($C435,'[1]Инф. по МКД'!$D$3:$T$13113,5,0)))</f>
        <v>Кирпич</v>
      </c>
      <c r="G435" s="75">
        <f>IF(ISERROR(IF(ISBLANK($C435),"",VLOOKUP($C435,'[1]Инф. по МКД'!$D$3:$T$13113,9,0))),"",IF(ISBLANK($C435),"",VLOOKUP($C435,'[1]Инф. по МКД'!$D$3:$T$13113,9,0)))</f>
        <v>3</v>
      </c>
      <c r="H435" s="61">
        <f>IF(ISERROR(IF(ISBLANK($C435),"",VLOOKUP($C435,'[1]Инф. по МКД'!$D$3:$T$13113,10,0))),"",IF(ISBLANK($C435),"",VLOOKUP($C435,'[1]Инф. по МКД'!$D$3:$T$13113,10,0)))</f>
        <v>2</v>
      </c>
      <c r="I435" s="77">
        <f>IF(ISERROR(IF(ISBLANK($C435),"",VLOOKUP($C435,'[1]Инф. по МКД'!$D$3:$T$13113,14,0))),"",IF(ISBLANK($C435),"",VLOOKUP($C435,'[1]Инф. по МКД'!$D$3:$T$13113,14,0)))</f>
        <v>1200.2</v>
      </c>
      <c r="J435" s="78">
        <f>IF(ISERROR(IF(ISBLANK($C435),"",VLOOKUP($C435,'[1]Инф. по МКД'!$D$3:$T$13113,15,0))),"",IF(ISBLANK($C435),"",VLOOKUP($C435,'[1]Инф. по МКД'!$D$3:$T$13113,15,0)))</f>
        <v>1104.5</v>
      </c>
      <c r="K435" s="77">
        <f>IF(ISERROR(IF(ISBLANK($C435),"",VLOOKUP($C435,'[1]Инф. по МКД'!$D$3:$T$13113,16,0))),"",IF(ISBLANK($C435),"",VLOOKUP($C435,'[1]Инф. по МКД'!$D$3:$T$13113,16,0)))</f>
        <v>1104.5</v>
      </c>
      <c r="L435" s="79">
        <f>IF(ISERROR(IF(ISBLANK($C435),"",VLOOKUP($C435,'[1]Инф. по МКД'!$D$3:$T$13113,17,0))),"",IF(ISBLANK($C435),"",VLOOKUP($C435,'[1]Инф. по МКД'!$D$3:$T$13113,17,0)))</f>
        <v>44</v>
      </c>
      <c r="M435" s="80">
        <f t="shared" si="55"/>
        <v>773744.94</v>
      </c>
      <c r="N435" s="78"/>
      <c r="O435" s="78"/>
      <c r="P435" s="78"/>
      <c r="Q435" s="80">
        <f>IF('Форма 2'!D435=0,"",'Форма 2'!D435-N435-O435-P435)</f>
        <v>773744.94</v>
      </c>
      <c r="R435" s="81">
        <f t="shared" si="65"/>
        <v>700.53865097329106</v>
      </c>
      <c r="S435" s="81">
        <f t="shared" si="66"/>
        <v>700.53865097329106</v>
      </c>
      <c r="T435" s="82">
        <v>46022</v>
      </c>
      <c r="U435" s="75" t="s">
        <v>43</v>
      </c>
      <c r="V435" s="83"/>
      <c r="W435" s="84">
        <f t="shared" si="59"/>
        <v>1</v>
      </c>
      <c r="X435" s="85" t="s">
        <v>961</v>
      </c>
      <c r="Y435" s="85" t="s">
        <v>961</v>
      </c>
      <c r="Z435" s="85" t="s">
        <v>961</v>
      </c>
      <c r="AA435" s="85" t="s">
        <v>961</v>
      </c>
      <c r="AB435" s="85" t="s">
        <v>961</v>
      </c>
      <c r="AC435" s="85">
        <v>1</v>
      </c>
      <c r="AD435" s="85" t="s">
        <v>961</v>
      </c>
      <c r="AE435" s="99" t="s">
        <v>961</v>
      </c>
      <c r="AF435" s="86" t="s">
        <v>961</v>
      </c>
      <c r="AG435" s="85" t="s">
        <v>961</v>
      </c>
      <c r="AH435" s="85" t="s">
        <v>961</v>
      </c>
      <c r="AI435" s="85" t="s">
        <v>961</v>
      </c>
      <c r="AJ435" s="85" t="s">
        <v>961</v>
      </c>
      <c r="AK435" s="85" t="s">
        <v>961</v>
      </c>
      <c r="AL435" s="85" t="s">
        <v>961</v>
      </c>
      <c r="AM435" s="85" t="s">
        <v>961</v>
      </c>
      <c r="AN435" s="85" t="s">
        <v>961</v>
      </c>
      <c r="AO435" s="85" t="s">
        <v>961</v>
      </c>
      <c r="AP435" s="85" t="s">
        <v>961</v>
      </c>
      <c r="AQ435" s="85" t="s">
        <v>961</v>
      </c>
      <c r="AR435" s="85" t="s">
        <v>961</v>
      </c>
    </row>
    <row r="436" spans="1:44" ht="16.5" thickTop="1" thickBot="1" x14ac:dyDescent="0.3">
      <c r="A436" s="61">
        <f t="shared" si="58"/>
        <v>5</v>
      </c>
      <c r="B436" s="92" t="str">
        <f>IF(ISERROR(IF(ISBLANK(C436),"",_xlfn.XLOOKUP(C436,'[1]Инф. по МКД'!$D$3:$D$13151,'[1]Инф. по МКД'!$C$3:$C$13151,,0))),"",IF(ISBLANK(C436),"",_xlfn.XLOOKUP(C436,'[1]Инф. по МКД'!$D$3:$D$13151,'[1]Инф. по МКД'!$C$3:$C$13151,,0)))</f>
        <v>Красновишерский городской округ Пермского края</v>
      </c>
      <c r="C436" s="96" t="s">
        <v>376</v>
      </c>
      <c r="D436" s="74">
        <f>IF(ISERROR(IF(ISBLANK($C436),"",VLOOKUP($C436,'[1]Инф. по МКД'!$D$3:$T$13113,3,0))),"",IF(ISBLANK($C436),"",VLOOKUP($C436,'[1]Инф. по МКД'!$D$3:$T$13113,3,0)))</f>
        <v>1972</v>
      </c>
      <c r="E436" s="75"/>
      <c r="F436" s="87" t="str">
        <f>IF(ISERROR(IF(ISBLANK($C436),"",VLOOKUP($C436,'[1]Инф. по МКД'!$D$3:$T$13113,5,0))),"",IF(ISBLANK($C436),"",VLOOKUP($C436,'[1]Инф. по МКД'!$D$3:$T$13113,5,0)))</f>
        <v>Кирпич</v>
      </c>
      <c r="G436" s="75">
        <f>IF(ISERROR(IF(ISBLANK($C436),"",VLOOKUP($C436,'[1]Инф. по МКД'!$D$3:$T$13113,9,0))),"",IF(ISBLANK($C436),"",VLOOKUP($C436,'[1]Инф. по МКД'!$D$3:$T$13113,9,0)))</f>
        <v>3</v>
      </c>
      <c r="H436" s="61">
        <f>IF(ISERROR(IF(ISBLANK($C436),"",VLOOKUP($C436,'[1]Инф. по МКД'!$D$3:$T$13113,10,0))),"",IF(ISBLANK($C436),"",VLOOKUP($C436,'[1]Инф. по МКД'!$D$3:$T$13113,10,0)))</f>
        <v>4</v>
      </c>
      <c r="I436" s="77">
        <f>IF(ISERROR(IF(ISBLANK($C436),"",VLOOKUP($C436,'[1]Инф. по МКД'!$D$3:$T$13113,14,0))),"",IF(ISBLANK($C436),"",VLOOKUP($C436,'[1]Инф. по МКД'!$D$3:$T$13113,14,0)))</f>
        <v>1736.3</v>
      </c>
      <c r="J436" s="78">
        <f>IF(ISERROR(IF(ISBLANK($C436),"",VLOOKUP($C436,'[1]Инф. по МКД'!$D$3:$T$13113,15,0))),"",IF(ISBLANK($C436),"",VLOOKUP($C436,'[1]Инф. по МКД'!$D$3:$T$13113,15,0)))</f>
        <v>1591.8</v>
      </c>
      <c r="K436" s="77">
        <f>IF(ISERROR(IF(ISBLANK($C436),"",VLOOKUP($C436,'[1]Инф. по МКД'!$D$3:$T$13113,16,0))),"",IF(ISBLANK($C436),"",VLOOKUP($C436,'[1]Инф. по МКД'!$D$3:$T$13113,16,0)))</f>
        <v>1499.8</v>
      </c>
      <c r="L436" s="79">
        <f>IF(ISERROR(IF(ISBLANK($C436),"",VLOOKUP($C436,'[1]Инф. по МКД'!$D$3:$T$13113,17,0))),"",IF(ISBLANK($C436),"",VLOOKUP($C436,'[1]Инф. по МКД'!$D$3:$T$13113,17,0)))</f>
        <v>75</v>
      </c>
      <c r="M436" s="80">
        <f t="shared" si="55"/>
        <v>16360477.739999998</v>
      </c>
      <c r="N436" s="78"/>
      <c r="O436" s="78"/>
      <c r="P436" s="78"/>
      <c r="Q436" s="80">
        <f>IF('Форма 2'!D436=0,"",'Форма 2'!D436-N436-O436-P436)</f>
        <v>16360477.739999998</v>
      </c>
      <c r="R436" s="81">
        <f t="shared" si="65"/>
        <v>10277.973200150773</v>
      </c>
      <c r="S436" s="81">
        <f t="shared" si="66"/>
        <v>10277.973200150773</v>
      </c>
      <c r="T436" s="82">
        <v>46022</v>
      </c>
      <c r="U436" s="75" t="s">
        <v>44</v>
      </c>
      <c r="V436" s="84"/>
      <c r="W436" s="84">
        <f t="shared" si="59"/>
        <v>3</v>
      </c>
      <c r="X436" s="85" t="s">
        <v>961</v>
      </c>
      <c r="Y436" s="85">
        <v>1</v>
      </c>
      <c r="Z436" s="85" t="s">
        <v>961</v>
      </c>
      <c r="AA436" s="85">
        <v>1</v>
      </c>
      <c r="AB436" s="85" t="s">
        <v>961</v>
      </c>
      <c r="AC436" s="85">
        <v>1</v>
      </c>
      <c r="AD436" s="85" t="s">
        <v>961</v>
      </c>
      <c r="AE436" s="99" t="s">
        <v>961</v>
      </c>
      <c r="AF436" s="86" t="s">
        <v>961</v>
      </c>
      <c r="AG436" s="85" t="s">
        <v>961</v>
      </c>
      <c r="AH436" s="85" t="s">
        <v>961</v>
      </c>
      <c r="AI436" s="85" t="s">
        <v>961</v>
      </c>
      <c r="AJ436" s="85" t="s">
        <v>961</v>
      </c>
      <c r="AK436" s="85" t="s">
        <v>961</v>
      </c>
      <c r="AL436" s="85" t="s">
        <v>961</v>
      </c>
      <c r="AM436" s="85" t="s">
        <v>961</v>
      </c>
      <c r="AN436" s="85" t="s">
        <v>961</v>
      </c>
      <c r="AO436" s="85" t="s">
        <v>961</v>
      </c>
      <c r="AP436" s="85" t="s">
        <v>961</v>
      </c>
      <c r="AQ436" s="85" t="s">
        <v>961</v>
      </c>
      <c r="AR436" s="85" t="s">
        <v>961</v>
      </c>
    </row>
    <row r="437" spans="1:44" ht="16.5" thickTop="1" thickBot="1" x14ac:dyDescent="0.3">
      <c r="A437" s="61">
        <f t="shared" si="58"/>
        <v>6</v>
      </c>
      <c r="B437" s="92" t="str">
        <f>IF(ISERROR(IF(ISBLANK(C437),"",_xlfn.XLOOKUP(C437,'[1]Инф. по МКД'!$D$3:$D$13151,'[1]Инф. по МКД'!$C$3:$C$13151,,0))),"",IF(ISBLANK(C437),"",_xlfn.XLOOKUP(C437,'[1]Инф. по МКД'!$D$3:$D$13151,'[1]Инф. по МКД'!$C$3:$C$13151,,0)))</f>
        <v>Красновишерский городской округ Пермского края</v>
      </c>
      <c r="C437" s="96" t="s">
        <v>788</v>
      </c>
      <c r="D437" s="74">
        <f>IF(ISERROR(IF(ISBLANK($C437),"",VLOOKUP($C437,'[1]Инф. по МКД'!$D$3:$T$13113,3,0))),"",IF(ISBLANK($C437),"",VLOOKUP($C437,'[1]Инф. по МКД'!$D$3:$T$13113,3,0)))</f>
        <v>1989</v>
      </c>
      <c r="E437" s="75"/>
      <c r="F437" s="87" t="str">
        <f>IF(ISERROR(IF(ISBLANK($C437),"",VLOOKUP($C437,'[1]Инф. по МКД'!$D$3:$T$13113,5,0))),"",IF(ISBLANK($C437),"",VLOOKUP($C437,'[1]Инф. по МКД'!$D$3:$T$13113,5,0)))</f>
        <v>Кирпич</v>
      </c>
      <c r="G437" s="75">
        <f>IF(ISERROR(IF(ISBLANK($C437),"",VLOOKUP($C437,'[1]Инф. по МКД'!$D$3:$T$13113,9,0))),"",IF(ISBLANK($C437),"",VLOOKUP($C437,'[1]Инф. по МКД'!$D$3:$T$13113,9,0)))</f>
        <v>2</v>
      </c>
      <c r="H437" s="61">
        <f>IF(ISERROR(IF(ISBLANK($C437),"",VLOOKUP($C437,'[1]Инф. по МКД'!$D$3:$T$13113,10,0))),"",IF(ISBLANK($C437),"",VLOOKUP($C437,'[1]Инф. по МКД'!$D$3:$T$13113,10,0)))</f>
        <v>1</v>
      </c>
      <c r="I437" s="77">
        <f>IF(ISERROR(IF(ISBLANK($C437),"",VLOOKUP($C437,'[1]Инф. по МКД'!$D$3:$T$13113,14,0))),"",IF(ISBLANK($C437),"",VLOOKUP($C437,'[1]Инф. по МКД'!$D$3:$T$13113,14,0)))</f>
        <v>397.6</v>
      </c>
      <c r="J437" s="78">
        <f>IF(ISERROR(IF(ISBLANK($C437),"",VLOOKUP($C437,'[1]Инф. по МКД'!$D$3:$T$13113,15,0))),"",IF(ISBLANK($C437),"",VLOOKUP($C437,'[1]Инф. по МКД'!$D$3:$T$13113,15,0)))</f>
        <v>3595</v>
      </c>
      <c r="K437" s="77">
        <f>IF(ISERROR(IF(ISBLANK($C437),"",VLOOKUP($C437,'[1]Инф. по МКД'!$D$3:$T$13113,16,0))),"",IF(ISBLANK($C437),"",VLOOKUP($C437,'[1]Инф. по МКД'!$D$3:$T$13113,16,0)))</f>
        <v>3554.3</v>
      </c>
      <c r="L437" s="79">
        <f>IF(ISERROR(IF(ISBLANK($C437),"",VLOOKUP($C437,'[1]Инф. по МКД'!$D$3:$T$13113,17,0))),"",IF(ISBLANK($C437),"",VLOOKUP($C437,'[1]Инф. по МКД'!$D$3:$T$13113,17,0)))</f>
        <v>24</v>
      </c>
      <c r="M437" s="80">
        <f t="shared" si="55"/>
        <v>8047726.169999999</v>
      </c>
      <c r="N437" s="78"/>
      <c r="O437" s="78"/>
      <c r="P437" s="78"/>
      <c r="Q437" s="80">
        <f>IF('Форма 2'!D437=0,"",'Форма 2'!D437-N437-O437-P437)</f>
        <v>8047726.169999999</v>
      </c>
      <c r="R437" s="81">
        <f t="shared" si="65"/>
        <v>2238.5886425591098</v>
      </c>
      <c r="S437" s="81">
        <f t="shared" si="66"/>
        <v>2238.5886425591098</v>
      </c>
      <c r="T437" s="82">
        <v>46022</v>
      </c>
      <c r="U437" s="75" t="s">
        <v>43</v>
      </c>
      <c r="V437" s="83"/>
      <c r="W437" s="84">
        <f t="shared" si="59"/>
        <v>5</v>
      </c>
      <c r="X437" s="85">
        <v>1</v>
      </c>
      <c r="Y437" s="85">
        <v>1</v>
      </c>
      <c r="Z437" s="85" t="s">
        <v>961</v>
      </c>
      <c r="AA437" s="85">
        <v>1</v>
      </c>
      <c r="AB437" s="85">
        <v>1</v>
      </c>
      <c r="AC437" s="85" t="s">
        <v>961</v>
      </c>
      <c r="AD437" s="85" t="s">
        <v>961</v>
      </c>
      <c r="AE437" s="99" t="s">
        <v>961</v>
      </c>
      <c r="AF437" s="86" t="s">
        <v>961</v>
      </c>
      <c r="AG437" s="85">
        <v>1</v>
      </c>
      <c r="AH437" s="85" t="s">
        <v>961</v>
      </c>
      <c r="AI437" s="85" t="s">
        <v>961</v>
      </c>
      <c r="AJ437" s="85" t="s">
        <v>961</v>
      </c>
      <c r="AK437" s="85" t="s">
        <v>961</v>
      </c>
      <c r="AL437" s="85" t="s">
        <v>961</v>
      </c>
      <c r="AM437" s="85" t="s">
        <v>961</v>
      </c>
      <c r="AN437" s="85" t="s">
        <v>961</v>
      </c>
      <c r="AO437" s="85" t="s">
        <v>961</v>
      </c>
      <c r="AP437" s="85" t="s">
        <v>961</v>
      </c>
      <c r="AQ437" s="85" t="s">
        <v>961</v>
      </c>
      <c r="AR437" s="85" t="s">
        <v>961</v>
      </c>
    </row>
    <row r="438" spans="1:44" ht="16.5" thickTop="1" thickBot="1" x14ac:dyDescent="0.3">
      <c r="A438" s="61">
        <f t="shared" si="58"/>
        <v>7</v>
      </c>
      <c r="B438" s="92" t="str">
        <f>IF(ISERROR(IF(ISBLANK(C438),"",_xlfn.XLOOKUP(C438,'[1]Инф. по МКД'!$D$3:$D$13151,'[1]Инф. по МКД'!$C$3:$C$13151,,0))),"",IF(ISBLANK(C438),"",_xlfn.XLOOKUP(C438,'[1]Инф. по МКД'!$D$3:$D$13151,'[1]Инф. по МКД'!$C$3:$C$13151,,0)))</f>
        <v>Краснокамский городской округ Пермского края</v>
      </c>
      <c r="C438" s="96" t="s">
        <v>377</v>
      </c>
      <c r="D438" s="74">
        <f>IF(ISERROR(IF(ISBLANK($C438),"",VLOOKUP($C438,'[1]Инф. по МКД'!$D$3:$T$13113,3,0))),"",IF(ISBLANK($C438),"",VLOOKUP($C438,'[1]Инф. по МКД'!$D$3:$T$13113,3,0)))</f>
        <v>1961</v>
      </c>
      <c r="E438" s="75"/>
      <c r="F438" s="87" t="str">
        <f>IF(ISERROR(IF(ISBLANK($C438),"",VLOOKUP($C438,'[1]Инф. по МКД'!$D$3:$T$13113,5,0))),"",IF(ISBLANK($C438),"",VLOOKUP($C438,'[1]Инф. по МКД'!$D$3:$T$13113,5,0)))</f>
        <v>Кирпич</v>
      </c>
      <c r="G438" s="75">
        <f>IF(ISERROR(IF(ISBLANK($C438),"",VLOOKUP($C438,'[1]Инф. по МКД'!$D$3:$T$13113,9,0))),"",IF(ISBLANK($C438),"",VLOOKUP($C438,'[1]Инф. по МКД'!$D$3:$T$13113,9,0)))</f>
        <v>4</v>
      </c>
      <c r="H438" s="61">
        <f>IF(ISERROR(IF(ISBLANK($C438),"",VLOOKUP($C438,'[1]Инф. по МКД'!$D$3:$T$13113,10,0))),"",IF(ISBLANK($C438),"",VLOOKUP($C438,'[1]Инф. по МКД'!$D$3:$T$13113,10,0)))</f>
        <v>3</v>
      </c>
      <c r="I438" s="77">
        <f>IF(ISERROR(IF(ISBLANK($C438),"",VLOOKUP($C438,'[1]Инф. по МКД'!$D$3:$T$13113,14,0))),"",IF(ISBLANK($C438),"",VLOOKUP($C438,'[1]Инф. по МКД'!$D$3:$T$13113,14,0)))</f>
        <v>3148.9</v>
      </c>
      <c r="J438" s="78">
        <f>IF(ISERROR(IF(ISBLANK($C438),"",VLOOKUP($C438,'[1]Инф. по МКД'!$D$3:$T$13113,15,0))),"",IF(ISBLANK($C438),"",VLOOKUP($C438,'[1]Инф. по МКД'!$D$3:$T$13113,15,0)))</f>
        <v>2261</v>
      </c>
      <c r="K438" s="77">
        <f>IF(ISERROR(IF(ISBLANK($C438),"",VLOOKUP($C438,'[1]Инф. по МКД'!$D$3:$T$13113,16,0))),"",IF(ISBLANK($C438),"",VLOOKUP($C438,'[1]Инф. по МКД'!$D$3:$T$13113,16,0)))</f>
        <v>1365.2</v>
      </c>
      <c r="L438" s="79">
        <f>IF(ISERROR(IF(ISBLANK($C438),"",VLOOKUP($C438,'[1]Инф. по МКД'!$D$3:$T$13113,17,0))),"",IF(ISBLANK($C438),"",VLOOKUP($C438,'[1]Инф. по МКД'!$D$3:$T$13113,17,0)))</f>
        <v>71</v>
      </c>
      <c r="M438" s="80">
        <f t="shared" si="55"/>
        <v>7833329.5999999996</v>
      </c>
      <c r="N438" s="78"/>
      <c r="O438" s="78"/>
      <c r="P438" s="78"/>
      <c r="Q438" s="80">
        <f>IF('Форма 2'!D438=0,"",'Форма 2'!D438-N438-O438-P438)</f>
        <v>7833329.5999999996</v>
      </c>
      <c r="R438" s="81">
        <f t="shared" si="65"/>
        <v>3464.5420610349402</v>
      </c>
      <c r="S438" s="81">
        <f t="shared" si="66"/>
        <v>3464.5420610349402</v>
      </c>
      <c r="T438" s="82">
        <v>46022</v>
      </c>
      <c r="U438" s="75" t="s">
        <v>43</v>
      </c>
      <c r="V438" s="83"/>
      <c r="W438" s="84">
        <f t="shared" si="59"/>
        <v>1</v>
      </c>
      <c r="X438" s="85" t="s">
        <v>961</v>
      </c>
      <c r="Y438" s="85">
        <v>1</v>
      </c>
      <c r="Z438" s="85" t="s">
        <v>961</v>
      </c>
      <c r="AA438" s="85" t="s">
        <v>961</v>
      </c>
      <c r="AB438" s="85" t="s">
        <v>961</v>
      </c>
      <c r="AC438" s="85" t="s">
        <v>961</v>
      </c>
      <c r="AD438" s="85" t="s">
        <v>961</v>
      </c>
      <c r="AE438" s="99" t="s">
        <v>961</v>
      </c>
      <c r="AF438" s="86" t="s">
        <v>961</v>
      </c>
      <c r="AG438" s="85" t="s">
        <v>961</v>
      </c>
      <c r="AH438" s="85" t="s">
        <v>961</v>
      </c>
      <c r="AI438" s="85" t="s">
        <v>961</v>
      </c>
      <c r="AJ438" s="85" t="s">
        <v>961</v>
      </c>
      <c r="AK438" s="85" t="s">
        <v>961</v>
      </c>
      <c r="AL438" s="85" t="s">
        <v>961</v>
      </c>
      <c r="AM438" s="85" t="s">
        <v>961</v>
      </c>
      <c r="AN438" s="85" t="s">
        <v>961</v>
      </c>
      <c r="AO438" s="85" t="s">
        <v>961</v>
      </c>
      <c r="AP438" s="85" t="s">
        <v>961</v>
      </c>
      <c r="AQ438" s="85" t="s">
        <v>961</v>
      </c>
      <c r="AR438" s="85" t="s">
        <v>961</v>
      </c>
    </row>
    <row r="439" spans="1:44" ht="16.5" thickTop="1" thickBot="1" x14ac:dyDescent="0.3">
      <c r="A439" s="61">
        <f t="shared" si="58"/>
        <v>8</v>
      </c>
      <c r="B439" s="92" t="str">
        <f>IF(ISERROR(IF(ISBLANK(C439),"",_xlfn.XLOOKUP(C439,'[1]Инф. по МКД'!$D$3:$D$13151,'[1]Инф. по МКД'!$C$3:$C$13151,,0))),"",IF(ISBLANK(C439),"",_xlfn.XLOOKUP(C439,'[1]Инф. по МКД'!$D$3:$D$13151,'[1]Инф. по МКД'!$C$3:$C$13151,,0)))</f>
        <v>Краснокамский городской округ Пермского края</v>
      </c>
      <c r="C439" s="96" t="s">
        <v>378</v>
      </c>
      <c r="D439" s="74">
        <f>IF(ISERROR(IF(ISBLANK($C439),"",VLOOKUP($C439,'[1]Инф. по МКД'!$D$3:$T$13113,3,0))),"",IF(ISBLANK($C439),"",VLOOKUP($C439,'[1]Инф. по МКД'!$D$3:$T$13113,3,0)))</f>
        <v>1959</v>
      </c>
      <c r="E439" s="75"/>
      <c r="F439" s="87" t="str">
        <f>IF(ISERROR(IF(ISBLANK($C439),"",VLOOKUP($C439,'[1]Инф. по МКД'!$D$3:$T$13113,5,0))),"",IF(ISBLANK($C439),"",VLOOKUP($C439,'[1]Инф. по МКД'!$D$3:$T$13113,5,0)))</f>
        <v>Шлакоблок</v>
      </c>
      <c r="G439" s="75">
        <f>IF(ISERROR(IF(ISBLANK($C439),"",VLOOKUP($C439,'[1]Инф. по МКД'!$D$3:$T$13113,9,0))),"",IF(ISBLANK($C439),"",VLOOKUP($C439,'[1]Инф. по МКД'!$D$3:$T$13113,9,0)))</f>
        <v>3</v>
      </c>
      <c r="H439" s="61">
        <f>IF(ISERROR(IF(ISBLANK($C439),"",VLOOKUP($C439,'[1]Инф. по МКД'!$D$3:$T$13113,10,0))),"",IF(ISBLANK($C439),"",VLOOKUP($C439,'[1]Инф. по МКД'!$D$3:$T$13113,10,0)))</f>
        <v>4</v>
      </c>
      <c r="I439" s="77">
        <f>IF(ISERROR(IF(ISBLANK($C439),"",VLOOKUP($C439,'[1]Инф. по МКД'!$D$3:$T$13113,14,0))),"",IF(ISBLANK($C439),"",VLOOKUP($C439,'[1]Инф. по МКД'!$D$3:$T$13113,14,0)))</f>
        <v>2328.1</v>
      </c>
      <c r="J439" s="78">
        <f>IF(ISERROR(IF(ISBLANK($C439),"",VLOOKUP($C439,'[1]Инф. по МКД'!$D$3:$T$13113,15,0))),"",IF(ISBLANK($C439),"",VLOOKUP($C439,'[1]Инф. по МКД'!$D$3:$T$13113,15,0)))</f>
        <v>2084.1999999999998</v>
      </c>
      <c r="K439" s="77">
        <f>IF(ISERROR(IF(ISBLANK($C439),"",VLOOKUP($C439,'[1]Инф. по МКД'!$D$3:$T$13113,16,0))),"",IF(ISBLANK($C439),"",VLOOKUP($C439,'[1]Инф. по МКД'!$D$3:$T$13113,16,0)))</f>
        <v>1901</v>
      </c>
      <c r="L439" s="79">
        <f>IF(ISERROR(IF(ISBLANK($C439),"",VLOOKUP($C439,'[1]Инф. по МКД'!$D$3:$T$13113,17,0))),"",IF(ISBLANK($C439),"",VLOOKUP($C439,'[1]Инф. по МКД'!$D$3:$T$13113,17,0)))</f>
        <v>64</v>
      </c>
      <c r="M439" s="80">
        <f t="shared" si="55"/>
        <v>21279625.550000001</v>
      </c>
      <c r="N439" s="78"/>
      <c r="O439" s="78"/>
      <c r="P439" s="78"/>
      <c r="Q439" s="80">
        <f>IF('Форма 2'!D439=0,"",'Форма 2'!D439-N439-O439-P439)</f>
        <v>21279625.550000001</v>
      </c>
      <c r="R439" s="81">
        <f t="shared" si="65"/>
        <v>10209.97291526725</v>
      </c>
      <c r="S439" s="81">
        <f t="shared" si="66"/>
        <v>10209.97291526725</v>
      </c>
      <c r="T439" s="82">
        <v>46022</v>
      </c>
      <c r="U439" s="75" t="s">
        <v>43</v>
      </c>
      <c r="V439" s="83"/>
      <c r="W439" s="84">
        <f t="shared" si="59"/>
        <v>2</v>
      </c>
      <c r="X439" s="85">
        <v>1</v>
      </c>
      <c r="Y439" s="85">
        <v>1</v>
      </c>
      <c r="Z439" s="85" t="s">
        <v>961</v>
      </c>
      <c r="AA439" s="85" t="s">
        <v>961</v>
      </c>
      <c r="AB439" s="85" t="s">
        <v>961</v>
      </c>
      <c r="AC439" s="85" t="s">
        <v>961</v>
      </c>
      <c r="AD439" s="85" t="s">
        <v>961</v>
      </c>
      <c r="AE439" s="99" t="s">
        <v>961</v>
      </c>
      <c r="AF439" s="86" t="s">
        <v>961</v>
      </c>
      <c r="AG439" s="85" t="s">
        <v>961</v>
      </c>
      <c r="AH439" s="85" t="s">
        <v>961</v>
      </c>
      <c r="AI439" s="85" t="s">
        <v>961</v>
      </c>
      <c r="AJ439" s="85" t="s">
        <v>961</v>
      </c>
      <c r="AK439" s="85" t="s">
        <v>961</v>
      </c>
      <c r="AL439" s="85" t="s">
        <v>961</v>
      </c>
      <c r="AM439" s="85" t="s">
        <v>961</v>
      </c>
      <c r="AN439" s="85" t="s">
        <v>961</v>
      </c>
      <c r="AO439" s="85" t="s">
        <v>961</v>
      </c>
      <c r="AP439" s="85" t="s">
        <v>961</v>
      </c>
      <c r="AQ439" s="85" t="s">
        <v>961</v>
      </c>
      <c r="AR439" s="85" t="s">
        <v>961</v>
      </c>
    </row>
    <row r="440" spans="1:44" ht="16.5" thickTop="1" thickBot="1" x14ac:dyDescent="0.3">
      <c r="A440" s="61">
        <f t="shared" si="58"/>
        <v>9</v>
      </c>
      <c r="B440" s="92" t="str">
        <f>IF(ISERROR(IF(ISBLANK(C440),"",_xlfn.XLOOKUP(C440,'[1]Инф. по МКД'!$D$3:$D$13151,'[1]Инф. по МКД'!$C$3:$C$13151,,0))),"",IF(ISBLANK(C440),"",_xlfn.XLOOKUP(C440,'[1]Инф. по МКД'!$D$3:$D$13151,'[1]Инф. по МКД'!$C$3:$C$13151,,0)))</f>
        <v>Краснокамский городской округ Пермского края</v>
      </c>
      <c r="C440" s="96" t="s">
        <v>379</v>
      </c>
      <c r="D440" s="74">
        <f>IF(ISERROR(IF(ISBLANK($C440),"",VLOOKUP($C440,'[1]Инф. по МКД'!$D$3:$T$13113,3,0))),"",IF(ISBLANK($C440),"",VLOOKUP($C440,'[1]Инф. по МКД'!$D$3:$T$13113,3,0)))</f>
        <v>1951</v>
      </c>
      <c r="E440" s="75"/>
      <c r="F440" s="87" t="str">
        <f>IF(ISERROR(IF(ISBLANK($C440),"",VLOOKUP($C440,'[1]Инф. по МКД'!$D$3:$T$13113,5,0))),"",IF(ISBLANK($C440),"",VLOOKUP($C440,'[1]Инф. по МКД'!$D$3:$T$13113,5,0)))</f>
        <v>Шлакоблок</v>
      </c>
      <c r="G440" s="75">
        <f>IF(ISERROR(IF(ISBLANK($C440),"",VLOOKUP($C440,'[1]Инф. по МКД'!$D$3:$T$13113,9,0))),"",IF(ISBLANK($C440),"",VLOOKUP($C440,'[1]Инф. по МКД'!$D$3:$T$13113,9,0)))</f>
        <v>2</v>
      </c>
      <c r="H440" s="61">
        <f>IF(ISERROR(IF(ISBLANK($C440),"",VLOOKUP($C440,'[1]Инф. по МКД'!$D$3:$T$13113,10,0))),"",IF(ISBLANK($C440),"",VLOOKUP($C440,'[1]Инф. по МКД'!$D$3:$T$13113,10,0)))</f>
        <v>2</v>
      </c>
      <c r="I440" s="77">
        <f>IF(ISERROR(IF(ISBLANK($C440),"",VLOOKUP($C440,'[1]Инф. по МКД'!$D$3:$T$13113,14,0))),"",IF(ISBLANK($C440),"",VLOOKUP($C440,'[1]Инф. по МКД'!$D$3:$T$13113,14,0)))</f>
        <v>798.6</v>
      </c>
      <c r="J440" s="78">
        <f>IF(ISERROR(IF(ISBLANK($C440),"",VLOOKUP($C440,'[1]Инф. по МКД'!$D$3:$T$13113,15,0))),"",IF(ISBLANK($C440),"",VLOOKUP($C440,'[1]Инф. по МКД'!$D$3:$T$13113,15,0)))</f>
        <v>727.3</v>
      </c>
      <c r="K440" s="77">
        <f>IF(ISERROR(IF(ISBLANK($C440),"",VLOOKUP($C440,'[1]Инф. по МКД'!$D$3:$T$13113,16,0))),"",IF(ISBLANK($C440),"",VLOOKUP($C440,'[1]Инф. по МКД'!$D$3:$T$13113,16,0)))</f>
        <v>727.3</v>
      </c>
      <c r="L440" s="79">
        <f>IF(ISERROR(IF(ISBLANK($C440),"",VLOOKUP($C440,'[1]Инф. по МКД'!$D$3:$T$13113,17,0))),"",IF(ISBLANK($C440),"",VLOOKUP($C440,'[1]Инф. по МКД'!$D$3:$T$13113,17,0)))</f>
        <v>23</v>
      </c>
      <c r="M440" s="80">
        <f t="shared" si="55"/>
        <v>9046580.7299999986</v>
      </c>
      <c r="N440" s="78"/>
      <c r="O440" s="78"/>
      <c r="P440" s="78"/>
      <c r="Q440" s="80">
        <f>IF('Форма 2'!D440=0,"",'Форма 2'!D440-N440-O440-P440)</f>
        <v>9046580.7299999986</v>
      </c>
      <c r="R440" s="81">
        <f t="shared" si="65"/>
        <v>12438.582056922864</v>
      </c>
      <c r="S440" s="81">
        <f t="shared" si="66"/>
        <v>12438.582056922864</v>
      </c>
      <c r="T440" s="82">
        <v>46022</v>
      </c>
      <c r="U440" s="75" t="s">
        <v>43</v>
      </c>
      <c r="V440" s="83"/>
      <c r="W440" s="84">
        <f t="shared" si="59"/>
        <v>5</v>
      </c>
      <c r="X440" s="85">
        <v>1</v>
      </c>
      <c r="Y440" s="85">
        <v>1</v>
      </c>
      <c r="Z440" s="85" t="s">
        <v>961</v>
      </c>
      <c r="AA440" s="85">
        <v>1</v>
      </c>
      <c r="AB440" s="85">
        <v>1</v>
      </c>
      <c r="AC440" s="85">
        <v>1</v>
      </c>
      <c r="AD440" s="85" t="s">
        <v>961</v>
      </c>
      <c r="AE440" s="99" t="s">
        <v>961</v>
      </c>
      <c r="AF440" s="86" t="s">
        <v>961</v>
      </c>
      <c r="AG440" s="85" t="s">
        <v>961</v>
      </c>
      <c r="AH440" s="85" t="s">
        <v>961</v>
      </c>
      <c r="AI440" s="85" t="s">
        <v>961</v>
      </c>
      <c r="AJ440" s="85" t="s">
        <v>961</v>
      </c>
      <c r="AK440" s="85" t="s">
        <v>961</v>
      </c>
      <c r="AL440" s="85" t="s">
        <v>961</v>
      </c>
      <c r="AM440" s="85" t="s">
        <v>961</v>
      </c>
      <c r="AN440" s="85" t="s">
        <v>961</v>
      </c>
      <c r="AO440" s="85" t="s">
        <v>961</v>
      </c>
      <c r="AP440" s="85" t="s">
        <v>961</v>
      </c>
      <c r="AQ440" s="85" t="s">
        <v>961</v>
      </c>
      <c r="AR440" s="85" t="s">
        <v>961</v>
      </c>
    </row>
    <row r="441" spans="1:44" ht="16.5" thickTop="1" thickBot="1" x14ac:dyDescent="0.3">
      <c r="A441" s="61">
        <f t="shared" si="58"/>
        <v>10</v>
      </c>
      <c r="B441" s="92" t="str">
        <f>IF(ISERROR(IF(ISBLANK(C441),"",_xlfn.XLOOKUP(C441,'[1]Инф. по МКД'!$D$3:$D$13151,'[1]Инф. по МКД'!$C$3:$C$13151,,0))),"",IF(ISBLANK(C441),"",_xlfn.XLOOKUP(C441,'[1]Инф. по МКД'!$D$3:$D$13151,'[1]Инф. по МКД'!$C$3:$C$13151,,0)))</f>
        <v>Краснокамский городской округ Пермского края</v>
      </c>
      <c r="C441" s="96" t="s">
        <v>380</v>
      </c>
      <c r="D441" s="74">
        <f>IF(ISERROR(IF(ISBLANK($C441),"",VLOOKUP($C441,'[1]Инф. по МКД'!$D$3:$T$13113,3,0))),"",IF(ISBLANK($C441),"",VLOOKUP($C441,'[1]Инф. по МКД'!$D$3:$T$13113,3,0)))</f>
        <v>1953</v>
      </c>
      <c r="E441" s="75"/>
      <c r="F441" s="87" t="str">
        <f>IF(ISERROR(IF(ISBLANK($C441),"",VLOOKUP($C441,'[1]Инф. по МКД'!$D$3:$T$13113,5,0))),"",IF(ISBLANK($C441),"",VLOOKUP($C441,'[1]Инф. по МКД'!$D$3:$T$13113,5,0)))</f>
        <v>Шлакоблок</v>
      </c>
      <c r="G441" s="75">
        <f>IF(ISERROR(IF(ISBLANK($C441),"",VLOOKUP($C441,'[1]Инф. по МКД'!$D$3:$T$13113,9,0))),"",IF(ISBLANK($C441),"",VLOOKUP($C441,'[1]Инф. по МКД'!$D$3:$T$13113,9,0)))</f>
        <v>2</v>
      </c>
      <c r="H441" s="61">
        <f>IF(ISERROR(IF(ISBLANK($C441),"",VLOOKUP($C441,'[1]Инф. по МКД'!$D$3:$T$13113,10,0))),"",IF(ISBLANK($C441),"",VLOOKUP($C441,'[1]Инф. по МКД'!$D$3:$T$13113,10,0)))</f>
        <v>2</v>
      </c>
      <c r="I441" s="77">
        <f>IF(ISERROR(IF(ISBLANK($C441),"",VLOOKUP($C441,'[1]Инф. по МКД'!$D$3:$T$13113,14,0))),"",IF(ISBLANK($C441),"",VLOOKUP($C441,'[1]Инф. по МКД'!$D$3:$T$13113,14,0)))</f>
        <v>737</v>
      </c>
      <c r="J441" s="78">
        <f>IF(ISERROR(IF(ISBLANK($C441),"",VLOOKUP($C441,'[1]Инф. по МКД'!$D$3:$T$13113,15,0))),"",IF(ISBLANK($C441),"",VLOOKUP($C441,'[1]Инф. по МКД'!$D$3:$T$13113,15,0)))</f>
        <v>656.8</v>
      </c>
      <c r="K441" s="77">
        <f>IF(ISERROR(IF(ISBLANK($C441),"",VLOOKUP($C441,'[1]Инф. по МКД'!$D$3:$T$13113,16,0))),"",IF(ISBLANK($C441),"",VLOOKUP($C441,'[1]Инф. по МКД'!$D$3:$T$13113,16,0)))</f>
        <v>498.1</v>
      </c>
      <c r="L441" s="79">
        <f>IF(ISERROR(IF(ISBLANK($C441),"",VLOOKUP($C441,'[1]Инф. по МКД'!$D$3:$T$13113,17,0))),"",IF(ISBLANK($C441),"",VLOOKUP($C441,'[1]Инф. по МКД'!$D$3:$T$13113,17,0)))</f>
        <v>23</v>
      </c>
      <c r="M441" s="80">
        <f t="shared" si="55"/>
        <v>8348772.8499999996</v>
      </c>
      <c r="N441" s="78"/>
      <c r="O441" s="78"/>
      <c r="P441" s="78"/>
      <c r="Q441" s="80">
        <f>IF('Форма 2'!D441=0,"",'Форма 2'!D441-N441-O441-P441)</f>
        <v>8348772.8499999996</v>
      </c>
      <c r="R441" s="81">
        <f t="shared" si="65"/>
        <v>12711.286312423874</v>
      </c>
      <c r="S441" s="81">
        <f t="shared" si="66"/>
        <v>12711.286312423874</v>
      </c>
      <c r="T441" s="82">
        <v>46022</v>
      </c>
      <c r="U441" s="75" t="s">
        <v>43</v>
      </c>
      <c r="V441" s="83"/>
      <c r="W441" s="84">
        <f t="shared" si="59"/>
        <v>5</v>
      </c>
      <c r="X441" s="85">
        <v>1</v>
      </c>
      <c r="Y441" s="85">
        <v>1</v>
      </c>
      <c r="Z441" s="85" t="s">
        <v>961</v>
      </c>
      <c r="AA441" s="85">
        <v>1</v>
      </c>
      <c r="AB441" s="85">
        <v>1</v>
      </c>
      <c r="AC441" s="85">
        <v>1</v>
      </c>
      <c r="AD441" s="85" t="s">
        <v>961</v>
      </c>
      <c r="AE441" s="99" t="s">
        <v>961</v>
      </c>
      <c r="AF441" s="86" t="s">
        <v>961</v>
      </c>
      <c r="AG441" s="85" t="s">
        <v>961</v>
      </c>
      <c r="AH441" s="85" t="s">
        <v>961</v>
      </c>
      <c r="AI441" s="85" t="s">
        <v>961</v>
      </c>
      <c r="AJ441" s="85" t="s">
        <v>961</v>
      </c>
      <c r="AK441" s="85" t="s">
        <v>961</v>
      </c>
      <c r="AL441" s="85" t="s">
        <v>961</v>
      </c>
      <c r="AM441" s="85" t="s">
        <v>961</v>
      </c>
      <c r="AN441" s="85" t="s">
        <v>961</v>
      </c>
      <c r="AO441" s="85" t="s">
        <v>961</v>
      </c>
      <c r="AP441" s="85" t="s">
        <v>961</v>
      </c>
      <c r="AQ441" s="85" t="s">
        <v>961</v>
      </c>
      <c r="AR441" s="85" t="s">
        <v>961</v>
      </c>
    </row>
    <row r="442" spans="1:44" ht="16.5" thickTop="1" thickBot="1" x14ac:dyDescent="0.3">
      <c r="A442" s="61">
        <f t="shared" si="58"/>
        <v>11</v>
      </c>
      <c r="B442" s="92" t="str">
        <f>IF(ISERROR(IF(ISBLANK(C442),"",_xlfn.XLOOKUP(C442,'[1]Инф. по МКД'!$D$3:$D$13151,'[1]Инф. по МКД'!$C$3:$C$13151,,0))),"",IF(ISBLANK(C442),"",_xlfn.XLOOKUP(C442,'[1]Инф. по МКД'!$D$3:$D$13151,'[1]Инф. по МКД'!$C$3:$C$13151,,0)))</f>
        <v>Краснокамский городской округ Пермского края</v>
      </c>
      <c r="C442" s="96" t="s">
        <v>381</v>
      </c>
      <c r="D442" s="74">
        <f>IF(ISERROR(IF(ISBLANK($C442),"",VLOOKUP($C442,'[1]Инф. по МКД'!$D$3:$T$13113,3,0))),"",IF(ISBLANK($C442),"",VLOOKUP($C442,'[1]Инф. по МКД'!$D$3:$T$13113,3,0)))</f>
        <v>1971</v>
      </c>
      <c r="E442" s="75"/>
      <c r="F442" s="87" t="str">
        <f>IF(ISERROR(IF(ISBLANK($C442),"",VLOOKUP($C442,'[1]Инф. по МКД'!$D$3:$T$13113,5,0))),"",IF(ISBLANK($C442),"",VLOOKUP($C442,'[1]Инф. по МКД'!$D$3:$T$13113,5,0)))</f>
        <v>Кирпич</v>
      </c>
      <c r="G442" s="75">
        <f>IF(ISERROR(IF(ISBLANK($C442),"",VLOOKUP($C442,'[1]Инф. по МКД'!$D$3:$T$13113,9,0))),"",IF(ISBLANK($C442),"",VLOOKUP($C442,'[1]Инф. по МКД'!$D$3:$T$13113,9,0)))</f>
        <v>5</v>
      </c>
      <c r="H442" s="61">
        <f>IF(ISERROR(IF(ISBLANK($C442),"",VLOOKUP($C442,'[1]Инф. по МКД'!$D$3:$T$13113,10,0))),"",IF(ISBLANK($C442),"",VLOOKUP($C442,'[1]Инф. по МКД'!$D$3:$T$13113,10,0)))</f>
        <v>4</v>
      </c>
      <c r="I442" s="77">
        <f>IF(ISERROR(IF(ISBLANK($C442),"",VLOOKUP($C442,'[1]Инф. по МКД'!$D$3:$T$13113,14,0))),"",IF(ISBLANK($C442),"",VLOOKUP($C442,'[1]Инф. по МКД'!$D$3:$T$13113,14,0)))</f>
        <v>3964.7</v>
      </c>
      <c r="J442" s="78">
        <f>IF(ISERROR(IF(ISBLANK($C442),"",VLOOKUP($C442,'[1]Инф. по МКД'!$D$3:$T$13113,15,0))),"",IF(ISBLANK($C442),"",VLOOKUP($C442,'[1]Инф. по МКД'!$D$3:$T$13113,15,0)))</f>
        <v>3650.9</v>
      </c>
      <c r="K442" s="77">
        <f>IF(ISERROR(IF(ISBLANK($C442),"",VLOOKUP($C442,'[1]Инф. по МКД'!$D$3:$T$13113,16,0))),"",IF(ISBLANK($C442),"",VLOOKUP($C442,'[1]Инф. по МКД'!$D$3:$T$13113,16,0)))</f>
        <v>3650.9</v>
      </c>
      <c r="L442" s="79">
        <f>IF(ISERROR(IF(ISBLANK($C442),"",VLOOKUP($C442,'[1]Инф. по МКД'!$D$3:$T$13113,17,0))),"",IF(ISBLANK($C442),"",VLOOKUP($C442,'[1]Инф. по МКД'!$D$3:$T$13113,17,0)))</f>
        <v>133</v>
      </c>
      <c r="M442" s="80">
        <f t="shared" si="55"/>
        <v>17855105.739999998</v>
      </c>
      <c r="N442" s="78"/>
      <c r="O442" s="78"/>
      <c r="P442" s="78"/>
      <c r="Q442" s="80">
        <f>IF('Форма 2'!D442=0,"",'Форма 2'!D442-N442-O442-P442)</f>
        <v>17855105.739999998</v>
      </c>
      <c r="R442" s="81">
        <f t="shared" si="65"/>
        <v>4890.6038894519152</v>
      </c>
      <c r="S442" s="81">
        <f t="shared" si="66"/>
        <v>4890.6038894519152</v>
      </c>
      <c r="T442" s="82">
        <v>46022</v>
      </c>
      <c r="U442" s="75" t="s">
        <v>44</v>
      </c>
      <c r="V442" s="83"/>
      <c r="W442" s="84">
        <f t="shared" si="59"/>
        <v>1</v>
      </c>
      <c r="X442" s="85" t="s">
        <v>961</v>
      </c>
      <c r="Y442" s="85" t="s">
        <v>961</v>
      </c>
      <c r="Z442" s="85" t="s">
        <v>961</v>
      </c>
      <c r="AA442" s="85" t="s">
        <v>961</v>
      </c>
      <c r="AB442" s="85" t="s">
        <v>961</v>
      </c>
      <c r="AC442" s="85" t="s">
        <v>961</v>
      </c>
      <c r="AD442" s="85" t="s">
        <v>961</v>
      </c>
      <c r="AE442" s="99" t="s">
        <v>961</v>
      </c>
      <c r="AF442" s="86" t="s">
        <v>961</v>
      </c>
      <c r="AG442" s="85">
        <v>1</v>
      </c>
      <c r="AH442" s="85" t="s">
        <v>961</v>
      </c>
      <c r="AI442" s="85" t="s">
        <v>961</v>
      </c>
      <c r="AJ442" s="85" t="s">
        <v>961</v>
      </c>
      <c r="AK442" s="85" t="s">
        <v>961</v>
      </c>
      <c r="AL442" s="85" t="s">
        <v>961</v>
      </c>
      <c r="AM442" s="85" t="s">
        <v>961</v>
      </c>
      <c r="AN442" s="85" t="s">
        <v>961</v>
      </c>
      <c r="AO442" s="85" t="s">
        <v>961</v>
      </c>
      <c r="AP442" s="85" t="s">
        <v>961</v>
      </c>
      <c r="AQ442" s="85" t="s">
        <v>961</v>
      </c>
      <c r="AR442" s="85" t="s">
        <v>961</v>
      </c>
    </row>
    <row r="443" spans="1:44" ht="16.5" thickTop="1" thickBot="1" x14ac:dyDescent="0.3">
      <c r="A443" s="61">
        <f t="shared" si="58"/>
        <v>12</v>
      </c>
      <c r="B443" s="92" t="str">
        <f>IF(ISERROR(IF(ISBLANK(C443),"",_xlfn.XLOOKUP(C443,'[1]Инф. по МКД'!$D$3:$D$13151,'[1]Инф. по МКД'!$C$3:$C$13151,,0))),"",IF(ISBLANK(C443),"",_xlfn.XLOOKUP(C443,'[1]Инф. по МКД'!$D$3:$D$13151,'[1]Инф. по МКД'!$C$3:$C$13151,,0)))</f>
        <v>Краснокамский городской округ Пермского края</v>
      </c>
      <c r="C443" s="96" t="s">
        <v>382</v>
      </c>
      <c r="D443" s="74">
        <f>IF(ISERROR(IF(ISBLANK($C443),"",VLOOKUP($C443,'[1]Инф. по МКД'!$D$3:$T$13113,3,0))),"",IF(ISBLANK($C443),"",VLOOKUP($C443,'[1]Инф. по МКД'!$D$3:$T$13113,3,0)))</f>
        <v>1949</v>
      </c>
      <c r="E443" s="75"/>
      <c r="F443" s="87">
        <f>IF(ISERROR(IF(ISBLANK($C443),"",VLOOKUP($C443,'[1]Инф. по МКД'!$D$3:$T$13113,5,0))),"",IF(ISBLANK($C443),"",VLOOKUP($C443,'[1]Инф. по МКД'!$D$3:$T$13113,5,0)))</f>
        <v>0</v>
      </c>
      <c r="G443" s="75">
        <f>IF(ISERROR(IF(ISBLANK($C443),"",VLOOKUP($C443,'[1]Инф. по МКД'!$D$3:$T$13113,9,0))),"",IF(ISBLANK($C443),"",VLOOKUP($C443,'[1]Инф. по МКД'!$D$3:$T$13113,9,0)))</f>
        <v>2</v>
      </c>
      <c r="H443" s="61">
        <f>IF(ISERROR(IF(ISBLANK($C443),"",VLOOKUP($C443,'[1]Инф. по МКД'!$D$3:$T$13113,10,0))),"",IF(ISBLANK($C443),"",VLOOKUP($C443,'[1]Инф. по МКД'!$D$3:$T$13113,10,0)))</f>
        <v>2</v>
      </c>
      <c r="I443" s="77">
        <f>IF(ISERROR(IF(ISBLANK($C443),"",VLOOKUP($C443,'[1]Инф. по МКД'!$D$3:$T$13113,14,0))),"",IF(ISBLANK($C443),"",VLOOKUP($C443,'[1]Инф. по МКД'!$D$3:$T$13113,14,0)))</f>
        <v>837.7</v>
      </c>
      <c r="J443" s="78">
        <f>IF(ISERROR(IF(ISBLANK($C443),"",VLOOKUP($C443,'[1]Инф. по МКД'!$D$3:$T$13113,15,0))),"",IF(ISBLANK($C443),"",VLOOKUP($C443,'[1]Инф. по МКД'!$D$3:$T$13113,15,0)))</f>
        <v>759</v>
      </c>
      <c r="K443" s="77">
        <f>IF(ISERROR(IF(ISBLANK($C443),"",VLOOKUP($C443,'[1]Инф. по МКД'!$D$3:$T$13113,16,0))),"",IF(ISBLANK($C443),"",VLOOKUP($C443,'[1]Инф. по МКД'!$D$3:$T$13113,16,0)))</f>
        <v>469.9</v>
      </c>
      <c r="L443" s="79">
        <f>IF(ISERROR(IF(ISBLANK($C443),"",VLOOKUP($C443,'[1]Инф. по МКД'!$D$3:$T$13113,17,0))),"",IF(ISBLANK($C443),"",VLOOKUP($C443,'[1]Инф. по МКД'!$D$3:$T$13113,17,0)))</f>
        <v>0</v>
      </c>
      <c r="M443" s="80">
        <f t="shared" si="55"/>
        <v>7893320.4000000004</v>
      </c>
      <c r="N443" s="78"/>
      <c r="O443" s="78"/>
      <c r="P443" s="78"/>
      <c r="Q443" s="80">
        <f>IF('Форма 2'!D443=0,"",'Форма 2'!D443-N443-O443-P443)</f>
        <v>7893320.4000000004</v>
      </c>
      <c r="R443" s="81">
        <f t="shared" si="65"/>
        <v>10399.63162055336</v>
      </c>
      <c r="S443" s="81">
        <f t="shared" si="66"/>
        <v>10399.63162055336</v>
      </c>
      <c r="T443" s="82">
        <v>46022</v>
      </c>
      <c r="U443" s="75" t="s">
        <v>44</v>
      </c>
      <c r="V443" s="83"/>
      <c r="W443" s="84">
        <f t="shared" si="59"/>
        <v>3</v>
      </c>
      <c r="X443" s="85" t="s">
        <v>961</v>
      </c>
      <c r="Y443" s="85">
        <v>1</v>
      </c>
      <c r="Z443" s="85" t="s">
        <v>961</v>
      </c>
      <c r="AA443" s="85">
        <v>1</v>
      </c>
      <c r="AB443" s="85" t="s">
        <v>961</v>
      </c>
      <c r="AC443" s="85">
        <v>1</v>
      </c>
      <c r="AD443" s="85" t="s">
        <v>961</v>
      </c>
      <c r="AE443" s="99" t="s">
        <v>961</v>
      </c>
      <c r="AF443" s="86" t="s">
        <v>961</v>
      </c>
      <c r="AG443" s="85" t="s">
        <v>961</v>
      </c>
      <c r="AH443" s="85" t="s">
        <v>961</v>
      </c>
      <c r="AI443" s="85" t="s">
        <v>961</v>
      </c>
      <c r="AJ443" s="85" t="s">
        <v>961</v>
      </c>
      <c r="AK443" s="85" t="s">
        <v>961</v>
      </c>
      <c r="AL443" s="85" t="s">
        <v>961</v>
      </c>
      <c r="AM443" s="85" t="s">
        <v>961</v>
      </c>
      <c r="AN443" s="85" t="s">
        <v>961</v>
      </c>
      <c r="AO443" s="85" t="s">
        <v>961</v>
      </c>
      <c r="AP443" s="85" t="s">
        <v>961</v>
      </c>
      <c r="AQ443" s="85" t="s">
        <v>961</v>
      </c>
      <c r="AR443" s="85" t="s">
        <v>961</v>
      </c>
    </row>
    <row r="444" spans="1:44" ht="16.5" thickTop="1" thickBot="1" x14ac:dyDescent="0.3">
      <c r="A444" s="61">
        <f t="shared" si="58"/>
        <v>13</v>
      </c>
      <c r="B444" s="92" t="str">
        <f>IF(ISERROR(IF(ISBLANK(C444),"",_xlfn.XLOOKUP(C444,'[1]Инф. по МКД'!$D$3:$D$13151,'[1]Инф. по МКД'!$C$3:$C$13151,,0))),"",IF(ISBLANK(C444),"",_xlfn.XLOOKUP(C444,'[1]Инф. по МКД'!$D$3:$D$13151,'[1]Инф. по МКД'!$C$3:$C$13151,,0)))</f>
        <v>Краснокамский городской округ Пермского края</v>
      </c>
      <c r="C444" s="96" t="s">
        <v>383</v>
      </c>
      <c r="D444" s="74">
        <f>IF(ISERROR(IF(ISBLANK($C444),"",VLOOKUP($C444,'[1]Инф. по МКД'!$D$3:$T$13113,3,0))),"",IF(ISBLANK($C444),"",VLOOKUP($C444,'[1]Инф. по МКД'!$D$3:$T$13113,3,0)))</f>
        <v>1950</v>
      </c>
      <c r="E444" s="75"/>
      <c r="F444" s="87">
        <f>IF(ISERROR(IF(ISBLANK($C444),"",VLOOKUP($C444,'[1]Инф. по МКД'!$D$3:$T$13113,5,0))),"",IF(ISBLANK($C444),"",VLOOKUP($C444,'[1]Инф. по МКД'!$D$3:$T$13113,5,0)))</f>
        <v>0</v>
      </c>
      <c r="G444" s="75">
        <f>IF(ISERROR(IF(ISBLANK($C444),"",VLOOKUP($C444,'[1]Инф. по МКД'!$D$3:$T$13113,9,0))),"",IF(ISBLANK($C444),"",VLOOKUP($C444,'[1]Инф. по МКД'!$D$3:$T$13113,9,0)))</f>
        <v>2</v>
      </c>
      <c r="H444" s="61">
        <f>IF(ISERROR(IF(ISBLANK($C444),"",VLOOKUP($C444,'[1]Инф. по МКД'!$D$3:$T$13113,10,0))),"",IF(ISBLANK($C444),"",VLOOKUP($C444,'[1]Инф. по МКД'!$D$3:$T$13113,10,0)))</f>
        <v>2</v>
      </c>
      <c r="I444" s="77">
        <f>IF(ISERROR(IF(ISBLANK($C444),"",VLOOKUP($C444,'[1]Инф. по МКД'!$D$3:$T$13113,14,0))),"",IF(ISBLANK($C444),"",VLOOKUP($C444,'[1]Инф. по МКД'!$D$3:$T$13113,14,0)))</f>
        <v>837.5</v>
      </c>
      <c r="J444" s="78">
        <f>IF(ISERROR(IF(ISBLANK($C444),"",VLOOKUP($C444,'[1]Инф. по МКД'!$D$3:$T$13113,15,0))),"",IF(ISBLANK($C444),"",VLOOKUP($C444,'[1]Инф. по МКД'!$D$3:$T$13113,15,0)))</f>
        <v>763.6</v>
      </c>
      <c r="K444" s="77">
        <f>IF(ISERROR(IF(ISBLANK($C444),"",VLOOKUP($C444,'[1]Инф. по МКД'!$D$3:$T$13113,16,0))),"",IF(ISBLANK($C444),"",VLOOKUP($C444,'[1]Инф. по МКД'!$D$3:$T$13113,16,0)))</f>
        <v>754</v>
      </c>
      <c r="L444" s="79">
        <f>IF(ISERROR(IF(ISBLANK($C444),"",VLOOKUP($C444,'[1]Инф. по МКД'!$D$3:$T$13113,17,0))),"",IF(ISBLANK($C444),"",VLOOKUP($C444,'[1]Инф. по МКД'!$D$3:$T$13113,17,0)))</f>
        <v>0</v>
      </c>
      <c r="M444" s="80">
        <f t="shared" si="55"/>
        <v>7891435.8799999999</v>
      </c>
      <c r="N444" s="78"/>
      <c r="O444" s="78"/>
      <c r="P444" s="78"/>
      <c r="Q444" s="80">
        <f>IF('Форма 2'!D444=0,"",'Форма 2'!D444-N444-O444-P444)</f>
        <v>7891435.8799999999</v>
      </c>
      <c r="R444" s="81">
        <f t="shared" si="65"/>
        <v>10334.515295966474</v>
      </c>
      <c r="S444" s="81">
        <f t="shared" si="66"/>
        <v>10334.515295966474</v>
      </c>
      <c r="T444" s="82">
        <v>46022</v>
      </c>
      <c r="U444" s="75" t="s">
        <v>44</v>
      </c>
      <c r="V444" s="84"/>
      <c r="W444" s="84">
        <f t="shared" si="59"/>
        <v>3</v>
      </c>
      <c r="X444" s="85" t="s">
        <v>961</v>
      </c>
      <c r="Y444" s="85">
        <v>1</v>
      </c>
      <c r="Z444" s="85" t="s">
        <v>961</v>
      </c>
      <c r="AA444" s="85">
        <v>1</v>
      </c>
      <c r="AB444" s="85" t="s">
        <v>961</v>
      </c>
      <c r="AC444" s="85">
        <v>1</v>
      </c>
      <c r="AD444" s="85" t="s">
        <v>961</v>
      </c>
      <c r="AE444" s="99" t="s">
        <v>961</v>
      </c>
      <c r="AF444" s="86" t="s">
        <v>961</v>
      </c>
      <c r="AG444" s="85" t="s">
        <v>961</v>
      </c>
      <c r="AH444" s="85" t="s">
        <v>961</v>
      </c>
      <c r="AI444" s="85" t="s">
        <v>961</v>
      </c>
      <c r="AJ444" s="85" t="s">
        <v>961</v>
      </c>
      <c r="AK444" s="85" t="s">
        <v>961</v>
      </c>
      <c r="AL444" s="85" t="s">
        <v>961</v>
      </c>
      <c r="AM444" s="85" t="s">
        <v>961</v>
      </c>
      <c r="AN444" s="85" t="s">
        <v>961</v>
      </c>
      <c r="AO444" s="85" t="s">
        <v>961</v>
      </c>
      <c r="AP444" s="85" t="s">
        <v>961</v>
      </c>
      <c r="AQ444" s="85" t="s">
        <v>961</v>
      </c>
      <c r="AR444" s="85" t="s">
        <v>961</v>
      </c>
    </row>
    <row r="445" spans="1:44" ht="16.5" thickTop="1" thickBot="1" x14ac:dyDescent="0.3">
      <c r="A445" s="61">
        <f t="shared" si="58"/>
        <v>14</v>
      </c>
      <c r="B445" s="92" t="str">
        <f>IF(ISERROR(IF(ISBLANK(C445),"",_xlfn.XLOOKUP(C445,'[1]Инф. по МКД'!$D$3:$D$13151,'[1]Инф. по МКД'!$C$3:$C$13151,,0))),"",IF(ISBLANK(C445),"",_xlfn.XLOOKUP(C445,'[1]Инф. по МКД'!$D$3:$D$13151,'[1]Инф. по МКД'!$C$3:$C$13151,,0)))</f>
        <v>Краснокамский городской округ Пермского края</v>
      </c>
      <c r="C445" s="96" t="s">
        <v>384</v>
      </c>
      <c r="D445" s="74">
        <f>IF(ISERROR(IF(ISBLANK($C445),"",VLOOKUP($C445,'[1]Инф. по МКД'!$D$3:$T$13113,3,0))),"",IF(ISBLANK($C445),"",VLOOKUP($C445,'[1]Инф. по МКД'!$D$3:$T$13113,3,0)))</f>
        <v>1960</v>
      </c>
      <c r="E445" s="75"/>
      <c r="F445" s="87" t="str">
        <f>IF(ISERROR(IF(ISBLANK($C445),"",VLOOKUP($C445,'[1]Инф. по МКД'!$D$3:$T$13113,5,0))),"",IF(ISBLANK($C445),"",VLOOKUP($C445,'[1]Инф. по МКД'!$D$3:$T$13113,5,0)))</f>
        <v>Кирпич</v>
      </c>
      <c r="G445" s="75">
        <f>IF(ISERROR(IF(ISBLANK($C445),"",VLOOKUP($C445,'[1]Инф. по МКД'!$D$3:$T$13113,9,0))),"",IF(ISBLANK($C445),"",VLOOKUP($C445,'[1]Инф. по МКД'!$D$3:$T$13113,9,0)))</f>
        <v>2</v>
      </c>
      <c r="H445" s="61">
        <f>IF(ISERROR(IF(ISBLANK($C445),"",VLOOKUP($C445,'[1]Инф. по МКД'!$D$3:$T$13113,10,0))),"",IF(ISBLANK($C445),"",VLOOKUP($C445,'[1]Инф. по МКД'!$D$3:$T$13113,10,0)))</f>
        <v>2</v>
      </c>
      <c r="I445" s="77">
        <f>IF(ISERROR(IF(ISBLANK($C445),"",VLOOKUP($C445,'[1]Инф. по МКД'!$D$3:$T$13113,14,0))),"",IF(ISBLANK($C445),"",VLOOKUP($C445,'[1]Инф. по МКД'!$D$3:$T$13113,14,0)))</f>
        <v>685.9</v>
      </c>
      <c r="J445" s="78">
        <f>IF(ISERROR(IF(ISBLANK($C445),"",VLOOKUP($C445,'[1]Инф. по МКД'!$D$3:$T$13113,15,0))),"",IF(ISBLANK($C445),"",VLOOKUP($C445,'[1]Инф. по МКД'!$D$3:$T$13113,15,0)))</f>
        <v>339.5</v>
      </c>
      <c r="K445" s="77">
        <f>IF(ISERROR(IF(ISBLANK($C445),"",VLOOKUP($C445,'[1]Инф. по МКД'!$D$3:$T$13113,16,0))),"",IF(ISBLANK($C445),"",VLOOKUP($C445,'[1]Инф. по МКД'!$D$3:$T$13113,16,0)))</f>
        <v>339.5</v>
      </c>
      <c r="L445" s="79">
        <f>IF(ISERROR(IF(ISBLANK($C445),"",VLOOKUP($C445,'[1]Инф. по МКД'!$D$3:$T$13113,17,0))),"",IF(ISBLANK($C445),"",VLOOKUP($C445,'[1]Инф. по МКД'!$D$3:$T$13113,17,0)))</f>
        <v>33</v>
      </c>
      <c r="M445" s="80">
        <f t="shared" si="55"/>
        <v>6555413.7999999998</v>
      </c>
      <c r="N445" s="78"/>
      <c r="O445" s="78"/>
      <c r="P445" s="78"/>
      <c r="Q445" s="80">
        <f>IF('Форма 2'!D445=0,"",'Форма 2'!D445-N445-O445-P445)</f>
        <v>6555413.7999999998</v>
      </c>
      <c r="R445" s="81">
        <f t="shared" si="65"/>
        <v>19309.024447717231</v>
      </c>
      <c r="S445" s="81">
        <f t="shared" si="66"/>
        <v>19309.024447717231</v>
      </c>
      <c r="T445" s="82">
        <v>46022</v>
      </c>
      <c r="U445" s="75" t="s">
        <v>43</v>
      </c>
      <c r="V445" s="83"/>
      <c r="W445" s="84">
        <f t="shared" si="59"/>
        <v>1</v>
      </c>
      <c r="X445" s="85" t="s">
        <v>961</v>
      </c>
      <c r="Y445" s="85" t="s">
        <v>961</v>
      </c>
      <c r="Z445" s="85" t="s">
        <v>961</v>
      </c>
      <c r="AA445" s="85" t="s">
        <v>961</v>
      </c>
      <c r="AB445" s="85" t="s">
        <v>961</v>
      </c>
      <c r="AC445" s="85" t="s">
        <v>961</v>
      </c>
      <c r="AD445" s="85" t="s">
        <v>961</v>
      </c>
      <c r="AE445" s="99" t="s">
        <v>961</v>
      </c>
      <c r="AF445" s="86" t="s">
        <v>961</v>
      </c>
      <c r="AG445" s="85">
        <v>1</v>
      </c>
      <c r="AH445" s="85" t="s">
        <v>961</v>
      </c>
      <c r="AI445" s="85" t="s">
        <v>961</v>
      </c>
      <c r="AJ445" s="85" t="s">
        <v>961</v>
      </c>
      <c r="AK445" s="85" t="s">
        <v>961</v>
      </c>
      <c r="AL445" s="85" t="s">
        <v>961</v>
      </c>
      <c r="AM445" s="85" t="s">
        <v>961</v>
      </c>
      <c r="AN445" s="85" t="s">
        <v>961</v>
      </c>
      <c r="AO445" s="85" t="s">
        <v>961</v>
      </c>
      <c r="AP445" s="85" t="s">
        <v>961</v>
      </c>
      <c r="AQ445" s="85" t="s">
        <v>961</v>
      </c>
      <c r="AR445" s="85" t="s">
        <v>961</v>
      </c>
    </row>
    <row r="446" spans="1:44" ht="16.5" thickTop="1" thickBot="1" x14ac:dyDescent="0.3">
      <c r="A446" s="61">
        <f t="shared" si="58"/>
        <v>15</v>
      </c>
      <c r="B446" s="92" t="str">
        <f>IF(ISERROR(IF(ISBLANK(C446),"",_xlfn.XLOOKUP(C446,'[1]Инф. по МКД'!$D$3:$D$13151,'[1]Инф. по МКД'!$C$3:$C$13151,,0))),"",IF(ISBLANK(C446),"",_xlfn.XLOOKUP(C446,'[1]Инф. по МКД'!$D$3:$D$13151,'[1]Инф. по МКД'!$C$3:$C$13151,,0)))</f>
        <v>Краснокамский городской округ Пермского края</v>
      </c>
      <c r="C446" s="96" t="s">
        <v>385</v>
      </c>
      <c r="D446" s="74">
        <f>IF(ISERROR(IF(ISBLANK($C446),"",VLOOKUP($C446,'[1]Инф. по МКД'!$D$3:$T$13113,3,0))),"",IF(ISBLANK($C446),"",VLOOKUP($C446,'[1]Инф. по МКД'!$D$3:$T$13113,3,0)))</f>
        <v>1955</v>
      </c>
      <c r="E446" s="75"/>
      <c r="F446" s="87" t="str">
        <f>IF(ISERROR(IF(ISBLANK($C446),"",VLOOKUP($C446,'[1]Инф. по МКД'!$D$3:$T$13113,5,0))),"",IF(ISBLANK($C446),"",VLOOKUP($C446,'[1]Инф. по МКД'!$D$3:$T$13113,5,0)))</f>
        <v>Шлакоблок</v>
      </c>
      <c r="G446" s="75">
        <f>IF(ISERROR(IF(ISBLANK($C446),"",VLOOKUP($C446,'[1]Инф. по МКД'!$D$3:$T$13113,9,0))),"",IF(ISBLANK($C446),"",VLOOKUP($C446,'[1]Инф. по МКД'!$D$3:$T$13113,9,0)))</f>
        <v>2</v>
      </c>
      <c r="H446" s="61">
        <f>IF(ISERROR(IF(ISBLANK($C446),"",VLOOKUP($C446,'[1]Инф. по МКД'!$D$3:$T$13113,10,0))),"",IF(ISBLANK($C446),"",VLOOKUP($C446,'[1]Инф. по МКД'!$D$3:$T$13113,10,0)))</f>
        <v>1</v>
      </c>
      <c r="I446" s="77">
        <f>IF(ISERROR(IF(ISBLANK($C446),"",VLOOKUP($C446,'[1]Инф. по МКД'!$D$3:$T$13113,14,0))),"",IF(ISBLANK($C446),"",VLOOKUP($C446,'[1]Инф. по МКД'!$D$3:$T$13113,14,0)))</f>
        <v>421.7</v>
      </c>
      <c r="J446" s="78">
        <f>IF(ISERROR(IF(ISBLANK($C446),"",VLOOKUP($C446,'[1]Инф. по МКД'!$D$3:$T$13113,15,0))),"",IF(ISBLANK($C446),"",VLOOKUP($C446,'[1]Инф. по МКД'!$D$3:$T$13113,15,0)))</f>
        <v>217.9</v>
      </c>
      <c r="K446" s="77">
        <f>IF(ISERROR(IF(ISBLANK($C446),"",VLOOKUP($C446,'[1]Инф. по МКД'!$D$3:$T$13113,16,0))),"",IF(ISBLANK($C446),"",VLOOKUP($C446,'[1]Инф. по МКД'!$D$3:$T$13113,16,0)))</f>
        <v>217.9</v>
      </c>
      <c r="L446" s="79">
        <f>IF(ISERROR(IF(ISBLANK($C446),"",VLOOKUP($C446,'[1]Инф. по МКД'!$D$3:$T$13113,17,0))),"",IF(ISBLANK($C446),"",VLOOKUP($C446,'[1]Инф. по МКД'!$D$3:$T$13113,17,0)))</f>
        <v>17</v>
      </c>
      <c r="M446" s="80">
        <f t="shared" si="55"/>
        <v>8044155.21</v>
      </c>
      <c r="N446" s="78"/>
      <c r="O446" s="78"/>
      <c r="P446" s="78"/>
      <c r="Q446" s="80">
        <f>IF('Форма 2'!D446=0,"",'Форма 2'!D446-N446-O446-P446)</f>
        <v>8044155.21</v>
      </c>
      <c r="R446" s="81">
        <f t="shared" si="65"/>
        <v>36916.728820559889</v>
      </c>
      <c r="S446" s="81">
        <f t="shared" si="66"/>
        <v>36916.728820559889</v>
      </c>
      <c r="T446" s="82">
        <v>46022</v>
      </c>
      <c r="U446" s="75" t="s">
        <v>43</v>
      </c>
      <c r="V446" s="83"/>
      <c r="W446" s="84">
        <f t="shared" si="59"/>
        <v>4</v>
      </c>
      <c r="X446" s="85">
        <v>1</v>
      </c>
      <c r="Y446" s="85">
        <v>1</v>
      </c>
      <c r="Z446" s="85" t="s">
        <v>961</v>
      </c>
      <c r="AA446" s="85">
        <v>1</v>
      </c>
      <c r="AB446" s="85" t="s">
        <v>961</v>
      </c>
      <c r="AC446" s="85" t="s">
        <v>961</v>
      </c>
      <c r="AD446" s="85" t="s">
        <v>961</v>
      </c>
      <c r="AE446" s="99" t="s">
        <v>961</v>
      </c>
      <c r="AF446" s="86" t="s">
        <v>961</v>
      </c>
      <c r="AG446" s="85">
        <v>1</v>
      </c>
      <c r="AH446" s="85" t="s">
        <v>961</v>
      </c>
      <c r="AI446" s="85" t="s">
        <v>961</v>
      </c>
      <c r="AJ446" s="85" t="s">
        <v>961</v>
      </c>
      <c r="AK446" s="85" t="s">
        <v>961</v>
      </c>
      <c r="AL446" s="85" t="s">
        <v>961</v>
      </c>
      <c r="AM446" s="85" t="s">
        <v>961</v>
      </c>
      <c r="AN446" s="85" t="s">
        <v>961</v>
      </c>
      <c r="AO446" s="85" t="s">
        <v>961</v>
      </c>
      <c r="AP446" s="85" t="s">
        <v>961</v>
      </c>
      <c r="AQ446" s="85" t="s">
        <v>961</v>
      </c>
      <c r="AR446" s="85" t="s">
        <v>961</v>
      </c>
    </row>
    <row r="447" spans="1:44" ht="16.5" thickTop="1" thickBot="1" x14ac:dyDescent="0.3">
      <c r="A447" s="61">
        <f t="shared" si="58"/>
        <v>16</v>
      </c>
      <c r="B447" s="92" t="str">
        <f>IF(ISERROR(IF(ISBLANK(C447),"",_xlfn.XLOOKUP(C447,'[1]Инф. по МКД'!$D$3:$D$13151,'[1]Инф. по МКД'!$C$3:$C$13151,,0))),"",IF(ISBLANK(C447),"",_xlfn.XLOOKUP(C447,'[1]Инф. по МКД'!$D$3:$D$13151,'[1]Инф. по МКД'!$C$3:$C$13151,,0)))</f>
        <v>Краснокамский городской округ Пермского края</v>
      </c>
      <c r="C447" s="96" t="s">
        <v>386</v>
      </c>
      <c r="D447" s="74">
        <f>IF(ISERROR(IF(ISBLANK($C447),"",VLOOKUP($C447,'[1]Инф. по МКД'!$D$3:$T$13113,3,0))),"",IF(ISBLANK($C447),"",VLOOKUP($C447,'[1]Инф. по МКД'!$D$3:$T$13113,3,0)))</f>
        <v>1960</v>
      </c>
      <c r="E447" s="75"/>
      <c r="F447" s="87" t="str">
        <f>IF(ISERROR(IF(ISBLANK($C447),"",VLOOKUP($C447,'[1]Инф. по МКД'!$D$3:$T$13113,5,0))),"",IF(ISBLANK($C447),"",VLOOKUP($C447,'[1]Инф. по МКД'!$D$3:$T$13113,5,0)))</f>
        <v>Кирпич</v>
      </c>
      <c r="G447" s="75">
        <f>IF(ISERROR(IF(ISBLANK($C447),"",VLOOKUP($C447,'[1]Инф. по МКД'!$D$3:$T$13113,9,0))),"",IF(ISBLANK($C447),"",VLOOKUP($C447,'[1]Инф. по МКД'!$D$3:$T$13113,9,0)))</f>
        <v>4</v>
      </c>
      <c r="H447" s="61">
        <f>IF(ISERROR(IF(ISBLANK($C447),"",VLOOKUP($C447,'[1]Инф. по МКД'!$D$3:$T$13113,10,0))),"",IF(ISBLANK($C447),"",VLOOKUP($C447,'[1]Инф. по МКД'!$D$3:$T$13113,10,0)))</f>
        <v>2</v>
      </c>
      <c r="I447" s="77">
        <f>IF(ISERROR(IF(ISBLANK($C447),"",VLOOKUP($C447,'[1]Инф. по МКД'!$D$3:$T$13113,14,0))),"",IF(ISBLANK($C447),"",VLOOKUP($C447,'[1]Инф. по МКД'!$D$3:$T$13113,14,0)))</f>
        <v>1324.5</v>
      </c>
      <c r="J447" s="78">
        <f>IF(ISERROR(IF(ISBLANK($C447),"",VLOOKUP($C447,'[1]Инф. по МКД'!$D$3:$T$13113,15,0))),"",IF(ISBLANK($C447),"",VLOOKUP($C447,'[1]Инф. по МКД'!$D$3:$T$13113,15,0)))</f>
        <v>1266.9000000000001</v>
      </c>
      <c r="K447" s="77">
        <f>IF(ISERROR(IF(ISBLANK($C447),"",VLOOKUP($C447,'[1]Инф. по МКД'!$D$3:$T$13113,16,0))),"",IF(ISBLANK($C447),"",VLOOKUP($C447,'[1]Инф. по МКД'!$D$3:$T$13113,16,0)))</f>
        <v>1140.21</v>
      </c>
      <c r="L447" s="79">
        <f>IF(ISERROR(IF(ISBLANK($C447),"",VLOOKUP($C447,'[1]Инф. по МКД'!$D$3:$T$13113,17,0))),"",IF(ISBLANK($C447),"",VLOOKUP($C447,'[1]Инф. по МКД'!$D$3:$T$13113,17,0)))</f>
        <v>54</v>
      </c>
      <c r="M447" s="80">
        <f t="shared" si="55"/>
        <v>5964912.2400000002</v>
      </c>
      <c r="N447" s="78"/>
      <c r="O447" s="78"/>
      <c r="P447" s="78"/>
      <c r="Q447" s="80">
        <f>IF('Форма 2'!D447=0,"",'Форма 2'!D447-N447-O447-P447)</f>
        <v>5964912.2400000002</v>
      </c>
      <c r="R447" s="81">
        <f t="shared" si="65"/>
        <v>4708.2739284868576</v>
      </c>
      <c r="S447" s="81">
        <f t="shared" si="66"/>
        <v>4708.2739284868576</v>
      </c>
      <c r="T447" s="82">
        <v>46022</v>
      </c>
      <c r="U447" s="75" t="s">
        <v>43</v>
      </c>
      <c r="V447" s="83"/>
      <c r="W447" s="84">
        <f t="shared" si="59"/>
        <v>1</v>
      </c>
      <c r="X447" s="85" t="s">
        <v>961</v>
      </c>
      <c r="Y447" s="85" t="s">
        <v>961</v>
      </c>
      <c r="Z447" s="85" t="s">
        <v>961</v>
      </c>
      <c r="AA447" s="85" t="s">
        <v>961</v>
      </c>
      <c r="AB447" s="85" t="s">
        <v>961</v>
      </c>
      <c r="AC447" s="85" t="s">
        <v>961</v>
      </c>
      <c r="AD447" s="85" t="s">
        <v>961</v>
      </c>
      <c r="AE447" s="99" t="s">
        <v>961</v>
      </c>
      <c r="AF447" s="86" t="s">
        <v>961</v>
      </c>
      <c r="AG447" s="85">
        <v>1</v>
      </c>
      <c r="AH447" s="85" t="s">
        <v>961</v>
      </c>
      <c r="AI447" s="85" t="s">
        <v>961</v>
      </c>
      <c r="AJ447" s="85" t="s">
        <v>961</v>
      </c>
      <c r="AK447" s="85" t="s">
        <v>961</v>
      </c>
      <c r="AL447" s="85" t="s">
        <v>961</v>
      </c>
      <c r="AM447" s="85" t="s">
        <v>961</v>
      </c>
      <c r="AN447" s="85" t="s">
        <v>961</v>
      </c>
      <c r="AO447" s="85" t="s">
        <v>961</v>
      </c>
      <c r="AP447" s="85" t="s">
        <v>961</v>
      </c>
      <c r="AQ447" s="85" t="s">
        <v>961</v>
      </c>
      <c r="AR447" s="85" t="s">
        <v>961</v>
      </c>
    </row>
    <row r="448" spans="1:44" ht="16.5" thickTop="1" thickBot="1" x14ac:dyDescent="0.3">
      <c r="A448" s="61">
        <f t="shared" si="58"/>
        <v>17</v>
      </c>
      <c r="B448" s="92" t="str">
        <f>IF(ISERROR(IF(ISBLANK(C448),"",_xlfn.XLOOKUP(C448,'[1]Инф. по МКД'!$D$3:$D$13151,'[1]Инф. по МКД'!$C$3:$C$13151,,0))),"",IF(ISBLANK(C448),"",_xlfn.XLOOKUP(C448,'[1]Инф. по МКД'!$D$3:$D$13151,'[1]Инф. по МКД'!$C$3:$C$13151,,0)))</f>
        <v>Краснокамский городской округ Пермского края</v>
      </c>
      <c r="C448" s="96" t="s">
        <v>387</v>
      </c>
      <c r="D448" s="74">
        <f>IF(ISERROR(IF(ISBLANK($C448),"",VLOOKUP($C448,'[1]Инф. по МКД'!$D$3:$T$13113,3,0))),"",IF(ISBLANK($C448),"",VLOOKUP($C448,'[1]Инф. по МКД'!$D$3:$T$13113,3,0)))</f>
        <v>1955</v>
      </c>
      <c r="E448" s="75"/>
      <c r="F448" s="87" t="str">
        <f>IF(ISERROR(IF(ISBLANK($C448),"",VLOOKUP($C448,'[1]Инф. по МКД'!$D$3:$T$13113,5,0))),"",IF(ISBLANK($C448),"",VLOOKUP($C448,'[1]Инф. по МКД'!$D$3:$T$13113,5,0)))</f>
        <v>Шлакоблок</v>
      </c>
      <c r="G448" s="75">
        <f>IF(ISERROR(IF(ISBLANK($C448),"",VLOOKUP($C448,'[1]Инф. по МКД'!$D$3:$T$13113,9,0))),"",IF(ISBLANK($C448),"",VLOOKUP($C448,'[1]Инф. по МКД'!$D$3:$T$13113,9,0)))</f>
        <v>2</v>
      </c>
      <c r="H448" s="61">
        <f>IF(ISERROR(IF(ISBLANK($C448),"",VLOOKUP($C448,'[1]Инф. по МКД'!$D$3:$T$13113,10,0))),"",IF(ISBLANK($C448),"",VLOOKUP($C448,'[1]Инф. по МКД'!$D$3:$T$13113,10,0)))</f>
        <v>2</v>
      </c>
      <c r="I448" s="77">
        <f>IF(ISERROR(IF(ISBLANK($C448),"",VLOOKUP($C448,'[1]Инф. по МКД'!$D$3:$T$13113,14,0))),"",IF(ISBLANK($C448),"",VLOOKUP($C448,'[1]Инф. по МКД'!$D$3:$T$13113,14,0)))</f>
        <v>839</v>
      </c>
      <c r="J448" s="78">
        <f>IF(ISERROR(IF(ISBLANK($C448),"",VLOOKUP($C448,'[1]Инф. по МКД'!$D$3:$T$13113,15,0))),"",IF(ISBLANK($C448),"",VLOOKUP($C448,'[1]Инф. по МКД'!$D$3:$T$13113,15,0)))</f>
        <v>764.1</v>
      </c>
      <c r="K448" s="77">
        <f>IF(ISERROR(IF(ISBLANK($C448),"",VLOOKUP($C448,'[1]Инф. по МКД'!$D$3:$T$13113,16,0))),"",IF(ISBLANK($C448),"",VLOOKUP($C448,'[1]Инф. по МКД'!$D$3:$T$13113,16,0)))</f>
        <v>764.1</v>
      </c>
      <c r="L448" s="79">
        <f>IF(ISERROR(IF(ISBLANK($C448),"",VLOOKUP($C448,'[1]Инф. по МКД'!$D$3:$T$13113,17,0))),"",IF(ISBLANK($C448),"",VLOOKUP($C448,'[1]Инф. по МКД'!$D$3:$T$13113,17,0)))</f>
        <v>34</v>
      </c>
      <c r="M448" s="80">
        <f t="shared" si="55"/>
        <v>16545264.579999998</v>
      </c>
      <c r="N448" s="78"/>
      <c r="O448" s="78"/>
      <c r="P448" s="78"/>
      <c r="Q448" s="80">
        <f>IF('Форма 2'!D448=0,"",'Форма 2'!D448-N448-O448-P448)</f>
        <v>16545264.579999998</v>
      </c>
      <c r="R448" s="81">
        <f t="shared" si="65"/>
        <v>21653.271273393533</v>
      </c>
      <c r="S448" s="81">
        <f t="shared" si="66"/>
        <v>21653.271273393533</v>
      </c>
      <c r="T448" s="82">
        <v>46022</v>
      </c>
      <c r="U448" s="75" t="s">
        <v>43</v>
      </c>
      <c r="V448" s="84"/>
      <c r="W448" s="84">
        <f t="shared" si="59"/>
        <v>5</v>
      </c>
      <c r="X448" s="85">
        <v>1</v>
      </c>
      <c r="Y448" s="85">
        <v>1</v>
      </c>
      <c r="Z448" s="85" t="s">
        <v>961</v>
      </c>
      <c r="AA448" s="85">
        <v>1</v>
      </c>
      <c r="AB448" s="85" t="s">
        <v>961</v>
      </c>
      <c r="AC448" s="85">
        <v>1</v>
      </c>
      <c r="AD448" s="85" t="s">
        <v>961</v>
      </c>
      <c r="AE448" s="99" t="s">
        <v>961</v>
      </c>
      <c r="AF448" s="86" t="s">
        <v>961</v>
      </c>
      <c r="AG448" s="85">
        <v>1</v>
      </c>
      <c r="AH448" s="85" t="s">
        <v>961</v>
      </c>
      <c r="AI448" s="85" t="s">
        <v>961</v>
      </c>
      <c r="AJ448" s="85" t="s">
        <v>961</v>
      </c>
      <c r="AK448" s="85" t="s">
        <v>961</v>
      </c>
      <c r="AL448" s="85" t="s">
        <v>961</v>
      </c>
      <c r="AM448" s="85" t="s">
        <v>961</v>
      </c>
      <c r="AN448" s="85" t="s">
        <v>961</v>
      </c>
      <c r="AO448" s="85" t="s">
        <v>961</v>
      </c>
      <c r="AP448" s="85" t="s">
        <v>961</v>
      </c>
      <c r="AQ448" s="85" t="s">
        <v>961</v>
      </c>
      <c r="AR448" s="85" t="s">
        <v>961</v>
      </c>
    </row>
    <row r="449" spans="1:44" ht="16.5" thickTop="1" thickBot="1" x14ac:dyDescent="0.3">
      <c r="A449" s="61">
        <f t="shared" si="58"/>
        <v>18</v>
      </c>
      <c r="B449" s="92" t="str">
        <f>IF(ISERROR(IF(ISBLANK(C449),"",_xlfn.XLOOKUP(C449,'[1]Инф. по МКД'!$D$3:$D$13151,'[1]Инф. по МКД'!$C$3:$C$13151,,0))),"",IF(ISBLANK(C449),"",_xlfn.XLOOKUP(C449,'[1]Инф. по МКД'!$D$3:$D$13151,'[1]Инф. по МКД'!$C$3:$C$13151,,0)))</f>
        <v>Краснокамский городской округ Пермского края</v>
      </c>
      <c r="C449" s="96" t="s">
        <v>388</v>
      </c>
      <c r="D449" s="74">
        <f>IF(ISERROR(IF(ISBLANK($C449),"",VLOOKUP($C449,'[1]Инф. по МКД'!$D$3:$T$13113,3,0))),"",IF(ISBLANK($C449),"",VLOOKUP($C449,'[1]Инф. по МКД'!$D$3:$T$13113,3,0)))</f>
        <v>1974</v>
      </c>
      <c r="E449" s="75"/>
      <c r="F449" s="87" t="str">
        <f>IF(ISERROR(IF(ISBLANK($C449),"",VLOOKUP($C449,'[1]Инф. по МКД'!$D$3:$T$13113,5,0))),"",IF(ISBLANK($C449),"",VLOOKUP($C449,'[1]Инф. по МКД'!$D$3:$T$13113,5,0)))</f>
        <v>Кирпич</v>
      </c>
      <c r="G449" s="75">
        <f>IF(ISERROR(IF(ISBLANK($C449),"",VLOOKUP($C449,'[1]Инф. по МКД'!$D$3:$T$13113,9,0))),"",IF(ISBLANK($C449),"",VLOOKUP($C449,'[1]Инф. по МКД'!$D$3:$T$13113,9,0)))</f>
        <v>4</v>
      </c>
      <c r="H449" s="61">
        <f>IF(ISERROR(IF(ISBLANK($C449),"",VLOOKUP($C449,'[1]Инф. по МКД'!$D$3:$T$13113,10,0))),"",IF(ISBLANK($C449),"",VLOOKUP($C449,'[1]Инф. по МКД'!$D$3:$T$13113,10,0)))</f>
        <v>1</v>
      </c>
      <c r="I449" s="77">
        <f>IF(ISERROR(IF(ISBLANK($C449),"",VLOOKUP($C449,'[1]Инф. по МКД'!$D$3:$T$13113,14,0))),"",IF(ISBLANK($C449),"",VLOOKUP($C449,'[1]Инф. по МКД'!$D$3:$T$13113,14,0)))</f>
        <v>811.9</v>
      </c>
      <c r="J449" s="78">
        <f>IF(ISERROR(IF(ISBLANK($C449),"",VLOOKUP($C449,'[1]Инф. по МКД'!$D$3:$T$13113,15,0))),"",IF(ISBLANK($C449),"",VLOOKUP($C449,'[1]Инф. по МКД'!$D$3:$T$13113,15,0)))</f>
        <v>742.7</v>
      </c>
      <c r="K449" s="77">
        <f>IF(ISERROR(IF(ISBLANK($C449),"",VLOOKUP($C449,'[1]Инф. по МКД'!$D$3:$T$13113,16,0))),"",IF(ISBLANK($C449),"",VLOOKUP($C449,'[1]Инф. по МКД'!$D$3:$T$13113,16,0)))</f>
        <v>742.7</v>
      </c>
      <c r="L449" s="79">
        <f>IF(ISERROR(IF(ISBLANK($C449),"",VLOOKUP($C449,'[1]Инф. по МКД'!$D$3:$T$13113,17,0))),"",IF(ISBLANK($C449),"",VLOOKUP($C449,'[1]Инф. по МКД'!$D$3:$T$13113,17,0)))</f>
        <v>25</v>
      </c>
      <c r="M449" s="80">
        <f t="shared" si="55"/>
        <v>3656407.89</v>
      </c>
      <c r="N449" s="78"/>
      <c r="O449" s="78"/>
      <c r="P449" s="78"/>
      <c r="Q449" s="80">
        <f>IF('Форма 2'!D449=0,"",'Форма 2'!D449-N449-O449-P449)</f>
        <v>3656407.89</v>
      </c>
      <c r="R449" s="81">
        <f t="shared" si="65"/>
        <v>4923.1289753601723</v>
      </c>
      <c r="S449" s="81">
        <f t="shared" si="66"/>
        <v>4923.1289753601723</v>
      </c>
      <c r="T449" s="82">
        <v>46022</v>
      </c>
      <c r="U449" s="75" t="s">
        <v>44</v>
      </c>
      <c r="V449" s="84"/>
      <c r="W449" s="84">
        <f t="shared" si="59"/>
        <v>1</v>
      </c>
      <c r="X449" s="85" t="s">
        <v>961</v>
      </c>
      <c r="Y449" s="85" t="s">
        <v>961</v>
      </c>
      <c r="Z449" s="85" t="s">
        <v>961</v>
      </c>
      <c r="AA449" s="85" t="s">
        <v>961</v>
      </c>
      <c r="AB449" s="85" t="s">
        <v>961</v>
      </c>
      <c r="AC449" s="85" t="s">
        <v>961</v>
      </c>
      <c r="AD449" s="85" t="s">
        <v>961</v>
      </c>
      <c r="AE449" s="99" t="s">
        <v>961</v>
      </c>
      <c r="AF449" s="86" t="s">
        <v>961</v>
      </c>
      <c r="AG449" s="85">
        <v>1</v>
      </c>
      <c r="AH449" s="85" t="s">
        <v>961</v>
      </c>
      <c r="AI449" s="85" t="s">
        <v>961</v>
      </c>
      <c r="AJ449" s="85" t="s">
        <v>961</v>
      </c>
      <c r="AK449" s="85" t="s">
        <v>961</v>
      </c>
      <c r="AL449" s="85" t="s">
        <v>961</v>
      </c>
      <c r="AM449" s="85" t="s">
        <v>961</v>
      </c>
      <c r="AN449" s="85" t="s">
        <v>961</v>
      </c>
      <c r="AO449" s="85" t="s">
        <v>961</v>
      </c>
      <c r="AP449" s="85" t="s">
        <v>961</v>
      </c>
      <c r="AQ449" s="85" t="s">
        <v>961</v>
      </c>
      <c r="AR449" s="85" t="s">
        <v>961</v>
      </c>
    </row>
    <row r="450" spans="1:44" ht="17.25" thickTop="1" thickBot="1" x14ac:dyDescent="0.3">
      <c r="A450" s="190">
        <f t="shared" si="58"/>
        <v>0</v>
      </c>
      <c r="B450" s="191" t="str">
        <f>IF(ISERROR(IF(ISBLANK(C450),"",_xlfn.XLOOKUP(C450,'[1]Инф. по МКД'!$D$3:$D$13151,'[1]Инф. по МКД'!$C$3:$C$13151,,0))),"",IF(ISBLANK(C450),"",_xlfn.XLOOKUP(C450,'[1]Инф. по МКД'!$D$3:$D$13151,'[1]Инф. по МКД'!$C$3:$C$13151,,0)))</f>
        <v/>
      </c>
      <c r="C450" s="35" t="s">
        <v>182</v>
      </c>
      <c r="D450" s="32" t="str">
        <f>IF(ISERROR(IF(ISBLANK($C450),"",VLOOKUP($C450,'[1]Инф. по МКД'!$D$3:$T$13113,3,0))),"",IF(ISBLANK($C450),"",VLOOKUP($C450,'[1]Инф. по МКД'!$D$3:$T$13113,3,0)))</f>
        <v/>
      </c>
      <c r="E450" s="32"/>
      <c r="F450" s="32" t="str">
        <f>IF(ISERROR(IF(ISBLANK($C450),"",VLOOKUP($C450,'[1]Инф. по МКД'!$D$3:$T$13113,5,0))),"",IF(ISBLANK($C450),"",VLOOKUP($C450,'[1]Инф. по МКД'!$D$3:$T$13113,5,0)))</f>
        <v/>
      </c>
      <c r="G450" s="32" t="str">
        <f>IF(ISERROR(IF(ISBLANK($C450),"",VLOOKUP($C450,'[1]Инф. по МКД'!$D$3:$T$13113,9,0))),"",IF(ISBLANK($C450),"",VLOOKUP($C450,'[1]Инф. по МКД'!$D$3:$T$13113,9,0)))</f>
        <v/>
      </c>
      <c r="H450" s="32" t="str">
        <f>IF(ISERROR(IF(ISBLANK($C450),"",VLOOKUP($C450,'[1]Инф. по МКД'!$D$3:$T$13113,10,0))),"",IF(ISBLANK($C450),"",VLOOKUP($C450,'[1]Инф. по МКД'!$D$3:$T$13113,10,0)))</f>
        <v/>
      </c>
      <c r="I450" s="36" t="str">
        <f>IF(ISERROR(IF(ISBLANK($C450),"",VLOOKUP($C450,'[1]Инф. по МКД'!$D$3:$T$13113,14,0))),"",IF(ISBLANK($C450),"",VLOOKUP($C450,'[1]Инф. по МКД'!$D$3:$T$13113,14,0)))</f>
        <v/>
      </c>
      <c r="J450" s="36" t="str">
        <f>IF(ISERROR(IF(ISBLANK($C450),"",VLOOKUP($C450,'[1]Инф. по МКД'!$D$3:$T$13113,15,0))),"",IF(ISBLANK($C450),"",VLOOKUP($C450,'[1]Инф. по МКД'!$D$3:$T$13113,15,0)))</f>
        <v/>
      </c>
      <c r="K450" s="36" t="str">
        <f>IF(ISERROR(IF(ISBLANK($C450),"",VLOOKUP($C450,'[1]Инф. по МКД'!$D$3:$T$13113,16,0))),"",IF(ISBLANK($C450),"",VLOOKUP($C450,'[1]Инф. по МКД'!$D$3:$T$13113,16,0)))</f>
        <v/>
      </c>
      <c r="L450" s="36" t="str">
        <f>IF(ISERROR(IF(ISBLANK($C450),"",VLOOKUP($C450,'[1]Инф. по МКД'!$D$3:$T$13113,17,0))),"",IF(ISBLANK($C450),"",VLOOKUP($C450,'[1]Инф. по МКД'!$D$3:$T$13113,17,0)))</f>
        <v/>
      </c>
      <c r="M450" s="36">
        <f t="shared" si="55"/>
        <v>14723590.4</v>
      </c>
      <c r="N450" s="36"/>
      <c r="O450" s="36"/>
      <c r="P450" s="36"/>
      <c r="Q450" s="36">
        <f>IF('Форма 2'!D450=0,"",'Форма 2'!D450-N450-O450-P450)</f>
        <v>14723590.4</v>
      </c>
      <c r="R450" s="93"/>
      <c r="S450" s="93"/>
      <c r="T450" s="32"/>
      <c r="U450" s="32"/>
      <c r="V450" s="84"/>
      <c r="W450" s="84">
        <f t="shared" si="59"/>
        <v>0</v>
      </c>
      <c r="X450" s="85"/>
      <c r="Y450" s="85"/>
      <c r="Z450" s="85"/>
      <c r="AA450" s="85"/>
      <c r="AB450" s="85"/>
      <c r="AC450" s="85"/>
      <c r="AD450" s="85"/>
      <c r="AE450" s="99"/>
      <c r="AF450" s="86"/>
      <c r="AG450" s="85"/>
      <c r="AH450" s="85"/>
      <c r="AI450" s="85"/>
      <c r="AJ450" s="85"/>
      <c r="AK450" s="85"/>
      <c r="AL450" s="85"/>
      <c r="AM450" s="85"/>
      <c r="AN450" s="85"/>
      <c r="AO450" s="85"/>
      <c r="AP450" s="85"/>
      <c r="AQ450" s="85"/>
      <c r="AR450" s="85"/>
    </row>
    <row r="451" spans="1:44" ht="16.5" thickTop="1" thickBot="1" x14ac:dyDescent="0.3">
      <c r="A451" s="61">
        <f t="shared" si="58"/>
        <v>1</v>
      </c>
      <c r="B451" s="92" t="str">
        <f>IF(ISERROR(IF(ISBLANK(C451),"",_xlfn.XLOOKUP(C451,'[1]Инф. по МКД'!$D$3:$D$13151,'[1]Инф. по МКД'!$C$3:$C$13151,,0))),"",IF(ISBLANK(C451),"",_xlfn.XLOOKUP(C451,'[1]Инф. по МКД'!$D$3:$D$13151,'[1]Инф. по МКД'!$C$3:$C$13151,,0)))</f>
        <v>Кудымкарский муниципальный округ Пермского края</v>
      </c>
      <c r="C451" s="96" t="s">
        <v>389</v>
      </c>
      <c r="D451" s="74">
        <f>IF(ISERROR(IF(ISBLANK($C451),"",VLOOKUP($C451,'[1]Инф. по МКД'!$D$3:$T$13113,3,0))),"",IF(ISBLANK($C451),"",VLOOKUP($C451,'[1]Инф. по МКД'!$D$3:$T$13113,3,0)))</f>
        <v>1933</v>
      </c>
      <c r="E451" s="75"/>
      <c r="F451" s="87" t="str">
        <f>IF(ISERROR(IF(ISBLANK($C451),"",VLOOKUP($C451,'[1]Инф. по МКД'!$D$3:$T$13113,5,0))),"",IF(ISBLANK($C451),"",VLOOKUP($C451,'[1]Инф. по МКД'!$D$3:$T$13113,5,0)))</f>
        <v>Кирпич</v>
      </c>
      <c r="G451" s="75">
        <f>IF(ISERROR(IF(ISBLANK($C451),"",VLOOKUP($C451,'[1]Инф. по МКД'!$D$3:$T$13113,9,0))),"",IF(ISBLANK($C451),"",VLOOKUP($C451,'[1]Инф. по МКД'!$D$3:$T$13113,9,0)))</f>
        <v>2</v>
      </c>
      <c r="H451" s="61">
        <f>IF(ISERROR(IF(ISBLANK($C451),"",VLOOKUP($C451,'[1]Инф. по МКД'!$D$3:$T$13113,10,0))),"",IF(ISBLANK($C451),"",VLOOKUP($C451,'[1]Инф. по МКД'!$D$3:$T$13113,10,0)))</f>
        <v>2</v>
      </c>
      <c r="I451" s="77">
        <f>IF(ISERROR(IF(ISBLANK($C451),"",VLOOKUP($C451,'[1]Инф. по МКД'!$D$3:$T$13113,14,0))),"",IF(ISBLANK($C451),"",VLOOKUP($C451,'[1]Инф. по МКД'!$D$3:$T$13113,14,0)))</f>
        <v>712</v>
      </c>
      <c r="J451" s="78">
        <f>IF(ISERROR(IF(ISBLANK($C451),"",VLOOKUP($C451,'[1]Инф. по МКД'!$D$3:$T$13113,15,0))),"",IF(ISBLANK($C451),"",VLOOKUP($C451,'[1]Инф. по МКД'!$D$3:$T$13113,15,0)))</f>
        <v>656.3</v>
      </c>
      <c r="K451" s="77">
        <f>IF(ISERROR(IF(ISBLANK($C451),"",VLOOKUP($C451,'[1]Инф. по МКД'!$D$3:$T$13113,16,0))),"",IF(ISBLANK($C451),"",VLOOKUP($C451,'[1]Инф. по МКД'!$D$3:$T$13113,16,0)))</f>
        <v>421.5</v>
      </c>
      <c r="L451" s="79">
        <f>IF(ISERROR(IF(ISBLANK($C451),"",VLOOKUP($C451,'[1]Инф. по МКД'!$D$3:$T$13113,17,0))),"",IF(ISBLANK($C451),"",VLOOKUP($C451,'[1]Инф. по МКД'!$D$3:$T$13113,17,0)))</f>
        <v>16</v>
      </c>
      <c r="M451" s="80">
        <f t="shared" ref="M451:M516" si="67">SUM(N451:Q451)</f>
        <v>14723590.4</v>
      </c>
      <c r="N451" s="78"/>
      <c r="O451" s="78"/>
      <c r="P451" s="78"/>
      <c r="Q451" s="80">
        <f>IF('Форма 2'!D451=0,"",'Форма 2'!D451-N451-O451-P451)</f>
        <v>14723590.4</v>
      </c>
      <c r="R451" s="81">
        <f>M451/J451</f>
        <v>22434.238000914218</v>
      </c>
      <c r="S451" s="81">
        <f>R451</f>
        <v>22434.238000914218</v>
      </c>
      <c r="T451" s="82">
        <v>46022</v>
      </c>
      <c r="U451" s="75" t="s">
        <v>43</v>
      </c>
      <c r="V451" s="84"/>
      <c r="W451" s="84">
        <f t="shared" si="59"/>
        <v>5</v>
      </c>
      <c r="X451" s="85">
        <v>1</v>
      </c>
      <c r="Y451" s="85">
        <v>1</v>
      </c>
      <c r="Z451" s="85">
        <v>1</v>
      </c>
      <c r="AA451" s="85" t="s">
        <v>961</v>
      </c>
      <c r="AB451" s="85" t="s">
        <v>961</v>
      </c>
      <c r="AC451" s="85">
        <v>1</v>
      </c>
      <c r="AD451" s="85" t="s">
        <v>961</v>
      </c>
      <c r="AE451" s="99" t="s">
        <v>961</v>
      </c>
      <c r="AF451" s="86" t="s">
        <v>961</v>
      </c>
      <c r="AG451" s="85">
        <v>1</v>
      </c>
      <c r="AH451" s="85" t="s">
        <v>961</v>
      </c>
      <c r="AI451" s="85" t="s">
        <v>961</v>
      </c>
      <c r="AJ451" s="85" t="s">
        <v>961</v>
      </c>
      <c r="AK451" s="85" t="s">
        <v>961</v>
      </c>
      <c r="AL451" s="85" t="s">
        <v>961</v>
      </c>
      <c r="AM451" s="85" t="s">
        <v>961</v>
      </c>
      <c r="AN451" s="85" t="s">
        <v>961</v>
      </c>
      <c r="AO451" s="85" t="s">
        <v>961</v>
      </c>
      <c r="AP451" s="85" t="s">
        <v>961</v>
      </c>
      <c r="AQ451" s="85" t="s">
        <v>961</v>
      </c>
      <c r="AR451" s="85" t="s">
        <v>961</v>
      </c>
    </row>
    <row r="452" spans="1:44" ht="17.25" thickTop="1" thickBot="1" x14ac:dyDescent="0.3">
      <c r="A452" s="190">
        <f t="shared" si="58"/>
        <v>0</v>
      </c>
      <c r="B452" s="191" t="str">
        <f>IF(ISERROR(IF(ISBLANK(C452),"",_xlfn.XLOOKUP(C452,'[1]Инф. по МКД'!$D$3:$D$13151,'[1]Инф. по МКД'!$C$3:$C$13151,,0))),"",IF(ISBLANK(C452),"",_xlfn.XLOOKUP(C452,'[1]Инф. по МКД'!$D$3:$D$13151,'[1]Инф. по МКД'!$C$3:$C$13151,,0)))</f>
        <v/>
      </c>
      <c r="C452" s="35" t="s">
        <v>185</v>
      </c>
      <c r="D452" s="32" t="str">
        <f>IF(ISERROR(IF(ISBLANK($C452),"",VLOOKUP($C452,'[1]Инф. по МКД'!$D$3:$T$13113,3,0))),"",IF(ISBLANK($C452),"",VLOOKUP($C452,'[1]Инф. по МКД'!$D$3:$T$13113,3,0)))</f>
        <v/>
      </c>
      <c r="E452" s="32"/>
      <c r="F452" s="32" t="str">
        <f>IF(ISERROR(IF(ISBLANK($C452),"",VLOOKUP($C452,'[1]Инф. по МКД'!$D$3:$T$13113,5,0))),"",IF(ISBLANK($C452),"",VLOOKUP($C452,'[1]Инф. по МКД'!$D$3:$T$13113,5,0)))</f>
        <v/>
      </c>
      <c r="G452" s="32" t="str">
        <f>IF(ISERROR(IF(ISBLANK($C452),"",VLOOKUP($C452,'[1]Инф. по МКД'!$D$3:$T$13113,9,0))),"",IF(ISBLANK($C452),"",VLOOKUP($C452,'[1]Инф. по МКД'!$D$3:$T$13113,9,0)))</f>
        <v/>
      </c>
      <c r="H452" s="32" t="str">
        <f>IF(ISERROR(IF(ISBLANK($C452),"",VLOOKUP($C452,'[1]Инф. по МКД'!$D$3:$T$13113,10,0))),"",IF(ISBLANK($C452),"",VLOOKUP($C452,'[1]Инф. по МКД'!$D$3:$T$13113,10,0)))</f>
        <v/>
      </c>
      <c r="I452" s="36" t="str">
        <f>IF(ISERROR(IF(ISBLANK($C452),"",VLOOKUP($C452,'[1]Инф. по МКД'!$D$3:$T$13113,14,0))),"",IF(ISBLANK($C452),"",VLOOKUP($C452,'[1]Инф. по МКД'!$D$3:$T$13113,14,0)))</f>
        <v/>
      </c>
      <c r="J452" s="36" t="str">
        <f>IF(ISERROR(IF(ISBLANK($C452),"",VLOOKUP($C452,'[1]Инф. по МКД'!$D$3:$T$13113,15,0))),"",IF(ISBLANK($C452),"",VLOOKUP($C452,'[1]Инф. по МКД'!$D$3:$T$13113,15,0)))</f>
        <v/>
      </c>
      <c r="K452" s="36" t="str">
        <f>IF(ISERROR(IF(ISBLANK($C452),"",VLOOKUP($C452,'[1]Инф. по МКД'!$D$3:$T$13113,16,0))),"",IF(ISBLANK($C452),"",VLOOKUP($C452,'[1]Инф. по МКД'!$D$3:$T$13113,16,0)))</f>
        <v/>
      </c>
      <c r="L452" s="36" t="str">
        <f>IF(ISERROR(IF(ISBLANK($C452),"",VLOOKUP($C452,'[1]Инф. по МКД'!$D$3:$T$13113,17,0))),"",IF(ISBLANK($C452),"",VLOOKUP($C452,'[1]Инф. по МКД'!$D$3:$T$13113,17,0)))</f>
        <v/>
      </c>
      <c r="M452" s="36">
        <f t="shared" si="67"/>
        <v>74821616.300000012</v>
      </c>
      <c r="N452" s="36"/>
      <c r="O452" s="36"/>
      <c r="P452" s="36"/>
      <c r="Q452" s="36">
        <f>IF('Форма 2'!D452=0,"",'Форма 2'!D452-N452-O452-P452)</f>
        <v>74821616.300000012</v>
      </c>
      <c r="R452" s="93"/>
      <c r="S452" s="93"/>
      <c r="T452" s="32"/>
      <c r="U452" s="32"/>
      <c r="V452" s="84"/>
      <c r="W452" s="84">
        <f t="shared" si="59"/>
        <v>0</v>
      </c>
      <c r="X452" s="85"/>
      <c r="Y452" s="85"/>
      <c r="Z452" s="85"/>
      <c r="AA452" s="85"/>
      <c r="AB452" s="85"/>
      <c r="AC452" s="85"/>
      <c r="AD452" s="85"/>
      <c r="AE452" s="99"/>
      <c r="AF452" s="86"/>
      <c r="AG452" s="85"/>
      <c r="AH452" s="85"/>
      <c r="AI452" s="85"/>
      <c r="AJ452" s="85"/>
      <c r="AK452" s="85"/>
      <c r="AL452" s="85"/>
      <c r="AM452" s="85"/>
      <c r="AN452" s="85"/>
      <c r="AO452" s="85"/>
      <c r="AP452" s="85"/>
      <c r="AQ452" s="85"/>
      <c r="AR452" s="85"/>
    </row>
    <row r="453" spans="1:44" ht="16.5" thickTop="1" thickBot="1" x14ac:dyDescent="0.3">
      <c r="A453" s="61">
        <f t="shared" si="58"/>
        <v>1</v>
      </c>
      <c r="B453" s="92" t="str">
        <f>IF(ISERROR(IF(ISBLANK(C453),"",_xlfn.XLOOKUP(C453,'[1]Инф. по МКД'!$D$3:$D$13151,'[1]Инф. по МКД'!$C$3:$C$13151,,0))),"",IF(ISBLANK(C453),"",_xlfn.XLOOKUP(C453,'[1]Инф. по МКД'!$D$3:$D$13151,'[1]Инф. по МКД'!$C$3:$C$13151,,0)))</f>
        <v>Кунгурский муниципальный округ Пермского края</v>
      </c>
      <c r="C453" s="96" t="s">
        <v>390</v>
      </c>
      <c r="D453" s="74">
        <f>IF(ISERROR(IF(ISBLANK($C453),"",VLOOKUP($C453,'[1]Инф. по МКД'!$D$3:$T$13113,3,0))),"",IF(ISBLANK($C453),"",VLOOKUP($C453,'[1]Инф. по МКД'!$D$3:$T$13113,3,0)))</f>
        <v>1951</v>
      </c>
      <c r="E453" s="75"/>
      <c r="F453" s="87" t="str">
        <f>IF(ISERROR(IF(ISBLANK($C453),"",VLOOKUP($C453,'[1]Инф. по МКД'!$D$3:$T$13113,5,0))),"",IF(ISBLANK($C453),"",VLOOKUP($C453,'[1]Инф. по МКД'!$D$3:$T$13113,5,0)))</f>
        <v>Камень</v>
      </c>
      <c r="G453" s="75">
        <f>IF(ISERROR(IF(ISBLANK($C453),"",VLOOKUP($C453,'[1]Инф. по МКД'!$D$3:$T$13113,9,0))),"",IF(ISBLANK($C453),"",VLOOKUP($C453,'[1]Инф. по МКД'!$D$3:$T$13113,9,0)))</f>
        <v>2</v>
      </c>
      <c r="H453" s="61">
        <f>IF(ISERROR(IF(ISBLANK($C453),"",VLOOKUP($C453,'[1]Инф. по МКД'!$D$3:$T$13113,10,0))),"",IF(ISBLANK($C453),"",VLOOKUP($C453,'[1]Инф. по МКД'!$D$3:$T$13113,10,0)))</f>
        <v>2</v>
      </c>
      <c r="I453" s="77">
        <f>IF(ISERROR(IF(ISBLANK($C453),"",VLOOKUP($C453,'[1]Инф. по МКД'!$D$3:$T$13113,14,0))),"",IF(ISBLANK($C453),"",VLOOKUP($C453,'[1]Инф. по МКД'!$D$3:$T$13113,14,0)))</f>
        <v>527.6</v>
      </c>
      <c r="J453" s="78">
        <f>IF(ISERROR(IF(ISBLANK($C453),"",VLOOKUP($C453,'[1]Инф. по МКД'!$D$3:$T$13113,15,0))),"",IF(ISBLANK($C453),"",VLOOKUP($C453,'[1]Инф. по МКД'!$D$3:$T$13113,15,0)))</f>
        <v>479.6</v>
      </c>
      <c r="K453" s="77">
        <f>IF(ISERROR(IF(ISBLANK($C453),"",VLOOKUP($C453,'[1]Инф. по МКД'!$D$3:$T$13113,16,0))),"",IF(ISBLANK($C453),"",VLOOKUP($C453,'[1]Инф. по МКД'!$D$3:$T$13113,16,0)))</f>
        <v>401.70000000000005</v>
      </c>
      <c r="L453" s="79">
        <f>IF(ISERROR(IF(ISBLANK($C453),"",VLOOKUP($C453,'[1]Инф. по МКД'!$D$3:$T$13113,17,0))),"",IF(ISBLANK($C453),"",VLOOKUP($C453,'[1]Инф. по МКД'!$D$3:$T$13113,17,0)))</f>
        <v>26</v>
      </c>
      <c r="M453" s="80">
        <f t="shared" si="67"/>
        <v>1355800.1</v>
      </c>
      <c r="N453" s="78"/>
      <c r="O453" s="78"/>
      <c r="P453" s="78"/>
      <c r="Q453" s="80">
        <f>IF('Форма 2'!D453=0,"",'Форма 2'!D453-N453-O453-P453)</f>
        <v>1355800.1</v>
      </c>
      <c r="R453" s="81">
        <f>M453/J453</f>
        <v>2826.9393244370308</v>
      </c>
      <c r="S453" s="81">
        <f>R453</f>
        <v>2826.9393244370308</v>
      </c>
      <c r="T453" s="82">
        <v>46022</v>
      </c>
      <c r="U453" s="75" t="s">
        <v>43</v>
      </c>
      <c r="V453" s="83"/>
      <c r="W453" s="84">
        <f t="shared" si="59"/>
        <v>2</v>
      </c>
      <c r="X453" s="85" t="s">
        <v>961</v>
      </c>
      <c r="Y453" s="85" t="s">
        <v>961</v>
      </c>
      <c r="Z453" s="85" t="s">
        <v>961</v>
      </c>
      <c r="AA453" s="85" t="s">
        <v>961</v>
      </c>
      <c r="AB453" s="85" t="s">
        <v>961</v>
      </c>
      <c r="AC453" s="85" t="s">
        <v>961</v>
      </c>
      <c r="AD453" s="85">
        <v>1</v>
      </c>
      <c r="AE453" s="99" t="s">
        <v>961</v>
      </c>
      <c r="AF453" s="86" t="s">
        <v>961</v>
      </c>
      <c r="AG453" s="85" t="s">
        <v>961</v>
      </c>
      <c r="AH453" s="85" t="s">
        <v>961</v>
      </c>
      <c r="AI453" s="85" t="s">
        <v>961</v>
      </c>
      <c r="AJ453" s="85" t="s">
        <v>961</v>
      </c>
      <c r="AK453" s="85">
        <v>1</v>
      </c>
      <c r="AL453" s="85" t="s">
        <v>961</v>
      </c>
      <c r="AM453" s="85" t="s">
        <v>961</v>
      </c>
      <c r="AN453" s="85" t="s">
        <v>961</v>
      </c>
      <c r="AO453" s="85" t="s">
        <v>961</v>
      </c>
      <c r="AP453" s="85" t="s">
        <v>961</v>
      </c>
      <c r="AQ453" s="85" t="s">
        <v>961</v>
      </c>
      <c r="AR453" s="85" t="s">
        <v>961</v>
      </c>
    </row>
    <row r="454" spans="1:44" ht="16.5" thickTop="1" thickBot="1" x14ac:dyDescent="0.3">
      <c r="A454" s="61">
        <f t="shared" si="58"/>
        <v>2</v>
      </c>
      <c r="B454" s="92" t="str">
        <f>IF(ISERROR(IF(ISBLANK(C454),"",_xlfn.XLOOKUP(C454,'[1]Инф. по МКД'!$D$3:$D$13151,'[1]Инф. по МКД'!$C$3:$C$13151,,0))),"",IF(ISBLANK(C454),"",_xlfn.XLOOKUP(C454,'[1]Инф. по МКД'!$D$3:$D$13151,'[1]Инф. по МКД'!$C$3:$C$13151,,0)))</f>
        <v>Кунгурский муниципальный округ Пермского края</v>
      </c>
      <c r="C454" s="96" t="s">
        <v>191</v>
      </c>
      <c r="D454" s="74">
        <f>IF(ISERROR(IF(ISBLANK($C454),"",VLOOKUP($C454,'[1]Инф. по МКД'!$D$3:$T$13113,3,0))),"",IF(ISBLANK($C454),"",VLOOKUP($C454,'[1]Инф. по МКД'!$D$3:$T$13113,3,0)))</f>
        <v>1968</v>
      </c>
      <c r="E454" s="75"/>
      <c r="F454" s="87" t="str">
        <f>IF(ISERROR(IF(ISBLANK($C454),"",VLOOKUP($C454,'[1]Инф. по МКД'!$D$3:$T$13113,5,0))),"",IF(ISBLANK($C454),"",VLOOKUP($C454,'[1]Инф. по МКД'!$D$3:$T$13113,5,0)))</f>
        <v>Кирпич</v>
      </c>
      <c r="G454" s="75">
        <f>IF(ISERROR(IF(ISBLANK($C454),"",VLOOKUP($C454,'[1]Инф. по МКД'!$D$3:$T$13113,9,0))),"",IF(ISBLANK($C454),"",VLOOKUP($C454,'[1]Инф. по МКД'!$D$3:$T$13113,9,0)))</f>
        <v>2</v>
      </c>
      <c r="H454" s="61">
        <f>IF(ISERROR(IF(ISBLANK($C454),"",VLOOKUP($C454,'[1]Инф. по МКД'!$D$3:$T$13113,10,0))),"",IF(ISBLANK($C454),"",VLOOKUP($C454,'[1]Инф. по МКД'!$D$3:$T$13113,10,0)))</f>
        <v>3</v>
      </c>
      <c r="I454" s="78">
        <f>IF(ISERROR(IF(ISBLANK($C454),"",VLOOKUP($C454,'[1]Инф. по МКД'!$D$3:$T$13113,14,0))),"",IF(ISBLANK($C454),"",VLOOKUP($C454,'[1]Инф. по МКД'!$D$3:$T$13113,14,0)))</f>
        <v>1231.8</v>
      </c>
      <c r="J454" s="78">
        <f>IF(ISERROR(IF(ISBLANK($C454),"",VLOOKUP($C454,'[1]Инф. по МКД'!$D$3:$T$13113,15,0))),"",IF(ISBLANK($C454),"",VLOOKUP($C454,'[1]Инф. по МКД'!$D$3:$T$13113,15,0)))</f>
        <v>863</v>
      </c>
      <c r="K454" s="78">
        <f>IF(ISERROR(IF(ISBLANK($C454),"",VLOOKUP($C454,'[1]Инф. по МКД'!$D$3:$T$13113,16,0))),"",IF(ISBLANK($C454),"",VLOOKUP($C454,'[1]Инф. по МКД'!$D$3:$T$13113,16,0)))</f>
        <v>863</v>
      </c>
      <c r="L454" s="95">
        <f>IF(ISERROR(IF(ISBLANK($C454),"",VLOOKUP($C454,'[1]Инф. по МКД'!$D$3:$T$13113,17,0))),"",IF(ISBLANK($C454),"",VLOOKUP($C454,'[1]Инф. по МКД'!$D$3:$T$13113,17,0)))</f>
        <v>44</v>
      </c>
      <c r="M454" s="80">
        <f>SUM(N454:Q454)</f>
        <v>1646657.92</v>
      </c>
      <c r="N454" s="78"/>
      <c r="O454" s="78"/>
      <c r="P454" s="78"/>
      <c r="Q454" s="80">
        <f>IF('Форма 2'!D454=0,"",'Форма 2'!D454-N454-O454-P454)</f>
        <v>1646657.92</v>
      </c>
      <c r="R454" s="81">
        <f t="shared" ref="R454:R455" si="68">M454/J454</f>
        <v>1908.0624797219002</v>
      </c>
      <c r="S454" s="81">
        <f t="shared" ref="S454:S455" si="69">R454</f>
        <v>1908.0624797219002</v>
      </c>
      <c r="T454" s="82">
        <v>46022</v>
      </c>
      <c r="U454" s="75" t="s">
        <v>43</v>
      </c>
      <c r="V454" s="84"/>
      <c r="W454" s="84">
        <f t="shared" si="59"/>
        <v>1</v>
      </c>
      <c r="X454" s="85"/>
      <c r="Y454" s="85"/>
      <c r="Z454" s="85">
        <v>1</v>
      </c>
      <c r="AA454" s="85"/>
      <c r="AB454" s="85"/>
      <c r="AC454" s="85"/>
      <c r="AD454" s="85"/>
      <c r="AE454" s="99"/>
      <c r="AF454" s="86"/>
      <c r="AG454" s="85"/>
      <c r="AH454" s="85"/>
      <c r="AI454" s="85"/>
      <c r="AJ454" s="85"/>
      <c r="AK454" s="85"/>
      <c r="AL454" s="85"/>
      <c r="AM454" s="85"/>
      <c r="AN454" s="85"/>
      <c r="AO454" s="85"/>
      <c r="AP454" s="85"/>
      <c r="AQ454" s="85"/>
      <c r="AR454" s="85"/>
    </row>
    <row r="455" spans="1:44" ht="16.5" thickTop="1" thickBot="1" x14ac:dyDescent="0.3">
      <c r="A455" s="61">
        <f t="shared" si="58"/>
        <v>3</v>
      </c>
      <c r="B455" s="92" t="str">
        <f>IF(ISERROR(IF(ISBLANK(C455),"",_xlfn.XLOOKUP(C455,'[1]Инф. по МКД'!$D$3:$D$13151,'[1]Инф. по МКД'!$C$3:$C$13151,,0))),"",IF(ISBLANK(C455),"",_xlfn.XLOOKUP(C455,'[1]Инф. по МКД'!$D$3:$D$13151,'[1]Инф. по МКД'!$C$3:$C$13151,,0)))</f>
        <v>Кунгурский муниципальный округ Пермского края</v>
      </c>
      <c r="C455" s="96" t="s">
        <v>192</v>
      </c>
      <c r="D455" s="74">
        <f>IF(ISERROR(IF(ISBLANK($C455),"",VLOOKUP($C455,'[1]Инф. по МКД'!$D$3:$T$13113,3,0))),"",IF(ISBLANK($C455),"",VLOOKUP($C455,'[1]Инф. по МКД'!$D$3:$T$13113,3,0)))</f>
        <v>1983</v>
      </c>
      <c r="E455" s="75"/>
      <c r="F455" s="87" t="str">
        <f>IF(ISERROR(IF(ISBLANK($C455),"",VLOOKUP($C455,'[1]Инф. по МКД'!$D$3:$T$13113,5,0))),"",IF(ISBLANK($C455),"",VLOOKUP($C455,'[1]Инф. по МКД'!$D$3:$T$13113,5,0)))</f>
        <v>Кирпич</v>
      </c>
      <c r="G455" s="75">
        <f>IF(ISERROR(IF(ISBLANK($C455),"",VLOOKUP($C455,'[1]Инф. по МКД'!$D$3:$T$13113,9,0))),"",IF(ISBLANK($C455),"",VLOOKUP($C455,'[1]Инф. по МКД'!$D$3:$T$13113,9,0)))</f>
        <v>5</v>
      </c>
      <c r="H455" s="61">
        <f>IF(ISERROR(IF(ISBLANK($C455),"",VLOOKUP($C455,'[1]Инф. по МКД'!$D$3:$T$13113,10,0))),"",IF(ISBLANK($C455),"",VLOOKUP($C455,'[1]Инф. по МКД'!$D$3:$T$13113,10,0)))</f>
        <v>4</v>
      </c>
      <c r="I455" s="78">
        <f>IF(ISERROR(IF(ISBLANK($C455),"",VLOOKUP($C455,'[1]Инф. по МКД'!$D$3:$T$13113,14,0))),"",IF(ISBLANK($C455),"",VLOOKUP($C455,'[1]Инф. по МКД'!$D$3:$T$13113,14,0)))</f>
        <v>2576.1</v>
      </c>
      <c r="J455" s="78">
        <f>IF(ISERROR(IF(ISBLANK($C455),"",VLOOKUP($C455,'[1]Инф. по МКД'!$D$3:$T$13113,15,0))),"",IF(ISBLANK($C455),"",VLOOKUP($C455,'[1]Инф. по МКД'!$D$3:$T$13113,15,0)))</f>
        <v>1531.2</v>
      </c>
      <c r="K455" s="78">
        <f>IF(ISERROR(IF(ISBLANK($C455),"",VLOOKUP($C455,'[1]Инф. по МКД'!$D$3:$T$13113,16,0))),"",IF(ISBLANK($C455),"",VLOOKUP($C455,'[1]Инф. по МКД'!$D$3:$T$13113,16,0)))</f>
        <v>1392.1000000000001</v>
      </c>
      <c r="L455" s="95">
        <f>IF(ISERROR(IF(ISBLANK($C455),"",VLOOKUP($C455,'[1]Инф. по МКД'!$D$3:$T$13113,17,0))),"",IF(ISBLANK($C455),"",VLOOKUP($C455,'[1]Инф. по МКД'!$D$3:$T$13113,17,0)))</f>
        <v>120</v>
      </c>
      <c r="M455" s="80">
        <f>SUM(N455:Q455)</f>
        <v>1348330.74</v>
      </c>
      <c r="N455" s="78"/>
      <c r="O455" s="78"/>
      <c r="P455" s="78"/>
      <c r="Q455" s="80">
        <f>IF('Форма 2'!D455=0,"",'Форма 2'!D455-N455-O455-P455)</f>
        <v>1348330.74</v>
      </c>
      <c r="R455" s="81">
        <f t="shared" si="68"/>
        <v>880.57127742946705</v>
      </c>
      <c r="S455" s="81">
        <f t="shared" si="69"/>
        <v>880.57127742946705</v>
      </c>
      <c r="T455" s="82">
        <v>46022</v>
      </c>
      <c r="U455" s="75" t="s">
        <v>43</v>
      </c>
      <c r="V455" s="84"/>
      <c r="W455" s="84">
        <f t="shared" si="59"/>
        <v>1</v>
      </c>
      <c r="X455" s="85"/>
      <c r="Y455" s="85"/>
      <c r="Z455" s="85">
        <v>1</v>
      </c>
      <c r="AA455" s="85"/>
      <c r="AB455" s="85"/>
      <c r="AC455" s="85"/>
      <c r="AD455" s="85"/>
      <c r="AE455" s="99"/>
      <c r="AF455" s="86"/>
      <c r="AG455" s="85"/>
      <c r="AH455" s="85"/>
      <c r="AI455" s="85"/>
      <c r="AJ455" s="85"/>
      <c r="AK455" s="85"/>
      <c r="AL455" s="85"/>
      <c r="AM455" s="85"/>
      <c r="AN455" s="85"/>
      <c r="AO455" s="85"/>
      <c r="AP455" s="85"/>
      <c r="AQ455" s="85"/>
      <c r="AR455" s="85"/>
    </row>
    <row r="456" spans="1:44" ht="16.5" thickTop="1" thickBot="1" x14ac:dyDescent="0.3">
      <c r="A456" s="61">
        <f t="shared" ref="A456:A519" si="70">IF(NOT(ISERROR("Пермского края"=MID(C456,FIND("Пермского края",C456),14)))=$C$1,0,IF(NOT(ISERROR("город Пермь"=MID(C456,FIND("город Пермь",C456),11)))=$C$1,0,IF(NOT(ISERROR("Итого"=MID(C456,FIND("Итого",C456),5)))=$C$1,0,IF(NOT(ISERROR("Всего"=MID(C456,FIND("Всего",C456),5)))=$C$1,0,A455+1))))</f>
        <v>4</v>
      </c>
      <c r="B456" s="92" t="str">
        <f>IF(ISERROR(IF(ISBLANK(C456),"",_xlfn.XLOOKUP(C456,'[1]Инф. по МКД'!$D$3:$D$13151,'[1]Инф. по МКД'!$C$3:$C$13151,,0))),"",IF(ISBLANK(C456),"",_xlfn.XLOOKUP(C456,'[1]Инф. по МКД'!$D$3:$D$13151,'[1]Инф. по МКД'!$C$3:$C$13151,,0)))</f>
        <v>Кунгурский муниципальный округ Пермского края</v>
      </c>
      <c r="C456" s="96" t="s">
        <v>391</v>
      </c>
      <c r="D456" s="74">
        <f>IF(ISERROR(IF(ISBLANK($C456),"",VLOOKUP($C456,'[1]Инф. по МКД'!$D$3:$T$13113,3,0))),"",IF(ISBLANK($C456),"",VLOOKUP($C456,'[1]Инф. по МКД'!$D$3:$T$13113,3,0)))</f>
        <v>1977</v>
      </c>
      <c r="E456" s="75"/>
      <c r="F456" s="87" t="str">
        <f>IF(ISERROR(IF(ISBLANK($C456),"",VLOOKUP($C456,'[1]Инф. по МКД'!$D$3:$T$13113,5,0))),"",IF(ISBLANK($C456),"",VLOOKUP($C456,'[1]Инф. по МКД'!$D$3:$T$13113,5,0)))</f>
        <v>кирпич</v>
      </c>
      <c r="G456" s="75">
        <f>IF(ISERROR(IF(ISBLANK($C456),"",VLOOKUP($C456,'[1]Инф. по МКД'!$D$3:$T$13113,9,0))),"",IF(ISBLANK($C456),"",VLOOKUP($C456,'[1]Инф. по МКД'!$D$3:$T$13113,9,0)))</f>
        <v>5</v>
      </c>
      <c r="H456" s="61">
        <f>IF(ISERROR(IF(ISBLANK($C456),"",VLOOKUP($C456,'[1]Инф. по МКД'!$D$3:$T$13113,10,0))),"",IF(ISBLANK($C456),"",VLOOKUP($C456,'[1]Инф. по МКД'!$D$3:$T$13113,10,0)))</f>
        <v>6</v>
      </c>
      <c r="I456" s="77">
        <f>IF(ISERROR(IF(ISBLANK($C456),"",VLOOKUP($C456,'[1]Инф. по МКД'!$D$3:$T$13113,14,0))),"",IF(ISBLANK($C456),"",VLOOKUP($C456,'[1]Инф. по МКД'!$D$3:$T$13113,14,0)))</f>
        <v>4627.5</v>
      </c>
      <c r="J456" s="78">
        <f>IF(ISERROR(IF(ISBLANK($C456),"",VLOOKUP($C456,'[1]Инф. по МКД'!$D$3:$T$13113,15,0))),"",IF(ISBLANK($C456),"",VLOOKUP($C456,'[1]Инф. по МКД'!$D$3:$T$13113,15,0)))</f>
        <v>4504.3999999999996</v>
      </c>
      <c r="K456" s="77">
        <f>IF(ISERROR(IF(ISBLANK($C456),"",VLOOKUP($C456,'[1]Инф. по МКД'!$D$3:$T$13113,16,0))),"",IF(ISBLANK($C456),"",VLOOKUP($C456,'[1]Инф. по МКД'!$D$3:$T$13113,16,0)))</f>
        <v>4463.1000000000004</v>
      </c>
      <c r="L456" s="79">
        <f>IF(ISERROR(IF(ISBLANK($C456),"",VLOOKUP($C456,'[1]Инф. по МКД'!$D$3:$T$13113,17,0))),"",IF(ISBLANK($C456),"",VLOOKUP($C456,'[1]Инф. по МКД'!$D$3:$T$13113,17,0)))</f>
        <v>195</v>
      </c>
      <c r="M456" s="80">
        <f t="shared" si="67"/>
        <v>11511554.1</v>
      </c>
      <c r="N456" s="78"/>
      <c r="O456" s="78"/>
      <c r="P456" s="78"/>
      <c r="Q456" s="80">
        <f>IF('Форма 2'!D456=0,"",'Форма 2'!D456-N456-O456-P456)</f>
        <v>11511554.1</v>
      </c>
      <c r="R456" s="81">
        <f t="shared" ref="R456:R463" si="71">M456/J456</f>
        <v>2555.6243006837758</v>
      </c>
      <c r="S456" s="81">
        <f t="shared" ref="S456:S463" si="72">R456</f>
        <v>2555.6243006837758</v>
      </c>
      <c r="T456" s="82">
        <v>46022</v>
      </c>
      <c r="U456" s="75" t="s">
        <v>43</v>
      </c>
      <c r="V456" s="84"/>
      <c r="W456" s="84">
        <f t="shared" ref="W456:W519" si="73">SUM(X456:AD456,AG456:AR456,)+IF(ISNUMBER(AE456),1,0)</f>
        <v>1</v>
      </c>
      <c r="X456" s="85" t="s">
        <v>961</v>
      </c>
      <c r="Y456" s="85">
        <v>1</v>
      </c>
      <c r="Z456" s="85" t="s">
        <v>961</v>
      </c>
      <c r="AA456" s="85" t="s">
        <v>961</v>
      </c>
      <c r="AB456" s="85" t="s">
        <v>961</v>
      </c>
      <c r="AC456" s="85" t="s">
        <v>961</v>
      </c>
      <c r="AD456" s="85" t="s">
        <v>961</v>
      </c>
      <c r="AE456" s="99" t="s">
        <v>961</v>
      </c>
      <c r="AF456" s="86" t="s">
        <v>961</v>
      </c>
      <c r="AG456" s="85" t="s">
        <v>961</v>
      </c>
      <c r="AH456" s="85" t="s">
        <v>961</v>
      </c>
      <c r="AI456" s="85" t="s">
        <v>961</v>
      </c>
      <c r="AJ456" s="85" t="s">
        <v>961</v>
      </c>
      <c r="AK456" s="85" t="s">
        <v>961</v>
      </c>
      <c r="AL456" s="85" t="s">
        <v>961</v>
      </c>
      <c r="AM456" s="85" t="s">
        <v>961</v>
      </c>
      <c r="AN456" s="85" t="s">
        <v>961</v>
      </c>
      <c r="AO456" s="85" t="s">
        <v>961</v>
      </c>
      <c r="AP456" s="85" t="s">
        <v>961</v>
      </c>
      <c r="AQ456" s="85" t="s">
        <v>961</v>
      </c>
      <c r="AR456" s="85" t="s">
        <v>961</v>
      </c>
    </row>
    <row r="457" spans="1:44" ht="16.5" thickTop="1" thickBot="1" x14ac:dyDescent="0.3">
      <c r="A457" s="61">
        <f t="shared" si="70"/>
        <v>5</v>
      </c>
      <c r="B457" s="92" t="str">
        <f>IF(ISERROR(IF(ISBLANK(C457),"",_xlfn.XLOOKUP(C457,'[1]Инф. по МКД'!$D$3:$D$13151,'[1]Инф. по МКД'!$C$3:$C$13151,,0))),"",IF(ISBLANK(C457),"",_xlfn.XLOOKUP(C457,'[1]Инф. по МКД'!$D$3:$D$13151,'[1]Инф. по МКД'!$C$3:$C$13151,,0)))</f>
        <v>Кунгурский муниципальный округ Пермского края</v>
      </c>
      <c r="C457" s="96" t="s">
        <v>392</v>
      </c>
      <c r="D457" s="74">
        <f>IF(ISERROR(IF(ISBLANK($C457),"",VLOOKUP($C457,'[1]Инф. по МКД'!$D$3:$T$13113,3,0))),"",IF(ISBLANK($C457),"",VLOOKUP($C457,'[1]Инф. по МКД'!$D$3:$T$13113,3,0)))</f>
        <v>1951</v>
      </c>
      <c r="E457" s="75"/>
      <c r="F457" s="87" t="str">
        <f>IF(ISERROR(IF(ISBLANK($C457),"",VLOOKUP($C457,'[1]Инф. по МКД'!$D$3:$T$13113,5,0))),"",IF(ISBLANK($C457),"",VLOOKUP($C457,'[1]Инф. по МКД'!$D$3:$T$13113,5,0)))</f>
        <v>Кирпич</v>
      </c>
      <c r="G457" s="75">
        <f>IF(ISERROR(IF(ISBLANK($C457),"",VLOOKUP($C457,'[1]Инф. по МКД'!$D$3:$T$13113,9,0))),"",IF(ISBLANK($C457),"",VLOOKUP($C457,'[1]Инф. по МКД'!$D$3:$T$13113,9,0)))</f>
        <v>2</v>
      </c>
      <c r="H457" s="61">
        <f>IF(ISERROR(IF(ISBLANK($C457),"",VLOOKUP($C457,'[1]Инф. по МКД'!$D$3:$T$13113,10,0))),"",IF(ISBLANK($C457),"",VLOOKUP($C457,'[1]Инф. по МКД'!$D$3:$T$13113,10,0)))</f>
        <v>1</v>
      </c>
      <c r="I457" s="77">
        <f>IF(ISERROR(IF(ISBLANK($C457),"",VLOOKUP($C457,'[1]Инф. по МКД'!$D$3:$T$13113,14,0))),"",IF(ISBLANK($C457),"",VLOOKUP($C457,'[1]Инф. по МКД'!$D$3:$T$13113,14,0)))</f>
        <v>394.9</v>
      </c>
      <c r="J457" s="78">
        <f>IF(ISERROR(IF(ISBLANK($C457),"",VLOOKUP($C457,'[1]Инф. по МКД'!$D$3:$T$13113,15,0))),"",IF(ISBLANK($C457),"",VLOOKUP($C457,'[1]Инф. по МКД'!$D$3:$T$13113,15,0)))</f>
        <v>359</v>
      </c>
      <c r="K457" s="77">
        <f>IF(ISERROR(IF(ISBLANK($C457),"",VLOOKUP($C457,'[1]Инф. по МКД'!$D$3:$T$13113,16,0))),"",IF(ISBLANK($C457),"",VLOOKUP($C457,'[1]Инф. по МКД'!$D$3:$T$13113,16,0)))</f>
        <v>319.89999999999998</v>
      </c>
      <c r="L457" s="79">
        <f>IF(ISERROR(IF(ISBLANK($C457),"",VLOOKUP($C457,'[1]Инф. по МКД'!$D$3:$T$13113,17,0))),"",IF(ISBLANK($C457),"",VLOOKUP($C457,'[1]Инф. по МКД'!$D$3:$T$13113,17,0)))</f>
        <v>17</v>
      </c>
      <c r="M457" s="80">
        <f t="shared" si="67"/>
        <v>954106.05</v>
      </c>
      <c r="N457" s="78"/>
      <c r="O457" s="78"/>
      <c r="P457" s="78"/>
      <c r="Q457" s="80">
        <f>IF('Форма 2'!D457=0,"",'Форма 2'!D457-N457-O457-P457)</f>
        <v>954106.05</v>
      </c>
      <c r="R457" s="81">
        <f t="shared" si="71"/>
        <v>2657.6770194986075</v>
      </c>
      <c r="S457" s="81">
        <f t="shared" si="72"/>
        <v>2657.6770194986075</v>
      </c>
      <c r="T457" s="82">
        <v>46022</v>
      </c>
      <c r="U457" s="75" t="s">
        <v>43</v>
      </c>
      <c r="V457" s="83"/>
      <c r="W457" s="84">
        <f t="shared" si="73"/>
        <v>3</v>
      </c>
      <c r="X457" s="85">
        <v>1</v>
      </c>
      <c r="Y457" s="85" t="s">
        <v>961</v>
      </c>
      <c r="Z457" s="85" t="s">
        <v>961</v>
      </c>
      <c r="AA457" s="85">
        <v>1</v>
      </c>
      <c r="AB457" s="85" t="s">
        <v>961</v>
      </c>
      <c r="AC457" s="85" t="s">
        <v>961</v>
      </c>
      <c r="AD457" s="85" t="s">
        <v>961</v>
      </c>
      <c r="AE457" s="99" t="s">
        <v>961</v>
      </c>
      <c r="AF457" s="86" t="s">
        <v>961</v>
      </c>
      <c r="AG457" s="85" t="s">
        <v>961</v>
      </c>
      <c r="AH457" s="85" t="s">
        <v>961</v>
      </c>
      <c r="AI457" s="85" t="s">
        <v>961</v>
      </c>
      <c r="AJ457" s="85" t="s">
        <v>961</v>
      </c>
      <c r="AK457" s="85">
        <v>1</v>
      </c>
      <c r="AL457" s="85" t="s">
        <v>961</v>
      </c>
      <c r="AM457" s="85" t="s">
        <v>961</v>
      </c>
      <c r="AN457" s="85" t="s">
        <v>961</v>
      </c>
      <c r="AO457" s="85" t="s">
        <v>961</v>
      </c>
      <c r="AP457" s="85" t="s">
        <v>961</v>
      </c>
      <c r="AQ457" s="85" t="s">
        <v>961</v>
      </c>
      <c r="AR457" s="85" t="s">
        <v>961</v>
      </c>
    </row>
    <row r="458" spans="1:44" ht="16.5" thickTop="1" thickBot="1" x14ac:dyDescent="0.3">
      <c r="A458" s="61">
        <f t="shared" si="70"/>
        <v>6</v>
      </c>
      <c r="B458" s="92" t="str">
        <f>IF(ISERROR(IF(ISBLANK(C458),"",_xlfn.XLOOKUP(C458,'[1]Инф. по МКД'!$D$3:$D$13151,'[1]Инф. по МКД'!$C$3:$C$13151,,0))),"",IF(ISBLANK(C458),"",_xlfn.XLOOKUP(C458,'[1]Инф. по МКД'!$D$3:$D$13151,'[1]Инф. по МКД'!$C$3:$C$13151,,0)))</f>
        <v>Кунгурский муниципальный округ Пермского края</v>
      </c>
      <c r="C458" s="96" t="s">
        <v>393</v>
      </c>
      <c r="D458" s="74">
        <f>IF(ISERROR(IF(ISBLANK($C458),"",VLOOKUP($C458,'[1]Инф. по МКД'!$D$3:$T$13113,3,0))),"",IF(ISBLANK($C458),"",VLOOKUP($C458,'[1]Инф. по МКД'!$D$3:$T$13113,3,0)))</f>
        <v>1985</v>
      </c>
      <c r="E458" s="75"/>
      <c r="F458" s="87" t="str">
        <f>IF(ISERROR(IF(ISBLANK($C458),"",VLOOKUP($C458,'[1]Инф. по МКД'!$D$3:$T$13113,5,0))),"",IF(ISBLANK($C458),"",VLOOKUP($C458,'[1]Инф. по МКД'!$D$3:$T$13113,5,0)))</f>
        <v>Кирпич</v>
      </c>
      <c r="G458" s="75">
        <f>IF(ISERROR(IF(ISBLANK($C458),"",VLOOKUP($C458,'[1]Инф. по МКД'!$D$3:$T$13113,9,0))),"",IF(ISBLANK($C458),"",VLOOKUP($C458,'[1]Инф. по МКД'!$D$3:$T$13113,9,0)))</f>
        <v>5</v>
      </c>
      <c r="H458" s="61">
        <f>IF(ISERROR(IF(ISBLANK($C458),"",VLOOKUP($C458,'[1]Инф. по МКД'!$D$3:$T$13113,10,0))),"",IF(ISBLANK($C458),"",VLOOKUP($C458,'[1]Инф. по МКД'!$D$3:$T$13113,10,0)))</f>
        <v>4</v>
      </c>
      <c r="I458" s="77">
        <f>IF(ISERROR(IF(ISBLANK($C458),"",VLOOKUP($C458,'[1]Инф. по МКД'!$D$3:$T$13113,14,0))),"",IF(ISBLANK($C458),"",VLOOKUP($C458,'[1]Инф. по МКД'!$D$3:$T$13113,14,0)))</f>
        <v>2965.6</v>
      </c>
      <c r="J458" s="78">
        <f>IF(ISERROR(IF(ISBLANK($C458),"",VLOOKUP($C458,'[1]Инф. по МКД'!$D$3:$T$13113,15,0))),"",IF(ISBLANK($C458),"",VLOOKUP($C458,'[1]Инф. по МКД'!$D$3:$T$13113,15,0)))</f>
        <v>2696</v>
      </c>
      <c r="K458" s="77">
        <f>IF(ISERROR(IF(ISBLANK($C458),"",VLOOKUP($C458,'[1]Инф. по МКД'!$D$3:$T$13113,16,0))),"",IF(ISBLANK($C458),"",VLOOKUP($C458,'[1]Инф. по МКД'!$D$3:$T$13113,16,0)))</f>
        <v>2638.2</v>
      </c>
      <c r="L458" s="79">
        <f>IF(ISERROR(IF(ISBLANK($C458),"",VLOOKUP($C458,'[1]Инф. по МКД'!$D$3:$T$13113,17,0))),"",IF(ISBLANK($C458),"",VLOOKUP($C458,'[1]Инф. по МКД'!$D$3:$T$13113,17,0)))</f>
        <v>130</v>
      </c>
      <c r="M458" s="80">
        <f t="shared" si="67"/>
        <v>8727612.5199999996</v>
      </c>
      <c r="N458" s="78"/>
      <c r="O458" s="78"/>
      <c r="P458" s="78"/>
      <c r="Q458" s="80">
        <f>IF('Форма 2'!D458=0,"",'Форма 2'!D458-N458-O458-P458)</f>
        <v>8727612.5199999996</v>
      </c>
      <c r="R458" s="81">
        <f t="shared" si="71"/>
        <v>3237.2449999999999</v>
      </c>
      <c r="S458" s="81">
        <f t="shared" si="72"/>
        <v>3237.2449999999999</v>
      </c>
      <c r="T458" s="82">
        <v>46022</v>
      </c>
      <c r="U458" s="75" t="s">
        <v>44</v>
      </c>
      <c r="V458" s="83"/>
      <c r="W458" s="84">
        <f t="shared" si="73"/>
        <v>2</v>
      </c>
      <c r="X458" s="85" t="s">
        <v>961</v>
      </c>
      <c r="Y458" s="85">
        <v>1</v>
      </c>
      <c r="Z458" s="85" t="s">
        <v>961</v>
      </c>
      <c r="AA458" s="85" t="s">
        <v>961</v>
      </c>
      <c r="AB458" s="85" t="s">
        <v>961</v>
      </c>
      <c r="AC458" s="85">
        <v>1</v>
      </c>
      <c r="AD458" s="85" t="s">
        <v>961</v>
      </c>
      <c r="AE458" s="99" t="s">
        <v>961</v>
      </c>
      <c r="AF458" s="86" t="s">
        <v>961</v>
      </c>
      <c r="AG458" s="85" t="s">
        <v>961</v>
      </c>
      <c r="AH458" s="85" t="s">
        <v>961</v>
      </c>
      <c r="AI458" s="85" t="s">
        <v>961</v>
      </c>
      <c r="AJ458" s="85" t="s">
        <v>961</v>
      </c>
      <c r="AK458" s="85" t="s">
        <v>961</v>
      </c>
      <c r="AL458" s="85" t="s">
        <v>961</v>
      </c>
      <c r="AM458" s="85" t="s">
        <v>961</v>
      </c>
      <c r="AN458" s="85" t="s">
        <v>961</v>
      </c>
      <c r="AO458" s="85" t="s">
        <v>961</v>
      </c>
      <c r="AP458" s="85" t="s">
        <v>961</v>
      </c>
      <c r="AQ458" s="85" t="s">
        <v>961</v>
      </c>
      <c r="AR458" s="85" t="s">
        <v>961</v>
      </c>
    </row>
    <row r="459" spans="1:44" ht="16.5" thickTop="1" thickBot="1" x14ac:dyDescent="0.3">
      <c r="A459" s="61">
        <f t="shared" si="70"/>
        <v>7</v>
      </c>
      <c r="B459" s="92" t="str">
        <f>IF(ISERROR(IF(ISBLANK(C459),"",_xlfn.XLOOKUP(C459,'[1]Инф. по МКД'!$D$3:$D$13151,'[1]Инф. по МКД'!$C$3:$C$13151,,0))),"",IF(ISBLANK(C459),"",_xlfn.XLOOKUP(C459,'[1]Инф. по МКД'!$D$3:$D$13151,'[1]Инф. по МКД'!$C$3:$C$13151,,0)))</f>
        <v>Кунгурский муниципальный округ Пермского края</v>
      </c>
      <c r="C459" s="96" t="s">
        <v>194</v>
      </c>
      <c r="D459" s="74">
        <f>IF(ISERROR(IF(ISBLANK($C459),"",VLOOKUP($C459,'[1]Инф. по МКД'!$D$3:$T$13113,3,0))),"",IF(ISBLANK($C459),"",VLOOKUP($C459,'[1]Инф. по МКД'!$D$3:$T$13113,3,0)))</f>
        <v>1982</v>
      </c>
      <c r="E459" s="75"/>
      <c r="F459" s="87" t="str">
        <f>IF(ISERROR(IF(ISBLANK($C459),"",VLOOKUP($C459,'[1]Инф. по МКД'!$D$3:$T$13113,5,0))),"",IF(ISBLANK($C459),"",VLOOKUP($C459,'[1]Инф. по МКД'!$D$3:$T$13113,5,0)))</f>
        <v>Кирпич</v>
      </c>
      <c r="G459" s="75">
        <f>IF(ISERROR(IF(ISBLANK($C459),"",VLOOKUP($C459,'[1]Инф. по МКД'!$D$3:$T$13113,9,0))),"",IF(ISBLANK($C459),"",VLOOKUP($C459,'[1]Инф. по МКД'!$D$3:$T$13113,9,0)))</f>
        <v>5</v>
      </c>
      <c r="H459" s="61">
        <f>IF(ISERROR(IF(ISBLANK($C459),"",VLOOKUP($C459,'[1]Инф. по МКД'!$D$3:$T$13113,10,0))),"",IF(ISBLANK($C459),"",VLOOKUP($C459,'[1]Инф. по МКД'!$D$3:$T$13113,10,0)))</f>
        <v>0</v>
      </c>
      <c r="I459" s="77">
        <f>IF(ISERROR(IF(ISBLANK($C459),"",VLOOKUP($C459,'[1]Инф. по МКД'!$D$3:$T$13113,14,0))),"",IF(ISBLANK($C459),"",VLOOKUP($C459,'[1]Инф. по МКД'!$D$3:$T$13113,14,0)))</f>
        <v>4747.5</v>
      </c>
      <c r="J459" s="78">
        <f>IF(ISERROR(IF(ISBLANK($C459),"",VLOOKUP($C459,'[1]Инф. по МКД'!$D$3:$T$13113,15,0))),"",IF(ISBLANK($C459),"",VLOOKUP($C459,'[1]Инф. по МКД'!$D$3:$T$13113,15,0)))</f>
        <v>4129.1000000000004</v>
      </c>
      <c r="K459" s="77">
        <f>IF(ISERROR(IF(ISBLANK($C459),"",VLOOKUP($C459,'[1]Инф. по МКД'!$D$3:$T$13113,16,0))),"",IF(ISBLANK($C459),"",VLOOKUP($C459,'[1]Инф. по МКД'!$D$3:$T$13113,16,0)))</f>
        <v>3716.1900000000005</v>
      </c>
      <c r="L459" s="79">
        <f>IF(ISERROR(IF(ISBLANK($C459),"",VLOOKUP($C459,'[1]Инф. по МКД'!$D$3:$T$13113,17,0))),"",IF(ISBLANK($C459),"",VLOOKUP($C459,'[1]Инф. по МКД'!$D$3:$T$13113,17,0)))</f>
        <v>0</v>
      </c>
      <c r="M459" s="80">
        <f t="shared" si="67"/>
        <v>22066142.629999999</v>
      </c>
      <c r="N459" s="78"/>
      <c r="O459" s="78"/>
      <c r="P459" s="78"/>
      <c r="Q459" s="80">
        <f>IF('Форма 2'!D459=0,"",'Форма 2'!D459-N459-O459-P459)</f>
        <v>22066142.629999999</v>
      </c>
      <c r="R459" s="81">
        <f t="shared" si="71"/>
        <v>5344.0562422803996</v>
      </c>
      <c r="S459" s="81">
        <f t="shared" si="72"/>
        <v>5344.0562422803996</v>
      </c>
      <c r="T459" s="82">
        <v>46022</v>
      </c>
      <c r="U459" s="75" t="s">
        <v>44</v>
      </c>
      <c r="V459" s="83"/>
      <c r="W459" s="84">
        <f t="shared" si="73"/>
        <v>5</v>
      </c>
      <c r="X459" s="85" t="s">
        <v>961</v>
      </c>
      <c r="Y459" s="85">
        <v>1</v>
      </c>
      <c r="Z459" s="85">
        <v>1</v>
      </c>
      <c r="AA459" s="85">
        <v>1</v>
      </c>
      <c r="AB459" s="85">
        <v>1</v>
      </c>
      <c r="AC459" s="85">
        <v>1</v>
      </c>
      <c r="AD459" s="85" t="s">
        <v>961</v>
      </c>
      <c r="AE459" s="99" t="s">
        <v>961</v>
      </c>
      <c r="AF459" s="86" t="s">
        <v>961</v>
      </c>
      <c r="AG459" s="85" t="s">
        <v>961</v>
      </c>
      <c r="AH459" s="85" t="s">
        <v>961</v>
      </c>
      <c r="AI459" s="85" t="s">
        <v>961</v>
      </c>
      <c r="AJ459" s="85" t="s">
        <v>961</v>
      </c>
      <c r="AK459" s="85" t="s">
        <v>961</v>
      </c>
      <c r="AL459" s="85" t="s">
        <v>961</v>
      </c>
      <c r="AM459" s="85" t="s">
        <v>961</v>
      </c>
      <c r="AN459" s="85" t="s">
        <v>961</v>
      </c>
      <c r="AO459" s="85" t="s">
        <v>961</v>
      </c>
      <c r="AP459" s="85" t="s">
        <v>961</v>
      </c>
      <c r="AQ459" s="85" t="s">
        <v>961</v>
      </c>
      <c r="AR459" s="85" t="s">
        <v>961</v>
      </c>
    </row>
    <row r="460" spans="1:44" ht="16.5" thickTop="1" thickBot="1" x14ac:dyDescent="0.3">
      <c r="A460" s="61">
        <f t="shared" si="70"/>
        <v>8</v>
      </c>
      <c r="B460" s="92" t="str">
        <f>IF(ISERROR(IF(ISBLANK(C460),"",_xlfn.XLOOKUP(C460,'[1]Инф. по МКД'!$D$3:$D$13151,'[1]Инф. по МКД'!$C$3:$C$13151,,0))),"",IF(ISBLANK(C460),"",_xlfn.XLOOKUP(C460,'[1]Инф. по МКД'!$D$3:$D$13151,'[1]Инф. по МКД'!$C$3:$C$13151,,0)))</f>
        <v>Кунгурский муниципальный округ Пермского края</v>
      </c>
      <c r="C460" s="96" t="s">
        <v>735</v>
      </c>
      <c r="D460" s="74">
        <f>IF(ISERROR(IF(ISBLANK($C460),"",VLOOKUP($C460,'[1]Инф. по МКД'!$D$3:$T$13113,3,0))),"",IF(ISBLANK($C460),"",VLOOKUP($C460,'[1]Инф. по МКД'!$D$3:$T$13113,3,0)))</f>
        <v>1975</v>
      </c>
      <c r="E460" s="75"/>
      <c r="F460" s="87" t="str">
        <f>IF(ISERROR(IF(ISBLANK($C460),"",VLOOKUP($C460,'[1]Инф. по МКД'!$D$3:$T$13113,5,0))),"",IF(ISBLANK($C460),"",VLOOKUP($C460,'[1]Инф. по МКД'!$D$3:$T$13113,5,0)))</f>
        <v>Кирпич</v>
      </c>
      <c r="G460" s="75">
        <f>IF(ISERROR(IF(ISBLANK($C460),"",VLOOKUP($C460,'[1]Инф. по МКД'!$D$3:$T$13113,9,0))),"",IF(ISBLANK($C460),"",VLOOKUP($C460,'[1]Инф. по МКД'!$D$3:$T$13113,9,0)))</f>
        <v>5</v>
      </c>
      <c r="H460" s="61">
        <f>IF(ISERROR(IF(ISBLANK($C460),"",VLOOKUP($C460,'[1]Инф. по МКД'!$D$3:$T$13113,10,0))),"",IF(ISBLANK($C460),"",VLOOKUP($C460,'[1]Инф. по МКД'!$D$3:$T$13113,10,0)))</f>
        <v>4</v>
      </c>
      <c r="I460" s="77">
        <f>IF(ISERROR(IF(ISBLANK($C460),"",VLOOKUP($C460,'[1]Инф. по МКД'!$D$3:$T$13113,14,0))),"",IF(ISBLANK($C460),"",VLOOKUP($C460,'[1]Инф. по МКД'!$D$3:$T$13113,14,0)))</f>
        <v>4195</v>
      </c>
      <c r="J460" s="78">
        <f>IF(ISERROR(IF(ISBLANK($C460),"",VLOOKUP($C460,'[1]Инф. по МКД'!$D$3:$T$13113,15,0))),"",IF(ISBLANK($C460),"",VLOOKUP($C460,'[1]Инф. по МКД'!$D$3:$T$13113,15,0)))</f>
        <v>2846.2</v>
      </c>
      <c r="K460" s="77">
        <f>IF(ISERROR(IF(ISBLANK($C460),"",VLOOKUP($C460,'[1]Инф. по МКД'!$D$3:$T$13113,16,0))),"",IF(ISBLANK($C460),"",VLOOKUP($C460,'[1]Инф. по МКД'!$D$3:$T$13113,16,0)))</f>
        <v>2756.2</v>
      </c>
      <c r="L460" s="79">
        <f>IF(ISERROR(IF(ISBLANK($C460),"",VLOOKUP($C460,'[1]Инф. по МКД'!$D$3:$T$13113,17,0))),"",IF(ISBLANK($C460),"",VLOOKUP($C460,'[1]Инф. по МКД'!$D$3:$T$13113,17,0)))</f>
        <v>132</v>
      </c>
      <c r="M460" s="80">
        <f t="shared" si="67"/>
        <v>2195663</v>
      </c>
      <c r="N460" s="78"/>
      <c r="O460" s="78"/>
      <c r="P460" s="78"/>
      <c r="Q460" s="80">
        <f>IF('Форма 2'!D460=0,"",'Форма 2'!D460-N460-O460-P460)</f>
        <v>2195663</v>
      </c>
      <c r="R460" s="81">
        <f t="shared" si="71"/>
        <v>771.43665237861012</v>
      </c>
      <c r="S460" s="81">
        <f t="shared" si="72"/>
        <v>771.43665237861012</v>
      </c>
      <c r="T460" s="82">
        <v>46022</v>
      </c>
      <c r="U460" s="75" t="s">
        <v>44</v>
      </c>
      <c r="V460" s="84"/>
      <c r="W460" s="84">
        <f t="shared" si="73"/>
        <v>1</v>
      </c>
      <c r="X460" s="85" t="s">
        <v>961</v>
      </c>
      <c r="Y460" s="85" t="s">
        <v>961</v>
      </c>
      <c r="Z460" s="85">
        <v>1</v>
      </c>
      <c r="AA460" s="85" t="s">
        <v>961</v>
      </c>
      <c r="AB460" s="85" t="s">
        <v>961</v>
      </c>
      <c r="AC460" s="85" t="s">
        <v>961</v>
      </c>
      <c r="AD460" s="85" t="s">
        <v>961</v>
      </c>
      <c r="AE460" s="99" t="s">
        <v>961</v>
      </c>
      <c r="AF460" s="86" t="s">
        <v>961</v>
      </c>
      <c r="AG460" s="85" t="s">
        <v>961</v>
      </c>
      <c r="AH460" s="85" t="s">
        <v>961</v>
      </c>
      <c r="AI460" s="85" t="s">
        <v>961</v>
      </c>
      <c r="AJ460" s="85" t="s">
        <v>961</v>
      </c>
      <c r="AK460" s="85" t="s">
        <v>961</v>
      </c>
      <c r="AL460" s="85" t="s">
        <v>961</v>
      </c>
      <c r="AM460" s="85" t="s">
        <v>961</v>
      </c>
      <c r="AN460" s="85" t="s">
        <v>961</v>
      </c>
      <c r="AO460" s="85" t="s">
        <v>961</v>
      </c>
      <c r="AP460" s="85" t="s">
        <v>961</v>
      </c>
      <c r="AQ460" s="85" t="s">
        <v>961</v>
      </c>
      <c r="AR460" s="85" t="s">
        <v>961</v>
      </c>
    </row>
    <row r="461" spans="1:44" ht="16.5" thickTop="1" thickBot="1" x14ac:dyDescent="0.3">
      <c r="A461" s="61">
        <f t="shared" si="70"/>
        <v>9</v>
      </c>
      <c r="B461" s="92" t="str">
        <f>IF(ISERROR(IF(ISBLANK(C461),"",_xlfn.XLOOKUP(C461,'[1]Инф. по МКД'!$D$3:$D$13151,'[1]Инф. по МКД'!$C$3:$C$13151,,0))),"",IF(ISBLANK(C461),"",_xlfn.XLOOKUP(C461,'[1]Инф. по МКД'!$D$3:$D$13151,'[1]Инф. по МКД'!$C$3:$C$13151,,0)))</f>
        <v>Кунгурский муниципальный округ Пермского края</v>
      </c>
      <c r="C461" s="96" t="s">
        <v>736</v>
      </c>
      <c r="D461" s="74">
        <f>IF(ISERROR(IF(ISBLANK($C461),"",VLOOKUP($C461,'[1]Инф. по МКД'!$D$3:$T$13113,3,0))),"",IF(ISBLANK($C461),"",VLOOKUP($C461,'[1]Инф. по МКД'!$D$3:$T$13113,3,0)))</f>
        <v>1976</v>
      </c>
      <c r="E461" s="75"/>
      <c r="F461" s="87" t="str">
        <f>IF(ISERROR(IF(ISBLANK($C461),"",VLOOKUP($C461,'[1]Инф. по МКД'!$D$3:$T$13113,5,0))),"",IF(ISBLANK($C461),"",VLOOKUP($C461,'[1]Инф. по МКД'!$D$3:$T$13113,5,0)))</f>
        <v>Кирпич</v>
      </c>
      <c r="G461" s="75">
        <f>IF(ISERROR(IF(ISBLANK($C461),"",VLOOKUP($C461,'[1]Инф. по МКД'!$D$3:$T$13113,9,0))),"",IF(ISBLANK($C461),"",VLOOKUP($C461,'[1]Инф. по МКД'!$D$3:$T$13113,9,0)))</f>
        <v>5</v>
      </c>
      <c r="H461" s="61">
        <f>IF(ISERROR(IF(ISBLANK($C461),"",VLOOKUP($C461,'[1]Инф. по МКД'!$D$3:$T$13113,10,0))),"",IF(ISBLANK($C461),"",VLOOKUP($C461,'[1]Инф. по МКД'!$D$3:$T$13113,10,0)))</f>
        <v>4</v>
      </c>
      <c r="I461" s="77">
        <f>IF(ISERROR(IF(ISBLANK($C461),"",VLOOKUP($C461,'[1]Инф. по МКД'!$D$3:$T$13113,14,0))),"",IF(ISBLANK($C461),"",VLOOKUP($C461,'[1]Инф. по МКД'!$D$3:$T$13113,14,0)))</f>
        <v>3453.2</v>
      </c>
      <c r="J461" s="78">
        <f>IF(ISERROR(IF(ISBLANK($C461),"",VLOOKUP($C461,'[1]Инф. по МКД'!$D$3:$T$13113,15,0))),"",IF(ISBLANK($C461),"",VLOOKUP($C461,'[1]Инф. по МКД'!$D$3:$T$13113,15,0)))</f>
        <v>3139.3</v>
      </c>
      <c r="K461" s="77">
        <f>IF(ISERROR(IF(ISBLANK($C461),"",VLOOKUP($C461,'[1]Инф. по МКД'!$D$3:$T$13113,16,0))),"",IF(ISBLANK($C461),"",VLOOKUP($C461,'[1]Инф. по МКД'!$D$3:$T$13113,16,0)))</f>
        <v>3139.3</v>
      </c>
      <c r="L461" s="79">
        <f>IF(ISERROR(IF(ISBLANK($C461),"",VLOOKUP($C461,'[1]Инф. по МКД'!$D$3:$T$13113,17,0))),"",IF(ISBLANK($C461),"",VLOOKUP($C461,'[1]Инф. по МКД'!$D$3:$T$13113,17,0)))</f>
        <v>128</v>
      </c>
      <c r="M461" s="80">
        <f t="shared" si="67"/>
        <v>1807404.88</v>
      </c>
      <c r="N461" s="78"/>
      <c r="O461" s="78"/>
      <c r="P461" s="78"/>
      <c r="Q461" s="80">
        <f>IF('Форма 2'!D461=0,"",'Форма 2'!D461-N461-O461-P461)</f>
        <v>1807404.88</v>
      </c>
      <c r="R461" s="81">
        <f t="shared" si="71"/>
        <v>575.73499824801695</v>
      </c>
      <c r="S461" s="81">
        <f t="shared" si="72"/>
        <v>575.73499824801695</v>
      </c>
      <c r="T461" s="82">
        <v>46022</v>
      </c>
      <c r="U461" s="75" t="s">
        <v>44</v>
      </c>
      <c r="V461" s="83"/>
      <c r="W461" s="84">
        <f t="shared" si="73"/>
        <v>1</v>
      </c>
      <c r="X461" s="85" t="s">
        <v>961</v>
      </c>
      <c r="Y461" s="85" t="s">
        <v>961</v>
      </c>
      <c r="Z461" s="85">
        <v>1</v>
      </c>
      <c r="AA461" s="85" t="s">
        <v>961</v>
      </c>
      <c r="AB461" s="85" t="s">
        <v>961</v>
      </c>
      <c r="AC461" s="85" t="s">
        <v>961</v>
      </c>
      <c r="AD461" s="85" t="s">
        <v>961</v>
      </c>
      <c r="AE461" s="99" t="s">
        <v>961</v>
      </c>
      <c r="AF461" s="86" t="s">
        <v>961</v>
      </c>
      <c r="AG461" s="85" t="s">
        <v>961</v>
      </c>
      <c r="AH461" s="85" t="s">
        <v>961</v>
      </c>
      <c r="AI461" s="85" t="s">
        <v>961</v>
      </c>
      <c r="AJ461" s="85" t="s">
        <v>961</v>
      </c>
      <c r="AK461" s="85" t="s">
        <v>961</v>
      </c>
      <c r="AL461" s="85" t="s">
        <v>961</v>
      </c>
      <c r="AM461" s="85" t="s">
        <v>961</v>
      </c>
      <c r="AN461" s="85" t="s">
        <v>961</v>
      </c>
      <c r="AO461" s="85" t="s">
        <v>961</v>
      </c>
      <c r="AP461" s="85" t="s">
        <v>961</v>
      </c>
      <c r="AQ461" s="85" t="s">
        <v>961</v>
      </c>
      <c r="AR461" s="85" t="s">
        <v>961</v>
      </c>
    </row>
    <row r="462" spans="1:44" ht="16.5" thickTop="1" thickBot="1" x14ac:dyDescent="0.3">
      <c r="A462" s="61">
        <f t="shared" si="70"/>
        <v>10</v>
      </c>
      <c r="B462" s="92" t="str">
        <f>IF(ISERROR(IF(ISBLANK(C462),"",_xlfn.XLOOKUP(C462,'[1]Инф. по МКД'!$D$3:$D$13151,'[1]Инф. по МКД'!$C$3:$C$13151,,0))),"",IF(ISBLANK(C462),"",_xlfn.XLOOKUP(C462,'[1]Инф. по МКД'!$D$3:$D$13151,'[1]Инф. по МКД'!$C$3:$C$13151,,0)))</f>
        <v>Кунгурский муниципальный округ Пермского края</v>
      </c>
      <c r="C462" s="96" t="s">
        <v>753</v>
      </c>
      <c r="D462" s="74">
        <f>IF(ISERROR(IF(ISBLANK($C462),"",VLOOKUP($C462,'[1]Инф. по МКД'!$D$3:$T$13113,3,0))),"",IF(ISBLANK($C462),"",VLOOKUP($C462,'[1]Инф. по МКД'!$D$3:$T$13113,3,0)))</f>
        <v>1977</v>
      </c>
      <c r="E462" s="75"/>
      <c r="F462" s="87" t="str">
        <f>IF(ISERROR(IF(ISBLANK($C462),"",VLOOKUP($C462,'[1]Инф. по МКД'!$D$3:$T$13113,5,0))),"",IF(ISBLANK($C462),"",VLOOKUP($C462,'[1]Инф. по МКД'!$D$3:$T$13113,5,0)))</f>
        <v>Кирпич</v>
      </c>
      <c r="G462" s="75">
        <f>IF(ISERROR(IF(ISBLANK($C462),"",VLOOKUP($C462,'[1]Инф. по МКД'!$D$3:$T$13113,9,0))),"",IF(ISBLANK($C462),"",VLOOKUP($C462,'[1]Инф. по МКД'!$D$3:$T$13113,9,0)))</f>
        <v>5</v>
      </c>
      <c r="H462" s="61">
        <f>IF(ISERROR(IF(ISBLANK($C462),"",VLOOKUP($C462,'[1]Инф. по МКД'!$D$3:$T$13113,10,0))),"",IF(ISBLANK($C462),"",VLOOKUP($C462,'[1]Инф. по МКД'!$D$3:$T$13113,10,0)))</f>
        <v>4</v>
      </c>
      <c r="I462" s="77">
        <f>IF(ISERROR(IF(ISBLANK($C462),"",VLOOKUP($C462,'[1]Инф. по МКД'!$D$3:$T$13113,14,0))),"",IF(ISBLANK($C462),"",VLOOKUP($C462,'[1]Инф. по МКД'!$D$3:$T$13113,14,0)))</f>
        <v>2738.4</v>
      </c>
      <c r="J462" s="78">
        <f>IF(ISERROR(IF(ISBLANK($C462),"",VLOOKUP($C462,'[1]Инф. по МКД'!$D$3:$T$13113,15,0))),"",IF(ISBLANK($C462),"",VLOOKUP($C462,'[1]Инф. по МКД'!$D$3:$T$13113,15,0)))</f>
        <v>2610.9</v>
      </c>
      <c r="K462" s="77">
        <f>IF(ISERROR(IF(ISBLANK($C462),"",VLOOKUP($C462,'[1]Инф. по МКД'!$D$3:$T$13113,16,0))),"",IF(ISBLANK($C462),"",VLOOKUP($C462,'[1]Инф. по МКД'!$D$3:$T$13113,16,0)))</f>
        <v>2349.81</v>
      </c>
      <c r="L462" s="79">
        <f>IF(ISERROR(IF(ISBLANK($C462),"",VLOOKUP($C462,'[1]Инф. по МКД'!$D$3:$T$13113,17,0))),"",IF(ISBLANK($C462),"",VLOOKUP($C462,'[1]Инф. по МКД'!$D$3:$T$13113,17,0)))</f>
        <v>0</v>
      </c>
      <c r="M462" s="80">
        <f t="shared" si="67"/>
        <v>1433278.56</v>
      </c>
      <c r="N462" s="78"/>
      <c r="O462" s="78"/>
      <c r="P462" s="78"/>
      <c r="Q462" s="80">
        <f>IF('Форма 2'!D462=0,"",'Форма 2'!D462-N462-O462-P462)</f>
        <v>1433278.56</v>
      </c>
      <c r="R462" s="81">
        <f t="shared" si="71"/>
        <v>548.95957715730208</v>
      </c>
      <c r="S462" s="81">
        <f t="shared" si="72"/>
        <v>548.95957715730208</v>
      </c>
      <c r="T462" s="82">
        <v>46022</v>
      </c>
      <c r="U462" s="75" t="s">
        <v>44</v>
      </c>
      <c r="V462" s="83"/>
      <c r="W462" s="84">
        <f t="shared" si="73"/>
        <v>1</v>
      </c>
      <c r="X462" s="85" t="s">
        <v>961</v>
      </c>
      <c r="Y462" s="85" t="s">
        <v>961</v>
      </c>
      <c r="Z462" s="85">
        <v>1</v>
      </c>
      <c r="AA462" s="85" t="s">
        <v>961</v>
      </c>
      <c r="AB462" s="85" t="s">
        <v>961</v>
      </c>
      <c r="AC462" s="85" t="s">
        <v>961</v>
      </c>
      <c r="AD462" s="85" t="s">
        <v>961</v>
      </c>
      <c r="AE462" s="99" t="s">
        <v>961</v>
      </c>
      <c r="AF462" s="86" t="s">
        <v>961</v>
      </c>
      <c r="AG462" s="85" t="s">
        <v>961</v>
      </c>
      <c r="AH462" s="85" t="s">
        <v>961</v>
      </c>
      <c r="AI462" s="85" t="s">
        <v>961</v>
      </c>
      <c r="AJ462" s="85" t="s">
        <v>961</v>
      </c>
      <c r="AK462" s="85" t="s">
        <v>961</v>
      </c>
      <c r="AL462" s="85" t="s">
        <v>961</v>
      </c>
      <c r="AM462" s="85" t="s">
        <v>961</v>
      </c>
      <c r="AN462" s="85" t="s">
        <v>961</v>
      </c>
      <c r="AO462" s="85" t="s">
        <v>961</v>
      </c>
      <c r="AP462" s="85" t="s">
        <v>961</v>
      </c>
      <c r="AQ462" s="85" t="s">
        <v>961</v>
      </c>
      <c r="AR462" s="85" t="s">
        <v>961</v>
      </c>
    </row>
    <row r="463" spans="1:44" ht="16.5" thickTop="1" thickBot="1" x14ac:dyDescent="0.3">
      <c r="A463" s="61">
        <f t="shared" si="70"/>
        <v>11</v>
      </c>
      <c r="B463" s="92" t="str">
        <f>IF(ISERROR(IF(ISBLANK(C463),"",_xlfn.XLOOKUP(C463,'[1]Инф. по МКД'!$D$3:$D$13151,'[1]Инф. по МКД'!$C$3:$C$13151,,0))),"",IF(ISBLANK(C463),"",_xlfn.XLOOKUP(C463,'[1]Инф. по МКД'!$D$3:$D$13151,'[1]Инф. по МКД'!$C$3:$C$13151,,0)))</f>
        <v>Кунгурский муниципальный округ Пермского края</v>
      </c>
      <c r="C463" s="96" t="s">
        <v>763</v>
      </c>
      <c r="D463" s="74">
        <f>IF(ISERROR(IF(ISBLANK($C463),"",VLOOKUP($C463,'[1]Инф. по МКД'!$D$3:$T$13113,3,0))),"",IF(ISBLANK($C463),"",VLOOKUP($C463,'[1]Инф. по МКД'!$D$3:$T$13113,3,0)))</f>
        <v>2002</v>
      </c>
      <c r="E463" s="75"/>
      <c r="F463" s="87" t="str">
        <f>IF(ISERROR(IF(ISBLANK($C463),"",VLOOKUP($C463,'[1]Инф. по МКД'!$D$3:$T$13113,5,0))),"",IF(ISBLANK($C463),"",VLOOKUP($C463,'[1]Инф. по МКД'!$D$3:$T$13113,5,0)))</f>
        <v>кирпич</v>
      </c>
      <c r="G463" s="75">
        <f>IF(ISERROR(IF(ISBLANK($C463),"",VLOOKUP($C463,'[1]Инф. по МКД'!$D$3:$T$13113,9,0))),"",IF(ISBLANK($C463),"",VLOOKUP($C463,'[1]Инф. по МКД'!$D$3:$T$13113,9,0)))</f>
        <v>9</v>
      </c>
      <c r="H463" s="61">
        <f>IF(ISERROR(IF(ISBLANK($C463),"",VLOOKUP($C463,'[1]Инф. по МКД'!$D$3:$T$13113,10,0))),"",IF(ISBLANK($C463),"",VLOOKUP($C463,'[1]Инф. по МКД'!$D$3:$T$13113,10,0)))</f>
        <v>3</v>
      </c>
      <c r="I463" s="77">
        <f>IF(ISERROR(IF(ISBLANK($C463),"",VLOOKUP($C463,'[1]Инф. по МКД'!$D$3:$T$13113,14,0))),"",IF(ISBLANK($C463),"",VLOOKUP($C463,'[1]Инф. по МКД'!$D$3:$T$13113,14,0)))</f>
        <v>6106.3</v>
      </c>
      <c r="J463" s="78">
        <f>IF(ISERROR(IF(ISBLANK($C463),"",VLOOKUP($C463,'[1]Инф. по МКД'!$D$3:$T$13113,15,0))),"",IF(ISBLANK($C463),"",VLOOKUP($C463,'[1]Инф. по МКД'!$D$3:$T$13113,15,0)))</f>
        <v>5046.8999999999996</v>
      </c>
      <c r="K463" s="77">
        <f>IF(ISERROR(IF(ISBLANK($C463),"",VLOOKUP($C463,'[1]Инф. по МКД'!$D$3:$T$13113,16,0))),"",IF(ISBLANK($C463),"",VLOOKUP($C463,'[1]Инф. по МКД'!$D$3:$T$13113,16,0)))</f>
        <v>4987.5</v>
      </c>
      <c r="L463" s="79">
        <f>IF(ISERROR(IF(ISBLANK($C463),"",VLOOKUP($C463,'[1]Инф. по МКД'!$D$3:$T$13113,17,0))),"",IF(ISBLANK($C463),"",VLOOKUP($C463,'[1]Инф. по МКД'!$D$3:$T$13113,17,0)))</f>
        <v>188</v>
      </c>
      <c r="M463" s="80">
        <f t="shared" si="67"/>
        <v>21775065.800000001</v>
      </c>
      <c r="N463" s="78"/>
      <c r="O463" s="78"/>
      <c r="P463" s="78"/>
      <c r="Q463" s="80">
        <f>IF('Форма 2'!D463=0,"",'Форма 2'!D463-N463-O463-P463)</f>
        <v>21775065.800000001</v>
      </c>
      <c r="R463" s="81">
        <f t="shared" si="71"/>
        <v>4314.5427490142465</v>
      </c>
      <c r="S463" s="81">
        <f t="shared" si="72"/>
        <v>4314.5427490142465</v>
      </c>
      <c r="T463" s="82">
        <v>46022</v>
      </c>
      <c r="U463" s="75" t="s">
        <v>44</v>
      </c>
      <c r="V463" s="84"/>
      <c r="W463" s="84">
        <f t="shared" si="73"/>
        <v>1</v>
      </c>
      <c r="X463" s="85" t="s">
        <v>961</v>
      </c>
      <c r="Y463" s="85" t="s">
        <v>961</v>
      </c>
      <c r="Z463" s="85" t="s">
        <v>961</v>
      </c>
      <c r="AA463" s="85" t="s">
        <v>961</v>
      </c>
      <c r="AB463" s="85" t="s">
        <v>961</v>
      </c>
      <c r="AC463" s="85" t="s">
        <v>961</v>
      </c>
      <c r="AD463" s="85" t="s">
        <v>961</v>
      </c>
      <c r="AE463" s="99" t="s">
        <v>961</v>
      </c>
      <c r="AF463" s="86" t="s">
        <v>961</v>
      </c>
      <c r="AG463" s="85" t="s">
        <v>961</v>
      </c>
      <c r="AH463" s="85">
        <v>1</v>
      </c>
      <c r="AI463" s="85" t="s">
        <v>961</v>
      </c>
      <c r="AJ463" s="85" t="s">
        <v>961</v>
      </c>
      <c r="AK463" s="85" t="s">
        <v>961</v>
      </c>
      <c r="AL463" s="85" t="s">
        <v>961</v>
      </c>
      <c r="AM463" s="85" t="s">
        <v>961</v>
      </c>
      <c r="AN463" s="85" t="s">
        <v>961</v>
      </c>
      <c r="AO463" s="85" t="s">
        <v>961</v>
      </c>
      <c r="AP463" s="85" t="s">
        <v>961</v>
      </c>
      <c r="AQ463" s="85" t="s">
        <v>961</v>
      </c>
      <c r="AR463" s="85" t="s">
        <v>961</v>
      </c>
    </row>
    <row r="464" spans="1:44" ht="17.25" thickTop="1" thickBot="1" x14ac:dyDescent="0.3">
      <c r="A464" s="190">
        <f t="shared" si="70"/>
        <v>0</v>
      </c>
      <c r="B464" s="191" t="str">
        <f>IF(ISERROR(IF(ISBLANK(C464),"",_xlfn.XLOOKUP(C464,'[1]Инф. по МКД'!$D$3:$D$13151,'[1]Инф. по МКД'!$C$3:$C$13151,,0))),"",IF(ISBLANK(C464),"",_xlfn.XLOOKUP(C464,'[1]Инф. по МКД'!$D$3:$D$13151,'[1]Инф. по МКД'!$C$3:$C$13151,,0)))</f>
        <v/>
      </c>
      <c r="C464" s="35" t="s">
        <v>197</v>
      </c>
      <c r="D464" s="32" t="str">
        <f>IF(ISERROR(IF(ISBLANK($C464),"",VLOOKUP($C464,'[1]Инф. по МКД'!$D$3:$T$13113,3,0))),"",IF(ISBLANK($C464),"",VLOOKUP($C464,'[1]Инф. по МКД'!$D$3:$T$13113,3,0)))</f>
        <v/>
      </c>
      <c r="E464" s="32"/>
      <c r="F464" s="32" t="str">
        <f>IF(ISERROR(IF(ISBLANK($C464),"",VLOOKUP($C464,'[1]Инф. по МКД'!$D$3:$T$13113,5,0))),"",IF(ISBLANK($C464),"",VLOOKUP($C464,'[1]Инф. по МКД'!$D$3:$T$13113,5,0)))</f>
        <v/>
      </c>
      <c r="G464" s="32" t="str">
        <f>IF(ISERROR(IF(ISBLANK($C464),"",VLOOKUP($C464,'[1]Инф. по МКД'!$D$3:$T$13113,9,0))),"",IF(ISBLANK($C464),"",VLOOKUP($C464,'[1]Инф. по МКД'!$D$3:$T$13113,9,0)))</f>
        <v/>
      </c>
      <c r="H464" s="32" t="str">
        <f>IF(ISERROR(IF(ISBLANK($C464),"",VLOOKUP($C464,'[1]Инф. по МКД'!$D$3:$T$13113,10,0))),"",IF(ISBLANK($C464),"",VLOOKUP($C464,'[1]Инф. по МКД'!$D$3:$T$13113,10,0)))</f>
        <v/>
      </c>
      <c r="I464" s="36" t="str">
        <f>IF(ISERROR(IF(ISBLANK($C464),"",VLOOKUP($C464,'[1]Инф. по МКД'!$D$3:$T$13113,14,0))),"",IF(ISBLANK($C464),"",VLOOKUP($C464,'[1]Инф. по МКД'!$D$3:$T$13113,14,0)))</f>
        <v/>
      </c>
      <c r="J464" s="36" t="str">
        <f>IF(ISERROR(IF(ISBLANK($C464),"",VLOOKUP($C464,'[1]Инф. по МКД'!$D$3:$T$13113,15,0))),"",IF(ISBLANK($C464),"",VLOOKUP($C464,'[1]Инф. по МКД'!$D$3:$T$13113,15,0)))</f>
        <v/>
      </c>
      <c r="K464" s="36" t="str">
        <f>IF(ISERROR(IF(ISBLANK($C464),"",VLOOKUP($C464,'[1]Инф. по МКД'!$D$3:$T$13113,16,0))),"",IF(ISBLANK($C464),"",VLOOKUP($C464,'[1]Инф. по МКД'!$D$3:$T$13113,16,0)))</f>
        <v/>
      </c>
      <c r="L464" s="36" t="str">
        <f>IF(ISERROR(IF(ISBLANK($C464),"",VLOOKUP($C464,'[1]Инф. по МКД'!$D$3:$T$13113,17,0))),"",IF(ISBLANK($C464),"",VLOOKUP($C464,'[1]Инф. по МКД'!$D$3:$T$13113,17,0)))</f>
        <v/>
      </c>
      <c r="M464" s="36">
        <f t="shared" si="67"/>
        <v>210807304.51999998</v>
      </c>
      <c r="N464" s="36"/>
      <c r="O464" s="36"/>
      <c r="P464" s="36"/>
      <c r="Q464" s="36">
        <f>IF('Форма 2'!D464=0,"",'Форма 2'!D464-N464-O464-P464)</f>
        <v>210807304.51999998</v>
      </c>
      <c r="R464" s="93"/>
      <c r="S464" s="93"/>
      <c r="T464" s="32"/>
      <c r="U464" s="32"/>
      <c r="V464" s="84"/>
      <c r="W464" s="84">
        <f t="shared" si="73"/>
        <v>0</v>
      </c>
      <c r="X464" s="85"/>
      <c r="Y464" s="85"/>
      <c r="Z464" s="85"/>
      <c r="AA464" s="85"/>
      <c r="AB464" s="85"/>
      <c r="AC464" s="85"/>
      <c r="AD464" s="85"/>
      <c r="AE464" s="99"/>
      <c r="AF464" s="86"/>
      <c r="AG464" s="85"/>
      <c r="AH464" s="85"/>
      <c r="AI464" s="85"/>
      <c r="AJ464" s="85"/>
      <c r="AK464" s="85"/>
      <c r="AL464" s="85"/>
      <c r="AM464" s="85"/>
      <c r="AN464" s="85"/>
      <c r="AO464" s="85"/>
      <c r="AP464" s="85"/>
      <c r="AQ464" s="85"/>
      <c r="AR464" s="85"/>
    </row>
    <row r="465" spans="1:44" ht="16.5" thickTop="1" thickBot="1" x14ac:dyDescent="0.3">
      <c r="A465" s="61">
        <f t="shared" si="70"/>
        <v>1</v>
      </c>
      <c r="B465" s="92" t="str">
        <f>IF(ISERROR(IF(ISBLANK(C465),"",_xlfn.XLOOKUP(C465,'[1]Инф. по МКД'!$D$3:$D$13151,'[1]Инф. по МКД'!$C$3:$C$13151,,0))),"",IF(ISBLANK(C465),"",_xlfn.XLOOKUP(C465,'[1]Инф. по МКД'!$D$3:$D$13151,'[1]Инф. по МКД'!$C$3:$C$13151,,0)))</f>
        <v>Лысьвенский городской округ Пермского края</v>
      </c>
      <c r="C465" s="96" t="s">
        <v>394</v>
      </c>
      <c r="D465" s="74">
        <f>IF(ISERROR(IF(ISBLANK($C465),"",VLOOKUP($C465,'[1]Инф. по МКД'!$D$3:$T$13113,3,0))),"",IF(ISBLANK($C465),"",VLOOKUP($C465,'[1]Инф. по МКД'!$D$3:$T$13113,3,0)))</f>
        <v>1963</v>
      </c>
      <c r="E465" s="75"/>
      <c r="F465" s="87" t="str">
        <f>IF(ISERROR(IF(ISBLANK($C465),"",VLOOKUP($C465,'[1]Инф. по МКД'!$D$3:$T$13113,5,0))),"",IF(ISBLANK($C465),"",VLOOKUP($C465,'[1]Инф. по МКД'!$D$3:$T$13113,5,0)))</f>
        <v>Блоки ксб</v>
      </c>
      <c r="G465" s="75">
        <f>IF(ISERROR(IF(ISBLANK($C465),"",VLOOKUP($C465,'[1]Инф. по МКД'!$D$3:$T$13113,9,0))),"",IF(ISBLANK($C465),"",VLOOKUP($C465,'[1]Инф. по МКД'!$D$3:$T$13113,9,0)))</f>
        <v>2</v>
      </c>
      <c r="H465" s="61">
        <f>IF(ISERROR(IF(ISBLANK($C465),"",VLOOKUP($C465,'[1]Инф. по МКД'!$D$3:$T$13113,10,0))),"",IF(ISBLANK($C465),"",VLOOKUP($C465,'[1]Инф. по МКД'!$D$3:$T$13113,10,0)))</f>
        <v>4</v>
      </c>
      <c r="I465" s="77">
        <f>IF(ISERROR(IF(ISBLANK($C465),"",VLOOKUP($C465,'[1]Инф. по МКД'!$D$3:$T$13113,14,0))),"",IF(ISBLANK($C465),"",VLOOKUP($C465,'[1]Инф. по МКД'!$D$3:$T$13113,14,0)))</f>
        <v>4235</v>
      </c>
      <c r="J465" s="78">
        <f>IF(ISERROR(IF(ISBLANK($C465),"",VLOOKUP($C465,'[1]Инф. по МКД'!$D$3:$T$13113,15,0))),"",IF(ISBLANK($C465),"",VLOOKUP($C465,'[1]Инф. по МКД'!$D$3:$T$13113,15,0)))</f>
        <v>3261.7</v>
      </c>
      <c r="K465" s="77">
        <f>IF(ISERROR(IF(ISBLANK($C465),"",VLOOKUP($C465,'[1]Инф. по МКД'!$D$3:$T$13113,16,0))),"",IF(ISBLANK($C465),"",VLOOKUP($C465,'[1]Инф. по МКД'!$D$3:$T$13113,16,0)))</f>
        <v>3188.5</v>
      </c>
      <c r="L465" s="79">
        <f>IF(ISERROR(IF(ISBLANK($C465),"",VLOOKUP($C465,'[1]Инф. по МКД'!$D$3:$T$13113,17,0))),"",IF(ISBLANK($C465),"",VLOOKUP($C465,'[1]Инф. по МКД'!$D$3:$T$13113,17,0)))</f>
        <v>144</v>
      </c>
      <c r="M465" s="80">
        <f t="shared" si="67"/>
        <v>3134831.7</v>
      </c>
      <c r="N465" s="78"/>
      <c r="O465" s="78"/>
      <c r="P465" s="78"/>
      <c r="Q465" s="80">
        <f>IF('Форма 2'!D465=0,"",'Форма 2'!D465-N465-O465-P465)</f>
        <v>3134831.7</v>
      </c>
      <c r="R465" s="81">
        <f t="shared" ref="R465:R477" si="74">M465/J465</f>
        <v>961.10362694300534</v>
      </c>
      <c r="S465" s="81">
        <f t="shared" ref="S465:S477" si="75">R465</f>
        <v>961.10362694300534</v>
      </c>
      <c r="T465" s="82">
        <v>46022</v>
      </c>
      <c r="U465" s="75" t="s">
        <v>43</v>
      </c>
      <c r="V465" s="84"/>
      <c r="W465" s="84">
        <f t="shared" si="73"/>
        <v>1</v>
      </c>
      <c r="X465" s="85">
        <v>1</v>
      </c>
      <c r="Y465" s="85" t="s">
        <v>961</v>
      </c>
      <c r="Z465" s="85" t="s">
        <v>961</v>
      </c>
      <c r="AA465" s="85" t="s">
        <v>961</v>
      </c>
      <c r="AB465" s="85" t="s">
        <v>961</v>
      </c>
      <c r="AC465" s="85" t="s">
        <v>961</v>
      </c>
      <c r="AD465" s="85" t="s">
        <v>961</v>
      </c>
      <c r="AE465" s="99" t="s">
        <v>961</v>
      </c>
      <c r="AF465" s="86" t="s">
        <v>961</v>
      </c>
      <c r="AG465" s="85" t="s">
        <v>961</v>
      </c>
      <c r="AH465" s="85" t="s">
        <v>961</v>
      </c>
      <c r="AI465" s="85" t="s">
        <v>961</v>
      </c>
      <c r="AJ465" s="85" t="s">
        <v>961</v>
      </c>
      <c r="AK465" s="85" t="s">
        <v>961</v>
      </c>
      <c r="AL465" s="85" t="s">
        <v>961</v>
      </c>
      <c r="AM465" s="85" t="s">
        <v>961</v>
      </c>
      <c r="AN465" s="85" t="s">
        <v>961</v>
      </c>
      <c r="AO465" s="85" t="s">
        <v>961</v>
      </c>
      <c r="AP465" s="85" t="s">
        <v>961</v>
      </c>
      <c r="AQ465" s="85" t="s">
        <v>961</v>
      </c>
      <c r="AR465" s="85" t="s">
        <v>961</v>
      </c>
    </row>
    <row r="466" spans="1:44" ht="16.5" thickTop="1" thickBot="1" x14ac:dyDescent="0.3">
      <c r="A466" s="61">
        <f t="shared" si="70"/>
        <v>2</v>
      </c>
      <c r="B466" s="92" t="str">
        <f>IF(ISERROR(IF(ISBLANK(C466),"",_xlfn.XLOOKUP(C466,'[1]Инф. по МКД'!$D$3:$D$13151,'[1]Инф. по МКД'!$C$3:$C$13151,,0))),"",IF(ISBLANK(C466),"",_xlfn.XLOOKUP(C466,'[1]Инф. по МКД'!$D$3:$D$13151,'[1]Инф. по МКД'!$C$3:$C$13151,,0)))</f>
        <v>Лысьвенский городской округ Пермского края</v>
      </c>
      <c r="C466" s="96" t="s">
        <v>395</v>
      </c>
      <c r="D466" s="74">
        <f>IF(ISERROR(IF(ISBLANK($C466),"",VLOOKUP($C466,'[1]Инф. по МКД'!$D$3:$T$13113,3,0))),"",IF(ISBLANK($C466),"",VLOOKUP($C466,'[1]Инф. по МКД'!$D$3:$T$13113,3,0)))</f>
        <v>1937</v>
      </c>
      <c r="E466" s="75"/>
      <c r="F466" s="87" t="str">
        <f>IF(ISERROR(IF(ISBLANK($C466),"",VLOOKUP($C466,'[1]Инф. по МКД'!$D$3:$T$13113,5,0))),"",IF(ISBLANK($C466),"",VLOOKUP($C466,'[1]Инф. по МКД'!$D$3:$T$13113,5,0)))</f>
        <v>Шлакоблок</v>
      </c>
      <c r="G466" s="75">
        <f>IF(ISERROR(IF(ISBLANK($C466),"",VLOOKUP($C466,'[1]Инф. по МКД'!$D$3:$T$13113,9,0))),"",IF(ISBLANK($C466),"",VLOOKUP($C466,'[1]Инф. по МКД'!$D$3:$T$13113,9,0)))</f>
        <v>3</v>
      </c>
      <c r="H466" s="61">
        <f>IF(ISERROR(IF(ISBLANK($C466),"",VLOOKUP($C466,'[1]Инф. по МКД'!$D$3:$T$13113,10,0))),"",IF(ISBLANK($C466),"",VLOOKUP($C466,'[1]Инф. по МКД'!$D$3:$T$13113,10,0)))</f>
        <v>4</v>
      </c>
      <c r="I466" s="77">
        <f>IF(ISERROR(IF(ISBLANK($C466),"",VLOOKUP($C466,'[1]Инф. по МКД'!$D$3:$T$13113,14,0))),"",IF(ISBLANK($C466),"",VLOOKUP($C466,'[1]Инф. по МКД'!$D$3:$T$13113,14,0)))</f>
        <v>1329</v>
      </c>
      <c r="J466" s="78">
        <f>IF(ISERROR(IF(ISBLANK($C466),"",VLOOKUP($C466,'[1]Инф. по МКД'!$D$3:$T$13113,15,0))),"",IF(ISBLANK($C466),"",VLOOKUP($C466,'[1]Инф. по МКД'!$D$3:$T$13113,15,0)))</f>
        <v>1329</v>
      </c>
      <c r="K466" s="77">
        <f>IF(ISERROR(IF(ISBLANK($C466),"",VLOOKUP($C466,'[1]Инф. по МКД'!$D$3:$T$13113,16,0))),"",IF(ISBLANK($C466),"",VLOOKUP($C466,'[1]Инф. по МКД'!$D$3:$T$13113,16,0)))</f>
        <v>783.1</v>
      </c>
      <c r="L466" s="79">
        <f>IF(ISERROR(IF(ISBLANK($C466),"",VLOOKUP($C466,'[1]Инф. по МКД'!$D$3:$T$13113,17,0))),"",IF(ISBLANK($C466),"",VLOOKUP($C466,'[1]Инф. по МКД'!$D$3:$T$13113,17,0)))</f>
        <v>40</v>
      </c>
      <c r="M466" s="80">
        <f t="shared" si="67"/>
        <v>24931495.110000003</v>
      </c>
      <c r="N466" s="78"/>
      <c r="O466" s="78"/>
      <c r="P466" s="78"/>
      <c r="Q466" s="80">
        <f>IF('Форма 2'!D466=0,"",'Форма 2'!D466-N466-O466-P466)</f>
        <v>24931495.110000003</v>
      </c>
      <c r="R466" s="81">
        <f t="shared" si="74"/>
        <v>18759.590000000004</v>
      </c>
      <c r="S466" s="81">
        <f t="shared" si="75"/>
        <v>18759.590000000004</v>
      </c>
      <c r="T466" s="82">
        <v>46022</v>
      </c>
      <c r="U466" s="75" t="s">
        <v>43</v>
      </c>
      <c r="V466" s="84"/>
      <c r="W466" s="84">
        <f t="shared" si="73"/>
        <v>5</v>
      </c>
      <c r="X466" s="85">
        <v>1</v>
      </c>
      <c r="Y466" s="85" t="s">
        <v>961</v>
      </c>
      <c r="Z466" s="85">
        <v>1</v>
      </c>
      <c r="AA466" s="85" t="s">
        <v>961</v>
      </c>
      <c r="AB466" s="85" t="s">
        <v>961</v>
      </c>
      <c r="AC466" s="85" t="s">
        <v>961</v>
      </c>
      <c r="AD466" s="85" t="s">
        <v>961</v>
      </c>
      <c r="AE466" s="99" t="s">
        <v>961</v>
      </c>
      <c r="AF466" s="86" t="s">
        <v>961</v>
      </c>
      <c r="AG466" s="85">
        <v>1</v>
      </c>
      <c r="AH466" s="85">
        <v>1</v>
      </c>
      <c r="AI466" s="85" t="s">
        <v>961</v>
      </c>
      <c r="AJ466" s="85" t="s">
        <v>961</v>
      </c>
      <c r="AK466" s="85">
        <v>1</v>
      </c>
      <c r="AL466" s="85" t="s">
        <v>961</v>
      </c>
      <c r="AM466" s="85" t="s">
        <v>961</v>
      </c>
      <c r="AN466" s="85" t="s">
        <v>961</v>
      </c>
      <c r="AO466" s="85" t="s">
        <v>961</v>
      </c>
      <c r="AP466" s="85" t="s">
        <v>961</v>
      </c>
      <c r="AQ466" s="85" t="s">
        <v>961</v>
      </c>
      <c r="AR466" s="85" t="s">
        <v>961</v>
      </c>
    </row>
    <row r="467" spans="1:44" ht="16.5" thickTop="1" thickBot="1" x14ac:dyDescent="0.3">
      <c r="A467" s="61">
        <f t="shared" si="70"/>
        <v>3</v>
      </c>
      <c r="B467" s="92" t="str">
        <f>IF(ISERROR(IF(ISBLANK(C467),"",_xlfn.XLOOKUP(C467,'[1]Инф. по МКД'!$D$3:$D$13151,'[1]Инф. по МКД'!$C$3:$C$13151,,0))),"",IF(ISBLANK(C467),"",_xlfn.XLOOKUP(C467,'[1]Инф. по МКД'!$D$3:$D$13151,'[1]Инф. по МКД'!$C$3:$C$13151,,0)))</f>
        <v>Лысьвенский городской округ Пермского края</v>
      </c>
      <c r="C467" s="96" t="s">
        <v>200</v>
      </c>
      <c r="D467" s="74">
        <f>IF(ISERROR(IF(ISBLANK($C467),"",VLOOKUP($C467,'[1]Инф. по МКД'!$D$3:$T$13113,3,0))),"",IF(ISBLANK($C467),"",VLOOKUP($C467,'[1]Инф. по МКД'!$D$3:$T$13113,3,0)))</f>
        <v>1956</v>
      </c>
      <c r="E467" s="75"/>
      <c r="F467" s="87" t="str">
        <f>IF(ISERROR(IF(ISBLANK($C467),"",VLOOKUP($C467,'[1]Инф. по МКД'!$D$3:$T$13113,5,0))),"",IF(ISBLANK($C467),"",VLOOKUP($C467,'[1]Инф. по МКД'!$D$3:$T$13113,5,0)))</f>
        <v>Шлакоблок</v>
      </c>
      <c r="G467" s="75">
        <f>IF(ISERROR(IF(ISBLANK($C467),"",VLOOKUP($C467,'[1]Инф. по МКД'!$D$3:$T$13113,9,0))),"",IF(ISBLANK($C467),"",VLOOKUP($C467,'[1]Инф. по МКД'!$D$3:$T$13113,9,0)))</f>
        <v>3</v>
      </c>
      <c r="H467" s="61">
        <f>IF(ISERROR(IF(ISBLANK($C467),"",VLOOKUP($C467,'[1]Инф. по МКД'!$D$3:$T$13113,10,0))),"",IF(ISBLANK($C467),"",VLOOKUP($C467,'[1]Инф. по МКД'!$D$3:$T$13113,10,0)))</f>
        <v>3</v>
      </c>
      <c r="I467" s="77">
        <f>IF(ISERROR(IF(ISBLANK($C467),"",VLOOKUP($C467,'[1]Инф. по МКД'!$D$3:$T$13113,14,0))),"",IF(ISBLANK($C467),"",VLOOKUP($C467,'[1]Инф. по МКД'!$D$3:$T$13113,14,0)))</f>
        <v>2104.3000000000002</v>
      </c>
      <c r="J467" s="78">
        <f>IF(ISERROR(IF(ISBLANK($C467),"",VLOOKUP($C467,'[1]Инф. по МКД'!$D$3:$T$13113,15,0))),"",IF(ISBLANK($C467),"",VLOOKUP($C467,'[1]Инф. по МКД'!$D$3:$T$13113,15,0)))</f>
        <v>1851.7</v>
      </c>
      <c r="K467" s="77">
        <f>IF(ISERROR(IF(ISBLANK($C467),"",VLOOKUP($C467,'[1]Инф. по МКД'!$D$3:$T$13113,16,0))),"",IF(ISBLANK($C467),"",VLOOKUP($C467,'[1]Инф. по МКД'!$D$3:$T$13113,16,0)))</f>
        <v>1441.7</v>
      </c>
      <c r="L467" s="79">
        <f>IF(ISERROR(IF(ISBLANK($C467),"",VLOOKUP($C467,'[1]Инф. по МКД'!$D$3:$T$13113,17,0))),"",IF(ISBLANK($C467),"",VLOOKUP($C467,'[1]Инф. по МКД'!$D$3:$T$13113,17,0)))</f>
        <v>40</v>
      </c>
      <c r="M467" s="80">
        <f t="shared" si="67"/>
        <v>45324096.850000001</v>
      </c>
      <c r="N467" s="78"/>
      <c r="O467" s="78"/>
      <c r="P467" s="78"/>
      <c r="Q467" s="80">
        <f>IF('Форма 2'!D467=0,"",'Форма 2'!D467-N467-O467-P467)</f>
        <v>45324096.850000001</v>
      </c>
      <c r="R467" s="81">
        <f t="shared" si="74"/>
        <v>24477.019414591996</v>
      </c>
      <c r="S467" s="81">
        <f t="shared" si="75"/>
        <v>24477.019414591996</v>
      </c>
      <c r="T467" s="82">
        <v>46022</v>
      </c>
      <c r="U467" s="75" t="s">
        <v>43</v>
      </c>
      <c r="V467" s="83"/>
      <c r="W467" s="84">
        <f t="shared" si="73"/>
        <v>6</v>
      </c>
      <c r="X467" s="85">
        <v>1</v>
      </c>
      <c r="Y467" s="85">
        <v>1</v>
      </c>
      <c r="Z467" s="85" t="s">
        <v>961</v>
      </c>
      <c r="AA467" s="85">
        <v>1</v>
      </c>
      <c r="AB467" s="85">
        <v>1</v>
      </c>
      <c r="AC467" s="85" t="s">
        <v>961</v>
      </c>
      <c r="AD467" s="85" t="s">
        <v>961</v>
      </c>
      <c r="AE467" s="99" t="s">
        <v>961</v>
      </c>
      <c r="AF467" s="86" t="s">
        <v>961</v>
      </c>
      <c r="AG467" s="85">
        <v>1</v>
      </c>
      <c r="AH467" s="85" t="s">
        <v>961</v>
      </c>
      <c r="AI467" s="85" t="s">
        <v>961</v>
      </c>
      <c r="AJ467" s="85" t="s">
        <v>961</v>
      </c>
      <c r="AK467" s="85">
        <v>1</v>
      </c>
      <c r="AL467" s="85" t="s">
        <v>961</v>
      </c>
      <c r="AM467" s="85" t="s">
        <v>961</v>
      </c>
      <c r="AN467" s="85" t="s">
        <v>961</v>
      </c>
      <c r="AO467" s="85" t="s">
        <v>961</v>
      </c>
      <c r="AP467" s="85" t="s">
        <v>961</v>
      </c>
      <c r="AQ467" s="85" t="s">
        <v>961</v>
      </c>
      <c r="AR467" s="85" t="s">
        <v>961</v>
      </c>
    </row>
    <row r="468" spans="1:44" ht="16.5" thickTop="1" thickBot="1" x14ac:dyDescent="0.3">
      <c r="A468" s="61">
        <f t="shared" si="70"/>
        <v>4</v>
      </c>
      <c r="B468" s="92" t="str">
        <f>IF(ISERROR(IF(ISBLANK(C468),"",_xlfn.XLOOKUP(C468,'[1]Инф. по МКД'!$D$3:$D$13151,'[1]Инф. по МКД'!$C$3:$C$13151,,0))),"",IF(ISBLANK(C468),"",_xlfn.XLOOKUP(C468,'[1]Инф. по МКД'!$D$3:$D$13151,'[1]Инф. по МКД'!$C$3:$C$13151,,0)))</f>
        <v>Лысьвенский городской округ Пермского края</v>
      </c>
      <c r="C468" s="96" t="s">
        <v>396</v>
      </c>
      <c r="D468" s="74">
        <f>IF(ISERROR(IF(ISBLANK($C468),"",VLOOKUP($C468,'[1]Инф. по МКД'!$D$3:$T$13113,3,0))),"",IF(ISBLANK($C468),"",VLOOKUP($C468,'[1]Инф. по МКД'!$D$3:$T$13113,3,0)))</f>
        <v>1948</v>
      </c>
      <c r="E468" s="75"/>
      <c r="F468" s="87" t="str">
        <f>IF(ISERROR(IF(ISBLANK($C468),"",VLOOKUP($C468,'[1]Инф. по МКД'!$D$3:$T$13113,5,0))),"",IF(ISBLANK($C468),"",VLOOKUP($C468,'[1]Инф. по МКД'!$D$3:$T$13113,5,0)))</f>
        <v>Шлакоблок</v>
      </c>
      <c r="G468" s="75">
        <f>IF(ISERROR(IF(ISBLANK($C468),"",VLOOKUP($C468,'[1]Инф. по МКД'!$D$3:$T$13113,9,0))),"",IF(ISBLANK($C468),"",VLOOKUP($C468,'[1]Инф. по МКД'!$D$3:$T$13113,9,0)))</f>
        <v>3</v>
      </c>
      <c r="H468" s="61">
        <f>IF(ISERROR(IF(ISBLANK($C468),"",VLOOKUP($C468,'[1]Инф. по МКД'!$D$3:$T$13113,10,0))),"",IF(ISBLANK($C468),"",VLOOKUP($C468,'[1]Инф. по МКД'!$D$3:$T$13113,10,0)))</f>
        <v>2</v>
      </c>
      <c r="I468" s="77">
        <f>IF(ISERROR(IF(ISBLANK($C468),"",VLOOKUP($C468,'[1]Инф. по МКД'!$D$3:$T$13113,14,0))),"",IF(ISBLANK($C468),"",VLOOKUP($C468,'[1]Инф. по МКД'!$D$3:$T$13113,14,0)))</f>
        <v>2015.4</v>
      </c>
      <c r="J468" s="78">
        <f>IF(ISERROR(IF(ISBLANK($C468),"",VLOOKUP($C468,'[1]Инф. по МКД'!$D$3:$T$13113,15,0))),"",IF(ISBLANK($C468),"",VLOOKUP($C468,'[1]Инф. по МКД'!$D$3:$T$13113,15,0)))</f>
        <v>1796.2</v>
      </c>
      <c r="K468" s="77">
        <f>IF(ISERROR(IF(ISBLANK($C468),"",VLOOKUP($C468,'[1]Инф. по МКД'!$D$3:$T$13113,16,0))),"",IF(ISBLANK($C468),"",VLOOKUP($C468,'[1]Инф. по МКД'!$D$3:$T$13113,16,0)))</f>
        <v>1112.5999999999999</v>
      </c>
      <c r="L468" s="79">
        <f>IF(ISERROR(IF(ISBLANK($C468),"",VLOOKUP($C468,'[1]Инф. по МКД'!$D$3:$T$13113,17,0))),"",IF(ISBLANK($C468),"",VLOOKUP($C468,'[1]Инф. по МКД'!$D$3:$T$13113,17,0)))</f>
        <v>60</v>
      </c>
      <c r="M468" s="80">
        <f t="shared" si="67"/>
        <v>20753803.199999999</v>
      </c>
      <c r="N468" s="78"/>
      <c r="O468" s="78"/>
      <c r="P468" s="78"/>
      <c r="Q468" s="80">
        <f>IF('Форма 2'!D468=0,"",'Форма 2'!D468-N468-O468-P468)</f>
        <v>20753803.199999999</v>
      </c>
      <c r="R468" s="81">
        <f t="shared" si="74"/>
        <v>11554.283041977507</v>
      </c>
      <c r="S468" s="81">
        <f t="shared" si="75"/>
        <v>11554.283041977507</v>
      </c>
      <c r="T468" s="82">
        <v>46022</v>
      </c>
      <c r="U468" s="75" t="s">
        <v>43</v>
      </c>
      <c r="V468" s="83"/>
      <c r="W468" s="84">
        <f t="shared" si="73"/>
        <v>2</v>
      </c>
      <c r="X468" s="85">
        <v>1</v>
      </c>
      <c r="Y468" s="85" t="s">
        <v>961</v>
      </c>
      <c r="Z468" s="85" t="s">
        <v>961</v>
      </c>
      <c r="AA468" s="85" t="s">
        <v>961</v>
      </c>
      <c r="AB468" s="85" t="s">
        <v>961</v>
      </c>
      <c r="AC468" s="85" t="s">
        <v>961</v>
      </c>
      <c r="AD468" s="85" t="s">
        <v>961</v>
      </c>
      <c r="AE468" s="99" t="s">
        <v>961</v>
      </c>
      <c r="AF468" s="86" t="s">
        <v>961</v>
      </c>
      <c r="AG468" s="85">
        <v>1</v>
      </c>
      <c r="AH468" s="85" t="s">
        <v>961</v>
      </c>
      <c r="AI468" s="85" t="s">
        <v>961</v>
      </c>
      <c r="AJ468" s="85" t="s">
        <v>961</v>
      </c>
      <c r="AK468" s="85" t="s">
        <v>961</v>
      </c>
      <c r="AL468" s="85" t="s">
        <v>961</v>
      </c>
      <c r="AM468" s="85" t="s">
        <v>961</v>
      </c>
      <c r="AN468" s="85" t="s">
        <v>961</v>
      </c>
      <c r="AO468" s="85" t="s">
        <v>961</v>
      </c>
      <c r="AP468" s="85" t="s">
        <v>961</v>
      </c>
      <c r="AQ468" s="85" t="s">
        <v>961</v>
      </c>
      <c r="AR468" s="85" t="s">
        <v>961</v>
      </c>
    </row>
    <row r="469" spans="1:44" ht="16.5" thickTop="1" thickBot="1" x14ac:dyDescent="0.3">
      <c r="A469" s="61">
        <f t="shared" si="70"/>
        <v>5</v>
      </c>
      <c r="B469" s="92" t="str">
        <f>IF(ISERROR(IF(ISBLANK(C469),"",_xlfn.XLOOKUP(C469,'[1]Инф. по МКД'!$D$3:$D$13151,'[1]Инф. по МКД'!$C$3:$C$13151,,0))),"",IF(ISBLANK(C469),"",_xlfn.XLOOKUP(C469,'[1]Инф. по МКД'!$D$3:$D$13151,'[1]Инф. по МКД'!$C$3:$C$13151,,0)))</f>
        <v>Лысьвенский городской округ Пермского края</v>
      </c>
      <c r="C469" s="96" t="s">
        <v>397</v>
      </c>
      <c r="D469" s="74">
        <f>IF(ISERROR(IF(ISBLANK($C469),"",VLOOKUP($C469,'[1]Инф. по МКД'!$D$3:$T$13113,3,0))),"",IF(ISBLANK($C469),"",VLOOKUP($C469,'[1]Инф. по МКД'!$D$3:$T$13113,3,0)))</f>
        <v>1950</v>
      </c>
      <c r="E469" s="75"/>
      <c r="F469" s="87" t="str">
        <f>IF(ISERROR(IF(ISBLANK($C469),"",VLOOKUP($C469,'[1]Инф. по МКД'!$D$3:$T$13113,5,0))),"",IF(ISBLANK($C469),"",VLOOKUP($C469,'[1]Инф. по МКД'!$D$3:$T$13113,5,0)))</f>
        <v>Шлакоблок</v>
      </c>
      <c r="G469" s="75">
        <f>IF(ISERROR(IF(ISBLANK($C469),"",VLOOKUP($C469,'[1]Инф. по МКД'!$D$3:$T$13113,9,0))),"",IF(ISBLANK($C469),"",VLOOKUP($C469,'[1]Инф. по МКД'!$D$3:$T$13113,9,0)))</f>
        <v>3</v>
      </c>
      <c r="H469" s="61">
        <f>IF(ISERROR(IF(ISBLANK($C469),"",VLOOKUP($C469,'[1]Инф. по МКД'!$D$3:$T$13113,10,0))),"",IF(ISBLANK($C469),"",VLOOKUP($C469,'[1]Инф. по МКД'!$D$3:$T$13113,10,0)))</f>
        <v>2</v>
      </c>
      <c r="I469" s="77">
        <f>IF(ISERROR(IF(ISBLANK($C469),"",VLOOKUP($C469,'[1]Инф. по МКД'!$D$3:$T$13113,14,0))),"",IF(ISBLANK($C469),"",VLOOKUP($C469,'[1]Инф. по МКД'!$D$3:$T$13113,14,0)))</f>
        <v>1488.9</v>
      </c>
      <c r="J469" s="78">
        <f>IF(ISERROR(IF(ISBLANK($C469),"",VLOOKUP($C469,'[1]Инф. по МКД'!$D$3:$T$13113,15,0))),"",IF(ISBLANK($C469),"",VLOOKUP($C469,'[1]Инф. по МКД'!$D$3:$T$13113,15,0)))</f>
        <v>1306.4000000000001</v>
      </c>
      <c r="K469" s="77">
        <f>IF(ISERROR(IF(ISBLANK($C469),"",VLOOKUP($C469,'[1]Инф. по МКД'!$D$3:$T$13113,16,0))),"",IF(ISBLANK($C469),"",VLOOKUP($C469,'[1]Инф. по МКД'!$D$3:$T$13113,16,0)))</f>
        <v>861.5</v>
      </c>
      <c r="L469" s="79">
        <f>IF(ISERROR(IF(ISBLANK($C469),"",VLOOKUP($C469,'[1]Инф. по МКД'!$D$3:$T$13113,17,0))),"",IF(ISBLANK($C469),"",VLOOKUP($C469,'[1]Инф. по МКД'!$D$3:$T$13113,17,0)))</f>
        <v>27</v>
      </c>
      <c r="M469" s="80">
        <f t="shared" si="67"/>
        <v>1102113.56</v>
      </c>
      <c r="N469" s="78"/>
      <c r="O469" s="78"/>
      <c r="P469" s="78"/>
      <c r="Q469" s="80">
        <f>IF('Форма 2'!D469=0,"",'Форма 2'!D469-N469-O469-P469)</f>
        <v>1102113.56</v>
      </c>
      <c r="R469" s="81">
        <f t="shared" si="74"/>
        <v>843.62642375995097</v>
      </c>
      <c r="S469" s="81">
        <f t="shared" si="75"/>
        <v>843.62642375995097</v>
      </c>
      <c r="T469" s="82">
        <v>46022</v>
      </c>
      <c r="U469" s="75" t="s">
        <v>43</v>
      </c>
      <c r="V469" s="83"/>
      <c r="W469" s="84">
        <f t="shared" si="73"/>
        <v>1</v>
      </c>
      <c r="X469" s="85">
        <v>1</v>
      </c>
      <c r="Y469" s="85" t="s">
        <v>961</v>
      </c>
      <c r="Z469" s="85" t="s">
        <v>961</v>
      </c>
      <c r="AA469" s="85" t="s">
        <v>961</v>
      </c>
      <c r="AB469" s="85" t="s">
        <v>961</v>
      </c>
      <c r="AC469" s="85" t="s">
        <v>961</v>
      </c>
      <c r="AD469" s="85" t="s">
        <v>961</v>
      </c>
      <c r="AE469" s="99" t="s">
        <v>961</v>
      </c>
      <c r="AF469" s="86" t="s">
        <v>961</v>
      </c>
      <c r="AG469" s="85" t="s">
        <v>961</v>
      </c>
      <c r="AH469" s="85" t="s">
        <v>961</v>
      </c>
      <c r="AI469" s="85" t="s">
        <v>961</v>
      </c>
      <c r="AJ469" s="85" t="s">
        <v>961</v>
      </c>
      <c r="AK469" s="85" t="s">
        <v>961</v>
      </c>
      <c r="AL469" s="85" t="s">
        <v>961</v>
      </c>
      <c r="AM469" s="85" t="s">
        <v>961</v>
      </c>
      <c r="AN469" s="85" t="s">
        <v>961</v>
      </c>
      <c r="AO469" s="85" t="s">
        <v>961</v>
      </c>
      <c r="AP469" s="85" t="s">
        <v>961</v>
      </c>
      <c r="AQ469" s="85" t="s">
        <v>961</v>
      </c>
      <c r="AR469" s="85" t="s">
        <v>961</v>
      </c>
    </row>
    <row r="470" spans="1:44" ht="16.5" thickTop="1" thickBot="1" x14ac:dyDescent="0.3">
      <c r="A470" s="61">
        <f t="shared" si="70"/>
        <v>6</v>
      </c>
      <c r="B470" s="92" t="str">
        <f>IF(ISERROR(IF(ISBLANK(C470),"",_xlfn.XLOOKUP(C470,'[1]Инф. по МКД'!$D$3:$D$13151,'[1]Инф. по МКД'!$C$3:$C$13151,,0))),"",IF(ISBLANK(C470),"",_xlfn.XLOOKUP(C470,'[1]Инф. по МКД'!$D$3:$D$13151,'[1]Инф. по МКД'!$C$3:$C$13151,,0)))</f>
        <v>Лысьвенский городской округ Пермского края</v>
      </c>
      <c r="C470" s="96" t="s">
        <v>398</v>
      </c>
      <c r="D470" s="74">
        <f>IF(ISERROR(IF(ISBLANK($C470),"",VLOOKUP($C470,'[1]Инф. по МКД'!$D$3:$T$13113,3,0))),"",IF(ISBLANK($C470),"",VLOOKUP($C470,'[1]Инф. по МКД'!$D$3:$T$13113,3,0)))</f>
        <v>1954</v>
      </c>
      <c r="E470" s="75"/>
      <c r="F470" s="87" t="str">
        <f>IF(ISERROR(IF(ISBLANK($C470),"",VLOOKUP($C470,'[1]Инф. по МКД'!$D$3:$T$13113,5,0))),"",IF(ISBLANK($C470),"",VLOOKUP($C470,'[1]Инф. по МКД'!$D$3:$T$13113,5,0)))</f>
        <v>Шлакоблок</v>
      </c>
      <c r="G470" s="75">
        <f>IF(ISERROR(IF(ISBLANK($C470),"",VLOOKUP($C470,'[1]Инф. по МКД'!$D$3:$T$13113,9,0))),"",IF(ISBLANK($C470),"",VLOOKUP($C470,'[1]Инф. по МКД'!$D$3:$T$13113,9,0)))</f>
        <v>4</v>
      </c>
      <c r="H470" s="61">
        <f>IF(ISERROR(IF(ISBLANK($C470),"",VLOOKUP($C470,'[1]Инф. по МКД'!$D$3:$T$13113,10,0))),"",IF(ISBLANK($C470),"",VLOOKUP($C470,'[1]Инф. по МКД'!$D$3:$T$13113,10,0)))</f>
        <v>2</v>
      </c>
      <c r="I470" s="77">
        <f>IF(ISERROR(IF(ISBLANK($C470),"",VLOOKUP($C470,'[1]Инф. по МКД'!$D$3:$T$13113,14,0))),"",IF(ISBLANK($C470),"",VLOOKUP($C470,'[1]Инф. по МКД'!$D$3:$T$13113,14,0)))</f>
        <v>1888.5</v>
      </c>
      <c r="J470" s="78">
        <f>IF(ISERROR(IF(ISBLANK($C470),"",VLOOKUP($C470,'[1]Инф. по МКД'!$D$3:$T$13113,15,0))),"",IF(ISBLANK($C470),"",VLOOKUP($C470,'[1]Инф. по МКД'!$D$3:$T$13113,15,0)))</f>
        <v>1743.5</v>
      </c>
      <c r="K470" s="77">
        <f>IF(ISERROR(IF(ISBLANK($C470),"",VLOOKUP($C470,'[1]Инф. по МКД'!$D$3:$T$13113,16,0))),"",IF(ISBLANK($C470),"",VLOOKUP($C470,'[1]Инф. по МКД'!$D$3:$T$13113,16,0)))</f>
        <v>1164.9000000000001</v>
      </c>
      <c r="L470" s="79">
        <f>IF(ISERROR(IF(ISBLANK($C470),"",VLOOKUP($C470,'[1]Инф. по МКД'!$D$3:$T$13113,17,0))),"",IF(ISBLANK($C470),"",VLOOKUP($C470,'[1]Инф. по МКД'!$D$3:$T$13113,17,0)))</f>
        <v>34</v>
      </c>
      <c r="M470" s="80">
        <f t="shared" si="67"/>
        <v>8504897.5199999996</v>
      </c>
      <c r="N470" s="78"/>
      <c r="O470" s="78"/>
      <c r="P470" s="78"/>
      <c r="Q470" s="80">
        <f>IF('Форма 2'!D470=0,"",'Форма 2'!D470-N470-O470-P470)</f>
        <v>8504897.5199999996</v>
      </c>
      <c r="R470" s="81">
        <f t="shared" si="74"/>
        <v>4878.0599483796959</v>
      </c>
      <c r="S470" s="81">
        <f t="shared" si="75"/>
        <v>4878.0599483796959</v>
      </c>
      <c r="T470" s="82">
        <v>46022</v>
      </c>
      <c r="U470" s="75" t="s">
        <v>43</v>
      </c>
      <c r="V470" s="83"/>
      <c r="W470" s="84">
        <f t="shared" si="73"/>
        <v>1</v>
      </c>
      <c r="X470" s="85" t="s">
        <v>961</v>
      </c>
      <c r="Y470" s="85" t="s">
        <v>961</v>
      </c>
      <c r="Z470" s="85" t="s">
        <v>961</v>
      </c>
      <c r="AA470" s="85" t="s">
        <v>961</v>
      </c>
      <c r="AB470" s="85" t="s">
        <v>961</v>
      </c>
      <c r="AC470" s="85" t="s">
        <v>961</v>
      </c>
      <c r="AD470" s="85" t="s">
        <v>961</v>
      </c>
      <c r="AE470" s="99" t="s">
        <v>961</v>
      </c>
      <c r="AF470" s="86" t="s">
        <v>961</v>
      </c>
      <c r="AG470" s="85">
        <v>1</v>
      </c>
      <c r="AH470" s="85" t="s">
        <v>961</v>
      </c>
      <c r="AI470" s="85" t="s">
        <v>961</v>
      </c>
      <c r="AJ470" s="85" t="s">
        <v>961</v>
      </c>
      <c r="AK470" s="85" t="s">
        <v>961</v>
      </c>
      <c r="AL470" s="85" t="s">
        <v>961</v>
      </c>
      <c r="AM470" s="85" t="s">
        <v>961</v>
      </c>
      <c r="AN470" s="85" t="s">
        <v>961</v>
      </c>
      <c r="AO470" s="85" t="s">
        <v>961</v>
      </c>
      <c r="AP470" s="85" t="s">
        <v>961</v>
      </c>
      <c r="AQ470" s="85" t="s">
        <v>961</v>
      </c>
      <c r="AR470" s="85" t="s">
        <v>961</v>
      </c>
    </row>
    <row r="471" spans="1:44" ht="16.5" thickTop="1" thickBot="1" x14ac:dyDescent="0.3">
      <c r="A471" s="61">
        <f t="shared" si="70"/>
        <v>7</v>
      </c>
      <c r="B471" s="92" t="str">
        <f>IF(ISERROR(IF(ISBLANK(C471),"",_xlfn.XLOOKUP(C471,'[1]Инф. по МКД'!$D$3:$D$13151,'[1]Инф. по МКД'!$C$3:$C$13151,,0))),"",IF(ISBLANK(C471),"",_xlfn.XLOOKUP(C471,'[1]Инф. по МКД'!$D$3:$D$13151,'[1]Инф. по МКД'!$C$3:$C$13151,,0)))</f>
        <v>Лысьвенский городской округ Пермского края</v>
      </c>
      <c r="C471" s="96" t="s">
        <v>399</v>
      </c>
      <c r="D471" s="74">
        <f>IF(ISERROR(IF(ISBLANK($C471),"",VLOOKUP($C471,'[1]Инф. по МКД'!$D$3:$T$13113,3,0))),"",IF(ISBLANK($C471),"",VLOOKUP($C471,'[1]Инф. по МКД'!$D$3:$T$13113,3,0)))</f>
        <v>1955</v>
      </c>
      <c r="E471" s="75"/>
      <c r="F471" s="87" t="str">
        <f>IF(ISERROR(IF(ISBLANK($C471),"",VLOOKUP($C471,'[1]Инф. по МКД'!$D$3:$T$13113,5,0))),"",IF(ISBLANK($C471),"",VLOOKUP($C471,'[1]Инф. по МКД'!$D$3:$T$13113,5,0)))</f>
        <v>Кирпич</v>
      </c>
      <c r="G471" s="75">
        <f>IF(ISERROR(IF(ISBLANK($C471),"",VLOOKUP($C471,'[1]Инф. по МКД'!$D$3:$T$13113,9,0))),"",IF(ISBLANK($C471),"",VLOOKUP($C471,'[1]Инф. по МКД'!$D$3:$T$13113,9,0)))</f>
        <v>2</v>
      </c>
      <c r="H471" s="61">
        <f>IF(ISERROR(IF(ISBLANK($C471),"",VLOOKUP($C471,'[1]Инф. по МКД'!$D$3:$T$13113,10,0))),"",IF(ISBLANK($C471),"",VLOOKUP($C471,'[1]Инф. по МКД'!$D$3:$T$13113,10,0)))</f>
        <v>2</v>
      </c>
      <c r="I471" s="77">
        <f>IF(ISERROR(IF(ISBLANK($C471),"",VLOOKUP($C471,'[1]Инф. по МКД'!$D$3:$T$13113,14,0))),"",IF(ISBLANK($C471),"",VLOOKUP($C471,'[1]Инф. по МКД'!$D$3:$T$13113,14,0)))</f>
        <v>710.4</v>
      </c>
      <c r="J471" s="78">
        <f>IF(ISERROR(IF(ISBLANK($C471),"",VLOOKUP($C471,'[1]Инф. по МКД'!$D$3:$T$13113,15,0))),"",IF(ISBLANK($C471),"",VLOOKUP($C471,'[1]Инф. по МКД'!$D$3:$T$13113,15,0)))</f>
        <v>630</v>
      </c>
      <c r="K471" s="77">
        <f>IF(ISERROR(IF(ISBLANK($C471),"",VLOOKUP($C471,'[1]Инф. по МКД'!$D$3:$T$13113,16,0))),"",IF(ISBLANK($C471),"",VLOOKUP($C471,'[1]Инф. по МКД'!$D$3:$T$13113,16,0)))</f>
        <v>630</v>
      </c>
      <c r="L471" s="79">
        <f>IF(ISERROR(IF(ISBLANK($C471),"",VLOOKUP($C471,'[1]Инф. по МКД'!$D$3:$T$13113,17,0))),"",IF(ISBLANK($C471),"",VLOOKUP($C471,'[1]Инф. по МКД'!$D$3:$T$13113,17,0)))</f>
        <v>39</v>
      </c>
      <c r="M471" s="80">
        <f t="shared" si="67"/>
        <v>5061734.9799999995</v>
      </c>
      <c r="N471" s="78"/>
      <c r="O471" s="78"/>
      <c r="P471" s="78"/>
      <c r="Q471" s="80">
        <f>IF('Форма 2'!D471=0,"",'Форма 2'!D471-N471-O471-P471)</f>
        <v>5061734.9799999995</v>
      </c>
      <c r="R471" s="81">
        <f t="shared" si="74"/>
        <v>8034.4999682539674</v>
      </c>
      <c r="S471" s="81">
        <f t="shared" si="75"/>
        <v>8034.4999682539674</v>
      </c>
      <c r="T471" s="82">
        <v>46022</v>
      </c>
      <c r="U471" s="75" t="s">
        <v>43</v>
      </c>
      <c r="V471" s="84"/>
      <c r="W471" s="84">
        <f t="shared" si="73"/>
        <v>2</v>
      </c>
      <c r="X471" s="85" t="s">
        <v>961</v>
      </c>
      <c r="Y471" s="85" t="s">
        <v>961</v>
      </c>
      <c r="Z471" s="85" t="s">
        <v>961</v>
      </c>
      <c r="AA471" s="85" t="s">
        <v>961</v>
      </c>
      <c r="AB471" s="85" t="s">
        <v>961</v>
      </c>
      <c r="AC471" s="85" t="s">
        <v>961</v>
      </c>
      <c r="AD471" s="85" t="s">
        <v>961</v>
      </c>
      <c r="AE471" s="99" t="s">
        <v>961</v>
      </c>
      <c r="AF471" s="86" t="s">
        <v>961</v>
      </c>
      <c r="AG471" s="85" t="s">
        <v>961</v>
      </c>
      <c r="AH471" s="85">
        <v>1</v>
      </c>
      <c r="AI471" s="85" t="s">
        <v>961</v>
      </c>
      <c r="AJ471" s="85" t="s">
        <v>961</v>
      </c>
      <c r="AK471" s="85">
        <v>1</v>
      </c>
      <c r="AL471" s="85" t="s">
        <v>961</v>
      </c>
      <c r="AM471" s="85" t="s">
        <v>961</v>
      </c>
      <c r="AN471" s="85" t="s">
        <v>961</v>
      </c>
      <c r="AO471" s="85" t="s">
        <v>961</v>
      </c>
      <c r="AP471" s="85" t="s">
        <v>961</v>
      </c>
      <c r="AQ471" s="85" t="s">
        <v>961</v>
      </c>
      <c r="AR471" s="85" t="s">
        <v>961</v>
      </c>
    </row>
    <row r="472" spans="1:44" ht="16.5" thickTop="1" thickBot="1" x14ac:dyDescent="0.3">
      <c r="A472" s="61">
        <f t="shared" si="70"/>
        <v>8</v>
      </c>
      <c r="B472" s="92" t="str">
        <f>IF(ISERROR(IF(ISBLANK(C472),"",_xlfn.XLOOKUP(C472,'[1]Инф. по МКД'!$D$3:$D$13151,'[1]Инф. по МКД'!$C$3:$C$13151,,0))),"",IF(ISBLANK(C472),"",_xlfn.XLOOKUP(C472,'[1]Инф. по МКД'!$D$3:$D$13151,'[1]Инф. по МКД'!$C$3:$C$13151,,0)))</f>
        <v>Лысьвенский городской округ Пермского края</v>
      </c>
      <c r="C472" s="96" t="s">
        <v>400</v>
      </c>
      <c r="D472" s="74">
        <f>IF(ISERROR(IF(ISBLANK($C472),"",VLOOKUP($C472,'[1]Инф. по МКД'!$D$3:$T$13113,3,0))),"",IF(ISBLANK($C472),"",VLOOKUP($C472,'[1]Инф. по МКД'!$D$3:$T$13113,3,0)))</f>
        <v>1964</v>
      </c>
      <c r="E472" s="75"/>
      <c r="F472" s="87" t="str">
        <f>IF(ISERROR(IF(ISBLANK($C472),"",VLOOKUP($C472,'[1]Инф. по МКД'!$D$3:$T$13113,5,0))),"",IF(ISBLANK($C472),"",VLOOKUP($C472,'[1]Инф. по МКД'!$D$3:$T$13113,5,0)))</f>
        <v>блоки</v>
      </c>
      <c r="G472" s="75">
        <f>IF(ISERROR(IF(ISBLANK($C472),"",VLOOKUP($C472,'[1]Инф. по МКД'!$D$3:$T$13113,9,0))),"",IF(ISBLANK($C472),"",VLOOKUP($C472,'[1]Инф. по МКД'!$D$3:$T$13113,9,0)))</f>
        <v>3</v>
      </c>
      <c r="H472" s="61">
        <f>IF(ISERROR(IF(ISBLANK($C472),"",VLOOKUP($C472,'[1]Инф. по МКД'!$D$3:$T$13113,10,0))),"",IF(ISBLANK($C472),"",VLOOKUP($C472,'[1]Инф. по МКД'!$D$3:$T$13113,10,0)))</f>
        <v>2</v>
      </c>
      <c r="I472" s="77">
        <f>IF(ISERROR(IF(ISBLANK($C472),"",VLOOKUP($C472,'[1]Инф. по МКД'!$D$3:$T$13113,14,0))),"",IF(ISBLANK($C472),"",VLOOKUP($C472,'[1]Инф. по МКД'!$D$3:$T$13113,14,0)))</f>
        <v>2150.9</v>
      </c>
      <c r="J472" s="78">
        <f>IF(ISERROR(IF(ISBLANK($C472),"",VLOOKUP($C472,'[1]Инф. по МКД'!$D$3:$T$13113,15,0))),"",IF(ISBLANK($C472),"",VLOOKUP($C472,'[1]Инф. по МКД'!$D$3:$T$13113,15,0)))</f>
        <v>1278.5999999999999</v>
      </c>
      <c r="K472" s="77">
        <f>IF(ISERROR(IF(ISBLANK($C472),"",VLOOKUP($C472,'[1]Инф. по МКД'!$D$3:$T$13113,16,0))),"",IF(ISBLANK($C472),"",VLOOKUP($C472,'[1]Инф. по МКД'!$D$3:$T$13113,16,0)))</f>
        <v>1278.5999999999999</v>
      </c>
      <c r="L472" s="79">
        <f>IF(ISERROR(IF(ISBLANK($C472),"",VLOOKUP($C472,'[1]Инф. по МКД'!$D$3:$T$13113,17,0))),"",IF(ISBLANK($C472),"",VLOOKUP($C472,'[1]Инф. по МКД'!$D$3:$T$13113,17,0)))</f>
        <v>48</v>
      </c>
      <c r="M472" s="80">
        <f t="shared" si="67"/>
        <v>18067818.109999999</v>
      </c>
      <c r="N472" s="78"/>
      <c r="O472" s="78"/>
      <c r="P472" s="78"/>
      <c r="Q472" s="80">
        <f>IF('Форма 2'!D472=0,"",'Форма 2'!D472-N472-O472-P472)</f>
        <v>18067818.109999999</v>
      </c>
      <c r="R472" s="81">
        <f t="shared" si="74"/>
        <v>14130.938612544971</v>
      </c>
      <c r="S472" s="81">
        <f t="shared" si="75"/>
        <v>14130.938612544971</v>
      </c>
      <c r="T472" s="82">
        <v>46022</v>
      </c>
      <c r="U472" s="75" t="s">
        <v>44</v>
      </c>
      <c r="V472" s="84"/>
      <c r="W472" s="84">
        <f t="shared" si="73"/>
        <v>1</v>
      </c>
      <c r="X472" s="85" t="s">
        <v>961</v>
      </c>
      <c r="Y472" s="85">
        <v>1</v>
      </c>
      <c r="Z472" s="85" t="s">
        <v>961</v>
      </c>
      <c r="AA472" s="85" t="s">
        <v>961</v>
      </c>
      <c r="AB472" s="85" t="s">
        <v>961</v>
      </c>
      <c r="AC472" s="85" t="s">
        <v>961</v>
      </c>
      <c r="AD472" s="85" t="s">
        <v>961</v>
      </c>
      <c r="AE472" s="99" t="s">
        <v>961</v>
      </c>
      <c r="AF472" s="86" t="s">
        <v>961</v>
      </c>
      <c r="AG472" s="85" t="s">
        <v>961</v>
      </c>
      <c r="AH472" s="85" t="s">
        <v>961</v>
      </c>
      <c r="AI472" s="85" t="s">
        <v>961</v>
      </c>
      <c r="AJ472" s="85" t="s">
        <v>961</v>
      </c>
      <c r="AK472" s="85" t="s">
        <v>961</v>
      </c>
      <c r="AL472" s="85" t="s">
        <v>961</v>
      </c>
      <c r="AM472" s="85" t="s">
        <v>961</v>
      </c>
      <c r="AN472" s="85" t="s">
        <v>961</v>
      </c>
      <c r="AO472" s="85" t="s">
        <v>961</v>
      </c>
      <c r="AP472" s="85" t="s">
        <v>961</v>
      </c>
      <c r="AQ472" s="85" t="s">
        <v>961</v>
      </c>
      <c r="AR472" s="85" t="s">
        <v>961</v>
      </c>
    </row>
    <row r="473" spans="1:44" ht="16.5" thickTop="1" thickBot="1" x14ac:dyDescent="0.3">
      <c r="A473" s="61">
        <f t="shared" si="70"/>
        <v>9</v>
      </c>
      <c r="B473" s="92" t="str">
        <f>IF(ISERROR(IF(ISBLANK(C473),"",_xlfn.XLOOKUP(C473,'[1]Инф. по МКД'!$D$3:$D$13151,'[1]Инф. по МКД'!$C$3:$C$13151,,0))),"",IF(ISBLANK(C473),"",_xlfn.XLOOKUP(C473,'[1]Инф. по МКД'!$D$3:$D$13151,'[1]Инф. по МКД'!$C$3:$C$13151,,0)))</f>
        <v>Лысьвенский городской округ Пермского края</v>
      </c>
      <c r="C473" s="96" t="s">
        <v>204</v>
      </c>
      <c r="D473" s="74">
        <f>IF(ISERROR(IF(ISBLANK($C473),"",VLOOKUP($C473,'[1]Инф. по МКД'!$D$3:$T$13113,3,0))),"",IF(ISBLANK($C473),"",VLOOKUP($C473,'[1]Инф. по МКД'!$D$3:$T$13113,3,0)))</f>
        <v>1962</v>
      </c>
      <c r="E473" s="75"/>
      <c r="F473" s="87" t="str">
        <f>IF(ISERROR(IF(ISBLANK($C473),"",VLOOKUP($C473,'[1]Инф. по МКД'!$D$3:$T$13113,5,0))),"",IF(ISBLANK($C473),"",VLOOKUP($C473,'[1]Инф. по МКД'!$D$3:$T$13113,5,0)))</f>
        <v>Блоки ксб</v>
      </c>
      <c r="G473" s="75">
        <f>IF(ISERROR(IF(ISBLANK($C473),"",VLOOKUP($C473,'[1]Инф. по МКД'!$D$3:$T$13113,9,0))),"",IF(ISBLANK($C473),"",VLOOKUP($C473,'[1]Инф. по МКД'!$D$3:$T$13113,9,0)))</f>
        <v>5</v>
      </c>
      <c r="H473" s="61">
        <f>IF(ISERROR(IF(ISBLANK($C473),"",VLOOKUP($C473,'[1]Инф. по МКД'!$D$3:$T$13113,10,0))),"",IF(ISBLANK($C473),"",VLOOKUP($C473,'[1]Инф. по МКД'!$D$3:$T$13113,10,0)))</f>
        <v>4</v>
      </c>
      <c r="I473" s="77">
        <f>IF(ISERROR(IF(ISBLANK($C473),"",VLOOKUP($C473,'[1]Инф. по МКД'!$D$3:$T$13113,14,0))),"",IF(ISBLANK($C473),"",VLOOKUP($C473,'[1]Инф. по МКД'!$D$3:$T$13113,14,0)))</f>
        <v>3448.2</v>
      </c>
      <c r="J473" s="78">
        <f>IF(ISERROR(IF(ISBLANK($C473),"",VLOOKUP($C473,'[1]Инф. по МКД'!$D$3:$T$13113,15,0))),"",IF(ISBLANK($C473),"",VLOOKUP($C473,'[1]Инф. по МКД'!$D$3:$T$13113,15,0)))</f>
        <v>3166.2</v>
      </c>
      <c r="K473" s="77">
        <f>IF(ISERROR(IF(ISBLANK($C473),"",VLOOKUP($C473,'[1]Инф. по МКД'!$D$3:$T$13113,16,0))),"",IF(ISBLANK($C473),"",VLOOKUP($C473,'[1]Инф. по МКД'!$D$3:$T$13113,16,0)))</f>
        <v>3094.2</v>
      </c>
      <c r="L473" s="79">
        <f>IF(ISERROR(IF(ISBLANK($C473),"",VLOOKUP($C473,'[1]Инф. по МКД'!$D$3:$T$13113,17,0))),"",IF(ISBLANK($C473),"",VLOOKUP($C473,'[1]Инф. по МКД'!$D$3:$T$13113,17,0)))</f>
        <v>124</v>
      </c>
      <c r="M473" s="80">
        <f t="shared" si="67"/>
        <v>15529037.66</v>
      </c>
      <c r="N473" s="78"/>
      <c r="O473" s="78"/>
      <c r="P473" s="78"/>
      <c r="Q473" s="80">
        <f>IF('Форма 2'!D473=0,"",'Форма 2'!D473-N473-O473-P473)</f>
        <v>15529037.66</v>
      </c>
      <c r="R473" s="81">
        <f t="shared" si="74"/>
        <v>4904.6294169667108</v>
      </c>
      <c r="S473" s="81">
        <f t="shared" si="75"/>
        <v>4904.6294169667108</v>
      </c>
      <c r="T473" s="82">
        <v>46022</v>
      </c>
      <c r="U473" s="75" t="s">
        <v>43</v>
      </c>
      <c r="V473" s="83"/>
      <c r="W473" s="84">
        <f t="shared" si="73"/>
        <v>1</v>
      </c>
      <c r="X473" s="85" t="s">
        <v>961</v>
      </c>
      <c r="Y473" s="85" t="s">
        <v>961</v>
      </c>
      <c r="Z473" s="85" t="s">
        <v>961</v>
      </c>
      <c r="AA473" s="85" t="s">
        <v>961</v>
      </c>
      <c r="AB473" s="85" t="s">
        <v>961</v>
      </c>
      <c r="AC473" s="85" t="s">
        <v>961</v>
      </c>
      <c r="AD473" s="85" t="s">
        <v>961</v>
      </c>
      <c r="AE473" s="99" t="s">
        <v>961</v>
      </c>
      <c r="AF473" s="86" t="s">
        <v>961</v>
      </c>
      <c r="AG473" s="85">
        <v>1</v>
      </c>
      <c r="AH473" s="85" t="s">
        <v>961</v>
      </c>
      <c r="AI473" s="85" t="s">
        <v>961</v>
      </c>
      <c r="AJ473" s="85" t="s">
        <v>961</v>
      </c>
      <c r="AK473" s="85" t="s">
        <v>961</v>
      </c>
      <c r="AL473" s="85" t="s">
        <v>961</v>
      </c>
      <c r="AM473" s="85" t="s">
        <v>961</v>
      </c>
      <c r="AN473" s="85" t="s">
        <v>961</v>
      </c>
      <c r="AO473" s="85" t="s">
        <v>961</v>
      </c>
      <c r="AP473" s="85" t="s">
        <v>961</v>
      </c>
      <c r="AQ473" s="85" t="s">
        <v>961</v>
      </c>
      <c r="AR473" s="85" t="s">
        <v>961</v>
      </c>
    </row>
    <row r="474" spans="1:44" ht="16.5" thickTop="1" thickBot="1" x14ac:dyDescent="0.3">
      <c r="A474" s="61">
        <f t="shared" si="70"/>
        <v>10</v>
      </c>
      <c r="B474" s="92" t="str">
        <f>IF(ISERROR(IF(ISBLANK(C474),"",_xlfn.XLOOKUP(C474,'[1]Инф. по МКД'!$D$3:$D$13151,'[1]Инф. по МКД'!$C$3:$C$13151,,0))),"",IF(ISBLANK(C474),"",_xlfn.XLOOKUP(C474,'[1]Инф. по МКД'!$D$3:$D$13151,'[1]Инф. по МКД'!$C$3:$C$13151,,0)))</f>
        <v>Лысьвенский городской округ Пермского края</v>
      </c>
      <c r="C474" s="96" t="s">
        <v>401</v>
      </c>
      <c r="D474" s="74">
        <f>IF(ISERROR(IF(ISBLANK($C474),"",VLOOKUP($C474,'[1]Инф. по МКД'!$D$3:$T$13113,3,0))),"",IF(ISBLANK($C474),"",VLOOKUP($C474,'[1]Инф. по МКД'!$D$3:$T$13113,3,0)))</f>
        <v>1949</v>
      </c>
      <c r="E474" s="75"/>
      <c r="F474" s="87" t="str">
        <f>IF(ISERROR(IF(ISBLANK($C474),"",VLOOKUP($C474,'[1]Инф. по МКД'!$D$3:$T$13113,5,0))),"",IF(ISBLANK($C474),"",VLOOKUP($C474,'[1]Инф. по МКД'!$D$3:$T$13113,5,0)))</f>
        <v>Шлакоблок</v>
      </c>
      <c r="G474" s="75">
        <f>IF(ISERROR(IF(ISBLANK($C474),"",VLOOKUP($C474,'[1]Инф. по МКД'!$D$3:$T$13113,9,0))),"",IF(ISBLANK($C474),"",VLOOKUP($C474,'[1]Инф. по МКД'!$D$3:$T$13113,9,0)))</f>
        <v>2</v>
      </c>
      <c r="H474" s="61">
        <f>IF(ISERROR(IF(ISBLANK($C474),"",VLOOKUP($C474,'[1]Инф. по МКД'!$D$3:$T$13113,10,0))),"",IF(ISBLANK($C474),"",VLOOKUP($C474,'[1]Инф. по МКД'!$D$3:$T$13113,10,0)))</f>
        <v>1</v>
      </c>
      <c r="I474" s="77">
        <f>IF(ISERROR(IF(ISBLANK($C474),"",VLOOKUP($C474,'[1]Инф. по МКД'!$D$3:$T$13113,14,0))),"",IF(ISBLANK($C474),"",VLOOKUP($C474,'[1]Инф. по МКД'!$D$3:$T$13113,14,0)))</f>
        <v>441.7</v>
      </c>
      <c r="J474" s="78">
        <f>IF(ISERROR(IF(ISBLANK($C474),"",VLOOKUP($C474,'[1]Инф. по МКД'!$D$3:$T$13113,15,0))),"",IF(ISBLANK($C474),"",VLOOKUP($C474,'[1]Инф. по МКД'!$D$3:$T$13113,15,0)))</f>
        <v>404.2</v>
      </c>
      <c r="K474" s="77">
        <f>IF(ISERROR(IF(ISBLANK($C474),"",VLOOKUP($C474,'[1]Инф. по МКД'!$D$3:$T$13113,16,0))),"",IF(ISBLANK($C474),"",VLOOKUP($C474,'[1]Инф. по МКД'!$D$3:$T$13113,16,0)))</f>
        <v>404.2</v>
      </c>
      <c r="L474" s="79">
        <f>IF(ISERROR(IF(ISBLANK($C474),"",VLOOKUP($C474,'[1]Инф. по МКД'!$D$3:$T$13113,17,0))),"",IF(ISBLANK($C474),"",VLOOKUP($C474,'[1]Инф. по МКД'!$D$3:$T$13113,17,0)))</f>
        <v>20</v>
      </c>
      <c r="M474" s="80">
        <f t="shared" si="67"/>
        <v>5576943.9499999993</v>
      </c>
      <c r="N474" s="78"/>
      <c r="O474" s="78"/>
      <c r="P474" s="78"/>
      <c r="Q474" s="80">
        <f>IF('Форма 2'!D474=0,"",'Форма 2'!D474-N474-O474-P474)</f>
        <v>5576943.9499999993</v>
      </c>
      <c r="R474" s="81">
        <f t="shared" si="74"/>
        <v>13797.486269173674</v>
      </c>
      <c r="S474" s="81">
        <f t="shared" si="75"/>
        <v>13797.486269173674</v>
      </c>
      <c r="T474" s="82">
        <v>46022</v>
      </c>
      <c r="U474" s="75" t="s">
        <v>43</v>
      </c>
      <c r="V474" s="84"/>
      <c r="W474" s="84">
        <f t="shared" si="73"/>
        <v>6</v>
      </c>
      <c r="X474" s="85">
        <v>1</v>
      </c>
      <c r="Y474" s="85">
        <v>1</v>
      </c>
      <c r="Z474" s="85" t="s">
        <v>961</v>
      </c>
      <c r="AA474" s="85">
        <v>1</v>
      </c>
      <c r="AB474" s="85">
        <v>1</v>
      </c>
      <c r="AC474" s="85">
        <v>1</v>
      </c>
      <c r="AD474" s="85" t="s">
        <v>961</v>
      </c>
      <c r="AE474" s="99" t="s">
        <v>961</v>
      </c>
      <c r="AF474" s="86" t="s">
        <v>961</v>
      </c>
      <c r="AG474" s="85" t="s">
        <v>961</v>
      </c>
      <c r="AH474" s="85" t="s">
        <v>961</v>
      </c>
      <c r="AI474" s="85" t="s">
        <v>961</v>
      </c>
      <c r="AJ474" s="85" t="s">
        <v>961</v>
      </c>
      <c r="AK474" s="85">
        <v>1</v>
      </c>
      <c r="AL474" s="85" t="s">
        <v>961</v>
      </c>
      <c r="AM474" s="85" t="s">
        <v>961</v>
      </c>
      <c r="AN474" s="85" t="s">
        <v>961</v>
      </c>
      <c r="AO474" s="85" t="s">
        <v>961</v>
      </c>
      <c r="AP474" s="85" t="s">
        <v>961</v>
      </c>
      <c r="AQ474" s="85" t="s">
        <v>961</v>
      </c>
      <c r="AR474" s="85" t="s">
        <v>961</v>
      </c>
    </row>
    <row r="475" spans="1:44" ht="16.5" thickTop="1" thickBot="1" x14ac:dyDescent="0.3">
      <c r="A475" s="61">
        <f t="shared" si="70"/>
        <v>11</v>
      </c>
      <c r="B475" s="92" t="str">
        <f>IF(ISERROR(IF(ISBLANK(C475),"",_xlfn.XLOOKUP(C475,'[1]Инф. по МКД'!$D$3:$D$13151,'[1]Инф. по МКД'!$C$3:$C$13151,,0))),"",IF(ISBLANK(C475),"",_xlfn.XLOOKUP(C475,'[1]Инф. по МКД'!$D$3:$D$13151,'[1]Инф. по МКД'!$C$3:$C$13151,,0)))</f>
        <v>Лысьвенский городской округ Пермского края</v>
      </c>
      <c r="C475" s="96" t="s">
        <v>402</v>
      </c>
      <c r="D475" s="74">
        <f>IF(ISERROR(IF(ISBLANK($C475),"",VLOOKUP($C475,'[1]Инф. по МКД'!$D$3:$T$13113,3,0))),"",IF(ISBLANK($C475),"",VLOOKUP($C475,'[1]Инф. по МКД'!$D$3:$T$13113,3,0)))</f>
        <v>1951</v>
      </c>
      <c r="E475" s="75"/>
      <c r="F475" s="87" t="str">
        <f>IF(ISERROR(IF(ISBLANK($C475),"",VLOOKUP($C475,'[1]Инф. по МКД'!$D$3:$T$13113,5,0))),"",IF(ISBLANK($C475),"",VLOOKUP($C475,'[1]Инф. по МКД'!$D$3:$T$13113,5,0)))</f>
        <v>Шлакоблок</v>
      </c>
      <c r="G475" s="75">
        <f>IF(ISERROR(IF(ISBLANK($C475),"",VLOOKUP($C475,'[1]Инф. по МКД'!$D$3:$T$13113,9,0))),"",IF(ISBLANK($C475),"",VLOOKUP($C475,'[1]Инф. по МКД'!$D$3:$T$13113,9,0)))</f>
        <v>2</v>
      </c>
      <c r="H475" s="61">
        <f>IF(ISERROR(IF(ISBLANK($C475),"",VLOOKUP($C475,'[1]Инф. по МКД'!$D$3:$T$13113,10,0))),"",IF(ISBLANK($C475),"",VLOOKUP($C475,'[1]Инф. по МКД'!$D$3:$T$13113,10,0)))</f>
        <v>3</v>
      </c>
      <c r="I475" s="77">
        <f>IF(ISERROR(IF(ISBLANK($C475),"",VLOOKUP($C475,'[1]Инф. по МКД'!$D$3:$T$13113,14,0))),"",IF(ISBLANK($C475),"",VLOOKUP($C475,'[1]Инф. по МКД'!$D$3:$T$13113,14,0)))</f>
        <v>1671.2</v>
      </c>
      <c r="J475" s="78">
        <f>IF(ISERROR(IF(ISBLANK($C475),"",VLOOKUP($C475,'[1]Инф. по МКД'!$D$3:$T$13113,15,0))),"",IF(ISBLANK($C475),"",VLOOKUP($C475,'[1]Инф. по МКД'!$D$3:$T$13113,15,0)))</f>
        <v>1238.2</v>
      </c>
      <c r="K475" s="77">
        <f>IF(ISERROR(IF(ISBLANK($C475),"",VLOOKUP($C475,'[1]Инф. по МКД'!$D$3:$T$13113,16,0))),"",IF(ISBLANK($C475),"",VLOOKUP($C475,'[1]Инф. по МКД'!$D$3:$T$13113,16,0)))</f>
        <v>1112.5999999999999</v>
      </c>
      <c r="L475" s="79">
        <f>IF(ISERROR(IF(ISBLANK($C475),"",VLOOKUP($C475,'[1]Инф. по МКД'!$D$3:$T$13113,17,0))),"",IF(ISBLANK($C475),"",VLOOKUP($C475,'[1]Инф. по МКД'!$D$3:$T$13113,17,0)))</f>
        <v>47</v>
      </c>
      <c r="M475" s="80">
        <f t="shared" si="67"/>
        <v>44642080.399999999</v>
      </c>
      <c r="N475" s="78"/>
      <c r="O475" s="78"/>
      <c r="P475" s="78"/>
      <c r="Q475" s="80">
        <f>IF('Форма 2'!D475=0,"",'Форма 2'!D475-N475-O475-P475)</f>
        <v>44642080.399999999</v>
      </c>
      <c r="R475" s="81">
        <f t="shared" si="74"/>
        <v>36054.014214181872</v>
      </c>
      <c r="S475" s="81">
        <f t="shared" si="75"/>
        <v>36054.014214181872</v>
      </c>
      <c r="T475" s="82">
        <v>46022</v>
      </c>
      <c r="U475" s="75" t="s">
        <v>43</v>
      </c>
      <c r="V475" s="83"/>
      <c r="W475" s="84">
        <f t="shared" si="73"/>
        <v>7</v>
      </c>
      <c r="X475" s="85">
        <v>1</v>
      </c>
      <c r="Y475" s="85">
        <v>1</v>
      </c>
      <c r="Z475" s="85" t="s">
        <v>961</v>
      </c>
      <c r="AA475" s="85">
        <v>1</v>
      </c>
      <c r="AB475" s="85">
        <v>1</v>
      </c>
      <c r="AC475" s="85">
        <v>1</v>
      </c>
      <c r="AD475" s="85" t="s">
        <v>961</v>
      </c>
      <c r="AE475" s="99" t="s">
        <v>961</v>
      </c>
      <c r="AF475" s="86" t="s">
        <v>961</v>
      </c>
      <c r="AG475" s="85">
        <v>1</v>
      </c>
      <c r="AH475" s="85">
        <v>1</v>
      </c>
      <c r="AI475" s="85" t="s">
        <v>961</v>
      </c>
      <c r="AJ475" s="85" t="s">
        <v>961</v>
      </c>
      <c r="AK475" s="85" t="s">
        <v>961</v>
      </c>
      <c r="AL475" s="85" t="s">
        <v>961</v>
      </c>
      <c r="AM475" s="85" t="s">
        <v>961</v>
      </c>
      <c r="AN475" s="85" t="s">
        <v>961</v>
      </c>
      <c r="AO475" s="85" t="s">
        <v>961</v>
      </c>
      <c r="AP475" s="85" t="s">
        <v>961</v>
      </c>
      <c r="AQ475" s="85" t="s">
        <v>961</v>
      </c>
      <c r="AR475" s="85" t="s">
        <v>961</v>
      </c>
    </row>
    <row r="476" spans="1:44" ht="16.5" thickTop="1" thickBot="1" x14ac:dyDescent="0.3">
      <c r="A476" s="61">
        <f t="shared" si="70"/>
        <v>12</v>
      </c>
      <c r="B476" s="92" t="str">
        <f>IF(ISERROR(IF(ISBLANK(C476),"",_xlfn.XLOOKUP(C476,'[1]Инф. по МКД'!$D$3:$D$13151,'[1]Инф. по МКД'!$C$3:$C$13151,,0))),"",IF(ISBLANK(C476),"",_xlfn.XLOOKUP(C476,'[1]Инф. по МКД'!$D$3:$D$13151,'[1]Инф. по МКД'!$C$3:$C$13151,,0)))</f>
        <v>Лысьвенский городской округ Пермского края</v>
      </c>
      <c r="C476" s="96" t="s">
        <v>765</v>
      </c>
      <c r="D476" s="74">
        <f>IF(ISERROR(IF(ISBLANK($C476),"",VLOOKUP($C476,'[1]Инф. по МКД'!$D$3:$T$13113,3,0))),"",IF(ISBLANK($C476),"",VLOOKUP($C476,'[1]Инф. по МКД'!$D$3:$T$13113,3,0)))</f>
        <v>1962</v>
      </c>
      <c r="E476" s="75"/>
      <c r="F476" s="87" t="str">
        <f>IF(ISERROR(IF(ISBLANK($C476),"",VLOOKUP($C476,'[1]Инф. по МКД'!$D$3:$T$13113,5,0))),"",IF(ISBLANK($C476),"",VLOOKUP($C476,'[1]Инф. по МКД'!$D$3:$T$13113,5,0)))</f>
        <v>Блоки КСБ</v>
      </c>
      <c r="G476" s="75">
        <f>IF(ISERROR(IF(ISBLANK($C476),"",VLOOKUP($C476,'[1]Инф. по МКД'!$D$3:$T$13113,9,0))),"",IF(ISBLANK($C476),"",VLOOKUP($C476,'[1]Инф. по МКД'!$D$3:$T$13113,9,0)))</f>
        <v>5</v>
      </c>
      <c r="H476" s="61">
        <f>IF(ISERROR(IF(ISBLANK($C476),"",VLOOKUP($C476,'[1]Инф. по МКД'!$D$3:$T$13113,10,0))),"",IF(ISBLANK($C476),"",VLOOKUP($C476,'[1]Инф. по МКД'!$D$3:$T$13113,10,0)))</f>
        <v>3</v>
      </c>
      <c r="I476" s="77">
        <f>IF(ISERROR(IF(ISBLANK($C476),"",VLOOKUP($C476,'[1]Инф. по МКД'!$D$3:$T$13113,14,0))),"",IF(ISBLANK($C476),"",VLOOKUP($C476,'[1]Инф. по МКД'!$D$3:$T$13113,14,0)))</f>
        <v>2717.7</v>
      </c>
      <c r="J476" s="78">
        <f>IF(ISERROR(IF(ISBLANK($C476),"",VLOOKUP($C476,'[1]Инф. по МКД'!$D$3:$T$13113,15,0))),"",IF(ISBLANK($C476),"",VLOOKUP($C476,'[1]Инф. по МКД'!$D$3:$T$13113,15,0)))</f>
        <v>2412.1999999999998</v>
      </c>
      <c r="K476" s="77">
        <f>IF(ISERROR(IF(ISBLANK($C476),"",VLOOKUP($C476,'[1]Инф. по МКД'!$D$3:$T$13113,16,0))),"",IF(ISBLANK($C476),"",VLOOKUP($C476,'[1]Инф. по МКД'!$D$3:$T$13113,16,0)))</f>
        <v>1979.4</v>
      </c>
      <c r="L476" s="79">
        <f>IF(ISERROR(IF(ISBLANK($C476),"",VLOOKUP($C476,'[1]Инф. по МКД'!$D$3:$T$13113,17,0))),"",IF(ISBLANK($C476),"",VLOOKUP($C476,'[1]Инф. по МКД'!$D$3:$T$13113,17,0)))</f>
        <v>89</v>
      </c>
      <c r="M476" s="80">
        <f t="shared" si="67"/>
        <v>12621433.639999999</v>
      </c>
      <c r="N476" s="78"/>
      <c r="O476" s="78"/>
      <c r="P476" s="78"/>
      <c r="Q476" s="80">
        <f>IF('Форма 2'!D476=0,"",'Форма 2'!D476-N476-O476-P476)</f>
        <v>12621433.639999999</v>
      </c>
      <c r="R476" s="81">
        <f t="shared" si="74"/>
        <v>5232.3329906309591</v>
      </c>
      <c r="S476" s="81">
        <f t="shared" si="75"/>
        <v>5232.3329906309591</v>
      </c>
      <c r="T476" s="82">
        <v>46022</v>
      </c>
      <c r="U476" s="75" t="s">
        <v>44</v>
      </c>
      <c r="V476" s="84"/>
      <c r="W476" s="84">
        <f t="shared" si="73"/>
        <v>5</v>
      </c>
      <c r="X476" s="85">
        <v>1</v>
      </c>
      <c r="Y476" s="85">
        <v>1</v>
      </c>
      <c r="Z476" s="85" t="s">
        <v>961</v>
      </c>
      <c r="AA476" s="85">
        <v>1</v>
      </c>
      <c r="AB476" s="85">
        <v>1</v>
      </c>
      <c r="AC476" s="85">
        <v>1</v>
      </c>
      <c r="AD476" s="85" t="s">
        <v>961</v>
      </c>
      <c r="AE476" s="99" t="s">
        <v>961</v>
      </c>
      <c r="AF476" s="86" t="s">
        <v>961</v>
      </c>
      <c r="AG476" s="85" t="s">
        <v>961</v>
      </c>
      <c r="AH476" s="85" t="s">
        <v>961</v>
      </c>
      <c r="AI476" s="85" t="s">
        <v>961</v>
      </c>
      <c r="AJ476" s="85" t="s">
        <v>961</v>
      </c>
      <c r="AK476" s="85" t="s">
        <v>961</v>
      </c>
      <c r="AL476" s="85" t="s">
        <v>961</v>
      </c>
      <c r="AM476" s="85" t="s">
        <v>961</v>
      </c>
      <c r="AN476" s="85" t="s">
        <v>961</v>
      </c>
      <c r="AO476" s="85" t="s">
        <v>961</v>
      </c>
      <c r="AP476" s="85" t="s">
        <v>961</v>
      </c>
      <c r="AQ476" s="85" t="s">
        <v>961</v>
      </c>
      <c r="AR476" s="85" t="s">
        <v>961</v>
      </c>
    </row>
    <row r="477" spans="1:44" ht="16.5" thickTop="1" thickBot="1" x14ac:dyDescent="0.3">
      <c r="A477" s="61">
        <f t="shared" si="70"/>
        <v>13</v>
      </c>
      <c r="B477" s="92" t="str">
        <f>IF(ISERROR(IF(ISBLANK(C477),"",_xlfn.XLOOKUP(C477,'[1]Инф. по МКД'!$D$3:$D$13151,'[1]Инф. по МКД'!$C$3:$C$13151,,0))),"",IF(ISBLANK(C477),"",_xlfn.XLOOKUP(C477,'[1]Инф. по МКД'!$D$3:$D$13151,'[1]Инф. по МКД'!$C$3:$C$13151,,0)))</f>
        <v>Лысьвенский городской округ Пермского края</v>
      </c>
      <c r="C477" s="96" t="s">
        <v>775</v>
      </c>
      <c r="D477" s="74">
        <f>IF(ISERROR(IF(ISBLANK($C477),"",VLOOKUP($C477,'[1]Инф. по МКД'!$D$3:$T$13113,3,0))),"",IF(ISBLANK($C477),"",VLOOKUP($C477,'[1]Инф. по МКД'!$D$3:$T$13113,3,0)))</f>
        <v>1988</v>
      </c>
      <c r="E477" s="75"/>
      <c r="F477" s="87" t="str">
        <f>IF(ISERROR(IF(ISBLANK($C477),"",VLOOKUP($C477,'[1]Инф. по МКД'!$D$3:$T$13113,5,0))),"",IF(ISBLANK($C477),"",VLOOKUP($C477,'[1]Инф. по МКД'!$D$3:$T$13113,5,0)))</f>
        <v>Шлакоблок</v>
      </c>
      <c r="G477" s="75">
        <f>IF(ISERROR(IF(ISBLANK($C477),"",VLOOKUP($C477,'[1]Инф. по МКД'!$D$3:$T$13113,9,0))),"",IF(ISBLANK($C477),"",VLOOKUP($C477,'[1]Инф. по МКД'!$D$3:$T$13113,9,0)))</f>
        <v>9</v>
      </c>
      <c r="H477" s="61">
        <f>IF(ISERROR(IF(ISBLANK($C477),"",VLOOKUP($C477,'[1]Инф. по МКД'!$D$3:$T$13113,10,0))),"",IF(ISBLANK($C477),"",VLOOKUP($C477,'[1]Инф. по МКД'!$D$3:$T$13113,10,0)))</f>
        <v>2</v>
      </c>
      <c r="I477" s="77">
        <f>IF(ISERROR(IF(ISBLANK($C477),"",VLOOKUP($C477,'[1]Инф. по МКД'!$D$3:$T$13113,14,0))),"",IF(ISBLANK($C477),"",VLOOKUP($C477,'[1]Инф. по МКД'!$D$3:$T$13113,14,0)))</f>
        <v>5087.5</v>
      </c>
      <c r="J477" s="78">
        <f>IF(ISERROR(IF(ISBLANK($C477),"",VLOOKUP($C477,'[1]Инф. по МКД'!$D$3:$T$13113,15,0))),"",IF(ISBLANK($C477),"",VLOOKUP($C477,'[1]Инф. по МКД'!$D$3:$T$13113,15,0)))</f>
        <v>4686.2</v>
      </c>
      <c r="K477" s="77">
        <f>IF(ISERROR(IF(ISBLANK($C477),"",VLOOKUP($C477,'[1]Инф. по МКД'!$D$3:$T$13113,16,0))),"",IF(ISBLANK($C477),"",VLOOKUP($C477,'[1]Инф. по МКД'!$D$3:$T$13113,16,0)))</f>
        <v>4217.58</v>
      </c>
      <c r="L477" s="79">
        <f>IF(ISERROR(IF(ISBLANK($C477),"",VLOOKUP($C477,'[1]Инф. по МКД'!$D$3:$T$13113,17,0))),"",IF(ISBLANK($C477),"",VLOOKUP($C477,'[1]Инф. по МКД'!$D$3:$T$13113,17,0)))</f>
        <v>0</v>
      </c>
      <c r="M477" s="80">
        <f t="shared" si="67"/>
        <v>5557017.8399999999</v>
      </c>
      <c r="N477" s="78"/>
      <c r="O477" s="78"/>
      <c r="P477" s="78"/>
      <c r="Q477" s="80">
        <f>IF('Форма 2'!D477=0,"",'Форма 2'!D477-N477-O477-P477)</f>
        <v>5557017.8399999999</v>
      </c>
      <c r="R477" s="81">
        <f t="shared" si="74"/>
        <v>1185.8260082796296</v>
      </c>
      <c r="S477" s="81">
        <f t="shared" si="75"/>
        <v>1185.8260082796296</v>
      </c>
      <c r="T477" s="82">
        <v>46022</v>
      </c>
      <c r="U477" s="75" t="s">
        <v>44</v>
      </c>
      <c r="V477" s="83"/>
      <c r="W477" s="84">
        <f t="shared" si="73"/>
        <v>1</v>
      </c>
      <c r="X477" s="85" t="s">
        <v>961</v>
      </c>
      <c r="Y477" s="85" t="s">
        <v>961</v>
      </c>
      <c r="Z477" s="85" t="s">
        <v>961</v>
      </c>
      <c r="AA477" s="85" t="s">
        <v>961</v>
      </c>
      <c r="AB477" s="85" t="s">
        <v>961</v>
      </c>
      <c r="AC477" s="85" t="s">
        <v>961</v>
      </c>
      <c r="AD477" s="85" t="s">
        <v>961</v>
      </c>
      <c r="AE477" s="99">
        <v>2</v>
      </c>
      <c r="AF477" s="86">
        <v>5557017.8399999999</v>
      </c>
      <c r="AG477" s="85" t="s">
        <v>961</v>
      </c>
      <c r="AH477" s="85" t="s">
        <v>961</v>
      </c>
      <c r="AI477" s="85" t="s">
        <v>961</v>
      </c>
      <c r="AJ477" s="85" t="s">
        <v>961</v>
      </c>
      <c r="AK477" s="85" t="s">
        <v>961</v>
      </c>
      <c r="AL477" s="85" t="s">
        <v>961</v>
      </c>
      <c r="AM477" s="85" t="s">
        <v>961</v>
      </c>
      <c r="AN477" s="85" t="s">
        <v>961</v>
      </c>
      <c r="AO477" s="85" t="s">
        <v>961</v>
      </c>
      <c r="AP477" s="85" t="s">
        <v>961</v>
      </c>
      <c r="AQ477" s="85" t="s">
        <v>961</v>
      </c>
      <c r="AR477" s="85" t="s">
        <v>961</v>
      </c>
    </row>
    <row r="478" spans="1:44" ht="17.25" thickTop="1" thickBot="1" x14ac:dyDescent="0.3">
      <c r="A478" s="190">
        <f t="shared" si="70"/>
        <v>0</v>
      </c>
      <c r="B478" s="191" t="str">
        <f>IF(ISERROR(IF(ISBLANK(C478),"",_xlfn.XLOOKUP(C478,'[1]Инф. по МКД'!$D$3:$D$13151,'[1]Инф. по МКД'!$C$3:$C$13151,,0))),"",IF(ISBLANK(C478),"",_xlfn.XLOOKUP(C478,'[1]Инф. по МКД'!$D$3:$D$13151,'[1]Инф. по МКД'!$C$3:$C$13151,,0)))</f>
        <v/>
      </c>
      <c r="C478" s="35" t="s">
        <v>122</v>
      </c>
      <c r="D478" s="32" t="str">
        <f>IF(ISERROR(IF(ISBLANK($C478),"",VLOOKUP($C478,'[1]Инф. по МКД'!$D$3:$T$13113,3,0))),"",IF(ISBLANK($C478),"",VLOOKUP($C478,'[1]Инф. по МКД'!$D$3:$T$13113,3,0)))</f>
        <v/>
      </c>
      <c r="E478" s="32"/>
      <c r="F478" s="32" t="str">
        <f>IF(ISERROR(IF(ISBLANK($C478),"",VLOOKUP($C478,'[1]Инф. по МКД'!$D$3:$T$13113,5,0))),"",IF(ISBLANK($C478),"",VLOOKUP($C478,'[1]Инф. по МКД'!$D$3:$T$13113,5,0)))</f>
        <v/>
      </c>
      <c r="G478" s="32" t="str">
        <f>IF(ISERROR(IF(ISBLANK($C478),"",VLOOKUP($C478,'[1]Инф. по МКД'!$D$3:$T$13113,9,0))),"",IF(ISBLANK($C478),"",VLOOKUP($C478,'[1]Инф. по МКД'!$D$3:$T$13113,9,0)))</f>
        <v/>
      </c>
      <c r="H478" s="32" t="str">
        <f>IF(ISERROR(IF(ISBLANK($C478),"",VLOOKUP($C478,'[1]Инф. по МКД'!$D$3:$T$13113,10,0))),"",IF(ISBLANK($C478),"",VLOOKUP($C478,'[1]Инф. по МКД'!$D$3:$T$13113,10,0)))</f>
        <v/>
      </c>
      <c r="I478" s="36" t="str">
        <f>IF(ISERROR(IF(ISBLANK($C478),"",VLOOKUP($C478,'[1]Инф. по МКД'!$D$3:$T$13113,14,0))),"",IF(ISBLANK($C478),"",VLOOKUP($C478,'[1]Инф. по МКД'!$D$3:$T$13113,14,0)))</f>
        <v/>
      </c>
      <c r="J478" s="36" t="str">
        <f>IF(ISERROR(IF(ISBLANK($C478),"",VLOOKUP($C478,'[1]Инф. по МКД'!$D$3:$T$13113,15,0))),"",IF(ISBLANK($C478),"",VLOOKUP($C478,'[1]Инф. по МКД'!$D$3:$T$13113,15,0)))</f>
        <v/>
      </c>
      <c r="K478" s="36" t="str">
        <f>IF(ISERROR(IF(ISBLANK($C478),"",VLOOKUP($C478,'[1]Инф. по МКД'!$D$3:$T$13113,16,0))),"",IF(ISBLANK($C478),"",VLOOKUP($C478,'[1]Инф. по МКД'!$D$3:$T$13113,16,0)))</f>
        <v/>
      </c>
      <c r="L478" s="36" t="str">
        <f>IF(ISERROR(IF(ISBLANK($C478),"",VLOOKUP($C478,'[1]Инф. по МКД'!$D$3:$T$13113,17,0))),"",IF(ISBLANK($C478),"",VLOOKUP($C478,'[1]Инф. по МКД'!$D$3:$T$13113,17,0)))</f>
        <v/>
      </c>
      <c r="M478" s="36">
        <f t="shared" si="67"/>
        <v>336942750.04000008</v>
      </c>
      <c r="N478" s="36"/>
      <c r="O478" s="36"/>
      <c r="P478" s="36"/>
      <c r="Q478" s="36">
        <f>IF('Форма 2'!D478=0,"",'Форма 2'!D478-N478-O478-P478)</f>
        <v>336942750.04000008</v>
      </c>
      <c r="R478" s="93"/>
      <c r="S478" s="93"/>
      <c r="T478" s="32"/>
      <c r="U478" s="32"/>
      <c r="V478" s="84"/>
      <c r="W478" s="84">
        <f t="shared" si="73"/>
        <v>0</v>
      </c>
      <c r="X478" s="85"/>
      <c r="Y478" s="85"/>
      <c r="Z478" s="85"/>
      <c r="AA478" s="85"/>
      <c r="AB478" s="85"/>
      <c r="AC478" s="85"/>
      <c r="AD478" s="85"/>
      <c r="AE478" s="99"/>
      <c r="AF478" s="86"/>
      <c r="AG478" s="85"/>
      <c r="AH478" s="85"/>
      <c r="AI478" s="85"/>
      <c r="AJ478" s="85"/>
      <c r="AK478" s="85"/>
      <c r="AL478" s="85"/>
      <c r="AM478" s="85"/>
      <c r="AN478" s="85"/>
      <c r="AO478" s="85"/>
      <c r="AP478" s="85"/>
      <c r="AQ478" s="85"/>
      <c r="AR478" s="85"/>
    </row>
    <row r="479" spans="1:44" ht="16.5" thickTop="1" thickBot="1" x14ac:dyDescent="0.3">
      <c r="A479" s="61">
        <f t="shared" si="70"/>
        <v>1</v>
      </c>
      <c r="B479" s="92" t="str">
        <f>IF(ISERROR(IF(ISBLANK(C479),"",_xlfn.XLOOKUP(C479,'[1]Инф. по МКД'!$D$3:$D$13151,'[1]Инф. по МКД'!$C$3:$C$13151,,0))),"",IF(ISBLANK(C479),"",_xlfn.XLOOKUP(C479,'[1]Инф. по МКД'!$D$3:$D$13151,'[1]Инф. по МКД'!$C$3:$C$13151,,0)))</f>
        <v>Муниципальное образование "Город Березники" Пермского края</v>
      </c>
      <c r="C479" s="96" t="s">
        <v>346</v>
      </c>
      <c r="D479" s="74">
        <f>IF(ISERROR(IF(ISBLANK($C479),"",VLOOKUP($C479,'[1]Инф. по МКД'!$D$3:$T$13113,3,0))),"",IF(ISBLANK($C479),"",VLOOKUP($C479,'[1]Инф. по МКД'!$D$3:$T$13113,3,0)))</f>
        <v>1959</v>
      </c>
      <c r="E479" s="75"/>
      <c r="F479" s="87" t="str">
        <f>IF(ISERROR(IF(ISBLANK($C479),"",VLOOKUP($C479,'[1]Инф. по МКД'!$D$3:$T$13113,5,0))),"",IF(ISBLANK($C479),"",VLOOKUP($C479,'[1]Инф. по МКД'!$D$3:$T$13113,5,0)))</f>
        <v>Кирпич</v>
      </c>
      <c r="G479" s="75">
        <f>IF(ISERROR(IF(ISBLANK($C479),"",VLOOKUP($C479,'[1]Инф. по МКД'!$D$3:$T$13113,9,0))),"",IF(ISBLANK($C479),"",VLOOKUP($C479,'[1]Инф. по МКД'!$D$3:$T$13113,9,0)))</f>
        <v>4</v>
      </c>
      <c r="H479" s="61">
        <f>IF(ISERROR(IF(ISBLANK($C479),"",VLOOKUP($C479,'[1]Инф. по МКД'!$D$3:$T$13113,10,0))),"",IF(ISBLANK($C479),"",VLOOKUP($C479,'[1]Инф. по МКД'!$D$3:$T$13113,10,0)))</f>
        <v>2</v>
      </c>
      <c r="I479" s="77">
        <f>IF(ISERROR(IF(ISBLANK($C479),"",VLOOKUP($C479,'[1]Инф. по МКД'!$D$3:$T$13113,14,0))),"",IF(ISBLANK($C479),"",VLOOKUP($C479,'[1]Инф. по МКД'!$D$3:$T$13113,14,0)))</f>
        <v>1704.3</v>
      </c>
      <c r="J479" s="78">
        <f>IF(ISERROR(IF(ISBLANK($C479),"",VLOOKUP($C479,'[1]Инф. по МКД'!$D$3:$T$13113,15,0))),"",IF(ISBLANK($C479),"",VLOOKUP($C479,'[1]Инф. по МКД'!$D$3:$T$13113,15,0)))</f>
        <v>1258.5</v>
      </c>
      <c r="K479" s="77">
        <f>IF(ISERROR(IF(ISBLANK($C479),"",VLOOKUP($C479,'[1]Инф. по МКД'!$D$3:$T$13113,16,0))),"",IF(ISBLANK($C479),"",VLOOKUP($C479,'[1]Инф. по МКД'!$D$3:$T$13113,16,0)))</f>
        <v>1132.6500000000001</v>
      </c>
      <c r="L479" s="79">
        <f>IF(ISERROR(IF(ISBLANK($C479),"",VLOOKUP($C479,'[1]Инф. по МКД'!$D$3:$T$13113,17,0))),"",IF(ISBLANK($C479),"",VLOOKUP($C479,'[1]Инф. по МКД'!$D$3:$T$13113,17,0)))</f>
        <v>80</v>
      </c>
      <c r="M479" s="80">
        <f t="shared" si="67"/>
        <v>7675349.1399999997</v>
      </c>
      <c r="N479" s="78"/>
      <c r="O479" s="78"/>
      <c r="P479" s="78"/>
      <c r="Q479" s="80">
        <f>IF('Форма 2'!D479=0,"",'Форма 2'!D479-N479-O479-P479)</f>
        <v>7675349.1399999997</v>
      </c>
      <c r="R479" s="81">
        <f t="shared" ref="R479:R501" si="76">M479/J479</f>
        <v>6098.8074215335719</v>
      </c>
      <c r="S479" s="81">
        <f t="shared" ref="S479:S501" si="77">R479</f>
        <v>6098.8074215335719</v>
      </c>
      <c r="T479" s="82">
        <v>46022</v>
      </c>
      <c r="U479" s="75" t="s">
        <v>43</v>
      </c>
      <c r="V479" s="83"/>
      <c r="W479" s="84">
        <f t="shared" si="73"/>
        <v>1</v>
      </c>
      <c r="X479" s="85" t="s">
        <v>961</v>
      </c>
      <c r="Y479" s="85" t="s">
        <v>961</v>
      </c>
      <c r="Z479" s="85" t="s">
        <v>961</v>
      </c>
      <c r="AA479" s="85" t="s">
        <v>961</v>
      </c>
      <c r="AB479" s="85" t="s">
        <v>961</v>
      </c>
      <c r="AC479" s="85" t="s">
        <v>961</v>
      </c>
      <c r="AD479" s="85" t="s">
        <v>961</v>
      </c>
      <c r="AE479" s="99" t="s">
        <v>961</v>
      </c>
      <c r="AF479" s="86" t="s">
        <v>961</v>
      </c>
      <c r="AG479" s="85">
        <v>1</v>
      </c>
      <c r="AH479" s="85" t="s">
        <v>961</v>
      </c>
      <c r="AI479" s="85" t="s">
        <v>961</v>
      </c>
      <c r="AJ479" s="85" t="s">
        <v>961</v>
      </c>
      <c r="AK479" s="85" t="s">
        <v>961</v>
      </c>
      <c r="AL479" s="85" t="s">
        <v>961</v>
      </c>
      <c r="AM479" s="85" t="s">
        <v>961</v>
      </c>
      <c r="AN479" s="85" t="s">
        <v>961</v>
      </c>
      <c r="AO479" s="85" t="s">
        <v>961</v>
      </c>
      <c r="AP479" s="85" t="s">
        <v>961</v>
      </c>
      <c r="AQ479" s="85" t="s">
        <v>961</v>
      </c>
      <c r="AR479" s="85" t="s">
        <v>961</v>
      </c>
    </row>
    <row r="480" spans="1:44" ht="16.5" thickTop="1" thickBot="1" x14ac:dyDescent="0.3">
      <c r="A480" s="61">
        <f t="shared" si="70"/>
        <v>2</v>
      </c>
      <c r="B480" s="92" t="str">
        <f>IF(ISERROR(IF(ISBLANK(C480),"",_xlfn.XLOOKUP(C480,'[1]Инф. по МКД'!$D$3:$D$13151,'[1]Инф. по МКД'!$C$3:$C$13151,,0))),"",IF(ISBLANK(C480),"",_xlfn.XLOOKUP(C480,'[1]Инф. по МКД'!$D$3:$D$13151,'[1]Инф. по МКД'!$C$3:$C$13151,,0)))</f>
        <v>Муниципальное образование "Город Березники" Пермского края</v>
      </c>
      <c r="C480" s="96" t="s">
        <v>347</v>
      </c>
      <c r="D480" s="74">
        <f>IF(ISERROR(IF(ISBLANK($C480),"",VLOOKUP($C480,'[1]Инф. по МКД'!$D$3:$T$13113,3,0))),"",IF(ISBLANK($C480),"",VLOOKUP($C480,'[1]Инф. по МКД'!$D$3:$T$13113,3,0)))</f>
        <v>1951</v>
      </c>
      <c r="E480" s="75"/>
      <c r="F480" s="87" t="str">
        <f>IF(ISERROR(IF(ISBLANK($C480),"",VLOOKUP($C480,'[1]Инф. по МКД'!$D$3:$T$13113,5,0))),"",IF(ISBLANK($C480),"",VLOOKUP($C480,'[1]Инф. по МКД'!$D$3:$T$13113,5,0)))</f>
        <v>Кирпич</v>
      </c>
      <c r="G480" s="75">
        <f>IF(ISERROR(IF(ISBLANK($C480),"",VLOOKUP($C480,'[1]Инф. по МКД'!$D$3:$T$13113,9,0))),"",IF(ISBLANK($C480),"",VLOOKUP($C480,'[1]Инф. по МКД'!$D$3:$T$13113,9,0)))</f>
        <v>3</v>
      </c>
      <c r="H480" s="61">
        <f>IF(ISERROR(IF(ISBLANK($C480),"",VLOOKUP($C480,'[1]Инф. по МКД'!$D$3:$T$13113,10,0))),"",IF(ISBLANK($C480),"",VLOOKUP($C480,'[1]Инф. по МКД'!$D$3:$T$13113,10,0)))</f>
        <v>1</v>
      </c>
      <c r="I480" s="77">
        <f>IF(ISERROR(IF(ISBLANK($C480),"",VLOOKUP($C480,'[1]Инф. по МКД'!$D$3:$T$13113,14,0))),"",IF(ISBLANK($C480),"",VLOOKUP($C480,'[1]Инф. по МКД'!$D$3:$T$13113,14,0)))</f>
        <v>711</v>
      </c>
      <c r="J480" s="78">
        <f>IF(ISERROR(IF(ISBLANK($C480),"",VLOOKUP($C480,'[1]Инф. по МКД'!$D$3:$T$13113,15,0))),"",IF(ISBLANK($C480),"",VLOOKUP($C480,'[1]Инф. по МКД'!$D$3:$T$13113,15,0)))</f>
        <v>609.5</v>
      </c>
      <c r="K480" s="77">
        <f>IF(ISERROR(IF(ISBLANK($C480),"",VLOOKUP($C480,'[1]Инф. по МКД'!$D$3:$T$13113,16,0))),"",IF(ISBLANK($C480),"",VLOOKUP($C480,'[1]Инф. по МКД'!$D$3:$T$13113,16,0)))</f>
        <v>609.5</v>
      </c>
      <c r="L480" s="79">
        <f>IF(ISERROR(IF(ISBLANK($C480),"",VLOOKUP($C480,'[1]Инф. по МКД'!$D$3:$T$13113,17,0))),"",IF(ISBLANK($C480),"",VLOOKUP($C480,'[1]Инф. по МКД'!$D$3:$T$13113,17,0)))</f>
        <v>24</v>
      </c>
      <c r="M480" s="80">
        <f t="shared" si="67"/>
        <v>13120253.640000001</v>
      </c>
      <c r="N480" s="78"/>
      <c r="O480" s="78"/>
      <c r="P480" s="78"/>
      <c r="Q480" s="80">
        <f>IF('Форма 2'!D480=0,"",'Форма 2'!D480-N480-O480-P480)</f>
        <v>13120253.640000001</v>
      </c>
      <c r="R480" s="81">
        <f t="shared" si="76"/>
        <v>21526.256997538967</v>
      </c>
      <c r="S480" s="81">
        <f t="shared" si="77"/>
        <v>21526.256997538967</v>
      </c>
      <c r="T480" s="82">
        <v>46022</v>
      </c>
      <c r="U480" s="75" t="s">
        <v>43</v>
      </c>
      <c r="V480" s="84"/>
      <c r="W480" s="84">
        <f t="shared" si="73"/>
        <v>7</v>
      </c>
      <c r="X480" s="85">
        <v>1</v>
      </c>
      <c r="Y480" s="85">
        <v>1</v>
      </c>
      <c r="Z480" s="85" t="s">
        <v>961</v>
      </c>
      <c r="AA480" s="85">
        <v>1</v>
      </c>
      <c r="AB480" s="85">
        <v>1</v>
      </c>
      <c r="AC480" s="85">
        <v>1</v>
      </c>
      <c r="AD480" s="85" t="s">
        <v>961</v>
      </c>
      <c r="AE480" s="99" t="s">
        <v>961</v>
      </c>
      <c r="AF480" s="86" t="s">
        <v>961</v>
      </c>
      <c r="AG480" s="85" t="s">
        <v>961</v>
      </c>
      <c r="AH480" s="85">
        <v>1</v>
      </c>
      <c r="AI480" s="85" t="s">
        <v>961</v>
      </c>
      <c r="AJ480" s="85" t="s">
        <v>961</v>
      </c>
      <c r="AK480" s="85">
        <v>1</v>
      </c>
      <c r="AL480" s="85" t="s">
        <v>961</v>
      </c>
      <c r="AM480" s="85" t="s">
        <v>961</v>
      </c>
      <c r="AN480" s="85" t="s">
        <v>961</v>
      </c>
      <c r="AO480" s="85" t="s">
        <v>961</v>
      </c>
      <c r="AP480" s="85" t="s">
        <v>961</v>
      </c>
      <c r="AQ480" s="85" t="s">
        <v>961</v>
      </c>
      <c r="AR480" s="85" t="s">
        <v>961</v>
      </c>
    </row>
    <row r="481" spans="1:44" ht="16.5" thickTop="1" thickBot="1" x14ac:dyDescent="0.3">
      <c r="A481" s="61">
        <f t="shared" si="70"/>
        <v>3</v>
      </c>
      <c r="B481" s="92" t="str">
        <f>IF(ISERROR(IF(ISBLANK(C481),"",_xlfn.XLOOKUP(C481,'[1]Инф. по МКД'!$D$3:$D$13151,'[1]Инф. по МКД'!$C$3:$C$13151,,0))),"",IF(ISBLANK(C481),"",_xlfn.XLOOKUP(C481,'[1]Инф. по МКД'!$D$3:$D$13151,'[1]Инф. по МКД'!$C$3:$C$13151,,0)))</f>
        <v>Муниципальное образование "Город Березники" Пермского края</v>
      </c>
      <c r="C481" s="96" t="s">
        <v>348</v>
      </c>
      <c r="D481" s="74">
        <f>IF(ISERROR(IF(ISBLANK($C481),"",VLOOKUP($C481,'[1]Инф. по МКД'!$D$3:$T$13113,3,0))),"",IF(ISBLANK($C481),"",VLOOKUP($C481,'[1]Инф. по МКД'!$D$3:$T$13113,3,0)))</f>
        <v>1947</v>
      </c>
      <c r="E481" s="75"/>
      <c r="F481" s="87" t="str">
        <f>IF(ISERROR(IF(ISBLANK($C481),"",VLOOKUP($C481,'[1]Инф. по МКД'!$D$3:$T$13113,5,0))),"",IF(ISBLANK($C481),"",VLOOKUP($C481,'[1]Инф. по МКД'!$D$3:$T$13113,5,0)))</f>
        <v>Кирпич</v>
      </c>
      <c r="G481" s="75">
        <f>IF(ISERROR(IF(ISBLANK($C481),"",VLOOKUP($C481,'[1]Инф. по МКД'!$D$3:$T$13113,9,0))),"",IF(ISBLANK($C481),"",VLOOKUP($C481,'[1]Инф. по МКД'!$D$3:$T$13113,9,0)))</f>
        <v>3</v>
      </c>
      <c r="H481" s="61">
        <f>IF(ISERROR(IF(ISBLANK($C481),"",VLOOKUP($C481,'[1]Инф. по МКД'!$D$3:$T$13113,10,0))),"",IF(ISBLANK($C481),"",VLOOKUP($C481,'[1]Инф. по МКД'!$D$3:$T$13113,10,0)))</f>
        <v>2</v>
      </c>
      <c r="I481" s="77">
        <f>IF(ISERROR(IF(ISBLANK($C481),"",VLOOKUP($C481,'[1]Инф. по МКД'!$D$3:$T$13113,14,0))),"",IF(ISBLANK($C481),"",VLOOKUP($C481,'[1]Инф. по МКД'!$D$3:$T$13113,14,0)))</f>
        <v>1104</v>
      </c>
      <c r="J481" s="78">
        <f>IF(ISERROR(IF(ISBLANK($C481),"",VLOOKUP($C481,'[1]Инф. по МКД'!$D$3:$T$13113,15,0))),"",IF(ISBLANK($C481),"",VLOOKUP($C481,'[1]Инф. по МКД'!$D$3:$T$13113,15,0)))</f>
        <v>909.9</v>
      </c>
      <c r="K481" s="77">
        <f>IF(ISERROR(IF(ISBLANK($C481),"",VLOOKUP($C481,'[1]Инф. по МКД'!$D$3:$T$13113,16,0))),"",IF(ISBLANK($C481),"",VLOOKUP($C481,'[1]Инф. по МКД'!$D$3:$T$13113,16,0)))</f>
        <v>909.9</v>
      </c>
      <c r="L481" s="79">
        <f>IF(ISERROR(IF(ISBLANK($C481),"",VLOOKUP($C481,'[1]Инф. по МКД'!$D$3:$T$13113,17,0))),"",IF(ISBLANK($C481),"",VLOOKUP($C481,'[1]Инф. по МКД'!$D$3:$T$13113,17,0)))</f>
        <v>35</v>
      </c>
      <c r="M481" s="80">
        <f t="shared" si="67"/>
        <v>30106532.640000004</v>
      </c>
      <c r="N481" s="78"/>
      <c r="O481" s="78"/>
      <c r="P481" s="78"/>
      <c r="Q481" s="80">
        <f>IF('Форма 2'!D481=0,"",'Форма 2'!D481-N481-O481-P481)</f>
        <v>30106532.640000004</v>
      </c>
      <c r="R481" s="81">
        <f t="shared" si="76"/>
        <v>33087.737817342568</v>
      </c>
      <c r="S481" s="81">
        <f t="shared" si="77"/>
        <v>33087.737817342568</v>
      </c>
      <c r="T481" s="82">
        <v>46022</v>
      </c>
      <c r="U481" s="75" t="s">
        <v>43</v>
      </c>
      <c r="V481" s="83"/>
      <c r="W481" s="84">
        <f t="shared" si="73"/>
        <v>7</v>
      </c>
      <c r="X481" s="85" t="s">
        <v>961</v>
      </c>
      <c r="Y481" s="85">
        <v>1</v>
      </c>
      <c r="Z481" s="85" t="s">
        <v>961</v>
      </c>
      <c r="AA481" s="85">
        <v>1</v>
      </c>
      <c r="AB481" s="85">
        <v>1</v>
      </c>
      <c r="AC481" s="85">
        <v>1</v>
      </c>
      <c r="AD481" s="85" t="s">
        <v>961</v>
      </c>
      <c r="AE481" s="99" t="s">
        <v>961</v>
      </c>
      <c r="AF481" s="86" t="s">
        <v>961</v>
      </c>
      <c r="AG481" s="85">
        <v>1</v>
      </c>
      <c r="AH481" s="85">
        <v>1</v>
      </c>
      <c r="AI481" s="85" t="s">
        <v>961</v>
      </c>
      <c r="AJ481" s="85" t="s">
        <v>961</v>
      </c>
      <c r="AK481" s="85">
        <v>1</v>
      </c>
      <c r="AL481" s="85" t="s">
        <v>961</v>
      </c>
      <c r="AM481" s="85" t="s">
        <v>961</v>
      </c>
      <c r="AN481" s="85" t="s">
        <v>961</v>
      </c>
      <c r="AO481" s="85" t="s">
        <v>961</v>
      </c>
      <c r="AP481" s="85" t="s">
        <v>961</v>
      </c>
      <c r="AQ481" s="85" t="s">
        <v>961</v>
      </c>
      <c r="AR481" s="85" t="s">
        <v>961</v>
      </c>
    </row>
    <row r="482" spans="1:44" ht="16.5" thickTop="1" thickBot="1" x14ac:dyDescent="0.3">
      <c r="A482" s="61">
        <f t="shared" si="70"/>
        <v>4</v>
      </c>
      <c r="B482" s="92" t="str">
        <f>IF(ISERROR(IF(ISBLANK(C482),"",_xlfn.XLOOKUP(C482,'[1]Инф. по МКД'!$D$3:$D$13151,'[1]Инф. по МКД'!$C$3:$C$13151,,0))),"",IF(ISBLANK(C482),"",_xlfn.XLOOKUP(C482,'[1]Инф. по МКД'!$D$3:$D$13151,'[1]Инф. по МКД'!$C$3:$C$13151,,0)))</f>
        <v>Муниципальное образование "Город Березники" Пермского края</v>
      </c>
      <c r="C482" s="96" t="s">
        <v>349</v>
      </c>
      <c r="D482" s="74">
        <f>IF(ISERROR(IF(ISBLANK($C482),"",VLOOKUP($C482,'[1]Инф. по МКД'!$D$3:$T$13113,3,0))),"",IF(ISBLANK($C482),"",VLOOKUP($C482,'[1]Инф. по МКД'!$D$3:$T$13113,3,0)))</f>
        <v>1952</v>
      </c>
      <c r="E482" s="75"/>
      <c r="F482" s="87" t="str">
        <f>IF(ISERROR(IF(ISBLANK($C482),"",VLOOKUP($C482,'[1]Инф. по МКД'!$D$3:$T$13113,5,0))),"",IF(ISBLANK($C482),"",VLOOKUP($C482,'[1]Инф. по МКД'!$D$3:$T$13113,5,0)))</f>
        <v>Шлакоблок</v>
      </c>
      <c r="G482" s="75">
        <f>IF(ISERROR(IF(ISBLANK($C482),"",VLOOKUP($C482,'[1]Инф. по МКД'!$D$3:$T$13113,9,0))),"",IF(ISBLANK($C482),"",VLOOKUP($C482,'[1]Инф. по МКД'!$D$3:$T$13113,9,0)))</f>
        <v>2</v>
      </c>
      <c r="H482" s="61">
        <f>IF(ISERROR(IF(ISBLANK($C482),"",VLOOKUP($C482,'[1]Инф. по МКД'!$D$3:$T$13113,10,0))),"",IF(ISBLANK($C482),"",VLOOKUP($C482,'[1]Инф. по МКД'!$D$3:$T$13113,10,0)))</f>
        <v>2</v>
      </c>
      <c r="I482" s="77">
        <f>IF(ISERROR(IF(ISBLANK($C482),"",VLOOKUP($C482,'[1]Инф. по МКД'!$D$3:$T$13113,14,0))),"",IF(ISBLANK($C482),"",VLOOKUP($C482,'[1]Инф. по МКД'!$D$3:$T$13113,14,0)))</f>
        <v>858.6</v>
      </c>
      <c r="J482" s="78">
        <f>IF(ISERROR(IF(ISBLANK($C482),"",VLOOKUP($C482,'[1]Инф. по МКД'!$D$3:$T$13113,15,0))),"",IF(ISBLANK($C482),"",VLOOKUP($C482,'[1]Инф. по МКД'!$D$3:$T$13113,15,0)))</f>
        <v>754.6</v>
      </c>
      <c r="K482" s="77">
        <f>IF(ISERROR(IF(ISBLANK($C482),"",VLOOKUP($C482,'[1]Инф. по МКД'!$D$3:$T$13113,16,0))),"",IF(ISBLANK($C482),"",VLOOKUP($C482,'[1]Инф. по МКД'!$D$3:$T$13113,16,0)))</f>
        <v>604.4</v>
      </c>
      <c r="L482" s="79">
        <f>IF(ISERROR(IF(ISBLANK($C482),"",VLOOKUP($C482,'[1]Инф. по МКД'!$D$3:$T$13113,17,0))),"",IF(ISBLANK($C482),"",VLOOKUP($C482,'[1]Инф. по МКД'!$D$3:$T$13113,17,0)))</f>
        <v>24</v>
      </c>
      <c r="M482" s="80">
        <f t="shared" si="67"/>
        <v>17296685.890000001</v>
      </c>
      <c r="N482" s="78"/>
      <c r="O482" s="78"/>
      <c r="P482" s="78"/>
      <c r="Q482" s="80">
        <f>IF('Форма 2'!D482=0,"",'Форма 2'!D482-N482-O482-P482)</f>
        <v>17296685.890000001</v>
      </c>
      <c r="R482" s="81">
        <f t="shared" si="76"/>
        <v>22921.661661807579</v>
      </c>
      <c r="S482" s="81">
        <f t="shared" si="77"/>
        <v>22921.661661807579</v>
      </c>
      <c r="T482" s="82">
        <v>46022</v>
      </c>
      <c r="U482" s="75" t="s">
        <v>43</v>
      </c>
      <c r="V482" s="84"/>
      <c r="W482" s="84">
        <f t="shared" si="73"/>
        <v>5</v>
      </c>
      <c r="X482" s="85" t="s">
        <v>961</v>
      </c>
      <c r="Y482" s="85">
        <v>1</v>
      </c>
      <c r="Z482" s="85" t="s">
        <v>961</v>
      </c>
      <c r="AA482" s="85">
        <v>1</v>
      </c>
      <c r="AB482" s="85">
        <v>1</v>
      </c>
      <c r="AC482" s="85">
        <v>1</v>
      </c>
      <c r="AD482" s="85" t="s">
        <v>961</v>
      </c>
      <c r="AE482" s="99" t="s">
        <v>961</v>
      </c>
      <c r="AF482" s="86" t="s">
        <v>961</v>
      </c>
      <c r="AG482" s="85">
        <v>1</v>
      </c>
      <c r="AH482" s="85" t="s">
        <v>961</v>
      </c>
      <c r="AI482" s="85" t="s">
        <v>961</v>
      </c>
      <c r="AJ482" s="85" t="s">
        <v>961</v>
      </c>
      <c r="AK482" s="85" t="s">
        <v>961</v>
      </c>
      <c r="AL482" s="85" t="s">
        <v>961</v>
      </c>
      <c r="AM482" s="85" t="s">
        <v>961</v>
      </c>
      <c r="AN482" s="85" t="s">
        <v>961</v>
      </c>
      <c r="AO482" s="85" t="s">
        <v>961</v>
      </c>
      <c r="AP482" s="85" t="s">
        <v>961</v>
      </c>
      <c r="AQ482" s="85" t="s">
        <v>961</v>
      </c>
      <c r="AR482" s="85" t="s">
        <v>961</v>
      </c>
    </row>
    <row r="483" spans="1:44" ht="16.5" thickTop="1" thickBot="1" x14ac:dyDescent="0.3">
      <c r="A483" s="61">
        <f t="shared" si="70"/>
        <v>5</v>
      </c>
      <c r="B483" s="92" t="str">
        <f>IF(ISERROR(IF(ISBLANK(C483),"",_xlfn.XLOOKUP(C483,'[1]Инф. по МКД'!$D$3:$D$13151,'[1]Инф. по МКД'!$C$3:$C$13151,,0))),"",IF(ISBLANK(C483),"",_xlfn.XLOOKUP(C483,'[1]Инф. по МКД'!$D$3:$D$13151,'[1]Инф. по МКД'!$C$3:$C$13151,,0)))</f>
        <v>Муниципальное образование "Город Березники" Пермского края</v>
      </c>
      <c r="C483" s="96" t="s">
        <v>350</v>
      </c>
      <c r="D483" s="74">
        <f>IF(ISERROR(IF(ISBLANK($C483),"",VLOOKUP($C483,'[1]Инф. по МКД'!$D$3:$T$13113,3,0))),"",IF(ISBLANK($C483),"",VLOOKUP($C483,'[1]Инф. по МКД'!$D$3:$T$13113,3,0)))</f>
        <v>1958</v>
      </c>
      <c r="E483" s="75"/>
      <c r="F483" s="87" t="str">
        <f>IF(ISERROR(IF(ISBLANK($C483),"",VLOOKUP($C483,'[1]Инф. по МКД'!$D$3:$T$13113,5,0))),"",IF(ISBLANK($C483),"",VLOOKUP($C483,'[1]Инф. по МКД'!$D$3:$T$13113,5,0)))</f>
        <v>Кирпич</v>
      </c>
      <c r="G483" s="75">
        <f>IF(ISERROR(IF(ISBLANK($C483),"",VLOOKUP($C483,'[1]Инф. по МКД'!$D$3:$T$13113,9,0))),"",IF(ISBLANK($C483),"",VLOOKUP($C483,'[1]Инф. по МКД'!$D$3:$T$13113,9,0)))</f>
        <v>4</v>
      </c>
      <c r="H483" s="61">
        <f>IF(ISERROR(IF(ISBLANK($C483),"",VLOOKUP($C483,'[1]Инф. по МКД'!$D$3:$T$13113,10,0))),"",IF(ISBLANK($C483),"",VLOOKUP($C483,'[1]Инф. по МКД'!$D$3:$T$13113,10,0)))</f>
        <v>4</v>
      </c>
      <c r="I483" s="77">
        <f>IF(ISERROR(IF(ISBLANK($C483),"",VLOOKUP($C483,'[1]Инф. по МКД'!$D$3:$T$13113,14,0))),"",IF(ISBLANK($C483),"",VLOOKUP($C483,'[1]Инф. по МКД'!$D$3:$T$13113,14,0)))</f>
        <v>2938.6</v>
      </c>
      <c r="J483" s="78">
        <f>IF(ISERROR(IF(ISBLANK($C483),"",VLOOKUP($C483,'[1]Инф. по МКД'!$D$3:$T$13113,15,0))),"",IF(ISBLANK($C483),"",VLOOKUP($C483,'[1]Инф. по МКД'!$D$3:$T$13113,15,0)))</f>
        <v>2584.9</v>
      </c>
      <c r="K483" s="77">
        <f>IF(ISERROR(IF(ISBLANK($C483),"",VLOOKUP($C483,'[1]Инф. по МКД'!$D$3:$T$13113,16,0))),"",IF(ISBLANK($C483),"",VLOOKUP($C483,'[1]Инф. по МКД'!$D$3:$T$13113,16,0)))</f>
        <v>2082.3000000000002</v>
      </c>
      <c r="L483" s="79">
        <f>IF(ISERROR(IF(ISBLANK($C483),"",VLOOKUP($C483,'[1]Инф. по МКД'!$D$3:$T$13113,17,0))),"",IF(ISBLANK($C483),"",VLOOKUP($C483,'[1]Инф. по МКД'!$D$3:$T$13113,17,0)))</f>
        <v>82</v>
      </c>
      <c r="M483" s="80">
        <f t="shared" si="67"/>
        <v>13647328.58</v>
      </c>
      <c r="N483" s="78"/>
      <c r="O483" s="78"/>
      <c r="P483" s="78"/>
      <c r="Q483" s="80">
        <f>IF('Форма 2'!D483=0,"",'Форма 2'!D483-N483-O483-P483)</f>
        <v>13647328.58</v>
      </c>
      <c r="R483" s="81">
        <f t="shared" si="76"/>
        <v>5279.6350265000583</v>
      </c>
      <c r="S483" s="81">
        <f t="shared" si="77"/>
        <v>5279.6350265000583</v>
      </c>
      <c r="T483" s="82">
        <v>46022</v>
      </c>
      <c r="U483" s="75" t="s">
        <v>43</v>
      </c>
      <c r="V483" s="84"/>
      <c r="W483" s="84">
        <f t="shared" si="73"/>
        <v>5</v>
      </c>
      <c r="X483" s="85">
        <v>1</v>
      </c>
      <c r="Y483" s="85">
        <v>1</v>
      </c>
      <c r="Z483" s="85" t="s">
        <v>961</v>
      </c>
      <c r="AA483" s="85">
        <v>1</v>
      </c>
      <c r="AB483" s="85">
        <v>1</v>
      </c>
      <c r="AC483" s="85">
        <v>1</v>
      </c>
      <c r="AD483" s="85" t="s">
        <v>961</v>
      </c>
      <c r="AE483" s="99" t="s">
        <v>961</v>
      </c>
      <c r="AF483" s="86" t="s">
        <v>961</v>
      </c>
      <c r="AG483" s="85" t="s">
        <v>961</v>
      </c>
      <c r="AH483" s="85" t="s">
        <v>961</v>
      </c>
      <c r="AI483" s="85" t="s">
        <v>961</v>
      </c>
      <c r="AJ483" s="85" t="s">
        <v>961</v>
      </c>
      <c r="AK483" s="85" t="s">
        <v>961</v>
      </c>
      <c r="AL483" s="85" t="s">
        <v>961</v>
      </c>
      <c r="AM483" s="85" t="s">
        <v>961</v>
      </c>
      <c r="AN483" s="85" t="s">
        <v>961</v>
      </c>
      <c r="AO483" s="85" t="s">
        <v>961</v>
      </c>
      <c r="AP483" s="85" t="s">
        <v>961</v>
      </c>
      <c r="AQ483" s="85" t="s">
        <v>961</v>
      </c>
      <c r="AR483" s="85" t="s">
        <v>961</v>
      </c>
    </row>
    <row r="484" spans="1:44" ht="16.5" thickTop="1" thickBot="1" x14ac:dyDescent="0.3">
      <c r="A484" s="61">
        <f t="shared" si="70"/>
        <v>6</v>
      </c>
      <c r="B484" s="92" t="str">
        <f>IF(ISERROR(IF(ISBLANK(C484),"",_xlfn.XLOOKUP(C484,'[1]Инф. по МКД'!$D$3:$D$13151,'[1]Инф. по МКД'!$C$3:$C$13151,,0))),"",IF(ISBLANK(C484),"",_xlfn.XLOOKUP(C484,'[1]Инф. по МКД'!$D$3:$D$13151,'[1]Инф. по МКД'!$C$3:$C$13151,,0)))</f>
        <v>Муниципальное образование "Город Березники" Пермского края</v>
      </c>
      <c r="C484" s="96" t="s">
        <v>351</v>
      </c>
      <c r="D484" s="74">
        <f>IF(ISERROR(IF(ISBLANK($C484),"",VLOOKUP($C484,'[1]Инф. по МКД'!$D$3:$T$13113,3,0))),"",IF(ISBLANK($C484),"",VLOOKUP($C484,'[1]Инф. по МКД'!$D$3:$T$13113,3,0)))</f>
        <v>1959</v>
      </c>
      <c r="E484" s="75"/>
      <c r="F484" s="87" t="str">
        <f>IF(ISERROR(IF(ISBLANK($C484),"",VLOOKUP($C484,'[1]Инф. по МКД'!$D$3:$T$13113,5,0))),"",IF(ISBLANK($C484),"",VLOOKUP($C484,'[1]Инф. по МКД'!$D$3:$T$13113,5,0)))</f>
        <v>Панель</v>
      </c>
      <c r="G484" s="75">
        <f>IF(ISERROR(IF(ISBLANK($C484),"",VLOOKUP($C484,'[1]Инф. по МКД'!$D$3:$T$13113,9,0))),"",IF(ISBLANK($C484),"",VLOOKUP($C484,'[1]Инф. по МКД'!$D$3:$T$13113,9,0)))</f>
        <v>4</v>
      </c>
      <c r="H484" s="61">
        <f>IF(ISERROR(IF(ISBLANK($C484),"",VLOOKUP($C484,'[1]Инф. по МКД'!$D$3:$T$13113,10,0))),"",IF(ISBLANK($C484),"",VLOOKUP($C484,'[1]Инф. по МКД'!$D$3:$T$13113,10,0)))</f>
        <v>4</v>
      </c>
      <c r="I484" s="77">
        <f>IF(ISERROR(IF(ISBLANK($C484),"",VLOOKUP($C484,'[1]Инф. по МКД'!$D$3:$T$13113,14,0))),"",IF(ISBLANK($C484),"",VLOOKUP($C484,'[1]Инф. по МКД'!$D$3:$T$13113,14,0)))</f>
        <v>2824.6</v>
      </c>
      <c r="J484" s="78">
        <f>IF(ISERROR(IF(ISBLANK($C484),"",VLOOKUP($C484,'[1]Инф. по МКД'!$D$3:$T$13113,15,0))),"",IF(ISBLANK($C484),"",VLOOKUP($C484,'[1]Инф. по МКД'!$D$3:$T$13113,15,0)))</f>
        <v>2506.5</v>
      </c>
      <c r="K484" s="77">
        <f>IF(ISERROR(IF(ISBLANK($C484),"",VLOOKUP($C484,'[1]Инф. по МКД'!$D$3:$T$13113,16,0))),"",IF(ISBLANK($C484),"",VLOOKUP($C484,'[1]Инф. по МКД'!$D$3:$T$13113,16,0)))</f>
        <v>2506.5</v>
      </c>
      <c r="L484" s="79">
        <f>IF(ISERROR(IF(ISBLANK($C484),"",VLOOKUP($C484,'[1]Инф. по МКД'!$D$3:$T$13113,17,0))),"",IF(ISBLANK($C484),"",VLOOKUP($C484,'[1]Инф. по МКД'!$D$3:$T$13113,17,0)))</f>
        <v>124</v>
      </c>
      <c r="M484" s="80">
        <f t="shared" si="67"/>
        <v>12720642.59</v>
      </c>
      <c r="N484" s="78"/>
      <c r="O484" s="78"/>
      <c r="P484" s="78"/>
      <c r="Q484" s="80">
        <f>IF('Форма 2'!D484=0,"",'Форма 2'!D484-N484-O484-P484)</f>
        <v>12720642.59</v>
      </c>
      <c r="R484" s="81">
        <f t="shared" si="76"/>
        <v>5075.0618751246757</v>
      </c>
      <c r="S484" s="81">
        <f t="shared" si="77"/>
        <v>5075.0618751246757</v>
      </c>
      <c r="T484" s="82">
        <v>46022</v>
      </c>
      <c r="U484" s="75" t="s">
        <v>43</v>
      </c>
      <c r="V484" s="83"/>
      <c r="W484" s="84">
        <f t="shared" si="73"/>
        <v>1</v>
      </c>
      <c r="X484" s="85" t="s">
        <v>961</v>
      </c>
      <c r="Y484" s="85" t="s">
        <v>961</v>
      </c>
      <c r="Z484" s="85" t="s">
        <v>961</v>
      </c>
      <c r="AA484" s="85" t="s">
        <v>961</v>
      </c>
      <c r="AB484" s="85" t="s">
        <v>961</v>
      </c>
      <c r="AC484" s="85" t="s">
        <v>961</v>
      </c>
      <c r="AD484" s="85" t="s">
        <v>961</v>
      </c>
      <c r="AE484" s="99" t="s">
        <v>961</v>
      </c>
      <c r="AF484" s="86" t="s">
        <v>961</v>
      </c>
      <c r="AG484" s="85">
        <v>1</v>
      </c>
      <c r="AH484" s="85" t="s">
        <v>961</v>
      </c>
      <c r="AI484" s="85" t="s">
        <v>961</v>
      </c>
      <c r="AJ484" s="85" t="s">
        <v>961</v>
      </c>
      <c r="AK484" s="85" t="s">
        <v>961</v>
      </c>
      <c r="AL484" s="85" t="s">
        <v>961</v>
      </c>
      <c r="AM484" s="85" t="s">
        <v>961</v>
      </c>
      <c r="AN484" s="85" t="s">
        <v>961</v>
      </c>
      <c r="AO484" s="85" t="s">
        <v>961</v>
      </c>
      <c r="AP484" s="85" t="s">
        <v>961</v>
      </c>
      <c r="AQ484" s="85" t="s">
        <v>961</v>
      </c>
      <c r="AR484" s="85" t="s">
        <v>961</v>
      </c>
    </row>
    <row r="485" spans="1:44" ht="16.5" thickTop="1" thickBot="1" x14ac:dyDescent="0.3">
      <c r="A485" s="61">
        <f t="shared" si="70"/>
        <v>7</v>
      </c>
      <c r="B485" s="92" t="str">
        <f>IF(ISERROR(IF(ISBLANK(C485),"",_xlfn.XLOOKUP(C485,'[1]Инф. по МКД'!$D$3:$D$13151,'[1]Инф. по МКД'!$C$3:$C$13151,,0))),"",IF(ISBLANK(C485),"",_xlfn.XLOOKUP(C485,'[1]Инф. по МКД'!$D$3:$D$13151,'[1]Инф. по МКД'!$C$3:$C$13151,,0)))</f>
        <v>Муниципальное образование "Город Березники" Пермского края</v>
      </c>
      <c r="C485" s="96" t="s">
        <v>352</v>
      </c>
      <c r="D485" s="74">
        <f>IF(ISERROR(IF(ISBLANK($C485),"",VLOOKUP($C485,'[1]Инф. по МКД'!$D$3:$T$13113,3,0))),"",IF(ISBLANK($C485),"",VLOOKUP($C485,'[1]Инф. по МКД'!$D$3:$T$13113,3,0)))</f>
        <v>1962</v>
      </c>
      <c r="E485" s="75"/>
      <c r="F485" s="87" t="str">
        <f>IF(ISERROR(IF(ISBLANK($C485),"",VLOOKUP($C485,'[1]Инф. по МКД'!$D$3:$T$13113,5,0))),"",IF(ISBLANK($C485),"",VLOOKUP($C485,'[1]Инф. по МКД'!$D$3:$T$13113,5,0)))</f>
        <v>Панель</v>
      </c>
      <c r="G485" s="75">
        <f>IF(ISERROR(IF(ISBLANK($C485),"",VLOOKUP($C485,'[1]Инф. по МКД'!$D$3:$T$13113,9,0))),"",IF(ISBLANK($C485),"",VLOOKUP($C485,'[1]Инф. по МКД'!$D$3:$T$13113,9,0)))</f>
        <v>5</v>
      </c>
      <c r="H485" s="61">
        <f>IF(ISERROR(IF(ISBLANK($C485),"",VLOOKUP($C485,'[1]Инф. по МКД'!$D$3:$T$13113,10,0))),"",IF(ISBLANK($C485),"",VLOOKUP($C485,'[1]Инф. по МКД'!$D$3:$T$13113,10,0)))</f>
        <v>3</v>
      </c>
      <c r="I485" s="77">
        <f>IF(ISERROR(IF(ISBLANK($C485),"",VLOOKUP($C485,'[1]Инф. по МКД'!$D$3:$T$13113,14,0))),"",IF(ISBLANK($C485),"",VLOOKUP($C485,'[1]Инф. по МКД'!$D$3:$T$13113,14,0)))</f>
        <v>2809.6</v>
      </c>
      <c r="J485" s="78">
        <f>IF(ISERROR(IF(ISBLANK($C485),"",VLOOKUP($C485,'[1]Инф. по МКД'!$D$3:$T$13113,15,0))),"",IF(ISBLANK($C485),"",VLOOKUP($C485,'[1]Инф. по МКД'!$D$3:$T$13113,15,0)))</f>
        <v>2489.6</v>
      </c>
      <c r="K485" s="77">
        <f>IF(ISERROR(IF(ISBLANK($C485),"",VLOOKUP($C485,'[1]Инф. по МКД'!$D$3:$T$13113,16,0))),"",IF(ISBLANK($C485),"",VLOOKUP($C485,'[1]Инф. по МКД'!$D$3:$T$13113,16,0)))</f>
        <v>2489.6</v>
      </c>
      <c r="L485" s="79">
        <f>IF(ISERROR(IF(ISBLANK($C485),"",VLOOKUP($C485,'[1]Инф. по МКД'!$D$3:$T$13113,17,0))),"",IF(ISBLANK($C485),"",VLOOKUP($C485,'[1]Инф. по МКД'!$D$3:$T$13113,17,0)))</f>
        <v>128</v>
      </c>
      <c r="M485" s="80">
        <f t="shared" si="67"/>
        <v>6989273.3399999999</v>
      </c>
      <c r="N485" s="78"/>
      <c r="O485" s="78"/>
      <c r="P485" s="78"/>
      <c r="Q485" s="80">
        <f>IF('Форма 2'!D485=0,"",'Форма 2'!D485-N485-O485-P485)</f>
        <v>6989273.3399999999</v>
      </c>
      <c r="R485" s="81">
        <f t="shared" si="76"/>
        <v>2807.3880703727505</v>
      </c>
      <c r="S485" s="81">
        <f t="shared" si="77"/>
        <v>2807.3880703727505</v>
      </c>
      <c r="T485" s="82">
        <v>46022</v>
      </c>
      <c r="U485" s="75" t="s">
        <v>43</v>
      </c>
      <c r="V485" s="84"/>
      <c r="W485" s="84">
        <f t="shared" si="73"/>
        <v>1</v>
      </c>
      <c r="X485" s="85" t="s">
        <v>961</v>
      </c>
      <c r="Y485" s="85">
        <v>1</v>
      </c>
      <c r="Z485" s="85" t="s">
        <v>961</v>
      </c>
      <c r="AA485" s="85" t="s">
        <v>961</v>
      </c>
      <c r="AB485" s="85" t="s">
        <v>961</v>
      </c>
      <c r="AC485" s="85" t="s">
        <v>961</v>
      </c>
      <c r="AD485" s="85" t="s">
        <v>961</v>
      </c>
      <c r="AE485" s="99" t="s">
        <v>961</v>
      </c>
      <c r="AF485" s="86" t="s">
        <v>961</v>
      </c>
      <c r="AG485" s="85" t="s">
        <v>961</v>
      </c>
      <c r="AH485" s="85" t="s">
        <v>961</v>
      </c>
      <c r="AI485" s="85" t="s">
        <v>961</v>
      </c>
      <c r="AJ485" s="85" t="s">
        <v>961</v>
      </c>
      <c r="AK485" s="85" t="s">
        <v>961</v>
      </c>
      <c r="AL485" s="85" t="s">
        <v>961</v>
      </c>
      <c r="AM485" s="85" t="s">
        <v>961</v>
      </c>
      <c r="AN485" s="85" t="s">
        <v>961</v>
      </c>
      <c r="AO485" s="85" t="s">
        <v>961</v>
      </c>
      <c r="AP485" s="85" t="s">
        <v>961</v>
      </c>
      <c r="AQ485" s="85" t="s">
        <v>961</v>
      </c>
      <c r="AR485" s="85" t="s">
        <v>961</v>
      </c>
    </row>
    <row r="486" spans="1:44" ht="16.5" thickTop="1" thickBot="1" x14ac:dyDescent="0.3">
      <c r="A486" s="61">
        <f t="shared" si="70"/>
        <v>8</v>
      </c>
      <c r="B486" s="92" t="str">
        <f>IF(ISERROR(IF(ISBLANK(C486),"",_xlfn.XLOOKUP(C486,'[1]Инф. по МКД'!$D$3:$D$13151,'[1]Инф. по МКД'!$C$3:$C$13151,,0))),"",IF(ISBLANK(C486),"",_xlfn.XLOOKUP(C486,'[1]Инф. по МКД'!$D$3:$D$13151,'[1]Инф. по МКД'!$C$3:$C$13151,,0)))</f>
        <v>Муниципальное образование "Город Березники" Пермского края</v>
      </c>
      <c r="C486" s="96" t="s">
        <v>353</v>
      </c>
      <c r="D486" s="74">
        <f>IF(ISERROR(IF(ISBLANK($C486),"",VLOOKUP($C486,'[1]Инф. по МКД'!$D$3:$T$13113,3,0))),"",IF(ISBLANK($C486),"",VLOOKUP($C486,'[1]Инф. по МКД'!$D$3:$T$13113,3,0)))</f>
        <v>1957</v>
      </c>
      <c r="E486" s="75"/>
      <c r="F486" s="87" t="str">
        <f>IF(ISERROR(IF(ISBLANK($C486),"",VLOOKUP($C486,'[1]Инф. по МКД'!$D$3:$T$13113,5,0))),"",IF(ISBLANK($C486),"",VLOOKUP($C486,'[1]Инф. по МКД'!$D$3:$T$13113,5,0)))</f>
        <v>Кирпич</v>
      </c>
      <c r="G486" s="75">
        <f>IF(ISERROR(IF(ISBLANK($C486),"",VLOOKUP($C486,'[1]Инф. по МКД'!$D$3:$T$13113,9,0))),"",IF(ISBLANK($C486),"",VLOOKUP($C486,'[1]Инф. по МКД'!$D$3:$T$13113,9,0)))</f>
        <v>2</v>
      </c>
      <c r="H486" s="61">
        <f>IF(ISERROR(IF(ISBLANK($C486),"",VLOOKUP($C486,'[1]Инф. по МКД'!$D$3:$T$13113,10,0))),"",IF(ISBLANK($C486),"",VLOOKUP($C486,'[1]Инф. по МКД'!$D$3:$T$13113,10,0)))</f>
        <v>2</v>
      </c>
      <c r="I486" s="77">
        <f>IF(ISERROR(IF(ISBLANK($C486),"",VLOOKUP($C486,'[1]Инф. по МКД'!$D$3:$T$13113,14,0))),"",IF(ISBLANK($C486),"",VLOOKUP($C486,'[1]Инф. по МКД'!$D$3:$T$13113,14,0)))</f>
        <v>554</v>
      </c>
      <c r="J486" s="78">
        <f>IF(ISERROR(IF(ISBLANK($C486),"",VLOOKUP($C486,'[1]Инф. по МКД'!$D$3:$T$13113,15,0))),"",IF(ISBLANK($C486),"",VLOOKUP($C486,'[1]Инф. по МКД'!$D$3:$T$13113,15,0)))</f>
        <v>478.3</v>
      </c>
      <c r="K486" s="77">
        <f>IF(ISERROR(IF(ISBLANK($C486),"",VLOOKUP($C486,'[1]Инф. по МКД'!$D$3:$T$13113,16,0))),"",IF(ISBLANK($C486),"",VLOOKUP($C486,'[1]Инф. по МКД'!$D$3:$T$13113,16,0)))</f>
        <v>478.3</v>
      </c>
      <c r="L486" s="79">
        <f>IF(ISERROR(IF(ISBLANK($C486),"",VLOOKUP($C486,'[1]Инф. по МКД'!$D$3:$T$13113,17,0))),"",IF(ISBLANK($C486),"",VLOOKUP($C486,'[1]Инф. по МКД'!$D$3:$T$13113,17,0)))</f>
        <v>18</v>
      </c>
      <c r="M486" s="80">
        <f t="shared" si="67"/>
        <v>5294794.0599999996</v>
      </c>
      <c r="N486" s="78"/>
      <c r="O486" s="78"/>
      <c r="P486" s="78"/>
      <c r="Q486" s="80">
        <f>IF('Форма 2'!D486=0,"",'Форма 2'!D486-N486-O486-P486)</f>
        <v>5294794.0599999996</v>
      </c>
      <c r="R486" s="81">
        <f t="shared" si="76"/>
        <v>11070.027305038677</v>
      </c>
      <c r="S486" s="81">
        <f t="shared" si="77"/>
        <v>11070.027305038677</v>
      </c>
      <c r="T486" s="82">
        <v>46022</v>
      </c>
      <c r="U486" s="75" t="s">
        <v>43</v>
      </c>
      <c r="V486" s="83"/>
      <c r="W486" s="84">
        <f t="shared" si="73"/>
        <v>1</v>
      </c>
      <c r="X486" s="85" t="s">
        <v>961</v>
      </c>
      <c r="Y486" s="85" t="s">
        <v>961</v>
      </c>
      <c r="Z486" s="85" t="s">
        <v>961</v>
      </c>
      <c r="AA486" s="85" t="s">
        <v>961</v>
      </c>
      <c r="AB486" s="85" t="s">
        <v>961</v>
      </c>
      <c r="AC486" s="85" t="s">
        <v>961</v>
      </c>
      <c r="AD486" s="85" t="s">
        <v>961</v>
      </c>
      <c r="AE486" s="99" t="s">
        <v>961</v>
      </c>
      <c r="AF486" s="86" t="s">
        <v>961</v>
      </c>
      <c r="AG486" s="85">
        <v>1</v>
      </c>
      <c r="AH486" s="85" t="s">
        <v>961</v>
      </c>
      <c r="AI486" s="85" t="s">
        <v>961</v>
      </c>
      <c r="AJ486" s="85" t="s">
        <v>961</v>
      </c>
      <c r="AK486" s="85" t="s">
        <v>961</v>
      </c>
      <c r="AL486" s="85" t="s">
        <v>961</v>
      </c>
      <c r="AM486" s="85" t="s">
        <v>961</v>
      </c>
      <c r="AN486" s="85" t="s">
        <v>961</v>
      </c>
      <c r="AO486" s="85" t="s">
        <v>961</v>
      </c>
      <c r="AP486" s="85" t="s">
        <v>961</v>
      </c>
      <c r="AQ486" s="85" t="s">
        <v>961</v>
      </c>
      <c r="AR486" s="85" t="s">
        <v>961</v>
      </c>
    </row>
    <row r="487" spans="1:44" ht="16.5" thickTop="1" thickBot="1" x14ac:dyDescent="0.3">
      <c r="A487" s="61">
        <f t="shared" si="70"/>
        <v>9</v>
      </c>
      <c r="B487" s="92" t="str">
        <f>IF(ISERROR(IF(ISBLANK(C487),"",_xlfn.XLOOKUP(C487,'[1]Инф. по МКД'!$D$3:$D$13151,'[1]Инф. по МКД'!$C$3:$C$13151,,0))),"",IF(ISBLANK(C487),"",_xlfn.XLOOKUP(C487,'[1]Инф. по МКД'!$D$3:$D$13151,'[1]Инф. по МКД'!$C$3:$C$13151,,0)))</f>
        <v>Муниципальное образование "Город Березники" Пермского края</v>
      </c>
      <c r="C487" s="96" t="s">
        <v>354</v>
      </c>
      <c r="D487" s="74">
        <f>IF(ISERROR(IF(ISBLANK($C487),"",VLOOKUP($C487,'[1]Инф. по МКД'!$D$3:$T$13113,3,0))),"",IF(ISBLANK($C487),"",VLOOKUP($C487,'[1]Инф. по МКД'!$D$3:$T$13113,3,0)))</f>
        <v>1980</v>
      </c>
      <c r="E487" s="75"/>
      <c r="F487" s="87" t="str">
        <f>IF(ISERROR(IF(ISBLANK($C487),"",VLOOKUP($C487,'[1]Инф. по МКД'!$D$3:$T$13113,5,0))),"",IF(ISBLANK($C487),"",VLOOKUP($C487,'[1]Инф. по МКД'!$D$3:$T$13113,5,0)))</f>
        <v>панели</v>
      </c>
      <c r="G487" s="75">
        <f>IF(ISERROR(IF(ISBLANK($C487),"",VLOOKUP($C487,'[1]Инф. по МКД'!$D$3:$T$13113,9,0))),"",IF(ISBLANK($C487),"",VLOOKUP($C487,'[1]Инф. по МКД'!$D$3:$T$13113,9,0)))</f>
        <v>5</v>
      </c>
      <c r="H487" s="61">
        <f>IF(ISERROR(IF(ISBLANK($C487),"",VLOOKUP($C487,'[1]Инф. по МКД'!$D$3:$T$13113,10,0))),"",IF(ISBLANK($C487),"",VLOOKUP($C487,'[1]Инф. по МКД'!$D$3:$T$13113,10,0)))</f>
        <v>4</v>
      </c>
      <c r="I487" s="77">
        <f>IF(ISERROR(IF(ISBLANK($C487),"",VLOOKUP($C487,'[1]Инф. по МКД'!$D$3:$T$13113,14,0))),"",IF(ISBLANK($C487),"",VLOOKUP($C487,'[1]Инф. по МКД'!$D$3:$T$13113,14,0)))</f>
        <v>3500.6</v>
      </c>
      <c r="J487" s="78">
        <f>IF(ISERROR(IF(ISBLANK($C487),"",VLOOKUP($C487,'[1]Инф. по МКД'!$D$3:$T$13113,15,0))),"",IF(ISBLANK($C487),"",VLOOKUP($C487,'[1]Инф. по МКД'!$D$3:$T$13113,15,0)))</f>
        <v>2832.6</v>
      </c>
      <c r="K487" s="77">
        <f>IF(ISERROR(IF(ISBLANK($C487),"",VLOOKUP($C487,'[1]Инф. по МКД'!$D$3:$T$13113,16,0))),"",IF(ISBLANK($C487),"",VLOOKUP($C487,'[1]Инф. по МКД'!$D$3:$T$13113,16,0)))</f>
        <v>2832.6</v>
      </c>
      <c r="L487" s="79">
        <f>IF(ISERROR(IF(ISBLANK($C487),"",VLOOKUP($C487,'[1]Инф. по МКД'!$D$3:$T$13113,17,0))),"",IF(ISBLANK($C487),"",VLOOKUP($C487,'[1]Инф. по МКД'!$D$3:$T$13113,17,0)))</f>
        <v>150</v>
      </c>
      <c r="M487" s="80">
        <f t="shared" si="67"/>
        <v>1832214.04</v>
      </c>
      <c r="N487" s="78"/>
      <c r="O487" s="78"/>
      <c r="P487" s="78"/>
      <c r="Q487" s="80">
        <f>IF('Форма 2'!D487=0,"",'Форма 2'!D487-N487-O487-P487)</f>
        <v>1832214.04</v>
      </c>
      <c r="R487" s="81">
        <f t="shared" si="76"/>
        <v>646.83119395608276</v>
      </c>
      <c r="S487" s="81">
        <f t="shared" si="77"/>
        <v>646.83119395608276</v>
      </c>
      <c r="T487" s="82">
        <v>46022</v>
      </c>
      <c r="U487" s="75" t="s">
        <v>44</v>
      </c>
      <c r="V487" s="84"/>
      <c r="W487" s="84">
        <f t="shared" si="73"/>
        <v>1</v>
      </c>
      <c r="X487" s="85" t="s">
        <v>961</v>
      </c>
      <c r="Y487" s="85" t="s">
        <v>961</v>
      </c>
      <c r="Z487" s="85">
        <v>1</v>
      </c>
      <c r="AA487" s="85" t="s">
        <v>961</v>
      </c>
      <c r="AB487" s="85" t="s">
        <v>961</v>
      </c>
      <c r="AC487" s="85" t="s">
        <v>961</v>
      </c>
      <c r="AD487" s="85" t="s">
        <v>961</v>
      </c>
      <c r="AE487" s="99" t="s">
        <v>961</v>
      </c>
      <c r="AF487" s="86" t="s">
        <v>961</v>
      </c>
      <c r="AG487" s="85" t="s">
        <v>961</v>
      </c>
      <c r="AH487" s="85" t="s">
        <v>961</v>
      </c>
      <c r="AI487" s="85" t="s">
        <v>961</v>
      </c>
      <c r="AJ487" s="85" t="s">
        <v>961</v>
      </c>
      <c r="AK487" s="85" t="s">
        <v>961</v>
      </c>
      <c r="AL487" s="85" t="s">
        <v>961</v>
      </c>
      <c r="AM487" s="85" t="s">
        <v>961</v>
      </c>
      <c r="AN487" s="85" t="s">
        <v>961</v>
      </c>
      <c r="AO487" s="85" t="s">
        <v>961</v>
      </c>
      <c r="AP487" s="85" t="s">
        <v>961</v>
      </c>
      <c r="AQ487" s="85" t="s">
        <v>961</v>
      </c>
      <c r="AR487" s="85" t="s">
        <v>961</v>
      </c>
    </row>
    <row r="488" spans="1:44" ht="16.5" thickTop="1" thickBot="1" x14ac:dyDescent="0.3">
      <c r="A488" s="61">
        <f t="shared" si="70"/>
        <v>10</v>
      </c>
      <c r="B488" s="92" t="str">
        <f>IF(ISERROR(IF(ISBLANK(C488),"",_xlfn.XLOOKUP(C488,'[1]Инф. по МКД'!$D$3:$D$13151,'[1]Инф. по МКД'!$C$3:$C$13151,,0))),"",IF(ISBLANK(C488),"",_xlfn.XLOOKUP(C488,'[1]Инф. по МКД'!$D$3:$D$13151,'[1]Инф. по МКД'!$C$3:$C$13151,,0)))</f>
        <v>Муниципальное образование "Город Березники" Пермского края</v>
      </c>
      <c r="C488" s="96" t="s">
        <v>355</v>
      </c>
      <c r="D488" s="74">
        <f>IF(ISERROR(IF(ISBLANK($C488),"",VLOOKUP($C488,'[1]Инф. по МКД'!$D$3:$T$13113,3,0))),"",IF(ISBLANK($C488),"",VLOOKUP($C488,'[1]Инф. по МКД'!$D$3:$T$13113,3,0)))</f>
        <v>1945</v>
      </c>
      <c r="E488" s="75"/>
      <c r="F488" s="87" t="str">
        <f>IF(ISERROR(IF(ISBLANK($C488),"",VLOOKUP($C488,'[1]Инф. по МКД'!$D$3:$T$13113,5,0))),"",IF(ISBLANK($C488),"",VLOOKUP($C488,'[1]Инф. по МКД'!$D$3:$T$13113,5,0)))</f>
        <v>Кирпич</v>
      </c>
      <c r="G488" s="75">
        <f>IF(ISERROR(IF(ISBLANK($C488),"",VLOOKUP($C488,'[1]Инф. по МКД'!$D$3:$T$13113,9,0))),"",IF(ISBLANK($C488),"",VLOOKUP($C488,'[1]Инф. по МКД'!$D$3:$T$13113,9,0)))</f>
        <v>3</v>
      </c>
      <c r="H488" s="61">
        <f>IF(ISERROR(IF(ISBLANK($C488),"",VLOOKUP($C488,'[1]Инф. по МКД'!$D$3:$T$13113,10,0))),"",IF(ISBLANK($C488),"",VLOOKUP($C488,'[1]Инф. по МКД'!$D$3:$T$13113,10,0)))</f>
        <v>2</v>
      </c>
      <c r="I488" s="77">
        <f>IF(ISERROR(IF(ISBLANK($C488),"",VLOOKUP($C488,'[1]Инф. по МКД'!$D$3:$T$13113,14,0))),"",IF(ISBLANK($C488),"",VLOOKUP($C488,'[1]Инф. по МКД'!$D$3:$T$13113,14,0)))</f>
        <v>1037.0999999999999</v>
      </c>
      <c r="J488" s="78">
        <f>IF(ISERROR(IF(ISBLANK($C488),"",VLOOKUP($C488,'[1]Инф. по МКД'!$D$3:$T$13113,15,0))),"",IF(ISBLANK($C488),"",VLOOKUP($C488,'[1]Инф. по МКД'!$D$3:$T$13113,15,0)))</f>
        <v>852.3</v>
      </c>
      <c r="K488" s="77">
        <f>IF(ISERROR(IF(ISBLANK($C488),"",VLOOKUP($C488,'[1]Инф. по МКД'!$D$3:$T$13113,16,0))),"",IF(ISBLANK($C488),"",VLOOKUP($C488,'[1]Инф. по МКД'!$D$3:$T$13113,16,0)))</f>
        <v>767.07</v>
      </c>
      <c r="L488" s="79">
        <f>IF(ISERROR(IF(ISBLANK($C488),"",VLOOKUP($C488,'[1]Инф. по МКД'!$D$3:$T$13113,17,0))),"",IF(ISBLANK($C488),"",VLOOKUP($C488,'[1]Инф. по МКД'!$D$3:$T$13113,17,0)))</f>
        <v>30</v>
      </c>
      <c r="M488" s="80">
        <f t="shared" si="67"/>
        <v>9911969.1699999999</v>
      </c>
      <c r="N488" s="78"/>
      <c r="O488" s="78"/>
      <c r="P488" s="78"/>
      <c r="Q488" s="80">
        <f>IF('Форма 2'!D488=0,"",'Форма 2'!D488-N488-O488-P488)</f>
        <v>9911969.1699999999</v>
      </c>
      <c r="R488" s="81">
        <f t="shared" si="76"/>
        <v>11629.671676639682</v>
      </c>
      <c r="S488" s="81">
        <f t="shared" si="77"/>
        <v>11629.671676639682</v>
      </c>
      <c r="T488" s="82">
        <v>46022</v>
      </c>
      <c r="U488" s="75" t="s">
        <v>43</v>
      </c>
      <c r="V488" s="83"/>
      <c r="W488" s="84">
        <f t="shared" si="73"/>
        <v>1</v>
      </c>
      <c r="X488" s="85" t="s">
        <v>961</v>
      </c>
      <c r="Y488" s="85" t="s">
        <v>961</v>
      </c>
      <c r="Z488" s="85" t="s">
        <v>961</v>
      </c>
      <c r="AA488" s="85" t="s">
        <v>961</v>
      </c>
      <c r="AB488" s="85" t="s">
        <v>961</v>
      </c>
      <c r="AC488" s="85" t="s">
        <v>961</v>
      </c>
      <c r="AD488" s="85" t="s">
        <v>961</v>
      </c>
      <c r="AE488" s="99" t="s">
        <v>961</v>
      </c>
      <c r="AF488" s="86" t="s">
        <v>961</v>
      </c>
      <c r="AG488" s="85">
        <v>1</v>
      </c>
      <c r="AH488" s="85" t="s">
        <v>961</v>
      </c>
      <c r="AI488" s="85" t="s">
        <v>961</v>
      </c>
      <c r="AJ488" s="85" t="s">
        <v>961</v>
      </c>
      <c r="AK488" s="85" t="s">
        <v>961</v>
      </c>
      <c r="AL488" s="85" t="s">
        <v>961</v>
      </c>
      <c r="AM488" s="85" t="s">
        <v>961</v>
      </c>
      <c r="AN488" s="85" t="s">
        <v>961</v>
      </c>
      <c r="AO488" s="85" t="s">
        <v>961</v>
      </c>
      <c r="AP488" s="85" t="s">
        <v>961</v>
      </c>
      <c r="AQ488" s="85" t="s">
        <v>961</v>
      </c>
      <c r="AR488" s="85" t="s">
        <v>961</v>
      </c>
    </row>
    <row r="489" spans="1:44" ht="16.5" thickTop="1" thickBot="1" x14ac:dyDescent="0.3">
      <c r="A489" s="61">
        <f t="shared" si="70"/>
        <v>11</v>
      </c>
      <c r="B489" s="92" t="str">
        <f>IF(ISERROR(IF(ISBLANK(C489),"",_xlfn.XLOOKUP(C489,'[1]Инф. по МКД'!$D$3:$D$13151,'[1]Инф. по МКД'!$C$3:$C$13151,,0))),"",IF(ISBLANK(C489),"",_xlfn.XLOOKUP(C489,'[1]Инф. по МКД'!$D$3:$D$13151,'[1]Инф. по МКД'!$C$3:$C$13151,,0)))</f>
        <v>Муниципальное образование "Город Березники" Пермского края</v>
      </c>
      <c r="C489" s="96" t="s">
        <v>356</v>
      </c>
      <c r="D489" s="74">
        <f>IF(ISERROR(IF(ISBLANK($C489),"",VLOOKUP($C489,'[1]Инф. по МКД'!$D$3:$T$13113,3,0))),"",IF(ISBLANK($C489),"",VLOOKUP($C489,'[1]Инф. по МКД'!$D$3:$T$13113,3,0)))</f>
        <v>1946</v>
      </c>
      <c r="E489" s="75"/>
      <c r="F489" s="87" t="str">
        <f>IF(ISERROR(IF(ISBLANK($C489),"",VLOOKUP($C489,'[1]Инф. по МКД'!$D$3:$T$13113,5,0))),"",IF(ISBLANK($C489),"",VLOOKUP($C489,'[1]Инф. по МКД'!$D$3:$T$13113,5,0)))</f>
        <v>Кирпич</v>
      </c>
      <c r="G489" s="75">
        <f>IF(ISERROR(IF(ISBLANK($C489),"",VLOOKUP($C489,'[1]Инф. по МКД'!$D$3:$T$13113,9,0))),"",IF(ISBLANK($C489),"",VLOOKUP($C489,'[1]Инф. по МКД'!$D$3:$T$13113,9,0)))</f>
        <v>3</v>
      </c>
      <c r="H489" s="61">
        <f>IF(ISERROR(IF(ISBLANK($C489),"",VLOOKUP($C489,'[1]Инф. по МКД'!$D$3:$T$13113,10,0))),"",IF(ISBLANK($C489),"",VLOOKUP($C489,'[1]Инф. по МКД'!$D$3:$T$13113,10,0)))</f>
        <v>2</v>
      </c>
      <c r="I489" s="77">
        <f>IF(ISERROR(IF(ISBLANK($C489),"",VLOOKUP($C489,'[1]Инф. по МКД'!$D$3:$T$13113,14,0))),"",IF(ISBLANK($C489),"",VLOOKUP($C489,'[1]Инф. по МКД'!$D$3:$T$13113,14,0)))</f>
        <v>1050</v>
      </c>
      <c r="J489" s="78">
        <f>IF(ISERROR(IF(ISBLANK($C489),"",VLOOKUP($C489,'[1]Инф. по МКД'!$D$3:$T$13113,15,0))),"",IF(ISBLANK($C489),"",VLOOKUP($C489,'[1]Инф. по МКД'!$D$3:$T$13113,15,0)))</f>
        <v>899.1</v>
      </c>
      <c r="K489" s="77">
        <f>IF(ISERROR(IF(ISBLANK($C489),"",VLOOKUP($C489,'[1]Инф. по МКД'!$D$3:$T$13113,16,0))),"",IF(ISBLANK($C489),"",VLOOKUP($C489,'[1]Инф. по МКД'!$D$3:$T$13113,16,0)))</f>
        <v>899.1</v>
      </c>
      <c r="L489" s="79">
        <f>IF(ISERROR(IF(ISBLANK($C489),"",VLOOKUP($C489,'[1]Инф. по МКД'!$D$3:$T$13113,17,0))),"",IF(ISBLANK($C489),"",VLOOKUP($C489,'[1]Инф. по МКД'!$D$3:$T$13113,17,0)))</f>
        <v>33</v>
      </c>
      <c r="M489" s="80">
        <f t="shared" si="67"/>
        <v>23292654</v>
      </c>
      <c r="N489" s="78"/>
      <c r="O489" s="78"/>
      <c r="P489" s="78"/>
      <c r="Q489" s="80">
        <f>IF('Форма 2'!D489=0,"",'Форма 2'!D489-N489-O489-P489)</f>
        <v>23292654</v>
      </c>
      <c r="R489" s="81">
        <f t="shared" si="76"/>
        <v>25906.633299966634</v>
      </c>
      <c r="S489" s="81">
        <f t="shared" si="77"/>
        <v>25906.633299966634</v>
      </c>
      <c r="T489" s="82">
        <v>46022</v>
      </c>
      <c r="U489" s="75" t="s">
        <v>43</v>
      </c>
      <c r="V489" s="84"/>
      <c r="W489" s="84">
        <f t="shared" si="73"/>
        <v>7</v>
      </c>
      <c r="X489" s="85">
        <v>1</v>
      </c>
      <c r="Y489" s="85">
        <v>1</v>
      </c>
      <c r="Z489" s="85" t="s">
        <v>961</v>
      </c>
      <c r="AA489" s="85">
        <v>1</v>
      </c>
      <c r="AB489" s="85">
        <v>1</v>
      </c>
      <c r="AC489" s="85">
        <v>1</v>
      </c>
      <c r="AD489" s="85" t="s">
        <v>961</v>
      </c>
      <c r="AE489" s="99" t="s">
        <v>961</v>
      </c>
      <c r="AF489" s="86" t="s">
        <v>961</v>
      </c>
      <c r="AG489" s="85">
        <v>1</v>
      </c>
      <c r="AH489" s="85" t="s">
        <v>961</v>
      </c>
      <c r="AI489" s="85" t="s">
        <v>961</v>
      </c>
      <c r="AJ489" s="85" t="s">
        <v>961</v>
      </c>
      <c r="AK489" s="85">
        <v>1</v>
      </c>
      <c r="AL489" s="85" t="s">
        <v>961</v>
      </c>
      <c r="AM489" s="85" t="s">
        <v>961</v>
      </c>
      <c r="AN489" s="85" t="s">
        <v>961</v>
      </c>
      <c r="AO489" s="85" t="s">
        <v>961</v>
      </c>
      <c r="AP489" s="85" t="s">
        <v>961</v>
      </c>
      <c r="AQ489" s="85" t="s">
        <v>961</v>
      </c>
      <c r="AR489" s="85" t="s">
        <v>961</v>
      </c>
    </row>
    <row r="490" spans="1:44" ht="16.5" thickTop="1" thickBot="1" x14ac:dyDescent="0.3">
      <c r="A490" s="61">
        <f t="shared" si="70"/>
        <v>12</v>
      </c>
      <c r="B490" s="92" t="str">
        <f>IF(ISERROR(IF(ISBLANK(C490),"",_xlfn.XLOOKUP(C490,'[1]Инф. по МКД'!$D$3:$D$13151,'[1]Инф. по МКД'!$C$3:$C$13151,,0))),"",IF(ISBLANK(C490),"",_xlfn.XLOOKUP(C490,'[1]Инф. по МКД'!$D$3:$D$13151,'[1]Инф. по МКД'!$C$3:$C$13151,,0)))</f>
        <v>Муниципальное образование "Город Березники" Пермского края</v>
      </c>
      <c r="C490" s="96" t="s">
        <v>357</v>
      </c>
      <c r="D490" s="74">
        <f>IF(ISERROR(IF(ISBLANK($C490),"",VLOOKUP($C490,'[1]Инф. по МКД'!$D$3:$T$13113,3,0))),"",IF(ISBLANK($C490),"",VLOOKUP($C490,'[1]Инф. по МКД'!$D$3:$T$13113,3,0)))</f>
        <v>1949</v>
      </c>
      <c r="E490" s="75"/>
      <c r="F490" s="87" t="str">
        <f>IF(ISERROR(IF(ISBLANK($C490),"",VLOOKUP($C490,'[1]Инф. по МКД'!$D$3:$T$13113,5,0))),"",IF(ISBLANK($C490),"",VLOOKUP($C490,'[1]Инф. по МКД'!$D$3:$T$13113,5,0)))</f>
        <v>Кирпич</v>
      </c>
      <c r="G490" s="75">
        <f>IF(ISERROR(IF(ISBLANK($C490),"",VLOOKUP($C490,'[1]Инф. по МКД'!$D$3:$T$13113,9,0))),"",IF(ISBLANK($C490),"",VLOOKUP($C490,'[1]Инф. по МКД'!$D$3:$T$13113,9,0)))</f>
        <v>3</v>
      </c>
      <c r="H490" s="61">
        <f>IF(ISERROR(IF(ISBLANK($C490),"",VLOOKUP($C490,'[1]Инф. по МКД'!$D$3:$T$13113,10,0))),"",IF(ISBLANK($C490),"",VLOOKUP($C490,'[1]Инф. по МКД'!$D$3:$T$13113,10,0)))</f>
        <v>3</v>
      </c>
      <c r="I490" s="77">
        <f>IF(ISERROR(IF(ISBLANK($C490),"",VLOOKUP($C490,'[1]Инф. по МКД'!$D$3:$T$13113,14,0))),"",IF(ISBLANK($C490),"",VLOOKUP($C490,'[1]Инф. по МКД'!$D$3:$T$13113,14,0)))</f>
        <v>1992.1</v>
      </c>
      <c r="J490" s="78">
        <f>IF(ISERROR(IF(ISBLANK($C490),"",VLOOKUP($C490,'[1]Инф. по МКД'!$D$3:$T$13113,15,0))),"",IF(ISBLANK($C490),"",VLOOKUP($C490,'[1]Инф. по МКД'!$D$3:$T$13113,15,0)))</f>
        <v>1754.1</v>
      </c>
      <c r="K490" s="77">
        <f>IF(ISERROR(IF(ISBLANK($C490),"",VLOOKUP($C490,'[1]Инф. по МКД'!$D$3:$T$13113,16,0))),"",IF(ISBLANK($C490),"",VLOOKUP($C490,'[1]Инф. по МКД'!$D$3:$T$13113,16,0)))</f>
        <v>1301.4000000000001</v>
      </c>
      <c r="L490" s="79">
        <f>IF(ISERROR(IF(ISBLANK($C490),"",VLOOKUP($C490,'[1]Инф. по МКД'!$D$3:$T$13113,17,0))),"",IF(ISBLANK($C490),"",VLOOKUP($C490,'[1]Инф. по МКД'!$D$3:$T$13113,17,0)))</f>
        <v>34</v>
      </c>
      <c r="M490" s="80">
        <f t="shared" si="67"/>
        <v>21092016.140000001</v>
      </c>
      <c r="N490" s="78"/>
      <c r="O490" s="78"/>
      <c r="P490" s="78"/>
      <c r="Q490" s="80">
        <f>IF('Форма 2'!D490=0,"",'Форма 2'!D490-N490-O490-P490)</f>
        <v>21092016.140000001</v>
      </c>
      <c r="R490" s="81">
        <f t="shared" si="76"/>
        <v>12024.409178496097</v>
      </c>
      <c r="S490" s="81">
        <f t="shared" si="77"/>
        <v>12024.409178496097</v>
      </c>
      <c r="T490" s="82">
        <v>46022</v>
      </c>
      <c r="U490" s="75" t="s">
        <v>43</v>
      </c>
      <c r="V490" s="84"/>
      <c r="W490" s="84">
        <f t="shared" si="73"/>
        <v>4</v>
      </c>
      <c r="X490" s="85" t="s">
        <v>961</v>
      </c>
      <c r="Y490" s="85">
        <v>1</v>
      </c>
      <c r="Z490" s="85" t="s">
        <v>961</v>
      </c>
      <c r="AA490" s="85">
        <v>1</v>
      </c>
      <c r="AB490" s="85">
        <v>1</v>
      </c>
      <c r="AC490" s="85">
        <v>1</v>
      </c>
      <c r="AD490" s="85" t="s">
        <v>961</v>
      </c>
      <c r="AE490" s="99" t="s">
        <v>961</v>
      </c>
      <c r="AF490" s="86" t="s">
        <v>961</v>
      </c>
      <c r="AG490" s="85" t="s">
        <v>961</v>
      </c>
      <c r="AH490" s="85" t="s">
        <v>961</v>
      </c>
      <c r="AI490" s="85" t="s">
        <v>961</v>
      </c>
      <c r="AJ490" s="85" t="s">
        <v>961</v>
      </c>
      <c r="AK490" s="85" t="s">
        <v>961</v>
      </c>
      <c r="AL490" s="85" t="s">
        <v>961</v>
      </c>
      <c r="AM490" s="85" t="s">
        <v>961</v>
      </c>
      <c r="AN490" s="85" t="s">
        <v>961</v>
      </c>
      <c r="AO490" s="85" t="s">
        <v>961</v>
      </c>
      <c r="AP490" s="85" t="s">
        <v>961</v>
      </c>
      <c r="AQ490" s="85" t="s">
        <v>961</v>
      </c>
      <c r="AR490" s="85" t="s">
        <v>961</v>
      </c>
    </row>
    <row r="491" spans="1:44" ht="16.5" thickTop="1" thickBot="1" x14ac:dyDescent="0.3">
      <c r="A491" s="61">
        <f t="shared" si="70"/>
        <v>13</v>
      </c>
      <c r="B491" s="92" t="str">
        <f>IF(ISERROR(IF(ISBLANK(C491),"",_xlfn.XLOOKUP(C491,'[1]Инф. по МКД'!$D$3:$D$13151,'[1]Инф. по МКД'!$C$3:$C$13151,,0))),"",IF(ISBLANK(C491),"",_xlfn.XLOOKUP(C491,'[1]Инф. по МКД'!$D$3:$D$13151,'[1]Инф. по МКД'!$C$3:$C$13151,,0)))</f>
        <v>Муниципальное образование "Город Березники" Пермского края</v>
      </c>
      <c r="C491" s="96" t="s">
        <v>358</v>
      </c>
      <c r="D491" s="74">
        <f>IF(ISERROR(IF(ISBLANK($C491),"",VLOOKUP($C491,'[1]Инф. по МКД'!$D$3:$T$13113,3,0))),"",IF(ISBLANK($C491),"",VLOOKUP($C491,'[1]Инф. по МКД'!$D$3:$T$13113,3,0)))</f>
        <v>1951</v>
      </c>
      <c r="E491" s="75"/>
      <c r="F491" s="87" t="str">
        <f>IF(ISERROR(IF(ISBLANK($C491),"",VLOOKUP($C491,'[1]Инф. по МКД'!$D$3:$T$13113,5,0))),"",IF(ISBLANK($C491),"",VLOOKUP($C491,'[1]Инф. по МКД'!$D$3:$T$13113,5,0)))</f>
        <v>Кирпич</v>
      </c>
      <c r="G491" s="75">
        <f>IF(ISERROR(IF(ISBLANK($C491),"",VLOOKUP($C491,'[1]Инф. по МКД'!$D$3:$T$13113,9,0))),"",IF(ISBLANK($C491),"",VLOOKUP($C491,'[1]Инф. по МКД'!$D$3:$T$13113,9,0)))</f>
        <v>3</v>
      </c>
      <c r="H491" s="61">
        <f>IF(ISERROR(IF(ISBLANK($C491),"",VLOOKUP($C491,'[1]Инф. по МКД'!$D$3:$T$13113,10,0))),"",IF(ISBLANK($C491),"",VLOOKUP($C491,'[1]Инф. по МКД'!$D$3:$T$13113,10,0)))</f>
        <v>3</v>
      </c>
      <c r="I491" s="77">
        <f>IF(ISERROR(IF(ISBLANK($C491),"",VLOOKUP($C491,'[1]Инф. по МКД'!$D$3:$T$13113,14,0))),"",IF(ISBLANK($C491),"",VLOOKUP($C491,'[1]Инф. по МКД'!$D$3:$T$13113,14,0)))</f>
        <v>2055.4</v>
      </c>
      <c r="J491" s="78">
        <f>IF(ISERROR(IF(ISBLANK($C491),"",VLOOKUP($C491,'[1]Инф. по МКД'!$D$3:$T$13113,15,0))),"",IF(ISBLANK($C491),"",VLOOKUP($C491,'[1]Инф. по МКД'!$D$3:$T$13113,15,0)))</f>
        <v>1723</v>
      </c>
      <c r="K491" s="77">
        <f>IF(ISERROR(IF(ISBLANK($C491),"",VLOOKUP($C491,'[1]Инф. по МКД'!$D$3:$T$13113,16,0))),"",IF(ISBLANK($C491),"",VLOOKUP($C491,'[1]Инф. по МКД'!$D$3:$T$13113,16,0)))</f>
        <v>1476.4</v>
      </c>
      <c r="L491" s="79">
        <f>IF(ISERROR(IF(ISBLANK($C491),"",VLOOKUP($C491,'[1]Инф. по МКД'!$D$3:$T$13113,17,0))),"",IF(ISBLANK($C491),"",VLOOKUP($C491,'[1]Инф. по МКД'!$D$3:$T$13113,17,0)))</f>
        <v>42</v>
      </c>
      <c r="M491" s="80">
        <f t="shared" si="67"/>
        <v>39756389.519999996</v>
      </c>
      <c r="N491" s="78"/>
      <c r="O491" s="78"/>
      <c r="P491" s="78"/>
      <c r="Q491" s="80">
        <f>IF('Форма 2'!D491=0,"",'Форма 2'!D491-N491-O491-P491)</f>
        <v>39756389.519999996</v>
      </c>
      <c r="R491" s="81">
        <f t="shared" si="76"/>
        <v>23073.934718514218</v>
      </c>
      <c r="S491" s="81">
        <f t="shared" si="77"/>
        <v>23073.934718514218</v>
      </c>
      <c r="T491" s="82">
        <v>46022</v>
      </c>
      <c r="U491" s="75" t="s">
        <v>43</v>
      </c>
      <c r="V491" s="84"/>
      <c r="W491" s="84">
        <f t="shared" si="73"/>
        <v>4</v>
      </c>
      <c r="X491" s="85">
        <v>1</v>
      </c>
      <c r="Y491" s="85">
        <v>1</v>
      </c>
      <c r="Z491" s="85" t="s">
        <v>961</v>
      </c>
      <c r="AA491" s="85" t="s">
        <v>961</v>
      </c>
      <c r="AB491" s="85" t="s">
        <v>961</v>
      </c>
      <c r="AC491" s="85">
        <v>1</v>
      </c>
      <c r="AD491" s="85" t="s">
        <v>961</v>
      </c>
      <c r="AE491" s="99" t="s">
        <v>961</v>
      </c>
      <c r="AF491" s="86" t="s">
        <v>961</v>
      </c>
      <c r="AG491" s="85">
        <v>1</v>
      </c>
      <c r="AH491" s="85" t="s">
        <v>961</v>
      </c>
      <c r="AI491" s="85" t="s">
        <v>961</v>
      </c>
      <c r="AJ491" s="85" t="s">
        <v>961</v>
      </c>
      <c r="AK491" s="85" t="s">
        <v>961</v>
      </c>
      <c r="AL491" s="85" t="s">
        <v>961</v>
      </c>
      <c r="AM491" s="85" t="s">
        <v>961</v>
      </c>
      <c r="AN491" s="85" t="s">
        <v>961</v>
      </c>
      <c r="AO491" s="85" t="s">
        <v>961</v>
      </c>
      <c r="AP491" s="85" t="s">
        <v>961</v>
      </c>
      <c r="AQ491" s="85" t="s">
        <v>961</v>
      </c>
      <c r="AR491" s="85" t="s">
        <v>961</v>
      </c>
    </row>
    <row r="492" spans="1:44" ht="16.5" thickTop="1" thickBot="1" x14ac:dyDescent="0.3">
      <c r="A492" s="61">
        <f t="shared" si="70"/>
        <v>14</v>
      </c>
      <c r="B492" s="92" t="str">
        <f>IF(ISERROR(IF(ISBLANK(C492),"",_xlfn.XLOOKUP(C492,'[1]Инф. по МКД'!$D$3:$D$13151,'[1]Инф. по МКД'!$C$3:$C$13151,,0))),"",IF(ISBLANK(C492),"",_xlfn.XLOOKUP(C492,'[1]Инф. по МКД'!$D$3:$D$13151,'[1]Инф. по МКД'!$C$3:$C$13151,,0)))</f>
        <v>Муниципальное образование "Город Березники" Пермского края</v>
      </c>
      <c r="C492" s="96" t="s">
        <v>359</v>
      </c>
      <c r="D492" s="74">
        <f>IF(ISERROR(IF(ISBLANK($C492),"",VLOOKUP($C492,'[1]Инф. по МКД'!$D$3:$T$13113,3,0))),"",IF(ISBLANK($C492),"",VLOOKUP($C492,'[1]Инф. по МКД'!$D$3:$T$13113,3,0)))</f>
        <v>1961</v>
      </c>
      <c r="E492" s="75"/>
      <c r="F492" s="87" t="str">
        <f>IF(ISERROR(IF(ISBLANK($C492),"",VLOOKUP($C492,'[1]Инф. по МКД'!$D$3:$T$13113,5,0))),"",IF(ISBLANK($C492),"",VLOOKUP($C492,'[1]Инф. по МКД'!$D$3:$T$13113,5,0)))</f>
        <v>Кирпич</v>
      </c>
      <c r="G492" s="75">
        <f>IF(ISERROR(IF(ISBLANK($C492),"",VLOOKUP($C492,'[1]Инф. по МКД'!$D$3:$T$13113,9,0))),"",IF(ISBLANK($C492),"",VLOOKUP($C492,'[1]Инф. по МКД'!$D$3:$T$13113,9,0)))</f>
        <v>3</v>
      </c>
      <c r="H492" s="61">
        <f>IF(ISERROR(IF(ISBLANK($C492),"",VLOOKUP($C492,'[1]Инф. по МКД'!$D$3:$T$13113,10,0))),"",IF(ISBLANK($C492),"",VLOOKUP($C492,'[1]Инф. по МКД'!$D$3:$T$13113,10,0)))</f>
        <v>3</v>
      </c>
      <c r="I492" s="77">
        <f>IF(ISERROR(IF(ISBLANK($C492),"",VLOOKUP($C492,'[1]Инф. по МКД'!$D$3:$T$13113,14,0))),"",IF(ISBLANK($C492),"",VLOOKUP($C492,'[1]Инф. по МКД'!$D$3:$T$13113,14,0)))</f>
        <v>1939.5</v>
      </c>
      <c r="J492" s="78">
        <f>IF(ISERROR(IF(ISBLANK($C492),"",VLOOKUP($C492,'[1]Инф. по МКД'!$D$3:$T$13113,15,0))),"",IF(ISBLANK($C492),"",VLOOKUP($C492,'[1]Инф. по МКД'!$D$3:$T$13113,15,0)))</f>
        <v>1784.8</v>
      </c>
      <c r="K492" s="77">
        <f>IF(ISERROR(IF(ISBLANK($C492),"",VLOOKUP($C492,'[1]Инф. по МКД'!$D$3:$T$13113,16,0))),"",IF(ISBLANK($C492),"",VLOOKUP($C492,'[1]Инф. по МКД'!$D$3:$T$13113,16,0)))</f>
        <v>1644.8</v>
      </c>
      <c r="L492" s="79">
        <f>IF(ISERROR(IF(ISBLANK($C492),"",VLOOKUP($C492,'[1]Инф. по МКД'!$D$3:$T$13113,17,0))),"",IF(ISBLANK($C492),"",VLOOKUP($C492,'[1]Инф. по МКД'!$D$3:$T$13113,17,0)))</f>
        <v>104</v>
      </c>
      <c r="M492" s="80">
        <f t="shared" si="67"/>
        <v>20720396.120000001</v>
      </c>
      <c r="N492" s="78"/>
      <c r="O492" s="78"/>
      <c r="P492" s="78"/>
      <c r="Q492" s="80">
        <f>IF('Форма 2'!D492=0,"",'Форма 2'!D492-N492-O492-P492)</f>
        <v>20720396.120000001</v>
      </c>
      <c r="R492" s="81">
        <f t="shared" si="76"/>
        <v>11609.365822501122</v>
      </c>
      <c r="S492" s="81">
        <f t="shared" si="77"/>
        <v>11609.365822501122</v>
      </c>
      <c r="T492" s="82">
        <v>46022</v>
      </c>
      <c r="U492" s="75" t="s">
        <v>43</v>
      </c>
      <c r="V492" s="83"/>
      <c r="W492" s="84">
        <f t="shared" si="73"/>
        <v>4</v>
      </c>
      <c r="X492" s="85">
        <v>1</v>
      </c>
      <c r="Y492" s="85">
        <v>1</v>
      </c>
      <c r="Z492" s="85" t="s">
        <v>961</v>
      </c>
      <c r="AA492" s="85">
        <v>1</v>
      </c>
      <c r="AB492" s="85">
        <v>1</v>
      </c>
      <c r="AC492" s="85" t="s">
        <v>961</v>
      </c>
      <c r="AD492" s="85" t="s">
        <v>961</v>
      </c>
      <c r="AE492" s="99" t="s">
        <v>961</v>
      </c>
      <c r="AF492" s="86" t="s">
        <v>961</v>
      </c>
      <c r="AG492" s="85" t="s">
        <v>961</v>
      </c>
      <c r="AH492" s="85" t="s">
        <v>961</v>
      </c>
      <c r="AI492" s="85" t="s">
        <v>961</v>
      </c>
      <c r="AJ492" s="85" t="s">
        <v>961</v>
      </c>
      <c r="AK492" s="85" t="s">
        <v>961</v>
      </c>
      <c r="AL492" s="85" t="s">
        <v>961</v>
      </c>
      <c r="AM492" s="85" t="s">
        <v>961</v>
      </c>
      <c r="AN492" s="85" t="s">
        <v>961</v>
      </c>
      <c r="AO492" s="85" t="s">
        <v>961</v>
      </c>
      <c r="AP492" s="85" t="s">
        <v>961</v>
      </c>
      <c r="AQ492" s="85" t="s">
        <v>961</v>
      </c>
      <c r="AR492" s="85" t="s">
        <v>961</v>
      </c>
    </row>
    <row r="493" spans="1:44" ht="16.5" thickTop="1" thickBot="1" x14ac:dyDescent="0.3">
      <c r="A493" s="61">
        <f t="shared" si="70"/>
        <v>15</v>
      </c>
      <c r="B493" s="92" t="str">
        <f>IF(ISERROR(IF(ISBLANK(C493),"",_xlfn.XLOOKUP(C493,'[1]Инф. по МКД'!$D$3:$D$13151,'[1]Инф. по МКД'!$C$3:$C$13151,,0))),"",IF(ISBLANK(C493),"",_xlfn.XLOOKUP(C493,'[1]Инф. по МКД'!$D$3:$D$13151,'[1]Инф. по МКД'!$C$3:$C$13151,,0)))</f>
        <v>Муниципальное образование "Город Березники" Пермского края</v>
      </c>
      <c r="C493" s="96" t="s">
        <v>360</v>
      </c>
      <c r="D493" s="74">
        <f>IF(ISERROR(IF(ISBLANK($C493),"",VLOOKUP($C493,'[1]Инф. по МКД'!$D$3:$T$13113,3,0))),"",IF(ISBLANK($C493),"",VLOOKUP($C493,'[1]Инф. по МКД'!$D$3:$T$13113,3,0)))</f>
        <v>1951</v>
      </c>
      <c r="E493" s="75"/>
      <c r="F493" s="87" t="str">
        <f>IF(ISERROR(IF(ISBLANK($C493),"",VLOOKUP($C493,'[1]Инф. по МКД'!$D$3:$T$13113,5,0))),"",IF(ISBLANK($C493),"",VLOOKUP($C493,'[1]Инф. по МКД'!$D$3:$T$13113,5,0)))</f>
        <v>Кирпич</v>
      </c>
      <c r="G493" s="75">
        <f>IF(ISERROR(IF(ISBLANK($C493),"",VLOOKUP($C493,'[1]Инф. по МКД'!$D$3:$T$13113,9,0))),"",IF(ISBLANK($C493),"",VLOOKUP($C493,'[1]Инф. по МКД'!$D$3:$T$13113,9,0)))</f>
        <v>3</v>
      </c>
      <c r="H493" s="61">
        <f>IF(ISERROR(IF(ISBLANK($C493),"",VLOOKUP($C493,'[1]Инф. по МКД'!$D$3:$T$13113,10,0))),"",IF(ISBLANK($C493),"",VLOOKUP($C493,'[1]Инф. по МКД'!$D$3:$T$13113,10,0)))</f>
        <v>3</v>
      </c>
      <c r="I493" s="77">
        <f>IF(ISERROR(IF(ISBLANK($C493),"",VLOOKUP($C493,'[1]Инф. по МКД'!$D$3:$T$13113,14,0))),"",IF(ISBLANK($C493),"",VLOOKUP($C493,'[1]Инф. по МКД'!$D$3:$T$13113,14,0)))</f>
        <v>2103.1999999999998</v>
      </c>
      <c r="J493" s="78">
        <f>IF(ISERROR(IF(ISBLANK($C493),"",VLOOKUP($C493,'[1]Инф. по МКД'!$D$3:$T$13113,15,0))),"",IF(ISBLANK($C493),"",VLOOKUP($C493,'[1]Инф. по МКД'!$D$3:$T$13113,15,0)))</f>
        <v>1828.5</v>
      </c>
      <c r="K493" s="77">
        <f>IF(ISERROR(IF(ISBLANK($C493),"",VLOOKUP($C493,'[1]Инф. по МКД'!$D$3:$T$13113,16,0))),"",IF(ISBLANK($C493),"",VLOOKUP($C493,'[1]Инф. по МКД'!$D$3:$T$13113,16,0)))</f>
        <v>1738.3</v>
      </c>
      <c r="L493" s="79">
        <f>IF(ISERROR(IF(ISBLANK($C493),"",VLOOKUP($C493,'[1]Инф. по МКД'!$D$3:$T$13113,17,0))),"",IF(ISBLANK($C493),"",VLOOKUP($C493,'[1]Инф. по МКД'!$D$3:$T$13113,17,0)))</f>
        <v>54</v>
      </c>
      <c r="M493" s="80">
        <f t="shared" si="67"/>
        <v>19586891.280000001</v>
      </c>
      <c r="N493" s="78"/>
      <c r="O493" s="78"/>
      <c r="P493" s="78"/>
      <c r="Q493" s="80">
        <f>IF('Форма 2'!D493=0,"",'Форма 2'!D493-N493-O493-P493)</f>
        <v>19586891.280000001</v>
      </c>
      <c r="R493" s="81">
        <f t="shared" si="76"/>
        <v>10711.99960623462</v>
      </c>
      <c r="S493" s="81">
        <f t="shared" si="77"/>
        <v>10711.99960623462</v>
      </c>
      <c r="T493" s="82">
        <v>46022</v>
      </c>
      <c r="U493" s="75" t="s">
        <v>44</v>
      </c>
      <c r="V493" s="84"/>
      <c r="W493" s="84">
        <f t="shared" si="73"/>
        <v>5</v>
      </c>
      <c r="X493" s="85" t="s">
        <v>961</v>
      </c>
      <c r="Y493" s="85" t="s">
        <v>961</v>
      </c>
      <c r="Z493" s="85" t="s">
        <v>961</v>
      </c>
      <c r="AA493" s="85">
        <v>1</v>
      </c>
      <c r="AB493" s="85">
        <v>1</v>
      </c>
      <c r="AC493" s="85">
        <v>1</v>
      </c>
      <c r="AD493" s="85" t="s">
        <v>961</v>
      </c>
      <c r="AE493" s="99" t="s">
        <v>961</v>
      </c>
      <c r="AF493" s="86" t="s">
        <v>961</v>
      </c>
      <c r="AG493" s="85" t="s">
        <v>961</v>
      </c>
      <c r="AH493" s="85">
        <v>1</v>
      </c>
      <c r="AI493" s="85" t="s">
        <v>961</v>
      </c>
      <c r="AJ493" s="85" t="s">
        <v>961</v>
      </c>
      <c r="AK493" s="85">
        <v>1</v>
      </c>
      <c r="AL493" s="85" t="s">
        <v>961</v>
      </c>
      <c r="AM493" s="85" t="s">
        <v>961</v>
      </c>
      <c r="AN493" s="85" t="s">
        <v>961</v>
      </c>
      <c r="AO493" s="85" t="s">
        <v>961</v>
      </c>
      <c r="AP493" s="85" t="s">
        <v>961</v>
      </c>
      <c r="AQ493" s="85" t="s">
        <v>961</v>
      </c>
      <c r="AR493" s="85" t="s">
        <v>961</v>
      </c>
    </row>
    <row r="494" spans="1:44" ht="16.5" thickTop="1" thickBot="1" x14ac:dyDescent="0.3">
      <c r="A494" s="61">
        <f t="shared" si="70"/>
        <v>16</v>
      </c>
      <c r="B494" s="92" t="str">
        <f>IF(ISERROR(IF(ISBLANK(C494),"",_xlfn.XLOOKUP(C494,'[1]Инф. по МКД'!$D$3:$D$13151,'[1]Инф. по МКД'!$C$3:$C$13151,,0))),"",IF(ISBLANK(C494),"",_xlfn.XLOOKUP(C494,'[1]Инф. по МКД'!$D$3:$D$13151,'[1]Инф. по МКД'!$C$3:$C$13151,,0)))</f>
        <v>Муниципальное образование "Город Березники" Пермского края</v>
      </c>
      <c r="C494" s="96" t="s">
        <v>361</v>
      </c>
      <c r="D494" s="74">
        <f>IF(ISERROR(IF(ISBLANK($C494),"",VLOOKUP($C494,'[1]Инф. по МКД'!$D$3:$T$13113,3,0))),"",IF(ISBLANK($C494),"",VLOOKUP($C494,'[1]Инф. по МКД'!$D$3:$T$13113,3,0)))</f>
        <v>1953</v>
      </c>
      <c r="E494" s="75"/>
      <c r="F494" s="87" t="str">
        <f>IF(ISERROR(IF(ISBLANK($C494),"",VLOOKUP($C494,'[1]Инф. по МКД'!$D$3:$T$13113,5,0))),"",IF(ISBLANK($C494),"",VLOOKUP($C494,'[1]Инф. по МКД'!$D$3:$T$13113,5,0)))</f>
        <v>Кирпич</v>
      </c>
      <c r="G494" s="75">
        <f>IF(ISERROR(IF(ISBLANK($C494),"",VLOOKUP($C494,'[1]Инф. по МКД'!$D$3:$T$13113,9,0))),"",IF(ISBLANK($C494),"",VLOOKUP($C494,'[1]Инф. по МКД'!$D$3:$T$13113,9,0)))</f>
        <v>3</v>
      </c>
      <c r="H494" s="61">
        <f>IF(ISERROR(IF(ISBLANK($C494),"",VLOOKUP($C494,'[1]Инф. по МКД'!$D$3:$T$13113,10,0))),"",IF(ISBLANK($C494),"",VLOOKUP($C494,'[1]Инф. по МКД'!$D$3:$T$13113,10,0)))</f>
        <v>3</v>
      </c>
      <c r="I494" s="77">
        <f>IF(ISERROR(IF(ISBLANK($C494),"",VLOOKUP($C494,'[1]Инф. по МКД'!$D$3:$T$13113,14,0))),"",IF(ISBLANK($C494),"",VLOOKUP($C494,'[1]Инф. по МКД'!$D$3:$T$13113,14,0)))</f>
        <v>2376</v>
      </c>
      <c r="J494" s="78">
        <f>IF(ISERROR(IF(ISBLANK($C494),"",VLOOKUP($C494,'[1]Инф. по МКД'!$D$3:$T$13113,15,0))),"",IF(ISBLANK($C494),"",VLOOKUP($C494,'[1]Инф. по МКД'!$D$3:$T$13113,15,0)))</f>
        <v>2139.1999999999998</v>
      </c>
      <c r="K494" s="77">
        <f>IF(ISERROR(IF(ISBLANK($C494),"",VLOOKUP($C494,'[1]Инф. по МКД'!$D$3:$T$13113,16,0))),"",IF(ISBLANK($C494),"",VLOOKUP($C494,'[1]Инф. по МКД'!$D$3:$T$13113,16,0)))</f>
        <v>1459.6</v>
      </c>
      <c r="L494" s="79">
        <f>IF(ISERROR(IF(ISBLANK($C494),"",VLOOKUP($C494,'[1]Инф. по МКД'!$D$3:$T$13113,17,0))),"",IF(ISBLANK($C494),"",VLOOKUP($C494,'[1]Инф. по МКД'!$D$3:$T$13113,17,0)))</f>
        <v>70</v>
      </c>
      <c r="M494" s="80">
        <f t="shared" si="67"/>
        <v>16929451.440000001</v>
      </c>
      <c r="N494" s="78"/>
      <c r="O494" s="78"/>
      <c r="P494" s="78"/>
      <c r="Q494" s="80">
        <f>IF('Форма 2'!D494=0,"",'Форма 2'!D494-N494-O494-P494)</f>
        <v>16929451.440000001</v>
      </c>
      <c r="R494" s="81">
        <f t="shared" si="76"/>
        <v>7913.9170905011233</v>
      </c>
      <c r="S494" s="81">
        <f t="shared" si="77"/>
        <v>7913.9170905011233</v>
      </c>
      <c r="T494" s="82">
        <v>46022</v>
      </c>
      <c r="U494" s="75" t="s">
        <v>43</v>
      </c>
      <c r="V494" s="84"/>
      <c r="W494" s="84">
        <f t="shared" si="73"/>
        <v>2</v>
      </c>
      <c r="X494" s="85" t="s">
        <v>961</v>
      </c>
      <c r="Y494" s="85" t="s">
        <v>961</v>
      </c>
      <c r="Z494" s="85" t="s">
        <v>961</v>
      </c>
      <c r="AA494" s="85" t="s">
        <v>961</v>
      </c>
      <c r="AB494" s="85" t="s">
        <v>961</v>
      </c>
      <c r="AC494" s="85" t="s">
        <v>961</v>
      </c>
      <c r="AD494" s="85" t="s">
        <v>961</v>
      </c>
      <c r="AE494" s="99" t="s">
        <v>961</v>
      </c>
      <c r="AF494" s="86" t="s">
        <v>961</v>
      </c>
      <c r="AG494" s="85" t="s">
        <v>961</v>
      </c>
      <c r="AH494" s="85">
        <v>1</v>
      </c>
      <c r="AI494" s="85" t="s">
        <v>961</v>
      </c>
      <c r="AJ494" s="85" t="s">
        <v>961</v>
      </c>
      <c r="AK494" s="85">
        <v>1</v>
      </c>
      <c r="AL494" s="85" t="s">
        <v>961</v>
      </c>
      <c r="AM494" s="85" t="s">
        <v>961</v>
      </c>
      <c r="AN494" s="85" t="s">
        <v>961</v>
      </c>
      <c r="AO494" s="85" t="s">
        <v>961</v>
      </c>
      <c r="AP494" s="85" t="s">
        <v>961</v>
      </c>
      <c r="AQ494" s="85" t="s">
        <v>961</v>
      </c>
      <c r="AR494" s="85" t="s">
        <v>961</v>
      </c>
    </row>
    <row r="495" spans="1:44" ht="16.5" thickTop="1" thickBot="1" x14ac:dyDescent="0.3">
      <c r="A495" s="61">
        <f t="shared" si="70"/>
        <v>17</v>
      </c>
      <c r="B495" s="92" t="str">
        <f>IF(ISERROR(IF(ISBLANK(C495),"",_xlfn.XLOOKUP(C495,'[1]Инф. по МКД'!$D$3:$D$13151,'[1]Инф. по МКД'!$C$3:$C$13151,,0))),"",IF(ISBLANK(C495),"",_xlfn.XLOOKUP(C495,'[1]Инф. по МКД'!$D$3:$D$13151,'[1]Инф. по МКД'!$C$3:$C$13151,,0)))</f>
        <v>Муниципальное образование "Город Березники" Пермского края</v>
      </c>
      <c r="C495" s="96" t="s">
        <v>362</v>
      </c>
      <c r="D495" s="74">
        <f>IF(ISERROR(IF(ISBLANK($C495),"",VLOOKUP($C495,'[1]Инф. по МКД'!$D$3:$T$13113,3,0))),"",IF(ISBLANK($C495),"",VLOOKUP($C495,'[1]Инф. по МКД'!$D$3:$T$13113,3,0)))</f>
        <v>1949</v>
      </c>
      <c r="E495" s="75"/>
      <c r="F495" s="87" t="str">
        <f>IF(ISERROR(IF(ISBLANK($C495),"",VLOOKUP($C495,'[1]Инф. по МКД'!$D$3:$T$13113,5,0))),"",IF(ISBLANK($C495),"",VLOOKUP($C495,'[1]Инф. по МКД'!$D$3:$T$13113,5,0)))</f>
        <v>Шлакоблок</v>
      </c>
      <c r="G495" s="75">
        <f>IF(ISERROR(IF(ISBLANK($C495),"",VLOOKUP($C495,'[1]Инф. по МКД'!$D$3:$T$13113,9,0))),"",IF(ISBLANK($C495),"",VLOOKUP($C495,'[1]Инф. по МКД'!$D$3:$T$13113,9,0)))</f>
        <v>2</v>
      </c>
      <c r="H495" s="61">
        <f>IF(ISERROR(IF(ISBLANK($C495),"",VLOOKUP($C495,'[1]Инф. по МКД'!$D$3:$T$13113,10,0))),"",IF(ISBLANK($C495),"",VLOOKUP($C495,'[1]Инф. по МКД'!$D$3:$T$13113,10,0)))</f>
        <v>2</v>
      </c>
      <c r="I495" s="77">
        <f>IF(ISERROR(IF(ISBLANK($C495),"",VLOOKUP($C495,'[1]Инф. по МКД'!$D$3:$T$13113,14,0))),"",IF(ISBLANK($C495),"",VLOOKUP($C495,'[1]Инф. по МКД'!$D$3:$T$13113,14,0)))</f>
        <v>793.7</v>
      </c>
      <c r="J495" s="78">
        <f>IF(ISERROR(IF(ISBLANK($C495),"",VLOOKUP($C495,'[1]Инф. по МКД'!$D$3:$T$13113,15,0))),"",IF(ISBLANK($C495),"",VLOOKUP($C495,'[1]Инф. по МКД'!$D$3:$T$13113,15,0)))</f>
        <v>711.2</v>
      </c>
      <c r="K495" s="77">
        <f>IF(ISERROR(IF(ISBLANK($C495),"",VLOOKUP($C495,'[1]Инф. по МКД'!$D$3:$T$13113,16,0))),"",IF(ISBLANK($C495),"",VLOOKUP($C495,'[1]Инф. по МКД'!$D$3:$T$13113,16,0)))</f>
        <v>662.1</v>
      </c>
      <c r="L495" s="79">
        <f>IF(ISERROR(IF(ISBLANK($C495),"",VLOOKUP($C495,'[1]Инф. по МКД'!$D$3:$T$13113,17,0))),"",IF(ISBLANK($C495),"",VLOOKUP($C495,'[1]Инф. по МКД'!$D$3:$T$13113,17,0)))</f>
        <v>28</v>
      </c>
      <c r="M495" s="80">
        <f t="shared" si="67"/>
        <v>6948907</v>
      </c>
      <c r="N495" s="78"/>
      <c r="O495" s="78"/>
      <c r="P495" s="78"/>
      <c r="Q495" s="80">
        <f>IF('Форма 2'!D495=0,"",'Форма 2'!D495-N495-O495-P495)</f>
        <v>6948907</v>
      </c>
      <c r="R495" s="81">
        <f t="shared" si="76"/>
        <v>9770.679133858268</v>
      </c>
      <c r="S495" s="81">
        <f t="shared" si="77"/>
        <v>9770.679133858268</v>
      </c>
      <c r="T495" s="82">
        <v>46022</v>
      </c>
      <c r="U495" s="75" t="s">
        <v>43</v>
      </c>
      <c r="V495" s="83"/>
      <c r="W495" s="84">
        <f t="shared" si="73"/>
        <v>5</v>
      </c>
      <c r="X495" s="85">
        <v>1</v>
      </c>
      <c r="Y495" s="85" t="s">
        <v>961</v>
      </c>
      <c r="Z495" s="85" t="s">
        <v>961</v>
      </c>
      <c r="AA495" s="85">
        <v>1</v>
      </c>
      <c r="AB495" s="85">
        <v>1</v>
      </c>
      <c r="AC495" s="85">
        <v>1</v>
      </c>
      <c r="AD495" s="85" t="s">
        <v>961</v>
      </c>
      <c r="AE495" s="99" t="s">
        <v>961</v>
      </c>
      <c r="AF495" s="86" t="s">
        <v>961</v>
      </c>
      <c r="AG495" s="85" t="s">
        <v>961</v>
      </c>
      <c r="AH495" s="85">
        <v>1</v>
      </c>
      <c r="AI495" s="85" t="s">
        <v>961</v>
      </c>
      <c r="AJ495" s="85" t="s">
        <v>961</v>
      </c>
      <c r="AK495" s="85" t="s">
        <v>961</v>
      </c>
      <c r="AL495" s="85" t="s">
        <v>961</v>
      </c>
      <c r="AM495" s="85" t="s">
        <v>961</v>
      </c>
      <c r="AN495" s="85" t="s">
        <v>961</v>
      </c>
      <c r="AO495" s="85" t="s">
        <v>961</v>
      </c>
      <c r="AP495" s="85" t="s">
        <v>961</v>
      </c>
      <c r="AQ495" s="85" t="s">
        <v>961</v>
      </c>
      <c r="AR495" s="85" t="s">
        <v>961</v>
      </c>
    </row>
    <row r="496" spans="1:44" ht="16.5" thickTop="1" thickBot="1" x14ac:dyDescent="0.3">
      <c r="A496" s="61">
        <f t="shared" si="70"/>
        <v>18</v>
      </c>
      <c r="B496" s="92" t="str">
        <f>IF(ISERROR(IF(ISBLANK(C496),"",_xlfn.XLOOKUP(C496,'[1]Инф. по МКД'!$D$3:$D$13151,'[1]Инф. по МКД'!$C$3:$C$13151,,0))),"",IF(ISBLANK(C496),"",_xlfn.XLOOKUP(C496,'[1]Инф. по МКД'!$D$3:$D$13151,'[1]Инф. по МКД'!$C$3:$C$13151,,0)))</f>
        <v>Муниципальное образование "Город Березники" Пермского края</v>
      </c>
      <c r="C496" s="96" t="s">
        <v>363</v>
      </c>
      <c r="D496" s="74">
        <f>IF(ISERROR(IF(ISBLANK($C496),"",VLOOKUP($C496,'[1]Инф. по МКД'!$D$3:$T$13113,3,0))),"",IF(ISBLANK($C496),"",VLOOKUP($C496,'[1]Инф. по МКД'!$D$3:$T$13113,3,0)))</f>
        <v>1952</v>
      </c>
      <c r="E496" s="75"/>
      <c r="F496" s="87" t="str">
        <f>IF(ISERROR(IF(ISBLANK($C496),"",VLOOKUP($C496,'[1]Инф. по МКД'!$D$3:$T$13113,5,0))),"",IF(ISBLANK($C496),"",VLOOKUP($C496,'[1]Инф. по МКД'!$D$3:$T$13113,5,0)))</f>
        <v>Шлакоблок</v>
      </c>
      <c r="G496" s="75">
        <f>IF(ISERROR(IF(ISBLANK($C496),"",VLOOKUP($C496,'[1]Инф. по МКД'!$D$3:$T$13113,9,0))),"",IF(ISBLANK($C496),"",VLOOKUP($C496,'[1]Инф. по МКД'!$D$3:$T$13113,9,0)))</f>
        <v>2</v>
      </c>
      <c r="H496" s="61">
        <f>IF(ISERROR(IF(ISBLANK($C496),"",VLOOKUP($C496,'[1]Инф. по МКД'!$D$3:$T$13113,10,0))),"",IF(ISBLANK($C496),"",VLOOKUP($C496,'[1]Инф. по МКД'!$D$3:$T$13113,10,0)))</f>
        <v>2</v>
      </c>
      <c r="I496" s="77">
        <f>IF(ISERROR(IF(ISBLANK($C496),"",VLOOKUP($C496,'[1]Инф. по МКД'!$D$3:$T$13113,14,0))),"",IF(ISBLANK($C496),"",VLOOKUP($C496,'[1]Инф. по МКД'!$D$3:$T$13113,14,0)))</f>
        <v>854</v>
      </c>
      <c r="J496" s="78">
        <f>IF(ISERROR(IF(ISBLANK($C496),"",VLOOKUP($C496,'[1]Инф. по МКД'!$D$3:$T$13113,15,0))),"",IF(ISBLANK($C496),"",VLOOKUP($C496,'[1]Инф. по МКД'!$D$3:$T$13113,15,0)))</f>
        <v>734.7</v>
      </c>
      <c r="K496" s="77">
        <f>IF(ISERROR(IF(ISBLANK($C496),"",VLOOKUP($C496,'[1]Инф. по МКД'!$D$3:$T$13113,16,0))),"",IF(ISBLANK($C496),"",VLOOKUP($C496,'[1]Инф. по МКД'!$D$3:$T$13113,16,0)))</f>
        <v>661.23</v>
      </c>
      <c r="L496" s="79">
        <f>IF(ISERROR(IF(ISBLANK($C496),"",VLOOKUP($C496,'[1]Инф. по МКД'!$D$3:$T$13113,17,0))),"",IF(ISBLANK($C496),"",VLOOKUP($C496,'[1]Инф. по МКД'!$D$3:$T$13113,17,0)))</f>
        <v>30</v>
      </c>
      <c r="M496" s="80">
        <f t="shared" si="67"/>
        <v>4976386.0999999996</v>
      </c>
      <c r="N496" s="78"/>
      <c r="O496" s="78"/>
      <c r="P496" s="78"/>
      <c r="Q496" s="80">
        <f>IF('Форма 2'!D496=0,"",'Форма 2'!D496-N496-O496-P496)</f>
        <v>4976386.0999999996</v>
      </c>
      <c r="R496" s="81">
        <f t="shared" si="76"/>
        <v>6773.357969239144</v>
      </c>
      <c r="S496" s="81">
        <f t="shared" si="77"/>
        <v>6773.357969239144</v>
      </c>
      <c r="T496" s="82">
        <v>46022</v>
      </c>
      <c r="U496" s="75" t="s">
        <v>43</v>
      </c>
      <c r="V496" s="84"/>
      <c r="W496" s="84">
        <f t="shared" si="73"/>
        <v>1</v>
      </c>
      <c r="X496" s="85" t="s">
        <v>961</v>
      </c>
      <c r="Y496" s="85" t="s">
        <v>961</v>
      </c>
      <c r="Z496" s="85" t="s">
        <v>961</v>
      </c>
      <c r="AA496" s="85" t="s">
        <v>961</v>
      </c>
      <c r="AB496" s="85" t="s">
        <v>961</v>
      </c>
      <c r="AC496" s="85" t="s">
        <v>961</v>
      </c>
      <c r="AD496" s="85" t="s">
        <v>961</v>
      </c>
      <c r="AE496" s="99" t="s">
        <v>961</v>
      </c>
      <c r="AF496" s="86" t="s">
        <v>961</v>
      </c>
      <c r="AG496" s="85" t="s">
        <v>961</v>
      </c>
      <c r="AH496" s="85">
        <v>1</v>
      </c>
      <c r="AI496" s="85" t="s">
        <v>961</v>
      </c>
      <c r="AJ496" s="85" t="s">
        <v>961</v>
      </c>
      <c r="AK496" s="85" t="s">
        <v>961</v>
      </c>
      <c r="AL496" s="85" t="s">
        <v>961</v>
      </c>
      <c r="AM496" s="85" t="s">
        <v>961</v>
      </c>
      <c r="AN496" s="85" t="s">
        <v>961</v>
      </c>
      <c r="AO496" s="85" t="s">
        <v>961</v>
      </c>
      <c r="AP496" s="85" t="s">
        <v>961</v>
      </c>
      <c r="AQ496" s="85" t="s">
        <v>961</v>
      </c>
      <c r="AR496" s="85" t="s">
        <v>961</v>
      </c>
    </row>
    <row r="497" spans="1:44" ht="16.5" thickTop="1" thickBot="1" x14ac:dyDescent="0.3">
      <c r="A497" s="61">
        <f t="shared" si="70"/>
        <v>19</v>
      </c>
      <c r="B497" s="92" t="str">
        <f>IF(ISERROR(IF(ISBLANK(C497),"",_xlfn.XLOOKUP(C497,'[1]Инф. по МКД'!$D$3:$D$13151,'[1]Инф. по МКД'!$C$3:$C$13151,,0))),"",IF(ISBLANK(C497),"",_xlfn.XLOOKUP(C497,'[1]Инф. по МКД'!$D$3:$D$13151,'[1]Инф. по МКД'!$C$3:$C$13151,,0)))</f>
        <v>Муниципальное образование "Город Березники" Пермского края</v>
      </c>
      <c r="C497" s="96" t="s">
        <v>777</v>
      </c>
      <c r="D497" s="74">
        <f>IF(ISERROR(IF(ISBLANK($C497),"",VLOOKUP($C497,'[1]Инф. по МКД'!$D$3:$T$13113,3,0))),"",IF(ISBLANK($C497),"",VLOOKUP($C497,'[1]Инф. по МКД'!$D$3:$T$13113,3,0)))</f>
        <v>1976</v>
      </c>
      <c r="E497" s="75"/>
      <c r="F497" s="87" t="str">
        <f>IF(ISERROR(IF(ISBLANK($C497),"",VLOOKUP($C497,'[1]Инф. по МКД'!$D$3:$T$13113,5,0))),"",IF(ISBLANK($C497),"",VLOOKUP($C497,'[1]Инф. по МКД'!$D$3:$T$13113,5,0)))</f>
        <v>Панель</v>
      </c>
      <c r="G497" s="75">
        <f>IF(ISERROR(IF(ISBLANK($C497),"",VLOOKUP($C497,'[1]Инф. по МКД'!$D$3:$T$13113,9,0))),"",IF(ISBLANK($C497),"",VLOOKUP($C497,'[1]Инф. по МКД'!$D$3:$T$13113,9,0)))</f>
        <v>5</v>
      </c>
      <c r="H497" s="61">
        <f>IF(ISERROR(IF(ISBLANK($C497),"",VLOOKUP($C497,'[1]Инф. по МКД'!$D$3:$T$13113,10,0))),"",IF(ISBLANK($C497),"",VLOOKUP($C497,'[1]Инф. по МКД'!$D$3:$T$13113,10,0)))</f>
        <v>6</v>
      </c>
      <c r="I497" s="77">
        <f>IF(ISERROR(IF(ISBLANK($C497),"",VLOOKUP($C497,'[1]Инф. по МКД'!$D$3:$T$13113,14,0))),"",IF(ISBLANK($C497),"",VLOOKUP($C497,'[1]Инф. по МКД'!$D$3:$T$13113,14,0)))</f>
        <v>5160</v>
      </c>
      <c r="J497" s="78">
        <f>IF(ISERROR(IF(ISBLANK($C497),"",VLOOKUP($C497,'[1]Инф. по МКД'!$D$3:$T$13113,15,0))),"",IF(ISBLANK($C497),"",VLOOKUP($C497,'[1]Инф. по МКД'!$D$3:$T$13113,15,0)))</f>
        <v>3946.6</v>
      </c>
      <c r="K497" s="77">
        <f>IF(ISERROR(IF(ISBLANK($C497),"",VLOOKUP($C497,'[1]Инф. по МКД'!$D$3:$T$13113,16,0))),"",IF(ISBLANK($C497),"",VLOOKUP($C497,'[1]Инф. по МКД'!$D$3:$T$13113,16,0)))</f>
        <v>3946.6</v>
      </c>
      <c r="L497" s="79">
        <f>IF(ISERROR(IF(ISBLANK($C497),"",VLOOKUP($C497,'[1]Инф. по МКД'!$D$3:$T$13113,17,0))),"",IF(ISBLANK($C497),"",VLOOKUP($C497,'[1]Инф. по МКД'!$D$3:$T$13113,17,0)))</f>
        <v>187</v>
      </c>
      <c r="M497" s="80">
        <f t="shared" si="67"/>
        <v>23963865.600000001</v>
      </c>
      <c r="N497" s="78"/>
      <c r="O497" s="78"/>
      <c r="P497" s="78"/>
      <c r="Q497" s="80">
        <f>IF('Форма 2'!D497=0,"",'Форма 2'!D497-N497-O497-P497)</f>
        <v>23963865.600000001</v>
      </c>
      <c r="R497" s="81">
        <f t="shared" si="76"/>
        <v>6072.027973445498</v>
      </c>
      <c r="S497" s="81">
        <f t="shared" si="77"/>
        <v>6072.027973445498</v>
      </c>
      <c r="T497" s="82">
        <v>46022</v>
      </c>
      <c r="U497" s="75" t="s">
        <v>44</v>
      </c>
      <c r="V497" s="83"/>
      <c r="W497" s="84">
        <f t="shared" si="73"/>
        <v>5</v>
      </c>
      <c r="X497" s="85">
        <v>1</v>
      </c>
      <c r="Y497" s="85">
        <v>1</v>
      </c>
      <c r="Z497" s="85" t="s">
        <v>961</v>
      </c>
      <c r="AA497" s="85">
        <v>1</v>
      </c>
      <c r="AB497" s="85">
        <v>1</v>
      </c>
      <c r="AC497" s="85">
        <v>1</v>
      </c>
      <c r="AD497" s="85" t="s">
        <v>961</v>
      </c>
      <c r="AE497" s="99" t="s">
        <v>961</v>
      </c>
      <c r="AF497" s="86" t="s">
        <v>961</v>
      </c>
      <c r="AG497" s="85" t="s">
        <v>961</v>
      </c>
      <c r="AH497" s="85" t="s">
        <v>961</v>
      </c>
      <c r="AI497" s="85" t="s">
        <v>961</v>
      </c>
      <c r="AJ497" s="85" t="s">
        <v>961</v>
      </c>
      <c r="AK497" s="85" t="s">
        <v>961</v>
      </c>
      <c r="AL497" s="85" t="s">
        <v>961</v>
      </c>
      <c r="AM497" s="85" t="s">
        <v>961</v>
      </c>
      <c r="AN497" s="85" t="s">
        <v>961</v>
      </c>
      <c r="AO497" s="85" t="s">
        <v>961</v>
      </c>
      <c r="AP497" s="85" t="s">
        <v>961</v>
      </c>
      <c r="AQ497" s="85" t="s">
        <v>961</v>
      </c>
      <c r="AR497" s="85" t="s">
        <v>961</v>
      </c>
    </row>
    <row r="498" spans="1:44" ht="16.5" thickTop="1" thickBot="1" x14ac:dyDescent="0.3">
      <c r="A498" s="61">
        <f t="shared" si="70"/>
        <v>20</v>
      </c>
      <c r="B498" s="92" t="str">
        <f>IF(ISERROR(IF(ISBLANK(C498),"",_xlfn.XLOOKUP(C498,'[1]Инф. по МКД'!$D$3:$D$13151,'[1]Инф. по МКД'!$C$3:$C$13151,,0))),"",IF(ISBLANK(C498),"",_xlfn.XLOOKUP(C498,'[1]Инф. по МКД'!$D$3:$D$13151,'[1]Инф. по МКД'!$C$3:$C$13151,,0)))</f>
        <v>Муниципальное образование "Город Березники" Пермского края</v>
      </c>
      <c r="C498" s="96" t="s">
        <v>778</v>
      </c>
      <c r="D498" s="74">
        <f>IF(ISERROR(IF(ISBLANK($C498),"",VLOOKUP($C498,'[1]Инф. по МКД'!$D$3:$T$13113,3,0))),"",IF(ISBLANK($C498),"",VLOOKUP($C498,'[1]Инф. по МКД'!$D$3:$T$13113,3,0)))</f>
        <v>1977</v>
      </c>
      <c r="E498" s="75"/>
      <c r="F498" s="87" t="str">
        <f>IF(ISERROR(IF(ISBLANK($C498),"",VLOOKUP($C498,'[1]Инф. по МКД'!$D$3:$T$13113,5,0))),"",IF(ISBLANK($C498),"",VLOOKUP($C498,'[1]Инф. по МКД'!$D$3:$T$13113,5,0)))</f>
        <v>Панель</v>
      </c>
      <c r="G498" s="75">
        <f>IF(ISERROR(IF(ISBLANK($C498),"",VLOOKUP($C498,'[1]Инф. по МКД'!$D$3:$T$13113,9,0))),"",IF(ISBLANK($C498),"",VLOOKUP($C498,'[1]Инф. по МКД'!$D$3:$T$13113,9,0)))</f>
        <v>5</v>
      </c>
      <c r="H498" s="61">
        <f>IF(ISERROR(IF(ISBLANK($C498),"",VLOOKUP($C498,'[1]Инф. по МКД'!$D$3:$T$13113,10,0))),"",IF(ISBLANK($C498),"",VLOOKUP($C498,'[1]Инф. по МКД'!$D$3:$T$13113,10,0)))</f>
        <v>6</v>
      </c>
      <c r="I498" s="77">
        <f>IF(ISERROR(IF(ISBLANK($C498),"",VLOOKUP($C498,'[1]Инф. по МКД'!$D$3:$T$13113,14,0))),"",IF(ISBLANK($C498),"",VLOOKUP($C498,'[1]Инф. по МКД'!$D$3:$T$13113,14,0)))</f>
        <v>4504.2</v>
      </c>
      <c r="J498" s="78">
        <f>IF(ISERROR(IF(ISBLANK($C498),"",VLOOKUP($C498,'[1]Инф. по МКД'!$D$3:$T$13113,15,0))),"",IF(ISBLANK($C498),"",VLOOKUP($C498,'[1]Инф. по МКД'!$D$3:$T$13113,15,0)))</f>
        <v>3906.9</v>
      </c>
      <c r="K498" s="77">
        <f>IF(ISERROR(IF(ISBLANK($C498),"",VLOOKUP($C498,'[1]Инф. по МКД'!$D$3:$T$13113,16,0))),"",IF(ISBLANK($C498),"",VLOOKUP($C498,'[1]Инф. по МКД'!$D$3:$T$13113,16,0)))</f>
        <v>273</v>
      </c>
      <c r="L498" s="79">
        <f>IF(ISERROR(IF(ISBLANK($C498),"",VLOOKUP($C498,'[1]Инф. по МКД'!$D$3:$T$13113,17,0))),"",IF(ISBLANK($C498),"",VLOOKUP($C498,'[1]Инф. по МКД'!$D$3:$T$13113,17,0)))</f>
        <v>225</v>
      </c>
      <c r="M498" s="80">
        <f t="shared" si="67"/>
        <v>20918225.469999999</v>
      </c>
      <c r="N498" s="78"/>
      <c r="O498" s="78"/>
      <c r="P498" s="78"/>
      <c r="Q498" s="80">
        <f>IF('Форма 2'!D498=0,"",'Форма 2'!D498-N498-O498-P498)</f>
        <v>20918225.469999999</v>
      </c>
      <c r="R498" s="81">
        <f t="shared" si="76"/>
        <v>5354.1747856356697</v>
      </c>
      <c r="S498" s="81">
        <f t="shared" si="77"/>
        <v>5354.1747856356697</v>
      </c>
      <c r="T498" s="82">
        <v>46022</v>
      </c>
      <c r="U498" s="75" t="s">
        <v>44</v>
      </c>
      <c r="V498" s="84"/>
      <c r="W498" s="84">
        <f t="shared" si="73"/>
        <v>5</v>
      </c>
      <c r="X498" s="85">
        <v>1</v>
      </c>
      <c r="Y498" s="85">
        <v>1</v>
      </c>
      <c r="Z498" s="85" t="s">
        <v>961</v>
      </c>
      <c r="AA498" s="85">
        <v>1</v>
      </c>
      <c r="AB498" s="85">
        <v>1</v>
      </c>
      <c r="AC498" s="85">
        <v>1</v>
      </c>
      <c r="AD498" s="85" t="s">
        <v>961</v>
      </c>
      <c r="AE498" s="99" t="s">
        <v>961</v>
      </c>
      <c r="AF498" s="86" t="s">
        <v>961</v>
      </c>
      <c r="AG498" s="85" t="s">
        <v>961</v>
      </c>
      <c r="AH498" s="85" t="s">
        <v>961</v>
      </c>
      <c r="AI498" s="85" t="s">
        <v>961</v>
      </c>
      <c r="AJ498" s="85" t="s">
        <v>961</v>
      </c>
      <c r="AK498" s="85" t="s">
        <v>961</v>
      </c>
      <c r="AL498" s="85" t="s">
        <v>961</v>
      </c>
      <c r="AM498" s="85" t="s">
        <v>961</v>
      </c>
      <c r="AN498" s="85" t="s">
        <v>961</v>
      </c>
      <c r="AO498" s="85" t="s">
        <v>961</v>
      </c>
      <c r="AP498" s="85" t="s">
        <v>961</v>
      </c>
      <c r="AQ498" s="85" t="s">
        <v>961</v>
      </c>
      <c r="AR498" s="85" t="s">
        <v>961</v>
      </c>
    </row>
    <row r="499" spans="1:44" ht="16.5" thickTop="1" thickBot="1" x14ac:dyDescent="0.3">
      <c r="A499" s="61">
        <f t="shared" si="70"/>
        <v>21</v>
      </c>
      <c r="B499" s="92" t="str">
        <f>IF(ISERROR(IF(ISBLANK(C499),"",_xlfn.XLOOKUP(C499,'[1]Инф. по МКД'!$D$3:$D$13151,'[1]Инф. по МКД'!$C$3:$C$13151,,0))),"",IF(ISBLANK(C499),"",_xlfn.XLOOKUP(C499,'[1]Инф. по МКД'!$D$3:$D$13151,'[1]Инф. по МКД'!$C$3:$C$13151,,0)))</f>
        <v>Муниципальное образование "Город Березники" Пермского края</v>
      </c>
      <c r="C499" s="96" t="s">
        <v>795</v>
      </c>
      <c r="D499" s="74">
        <f>IF(ISERROR(IF(ISBLANK($C499),"",VLOOKUP($C499,'[1]Инф. по МКД'!$D$3:$T$13113,3,0))),"",IF(ISBLANK($C499),"",VLOOKUP($C499,'[1]Инф. по МКД'!$D$3:$T$13113,3,0)))</f>
        <v>1977</v>
      </c>
      <c r="E499" s="75"/>
      <c r="F499" s="87" t="str">
        <f>IF(ISERROR(IF(ISBLANK($C499),"",VLOOKUP($C499,'[1]Инф. по МКД'!$D$3:$T$13113,5,0))),"",IF(ISBLANK($C499),"",VLOOKUP($C499,'[1]Инф. по МКД'!$D$3:$T$13113,5,0)))</f>
        <v>панели</v>
      </c>
      <c r="G499" s="75">
        <f>IF(ISERROR(IF(ISBLANK($C499),"",VLOOKUP($C499,'[1]Инф. по МКД'!$D$3:$T$13113,9,0))),"",IF(ISBLANK($C499),"",VLOOKUP($C499,'[1]Инф. по МКД'!$D$3:$T$13113,9,0)))</f>
        <v>5</v>
      </c>
      <c r="H499" s="61">
        <f>IF(ISERROR(IF(ISBLANK($C499),"",VLOOKUP($C499,'[1]Инф. по МКД'!$D$3:$T$13113,10,0))),"",IF(ISBLANK($C499),"",VLOOKUP($C499,'[1]Инф. по МКД'!$D$3:$T$13113,10,0)))</f>
        <v>8</v>
      </c>
      <c r="I499" s="77">
        <f>IF(ISERROR(IF(ISBLANK($C499),"",VLOOKUP($C499,'[1]Инф. по МКД'!$D$3:$T$13113,14,0))),"",IF(ISBLANK($C499),"",VLOOKUP($C499,'[1]Инф. по МКД'!$D$3:$T$13113,14,0)))</f>
        <v>6262.4</v>
      </c>
      <c r="J499" s="78">
        <f>IF(ISERROR(IF(ISBLANK($C499),"",VLOOKUP($C499,'[1]Инф. по МКД'!$D$3:$T$13113,15,0))),"",IF(ISBLANK($C499),"",VLOOKUP($C499,'[1]Инф. по МКД'!$D$3:$T$13113,15,0)))</f>
        <v>5206.3999999999996</v>
      </c>
      <c r="K499" s="77">
        <f>IF(ISERROR(IF(ISBLANK($C499),"",VLOOKUP($C499,'[1]Инф. по МКД'!$D$3:$T$13113,16,0))),"",IF(ISBLANK($C499),"",VLOOKUP($C499,'[1]Инф. по МКД'!$D$3:$T$13113,16,0)))</f>
        <v>5206.3999999999996</v>
      </c>
      <c r="L499" s="79">
        <f>IF(ISERROR(IF(ISBLANK($C499),"",VLOOKUP($C499,'[1]Инф. по МКД'!$D$3:$T$13113,17,0))),"",IF(ISBLANK($C499),"",VLOOKUP($C499,'[1]Инф. по МКД'!$D$3:$T$13113,17,0)))</f>
        <v>285</v>
      </c>
      <c r="M499" s="80">
        <f t="shared" si="67"/>
        <v>3254005.66</v>
      </c>
      <c r="N499" s="78"/>
      <c r="O499" s="78"/>
      <c r="P499" s="78"/>
      <c r="Q499" s="80">
        <f>IF('Форма 2'!D499=0,"",'Форма 2'!D499-N499-O499-P499)</f>
        <v>3254005.66</v>
      </c>
      <c r="R499" s="81">
        <f t="shared" si="76"/>
        <v>625.00108712354029</v>
      </c>
      <c r="S499" s="81">
        <f t="shared" si="77"/>
        <v>625.00108712354029</v>
      </c>
      <c r="T499" s="82">
        <v>46022</v>
      </c>
      <c r="U499" s="75" t="s">
        <v>44</v>
      </c>
      <c r="V499" s="83"/>
      <c r="W499" s="84">
        <f t="shared" si="73"/>
        <v>1</v>
      </c>
      <c r="X499" s="85">
        <v>1</v>
      </c>
      <c r="Y499" s="85" t="s">
        <v>961</v>
      </c>
      <c r="Z499" s="85" t="s">
        <v>961</v>
      </c>
      <c r="AA499" s="85" t="s">
        <v>961</v>
      </c>
      <c r="AB499" s="85" t="s">
        <v>961</v>
      </c>
      <c r="AC499" s="85" t="s">
        <v>961</v>
      </c>
      <c r="AD499" s="85" t="s">
        <v>961</v>
      </c>
      <c r="AE499" s="99" t="s">
        <v>961</v>
      </c>
      <c r="AF499" s="86" t="s">
        <v>961</v>
      </c>
      <c r="AG499" s="85" t="s">
        <v>961</v>
      </c>
      <c r="AH499" s="85" t="s">
        <v>961</v>
      </c>
      <c r="AI499" s="85" t="s">
        <v>961</v>
      </c>
      <c r="AJ499" s="85" t="s">
        <v>961</v>
      </c>
      <c r="AK499" s="85" t="s">
        <v>961</v>
      </c>
      <c r="AL499" s="85" t="s">
        <v>961</v>
      </c>
      <c r="AM499" s="85" t="s">
        <v>961</v>
      </c>
      <c r="AN499" s="85" t="s">
        <v>961</v>
      </c>
      <c r="AO499" s="85" t="s">
        <v>961</v>
      </c>
      <c r="AP499" s="85" t="s">
        <v>961</v>
      </c>
      <c r="AQ499" s="85" t="s">
        <v>961</v>
      </c>
      <c r="AR499" s="85" t="s">
        <v>961</v>
      </c>
    </row>
    <row r="500" spans="1:44" ht="16.5" thickTop="1" thickBot="1" x14ac:dyDescent="0.3">
      <c r="A500" s="61">
        <f t="shared" si="70"/>
        <v>22</v>
      </c>
      <c r="B500" s="92" t="str">
        <f>IF(ISERROR(IF(ISBLANK(C500),"",_xlfn.XLOOKUP(C500,'[1]Инф. по МКД'!$D$3:$D$13151,'[1]Инф. по МКД'!$C$3:$C$13151,,0))),"",IF(ISBLANK(C500),"",_xlfn.XLOOKUP(C500,'[1]Инф. по МКД'!$D$3:$D$13151,'[1]Инф. по МКД'!$C$3:$C$13151,,0)))</f>
        <v>Муниципальное образование "Город Березники" Пермского края</v>
      </c>
      <c r="C500" s="96" t="s">
        <v>364</v>
      </c>
      <c r="D500" s="74">
        <f>IF(ISERROR(IF(ISBLANK($C500),"",VLOOKUP($C500,'[1]Инф. по МКД'!$D$3:$T$13113,3,0))),"",IF(ISBLANK($C500),"",VLOOKUP($C500,'[1]Инф. по МКД'!$D$3:$T$13113,3,0)))</f>
        <v>1965</v>
      </c>
      <c r="E500" s="75"/>
      <c r="F500" s="87" t="str">
        <f>IF(ISERROR(IF(ISBLANK($C500),"",VLOOKUP($C500,'[1]Инф. по МКД'!$D$3:$T$13113,5,0))),"",IF(ISBLANK($C500),"",VLOOKUP($C500,'[1]Инф. по МКД'!$D$3:$T$13113,5,0)))</f>
        <v>Кирпич</v>
      </c>
      <c r="G500" s="75">
        <f>IF(ISERROR(IF(ISBLANK($C500),"",VLOOKUP($C500,'[1]Инф. по МКД'!$D$3:$T$13113,9,0))),"",IF(ISBLANK($C500),"",VLOOKUP($C500,'[1]Инф. по МКД'!$D$3:$T$13113,9,0)))</f>
        <v>5</v>
      </c>
      <c r="H500" s="61">
        <f>IF(ISERROR(IF(ISBLANK($C500),"",VLOOKUP($C500,'[1]Инф. по МКД'!$D$3:$T$13113,10,0))),"",IF(ISBLANK($C500),"",VLOOKUP($C500,'[1]Инф. по МКД'!$D$3:$T$13113,10,0)))</f>
        <v>4</v>
      </c>
      <c r="I500" s="77">
        <f>IF(ISERROR(IF(ISBLANK($C500),"",VLOOKUP($C500,'[1]Инф. по МКД'!$D$3:$T$13113,14,0))),"",IF(ISBLANK($C500),"",VLOOKUP($C500,'[1]Инф. по МКД'!$D$3:$T$13113,14,0)))</f>
        <v>4129.7</v>
      </c>
      <c r="J500" s="78">
        <f>IF(ISERROR(IF(ISBLANK($C500),"",VLOOKUP($C500,'[1]Инф. по МКД'!$D$3:$T$13113,15,0))),"",IF(ISBLANK($C500),"",VLOOKUP($C500,'[1]Инф. по МКД'!$D$3:$T$13113,15,0)))</f>
        <v>3709.7</v>
      </c>
      <c r="K500" s="77">
        <f>IF(ISERROR(IF(ISBLANK($C500),"",VLOOKUP($C500,'[1]Инф. по МКД'!$D$3:$T$13113,16,0))),"",IF(ISBLANK($C500),"",VLOOKUP($C500,'[1]Инф. по МКД'!$D$3:$T$13113,16,0)))</f>
        <v>2531.8000000000002</v>
      </c>
      <c r="L500" s="79">
        <f>IF(ISERROR(IF(ISBLANK($C500),"",VLOOKUP($C500,'[1]Инф. по МКД'!$D$3:$T$13113,17,0))),"",IF(ISBLANK($C500),"",VLOOKUP($C500,'[1]Инф. по МКД'!$D$3:$T$13113,17,0)))</f>
        <v>127</v>
      </c>
      <c r="M500" s="80">
        <f t="shared" si="67"/>
        <v>10273206.91</v>
      </c>
      <c r="N500" s="78"/>
      <c r="O500" s="78"/>
      <c r="P500" s="78"/>
      <c r="Q500" s="80">
        <f>IF('Форма 2'!D500=0,"",'Форма 2'!D500-N500-O500-P500)</f>
        <v>10273206.91</v>
      </c>
      <c r="R500" s="81">
        <f t="shared" si="76"/>
        <v>2769.2823974984503</v>
      </c>
      <c r="S500" s="81">
        <f t="shared" si="77"/>
        <v>2769.2823974984503</v>
      </c>
      <c r="T500" s="82">
        <v>46022</v>
      </c>
      <c r="U500" s="75" t="s">
        <v>43</v>
      </c>
      <c r="V500" s="83"/>
      <c r="W500" s="84">
        <f t="shared" si="73"/>
        <v>1</v>
      </c>
      <c r="X500" s="85" t="s">
        <v>961</v>
      </c>
      <c r="Y500" s="85">
        <v>1</v>
      </c>
      <c r="Z500" s="85" t="s">
        <v>961</v>
      </c>
      <c r="AA500" s="85" t="s">
        <v>961</v>
      </c>
      <c r="AB500" s="85" t="s">
        <v>961</v>
      </c>
      <c r="AC500" s="85" t="s">
        <v>961</v>
      </c>
      <c r="AD500" s="85" t="s">
        <v>961</v>
      </c>
      <c r="AE500" s="99" t="s">
        <v>961</v>
      </c>
      <c r="AF500" s="86" t="s">
        <v>961</v>
      </c>
      <c r="AG500" s="85" t="s">
        <v>961</v>
      </c>
      <c r="AH500" s="85" t="s">
        <v>961</v>
      </c>
      <c r="AI500" s="85" t="s">
        <v>961</v>
      </c>
      <c r="AJ500" s="85" t="s">
        <v>961</v>
      </c>
      <c r="AK500" s="85" t="s">
        <v>961</v>
      </c>
      <c r="AL500" s="85" t="s">
        <v>961</v>
      </c>
      <c r="AM500" s="85" t="s">
        <v>961</v>
      </c>
      <c r="AN500" s="85" t="s">
        <v>961</v>
      </c>
      <c r="AO500" s="85" t="s">
        <v>961</v>
      </c>
      <c r="AP500" s="85" t="s">
        <v>961</v>
      </c>
      <c r="AQ500" s="85" t="s">
        <v>961</v>
      </c>
      <c r="AR500" s="85" t="s">
        <v>961</v>
      </c>
    </row>
    <row r="501" spans="1:44" ht="16.5" thickTop="1" thickBot="1" x14ac:dyDescent="0.3">
      <c r="A501" s="61">
        <f t="shared" si="70"/>
        <v>23</v>
      </c>
      <c r="B501" s="92" t="str">
        <f>IF(ISERROR(IF(ISBLANK(C501),"",_xlfn.XLOOKUP(C501,'[1]Инф. по МКД'!$D$3:$D$13151,'[1]Инф. по МКД'!$C$3:$C$13151,,0))),"",IF(ISBLANK(C501),"",_xlfn.XLOOKUP(C501,'[1]Инф. по МКД'!$D$3:$D$13151,'[1]Инф. по МКД'!$C$3:$C$13151,,0)))</f>
        <v>Муниципальное образование "Город Березники" Пермского края</v>
      </c>
      <c r="C501" s="96" t="s">
        <v>365</v>
      </c>
      <c r="D501" s="74">
        <f>IF(ISERROR(IF(ISBLANK($C501),"",VLOOKUP($C501,'[1]Инф. по МКД'!$D$3:$T$13113,3,0))),"",IF(ISBLANK($C501),"",VLOOKUP($C501,'[1]Инф. по МКД'!$D$3:$T$13113,3,0)))</f>
        <v>1982</v>
      </c>
      <c r="E501" s="75"/>
      <c r="F501" s="87" t="str">
        <f>IF(ISERROR(IF(ISBLANK($C501),"",VLOOKUP($C501,'[1]Инф. по МКД'!$D$3:$T$13113,5,0))),"",IF(ISBLANK($C501),"",VLOOKUP($C501,'[1]Инф. по МКД'!$D$3:$T$13113,5,0)))</f>
        <v>Кирпич</v>
      </c>
      <c r="G501" s="75">
        <f>IF(ISERROR(IF(ISBLANK($C501),"",VLOOKUP($C501,'[1]Инф. по МКД'!$D$3:$T$13113,9,0))),"",IF(ISBLANK($C501),"",VLOOKUP($C501,'[1]Инф. по МКД'!$D$3:$T$13113,9,0)))</f>
        <v>2</v>
      </c>
      <c r="H501" s="61">
        <f>IF(ISERROR(IF(ISBLANK($C501),"",VLOOKUP($C501,'[1]Инф. по МКД'!$D$3:$T$13113,10,0))),"",IF(ISBLANK($C501),"",VLOOKUP($C501,'[1]Инф. по МКД'!$D$3:$T$13113,10,0)))</f>
        <v>2</v>
      </c>
      <c r="I501" s="77">
        <f>IF(ISERROR(IF(ISBLANK($C501),"",VLOOKUP($C501,'[1]Инф. по МКД'!$D$3:$T$13113,14,0))),"",IF(ISBLANK($C501),"",VLOOKUP($C501,'[1]Инф. по МКД'!$D$3:$T$13113,14,0)))</f>
        <v>652.9</v>
      </c>
      <c r="J501" s="78">
        <f>IF(ISERROR(IF(ISBLANK($C501),"",VLOOKUP($C501,'[1]Инф. по МКД'!$D$3:$T$13113,15,0))),"",IF(ISBLANK($C501),"",VLOOKUP($C501,'[1]Инф. по МКД'!$D$3:$T$13113,15,0)))</f>
        <v>652.9</v>
      </c>
      <c r="K501" s="77">
        <f>IF(ISERROR(IF(ISBLANK($C501),"",VLOOKUP($C501,'[1]Инф. по МКД'!$D$3:$T$13113,16,0))),"",IF(ISBLANK($C501),"",VLOOKUP($C501,'[1]Инф. по МКД'!$D$3:$T$13113,16,0)))</f>
        <v>652.9</v>
      </c>
      <c r="L501" s="79">
        <f>IF(ISERROR(IF(ISBLANK($C501),"",VLOOKUP($C501,'[1]Инф. по МКД'!$D$3:$T$13113,17,0))),"",IF(ISBLANK($C501),"",VLOOKUP($C501,'[1]Инф. по МКД'!$D$3:$T$13113,17,0)))</f>
        <v>31</v>
      </c>
      <c r="M501" s="80">
        <f t="shared" si="67"/>
        <v>6635311.71</v>
      </c>
      <c r="N501" s="78"/>
      <c r="O501" s="78"/>
      <c r="P501" s="78"/>
      <c r="Q501" s="80">
        <f>IF('Форма 2'!D501=0,"",'Форма 2'!D501-N501-O501-P501)</f>
        <v>6635311.71</v>
      </c>
      <c r="R501" s="81">
        <f t="shared" si="76"/>
        <v>10162.830004594885</v>
      </c>
      <c r="S501" s="81">
        <f t="shared" si="77"/>
        <v>10162.830004594885</v>
      </c>
      <c r="T501" s="82">
        <v>46022</v>
      </c>
      <c r="U501" s="75" t="s">
        <v>43</v>
      </c>
      <c r="V501" s="83"/>
      <c r="W501" s="84">
        <f t="shared" si="73"/>
        <v>4</v>
      </c>
      <c r="X501" s="85">
        <v>1</v>
      </c>
      <c r="Y501" s="85">
        <v>1</v>
      </c>
      <c r="Z501" s="85" t="s">
        <v>961</v>
      </c>
      <c r="AA501" s="85">
        <v>1</v>
      </c>
      <c r="AB501" s="85" t="s">
        <v>961</v>
      </c>
      <c r="AC501" s="85">
        <v>1</v>
      </c>
      <c r="AD501" s="85" t="s">
        <v>961</v>
      </c>
      <c r="AE501" s="99" t="s">
        <v>961</v>
      </c>
      <c r="AF501" s="86" t="s">
        <v>961</v>
      </c>
      <c r="AG501" s="85" t="s">
        <v>961</v>
      </c>
      <c r="AH501" s="85" t="s">
        <v>961</v>
      </c>
      <c r="AI501" s="85" t="s">
        <v>961</v>
      </c>
      <c r="AJ501" s="85" t="s">
        <v>961</v>
      </c>
      <c r="AK501" s="85" t="s">
        <v>961</v>
      </c>
      <c r="AL501" s="85" t="s">
        <v>961</v>
      </c>
      <c r="AM501" s="85" t="s">
        <v>961</v>
      </c>
      <c r="AN501" s="85" t="s">
        <v>961</v>
      </c>
      <c r="AO501" s="85" t="s">
        <v>961</v>
      </c>
      <c r="AP501" s="85" t="s">
        <v>961</v>
      </c>
      <c r="AQ501" s="85" t="s">
        <v>961</v>
      </c>
      <c r="AR501" s="85" t="s">
        <v>961</v>
      </c>
    </row>
    <row r="502" spans="1:44" ht="17.25" thickTop="1" thickBot="1" x14ac:dyDescent="0.3">
      <c r="A502" s="190">
        <f t="shared" si="70"/>
        <v>0</v>
      </c>
      <c r="B502" s="191" t="str">
        <f>IF(ISERROR(IF(ISBLANK(C502),"",_xlfn.XLOOKUP(C502,'[1]Инф. по МКД'!$D$3:$D$13151,'[1]Инф. по МКД'!$C$3:$C$13151,,0))),"",IF(ISBLANK(C502),"",_xlfn.XLOOKUP(C502,'[1]Инф. по МКД'!$D$3:$D$13151,'[1]Инф. по МКД'!$C$3:$C$13151,,0)))</f>
        <v/>
      </c>
      <c r="C502" s="35" t="s">
        <v>207</v>
      </c>
      <c r="D502" s="32" t="str">
        <f>IF(ISERROR(IF(ISBLANK($C502),"",VLOOKUP($C502,'[1]Инф. по МКД'!$D$3:$T$13113,3,0))),"",IF(ISBLANK($C502),"",VLOOKUP($C502,'[1]Инф. по МКД'!$D$3:$T$13113,3,0)))</f>
        <v/>
      </c>
      <c r="E502" s="32"/>
      <c r="F502" s="32" t="str">
        <f>IF(ISERROR(IF(ISBLANK($C502),"",VLOOKUP($C502,'[1]Инф. по МКД'!$D$3:$T$13113,5,0))),"",IF(ISBLANK($C502),"",VLOOKUP($C502,'[1]Инф. по МКД'!$D$3:$T$13113,5,0)))</f>
        <v/>
      </c>
      <c r="G502" s="32" t="str">
        <f>IF(ISERROR(IF(ISBLANK($C502),"",VLOOKUP($C502,'[1]Инф. по МКД'!$D$3:$T$13113,9,0))),"",IF(ISBLANK($C502),"",VLOOKUP($C502,'[1]Инф. по МКД'!$D$3:$T$13113,9,0)))</f>
        <v/>
      </c>
      <c r="H502" s="32" t="str">
        <f>IF(ISERROR(IF(ISBLANK($C502),"",VLOOKUP($C502,'[1]Инф. по МКД'!$D$3:$T$13113,10,0))),"",IF(ISBLANK($C502),"",VLOOKUP($C502,'[1]Инф. по МКД'!$D$3:$T$13113,10,0)))</f>
        <v/>
      </c>
      <c r="I502" s="36" t="str">
        <f>IF(ISERROR(IF(ISBLANK($C502),"",VLOOKUP($C502,'[1]Инф. по МКД'!$D$3:$T$13113,14,0))),"",IF(ISBLANK($C502),"",VLOOKUP($C502,'[1]Инф. по МКД'!$D$3:$T$13113,14,0)))</f>
        <v/>
      </c>
      <c r="J502" s="36" t="str">
        <f>IF(ISERROR(IF(ISBLANK($C502),"",VLOOKUP($C502,'[1]Инф. по МКД'!$D$3:$T$13113,15,0))),"",IF(ISBLANK($C502),"",VLOOKUP($C502,'[1]Инф. по МКД'!$D$3:$T$13113,15,0)))</f>
        <v/>
      </c>
      <c r="K502" s="36" t="str">
        <f>IF(ISERROR(IF(ISBLANK($C502),"",VLOOKUP($C502,'[1]Инф. по МКД'!$D$3:$T$13113,16,0))),"",IF(ISBLANK($C502),"",VLOOKUP($C502,'[1]Инф. по МКД'!$D$3:$T$13113,16,0)))</f>
        <v/>
      </c>
      <c r="L502" s="36" t="str">
        <f>IF(ISERROR(IF(ISBLANK($C502),"",VLOOKUP($C502,'[1]Инф. по МКД'!$D$3:$T$13113,17,0))),"",IF(ISBLANK($C502),"",VLOOKUP($C502,'[1]Инф. по МКД'!$D$3:$T$13113,17,0)))</f>
        <v/>
      </c>
      <c r="M502" s="36">
        <f t="shared" si="67"/>
        <v>40700503.120000005</v>
      </c>
      <c r="N502" s="36"/>
      <c r="O502" s="36"/>
      <c r="P502" s="36"/>
      <c r="Q502" s="36">
        <f>IF('Форма 2'!D502=0,"",'Форма 2'!D502-N502-O502-P502)</f>
        <v>40700503.120000005</v>
      </c>
      <c r="R502" s="93"/>
      <c r="S502" s="93"/>
      <c r="T502" s="32"/>
      <c r="U502" s="32"/>
      <c r="V502" s="84"/>
      <c r="W502" s="84">
        <f t="shared" si="73"/>
        <v>0</v>
      </c>
      <c r="X502" s="85"/>
      <c r="Y502" s="85"/>
      <c r="Z502" s="85"/>
      <c r="AA502" s="85"/>
      <c r="AB502" s="85"/>
      <c r="AC502" s="85"/>
      <c r="AD502" s="85"/>
      <c r="AE502" s="99"/>
      <c r="AF502" s="86"/>
      <c r="AG502" s="85"/>
      <c r="AH502" s="85"/>
      <c r="AI502" s="85"/>
      <c r="AJ502" s="85"/>
      <c r="AK502" s="85"/>
      <c r="AL502" s="85"/>
      <c r="AM502" s="85"/>
      <c r="AN502" s="85"/>
      <c r="AO502" s="85"/>
      <c r="AP502" s="85"/>
      <c r="AQ502" s="85"/>
      <c r="AR502" s="85"/>
    </row>
    <row r="503" spans="1:44" ht="16.5" thickTop="1" thickBot="1" x14ac:dyDescent="0.3">
      <c r="A503" s="61">
        <f t="shared" si="70"/>
        <v>1</v>
      </c>
      <c r="B503" s="92" t="str">
        <f>IF(ISERROR(IF(ISBLANK(C503),"",_xlfn.XLOOKUP(C503,'[1]Инф. по МКД'!$D$3:$D$13151,'[1]Инф. по МКД'!$C$3:$C$13151,,0))),"",IF(ISBLANK(C503),"",_xlfn.XLOOKUP(C503,'[1]Инф. по МКД'!$D$3:$D$13151,'[1]Инф. по МКД'!$C$3:$C$13151,,0)))</f>
        <v>Нытвенский городской округ Пермского края</v>
      </c>
      <c r="C503" s="96" t="s">
        <v>403</v>
      </c>
      <c r="D503" s="74">
        <f>IF(ISERROR(IF(ISBLANK($C503),"",VLOOKUP($C503,'[1]Инф. по МКД'!$D$3:$T$13113,3,0))),"",IF(ISBLANK($C503),"",VLOOKUP($C503,'[1]Инф. по МКД'!$D$3:$T$13113,3,0)))</f>
        <v>1974</v>
      </c>
      <c r="E503" s="75"/>
      <c r="F503" s="87" t="str">
        <f>IF(ISERROR(IF(ISBLANK($C503),"",VLOOKUP($C503,'[1]Инф. по МКД'!$D$3:$T$13113,5,0))),"",IF(ISBLANK($C503),"",VLOOKUP($C503,'[1]Инф. по МКД'!$D$3:$T$13113,5,0)))</f>
        <v>Кирпич</v>
      </c>
      <c r="G503" s="75">
        <f>IF(ISERROR(IF(ISBLANK($C503),"",VLOOKUP($C503,'[1]Инф. по МКД'!$D$3:$T$13113,9,0))),"",IF(ISBLANK($C503),"",VLOOKUP($C503,'[1]Инф. по МКД'!$D$3:$T$13113,9,0)))</f>
        <v>5</v>
      </c>
      <c r="H503" s="61">
        <f>IF(ISERROR(IF(ISBLANK($C503),"",VLOOKUP($C503,'[1]Инф. по МКД'!$D$3:$T$13113,10,0))),"",IF(ISBLANK($C503),"",VLOOKUP($C503,'[1]Инф. по МКД'!$D$3:$T$13113,10,0)))</f>
        <v>6</v>
      </c>
      <c r="I503" s="77">
        <f>IF(ISERROR(IF(ISBLANK($C503),"",VLOOKUP($C503,'[1]Инф. по МКД'!$D$3:$T$13113,14,0))),"",IF(ISBLANK($C503),"",VLOOKUP($C503,'[1]Инф. по МКД'!$D$3:$T$13113,14,0)))</f>
        <v>4485.16</v>
      </c>
      <c r="J503" s="78">
        <f>IF(ISERROR(IF(ISBLANK($C503),"",VLOOKUP($C503,'[1]Инф. по МКД'!$D$3:$T$13113,15,0))),"",IF(ISBLANK($C503),"",VLOOKUP($C503,'[1]Инф. по МКД'!$D$3:$T$13113,15,0)))</f>
        <v>2874.7</v>
      </c>
      <c r="K503" s="77">
        <f>IF(ISERROR(IF(ISBLANK($C503),"",VLOOKUP($C503,'[1]Инф. по МКД'!$D$3:$T$13113,16,0))),"",IF(ISBLANK($C503),"",VLOOKUP($C503,'[1]Инф. по МКД'!$D$3:$T$13113,16,0)))</f>
        <v>2874.7</v>
      </c>
      <c r="L503" s="79">
        <f>IF(ISERROR(IF(ISBLANK($C503),"",VLOOKUP($C503,'[1]Инф. по МКД'!$D$3:$T$13113,17,0))),"",IF(ISBLANK($C503),"",VLOOKUP($C503,'[1]Инф. по МКД'!$D$3:$T$13113,17,0)))</f>
        <v>0</v>
      </c>
      <c r="M503" s="80">
        <f t="shared" si="67"/>
        <v>2347532.7400000002</v>
      </c>
      <c r="N503" s="78"/>
      <c r="O503" s="78"/>
      <c r="P503" s="78"/>
      <c r="Q503" s="80">
        <f>IF('Форма 2'!D503=0,"",'Форма 2'!D503-N503-O503-P503)</f>
        <v>2347532.7400000002</v>
      </c>
      <c r="R503" s="81">
        <f t="shared" ref="R503:R511" si="78">M503/J503</f>
        <v>816.61833930497107</v>
      </c>
      <c r="S503" s="81">
        <f t="shared" ref="S503:S511" si="79">R503</f>
        <v>816.61833930497107</v>
      </c>
      <c r="T503" s="82">
        <v>46022</v>
      </c>
      <c r="U503" s="75" t="s">
        <v>44</v>
      </c>
      <c r="V503" s="84"/>
      <c r="W503" s="84">
        <f t="shared" si="73"/>
        <v>1</v>
      </c>
      <c r="X503" s="85" t="s">
        <v>961</v>
      </c>
      <c r="Y503" s="85" t="s">
        <v>961</v>
      </c>
      <c r="Z503" s="85">
        <v>1</v>
      </c>
      <c r="AA503" s="85" t="s">
        <v>961</v>
      </c>
      <c r="AB503" s="85" t="s">
        <v>961</v>
      </c>
      <c r="AC503" s="85" t="s">
        <v>961</v>
      </c>
      <c r="AD503" s="85" t="s">
        <v>961</v>
      </c>
      <c r="AE503" s="99" t="s">
        <v>961</v>
      </c>
      <c r="AF503" s="86" t="s">
        <v>961</v>
      </c>
      <c r="AG503" s="85" t="s">
        <v>961</v>
      </c>
      <c r="AH503" s="85" t="s">
        <v>961</v>
      </c>
      <c r="AI503" s="85" t="s">
        <v>961</v>
      </c>
      <c r="AJ503" s="85" t="s">
        <v>961</v>
      </c>
      <c r="AK503" s="85" t="s">
        <v>961</v>
      </c>
      <c r="AL503" s="85" t="s">
        <v>961</v>
      </c>
      <c r="AM503" s="85" t="s">
        <v>961</v>
      </c>
      <c r="AN503" s="85" t="s">
        <v>961</v>
      </c>
      <c r="AO503" s="85" t="s">
        <v>961</v>
      </c>
      <c r="AP503" s="85" t="s">
        <v>961</v>
      </c>
      <c r="AQ503" s="85" t="s">
        <v>961</v>
      </c>
      <c r="AR503" s="85" t="s">
        <v>961</v>
      </c>
    </row>
    <row r="504" spans="1:44" ht="16.5" thickTop="1" thickBot="1" x14ac:dyDescent="0.3">
      <c r="A504" s="61">
        <f t="shared" si="70"/>
        <v>2</v>
      </c>
      <c r="B504" s="92" t="str">
        <f>IF(ISERROR(IF(ISBLANK(C504),"",_xlfn.XLOOKUP(C504,'[1]Инф. по МКД'!$D$3:$D$13151,'[1]Инф. по МКД'!$C$3:$C$13151,,0))),"",IF(ISBLANK(C504),"",_xlfn.XLOOKUP(C504,'[1]Инф. по МКД'!$D$3:$D$13151,'[1]Инф. по МКД'!$C$3:$C$13151,,0)))</f>
        <v>Нытвенский городской округ Пермского края</v>
      </c>
      <c r="C504" s="96" t="s">
        <v>404</v>
      </c>
      <c r="D504" s="74">
        <f>IF(ISERROR(IF(ISBLANK($C504),"",VLOOKUP($C504,'[1]Инф. по МКД'!$D$3:$T$13113,3,0))),"",IF(ISBLANK($C504),"",VLOOKUP($C504,'[1]Инф. по МКД'!$D$3:$T$13113,3,0)))</f>
        <v>1976</v>
      </c>
      <c r="E504" s="75"/>
      <c r="F504" s="87" t="str">
        <f>IF(ISERROR(IF(ISBLANK($C504),"",VLOOKUP($C504,'[1]Инф. по МКД'!$D$3:$T$13113,5,0))),"",IF(ISBLANK($C504),"",VLOOKUP($C504,'[1]Инф. по МКД'!$D$3:$T$13113,5,0)))</f>
        <v>Панель</v>
      </c>
      <c r="G504" s="75">
        <f>IF(ISERROR(IF(ISBLANK($C504),"",VLOOKUP($C504,'[1]Инф. по МКД'!$D$3:$T$13113,9,0))),"",IF(ISBLANK($C504),"",VLOOKUP($C504,'[1]Инф. по МКД'!$D$3:$T$13113,9,0)))</f>
        <v>5</v>
      </c>
      <c r="H504" s="61">
        <f>IF(ISERROR(IF(ISBLANK($C504),"",VLOOKUP($C504,'[1]Инф. по МКД'!$D$3:$T$13113,10,0))),"",IF(ISBLANK($C504),"",VLOOKUP($C504,'[1]Инф. по МКД'!$D$3:$T$13113,10,0)))</f>
        <v>4</v>
      </c>
      <c r="I504" s="77">
        <f>IF(ISERROR(IF(ISBLANK($C504),"",VLOOKUP($C504,'[1]Инф. по МКД'!$D$3:$T$13113,14,0))),"",IF(ISBLANK($C504),"",VLOOKUP($C504,'[1]Инф. по МКД'!$D$3:$T$13113,14,0)))</f>
        <v>2508.6</v>
      </c>
      <c r="J504" s="78">
        <f>IF(ISERROR(IF(ISBLANK($C504),"",VLOOKUP($C504,'[1]Инф. по МКД'!$D$3:$T$13113,15,0))),"",IF(ISBLANK($C504),"",VLOOKUP($C504,'[1]Инф. по МКД'!$D$3:$T$13113,15,0)))</f>
        <v>1707.7</v>
      </c>
      <c r="K504" s="77">
        <f>IF(ISERROR(IF(ISBLANK($C504),"",VLOOKUP($C504,'[1]Инф. по МКД'!$D$3:$T$13113,16,0))),"",IF(ISBLANK($C504),"",VLOOKUP($C504,'[1]Инф. по МКД'!$D$3:$T$13113,16,0)))</f>
        <v>1707.7</v>
      </c>
      <c r="L504" s="79">
        <f>IF(ISERROR(IF(ISBLANK($C504),"",VLOOKUP($C504,'[1]Инф. по МКД'!$D$3:$T$13113,17,0))),"",IF(ISBLANK($C504),"",VLOOKUP($C504,'[1]Инф. по МКД'!$D$3:$T$13113,17,0)))</f>
        <v>0</v>
      </c>
      <c r="M504" s="80">
        <f t="shared" si="67"/>
        <v>1313001.24</v>
      </c>
      <c r="N504" s="78"/>
      <c r="O504" s="78"/>
      <c r="P504" s="78"/>
      <c r="Q504" s="80">
        <f>IF('Форма 2'!D504=0,"",'Форма 2'!D504-N504-O504-P504)</f>
        <v>1313001.24</v>
      </c>
      <c r="R504" s="81">
        <f t="shared" si="78"/>
        <v>768.87113661650176</v>
      </c>
      <c r="S504" s="81">
        <f t="shared" si="79"/>
        <v>768.87113661650176</v>
      </c>
      <c r="T504" s="82">
        <v>46022</v>
      </c>
      <c r="U504" s="75" t="s">
        <v>44</v>
      </c>
      <c r="V504" s="83"/>
      <c r="W504" s="84">
        <f t="shared" si="73"/>
        <v>1</v>
      </c>
      <c r="X504" s="85" t="s">
        <v>961</v>
      </c>
      <c r="Y504" s="85" t="s">
        <v>961</v>
      </c>
      <c r="Z504" s="85">
        <v>1</v>
      </c>
      <c r="AA504" s="85" t="s">
        <v>961</v>
      </c>
      <c r="AB504" s="85" t="s">
        <v>961</v>
      </c>
      <c r="AC504" s="85" t="s">
        <v>961</v>
      </c>
      <c r="AD504" s="85" t="s">
        <v>961</v>
      </c>
      <c r="AE504" s="99" t="s">
        <v>961</v>
      </c>
      <c r="AF504" s="86" t="s">
        <v>961</v>
      </c>
      <c r="AG504" s="85" t="s">
        <v>961</v>
      </c>
      <c r="AH504" s="85" t="s">
        <v>961</v>
      </c>
      <c r="AI504" s="85" t="s">
        <v>961</v>
      </c>
      <c r="AJ504" s="85" t="s">
        <v>961</v>
      </c>
      <c r="AK504" s="85" t="s">
        <v>961</v>
      </c>
      <c r="AL504" s="85" t="s">
        <v>961</v>
      </c>
      <c r="AM504" s="85" t="s">
        <v>961</v>
      </c>
      <c r="AN504" s="85" t="s">
        <v>961</v>
      </c>
      <c r="AO504" s="85" t="s">
        <v>961</v>
      </c>
      <c r="AP504" s="85" t="s">
        <v>961</v>
      </c>
      <c r="AQ504" s="85" t="s">
        <v>961</v>
      </c>
      <c r="AR504" s="85" t="s">
        <v>961</v>
      </c>
    </row>
    <row r="505" spans="1:44" ht="16.5" thickTop="1" thickBot="1" x14ac:dyDescent="0.3">
      <c r="A505" s="61">
        <f t="shared" si="70"/>
        <v>3</v>
      </c>
      <c r="B505" s="92" t="str">
        <f>IF(ISERROR(IF(ISBLANK(C505),"",_xlfn.XLOOKUP(C505,'[1]Инф. по МКД'!$D$3:$D$13151,'[1]Инф. по МКД'!$C$3:$C$13151,,0))),"",IF(ISBLANK(C505),"",_xlfn.XLOOKUP(C505,'[1]Инф. по МКД'!$D$3:$D$13151,'[1]Инф. по МКД'!$C$3:$C$13151,,0)))</f>
        <v>Нытвенский городской округ Пермского края</v>
      </c>
      <c r="C505" s="96" t="s">
        <v>209</v>
      </c>
      <c r="D505" s="74">
        <f>IF(ISERROR(IF(ISBLANK($C505),"",VLOOKUP($C505,'[1]Инф. по МКД'!$D$3:$T$13113,3,0))),"",IF(ISBLANK($C505),"",VLOOKUP($C505,'[1]Инф. по МКД'!$D$3:$T$13113,3,0)))</f>
        <v>1953</v>
      </c>
      <c r="E505" s="75"/>
      <c r="F505" s="87" t="str">
        <f>IF(ISERROR(IF(ISBLANK($C505),"",VLOOKUP($C505,'[1]Инф. по МКД'!$D$3:$T$13113,5,0))),"",IF(ISBLANK($C505),"",VLOOKUP($C505,'[1]Инф. по МКД'!$D$3:$T$13113,5,0)))</f>
        <v>Кирпич</v>
      </c>
      <c r="G505" s="75">
        <f>IF(ISERROR(IF(ISBLANK($C505),"",VLOOKUP($C505,'[1]Инф. по МКД'!$D$3:$T$13113,9,0))),"",IF(ISBLANK($C505),"",VLOOKUP($C505,'[1]Инф. по МКД'!$D$3:$T$13113,9,0)))</f>
        <v>2</v>
      </c>
      <c r="H505" s="61">
        <f>IF(ISERROR(IF(ISBLANK($C505),"",VLOOKUP($C505,'[1]Инф. по МКД'!$D$3:$T$13113,10,0))),"",IF(ISBLANK($C505),"",VLOOKUP($C505,'[1]Инф. по МКД'!$D$3:$T$13113,10,0)))</f>
        <v>1</v>
      </c>
      <c r="I505" s="77">
        <f>IF(ISERROR(IF(ISBLANK($C505),"",VLOOKUP($C505,'[1]Инф. по МКД'!$D$3:$T$13113,14,0))),"",IF(ISBLANK($C505),"",VLOOKUP($C505,'[1]Инф. по МКД'!$D$3:$T$13113,14,0)))</f>
        <v>641</v>
      </c>
      <c r="J505" s="78">
        <f>IF(ISERROR(IF(ISBLANK($C505),"",VLOOKUP($C505,'[1]Инф. по МКД'!$D$3:$T$13113,15,0))),"",IF(ISBLANK($C505),"",VLOOKUP($C505,'[1]Инф. по МКД'!$D$3:$T$13113,15,0)))</f>
        <v>388</v>
      </c>
      <c r="K505" s="77">
        <f>IF(ISERROR(IF(ISBLANK($C505),"",VLOOKUP($C505,'[1]Инф. по МКД'!$D$3:$T$13113,16,0))),"",IF(ISBLANK($C505),"",VLOOKUP($C505,'[1]Инф. по МКД'!$D$3:$T$13113,16,0)))</f>
        <v>386.5</v>
      </c>
      <c r="L505" s="79">
        <f>IF(ISERROR(IF(ISBLANK($C505),"",VLOOKUP($C505,'[1]Инф. по МКД'!$D$3:$T$13113,17,0))),"",IF(ISBLANK($C505),"",VLOOKUP($C505,'[1]Инф. по МКД'!$D$3:$T$13113,17,0)))</f>
        <v>20</v>
      </c>
      <c r="M505" s="80">
        <f t="shared" si="67"/>
        <v>7528609.0999999996</v>
      </c>
      <c r="N505" s="78"/>
      <c r="O505" s="78"/>
      <c r="P505" s="78"/>
      <c r="Q505" s="80">
        <f>IF('Форма 2'!D505=0,"",'Форма 2'!D505-N505-O505-P505)</f>
        <v>7528609.0999999996</v>
      </c>
      <c r="R505" s="81">
        <f t="shared" si="78"/>
        <v>19403.631701030929</v>
      </c>
      <c r="S505" s="81">
        <f t="shared" si="79"/>
        <v>19403.631701030929</v>
      </c>
      <c r="T505" s="82">
        <v>46022</v>
      </c>
      <c r="U505" s="75" t="s">
        <v>43</v>
      </c>
      <c r="V505" s="83"/>
      <c r="W505" s="84">
        <f t="shared" si="73"/>
        <v>4</v>
      </c>
      <c r="X505" s="85" t="s">
        <v>961</v>
      </c>
      <c r="Y505" s="85" t="s">
        <v>961</v>
      </c>
      <c r="Z505" s="85" t="s">
        <v>961</v>
      </c>
      <c r="AA505" s="85">
        <v>1</v>
      </c>
      <c r="AB505" s="85">
        <v>1</v>
      </c>
      <c r="AC505" s="85">
        <v>1</v>
      </c>
      <c r="AD505" s="85" t="s">
        <v>961</v>
      </c>
      <c r="AE505" s="99" t="s">
        <v>961</v>
      </c>
      <c r="AF505" s="86" t="s">
        <v>961</v>
      </c>
      <c r="AG505" s="85">
        <v>1</v>
      </c>
      <c r="AH505" s="85" t="s">
        <v>961</v>
      </c>
      <c r="AI505" s="85" t="s">
        <v>961</v>
      </c>
      <c r="AJ505" s="85" t="s">
        <v>961</v>
      </c>
      <c r="AK505" s="85" t="s">
        <v>961</v>
      </c>
      <c r="AL505" s="85" t="s">
        <v>961</v>
      </c>
      <c r="AM505" s="85" t="s">
        <v>961</v>
      </c>
      <c r="AN505" s="85" t="s">
        <v>961</v>
      </c>
      <c r="AO505" s="85" t="s">
        <v>961</v>
      </c>
      <c r="AP505" s="85" t="s">
        <v>961</v>
      </c>
      <c r="AQ505" s="85" t="s">
        <v>961</v>
      </c>
      <c r="AR505" s="85" t="s">
        <v>961</v>
      </c>
    </row>
    <row r="506" spans="1:44" ht="16.5" thickTop="1" thickBot="1" x14ac:dyDescent="0.3">
      <c r="A506" s="61">
        <f t="shared" si="70"/>
        <v>4</v>
      </c>
      <c r="B506" s="92" t="str">
        <f>IF(ISERROR(IF(ISBLANK(C506),"",_xlfn.XLOOKUP(C506,'[1]Инф. по МКД'!$D$3:$D$13151,'[1]Инф. по МКД'!$C$3:$C$13151,,0))),"",IF(ISBLANK(C506),"",_xlfn.XLOOKUP(C506,'[1]Инф. по МКД'!$D$3:$D$13151,'[1]Инф. по МКД'!$C$3:$C$13151,,0)))</f>
        <v>Нытвенский городской округ Пермского края</v>
      </c>
      <c r="C506" s="96" t="s">
        <v>405</v>
      </c>
      <c r="D506" s="74">
        <f>IF(ISERROR(IF(ISBLANK($C506),"",VLOOKUP($C506,'[1]Инф. по МКД'!$D$3:$T$13113,3,0))),"",IF(ISBLANK($C506),"",VLOOKUP($C506,'[1]Инф. по МКД'!$D$3:$T$13113,3,0)))</f>
        <v>1952</v>
      </c>
      <c r="E506" s="75"/>
      <c r="F506" s="87" t="str">
        <f>IF(ISERROR(IF(ISBLANK($C506),"",VLOOKUP($C506,'[1]Инф. по МКД'!$D$3:$T$13113,5,0))),"",IF(ISBLANK($C506),"",VLOOKUP($C506,'[1]Инф. по МКД'!$D$3:$T$13113,5,0)))</f>
        <v>Кирпич</v>
      </c>
      <c r="G506" s="75">
        <f>IF(ISERROR(IF(ISBLANK($C506),"",VLOOKUP($C506,'[1]Инф. по МКД'!$D$3:$T$13113,9,0))),"",IF(ISBLANK($C506),"",VLOOKUP($C506,'[1]Инф. по МКД'!$D$3:$T$13113,9,0)))</f>
        <v>2</v>
      </c>
      <c r="H506" s="61">
        <f>IF(ISERROR(IF(ISBLANK($C506),"",VLOOKUP($C506,'[1]Инф. по МКД'!$D$3:$T$13113,10,0))),"",IF(ISBLANK($C506),"",VLOOKUP($C506,'[1]Инф. по МКД'!$D$3:$T$13113,10,0)))</f>
        <v>1</v>
      </c>
      <c r="I506" s="77">
        <f>IF(ISERROR(IF(ISBLANK($C506),"",VLOOKUP($C506,'[1]Инф. по МКД'!$D$3:$T$13113,14,0))),"",IF(ISBLANK($C506),"",VLOOKUP($C506,'[1]Инф. по МКД'!$D$3:$T$13113,14,0)))</f>
        <v>646.42999999999995</v>
      </c>
      <c r="J506" s="78">
        <f>IF(ISERROR(IF(ISBLANK($C506),"",VLOOKUP($C506,'[1]Инф. по МКД'!$D$3:$T$13113,15,0))),"",IF(ISBLANK($C506),"",VLOOKUP($C506,'[1]Инф. по МКД'!$D$3:$T$13113,15,0)))</f>
        <v>386</v>
      </c>
      <c r="K506" s="77">
        <f>IF(ISERROR(IF(ISBLANK($C506),"",VLOOKUP($C506,'[1]Инф. по МКД'!$D$3:$T$13113,16,0))),"",IF(ISBLANK($C506),"",VLOOKUP($C506,'[1]Инф. по МКД'!$D$3:$T$13113,16,0)))</f>
        <v>386</v>
      </c>
      <c r="L506" s="79">
        <f>IF(ISERROR(IF(ISBLANK($C506),"",VLOOKUP($C506,'[1]Инф. по МКД'!$D$3:$T$13113,17,0))),"",IF(ISBLANK($C506),"",VLOOKUP($C506,'[1]Инф. по МКД'!$D$3:$T$13113,17,0)))</f>
        <v>13</v>
      </c>
      <c r="M506" s="80">
        <f t="shared" si="67"/>
        <v>7348157.2699999996</v>
      </c>
      <c r="N506" s="78"/>
      <c r="O506" s="78"/>
      <c r="P506" s="78"/>
      <c r="Q506" s="80">
        <f>IF('Форма 2'!D506=0,"",'Форма 2'!D506-N506-O506-P506)</f>
        <v>7348157.2699999996</v>
      </c>
      <c r="R506" s="81">
        <f t="shared" si="78"/>
        <v>19036.676865284971</v>
      </c>
      <c r="S506" s="81">
        <f t="shared" si="79"/>
        <v>19036.676865284971</v>
      </c>
      <c r="T506" s="82">
        <v>46022</v>
      </c>
      <c r="U506" s="75" t="s">
        <v>43</v>
      </c>
      <c r="V506" s="83"/>
      <c r="W506" s="84">
        <f t="shared" si="73"/>
        <v>3</v>
      </c>
      <c r="X506" s="85" t="s">
        <v>961</v>
      </c>
      <c r="Y506" s="85" t="s">
        <v>961</v>
      </c>
      <c r="Z506" s="85" t="s">
        <v>961</v>
      </c>
      <c r="AA506" s="85" t="s">
        <v>961</v>
      </c>
      <c r="AB506" s="85">
        <v>1</v>
      </c>
      <c r="AC506" s="85">
        <v>1</v>
      </c>
      <c r="AD506" s="85" t="s">
        <v>961</v>
      </c>
      <c r="AE506" s="99" t="s">
        <v>961</v>
      </c>
      <c r="AF506" s="86" t="s">
        <v>961</v>
      </c>
      <c r="AG506" s="85">
        <v>1</v>
      </c>
      <c r="AH506" s="85" t="s">
        <v>961</v>
      </c>
      <c r="AI506" s="85" t="s">
        <v>961</v>
      </c>
      <c r="AJ506" s="85" t="s">
        <v>961</v>
      </c>
      <c r="AK506" s="85" t="s">
        <v>961</v>
      </c>
      <c r="AL506" s="85" t="s">
        <v>961</v>
      </c>
      <c r="AM506" s="85" t="s">
        <v>961</v>
      </c>
      <c r="AN506" s="85" t="s">
        <v>961</v>
      </c>
      <c r="AO506" s="85" t="s">
        <v>961</v>
      </c>
      <c r="AP506" s="85" t="s">
        <v>961</v>
      </c>
      <c r="AQ506" s="85" t="s">
        <v>961</v>
      </c>
      <c r="AR506" s="85" t="s">
        <v>961</v>
      </c>
    </row>
    <row r="507" spans="1:44" ht="16.5" thickTop="1" thickBot="1" x14ac:dyDescent="0.3">
      <c r="A507" s="61">
        <f t="shared" si="70"/>
        <v>5</v>
      </c>
      <c r="B507" s="92" t="str">
        <f>IF(ISERROR(IF(ISBLANK(C507),"",_xlfn.XLOOKUP(C507,'[1]Инф. по МКД'!$D$3:$D$13151,'[1]Инф. по МКД'!$C$3:$C$13151,,0))),"",IF(ISBLANK(C507),"",_xlfn.XLOOKUP(C507,'[1]Инф. по МКД'!$D$3:$D$13151,'[1]Инф. по МКД'!$C$3:$C$13151,,0)))</f>
        <v>Нытвенский городской округ Пермского края</v>
      </c>
      <c r="C507" s="96" t="s">
        <v>210</v>
      </c>
      <c r="D507" s="74">
        <f>IF(ISERROR(IF(ISBLANK($C507),"",VLOOKUP($C507,'[1]Инф. по МКД'!$D$3:$T$13113,3,0))),"",IF(ISBLANK($C507),"",VLOOKUP($C507,'[1]Инф. по МКД'!$D$3:$T$13113,3,0)))</f>
        <v>1954</v>
      </c>
      <c r="E507" s="75"/>
      <c r="F507" s="87" t="str">
        <f>IF(ISERROR(IF(ISBLANK($C507),"",VLOOKUP($C507,'[1]Инф. по МКД'!$D$3:$T$13113,5,0))),"",IF(ISBLANK($C507),"",VLOOKUP($C507,'[1]Инф. по МКД'!$D$3:$T$13113,5,0)))</f>
        <v>Кирпич</v>
      </c>
      <c r="G507" s="75">
        <f>IF(ISERROR(IF(ISBLANK($C507),"",VLOOKUP($C507,'[1]Инф. по МКД'!$D$3:$T$13113,9,0))),"",IF(ISBLANK($C507),"",VLOOKUP($C507,'[1]Инф. по МКД'!$D$3:$T$13113,9,0)))</f>
        <v>2</v>
      </c>
      <c r="H507" s="61">
        <f>IF(ISERROR(IF(ISBLANK($C507),"",VLOOKUP($C507,'[1]Инф. по МКД'!$D$3:$T$13113,10,0))),"",IF(ISBLANK($C507),"",VLOOKUP($C507,'[1]Инф. по МКД'!$D$3:$T$13113,10,0)))</f>
        <v>1</v>
      </c>
      <c r="I507" s="77">
        <f>IF(ISERROR(IF(ISBLANK($C507),"",VLOOKUP($C507,'[1]Инф. по МКД'!$D$3:$T$13113,14,0))),"",IF(ISBLANK($C507),"",VLOOKUP($C507,'[1]Инф. по МКД'!$D$3:$T$13113,14,0)))</f>
        <v>647.4</v>
      </c>
      <c r="J507" s="78">
        <f>IF(ISERROR(IF(ISBLANK($C507),"",VLOOKUP($C507,'[1]Инф. по МКД'!$D$3:$T$13113,15,0))),"",IF(ISBLANK($C507),"",VLOOKUP($C507,'[1]Инф. по МКД'!$D$3:$T$13113,15,0)))</f>
        <v>392.2</v>
      </c>
      <c r="K507" s="77">
        <f>IF(ISERROR(IF(ISBLANK($C507),"",VLOOKUP($C507,'[1]Инф. по МКД'!$D$3:$T$13113,16,0))),"",IF(ISBLANK($C507),"",VLOOKUP($C507,'[1]Инф. по МКД'!$D$3:$T$13113,16,0)))</f>
        <v>392.2</v>
      </c>
      <c r="L507" s="79">
        <f>IF(ISERROR(IF(ISBLANK($C507),"",VLOOKUP($C507,'[1]Инф. по МКД'!$D$3:$T$13113,17,0))),"",IF(ISBLANK($C507),"",VLOOKUP($C507,'[1]Инф. по МКД'!$D$3:$T$13113,17,0)))</f>
        <v>20</v>
      </c>
      <c r="M507" s="80">
        <f t="shared" si="67"/>
        <v>6187454.29</v>
      </c>
      <c r="N507" s="78"/>
      <c r="O507" s="78"/>
      <c r="P507" s="78"/>
      <c r="Q507" s="80">
        <f>IF('Форма 2'!D507=0,"",'Форма 2'!D507-N507-O507-P507)</f>
        <v>6187454.29</v>
      </c>
      <c r="R507" s="81">
        <f t="shared" si="78"/>
        <v>15776.27304946456</v>
      </c>
      <c r="S507" s="81">
        <f t="shared" si="79"/>
        <v>15776.27304946456</v>
      </c>
      <c r="T507" s="82">
        <v>46022</v>
      </c>
      <c r="U507" s="75" t="s">
        <v>43</v>
      </c>
      <c r="V507" s="83"/>
      <c r="W507" s="84">
        <f t="shared" si="73"/>
        <v>1</v>
      </c>
      <c r="X507" s="85" t="s">
        <v>961</v>
      </c>
      <c r="Y507" s="85" t="s">
        <v>961</v>
      </c>
      <c r="Z507" s="85" t="s">
        <v>961</v>
      </c>
      <c r="AA507" s="85" t="s">
        <v>961</v>
      </c>
      <c r="AB507" s="85" t="s">
        <v>961</v>
      </c>
      <c r="AC507" s="85" t="s">
        <v>961</v>
      </c>
      <c r="AD507" s="85" t="s">
        <v>961</v>
      </c>
      <c r="AE507" s="99" t="s">
        <v>961</v>
      </c>
      <c r="AF507" s="86" t="s">
        <v>961</v>
      </c>
      <c r="AG507" s="85">
        <v>1</v>
      </c>
      <c r="AH507" s="85" t="s">
        <v>961</v>
      </c>
      <c r="AI507" s="85" t="s">
        <v>961</v>
      </c>
      <c r="AJ507" s="85" t="s">
        <v>961</v>
      </c>
      <c r="AK507" s="85" t="s">
        <v>961</v>
      </c>
      <c r="AL507" s="85" t="s">
        <v>961</v>
      </c>
      <c r="AM507" s="85" t="s">
        <v>961</v>
      </c>
      <c r="AN507" s="85" t="s">
        <v>961</v>
      </c>
      <c r="AO507" s="85" t="s">
        <v>961</v>
      </c>
      <c r="AP507" s="85" t="s">
        <v>961</v>
      </c>
      <c r="AQ507" s="85" t="s">
        <v>961</v>
      </c>
      <c r="AR507" s="85" t="s">
        <v>961</v>
      </c>
    </row>
    <row r="508" spans="1:44" ht="16.5" thickTop="1" thickBot="1" x14ac:dyDescent="0.3">
      <c r="A508" s="61">
        <f t="shared" si="70"/>
        <v>6</v>
      </c>
      <c r="B508" s="92" t="str">
        <f>IF(ISERROR(IF(ISBLANK(C508),"",_xlfn.XLOOKUP(C508,'[1]Инф. по МКД'!$D$3:$D$13151,'[1]Инф. по МКД'!$C$3:$C$13151,,0))),"",IF(ISBLANK(C508),"",_xlfn.XLOOKUP(C508,'[1]Инф. по МКД'!$D$3:$D$13151,'[1]Инф. по МКД'!$C$3:$C$13151,,0)))</f>
        <v>Нытвенский городской округ Пермского края</v>
      </c>
      <c r="C508" s="96" t="s">
        <v>406</v>
      </c>
      <c r="D508" s="74">
        <f>IF(ISERROR(IF(ISBLANK($C508),"",VLOOKUP($C508,'[1]Инф. по МКД'!$D$3:$T$13113,3,0))),"",IF(ISBLANK($C508),"",VLOOKUP($C508,'[1]Инф. по МКД'!$D$3:$T$13113,3,0)))</f>
        <v>1953</v>
      </c>
      <c r="E508" s="75"/>
      <c r="F508" s="87" t="str">
        <f>IF(ISERROR(IF(ISBLANK($C508),"",VLOOKUP($C508,'[1]Инф. по МКД'!$D$3:$T$13113,5,0))),"",IF(ISBLANK($C508),"",VLOOKUP($C508,'[1]Инф. по МКД'!$D$3:$T$13113,5,0)))</f>
        <v>Кирпич</v>
      </c>
      <c r="G508" s="75">
        <f>IF(ISERROR(IF(ISBLANK($C508),"",VLOOKUP($C508,'[1]Инф. по МКД'!$D$3:$T$13113,9,0))),"",IF(ISBLANK($C508),"",VLOOKUP($C508,'[1]Инф. по МКД'!$D$3:$T$13113,9,0)))</f>
        <v>2</v>
      </c>
      <c r="H508" s="61">
        <f>IF(ISERROR(IF(ISBLANK($C508),"",VLOOKUP($C508,'[1]Инф. по МКД'!$D$3:$T$13113,10,0))),"",IF(ISBLANK($C508),"",VLOOKUP($C508,'[1]Инф. по МКД'!$D$3:$T$13113,10,0)))</f>
        <v>2</v>
      </c>
      <c r="I508" s="77">
        <f>IF(ISERROR(IF(ISBLANK($C508),"",VLOOKUP($C508,'[1]Инф. по МКД'!$D$3:$T$13113,14,0))),"",IF(ISBLANK($C508),"",VLOOKUP($C508,'[1]Инф. по МКД'!$D$3:$T$13113,14,0)))</f>
        <v>747.2</v>
      </c>
      <c r="J508" s="78">
        <f>IF(ISERROR(IF(ISBLANK($C508),"",VLOOKUP($C508,'[1]Инф. по МКД'!$D$3:$T$13113,15,0))),"",IF(ISBLANK($C508),"",VLOOKUP($C508,'[1]Инф. по МКД'!$D$3:$T$13113,15,0)))</f>
        <v>667.9</v>
      </c>
      <c r="K508" s="77">
        <f>IF(ISERROR(IF(ISBLANK($C508),"",VLOOKUP($C508,'[1]Инф. по МКД'!$D$3:$T$13113,16,0))),"",IF(ISBLANK($C508),"",VLOOKUP($C508,'[1]Инф. по МКД'!$D$3:$T$13113,16,0)))</f>
        <v>667.9</v>
      </c>
      <c r="L508" s="79">
        <f>IF(ISERROR(IF(ISBLANK($C508),"",VLOOKUP($C508,'[1]Инф. по МКД'!$D$3:$T$13113,17,0))),"",IF(ISBLANK($C508),"",VLOOKUP($C508,'[1]Инф. по МКД'!$D$3:$T$13113,17,0)))</f>
        <v>35</v>
      </c>
      <c r="M508" s="80">
        <f t="shared" si="67"/>
        <v>1733900.02</v>
      </c>
      <c r="N508" s="78"/>
      <c r="O508" s="78"/>
      <c r="P508" s="78"/>
      <c r="Q508" s="80">
        <f>IF('Форма 2'!D508=0,"",'Форма 2'!D508-N508-O508-P508)</f>
        <v>1733900.02</v>
      </c>
      <c r="R508" s="81">
        <f t="shared" si="78"/>
        <v>2596.0473424165293</v>
      </c>
      <c r="S508" s="81">
        <f t="shared" si="79"/>
        <v>2596.0473424165293</v>
      </c>
      <c r="T508" s="82">
        <v>46022</v>
      </c>
      <c r="U508" s="75" t="s">
        <v>43</v>
      </c>
      <c r="V508" s="83"/>
      <c r="W508" s="84">
        <f t="shared" si="73"/>
        <v>3</v>
      </c>
      <c r="X508" s="85" t="s">
        <v>961</v>
      </c>
      <c r="Y508" s="85" t="s">
        <v>961</v>
      </c>
      <c r="Z508" s="85" t="s">
        <v>961</v>
      </c>
      <c r="AA508" s="85">
        <v>1</v>
      </c>
      <c r="AB508" s="85" t="s">
        <v>961</v>
      </c>
      <c r="AC508" s="85">
        <v>1</v>
      </c>
      <c r="AD508" s="85" t="s">
        <v>961</v>
      </c>
      <c r="AE508" s="99" t="s">
        <v>961</v>
      </c>
      <c r="AF508" s="86" t="s">
        <v>961</v>
      </c>
      <c r="AG508" s="85" t="s">
        <v>961</v>
      </c>
      <c r="AH508" s="85" t="s">
        <v>961</v>
      </c>
      <c r="AI508" s="85" t="s">
        <v>961</v>
      </c>
      <c r="AJ508" s="85" t="s">
        <v>961</v>
      </c>
      <c r="AK508" s="85">
        <v>1</v>
      </c>
      <c r="AL508" s="85" t="s">
        <v>961</v>
      </c>
      <c r="AM508" s="85" t="s">
        <v>961</v>
      </c>
      <c r="AN508" s="85" t="s">
        <v>961</v>
      </c>
      <c r="AO508" s="85" t="s">
        <v>961</v>
      </c>
      <c r="AP508" s="85" t="s">
        <v>961</v>
      </c>
      <c r="AQ508" s="85" t="s">
        <v>961</v>
      </c>
      <c r="AR508" s="85" t="s">
        <v>961</v>
      </c>
    </row>
    <row r="509" spans="1:44" ht="16.5" thickTop="1" thickBot="1" x14ac:dyDescent="0.3">
      <c r="A509" s="61">
        <f t="shared" si="70"/>
        <v>7</v>
      </c>
      <c r="B509" s="92" t="str">
        <f>IF(ISERROR(IF(ISBLANK(C509),"",_xlfn.XLOOKUP(C509,'[1]Инф. по МКД'!$D$3:$D$13151,'[1]Инф. по МКД'!$C$3:$C$13151,,0))),"",IF(ISBLANK(C509),"",_xlfn.XLOOKUP(C509,'[1]Инф. по МКД'!$D$3:$D$13151,'[1]Инф. по МКД'!$C$3:$C$13151,,0)))</f>
        <v>Нытвенский городской округ Пермского края</v>
      </c>
      <c r="C509" s="96" t="s">
        <v>211</v>
      </c>
      <c r="D509" s="74">
        <f>IF(ISERROR(IF(ISBLANK($C509),"",VLOOKUP($C509,'[1]Инф. по МКД'!$D$3:$T$13113,3,0))),"",IF(ISBLANK($C509),"",VLOOKUP($C509,'[1]Инф. по МКД'!$D$3:$T$13113,3,0)))</f>
        <v>1962</v>
      </c>
      <c r="E509" s="75"/>
      <c r="F509" s="87" t="str">
        <f>IF(ISERROR(IF(ISBLANK($C509),"",VLOOKUP($C509,'[1]Инф. по МКД'!$D$3:$T$13113,5,0))),"",IF(ISBLANK($C509),"",VLOOKUP($C509,'[1]Инф. по МКД'!$D$3:$T$13113,5,0)))</f>
        <v>Кирпич</v>
      </c>
      <c r="G509" s="75">
        <f>IF(ISERROR(IF(ISBLANK($C509),"",VLOOKUP($C509,'[1]Инф. по МКД'!$D$3:$T$13113,9,0))),"",IF(ISBLANK($C509),"",VLOOKUP($C509,'[1]Инф. по МКД'!$D$3:$T$13113,9,0)))</f>
        <v>2</v>
      </c>
      <c r="H509" s="61">
        <f>IF(ISERROR(IF(ISBLANK($C509),"",VLOOKUP($C509,'[1]Инф. по МКД'!$D$3:$T$13113,10,0))),"",IF(ISBLANK($C509),"",VLOOKUP($C509,'[1]Инф. по МКД'!$D$3:$T$13113,10,0)))</f>
        <v>2</v>
      </c>
      <c r="I509" s="77">
        <f>IF(ISERROR(IF(ISBLANK($C509),"",VLOOKUP($C509,'[1]Инф. по МКД'!$D$3:$T$13113,14,0))),"",IF(ISBLANK($C509),"",VLOOKUP($C509,'[1]Инф. по МКД'!$D$3:$T$13113,14,0)))</f>
        <v>700.25</v>
      </c>
      <c r="J509" s="78">
        <f>IF(ISERROR(IF(ISBLANK($C509),"",VLOOKUP($C509,'[1]Инф. по МКД'!$D$3:$T$13113,15,0))),"",IF(ISBLANK($C509),"",VLOOKUP($C509,'[1]Инф. по МКД'!$D$3:$T$13113,15,0)))</f>
        <v>628.70000000000005</v>
      </c>
      <c r="K509" s="77">
        <f>IF(ISERROR(IF(ISBLANK($C509),"",VLOOKUP($C509,'[1]Инф. по МКД'!$D$3:$T$13113,16,0))),"",IF(ISBLANK($C509),"",VLOOKUP($C509,'[1]Инф. по МКД'!$D$3:$T$13113,16,0)))</f>
        <v>628.70000000000005</v>
      </c>
      <c r="L509" s="79">
        <f>IF(ISERROR(IF(ISBLANK($C509),"",VLOOKUP($C509,'[1]Инф. по МКД'!$D$3:$T$13113,17,0))),"",IF(ISBLANK($C509),"",VLOOKUP($C509,'[1]Инф. по МКД'!$D$3:$T$13113,17,0)))</f>
        <v>31</v>
      </c>
      <c r="M509" s="80">
        <f t="shared" si="67"/>
        <v>6692562.3499999996</v>
      </c>
      <c r="N509" s="78"/>
      <c r="O509" s="78"/>
      <c r="P509" s="78"/>
      <c r="Q509" s="80">
        <f>IF('Форма 2'!D509=0,"",'Форма 2'!D509-N509-O509-P509)</f>
        <v>6692562.3499999996</v>
      </c>
      <c r="R509" s="81">
        <f t="shared" si="78"/>
        <v>10645.080881183392</v>
      </c>
      <c r="S509" s="81">
        <f t="shared" si="79"/>
        <v>10645.080881183392</v>
      </c>
      <c r="T509" s="82">
        <v>46022</v>
      </c>
      <c r="U509" s="75" t="s">
        <v>43</v>
      </c>
      <c r="V509" s="83"/>
      <c r="W509" s="84">
        <f t="shared" si="73"/>
        <v>1</v>
      </c>
      <c r="X509" s="85" t="s">
        <v>961</v>
      </c>
      <c r="Y509" s="85" t="s">
        <v>961</v>
      </c>
      <c r="Z509" s="85" t="s">
        <v>961</v>
      </c>
      <c r="AA509" s="85" t="s">
        <v>961</v>
      </c>
      <c r="AB509" s="85" t="s">
        <v>961</v>
      </c>
      <c r="AC509" s="85" t="s">
        <v>961</v>
      </c>
      <c r="AD509" s="85" t="s">
        <v>961</v>
      </c>
      <c r="AE509" s="99" t="s">
        <v>961</v>
      </c>
      <c r="AF509" s="86" t="s">
        <v>961</v>
      </c>
      <c r="AG509" s="85">
        <v>1</v>
      </c>
      <c r="AH509" s="85" t="s">
        <v>961</v>
      </c>
      <c r="AI509" s="85" t="s">
        <v>961</v>
      </c>
      <c r="AJ509" s="85" t="s">
        <v>961</v>
      </c>
      <c r="AK509" s="85" t="s">
        <v>961</v>
      </c>
      <c r="AL509" s="85" t="s">
        <v>961</v>
      </c>
      <c r="AM509" s="85" t="s">
        <v>961</v>
      </c>
      <c r="AN509" s="85" t="s">
        <v>961</v>
      </c>
      <c r="AO509" s="85" t="s">
        <v>961</v>
      </c>
      <c r="AP509" s="85" t="s">
        <v>961</v>
      </c>
      <c r="AQ509" s="85" t="s">
        <v>961</v>
      </c>
      <c r="AR509" s="85" t="s">
        <v>961</v>
      </c>
    </row>
    <row r="510" spans="1:44" ht="16.5" thickTop="1" thickBot="1" x14ac:dyDescent="0.3">
      <c r="A510" s="61">
        <f t="shared" si="70"/>
        <v>8</v>
      </c>
      <c r="B510" s="92" t="str">
        <f>IF(ISERROR(IF(ISBLANK(C510),"",_xlfn.XLOOKUP(C510,'[1]Инф. по МКД'!$D$3:$D$13151,'[1]Инф. по МКД'!$C$3:$C$13151,,0))),"",IF(ISBLANK(C510),"",_xlfn.XLOOKUP(C510,'[1]Инф. по МКД'!$D$3:$D$13151,'[1]Инф. по МКД'!$C$3:$C$13151,,0)))</f>
        <v>Нытвенский городской округ Пермского края</v>
      </c>
      <c r="C510" s="96" t="s">
        <v>407</v>
      </c>
      <c r="D510" s="74">
        <f>IF(ISERROR(IF(ISBLANK($C510),"",VLOOKUP($C510,'[1]Инф. по МКД'!$D$3:$T$13113,3,0))),"",IF(ISBLANK($C510),"",VLOOKUP($C510,'[1]Инф. по МКД'!$D$3:$T$13113,3,0)))</f>
        <v>1961</v>
      </c>
      <c r="E510" s="75"/>
      <c r="F510" s="87" t="str">
        <f>IF(ISERROR(IF(ISBLANK($C510),"",VLOOKUP($C510,'[1]Инф. по МКД'!$D$3:$T$13113,5,0))),"",IF(ISBLANK($C510),"",VLOOKUP($C510,'[1]Инф. по МКД'!$D$3:$T$13113,5,0)))</f>
        <v>Кирпич</v>
      </c>
      <c r="G510" s="75">
        <f>IF(ISERROR(IF(ISBLANK($C510),"",VLOOKUP($C510,'[1]Инф. по МКД'!$D$3:$T$13113,9,0))),"",IF(ISBLANK($C510),"",VLOOKUP($C510,'[1]Инф. по МКД'!$D$3:$T$13113,9,0)))</f>
        <v>2</v>
      </c>
      <c r="H510" s="61">
        <f>IF(ISERROR(IF(ISBLANK($C510),"",VLOOKUP($C510,'[1]Инф. по МКД'!$D$3:$T$13113,10,0))),"",IF(ISBLANK($C510),"",VLOOKUP($C510,'[1]Инф. по МКД'!$D$3:$T$13113,10,0)))</f>
        <v>2</v>
      </c>
      <c r="I510" s="77">
        <f>IF(ISERROR(IF(ISBLANK($C510),"",VLOOKUP($C510,'[1]Инф. по МКД'!$D$3:$T$13113,14,0))),"",IF(ISBLANK($C510),"",VLOOKUP($C510,'[1]Инф. по МКД'!$D$3:$T$13113,14,0)))</f>
        <v>626.5</v>
      </c>
      <c r="J510" s="78">
        <f>IF(ISERROR(IF(ISBLANK($C510),"",VLOOKUP($C510,'[1]Инф. по МКД'!$D$3:$T$13113,15,0))),"",IF(ISBLANK($C510),"",VLOOKUP($C510,'[1]Инф. по МКД'!$D$3:$T$13113,15,0)))</f>
        <v>413.5</v>
      </c>
      <c r="K510" s="77">
        <f>IF(ISERROR(IF(ISBLANK($C510),"",VLOOKUP($C510,'[1]Инф. по МКД'!$D$3:$T$13113,16,0))),"",IF(ISBLANK($C510),"",VLOOKUP($C510,'[1]Инф. по МКД'!$D$3:$T$13113,16,0)))</f>
        <v>413.5</v>
      </c>
      <c r="L510" s="79">
        <f>IF(ISERROR(IF(ISBLANK($C510),"",VLOOKUP($C510,'[1]Инф. по МКД'!$D$3:$T$13113,17,0))),"",IF(ISBLANK($C510),"",VLOOKUP($C510,'[1]Инф. по МКД'!$D$3:$T$13113,17,0)))</f>
        <v>0</v>
      </c>
      <c r="M510" s="80">
        <f t="shared" si="67"/>
        <v>403892.02</v>
      </c>
      <c r="N510" s="78"/>
      <c r="O510" s="78"/>
      <c r="P510" s="78"/>
      <c r="Q510" s="80">
        <f>IF('Форма 2'!D510=0,"",'Форма 2'!D510-N510-O510-P510)</f>
        <v>403892.02</v>
      </c>
      <c r="R510" s="81">
        <f t="shared" si="78"/>
        <v>976.7642563482467</v>
      </c>
      <c r="S510" s="81">
        <f t="shared" si="79"/>
        <v>976.7642563482467</v>
      </c>
      <c r="T510" s="82">
        <v>46022</v>
      </c>
      <c r="U510" s="75" t="s">
        <v>43</v>
      </c>
      <c r="V510" s="84"/>
      <c r="W510" s="84">
        <f t="shared" si="73"/>
        <v>1</v>
      </c>
      <c r="X510" s="85" t="s">
        <v>961</v>
      </c>
      <c r="Y510" s="85" t="s">
        <v>961</v>
      </c>
      <c r="Z510" s="85" t="s">
        <v>961</v>
      </c>
      <c r="AA510" s="85" t="s">
        <v>961</v>
      </c>
      <c r="AB510" s="85" t="s">
        <v>961</v>
      </c>
      <c r="AC510" s="85">
        <v>1</v>
      </c>
      <c r="AD510" s="85" t="s">
        <v>961</v>
      </c>
      <c r="AE510" s="99" t="s">
        <v>961</v>
      </c>
      <c r="AF510" s="86" t="s">
        <v>961</v>
      </c>
      <c r="AG510" s="85" t="s">
        <v>961</v>
      </c>
      <c r="AH510" s="85" t="s">
        <v>961</v>
      </c>
      <c r="AI510" s="85" t="s">
        <v>961</v>
      </c>
      <c r="AJ510" s="85" t="s">
        <v>961</v>
      </c>
      <c r="AK510" s="85" t="s">
        <v>961</v>
      </c>
      <c r="AL510" s="85" t="s">
        <v>961</v>
      </c>
      <c r="AM510" s="85" t="s">
        <v>961</v>
      </c>
      <c r="AN510" s="85" t="s">
        <v>961</v>
      </c>
      <c r="AO510" s="85" t="s">
        <v>961</v>
      </c>
      <c r="AP510" s="85" t="s">
        <v>961</v>
      </c>
      <c r="AQ510" s="85" t="s">
        <v>961</v>
      </c>
      <c r="AR510" s="85" t="s">
        <v>961</v>
      </c>
    </row>
    <row r="511" spans="1:44" ht="16.5" thickTop="1" thickBot="1" x14ac:dyDescent="0.3">
      <c r="A511" s="61">
        <f t="shared" si="70"/>
        <v>9</v>
      </c>
      <c r="B511" s="92" t="str">
        <f>IF(ISERROR(IF(ISBLANK(C511),"",_xlfn.XLOOKUP(C511,'[1]Инф. по МКД'!$D$3:$D$13151,'[1]Инф. по МКД'!$C$3:$C$13151,,0))),"",IF(ISBLANK(C511),"",_xlfn.XLOOKUP(C511,'[1]Инф. по МКД'!$D$3:$D$13151,'[1]Инф. по МКД'!$C$3:$C$13151,,0)))</f>
        <v>Нытвенский городской округ Пермского края</v>
      </c>
      <c r="C511" s="96" t="s">
        <v>774</v>
      </c>
      <c r="D511" s="74">
        <f>IF(ISERROR(IF(ISBLANK($C511),"",VLOOKUP($C511,'[1]Инф. по МКД'!$D$3:$T$13113,3,0))),"",IF(ISBLANK($C511),"",VLOOKUP($C511,'[1]Инф. по МКД'!$D$3:$T$13113,3,0)))</f>
        <v>1960</v>
      </c>
      <c r="E511" s="75"/>
      <c r="F511" s="87" t="str">
        <f>IF(ISERROR(IF(ISBLANK($C511),"",VLOOKUP($C511,'[1]Инф. по МКД'!$D$3:$T$13113,5,0))),"",IF(ISBLANK($C511),"",VLOOKUP($C511,'[1]Инф. по МКД'!$D$3:$T$13113,5,0)))</f>
        <v>Кирпич</v>
      </c>
      <c r="G511" s="75">
        <f>IF(ISERROR(IF(ISBLANK($C511),"",VLOOKUP($C511,'[1]Инф. по МКД'!$D$3:$T$13113,9,0))),"",IF(ISBLANK($C511),"",VLOOKUP($C511,'[1]Инф. по МКД'!$D$3:$T$13113,9,0)))</f>
        <v>2</v>
      </c>
      <c r="H511" s="61">
        <f>IF(ISERROR(IF(ISBLANK($C511),"",VLOOKUP($C511,'[1]Инф. по МКД'!$D$3:$T$13113,10,0))),"",IF(ISBLANK($C511),"",VLOOKUP($C511,'[1]Инф. по МКД'!$D$3:$T$13113,10,0)))</f>
        <v>2</v>
      </c>
      <c r="I511" s="77">
        <f>IF(ISERROR(IF(ISBLANK($C511),"",VLOOKUP($C511,'[1]Инф. по МКД'!$D$3:$T$13113,14,0))),"",IF(ISBLANK($C511),"",VLOOKUP($C511,'[1]Инф. по МКД'!$D$3:$T$13113,14,0)))</f>
        <v>630.77</v>
      </c>
      <c r="J511" s="78">
        <f>IF(ISERROR(IF(ISBLANK($C511),"",VLOOKUP($C511,'[1]Инф. по МКД'!$D$3:$T$13113,15,0))),"",IF(ISBLANK($C511),"",VLOOKUP($C511,'[1]Инф. по МКД'!$D$3:$T$13113,15,0)))</f>
        <v>411.16</v>
      </c>
      <c r="K511" s="77">
        <f>IF(ISERROR(IF(ISBLANK($C511),"",VLOOKUP($C511,'[1]Инф. по МКД'!$D$3:$T$13113,16,0))),"",IF(ISBLANK($C511),"",VLOOKUP($C511,'[1]Инф. по МКД'!$D$3:$T$13113,16,0)))</f>
        <v>411.16</v>
      </c>
      <c r="L511" s="79">
        <f>IF(ISERROR(IF(ISBLANK($C511),"",VLOOKUP($C511,'[1]Инф. по МКД'!$D$3:$T$13113,17,0))),"",IF(ISBLANK($C511),"",VLOOKUP($C511,'[1]Инф. по МКД'!$D$3:$T$13113,17,0)))</f>
        <v>0</v>
      </c>
      <c r="M511" s="80">
        <f t="shared" si="67"/>
        <v>7145394.0900000008</v>
      </c>
      <c r="N511" s="78"/>
      <c r="O511" s="78"/>
      <c r="P511" s="78"/>
      <c r="Q511" s="80">
        <f>IF('Форма 2'!D511=0,"",'Форма 2'!D511-N511-O511-P511)</f>
        <v>7145394.0900000008</v>
      </c>
      <c r="R511" s="81">
        <f t="shared" si="78"/>
        <v>17378.621680124528</v>
      </c>
      <c r="S511" s="81">
        <f t="shared" si="79"/>
        <v>17378.621680124528</v>
      </c>
      <c r="T511" s="82">
        <v>46022</v>
      </c>
      <c r="U511" s="75" t="s">
        <v>44</v>
      </c>
      <c r="V511" s="83"/>
      <c r="W511" s="84">
        <f t="shared" si="73"/>
        <v>5</v>
      </c>
      <c r="X511" s="85">
        <v>1</v>
      </c>
      <c r="Y511" s="85">
        <v>1</v>
      </c>
      <c r="Z511" s="85" t="s">
        <v>961</v>
      </c>
      <c r="AA511" s="85">
        <v>1</v>
      </c>
      <c r="AB511" s="85">
        <v>1</v>
      </c>
      <c r="AC511" s="85">
        <v>1</v>
      </c>
      <c r="AD511" s="85" t="s">
        <v>961</v>
      </c>
      <c r="AE511" s="99" t="s">
        <v>961</v>
      </c>
      <c r="AF511" s="86" t="s">
        <v>961</v>
      </c>
      <c r="AG511" s="85" t="s">
        <v>961</v>
      </c>
      <c r="AH511" s="85" t="s">
        <v>961</v>
      </c>
      <c r="AI511" s="85" t="s">
        <v>961</v>
      </c>
      <c r="AJ511" s="85" t="s">
        <v>961</v>
      </c>
      <c r="AK511" s="85" t="s">
        <v>961</v>
      </c>
      <c r="AL511" s="85" t="s">
        <v>961</v>
      </c>
      <c r="AM511" s="85" t="s">
        <v>961</v>
      </c>
      <c r="AN511" s="85" t="s">
        <v>961</v>
      </c>
      <c r="AO511" s="85" t="s">
        <v>961</v>
      </c>
      <c r="AP511" s="85" t="s">
        <v>961</v>
      </c>
      <c r="AQ511" s="85" t="s">
        <v>961</v>
      </c>
      <c r="AR511" s="85" t="s">
        <v>961</v>
      </c>
    </row>
    <row r="512" spans="1:44" ht="17.25" thickTop="1" thickBot="1" x14ac:dyDescent="0.3">
      <c r="A512" s="190">
        <f t="shared" si="70"/>
        <v>0</v>
      </c>
      <c r="B512" s="191" t="str">
        <f>IF(ISERROR(IF(ISBLANK(C512),"",_xlfn.XLOOKUP(C512,'[1]Инф. по МКД'!$D$3:$D$13151,'[1]Инф. по МКД'!$C$3:$C$13151,,0))),"",IF(ISBLANK(C512),"",_xlfn.XLOOKUP(C512,'[1]Инф. по МКД'!$D$3:$D$13151,'[1]Инф. по МКД'!$C$3:$C$13151,,0)))</f>
        <v/>
      </c>
      <c r="C512" s="35" t="s">
        <v>212</v>
      </c>
      <c r="D512" s="32" t="str">
        <f>IF(ISERROR(IF(ISBLANK($C512),"",VLOOKUP($C512,'[1]Инф. по МКД'!$D$3:$T$13113,3,0))),"",IF(ISBLANK($C512),"",VLOOKUP($C512,'[1]Инф. по МКД'!$D$3:$T$13113,3,0)))</f>
        <v/>
      </c>
      <c r="E512" s="32"/>
      <c r="F512" s="32" t="str">
        <f>IF(ISERROR(IF(ISBLANK($C512),"",VLOOKUP($C512,'[1]Инф. по МКД'!$D$3:$T$13113,5,0))),"",IF(ISBLANK($C512),"",VLOOKUP($C512,'[1]Инф. по МКД'!$D$3:$T$13113,5,0)))</f>
        <v/>
      </c>
      <c r="G512" s="32" t="str">
        <f>IF(ISERROR(IF(ISBLANK($C512),"",VLOOKUP($C512,'[1]Инф. по МКД'!$D$3:$T$13113,9,0))),"",IF(ISBLANK($C512),"",VLOOKUP($C512,'[1]Инф. по МКД'!$D$3:$T$13113,9,0)))</f>
        <v/>
      </c>
      <c r="H512" s="32" t="str">
        <f>IF(ISERROR(IF(ISBLANK($C512),"",VLOOKUP($C512,'[1]Инф. по МКД'!$D$3:$T$13113,10,0))),"",IF(ISBLANK($C512),"",VLOOKUP($C512,'[1]Инф. по МКД'!$D$3:$T$13113,10,0)))</f>
        <v/>
      </c>
      <c r="I512" s="36" t="str">
        <f>IF(ISERROR(IF(ISBLANK($C512),"",VLOOKUP($C512,'[1]Инф. по МКД'!$D$3:$T$13113,14,0))),"",IF(ISBLANK($C512),"",VLOOKUP($C512,'[1]Инф. по МКД'!$D$3:$T$13113,14,0)))</f>
        <v/>
      </c>
      <c r="J512" s="36" t="str">
        <f>IF(ISERROR(IF(ISBLANK($C512),"",VLOOKUP($C512,'[1]Инф. по МКД'!$D$3:$T$13113,15,0))),"",IF(ISBLANK($C512),"",VLOOKUP($C512,'[1]Инф. по МКД'!$D$3:$T$13113,15,0)))</f>
        <v/>
      </c>
      <c r="K512" s="36" t="str">
        <f>IF(ISERROR(IF(ISBLANK($C512),"",VLOOKUP($C512,'[1]Инф. по МКД'!$D$3:$T$13113,16,0))),"",IF(ISBLANK($C512),"",VLOOKUP($C512,'[1]Инф. по МКД'!$D$3:$T$13113,16,0)))</f>
        <v/>
      </c>
      <c r="L512" s="36" t="str">
        <f>IF(ISERROR(IF(ISBLANK($C512),"",VLOOKUP($C512,'[1]Инф. по МКД'!$D$3:$T$13113,17,0))),"",IF(ISBLANK($C512),"",VLOOKUP($C512,'[1]Инф. по МКД'!$D$3:$T$13113,17,0)))</f>
        <v/>
      </c>
      <c r="M512" s="36">
        <f t="shared" si="67"/>
        <v>3220287.5999999996</v>
      </c>
      <c r="N512" s="36"/>
      <c r="O512" s="36"/>
      <c r="P512" s="36"/>
      <c r="Q512" s="36">
        <f>IF('Форма 2'!D512=0,"",'Форма 2'!D512-N512-O512-P512)</f>
        <v>3220287.5999999996</v>
      </c>
      <c r="R512" s="93"/>
      <c r="S512" s="93"/>
      <c r="T512" s="32"/>
      <c r="U512" s="32"/>
      <c r="V512" s="84"/>
      <c r="W512" s="84">
        <f t="shared" si="73"/>
        <v>0</v>
      </c>
      <c r="X512" s="85"/>
      <c r="Y512" s="85"/>
      <c r="Z512" s="85"/>
      <c r="AA512" s="85"/>
      <c r="AB512" s="85"/>
      <c r="AC512" s="85"/>
      <c r="AD512" s="85"/>
      <c r="AE512" s="99"/>
      <c r="AF512" s="86"/>
      <c r="AG512" s="85"/>
      <c r="AH512" s="85"/>
      <c r="AI512" s="85"/>
      <c r="AJ512" s="85"/>
      <c r="AK512" s="85"/>
      <c r="AL512" s="85"/>
      <c r="AM512" s="85"/>
      <c r="AN512" s="85"/>
      <c r="AO512" s="85"/>
      <c r="AP512" s="85"/>
      <c r="AQ512" s="85"/>
      <c r="AR512" s="85"/>
    </row>
    <row r="513" spans="1:44" ht="16.5" thickTop="1" thickBot="1" x14ac:dyDescent="0.3">
      <c r="A513" s="61">
        <f t="shared" si="70"/>
        <v>1</v>
      </c>
      <c r="B513" s="92" t="str">
        <f>IF(ISERROR(IF(ISBLANK(C513),"",_xlfn.XLOOKUP(C513,'[1]Инф. по МКД'!$D$3:$D$13151,'[1]Инф. по МКД'!$C$3:$C$13151,,0))),"",IF(ISBLANK(C513),"",_xlfn.XLOOKUP(C513,'[1]Инф. по МКД'!$D$3:$D$13151,'[1]Инф. по МКД'!$C$3:$C$13151,,0)))</f>
        <v>Октябрьский городской округ Пермского края</v>
      </c>
      <c r="C513" s="96" t="s">
        <v>213</v>
      </c>
      <c r="D513" s="74">
        <f>IF(ISERROR(IF(ISBLANK($C513),"",VLOOKUP($C513,'[1]Инф. по МКД'!$D$3:$T$13113,3,0))),"",IF(ISBLANK($C513),"",VLOOKUP($C513,'[1]Инф. по МКД'!$D$3:$T$13113,3,0)))</f>
        <v>1968</v>
      </c>
      <c r="E513" s="75"/>
      <c r="F513" s="87" t="str">
        <f>IF(ISERROR(IF(ISBLANK($C513),"",VLOOKUP($C513,'[1]Инф. по МКД'!$D$3:$T$13113,5,0))),"",IF(ISBLANK($C513),"",VLOOKUP($C513,'[1]Инф. по МКД'!$D$3:$T$13113,5,0)))</f>
        <v>Кирпич</v>
      </c>
      <c r="G513" s="75">
        <f>IF(ISERROR(IF(ISBLANK($C513),"",VLOOKUP($C513,'[1]Инф. по МКД'!$D$3:$T$13113,9,0))),"",IF(ISBLANK($C513),"",VLOOKUP($C513,'[1]Инф. по МКД'!$D$3:$T$13113,9,0)))</f>
        <v>2</v>
      </c>
      <c r="H513" s="61">
        <f>IF(ISERROR(IF(ISBLANK($C513),"",VLOOKUP($C513,'[1]Инф. по МКД'!$D$3:$T$13113,10,0))),"",IF(ISBLANK($C513),"",VLOOKUP($C513,'[1]Инф. по МКД'!$D$3:$T$13113,10,0)))</f>
        <v>2</v>
      </c>
      <c r="I513" s="77">
        <f>IF(ISERROR(IF(ISBLANK($C513),"",VLOOKUP($C513,'[1]Инф. по МКД'!$D$3:$T$13113,14,0))),"",IF(ISBLANK($C513),"",VLOOKUP($C513,'[1]Инф. по МКД'!$D$3:$T$13113,14,0)))</f>
        <v>429.2</v>
      </c>
      <c r="J513" s="78">
        <f>IF(ISERROR(IF(ISBLANK($C513),"",VLOOKUP($C513,'[1]Инф. по МКД'!$D$3:$T$13113,15,0))),"",IF(ISBLANK($C513),"",VLOOKUP($C513,'[1]Инф. по МКД'!$D$3:$T$13113,15,0)))</f>
        <v>395.4</v>
      </c>
      <c r="K513" s="77">
        <f>IF(ISERROR(IF(ISBLANK($C513),"",VLOOKUP($C513,'[1]Инф. по МКД'!$D$3:$T$13113,16,0))),"",IF(ISBLANK($C513),"",VLOOKUP($C513,'[1]Инф. по МКД'!$D$3:$T$13113,16,0)))</f>
        <v>395.4</v>
      </c>
      <c r="L513" s="79">
        <f>IF(ISERROR(IF(ISBLANK($C513),"",VLOOKUP($C513,'[1]Инф. по МКД'!$D$3:$T$13113,17,0))),"",IF(ISBLANK($C513),"",VLOOKUP($C513,'[1]Инф. по МКД'!$D$3:$T$13113,17,0)))</f>
        <v>30</v>
      </c>
      <c r="M513" s="80">
        <f t="shared" si="67"/>
        <v>3220287.5999999996</v>
      </c>
      <c r="N513" s="78"/>
      <c r="O513" s="78"/>
      <c r="P513" s="78"/>
      <c r="Q513" s="80">
        <f>IF('Форма 2'!D513=0,"",'Форма 2'!D513-N513-O513-P513)</f>
        <v>3220287.5999999996</v>
      </c>
      <c r="R513" s="81">
        <f>M513/J513</f>
        <v>8144.3793626707129</v>
      </c>
      <c r="S513" s="81">
        <f>R513</f>
        <v>8144.3793626707129</v>
      </c>
      <c r="T513" s="82">
        <v>46022</v>
      </c>
      <c r="U513" s="75" t="s">
        <v>43</v>
      </c>
      <c r="V513" s="84"/>
      <c r="W513" s="84">
        <f t="shared" si="73"/>
        <v>3</v>
      </c>
      <c r="X513" s="85" t="s">
        <v>961</v>
      </c>
      <c r="Y513" s="85" t="s">
        <v>961</v>
      </c>
      <c r="Z513" s="85" t="s">
        <v>961</v>
      </c>
      <c r="AA513" s="85">
        <v>1</v>
      </c>
      <c r="AB513" s="85" t="s">
        <v>961</v>
      </c>
      <c r="AC513" s="85" t="s">
        <v>961</v>
      </c>
      <c r="AD513" s="85" t="s">
        <v>961</v>
      </c>
      <c r="AE513" s="99" t="s">
        <v>961</v>
      </c>
      <c r="AF513" s="86" t="s">
        <v>961</v>
      </c>
      <c r="AG513" s="85" t="s">
        <v>961</v>
      </c>
      <c r="AH513" s="85">
        <v>1</v>
      </c>
      <c r="AI513" s="85" t="s">
        <v>961</v>
      </c>
      <c r="AJ513" s="85" t="s">
        <v>961</v>
      </c>
      <c r="AK513" s="85">
        <v>1</v>
      </c>
      <c r="AL513" s="85" t="s">
        <v>961</v>
      </c>
      <c r="AM513" s="85" t="s">
        <v>961</v>
      </c>
      <c r="AN513" s="85" t="s">
        <v>961</v>
      </c>
      <c r="AO513" s="85" t="s">
        <v>961</v>
      </c>
      <c r="AP513" s="85" t="s">
        <v>961</v>
      </c>
      <c r="AQ513" s="85" t="s">
        <v>961</v>
      </c>
      <c r="AR513" s="85" t="s">
        <v>961</v>
      </c>
    </row>
    <row r="514" spans="1:44" ht="17.25" thickTop="1" thickBot="1" x14ac:dyDescent="0.3">
      <c r="A514" s="190">
        <f t="shared" si="70"/>
        <v>0</v>
      </c>
      <c r="B514" s="191" t="str">
        <f>IF(ISERROR(IF(ISBLANK(C514),"",_xlfn.XLOOKUP(C514,'[1]Инф. по МКД'!$D$3:$D$13151,'[1]Инф. по МКД'!$C$3:$C$13151,,0))),"",IF(ISBLANK(C514),"",_xlfn.XLOOKUP(C514,'[1]Инф. по МКД'!$D$3:$D$13151,'[1]Инф. по МКД'!$C$3:$C$13151,,0)))</f>
        <v/>
      </c>
      <c r="C514" s="35" t="s">
        <v>214</v>
      </c>
      <c r="D514" s="32" t="str">
        <f>IF(ISERROR(IF(ISBLANK($C514),"",VLOOKUP($C514,'[1]Инф. по МКД'!$D$3:$T$13113,3,0))),"",IF(ISBLANK($C514),"",VLOOKUP($C514,'[1]Инф. по МКД'!$D$3:$T$13113,3,0)))</f>
        <v/>
      </c>
      <c r="E514" s="32"/>
      <c r="F514" s="32" t="str">
        <f>IF(ISERROR(IF(ISBLANK($C514),"",VLOOKUP($C514,'[1]Инф. по МКД'!$D$3:$T$13113,5,0))),"",IF(ISBLANK($C514),"",VLOOKUP($C514,'[1]Инф. по МКД'!$D$3:$T$13113,5,0)))</f>
        <v/>
      </c>
      <c r="G514" s="32" t="str">
        <f>IF(ISERROR(IF(ISBLANK($C514),"",VLOOKUP($C514,'[1]Инф. по МКД'!$D$3:$T$13113,9,0))),"",IF(ISBLANK($C514),"",VLOOKUP($C514,'[1]Инф. по МКД'!$D$3:$T$13113,9,0)))</f>
        <v/>
      </c>
      <c r="H514" s="32" t="str">
        <f>IF(ISERROR(IF(ISBLANK($C514),"",VLOOKUP($C514,'[1]Инф. по МКД'!$D$3:$T$13113,10,0))),"",IF(ISBLANK($C514),"",VLOOKUP($C514,'[1]Инф. по МКД'!$D$3:$T$13113,10,0)))</f>
        <v/>
      </c>
      <c r="I514" s="36" t="str">
        <f>IF(ISERROR(IF(ISBLANK($C514),"",VLOOKUP($C514,'[1]Инф. по МКД'!$D$3:$T$13113,14,0))),"",IF(ISBLANK($C514),"",VLOOKUP($C514,'[1]Инф. по МКД'!$D$3:$T$13113,14,0)))</f>
        <v/>
      </c>
      <c r="J514" s="36" t="str">
        <f>IF(ISERROR(IF(ISBLANK($C514),"",VLOOKUP($C514,'[1]Инф. по МКД'!$D$3:$T$13113,15,0))),"",IF(ISBLANK($C514),"",VLOOKUP($C514,'[1]Инф. по МКД'!$D$3:$T$13113,15,0)))</f>
        <v/>
      </c>
      <c r="K514" s="36" t="str">
        <f>IF(ISERROR(IF(ISBLANK($C514),"",VLOOKUP($C514,'[1]Инф. по МКД'!$D$3:$T$13113,16,0))),"",IF(ISBLANK($C514),"",VLOOKUP($C514,'[1]Инф. по МКД'!$D$3:$T$13113,16,0)))</f>
        <v/>
      </c>
      <c r="L514" s="36" t="str">
        <f>IF(ISERROR(IF(ISBLANK($C514),"",VLOOKUP($C514,'[1]Инф. по МКД'!$D$3:$T$13113,17,0))),"",IF(ISBLANK($C514),"",VLOOKUP($C514,'[1]Инф. по МКД'!$D$3:$T$13113,17,0)))</f>
        <v/>
      </c>
      <c r="M514" s="36">
        <f t="shared" si="67"/>
        <v>136313.85</v>
      </c>
      <c r="N514" s="36"/>
      <c r="O514" s="36"/>
      <c r="P514" s="36"/>
      <c r="Q514" s="36">
        <f>IF('Форма 2'!D514=0,"",'Форма 2'!D514-N514-O514-P514)</f>
        <v>136313.85</v>
      </c>
      <c r="R514" s="93"/>
      <c r="S514" s="93"/>
      <c r="T514" s="32"/>
      <c r="U514" s="32"/>
      <c r="V514" s="84"/>
      <c r="W514" s="84">
        <f t="shared" si="73"/>
        <v>0</v>
      </c>
      <c r="X514" s="85"/>
      <c r="Y514" s="85"/>
      <c r="Z514" s="85"/>
      <c r="AA514" s="85"/>
      <c r="AB514" s="85"/>
      <c r="AC514" s="85"/>
      <c r="AD514" s="85"/>
      <c r="AE514" s="99"/>
      <c r="AF514" s="86"/>
      <c r="AG514" s="85"/>
      <c r="AH514" s="85"/>
      <c r="AI514" s="85"/>
      <c r="AJ514" s="85"/>
      <c r="AK514" s="85"/>
      <c r="AL514" s="85"/>
      <c r="AM514" s="85"/>
      <c r="AN514" s="85"/>
      <c r="AO514" s="85"/>
      <c r="AP514" s="85"/>
      <c r="AQ514" s="85"/>
      <c r="AR514" s="85"/>
    </row>
    <row r="515" spans="1:44" ht="16.5" thickTop="1" thickBot="1" x14ac:dyDescent="0.3">
      <c r="A515" s="61">
        <f t="shared" si="70"/>
        <v>1</v>
      </c>
      <c r="B515" s="92" t="str">
        <f>IF(ISERROR(IF(ISBLANK(C515),"",_xlfn.XLOOKUP(C515,'[1]Инф. по МКД'!$D$3:$D$13151,'[1]Инф. по МКД'!$C$3:$C$13151,,0))),"",IF(ISBLANK(C515),"",_xlfn.XLOOKUP(C515,'[1]Инф. по МКД'!$D$3:$D$13151,'[1]Инф. по МКД'!$C$3:$C$13151,,0)))</f>
        <v>Ординский муниципальный округ Пермского края</v>
      </c>
      <c r="C515" s="96" t="s">
        <v>216</v>
      </c>
      <c r="D515" s="74">
        <f>IF(ISERROR(IF(ISBLANK($C515),"",VLOOKUP($C515,'[1]Инф. по МКД'!$D$3:$T$13113,3,0))),"",IF(ISBLANK($C515),"",VLOOKUP($C515,'[1]Инф. по МКД'!$D$3:$T$13113,3,0)))</f>
        <v>1962</v>
      </c>
      <c r="E515" s="75"/>
      <c r="F515" s="87" t="str">
        <f>IF(ISERROR(IF(ISBLANK($C515),"",VLOOKUP($C515,'[1]Инф. по МКД'!$D$3:$T$13113,5,0))),"",IF(ISBLANK($C515),"",VLOOKUP($C515,'[1]Инф. по МКД'!$D$3:$T$13113,5,0)))</f>
        <v>Кирпич</v>
      </c>
      <c r="G515" s="75">
        <f>IF(ISERROR(IF(ISBLANK($C515),"",VLOOKUP($C515,'[1]Инф. по МКД'!$D$3:$T$13113,9,0))),"",IF(ISBLANK($C515),"",VLOOKUP($C515,'[1]Инф. по МКД'!$D$3:$T$13113,9,0)))</f>
        <v>2</v>
      </c>
      <c r="H515" s="61">
        <f>IF(ISERROR(IF(ISBLANK($C515),"",VLOOKUP($C515,'[1]Инф. по МКД'!$D$3:$T$13113,10,0))),"",IF(ISBLANK($C515),"",VLOOKUP($C515,'[1]Инф. по МКД'!$D$3:$T$13113,10,0)))</f>
        <v>1</v>
      </c>
      <c r="I515" s="77">
        <f>IF(ISERROR(IF(ISBLANK($C515),"",VLOOKUP($C515,'[1]Инф. по МКД'!$D$3:$T$13113,14,0))),"",IF(ISBLANK($C515),"",VLOOKUP($C515,'[1]Инф. по МКД'!$D$3:$T$13113,14,0)))</f>
        <v>360.8</v>
      </c>
      <c r="J515" s="78">
        <f>IF(ISERROR(IF(ISBLANK($C515),"",VLOOKUP($C515,'[1]Инф. по МКД'!$D$3:$T$13113,15,0))),"",IF(ISBLANK($C515),"",VLOOKUP($C515,'[1]Инф. по МКД'!$D$3:$T$13113,15,0)))</f>
        <v>329.2</v>
      </c>
      <c r="K515" s="77">
        <f>IF(ISERROR(IF(ISBLANK($C515),"",VLOOKUP($C515,'[1]Инф. по МКД'!$D$3:$T$13113,16,0))),"",IF(ISBLANK($C515),"",VLOOKUP($C515,'[1]Инф. по МКД'!$D$3:$T$13113,16,0)))</f>
        <v>329.2</v>
      </c>
      <c r="L515" s="79">
        <f>IF(ISERROR(IF(ISBLANK($C515),"",VLOOKUP($C515,'[1]Инф. по МКД'!$D$3:$T$13113,17,0))),"",IF(ISBLANK($C515),"",VLOOKUP($C515,'[1]Инф. по МКД'!$D$3:$T$13113,17,0)))</f>
        <v>10</v>
      </c>
      <c r="M515" s="80">
        <f t="shared" si="67"/>
        <v>136313.85</v>
      </c>
      <c r="N515" s="78"/>
      <c r="O515" s="78"/>
      <c r="P515" s="78"/>
      <c r="Q515" s="80">
        <f>IF('Форма 2'!D515=0,"",'Форма 2'!D515-N515-O515-P515)</f>
        <v>136313.85</v>
      </c>
      <c r="R515" s="81">
        <f>M515/J515</f>
        <v>414.07609356014586</v>
      </c>
      <c r="S515" s="81">
        <f>R515</f>
        <v>414.07609356014586</v>
      </c>
      <c r="T515" s="82">
        <v>46022</v>
      </c>
      <c r="U515" s="75" t="s">
        <v>43</v>
      </c>
      <c r="V515" s="84"/>
      <c r="W515" s="84">
        <f t="shared" si="73"/>
        <v>1</v>
      </c>
      <c r="X515" s="85" t="s">
        <v>961</v>
      </c>
      <c r="Y515" s="85" t="s">
        <v>961</v>
      </c>
      <c r="Z515" s="85" t="s">
        <v>961</v>
      </c>
      <c r="AA515" s="85">
        <v>1</v>
      </c>
      <c r="AB515" s="85" t="s">
        <v>961</v>
      </c>
      <c r="AC515" s="85" t="s">
        <v>961</v>
      </c>
      <c r="AD515" s="85" t="s">
        <v>961</v>
      </c>
      <c r="AE515" s="99" t="s">
        <v>961</v>
      </c>
      <c r="AF515" s="86" t="s">
        <v>961</v>
      </c>
      <c r="AG515" s="85" t="s">
        <v>961</v>
      </c>
      <c r="AH515" s="85" t="s">
        <v>961</v>
      </c>
      <c r="AI515" s="85" t="s">
        <v>961</v>
      </c>
      <c r="AJ515" s="85" t="s">
        <v>961</v>
      </c>
      <c r="AK515" s="85" t="s">
        <v>961</v>
      </c>
      <c r="AL515" s="85" t="s">
        <v>961</v>
      </c>
      <c r="AM515" s="85" t="s">
        <v>961</v>
      </c>
      <c r="AN515" s="85" t="s">
        <v>961</v>
      </c>
      <c r="AO515" s="85" t="s">
        <v>961</v>
      </c>
      <c r="AP515" s="85" t="s">
        <v>961</v>
      </c>
      <c r="AQ515" s="85" t="s">
        <v>961</v>
      </c>
      <c r="AR515" s="85" t="s">
        <v>961</v>
      </c>
    </row>
    <row r="516" spans="1:44" ht="17.25" thickTop="1" thickBot="1" x14ac:dyDescent="0.3">
      <c r="A516" s="190">
        <f t="shared" si="70"/>
        <v>0</v>
      </c>
      <c r="B516" s="191" t="str">
        <f>IF(ISERROR(IF(ISBLANK(C516),"",_xlfn.XLOOKUP(C516,'[1]Инф. по МКД'!$D$3:$D$13151,'[1]Инф. по МКД'!$C$3:$C$13151,,0))),"",IF(ISBLANK(C516),"",_xlfn.XLOOKUP(C516,'[1]Инф. по МКД'!$D$3:$D$13151,'[1]Инф. по МКД'!$C$3:$C$13151,,0)))</f>
        <v/>
      </c>
      <c r="C516" s="35" t="s">
        <v>408</v>
      </c>
      <c r="D516" s="32" t="str">
        <f>IF(ISERROR(IF(ISBLANK($C516),"",VLOOKUP($C516,'[1]Инф. по МКД'!$D$3:$T$13113,3,0))),"",IF(ISBLANK($C516),"",VLOOKUP($C516,'[1]Инф. по МКД'!$D$3:$T$13113,3,0)))</f>
        <v/>
      </c>
      <c r="E516" s="32"/>
      <c r="F516" s="32" t="str">
        <f>IF(ISERROR(IF(ISBLANK($C516),"",VLOOKUP($C516,'[1]Инф. по МКД'!$D$3:$T$13113,5,0))),"",IF(ISBLANK($C516),"",VLOOKUP($C516,'[1]Инф. по МКД'!$D$3:$T$13113,5,0)))</f>
        <v/>
      </c>
      <c r="G516" s="32" t="str">
        <f>IF(ISERROR(IF(ISBLANK($C516),"",VLOOKUP($C516,'[1]Инф. по МКД'!$D$3:$T$13113,9,0))),"",IF(ISBLANK($C516),"",VLOOKUP($C516,'[1]Инф. по МКД'!$D$3:$T$13113,9,0)))</f>
        <v/>
      </c>
      <c r="H516" s="32" t="str">
        <f>IF(ISERROR(IF(ISBLANK($C516),"",VLOOKUP($C516,'[1]Инф. по МКД'!$D$3:$T$13113,10,0))),"",IF(ISBLANK($C516),"",VLOOKUP($C516,'[1]Инф. по МКД'!$D$3:$T$13113,10,0)))</f>
        <v/>
      </c>
      <c r="I516" s="36" t="str">
        <f>IF(ISERROR(IF(ISBLANK($C516),"",VLOOKUP($C516,'[1]Инф. по МКД'!$D$3:$T$13113,14,0))),"",IF(ISBLANK($C516),"",VLOOKUP($C516,'[1]Инф. по МКД'!$D$3:$T$13113,14,0)))</f>
        <v/>
      </c>
      <c r="J516" s="36" t="str">
        <f>IF(ISERROR(IF(ISBLANK($C516),"",VLOOKUP($C516,'[1]Инф. по МКД'!$D$3:$T$13113,15,0))),"",IF(ISBLANK($C516),"",VLOOKUP($C516,'[1]Инф. по МКД'!$D$3:$T$13113,15,0)))</f>
        <v/>
      </c>
      <c r="K516" s="36" t="str">
        <f>IF(ISERROR(IF(ISBLANK($C516),"",VLOOKUP($C516,'[1]Инф. по МКД'!$D$3:$T$13113,16,0))),"",IF(ISBLANK($C516),"",VLOOKUP($C516,'[1]Инф. по МКД'!$D$3:$T$13113,16,0)))</f>
        <v/>
      </c>
      <c r="L516" s="36" t="str">
        <f>IF(ISERROR(IF(ISBLANK($C516),"",VLOOKUP($C516,'[1]Инф. по МКД'!$D$3:$T$13113,17,0))),"",IF(ISBLANK($C516),"",VLOOKUP($C516,'[1]Инф. по МКД'!$D$3:$T$13113,17,0)))</f>
        <v/>
      </c>
      <c r="M516" s="36">
        <f t="shared" si="67"/>
        <v>26335471.16</v>
      </c>
      <c r="N516" s="36"/>
      <c r="O516" s="36"/>
      <c r="P516" s="36"/>
      <c r="Q516" s="36">
        <f>IF('Форма 2'!D516=0,"",'Форма 2'!D516-N516-O516-P516)</f>
        <v>26335471.16</v>
      </c>
      <c r="R516" s="93"/>
      <c r="S516" s="93"/>
      <c r="T516" s="32"/>
      <c r="U516" s="32"/>
      <c r="V516" s="84"/>
      <c r="W516" s="84">
        <f t="shared" si="73"/>
        <v>0</v>
      </c>
      <c r="X516" s="85"/>
      <c r="Y516" s="85"/>
      <c r="Z516" s="85"/>
      <c r="AA516" s="85"/>
      <c r="AB516" s="85"/>
      <c r="AC516" s="85"/>
      <c r="AD516" s="85"/>
      <c r="AE516" s="99"/>
      <c r="AF516" s="86"/>
      <c r="AG516" s="85"/>
      <c r="AH516" s="85"/>
      <c r="AI516" s="85"/>
      <c r="AJ516" s="85"/>
      <c r="AK516" s="85"/>
      <c r="AL516" s="85"/>
      <c r="AM516" s="85"/>
      <c r="AN516" s="85"/>
      <c r="AO516" s="85"/>
      <c r="AP516" s="85"/>
      <c r="AQ516" s="85"/>
      <c r="AR516" s="85"/>
    </row>
    <row r="517" spans="1:44" ht="16.5" thickTop="1" thickBot="1" x14ac:dyDescent="0.3">
      <c r="A517" s="61">
        <f t="shared" si="70"/>
        <v>1</v>
      </c>
      <c r="B517" s="92" t="str">
        <f>IF(ISERROR(IF(ISBLANK(C517),"",_xlfn.XLOOKUP(C517,'[1]Инф. по МКД'!$D$3:$D$13151,'[1]Инф. по МКД'!$C$3:$C$13151,,0))),"",IF(ISBLANK(C517),"",_xlfn.XLOOKUP(C517,'[1]Инф. по МКД'!$D$3:$D$13151,'[1]Инф. по МКД'!$C$3:$C$13151,,0)))</f>
        <v>Осинский городской округ Пермского края</v>
      </c>
      <c r="C517" s="96" t="s">
        <v>409</v>
      </c>
      <c r="D517" s="74">
        <f>IF(ISERROR(IF(ISBLANK($C517),"",VLOOKUP($C517,'[1]Инф. по МКД'!$D$3:$T$13113,3,0))),"",IF(ISBLANK($C517),"",VLOOKUP($C517,'[1]Инф. по МКД'!$D$3:$T$13113,3,0)))</f>
        <v>1971</v>
      </c>
      <c r="E517" s="75"/>
      <c r="F517" s="87" t="str">
        <f>IF(ISERROR(IF(ISBLANK($C517),"",VLOOKUP($C517,'[1]Инф. по МКД'!$D$3:$T$13113,5,0))),"",IF(ISBLANK($C517),"",VLOOKUP($C517,'[1]Инф. по МКД'!$D$3:$T$13113,5,0)))</f>
        <v>Брус</v>
      </c>
      <c r="G517" s="75">
        <f>IF(ISERROR(IF(ISBLANK($C517),"",VLOOKUP($C517,'[1]Инф. по МКД'!$D$3:$T$13113,9,0))),"",IF(ISBLANK($C517),"",VLOOKUP($C517,'[1]Инф. по МКД'!$D$3:$T$13113,9,0)))</f>
        <v>3</v>
      </c>
      <c r="H517" s="61">
        <f>IF(ISERROR(IF(ISBLANK($C517),"",VLOOKUP($C517,'[1]Инф. по МКД'!$D$3:$T$13113,10,0))),"",IF(ISBLANK($C517),"",VLOOKUP($C517,'[1]Инф. по МКД'!$D$3:$T$13113,10,0)))</f>
        <v>1</v>
      </c>
      <c r="I517" s="77">
        <f>IF(ISERROR(IF(ISBLANK($C517),"",VLOOKUP($C517,'[1]Инф. по МКД'!$D$3:$T$13113,14,0))),"",IF(ISBLANK($C517),"",VLOOKUP($C517,'[1]Инф. по МКД'!$D$3:$T$13113,14,0)))</f>
        <v>1522</v>
      </c>
      <c r="J517" s="78">
        <f>IF(ISERROR(IF(ISBLANK($C517),"",VLOOKUP($C517,'[1]Инф. по МКД'!$D$3:$T$13113,15,0))),"",IF(ISBLANK($C517),"",VLOOKUP($C517,'[1]Инф. по МКД'!$D$3:$T$13113,15,0)))</f>
        <v>309</v>
      </c>
      <c r="K517" s="77">
        <f>IF(ISERROR(IF(ISBLANK($C517),"",VLOOKUP($C517,'[1]Инф. по МКД'!$D$3:$T$13113,16,0))),"",IF(ISBLANK($C517),"",VLOOKUP($C517,'[1]Инф. по МКД'!$D$3:$T$13113,16,0)))</f>
        <v>278.10000000000002</v>
      </c>
      <c r="L517" s="79">
        <f>IF(ISERROR(IF(ISBLANK($C517),"",VLOOKUP($C517,'[1]Инф. по МКД'!$D$3:$T$13113,17,0))),"",IF(ISBLANK($C517),"",VLOOKUP($C517,'[1]Инф. по МКД'!$D$3:$T$13113,17,0)))</f>
        <v>0</v>
      </c>
      <c r="M517" s="80">
        <f t="shared" ref="M517:M580" si="80">SUM(N517:Q517)</f>
        <v>14546347.58</v>
      </c>
      <c r="N517" s="78"/>
      <c r="O517" s="78"/>
      <c r="P517" s="78"/>
      <c r="Q517" s="80">
        <f>IF('Форма 2'!D517=0,"",'Форма 2'!D517-N517-O517-P517)</f>
        <v>14546347.58</v>
      </c>
      <c r="R517" s="81">
        <f>M517/J517</f>
        <v>47075.558511326861</v>
      </c>
      <c r="S517" s="81">
        <f>R517</f>
        <v>47075.558511326861</v>
      </c>
      <c r="T517" s="82">
        <v>46022</v>
      </c>
      <c r="U517" s="75" t="s">
        <v>43</v>
      </c>
      <c r="V517" s="83"/>
      <c r="W517" s="84">
        <f t="shared" si="73"/>
        <v>1</v>
      </c>
      <c r="X517" s="85" t="s">
        <v>961</v>
      </c>
      <c r="Y517" s="85" t="s">
        <v>961</v>
      </c>
      <c r="Z517" s="85" t="s">
        <v>961</v>
      </c>
      <c r="AA517" s="85" t="s">
        <v>961</v>
      </c>
      <c r="AB517" s="85" t="s">
        <v>961</v>
      </c>
      <c r="AC517" s="85" t="s">
        <v>961</v>
      </c>
      <c r="AD517" s="85" t="s">
        <v>961</v>
      </c>
      <c r="AE517" s="99" t="s">
        <v>961</v>
      </c>
      <c r="AF517" s="86" t="s">
        <v>961</v>
      </c>
      <c r="AG517" s="85">
        <v>1</v>
      </c>
      <c r="AH517" s="85" t="s">
        <v>961</v>
      </c>
      <c r="AI517" s="85" t="s">
        <v>961</v>
      </c>
      <c r="AJ517" s="85" t="s">
        <v>961</v>
      </c>
      <c r="AK517" s="85" t="s">
        <v>961</v>
      </c>
      <c r="AL517" s="85" t="s">
        <v>961</v>
      </c>
      <c r="AM517" s="85" t="s">
        <v>961</v>
      </c>
      <c r="AN517" s="85" t="s">
        <v>961</v>
      </c>
      <c r="AO517" s="85" t="s">
        <v>961</v>
      </c>
      <c r="AP517" s="85" t="s">
        <v>961</v>
      </c>
      <c r="AQ517" s="85" t="s">
        <v>961</v>
      </c>
      <c r="AR517" s="85" t="s">
        <v>961</v>
      </c>
    </row>
    <row r="518" spans="1:44" ht="16.5" thickTop="1" thickBot="1" x14ac:dyDescent="0.3">
      <c r="A518" s="61">
        <f t="shared" si="70"/>
        <v>2</v>
      </c>
      <c r="B518" s="92" t="str">
        <f>IF(ISERROR(IF(ISBLANK(C518),"",_xlfn.XLOOKUP(C518,'[1]Инф. по МКД'!$D$3:$D$13151,'[1]Инф. по МКД'!$C$3:$C$13151,,0))),"",IF(ISBLANK(C518),"",_xlfn.XLOOKUP(C518,'[1]Инф. по МКД'!$D$3:$D$13151,'[1]Инф. по МКД'!$C$3:$C$13151,,0)))</f>
        <v>Осинский городской округ Пермского края</v>
      </c>
      <c r="C518" s="96" t="s">
        <v>760</v>
      </c>
      <c r="D518" s="74">
        <f>IF(ISERROR(IF(ISBLANK($C518),"",VLOOKUP($C518,'[1]Инф. по МКД'!$D$3:$T$13113,3,0))),"",IF(ISBLANK($C518),"",VLOOKUP($C518,'[1]Инф. по МКД'!$D$3:$T$13113,3,0)))</f>
        <v>1980</v>
      </c>
      <c r="E518" s="75"/>
      <c r="F518" s="87">
        <f>IF(ISERROR(IF(ISBLANK($C518),"",VLOOKUP($C518,'[1]Инф. по МКД'!$D$3:$T$13113,5,0))),"",IF(ISBLANK($C518),"",VLOOKUP($C518,'[1]Инф. по МКД'!$D$3:$T$13113,5,0)))</f>
        <v>0</v>
      </c>
      <c r="G518" s="75">
        <f>IF(ISERROR(IF(ISBLANK($C518),"",VLOOKUP($C518,'[1]Инф. по МКД'!$D$3:$T$13113,9,0))),"",IF(ISBLANK($C518),"",VLOOKUP($C518,'[1]Инф. по МКД'!$D$3:$T$13113,9,0)))</f>
        <v>5</v>
      </c>
      <c r="H518" s="61">
        <f>IF(ISERROR(IF(ISBLANK($C518),"",VLOOKUP($C518,'[1]Инф. по МКД'!$D$3:$T$13113,10,0))),"",IF(ISBLANK($C518),"",VLOOKUP($C518,'[1]Инф. по МКД'!$D$3:$T$13113,10,0)))</f>
        <v>12</v>
      </c>
      <c r="I518" s="77">
        <f>IF(ISERROR(IF(ISBLANK($C518),"",VLOOKUP($C518,'[1]Инф. по МКД'!$D$3:$T$13113,14,0))),"",IF(ISBLANK($C518),"",VLOOKUP($C518,'[1]Инф. по МКД'!$D$3:$T$13113,14,0)))</f>
        <v>8612.49</v>
      </c>
      <c r="J518" s="78">
        <f>IF(ISERROR(IF(ISBLANK($C518),"",VLOOKUP($C518,'[1]Инф. по МКД'!$D$3:$T$13113,15,0))),"",IF(ISBLANK($C518),"",VLOOKUP($C518,'[1]Инф. по МКД'!$D$3:$T$13113,15,0)))</f>
        <v>5599.09</v>
      </c>
      <c r="K518" s="77">
        <f>IF(ISERROR(IF(ISBLANK($C518),"",VLOOKUP($C518,'[1]Инф. по МКД'!$D$3:$T$13113,16,0))),"",IF(ISBLANK($C518),"",VLOOKUP($C518,'[1]Инф. по МКД'!$D$3:$T$13113,16,0)))</f>
        <v>5039.1810000000005</v>
      </c>
      <c r="L518" s="79">
        <f>IF(ISERROR(IF(ISBLANK($C518),"",VLOOKUP($C518,'[1]Инф. по МКД'!$D$3:$T$13113,17,0))),"",IF(ISBLANK($C518),"",VLOOKUP($C518,'[1]Инф. по МКД'!$D$3:$T$13113,17,0)))</f>
        <v>0</v>
      </c>
      <c r="M518" s="80">
        <f t="shared" si="80"/>
        <v>7376597.6900000004</v>
      </c>
      <c r="N518" s="78"/>
      <c r="O518" s="78"/>
      <c r="P518" s="78"/>
      <c r="Q518" s="80">
        <f>IF('Форма 2'!D518=0,"",'Форма 2'!D518-N518-O518-P518)</f>
        <v>7376597.6900000004</v>
      </c>
      <c r="R518" s="81">
        <f>M518/J518</f>
        <v>1317.4636753472439</v>
      </c>
      <c r="S518" s="81">
        <f>R518</f>
        <v>1317.4636753472439</v>
      </c>
      <c r="T518" s="82">
        <v>46022</v>
      </c>
      <c r="U518" s="75" t="s">
        <v>44</v>
      </c>
      <c r="V518" s="83"/>
      <c r="W518" s="84">
        <f t="shared" si="73"/>
        <v>1</v>
      </c>
      <c r="X518" s="85" t="s">
        <v>961</v>
      </c>
      <c r="Y518" s="85" t="s">
        <v>961</v>
      </c>
      <c r="Z518" s="85" t="s">
        <v>961</v>
      </c>
      <c r="AA518" s="85" t="s">
        <v>961</v>
      </c>
      <c r="AB518" s="85">
        <v>1</v>
      </c>
      <c r="AC518" s="85" t="s">
        <v>961</v>
      </c>
      <c r="AD518" s="85" t="s">
        <v>961</v>
      </c>
      <c r="AE518" s="99" t="s">
        <v>961</v>
      </c>
      <c r="AF518" s="86" t="s">
        <v>961</v>
      </c>
      <c r="AG518" s="85" t="s">
        <v>961</v>
      </c>
      <c r="AH518" s="85" t="s">
        <v>961</v>
      </c>
      <c r="AI518" s="85" t="s">
        <v>961</v>
      </c>
      <c r="AJ518" s="85" t="s">
        <v>961</v>
      </c>
      <c r="AK518" s="85" t="s">
        <v>961</v>
      </c>
      <c r="AL518" s="85" t="s">
        <v>961</v>
      </c>
      <c r="AM518" s="85" t="s">
        <v>961</v>
      </c>
      <c r="AN518" s="85" t="s">
        <v>961</v>
      </c>
      <c r="AO518" s="85" t="s">
        <v>961</v>
      </c>
      <c r="AP518" s="85" t="s">
        <v>961</v>
      </c>
      <c r="AQ518" s="85" t="s">
        <v>961</v>
      </c>
      <c r="AR518" s="85" t="s">
        <v>961</v>
      </c>
    </row>
    <row r="519" spans="1:44" ht="16.5" thickTop="1" thickBot="1" x14ac:dyDescent="0.3">
      <c r="A519" s="61">
        <f t="shared" si="70"/>
        <v>3</v>
      </c>
      <c r="B519" s="92" t="str">
        <f>IF(ISERROR(IF(ISBLANK(C519),"",_xlfn.XLOOKUP(C519,'[1]Инф. по МКД'!$D$3:$D$13151,'[1]Инф. по МКД'!$C$3:$C$13151,,0))),"",IF(ISBLANK(C519),"",_xlfn.XLOOKUP(C519,'[1]Инф. по МКД'!$D$3:$D$13151,'[1]Инф. по МКД'!$C$3:$C$13151,,0)))</f>
        <v>Осинский городской округ Пермского края</v>
      </c>
      <c r="C519" s="96" t="s">
        <v>410</v>
      </c>
      <c r="D519" s="74">
        <f>IF(ISERROR(IF(ISBLANK($C519),"",VLOOKUP($C519,'[1]Инф. по МКД'!$D$3:$T$13113,3,0))),"",IF(ISBLANK($C519),"",VLOOKUP($C519,'[1]Инф. по МКД'!$D$3:$T$13113,3,0)))</f>
        <v>1972</v>
      </c>
      <c r="E519" s="75"/>
      <c r="F519" s="87" t="str">
        <f>IF(ISERROR(IF(ISBLANK($C519),"",VLOOKUP($C519,'[1]Инф. по МКД'!$D$3:$T$13113,5,0))),"",IF(ISBLANK($C519),"",VLOOKUP($C519,'[1]Инф. по МКД'!$D$3:$T$13113,5,0)))</f>
        <v>Кирпич</v>
      </c>
      <c r="G519" s="75">
        <f>IF(ISERROR(IF(ISBLANK($C519),"",VLOOKUP($C519,'[1]Инф. по МКД'!$D$3:$T$13113,9,0))),"",IF(ISBLANK($C519),"",VLOOKUP($C519,'[1]Инф. по МКД'!$D$3:$T$13113,9,0)))</f>
        <v>2</v>
      </c>
      <c r="H519" s="61">
        <f>IF(ISERROR(IF(ISBLANK($C519),"",VLOOKUP($C519,'[1]Инф. по МКД'!$D$3:$T$13113,10,0))),"",IF(ISBLANK($C519),"",VLOOKUP($C519,'[1]Инф. по МКД'!$D$3:$T$13113,10,0)))</f>
        <v>1</v>
      </c>
      <c r="I519" s="77">
        <f>IF(ISERROR(IF(ISBLANK($C519),"",VLOOKUP($C519,'[1]Инф. по МКД'!$D$3:$T$13113,14,0))),"",IF(ISBLANK($C519),"",VLOOKUP($C519,'[1]Инф. по МКД'!$D$3:$T$13113,14,0)))</f>
        <v>428.5</v>
      </c>
      <c r="J519" s="78">
        <f>IF(ISERROR(IF(ISBLANK($C519),"",VLOOKUP($C519,'[1]Инф. по МКД'!$D$3:$T$13113,15,0))),"",IF(ISBLANK($C519),"",VLOOKUP($C519,'[1]Инф. по МКД'!$D$3:$T$13113,15,0)))</f>
        <v>310.89999999999998</v>
      </c>
      <c r="K519" s="77">
        <f>IF(ISERROR(IF(ISBLANK($C519),"",VLOOKUP($C519,'[1]Инф. по МКД'!$D$3:$T$13113,16,0))),"",IF(ISBLANK($C519),"",VLOOKUP($C519,'[1]Инф. по МКД'!$D$3:$T$13113,16,0)))</f>
        <v>310.89999999999998</v>
      </c>
      <c r="L519" s="79">
        <f>IF(ISERROR(IF(ISBLANK($C519),"",VLOOKUP($C519,'[1]Инф. по МКД'!$D$3:$T$13113,17,0))),"",IF(ISBLANK($C519),"",VLOOKUP($C519,'[1]Инф. по МКД'!$D$3:$T$13113,17,0)))</f>
        <v>36</v>
      </c>
      <c r="M519" s="80">
        <f t="shared" si="80"/>
        <v>4412525.8900000006</v>
      </c>
      <c r="N519" s="78"/>
      <c r="O519" s="78"/>
      <c r="P519" s="78"/>
      <c r="Q519" s="80">
        <f>IF('Форма 2'!D519=0,"",'Форма 2'!D519-N519-O519-P519)</f>
        <v>4412525.8900000006</v>
      </c>
      <c r="R519" s="81">
        <f>M519/J519</f>
        <v>14192.749726600196</v>
      </c>
      <c r="S519" s="81">
        <f>R519</f>
        <v>14192.749726600196</v>
      </c>
      <c r="T519" s="82">
        <v>46022</v>
      </c>
      <c r="U519" s="75" t="s">
        <v>43</v>
      </c>
      <c r="V519" s="84"/>
      <c r="W519" s="84">
        <f t="shared" si="73"/>
        <v>2</v>
      </c>
      <c r="X519" s="85">
        <v>1</v>
      </c>
      <c r="Y519" s="85" t="s">
        <v>961</v>
      </c>
      <c r="Z519" s="85" t="s">
        <v>961</v>
      </c>
      <c r="AA519" s="85" t="s">
        <v>961</v>
      </c>
      <c r="AB519" s="85" t="s">
        <v>961</v>
      </c>
      <c r="AC519" s="85" t="s">
        <v>961</v>
      </c>
      <c r="AD519" s="85" t="s">
        <v>961</v>
      </c>
      <c r="AE519" s="99" t="s">
        <v>961</v>
      </c>
      <c r="AF519" s="86" t="s">
        <v>961</v>
      </c>
      <c r="AG519" s="85">
        <v>1</v>
      </c>
      <c r="AH519" s="85" t="s">
        <v>961</v>
      </c>
      <c r="AI519" s="85" t="s">
        <v>961</v>
      </c>
      <c r="AJ519" s="85" t="s">
        <v>961</v>
      </c>
      <c r="AK519" s="85" t="s">
        <v>961</v>
      </c>
      <c r="AL519" s="85" t="s">
        <v>961</v>
      </c>
      <c r="AM519" s="85" t="s">
        <v>961</v>
      </c>
      <c r="AN519" s="85" t="s">
        <v>961</v>
      </c>
      <c r="AO519" s="85" t="s">
        <v>961</v>
      </c>
      <c r="AP519" s="85" t="s">
        <v>961</v>
      </c>
      <c r="AQ519" s="85" t="s">
        <v>961</v>
      </c>
      <c r="AR519" s="85" t="s">
        <v>961</v>
      </c>
    </row>
    <row r="520" spans="1:44" ht="17.25" thickTop="1" thickBot="1" x14ac:dyDescent="0.3">
      <c r="A520" s="190">
        <f t="shared" ref="A520:A583" si="81">IF(NOT(ISERROR("Пермского края"=MID(C520,FIND("Пермского края",C520),14)))=$C$1,0,IF(NOT(ISERROR("город Пермь"=MID(C520,FIND("город Пермь",C520),11)))=$C$1,0,IF(NOT(ISERROR("Итого"=MID(C520,FIND("Итого",C520),5)))=$C$1,0,IF(NOT(ISERROR("Всего"=MID(C520,FIND("Всего",C520),5)))=$C$1,0,A519+1))))</f>
        <v>0</v>
      </c>
      <c r="B520" s="191" t="str">
        <f>IF(ISERROR(IF(ISBLANK(C520),"",_xlfn.XLOOKUP(C520,'[1]Инф. по МКД'!$D$3:$D$13151,'[1]Инф. по МКД'!$C$3:$C$13151,,0))),"",IF(ISBLANK(C520),"",_xlfn.XLOOKUP(C520,'[1]Инф. по МКД'!$D$3:$D$13151,'[1]Инф. по МКД'!$C$3:$C$13151,,0)))</f>
        <v/>
      </c>
      <c r="C520" s="35" t="s">
        <v>411</v>
      </c>
      <c r="D520" s="32" t="str">
        <f>IF(ISERROR(IF(ISBLANK($C520),"",VLOOKUP($C520,'[1]Инф. по МКД'!$D$3:$T$13113,3,0))),"",IF(ISBLANK($C520),"",VLOOKUP($C520,'[1]Инф. по МКД'!$D$3:$T$13113,3,0)))</f>
        <v/>
      </c>
      <c r="E520" s="32"/>
      <c r="F520" s="32" t="str">
        <f>IF(ISERROR(IF(ISBLANK($C520),"",VLOOKUP($C520,'[1]Инф. по МКД'!$D$3:$T$13113,5,0))),"",IF(ISBLANK($C520),"",VLOOKUP($C520,'[1]Инф. по МКД'!$D$3:$T$13113,5,0)))</f>
        <v/>
      </c>
      <c r="G520" s="32" t="str">
        <f>IF(ISERROR(IF(ISBLANK($C520),"",VLOOKUP($C520,'[1]Инф. по МКД'!$D$3:$T$13113,9,0))),"",IF(ISBLANK($C520),"",VLOOKUP($C520,'[1]Инф. по МКД'!$D$3:$T$13113,9,0)))</f>
        <v/>
      </c>
      <c r="H520" s="32" t="str">
        <f>IF(ISERROR(IF(ISBLANK($C520),"",VLOOKUP($C520,'[1]Инф. по МКД'!$D$3:$T$13113,10,0))),"",IF(ISBLANK($C520),"",VLOOKUP($C520,'[1]Инф. по МКД'!$D$3:$T$13113,10,0)))</f>
        <v/>
      </c>
      <c r="I520" s="36" t="str">
        <f>IF(ISERROR(IF(ISBLANK($C520),"",VLOOKUP($C520,'[1]Инф. по МКД'!$D$3:$T$13113,14,0))),"",IF(ISBLANK($C520),"",VLOOKUP($C520,'[1]Инф. по МКД'!$D$3:$T$13113,14,0)))</f>
        <v/>
      </c>
      <c r="J520" s="36" t="str">
        <f>IF(ISERROR(IF(ISBLANK($C520),"",VLOOKUP($C520,'[1]Инф. по МКД'!$D$3:$T$13113,15,0))),"",IF(ISBLANK($C520),"",VLOOKUP($C520,'[1]Инф. по МКД'!$D$3:$T$13113,15,0)))</f>
        <v/>
      </c>
      <c r="K520" s="36" t="str">
        <f>IF(ISERROR(IF(ISBLANK($C520),"",VLOOKUP($C520,'[1]Инф. по МКД'!$D$3:$T$13113,16,0))),"",IF(ISBLANK($C520),"",VLOOKUP($C520,'[1]Инф. по МКД'!$D$3:$T$13113,16,0)))</f>
        <v/>
      </c>
      <c r="L520" s="36" t="str">
        <f>IF(ISERROR(IF(ISBLANK($C520),"",VLOOKUP($C520,'[1]Инф. по МКД'!$D$3:$T$13113,17,0))),"",IF(ISBLANK($C520),"",VLOOKUP($C520,'[1]Инф. по МКД'!$D$3:$T$13113,17,0)))</f>
        <v/>
      </c>
      <c r="M520" s="36">
        <f t="shared" si="80"/>
        <v>4275976.29</v>
      </c>
      <c r="N520" s="36"/>
      <c r="O520" s="36"/>
      <c r="P520" s="36"/>
      <c r="Q520" s="36">
        <f>IF('Форма 2'!D520=0,"",'Форма 2'!D520-N520-O520-P520)</f>
        <v>4275976.29</v>
      </c>
      <c r="R520" s="93"/>
      <c r="S520" s="93"/>
      <c r="T520" s="32"/>
      <c r="U520" s="32"/>
      <c r="V520" s="84"/>
      <c r="W520" s="84">
        <f t="shared" ref="W520:W583" si="82">SUM(X520:AD520,AG520:AR520,)+IF(ISNUMBER(AE520),1,0)</f>
        <v>0</v>
      </c>
      <c r="X520" s="85"/>
      <c r="Y520" s="85"/>
      <c r="Z520" s="85"/>
      <c r="AA520" s="85"/>
      <c r="AB520" s="85"/>
      <c r="AC520" s="85"/>
      <c r="AD520" s="85"/>
      <c r="AE520" s="99"/>
      <c r="AF520" s="86"/>
      <c r="AG520" s="85"/>
      <c r="AH520" s="85"/>
      <c r="AI520" s="85"/>
      <c r="AJ520" s="85"/>
      <c r="AK520" s="85"/>
      <c r="AL520" s="85"/>
      <c r="AM520" s="85"/>
      <c r="AN520" s="85"/>
      <c r="AO520" s="85"/>
      <c r="AP520" s="85"/>
      <c r="AQ520" s="85"/>
      <c r="AR520" s="85"/>
    </row>
    <row r="521" spans="1:44" ht="16.5" thickTop="1" thickBot="1" x14ac:dyDescent="0.3">
      <c r="A521" s="61">
        <f t="shared" si="81"/>
        <v>1</v>
      </c>
      <c r="B521" s="92" t="str">
        <f>IF(ISERROR(IF(ISBLANK(C521),"",_xlfn.XLOOKUP(C521,'[1]Инф. по МКД'!$D$3:$D$13151,'[1]Инф. по МКД'!$C$3:$C$13151,,0))),"",IF(ISBLANK(C521),"",_xlfn.XLOOKUP(C521,'[1]Инф. по МКД'!$D$3:$D$13151,'[1]Инф. по МКД'!$C$3:$C$13151,,0)))</f>
        <v>Оханский городской округ Пермского края</v>
      </c>
      <c r="C521" s="96" t="s">
        <v>412</v>
      </c>
      <c r="D521" s="74">
        <f>IF(ISERROR(IF(ISBLANK($C521),"",VLOOKUP($C521,'[1]Инф. по МКД'!$D$3:$T$13113,3,0))),"",IF(ISBLANK($C521),"",VLOOKUP($C521,'[1]Инф. по МКД'!$D$3:$T$13113,3,0)))</f>
        <v>1969</v>
      </c>
      <c r="E521" s="75"/>
      <c r="F521" s="87" t="str">
        <f>IF(ISERROR(IF(ISBLANK($C521),"",VLOOKUP($C521,'[1]Инф. по МКД'!$D$3:$T$13113,5,0))),"",IF(ISBLANK($C521),"",VLOOKUP($C521,'[1]Инф. по МКД'!$D$3:$T$13113,5,0)))</f>
        <v>Кирпич</v>
      </c>
      <c r="G521" s="75">
        <f>IF(ISERROR(IF(ISBLANK($C521),"",VLOOKUP($C521,'[1]Инф. по МКД'!$D$3:$T$13113,9,0))),"",IF(ISBLANK($C521),"",VLOOKUP($C521,'[1]Инф. по МКД'!$D$3:$T$13113,9,0)))</f>
        <v>2</v>
      </c>
      <c r="H521" s="61">
        <f>IF(ISERROR(IF(ISBLANK($C521),"",VLOOKUP($C521,'[1]Инф. по МКД'!$D$3:$T$13113,10,0))),"",IF(ISBLANK($C521),"",VLOOKUP($C521,'[1]Инф. по МКД'!$D$3:$T$13113,10,0)))</f>
        <v>2</v>
      </c>
      <c r="I521" s="77">
        <f>IF(ISERROR(IF(ISBLANK($C521),"",VLOOKUP($C521,'[1]Инф. по МКД'!$D$3:$T$13113,14,0))),"",IF(ISBLANK($C521),"",VLOOKUP($C521,'[1]Инф. по МКД'!$D$3:$T$13113,14,0)))</f>
        <v>447.4</v>
      </c>
      <c r="J521" s="78">
        <f>IF(ISERROR(IF(ISBLANK($C521),"",VLOOKUP($C521,'[1]Инф. по МКД'!$D$3:$T$13113,15,0))),"",IF(ISBLANK($C521),"",VLOOKUP($C521,'[1]Инф. по МКД'!$D$3:$T$13113,15,0)))</f>
        <v>437.1</v>
      </c>
      <c r="K521" s="77">
        <f>IF(ISERROR(IF(ISBLANK($C521),"",VLOOKUP($C521,'[1]Инф. по МКД'!$D$3:$T$13113,16,0))),"",IF(ISBLANK($C521),"",VLOOKUP($C521,'[1]Инф. по МКД'!$D$3:$T$13113,16,0)))</f>
        <v>393.39</v>
      </c>
      <c r="L521" s="79">
        <f>IF(ISERROR(IF(ISBLANK($C521),"",VLOOKUP($C521,'[1]Инф. по МКД'!$D$3:$T$13113,17,0))),"",IF(ISBLANK($C521),"",VLOOKUP($C521,'[1]Инф. по МКД'!$D$3:$T$13113,17,0)))</f>
        <v>28</v>
      </c>
      <c r="M521" s="80">
        <f t="shared" si="80"/>
        <v>4275976.29</v>
      </c>
      <c r="N521" s="78"/>
      <c r="O521" s="78"/>
      <c r="P521" s="78"/>
      <c r="Q521" s="80">
        <f>IF('Форма 2'!D521=0,"",'Форма 2'!D521-N521-O521-P521)</f>
        <v>4275976.29</v>
      </c>
      <c r="R521" s="81">
        <f>M521/J521</f>
        <v>9782.6041866849682</v>
      </c>
      <c r="S521" s="81">
        <f>R521</f>
        <v>9782.6041866849682</v>
      </c>
      <c r="T521" s="82">
        <v>46022</v>
      </c>
      <c r="U521" s="75" t="s">
        <v>43</v>
      </c>
      <c r="V521" s="83"/>
      <c r="W521" s="84">
        <f t="shared" si="82"/>
        <v>1</v>
      </c>
      <c r="X521" s="85" t="s">
        <v>961</v>
      </c>
      <c r="Y521" s="85" t="s">
        <v>961</v>
      </c>
      <c r="Z521" s="85" t="s">
        <v>961</v>
      </c>
      <c r="AA521" s="85" t="s">
        <v>961</v>
      </c>
      <c r="AB521" s="85" t="s">
        <v>961</v>
      </c>
      <c r="AC521" s="85" t="s">
        <v>961</v>
      </c>
      <c r="AD521" s="85" t="s">
        <v>961</v>
      </c>
      <c r="AE521" s="99" t="s">
        <v>961</v>
      </c>
      <c r="AF521" s="86" t="s">
        <v>961</v>
      </c>
      <c r="AG521" s="85">
        <v>1</v>
      </c>
      <c r="AH521" s="85" t="s">
        <v>961</v>
      </c>
      <c r="AI521" s="85" t="s">
        <v>961</v>
      </c>
      <c r="AJ521" s="85" t="s">
        <v>961</v>
      </c>
      <c r="AK521" s="85" t="s">
        <v>961</v>
      </c>
      <c r="AL521" s="85" t="s">
        <v>961</v>
      </c>
      <c r="AM521" s="85" t="s">
        <v>961</v>
      </c>
      <c r="AN521" s="85" t="s">
        <v>961</v>
      </c>
      <c r="AO521" s="85" t="s">
        <v>961</v>
      </c>
      <c r="AP521" s="85" t="s">
        <v>961</v>
      </c>
      <c r="AQ521" s="85" t="s">
        <v>961</v>
      </c>
      <c r="AR521" s="85" t="s">
        <v>961</v>
      </c>
    </row>
    <row r="522" spans="1:44" ht="17.25" thickTop="1" thickBot="1" x14ac:dyDescent="0.3">
      <c r="A522" s="190">
        <f t="shared" si="81"/>
        <v>0</v>
      </c>
      <c r="B522" s="191" t="str">
        <f>IF(ISERROR(IF(ISBLANK(C522),"",_xlfn.XLOOKUP(C522,'[1]Инф. по МКД'!$D$3:$D$13151,'[1]Инф. по МКД'!$C$3:$C$13151,,0))),"",IF(ISBLANK(C522),"",_xlfn.XLOOKUP(C522,'[1]Инф. по МКД'!$D$3:$D$13151,'[1]Инф. по МКД'!$C$3:$C$13151,,0)))</f>
        <v/>
      </c>
      <c r="C522" s="35" t="s">
        <v>217</v>
      </c>
      <c r="D522" s="32" t="str">
        <f>IF(ISERROR(IF(ISBLANK($C522),"",VLOOKUP($C522,'[1]Инф. по МКД'!$D$3:$T$13113,3,0))),"",IF(ISBLANK($C522),"",VLOOKUP($C522,'[1]Инф. по МКД'!$D$3:$T$13113,3,0)))</f>
        <v/>
      </c>
      <c r="E522" s="32"/>
      <c r="F522" s="32" t="str">
        <f>IF(ISERROR(IF(ISBLANK($C522),"",VLOOKUP($C522,'[1]Инф. по МКД'!$D$3:$T$13113,5,0))),"",IF(ISBLANK($C522),"",VLOOKUP($C522,'[1]Инф. по МКД'!$D$3:$T$13113,5,0)))</f>
        <v/>
      </c>
      <c r="G522" s="32" t="str">
        <f>IF(ISERROR(IF(ISBLANK($C522),"",VLOOKUP($C522,'[1]Инф. по МКД'!$D$3:$T$13113,9,0))),"",IF(ISBLANK($C522),"",VLOOKUP($C522,'[1]Инф. по МКД'!$D$3:$T$13113,9,0)))</f>
        <v/>
      </c>
      <c r="H522" s="32" t="str">
        <f>IF(ISERROR(IF(ISBLANK($C522),"",VLOOKUP($C522,'[1]Инф. по МКД'!$D$3:$T$13113,10,0))),"",IF(ISBLANK($C522),"",VLOOKUP($C522,'[1]Инф. по МКД'!$D$3:$T$13113,10,0)))</f>
        <v/>
      </c>
      <c r="I522" s="36" t="str">
        <f>IF(ISERROR(IF(ISBLANK($C522),"",VLOOKUP($C522,'[1]Инф. по МКД'!$D$3:$T$13113,14,0))),"",IF(ISBLANK($C522),"",VLOOKUP($C522,'[1]Инф. по МКД'!$D$3:$T$13113,14,0)))</f>
        <v/>
      </c>
      <c r="J522" s="36" t="str">
        <f>IF(ISERROR(IF(ISBLANK($C522),"",VLOOKUP($C522,'[1]Инф. по МКД'!$D$3:$T$13113,15,0))),"",IF(ISBLANK($C522),"",VLOOKUP($C522,'[1]Инф. по МКД'!$D$3:$T$13113,15,0)))</f>
        <v/>
      </c>
      <c r="K522" s="36" t="str">
        <f>IF(ISERROR(IF(ISBLANK($C522),"",VLOOKUP($C522,'[1]Инф. по МКД'!$D$3:$T$13113,16,0))),"",IF(ISBLANK($C522),"",VLOOKUP($C522,'[1]Инф. по МКД'!$D$3:$T$13113,16,0)))</f>
        <v/>
      </c>
      <c r="L522" s="36" t="str">
        <f>IF(ISERROR(IF(ISBLANK($C522),"",VLOOKUP($C522,'[1]Инф. по МКД'!$D$3:$T$13113,17,0))),"",IF(ISBLANK($C522),"",VLOOKUP($C522,'[1]Инф. по МКД'!$D$3:$T$13113,17,0)))</f>
        <v/>
      </c>
      <c r="M522" s="36">
        <f t="shared" si="80"/>
        <v>7865065.120000001</v>
      </c>
      <c r="N522" s="36"/>
      <c r="O522" s="36"/>
      <c r="P522" s="36"/>
      <c r="Q522" s="36">
        <f>IF('Форма 2'!D522=0,"",'Форма 2'!D522-N522-O522-P522)</f>
        <v>7865065.120000001</v>
      </c>
      <c r="R522" s="93"/>
      <c r="S522" s="93"/>
      <c r="T522" s="32"/>
      <c r="U522" s="32"/>
      <c r="V522" s="84"/>
      <c r="W522" s="84">
        <f t="shared" si="82"/>
        <v>0</v>
      </c>
      <c r="X522" s="85"/>
      <c r="Y522" s="85"/>
      <c r="Z522" s="85"/>
      <c r="AA522" s="85"/>
      <c r="AB522" s="85"/>
      <c r="AC522" s="85"/>
      <c r="AD522" s="85"/>
      <c r="AE522" s="99"/>
      <c r="AF522" s="86"/>
      <c r="AG522" s="85"/>
      <c r="AH522" s="85"/>
      <c r="AI522" s="85"/>
      <c r="AJ522" s="85"/>
      <c r="AK522" s="85"/>
      <c r="AL522" s="85"/>
      <c r="AM522" s="85"/>
      <c r="AN522" s="85"/>
      <c r="AO522" s="85"/>
      <c r="AP522" s="85"/>
      <c r="AQ522" s="85"/>
      <c r="AR522" s="85"/>
    </row>
    <row r="523" spans="1:44" ht="16.5" thickTop="1" thickBot="1" x14ac:dyDescent="0.3">
      <c r="A523" s="61">
        <f t="shared" si="81"/>
        <v>1</v>
      </c>
      <c r="B523" s="92" t="str">
        <f>IF(ISERROR(IF(ISBLANK(C523),"",_xlfn.XLOOKUP(C523,'[1]Инф. по МКД'!$D$3:$D$13151,'[1]Инф. по МКД'!$C$3:$C$13151,,0))),"",IF(ISBLANK(C523),"",_xlfn.XLOOKUP(C523,'[1]Инф. по МКД'!$D$3:$D$13151,'[1]Инф. по МКД'!$C$3:$C$13151,,0)))</f>
        <v>Очерский городской округ Пермского края</v>
      </c>
      <c r="C523" s="96" t="s">
        <v>413</v>
      </c>
      <c r="D523" s="74">
        <f>IF(ISERROR(IF(ISBLANK($C523),"",VLOOKUP($C523,'[1]Инф. по МКД'!$D$3:$T$13113,3,0))),"",IF(ISBLANK($C523),"",VLOOKUP($C523,'[1]Инф. по МКД'!$D$3:$T$13113,3,0)))</f>
        <v>1961</v>
      </c>
      <c r="E523" s="75"/>
      <c r="F523" s="87" t="str">
        <f>IF(ISERROR(IF(ISBLANK($C523),"",VLOOKUP($C523,'[1]Инф. по МКД'!$D$3:$T$13113,5,0))),"",IF(ISBLANK($C523),"",VLOOKUP($C523,'[1]Инф. по МКД'!$D$3:$T$13113,5,0)))</f>
        <v>Кирпич</v>
      </c>
      <c r="G523" s="75">
        <f>IF(ISERROR(IF(ISBLANK($C523),"",VLOOKUP($C523,'[1]Инф. по МКД'!$D$3:$T$13113,9,0))),"",IF(ISBLANK($C523),"",VLOOKUP($C523,'[1]Инф. по МКД'!$D$3:$T$13113,9,0)))</f>
        <v>2</v>
      </c>
      <c r="H523" s="61">
        <f>IF(ISERROR(IF(ISBLANK($C523),"",VLOOKUP($C523,'[1]Инф. по МКД'!$D$3:$T$13113,10,0))),"",IF(ISBLANK($C523),"",VLOOKUP($C523,'[1]Инф. по МКД'!$D$3:$T$13113,10,0)))</f>
        <v>2</v>
      </c>
      <c r="I523" s="77">
        <f>IF(ISERROR(IF(ISBLANK($C523),"",VLOOKUP($C523,'[1]Инф. по МКД'!$D$3:$T$13113,14,0))),"",IF(ISBLANK($C523),"",VLOOKUP($C523,'[1]Инф. по МКД'!$D$3:$T$13113,14,0)))</f>
        <v>694.3</v>
      </c>
      <c r="J523" s="78">
        <f>IF(ISERROR(IF(ISBLANK($C523),"",VLOOKUP($C523,'[1]Инф. по МКД'!$D$3:$T$13113,15,0))),"",IF(ISBLANK($C523),"",VLOOKUP($C523,'[1]Инф. по МКД'!$D$3:$T$13113,15,0)))</f>
        <v>645.70000000000005</v>
      </c>
      <c r="K523" s="77">
        <f>IF(ISERROR(IF(ISBLANK($C523),"",VLOOKUP($C523,'[1]Инф. по МКД'!$D$3:$T$13113,16,0))),"",IF(ISBLANK($C523),"",VLOOKUP($C523,'[1]Инф. по МКД'!$D$3:$T$13113,16,0)))</f>
        <v>645.70000000000005</v>
      </c>
      <c r="L523" s="79">
        <f>IF(ISERROR(IF(ISBLANK($C523),"",VLOOKUP($C523,'[1]Инф. по МКД'!$D$3:$T$13113,17,0))),"",IF(ISBLANK($C523),"",VLOOKUP($C523,'[1]Инф. по МКД'!$D$3:$T$13113,17,0)))</f>
        <v>30</v>
      </c>
      <c r="M523" s="80">
        <f t="shared" si="80"/>
        <v>7865065.120000001</v>
      </c>
      <c r="N523" s="78"/>
      <c r="O523" s="78"/>
      <c r="P523" s="78"/>
      <c r="Q523" s="80">
        <f>IF('Форма 2'!D523=0,"",'Форма 2'!D523-N523-O523-P523)</f>
        <v>7865065.120000001</v>
      </c>
      <c r="R523" s="81">
        <f>M523/J523</f>
        <v>12180.680068143101</v>
      </c>
      <c r="S523" s="81">
        <f>R523</f>
        <v>12180.680068143101</v>
      </c>
      <c r="T523" s="82">
        <v>46022</v>
      </c>
      <c r="U523" s="75" t="s">
        <v>43</v>
      </c>
      <c r="V523" s="83"/>
      <c r="W523" s="84">
        <f t="shared" si="82"/>
        <v>5</v>
      </c>
      <c r="X523" s="85">
        <v>1</v>
      </c>
      <c r="Y523" s="85">
        <v>1</v>
      </c>
      <c r="Z523" s="85" t="s">
        <v>961</v>
      </c>
      <c r="AA523" s="85">
        <v>1</v>
      </c>
      <c r="AB523" s="85">
        <v>1</v>
      </c>
      <c r="AC523" s="85">
        <v>1</v>
      </c>
      <c r="AD523" s="85" t="s">
        <v>961</v>
      </c>
      <c r="AE523" s="99" t="s">
        <v>961</v>
      </c>
      <c r="AF523" s="86" t="s">
        <v>961</v>
      </c>
      <c r="AG523" s="85" t="s">
        <v>961</v>
      </c>
      <c r="AH523" s="85" t="s">
        <v>961</v>
      </c>
      <c r="AI523" s="85" t="s">
        <v>961</v>
      </c>
      <c r="AJ523" s="85" t="s">
        <v>961</v>
      </c>
      <c r="AK523" s="85" t="s">
        <v>961</v>
      </c>
      <c r="AL523" s="85" t="s">
        <v>961</v>
      </c>
      <c r="AM523" s="85" t="s">
        <v>961</v>
      </c>
      <c r="AN523" s="85" t="s">
        <v>961</v>
      </c>
      <c r="AO523" s="85" t="s">
        <v>961</v>
      </c>
      <c r="AP523" s="85" t="s">
        <v>961</v>
      </c>
      <c r="AQ523" s="85" t="s">
        <v>961</v>
      </c>
      <c r="AR523" s="85" t="s">
        <v>961</v>
      </c>
    </row>
    <row r="524" spans="1:44" ht="17.25" thickTop="1" thickBot="1" x14ac:dyDescent="0.3">
      <c r="A524" s="190">
        <f t="shared" si="81"/>
        <v>0</v>
      </c>
      <c r="B524" s="191" t="str">
        <f>IF(ISERROR(IF(ISBLANK(C524),"",_xlfn.XLOOKUP(C524,'[1]Инф. по МКД'!$D$3:$D$13151,'[1]Инф. по МКД'!$C$3:$C$13151,,0))),"",IF(ISBLANK(C524),"",_xlfn.XLOOKUP(C524,'[1]Инф. по МКД'!$D$3:$D$13151,'[1]Инф. по МКД'!$C$3:$C$13151,,0)))</f>
        <v/>
      </c>
      <c r="C524" s="35" t="s">
        <v>218</v>
      </c>
      <c r="D524" s="32" t="str">
        <f>IF(ISERROR(IF(ISBLANK($C524),"",VLOOKUP($C524,'[1]Инф. по МКД'!$D$3:$T$13113,3,0))),"",IF(ISBLANK($C524),"",VLOOKUP($C524,'[1]Инф. по МКД'!$D$3:$T$13113,3,0)))</f>
        <v/>
      </c>
      <c r="E524" s="32"/>
      <c r="F524" s="32" t="str">
        <f>IF(ISERROR(IF(ISBLANK($C524),"",VLOOKUP($C524,'[1]Инф. по МКД'!$D$3:$T$13113,5,0))),"",IF(ISBLANK($C524),"",VLOOKUP($C524,'[1]Инф. по МКД'!$D$3:$T$13113,5,0)))</f>
        <v/>
      </c>
      <c r="G524" s="32" t="str">
        <f>IF(ISERROR(IF(ISBLANK($C524),"",VLOOKUP($C524,'[1]Инф. по МКД'!$D$3:$T$13113,9,0))),"",IF(ISBLANK($C524),"",VLOOKUP($C524,'[1]Инф. по МКД'!$D$3:$T$13113,9,0)))</f>
        <v/>
      </c>
      <c r="H524" s="32" t="str">
        <f>IF(ISERROR(IF(ISBLANK($C524),"",VLOOKUP($C524,'[1]Инф. по МКД'!$D$3:$T$13113,10,0))),"",IF(ISBLANK($C524),"",VLOOKUP($C524,'[1]Инф. по МКД'!$D$3:$T$13113,10,0)))</f>
        <v/>
      </c>
      <c r="I524" s="36" t="str">
        <f>IF(ISERROR(IF(ISBLANK($C524),"",VLOOKUP($C524,'[1]Инф. по МКД'!$D$3:$T$13113,14,0))),"",IF(ISBLANK($C524),"",VLOOKUP($C524,'[1]Инф. по МКД'!$D$3:$T$13113,14,0)))</f>
        <v/>
      </c>
      <c r="J524" s="36" t="str">
        <f>IF(ISERROR(IF(ISBLANK($C524),"",VLOOKUP($C524,'[1]Инф. по МКД'!$D$3:$T$13113,15,0))),"",IF(ISBLANK($C524),"",VLOOKUP($C524,'[1]Инф. по МКД'!$D$3:$T$13113,15,0)))</f>
        <v/>
      </c>
      <c r="K524" s="36" t="str">
        <f>IF(ISERROR(IF(ISBLANK($C524),"",VLOOKUP($C524,'[1]Инф. по МКД'!$D$3:$T$13113,16,0))),"",IF(ISBLANK($C524),"",VLOOKUP($C524,'[1]Инф. по МКД'!$D$3:$T$13113,16,0)))</f>
        <v/>
      </c>
      <c r="L524" s="36" t="str">
        <f>IF(ISERROR(IF(ISBLANK($C524),"",VLOOKUP($C524,'[1]Инф. по МКД'!$D$3:$T$13113,17,0))),"",IF(ISBLANK($C524),"",VLOOKUP($C524,'[1]Инф. по МКД'!$D$3:$T$13113,17,0)))</f>
        <v/>
      </c>
      <c r="M524" s="36">
        <f t="shared" si="80"/>
        <v>41878825.399999999</v>
      </c>
      <c r="N524" s="36"/>
      <c r="O524" s="36"/>
      <c r="P524" s="36"/>
      <c r="Q524" s="36">
        <f>IF('Форма 2'!D524=0,"",'Форма 2'!D524-N524-O524-P524)</f>
        <v>41878825.399999999</v>
      </c>
      <c r="R524" s="93"/>
      <c r="S524" s="93"/>
      <c r="T524" s="32"/>
      <c r="U524" s="32"/>
      <c r="V524" s="84"/>
      <c r="W524" s="84">
        <f t="shared" si="82"/>
        <v>0</v>
      </c>
      <c r="X524" s="85"/>
      <c r="Y524" s="85"/>
      <c r="Z524" s="85"/>
      <c r="AA524" s="85"/>
      <c r="AB524" s="85"/>
      <c r="AC524" s="85"/>
      <c r="AD524" s="85"/>
      <c r="AE524" s="99"/>
      <c r="AF524" s="86"/>
      <c r="AG524" s="85"/>
      <c r="AH524" s="85"/>
      <c r="AI524" s="85"/>
      <c r="AJ524" s="85"/>
      <c r="AK524" s="85"/>
      <c r="AL524" s="85"/>
      <c r="AM524" s="85"/>
      <c r="AN524" s="85"/>
      <c r="AO524" s="85"/>
      <c r="AP524" s="85"/>
      <c r="AQ524" s="85"/>
      <c r="AR524" s="85"/>
    </row>
    <row r="525" spans="1:44" ht="16.5" thickTop="1" thickBot="1" x14ac:dyDescent="0.3">
      <c r="A525" s="61">
        <f t="shared" si="81"/>
        <v>1</v>
      </c>
      <c r="B525" s="92" t="str">
        <f>IF(ISERROR(IF(ISBLANK(C525),"",_xlfn.XLOOKUP(C525,'[1]Инф. по МКД'!$D$3:$D$13151,'[1]Инф. по МКД'!$C$3:$C$13151,,0))),"",IF(ISBLANK(C525),"",_xlfn.XLOOKUP(C525,'[1]Инф. по МКД'!$D$3:$D$13151,'[1]Инф. по МКД'!$C$3:$C$13151,,0)))</f>
        <v>Пермский муниципальный район Пермского края</v>
      </c>
      <c r="C525" s="96" t="s">
        <v>414</v>
      </c>
      <c r="D525" s="74">
        <f>IF(ISERROR(IF(ISBLANK($C525),"",VLOOKUP($C525,'[1]Инф. по МКД'!$D$3:$T$13113,3,0))),"",IF(ISBLANK($C525),"",VLOOKUP($C525,'[1]Инф. по МКД'!$D$3:$T$13113,3,0)))</f>
        <v>1963</v>
      </c>
      <c r="E525" s="75"/>
      <c r="F525" s="87" t="str">
        <f>IF(ISERROR(IF(ISBLANK($C525),"",VLOOKUP($C525,'[1]Инф. по МКД'!$D$3:$T$13113,5,0))),"",IF(ISBLANK($C525),"",VLOOKUP($C525,'[1]Инф. по МКД'!$D$3:$T$13113,5,0)))</f>
        <v>Крупные блоки</v>
      </c>
      <c r="G525" s="75">
        <f>IF(ISERROR(IF(ISBLANK($C525),"",VLOOKUP($C525,'[1]Инф. по МКД'!$D$3:$T$13113,9,0))),"",IF(ISBLANK($C525),"",VLOOKUP($C525,'[1]Инф. по МКД'!$D$3:$T$13113,9,0)))</f>
        <v>2</v>
      </c>
      <c r="H525" s="61">
        <f>IF(ISERROR(IF(ISBLANK($C525),"",VLOOKUP($C525,'[1]Инф. по МКД'!$D$3:$T$13113,10,0))),"",IF(ISBLANK($C525),"",VLOOKUP($C525,'[1]Инф. по МКД'!$D$3:$T$13113,10,0)))</f>
        <v>3</v>
      </c>
      <c r="I525" s="77">
        <f>IF(ISERROR(IF(ISBLANK($C525),"",VLOOKUP($C525,'[1]Инф. по МКД'!$D$3:$T$13113,14,0))),"",IF(ISBLANK($C525),"",VLOOKUP($C525,'[1]Инф. по МКД'!$D$3:$T$13113,14,0)))</f>
        <v>547.5</v>
      </c>
      <c r="J525" s="78">
        <f>IF(ISERROR(IF(ISBLANK($C525),"",VLOOKUP($C525,'[1]Инф. по МКД'!$D$3:$T$13113,15,0))),"",IF(ISBLANK($C525),"",VLOOKUP($C525,'[1]Инф. по МКД'!$D$3:$T$13113,15,0)))</f>
        <v>482.5</v>
      </c>
      <c r="K525" s="77">
        <f>IF(ISERROR(IF(ISBLANK($C525),"",VLOOKUP($C525,'[1]Инф. по МКД'!$D$3:$T$13113,16,0))),"",IF(ISBLANK($C525),"",VLOOKUP($C525,'[1]Инф. по МКД'!$D$3:$T$13113,16,0)))</f>
        <v>482.5</v>
      </c>
      <c r="L525" s="79">
        <f>IF(ISERROR(IF(ISBLANK($C525),"",VLOOKUP($C525,'[1]Инф. по МКД'!$D$3:$T$13113,17,0))),"",IF(ISBLANK($C525),"",VLOOKUP($C525,'[1]Инф. по МКД'!$D$3:$T$13113,17,0)))</f>
        <v>12</v>
      </c>
      <c r="M525" s="80">
        <f t="shared" si="80"/>
        <v>206850.98</v>
      </c>
      <c r="N525" s="78"/>
      <c r="O525" s="78"/>
      <c r="P525" s="78"/>
      <c r="Q525" s="80">
        <f>IF('Форма 2'!D525=0,"",'Форма 2'!D525-N525-O525-P525)</f>
        <v>206850.98</v>
      </c>
      <c r="R525" s="81">
        <f>M525/J525</f>
        <v>428.70669430051817</v>
      </c>
      <c r="S525" s="81">
        <f>R525</f>
        <v>428.70669430051817</v>
      </c>
      <c r="T525" s="82">
        <v>46022</v>
      </c>
      <c r="U525" s="75" t="s">
        <v>43</v>
      </c>
      <c r="V525" s="84"/>
      <c r="W525" s="84">
        <f t="shared" si="82"/>
        <v>1</v>
      </c>
      <c r="X525" s="85" t="s">
        <v>961</v>
      </c>
      <c r="Y525" s="85" t="s">
        <v>961</v>
      </c>
      <c r="Z525" s="85" t="s">
        <v>961</v>
      </c>
      <c r="AA525" s="85">
        <v>1</v>
      </c>
      <c r="AB525" s="85" t="s">
        <v>961</v>
      </c>
      <c r="AC525" s="85" t="s">
        <v>961</v>
      </c>
      <c r="AD525" s="85" t="s">
        <v>961</v>
      </c>
      <c r="AE525" s="99" t="s">
        <v>961</v>
      </c>
      <c r="AF525" s="86" t="s">
        <v>961</v>
      </c>
      <c r="AG525" s="85" t="s">
        <v>961</v>
      </c>
      <c r="AH525" s="85" t="s">
        <v>961</v>
      </c>
      <c r="AI525" s="85" t="s">
        <v>961</v>
      </c>
      <c r="AJ525" s="85" t="s">
        <v>961</v>
      </c>
      <c r="AK525" s="85" t="s">
        <v>961</v>
      </c>
      <c r="AL525" s="85" t="s">
        <v>961</v>
      </c>
      <c r="AM525" s="85" t="s">
        <v>961</v>
      </c>
      <c r="AN525" s="85" t="s">
        <v>961</v>
      </c>
      <c r="AO525" s="85" t="s">
        <v>961</v>
      </c>
      <c r="AP525" s="85" t="s">
        <v>961</v>
      </c>
      <c r="AQ525" s="85" t="s">
        <v>961</v>
      </c>
      <c r="AR525" s="85" t="s">
        <v>961</v>
      </c>
    </row>
    <row r="526" spans="1:44" ht="16.5" thickTop="1" thickBot="1" x14ac:dyDescent="0.3">
      <c r="A526" s="61">
        <f t="shared" si="81"/>
        <v>2</v>
      </c>
      <c r="B526" s="92" t="str">
        <f>IF(ISERROR(IF(ISBLANK(C526),"",_xlfn.XLOOKUP(C526,'[1]Инф. по МКД'!$D$3:$D$13151,'[1]Инф. по МКД'!$C$3:$C$13151,,0))),"",IF(ISBLANK(C526),"",_xlfn.XLOOKUP(C526,'[1]Инф. по МКД'!$D$3:$D$13151,'[1]Инф. по МКД'!$C$3:$C$13151,,0)))</f>
        <v>Пермский муниципальный район Пермского края</v>
      </c>
      <c r="C526" s="96" t="s">
        <v>748</v>
      </c>
      <c r="D526" s="74">
        <f>IF(ISERROR(IF(ISBLANK($C526),"",VLOOKUP($C526,'[1]Инф. по МКД'!$D$3:$T$13113,3,0))),"",IF(ISBLANK($C526),"",VLOOKUP($C526,'[1]Инф. по МКД'!$D$3:$T$13113,3,0)))</f>
        <v>1957</v>
      </c>
      <c r="E526" s="75"/>
      <c r="F526" s="87" t="str">
        <f>IF(ISERROR(IF(ISBLANK($C526),"",VLOOKUP($C526,'[1]Инф. по МКД'!$D$3:$T$13113,5,0))),"",IF(ISBLANK($C526),"",VLOOKUP($C526,'[1]Инф. по МКД'!$D$3:$T$13113,5,0)))</f>
        <v>Кирпич</v>
      </c>
      <c r="G526" s="75">
        <f>IF(ISERROR(IF(ISBLANK($C526),"",VLOOKUP($C526,'[1]Инф. по МКД'!$D$3:$T$13113,9,0))),"",IF(ISBLANK($C526),"",VLOOKUP($C526,'[1]Инф. по МКД'!$D$3:$T$13113,9,0)))</f>
        <v>2</v>
      </c>
      <c r="H526" s="61">
        <f>IF(ISERROR(IF(ISBLANK($C526),"",VLOOKUP($C526,'[1]Инф. по МКД'!$D$3:$T$13113,10,0))),"",IF(ISBLANK($C526),"",VLOOKUP($C526,'[1]Инф. по МКД'!$D$3:$T$13113,10,0)))</f>
        <v>2</v>
      </c>
      <c r="I526" s="77">
        <f>IF(ISERROR(IF(ISBLANK($C526),"",VLOOKUP($C526,'[1]Инф. по МКД'!$D$3:$T$13113,14,0))),"",IF(ISBLANK($C526),"",VLOOKUP($C526,'[1]Инф. по МКД'!$D$3:$T$13113,14,0)))</f>
        <v>746.2</v>
      </c>
      <c r="J526" s="78">
        <f>IF(ISERROR(IF(ISBLANK($C526),"",VLOOKUP($C526,'[1]Инф. по МКД'!$D$3:$T$13113,15,0))),"",IF(ISBLANK($C526),"",VLOOKUP($C526,'[1]Инф. по МКД'!$D$3:$T$13113,15,0)))</f>
        <v>606.9</v>
      </c>
      <c r="K526" s="77">
        <f>IF(ISERROR(IF(ISBLANK($C526),"",VLOOKUP($C526,'[1]Инф. по МКД'!$D$3:$T$13113,16,0))),"",IF(ISBLANK($C526),"",VLOOKUP($C526,'[1]Инф. по МКД'!$D$3:$T$13113,16,0)))</f>
        <v>606.9</v>
      </c>
      <c r="L526" s="79">
        <f>IF(ISERROR(IF(ISBLANK($C526),"",VLOOKUP($C526,'[1]Инф. по МКД'!$D$3:$T$13113,17,0))),"",IF(ISBLANK($C526),"",VLOOKUP($C526,'[1]Инф. по МКД'!$D$3:$T$13113,17,0)))</f>
        <v>17</v>
      </c>
      <c r="M526" s="80">
        <f t="shared" si="80"/>
        <v>8165136.7999999998</v>
      </c>
      <c r="N526" s="78"/>
      <c r="O526" s="78"/>
      <c r="P526" s="78"/>
      <c r="Q526" s="80">
        <f>IF('Форма 2'!D526=0,"",'Форма 2'!D526-N526-O526-P526)</f>
        <v>8165136.7999999998</v>
      </c>
      <c r="R526" s="81">
        <f>M526/J526</f>
        <v>13453.842148624155</v>
      </c>
      <c r="S526" s="81">
        <f>R526</f>
        <v>13453.842148624155</v>
      </c>
      <c r="T526" s="82">
        <v>46022</v>
      </c>
      <c r="U526" s="75" t="s">
        <v>43</v>
      </c>
      <c r="V526" s="83"/>
      <c r="W526" s="84">
        <f t="shared" si="82"/>
        <v>3</v>
      </c>
      <c r="X526" s="85">
        <v>1</v>
      </c>
      <c r="Y526" s="85" t="s">
        <v>961</v>
      </c>
      <c r="Z526" s="85" t="s">
        <v>961</v>
      </c>
      <c r="AA526" s="85" t="s">
        <v>961</v>
      </c>
      <c r="AB526" s="85" t="s">
        <v>961</v>
      </c>
      <c r="AC526" s="85">
        <v>1</v>
      </c>
      <c r="AD526" s="85" t="s">
        <v>961</v>
      </c>
      <c r="AE526" s="99" t="s">
        <v>961</v>
      </c>
      <c r="AF526" s="86" t="s">
        <v>961</v>
      </c>
      <c r="AG526" s="85">
        <v>1</v>
      </c>
      <c r="AH526" s="85" t="s">
        <v>961</v>
      </c>
      <c r="AI526" s="85" t="s">
        <v>961</v>
      </c>
      <c r="AJ526" s="85" t="s">
        <v>961</v>
      </c>
      <c r="AK526" s="85" t="s">
        <v>961</v>
      </c>
      <c r="AL526" s="85" t="s">
        <v>961</v>
      </c>
      <c r="AM526" s="85" t="s">
        <v>961</v>
      </c>
      <c r="AN526" s="85" t="s">
        <v>961</v>
      </c>
      <c r="AO526" s="85" t="s">
        <v>961</v>
      </c>
      <c r="AP526" s="85" t="s">
        <v>961</v>
      </c>
      <c r="AQ526" s="85" t="s">
        <v>961</v>
      </c>
      <c r="AR526" s="85" t="s">
        <v>961</v>
      </c>
    </row>
    <row r="527" spans="1:44" ht="16.5" thickTop="1" thickBot="1" x14ac:dyDescent="0.3">
      <c r="A527" s="61">
        <f t="shared" si="81"/>
        <v>3</v>
      </c>
      <c r="B527" s="92" t="str">
        <f>IF(ISERROR(IF(ISBLANK(C527),"",_xlfn.XLOOKUP(C527,'[1]Инф. по МКД'!$D$3:$D$13151,'[1]Инф. по МКД'!$C$3:$C$13151,,0))),"",IF(ISBLANK(C527),"",_xlfn.XLOOKUP(C527,'[1]Инф. по МКД'!$D$3:$D$13151,'[1]Инф. по МКД'!$C$3:$C$13151,,0)))</f>
        <v>Пермский муниципальный район Пермского края</v>
      </c>
      <c r="C527" s="96" t="s">
        <v>415</v>
      </c>
      <c r="D527" s="74">
        <f>IF(ISERROR(IF(ISBLANK($C527),"",VLOOKUP($C527,'[1]Инф. по МКД'!$D$3:$T$13113,3,0))),"",IF(ISBLANK($C527),"",VLOOKUP($C527,'[1]Инф. по МКД'!$D$3:$T$13113,3,0)))</f>
        <v>1976</v>
      </c>
      <c r="E527" s="75"/>
      <c r="F527" s="87" t="str">
        <f>IF(ISERROR(IF(ISBLANK($C527),"",VLOOKUP($C527,'[1]Инф. по МКД'!$D$3:$T$13113,5,0))),"",IF(ISBLANK($C527),"",VLOOKUP($C527,'[1]Инф. по МКД'!$D$3:$T$13113,5,0)))</f>
        <v>Кирпич</v>
      </c>
      <c r="G527" s="75">
        <f>IF(ISERROR(IF(ISBLANK($C527),"",VLOOKUP($C527,'[1]Инф. по МКД'!$D$3:$T$13113,9,0))),"",IF(ISBLANK($C527),"",VLOOKUP($C527,'[1]Инф. по МКД'!$D$3:$T$13113,9,0)))</f>
        <v>2</v>
      </c>
      <c r="H527" s="61">
        <f>IF(ISERROR(IF(ISBLANK($C527),"",VLOOKUP($C527,'[1]Инф. по МКД'!$D$3:$T$13113,10,0))),"",IF(ISBLANK($C527),"",VLOOKUP($C527,'[1]Инф. по МКД'!$D$3:$T$13113,10,0)))</f>
        <v>3</v>
      </c>
      <c r="I527" s="77">
        <f>IF(ISERROR(IF(ISBLANK($C527),"",VLOOKUP($C527,'[1]Инф. по МКД'!$D$3:$T$13113,14,0))),"",IF(ISBLANK($C527),"",VLOOKUP($C527,'[1]Инф. по МКД'!$D$3:$T$13113,14,0)))</f>
        <v>1011.8</v>
      </c>
      <c r="J527" s="78">
        <f>IF(ISERROR(IF(ISBLANK($C527),"",VLOOKUP($C527,'[1]Инф. по МКД'!$D$3:$T$13113,15,0))),"",IF(ISBLANK($C527),"",VLOOKUP($C527,'[1]Инф. по МКД'!$D$3:$T$13113,15,0)))</f>
        <v>923</v>
      </c>
      <c r="K527" s="77">
        <f>IF(ISERROR(IF(ISBLANK($C527),"",VLOOKUP($C527,'[1]Инф. по МКД'!$D$3:$T$13113,16,0))),"",IF(ISBLANK($C527),"",VLOOKUP($C527,'[1]Инф. по МКД'!$D$3:$T$13113,16,0)))</f>
        <v>923</v>
      </c>
      <c r="L527" s="79">
        <f>IF(ISERROR(IF(ISBLANK($C527),"",VLOOKUP($C527,'[1]Инф. по МКД'!$D$3:$T$13113,17,0))),"",IF(ISBLANK($C527),"",VLOOKUP($C527,'[1]Инф. по МКД'!$D$3:$T$13113,17,0)))</f>
        <v>56</v>
      </c>
      <c r="M527" s="80">
        <f t="shared" si="80"/>
        <v>19203964</v>
      </c>
      <c r="N527" s="78"/>
      <c r="O527" s="78"/>
      <c r="P527" s="78"/>
      <c r="Q527" s="80">
        <f>IF('Форма 2'!D527=0,"",'Форма 2'!D527-N527-O527-P527)</f>
        <v>19203964</v>
      </c>
      <c r="R527" s="81">
        <f>M527/J527</f>
        <v>20806.028169014084</v>
      </c>
      <c r="S527" s="81">
        <f>R527</f>
        <v>20806.028169014084</v>
      </c>
      <c r="T527" s="82">
        <v>46022</v>
      </c>
      <c r="U527" s="75" t="s">
        <v>43</v>
      </c>
      <c r="V527" s="84"/>
      <c r="W527" s="84">
        <f t="shared" si="82"/>
        <v>4</v>
      </c>
      <c r="X527" s="85" t="s">
        <v>961</v>
      </c>
      <c r="Y527" s="85">
        <v>1</v>
      </c>
      <c r="Z527" s="85" t="s">
        <v>961</v>
      </c>
      <c r="AA527" s="85">
        <v>1</v>
      </c>
      <c r="AB527" s="85" t="s">
        <v>961</v>
      </c>
      <c r="AC527" s="85">
        <v>1</v>
      </c>
      <c r="AD527" s="85" t="s">
        <v>961</v>
      </c>
      <c r="AE527" s="99" t="s">
        <v>961</v>
      </c>
      <c r="AF527" s="86" t="s">
        <v>961</v>
      </c>
      <c r="AG527" s="85">
        <v>1</v>
      </c>
      <c r="AH527" s="85" t="s">
        <v>961</v>
      </c>
      <c r="AI527" s="85" t="s">
        <v>961</v>
      </c>
      <c r="AJ527" s="85" t="s">
        <v>961</v>
      </c>
      <c r="AK527" s="85" t="s">
        <v>961</v>
      </c>
      <c r="AL527" s="85" t="s">
        <v>961</v>
      </c>
      <c r="AM527" s="85" t="s">
        <v>961</v>
      </c>
      <c r="AN527" s="85" t="s">
        <v>961</v>
      </c>
      <c r="AO527" s="85" t="s">
        <v>961</v>
      </c>
      <c r="AP527" s="85" t="s">
        <v>961</v>
      </c>
      <c r="AQ527" s="85" t="s">
        <v>961</v>
      </c>
      <c r="AR527" s="85" t="s">
        <v>961</v>
      </c>
    </row>
    <row r="528" spans="1:44" ht="16.5" thickTop="1" thickBot="1" x14ac:dyDescent="0.3">
      <c r="A528" s="61">
        <f t="shared" si="81"/>
        <v>4</v>
      </c>
      <c r="B528" s="92" t="str">
        <f>IF(ISERROR(IF(ISBLANK(C528),"",_xlfn.XLOOKUP(C528,'[1]Инф. по МКД'!$D$3:$D$13151,'[1]Инф. по МКД'!$C$3:$C$13151,,0))),"",IF(ISBLANK(C528),"",_xlfn.XLOOKUP(C528,'[1]Инф. по МКД'!$D$3:$D$13151,'[1]Инф. по МКД'!$C$3:$C$13151,,0)))</f>
        <v>Пермский муниципальный район Пермского края</v>
      </c>
      <c r="C528" s="96" t="s">
        <v>744</v>
      </c>
      <c r="D528" s="74">
        <f>IF(ISERROR(IF(ISBLANK($C528),"",VLOOKUP($C528,'[1]Инф. по МКД'!$D$3:$T$13113,3,0))),"",IF(ISBLANK($C528),"",VLOOKUP($C528,'[1]Инф. по МКД'!$D$3:$T$13113,3,0)))</f>
        <v>1975</v>
      </c>
      <c r="E528" s="75"/>
      <c r="F528" s="87" t="str">
        <f>IF(ISERROR(IF(ISBLANK($C528),"",VLOOKUP($C528,'[1]Инф. по МКД'!$D$3:$T$13113,5,0))),"",IF(ISBLANK($C528),"",VLOOKUP($C528,'[1]Инф. по МКД'!$D$3:$T$13113,5,0)))</f>
        <v>Крупные панели</v>
      </c>
      <c r="G528" s="75">
        <f>IF(ISERROR(IF(ISBLANK($C528),"",VLOOKUP($C528,'[1]Инф. по МКД'!$D$3:$T$13113,9,0))),"",IF(ISBLANK($C528),"",VLOOKUP($C528,'[1]Инф. по МКД'!$D$3:$T$13113,9,0)))</f>
        <v>5</v>
      </c>
      <c r="H528" s="61">
        <f>IF(ISERROR(IF(ISBLANK($C528),"",VLOOKUP($C528,'[1]Инф. по МКД'!$D$3:$T$13113,10,0))),"",IF(ISBLANK($C528),"",VLOOKUP($C528,'[1]Инф. по МКД'!$D$3:$T$13113,10,0)))</f>
        <v>4</v>
      </c>
      <c r="I528" s="77">
        <f>IF(ISERROR(IF(ISBLANK($C528),"",VLOOKUP($C528,'[1]Инф. по МКД'!$D$3:$T$13113,14,0))),"",IF(ISBLANK($C528),"",VLOOKUP($C528,'[1]Инф. по МКД'!$D$3:$T$13113,14,0)))</f>
        <v>2929.5</v>
      </c>
      <c r="J528" s="78">
        <f>IF(ISERROR(IF(ISBLANK($C528),"",VLOOKUP($C528,'[1]Инф. по МКД'!$D$3:$T$13113,15,0))),"",IF(ISBLANK($C528),"",VLOOKUP($C528,'[1]Инф. по МКД'!$D$3:$T$13113,15,0)))</f>
        <v>2683.5</v>
      </c>
      <c r="K528" s="77">
        <f>IF(ISERROR(IF(ISBLANK($C528),"",VLOOKUP($C528,'[1]Инф. по МКД'!$D$3:$T$13113,16,0))),"",IF(ISBLANK($C528),"",VLOOKUP($C528,'[1]Инф. по МКД'!$D$3:$T$13113,16,0)))</f>
        <v>2683.5</v>
      </c>
      <c r="L528" s="79">
        <f>IF(ISERROR(IF(ISBLANK($C528),"",VLOOKUP($C528,'[1]Инф. по МКД'!$D$3:$T$13113,17,0))),"",IF(ISBLANK($C528),"",VLOOKUP($C528,'[1]Инф. по МКД'!$D$3:$T$13113,17,0)))</f>
        <v>175</v>
      </c>
      <c r="M528" s="80">
        <f t="shared" si="80"/>
        <v>14302873.619999999</v>
      </c>
      <c r="N528" s="78"/>
      <c r="O528" s="78"/>
      <c r="P528" s="78"/>
      <c r="Q528" s="80">
        <f>IF('Форма 2'!D528=0,"",'Форма 2'!D528-N528-O528-P528)</f>
        <v>14302873.619999999</v>
      </c>
      <c r="R528" s="81">
        <f>M528/J528</f>
        <v>5329.9324091671324</v>
      </c>
      <c r="S528" s="81">
        <f>R528</f>
        <v>5329.9324091671324</v>
      </c>
      <c r="T528" s="82">
        <v>46022</v>
      </c>
      <c r="U528" s="75" t="s">
        <v>43</v>
      </c>
      <c r="V528" s="84"/>
      <c r="W528" s="84">
        <f t="shared" si="82"/>
        <v>1</v>
      </c>
      <c r="X528" s="85" t="s">
        <v>961</v>
      </c>
      <c r="Y528" s="85" t="s">
        <v>961</v>
      </c>
      <c r="Z528" s="85" t="s">
        <v>961</v>
      </c>
      <c r="AA528" s="85" t="s">
        <v>961</v>
      </c>
      <c r="AB528" s="85" t="s">
        <v>961</v>
      </c>
      <c r="AC528" s="85" t="s">
        <v>961</v>
      </c>
      <c r="AD528" s="85" t="s">
        <v>961</v>
      </c>
      <c r="AE528" s="99" t="s">
        <v>961</v>
      </c>
      <c r="AF528" s="86" t="s">
        <v>961</v>
      </c>
      <c r="AG528" s="85" t="s">
        <v>961</v>
      </c>
      <c r="AH528" s="85">
        <v>1</v>
      </c>
      <c r="AI528" s="85" t="s">
        <v>961</v>
      </c>
      <c r="AJ528" s="85" t="s">
        <v>961</v>
      </c>
      <c r="AK528" s="85" t="s">
        <v>961</v>
      </c>
      <c r="AL528" s="85" t="s">
        <v>961</v>
      </c>
      <c r="AM528" s="85" t="s">
        <v>961</v>
      </c>
      <c r="AN528" s="85" t="s">
        <v>961</v>
      </c>
      <c r="AO528" s="85" t="s">
        <v>961</v>
      </c>
      <c r="AP528" s="85" t="s">
        <v>961</v>
      </c>
      <c r="AQ528" s="85" t="s">
        <v>961</v>
      </c>
      <c r="AR528" s="85" t="s">
        <v>961</v>
      </c>
    </row>
    <row r="529" spans="1:44" ht="17.25" thickTop="1" thickBot="1" x14ac:dyDescent="0.3">
      <c r="A529" s="190">
        <f t="shared" si="81"/>
        <v>0</v>
      </c>
      <c r="B529" s="191" t="str">
        <f>IF(ISERROR(IF(ISBLANK(C529),"",_xlfn.XLOOKUP(C529,'[1]Инф. по МКД'!$D$3:$D$13151,'[1]Инф. по МКД'!$C$3:$C$13151,,0))),"",IF(ISBLANK(C529),"",_xlfn.XLOOKUP(C529,'[1]Инф. по МКД'!$D$3:$D$13151,'[1]Инф. по МКД'!$C$3:$C$13151,,0)))</f>
        <v/>
      </c>
      <c r="C529" s="35" t="s">
        <v>286</v>
      </c>
      <c r="D529" s="32" t="str">
        <f>IF(ISERROR(IF(ISBLANK($C529),"",VLOOKUP($C529,'[1]Инф. по МКД'!$D$3:$T$13113,3,0))),"",IF(ISBLANK($C529),"",VLOOKUP($C529,'[1]Инф. по МКД'!$D$3:$T$13113,3,0)))</f>
        <v/>
      </c>
      <c r="E529" s="32"/>
      <c r="F529" s="32" t="str">
        <f>IF(ISERROR(IF(ISBLANK($C529),"",VLOOKUP($C529,'[1]Инф. по МКД'!$D$3:$T$13113,5,0))),"",IF(ISBLANK($C529),"",VLOOKUP($C529,'[1]Инф. по МКД'!$D$3:$T$13113,5,0)))</f>
        <v/>
      </c>
      <c r="G529" s="32" t="str">
        <f>IF(ISERROR(IF(ISBLANK($C529),"",VLOOKUP($C529,'[1]Инф. по МКД'!$D$3:$T$13113,9,0))),"",IF(ISBLANK($C529),"",VLOOKUP($C529,'[1]Инф. по МКД'!$D$3:$T$13113,9,0)))</f>
        <v/>
      </c>
      <c r="H529" s="32" t="str">
        <f>IF(ISERROR(IF(ISBLANK($C529),"",VLOOKUP($C529,'[1]Инф. по МКД'!$D$3:$T$13113,10,0))),"",IF(ISBLANK($C529),"",VLOOKUP($C529,'[1]Инф. по МКД'!$D$3:$T$13113,10,0)))</f>
        <v/>
      </c>
      <c r="I529" s="36" t="str">
        <f>IF(ISERROR(IF(ISBLANK($C529),"",VLOOKUP($C529,'[1]Инф. по МКД'!$D$3:$T$13113,14,0))),"",IF(ISBLANK($C529),"",VLOOKUP($C529,'[1]Инф. по МКД'!$D$3:$T$13113,14,0)))</f>
        <v/>
      </c>
      <c r="J529" s="36" t="str">
        <f>IF(ISERROR(IF(ISBLANK($C529),"",VLOOKUP($C529,'[1]Инф. по МКД'!$D$3:$T$13113,15,0))),"",IF(ISBLANK($C529),"",VLOOKUP($C529,'[1]Инф. по МКД'!$D$3:$T$13113,15,0)))</f>
        <v/>
      </c>
      <c r="K529" s="36" t="str">
        <f>IF(ISERROR(IF(ISBLANK($C529),"",VLOOKUP($C529,'[1]Инф. по МКД'!$D$3:$T$13113,16,0))),"",IF(ISBLANK($C529),"",VLOOKUP($C529,'[1]Инф. по МКД'!$D$3:$T$13113,16,0)))</f>
        <v/>
      </c>
      <c r="L529" s="36" t="str">
        <f>IF(ISERROR(IF(ISBLANK($C529),"",VLOOKUP($C529,'[1]Инф. по МКД'!$D$3:$T$13113,17,0))),"",IF(ISBLANK($C529),"",VLOOKUP($C529,'[1]Инф. по МКД'!$D$3:$T$13113,17,0)))</f>
        <v/>
      </c>
      <c r="M529" s="36">
        <f t="shared" si="80"/>
        <v>104916278.75999999</v>
      </c>
      <c r="N529" s="36"/>
      <c r="O529" s="36"/>
      <c r="P529" s="36"/>
      <c r="Q529" s="36">
        <f>IF('Форма 2'!D529=0,"",'Форма 2'!D529-N529-O529-P529)</f>
        <v>104916278.75999999</v>
      </c>
      <c r="R529" s="93"/>
      <c r="S529" s="93"/>
      <c r="T529" s="32"/>
      <c r="U529" s="32"/>
      <c r="V529" s="84"/>
      <c r="W529" s="84">
        <f t="shared" si="82"/>
        <v>0</v>
      </c>
      <c r="X529" s="85"/>
      <c r="Y529" s="85"/>
      <c r="Z529" s="85"/>
      <c r="AA529" s="85"/>
      <c r="AB529" s="85"/>
      <c r="AC529" s="85"/>
      <c r="AD529" s="85"/>
      <c r="AE529" s="99"/>
      <c r="AF529" s="86"/>
      <c r="AG529" s="85"/>
      <c r="AH529" s="85"/>
      <c r="AI529" s="85"/>
      <c r="AJ529" s="85"/>
      <c r="AK529" s="85"/>
      <c r="AL529" s="85"/>
      <c r="AM529" s="85"/>
      <c r="AN529" s="85"/>
      <c r="AO529" s="85"/>
      <c r="AP529" s="85"/>
      <c r="AQ529" s="85"/>
      <c r="AR529" s="85"/>
    </row>
    <row r="530" spans="1:44" ht="16.5" thickTop="1" thickBot="1" x14ac:dyDescent="0.3">
      <c r="A530" s="61">
        <f t="shared" si="81"/>
        <v>1</v>
      </c>
      <c r="B530" s="92" t="str">
        <f>IF(ISERROR(IF(ISBLANK(C530),"",_xlfn.XLOOKUP(C530,'[1]Инф. по МКД'!$D$3:$D$13151,'[1]Инф. по МКД'!$C$3:$C$13151,,0))),"",IF(ISBLANK(C530),"",_xlfn.XLOOKUP(C530,'[1]Инф. по МКД'!$D$3:$D$13151,'[1]Инф. по МКД'!$C$3:$C$13151,,0)))</f>
        <v>Соликамский городской округ Пермского края</v>
      </c>
      <c r="C530" s="96" t="s">
        <v>477</v>
      </c>
      <c r="D530" s="74">
        <f>IF(ISERROR(IF(ISBLANK($C530),"",VLOOKUP($C530,'[1]Инф. по МКД'!$D$3:$T$13113,3,0))),"",IF(ISBLANK($C530),"",VLOOKUP($C530,'[1]Инф. по МКД'!$D$3:$T$13113,3,0)))</f>
        <v>1974</v>
      </c>
      <c r="E530" s="75"/>
      <c r="F530" s="87" t="str">
        <f>IF(ISERROR(IF(ISBLANK($C530),"",VLOOKUP($C530,'[1]Инф. по МКД'!$D$3:$T$13113,5,0))),"",IF(ISBLANK($C530),"",VLOOKUP($C530,'[1]Инф. по МКД'!$D$3:$T$13113,5,0)))</f>
        <v>кирпич</v>
      </c>
      <c r="G530" s="75">
        <f>IF(ISERROR(IF(ISBLANK($C530),"",VLOOKUP($C530,'[1]Инф. по МКД'!$D$3:$T$13113,9,0))),"",IF(ISBLANK($C530),"",VLOOKUP($C530,'[1]Инф. по МКД'!$D$3:$T$13113,9,0)))</f>
        <v>5</v>
      </c>
      <c r="H530" s="61">
        <f>IF(ISERROR(IF(ISBLANK($C530),"",VLOOKUP($C530,'[1]Инф. по МКД'!$D$3:$T$13113,10,0))),"",IF(ISBLANK($C530),"",VLOOKUP($C530,'[1]Инф. по МКД'!$D$3:$T$13113,10,0)))</f>
        <v>6</v>
      </c>
      <c r="I530" s="77">
        <f>IF(ISERROR(IF(ISBLANK($C530),"",VLOOKUP($C530,'[1]Инф. по МКД'!$D$3:$T$13113,14,0))),"",IF(ISBLANK($C530),"",VLOOKUP($C530,'[1]Инф. по МКД'!$D$3:$T$13113,14,0)))</f>
        <v>5059.2</v>
      </c>
      <c r="J530" s="78">
        <f>IF(ISERROR(IF(ISBLANK($C530),"",VLOOKUP($C530,'[1]Инф. по МКД'!$D$3:$T$13113,15,0))),"",IF(ISBLANK($C530),"",VLOOKUP($C530,'[1]Инф. по МКД'!$D$3:$T$13113,15,0)))</f>
        <v>4440</v>
      </c>
      <c r="K530" s="77">
        <f>IF(ISERROR(IF(ISBLANK($C530),"",VLOOKUP($C530,'[1]Инф. по МКД'!$D$3:$T$13113,16,0))),"",IF(ISBLANK($C530),"",VLOOKUP($C530,'[1]Инф. по МКД'!$D$3:$T$13113,16,0)))</f>
        <v>4208.6000000000004</v>
      </c>
      <c r="L530" s="79">
        <f>IF(ISERROR(IF(ISBLANK($C530),"",VLOOKUP($C530,'[1]Инф. по МКД'!$D$3:$T$13113,17,0))),"",IF(ISBLANK($C530),"",VLOOKUP($C530,'[1]Инф. по МКД'!$D$3:$T$13113,17,0)))</f>
        <v>195</v>
      </c>
      <c r="M530" s="80">
        <f t="shared" si="80"/>
        <v>14888972.639999999</v>
      </c>
      <c r="N530" s="78"/>
      <c r="O530" s="78"/>
      <c r="P530" s="78"/>
      <c r="Q530" s="80">
        <f>IF('Форма 2'!D530=0,"",'Форма 2'!D530-N530-O530-P530)</f>
        <v>14888972.639999999</v>
      </c>
      <c r="R530" s="81">
        <f t="shared" ref="R530:R537" si="83">M530/J530</f>
        <v>3353.3722162162157</v>
      </c>
      <c r="S530" s="81">
        <f t="shared" ref="S530:S537" si="84">R530</f>
        <v>3353.3722162162157</v>
      </c>
      <c r="T530" s="82">
        <v>46022</v>
      </c>
      <c r="U530" s="75" t="s">
        <v>43</v>
      </c>
      <c r="V530" s="84"/>
      <c r="W530" s="84">
        <f t="shared" si="82"/>
        <v>2</v>
      </c>
      <c r="X530" s="85" t="s">
        <v>961</v>
      </c>
      <c r="Y530" s="85">
        <v>1</v>
      </c>
      <c r="Z530" s="85" t="s">
        <v>961</v>
      </c>
      <c r="AA530" s="85" t="s">
        <v>961</v>
      </c>
      <c r="AB530" s="85" t="s">
        <v>961</v>
      </c>
      <c r="AC530" s="85">
        <v>1</v>
      </c>
      <c r="AD530" s="85" t="s">
        <v>961</v>
      </c>
      <c r="AE530" s="99" t="s">
        <v>961</v>
      </c>
      <c r="AF530" s="86" t="s">
        <v>961</v>
      </c>
      <c r="AG530" s="85" t="s">
        <v>961</v>
      </c>
      <c r="AH530" s="85" t="s">
        <v>961</v>
      </c>
      <c r="AI530" s="85" t="s">
        <v>961</v>
      </c>
      <c r="AJ530" s="85" t="s">
        <v>961</v>
      </c>
      <c r="AK530" s="85" t="s">
        <v>961</v>
      </c>
      <c r="AL530" s="85" t="s">
        <v>961</v>
      </c>
      <c r="AM530" s="85" t="s">
        <v>961</v>
      </c>
      <c r="AN530" s="85" t="s">
        <v>961</v>
      </c>
      <c r="AO530" s="85" t="s">
        <v>961</v>
      </c>
      <c r="AP530" s="85" t="s">
        <v>961</v>
      </c>
      <c r="AQ530" s="85" t="s">
        <v>961</v>
      </c>
      <c r="AR530" s="85" t="s">
        <v>961</v>
      </c>
    </row>
    <row r="531" spans="1:44" ht="16.5" thickTop="1" thickBot="1" x14ac:dyDescent="0.3">
      <c r="A531" s="61">
        <f t="shared" si="81"/>
        <v>2</v>
      </c>
      <c r="B531" s="92" t="str">
        <f>IF(ISERROR(IF(ISBLANK(C531),"",_xlfn.XLOOKUP(C531,'[1]Инф. по МКД'!$D$3:$D$13151,'[1]Инф. по МКД'!$C$3:$C$13151,,0))),"",IF(ISBLANK(C531),"",_xlfn.XLOOKUP(C531,'[1]Инф. по МКД'!$D$3:$D$13151,'[1]Инф. по МКД'!$C$3:$C$13151,,0)))</f>
        <v>Соликамский городской округ Пермского края</v>
      </c>
      <c r="C531" s="96" t="s">
        <v>478</v>
      </c>
      <c r="D531" s="74">
        <f>IF(ISERROR(IF(ISBLANK($C531),"",VLOOKUP($C531,'[1]Инф. по МКД'!$D$3:$T$13113,3,0))),"",IF(ISBLANK($C531),"",VLOOKUP($C531,'[1]Инф. по МКД'!$D$3:$T$13113,3,0)))</f>
        <v>1947</v>
      </c>
      <c r="E531" s="75"/>
      <c r="F531" s="87" t="str">
        <f>IF(ISERROR(IF(ISBLANK($C531),"",VLOOKUP($C531,'[1]Инф. по МКД'!$D$3:$T$13113,5,0))),"",IF(ISBLANK($C531),"",VLOOKUP($C531,'[1]Инф. по МКД'!$D$3:$T$13113,5,0)))</f>
        <v>Кирпич</v>
      </c>
      <c r="G531" s="75">
        <f>IF(ISERROR(IF(ISBLANK($C531),"",VLOOKUP($C531,'[1]Инф. по МКД'!$D$3:$T$13113,9,0))),"",IF(ISBLANK($C531),"",VLOOKUP($C531,'[1]Инф. по МКД'!$D$3:$T$13113,9,0)))</f>
        <v>2</v>
      </c>
      <c r="H531" s="61">
        <f>IF(ISERROR(IF(ISBLANK($C531),"",VLOOKUP($C531,'[1]Инф. по МКД'!$D$3:$T$13113,10,0))),"",IF(ISBLANK($C531),"",VLOOKUP($C531,'[1]Инф. по МКД'!$D$3:$T$13113,10,0)))</f>
        <v>2</v>
      </c>
      <c r="I531" s="77">
        <f>IF(ISERROR(IF(ISBLANK($C531),"",VLOOKUP($C531,'[1]Инф. по МКД'!$D$3:$T$13113,14,0))),"",IF(ISBLANK($C531),"",VLOOKUP($C531,'[1]Инф. по МКД'!$D$3:$T$13113,14,0)))</f>
        <v>625</v>
      </c>
      <c r="J531" s="78">
        <f>IF(ISERROR(IF(ISBLANK($C531),"",VLOOKUP($C531,'[1]Инф. по МКД'!$D$3:$T$13113,15,0))),"",IF(ISBLANK($C531),"",VLOOKUP($C531,'[1]Инф. по МКД'!$D$3:$T$13113,15,0)))</f>
        <v>565.9</v>
      </c>
      <c r="K531" s="77">
        <f>IF(ISERROR(IF(ISBLANK($C531),"",VLOOKUP($C531,'[1]Инф. по МКД'!$D$3:$T$13113,16,0))),"",IF(ISBLANK($C531),"",VLOOKUP($C531,'[1]Инф. по МКД'!$D$3:$T$13113,16,0)))</f>
        <v>565.9</v>
      </c>
      <c r="L531" s="79">
        <f>IF(ISERROR(IF(ISBLANK($C531),"",VLOOKUP($C531,'[1]Инф. по МКД'!$D$3:$T$13113,17,0))),"",IF(ISBLANK($C531),"",VLOOKUP($C531,'[1]Инф. по МКД'!$D$3:$T$13113,17,0)))</f>
        <v>14</v>
      </c>
      <c r="M531" s="80">
        <f t="shared" si="80"/>
        <v>5973368.75</v>
      </c>
      <c r="N531" s="78"/>
      <c r="O531" s="78"/>
      <c r="P531" s="78"/>
      <c r="Q531" s="80">
        <f>IF('Форма 2'!D531=0,"",'Форма 2'!D531-N531-O531-P531)</f>
        <v>5973368.75</v>
      </c>
      <c r="R531" s="81">
        <f t="shared" si="83"/>
        <v>10555.51996819226</v>
      </c>
      <c r="S531" s="81">
        <f t="shared" si="84"/>
        <v>10555.51996819226</v>
      </c>
      <c r="T531" s="82">
        <v>46022</v>
      </c>
      <c r="U531" s="75" t="s">
        <v>43</v>
      </c>
      <c r="V531" s="84"/>
      <c r="W531" s="84">
        <f t="shared" si="82"/>
        <v>1</v>
      </c>
      <c r="X531" s="85" t="s">
        <v>961</v>
      </c>
      <c r="Y531" s="85" t="s">
        <v>961</v>
      </c>
      <c r="Z531" s="85" t="s">
        <v>961</v>
      </c>
      <c r="AA531" s="85" t="s">
        <v>961</v>
      </c>
      <c r="AB531" s="85" t="s">
        <v>961</v>
      </c>
      <c r="AC531" s="85" t="s">
        <v>961</v>
      </c>
      <c r="AD531" s="85" t="s">
        <v>961</v>
      </c>
      <c r="AE531" s="99" t="s">
        <v>961</v>
      </c>
      <c r="AF531" s="86" t="s">
        <v>961</v>
      </c>
      <c r="AG531" s="85">
        <v>1</v>
      </c>
      <c r="AH531" s="85" t="s">
        <v>961</v>
      </c>
      <c r="AI531" s="85" t="s">
        <v>961</v>
      </c>
      <c r="AJ531" s="85" t="s">
        <v>961</v>
      </c>
      <c r="AK531" s="85" t="s">
        <v>961</v>
      </c>
      <c r="AL531" s="85" t="s">
        <v>961</v>
      </c>
      <c r="AM531" s="85" t="s">
        <v>961</v>
      </c>
      <c r="AN531" s="85" t="s">
        <v>961</v>
      </c>
      <c r="AO531" s="85" t="s">
        <v>961</v>
      </c>
      <c r="AP531" s="85" t="s">
        <v>961</v>
      </c>
      <c r="AQ531" s="85" t="s">
        <v>961</v>
      </c>
      <c r="AR531" s="85" t="s">
        <v>961</v>
      </c>
    </row>
    <row r="532" spans="1:44" ht="16.5" thickTop="1" thickBot="1" x14ac:dyDescent="0.3">
      <c r="A532" s="61">
        <f t="shared" si="81"/>
        <v>3</v>
      </c>
      <c r="B532" s="92" t="str">
        <f>IF(ISERROR(IF(ISBLANK(C532),"",_xlfn.XLOOKUP(C532,'[1]Инф. по МКД'!$D$3:$D$13151,'[1]Инф. по МКД'!$C$3:$C$13151,,0))),"",IF(ISBLANK(C532),"",_xlfn.XLOOKUP(C532,'[1]Инф. по МКД'!$D$3:$D$13151,'[1]Инф. по МКД'!$C$3:$C$13151,,0)))</f>
        <v>Соликамский городской округ Пермского края</v>
      </c>
      <c r="C532" s="96" t="s">
        <v>479</v>
      </c>
      <c r="D532" s="74">
        <f>IF(ISERROR(IF(ISBLANK($C532),"",VLOOKUP($C532,'[1]Инф. по МКД'!$D$3:$T$13113,3,0))),"",IF(ISBLANK($C532),"",VLOOKUP($C532,'[1]Инф. по МКД'!$D$3:$T$13113,3,0)))</f>
        <v>1954</v>
      </c>
      <c r="E532" s="75"/>
      <c r="F532" s="87" t="str">
        <f>IF(ISERROR(IF(ISBLANK($C532),"",VLOOKUP($C532,'[1]Инф. по МКД'!$D$3:$T$13113,5,0))),"",IF(ISBLANK($C532),"",VLOOKUP($C532,'[1]Инф. по МКД'!$D$3:$T$13113,5,0)))</f>
        <v>Кирпич</v>
      </c>
      <c r="G532" s="75">
        <f>IF(ISERROR(IF(ISBLANK($C532),"",VLOOKUP($C532,'[1]Инф. по МКД'!$D$3:$T$13113,9,0))),"",IF(ISBLANK($C532),"",VLOOKUP($C532,'[1]Инф. по МКД'!$D$3:$T$13113,9,0)))</f>
        <v>2</v>
      </c>
      <c r="H532" s="61">
        <f>IF(ISERROR(IF(ISBLANK($C532),"",VLOOKUP($C532,'[1]Инф. по МКД'!$D$3:$T$13113,10,0))),"",IF(ISBLANK($C532),"",VLOOKUP($C532,'[1]Инф. по МКД'!$D$3:$T$13113,10,0)))</f>
        <v>2</v>
      </c>
      <c r="I532" s="77">
        <f>IF(ISERROR(IF(ISBLANK($C532),"",VLOOKUP($C532,'[1]Инф. по МКД'!$D$3:$T$13113,14,0))),"",IF(ISBLANK($C532),"",VLOOKUP($C532,'[1]Инф. по МКД'!$D$3:$T$13113,14,0)))</f>
        <v>698.9</v>
      </c>
      <c r="J532" s="78">
        <f>IF(ISERROR(IF(ISBLANK($C532),"",VLOOKUP($C532,'[1]Инф. по МКД'!$D$3:$T$13113,15,0))),"",IF(ISBLANK($C532),"",VLOOKUP($C532,'[1]Инф. по МКД'!$D$3:$T$13113,15,0)))</f>
        <v>632.5</v>
      </c>
      <c r="K532" s="77">
        <f>IF(ISERROR(IF(ISBLANK($C532),"",VLOOKUP($C532,'[1]Инф. по МКД'!$D$3:$T$13113,16,0))),"",IF(ISBLANK($C532),"",VLOOKUP($C532,'[1]Инф. по МКД'!$D$3:$T$13113,16,0)))</f>
        <v>563.5</v>
      </c>
      <c r="L532" s="79">
        <f>IF(ISERROR(IF(ISBLANK($C532),"",VLOOKUP($C532,'[1]Инф. по МКД'!$D$3:$T$13113,17,0))),"",IF(ISBLANK($C532),"",VLOOKUP($C532,'[1]Инф. по МКД'!$D$3:$T$13113,17,0)))</f>
        <v>30</v>
      </c>
      <c r="M532" s="80">
        <f t="shared" si="80"/>
        <v>6679659.8700000001</v>
      </c>
      <c r="N532" s="78"/>
      <c r="O532" s="78"/>
      <c r="P532" s="78"/>
      <c r="Q532" s="80">
        <f>IF('Форма 2'!D532=0,"",'Форма 2'!D532-N532-O532-P532)</f>
        <v>6679659.8700000001</v>
      </c>
      <c r="R532" s="81">
        <f t="shared" si="83"/>
        <v>10560.727067193677</v>
      </c>
      <c r="S532" s="81">
        <f t="shared" si="84"/>
        <v>10560.727067193677</v>
      </c>
      <c r="T532" s="82">
        <v>46022</v>
      </c>
      <c r="U532" s="75" t="s">
        <v>43</v>
      </c>
      <c r="V532" s="84"/>
      <c r="W532" s="84">
        <f t="shared" si="82"/>
        <v>1</v>
      </c>
      <c r="X532" s="85" t="s">
        <v>961</v>
      </c>
      <c r="Y532" s="85" t="s">
        <v>961</v>
      </c>
      <c r="Z532" s="85" t="s">
        <v>961</v>
      </c>
      <c r="AA532" s="85" t="s">
        <v>961</v>
      </c>
      <c r="AB532" s="85" t="s">
        <v>961</v>
      </c>
      <c r="AC532" s="85" t="s">
        <v>961</v>
      </c>
      <c r="AD532" s="85" t="s">
        <v>961</v>
      </c>
      <c r="AE532" s="99" t="s">
        <v>961</v>
      </c>
      <c r="AF532" s="86" t="s">
        <v>961</v>
      </c>
      <c r="AG532" s="85">
        <v>1</v>
      </c>
      <c r="AH532" s="85" t="s">
        <v>961</v>
      </c>
      <c r="AI532" s="85" t="s">
        <v>961</v>
      </c>
      <c r="AJ532" s="85" t="s">
        <v>961</v>
      </c>
      <c r="AK532" s="85" t="s">
        <v>961</v>
      </c>
      <c r="AL532" s="85" t="s">
        <v>961</v>
      </c>
      <c r="AM532" s="85" t="s">
        <v>961</v>
      </c>
      <c r="AN532" s="85" t="s">
        <v>961</v>
      </c>
      <c r="AO532" s="85" t="s">
        <v>961</v>
      </c>
      <c r="AP532" s="85" t="s">
        <v>961</v>
      </c>
      <c r="AQ532" s="85" t="s">
        <v>961</v>
      </c>
      <c r="AR532" s="85" t="s">
        <v>961</v>
      </c>
    </row>
    <row r="533" spans="1:44" ht="16.5" thickTop="1" thickBot="1" x14ac:dyDescent="0.3">
      <c r="A533" s="61">
        <f t="shared" si="81"/>
        <v>4</v>
      </c>
      <c r="B533" s="92" t="str">
        <f>IF(ISERROR(IF(ISBLANK(C533),"",_xlfn.XLOOKUP(C533,'[1]Инф. по МКД'!$D$3:$D$13151,'[1]Инф. по МКД'!$C$3:$C$13151,,0))),"",IF(ISBLANK(C533),"",_xlfn.XLOOKUP(C533,'[1]Инф. по МКД'!$D$3:$D$13151,'[1]Инф. по МКД'!$C$3:$C$13151,,0)))</f>
        <v>Соликамский городской округ Пермского края</v>
      </c>
      <c r="C533" s="96" t="s">
        <v>480</v>
      </c>
      <c r="D533" s="74">
        <f>IF(ISERROR(IF(ISBLANK($C533),"",VLOOKUP($C533,'[1]Инф. по МКД'!$D$3:$T$13113,3,0))),"",IF(ISBLANK($C533),"",VLOOKUP($C533,'[1]Инф. по МКД'!$D$3:$T$13113,3,0)))</f>
        <v>1990</v>
      </c>
      <c r="E533" s="75"/>
      <c r="F533" s="87" t="str">
        <f>IF(ISERROR(IF(ISBLANK($C533),"",VLOOKUP($C533,'[1]Инф. по МКД'!$D$3:$T$13113,5,0))),"",IF(ISBLANK($C533),"",VLOOKUP($C533,'[1]Инф. по МКД'!$D$3:$T$13113,5,0)))</f>
        <v>Кирпич</v>
      </c>
      <c r="G533" s="75">
        <f>IF(ISERROR(IF(ISBLANK($C533),"",VLOOKUP($C533,'[1]Инф. по МКД'!$D$3:$T$13113,9,0))),"",IF(ISBLANK($C533),"",VLOOKUP($C533,'[1]Инф. по МКД'!$D$3:$T$13113,9,0)))</f>
        <v>5</v>
      </c>
      <c r="H533" s="61">
        <f>IF(ISERROR(IF(ISBLANK($C533),"",VLOOKUP($C533,'[1]Инф. по МКД'!$D$3:$T$13113,10,0))),"",IF(ISBLANK($C533),"",VLOOKUP($C533,'[1]Инф. по МКД'!$D$3:$T$13113,10,0)))</f>
        <v>4</v>
      </c>
      <c r="I533" s="77">
        <f>IF(ISERROR(IF(ISBLANK($C533),"",VLOOKUP($C533,'[1]Инф. по МКД'!$D$3:$T$13113,14,0))),"",IF(ISBLANK($C533),"",VLOOKUP($C533,'[1]Инф. по МКД'!$D$3:$T$13113,14,0)))</f>
        <v>3177.9</v>
      </c>
      <c r="J533" s="78">
        <f>IF(ISERROR(IF(ISBLANK($C533),"",VLOOKUP($C533,'[1]Инф. по МКД'!$D$3:$T$13113,15,0))),"",IF(ISBLANK($C533),"",VLOOKUP($C533,'[1]Инф. по МКД'!$D$3:$T$13113,15,0)))</f>
        <v>2793.4</v>
      </c>
      <c r="K533" s="77">
        <f>IF(ISERROR(IF(ISBLANK($C533),"",VLOOKUP($C533,'[1]Инф. по МКД'!$D$3:$T$13113,16,0))),"",IF(ISBLANK($C533),"",VLOOKUP($C533,'[1]Инф. по МКД'!$D$3:$T$13113,16,0)))</f>
        <v>2625.4</v>
      </c>
      <c r="L533" s="79">
        <f>IF(ISERROR(IF(ISBLANK($C533),"",VLOOKUP($C533,'[1]Инф. по МКД'!$D$3:$T$13113,17,0))),"",IF(ISBLANK($C533),"",VLOOKUP($C533,'[1]Инф. по МКД'!$D$3:$T$13113,17,0)))</f>
        <v>117</v>
      </c>
      <c r="M533" s="80">
        <f t="shared" si="80"/>
        <v>14311736.210000001</v>
      </c>
      <c r="N533" s="78"/>
      <c r="O533" s="78"/>
      <c r="P533" s="78"/>
      <c r="Q533" s="80">
        <f>IF('Форма 2'!D533=0,"",'Форма 2'!D533-N533-O533-P533)</f>
        <v>14311736.210000001</v>
      </c>
      <c r="R533" s="81">
        <f t="shared" si="83"/>
        <v>5123.4109722918311</v>
      </c>
      <c r="S533" s="81">
        <f t="shared" si="84"/>
        <v>5123.4109722918311</v>
      </c>
      <c r="T533" s="82">
        <v>46022</v>
      </c>
      <c r="U533" s="75" t="s">
        <v>44</v>
      </c>
      <c r="V533" s="84"/>
      <c r="W533" s="84">
        <f t="shared" si="82"/>
        <v>1</v>
      </c>
      <c r="X533" s="85" t="s">
        <v>961</v>
      </c>
      <c r="Y533" s="85" t="s">
        <v>961</v>
      </c>
      <c r="Z533" s="85" t="s">
        <v>961</v>
      </c>
      <c r="AA533" s="85" t="s">
        <v>961</v>
      </c>
      <c r="AB533" s="85" t="s">
        <v>961</v>
      </c>
      <c r="AC533" s="85" t="s">
        <v>961</v>
      </c>
      <c r="AD533" s="85" t="s">
        <v>961</v>
      </c>
      <c r="AE533" s="99" t="s">
        <v>961</v>
      </c>
      <c r="AF533" s="86" t="s">
        <v>961</v>
      </c>
      <c r="AG533" s="85">
        <v>1</v>
      </c>
      <c r="AH533" s="85" t="s">
        <v>961</v>
      </c>
      <c r="AI533" s="85" t="s">
        <v>961</v>
      </c>
      <c r="AJ533" s="85" t="s">
        <v>961</v>
      </c>
      <c r="AK533" s="85" t="s">
        <v>961</v>
      </c>
      <c r="AL533" s="85" t="s">
        <v>961</v>
      </c>
      <c r="AM533" s="85" t="s">
        <v>961</v>
      </c>
      <c r="AN533" s="85" t="s">
        <v>961</v>
      </c>
      <c r="AO533" s="85" t="s">
        <v>961</v>
      </c>
      <c r="AP533" s="85" t="s">
        <v>961</v>
      </c>
      <c r="AQ533" s="85" t="s">
        <v>961</v>
      </c>
      <c r="AR533" s="85" t="s">
        <v>961</v>
      </c>
    </row>
    <row r="534" spans="1:44" ht="16.5" thickTop="1" thickBot="1" x14ac:dyDescent="0.3">
      <c r="A534" s="61">
        <f t="shared" si="81"/>
        <v>5</v>
      </c>
      <c r="B534" s="92" t="str">
        <f>IF(ISERROR(IF(ISBLANK(C534),"",_xlfn.XLOOKUP(C534,'[1]Инф. по МКД'!$D$3:$D$13151,'[1]Инф. по МКД'!$C$3:$C$13151,,0))),"",IF(ISBLANK(C534),"",_xlfn.XLOOKUP(C534,'[1]Инф. по МКД'!$D$3:$D$13151,'[1]Инф. по МКД'!$C$3:$C$13151,,0)))</f>
        <v>Соликамский городской округ Пермского края</v>
      </c>
      <c r="C534" s="96" t="s">
        <v>481</v>
      </c>
      <c r="D534" s="74">
        <f>IF(ISERROR(IF(ISBLANK($C534),"",VLOOKUP($C534,'[1]Инф. по МКД'!$D$3:$T$13113,3,0))),"",IF(ISBLANK($C534),"",VLOOKUP($C534,'[1]Инф. по МКД'!$D$3:$T$13113,3,0)))</f>
        <v>1962</v>
      </c>
      <c r="E534" s="75"/>
      <c r="F534" s="87">
        <f>IF(ISERROR(IF(ISBLANK($C534),"",VLOOKUP($C534,'[1]Инф. по МКД'!$D$3:$T$13113,5,0))),"",IF(ISBLANK($C534),"",VLOOKUP($C534,'[1]Инф. по МКД'!$D$3:$T$13113,5,0)))</f>
        <v>0</v>
      </c>
      <c r="G534" s="75">
        <f>IF(ISERROR(IF(ISBLANK($C534),"",VLOOKUP($C534,'[1]Инф. по МКД'!$D$3:$T$13113,9,0))),"",IF(ISBLANK($C534),"",VLOOKUP($C534,'[1]Инф. по МКД'!$D$3:$T$13113,9,0)))</f>
        <v>5</v>
      </c>
      <c r="H534" s="61">
        <f>IF(ISERROR(IF(ISBLANK($C534),"",VLOOKUP($C534,'[1]Инф. по МКД'!$D$3:$T$13113,10,0))),"",IF(ISBLANK($C534),"",VLOOKUP($C534,'[1]Инф. по МКД'!$D$3:$T$13113,10,0)))</f>
        <v>8</v>
      </c>
      <c r="I534" s="77">
        <f>IF(ISERROR(IF(ISBLANK($C534),"",VLOOKUP($C534,'[1]Инф. по МКД'!$D$3:$T$13113,14,0))),"",IF(ISBLANK($C534),"",VLOOKUP($C534,'[1]Инф. по МКД'!$D$3:$T$13113,14,0)))</f>
        <v>5069.8999999999996</v>
      </c>
      <c r="J534" s="78">
        <f>IF(ISERROR(IF(ISBLANK($C534),"",VLOOKUP($C534,'[1]Инф. по МКД'!$D$3:$T$13113,15,0))),"",IF(ISBLANK($C534),"",VLOOKUP($C534,'[1]Инф. по МКД'!$D$3:$T$13113,15,0)))</f>
        <v>4967</v>
      </c>
      <c r="K534" s="77">
        <f>IF(ISERROR(IF(ISBLANK($C534),"",VLOOKUP($C534,'[1]Инф. по МКД'!$D$3:$T$13113,16,0))),"",IF(ISBLANK($C534),"",VLOOKUP($C534,'[1]Инф. по МКД'!$D$3:$T$13113,16,0)))</f>
        <v>4967</v>
      </c>
      <c r="L534" s="79">
        <f>IF(ISERROR(IF(ISBLANK($C534),"",VLOOKUP($C534,'[1]Инф. по МКД'!$D$3:$T$13113,17,0))),"",IF(ISBLANK($C534),"",VLOOKUP($C534,'[1]Инф. по МКД'!$D$3:$T$13113,17,0)))</f>
        <v>243</v>
      </c>
      <c r="M534" s="80">
        <f t="shared" si="80"/>
        <v>23545426.789999999</v>
      </c>
      <c r="N534" s="78"/>
      <c r="O534" s="78"/>
      <c r="P534" s="78"/>
      <c r="Q534" s="80">
        <f>IF('Форма 2'!D534=0,"",'Форма 2'!D534-N534-O534-P534)</f>
        <v>23545426.789999999</v>
      </c>
      <c r="R534" s="81">
        <f t="shared" si="83"/>
        <v>4740.3718119589284</v>
      </c>
      <c r="S534" s="81">
        <f t="shared" si="84"/>
        <v>4740.3718119589284</v>
      </c>
      <c r="T534" s="82">
        <v>46022</v>
      </c>
      <c r="U534" s="75" t="s">
        <v>43</v>
      </c>
      <c r="V534" s="84"/>
      <c r="W534" s="84">
        <f t="shared" si="82"/>
        <v>5</v>
      </c>
      <c r="X534" s="85">
        <v>1</v>
      </c>
      <c r="Y534" s="85">
        <v>1</v>
      </c>
      <c r="Z534" s="85" t="s">
        <v>961</v>
      </c>
      <c r="AA534" s="85">
        <v>1</v>
      </c>
      <c r="AB534" s="85">
        <v>1</v>
      </c>
      <c r="AC534" s="85">
        <v>1</v>
      </c>
      <c r="AD534" s="85" t="s">
        <v>961</v>
      </c>
      <c r="AE534" s="99" t="s">
        <v>961</v>
      </c>
      <c r="AF534" s="86" t="s">
        <v>961</v>
      </c>
      <c r="AG534" s="85" t="s">
        <v>961</v>
      </c>
      <c r="AH534" s="85" t="s">
        <v>961</v>
      </c>
      <c r="AI534" s="85" t="s">
        <v>961</v>
      </c>
      <c r="AJ534" s="85" t="s">
        <v>961</v>
      </c>
      <c r="AK534" s="85" t="s">
        <v>961</v>
      </c>
      <c r="AL534" s="85" t="s">
        <v>961</v>
      </c>
      <c r="AM534" s="85" t="s">
        <v>961</v>
      </c>
      <c r="AN534" s="85" t="s">
        <v>961</v>
      </c>
      <c r="AO534" s="85" t="s">
        <v>961</v>
      </c>
      <c r="AP534" s="85" t="s">
        <v>961</v>
      </c>
      <c r="AQ534" s="85" t="s">
        <v>961</v>
      </c>
      <c r="AR534" s="85" t="s">
        <v>961</v>
      </c>
    </row>
    <row r="535" spans="1:44" ht="16.5" thickTop="1" thickBot="1" x14ac:dyDescent="0.3">
      <c r="A535" s="61">
        <f t="shared" si="81"/>
        <v>6</v>
      </c>
      <c r="B535" s="92" t="str">
        <f>IF(ISERROR(IF(ISBLANK(C535),"",_xlfn.XLOOKUP(C535,'[1]Инф. по МКД'!$D$3:$D$13151,'[1]Инф. по МКД'!$C$3:$C$13151,,0))),"",IF(ISBLANK(C535),"",_xlfn.XLOOKUP(C535,'[1]Инф. по МКД'!$D$3:$D$13151,'[1]Инф. по МКД'!$C$3:$C$13151,,0)))</f>
        <v>Соликамский городской округ Пермского края</v>
      </c>
      <c r="C535" s="96" t="s">
        <v>482</v>
      </c>
      <c r="D535" s="74">
        <f>IF(ISERROR(IF(ISBLANK($C535),"",VLOOKUP($C535,'[1]Инф. по МКД'!$D$3:$T$13113,3,0))),"",IF(ISBLANK($C535),"",VLOOKUP($C535,'[1]Инф. по МКД'!$D$3:$T$13113,3,0)))</f>
        <v>1972</v>
      </c>
      <c r="E535" s="75"/>
      <c r="F535" s="87" t="str">
        <f>IF(ISERROR(IF(ISBLANK($C535),"",VLOOKUP($C535,'[1]Инф. по МКД'!$D$3:$T$13113,5,0))),"",IF(ISBLANK($C535),"",VLOOKUP($C535,'[1]Инф. по МКД'!$D$3:$T$13113,5,0)))</f>
        <v>Кирпич</v>
      </c>
      <c r="G535" s="75">
        <f>IF(ISERROR(IF(ISBLANK($C535),"",VLOOKUP($C535,'[1]Инф. по МКД'!$D$3:$T$13113,9,0))),"",IF(ISBLANK($C535),"",VLOOKUP($C535,'[1]Инф. по МКД'!$D$3:$T$13113,9,0)))</f>
        <v>5</v>
      </c>
      <c r="H535" s="61">
        <f>IF(ISERROR(IF(ISBLANK($C535),"",VLOOKUP($C535,'[1]Инф. по МКД'!$D$3:$T$13113,10,0))),"",IF(ISBLANK($C535),"",VLOOKUP($C535,'[1]Инф. по МКД'!$D$3:$T$13113,10,0)))</f>
        <v>1</v>
      </c>
      <c r="I535" s="77">
        <f>IF(ISERROR(IF(ISBLANK($C535),"",VLOOKUP($C535,'[1]Инф. по МКД'!$D$3:$T$13113,14,0))),"",IF(ISBLANK($C535),"",VLOOKUP($C535,'[1]Инф. по МКД'!$D$3:$T$13113,14,0)))</f>
        <v>3567.8</v>
      </c>
      <c r="J535" s="78">
        <f>IF(ISERROR(IF(ISBLANK($C535),"",VLOOKUP($C535,'[1]Инф. по МКД'!$D$3:$T$13113,15,0))),"",IF(ISBLANK($C535),"",VLOOKUP($C535,'[1]Инф. по МКД'!$D$3:$T$13113,15,0)))</f>
        <v>3064.9</v>
      </c>
      <c r="K535" s="77">
        <f>IF(ISERROR(IF(ISBLANK($C535),"",VLOOKUP($C535,'[1]Инф. по МКД'!$D$3:$T$13113,16,0))),"",IF(ISBLANK($C535),"",VLOOKUP($C535,'[1]Инф. по МКД'!$D$3:$T$13113,16,0)))</f>
        <v>2929.3</v>
      </c>
      <c r="L535" s="79">
        <f>IF(ISERROR(IF(ISBLANK($C535),"",VLOOKUP($C535,'[1]Инф. по МКД'!$D$3:$T$13113,17,0))),"",IF(ISBLANK($C535),"",VLOOKUP($C535,'[1]Инф. по МКД'!$D$3:$T$13113,17,0)))</f>
        <v>0</v>
      </c>
      <c r="M535" s="80">
        <f t="shared" si="80"/>
        <v>16067658.66</v>
      </c>
      <c r="N535" s="78"/>
      <c r="O535" s="78"/>
      <c r="P535" s="78"/>
      <c r="Q535" s="80">
        <f>IF('Форма 2'!D535=0,"",'Форма 2'!D535-N535-O535-P535)</f>
        <v>16067658.66</v>
      </c>
      <c r="R535" s="81">
        <f t="shared" si="83"/>
        <v>5242.4740317791766</v>
      </c>
      <c r="S535" s="81">
        <f t="shared" si="84"/>
        <v>5242.4740317791766</v>
      </c>
      <c r="T535" s="82">
        <v>46022</v>
      </c>
      <c r="U535" s="75" t="s">
        <v>43</v>
      </c>
      <c r="V535" s="83"/>
      <c r="W535" s="84">
        <f t="shared" si="82"/>
        <v>1</v>
      </c>
      <c r="X535" s="85" t="s">
        <v>961</v>
      </c>
      <c r="Y535" s="85" t="s">
        <v>961</v>
      </c>
      <c r="Z535" s="85" t="s">
        <v>961</v>
      </c>
      <c r="AA535" s="85" t="s">
        <v>961</v>
      </c>
      <c r="AB535" s="85" t="s">
        <v>961</v>
      </c>
      <c r="AC535" s="85" t="s">
        <v>961</v>
      </c>
      <c r="AD535" s="85" t="s">
        <v>961</v>
      </c>
      <c r="AE535" s="99" t="s">
        <v>961</v>
      </c>
      <c r="AF535" s="86" t="s">
        <v>961</v>
      </c>
      <c r="AG535" s="85">
        <v>1</v>
      </c>
      <c r="AH535" s="85" t="s">
        <v>961</v>
      </c>
      <c r="AI535" s="85" t="s">
        <v>961</v>
      </c>
      <c r="AJ535" s="85" t="s">
        <v>961</v>
      </c>
      <c r="AK535" s="85" t="s">
        <v>961</v>
      </c>
      <c r="AL535" s="85" t="s">
        <v>961</v>
      </c>
      <c r="AM535" s="85" t="s">
        <v>961</v>
      </c>
      <c r="AN535" s="85" t="s">
        <v>961</v>
      </c>
      <c r="AO535" s="85" t="s">
        <v>961</v>
      </c>
      <c r="AP535" s="85" t="s">
        <v>961</v>
      </c>
      <c r="AQ535" s="85" t="s">
        <v>961</v>
      </c>
      <c r="AR535" s="85" t="s">
        <v>961</v>
      </c>
    </row>
    <row r="536" spans="1:44" ht="16.5" thickTop="1" thickBot="1" x14ac:dyDescent="0.3">
      <c r="A536" s="61">
        <f t="shared" si="81"/>
        <v>7</v>
      </c>
      <c r="B536" s="92" t="str">
        <f>IF(ISERROR(IF(ISBLANK(C536),"",_xlfn.XLOOKUP(C536,'[1]Инф. по МКД'!$D$3:$D$13151,'[1]Инф. по МКД'!$C$3:$C$13151,,0))),"",IF(ISBLANK(C536),"",_xlfn.XLOOKUP(C536,'[1]Инф. по МКД'!$D$3:$D$13151,'[1]Инф. по МКД'!$C$3:$C$13151,,0)))</f>
        <v>Соликамский городской округ Пермского края</v>
      </c>
      <c r="C536" s="96" t="s">
        <v>483</v>
      </c>
      <c r="D536" s="74">
        <f>IF(ISERROR(IF(ISBLANK($C536),"",VLOOKUP($C536,'[1]Инф. по МКД'!$D$3:$T$13113,3,0))),"",IF(ISBLANK($C536),"",VLOOKUP($C536,'[1]Инф. по МКД'!$D$3:$T$13113,3,0)))</f>
        <v>1966</v>
      </c>
      <c r="E536" s="75"/>
      <c r="F536" s="87" t="str">
        <f>IF(ISERROR(IF(ISBLANK($C536),"",VLOOKUP($C536,'[1]Инф. по МКД'!$D$3:$T$13113,5,0))),"",IF(ISBLANK($C536),"",VLOOKUP($C536,'[1]Инф. по МКД'!$D$3:$T$13113,5,0)))</f>
        <v>Панель</v>
      </c>
      <c r="G536" s="75">
        <f>IF(ISERROR(IF(ISBLANK($C536),"",VLOOKUP($C536,'[1]Инф. по МКД'!$D$3:$T$13113,9,0))),"",IF(ISBLANK($C536),"",VLOOKUP($C536,'[1]Инф. по МКД'!$D$3:$T$13113,9,0)))</f>
        <v>5</v>
      </c>
      <c r="H536" s="61">
        <f>IF(ISERROR(IF(ISBLANK($C536),"",VLOOKUP($C536,'[1]Инф. по МКД'!$D$3:$T$13113,10,0))),"",IF(ISBLANK($C536),"",VLOOKUP($C536,'[1]Инф. по МКД'!$D$3:$T$13113,10,0)))</f>
        <v>4</v>
      </c>
      <c r="I536" s="77">
        <f>IF(ISERROR(IF(ISBLANK($C536),"",VLOOKUP($C536,'[1]Инф. по МКД'!$D$3:$T$13113,14,0))),"",IF(ISBLANK($C536),"",VLOOKUP($C536,'[1]Инф. по МКД'!$D$3:$T$13113,14,0)))</f>
        <v>4081.3</v>
      </c>
      <c r="J536" s="78">
        <f>IF(ISERROR(IF(ISBLANK($C536),"",VLOOKUP($C536,'[1]Инф. по МКД'!$D$3:$T$13113,15,0))),"",IF(ISBLANK($C536),"",VLOOKUP($C536,'[1]Инф. по МКД'!$D$3:$T$13113,15,0)))</f>
        <v>3153</v>
      </c>
      <c r="K536" s="77">
        <f>IF(ISERROR(IF(ISBLANK($C536),"",VLOOKUP($C536,'[1]Инф. по МКД'!$D$3:$T$13113,16,0))),"",IF(ISBLANK($C536),"",VLOOKUP($C536,'[1]Инф. по МКД'!$D$3:$T$13113,16,0)))</f>
        <v>3153</v>
      </c>
      <c r="L536" s="79">
        <f>IF(ISERROR(IF(ISBLANK($C536),"",VLOOKUP($C536,'[1]Инф. по МКД'!$D$3:$T$13113,17,0))),"",IF(ISBLANK($C536),"",VLOOKUP($C536,'[1]Инф. по МКД'!$D$3:$T$13113,17,0)))</f>
        <v>144</v>
      </c>
      <c r="M536" s="80">
        <f t="shared" si="80"/>
        <v>18380216.18</v>
      </c>
      <c r="N536" s="78"/>
      <c r="O536" s="78"/>
      <c r="P536" s="78"/>
      <c r="Q536" s="80">
        <f>IF('Форма 2'!D536=0,"",'Форма 2'!D536-N536-O536-P536)</f>
        <v>18380216.18</v>
      </c>
      <c r="R536" s="81">
        <f t="shared" si="83"/>
        <v>5829.4374183317477</v>
      </c>
      <c r="S536" s="81">
        <f t="shared" si="84"/>
        <v>5829.4374183317477</v>
      </c>
      <c r="T536" s="82">
        <v>46022</v>
      </c>
      <c r="U536" s="75" t="s">
        <v>43</v>
      </c>
      <c r="V536" s="84"/>
      <c r="W536" s="84">
        <f t="shared" si="82"/>
        <v>1</v>
      </c>
      <c r="X536" s="85" t="s">
        <v>961</v>
      </c>
      <c r="Y536" s="85" t="s">
        <v>961</v>
      </c>
      <c r="Z536" s="85" t="s">
        <v>961</v>
      </c>
      <c r="AA536" s="85" t="s">
        <v>961</v>
      </c>
      <c r="AB536" s="85" t="s">
        <v>961</v>
      </c>
      <c r="AC536" s="85" t="s">
        <v>961</v>
      </c>
      <c r="AD536" s="85" t="s">
        <v>961</v>
      </c>
      <c r="AE536" s="99" t="s">
        <v>961</v>
      </c>
      <c r="AF536" s="86" t="s">
        <v>961</v>
      </c>
      <c r="AG536" s="85">
        <v>1</v>
      </c>
      <c r="AH536" s="85" t="s">
        <v>961</v>
      </c>
      <c r="AI536" s="85" t="s">
        <v>961</v>
      </c>
      <c r="AJ536" s="85" t="s">
        <v>961</v>
      </c>
      <c r="AK536" s="85" t="s">
        <v>961</v>
      </c>
      <c r="AL536" s="85" t="s">
        <v>961</v>
      </c>
      <c r="AM536" s="85" t="s">
        <v>961</v>
      </c>
      <c r="AN536" s="85" t="s">
        <v>961</v>
      </c>
      <c r="AO536" s="85" t="s">
        <v>961</v>
      </c>
      <c r="AP536" s="85" t="s">
        <v>961</v>
      </c>
      <c r="AQ536" s="85" t="s">
        <v>961</v>
      </c>
      <c r="AR536" s="85" t="s">
        <v>961</v>
      </c>
    </row>
    <row r="537" spans="1:44" ht="16.5" thickTop="1" thickBot="1" x14ac:dyDescent="0.3">
      <c r="A537" s="61">
        <f t="shared" si="81"/>
        <v>8</v>
      </c>
      <c r="B537" s="92" t="str">
        <f>IF(ISERROR(IF(ISBLANK(C537),"",_xlfn.XLOOKUP(C537,'[1]Инф. по МКД'!$D$3:$D$13151,'[1]Инф. по МКД'!$C$3:$C$13151,,0))),"",IF(ISBLANK(C537),"",_xlfn.XLOOKUP(C537,'[1]Инф. по МКД'!$D$3:$D$13151,'[1]Инф. по МКД'!$C$3:$C$13151,,0)))</f>
        <v>Соликамский городской округ Пермского края</v>
      </c>
      <c r="C537" s="96" t="s">
        <v>484</v>
      </c>
      <c r="D537" s="74">
        <f>IF(ISERROR(IF(ISBLANK($C537),"",VLOOKUP($C537,'[1]Инф. по МКД'!$D$3:$T$13113,3,0))),"",IF(ISBLANK($C537),"",VLOOKUP($C537,'[1]Инф. по МКД'!$D$3:$T$13113,3,0)))</f>
        <v>1954</v>
      </c>
      <c r="E537" s="75"/>
      <c r="F537" s="87" t="str">
        <f>IF(ISERROR(IF(ISBLANK($C537),"",VLOOKUP($C537,'[1]Инф. по МКД'!$D$3:$T$13113,5,0))),"",IF(ISBLANK($C537),"",VLOOKUP($C537,'[1]Инф. по МКД'!$D$3:$T$13113,5,0)))</f>
        <v>Дерево</v>
      </c>
      <c r="G537" s="75">
        <f>IF(ISERROR(IF(ISBLANK($C537),"",VLOOKUP($C537,'[1]Инф. по МКД'!$D$3:$T$13113,9,0))),"",IF(ISBLANK($C537),"",VLOOKUP($C537,'[1]Инф. по МКД'!$D$3:$T$13113,9,0)))</f>
        <v>2</v>
      </c>
      <c r="H537" s="61">
        <f>IF(ISERROR(IF(ISBLANK($C537),"",VLOOKUP($C537,'[1]Инф. по МКД'!$D$3:$T$13113,10,0))),"",IF(ISBLANK($C537),"",VLOOKUP($C537,'[1]Инф. по МКД'!$D$3:$T$13113,10,0)))</f>
        <v>1</v>
      </c>
      <c r="I537" s="77">
        <f>IF(ISERROR(IF(ISBLANK($C537),"",VLOOKUP($C537,'[1]Инф. по МКД'!$D$3:$T$13113,14,0))),"",IF(ISBLANK($C537),"",VLOOKUP($C537,'[1]Инф. по МКД'!$D$3:$T$13113,14,0)))</f>
        <v>530.4</v>
      </c>
      <c r="J537" s="78">
        <f>IF(ISERROR(IF(ISBLANK($C537),"",VLOOKUP($C537,'[1]Инф. по МКД'!$D$3:$T$13113,15,0))),"",IF(ISBLANK($C537),"",VLOOKUP($C537,'[1]Инф. по МКД'!$D$3:$T$13113,15,0)))</f>
        <v>488.6</v>
      </c>
      <c r="K537" s="77">
        <f>IF(ISERROR(IF(ISBLANK($C537),"",VLOOKUP($C537,'[1]Инф. по МКД'!$D$3:$T$13113,16,0))),"",IF(ISBLANK($C537),"",VLOOKUP($C537,'[1]Инф. по МКД'!$D$3:$T$13113,16,0)))</f>
        <v>488.6</v>
      </c>
      <c r="L537" s="79">
        <f>IF(ISERROR(IF(ISBLANK($C537),"",VLOOKUP($C537,'[1]Инф. по МКД'!$D$3:$T$13113,17,0))),"",IF(ISBLANK($C537),"",VLOOKUP($C537,'[1]Инф. по МКД'!$D$3:$T$13113,17,0)))</f>
        <v>0</v>
      </c>
      <c r="M537" s="80">
        <f t="shared" si="80"/>
        <v>5069239.66</v>
      </c>
      <c r="N537" s="78"/>
      <c r="O537" s="78"/>
      <c r="P537" s="78"/>
      <c r="Q537" s="80">
        <f>IF('Форма 2'!D537=0,"",'Форма 2'!D537-N537-O537-P537)</f>
        <v>5069239.66</v>
      </c>
      <c r="R537" s="81">
        <f t="shared" si="83"/>
        <v>10375.030004093327</v>
      </c>
      <c r="S537" s="81">
        <f t="shared" si="84"/>
        <v>10375.030004093327</v>
      </c>
      <c r="T537" s="82">
        <v>46022</v>
      </c>
      <c r="U537" s="75" t="s">
        <v>43</v>
      </c>
      <c r="V537" s="84"/>
      <c r="W537" s="84">
        <f t="shared" si="82"/>
        <v>1</v>
      </c>
      <c r="X537" s="85" t="s">
        <v>961</v>
      </c>
      <c r="Y537" s="85" t="s">
        <v>961</v>
      </c>
      <c r="Z537" s="85" t="s">
        <v>961</v>
      </c>
      <c r="AA537" s="85" t="s">
        <v>961</v>
      </c>
      <c r="AB537" s="85" t="s">
        <v>961</v>
      </c>
      <c r="AC537" s="85" t="s">
        <v>961</v>
      </c>
      <c r="AD537" s="85" t="s">
        <v>961</v>
      </c>
      <c r="AE537" s="99" t="s">
        <v>961</v>
      </c>
      <c r="AF537" s="86" t="s">
        <v>961</v>
      </c>
      <c r="AG537" s="85">
        <v>1</v>
      </c>
      <c r="AH537" s="85" t="s">
        <v>961</v>
      </c>
      <c r="AI537" s="85" t="s">
        <v>961</v>
      </c>
      <c r="AJ537" s="85" t="s">
        <v>961</v>
      </c>
      <c r="AK537" s="85" t="s">
        <v>961</v>
      </c>
      <c r="AL537" s="85" t="s">
        <v>961</v>
      </c>
      <c r="AM537" s="85" t="s">
        <v>961</v>
      </c>
      <c r="AN537" s="85" t="s">
        <v>961</v>
      </c>
      <c r="AO537" s="85" t="s">
        <v>961</v>
      </c>
      <c r="AP537" s="85" t="s">
        <v>961</v>
      </c>
      <c r="AQ537" s="85" t="s">
        <v>961</v>
      </c>
      <c r="AR537" s="85" t="s">
        <v>961</v>
      </c>
    </row>
    <row r="538" spans="1:44" ht="17.25" thickTop="1" thickBot="1" x14ac:dyDescent="0.3">
      <c r="A538" s="190">
        <f t="shared" si="81"/>
        <v>0</v>
      </c>
      <c r="B538" s="191" t="str">
        <f>IF(ISERROR(IF(ISBLANK(C538),"",_xlfn.XLOOKUP(C538,'[1]Инф. по МКД'!$D$3:$D$13151,'[1]Инф. по МКД'!$C$3:$C$13151,,0))),"",IF(ISBLANK(C538),"",_xlfn.XLOOKUP(C538,'[1]Инф. по МКД'!$D$3:$D$13151,'[1]Инф. по МКД'!$C$3:$C$13151,,0)))</f>
        <v/>
      </c>
      <c r="C538" s="35" t="s">
        <v>295</v>
      </c>
      <c r="D538" s="32" t="str">
        <f>IF(ISERROR(IF(ISBLANK($C538),"",VLOOKUP($C538,'[1]Инф. по МКД'!$D$3:$T$13113,3,0))),"",IF(ISBLANK($C538),"",VLOOKUP($C538,'[1]Инф. по МКД'!$D$3:$T$13113,3,0)))</f>
        <v/>
      </c>
      <c r="E538" s="32"/>
      <c r="F538" s="32" t="str">
        <f>IF(ISERROR(IF(ISBLANK($C538),"",VLOOKUP($C538,'[1]Инф. по МКД'!$D$3:$T$13113,5,0))),"",IF(ISBLANK($C538),"",VLOOKUP($C538,'[1]Инф. по МКД'!$D$3:$T$13113,5,0)))</f>
        <v/>
      </c>
      <c r="G538" s="32" t="str">
        <f>IF(ISERROR(IF(ISBLANK($C538),"",VLOOKUP($C538,'[1]Инф. по МКД'!$D$3:$T$13113,9,0))),"",IF(ISBLANK($C538),"",VLOOKUP($C538,'[1]Инф. по МКД'!$D$3:$T$13113,9,0)))</f>
        <v/>
      </c>
      <c r="H538" s="32" t="str">
        <f>IF(ISERROR(IF(ISBLANK($C538),"",VLOOKUP($C538,'[1]Инф. по МКД'!$D$3:$T$13113,10,0))),"",IF(ISBLANK($C538),"",VLOOKUP($C538,'[1]Инф. по МКД'!$D$3:$T$13113,10,0)))</f>
        <v/>
      </c>
      <c r="I538" s="36" t="str">
        <f>IF(ISERROR(IF(ISBLANK($C538),"",VLOOKUP($C538,'[1]Инф. по МКД'!$D$3:$T$13113,14,0))),"",IF(ISBLANK($C538),"",VLOOKUP($C538,'[1]Инф. по МКД'!$D$3:$T$13113,14,0)))</f>
        <v/>
      </c>
      <c r="J538" s="36" t="str">
        <f>IF(ISERROR(IF(ISBLANK($C538),"",VLOOKUP($C538,'[1]Инф. по МКД'!$D$3:$T$13113,15,0))),"",IF(ISBLANK($C538),"",VLOOKUP($C538,'[1]Инф. по МКД'!$D$3:$T$13113,15,0)))</f>
        <v/>
      </c>
      <c r="K538" s="36" t="str">
        <f>IF(ISERROR(IF(ISBLANK($C538),"",VLOOKUP($C538,'[1]Инф. по МКД'!$D$3:$T$13113,16,0))),"",IF(ISBLANK($C538),"",VLOOKUP($C538,'[1]Инф. по МКД'!$D$3:$T$13113,16,0)))</f>
        <v/>
      </c>
      <c r="L538" s="36" t="str">
        <f>IF(ISERROR(IF(ISBLANK($C538),"",VLOOKUP($C538,'[1]Инф. по МКД'!$D$3:$T$13113,17,0))),"",IF(ISBLANK($C538),"",VLOOKUP($C538,'[1]Инф. по МКД'!$D$3:$T$13113,17,0)))</f>
        <v/>
      </c>
      <c r="M538" s="36">
        <f t="shared" si="80"/>
        <v>221377800.43000001</v>
      </c>
      <c r="N538" s="36"/>
      <c r="O538" s="36"/>
      <c r="P538" s="36"/>
      <c r="Q538" s="36">
        <f>IF('Форма 2'!D538=0,"",'Форма 2'!D538-N538-O538-P538)</f>
        <v>221377800.43000001</v>
      </c>
      <c r="R538" s="93"/>
      <c r="S538" s="93"/>
      <c r="T538" s="32"/>
      <c r="U538" s="32"/>
      <c r="V538" s="84"/>
      <c r="W538" s="84">
        <f t="shared" si="82"/>
        <v>0</v>
      </c>
      <c r="X538" s="85"/>
      <c r="Y538" s="85"/>
      <c r="Z538" s="85"/>
      <c r="AA538" s="85"/>
      <c r="AB538" s="85"/>
      <c r="AC538" s="85"/>
      <c r="AD538" s="85"/>
      <c r="AE538" s="99"/>
      <c r="AF538" s="86"/>
      <c r="AG538" s="85"/>
      <c r="AH538" s="85"/>
      <c r="AI538" s="85"/>
      <c r="AJ538" s="85"/>
      <c r="AK538" s="85"/>
      <c r="AL538" s="85"/>
      <c r="AM538" s="85"/>
      <c r="AN538" s="85"/>
      <c r="AO538" s="85"/>
      <c r="AP538" s="85"/>
      <c r="AQ538" s="85"/>
      <c r="AR538" s="85"/>
    </row>
    <row r="539" spans="1:44" ht="16.5" thickTop="1" thickBot="1" x14ac:dyDescent="0.3">
      <c r="A539" s="61">
        <f t="shared" si="81"/>
        <v>1</v>
      </c>
      <c r="B539" s="92" t="str">
        <f>IF(ISERROR(IF(ISBLANK(C539),"",_xlfn.XLOOKUP(C539,'[1]Инф. по МКД'!$D$3:$D$13151,'[1]Инф. по МКД'!$C$3:$C$13151,,0))),"",IF(ISBLANK(C539),"",_xlfn.XLOOKUP(C539,'[1]Инф. по МКД'!$D$3:$D$13151,'[1]Инф. по МКД'!$C$3:$C$13151,,0)))</f>
        <v>Чайковский городской округ Пермского края</v>
      </c>
      <c r="C539" s="96" t="s">
        <v>485</v>
      </c>
      <c r="D539" s="74">
        <f>IF(ISERROR(IF(ISBLANK($C539),"",VLOOKUP($C539,'[1]Инф. по МКД'!$D$3:$T$13113,3,0))),"",IF(ISBLANK($C539),"",VLOOKUP($C539,'[1]Инф. по МКД'!$D$3:$T$13113,3,0)))</f>
        <v>1961</v>
      </c>
      <c r="E539" s="75"/>
      <c r="F539" s="87" t="str">
        <f>IF(ISERROR(IF(ISBLANK($C539),"",VLOOKUP($C539,'[1]Инф. по МКД'!$D$3:$T$13113,5,0))),"",IF(ISBLANK($C539),"",VLOOKUP($C539,'[1]Инф. по МКД'!$D$3:$T$13113,5,0)))</f>
        <v>Кирпич</v>
      </c>
      <c r="G539" s="75">
        <f>IF(ISERROR(IF(ISBLANK($C539),"",VLOOKUP($C539,'[1]Инф. по МКД'!$D$3:$T$13113,9,0))),"",IF(ISBLANK($C539),"",VLOOKUP($C539,'[1]Инф. по МКД'!$D$3:$T$13113,9,0)))</f>
        <v>3</v>
      </c>
      <c r="H539" s="61">
        <f>IF(ISERROR(IF(ISBLANK($C539),"",VLOOKUP($C539,'[1]Инф. по МКД'!$D$3:$T$13113,10,0))),"",IF(ISBLANK($C539),"",VLOOKUP($C539,'[1]Инф. по МКД'!$D$3:$T$13113,10,0)))</f>
        <v>3</v>
      </c>
      <c r="I539" s="77">
        <f>IF(ISERROR(IF(ISBLANK($C539),"",VLOOKUP($C539,'[1]Инф. по МКД'!$D$3:$T$13113,14,0))),"",IF(ISBLANK($C539),"",VLOOKUP($C539,'[1]Инф. по МКД'!$D$3:$T$13113,14,0)))</f>
        <v>1654.7</v>
      </c>
      <c r="J539" s="78">
        <f>IF(ISERROR(IF(ISBLANK($C539),"",VLOOKUP($C539,'[1]Инф. по МКД'!$D$3:$T$13113,15,0))),"",IF(ISBLANK($C539),"",VLOOKUP($C539,'[1]Инф. по МКД'!$D$3:$T$13113,15,0)))</f>
        <v>1515.5</v>
      </c>
      <c r="K539" s="77">
        <f>IF(ISERROR(IF(ISBLANK($C539),"",VLOOKUP($C539,'[1]Инф. по МКД'!$D$3:$T$13113,16,0))),"",IF(ISBLANK($C539),"",VLOOKUP($C539,'[1]Инф. по МКД'!$D$3:$T$13113,16,0)))</f>
        <v>1469.7</v>
      </c>
      <c r="L539" s="79">
        <f>IF(ISERROR(IF(ISBLANK($C539),"",VLOOKUP($C539,'[1]Инф. по МКД'!$D$3:$T$13113,17,0))),"",IF(ISBLANK($C539),"",VLOOKUP($C539,'[1]Инф. по МКД'!$D$3:$T$13113,17,0)))</f>
        <v>59</v>
      </c>
      <c r="M539" s="80">
        <f t="shared" si="80"/>
        <v>17519682.299999997</v>
      </c>
      <c r="N539" s="78"/>
      <c r="O539" s="78"/>
      <c r="P539" s="78"/>
      <c r="Q539" s="80">
        <f>IF('Форма 2'!D539=0,"",'Форма 2'!D539-N539-O539-P539)</f>
        <v>17519682.299999997</v>
      </c>
      <c r="R539" s="81">
        <f t="shared" ref="R539:R550" si="85">M539/J539</f>
        <v>11560.331441768391</v>
      </c>
      <c r="S539" s="81">
        <f t="shared" ref="S539:S550" si="86">R539</f>
        <v>11560.331441768391</v>
      </c>
      <c r="T539" s="82">
        <v>46022</v>
      </c>
      <c r="U539" s="75" t="s">
        <v>44</v>
      </c>
      <c r="V539" s="83"/>
      <c r="W539" s="84">
        <f t="shared" si="82"/>
        <v>4</v>
      </c>
      <c r="X539" s="85" t="s">
        <v>961</v>
      </c>
      <c r="Y539" s="85">
        <v>1</v>
      </c>
      <c r="Z539" s="85" t="s">
        <v>961</v>
      </c>
      <c r="AA539" s="85">
        <v>1</v>
      </c>
      <c r="AB539" s="85">
        <v>1</v>
      </c>
      <c r="AC539" s="85">
        <v>1</v>
      </c>
      <c r="AD539" s="85" t="s">
        <v>961</v>
      </c>
      <c r="AE539" s="99" t="s">
        <v>961</v>
      </c>
      <c r="AF539" s="86" t="s">
        <v>961</v>
      </c>
      <c r="AG539" s="85" t="s">
        <v>961</v>
      </c>
      <c r="AH539" s="85" t="s">
        <v>961</v>
      </c>
      <c r="AI539" s="85" t="s">
        <v>961</v>
      </c>
      <c r="AJ539" s="85" t="s">
        <v>961</v>
      </c>
      <c r="AK539" s="85" t="s">
        <v>961</v>
      </c>
      <c r="AL539" s="85" t="s">
        <v>961</v>
      </c>
      <c r="AM539" s="85" t="s">
        <v>961</v>
      </c>
      <c r="AN539" s="85" t="s">
        <v>961</v>
      </c>
      <c r="AO539" s="85" t="s">
        <v>961</v>
      </c>
      <c r="AP539" s="85" t="s">
        <v>961</v>
      </c>
      <c r="AQ539" s="85" t="s">
        <v>961</v>
      </c>
      <c r="AR539" s="85" t="s">
        <v>961</v>
      </c>
    </row>
    <row r="540" spans="1:44" ht="16.5" thickTop="1" thickBot="1" x14ac:dyDescent="0.3">
      <c r="A540" s="61">
        <f t="shared" si="81"/>
        <v>2</v>
      </c>
      <c r="B540" s="92" t="str">
        <f>IF(ISERROR(IF(ISBLANK(C540),"",_xlfn.XLOOKUP(C540,'[1]Инф. по МКД'!$D$3:$D$13151,'[1]Инф. по МКД'!$C$3:$C$13151,,0))),"",IF(ISBLANK(C540),"",_xlfn.XLOOKUP(C540,'[1]Инф. по МКД'!$D$3:$D$13151,'[1]Инф. по МКД'!$C$3:$C$13151,,0)))</f>
        <v>Чайковский городской округ Пермского края</v>
      </c>
      <c r="C540" s="96" t="s">
        <v>486</v>
      </c>
      <c r="D540" s="74">
        <f>IF(ISERROR(IF(ISBLANK($C540),"",VLOOKUP($C540,'[1]Инф. по МКД'!$D$3:$T$13113,3,0))),"",IF(ISBLANK($C540),"",VLOOKUP($C540,'[1]Инф. по МКД'!$D$3:$T$13113,3,0)))</f>
        <v>1959</v>
      </c>
      <c r="E540" s="75"/>
      <c r="F540" s="87" t="str">
        <f>IF(ISERROR(IF(ISBLANK($C540),"",VLOOKUP($C540,'[1]Инф. по МКД'!$D$3:$T$13113,5,0))),"",IF(ISBLANK($C540),"",VLOOKUP($C540,'[1]Инф. по МКД'!$D$3:$T$13113,5,0)))</f>
        <v>Кирпич</v>
      </c>
      <c r="G540" s="75">
        <f>IF(ISERROR(IF(ISBLANK($C540),"",VLOOKUP($C540,'[1]Инф. по МКД'!$D$3:$T$13113,9,0))),"",IF(ISBLANK($C540),"",VLOOKUP($C540,'[1]Инф. по МКД'!$D$3:$T$13113,9,0)))</f>
        <v>3</v>
      </c>
      <c r="H540" s="61">
        <f>IF(ISERROR(IF(ISBLANK($C540),"",VLOOKUP($C540,'[1]Инф. по МКД'!$D$3:$T$13113,10,0))),"",IF(ISBLANK($C540),"",VLOOKUP($C540,'[1]Инф. по МКД'!$D$3:$T$13113,10,0)))</f>
        <v>3</v>
      </c>
      <c r="I540" s="77">
        <f>IF(ISERROR(IF(ISBLANK($C540),"",VLOOKUP($C540,'[1]Инф. по МКД'!$D$3:$T$13113,14,0))),"",IF(ISBLANK($C540),"",VLOOKUP($C540,'[1]Инф. по МКД'!$D$3:$T$13113,14,0)))</f>
        <v>1669.2</v>
      </c>
      <c r="J540" s="78">
        <f>IF(ISERROR(IF(ISBLANK($C540),"",VLOOKUP($C540,'[1]Инф. по МКД'!$D$3:$T$13113,15,0))),"",IF(ISBLANK($C540),"",VLOOKUP($C540,'[1]Инф. по МКД'!$D$3:$T$13113,15,0)))</f>
        <v>1527.7</v>
      </c>
      <c r="K540" s="77">
        <f>IF(ISERROR(IF(ISBLANK($C540),"",VLOOKUP($C540,'[1]Инф. по МКД'!$D$3:$T$13113,16,0))),"",IF(ISBLANK($C540),"",VLOOKUP($C540,'[1]Инф. по МКД'!$D$3:$T$13113,16,0)))</f>
        <v>1473.2</v>
      </c>
      <c r="L540" s="79">
        <f>IF(ISERROR(IF(ISBLANK($C540),"",VLOOKUP($C540,'[1]Инф. по МКД'!$D$3:$T$13113,17,0))),"",IF(ISBLANK($C540),"",VLOOKUP($C540,'[1]Инф. по МКД'!$D$3:$T$13113,17,0)))</f>
        <v>67</v>
      </c>
      <c r="M540" s="80">
        <f t="shared" si="80"/>
        <v>32995760.770000003</v>
      </c>
      <c r="N540" s="78"/>
      <c r="O540" s="78"/>
      <c r="P540" s="78"/>
      <c r="Q540" s="80">
        <f>IF('Форма 2'!D540=0,"",'Форма 2'!D540-N540-O540-P540)</f>
        <v>32995760.770000003</v>
      </c>
      <c r="R540" s="81">
        <f t="shared" si="85"/>
        <v>21598.324782352556</v>
      </c>
      <c r="S540" s="81">
        <f t="shared" si="86"/>
        <v>21598.324782352556</v>
      </c>
      <c r="T540" s="82">
        <v>46022</v>
      </c>
      <c r="U540" s="75" t="s">
        <v>44</v>
      </c>
      <c r="V540" s="83"/>
      <c r="W540" s="84">
        <f t="shared" si="82"/>
        <v>4</v>
      </c>
      <c r="X540" s="85" t="s">
        <v>961</v>
      </c>
      <c r="Y540" s="85">
        <v>1</v>
      </c>
      <c r="Z540" s="85" t="s">
        <v>961</v>
      </c>
      <c r="AA540" s="85" t="s">
        <v>961</v>
      </c>
      <c r="AB540" s="85">
        <v>1</v>
      </c>
      <c r="AC540" s="85">
        <v>1</v>
      </c>
      <c r="AD540" s="85" t="s">
        <v>961</v>
      </c>
      <c r="AE540" s="99" t="s">
        <v>961</v>
      </c>
      <c r="AF540" s="86" t="s">
        <v>961</v>
      </c>
      <c r="AG540" s="85">
        <v>1</v>
      </c>
      <c r="AH540" s="85" t="s">
        <v>961</v>
      </c>
      <c r="AI540" s="85" t="s">
        <v>961</v>
      </c>
      <c r="AJ540" s="85" t="s">
        <v>961</v>
      </c>
      <c r="AK540" s="85" t="s">
        <v>961</v>
      </c>
      <c r="AL540" s="85" t="s">
        <v>961</v>
      </c>
      <c r="AM540" s="85" t="s">
        <v>961</v>
      </c>
      <c r="AN540" s="85" t="s">
        <v>961</v>
      </c>
      <c r="AO540" s="85" t="s">
        <v>961</v>
      </c>
      <c r="AP540" s="85" t="s">
        <v>961</v>
      </c>
      <c r="AQ540" s="85" t="s">
        <v>961</v>
      </c>
      <c r="AR540" s="85" t="s">
        <v>961</v>
      </c>
    </row>
    <row r="541" spans="1:44" ht="16.5" thickTop="1" thickBot="1" x14ac:dyDescent="0.3">
      <c r="A541" s="61">
        <f t="shared" si="81"/>
        <v>3</v>
      </c>
      <c r="B541" s="92" t="str">
        <f>IF(ISERROR(IF(ISBLANK(C541),"",_xlfn.XLOOKUP(C541,'[1]Инф. по МКД'!$D$3:$D$13151,'[1]Инф. по МКД'!$C$3:$C$13151,,0))),"",IF(ISBLANK(C541),"",_xlfn.XLOOKUP(C541,'[1]Инф. по МКД'!$D$3:$D$13151,'[1]Инф. по МКД'!$C$3:$C$13151,,0)))</f>
        <v>Чайковский городской округ Пермского края</v>
      </c>
      <c r="C541" s="96" t="s">
        <v>487</v>
      </c>
      <c r="D541" s="74">
        <f>IF(ISERROR(IF(ISBLANK($C541),"",VLOOKUP($C541,'[1]Инф. по МКД'!$D$3:$T$13113,3,0))),"",IF(ISBLANK($C541),"",VLOOKUP($C541,'[1]Инф. по МКД'!$D$3:$T$13113,3,0)))</f>
        <v>1960</v>
      </c>
      <c r="E541" s="75"/>
      <c r="F541" s="87" t="str">
        <f>IF(ISERROR(IF(ISBLANK($C541),"",VLOOKUP($C541,'[1]Инф. по МКД'!$D$3:$T$13113,5,0))),"",IF(ISBLANK($C541),"",VLOOKUP($C541,'[1]Инф. по МКД'!$D$3:$T$13113,5,0)))</f>
        <v>Крупные блоки</v>
      </c>
      <c r="G541" s="75">
        <f>IF(ISERROR(IF(ISBLANK($C541),"",VLOOKUP($C541,'[1]Инф. по МКД'!$D$3:$T$13113,9,0))),"",IF(ISBLANK($C541),"",VLOOKUP($C541,'[1]Инф. по МКД'!$D$3:$T$13113,9,0)))</f>
        <v>3</v>
      </c>
      <c r="H541" s="61">
        <f>IF(ISERROR(IF(ISBLANK($C541),"",VLOOKUP($C541,'[1]Инф. по МКД'!$D$3:$T$13113,10,0))),"",IF(ISBLANK($C541),"",VLOOKUP($C541,'[1]Инф. по МКД'!$D$3:$T$13113,10,0)))</f>
        <v>2</v>
      </c>
      <c r="I541" s="77">
        <f>IF(ISERROR(IF(ISBLANK($C541),"",VLOOKUP($C541,'[1]Инф. по МКД'!$D$3:$T$13113,14,0))),"",IF(ISBLANK($C541),"",VLOOKUP($C541,'[1]Инф. по МКД'!$D$3:$T$13113,14,0)))</f>
        <v>1002.9</v>
      </c>
      <c r="J541" s="78">
        <f>IF(ISERROR(IF(ISBLANK($C541),"",VLOOKUP($C541,'[1]Инф. по МКД'!$D$3:$T$13113,15,0))),"",IF(ISBLANK($C541),"",VLOOKUP($C541,'[1]Инф. по МКД'!$D$3:$T$13113,15,0)))</f>
        <v>929.7</v>
      </c>
      <c r="K541" s="77">
        <f>IF(ISERROR(IF(ISBLANK($C541),"",VLOOKUP($C541,'[1]Инф. по МКД'!$D$3:$T$13113,16,0))),"",IF(ISBLANK($C541),"",VLOOKUP($C541,'[1]Инф. по МКД'!$D$3:$T$13113,16,0)))</f>
        <v>884.5</v>
      </c>
      <c r="L541" s="79">
        <f>IF(ISERROR(IF(ISBLANK($C541),"",VLOOKUP($C541,'[1]Инф. по МКД'!$D$3:$T$13113,17,0))),"",IF(ISBLANK($C541),"",VLOOKUP($C541,'[1]Инф. по МКД'!$D$3:$T$13113,17,0)))</f>
        <v>40</v>
      </c>
      <c r="M541" s="80">
        <f t="shared" si="80"/>
        <v>17204950.090000004</v>
      </c>
      <c r="N541" s="78"/>
      <c r="O541" s="78"/>
      <c r="P541" s="78"/>
      <c r="Q541" s="80">
        <f>IF('Форма 2'!D541=0,"",'Форма 2'!D541-N541-O541-P541)</f>
        <v>17204950.090000004</v>
      </c>
      <c r="R541" s="81">
        <f t="shared" si="85"/>
        <v>18505.915983650644</v>
      </c>
      <c r="S541" s="81">
        <f t="shared" si="86"/>
        <v>18505.915983650644</v>
      </c>
      <c r="T541" s="82">
        <v>46022</v>
      </c>
      <c r="U541" s="75" t="s">
        <v>44</v>
      </c>
      <c r="V541" s="84"/>
      <c r="W541" s="84">
        <f t="shared" si="82"/>
        <v>6</v>
      </c>
      <c r="X541" s="85">
        <v>1</v>
      </c>
      <c r="Y541" s="85">
        <v>1</v>
      </c>
      <c r="Z541" s="85" t="s">
        <v>961</v>
      </c>
      <c r="AA541" s="85">
        <v>1</v>
      </c>
      <c r="AB541" s="85">
        <v>1</v>
      </c>
      <c r="AC541" s="85">
        <v>1</v>
      </c>
      <c r="AD541" s="85" t="s">
        <v>961</v>
      </c>
      <c r="AE541" s="99" t="s">
        <v>961</v>
      </c>
      <c r="AF541" s="86" t="s">
        <v>961</v>
      </c>
      <c r="AG541" s="85" t="s">
        <v>961</v>
      </c>
      <c r="AH541" s="85">
        <v>1</v>
      </c>
      <c r="AI541" s="85" t="s">
        <v>961</v>
      </c>
      <c r="AJ541" s="85" t="s">
        <v>961</v>
      </c>
      <c r="AK541" s="85" t="s">
        <v>961</v>
      </c>
      <c r="AL541" s="85" t="s">
        <v>961</v>
      </c>
      <c r="AM541" s="85" t="s">
        <v>961</v>
      </c>
      <c r="AN541" s="85" t="s">
        <v>961</v>
      </c>
      <c r="AO541" s="85" t="s">
        <v>961</v>
      </c>
      <c r="AP541" s="85" t="s">
        <v>961</v>
      </c>
      <c r="AQ541" s="85" t="s">
        <v>961</v>
      </c>
      <c r="AR541" s="85" t="s">
        <v>961</v>
      </c>
    </row>
    <row r="542" spans="1:44" ht="16.5" thickTop="1" thickBot="1" x14ac:dyDescent="0.3">
      <c r="A542" s="61">
        <f t="shared" si="81"/>
        <v>4</v>
      </c>
      <c r="B542" s="92" t="str">
        <f>IF(ISERROR(IF(ISBLANK(C542),"",_xlfn.XLOOKUP(C542,'[1]Инф. по МКД'!$D$3:$D$13151,'[1]Инф. по МКД'!$C$3:$C$13151,,0))),"",IF(ISBLANK(C542),"",_xlfn.XLOOKUP(C542,'[1]Инф. по МКД'!$D$3:$D$13151,'[1]Инф. по МКД'!$C$3:$C$13151,,0)))</f>
        <v>Чайковский городской округ Пермского края</v>
      </c>
      <c r="C542" s="96" t="s">
        <v>488</v>
      </c>
      <c r="D542" s="74">
        <f>IF(ISERROR(IF(ISBLANK($C542),"",VLOOKUP($C542,'[1]Инф. по МКД'!$D$3:$T$13113,3,0))),"",IF(ISBLANK($C542),"",VLOOKUP($C542,'[1]Инф. по МКД'!$D$3:$T$13113,3,0)))</f>
        <v>1975</v>
      </c>
      <c r="E542" s="75"/>
      <c r="F542" s="87" t="str">
        <f>IF(ISERROR(IF(ISBLANK($C542),"",VLOOKUP($C542,'[1]Инф. по МКД'!$D$3:$T$13113,5,0))),"",IF(ISBLANK($C542),"",VLOOKUP($C542,'[1]Инф. по МКД'!$D$3:$T$13113,5,0)))</f>
        <v>Кирпич</v>
      </c>
      <c r="G542" s="75">
        <f>IF(ISERROR(IF(ISBLANK($C542),"",VLOOKUP($C542,'[1]Инф. по МКД'!$D$3:$T$13113,9,0))),"",IF(ISBLANK($C542),"",VLOOKUP($C542,'[1]Инф. по МКД'!$D$3:$T$13113,9,0)))</f>
        <v>5</v>
      </c>
      <c r="H542" s="61">
        <f>IF(ISERROR(IF(ISBLANK($C542),"",VLOOKUP($C542,'[1]Инф. по МКД'!$D$3:$T$13113,10,0))),"",IF(ISBLANK($C542),"",VLOOKUP($C542,'[1]Инф. по МКД'!$D$3:$T$13113,10,0)))</f>
        <v>4</v>
      </c>
      <c r="I542" s="77">
        <f>IF(ISERROR(IF(ISBLANK($C542),"",VLOOKUP($C542,'[1]Инф. по МКД'!$D$3:$T$13113,14,0))),"",IF(ISBLANK($C542),"",VLOOKUP($C542,'[1]Инф. по МКД'!$D$3:$T$13113,14,0)))</f>
        <v>3174</v>
      </c>
      <c r="J542" s="78">
        <f>IF(ISERROR(IF(ISBLANK($C542),"",VLOOKUP($C542,'[1]Инф. по МКД'!$D$3:$T$13113,15,0))),"",IF(ISBLANK($C542),"",VLOOKUP($C542,'[1]Инф. по МКД'!$D$3:$T$13113,15,0)))</f>
        <v>2900</v>
      </c>
      <c r="K542" s="77">
        <f>IF(ISERROR(IF(ISBLANK($C542),"",VLOOKUP($C542,'[1]Инф. по МКД'!$D$3:$T$13113,16,0))),"",IF(ISBLANK($C542),"",VLOOKUP($C542,'[1]Инф. по МКД'!$D$3:$T$13113,16,0)))</f>
        <v>2900</v>
      </c>
      <c r="L542" s="79">
        <f>IF(ISERROR(IF(ISBLANK($C542),"",VLOOKUP($C542,'[1]Инф. по МКД'!$D$3:$T$13113,17,0))),"",IF(ISBLANK($C542),"",VLOOKUP($C542,'[1]Инф. по МКД'!$D$3:$T$13113,17,0)))</f>
        <v>156</v>
      </c>
      <c r="M542" s="80">
        <f t="shared" si="80"/>
        <v>13091321.699999999</v>
      </c>
      <c r="N542" s="78"/>
      <c r="O542" s="78"/>
      <c r="P542" s="78"/>
      <c r="Q542" s="80">
        <f>IF('Форма 2'!D542=0,"",'Форма 2'!D542-N542-O542-P542)</f>
        <v>13091321.699999999</v>
      </c>
      <c r="R542" s="81">
        <f t="shared" si="85"/>
        <v>4514.2488620689655</v>
      </c>
      <c r="S542" s="81">
        <f t="shared" si="86"/>
        <v>4514.2488620689655</v>
      </c>
      <c r="T542" s="82">
        <v>46022</v>
      </c>
      <c r="U542" s="75" t="s">
        <v>44</v>
      </c>
      <c r="V542" s="84"/>
      <c r="W542" s="84">
        <f t="shared" si="82"/>
        <v>4</v>
      </c>
      <c r="X542" s="85" t="s">
        <v>961</v>
      </c>
      <c r="Y542" s="85">
        <v>1</v>
      </c>
      <c r="Z542" s="85" t="s">
        <v>961</v>
      </c>
      <c r="AA542" s="85">
        <v>1</v>
      </c>
      <c r="AB542" s="85">
        <v>1</v>
      </c>
      <c r="AC542" s="85">
        <v>1</v>
      </c>
      <c r="AD542" s="85" t="s">
        <v>961</v>
      </c>
      <c r="AE542" s="99" t="s">
        <v>961</v>
      </c>
      <c r="AF542" s="86" t="s">
        <v>961</v>
      </c>
      <c r="AG542" s="85" t="s">
        <v>961</v>
      </c>
      <c r="AH542" s="85" t="s">
        <v>961</v>
      </c>
      <c r="AI542" s="85" t="s">
        <v>961</v>
      </c>
      <c r="AJ542" s="85" t="s">
        <v>961</v>
      </c>
      <c r="AK542" s="85" t="s">
        <v>961</v>
      </c>
      <c r="AL542" s="85" t="s">
        <v>961</v>
      </c>
      <c r="AM542" s="85" t="s">
        <v>961</v>
      </c>
      <c r="AN542" s="85" t="s">
        <v>961</v>
      </c>
      <c r="AO542" s="85" t="s">
        <v>961</v>
      </c>
      <c r="AP542" s="85" t="s">
        <v>961</v>
      </c>
      <c r="AQ542" s="85" t="s">
        <v>961</v>
      </c>
      <c r="AR542" s="85" t="s">
        <v>961</v>
      </c>
    </row>
    <row r="543" spans="1:44" ht="16.5" thickTop="1" thickBot="1" x14ac:dyDescent="0.3">
      <c r="A543" s="61">
        <f t="shared" si="81"/>
        <v>5</v>
      </c>
      <c r="B543" s="92" t="str">
        <f>IF(ISERROR(IF(ISBLANK(C543),"",_xlfn.XLOOKUP(C543,'[1]Инф. по МКД'!$D$3:$D$13151,'[1]Инф. по МКД'!$C$3:$C$13151,,0))),"",IF(ISBLANK(C543),"",_xlfn.XLOOKUP(C543,'[1]Инф. по МКД'!$D$3:$D$13151,'[1]Инф. по МКД'!$C$3:$C$13151,,0)))</f>
        <v>Чайковский городской округ Пермского края</v>
      </c>
      <c r="C543" s="96" t="s">
        <v>489</v>
      </c>
      <c r="D543" s="74">
        <f>IF(ISERROR(IF(ISBLANK($C543),"",VLOOKUP($C543,'[1]Инф. по МКД'!$D$3:$T$13113,3,0))),"",IF(ISBLANK($C543),"",VLOOKUP($C543,'[1]Инф. по МКД'!$D$3:$T$13113,3,0)))</f>
        <v>1965</v>
      </c>
      <c r="E543" s="75"/>
      <c r="F543" s="87" t="str">
        <f>IF(ISERROR(IF(ISBLANK($C543),"",VLOOKUP($C543,'[1]Инф. по МКД'!$D$3:$T$13113,5,0))),"",IF(ISBLANK($C543),"",VLOOKUP($C543,'[1]Инф. по МКД'!$D$3:$T$13113,5,0)))</f>
        <v>Силикальцит</v>
      </c>
      <c r="G543" s="75">
        <f>IF(ISERROR(IF(ISBLANK($C543),"",VLOOKUP($C543,'[1]Инф. по МКД'!$D$3:$T$13113,9,0))),"",IF(ISBLANK($C543),"",VLOOKUP($C543,'[1]Инф. по МКД'!$D$3:$T$13113,9,0)))</f>
        <v>4</v>
      </c>
      <c r="H543" s="61">
        <f>IF(ISERROR(IF(ISBLANK($C543),"",VLOOKUP($C543,'[1]Инф. по МКД'!$D$3:$T$13113,10,0))),"",IF(ISBLANK($C543),"",VLOOKUP($C543,'[1]Инф. по МКД'!$D$3:$T$13113,10,0)))</f>
        <v>3</v>
      </c>
      <c r="I543" s="77">
        <f>IF(ISERROR(IF(ISBLANK($C543),"",VLOOKUP($C543,'[1]Инф. по МКД'!$D$3:$T$13113,14,0))),"",IF(ISBLANK($C543),"",VLOOKUP($C543,'[1]Инф. по МКД'!$D$3:$T$13113,14,0)))</f>
        <v>2225.6</v>
      </c>
      <c r="J543" s="78">
        <f>IF(ISERROR(IF(ISBLANK($C543),"",VLOOKUP($C543,'[1]Инф. по МКД'!$D$3:$T$13113,15,0))),"",IF(ISBLANK($C543),"",VLOOKUP($C543,'[1]Инф. по МКД'!$D$3:$T$13113,15,0)))</f>
        <v>2030</v>
      </c>
      <c r="K543" s="77">
        <f>IF(ISERROR(IF(ISBLANK($C543),"",VLOOKUP($C543,'[1]Инф. по МКД'!$D$3:$T$13113,16,0))),"",IF(ISBLANK($C543),"",VLOOKUP($C543,'[1]Инф. по МКД'!$D$3:$T$13113,16,0)))</f>
        <v>1827</v>
      </c>
      <c r="L543" s="79">
        <f>IF(ISERROR(IF(ISBLANK($C543),"",VLOOKUP($C543,'[1]Инф. по МКД'!$D$3:$T$13113,17,0))),"",IF(ISBLANK($C543),"",VLOOKUP($C543,'[1]Инф. по МКД'!$D$3:$T$13113,17,0)))</f>
        <v>91</v>
      </c>
      <c r="M543" s="80">
        <f t="shared" si="80"/>
        <v>9179598.4800000004</v>
      </c>
      <c r="N543" s="78"/>
      <c r="O543" s="78"/>
      <c r="P543" s="78"/>
      <c r="Q543" s="80">
        <f>IF('Форма 2'!D543=0,"",'Форма 2'!D543-N543-O543-P543)</f>
        <v>9179598.4800000004</v>
      </c>
      <c r="R543" s="81">
        <f t="shared" si="85"/>
        <v>4521.9696945812811</v>
      </c>
      <c r="S543" s="81">
        <f t="shared" si="86"/>
        <v>4521.9696945812811</v>
      </c>
      <c r="T543" s="82">
        <v>46022</v>
      </c>
      <c r="U543" s="75" t="s">
        <v>44</v>
      </c>
      <c r="V543" s="83"/>
      <c r="W543" s="84">
        <f t="shared" si="82"/>
        <v>4</v>
      </c>
      <c r="X543" s="85" t="s">
        <v>961</v>
      </c>
      <c r="Y543" s="85">
        <v>1</v>
      </c>
      <c r="Z543" s="85" t="s">
        <v>961</v>
      </c>
      <c r="AA543" s="85">
        <v>1</v>
      </c>
      <c r="AB543" s="85">
        <v>1</v>
      </c>
      <c r="AC543" s="85">
        <v>1</v>
      </c>
      <c r="AD543" s="85" t="s">
        <v>961</v>
      </c>
      <c r="AE543" s="99" t="s">
        <v>961</v>
      </c>
      <c r="AF543" s="86" t="s">
        <v>961</v>
      </c>
      <c r="AG543" s="85" t="s">
        <v>961</v>
      </c>
      <c r="AH543" s="85" t="s">
        <v>961</v>
      </c>
      <c r="AI543" s="85" t="s">
        <v>961</v>
      </c>
      <c r="AJ543" s="85" t="s">
        <v>961</v>
      </c>
      <c r="AK543" s="85" t="s">
        <v>961</v>
      </c>
      <c r="AL543" s="85" t="s">
        <v>961</v>
      </c>
      <c r="AM543" s="85" t="s">
        <v>961</v>
      </c>
      <c r="AN543" s="85" t="s">
        <v>961</v>
      </c>
      <c r="AO543" s="85" t="s">
        <v>961</v>
      </c>
      <c r="AP543" s="85" t="s">
        <v>961</v>
      </c>
      <c r="AQ543" s="85" t="s">
        <v>961</v>
      </c>
      <c r="AR543" s="85" t="s">
        <v>961</v>
      </c>
    </row>
    <row r="544" spans="1:44" ht="16.5" thickTop="1" thickBot="1" x14ac:dyDescent="0.3">
      <c r="A544" s="61">
        <f t="shared" si="81"/>
        <v>6</v>
      </c>
      <c r="B544" s="92" t="str">
        <f>IF(ISERROR(IF(ISBLANK(C544),"",_xlfn.XLOOKUP(C544,'[1]Инф. по МКД'!$D$3:$D$13151,'[1]Инф. по МКД'!$C$3:$C$13151,,0))),"",IF(ISBLANK(C544),"",_xlfn.XLOOKUP(C544,'[1]Инф. по МКД'!$D$3:$D$13151,'[1]Инф. по МКД'!$C$3:$C$13151,,0)))</f>
        <v>Чайковский городской округ Пермского края</v>
      </c>
      <c r="C544" s="96" t="s">
        <v>490</v>
      </c>
      <c r="D544" s="74">
        <f>IF(ISERROR(IF(ISBLANK($C544),"",VLOOKUP($C544,'[1]Инф. по МКД'!$D$3:$T$13113,3,0))),"",IF(ISBLANK($C544),"",VLOOKUP($C544,'[1]Инф. по МКД'!$D$3:$T$13113,3,0)))</f>
        <v>1960</v>
      </c>
      <c r="E544" s="75"/>
      <c r="F544" s="87" t="str">
        <f>IF(ISERROR(IF(ISBLANK($C544),"",VLOOKUP($C544,'[1]Инф. по МКД'!$D$3:$T$13113,5,0))),"",IF(ISBLANK($C544),"",VLOOKUP($C544,'[1]Инф. по МКД'!$D$3:$T$13113,5,0)))</f>
        <v>Кирпич</v>
      </c>
      <c r="G544" s="75">
        <f>IF(ISERROR(IF(ISBLANK($C544),"",VLOOKUP($C544,'[1]Инф. по МКД'!$D$3:$T$13113,9,0))),"",IF(ISBLANK($C544),"",VLOOKUP($C544,'[1]Инф. по МКД'!$D$3:$T$13113,9,0)))</f>
        <v>3</v>
      </c>
      <c r="H544" s="61">
        <f>IF(ISERROR(IF(ISBLANK($C544),"",VLOOKUP($C544,'[1]Инф. по МКД'!$D$3:$T$13113,10,0))),"",IF(ISBLANK($C544),"",VLOOKUP($C544,'[1]Инф. по МКД'!$D$3:$T$13113,10,0)))</f>
        <v>3</v>
      </c>
      <c r="I544" s="77">
        <f>IF(ISERROR(IF(ISBLANK($C544),"",VLOOKUP($C544,'[1]Инф. по МКД'!$D$3:$T$13113,14,0))),"",IF(ISBLANK($C544),"",VLOOKUP($C544,'[1]Инф. по МКД'!$D$3:$T$13113,14,0)))</f>
        <v>1634</v>
      </c>
      <c r="J544" s="78">
        <f>IF(ISERROR(IF(ISBLANK($C544),"",VLOOKUP($C544,'[1]Инф. по МКД'!$D$3:$T$13113,15,0))),"",IF(ISBLANK($C544),"",VLOOKUP($C544,'[1]Инф. по МКД'!$D$3:$T$13113,15,0)))</f>
        <v>1444.4</v>
      </c>
      <c r="K544" s="77">
        <f>IF(ISERROR(IF(ISBLANK($C544),"",VLOOKUP($C544,'[1]Инф. по МКД'!$D$3:$T$13113,16,0))),"",IF(ISBLANK($C544),"",VLOOKUP($C544,'[1]Инф. по МКД'!$D$3:$T$13113,16,0)))</f>
        <v>1444.4</v>
      </c>
      <c r="L544" s="79">
        <f>IF(ISERROR(IF(ISBLANK($C544),"",VLOOKUP($C544,'[1]Инф. по МКД'!$D$3:$T$13113,17,0))),"",IF(ISBLANK($C544),"",VLOOKUP($C544,'[1]Инф. по МКД'!$D$3:$T$13113,17,0)))</f>
        <v>44</v>
      </c>
      <c r="M544" s="80">
        <f t="shared" si="80"/>
        <v>32299947.939999998</v>
      </c>
      <c r="N544" s="78"/>
      <c r="O544" s="78"/>
      <c r="P544" s="78"/>
      <c r="Q544" s="80">
        <f>IF('Форма 2'!D544=0,"",'Форма 2'!D544-N544-O544-P544)</f>
        <v>32299947.939999998</v>
      </c>
      <c r="R544" s="81">
        <f t="shared" si="85"/>
        <v>22362.19048739961</v>
      </c>
      <c r="S544" s="81">
        <f t="shared" si="86"/>
        <v>22362.19048739961</v>
      </c>
      <c r="T544" s="82">
        <v>46022</v>
      </c>
      <c r="U544" s="75" t="s">
        <v>44</v>
      </c>
      <c r="V544" s="84"/>
      <c r="W544" s="84">
        <f t="shared" si="82"/>
        <v>4</v>
      </c>
      <c r="X544" s="85" t="s">
        <v>961</v>
      </c>
      <c r="Y544" s="85">
        <v>1</v>
      </c>
      <c r="Z544" s="85" t="s">
        <v>961</v>
      </c>
      <c r="AA544" s="85" t="s">
        <v>961</v>
      </c>
      <c r="AB544" s="85">
        <v>1</v>
      </c>
      <c r="AC544" s="85">
        <v>1</v>
      </c>
      <c r="AD544" s="85" t="s">
        <v>961</v>
      </c>
      <c r="AE544" s="99" t="s">
        <v>961</v>
      </c>
      <c r="AF544" s="86" t="s">
        <v>961</v>
      </c>
      <c r="AG544" s="85">
        <v>1</v>
      </c>
      <c r="AH544" s="85" t="s">
        <v>961</v>
      </c>
      <c r="AI544" s="85" t="s">
        <v>961</v>
      </c>
      <c r="AJ544" s="85" t="s">
        <v>961</v>
      </c>
      <c r="AK544" s="85" t="s">
        <v>961</v>
      </c>
      <c r="AL544" s="85" t="s">
        <v>961</v>
      </c>
      <c r="AM544" s="85" t="s">
        <v>961</v>
      </c>
      <c r="AN544" s="85" t="s">
        <v>961</v>
      </c>
      <c r="AO544" s="85" t="s">
        <v>961</v>
      </c>
      <c r="AP544" s="85" t="s">
        <v>961</v>
      </c>
      <c r="AQ544" s="85" t="s">
        <v>961</v>
      </c>
      <c r="AR544" s="85" t="s">
        <v>961</v>
      </c>
    </row>
    <row r="545" spans="1:44" ht="16.5" thickTop="1" thickBot="1" x14ac:dyDescent="0.3">
      <c r="A545" s="61">
        <f t="shared" si="81"/>
        <v>7</v>
      </c>
      <c r="B545" s="92" t="str">
        <f>IF(ISERROR(IF(ISBLANK(C545),"",_xlfn.XLOOKUP(C545,'[1]Инф. по МКД'!$D$3:$D$13151,'[1]Инф. по МКД'!$C$3:$C$13151,,0))),"",IF(ISBLANK(C545),"",_xlfn.XLOOKUP(C545,'[1]Инф. по МКД'!$D$3:$D$13151,'[1]Инф. по МКД'!$C$3:$C$13151,,0)))</f>
        <v>Чайковский городской округ Пермского края</v>
      </c>
      <c r="C545" s="96" t="s">
        <v>491</v>
      </c>
      <c r="D545" s="74">
        <f>IF(ISERROR(IF(ISBLANK($C545),"",VLOOKUP($C545,'[1]Инф. по МКД'!$D$3:$T$13113,3,0))),"",IF(ISBLANK($C545),"",VLOOKUP($C545,'[1]Инф. по МКД'!$D$3:$T$13113,3,0)))</f>
        <v>1960</v>
      </c>
      <c r="E545" s="75"/>
      <c r="F545" s="87" t="str">
        <f>IF(ISERROR(IF(ISBLANK($C545),"",VLOOKUP($C545,'[1]Инф. по МКД'!$D$3:$T$13113,5,0))),"",IF(ISBLANK($C545),"",VLOOKUP($C545,'[1]Инф. по МКД'!$D$3:$T$13113,5,0)))</f>
        <v>Силикальцит</v>
      </c>
      <c r="G545" s="75">
        <f>IF(ISERROR(IF(ISBLANK($C545),"",VLOOKUP($C545,'[1]Инф. по МКД'!$D$3:$T$13113,9,0))),"",IF(ISBLANK($C545),"",VLOOKUP($C545,'[1]Инф. по МКД'!$D$3:$T$13113,9,0)))</f>
        <v>3</v>
      </c>
      <c r="H545" s="61">
        <f>IF(ISERROR(IF(ISBLANK($C545),"",VLOOKUP($C545,'[1]Инф. по МКД'!$D$3:$T$13113,10,0))),"",IF(ISBLANK($C545),"",VLOOKUP($C545,'[1]Инф. по МКД'!$D$3:$T$13113,10,0)))</f>
        <v>2</v>
      </c>
      <c r="I545" s="77">
        <f>IF(ISERROR(IF(ISBLANK($C545),"",VLOOKUP($C545,'[1]Инф. по МКД'!$D$3:$T$13113,14,0))),"",IF(ISBLANK($C545),"",VLOOKUP($C545,'[1]Инф. по МКД'!$D$3:$T$13113,14,0)))</f>
        <v>1105.5999999999999</v>
      </c>
      <c r="J545" s="78">
        <f>IF(ISERROR(IF(ISBLANK($C545),"",VLOOKUP($C545,'[1]Инф. по МКД'!$D$3:$T$13113,15,0))),"",IF(ISBLANK($C545),"",VLOOKUP($C545,'[1]Инф. по МКД'!$D$3:$T$13113,15,0)))</f>
        <v>980.2</v>
      </c>
      <c r="K545" s="77">
        <f>IF(ISERROR(IF(ISBLANK($C545),"",VLOOKUP($C545,'[1]Инф. по МКД'!$D$3:$T$13113,16,0))),"",IF(ISBLANK($C545),"",VLOOKUP($C545,'[1]Инф. по МКД'!$D$3:$T$13113,16,0)))</f>
        <v>980.2</v>
      </c>
      <c r="L545" s="79">
        <f>IF(ISERROR(IF(ISBLANK($C545),"",VLOOKUP($C545,'[1]Инф. по МКД'!$D$3:$T$13113,17,0))),"",IF(ISBLANK($C545),"",VLOOKUP($C545,'[1]Инф. по МКД'!$D$3:$T$13113,17,0)))</f>
        <v>42</v>
      </c>
      <c r="M545" s="80">
        <f t="shared" si="80"/>
        <v>22272555.230000004</v>
      </c>
      <c r="N545" s="78"/>
      <c r="O545" s="78"/>
      <c r="P545" s="78"/>
      <c r="Q545" s="80">
        <f>IF('Форма 2'!D545=0,"",'Форма 2'!D545-N545-O545-P545)</f>
        <v>22272555.230000004</v>
      </c>
      <c r="R545" s="81">
        <f t="shared" si="85"/>
        <v>22722.459936747604</v>
      </c>
      <c r="S545" s="81">
        <f t="shared" si="86"/>
        <v>22722.459936747604</v>
      </c>
      <c r="T545" s="82">
        <v>46022</v>
      </c>
      <c r="U545" s="75" t="s">
        <v>44</v>
      </c>
      <c r="V545" s="83"/>
      <c r="W545" s="84">
        <f t="shared" si="82"/>
        <v>5</v>
      </c>
      <c r="X545" s="85" t="s">
        <v>961</v>
      </c>
      <c r="Y545" s="85">
        <v>1</v>
      </c>
      <c r="Z545" s="85" t="s">
        <v>961</v>
      </c>
      <c r="AA545" s="85">
        <v>1</v>
      </c>
      <c r="AB545" s="85">
        <v>1</v>
      </c>
      <c r="AC545" s="85">
        <v>1</v>
      </c>
      <c r="AD545" s="85" t="s">
        <v>961</v>
      </c>
      <c r="AE545" s="99" t="s">
        <v>961</v>
      </c>
      <c r="AF545" s="86" t="s">
        <v>961</v>
      </c>
      <c r="AG545" s="85">
        <v>1</v>
      </c>
      <c r="AH545" s="85" t="s">
        <v>961</v>
      </c>
      <c r="AI545" s="85" t="s">
        <v>961</v>
      </c>
      <c r="AJ545" s="85" t="s">
        <v>961</v>
      </c>
      <c r="AK545" s="85" t="s">
        <v>961</v>
      </c>
      <c r="AL545" s="85" t="s">
        <v>961</v>
      </c>
      <c r="AM545" s="85" t="s">
        <v>961</v>
      </c>
      <c r="AN545" s="85" t="s">
        <v>961</v>
      </c>
      <c r="AO545" s="85" t="s">
        <v>961</v>
      </c>
      <c r="AP545" s="85" t="s">
        <v>961</v>
      </c>
      <c r="AQ545" s="85" t="s">
        <v>961</v>
      </c>
      <c r="AR545" s="85" t="s">
        <v>961</v>
      </c>
    </row>
    <row r="546" spans="1:44" ht="16.5" thickTop="1" thickBot="1" x14ac:dyDescent="0.3">
      <c r="A546" s="61">
        <f t="shared" si="81"/>
        <v>8</v>
      </c>
      <c r="B546" s="92" t="str">
        <f>IF(ISERROR(IF(ISBLANK(C546),"",_xlfn.XLOOKUP(C546,'[1]Инф. по МКД'!$D$3:$D$13151,'[1]Инф. по МКД'!$C$3:$C$13151,,0))),"",IF(ISBLANK(C546),"",_xlfn.XLOOKUP(C546,'[1]Инф. по МКД'!$D$3:$D$13151,'[1]Инф. по МКД'!$C$3:$C$13151,,0)))</f>
        <v>Чайковский городской округ Пермского края</v>
      </c>
      <c r="C546" s="96" t="s">
        <v>492</v>
      </c>
      <c r="D546" s="74">
        <f>IF(ISERROR(IF(ISBLANK($C546),"",VLOOKUP($C546,'[1]Инф. по МКД'!$D$3:$T$13113,3,0))),"",IF(ISBLANK($C546),"",VLOOKUP($C546,'[1]Инф. по МКД'!$D$3:$T$13113,3,0)))</f>
        <v>1967</v>
      </c>
      <c r="E546" s="75"/>
      <c r="F546" s="87" t="str">
        <f>IF(ISERROR(IF(ISBLANK($C546),"",VLOOKUP($C546,'[1]Инф. по МКД'!$D$3:$T$13113,5,0))),"",IF(ISBLANK($C546),"",VLOOKUP($C546,'[1]Инф. по МКД'!$D$3:$T$13113,5,0)))</f>
        <v>силикальцитный</v>
      </c>
      <c r="G546" s="75">
        <f>IF(ISERROR(IF(ISBLANK($C546),"",VLOOKUP($C546,'[1]Инф. по МКД'!$D$3:$T$13113,9,0))),"",IF(ISBLANK($C546),"",VLOOKUP($C546,'[1]Инф. по МКД'!$D$3:$T$13113,9,0)))</f>
        <v>4</v>
      </c>
      <c r="H546" s="61">
        <f>IF(ISERROR(IF(ISBLANK($C546),"",VLOOKUP($C546,'[1]Инф. по МКД'!$D$3:$T$13113,10,0))),"",IF(ISBLANK($C546),"",VLOOKUP($C546,'[1]Инф. по МКД'!$D$3:$T$13113,10,0)))</f>
        <v>3</v>
      </c>
      <c r="I546" s="77">
        <f>IF(ISERROR(IF(ISBLANK($C546),"",VLOOKUP($C546,'[1]Инф. по МКД'!$D$3:$T$13113,14,0))),"",IF(ISBLANK($C546),"",VLOOKUP($C546,'[1]Инф. по МКД'!$D$3:$T$13113,14,0)))</f>
        <v>2202.1999999999998</v>
      </c>
      <c r="J546" s="78">
        <f>IF(ISERROR(IF(ISBLANK($C546),"",VLOOKUP($C546,'[1]Инф. по МКД'!$D$3:$T$13113,15,0))),"",IF(ISBLANK($C546),"",VLOOKUP($C546,'[1]Инф. по МКД'!$D$3:$T$13113,15,0)))</f>
        <v>2012.8</v>
      </c>
      <c r="K546" s="77">
        <f>IF(ISERROR(IF(ISBLANK($C546),"",VLOOKUP($C546,'[1]Инф. по МКД'!$D$3:$T$13113,16,0))),"",IF(ISBLANK($C546),"",VLOOKUP($C546,'[1]Инф. по МКД'!$D$3:$T$13113,16,0)))</f>
        <v>2012.8</v>
      </c>
      <c r="L546" s="79">
        <f>IF(ISERROR(IF(ISBLANK($C546),"",VLOOKUP($C546,'[1]Инф. по МКД'!$D$3:$T$13113,17,0))),"",IF(ISBLANK($C546),"",VLOOKUP($C546,'[1]Инф. по МКД'!$D$3:$T$13113,17,0)))</f>
        <v>91</v>
      </c>
      <c r="M546" s="80">
        <f t="shared" si="80"/>
        <v>16398616.23</v>
      </c>
      <c r="N546" s="78"/>
      <c r="O546" s="78"/>
      <c r="P546" s="78"/>
      <c r="Q546" s="80">
        <f>IF('Форма 2'!D546=0,"",'Форма 2'!D546-N546-O546-P546)</f>
        <v>16398616.23</v>
      </c>
      <c r="R546" s="81">
        <f t="shared" si="85"/>
        <v>8147.1662509936414</v>
      </c>
      <c r="S546" s="81">
        <f t="shared" si="86"/>
        <v>8147.1662509936414</v>
      </c>
      <c r="T546" s="82">
        <v>46022</v>
      </c>
      <c r="U546" s="75" t="s">
        <v>44</v>
      </c>
      <c r="V546" s="84"/>
      <c r="W546" s="84">
        <f t="shared" si="82"/>
        <v>3</v>
      </c>
      <c r="X546" s="85" t="s">
        <v>961</v>
      </c>
      <c r="Y546" s="85">
        <v>1</v>
      </c>
      <c r="Z546" s="85" t="s">
        <v>961</v>
      </c>
      <c r="AA546" s="85" t="s">
        <v>961</v>
      </c>
      <c r="AB546" s="85" t="s">
        <v>961</v>
      </c>
      <c r="AC546" s="85">
        <v>1</v>
      </c>
      <c r="AD546" s="85" t="s">
        <v>961</v>
      </c>
      <c r="AE546" s="99" t="s">
        <v>961</v>
      </c>
      <c r="AF546" s="86" t="s">
        <v>961</v>
      </c>
      <c r="AG546" s="85">
        <v>1</v>
      </c>
      <c r="AH546" s="85" t="s">
        <v>961</v>
      </c>
      <c r="AI546" s="85" t="s">
        <v>961</v>
      </c>
      <c r="AJ546" s="85" t="s">
        <v>961</v>
      </c>
      <c r="AK546" s="85" t="s">
        <v>961</v>
      </c>
      <c r="AL546" s="85" t="s">
        <v>961</v>
      </c>
      <c r="AM546" s="85" t="s">
        <v>961</v>
      </c>
      <c r="AN546" s="85" t="s">
        <v>961</v>
      </c>
      <c r="AO546" s="85" t="s">
        <v>961</v>
      </c>
      <c r="AP546" s="85" t="s">
        <v>961</v>
      </c>
      <c r="AQ546" s="85" t="s">
        <v>961</v>
      </c>
      <c r="AR546" s="85" t="s">
        <v>961</v>
      </c>
    </row>
    <row r="547" spans="1:44" ht="16.5" thickTop="1" thickBot="1" x14ac:dyDescent="0.3">
      <c r="A547" s="61">
        <f t="shared" si="81"/>
        <v>9</v>
      </c>
      <c r="B547" s="92" t="str">
        <f>IF(ISERROR(IF(ISBLANK(C547),"",_xlfn.XLOOKUP(C547,'[1]Инф. по МКД'!$D$3:$D$13151,'[1]Инф. по МКД'!$C$3:$C$13151,,0))),"",IF(ISBLANK(C547),"",_xlfn.XLOOKUP(C547,'[1]Инф. по МКД'!$D$3:$D$13151,'[1]Инф. по МКД'!$C$3:$C$13151,,0)))</f>
        <v>Чайковский городской округ Пермского края</v>
      </c>
      <c r="C547" s="96" t="s">
        <v>493</v>
      </c>
      <c r="D547" s="74">
        <f>IF(ISERROR(IF(ISBLANK($C547),"",VLOOKUP($C547,'[1]Инф. по МКД'!$D$3:$T$13113,3,0))),"",IF(ISBLANK($C547),"",VLOOKUP($C547,'[1]Инф. по МКД'!$D$3:$T$13113,3,0)))</f>
        <v>1961</v>
      </c>
      <c r="E547" s="75"/>
      <c r="F547" s="87" t="str">
        <f>IF(ISERROR(IF(ISBLANK($C547),"",VLOOKUP($C547,'[1]Инф. по МКД'!$D$3:$T$13113,5,0))),"",IF(ISBLANK($C547),"",VLOOKUP($C547,'[1]Инф. по МКД'!$D$3:$T$13113,5,0)))</f>
        <v>Крупные блоки</v>
      </c>
      <c r="G547" s="75">
        <f>IF(ISERROR(IF(ISBLANK($C547),"",VLOOKUP($C547,'[1]Инф. по МКД'!$D$3:$T$13113,9,0))),"",IF(ISBLANK($C547),"",VLOOKUP($C547,'[1]Инф. по МКД'!$D$3:$T$13113,9,0)))</f>
        <v>3</v>
      </c>
      <c r="H547" s="61">
        <f>IF(ISERROR(IF(ISBLANK($C547),"",VLOOKUP($C547,'[1]Инф. по МКД'!$D$3:$T$13113,10,0))),"",IF(ISBLANK($C547),"",VLOOKUP($C547,'[1]Инф. по МКД'!$D$3:$T$13113,10,0)))</f>
        <v>2</v>
      </c>
      <c r="I547" s="77">
        <f>IF(ISERROR(IF(ISBLANK($C547),"",VLOOKUP($C547,'[1]Инф. по МКД'!$D$3:$T$13113,14,0))),"",IF(ISBLANK($C547),"",VLOOKUP($C547,'[1]Инф. по МКД'!$D$3:$T$13113,14,0)))</f>
        <v>1061.2</v>
      </c>
      <c r="J547" s="78">
        <f>IF(ISERROR(IF(ISBLANK($C547),"",VLOOKUP($C547,'[1]Инф. по МКД'!$D$3:$T$13113,15,0))),"",IF(ISBLANK($C547),"",VLOOKUP($C547,'[1]Инф. по МКД'!$D$3:$T$13113,15,0)))</f>
        <v>983.1</v>
      </c>
      <c r="K547" s="77">
        <f>IF(ISERROR(IF(ISBLANK($C547),"",VLOOKUP($C547,'[1]Инф. по МКД'!$D$3:$T$13113,16,0))),"",IF(ISBLANK($C547),"",VLOOKUP($C547,'[1]Инф. по МКД'!$D$3:$T$13113,16,0)))</f>
        <v>983.1</v>
      </c>
      <c r="L547" s="79">
        <f>IF(ISERROR(IF(ISBLANK($C547),"",VLOOKUP($C547,'[1]Инф. по МКД'!$D$3:$T$13113,17,0))),"",IF(ISBLANK($C547),"",VLOOKUP($C547,'[1]Инф. по МКД'!$D$3:$T$13113,17,0)))</f>
        <v>30</v>
      </c>
      <c r="M547" s="80">
        <f t="shared" si="80"/>
        <v>20977175.490000002</v>
      </c>
      <c r="N547" s="78"/>
      <c r="O547" s="78"/>
      <c r="P547" s="78"/>
      <c r="Q547" s="80">
        <f>IF('Форма 2'!D547=0,"",'Форма 2'!D547-N547-O547-P547)</f>
        <v>20977175.490000002</v>
      </c>
      <c r="R547" s="81">
        <f t="shared" si="85"/>
        <v>21337.784040280745</v>
      </c>
      <c r="S547" s="81">
        <f t="shared" si="86"/>
        <v>21337.784040280745</v>
      </c>
      <c r="T547" s="82">
        <v>46022</v>
      </c>
      <c r="U547" s="75" t="s">
        <v>44</v>
      </c>
      <c r="V547" s="83"/>
      <c r="W547" s="84">
        <f t="shared" si="82"/>
        <v>4</v>
      </c>
      <c r="X547" s="85" t="s">
        <v>961</v>
      </c>
      <c r="Y547" s="85">
        <v>1</v>
      </c>
      <c r="Z547" s="85" t="s">
        <v>961</v>
      </c>
      <c r="AA547" s="85" t="s">
        <v>961</v>
      </c>
      <c r="AB547" s="85">
        <v>1</v>
      </c>
      <c r="AC547" s="85">
        <v>1</v>
      </c>
      <c r="AD547" s="85" t="s">
        <v>961</v>
      </c>
      <c r="AE547" s="99" t="s">
        <v>961</v>
      </c>
      <c r="AF547" s="86" t="s">
        <v>961</v>
      </c>
      <c r="AG547" s="85">
        <v>1</v>
      </c>
      <c r="AH547" s="85" t="s">
        <v>961</v>
      </c>
      <c r="AI547" s="85" t="s">
        <v>961</v>
      </c>
      <c r="AJ547" s="85" t="s">
        <v>961</v>
      </c>
      <c r="AK547" s="85" t="s">
        <v>961</v>
      </c>
      <c r="AL547" s="85" t="s">
        <v>961</v>
      </c>
      <c r="AM547" s="85" t="s">
        <v>961</v>
      </c>
      <c r="AN547" s="85" t="s">
        <v>961</v>
      </c>
      <c r="AO547" s="85" t="s">
        <v>961</v>
      </c>
      <c r="AP547" s="85" t="s">
        <v>961</v>
      </c>
      <c r="AQ547" s="85" t="s">
        <v>961</v>
      </c>
      <c r="AR547" s="85" t="s">
        <v>961</v>
      </c>
    </row>
    <row r="548" spans="1:44" ht="16.5" thickTop="1" thickBot="1" x14ac:dyDescent="0.3">
      <c r="A548" s="61">
        <f t="shared" si="81"/>
        <v>10</v>
      </c>
      <c r="B548" s="92" t="str">
        <f>IF(ISERROR(IF(ISBLANK(C548),"",_xlfn.XLOOKUP(C548,'[1]Инф. по МКД'!$D$3:$D$13151,'[1]Инф. по МКД'!$C$3:$C$13151,,0))),"",IF(ISBLANK(C548),"",_xlfn.XLOOKUP(C548,'[1]Инф. по МКД'!$D$3:$D$13151,'[1]Инф. по МКД'!$C$3:$C$13151,,0)))</f>
        <v>Чайковский городской округ Пермского края</v>
      </c>
      <c r="C548" s="96" t="s">
        <v>494</v>
      </c>
      <c r="D548" s="74">
        <f>IF(ISERROR(IF(ISBLANK($C548),"",VLOOKUP($C548,'[1]Инф. по МКД'!$D$3:$T$13113,3,0))),"",IF(ISBLANK($C548),"",VLOOKUP($C548,'[1]Инф. по МКД'!$D$3:$T$13113,3,0)))</f>
        <v>1961</v>
      </c>
      <c r="E548" s="75"/>
      <c r="F548" s="87" t="str">
        <f>IF(ISERROR(IF(ISBLANK($C548),"",VLOOKUP($C548,'[1]Инф. по МКД'!$D$3:$T$13113,5,0))),"",IF(ISBLANK($C548),"",VLOOKUP($C548,'[1]Инф. по МКД'!$D$3:$T$13113,5,0)))</f>
        <v>Крупные блоки</v>
      </c>
      <c r="G548" s="75">
        <f>IF(ISERROR(IF(ISBLANK($C548),"",VLOOKUP($C548,'[1]Инф. по МКД'!$D$3:$T$13113,9,0))),"",IF(ISBLANK($C548),"",VLOOKUP($C548,'[1]Инф. по МКД'!$D$3:$T$13113,9,0)))</f>
        <v>3</v>
      </c>
      <c r="H548" s="61">
        <f>IF(ISERROR(IF(ISBLANK($C548),"",VLOOKUP($C548,'[1]Инф. по МКД'!$D$3:$T$13113,10,0))),"",IF(ISBLANK($C548),"",VLOOKUP($C548,'[1]Инф. по МКД'!$D$3:$T$13113,10,0)))</f>
        <v>2</v>
      </c>
      <c r="I548" s="77">
        <f>IF(ISERROR(IF(ISBLANK($C548),"",VLOOKUP($C548,'[1]Инф. по МКД'!$D$3:$T$13113,14,0))),"",IF(ISBLANK($C548),"",VLOOKUP($C548,'[1]Инф. по МКД'!$D$3:$T$13113,14,0)))</f>
        <v>1051.5</v>
      </c>
      <c r="J548" s="78">
        <f>IF(ISERROR(IF(ISBLANK($C548),"",VLOOKUP($C548,'[1]Инф. по МКД'!$D$3:$T$13113,15,0))),"",IF(ISBLANK($C548),"",VLOOKUP($C548,'[1]Инф. по МКД'!$D$3:$T$13113,15,0)))</f>
        <v>971.5</v>
      </c>
      <c r="K548" s="77">
        <f>IF(ISERROR(IF(ISBLANK($C548),"",VLOOKUP($C548,'[1]Инф. по МКД'!$D$3:$T$13113,16,0))),"",IF(ISBLANK($C548),"",VLOOKUP($C548,'[1]Инф. по МКД'!$D$3:$T$13113,16,0)))</f>
        <v>895.6</v>
      </c>
      <c r="L548" s="79">
        <f>IF(ISERROR(IF(ISBLANK($C548),"",VLOOKUP($C548,'[1]Инф. по МКД'!$D$3:$T$13113,17,0))),"",IF(ISBLANK($C548),"",VLOOKUP($C548,'[1]Инф. по МКД'!$D$3:$T$13113,17,0)))</f>
        <v>49</v>
      </c>
      <c r="M548" s="80">
        <f t="shared" si="80"/>
        <v>18882321.77</v>
      </c>
      <c r="N548" s="78"/>
      <c r="O548" s="78"/>
      <c r="P548" s="78"/>
      <c r="Q548" s="80">
        <f>IF('Форма 2'!D548=0,"",'Форма 2'!D548-N548-O548-P548)</f>
        <v>18882321.77</v>
      </c>
      <c r="R548" s="81">
        <f t="shared" si="85"/>
        <v>19436.255038600102</v>
      </c>
      <c r="S548" s="81">
        <f t="shared" si="86"/>
        <v>19436.255038600102</v>
      </c>
      <c r="T548" s="82">
        <v>46022</v>
      </c>
      <c r="U548" s="75" t="s">
        <v>44</v>
      </c>
      <c r="V548" s="84"/>
      <c r="W548" s="84">
        <f t="shared" si="82"/>
        <v>2</v>
      </c>
      <c r="X548" s="85" t="s">
        <v>961</v>
      </c>
      <c r="Y548" s="85">
        <v>1</v>
      </c>
      <c r="Z548" s="85" t="s">
        <v>961</v>
      </c>
      <c r="AA548" s="85" t="s">
        <v>961</v>
      </c>
      <c r="AB548" s="85" t="s">
        <v>961</v>
      </c>
      <c r="AC548" s="85" t="s">
        <v>961</v>
      </c>
      <c r="AD548" s="85" t="s">
        <v>961</v>
      </c>
      <c r="AE548" s="99" t="s">
        <v>961</v>
      </c>
      <c r="AF548" s="86" t="s">
        <v>961</v>
      </c>
      <c r="AG548" s="85">
        <v>1</v>
      </c>
      <c r="AH548" s="85" t="s">
        <v>961</v>
      </c>
      <c r="AI548" s="85" t="s">
        <v>961</v>
      </c>
      <c r="AJ548" s="85" t="s">
        <v>961</v>
      </c>
      <c r="AK548" s="85" t="s">
        <v>961</v>
      </c>
      <c r="AL548" s="85" t="s">
        <v>961</v>
      </c>
      <c r="AM548" s="85" t="s">
        <v>961</v>
      </c>
      <c r="AN548" s="85" t="s">
        <v>961</v>
      </c>
      <c r="AO548" s="85" t="s">
        <v>961</v>
      </c>
      <c r="AP548" s="85" t="s">
        <v>961</v>
      </c>
      <c r="AQ548" s="85" t="s">
        <v>961</v>
      </c>
      <c r="AR548" s="85" t="s">
        <v>961</v>
      </c>
    </row>
    <row r="549" spans="1:44" ht="16.5" thickTop="1" thickBot="1" x14ac:dyDescent="0.3">
      <c r="A549" s="61">
        <f t="shared" si="81"/>
        <v>11</v>
      </c>
      <c r="B549" s="92" t="str">
        <f>IF(ISERROR(IF(ISBLANK(C549),"",_xlfn.XLOOKUP(C549,'[1]Инф. по МКД'!$D$3:$D$13151,'[1]Инф. по МКД'!$C$3:$C$13151,,0))),"",IF(ISBLANK(C549),"",_xlfn.XLOOKUP(C549,'[1]Инф. по МКД'!$D$3:$D$13151,'[1]Инф. по МКД'!$C$3:$C$13151,,0)))</f>
        <v>Чайковский городской округ Пермского края</v>
      </c>
      <c r="C549" s="96" t="s">
        <v>495</v>
      </c>
      <c r="D549" s="74">
        <f>IF(ISERROR(IF(ISBLANK($C549),"",VLOOKUP($C549,'[1]Инф. по МКД'!$D$3:$T$13113,3,0))),"",IF(ISBLANK($C549),"",VLOOKUP($C549,'[1]Инф. по МКД'!$D$3:$T$13113,3,0)))</f>
        <v>1961</v>
      </c>
      <c r="E549" s="75"/>
      <c r="F549" s="87" t="str">
        <f>IF(ISERROR(IF(ISBLANK($C549),"",VLOOKUP($C549,'[1]Инф. по МКД'!$D$3:$T$13113,5,0))),"",IF(ISBLANK($C549),"",VLOOKUP($C549,'[1]Инф. по МКД'!$D$3:$T$13113,5,0)))</f>
        <v>Крупные блоки</v>
      </c>
      <c r="G549" s="75">
        <f>IF(ISERROR(IF(ISBLANK($C549),"",VLOOKUP($C549,'[1]Инф. по МКД'!$D$3:$T$13113,9,0))),"",IF(ISBLANK($C549),"",VLOOKUP($C549,'[1]Инф. по МКД'!$D$3:$T$13113,9,0)))</f>
        <v>3</v>
      </c>
      <c r="H549" s="61">
        <f>IF(ISERROR(IF(ISBLANK($C549),"",VLOOKUP($C549,'[1]Инф. по МКД'!$D$3:$T$13113,10,0))),"",IF(ISBLANK($C549),"",VLOOKUP($C549,'[1]Инф. по МКД'!$D$3:$T$13113,10,0)))</f>
        <v>2</v>
      </c>
      <c r="I549" s="77">
        <f>IF(ISERROR(IF(ISBLANK($C549),"",VLOOKUP($C549,'[1]Инф. по МКД'!$D$3:$T$13113,14,0))),"",IF(ISBLANK($C549),"",VLOOKUP($C549,'[1]Инф. по МКД'!$D$3:$T$13113,14,0)))</f>
        <v>1064.4000000000001</v>
      </c>
      <c r="J549" s="78">
        <f>IF(ISERROR(IF(ISBLANK($C549),"",VLOOKUP($C549,'[1]Инф. по МКД'!$D$3:$T$13113,15,0))),"",IF(ISBLANK($C549),"",VLOOKUP($C549,'[1]Инф. по МКД'!$D$3:$T$13113,15,0)))</f>
        <v>989.2</v>
      </c>
      <c r="K549" s="77">
        <f>IF(ISERROR(IF(ISBLANK($C549),"",VLOOKUP($C549,'[1]Инф. по МКД'!$D$3:$T$13113,16,0))),"",IF(ISBLANK($C549),"",VLOOKUP($C549,'[1]Инф. по МКД'!$D$3:$T$13113,16,0)))</f>
        <v>945.3</v>
      </c>
      <c r="L549" s="79">
        <f>IF(ISERROR(IF(ISBLANK($C549),"",VLOOKUP($C549,'[1]Инф. по МКД'!$D$3:$T$13113,17,0))),"",IF(ISBLANK($C549),"",VLOOKUP($C549,'[1]Инф. по МКД'!$D$3:$T$13113,17,0)))</f>
        <v>40</v>
      </c>
      <c r="M549" s="80">
        <f t="shared" si="80"/>
        <v>19113973.649999999</v>
      </c>
      <c r="N549" s="78"/>
      <c r="O549" s="78"/>
      <c r="P549" s="78"/>
      <c r="Q549" s="80">
        <f>IF('Форма 2'!D549=0,"",'Форма 2'!D549-N549-O549-P549)</f>
        <v>19113973.649999999</v>
      </c>
      <c r="R549" s="81">
        <f t="shared" si="85"/>
        <v>19322.658360291141</v>
      </c>
      <c r="S549" s="81">
        <f t="shared" si="86"/>
        <v>19322.658360291141</v>
      </c>
      <c r="T549" s="82">
        <v>46022</v>
      </c>
      <c r="U549" s="75" t="s">
        <v>44</v>
      </c>
      <c r="V549" s="84"/>
      <c r="W549" s="84">
        <f t="shared" si="82"/>
        <v>2</v>
      </c>
      <c r="X549" s="85" t="s">
        <v>961</v>
      </c>
      <c r="Y549" s="85">
        <v>1</v>
      </c>
      <c r="Z549" s="85" t="s">
        <v>961</v>
      </c>
      <c r="AA549" s="85" t="s">
        <v>961</v>
      </c>
      <c r="AB549" s="85" t="s">
        <v>961</v>
      </c>
      <c r="AC549" s="85" t="s">
        <v>961</v>
      </c>
      <c r="AD549" s="85" t="s">
        <v>961</v>
      </c>
      <c r="AE549" s="99" t="s">
        <v>961</v>
      </c>
      <c r="AF549" s="86" t="s">
        <v>961</v>
      </c>
      <c r="AG549" s="85">
        <v>1</v>
      </c>
      <c r="AH549" s="85" t="s">
        <v>961</v>
      </c>
      <c r="AI549" s="85" t="s">
        <v>961</v>
      </c>
      <c r="AJ549" s="85" t="s">
        <v>961</v>
      </c>
      <c r="AK549" s="85" t="s">
        <v>961</v>
      </c>
      <c r="AL549" s="85" t="s">
        <v>961</v>
      </c>
      <c r="AM549" s="85" t="s">
        <v>961</v>
      </c>
      <c r="AN549" s="85" t="s">
        <v>961</v>
      </c>
      <c r="AO549" s="85" t="s">
        <v>961</v>
      </c>
      <c r="AP549" s="85" t="s">
        <v>961</v>
      </c>
      <c r="AQ549" s="85" t="s">
        <v>961</v>
      </c>
      <c r="AR549" s="85" t="s">
        <v>961</v>
      </c>
    </row>
    <row r="550" spans="1:44" ht="16.5" thickTop="1" thickBot="1" x14ac:dyDescent="0.3">
      <c r="A550" s="61">
        <f t="shared" si="81"/>
        <v>12</v>
      </c>
      <c r="B550" s="92" t="str">
        <f>IF(ISERROR(IF(ISBLANK(C550),"",_xlfn.XLOOKUP(C550,'[1]Инф. по МКД'!$D$3:$D$13151,'[1]Инф. по МКД'!$C$3:$C$13151,,0))),"",IF(ISBLANK(C550),"",_xlfn.XLOOKUP(C550,'[1]Инф. по МКД'!$D$3:$D$13151,'[1]Инф. по МКД'!$C$3:$C$13151,,0)))</f>
        <v>Чайковский городской округ Пермского края</v>
      </c>
      <c r="C550" s="96" t="s">
        <v>496</v>
      </c>
      <c r="D550" s="74">
        <f>IF(ISERROR(IF(ISBLANK($C550),"",VLOOKUP($C550,'[1]Инф. по МКД'!$D$3:$T$13113,3,0))),"",IF(ISBLANK($C550),"",VLOOKUP($C550,'[1]Инф. по МКД'!$D$3:$T$13113,3,0)))</f>
        <v>1981</v>
      </c>
      <c r="E550" s="75"/>
      <c r="F550" s="87" t="str">
        <f>IF(ISERROR(IF(ISBLANK($C550),"",VLOOKUP($C550,'[1]Инф. по МКД'!$D$3:$T$13113,5,0))),"",IF(ISBLANK($C550),"",VLOOKUP($C550,'[1]Инф. по МКД'!$D$3:$T$13113,5,0)))</f>
        <v>силикальцитный</v>
      </c>
      <c r="G550" s="75">
        <f>IF(ISERROR(IF(ISBLANK($C550),"",VLOOKUP($C550,'[1]Инф. по МКД'!$D$3:$T$13113,9,0))),"",IF(ISBLANK($C550),"",VLOOKUP($C550,'[1]Инф. по МКД'!$D$3:$T$13113,9,0)))</f>
        <v>2</v>
      </c>
      <c r="H550" s="61">
        <f>IF(ISERROR(IF(ISBLANK($C550),"",VLOOKUP($C550,'[1]Инф. по МКД'!$D$3:$T$13113,10,0))),"",IF(ISBLANK($C550),"",VLOOKUP($C550,'[1]Инф. по МКД'!$D$3:$T$13113,10,0)))</f>
        <v>2</v>
      </c>
      <c r="I550" s="77">
        <f>IF(ISERROR(IF(ISBLANK($C550),"",VLOOKUP($C550,'[1]Инф. по МКД'!$D$3:$T$13113,14,0))),"",IF(ISBLANK($C550),"",VLOOKUP($C550,'[1]Инф. по МКД'!$D$3:$T$13113,14,0)))</f>
        <v>818</v>
      </c>
      <c r="J550" s="78">
        <f>IF(ISERROR(IF(ISBLANK($C550),"",VLOOKUP($C550,'[1]Инф. по МКД'!$D$3:$T$13113,15,0))),"",IF(ISBLANK($C550),"",VLOOKUP($C550,'[1]Инф. по МКД'!$D$3:$T$13113,15,0)))</f>
        <v>754.1</v>
      </c>
      <c r="K550" s="77">
        <f>IF(ISERROR(IF(ISBLANK($C550),"",VLOOKUP($C550,'[1]Инф. по МКД'!$D$3:$T$13113,16,0))),"",IF(ISBLANK($C550),"",VLOOKUP($C550,'[1]Инф. по МКД'!$D$3:$T$13113,16,0)))</f>
        <v>576.20000000000005</v>
      </c>
      <c r="L550" s="79">
        <f>IF(ISERROR(IF(ISBLANK($C550),"",VLOOKUP($C550,'[1]Инф. по МКД'!$D$3:$T$13113,17,0))),"",IF(ISBLANK($C550),"",VLOOKUP($C550,'[1]Инф. по МКД'!$D$3:$T$13113,17,0)))</f>
        <v>54</v>
      </c>
      <c r="M550" s="80">
        <f t="shared" si="80"/>
        <v>1441896.78</v>
      </c>
      <c r="N550" s="78"/>
      <c r="O550" s="78"/>
      <c r="P550" s="78"/>
      <c r="Q550" s="80">
        <f>IF('Форма 2'!D550=0,"",'Форма 2'!D550-N550-O550-P550)</f>
        <v>1441896.78</v>
      </c>
      <c r="R550" s="81">
        <f t="shared" si="85"/>
        <v>1912.0763559209654</v>
      </c>
      <c r="S550" s="81">
        <f t="shared" si="86"/>
        <v>1912.0763559209654</v>
      </c>
      <c r="T550" s="82">
        <v>46022</v>
      </c>
      <c r="U550" s="75" t="s">
        <v>43</v>
      </c>
      <c r="V550" s="84"/>
      <c r="W550" s="84">
        <f t="shared" si="82"/>
        <v>3</v>
      </c>
      <c r="X550" s="85">
        <v>1</v>
      </c>
      <c r="Y550" s="85" t="s">
        <v>961</v>
      </c>
      <c r="Z550" s="85" t="s">
        <v>961</v>
      </c>
      <c r="AA550" s="85">
        <v>1</v>
      </c>
      <c r="AB550" s="85" t="s">
        <v>961</v>
      </c>
      <c r="AC550" s="85">
        <v>1</v>
      </c>
      <c r="AD550" s="85" t="s">
        <v>961</v>
      </c>
      <c r="AE550" s="99" t="s">
        <v>961</v>
      </c>
      <c r="AF550" s="86" t="s">
        <v>961</v>
      </c>
      <c r="AG550" s="85" t="s">
        <v>961</v>
      </c>
      <c r="AH550" s="85" t="s">
        <v>961</v>
      </c>
      <c r="AI550" s="85" t="s">
        <v>961</v>
      </c>
      <c r="AJ550" s="85" t="s">
        <v>961</v>
      </c>
      <c r="AK550" s="85" t="s">
        <v>961</v>
      </c>
      <c r="AL550" s="85" t="s">
        <v>961</v>
      </c>
      <c r="AM550" s="85" t="s">
        <v>961</v>
      </c>
      <c r="AN550" s="85" t="s">
        <v>961</v>
      </c>
      <c r="AO550" s="85" t="s">
        <v>961</v>
      </c>
      <c r="AP550" s="85" t="s">
        <v>961</v>
      </c>
      <c r="AQ550" s="85" t="s">
        <v>961</v>
      </c>
      <c r="AR550" s="85" t="s">
        <v>961</v>
      </c>
    </row>
    <row r="551" spans="1:44" ht="17.25" thickTop="1" thickBot="1" x14ac:dyDescent="0.3">
      <c r="A551" s="190">
        <f t="shared" si="81"/>
        <v>0</v>
      </c>
      <c r="B551" s="191" t="str">
        <f>IF(ISERROR(IF(ISBLANK(C551),"",_xlfn.XLOOKUP(C551,'[1]Инф. по МКД'!$D$3:$D$13151,'[1]Инф. по МКД'!$C$3:$C$13151,,0))),"",IF(ISBLANK(C551),"",_xlfn.XLOOKUP(C551,'[1]Инф. по МКД'!$D$3:$D$13151,'[1]Инф. по МКД'!$C$3:$C$13151,,0)))</f>
        <v/>
      </c>
      <c r="C551" s="35" t="s">
        <v>497</v>
      </c>
      <c r="D551" s="32" t="str">
        <f>IF(ISERROR(IF(ISBLANK($C551),"",VLOOKUP($C551,'[1]Инф. по МКД'!$D$3:$T$13113,3,0))),"",IF(ISBLANK($C551),"",VLOOKUP($C551,'[1]Инф. по МКД'!$D$3:$T$13113,3,0)))</f>
        <v/>
      </c>
      <c r="E551" s="32"/>
      <c r="F551" s="32" t="str">
        <f>IF(ISERROR(IF(ISBLANK($C551),"",VLOOKUP($C551,'[1]Инф. по МКД'!$D$3:$T$13113,5,0))),"",IF(ISBLANK($C551),"",VLOOKUP($C551,'[1]Инф. по МКД'!$D$3:$T$13113,5,0)))</f>
        <v/>
      </c>
      <c r="G551" s="32" t="str">
        <f>IF(ISERROR(IF(ISBLANK($C551),"",VLOOKUP($C551,'[1]Инф. по МКД'!$D$3:$T$13113,9,0))),"",IF(ISBLANK($C551),"",VLOOKUP($C551,'[1]Инф. по МКД'!$D$3:$T$13113,9,0)))</f>
        <v/>
      </c>
      <c r="H551" s="32" t="str">
        <f>IF(ISERROR(IF(ISBLANK($C551),"",VLOOKUP($C551,'[1]Инф. по МКД'!$D$3:$T$13113,10,0))),"",IF(ISBLANK($C551),"",VLOOKUP($C551,'[1]Инф. по МКД'!$D$3:$T$13113,10,0)))</f>
        <v/>
      </c>
      <c r="I551" s="36" t="str">
        <f>IF(ISERROR(IF(ISBLANK($C551),"",VLOOKUP($C551,'[1]Инф. по МКД'!$D$3:$T$13113,14,0))),"",IF(ISBLANK($C551),"",VLOOKUP($C551,'[1]Инф. по МКД'!$D$3:$T$13113,14,0)))</f>
        <v/>
      </c>
      <c r="J551" s="36" t="str">
        <f>IF(ISERROR(IF(ISBLANK($C551),"",VLOOKUP($C551,'[1]Инф. по МКД'!$D$3:$T$13113,15,0))),"",IF(ISBLANK($C551),"",VLOOKUP($C551,'[1]Инф. по МКД'!$D$3:$T$13113,15,0)))</f>
        <v/>
      </c>
      <c r="K551" s="36" t="str">
        <f>IF(ISERROR(IF(ISBLANK($C551),"",VLOOKUP($C551,'[1]Инф. по МКД'!$D$3:$T$13113,16,0))),"",IF(ISBLANK($C551),"",VLOOKUP($C551,'[1]Инф. по МКД'!$D$3:$T$13113,16,0)))</f>
        <v/>
      </c>
      <c r="L551" s="36" t="str">
        <f>IF(ISERROR(IF(ISBLANK($C551),"",VLOOKUP($C551,'[1]Инф. по МКД'!$D$3:$T$13113,17,0))),"",IF(ISBLANK($C551),"",VLOOKUP($C551,'[1]Инф. по МКД'!$D$3:$T$13113,17,0)))</f>
        <v/>
      </c>
      <c r="M551" s="36">
        <f t="shared" si="80"/>
        <v>20374914.010000002</v>
      </c>
      <c r="N551" s="36"/>
      <c r="O551" s="36"/>
      <c r="P551" s="36"/>
      <c r="Q551" s="36">
        <f>IF('Форма 2'!D551=0,"",'Форма 2'!D551-N551-O551-P551)</f>
        <v>20374914.010000002</v>
      </c>
      <c r="R551" s="93"/>
      <c r="S551" s="93"/>
      <c r="T551" s="32"/>
      <c r="U551" s="32"/>
      <c r="V551" s="84"/>
      <c r="W551" s="84">
        <f t="shared" si="82"/>
        <v>0</v>
      </c>
      <c r="X551" s="85"/>
      <c r="Y551" s="85"/>
      <c r="Z551" s="85"/>
      <c r="AA551" s="85"/>
      <c r="AB551" s="85"/>
      <c r="AC551" s="85"/>
      <c r="AD551" s="85"/>
      <c r="AE551" s="99"/>
      <c r="AF551" s="86"/>
      <c r="AG551" s="85"/>
      <c r="AH551" s="85"/>
      <c r="AI551" s="85"/>
      <c r="AJ551" s="85"/>
      <c r="AK551" s="85"/>
      <c r="AL551" s="85"/>
      <c r="AM551" s="85"/>
      <c r="AN551" s="85"/>
      <c r="AO551" s="85"/>
      <c r="AP551" s="85"/>
      <c r="AQ551" s="85"/>
      <c r="AR551" s="85"/>
    </row>
    <row r="552" spans="1:44" ht="16.5" thickTop="1" thickBot="1" x14ac:dyDescent="0.3">
      <c r="A552" s="61">
        <f t="shared" si="81"/>
        <v>1</v>
      </c>
      <c r="B552" s="92" t="str">
        <f>IF(ISERROR(IF(ISBLANK(C552),"",_xlfn.XLOOKUP(C552,'[1]Инф. по МКД'!$D$3:$D$13151,'[1]Инф. по МКД'!$C$3:$C$13151,,0))),"",IF(ISBLANK(C552),"",_xlfn.XLOOKUP(C552,'[1]Инф. по МКД'!$D$3:$D$13151,'[1]Инф. по МКД'!$C$3:$C$13151,,0)))</f>
        <v>Частинский муниципальный округ Пермского края</v>
      </c>
      <c r="C552" s="96" t="s">
        <v>498</v>
      </c>
      <c r="D552" s="74">
        <f>IF(ISERROR(IF(ISBLANK($C552),"",VLOOKUP($C552,'[1]Инф. по МКД'!$D$3:$T$13113,3,0))),"",IF(ISBLANK($C552),"",VLOOKUP($C552,'[1]Инф. по МКД'!$D$3:$T$13113,3,0)))</f>
        <v>1966</v>
      </c>
      <c r="E552" s="75"/>
      <c r="F552" s="87" t="str">
        <f>IF(ISERROR(IF(ISBLANK($C552),"",VLOOKUP($C552,'[1]Инф. по МКД'!$D$3:$T$13113,5,0))),"",IF(ISBLANK($C552),"",VLOOKUP($C552,'[1]Инф. по МКД'!$D$3:$T$13113,5,0)))</f>
        <v>Кирпич</v>
      </c>
      <c r="G552" s="75">
        <f>IF(ISERROR(IF(ISBLANK($C552),"",VLOOKUP($C552,'[1]Инф. по МКД'!$D$3:$T$13113,9,0))),"",IF(ISBLANK($C552),"",VLOOKUP($C552,'[1]Инф. по МКД'!$D$3:$T$13113,9,0)))</f>
        <v>2</v>
      </c>
      <c r="H552" s="61">
        <f>IF(ISERROR(IF(ISBLANK($C552),"",VLOOKUP($C552,'[1]Инф. по МКД'!$D$3:$T$13113,10,0))),"",IF(ISBLANK($C552),"",VLOOKUP($C552,'[1]Инф. по МКД'!$D$3:$T$13113,10,0)))</f>
        <v>2</v>
      </c>
      <c r="I552" s="77">
        <f>IF(ISERROR(IF(ISBLANK($C552),"",VLOOKUP($C552,'[1]Инф. по МКД'!$D$3:$T$13113,14,0))),"",IF(ISBLANK($C552),"",VLOOKUP($C552,'[1]Инф. по МКД'!$D$3:$T$13113,14,0)))</f>
        <v>389.7</v>
      </c>
      <c r="J552" s="78">
        <f>IF(ISERROR(IF(ISBLANK($C552),"",VLOOKUP($C552,'[1]Инф. по МКД'!$D$3:$T$13113,15,0))),"",IF(ISBLANK($C552),"",VLOOKUP($C552,'[1]Инф. по МКД'!$D$3:$T$13113,15,0)))</f>
        <v>330.8</v>
      </c>
      <c r="K552" s="77">
        <f>IF(ISERROR(IF(ISBLANK($C552),"",VLOOKUP($C552,'[1]Инф. по МКД'!$D$3:$T$13113,16,0))),"",IF(ISBLANK($C552),"",VLOOKUP($C552,'[1]Инф. по МКД'!$D$3:$T$13113,16,0)))</f>
        <v>330.8</v>
      </c>
      <c r="L552" s="79">
        <f>IF(ISERROR(IF(ISBLANK($C552),"",VLOOKUP($C552,'[1]Инф. по МКД'!$D$3:$T$13113,17,0))),"",IF(ISBLANK($C552),"",VLOOKUP($C552,'[1]Инф. по МКД'!$D$3:$T$13113,17,0)))</f>
        <v>18</v>
      </c>
      <c r="M552" s="80">
        <f t="shared" si="80"/>
        <v>7188129.5200000005</v>
      </c>
      <c r="N552" s="78"/>
      <c r="O552" s="78"/>
      <c r="P552" s="78"/>
      <c r="Q552" s="80">
        <f>IF('Форма 2'!D552=0,"",'Форма 2'!D552-N552-O552-P552)</f>
        <v>7188129.5200000005</v>
      </c>
      <c r="R552" s="81">
        <f>M552/J552</f>
        <v>21729.533010882711</v>
      </c>
      <c r="S552" s="81">
        <f>R552</f>
        <v>21729.533010882711</v>
      </c>
      <c r="T552" s="82">
        <v>46022</v>
      </c>
      <c r="U552" s="75" t="s">
        <v>43</v>
      </c>
      <c r="V552" s="84"/>
      <c r="W552" s="84">
        <f t="shared" si="82"/>
        <v>6</v>
      </c>
      <c r="X552" s="85">
        <v>1</v>
      </c>
      <c r="Y552" s="85" t="s">
        <v>961</v>
      </c>
      <c r="Z552" s="85" t="s">
        <v>961</v>
      </c>
      <c r="AA552" s="85">
        <v>1</v>
      </c>
      <c r="AB552" s="85" t="s">
        <v>961</v>
      </c>
      <c r="AC552" s="85">
        <v>1</v>
      </c>
      <c r="AD552" s="85" t="s">
        <v>961</v>
      </c>
      <c r="AE552" s="99" t="s">
        <v>961</v>
      </c>
      <c r="AF552" s="86" t="s">
        <v>961</v>
      </c>
      <c r="AG552" s="85">
        <v>1</v>
      </c>
      <c r="AH552" s="85">
        <v>1</v>
      </c>
      <c r="AI552" s="85" t="s">
        <v>961</v>
      </c>
      <c r="AJ552" s="85" t="s">
        <v>961</v>
      </c>
      <c r="AK552" s="85">
        <v>1</v>
      </c>
      <c r="AL552" s="85" t="s">
        <v>961</v>
      </c>
      <c r="AM552" s="85" t="s">
        <v>961</v>
      </c>
      <c r="AN552" s="85" t="s">
        <v>961</v>
      </c>
      <c r="AO552" s="85" t="s">
        <v>961</v>
      </c>
      <c r="AP552" s="85" t="s">
        <v>961</v>
      </c>
      <c r="AQ552" s="85" t="s">
        <v>961</v>
      </c>
      <c r="AR552" s="85" t="s">
        <v>961</v>
      </c>
    </row>
    <row r="553" spans="1:44" ht="16.5" thickTop="1" thickBot="1" x14ac:dyDescent="0.3">
      <c r="A553" s="61">
        <f t="shared" si="81"/>
        <v>2</v>
      </c>
      <c r="B553" s="92" t="str">
        <f>IF(ISERROR(IF(ISBLANK(C553),"",_xlfn.XLOOKUP(C553,'[1]Инф. по МКД'!$D$3:$D$13151,'[1]Инф. по МКД'!$C$3:$C$13151,,0))),"",IF(ISBLANK(C553),"",_xlfn.XLOOKUP(C553,'[1]Инф. по МКД'!$D$3:$D$13151,'[1]Инф. по МКД'!$C$3:$C$13151,,0)))</f>
        <v>Частинский муниципальный округ Пермского края</v>
      </c>
      <c r="C553" s="96" t="s">
        <v>499</v>
      </c>
      <c r="D553" s="74">
        <f>IF(ISERROR(IF(ISBLANK($C553),"",VLOOKUP($C553,'[1]Инф. по МКД'!$D$3:$T$13113,3,0))),"",IF(ISBLANK($C553),"",VLOOKUP($C553,'[1]Инф. по МКД'!$D$3:$T$13113,3,0)))</f>
        <v>1975</v>
      </c>
      <c r="E553" s="75"/>
      <c r="F553" s="87" t="str">
        <f>IF(ISERROR(IF(ISBLANK($C553),"",VLOOKUP($C553,'[1]Инф. по МКД'!$D$3:$T$13113,5,0))),"",IF(ISBLANK($C553),"",VLOOKUP($C553,'[1]Инф. по МКД'!$D$3:$T$13113,5,0)))</f>
        <v>Кирпич</v>
      </c>
      <c r="G553" s="75">
        <f>IF(ISERROR(IF(ISBLANK($C553),"",VLOOKUP($C553,'[1]Инф. по МКД'!$D$3:$T$13113,9,0))),"",IF(ISBLANK($C553),"",VLOOKUP($C553,'[1]Инф. по МКД'!$D$3:$T$13113,9,0)))</f>
        <v>2</v>
      </c>
      <c r="H553" s="61">
        <f>IF(ISERROR(IF(ISBLANK($C553),"",VLOOKUP($C553,'[1]Инф. по МКД'!$D$3:$T$13113,10,0))),"",IF(ISBLANK($C553),"",VLOOKUP($C553,'[1]Инф. по МКД'!$D$3:$T$13113,10,0)))</f>
        <v>2</v>
      </c>
      <c r="I553" s="77">
        <f>IF(ISERROR(IF(ISBLANK($C553),"",VLOOKUP($C553,'[1]Инф. по МКД'!$D$3:$T$13113,14,0))),"",IF(ISBLANK($C553),"",VLOOKUP($C553,'[1]Инф. по МКД'!$D$3:$T$13113,14,0)))</f>
        <v>523.20000000000005</v>
      </c>
      <c r="J553" s="78">
        <f>IF(ISERROR(IF(ISBLANK($C553),"",VLOOKUP($C553,'[1]Инф. по МКД'!$D$3:$T$13113,15,0))),"",IF(ISBLANK($C553),"",VLOOKUP($C553,'[1]Инф. по МКД'!$D$3:$T$13113,15,0)))</f>
        <v>480.2</v>
      </c>
      <c r="K553" s="77">
        <f>IF(ISERROR(IF(ISBLANK($C553),"",VLOOKUP($C553,'[1]Инф. по МКД'!$D$3:$T$13113,16,0))),"",IF(ISBLANK($C553),"",VLOOKUP($C553,'[1]Инф. по МКД'!$D$3:$T$13113,16,0)))</f>
        <v>480.2</v>
      </c>
      <c r="L553" s="79">
        <f>IF(ISERROR(IF(ISBLANK($C553),"",VLOOKUP($C553,'[1]Инф. по МКД'!$D$3:$T$13113,17,0))),"",IF(ISBLANK($C553),"",VLOOKUP($C553,'[1]Инф. по МКД'!$D$3:$T$13113,17,0)))</f>
        <v>25</v>
      </c>
      <c r="M553" s="80">
        <f t="shared" si="80"/>
        <v>5922676.3200000003</v>
      </c>
      <c r="N553" s="78"/>
      <c r="O553" s="78"/>
      <c r="P553" s="78"/>
      <c r="Q553" s="80">
        <f>IF('Форма 2'!D553=0,"",'Форма 2'!D553-N553-O553-P553)</f>
        <v>5922676.3200000003</v>
      </c>
      <c r="R553" s="81">
        <f>M553/J553</f>
        <v>12333.769929196169</v>
      </c>
      <c r="S553" s="81">
        <f>R553</f>
        <v>12333.769929196169</v>
      </c>
      <c r="T553" s="82">
        <v>46022</v>
      </c>
      <c r="U553" s="75" t="s">
        <v>43</v>
      </c>
      <c r="V553" s="83"/>
      <c r="W553" s="84">
        <f t="shared" si="82"/>
        <v>4</v>
      </c>
      <c r="X553" s="85">
        <v>1</v>
      </c>
      <c r="Y553" s="85" t="s">
        <v>961</v>
      </c>
      <c r="Z553" s="85" t="s">
        <v>961</v>
      </c>
      <c r="AA553" s="85">
        <v>1</v>
      </c>
      <c r="AB553" s="85" t="s">
        <v>961</v>
      </c>
      <c r="AC553" s="85">
        <v>1</v>
      </c>
      <c r="AD553" s="85" t="s">
        <v>961</v>
      </c>
      <c r="AE553" s="99" t="s">
        <v>961</v>
      </c>
      <c r="AF553" s="86" t="s">
        <v>961</v>
      </c>
      <c r="AG553" s="85">
        <v>1</v>
      </c>
      <c r="AH553" s="85" t="s">
        <v>961</v>
      </c>
      <c r="AI553" s="85" t="s">
        <v>961</v>
      </c>
      <c r="AJ553" s="85" t="s">
        <v>961</v>
      </c>
      <c r="AK553" s="85" t="s">
        <v>961</v>
      </c>
      <c r="AL553" s="85" t="s">
        <v>961</v>
      </c>
      <c r="AM553" s="85" t="s">
        <v>961</v>
      </c>
      <c r="AN553" s="85" t="s">
        <v>961</v>
      </c>
      <c r="AO553" s="85" t="s">
        <v>961</v>
      </c>
      <c r="AP553" s="85" t="s">
        <v>961</v>
      </c>
      <c r="AQ553" s="85" t="s">
        <v>961</v>
      </c>
      <c r="AR553" s="85" t="s">
        <v>961</v>
      </c>
    </row>
    <row r="554" spans="1:44" ht="16.5" thickTop="1" thickBot="1" x14ac:dyDescent="0.3">
      <c r="A554" s="61">
        <f t="shared" si="81"/>
        <v>3</v>
      </c>
      <c r="B554" s="92" t="str">
        <f>IF(ISERROR(IF(ISBLANK(C554),"",_xlfn.XLOOKUP(C554,'[1]Инф. по МКД'!$D$3:$D$13151,'[1]Инф. по МКД'!$C$3:$C$13151,,0))),"",IF(ISBLANK(C554),"",_xlfn.XLOOKUP(C554,'[1]Инф. по МКД'!$D$3:$D$13151,'[1]Инф. по МКД'!$C$3:$C$13151,,0)))</f>
        <v>Частинский муниципальный округ Пермского края</v>
      </c>
      <c r="C554" s="96" t="s">
        <v>500</v>
      </c>
      <c r="D554" s="74">
        <f>IF(ISERROR(IF(ISBLANK($C554),"",VLOOKUP($C554,'[1]Инф. по МКД'!$D$3:$T$13113,3,0))),"",IF(ISBLANK($C554),"",VLOOKUP($C554,'[1]Инф. по МКД'!$D$3:$T$13113,3,0)))</f>
        <v>1976</v>
      </c>
      <c r="E554" s="75"/>
      <c r="F554" s="87" t="str">
        <f>IF(ISERROR(IF(ISBLANK($C554),"",VLOOKUP($C554,'[1]Инф. по МКД'!$D$3:$T$13113,5,0))),"",IF(ISBLANK($C554),"",VLOOKUP($C554,'[1]Инф. по МКД'!$D$3:$T$13113,5,0)))</f>
        <v>Кирпич</v>
      </c>
      <c r="G554" s="75">
        <f>IF(ISERROR(IF(ISBLANK($C554),"",VLOOKUP($C554,'[1]Инф. по МКД'!$D$3:$T$13113,9,0))),"",IF(ISBLANK($C554),"",VLOOKUP($C554,'[1]Инф. по МКД'!$D$3:$T$13113,9,0)))</f>
        <v>2</v>
      </c>
      <c r="H554" s="61">
        <f>IF(ISERROR(IF(ISBLANK($C554),"",VLOOKUP($C554,'[1]Инф. по МКД'!$D$3:$T$13113,10,0))),"",IF(ISBLANK($C554),"",VLOOKUP($C554,'[1]Инф. по МКД'!$D$3:$T$13113,10,0)))</f>
        <v>2</v>
      </c>
      <c r="I554" s="77">
        <f>IF(ISERROR(IF(ISBLANK($C554),"",VLOOKUP($C554,'[1]Инф. по МКД'!$D$3:$T$13113,14,0))),"",IF(ISBLANK($C554),"",VLOOKUP($C554,'[1]Инф. по МКД'!$D$3:$T$13113,14,0)))</f>
        <v>641.70000000000005</v>
      </c>
      <c r="J554" s="78">
        <f>IF(ISERROR(IF(ISBLANK($C554),"",VLOOKUP($C554,'[1]Инф. по МКД'!$D$3:$T$13113,15,0))),"",IF(ISBLANK($C554),"",VLOOKUP($C554,'[1]Инф. по МКД'!$D$3:$T$13113,15,0)))</f>
        <v>576.5</v>
      </c>
      <c r="K554" s="77">
        <f>IF(ISERROR(IF(ISBLANK($C554),"",VLOOKUP($C554,'[1]Инф. по МКД'!$D$3:$T$13113,16,0))),"",IF(ISBLANK($C554),"",VLOOKUP($C554,'[1]Инф. по МКД'!$D$3:$T$13113,16,0)))</f>
        <v>576.5</v>
      </c>
      <c r="L554" s="79">
        <f>IF(ISERROR(IF(ISBLANK($C554),"",VLOOKUP($C554,'[1]Инф. по МКД'!$D$3:$T$13113,17,0))),"",IF(ISBLANK($C554),"",VLOOKUP($C554,'[1]Инф. по МКД'!$D$3:$T$13113,17,0)))</f>
        <v>15</v>
      </c>
      <c r="M554" s="80">
        <f t="shared" si="80"/>
        <v>7264108.1699999999</v>
      </c>
      <c r="N554" s="78"/>
      <c r="O554" s="78"/>
      <c r="P554" s="78"/>
      <c r="Q554" s="80">
        <f>IF('Форма 2'!D554=0,"",'Форма 2'!D554-N554-O554-P554)</f>
        <v>7264108.1699999999</v>
      </c>
      <c r="R554" s="81">
        <f>M554/J554</f>
        <v>12600.361092801388</v>
      </c>
      <c r="S554" s="81">
        <f>R554</f>
        <v>12600.361092801388</v>
      </c>
      <c r="T554" s="82">
        <v>46022</v>
      </c>
      <c r="U554" s="75" t="s">
        <v>43</v>
      </c>
      <c r="V554" s="84"/>
      <c r="W554" s="84">
        <f t="shared" si="82"/>
        <v>4</v>
      </c>
      <c r="X554" s="85">
        <v>1</v>
      </c>
      <c r="Y554" s="85" t="s">
        <v>961</v>
      </c>
      <c r="Z554" s="85" t="s">
        <v>961</v>
      </c>
      <c r="AA554" s="85">
        <v>1</v>
      </c>
      <c r="AB554" s="85" t="s">
        <v>961</v>
      </c>
      <c r="AC554" s="85">
        <v>1</v>
      </c>
      <c r="AD554" s="85" t="s">
        <v>961</v>
      </c>
      <c r="AE554" s="99" t="s">
        <v>961</v>
      </c>
      <c r="AF554" s="86" t="s">
        <v>961</v>
      </c>
      <c r="AG554" s="85">
        <v>1</v>
      </c>
      <c r="AH554" s="85" t="s">
        <v>961</v>
      </c>
      <c r="AI554" s="85" t="s">
        <v>961</v>
      </c>
      <c r="AJ554" s="85" t="s">
        <v>961</v>
      </c>
      <c r="AK554" s="85" t="s">
        <v>961</v>
      </c>
      <c r="AL554" s="85" t="s">
        <v>961</v>
      </c>
      <c r="AM554" s="85" t="s">
        <v>961</v>
      </c>
      <c r="AN554" s="85" t="s">
        <v>961</v>
      </c>
      <c r="AO554" s="85" t="s">
        <v>961</v>
      </c>
      <c r="AP554" s="85" t="s">
        <v>961</v>
      </c>
      <c r="AQ554" s="85" t="s">
        <v>961</v>
      </c>
      <c r="AR554" s="85" t="s">
        <v>961</v>
      </c>
    </row>
    <row r="555" spans="1:44" ht="17.25" thickTop="1" thickBot="1" x14ac:dyDescent="0.3">
      <c r="A555" s="190">
        <f t="shared" si="81"/>
        <v>0</v>
      </c>
      <c r="B555" s="191" t="str">
        <f>IF(ISERROR(IF(ISBLANK(C555),"",_xlfn.XLOOKUP(C555,'[1]Инф. по МКД'!$D$3:$D$13151,'[1]Инф. по МКД'!$C$3:$C$13151,,0))),"",IF(ISBLANK(C555),"",_xlfn.XLOOKUP(C555,'[1]Инф. по МКД'!$D$3:$D$13151,'[1]Инф. по МКД'!$C$3:$C$13151,,0)))</f>
        <v/>
      </c>
      <c r="C555" s="35" t="s">
        <v>316</v>
      </c>
      <c r="D555" s="32" t="str">
        <f>IF(ISERROR(IF(ISBLANK($C555),"",VLOOKUP($C555,'[1]Инф. по МКД'!$D$3:$T$13113,3,0))),"",IF(ISBLANK($C555),"",VLOOKUP($C555,'[1]Инф. по МКД'!$D$3:$T$13113,3,0)))</f>
        <v/>
      </c>
      <c r="E555" s="32"/>
      <c r="F555" s="32" t="str">
        <f>IF(ISERROR(IF(ISBLANK($C555),"",VLOOKUP($C555,'[1]Инф. по МКД'!$D$3:$T$13113,5,0))),"",IF(ISBLANK($C555),"",VLOOKUP($C555,'[1]Инф. по МКД'!$D$3:$T$13113,5,0)))</f>
        <v/>
      </c>
      <c r="G555" s="32" t="str">
        <f>IF(ISERROR(IF(ISBLANK($C555),"",VLOOKUP($C555,'[1]Инф. по МКД'!$D$3:$T$13113,9,0))),"",IF(ISBLANK($C555),"",VLOOKUP($C555,'[1]Инф. по МКД'!$D$3:$T$13113,9,0)))</f>
        <v/>
      </c>
      <c r="H555" s="32" t="str">
        <f>IF(ISERROR(IF(ISBLANK($C555),"",VLOOKUP($C555,'[1]Инф. по МКД'!$D$3:$T$13113,10,0))),"",IF(ISBLANK($C555),"",VLOOKUP($C555,'[1]Инф. по МКД'!$D$3:$T$13113,10,0)))</f>
        <v/>
      </c>
      <c r="I555" s="36" t="str">
        <f>IF(ISERROR(IF(ISBLANK($C555),"",VLOOKUP($C555,'[1]Инф. по МКД'!$D$3:$T$13113,14,0))),"",IF(ISBLANK($C555),"",VLOOKUP($C555,'[1]Инф. по МКД'!$D$3:$T$13113,14,0)))</f>
        <v/>
      </c>
      <c r="J555" s="36" t="str">
        <f>IF(ISERROR(IF(ISBLANK($C555),"",VLOOKUP($C555,'[1]Инф. по МКД'!$D$3:$T$13113,15,0))),"",IF(ISBLANK($C555),"",VLOOKUP($C555,'[1]Инф. по МКД'!$D$3:$T$13113,15,0)))</f>
        <v/>
      </c>
      <c r="K555" s="36" t="str">
        <f>IF(ISERROR(IF(ISBLANK($C555),"",VLOOKUP($C555,'[1]Инф. по МКД'!$D$3:$T$13113,16,0))),"",IF(ISBLANK($C555),"",VLOOKUP($C555,'[1]Инф. по МКД'!$D$3:$T$13113,16,0)))</f>
        <v/>
      </c>
      <c r="L555" s="36" t="str">
        <f>IF(ISERROR(IF(ISBLANK($C555),"",VLOOKUP($C555,'[1]Инф. по МКД'!$D$3:$T$13113,17,0))),"",IF(ISBLANK($C555),"",VLOOKUP($C555,'[1]Инф. по МКД'!$D$3:$T$13113,17,0)))</f>
        <v/>
      </c>
      <c r="M555" s="36">
        <f t="shared" si="80"/>
        <v>11071176.34</v>
      </c>
      <c r="N555" s="36"/>
      <c r="O555" s="36"/>
      <c r="P555" s="36"/>
      <c r="Q555" s="36">
        <f>IF('Форма 2'!D555=0,"",'Форма 2'!D555-N555-O555-P555)</f>
        <v>11071176.34</v>
      </c>
      <c r="R555" s="93"/>
      <c r="S555" s="93"/>
      <c r="T555" s="32"/>
      <c r="U555" s="32"/>
      <c r="V555" s="84"/>
      <c r="W555" s="84">
        <f t="shared" si="82"/>
        <v>0</v>
      </c>
      <c r="X555" s="85"/>
      <c r="Y555" s="85"/>
      <c r="Z555" s="85"/>
      <c r="AA555" s="85"/>
      <c r="AB555" s="85"/>
      <c r="AC555" s="85"/>
      <c r="AD555" s="85"/>
      <c r="AE555" s="99"/>
      <c r="AF555" s="86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</row>
    <row r="556" spans="1:44" ht="16.5" thickTop="1" thickBot="1" x14ac:dyDescent="0.3">
      <c r="A556" s="61">
        <f t="shared" si="81"/>
        <v>1</v>
      </c>
      <c r="B556" s="92" t="str">
        <f>IF(ISERROR(IF(ISBLANK(C556),"",_xlfn.XLOOKUP(C556,'[1]Инф. по МКД'!$D$3:$D$13151,'[1]Инф. по МКД'!$C$3:$C$13151,,0))),"",IF(ISBLANK(C556),"",_xlfn.XLOOKUP(C556,'[1]Инф. по МКД'!$D$3:$D$13151,'[1]Инф. по МКД'!$C$3:$C$13151,,0)))</f>
        <v>Чердынский городской округ Пермского края</v>
      </c>
      <c r="C556" s="96" t="s">
        <v>764</v>
      </c>
      <c r="D556" s="74">
        <f>IF(ISERROR(IF(ISBLANK($C556),"",VLOOKUP($C556,'[1]Инф. по МКД'!$D$3:$T$13113,3,0))),"",IF(ISBLANK($C556),"",VLOOKUP($C556,'[1]Инф. по МКД'!$D$3:$T$13113,3,0)))</f>
        <v>1960</v>
      </c>
      <c r="E556" s="75"/>
      <c r="F556" s="87" t="str">
        <f>IF(ISERROR(IF(ISBLANK($C556),"",VLOOKUP($C556,'[1]Инф. по МКД'!$D$3:$T$13113,5,0))),"",IF(ISBLANK($C556),"",VLOOKUP($C556,'[1]Инф. по МКД'!$D$3:$T$13113,5,0)))</f>
        <v>Кирпич</v>
      </c>
      <c r="G556" s="75">
        <f>IF(ISERROR(IF(ISBLANK($C556),"",VLOOKUP($C556,'[1]Инф. по МКД'!$D$3:$T$13113,9,0))),"",IF(ISBLANK($C556),"",VLOOKUP($C556,'[1]Инф. по МКД'!$D$3:$T$13113,9,0)))</f>
        <v>2</v>
      </c>
      <c r="H556" s="61">
        <f>IF(ISERROR(IF(ISBLANK($C556),"",VLOOKUP($C556,'[1]Инф. по МКД'!$D$3:$T$13113,10,0))),"",IF(ISBLANK($C556),"",VLOOKUP($C556,'[1]Инф. по МКД'!$D$3:$T$13113,10,0)))</f>
        <v>2</v>
      </c>
      <c r="I556" s="77">
        <f>IF(ISERROR(IF(ISBLANK($C556),"",VLOOKUP($C556,'[1]Инф. по МКД'!$D$3:$T$13113,14,0))),"",IF(ISBLANK($C556),"",VLOOKUP($C556,'[1]Инф. по МКД'!$D$3:$T$13113,14,0)))</f>
        <v>1036.3</v>
      </c>
      <c r="J556" s="78">
        <f>IF(ISERROR(IF(ISBLANK($C556),"",VLOOKUP($C556,'[1]Инф. по МКД'!$D$3:$T$13113,15,0))),"",IF(ISBLANK($C556),"",VLOOKUP($C556,'[1]Инф. по МКД'!$D$3:$T$13113,15,0)))</f>
        <v>653.70000000000005</v>
      </c>
      <c r="K556" s="77">
        <f>IF(ISERROR(IF(ISBLANK($C556),"",VLOOKUP($C556,'[1]Инф. по МКД'!$D$3:$T$13113,16,0))),"",IF(ISBLANK($C556),"",VLOOKUP($C556,'[1]Инф. по МКД'!$D$3:$T$13113,16,0)))</f>
        <v>612.79999999999995</v>
      </c>
      <c r="L556" s="79">
        <f>IF(ISERROR(IF(ISBLANK($C556),"",VLOOKUP($C556,'[1]Инф. по МКД'!$D$3:$T$13113,17,0))),"",IF(ISBLANK($C556),"",VLOOKUP($C556,'[1]Инф. по МКД'!$D$3:$T$13113,17,0)))</f>
        <v>20</v>
      </c>
      <c r="M556" s="80">
        <f t="shared" si="80"/>
        <v>11071176.34</v>
      </c>
      <c r="N556" s="78"/>
      <c r="O556" s="78"/>
      <c r="P556" s="78"/>
      <c r="Q556" s="80">
        <f>IF('Форма 2'!D556=0,"",'Форма 2'!D556-N556-O556-P556)</f>
        <v>11071176.34</v>
      </c>
      <c r="R556" s="81">
        <f>M556/J556</f>
        <v>16936.173076334708</v>
      </c>
      <c r="S556" s="81">
        <f>R556</f>
        <v>16936.173076334708</v>
      </c>
      <c r="T556" s="82">
        <v>46022</v>
      </c>
      <c r="U556" s="75" t="s">
        <v>43</v>
      </c>
      <c r="V556" s="84"/>
      <c r="W556" s="84">
        <f t="shared" si="82"/>
        <v>4</v>
      </c>
      <c r="X556" s="85">
        <v>1</v>
      </c>
      <c r="Y556" s="85">
        <v>1</v>
      </c>
      <c r="Z556" s="85" t="s">
        <v>961</v>
      </c>
      <c r="AA556" s="85">
        <v>1</v>
      </c>
      <c r="AB556" s="85">
        <v>1</v>
      </c>
      <c r="AC556" s="85" t="s">
        <v>961</v>
      </c>
      <c r="AD556" s="85" t="s">
        <v>961</v>
      </c>
      <c r="AE556" s="99" t="s">
        <v>961</v>
      </c>
      <c r="AF556" s="86" t="s">
        <v>961</v>
      </c>
      <c r="AG556" s="85" t="s">
        <v>961</v>
      </c>
      <c r="AH556" s="85" t="s">
        <v>961</v>
      </c>
      <c r="AI556" s="85" t="s">
        <v>961</v>
      </c>
      <c r="AJ556" s="85" t="s">
        <v>961</v>
      </c>
      <c r="AK556" s="85" t="s">
        <v>961</v>
      </c>
      <c r="AL556" s="85" t="s">
        <v>961</v>
      </c>
      <c r="AM556" s="85" t="s">
        <v>961</v>
      </c>
      <c r="AN556" s="85" t="s">
        <v>961</v>
      </c>
      <c r="AO556" s="85" t="s">
        <v>961</v>
      </c>
      <c r="AP556" s="85" t="s">
        <v>961</v>
      </c>
      <c r="AQ556" s="85" t="s">
        <v>961</v>
      </c>
      <c r="AR556" s="85" t="s">
        <v>961</v>
      </c>
    </row>
    <row r="557" spans="1:44" ht="17.25" thickTop="1" thickBot="1" x14ac:dyDescent="0.3">
      <c r="A557" s="190">
        <f t="shared" si="81"/>
        <v>0</v>
      </c>
      <c r="B557" s="191" t="str">
        <f>IF(ISERROR(IF(ISBLANK(C557),"",_xlfn.XLOOKUP(C557,'[1]Инф. по МКД'!$D$3:$D$13151,'[1]Инф. по МКД'!$C$3:$C$13151,,0))),"",IF(ISBLANK(C557),"",_xlfn.XLOOKUP(C557,'[1]Инф. по МКД'!$D$3:$D$13151,'[1]Инф. по МКД'!$C$3:$C$13151,,0)))</f>
        <v/>
      </c>
      <c r="C557" s="35" t="s">
        <v>320</v>
      </c>
      <c r="D557" s="32" t="str">
        <f>IF(ISERROR(IF(ISBLANK($C557),"",VLOOKUP($C557,'[1]Инф. по МКД'!$D$3:$T$13113,3,0))),"",IF(ISBLANK($C557),"",VLOOKUP($C557,'[1]Инф. по МКД'!$D$3:$T$13113,3,0)))</f>
        <v/>
      </c>
      <c r="E557" s="32"/>
      <c r="F557" s="32" t="str">
        <f>IF(ISERROR(IF(ISBLANK($C557),"",VLOOKUP($C557,'[1]Инф. по МКД'!$D$3:$T$13113,5,0))),"",IF(ISBLANK($C557),"",VLOOKUP($C557,'[1]Инф. по МКД'!$D$3:$T$13113,5,0)))</f>
        <v/>
      </c>
      <c r="G557" s="32" t="str">
        <f>IF(ISERROR(IF(ISBLANK($C557),"",VLOOKUP($C557,'[1]Инф. по МКД'!$D$3:$T$13113,9,0))),"",IF(ISBLANK($C557),"",VLOOKUP($C557,'[1]Инф. по МКД'!$D$3:$T$13113,9,0)))</f>
        <v/>
      </c>
      <c r="H557" s="32" t="str">
        <f>IF(ISERROR(IF(ISBLANK($C557),"",VLOOKUP($C557,'[1]Инф. по МКД'!$D$3:$T$13113,10,0))),"",IF(ISBLANK($C557),"",VLOOKUP($C557,'[1]Инф. по МКД'!$D$3:$T$13113,10,0)))</f>
        <v/>
      </c>
      <c r="I557" s="36" t="str">
        <f>IF(ISERROR(IF(ISBLANK($C557),"",VLOOKUP($C557,'[1]Инф. по МКД'!$D$3:$T$13113,14,0))),"",IF(ISBLANK($C557),"",VLOOKUP($C557,'[1]Инф. по МКД'!$D$3:$T$13113,14,0)))</f>
        <v/>
      </c>
      <c r="J557" s="36" t="str">
        <f>IF(ISERROR(IF(ISBLANK($C557),"",VLOOKUP($C557,'[1]Инф. по МКД'!$D$3:$T$13113,15,0))),"",IF(ISBLANK($C557),"",VLOOKUP($C557,'[1]Инф. по МКД'!$D$3:$T$13113,15,0)))</f>
        <v/>
      </c>
      <c r="K557" s="36" t="str">
        <f>IF(ISERROR(IF(ISBLANK($C557),"",VLOOKUP($C557,'[1]Инф. по МКД'!$D$3:$T$13113,16,0))),"",IF(ISBLANK($C557),"",VLOOKUP($C557,'[1]Инф. по МКД'!$D$3:$T$13113,16,0)))</f>
        <v/>
      </c>
      <c r="L557" s="36" t="str">
        <f>IF(ISERROR(IF(ISBLANK($C557),"",VLOOKUP($C557,'[1]Инф. по МКД'!$D$3:$T$13113,17,0))),"",IF(ISBLANK($C557),"",VLOOKUP($C557,'[1]Инф. по МКД'!$D$3:$T$13113,17,0)))</f>
        <v/>
      </c>
      <c r="M557" s="36">
        <f t="shared" si="80"/>
        <v>175063907.94</v>
      </c>
      <c r="N557" s="36"/>
      <c r="O557" s="36"/>
      <c r="P557" s="36"/>
      <c r="Q557" s="36">
        <f>IF('Форма 2'!D557=0,"",'Форма 2'!D557-N557-O557-P557)</f>
        <v>175063907.94</v>
      </c>
      <c r="R557" s="93"/>
      <c r="S557" s="93"/>
      <c r="T557" s="32"/>
      <c r="U557" s="32"/>
      <c r="V557" s="84"/>
      <c r="W557" s="84">
        <f t="shared" si="82"/>
        <v>0</v>
      </c>
      <c r="X557" s="85"/>
      <c r="Y557" s="85"/>
      <c r="Z557" s="85"/>
      <c r="AA557" s="85"/>
      <c r="AB557" s="85"/>
      <c r="AC557" s="85"/>
      <c r="AD557" s="85"/>
      <c r="AE557" s="99"/>
      <c r="AF557" s="86"/>
      <c r="AG557" s="85"/>
      <c r="AH557" s="85"/>
      <c r="AI557" s="85"/>
      <c r="AJ557" s="85"/>
      <c r="AK557" s="85"/>
      <c r="AL557" s="85"/>
      <c r="AM557" s="85"/>
      <c r="AN557" s="85"/>
      <c r="AO557" s="85"/>
      <c r="AP557" s="85"/>
      <c r="AQ557" s="85"/>
      <c r="AR557" s="85"/>
    </row>
    <row r="558" spans="1:44" ht="16.5" thickTop="1" thickBot="1" x14ac:dyDescent="0.3">
      <c r="A558" s="61">
        <f t="shared" si="81"/>
        <v>1</v>
      </c>
      <c r="B558" s="92" t="str">
        <f>IF(ISERROR(IF(ISBLANK(C558),"",_xlfn.XLOOKUP(C558,'[1]Инф. по МКД'!$D$3:$D$13151,'[1]Инф. по МКД'!$C$3:$C$13151,,0))),"",IF(ISBLANK(C558),"",_xlfn.XLOOKUP(C558,'[1]Инф. по МКД'!$D$3:$D$13151,'[1]Инф. по МКД'!$C$3:$C$13151,,0)))</f>
        <v>Чусовской городской округ Пермского края</v>
      </c>
      <c r="C558" s="96" t="s">
        <v>501</v>
      </c>
      <c r="D558" s="74">
        <f>IF(ISERROR(IF(ISBLANK($C558),"",VLOOKUP($C558,'[1]Инф. по МКД'!$D$3:$T$13113,3,0))),"",IF(ISBLANK($C558),"",VLOOKUP($C558,'[1]Инф. по МКД'!$D$3:$T$13113,3,0)))</f>
        <v>1960</v>
      </c>
      <c r="E558" s="75"/>
      <c r="F558" s="87" t="str">
        <f>IF(ISERROR(IF(ISBLANK($C558),"",VLOOKUP($C558,'[1]Инф. по МКД'!$D$3:$T$13113,5,0))),"",IF(ISBLANK($C558),"",VLOOKUP($C558,'[1]Инф. по МКД'!$D$3:$T$13113,5,0)))</f>
        <v>Кирпич</v>
      </c>
      <c r="G558" s="75">
        <f>IF(ISERROR(IF(ISBLANK($C558),"",VLOOKUP($C558,'[1]Инф. по МКД'!$D$3:$T$13113,9,0))),"",IF(ISBLANK($C558),"",VLOOKUP($C558,'[1]Инф. по МКД'!$D$3:$T$13113,9,0)))</f>
        <v>2</v>
      </c>
      <c r="H558" s="61">
        <f>IF(ISERROR(IF(ISBLANK($C558),"",VLOOKUP($C558,'[1]Инф. по МКД'!$D$3:$T$13113,10,0))),"",IF(ISBLANK($C558),"",VLOOKUP($C558,'[1]Инф. по МКД'!$D$3:$T$13113,10,0)))</f>
        <v>2</v>
      </c>
      <c r="I558" s="77">
        <f>IF(ISERROR(IF(ISBLANK($C558),"",VLOOKUP($C558,'[1]Инф. по МКД'!$D$3:$T$13113,14,0))),"",IF(ISBLANK($C558),"",VLOOKUP($C558,'[1]Инф. по МКД'!$D$3:$T$13113,14,0)))</f>
        <v>628.29999999999995</v>
      </c>
      <c r="J558" s="78">
        <f>IF(ISERROR(IF(ISBLANK($C558),"",VLOOKUP($C558,'[1]Инф. по МКД'!$D$3:$T$13113,15,0))),"",IF(ISBLANK($C558),"",VLOOKUP($C558,'[1]Инф. по МКД'!$D$3:$T$13113,15,0)))</f>
        <v>628.29999999999995</v>
      </c>
      <c r="K558" s="77">
        <f>IF(ISERROR(IF(ISBLANK($C558),"",VLOOKUP($C558,'[1]Инф. по МКД'!$D$3:$T$13113,16,0))),"",IF(ISBLANK($C558),"",VLOOKUP($C558,'[1]Инф. по МКД'!$D$3:$T$13113,16,0)))</f>
        <v>565.47</v>
      </c>
      <c r="L558" s="79">
        <f>IF(ISERROR(IF(ISBLANK($C558),"",VLOOKUP($C558,'[1]Инф. по МКД'!$D$3:$T$13113,17,0))),"",IF(ISBLANK($C558),"",VLOOKUP($C558,'[1]Инф. по МКД'!$D$3:$T$13113,17,0)))</f>
        <v>0</v>
      </c>
      <c r="M558" s="80">
        <f t="shared" si="80"/>
        <v>6004908.1399999997</v>
      </c>
      <c r="N558" s="78"/>
      <c r="O558" s="78"/>
      <c r="P558" s="78"/>
      <c r="Q558" s="80">
        <f>IF('Форма 2'!D558=0,"",'Форма 2'!D558-N558-O558-P558)</f>
        <v>6004908.1399999997</v>
      </c>
      <c r="R558" s="81">
        <f t="shared" ref="R558:R577" si="87">M558/J558</f>
        <v>9557.3900047747884</v>
      </c>
      <c r="S558" s="81">
        <f t="shared" ref="S558:S577" si="88">R558</f>
        <v>9557.3900047747884</v>
      </c>
      <c r="T558" s="82">
        <v>46022</v>
      </c>
      <c r="U558" s="75" t="s">
        <v>43</v>
      </c>
      <c r="V558" s="83"/>
      <c r="W558" s="84">
        <f t="shared" si="82"/>
        <v>1</v>
      </c>
      <c r="X558" s="85" t="s">
        <v>961</v>
      </c>
      <c r="Y558" s="85" t="s">
        <v>961</v>
      </c>
      <c r="Z558" s="85" t="s">
        <v>961</v>
      </c>
      <c r="AA558" s="85" t="s">
        <v>961</v>
      </c>
      <c r="AB558" s="85" t="s">
        <v>961</v>
      </c>
      <c r="AC558" s="85" t="s">
        <v>961</v>
      </c>
      <c r="AD558" s="85" t="s">
        <v>961</v>
      </c>
      <c r="AE558" s="99" t="s">
        <v>961</v>
      </c>
      <c r="AF558" s="86" t="s">
        <v>961</v>
      </c>
      <c r="AG558" s="85">
        <v>1</v>
      </c>
      <c r="AH558" s="85" t="s">
        <v>961</v>
      </c>
      <c r="AI558" s="85" t="s">
        <v>961</v>
      </c>
      <c r="AJ558" s="85" t="s">
        <v>961</v>
      </c>
      <c r="AK558" s="85" t="s">
        <v>961</v>
      </c>
      <c r="AL558" s="85" t="s">
        <v>961</v>
      </c>
      <c r="AM558" s="85" t="s">
        <v>961</v>
      </c>
      <c r="AN558" s="85" t="s">
        <v>961</v>
      </c>
      <c r="AO558" s="85" t="s">
        <v>961</v>
      </c>
      <c r="AP558" s="85" t="s">
        <v>961</v>
      </c>
      <c r="AQ558" s="85" t="s">
        <v>961</v>
      </c>
      <c r="AR558" s="85" t="s">
        <v>961</v>
      </c>
    </row>
    <row r="559" spans="1:44" ht="16.5" thickTop="1" thickBot="1" x14ac:dyDescent="0.3">
      <c r="A559" s="61">
        <f t="shared" si="81"/>
        <v>2</v>
      </c>
      <c r="B559" s="92" t="str">
        <f>IF(ISERROR(IF(ISBLANK(C559),"",_xlfn.XLOOKUP(C559,'[1]Инф. по МКД'!$D$3:$D$13151,'[1]Инф. по МКД'!$C$3:$C$13151,,0))),"",IF(ISBLANK(C559),"",_xlfn.XLOOKUP(C559,'[1]Инф. по МКД'!$D$3:$D$13151,'[1]Инф. по МКД'!$C$3:$C$13151,,0)))</f>
        <v>Чусовской городской округ Пермского края</v>
      </c>
      <c r="C559" s="96" t="s">
        <v>502</v>
      </c>
      <c r="D559" s="74">
        <f>IF(ISERROR(IF(ISBLANK($C559),"",VLOOKUP($C559,'[1]Инф. по МКД'!$D$3:$T$13113,3,0))),"",IF(ISBLANK($C559),"",VLOOKUP($C559,'[1]Инф. по МКД'!$D$3:$T$13113,3,0)))</f>
        <v>1962</v>
      </c>
      <c r="E559" s="75"/>
      <c r="F559" s="87" t="str">
        <f>IF(ISERROR(IF(ISBLANK($C559),"",VLOOKUP($C559,'[1]Инф. по МКД'!$D$3:$T$13113,5,0))),"",IF(ISBLANK($C559),"",VLOOKUP($C559,'[1]Инф. по МКД'!$D$3:$T$13113,5,0)))</f>
        <v>Шлакоблок</v>
      </c>
      <c r="G559" s="75">
        <f>IF(ISERROR(IF(ISBLANK($C559),"",VLOOKUP($C559,'[1]Инф. по МКД'!$D$3:$T$13113,9,0))),"",IF(ISBLANK($C559),"",VLOOKUP($C559,'[1]Инф. по МКД'!$D$3:$T$13113,9,0)))</f>
        <v>2</v>
      </c>
      <c r="H559" s="61">
        <f>IF(ISERROR(IF(ISBLANK($C559),"",VLOOKUP($C559,'[1]Инф. по МКД'!$D$3:$T$13113,10,0))),"",IF(ISBLANK($C559),"",VLOOKUP($C559,'[1]Инф. по МКД'!$D$3:$T$13113,10,0)))</f>
        <v>1</v>
      </c>
      <c r="I559" s="77">
        <f>IF(ISERROR(IF(ISBLANK($C559),"",VLOOKUP($C559,'[1]Инф. по МКД'!$D$3:$T$13113,14,0))),"",IF(ISBLANK($C559),"",VLOOKUP($C559,'[1]Инф. по МКД'!$D$3:$T$13113,14,0)))</f>
        <v>295.7</v>
      </c>
      <c r="J559" s="78">
        <f>IF(ISERROR(IF(ISBLANK($C559),"",VLOOKUP($C559,'[1]Инф. по МКД'!$D$3:$T$13113,15,0))),"",IF(ISBLANK($C559),"",VLOOKUP($C559,'[1]Инф. по МКД'!$D$3:$T$13113,15,0)))</f>
        <v>261.60000000000002</v>
      </c>
      <c r="K559" s="77">
        <f>IF(ISERROR(IF(ISBLANK($C559),"",VLOOKUP($C559,'[1]Инф. по МКД'!$D$3:$T$13113,16,0))),"",IF(ISBLANK($C559),"",VLOOKUP($C559,'[1]Инф. по МКД'!$D$3:$T$13113,16,0)))</f>
        <v>235.44</v>
      </c>
      <c r="L559" s="79">
        <f>IF(ISERROR(IF(ISBLANK($C559),"",VLOOKUP($C559,'[1]Инф. по МКД'!$D$3:$T$13113,17,0))),"",IF(ISBLANK($C559),"",VLOOKUP($C559,'[1]Инф. по МКД'!$D$3:$T$13113,17,0)))</f>
        <v>0</v>
      </c>
      <c r="M559" s="80">
        <f t="shared" si="80"/>
        <v>2826120.22</v>
      </c>
      <c r="N559" s="78"/>
      <c r="O559" s="78"/>
      <c r="P559" s="78"/>
      <c r="Q559" s="80">
        <f>IF('Форма 2'!D559=0,"",'Форма 2'!D559-N559-O559-P559)</f>
        <v>2826120.22</v>
      </c>
      <c r="R559" s="81">
        <f t="shared" si="87"/>
        <v>10803.211850152906</v>
      </c>
      <c r="S559" s="81">
        <f t="shared" si="88"/>
        <v>10803.211850152906</v>
      </c>
      <c r="T559" s="82">
        <v>46022</v>
      </c>
      <c r="U559" s="75" t="s">
        <v>43</v>
      </c>
      <c r="V559" s="84"/>
      <c r="W559" s="84">
        <f t="shared" si="82"/>
        <v>1</v>
      </c>
      <c r="X559" s="85" t="s">
        <v>961</v>
      </c>
      <c r="Y559" s="85" t="s">
        <v>961</v>
      </c>
      <c r="Z559" s="85" t="s">
        <v>961</v>
      </c>
      <c r="AA559" s="85" t="s">
        <v>961</v>
      </c>
      <c r="AB559" s="85" t="s">
        <v>961</v>
      </c>
      <c r="AC559" s="85" t="s">
        <v>961</v>
      </c>
      <c r="AD559" s="85" t="s">
        <v>961</v>
      </c>
      <c r="AE559" s="99" t="s">
        <v>961</v>
      </c>
      <c r="AF559" s="86" t="s">
        <v>961</v>
      </c>
      <c r="AG559" s="85">
        <v>1</v>
      </c>
      <c r="AH559" s="85" t="s">
        <v>961</v>
      </c>
      <c r="AI559" s="85" t="s">
        <v>961</v>
      </c>
      <c r="AJ559" s="85" t="s">
        <v>961</v>
      </c>
      <c r="AK559" s="85" t="s">
        <v>961</v>
      </c>
      <c r="AL559" s="85" t="s">
        <v>961</v>
      </c>
      <c r="AM559" s="85" t="s">
        <v>961</v>
      </c>
      <c r="AN559" s="85" t="s">
        <v>961</v>
      </c>
      <c r="AO559" s="85" t="s">
        <v>961</v>
      </c>
      <c r="AP559" s="85" t="s">
        <v>961</v>
      </c>
      <c r="AQ559" s="85" t="s">
        <v>961</v>
      </c>
      <c r="AR559" s="85" t="s">
        <v>961</v>
      </c>
    </row>
    <row r="560" spans="1:44" ht="16.5" thickTop="1" thickBot="1" x14ac:dyDescent="0.3">
      <c r="A560" s="61">
        <f t="shared" si="81"/>
        <v>3</v>
      </c>
      <c r="B560" s="92" t="str">
        <f>IF(ISERROR(IF(ISBLANK(C560),"",_xlfn.XLOOKUP(C560,'[1]Инф. по МКД'!$D$3:$D$13151,'[1]Инф. по МКД'!$C$3:$C$13151,,0))),"",IF(ISBLANK(C560),"",_xlfn.XLOOKUP(C560,'[1]Инф. по МКД'!$D$3:$D$13151,'[1]Инф. по МКД'!$C$3:$C$13151,,0)))</f>
        <v>Чусовской городской округ Пермского края</v>
      </c>
      <c r="C560" s="96" t="s">
        <v>503</v>
      </c>
      <c r="D560" s="74">
        <f>IF(ISERROR(IF(ISBLANK($C560),"",VLOOKUP($C560,'[1]Инф. по МКД'!$D$3:$T$13113,3,0))),"",IF(ISBLANK($C560),"",VLOOKUP($C560,'[1]Инф. по МКД'!$D$3:$T$13113,3,0)))</f>
        <v>1956</v>
      </c>
      <c r="E560" s="75"/>
      <c r="F560" s="87" t="str">
        <f>IF(ISERROR(IF(ISBLANK($C560),"",VLOOKUP($C560,'[1]Инф. по МКД'!$D$3:$T$13113,5,0))),"",IF(ISBLANK($C560),"",VLOOKUP($C560,'[1]Инф. по МКД'!$D$3:$T$13113,5,0)))</f>
        <v>Шлакоблок</v>
      </c>
      <c r="G560" s="75">
        <f>IF(ISERROR(IF(ISBLANK($C560),"",VLOOKUP($C560,'[1]Инф. по МКД'!$D$3:$T$13113,9,0))),"",IF(ISBLANK($C560),"",VLOOKUP($C560,'[1]Инф. по МКД'!$D$3:$T$13113,9,0)))</f>
        <v>3</v>
      </c>
      <c r="H560" s="61">
        <f>IF(ISERROR(IF(ISBLANK($C560),"",VLOOKUP($C560,'[1]Инф. по МКД'!$D$3:$T$13113,10,0))),"",IF(ISBLANK($C560),"",VLOOKUP($C560,'[1]Инф. по МКД'!$D$3:$T$13113,10,0)))</f>
        <v>2</v>
      </c>
      <c r="I560" s="77">
        <f>IF(ISERROR(IF(ISBLANK($C560),"",VLOOKUP($C560,'[1]Инф. по МКД'!$D$3:$T$13113,14,0))),"",IF(ISBLANK($C560),"",VLOOKUP($C560,'[1]Инф. по МКД'!$D$3:$T$13113,14,0)))</f>
        <v>1704.6</v>
      </c>
      <c r="J560" s="78">
        <f>IF(ISERROR(IF(ISBLANK($C560),"",VLOOKUP($C560,'[1]Инф. по МКД'!$D$3:$T$13113,15,0))),"",IF(ISBLANK($C560),"",VLOOKUP($C560,'[1]Инф. по МКД'!$D$3:$T$13113,15,0)))</f>
        <v>1465.7</v>
      </c>
      <c r="K560" s="77">
        <f>IF(ISERROR(IF(ISBLANK($C560),"",VLOOKUP($C560,'[1]Инф. по МКД'!$D$3:$T$13113,16,0))),"",IF(ISBLANK($C560),"",VLOOKUP($C560,'[1]Инф. по МКД'!$D$3:$T$13113,16,0)))</f>
        <v>1465.7</v>
      </c>
      <c r="L560" s="79">
        <f>IF(ISERROR(IF(ISBLANK($C560),"",VLOOKUP($C560,'[1]Инф. по МКД'!$D$3:$T$13113,17,0))),"",IF(ISBLANK($C560),"",VLOOKUP($C560,'[1]Инф. по МКД'!$D$3:$T$13113,17,0)))</f>
        <v>64</v>
      </c>
      <c r="M560" s="80">
        <f t="shared" si="80"/>
        <v>2167756.87</v>
      </c>
      <c r="N560" s="78"/>
      <c r="O560" s="78"/>
      <c r="P560" s="78"/>
      <c r="Q560" s="80">
        <f>IF('Форма 2'!D560=0,"",'Форма 2'!D560-N560-O560-P560)</f>
        <v>2167756.87</v>
      </c>
      <c r="R560" s="81">
        <f t="shared" si="87"/>
        <v>1478.9908371426623</v>
      </c>
      <c r="S560" s="81">
        <f t="shared" si="88"/>
        <v>1478.9908371426623</v>
      </c>
      <c r="T560" s="82">
        <v>46022</v>
      </c>
      <c r="U560" s="75" t="s">
        <v>43</v>
      </c>
      <c r="V560" s="84"/>
      <c r="W560" s="84">
        <f t="shared" si="82"/>
        <v>1</v>
      </c>
      <c r="X560" s="85" t="s">
        <v>961</v>
      </c>
      <c r="Y560" s="85" t="s">
        <v>961</v>
      </c>
      <c r="Z560" s="85" t="s">
        <v>961</v>
      </c>
      <c r="AA560" s="85" t="s">
        <v>961</v>
      </c>
      <c r="AB560" s="85" t="s">
        <v>961</v>
      </c>
      <c r="AC560" s="85" t="s">
        <v>961</v>
      </c>
      <c r="AD560" s="85">
        <v>1</v>
      </c>
      <c r="AE560" s="99" t="s">
        <v>961</v>
      </c>
      <c r="AF560" s="86" t="s">
        <v>961</v>
      </c>
      <c r="AG560" s="85" t="s">
        <v>961</v>
      </c>
      <c r="AH560" s="85" t="s">
        <v>961</v>
      </c>
      <c r="AI560" s="85" t="s">
        <v>961</v>
      </c>
      <c r="AJ560" s="85" t="s">
        <v>961</v>
      </c>
      <c r="AK560" s="85" t="s">
        <v>961</v>
      </c>
      <c r="AL560" s="85" t="s">
        <v>961</v>
      </c>
      <c r="AM560" s="85" t="s">
        <v>961</v>
      </c>
      <c r="AN560" s="85" t="s">
        <v>961</v>
      </c>
      <c r="AO560" s="85" t="s">
        <v>961</v>
      </c>
      <c r="AP560" s="85" t="s">
        <v>961</v>
      </c>
      <c r="AQ560" s="85" t="s">
        <v>961</v>
      </c>
      <c r="AR560" s="85" t="s">
        <v>961</v>
      </c>
    </row>
    <row r="561" spans="1:44" ht="16.5" thickTop="1" thickBot="1" x14ac:dyDescent="0.3">
      <c r="A561" s="61">
        <f t="shared" si="81"/>
        <v>4</v>
      </c>
      <c r="B561" s="92" t="str">
        <f>IF(ISERROR(IF(ISBLANK(C561),"",_xlfn.XLOOKUP(C561,'[1]Инф. по МКД'!$D$3:$D$13151,'[1]Инф. по МКД'!$C$3:$C$13151,,0))),"",IF(ISBLANK(C561),"",_xlfn.XLOOKUP(C561,'[1]Инф. по МКД'!$D$3:$D$13151,'[1]Инф. по МКД'!$C$3:$C$13151,,0)))</f>
        <v>Чусовской городской округ Пермского края</v>
      </c>
      <c r="C561" s="96" t="s">
        <v>504</v>
      </c>
      <c r="D561" s="74">
        <f>IF(ISERROR(IF(ISBLANK($C561),"",VLOOKUP($C561,'[1]Инф. по МКД'!$D$3:$T$13113,3,0))),"",IF(ISBLANK($C561),"",VLOOKUP($C561,'[1]Инф. по МКД'!$D$3:$T$13113,3,0)))</f>
        <v>1954</v>
      </c>
      <c r="E561" s="75"/>
      <c r="F561" s="87" t="str">
        <f>IF(ISERROR(IF(ISBLANK($C561),"",VLOOKUP($C561,'[1]Инф. по МКД'!$D$3:$T$13113,5,0))),"",IF(ISBLANK($C561),"",VLOOKUP($C561,'[1]Инф. по МКД'!$D$3:$T$13113,5,0)))</f>
        <v>Шлакоблок</v>
      </c>
      <c r="G561" s="75">
        <f>IF(ISERROR(IF(ISBLANK($C561),"",VLOOKUP($C561,'[1]Инф. по МКД'!$D$3:$T$13113,9,0))),"",IF(ISBLANK($C561),"",VLOOKUP($C561,'[1]Инф. по МКД'!$D$3:$T$13113,9,0)))</f>
        <v>3</v>
      </c>
      <c r="H561" s="61">
        <f>IF(ISERROR(IF(ISBLANK($C561),"",VLOOKUP($C561,'[1]Инф. по МКД'!$D$3:$T$13113,10,0))),"",IF(ISBLANK($C561),"",VLOOKUP($C561,'[1]Инф. по МКД'!$D$3:$T$13113,10,0)))</f>
        <v>2</v>
      </c>
      <c r="I561" s="77">
        <f>IF(ISERROR(IF(ISBLANK($C561),"",VLOOKUP($C561,'[1]Инф. по МКД'!$D$3:$T$13113,14,0))),"",IF(ISBLANK($C561),"",VLOOKUP($C561,'[1]Инф. по МКД'!$D$3:$T$13113,14,0)))</f>
        <v>2190.61</v>
      </c>
      <c r="J561" s="78">
        <f>IF(ISERROR(IF(ISBLANK($C561),"",VLOOKUP($C561,'[1]Инф. по МКД'!$D$3:$T$13113,15,0))),"",IF(ISBLANK($C561),"",VLOOKUP($C561,'[1]Инф. по МКД'!$D$3:$T$13113,15,0)))</f>
        <v>1434.71</v>
      </c>
      <c r="K561" s="77">
        <f>IF(ISERROR(IF(ISBLANK($C561),"",VLOOKUP($C561,'[1]Инф. по МКД'!$D$3:$T$13113,16,0))),"",IF(ISBLANK($C561),"",VLOOKUP($C561,'[1]Инф. по МКД'!$D$3:$T$13113,16,0)))</f>
        <v>1434.71</v>
      </c>
      <c r="L561" s="79">
        <f>IF(ISERROR(IF(ISBLANK($C561),"",VLOOKUP($C561,'[1]Инф. по МКД'!$D$3:$T$13113,17,0))),"",IF(ISBLANK($C561),"",VLOOKUP($C561,'[1]Инф. по МКД'!$D$3:$T$13113,17,0)))</f>
        <v>58</v>
      </c>
      <c r="M561" s="80">
        <f t="shared" si="80"/>
        <v>5025697.45</v>
      </c>
      <c r="N561" s="78"/>
      <c r="O561" s="78"/>
      <c r="P561" s="78"/>
      <c r="Q561" s="80">
        <f>IF('Форма 2'!D561=0,"",'Форма 2'!D561-N561-O561-P561)</f>
        <v>5025697.45</v>
      </c>
      <c r="R561" s="81">
        <f t="shared" si="87"/>
        <v>3502.9360985843828</v>
      </c>
      <c r="S561" s="81">
        <f t="shared" si="88"/>
        <v>3502.9360985843828</v>
      </c>
      <c r="T561" s="82">
        <v>46022</v>
      </c>
      <c r="U561" s="75" t="s">
        <v>43</v>
      </c>
      <c r="V561" s="84"/>
      <c r="W561" s="84">
        <f t="shared" si="82"/>
        <v>3</v>
      </c>
      <c r="X561" s="85" t="s">
        <v>961</v>
      </c>
      <c r="Y561" s="85" t="s">
        <v>961</v>
      </c>
      <c r="Z561" s="85" t="s">
        <v>961</v>
      </c>
      <c r="AA561" s="85">
        <v>1</v>
      </c>
      <c r="AB561" s="85" t="s">
        <v>961</v>
      </c>
      <c r="AC561" s="85">
        <v>1</v>
      </c>
      <c r="AD561" s="85">
        <v>1</v>
      </c>
      <c r="AE561" s="99" t="s">
        <v>961</v>
      </c>
      <c r="AF561" s="86" t="s">
        <v>961</v>
      </c>
      <c r="AG561" s="85" t="s">
        <v>961</v>
      </c>
      <c r="AH561" s="85" t="s">
        <v>961</v>
      </c>
      <c r="AI561" s="85" t="s">
        <v>961</v>
      </c>
      <c r="AJ561" s="85" t="s">
        <v>961</v>
      </c>
      <c r="AK561" s="85" t="s">
        <v>961</v>
      </c>
      <c r="AL561" s="85" t="s">
        <v>961</v>
      </c>
      <c r="AM561" s="85" t="s">
        <v>961</v>
      </c>
      <c r="AN561" s="85" t="s">
        <v>961</v>
      </c>
      <c r="AO561" s="85" t="s">
        <v>961</v>
      </c>
      <c r="AP561" s="85" t="s">
        <v>961</v>
      </c>
      <c r="AQ561" s="85" t="s">
        <v>961</v>
      </c>
      <c r="AR561" s="85" t="s">
        <v>961</v>
      </c>
    </row>
    <row r="562" spans="1:44" ht="16.5" thickTop="1" thickBot="1" x14ac:dyDescent="0.3">
      <c r="A562" s="61">
        <f t="shared" si="81"/>
        <v>5</v>
      </c>
      <c r="B562" s="92" t="str">
        <f>IF(ISERROR(IF(ISBLANK(C562),"",_xlfn.XLOOKUP(C562,'[1]Инф. по МКД'!$D$3:$D$13151,'[1]Инф. по МКД'!$C$3:$C$13151,,0))),"",IF(ISBLANK(C562),"",_xlfn.XLOOKUP(C562,'[1]Инф. по МКД'!$D$3:$D$13151,'[1]Инф. по МКД'!$C$3:$C$13151,,0)))</f>
        <v>Чусовской городской округ Пермского края</v>
      </c>
      <c r="C562" s="96" t="s">
        <v>505</v>
      </c>
      <c r="D562" s="74">
        <f>IF(ISERROR(IF(ISBLANK($C562),"",VLOOKUP($C562,'[1]Инф. по МКД'!$D$3:$T$13113,3,0))),"",IF(ISBLANK($C562),"",VLOOKUP($C562,'[1]Инф. по МКД'!$D$3:$T$13113,3,0)))</f>
        <v>1954</v>
      </c>
      <c r="E562" s="75"/>
      <c r="F562" s="87" t="str">
        <f>IF(ISERROR(IF(ISBLANK($C562),"",VLOOKUP($C562,'[1]Инф. по МКД'!$D$3:$T$13113,5,0))),"",IF(ISBLANK($C562),"",VLOOKUP($C562,'[1]Инф. по МКД'!$D$3:$T$13113,5,0)))</f>
        <v>Шлакоблок</v>
      </c>
      <c r="G562" s="75">
        <f>IF(ISERROR(IF(ISBLANK($C562),"",VLOOKUP($C562,'[1]Инф. по МКД'!$D$3:$T$13113,9,0))),"",IF(ISBLANK($C562),"",VLOOKUP($C562,'[1]Инф. по МКД'!$D$3:$T$13113,9,0)))</f>
        <v>2</v>
      </c>
      <c r="H562" s="61">
        <f>IF(ISERROR(IF(ISBLANK($C562),"",VLOOKUP($C562,'[1]Инф. по МКД'!$D$3:$T$13113,10,0))),"",IF(ISBLANK($C562),"",VLOOKUP($C562,'[1]Инф. по МКД'!$D$3:$T$13113,10,0)))</f>
        <v>2</v>
      </c>
      <c r="I562" s="77">
        <f>IF(ISERROR(IF(ISBLANK($C562),"",VLOOKUP($C562,'[1]Инф. по МКД'!$D$3:$T$13113,14,0))),"",IF(ISBLANK($C562),"",VLOOKUP($C562,'[1]Инф. по МКД'!$D$3:$T$13113,14,0)))</f>
        <v>812.3</v>
      </c>
      <c r="J562" s="78">
        <f>IF(ISERROR(IF(ISBLANK($C562),"",VLOOKUP($C562,'[1]Инф. по МКД'!$D$3:$T$13113,15,0))),"",IF(ISBLANK($C562),"",VLOOKUP($C562,'[1]Инф. по МКД'!$D$3:$T$13113,15,0)))</f>
        <v>741.5</v>
      </c>
      <c r="K562" s="77">
        <f>IF(ISERROR(IF(ISBLANK($C562),"",VLOOKUP($C562,'[1]Инф. по МКД'!$D$3:$T$13113,16,0))),"",IF(ISBLANK($C562),"",VLOOKUP($C562,'[1]Инф. по МКД'!$D$3:$T$13113,16,0)))</f>
        <v>485.86</v>
      </c>
      <c r="L562" s="79">
        <f>IF(ISERROR(IF(ISBLANK($C562),"",VLOOKUP($C562,'[1]Инф. по МКД'!$D$3:$T$13113,17,0))),"",IF(ISBLANK($C562),"",VLOOKUP($C562,'[1]Инф. по МКД'!$D$3:$T$13113,17,0)))</f>
        <v>19</v>
      </c>
      <c r="M562" s="80">
        <f t="shared" si="80"/>
        <v>830568.62</v>
      </c>
      <c r="N562" s="78"/>
      <c r="O562" s="78"/>
      <c r="P562" s="78"/>
      <c r="Q562" s="80">
        <f>IF('Форма 2'!D562=0,"",'Форма 2'!D562-N562-O562-P562)</f>
        <v>830568.62</v>
      </c>
      <c r="R562" s="81">
        <f t="shared" si="87"/>
        <v>1120.11951449764</v>
      </c>
      <c r="S562" s="81">
        <f t="shared" si="88"/>
        <v>1120.11951449764</v>
      </c>
      <c r="T562" s="82">
        <v>46022</v>
      </c>
      <c r="U562" s="75" t="s">
        <v>43</v>
      </c>
      <c r="V562" s="83"/>
      <c r="W562" s="84">
        <f t="shared" si="82"/>
        <v>2</v>
      </c>
      <c r="X562" s="85" t="s">
        <v>961</v>
      </c>
      <c r="Y562" s="85" t="s">
        <v>961</v>
      </c>
      <c r="Z562" s="85" t="s">
        <v>961</v>
      </c>
      <c r="AA562" s="85">
        <v>1</v>
      </c>
      <c r="AB562" s="85" t="s">
        <v>961</v>
      </c>
      <c r="AC562" s="85">
        <v>1</v>
      </c>
      <c r="AD562" s="85" t="s">
        <v>961</v>
      </c>
      <c r="AE562" s="99" t="s">
        <v>961</v>
      </c>
      <c r="AF562" s="86" t="s">
        <v>961</v>
      </c>
      <c r="AG562" s="85" t="s">
        <v>961</v>
      </c>
      <c r="AH562" s="85" t="s">
        <v>961</v>
      </c>
      <c r="AI562" s="85" t="s">
        <v>961</v>
      </c>
      <c r="AJ562" s="85" t="s">
        <v>961</v>
      </c>
      <c r="AK562" s="85" t="s">
        <v>961</v>
      </c>
      <c r="AL562" s="85" t="s">
        <v>961</v>
      </c>
      <c r="AM562" s="85" t="s">
        <v>961</v>
      </c>
      <c r="AN562" s="85" t="s">
        <v>961</v>
      </c>
      <c r="AO562" s="85" t="s">
        <v>961</v>
      </c>
      <c r="AP562" s="85" t="s">
        <v>961</v>
      </c>
      <c r="AQ562" s="85" t="s">
        <v>961</v>
      </c>
      <c r="AR562" s="85" t="s">
        <v>961</v>
      </c>
    </row>
    <row r="563" spans="1:44" ht="16.5" thickTop="1" thickBot="1" x14ac:dyDescent="0.3">
      <c r="A563" s="61">
        <f t="shared" si="81"/>
        <v>6</v>
      </c>
      <c r="B563" s="92" t="str">
        <f>IF(ISERROR(IF(ISBLANK(C563),"",_xlfn.XLOOKUP(C563,'[1]Инф. по МКД'!$D$3:$D$13151,'[1]Инф. по МКД'!$C$3:$C$13151,,0))),"",IF(ISBLANK(C563),"",_xlfn.XLOOKUP(C563,'[1]Инф. по МКД'!$D$3:$D$13151,'[1]Инф. по МКД'!$C$3:$C$13151,,0)))</f>
        <v>Чусовской городской округ Пермского края</v>
      </c>
      <c r="C563" s="96" t="s">
        <v>506</v>
      </c>
      <c r="D563" s="74">
        <f>IF(ISERROR(IF(ISBLANK($C563),"",VLOOKUP($C563,'[1]Инф. по МКД'!$D$3:$T$13113,3,0))),"",IF(ISBLANK($C563),"",VLOOKUP($C563,'[1]Инф. по МКД'!$D$3:$T$13113,3,0)))</f>
        <v>1946</v>
      </c>
      <c r="E563" s="75"/>
      <c r="F563" s="87" t="str">
        <f>IF(ISERROR(IF(ISBLANK($C563),"",VLOOKUP($C563,'[1]Инф. по МКД'!$D$3:$T$13113,5,0))),"",IF(ISBLANK($C563),"",VLOOKUP($C563,'[1]Инф. по МКД'!$D$3:$T$13113,5,0)))</f>
        <v>Шлакоблок</v>
      </c>
      <c r="G563" s="75">
        <f>IF(ISERROR(IF(ISBLANK($C563),"",VLOOKUP($C563,'[1]Инф. по МКД'!$D$3:$T$13113,9,0))),"",IF(ISBLANK($C563),"",VLOOKUP($C563,'[1]Инф. по МКД'!$D$3:$T$13113,9,0)))</f>
        <v>2</v>
      </c>
      <c r="H563" s="61">
        <f>IF(ISERROR(IF(ISBLANK($C563),"",VLOOKUP($C563,'[1]Инф. по МКД'!$D$3:$T$13113,10,0))),"",IF(ISBLANK($C563),"",VLOOKUP($C563,'[1]Инф. по МКД'!$D$3:$T$13113,10,0)))</f>
        <v>1</v>
      </c>
      <c r="I563" s="77">
        <f>IF(ISERROR(IF(ISBLANK($C563),"",VLOOKUP($C563,'[1]Инф. по МКД'!$D$3:$T$13113,14,0))),"",IF(ISBLANK($C563),"",VLOOKUP($C563,'[1]Инф. по МКД'!$D$3:$T$13113,14,0)))</f>
        <v>461.5</v>
      </c>
      <c r="J563" s="78">
        <f>IF(ISERROR(IF(ISBLANK($C563),"",VLOOKUP($C563,'[1]Инф. по МКД'!$D$3:$T$13113,15,0))),"",IF(ISBLANK($C563),"",VLOOKUP($C563,'[1]Инф. по МКД'!$D$3:$T$13113,15,0)))</f>
        <v>286.7</v>
      </c>
      <c r="K563" s="77">
        <f>IF(ISERROR(IF(ISBLANK($C563),"",VLOOKUP($C563,'[1]Инф. по МКД'!$D$3:$T$13113,16,0))),"",IF(ISBLANK($C563),"",VLOOKUP($C563,'[1]Инф. по МКД'!$D$3:$T$13113,16,0)))</f>
        <v>258.02999999999997</v>
      </c>
      <c r="L563" s="79">
        <f>IF(ISERROR(IF(ISBLANK($C563),"",VLOOKUP($C563,'[1]Инф. по МКД'!$D$3:$T$13113,17,0))),"",IF(ISBLANK($C563),"",VLOOKUP($C563,'[1]Инф. по МКД'!$D$3:$T$13113,17,0)))</f>
        <v>0</v>
      </c>
      <c r="M563" s="80">
        <f t="shared" si="80"/>
        <v>4410735.49</v>
      </c>
      <c r="N563" s="78"/>
      <c r="O563" s="78"/>
      <c r="P563" s="78"/>
      <c r="Q563" s="80">
        <f>IF('Форма 2'!D563=0,"",'Форма 2'!D563-N563-O563-P563)</f>
        <v>4410735.49</v>
      </c>
      <c r="R563" s="81">
        <f t="shared" si="87"/>
        <v>15384.497697942101</v>
      </c>
      <c r="S563" s="81">
        <f t="shared" si="88"/>
        <v>15384.497697942101</v>
      </c>
      <c r="T563" s="82">
        <v>46022</v>
      </c>
      <c r="U563" s="75" t="s">
        <v>43</v>
      </c>
      <c r="V563" s="83"/>
      <c r="W563" s="84">
        <f t="shared" si="82"/>
        <v>1</v>
      </c>
      <c r="X563" s="85" t="s">
        <v>961</v>
      </c>
      <c r="Y563" s="85" t="s">
        <v>961</v>
      </c>
      <c r="Z563" s="85" t="s">
        <v>961</v>
      </c>
      <c r="AA563" s="85" t="s">
        <v>961</v>
      </c>
      <c r="AB563" s="85" t="s">
        <v>961</v>
      </c>
      <c r="AC563" s="85" t="s">
        <v>961</v>
      </c>
      <c r="AD563" s="85" t="s">
        <v>961</v>
      </c>
      <c r="AE563" s="99" t="s">
        <v>961</v>
      </c>
      <c r="AF563" s="86" t="s">
        <v>961</v>
      </c>
      <c r="AG563" s="85">
        <v>1</v>
      </c>
      <c r="AH563" s="85" t="s">
        <v>961</v>
      </c>
      <c r="AI563" s="85" t="s">
        <v>961</v>
      </c>
      <c r="AJ563" s="85" t="s">
        <v>961</v>
      </c>
      <c r="AK563" s="85" t="s">
        <v>961</v>
      </c>
      <c r="AL563" s="85" t="s">
        <v>961</v>
      </c>
      <c r="AM563" s="85" t="s">
        <v>961</v>
      </c>
      <c r="AN563" s="85" t="s">
        <v>961</v>
      </c>
      <c r="AO563" s="85" t="s">
        <v>961</v>
      </c>
      <c r="AP563" s="85" t="s">
        <v>961</v>
      </c>
      <c r="AQ563" s="85" t="s">
        <v>961</v>
      </c>
      <c r="AR563" s="85" t="s">
        <v>961</v>
      </c>
    </row>
    <row r="564" spans="1:44" ht="16.5" thickTop="1" thickBot="1" x14ac:dyDescent="0.3">
      <c r="A564" s="61">
        <f t="shared" si="81"/>
        <v>7</v>
      </c>
      <c r="B564" s="92" t="str">
        <f>IF(ISERROR(IF(ISBLANK(C564),"",_xlfn.XLOOKUP(C564,'[1]Инф. по МКД'!$D$3:$D$13151,'[1]Инф. по МКД'!$C$3:$C$13151,,0))),"",IF(ISBLANK(C564),"",_xlfn.XLOOKUP(C564,'[1]Инф. по МКД'!$D$3:$D$13151,'[1]Инф. по МКД'!$C$3:$C$13151,,0)))</f>
        <v>Чусовской городской округ Пермского края</v>
      </c>
      <c r="C564" s="96" t="s">
        <v>507</v>
      </c>
      <c r="D564" s="74">
        <f>IF(ISERROR(IF(ISBLANK($C564),"",VLOOKUP($C564,'[1]Инф. по МКД'!$D$3:$T$13113,3,0))),"",IF(ISBLANK($C564),"",VLOOKUP($C564,'[1]Инф. по МКД'!$D$3:$T$13113,3,0)))</f>
        <v>1946</v>
      </c>
      <c r="E564" s="75"/>
      <c r="F564" s="87" t="str">
        <f>IF(ISERROR(IF(ISBLANK($C564),"",VLOOKUP($C564,'[1]Инф. по МКД'!$D$3:$T$13113,5,0))),"",IF(ISBLANK($C564),"",VLOOKUP($C564,'[1]Инф. по МКД'!$D$3:$T$13113,5,0)))</f>
        <v>Шлакоблок</v>
      </c>
      <c r="G564" s="75">
        <f>IF(ISERROR(IF(ISBLANK($C564),"",VLOOKUP($C564,'[1]Инф. по МКД'!$D$3:$T$13113,9,0))),"",IF(ISBLANK($C564),"",VLOOKUP($C564,'[1]Инф. по МКД'!$D$3:$T$13113,9,0)))</f>
        <v>2</v>
      </c>
      <c r="H564" s="61">
        <f>IF(ISERROR(IF(ISBLANK($C564),"",VLOOKUP($C564,'[1]Инф. по МКД'!$D$3:$T$13113,10,0))),"",IF(ISBLANK($C564),"",VLOOKUP($C564,'[1]Инф. по МКД'!$D$3:$T$13113,10,0)))</f>
        <v>2</v>
      </c>
      <c r="I564" s="77">
        <f>IF(ISERROR(IF(ISBLANK($C564),"",VLOOKUP($C564,'[1]Инф. по МКД'!$D$3:$T$13113,14,0))),"",IF(ISBLANK($C564),"",VLOOKUP($C564,'[1]Инф. по МКД'!$D$3:$T$13113,14,0)))</f>
        <v>567.4</v>
      </c>
      <c r="J564" s="78">
        <f>IF(ISERROR(IF(ISBLANK($C564),"",VLOOKUP($C564,'[1]Инф. по МКД'!$D$3:$T$13113,15,0))),"",IF(ISBLANK($C564),"",VLOOKUP($C564,'[1]Инф. по МКД'!$D$3:$T$13113,15,0)))</f>
        <v>519.6</v>
      </c>
      <c r="K564" s="77">
        <f>IF(ISERROR(IF(ISBLANK($C564),"",VLOOKUP($C564,'[1]Инф. по МКД'!$D$3:$T$13113,16,0))),"",IF(ISBLANK($C564),"",VLOOKUP($C564,'[1]Инф. по МКД'!$D$3:$T$13113,16,0)))</f>
        <v>467.64</v>
      </c>
      <c r="L564" s="79">
        <f>IF(ISERROR(IF(ISBLANK($C564),"",VLOOKUP($C564,'[1]Инф. по МКД'!$D$3:$T$13113,17,0))),"",IF(ISBLANK($C564),"",VLOOKUP($C564,'[1]Инф. по МКД'!$D$3:$T$13113,17,0)))</f>
        <v>0</v>
      </c>
      <c r="M564" s="80">
        <f t="shared" si="80"/>
        <v>8729188</v>
      </c>
      <c r="N564" s="78"/>
      <c r="O564" s="78"/>
      <c r="P564" s="78"/>
      <c r="Q564" s="80">
        <f>IF('Форма 2'!D564=0,"",'Форма 2'!D564-N564-O564-P564)</f>
        <v>8729188</v>
      </c>
      <c r="R564" s="81">
        <f t="shared" si="87"/>
        <v>16799.822940723632</v>
      </c>
      <c r="S564" s="81">
        <f t="shared" si="88"/>
        <v>16799.822940723632</v>
      </c>
      <c r="T564" s="82">
        <v>46022</v>
      </c>
      <c r="U564" s="75" t="s">
        <v>43</v>
      </c>
      <c r="V564" s="84"/>
      <c r="W564" s="84">
        <f t="shared" si="82"/>
        <v>2</v>
      </c>
      <c r="X564" s="85" t="s">
        <v>961</v>
      </c>
      <c r="Y564" s="85" t="s">
        <v>961</v>
      </c>
      <c r="Z564" s="85" t="s">
        <v>961</v>
      </c>
      <c r="AA564" s="85" t="s">
        <v>961</v>
      </c>
      <c r="AB564" s="85" t="s">
        <v>961</v>
      </c>
      <c r="AC564" s="85" t="s">
        <v>961</v>
      </c>
      <c r="AD564" s="85" t="s">
        <v>961</v>
      </c>
      <c r="AE564" s="99" t="s">
        <v>961</v>
      </c>
      <c r="AF564" s="86" t="s">
        <v>961</v>
      </c>
      <c r="AG564" s="85">
        <v>1</v>
      </c>
      <c r="AH564" s="85">
        <v>1</v>
      </c>
      <c r="AI564" s="85" t="s">
        <v>961</v>
      </c>
      <c r="AJ564" s="85" t="s">
        <v>961</v>
      </c>
      <c r="AK564" s="85" t="s">
        <v>961</v>
      </c>
      <c r="AL564" s="85" t="s">
        <v>961</v>
      </c>
      <c r="AM564" s="85" t="s">
        <v>961</v>
      </c>
      <c r="AN564" s="85" t="s">
        <v>961</v>
      </c>
      <c r="AO564" s="85" t="s">
        <v>961</v>
      </c>
      <c r="AP564" s="85" t="s">
        <v>961</v>
      </c>
      <c r="AQ564" s="85" t="s">
        <v>961</v>
      </c>
      <c r="AR564" s="85" t="s">
        <v>961</v>
      </c>
    </row>
    <row r="565" spans="1:44" ht="16.5" thickTop="1" thickBot="1" x14ac:dyDescent="0.3">
      <c r="A565" s="61">
        <f t="shared" si="81"/>
        <v>8</v>
      </c>
      <c r="B565" s="92" t="str">
        <f>IF(ISERROR(IF(ISBLANK(C565),"",_xlfn.XLOOKUP(C565,'[1]Инф. по МКД'!$D$3:$D$13151,'[1]Инф. по МКД'!$C$3:$C$13151,,0))),"",IF(ISBLANK(C565),"",_xlfn.XLOOKUP(C565,'[1]Инф. по МКД'!$D$3:$D$13151,'[1]Инф. по МКД'!$C$3:$C$13151,,0)))</f>
        <v>Чусовской городской округ Пермского края</v>
      </c>
      <c r="C565" s="96" t="s">
        <v>508</v>
      </c>
      <c r="D565" s="74">
        <f>IF(ISERROR(IF(ISBLANK($C565),"",VLOOKUP($C565,'[1]Инф. по МКД'!$D$3:$T$13113,3,0))),"",IF(ISBLANK($C565),"",VLOOKUP($C565,'[1]Инф. по МКД'!$D$3:$T$13113,3,0)))</f>
        <v>1946</v>
      </c>
      <c r="E565" s="75"/>
      <c r="F565" s="87" t="str">
        <f>IF(ISERROR(IF(ISBLANK($C565),"",VLOOKUP($C565,'[1]Инф. по МКД'!$D$3:$T$13113,5,0))),"",IF(ISBLANK($C565),"",VLOOKUP($C565,'[1]Инф. по МКД'!$D$3:$T$13113,5,0)))</f>
        <v>Шлакоблок</v>
      </c>
      <c r="G565" s="75">
        <f>IF(ISERROR(IF(ISBLANK($C565),"",VLOOKUP($C565,'[1]Инф. по МКД'!$D$3:$T$13113,9,0))),"",IF(ISBLANK($C565),"",VLOOKUP($C565,'[1]Инф. по МКД'!$D$3:$T$13113,9,0)))</f>
        <v>2</v>
      </c>
      <c r="H565" s="61">
        <f>IF(ISERROR(IF(ISBLANK($C565),"",VLOOKUP($C565,'[1]Инф. по МКД'!$D$3:$T$13113,10,0))),"",IF(ISBLANK($C565),"",VLOOKUP($C565,'[1]Инф. по МКД'!$D$3:$T$13113,10,0)))</f>
        <v>1</v>
      </c>
      <c r="I565" s="77">
        <f>IF(ISERROR(IF(ISBLANK($C565),"",VLOOKUP($C565,'[1]Инф. по МКД'!$D$3:$T$13113,14,0))),"",IF(ISBLANK($C565),"",VLOOKUP($C565,'[1]Инф. по МКД'!$D$3:$T$13113,14,0)))</f>
        <v>514.6</v>
      </c>
      <c r="J565" s="78">
        <f>IF(ISERROR(IF(ISBLANK($C565),"",VLOOKUP($C565,'[1]Инф. по МКД'!$D$3:$T$13113,15,0))),"",IF(ISBLANK($C565),"",VLOOKUP($C565,'[1]Инф. по МКД'!$D$3:$T$13113,15,0)))</f>
        <v>471.1</v>
      </c>
      <c r="K565" s="77">
        <f>IF(ISERROR(IF(ISBLANK($C565),"",VLOOKUP($C565,'[1]Инф. по МКД'!$D$3:$T$13113,16,0))),"",IF(ISBLANK($C565),"",VLOOKUP($C565,'[1]Инф. по МКД'!$D$3:$T$13113,16,0)))</f>
        <v>423.99</v>
      </c>
      <c r="L565" s="79">
        <f>IF(ISERROR(IF(ISBLANK($C565),"",VLOOKUP($C565,'[1]Инф. по МКД'!$D$3:$T$13113,17,0))),"",IF(ISBLANK($C565),"",VLOOKUP($C565,'[1]Инф. по МКД'!$D$3:$T$13113,17,0)))</f>
        <v>0</v>
      </c>
      <c r="M565" s="80">
        <f t="shared" si="80"/>
        <v>4918232.8899999997</v>
      </c>
      <c r="N565" s="78"/>
      <c r="O565" s="78"/>
      <c r="P565" s="78"/>
      <c r="Q565" s="80">
        <f>IF('Форма 2'!D565=0,"",'Форма 2'!D565-N565-O565-P565)</f>
        <v>4918232.8899999997</v>
      </c>
      <c r="R565" s="81">
        <f t="shared" si="87"/>
        <v>10439.891509233707</v>
      </c>
      <c r="S565" s="81">
        <f t="shared" si="88"/>
        <v>10439.891509233707</v>
      </c>
      <c r="T565" s="82">
        <v>46022</v>
      </c>
      <c r="U565" s="75" t="s">
        <v>43</v>
      </c>
      <c r="V565" s="84"/>
      <c r="W565" s="84">
        <f t="shared" si="82"/>
        <v>1</v>
      </c>
      <c r="X565" s="85" t="s">
        <v>961</v>
      </c>
      <c r="Y565" s="85" t="s">
        <v>961</v>
      </c>
      <c r="Z565" s="85" t="s">
        <v>961</v>
      </c>
      <c r="AA565" s="85" t="s">
        <v>961</v>
      </c>
      <c r="AB565" s="85" t="s">
        <v>961</v>
      </c>
      <c r="AC565" s="85" t="s">
        <v>961</v>
      </c>
      <c r="AD565" s="85" t="s">
        <v>961</v>
      </c>
      <c r="AE565" s="99" t="s">
        <v>961</v>
      </c>
      <c r="AF565" s="86" t="s">
        <v>961</v>
      </c>
      <c r="AG565" s="85">
        <v>1</v>
      </c>
      <c r="AH565" s="85" t="s">
        <v>961</v>
      </c>
      <c r="AI565" s="85" t="s">
        <v>961</v>
      </c>
      <c r="AJ565" s="85" t="s">
        <v>961</v>
      </c>
      <c r="AK565" s="85" t="s">
        <v>961</v>
      </c>
      <c r="AL565" s="85" t="s">
        <v>961</v>
      </c>
      <c r="AM565" s="85" t="s">
        <v>961</v>
      </c>
      <c r="AN565" s="85" t="s">
        <v>961</v>
      </c>
      <c r="AO565" s="85" t="s">
        <v>961</v>
      </c>
      <c r="AP565" s="85" t="s">
        <v>961</v>
      </c>
      <c r="AQ565" s="85" t="s">
        <v>961</v>
      </c>
      <c r="AR565" s="85" t="s">
        <v>961</v>
      </c>
    </row>
    <row r="566" spans="1:44" ht="16.5" thickTop="1" thickBot="1" x14ac:dyDescent="0.3">
      <c r="A566" s="61">
        <f t="shared" si="81"/>
        <v>9</v>
      </c>
      <c r="B566" s="92" t="str">
        <f>IF(ISERROR(IF(ISBLANK(C566),"",_xlfn.XLOOKUP(C566,'[1]Инф. по МКД'!$D$3:$D$13151,'[1]Инф. по МКД'!$C$3:$C$13151,,0))),"",IF(ISBLANK(C566),"",_xlfn.XLOOKUP(C566,'[1]Инф. по МКД'!$D$3:$D$13151,'[1]Инф. по МКД'!$C$3:$C$13151,,0)))</f>
        <v>Чусовской городской округ Пермского края</v>
      </c>
      <c r="C566" s="96" t="s">
        <v>509</v>
      </c>
      <c r="D566" s="74">
        <f>IF(ISERROR(IF(ISBLANK($C566),"",VLOOKUP($C566,'[1]Инф. по МКД'!$D$3:$T$13113,3,0))),"",IF(ISBLANK($C566),"",VLOOKUP($C566,'[1]Инф. по МКД'!$D$3:$T$13113,3,0)))</f>
        <v>1946</v>
      </c>
      <c r="E566" s="75"/>
      <c r="F566" s="87" t="str">
        <f>IF(ISERROR(IF(ISBLANK($C566),"",VLOOKUP($C566,'[1]Инф. по МКД'!$D$3:$T$13113,5,0))),"",IF(ISBLANK($C566),"",VLOOKUP($C566,'[1]Инф. по МКД'!$D$3:$T$13113,5,0)))</f>
        <v>Шлакоблок</v>
      </c>
      <c r="G566" s="75">
        <f>IF(ISERROR(IF(ISBLANK($C566),"",VLOOKUP($C566,'[1]Инф. по МКД'!$D$3:$T$13113,9,0))),"",IF(ISBLANK($C566),"",VLOOKUP($C566,'[1]Инф. по МКД'!$D$3:$T$13113,9,0)))</f>
        <v>2</v>
      </c>
      <c r="H566" s="61">
        <f>IF(ISERROR(IF(ISBLANK($C566),"",VLOOKUP($C566,'[1]Инф. по МКД'!$D$3:$T$13113,10,0))),"",IF(ISBLANK($C566),"",VLOOKUP($C566,'[1]Инф. по МКД'!$D$3:$T$13113,10,0)))</f>
        <v>1</v>
      </c>
      <c r="I566" s="77">
        <f>IF(ISERROR(IF(ISBLANK($C566),"",VLOOKUP($C566,'[1]Инф. по МКД'!$D$3:$T$13113,14,0))),"",IF(ISBLANK($C566),"",VLOOKUP($C566,'[1]Инф. по МКД'!$D$3:$T$13113,14,0)))</f>
        <v>471.7</v>
      </c>
      <c r="J566" s="78">
        <f>IF(ISERROR(IF(ISBLANK($C566),"",VLOOKUP($C566,'[1]Инф. по МКД'!$D$3:$T$13113,15,0))),"",IF(ISBLANK($C566),"",VLOOKUP($C566,'[1]Инф. по МКД'!$D$3:$T$13113,15,0)))</f>
        <v>296.39999999999998</v>
      </c>
      <c r="K566" s="77">
        <f>IF(ISERROR(IF(ISBLANK($C566),"",VLOOKUP($C566,'[1]Инф. по МКД'!$D$3:$T$13113,16,0))),"",IF(ISBLANK($C566),"",VLOOKUP($C566,'[1]Инф. по МКД'!$D$3:$T$13113,16,0)))</f>
        <v>266.76</v>
      </c>
      <c r="L566" s="79">
        <f>IF(ISERROR(IF(ISBLANK($C566),"",VLOOKUP($C566,'[1]Инф. по МКД'!$D$3:$T$13113,17,0))),"",IF(ISBLANK($C566),"",VLOOKUP($C566,'[1]Инф. по МКД'!$D$3:$T$13113,17,0)))</f>
        <v>0</v>
      </c>
      <c r="M566" s="80">
        <f t="shared" si="80"/>
        <v>4857382.6300000008</v>
      </c>
      <c r="N566" s="78"/>
      <c r="O566" s="78"/>
      <c r="P566" s="78"/>
      <c r="Q566" s="80">
        <f>IF('Форма 2'!D566=0,"",'Форма 2'!D566-N566-O566-P566)</f>
        <v>4857382.6300000008</v>
      </c>
      <c r="R566" s="81">
        <f t="shared" si="87"/>
        <v>16387.930600539814</v>
      </c>
      <c r="S566" s="81">
        <f t="shared" si="88"/>
        <v>16387.930600539814</v>
      </c>
      <c r="T566" s="82">
        <v>46022</v>
      </c>
      <c r="U566" s="75" t="s">
        <v>43</v>
      </c>
      <c r="V566" s="84"/>
      <c r="W566" s="84">
        <f t="shared" si="82"/>
        <v>2</v>
      </c>
      <c r="X566" s="85">
        <v>1</v>
      </c>
      <c r="Y566" s="85" t="s">
        <v>961</v>
      </c>
      <c r="Z566" s="85" t="s">
        <v>961</v>
      </c>
      <c r="AA566" s="85" t="s">
        <v>961</v>
      </c>
      <c r="AB566" s="85" t="s">
        <v>961</v>
      </c>
      <c r="AC566" s="85" t="s">
        <v>961</v>
      </c>
      <c r="AD566" s="85" t="s">
        <v>961</v>
      </c>
      <c r="AE566" s="99" t="s">
        <v>961</v>
      </c>
      <c r="AF566" s="86" t="s">
        <v>961</v>
      </c>
      <c r="AG566" s="85">
        <v>1</v>
      </c>
      <c r="AH566" s="85" t="s">
        <v>961</v>
      </c>
      <c r="AI566" s="85" t="s">
        <v>961</v>
      </c>
      <c r="AJ566" s="85" t="s">
        <v>961</v>
      </c>
      <c r="AK566" s="85" t="s">
        <v>961</v>
      </c>
      <c r="AL566" s="85" t="s">
        <v>961</v>
      </c>
      <c r="AM566" s="85" t="s">
        <v>961</v>
      </c>
      <c r="AN566" s="85" t="s">
        <v>961</v>
      </c>
      <c r="AO566" s="85" t="s">
        <v>961</v>
      </c>
      <c r="AP566" s="85" t="s">
        <v>961</v>
      </c>
      <c r="AQ566" s="85" t="s">
        <v>961</v>
      </c>
      <c r="AR566" s="85" t="s">
        <v>961</v>
      </c>
    </row>
    <row r="567" spans="1:44" ht="16.5" thickTop="1" thickBot="1" x14ac:dyDescent="0.3">
      <c r="A567" s="61">
        <f t="shared" si="81"/>
        <v>10</v>
      </c>
      <c r="B567" s="92" t="str">
        <f>IF(ISERROR(IF(ISBLANK(C567),"",_xlfn.XLOOKUP(C567,'[1]Инф. по МКД'!$D$3:$D$13151,'[1]Инф. по МКД'!$C$3:$C$13151,,0))),"",IF(ISBLANK(C567),"",_xlfn.XLOOKUP(C567,'[1]Инф. по МКД'!$D$3:$D$13151,'[1]Инф. по МКД'!$C$3:$C$13151,,0)))</f>
        <v>Чусовской городской округ Пермского края</v>
      </c>
      <c r="C567" s="96" t="s">
        <v>738</v>
      </c>
      <c r="D567" s="74">
        <f>IF(ISERROR(IF(ISBLANK($C567),"",VLOOKUP($C567,'[1]Инф. по МКД'!$D$3:$T$13113,3,0))),"",IF(ISBLANK($C567),"",VLOOKUP($C567,'[1]Инф. по МКД'!$D$3:$T$13113,3,0)))</f>
        <v>1960</v>
      </c>
      <c r="E567" s="75"/>
      <c r="F567" s="87" t="str">
        <f>IF(ISERROR(IF(ISBLANK($C567),"",VLOOKUP($C567,'[1]Инф. по МКД'!$D$3:$T$13113,5,0))),"",IF(ISBLANK($C567),"",VLOOKUP($C567,'[1]Инф. по МКД'!$D$3:$T$13113,5,0)))</f>
        <v>Кирпич</v>
      </c>
      <c r="G567" s="75">
        <f>IF(ISERROR(IF(ISBLANK($C567),"",VLOOKUP($C567,'[1]Инф. по МКД'!$D$3:$T$13113,9,0))),"",IF(ISBLANK($C567),"",VLOOKUP($C567,'[1]Инф. по МКД'!$D$3:$T$13113,9,0)))</f>
        <v>2</v>
      </c>
      <c r="H567" s="61">
        <f>IF(ISERROR(IF(ISBLANK($C567),"",VLOOKUP($C567,'[1]Инф. по МКД'!$D$3:$T$13113,10,0))),"",IF(ISBLANK($C567),"",VLOOKUP($C567,'[1]Инф. по МКД'!$D$3:$T$13113,10,0)))</f>
        <v>2</v>
      </c>
      <c r="I567" s="77">
        <f>IF(ISERROR(IF(ISBLANK($C567),"",VLOOKUP($C567,'[1]Инф. по МКД'!$D$3:$T$13113,14,0))),"",IF(ISBLANK($C567),"",VLOOKUP($C567,'[1]Инф. по МКД'!$D$3:$T$13113,14,0)))</f>
        <v>635.1</v>
      </c>
      <c r="J567" s="78">
        <f>IF(ISERROR(IF(ISBLANK($C567),"",VLOOKUP($C567,'[1]Инф. по МКД'!$D$3:$T$13113,15,0))),"",IF(ISBLANK($C567),"",VLOOKUP($C567,'[1]Инф. по МКД'!$D$3:$T$13113,15,0)))</f>
        <v>635.1</v>
      </c>
      <c r="K567" s="77">
        <f>IF(ISERROR(IF(ISBLANK($C567),"",VLOOKUP($C567,'[1]Инф. по МКД'!$D$3:$T$13113,16,0))),"",IF(ISBLANK($C567),"",VLOOKUP($C567,'[1]Инф. по МКД'!$D$3:$T$13113,16,0)))</f>
        <v>635.1</v>
      </c>
      <c r="L567" s="79">
        <f>IF(ISERROR(IF(ISBLANK($C567),"",VLOOKUP($C567,'[1]Инф. по МКД'!$D$3:$T$13113,17,0))),"",IF(ISBLANK($C567),"",VLOOKUP($C567,'[1]Инф. по МКД'!$D$3:$T$13113,17,0)))</f>
        <v>0</v>
      </c>
      <c r="M567" s="80">
        <f t="shared" si="80"/>
        <v>6069898.3899999997</v>
      </c>
      <c r="N567" s="78"/>
      <c r="O567" s="78"/>
      <c r="P567" s="78"/>
      <c r="Q567" s="80">
        <f>IF('Форма 2'!D567=0,"",'Форма 2'!D567-N567-O567-P567)</f>
        <v>6069898.3899999997</v>
      </c>
      <c r="R567" s="81">
        <f t="shared" si="87"/>
        <v>9557.3900015745548</v>
      </c>
      <c r="S567" s="81">
        <f t="shared" si="88"/>
        <v>9557.3900015745548</v>
      </c>
      <c r="T567" s="82">
        <v>46022</v>
      </c>
      <c r="U567" s="75" t="s">
        <v>44</v>
      </c>
      <c r="V567" s="84"/>
      <c r="W567" s="84">
        <f t="shared" si="82"/>
        <v>1</v>
      </c>
      <c r="X567" s="85" t="s">
        <v>961</v>
      </c>
      <c r="Y567" s="85" t="s">
        <v>961</v>
      </c>
      <c r="Z567" s="85" t="s">
        <v>961</v>
      </c>
      <c r="AA567" s="85" t="s">
        <v>961</v>
      </c>
      <c r="AB567" s="85" t="s">
        <v>961</v>
      </c>
      <c r="AC567" s="85" t="s">
        <v>961</v>
      </c>
      <c r="AD567" s="85" t="s">
        <v>961</v>
      </c>
      <c r="AE567" s="99" t="s">
        <v>961</v>
      </c>
      <c r="AF567" s="86" t="s">
        <v>961</v>
      </c>
      <c r="AG567" s="85">
        <v>1</v>
      </c>
      <c r="AH567" s="85" t="s">
        <v>961</v>
      </c>
      <c r="AI567" s="85" t="s">
        <v>961</v>
      </c>
      <c r="AJ567" s="85" t="s">
        <v>961</v>
      </c>
      <c r="AK567" s="85" t="s">
        <v>961</v>
      </c>
      <c r="AL567" s="85" t="s">
        <v>961</v>
      </c>
      <c r="AM567" s="85" t="s">
        <v>961</v>
      </c>
      <c r="AN567" s="85" t="s">
        <v>961</v>
      </c>
      <c r="AO567" s="85" t="s">
        <v>961</v>
      </c>
      <c r="AP567" s="85" t="s">
        <v>961</v>
      </c>
      <c r="AQ567" s="85" t="s">
        <v>961</v>
      </c>
      <c r="AR567" s="85" t="s">
        <v>961</v>
      </c>
    </row>
    <row r="568" spans="1:44" ht="16.5" thickTop="1" thickBot="1" x14ac:dyDescent="0.3">
      <c r="A568" s="61">
        <f t="shared" si="81"/>
        <v>11</v>
      </c>
      <c r="B568" s="92" t="str">
        <f>IF(ISERROR(IF(ISBLANK(C568),"",_xlfn.XLOOKUP(C568,'[1]Инф. по МКД'!$D$3:$D$13151,'[1]Инф. по МКД'!$C$3:$C$13151,,0))),"",IF(ISBLANK(C568),"",_xlfn.XLOOKUP(C568,'[1]Инф. по МКД'!$D$3:$D$13151,'[1]Инф. по МКД'!$C$3:$C$13151,,0)))</f>
        <v>Чусовской городской округ Пермского края</v>
      </c>
      <c r="C568" s="96" t="s">
        <v>742</v>
      </c>
      <c r="D568" s="74">
        <f>IF(ISERROR(IF(ISBLANK($C568),"",VLOOKUP($C568,'[1]Инф. по МКД'!$D$3:$T$13113,3,0))),"",IF(ISBLANK($C568),"",VLOOKUP($C568,'[1]Инф. по МКД'!$D$3:$T$13113,3,0)))</f>
        <v>1972</v>
      </c>
      <c r="E568" s="75"/>
      <c r="F568" s="87" t="str">
        <f>IF(ISERROR(IF(ISBLANK($C568),"",VLOOKUP($C568,'[1]Инф. по МКД'!$D$3:$T$13113,5,0))),"",IF(ISBLANK($C568),"",VLOOKUP($C568,'[1]Инф. по МКД'!$D$3:$T$13113,5,0)))</f>
        <v>Крупные блоки</v>
      </c>
      <c r="G568" s="75">
        <f>IF(ISERROR(IF(ISBLANK($C568),"",VLOOKUP($C568,'[1]Инф. по МКД'!$D$3:$T$13113,9,0))),"",IF(ISBLANK($C568),"",VLOOKUP($C568,'[1]Инф. по МКД'!$D$3:$T$13113,9,0)))</f>
        <v>5</v>
      </c>
      <c r="H568" s="61">
        <f>IF(ISERROR(IF(ISBLANK($C568),"",VLOOKUP($C568,'[1]Инф. по МКД'!$D$3:$T$13113,10,0))),"",IF(ISBLANK($C568),"",VLOOKUP($C568,'[1]Инф. по МКД'!$D$3:$T$13113,10,0)))</f>
        <v>6</v>
      </c>
      <c r="I568" s="77">
        <f>IF(ISERROR(IF(ISBLANK($C568),"",VLOOKUP($C568,'[1]Инф. по МКД'!$D$3:$T$13113,14,0))),"",IF(ISBLANK($C568),"",VLOOKUP($C568,'[1]Инф. по МКД'!$D$3:$T$13113,14,0)))</f>
        <v>4519</v>
      </c>
      <c r="J568" s="78">
        <f>IF(ISERROR(IF(ISBLANK($C568),"",VLOOKUP($C568,'[1]Инф. по МКД'!$D$3:$T$13113,15,0))),"",IF(ISBLANK($C568),"",VLOOKUP($C568,'[1]Инф. по МКД'!$D$3:$T$13113,15,0)))</f>
        <v>4519</v>
      </c>
      <c r="K568" s="77">
        <f>IF(ISERROR(IF(ISBLANK($C568),"",VLOOKUP($C568,'[1]Инф. по МКД'!$D$3:$T$13113,16,0))),"",IF(ISBLANK($C568),"",VLOOKUP($C568,'[1]Инф. по МКД'!$D$3:$T$13113,16,0)))</f>
        <v>4067.1</v>
      </c>
      <c r="L568" s="79">
        <f>IF(ISERROR(IF(ISBLANK($C568),"",VLOOKUP($C568,'[1]Инф. по МКД'!$D$3:$T$13113,17,0))),"",IF(ISBLANK($C568),"",VLOOKUP($C568,'[1]Инф. по МКД'!$D$3:$T$13113,17,0)))</f>
        <v>0</v>
      </c>
      <c r="M568" s="80">
        <f t="shared" si="80"/>
        <v>22063384.84</v>
      </c>
      <c r="N568" s="78"/>
      <c r="O568" s="78"/>
      <c r="P568" s="78"/>
      <c r="Q568" s="80">
        <f>IF('Форма 2'!D568=0,"",'Форма 2'!D568-N568-O568-P568)</f>
        <v>22063384.84</v>
      </c>
      <c r="R568" s="81">
        <f t="shared" si="87"/>
        <v>4882.3599999999997</v>
      </c>
      <c r="S568" s="81">
        <f t="shared" si="88"/>
        <v>4882.3599999999997</v>
      </c>
      <c r="T568" s="82">
        <v>46022</v>
      </c>
      <c r="U568" s="75" t="s">
        <v>44</v>
      </c>
      <c r="V568" s="84"/>
      <c r="W568" s="84">
        <f t="shared" si="82"/>
        <v>1</v>
      </c>
      <c r="X568" s="85" t="s">
        <v>961</v>
      </c>
      <c r="Y568" s="85" t="s">
        <v>961</v>
      </c>
      <c r="Z568" s="85" t="s">
        <v>961</v>
      </c>
      <c r="AA568" s="85" t="s">
        <v>961</v>
      </c>
      <c r="AB568" s="85" t="s">
        <v>961</v>
      </c>
      <c r="AC568" s="85" t="s">
        <v>961</v>
      </c>
      <c r="AD568" s="85" t="s">
        <v>961</v>
      </c>
      <c r="AE568" s="99" t="s">
        <v>961</v>
      </c>
      <c r="AF568" s="86" t="s">
        <v>961</v>
      </c>
      <c r="AG568" s="85" t="s">
        <v>961</v>
      </c>
      <c r="AH568" s="85">
        <v>1</v>
      </c>
      <c r="AI568" s="85" t="s">
        <v>961</v>
      </c>
      <c r="AJ568" s="85" t="s">
        <v>961</v>
      </c>
      <c r="AK568" s="85" t="s">
        <v>961</v>
      </c>
      <c r="AL568" s="85" t="s">
        <v>961</v>
      </c>
      <c r="AM568" s="85" t="s">
        <v>961</v>
      </c>
      <c r="AN568" s="85" t="s">
        <v>961</v>
      </c>
      <c r="AO568" s="85" t="s">
        <v>961</v>
      </c>
      <c r="AP568" s="85" t="s">
        <v>961</v>
      </c>
      <c r="AQ568" s="85" t="s">
        <v>961</v>
      </c>
      <c r="AR568" s="85" t="s">
        <v>961</v>
      </c>
    </row>
    <row r="569" spans="1:44" ht="16.5" thickTop="1" thickBot="1" x14ac:dyDescent="0.3">
      <c r="A569" s="61">
        <f t="shared" si="81"/>
        <v>12</v>
      </c>
      <c r="B569" s="92" t="str">
        <f>IF(ISERROR(IF(ISBLANK(C569),"",_xlfn.XLOOKUP(C569,'[1]Инф. по МКД'!$D$3:$D$13151,'[1]Инф. по МКД'!$C$3:$C$13151,,0))),"",IF(ISBLANK(C569),"",_xlfn.XLOOKUP(C569,'[1]Инф. по МКД'!$D$3:$D$13151,'[1]Инф. по МКД'!$C$3:$C$13151,,0)))</f>
        <v>Чусовской городской округ Пермского края</v>
      </c>
      <c r="C569" s="96" t="s">
        <v>743</v>
      </c>
      <c r="D569" s="74">
        <f>IF(ISERROR(IF(ISBLANK($C569),"",VLOOKUP($C569,'[1]Инф. по МКД'!$D$3:$T$13113,3,0))),"",IF(ISBLANK($C569),"",VLOOKUP($C569,'[1]Инф. по МКД'!$D$3:$T$13113,3,0)))</f>
        <v>1973</v>
      </c>
      <c r="E569" s="75"/>
      <c r="F569" s="87" t="str">
        <f>IF(ISERROR(IF(ISBLANK($C569),"",VLOOKUP($C569,'[1]Инф. по МКД'!$D$3:$T$13113,5,0))),"",IF(ISBLANK($C569),"",VLOOKUP($C569,'[1]Инф. по МКД'!$D$3:$T$13113,5,0)))</f>
        <v>блочный</v>
      </c>
      <c r="G569" s="75">
        <f>IF(ISERROR(IF(ISBLANK($C569),"",VLOOKUP($C569,'[1]Инф. по МКД'!$D$3:$T$13113,9,0))),"",IF(ISBLANK($C569),"",VLOOKUP($C569,'[1]Инф. по МКД'!$D$3:$T$13113,9,0)))</f>
        <v>5</v>
      </c>
      <c r="H569" s="61">
        <f>IF(ISERROR(IF(ISBLANK($C569),"",VLOOKUP($C569,'[1]Инф. по МКД'!$D$3:$T$13113,10,0))),"",IF(ISBLANK($C569),"",VLOOKUP($C569,'[1]Инф. по МКД'!$D$3:$T$13113,10,0)))</f>
        <v>6</v>
      </c>
      <c r="I569" s="77">
        <f>IF(ISERROR(IF(ISBLANK($C569),"",VLOOKUP($C569,'[1]Инф. по МКД'!$D$3:$T$13113,14,0))),"",IF(ISBLANK($C569),"",VLOOKUP($C569,'[1]Инф. по МКД'!$D$3:$T$13113,14,0)))</f>
        <v>4593.8999999999996</v>
      </c>
      <c r="J569" s="78">
        <f>IF(ISERROR(IF(ISBLANK($C569),"",VLOOKUP($C569,'[1]Инф. по МКД'!$D$3:$T$13113,15,0))),"",IF(ISBLANK($C569),"",VLOOKUP($C569,'[1]Инф. по МКД'!$D$3:$T$13113,15,0)))</f>
        <v>4593.8999999999996</v>
      </c>
      <c r="K569" s="77">
        <f>IF(ISERROR(IF(ISBLANK($C569),"",VLOOKUP($C569,'[1]Инф. по МКД'!$D$3:$T$13113,16,0))),"",IF(ISBLANK($C569),"",VLOOKUP($C569,'[1]Инф. по МКД'!$D$3:$T$13113,16,0)))</f>
        <v>4593.8999999999996</v>
      </c>
      <c r="L569" s="79">
        <f>IF(ISERROR(IF(ISBLANK($C569),"",VLOOKUP($C569,'[1]Инф. по МКД'!$D$3:$T$13113,17,0))),"",IF(ISBLANK($C569),"",VLOOKUP($C569,'[1]Инф. по МКД'!$D$3:$T$13113,17,0)))</f>
        <v>0</v>
      </c>
      <c r="M569" s="80">
        <f t="shared" si="80"/>
        <v>22429073.600000001</v>
      </c>
      <c r="N569" s="78"/>
      <c r="O569" s="78"/>
      <c r="P569" s="78"/>
      <c r="Q569" s="80">
        <f>IF('Форма 2'!D569=0,"",'Форма 2'!D569-N569-O569-P569)</f>
        <v>22429073.600000001</v>
      </c>
      <c r="R569" s="81">
        <f t="shared" si="87"/>
        <v>4882.3599991292813</v>
      </c>
      <c r="S569" s="81">
        <f t="shared" si="88"/>
        <v>4882.3599991292813</v>
      </c>
      <c r="T569" s="82">
        <v>46022</v>
      </c>
      <c r="U569" s="75" t="s">
        <v>44</v>
      </c>
      <c r="V569" s="83"/>
      <c r="W569" s="84">
        <f t="shared" si="82"/>
        <v>1</v>
      </c>
      <c r="X569" s="85" t="s">
        <v>961</v>
      </c>
      <c r="Y569" s="85" t="s">
        <v>961</v>
      </c>
      <c r="Z569" s="85" t="s">
        <v>961</v>
      </c>
      <c r="AA569" s="85" t="s">
        <v>961</v>
      </c>
      <c r="AB569" s="85" t="s">
        <v>961</v>
      </c>
      <c r="AC569" s="85" t="s">
        <v>961</v>
      </c>
      <c r="AD569" s="85" t="s">
        <v>961</v>
      </c>
      <c r="AE569" s="99" t="s">
        <v>961</v>
      </c>
      <c r="AF569" s="86" t="s">
        <v>961</v>
      </c>
      <c r="AG569" s="85" t="s">
        <v>961</v>
      </c>
      <c r="AH569" s="85">
        <v>1</v>
      </c>
      <c r="AI569" s="85" t="s">
        <v>961</v>
      </c>
      <c r="AJ569" s="85" t="s">
        <v>961</v>
      </c>
      <c r="AK569" s="85" t="s">
        <v>961</v>
      </c>
      <c r="AL569" s="85" t="s">
        <v>961</v>
      </c>
      <c r="AM569" s="85" t="s">
        <v>961</v>
      </c>
      <c r="AN569" s="85" t="s">
        <v>961</v>
      </c>
      <c r="AO569" s="85" t="s">
        <v>961</v>
      </c>
      <c r="AP569" s="85" t="s">
        <v>961</v>
      </c>
      <c r="AQ569" s="85" t="s">
        <v>961</v>
      </c>
      <c r="AR569" s="85" t="s">
        <v>961</v>
      </c>
    </row>
    <row r="570" spans="1:44" ht="16.5" thickTop="1" thickBot="1" x14ac:dyDescent="0.3">
      <c r="A570" s="61">
        <f t="shared" si="81"/>
        <v>13</v>
      </c>
      <c r="B570" s="92" t="str">
        <f>IF(ISERROR(IF(ISBLANK(C570),"",_xlfn.XLOOKUP(C570,'[1]Инф. по МКД'!$D$3:$D$13151,'[1]Инф. по МКД'!$C$3:$C$13151,,0))),"",IF(ISBLANK(C570),"",_xlfn.XLOOKUP(C570,'[1]Инф. по МКД'!$D$3:$D$13151,'[1]Инф. по МКД'!$C$3:$C$13151,,0)))</f>
        <v>Чусовской городской округ Пермского края</v>
      </c>
      <c r="C570" s="96" t="s">
        <v>741</v>
      </c>
      <c r="D570" s="74">
        <f>IF(ISERROR(IF(ISBLANK($C570),"",VLOOKUP($C570,'[1]Инф. по МКД'!$D$3:$T$13113,3,0))),"",IF(ISBLANK($C570),"",VLOOKUP($C570,'[1]Инф. по МКД'!$D$3:$T$13113,3,0)))</f>
        <v>1974</v>
      </c>
      <c r="E570" s="75"/>
      <c r="F570" s="87" t="str">
        <f>IF(ISERROR(IF(ISBLANK($C570),"",VLOOKUP($C570,'[1]Инф. по МКД'!$D$3:$T$13113,5,0))),"",IF(ISBLANK($C570),"",VLOOKUP($C570,'[1]Инф. по МКД'!$D$3:$T$13113,5,0)))</f>
        <v>блочный</v>
      </c>
      <c r="G570" s="75">
        <f>IF(ISERROR(IF(ISBLANK($C570),"",VLOOKUP($C570,'[1]Инф. по МКД'!$D$3:$T$13113,9,0))),"",IF(ISBLANK($C570),"",VLOOKUP($C570,'[1]Инф. по МКД'!$D$3:$T$13113,9,0)))</f>
        <v>5</v>
      </c>
      <c r="H570" s="61">
        <f>IF(ISERROR(IF(ISBLANK($C570),"",VLOOKUP($C570,'[1]Инф. по МКД'!$D$3:$T$13113,10,0))),"",IF(ISBLANK($C570),"",VLOOKUP($C570,'[1]Инф. по МКД'!$D$3:$T$13113,10,0)))</f>
        <v>6</v>
      </c>
      <c r="I570" s="77">
        <f>IF(ISERROR(IF(ISBLANK($C570),"",VLOOKUP($C570,'[1]Инф. по МКД'!$D$3:$T$13113,14,0))),"",IF(ISBLANK($C570),"",VLOOKUP($C570,'[1]Инф. по МКД'!$D$3:$T$13113,14,0)))</f>
        <v>4574.75</v>
      </c>
      <c r="J570" s="78">
        <f>IF(ISERROR(IF(ISBLANK($C570),"",VLOOKUP($C570,'[1]Инф. по МКД'!$D$3:$T$13113,15,0))),"",IF(ISBLANK($C570),"",VLOOKUP($C570,'[1]Инф. по МКД'!$D$3:$T$13113,15,0)))</f>
        <v>4574.75</v>
      </c>
      <c r="K570" s="77">
        <f>IF(ISERROR(IF(ISBLANK($C570),"",VLOOKUP($C570,'[1]Инф. по МКД'!$D$3:$T$13113,16,0))),"",IF(ISBLANK($C570),"",VLOOKUP($C570,'[1]Инф. по МКД'!$D$3:$T$13113,16,0)))</f>
        <v>4532.45</v>
      </c>
      <c r="L570" s="79">
        <f>IF(ISERROR(IF(ISBLANK($C570),"",VLOOKUP($C570,'[1]Инф. по МКД'!$D$3:$T$13113,17,0))),"",IF(ISBLANK($C570),"",VLOOKUP($C570,'[1]Инф. по МКД'!$D$3:$T$13113,17,0)))</f>
        <v>0</v>
      </c>
      <c r="M570" s="80">
        <f t="shared" si="80"/>
        <v>22335576.41</v>
      </c>
      <c r="N570" s="78"/>
      <c r="O570" s="78"/>
      <c r="P570" s="78"/>
      <c r="Q570" s="80">
        <f>IF('Форма 2'!D570=0,"",'Форма 2'!D570-N570-O570-P570)</f>
        <v>22335576.41</v>
      </c>
      <c r="R570" s="81">
        <f t="shared" si="87"/>
        <v>4882.3599999999997</v>
      </c>
      <c r="S570" s="81">
        <f t="shared" si="88"/>
        <v>4882.3599999999997</v>
      </c>
      <c r="T570" s="82">
        <v>46022</v>
      </c>
      <c r="U570" s="75" t="s">
        <v>44</v>
      </c>
      <c r="V570" s="84"/>
      <c r="W570" s="84">
        <f t="shared" si="82"/>
        <v>1</v>
      </c>
      <c r="X570" s="85" t="s">
        <v>961</v>
      </c>
      <c r="Y570" s="85" t="s">
        <v>961</v>
      </c>
      <c r="Z570" s="85" t="s">
        <v>961</v>
      </c>
      <c r="AA570" s="85" t="s">
        <v>961</v>
      </c>
      <c r="AB570" s="85" t="s">
        <v>961</v>
      </c>
      <c r="AC570" s="85" t="s">
        <v>961</v>
      </c>
      <c r="AD570" s="85" t="s">
        <v>961</v>
      </c>
      <c r="AE570" s="99" t="s">
        <v>961</v>
      </c>
      <c r="AF570" s="86" t="s">
        <v>961</v>
      </c>
      <c r="AG570" s="85" t="s">
        <v>961</v>
      </c>
      <c r="AH570" s="85">
        <v>1</v>
      </c>
      <c r="AI570" s="85" t="s">
        <v>961</v>
      </c>
      <c r="AJ570" s="85" t="s">
        <v>961</v>
      </c>
      <c r="AK570" s="85" t="s">
        <v>961</v>
      </c>
      <c r="AL570" s="85" t="s">
        <v>961</v>
      </c>
      <c r="AM570" s="85" t="s">
        <v>961</v>
      </c>
      <c r="AN570" s="85" t="s">
        <v>961</v>
      </c>
      <c r="AO570" s="85" t="s">
        <v>961</v>
      </c>
      <c r="AP570" s="85" t="s">
        <v>961</v>
      </c>
      <c r="AQ570" s="85" t="s">
        <v>961</v>
      </c>
      <c r="AR570" s="85" t="s">
        <v>961</v>
      </c>
    </row>
    <row r="571" spans="1:44" ht="16.5" thickTop="1" thickBot="1" x14ac:dyDescent="0.3">
      <c r="A571" s="61">
        <f t="shared" si="81"/>
        <v>14</v>
      </c>
      <c r="B571" s="92" t="str">
        <f>IF(ISERROR(IF(ISBLANK(C571),"",_xlfn.XLOOKUP(C571,'[1]Инф. по МКД'!$D$3:$D$13151,'[1]Инф. по МКД'!$C$3:$C$13151,,0))),"",IF(ISBLANK(C571),"",_xlfn.XLOOKUP(C571,'[1]Инф. по МКД'!$D$3:$D$13151,'[1]Инф. по МКД'!$C$3:$C$13151,,0)))</f>
        <v>Чусовской городской округ Пермского края</v>
      </c>
      <c r="C571" s="96" t="s">
        <v>510</v>
      </c>
      <c r="D571" s="74">
        <f>IF(ISERROR(IF(ISBLANK($C571),"",VLOOKUP($C571,'[1]Инф. по МКД'!$D$3:$T$13113,3,0))),"",IF(ISBLANK($C571),"",VLOOKUP($C571,'[1]Инф. по МКД'!$D$3:$T$13113,3,0)))</f>
        <v>1985</v>
      </c>
      <c r="E571" s="75"/>
      <c r="F571" s="87" t="str">
        <f>IF(ISERROR(IF(ISBLANK($C571),"",VLOOKUP($C571,'[1]Инф. по МКД'!$D$3:$T$13113,5,0))),"",IF(ISBLANK($C571),"",VLOOKUP($C571,'[1]Инф. по МКД'!$D$3:$T$13113,5,0)))</f>
        <v>Шлакоблок</v>
      </c>
      <c r="G571" s="75">
        <f>IF(ISERROR(IF(ISBLANK($C571),"",VLOOKUP($C571,'[1]Инф. по МКД'!$D$3:$T$13113,9,0))),"",IF(ISBLANK($C571),"",VLOOKUP($C571,'[1]Инф. по МКД'!$D$3:$T$13113,9,0)))</f>
        <v>2</v>
      </c>
      <c r="H571" s="61">
        <f>IF(ISERROR(IF(ISBLANK($C571),"",VLOOKUP($C571,'[1]Инф. по МКД'!$D$3:$T$13113,10,0))),"",IF(ISBLANK($C571),"",VLOOKUP($C571,'[1]Инф. по МКД'!$D$3:$T$13113,10,0)))</f>
        <v>1</v>
      </c>
      <c r="I571" s="77">
        <f>IF(ISERROR(IF(ISBLANK($C571),"",VLOOKUP($C571,'[1]Инф. по МКД'!$D$3:$T$13113,14,0))),"",IF(ISBLANK($C571),"",VLOOKUP($C571,'[1]Инф. по МКД'!$D$3:$T$13113,14,0)))</f>
        <v>430.4</v>
      </c>
      <c r="J571" s="78">
        <f>IF(ISERROR(IF(ISBLANK($C571),"",VLOOKUP($C571,'[1]Инф. по МКД'!$D$3:$T$13113,15,0))),"",IF(ISBLANK($C571),"",VLOOKUP($C571,'[1]Инф. по МКД'!$D$3:$T$13113,15,0)))</f>
        <v>430.4</v>
      </c>
      <c r="K571" s="77">
        <f>IF(ISERROR(IF(ISBLANK($C571),"",VLOOKUP($C571,'[1]Инф. по МКД'!$D$3:$T$13113,16,0))),"",IF(ISBLANK($C571),"",VLOOKUP($C571,'[1]Инф. по МКД'!$D$3:$T$13113,16,0)))</f>
        <v>387.36</v>
      </c>
      <c r="L571" s="79">
        <f>IF(ISERROR(IF(ISBLANK($C571),"",VLOOKUP($C571,'[1]Инф. по МКД'!$D$3:$T$13113,17,0))),"",IF(ISBLANK($C571),"",VLOOKUP($C571,'[1]Инф. по МКД'!$D$3:$T$13113,17,0)))</f>
        <v>0</v>
      </c>
      <c r="M571" s="80">
        <f t="shared" si="80"/>
        <v>4113500.66</v>
      </c>
      <c r="N571" s="78"/>
      <c r="O571" s="78"/>
      <c r="P571" s="78"/>
      <c r="Q571" s="80">
        <f>IF('Форма 2'!D571=0,"",'Форма 2'!D571-N571-O571-P571)</f>
        <v>4113500.66</v>
      </c>
      <c r="R571" s="81">
        <f t="shared" si="87"/>
        <v>9557.3900092936819</v>
      </c>
      <c r="S571" s="81">
        <f t="shared" si="88"/>
        <v>9557.3900092936819</v>
      </c>
      <c r="T571" s="82">
        <v>46022</v>
      </c>
      <c r="U571" s="75" t="s">
        <v>43</v>
      </c>
      <c r="V571" s="83"/>
      <c r="W571" s="84">
        <f t="shared" si="82"/>
        <v>1</v>
      </c>
      <c r="X571" s="85" t="s">
        <v>961</v>
      </c>
      <c r="Y571" s="85" t="s">
        <v>961</v>
      </c>
      <c r="Z571" s="85" t="s">
        <v>961</v>
      </c>
      <c r="AA571" s="85" t="s">
        <v>961</v>
      </c>
      <c r="AB571" s="85" t="s">
        <v>961</v>
      </c>
      <c r="AC571" s="85" t="s">
        <v>961</v>
      </c>
      <c r="AD571" s="85" t="s">
        <v>961</v>
      </c>
      <c r="AE571" s="99" t="s">
        <v>961</v>
      </c>
      <c r="AF571" s="86" t="s">
        <v>961</v>
      </c>
      <c r="AG571" s="85">
        <v>1</v>
      </c>
      <c r="AH571" s="85" t="s">
        <v>961</v>
      </c>
      <c r="AI571" s="85" t="s">
        <v>961</v>
      </c>
      <c r="AJ571" s="85" t="s">
        <v>961</v>
      </c>
      <c r="AK571" s="85" t="s">
        <v>961</v>
      </c>
      <c r="AL571" s="85" t="s">
        <v>961</v>
      </c>
      <c r="AM571" s="85" t="s">
        <v>961</v>
      </c>
      <c r="AN571" s="85" t="s">
        <v>961</v>
      </c>
      <c r="AO571" s="85" t="s">
        <v>961</v>
      </c>
      <c r="AP571" s="85" t="s">
        <v>961</v>
      </c>
      <c r="AQ571" s="85" t="s">
        <v>961</v>
      </c>
      <c r="AR571" s="85" t="s">
        <v>961</v>
      </c>
    </row>
    <row r="572" spans="1:44" ht="16.5" thickTop="1" thickBot="1" x14ac:dyDescent="0.3">
      <c r="A572" s="61">
        <f t="shared" si="81"/>
        <v>15</v>
      </c>
      <c r="B572" s="92" t="str">
        <f>IF(ISERROR(IF(ISBLANK(C572),"",_xlfn.XLOOKUP(C572,'[1]Инф. по МКД'!$D$3:$D$13151,'[1]Инф. по МКД'!$C$3:$C$13151,,0))),"",IF(ISBLANK(C572),"",_xlfn.XLOOKUP(C572,'[1]Инф. по МКД'!$D$3:$D$13151,'[1]Инф. по МКД'!$C$3:$C$13151,,0)))</f>
        <v>Чусовской городской округ Пермского края</v>
      </c>
      <c r="C572" s="96" t="s">
        <v>768</v>
      </c>
      <c r="D572" s="74">
        <f>IF(ISERROR(IF(ISBLANK($C572),"",VLOOKUP($C572,'[1]Инф. по МКД'!$D$3:$T$13113,3,0))),"",IF(ISBLANK($C572),"",VLOOKUP($C572,'[1]Инф. по МКД'!$D$3:$T$13113,3,0)))</f>
        <v>1963</v>
      </c>
      <c r="E572" s="75"/>
      <c r="F572" s="87" t="str">
        <f>IF(ISERROR(IF(ISBLANK($C572),"",VLOOKUP($C572,'[1]Инф. по МКД'!$D$3:$T$13113,5,0))),"",IF(ISBLANK($C572),"",VLOOKUP($C572,'[1]Инф. по МКД'!$D$3:$T$13113,5,0)))</f>
        <v>кирпич</v>
      </c>
      <c r="G572" s="75">
        <f>IF(ISERROR(IF(ISBLANK($C572),"",VLOOKUP($C572,'[1]Инф. по МКД'!$D$3:$T$13113,9,0))),"",IF(ISBLANK($C572),"",VLOOKUP($C572,'[1]Инф. по МКД'!$D$3:$T$13113,9,0)))</f>
        <v>5</v>
      </c>
      <c r="H572" s="61">
        <f>IF(ISERROR(IF(ISBLANK($C572),"",VLOOKUP($C572,'[1]Инф. по МКД'!$D$3:$T$13113,10,0))),"",IF(ISBLANK($C572),"",VLOOKUP($C572,'[1]Инф. по МКД'!$D$3:$T$13113,10,0)))</f>
        <v>4</v>
      </c>
      <c r="I572" s="77">
        <f>IF(ISERROR(IF(ISBLANK($C572),"",VLOOKUP($C572,'[1]Инф. по МКД'!$D$3:$T$13113,14,0))),"",IF(ISBLANK($C572),"",VLOOKUP($C572,'[1]Инф. по МКД'!$D$3:$T$13113,14,0)))</f>
        <v>3238.9</v>
      </c>
      <c r="J572" s="78">
        <f>IF(ISERROR(IF(ISBLANK($C572),"",VLOOKUP($C572,'[1]Инф. по МКД'!$D$3:$T$13113,15,0))),"",IF(ISBLANK($C572),"",VLOOKUP($C572,'[1]Инф. по МКД'!$D$3:$T$13113,15,0)))</f>
        <v>3062.1</v>
      </c>
      <c r="K572" s="77">
        <f>IF(ISERROR(IF(ISBLANK($C572),"",VLOOKUP($C572,'[1]Инф. по МКД'!$D$3:$T$13113,16,0))),"",IF(ISBLANK($C572),"",VLOOKUP($C572,'[1]Инф. по МКД'!$D$3:$T$13113,16,0)))</f>
        <v>2768.2</v>
      </c>
      <c r="L572" s="79">
        <f>IF(ISERROR(IF(ISBLANK($C572),"",VLOOKUP($C572,'[1]Инф. по МКД'!$D$3:$T$13113,17,0))),"",IF(ISBLANK($C572),"",VLOOKUP($C572,'[1]Инф. по МКД'!$D$3:$T$13113,17,0)))</f>
        <v>130</v>
      </c>
      <c r="M572" s="80">
        <f t="shared" si="80"/>
        <v>14586450.93</v>
      </c>
      <c r="N572" s="78"/>
      <c r="O572" s="78"/>
      <c r="P572" s="78"/>
      <c r="Q572" s="80">
        <f>IF('Форма 2'!D572=0,"",'Форма 2'!D572-N572-O572-P572)</f>
        <v>14586450.93</v>
      </c>
      <c r="R572" s="81">
        <f t="shared" si="87"/>
        <v>4763.5449299500342</v>
      </c>
      <c r="S572" s="81">
        <f t="shared" si="88"/>
        <v>4763.5449299500342</v>
      </c>
      <c r="T572" s="82">
        <v>46022</v>
      </c>
      <c r="U572" s="75" t="s">
        <v>44</v>
      </c>
      <c r="V572" s="83"/>
      <c r="W572" s="84">
        <f t="shared" si="82"/>
        <v>1</v>
      </c>
      <c r="X572" s="85" t="s">
        <v>961</v>
      </c>
      <c r="Y572" s="85" t="s">
        <v>961</v>
      </c>
      <c r="Z572" s="85" t="s">
        <v>961</v>
      </c>
      <c r="AA572" s="85" t="s">
        <v>961</v>
      </c>
      <c r="AB572" s="85" t="s">
        <v>961</v>
      </c>
      <c r="AC572" s="85" t="s">
        <v>961</v>
      </c>
      <c r="AD572" s="85" t="s">
        <v>961</v>
      </c>
      <c r="AE572" s="99" t="s">
        <v>961</v>
      </c>
      <c r="AF572" s="86" t="s">
        <v>961</v>
      </c>
      <c r="AG572" s="85">
        <v>1</v>
      </c>
      <c r="AH572" s="85" t="s">
        <v>961</v>
      </c>
      <c r="AI572" s="85" t="s">
        <v>961</v>
      </c>
      <c r="AJ572" s="85" t="s">
        <v>961</v>
      </c>
      <c r="AK572" s="85" t="s">
        <v>961</v>
      </c>
      <c r="AL572" s="85" t="s">
        <v>961</v>
      </c>
      <c r="AM572" s="85" t="s">
        <v>961</v>
      </c>
      <c r="AN572" s="85" t="s">
        <v>961</v>
      </c>
      <c r="AO572" s="85" t="s">
        <v>961</v>
      </c>
      <c r="AP572" s="85" t="s">
        <v>961</v>
      </c>
      <c r="AQ572" s="85" t="s">
        <v>961</v>
      </c>
      <c r="AR572" s="85" t="s">
        <v>961</v>
      </c>
    </row>
    <row r="573" spans="1:44" ht="16.5" thickTop="1" thickBot="1" x14ac:dyDescent="0.3">
      <c r="A573" s="61">
        <f t="shared" si="81"/>
        <v>16</v>
      </c>
      <c r="B573" s="92" t="str">
        <f>IF(ISERROR(IF(ISBLANK(C573),"",_xlfn.XLOOKUP(C573,'[1]Инф. по МКД'!$D$3:$D$13151,'[1]Инф. по МКД'!$C$3:$C$13151,,0))),"",IF(ISBLANK(C573),"",_xlfn.XLOOKUP(C573,'[1]Инф. по МКД'!$D$3:$D$13151,'[1]Инф. по МКД'!$C$3:$C$13151,,0)))</f>
        <v>Чусовской городской округ Пермского края</v>
      </c>
      <c r="C573" s="96" t="s">
        <v>938</v>
      </c>
      <c r="D573" s="74">
        <f>IF(ISERROR(IF(ISBLANK($C573),"",VLOOKUP($C573,'[1]Инф. по МКД'!$D$3:$T$13113,3,0))),"",IF(ISBLANK($C573),"",VLOOKUP($C573,'[1]Инф. по МКД'!$D$3:$T$13113,3,0)))</f>
        <v>1964</v>
      </c>
      <c r="E573" s="75"/>
      <c r="F573" s="87" t="str">
        <f>IF(ISERROR(IF(ISBLANK($C573),"",VLOOKUP($C573,'[1]Инф. по МКД'!$D$3:$T$13113,5,0))),"",IF(ISBLANK($C573),"",VLOOKUP($C573,'[1]Инф. по МКД'!$D$3:$T$13113,5,0)))</f>
        <v>кирпич</v>
      </c>
      <c r="G573" s="75">
        <f>IF(ISERROR(IF(ISBLANK($C573),"",VLOOKUP($C573,'[1]Инф. по МКД'!$D$3:$T$13113,9,0))),"",IF(ISBLANK($C573),"",VLOOKUP($C573,'[1]Инф. по МКД'!$D$3:$T$13113,9,0)))</f>
        <v>5</v>
      </c>
      <c r="H573" s="61">
        <f>IF(ISERROR(IF(ISBLANK($C573),"",VLOOKUP($C573,'[1]Инф. по МКД'!$D$3:$T$13113,10,0))),"",IF(ISBLANK($C573),"",VLOOKUP($C573,'[1]Инф. по МКД'!$D$3:$T$13113,10,0)))</f>
        <v>2</v>
      </c>
      <c r="I573" s="77">
        <f>IF(ISERROR(IF(ISBLANK($C573),"",VLOOKUP($C573,'[1]Инф. по МКД'!$D$3:$T$13113,14,0))),"",IF(ISBLANK($C573),"",VLOOKUP($C573,'[1]Инф. по МКД'!$D$3:$T$13113,14,0)))</f>
        <v>1568.5</v>
      </c>
      <c r="J573" s="78">
        <f>IF(ISERROR(IF(ISBLANK($C573),"",VLOOKUP($C573,'[1]Инф. по МКД'!$D$3:$T$13113,15,0))),"",IF(ISBLANK($C573),"",VLOOKUP($C573,'[1]Инф. по МКД'!$D$3:$T$13113,15,0)))</f>
        <v>1568.5</v>
      </c>
      <c r="K573" s="77">
        <f>IF(ISERROR(IF(ISBLANK($C573),"",VLOOKUP($C573,'[1]Инф. по МКД'!$D$3:$T$13113,16,0))),"",IF(ISBLANK($C573),"",VLOOKUP($C573,'[1]Инф. по МКД'!$D$3:$T$13113,16,0)))</f>
        <v>1425.8</v>
      </c>
      <c r="L573" s="79">
        <f>IF(ISERROR(IF(ISBLANK($C573),"",VLOOKUP($C573,'[1]Инф. по МКД'!$D$3:$T$13113,17,0))),"",IF(ISBLANK($C573),"",VLOOKUP($C573,'[1]Инф. по МКД'!$D$3:$T$13113,17,0)))</f>
        <v>66</v>
      </c>
      <c r="M573" s="80">
        <f t="shared" si="80"/>
        <v>7063771.1200000001</v>
      </c>
      <c r="N573" s="78"/>
      <c r="O573" s="78"/>
      <c r="P573" s="78"/>
      <c r="Q573" s="80">
        <f>IF('Форма 2'!D573=0,"",'Форма 2'!D573-N573-O573-P573)</f>
        <v>7063771.1200000001</v>
      </c>
      <c r="R573" s="81">
        <f t="shared" si="87"/>
        <v>4503.5200000000004</v>
      </c>
      <c r="S573" s="81">
        <f t="shared" si="88"/>
        <v>4503.5200000000004</v>
      </c>
      <c r="T573" s="82">
        <v>46022</v>
      </c>
      <c r="U573" s="75" t="s">
        <v>44</v>
      </c>
      <c r="V573" s="83"/>
      <c r="W573" s="84">
        <f t="shared" si="82"/>
        <v>1</v>
      </c>
      <c r="X573" s="85" t="s">
        <v>961</v>
      </c>
      <c r="Y573" s="85" t="s">
        <v>961</v>
      </c>
      <c r="Z573" s="85" t="s">
        <v>961</v>
      </c>
      <c r="AA573" s="85" t="s">
        <v>961</v>
      </c>
      <c r="AB573" s="85" t="s">
        <v>961</v>
      </c>
      <c r="AC573" s="85" t="s">
        <v>961</v>
      </c>
      <c r="AD573" s="85" t="s">
        <v>961</v>
      </c>
      <c r="AE573" s="99" t="s">
        <v>961</v>
      </c>
      <c r="AF573" s="86" t="s">
        <v>961</v>
      </c>
      <c r="AG573" s="85">
        <v>1</v>
      </c>
      <c r="AH573" s="85" t="s">
        <v>961</v>
      </c>
      <c r="AI573" s="85" t="s">
        <v>961</v>
      </c>
      <c r="AJ573" s="85" t="s">
        <v>961</v>
      </c>
      <c r="AK573" s="85" t="s">
        <v>961</v>
      </c>
      <c r="AL573" s="85" t="s">
        <v>961</v>
      </c>
      <c r="AM573" s="85" t="s">
        <v>961</v>
      </c>
      <c r="AN573" s="85" t="s">
        <v>961</v>
      </c>
      <c r="AO573" s="85" t="s">
        <v>961</v>
      </c>
      <c r="AP573" s="85" t="s">
        <v>961</v>
      </c>
      <c r="AQ573" s="85" t="s">
        <v>961</v>
      </c>
      <c r="AR573" s="85" t="s">
        <v>961</v>
      </c>
    </row>
    <row r="574" spans="1:44" ht="16.5" thickTop="1" thickBot="1" x14ac:dyDescent="0.3">
      <c r="A574" s="61">
        <f t="shared" si="81"/>
        <v>17</v>
      </c>
      <c r="B574" s="92" t="str">
        <f>IF(ISERROR(IF(ISBLANK(C574),"",_xlfn.XLOOKUP(C574,'[1]Инф. по МКД'!$D$3:$D$13151,'[1]Инф. по МКД'!$C$3:$C$13151,,0))),"",IF(ISBLANK(C574),"",_xlfn.XLOOKUP(C574,'[1]Инф. по МКД'!$D$3:$D$13151,'[1]Инф. по МКД'!$C$3:$C$13151,,0)))</f>
        <v>Чусовской городской округ Пермского края</v>
      </c>
      <c r="C574" s="96" t="s">
        <v>769</v>
      </c>
      <c r="D574" s="74">
        <f>IF(ISERROR(IF(ISBLANK($C574),"",VLOOKUP($C574,'[1]Инф. по МКД'!$D$3:$T$13113,3,0))),"",IF(ISBLANK($C574),"",VLOOKUP($C574,'[1]Инф. по МКД'!$D$3:$T$13113,3,0)))</f>
        <v>1967</v>
      </c>
      <c r="E574" s="75"/>
      <c r="F574" s="87" t="str">
        <f>IF(ISERROR(IF(ISBLANK($C574),"",VLOOKUP($C574,'[1]Инф. по МКД'!$D$3:$T$13113,5,0))),"",IF(ISBLANK($C574),"",VLOOKUP($C574,'[1]Инф. по МКД'!$D$3:$T$13113,5,0)))</f>
        <v>кирпич</v>
      </c>
      <c r="G574" s="75">
        <f>IF(ISERROR(IF(ISBLANK($C574),"",VLOOKUP($C574,'[1]Инф. по МКД'!$D$3:$T$13113,9,0))),"",IF(ISBLANK($C574),"",VLOOKUP($C574,'[1]Инф. по МКД'!$D$3:$T$13113,9,0)))</f>
        <v>5</v>
      </c>
      <c r="H574" s="61">
        <f>IF(ISERROR(IF(ISBLANK($C574),"",VLOOKUP($C574,'[1]Инф. по МКД'!$D$3:$T$13113,10,0))),"",IF(ISBLANK($C574),"",VLOOKUP($C574,'[1]Инф. по МКД'!$D$3:$T$13113,10,0)))</f>
        <v>4</v>
      </c>
      <c r="I574" s="77">
        <f>IF(ISERROR(IF(ISBLANK($C574),"",VLOOKUP($C574,'[1]Инф. по МКД'!$D$3:$T$13113,14,0))),"",IF(ISBLANK($C574),"",VLOOKUP($C574,'[1]Инф. по МКД'!$D$3:$T$13113,14,0)))</f>
        <v>3204.1</v>
      </c>
      <c r="J574" s="78">
        <f>IF(ISERROR(IF(ISBLANK($C574),"",VLOOKUP($C574,'[1]Инф. по МКД'!$D$3:$T$13113,15,0))),"",IF(ISBLANK($C574),"",VLOOKUP($C574,'[1]Инф. по МКД'!$D$3:$T$13113,15,0)))</f>
        <v>3204.1</v>
      </c>
      <c r="K574" s="77">
        <f>IF(ISERROR(IF(ISBLANK($C574),"",VLOOKUP($C574,'[1]Инф. по МКД'!$D$3:$T$13113,16,0))),"",IF(ISBLANK($C574),"",VLOOKUP($C574,'[1]Инф. по МКД'!$D$3:$T$13113,16,0)))</f>
        <v>2912</v>
      </c>
      <c r="L574" s="79">
        <f>IF(ISERROR(IF(ISBLANK($C574),"",VLOOKUP($C574,'[1]Инф. по МКД'!$D$3:$T$13113,17,0))),"",IF(ISBLANK($C574),"",VLOOKUP($C574,'[1]Инф. по МКД'!$D$3:$T$13113,17,0)))</f>
        <v>149</v>
      </c>
      <c r="M574" s="80">
        <f t="shared" si="80"/>
        <v>14429728.43</v>
      </c>
      <c r="N574" s="78"/>
      <c r="O574" s="78"/>
      <c r="P574" s="78"/>
      <c r="Q574" s="80">
        <f>IF('Форма 2'!D574=0,"",'Форма 2'!D574-N574-O574-P574)</f>
        <v>14429728.43</v>
      </c>
      <c r="R574" s="81">
        <f t="shared" si="87"/>
        <v>4503.5199993757997</v>
      </c>
      <c r="S574" s="81">
        <f t="shared" si="88"/>
        <v>4503.5199993757997</v>
      </c>
      <c r="T574" s="82">
        <v>46022</v>
      </c>
      <c r="U574" s="75" t="s">
        <v>44</v>
      </c>
      <c r="V574" s="84"/>
      <c r="W574" s="84">
        <f t="shared" si="82"/>
        <v>1</v>
      </c>
      <c r="X574" s="85" t="s">
        <v>961</v>
      </c>
      <c r="Y574" s="85" t="s">
        <v>961</v>
      </c>
      <c r="Z574" s="85" t="s">
        <v>961</v>
      </c>
      <c r="AA574" s="85" t="s">
        <v>961</v>
      </c>
      <c r="AB574" s="85" t="s">
        <v>961</v>
      </c>
      <c r="AC574" s="85" t="s">
        <v>961</v>
      </c>
      <c r="AD574" s="85" t="s">
        <v>961</v>
      </c>
      <c r="AE574" s="99" t="s">
        <v>961</v>
      </c>
      <c r="AF574" s="86" t="s">
        <v>961</v>
      </c>
      <c r="AG574" s="85">
        <v>1</v>
      </c>
      <c r="AH574" s="85" t="s">
        <v>961</v>
      </c>
      <c r="AI574" s="85" t="s">
        <v>961</v>
      </c>
      <c r="AJ574" s="85" t="s">
        <v>961</v>
      </c>
      <c r="AK574" s="85" t="s">
        <v>961</v>
      </c>
      <c r="AL574" s="85" t="s">
        <v>961</v>
      </c>
      <c r="AM574" s="85" t="s">
        <v>961</v>
      </c>
      <c r="AN574" s="85" t="s">
        <v>961</v>
      </c>
      <c r="AO574" s="85" t="s">
        <v>961</v>
      </c>
      <c r="AP574" s="85" t="s">
        <v>961</v>
      </c>
      <c r="AQ574" s="85" t="s">
        <v>961</v>
      </c>
      <c r="AR574" s="85" t="s">
        <v>961</v>
      </c>
    </row>
    <row r="575" spans="1:44" ht="16.5" thickTop="1" thickBot="1" x14ac:dyDescent="0.3">
      <c r="A575" s="61">
        <f t="shared" si="81"/>
        <v>18</v>
      </c>
      <c r="B575" s="92" t="str">
        <f>IF(ISERROR(IF(ISBLANK(C575),"",_xlfn.XLOOKUP(C575,'[1]Инф. по МКД'!$D$3:$D$13151,'[1]Инф. по МКД'!$C$3:$C$13151,,0))),"",IF(ISBLANK(C575),"",_xlfn.XLOOKUP(C575,'[1]Инф. по МКД'!$D$3:$D$13151,'[1]Инф. по МКД'!$C$3:$C$13151,,0)))</f>
        <v>Чусовской городской округ Пермского края</v>
      </c>
      <c r="C575" s="96" t="s">
        <v>511</v>
      </c>
      <c r="D575" s="74">
        <f>IF(ISERROR(IF(ISBLANK($C575),"",VLOOKUP($C575,'[1]Инф. по МКД'!$D$3:$T$13113,3,0))),"",IF(ISBLANK($C575),"",VLOOKUP($C575,'[1]Инф. по МКД'!$D$3:$T$13113,3,0)))</f>
        <v>1958</v>
      </c>
      <c r="E575" s="75"/>
      <c r="F575" s="87" t="str">
        <f>IF(ISERROR(IF(ISBLANK($C575),"",VLOOKUP($C575,'[1]Инф. по МКД'!$D$3:$T$13113,5,0))),"",IF(ISBLANK($C575),"",VLOOKUP($C575,'[1]Инф. по МКД'!$D$3:$T$13113,5,0)))</f>
        <v>Крупные блоки</v>
      </c>
      <c r="G575" s="75">
        <f>IF(ISERROR(IF(ISBLANK($C575),"",VLOOKUP($C575,'[1]Инф. по МКД'!$D$3:$T$13113,9,0))),"",IF(ISBLANK($C575),"",VLOOKUP($C575,'[1]Инф. по МКД'!$D$3:$T$13113,9,0)))</f>
        <v>3</v>
      </c>
      <c r="H575" s="61">
        <f>IF(ISERROR(IF(ISBLANK($C575),"",VLOOKUP($C575,'[1]Инф. по МКД'!$D$3:$T$13113,10,0))),"",IF(ISBLANK($C575),"",VLOOKUP($C575,'[1]Инф. по МКД'!$D$3:$T$13113,10,0)))</f>
        <v>3</v>
      </c>
      <c r="I575" s="77">
        <f>IF(ISERROR(IF(ISBLANK($C575),"",VLOOKUP($C575,'[1]Инф. по МКД'!$D$3:$T$13113,14,0))),"",IF(ISBLANK($C575),"",VLOOKUP($C575,'[1]Инф. по МКД'!$D$3:$T$13113,14,0)))</f>
        <v>1625.52</v>
      </c>
      <c r="J575" s="78">
        <f>IF(ISERROR(IF(ISBLANK($C575),"",VLOOKUP($C575,'[1]Инф. по МКД'!$D$3:$T$13113,15,0))),"",IF(ISBLANK($C575),"",VLOOKUP($C575,'[1]Инф. по МКД'!$D$3:$T$13113,15,0)))</f>
        <v>1479.22</v>
      </c>
      <c r="K575" s="77">
        <f>IF(ISERROR(IF(ISBLANK($C575),"",VLOOKUP($C575,'[1]Инф. по МКД'!$D$3:$T$13113,16,0))),"",IF(ISBLANK($C575),"",VLOOKUP($C575,'[1]Инф. по МКД'!$D$3:$T$13113,16,0)))</f>
        <v>1331.3</v>
      </c>
      <c r="L575" s="79">
        <f>IF(ISERROR(IF(ISBLANK($C575),"",VLOOKUP($C575,'[1]Инф. по МКД'!$D$3:$T$13113,17,0))),"",IF(ISBLANK($C575),"",VLOOKUP($C575,'[1]Инф. по МКД'!$D$3:$T$13113,17,0)))</f>
        <v>0</v>
      </c>
      <c r="M575" s="80">
        <f t="shared" si="80"/>
        <v>15535728.59</v>
      </c>
      <c r="N575" s="78"/>
      <c r="O575" s="78"/>
      <c r="P575" s="78"/>
      <c r="Q575" s="80">
        <f>IF('Форма 2'!D575=0,"",'Форма 2'!D575-N575-O575-P575)</f>
        <v>15535728.59</v>
      </c>
      <c r="R575" s="81">
        <f t="shared" si="87"/>
        <v>10502.649092089074</v>
      </c>
      <c r="S575" s="81">
        <f t="shared" si="88"/>
        <v>10502.649092089074</v>
      </c>
      <c r="T575" s="82">
        <v>46022</v>
      </c>
      <c r="U575" s="75" t="s">
        <v>43</v>
      </c>
      <c r="V575" s="84"/>
      <c r="W575" s="84">
        <f t="shared" si="82"/>
        <v>1</v>
      </c>
      <c r="X575" s="85" t="s">
        <v>961</v>
      </c>
      <c r="Y575" s="85" t="s">
        <v>961</v>
      </c>
      <c r="Z575" s="85" t="s">
        <v>961</v>
      </c>
      <c r="AA575" s="85" t="s">
        <v>961</v>
      </c>
      <c r="AB575" s="85" t="s">
        <v>961</v>
      </c>
      <c r="AC575" s="85" t="s">
        <v>961</v>
      </c>
      <c r="AD575" s="85" t="s">
        <v>961</v>
      </c>
      <c r="AE575" s="99" t="s">
        <v>961</v>
      </c>
      <c r="AF575" s="86" t="s">
        <v>961</v>
      </c>
      <c r="AG575" s="85">
        <v>1</v>
      </c>
      <c r="AH575" s="85" t="s">
        <v>961</v>
      </c>
      <c r="AI575" s="85" t="s">
        <v>961</v>
      </c>
      <c r="AJ575" s="85" t="s">
        <v>961</v>
      </c>
      <c r="AK575" s="85" t="s">
        <v>961</v>
      </c>
      <c r="AL575" s="85" t="s">
        <v>961</v>
      </c>
      <c r="AM575" s="85" t="s">
        <v>961</v>
      </c>
      <c r="AN575" s="85" t="s">
        <v>961</v>
      </c>
      <c r="AO575" s="85" t="s">
        <v>961</v>
      </c>
      <c r="AP575" s="85" t="s">
        <v>961</v>
      </c>
      <c r="AQ575" s="85" t="s">
        <v>961</v>
      </c>
      <c r="AR575" s="85" t="s">
        <v>961</v>
      </c>
    </row>
    <row r="576" spans="1:44" ht="16.5" thickTop="1" thickBot="1" x14ac:dyDescent="0.3">
      <c r="A576" s="61">
        <f t="shared" si="81"/>
        <v>19</v>
      </c>
      <c r="B576" s="92" t="str">
        <f>IF(ISERROR(IF(ISBLANK(C576),"",_xlfn.XLOOKUP(C576,'[1]Инф. по МКД'!$D$3:$D$13151,'[1]Инф. по МКД'!$C$3:$C$13151,,0))),"",IF(ISBLANK(C576),"",_xlfn.XLOOKUP(C576,'[1]Инф. по МКД'!$D$3:$D$13151,'[1]Инф. по МКД'!$C$3:$C$13151,,0)))</f>
        <v>Чусовской городской округ Пермского края</v>
      </c>
      <c r="C576" s="96" t="s">
        <v>512</v>
      </c>
      <c r="D576" s="74">
        <f>IF(ISERROR(IF(ISBLANK($C576),"",VLOOKUP($C576,'[1]Инф. по МКД'!$D$3:$T$13113,3,0))),"",IF(ISBLANK($C576),"",VLOOKUP($C576,'[1]Инф. по МКД'!$D$3:$T$13113,3,0)))</f>
        <v>1957</v>
      </c>
      <c r="E576" s="75"/>
      <c r="F576" s="87" t="str">
        <f>IF(ISERROR(IF(ISBLANK($C576),"",VLOOKUP($C576,'[1]Инф. по МКД'!$D$3:$T$13113,5,0))),"",IF(ISBLANK($C576),"",VLOOKUP($C576,'[1]Инф. по МКД'!$D$3:$T$13113,5,0)))</f>
        <v>Шлакоблок</v>
      </c>
      <c r="G576" s="75">
        <f>IF(ISERROR(IF(ISBLANK($C576),"",VLOOKUP($C576,'[1]Инф. по МКД'!$D$3:$T$13113,9,0))),"",IF(ISBLANK($C576),"",VLOOKUP($C576,'[1]Инф. по МКД'!$D$3:$T$13113,9,0)))</f>
        <v>2</v>
      </c>
      <c r="H576" s="61">
        <f>IF(ISERROR(IF(ISBLANK($C576),"",VLOOKUP($C576,'[1]Инф. по МКД'!$D$3:$T$13113,10,0))),"",IF(ISBLANK($C576),"",VLOOKUP($C576,'[1]Инф. по МКД'!$D$3:$T$13113,10,0)))</f>
        <v>2</v>
      </c>
      <c r="I576" s="77">
        <f>IF(ISERROR(IF(ISBLANK($C576),"",VLOOKUP($C576,'[1]Инф. по МКД'!$D$3:$T$13113,14,0))),"",IF(ISBLANK($C576),"",VLOOKUP($C576,'[1]Инф. по МКД'!$D$3:$T$13113,14,0)))</f>
        <v>469</v>
      </c>
      <c r="J576" s="78">
        <f>IF(ISERROR(IF(ISBLANK($C576),"",VLOOKUP($C576,'[1]Инф. по МКД'!$D$3:$T$13113,15,0))),"",IF(ISBLANK($C576),"",VLOOKUP($C576,'[1]Инф. по МКД'!$D$3:$T$13113,15,0)))</f>
        <v>418.4</v>
      </c>
      <c r="K576" s="77">
        <f>IF(ISERROR(IF(ISBLANK($C576),"",VLOOKUP($C576,'[1]Инф. по МКД'!$D$3:$T$13113,16,0))),"",IF(ISBLANK($C576),"",VLOOKUP($C576,'[1]Инф. по МКД'!$D$3:$T$13113,16,0)))</f>
        <v>310.2</v>
      </c>
      <c r="L576" s="79">
        <f>IF(ISERROR(IF(ISBLANK($C576),"",VLOOKUP($C576,'[1]Инф. по МКД'!$D$3:$T$13113,17,0))),"",IF(ISBLANK($C576),"",VLOOKUP($C576,'[1]Инф. по МКД'!$D$3:$T$13113,17,0)))</f>
        <v>21</v>
      </c>
      <c r="M576" s="80">
        <f t="shared" si="80"/>
        <v>3080096.5300000003</v>
      </c>
      <c r="N576" s="78"/>
      <c r="O576" s="78"/>
      <c r="P576" s="78"/>
      <c r="Q576" s="80">
        <f>IF('Форма 2'!D576=0,"",'Форма 2'!D576-N576-O576-P576)</f>
        <v>3080096.5300000003</v>
      </c>
      <c r="R576" s="81">
        <f t="shared" si="87"/>
        <v>7361.6073852772479</v>
      </c>
      <c r="S576" s="81">
        <f t="shared" si="88"/>
        <v>7361.6073852772479</v>
      </c>
      <c r="T576" s="82">
        <v>46022</v>
      </c>
      <c r="U576" s="75" t="s">
        <v>43</v>
      </c>
      <c r="V576" s="83"/>
      <c r="W576" s="84">
        <f t="shared" si="82"/>
        <v>2</v>
      </c>
      <c r="X576" s="85">
        <v>1</v>
      </c>
      <c r="Y576" s="85" t="s">
        <v>961</v>
      </c>
      <c r="Z576" s="85" t="s">
        <v>961</v>
      </c>
      <c r="AA576" s="85" t="s">
        <v>961</v>
      </c>
      <c r="AB576" s="85" t="s">
        <v>961</v>
      </c>
      <c r="AC576" s="85" t="s">
        <v>961</v>
      </c>
      <c r="AD576" s="85" t="s">
        <v>961</v>
      </c>
      <c r="AE576" s="99" t="s">
        <v>961</v>
      </c>
      <c r="AF576" s="86" t="s">
        <v>961</v>
      </c>
      <c r="AG576" s="85" t="s">
        <v>961</v>
      </c>
      <c r="AH576" s="85">
        <v>1</v>
      </c>
      <c r="AI576" s="85" t="s">
        <v>961</v>
      </c>
      <c r="AJ576" s="85" t="s">
        <v>961</v>
      </c>
      <c r="AK576" s="85" t="s">
        <v>961</v>
      </c>
      <c r="AL576" s="85" t="s">
        <v>961</v>
      </c>
      <c r="AM576" s="85" t="s">
        <v>961</v>
      </c>
      <c r="AN576" s="85" t="s">
        <v>961</v>
      </c>
      <c r="AO576" s="85" t="s">
        <v>961</v>
      </c>
      <c r="AP576" s="85" t="s">
        <v>961</v>
      </c>
      <c r="AQ576" s="85" t="s">
        <v>961</v>
      </c>
      <c r="AR576" s="85" t="s">
        <v>961</v>
      </c>
    </row>
    <row r="577" spans="1:44" ht="16.5" thickTop="1" thickBot="1" x14ac:dyDescent="0.3">
      <c r="A577" s="61">
        <f t="shared" si="81"/>
        <v>20</v>
      </c>
      <c r="B577" s="92" t="str">
        <f>IF(ISERROR(IF(ISBLANK(C577),"",_xlfn.XLOOKUP(C577,'[1]Инф. по МКД'!$D$3:$D$13151,'[1]Инф. по МКД'!$C$3:$C$13151,,0))),"",IF(ISBLANK(C577),"",_xlfn.XLOOKUP(C577,'[1]Инф. по МКД'!$D$3:$D$13151,'[1]Инф. по МКД'!$C$3:$C$13151,,0)))</f>
        <v>Чусовской городской округ Пермского края</v>
      </c>
      <c r="C577" s="96" t="s">
        <v>513</v>
      </c>
      <c r="D577" s="74">
        <f>IF(ISERROR(IF(ISBLANK($C577),"",VLOOKUP($C577,'[1]Инф. по МКД'!$D$3:$T$13113,3,0))),"",IF(ISBLANK($C577),"",VLOOKUP($C577,'[1]Инф. по МКД'!$D$3:$T$13113,3,0)))</f>
        <v>1966</v>
      </c>
      <c r="E577" s="75"/>
      <c r="F577" s="87" t="str">
        <f>IF(ISERROR(IF(ISBLANK($C577),"",VLOOKUP($C577,'[1]Инф. по МКД'!$D$3:$T$13113,5,0))),"",IF(ISBLANK($C577),"",VLOOKUP($C577,'[1]Инф. по МКД'!$D$3:$T$13113,5,0)))</f>
        <v>Шлакоблок</v>
      </c>
      <c r="G577" s="75">
        <f>IF(ISERROR(IF(ISBLANK($C577),"",VLOOKUP($C577,'[1]Инф. по МКД'!$D$3:$T$13113,9,0))),"",IF(ISBLANK($C577),"",VLOOKUP($C577,'[1]Инф. по МКД'!$D$3:$T$13113,9,0)))</f>
        <v>2</v>
      </c>
      <c r="H577" s="61">
        <f>IF(ISERROR(IF(ISBLANK($C577),"",VLOOKUP($C577,'[1]Инф. по МКД'!$D$3:$T$13113,10,0))),"",IF(ISBLANK($C577),"",VLOOKUP($C577,'[1]Инф. по МКД'!$D$3:$T$13113,10,0)))</f>
        <v>3</v>
      </c>
      <c r="I577" s="77">
        <f>IF(ISERROR(IF(ISBLANK($C577),"",VLOOKUP($C577,'[1]Инф. по МКД'!$D$3:$T$13113,14,0))),"",IF(ISBLANK($C577),"",VLOOKUP($C577,'[1]Инф. по МКД'!$D$3:$T$13113,14,0)))</f>
        <v>503.3</v>
      </c>
      <c r="J577" s="78">
        <f>IF(ISERROR(IF(ISBLANK($C577),"",VLOOKUP($C577,'[1]Инф. по МКД'!$D$3:$T$13113,15,0))),"",IF(ISBLANK($C577),"",VLOOKUP($C577,'[1]Инф. по МКД'!$D$3:$T$13113,15,0)))</f>
        <v>470.4</v>
      </c>
      <c r="K577" s="77">
        <f>IF(ISERROR(IF(ISBLANK($C577),"",VLOOKUP($C577,'[1]Инф. по МКД'!$D$3:$T$13113,16,0))),"",IF(ISBLANK($C577),"",VLOOKUP($C577,'[1]Инф. по МКД'!$D$3:$T$13113,16,0)))</f>
        <v>430.5</v>
      </c>
      <c r="L577" s="79">
        <f>IF(ISERROR(IF(ISBLANK($C577),"",VLOOKUP($C577,'[1]Инф. по МКД'!$D$3:$T$13113,17,0))),"",IF(ISBLANK($C577),"",VLOOKUP($C577,'[1]Инф. по МКД'!$D$3:$T$13113,17,0)))</f>
        <v>18</v>
      </c>
      <c r="M577" s="80">
        <f t="shared" si="80"/>
        <v>3586108.13</v>
      </c>
      <c r="N577" s="78"/>
      <c r="O577" s="78"/>
      <c r="P577" s="78"/>
      <c r="Q577" s="80">
        <f>IF('Форма 2'!D577=0,"",'Форма 2'!D577-N577-O577-P577)</f>
        <v>3586108.13</v>
      </c>
      <c r="R577" s="81">
        <f t="shared" si="87"/>
        <v>7623.5291879251699</v>
      </c>
      <c r="S577" s="81">
        <f t="shared" si="88"/>
        <v>7623.5291879251699</v>
      </c>
      <c r="T577" s="82">
        <v>46022</v>
      </c>
      <c r="U577" s="75" t="s">
        <v>43</v>
      </c>
      <c r="V577" s="84"/>
      <c r="W577" s="84">
        <f t="shared" si="82"/>
        <v>2</v>
      </c>
      <c r="X577" s="85" t="s">
        <v>961</v>
      </c>
      <c r="Y577" s="85" t="s">
        <v>961</v>
      </c>
      <c r="Z577" s="85" t="s">
        <v>961</v>
      </c>
      <c r="AA577" s="85" t="s">
        <v>961</v>
      </c>
      <c r="AB577" s="85" t="s">
        <v>961</v>
      </c>
      <c r="AC577" s="85" t="s">
        <v>961</v>
      </c>
      <c r="AD577" s="85" t="s">
        <v>961</v>
      </c>
      <c r="AE577" s="99" t="s">
        <v>961</v>
      </c>
      <c r="AF577" s="86" t="s">
        <v>961</v>
      </c>
      <c r="AG577" s="85" t="s">
        <v>961</v>
      </c>
      <c r="AH577" s="85">
        <v>1</v>
      </c>
      <c r="AI577" s="85" t="s">
        <v>961</v>
      </c>
      <c r="AJ577" s="85" t="s">
        <v>961</v>
      </c>
      <c r="AK577" s="85">
        <v>1</v>
      </c>
      <c r="AL577" s="85" t="s">
        <v>961</v>
      </c>
      <c r="AM577" s="85" t="s">
        <v>961</v>
      </c>
      <c r="AN577" s="85" t="s">
        <v>961</v>
      </c>
      <c r="AO577" s="85" t="s">
        <v>961</v>
      </c>
      <c r="AP577" s="85" t="s">
        <v>961</v>
      </c>
      <c r="AQ577" s="85" t="s">
        <v>961</v>
      </c>
      <c r="AR577" s="85" t="s">
        <v>961</v>
      </c>
    </row>
    <row r="578" spans="1:44" ht="17.25" thickTop="1" thickBot="1" x14ac:dyDescent="0.3">
      <c r="A578" s="190">
        <f t="shared" si="81"/>
        <v>0</v>
      </c>
      <c r="B578" s="191" t="str">
        <f>IF(ISERROR(IF(ISBLANK(C578),"",_xlfn.XLOOKUP(C578,'[1]Инф. по МКД'!$D$3:$D$13151,'[1]Инф. по МКД'!$C$3:$C$13151,,0))),"",IF(ISBLANK(C578),"",_xlfn.XLOOKUP(C578,'[1]Инф. по МКД'!$D$3:$D$13151,'[1]Инф. по МКД'!$C$3:$C$13151,,0)))</f>
        <v/>
      </c>
      <c r="C578" s="34" t="s">
        <v>514</v>
      </c>
      <c r="D578" s="32" t="str">
        <f>IF(ISERROR(IF(ISBLANK($C578),"",VLOOKUP($C578,'[1]Инф. по МКД'!$D$3:$T$13113,3,0))),"",IF(ISBLANK($C578),"",VLOOKUP($C578,'[1]Инф. по МКД'!$D$3:$T$13113,3,0)))</f>
        <v/>
      </c>
      <c r="E578" s="32"/>
      <c r="F578" s="32" t="str">
        <f>IF(ISERROR(IF(ISBLANK($C578),"",VLOOKUP($C578,'[1]Инф. по МКД'!$D$3:$T$13113,5,0))),"",IF(ISBLANK($C578),"",VLOOKUP($C578,'[1]Инф. по МКД'!$D$3:$T$13113,5,0)))</f>
        <v/>
      </c>
      <c r="G578" s="32" t="str">
        <f>IF(ISERROR(IF(ISBLANK($C578),"",VLOOKUP($C578,'[1]Инф. по МКД'!$D$3:$T$13113,9,0))),"",IF(ISBLANK($C578),"",VLOOKUP($C578,'[1]Инф. по МКД'!$D$3:$T$13113,9,0)))</f>
        <v/>
      </c>
      <c r="H578" s="32" t="str">
        <f>IF(ISERROR(IF(ISBLANK($C578),"",VLOOKUP($C578,'[1]Инф. по МКД'!$D$3:$T$13113,10,0))),"",IF(ISBLANK($C578),"",VLOOKUP($C578,'[1]Инф. по МКД'!$D$3:$T$13113,10,0)))</f>
        <v/>
      </c>
      <c r="I578" s="36" t="str">
        <f>IF(ISERROR(IF(ISBLANK($C578),"",VLOOKUP($C578,'[1]Инф. по МКД'!$D$3:$T$13113,14,0))),"",IF(ISBLANK($C578),"",VLOOKUP($C578,'[1]Инф. по МКД'!$D$3:$T$13113,14,0)))</f>
        <v/>
      </c>
      <c r="J578" s="36" t="str">
        <f>IF(ISERROR(IF(ISBLANK($C578),"",VLOOKUP($C578,'[1]Инф. по МКД'!$D$3:$T$13113,15,0))),"",IF(ISBLANK($C578),"",VLOOKUP($C578,'[1]Инф. по МКД'!$D$3:$T$13113,15,0)))</f>
        <v/>
      </c>
      <c r="K578" s="36" t="str">
        <f>IF(ISERROR(IF(ISBLANK($C578),"",VLOOKUP($C578,'[1]Инф. по МКД'!$D$3:$T$13113,16,0))),"",IF(ISBLANK($C578),"",VLOOKUP($C578,'[1]Инф. по МКД'!$D$3:$T$13113,16,0)))</f>
        <v/>
      </c>
      <c r="L578" s="36" t="str">
        <f>IF(ISERROR(IF(ISBLANK($C578),"",VLOOKUP($C578,'[1]Инф. по МКД'!$D$3:$T$13113,17,0))),"",IF(ISBLANK($C578),"",VLOOKUP($C578,'[1]Инф. по МКД'!$D$3:$T$13113,17,0)))</f>
        <v/>
      </c>
      <c r="M578" s="36">
        <f t="shared" si="80"/>
        <v>3771271539.3800006</v>
      </c>
      <c r="N578" s="36"/>
      <c r="O578" s="36"/>
      <c r="P578" s="36"/>
      <c r="Q578" s="36">
        <f>IF('Форма 2'!D578=0,"",'Форма 2'!D578-N578-O578-P578)</f>
        <v>3771271539.3800006</v>
      </c>
      <c r="R578" s="93"/>
      <c r="S578" s="93"/>
      <c r="T578" s="32"/>
      <c r="U578" s="32"/>
      <c r="V578" s="84"/>
      <c r="W578" s="84">
        <f t="shared" si="82"/>
        <v>0</v>
      </c>
      <c r="X578" s="85"/>
      <c r="Y578" s="85"/>
      <c r="Z578" s="85"/>
      <c r="AA578" s="85"/>
      <c r="AB578" s="85"/>
      <c r="AC578" s="85"/>
      <c r="AD578" s="85"/>
      <c r="AE578" s="99"/>
      <c r="AF578" s="86"/>
      <c r="AG578" s="85"/>
      <c r="AH578" s="85"/>
      <c r="AI578" s="85"/>
      <c r="AJ578" s="85"/>
      <c r="AK578" s="85"/>
      <c r="AL578" s="85"/>
      <c r="AM578" s="85"/>
      <c r="AN578" s="85"/>
      <c r="AO578" s="85"/>
      <c r="AP578" s="85"/>
      <c r="AQ578" s="85"/>
      <c r="AR578" s="85"/>
    </row>
    <row r="579" spans="1:44" ht="17.25" thickTop="1" thickBot="1" x14ac:dyDescent="0.3">
      <c r="A579" s="190">
        <f t="shared" si="81"/>
        <v>0</v>
      </c>
      <c r="B579" s="191" t="str">
        <f>IF(ISERROR(IF(ISBLANK(C579),"",_xlfn.XLOOKUP(C579,'[1]Инф. по МКД'!$D$3:$D$13151,'[1]Инф. по МКД'!$C$3:$C$13151,,0))),"",IF(ISBLANK(C579),"",_xlfn.XLOOKUP(C579,'[1]Инф. по МКД'!$D$3:$D$13151,'[1]Инф. по МКД'!$C$3:$C$13151,,0)))</f>
        <v/>
      </c>
      <c r="C579" s="35" t="s">
        <v>104</v>
      </c>
      <c r="D579" s="32" t="str">
        <f>IF(ISERROR(IF(ISBLANK($C579),"",VLOOKUP($C579,'[1]Инф. по МКД'!$D$3:$T$13113,3,0))),"",IF(ISBLANK($C579),"",VLOOKUP($C579,'[1]Инф. по МКД'!$D$3:$T$13113,3,0)))</f>
        <v/>
      </c>
      <c r="E579" s="32"/>
      <c r="F579" s="32" t="str">
        <f>IF(ISERROR(IF(ISBLANK($C579),"",VLOOKUP($C579,'[1]Инф. по МКД'!$D$3:$T$13113,5,0))),"",IF(ISBLANK($C579),"",VLOOKUP($C579,'[1]Инф. по МКД'!$D$3:$T$13113,5,0)))</f>
        <v/>
      </c>
      <c r="G579" s="32" t="str">
        <f>IF(ISERROR(IF(ISBLANK($C579),"",VLOOKUP($C579,'[1]Инф. по МКД'!$D$3:$T$13113,9,0))),"",IF(ISBLANK($C579),"",VLOOKUP($C579,'[1]Инф. по МКД'!$D$3:$T$13113,9,0)))</f>
        <v/>
      </c>
      <c r="H579" s="32" t="str">
        <f>IF(ISERROR(IF(ISBLANK($C579),"",VLOOKUP($C579,'[1]Инф. по МКД'!$D$3:$T$13113,10,0))),"",IF(ISBLANK($C579),"",VLOOKUP($C579,'[1]Инф. по МКД'!$D$3:$T$13113,10,0)))</f>
        <v/>
      </c>
      <c r="I579" s="36" t="str">
        <f>IF(ISERROR(IF(ISBLANK($C579),"",VLOOKUP($C579,'[1]Инф. по МКД'!$D$3:$T$13113,14,0))),"",IF(ISBLANK($C579),"",VLOOKUP($C579,'[1]Инф. по МКД'!$D$3:$T$13113,14,0)))</f>
        <v/>
      </c>
      <c r="J579" s="36" t="str">
        <f>IF(ISERROR(IF(ISBLANK($C579),"",VLOOKUP($C579,'[1]Инф. по МКД'!$D$3:$T$13113,15,0))),"",IF(ISBLANK($C579),"",VLOOKUP($C579,'[1]Инф. по МКД'!$D$3:$T$13113,15,0)))</f>
        <v/>
      </c>
      <c r="K579" s="36" t="str">
        <f>IF(ISERROR(IF(ISBLANK($C579),"",VLOOKUP($C579,'[1]Инф. по МКД'!$D$3:$T$13113,16,0))),"",IF(ISBLANK($C579),"",VLOOKUP($C579,'[1]Инф. по МКД'!$D$3:$T$13113,16,0)))</f>
        <v/>
      </c>
      <c r="L579" s="36" t="str">
        <f>IF(ISERROR(IF(ISBLANK($C579),"",VLOOKUP($C579,'[1]Инф. по МКД'!$D$3:$T$13113,17,0))),"",IF(ISBLANK($C579),"",VLOOKUP($C579,'[1]Инф. по МКД'!$D$3:$T$13113,17,0)))</f>
        <v/>
      </c>
      <c r="M579" s="36">
        <f t="shared" si="80"/>
        <v>90877094.579999998</v>
      </c>
      <c r="N579" s="36"/>
      <c r="O579" s="36"/>
      <c r="P579" s="36"/>
      <c r="Q579" s="36">
        <f>IF('Форма 2'!D579=0,"",'Форма 2'!D579-N579-O579-P579)</f>
        <v>90877094.579999998</v>
      </c>
      <c r="R579" s="93"/>
      <c r="S579" s="93"/>
      <c r="T579" s="32"/>
      <c r="U579" s="32"/>
      <c r="V579" s="84"/>
      <c r="W579" s="84">
        <f t="shared" si="82"/>
        <v>0</v>
      </c>
      <c r="X579" s="85"/>
      <c r="Y579" s="85"/>
      <c r="Z579" s="85"/>
      <c r="AA579" s="85"/>
      <c r="AB579" s="85"/>
      <c r="AC579" s="85"/>
      <c r="AD579" s="85"/>
      <c r="AE579" s="99"/>
      <c r="AF579" s="86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</row>
    <row r="580" spans="1:44" ht="16.5" thickTop="1" thickBot="1" x14ac:dyDescent="0.3">
      <c r="A580" s="61">
        <f t="shared" si="81"/>
        <v>1</v>
      </c>
      <c r="B580" s="92" t="str">
        <f>IF(ISERROR(IF(ISBLANK(C580),"",_xlfn.XLOOKUP(C580,'[1]Инф. по МКД'!$D$3:$D$13151,'[1]Инф. по МКД'!$C$3:$C$13151,,0))),"",IF(ISBLANK(C580),"",_xlfn.XLOOKUP(C580,'[1]Инф. по МКД'!$D$3:$D$13151,'[1]Инф. по МКД'!$C$3:$C$13151,,0)))</f>
        <v>Александровский муниципальный округ Пермского края</v>
      </c>
      <c r="C580" s="96" t="s">
        <v>515</v>
      </c>
      <c r="D580" s="74">
        <f>IF(ISERROR(IF(ISBLANK($C580),"",VLOOKUP($C580,'[1]Инф. по МКД'!$D$3:$T$13113,3,0))),"",IF(ISBLANK($C580),"",VLOOKUP($C580,'[1]Инф. по МКД'!$D$3:$T$13113,3,0)))</f>
        <v>1960</v>
      </c>
      <c r="E580" s="75"/>
      <c r="F580" s="87" t="str">
        <f>IF(ISERROR(IF(ISBLANK($C580),"",VLOOKUP($C580,'[1]Инф. по МКД'!$D$3:$T$13113,5,0))),"",IF(ISBLANK($C580),"",VLOOKUP($C580,'[1]Инф. по МКД'!$D$3:$T$13113,5,0)))</f>
        <v>Кирпич</v>
      </c>
      <c r="G580" s="75">
        <f>IF(ISERROR(IF(ISBLANK($C580),"",VLOOKUP($C580,'[1]Инф. по МКД'!$D$3:$T$13113,9,0))),"",IF(ISBLANK($C580),"",VLOOKUP($C580,'[1]Инф. по МКД'!$D$3:$T$13113,9,0)))</f>
        <v>3</v>
      </c>
      <c r="H580" s="61">
        <f>IF(ISERROR(IF(ISBLANK($C580),"",VLOOKUP($C580,'[1]Инф. по МКД'!$D$3:$T$13113,10,0))),"",IF(ISBLANK($C580),"",VLOOKUP($C580,'[1]Инф. по МКД'!$D$3:$T$13113,10,0)))</f>
        <v>2</v>
      </c>
      <c r="I580" s="77">
        <f>IF(ISERROR(IF(ISBLANK($C580),"",VLOOKUP($C580,'[1]Инф. по МКД'!$D$3:$T$13113,14,0))),"",IF(ISBLANK($C580),"",VLOOKUP($C580,'[1]Инф. по МКД'!$D$3:$T$13113,14,0)))</f>
        <v>1012.47</v>
      </c>
      <c r="J580" s="78">
        <f>IF(ISERROR(IF(ISBLANK($C580),"",VLOOKUP($C580,'[1]Инф. по МКД'!$D$3:$T$13113,15,0))),"",IF(ISBLANK($C580),"",VLOOKUP($C580,'[1]Инф. по МКД'!$D$3:$T$13113,15,0)))</f>
        <v>627.82000000000005</v>
      </c>
      <c r="K580" s="77">
        <f>IF(ISERROR(IF(ISBLANK($C580),"",VLOOKUP($C580,'[1]Инф. по МКД'!$D$3:$T$13113,16,0))),"",IF(ISBLANK($C580),"",VLOOKUP($C580,'[1]Инф. по МКД'!$D$3:$T$13113,16,0)))</f>
        <v>567.64</v>
      </c>
      <c r="L580" s="79">
        <f>IF(ISERROR(IF(ISBLANK($C580),"",VLOOKUP($C580,'[1]Инф. по МКД'!$D$3:$T$13113,17,0))),"",IF(ISBLANK($C580),"",VLOOKUP($C580,'[1]Инф. по МКД'!$D$3:$T$13113,17,0)))</f>
        <v>37</v>
      </c>
      <c r="M580" s="80">
        <f t="shared" si="80"/>
        <v>20570140.369999997</v>
      </c>
      <c r="N580" s="78"/>
      <c r="O580" s="78"/>
      <c r="P580" s="78"/>
      <c r="Q580" s="80">
        <f>IF('Форма 2'!D580=0,"",'Форма 2'!D580-N580-O580-P580)</f>
        <v>20570140.369999997</v>
      </c>
      <c r="R580" s="81">
        <f>M580/J580</f>
        <v>32764.391656844313</v>
      </c>
      <c r="S580" s="81">
        <f>R580</f>
        <v>32764.391656844313</v>
      </c>
      <c r="T580" s="82">
        <v>46387</v>
      </c>
      <c r="U580" s="75" t="s">
        <v>43</v>
      </c>
      <c r="V580" s="83"/>
      <c r="W580" s="84">
        <f t="shared" si="82"/>
        <v>5</v>
      </c>
      <c r="X580" s="85" t="s">
        <v>961</v>
      </c>
      <c r="Y580" s="85">
        <v>1</v>
      </c>
      <c r="Z580" s="85">
        <v>1</v>
      </c>
      <c r="AA580" s="85">
        <v>1</v>
      </c>
      <c r="AB580" s="85" t="s">
        <v>961</v>
      </c>
      <c r="AC580" s="85">
        <v>1</v>
      </c>
      <c r="AD580" s="85" t="s">
        <v>961</v>
      </c>
      <c r="AE580" s="99" t="s">
        <v>961</v>
      </c>
      <c r="AF580" s="86" t="s">
        <v>961</v>
      </c>
      <c r="AG580" s="85">
        <v>1</v>
      </c>
      <c r="AH580" s="85" t="s">
        <v>961</v>
      </c>
      <c r="AI580" s="85" t="s">
        <v>961</v>
      </c>
      <c r="AJ580" s="85" t="s">
        <v>961</v>
      </c>
      <c r="AK580" s="85" t="s">
        <v>961</v>
      </c>
      <c r="AL580" s="85" t="s">
        <v>961</v>
      </c>
      <c r="AM580" s="85" t="s">
        <v>961</v>
      </c>
      <c r="AN580" s="85" t="s">
        <v>961</v>
      </c>
      <c r="AO580" s="85" t="s">
        <v>961</v>
      </c>
      <c r="AP580" s="85" t="s">
        <v>961</v>
      </c>
      <c r="AQ580" s="85" t="s">
        <v>961</v>
      </c>
      <c r="AR580" s="85" t="s">
        <v>961</v>
      </c>
    </row>
    <row r="581" spans="1:44" ht="16.5" thickTop="1" thickBot="1" x14ac:dyDescent="0.3">
      <c r="A581" s="61">
        <f t="shared" si="81"/>
        <v>2</v>
      </c>
      <c r="B581" s="92" t="str">
        <f>IF(ISERROR(IF(ISBLANK(C581),"",_xlfn.XLOOKUP(C581,'[1]Инф. по МКД'!$D$3:$D$13151,'[1]Инф. по МКД'!$C$3:$C$13151,,0))),"",IF(ISBLANK(C581),"",_xlfn.XLOOKUP(C581,'[1]Инф. по МКД'!$D$3:$D$13151,'[1]Инф. по МКД'!$C$3:$C$13151,,0)))</f>
        <v>Александровский муниципальный округ Пермского края</v>
      </c>
      <c r="C581" s="96" t="s">
        <v>516</v>
      </c>
      <c r="D581" s="74">
        <f>IF(ISERROR(IF(ISBLANK($C581),"",VLOOKUP($C581,'[1]Инф. по МКД'!$D$3:$T$13113,3,0))),"",IF(ISBLANK($C581),"",VLOOKUP($C581,'[1]Инф. по МКД'!$D$3:$T$13113,3,0)))</f>
        <v>1961</v>
      </c>
      <c r="E581" s="75"/>
      <c r="F581" s="87" t="str">
        <f>IF(ISERROR(IF(ISBLANK($C581),"",VLOOKUP($C581,'[1]Инф. по МКД'!$D$3:$T$13113,5,0))),"",IF(ISBLANK($C581),"",VLOOKUP($C581,'[1]Инф. по МКД'!$D$3:$T$13113,5,0)))</f>
        <v>Кирпич</v>
      </c>
      <c r="G581" s="75">
        <f>IF(ISERROR(IF(ISBLANK($C581),"",VLOOKUP($C581,'[1]Инф. по МКД'!$D$3:$T$13113,9,0))),"",IF(ISBLANK($C581),"",VLOOKUP($C581,'[1]Инф. по МКД'!$D$3:$T$13113,9,0)))</f>
        <v>3</v>
      </c>
      <c r="H581" s="61">
        <f>IF(ISERROR(IF(ISBLANK($C581),"",VLOOKUP($C581,'[1]Инф. по МКД'!$D$3:$T$13113,10,0))),"",IF(ISBLANK($C581),"",VLOOKUP($C581,'[1]Инф. по МКД'!$D$3:$T$13113,10,0)))</f>
        <v>2</v>
      </c>
      <c r="I581" s="77">
        <f>IF(ISERROR(IF(ISBLANK($C581),"",VLOOKUP($C581,'[1]Инф. по МКД'!$D$3:$T$13113,14,0))),"",IF(ISBLANK($C581),"",VLOOKUP($C581,'[1]Инф. по МКД'!$D$3:$T$13113,14,0)))</f>
        <v>958.4</v>
      </c>
      <c r="J581" s="78">
        <f>IF(ISERROR(IF(ISBLANK($C581),"",VLOOKUP($C581,'[1]Инф. по МКД'!$D$3:$T$13113,15,0))),"",IF(ISBLANK($C581),"",VLOOKUP($C581,'[1]Инф. по МКД'!$D$3:$T$13113,15,0)))</f>
        <v>618.70000000000005</v>
      </c>
      <c r="K581" s="77">
        <f>IF(ISERROR(IF(ISBLANK($C581),"",VLOOKUP($C581,'[1]Инф. по МКД'!$D$3:$T$13113,16,0))),"",IF(ISBLANK($C581),"",VLOOKUP($C581,'[1]Инф. по МКД'!$D$3:$T$13113,16,0)))</f>
        <v>577.79999999999995</v>
      </c>
      <c r="L581" s="79">
        <f>IF(ISERROR(IF(ISBLANK($C581),"",VLOOKUP($C581,'[1]Инф. по МКД'!$D$3:$T$13113,17,0))),"",IF(ISBLANK($C581),"",VLOOKUP($C581,'[1]Инф. по МКД'!$D$3:$T$13113,17,0)))</f>
        <v>37</v>
      </c>
      <c r="M581" s="80">
        <f t="shared" ref="M581:M644" si="89">SUM(N581:Q581)</f>
        <v>5584740.5599999996</v>
      </c>
      <c r="N581" s="78"/>
      <c r="O581" s="78"/>
      <c r="P581" s="78"/>
      <c r="Q581" s="80">
        <f>IF('Форма 2'!D581=0,"",'Форма 2'!D581-N581-O581-P581)</f>
        <v>5584740.5599999996</v>
      </c>
      <c r="R581" s="81">
        <f>M581/J581</f>
        <v>9026.5727493130744</v>
      </c>
      <c r="S581" s="81">
        <f>R581</f>
        <v>9026.5727493130744</v>
      </c>
      <c r="T581" s="82">
        <v>46387</v>
      </c>
      <c r="U581" s="75" t="s">
        <v>43</v>
      </c>
      <c r="V581" s="83"/>
      <c r="W581" s="84">
        <f t="shared" si="82"/>
        <v>1</v>
      </c>
      <c r="X581" s="85" t="s">
        <v>961</v>
      </c>
      <c r="Y581" s="85" t="s">
        <v>961</v>
      </c>
      <c r="Z581" s="85" t="s">
        <v>961</v>
      </c>
      <c r="AA581" s="85" t="s">
        <v>961</v>
      </c>
      <c r="AB581" s="85" t="s">
        <v>961</v>
      </c>
      <c r="AC581" s="85" t="s">
        <v>961</v>
      </c>
      <c r="AD581" s="85" t="s">
        <v>961</v>
      </c>
      <c r="AE581" s="99" t="s">
        <v>961</v>
      </c>
      <c r="AF581" s="86" t="s">
        <v>961</v>
      </c>
      <c r="AG581" s="85" t="s">
        <v>961</v>
      </c>
      <c r="AH581" s="85">
        <v>1</v>
      </c>
      <c r="AI581" s="85" t="s">
        <v>961</v>
      </c>
      <c r="AJ581" s="85" t="s">
        <v>961</v>
      </c>
      <c r="AK581" s="85" t="s">
        <v>961</v>
      </c>
      <c r="AL581" s="85" t="s">
        <v>961</v>
      </c>
      <c r="AM581" s="85" t="s">
        <v>961</v>
      </c>
      <c r="AN581" s="85" t="s">
        <v>961</v>
      </c>
      <c r="AO581" s="85" t="s">
        <v>961</v>
      </c>
      <c r="AP581" s="85" t="s">
        <v>961</v>
      </c>
      <c r="AQ581" s="85" t="s">
        <v>961</v>
      </c>
      <c r="AR581" s="85" t="s">
        <v>961</v>
      </c>
    </row>
    <row r="582" spans="1:44" ht="16.5" thickTop="1" thickBot="1" x14ac:dyDescent="0.3">
      <c r="A582" s="61">
        <f t="shared" si="81"/>
        <v>3</v>
      </c>
      <c r="B582" s="92" t="str">
        <f>IF(ISERROR(IF(ISBLANK(C582),"",_xlfn.XLOOKUP(C582,'[1]Инф. по МКД'!$D$3:$D$13151,'[1]Инф. по МКД'!$C$3:$C$13151,,0))),"",IF(ISBLANK(C582),"",_xlfn.XLOOKUP(C582,'[1]Инф. по МКД'!$D$3:$D$13151,'[1]Инф. по МКД'!$C$3:$C$13151,,0)))</f>
        <v>Александровский муниципальный округ Пермского края</v>
      </c>
      <c r="C582" s="96" t="s">
        <v>932</v>
      </c>
      <c r="D582" s="74">
        <f>IF(ISERROR(IF(ISBLANK($C582),"",VLOOKUP($C582,'[1]Инф. по МКД'!$D$3:$T$13113,3,0))),"",IF(ISBLANK($C582),"",VLOOKUP($C582,'[1]Инф. по МКД'!$D$3:$T$13113,3,0)))</f>
        <v>1982</v>
      </c>
      <c r="E582" s="75"/>
      <c r="F582" s="87" t="str">
        <f>IF(ISERROR(IF(ISBLANK($C582),"",VLOOKUP($C582,'[1]Инф. по МКД'!$D$3:$T$13113,5,0))),"",IF(ISBLANK($C582),"",VLOOKUP($C582,'[1]Инф. по МКД'!$D$3:$T$13113,5,0)))</f>
        <v>Панель</v>
      </c>
      <c r="G582" s="75">
        <f>IF(ISERROR(IF(ISBLANK($C582),"",VLOOKUP($C582,'[1]Инф. по МКД'!$D$3:$T$13113,9,0))),"",IF(ISBLANK($C582),"",VLOOKUP($C582,'[1]Инф. по МКД'!$D$3:$T$13113,9,0)))</f>
        <v>5</v>
      </c>
      <c r="H582" s="61">
        <f>IF(ISERROR(IF(ISBLANK($C582),"",VLOOKUP($C582,'[1]Инф. по МКД'!$D$3:$T$13113,10,0))),"",IF(ISBLANK($C582),"",VLOOKUP($C582,'[1]Инф. по МКД'!$D$3:$T$13113,10,0)))</f>
        <v>6</v>
      </c>
      <c r="I582" s="77">
        <f>IF(ISERROR(IF(ISBLANK($C582),"",VLOOKUP($C582,'[1]Инф. по МКД'!$D$3:$T$13113,14,0))),"",IF(ISBLANK($C582),"",VLOOKUP($C582,'[1]Инф. по МКД'!$D$3:$T$13113,14,0)))</f>
        <v>5784.47</v>
      </c>
      <c r="J582" s="78">
        <f>IF(ISERROR(IF(ISBLANK($C582),"",VLOOKUP($C582,'[1]Инф. по МКД'!$D$3:$T$13113,15,0))),"",IF(ISBLANK($C582),"",VLOOKUP($C582,'[1]Инф. по МКД'!$D$3:$T$13113,15,0)))</f>
        <v>4357.37</v>
      </c>
      <c r="K582" s="77">
        <f>IF(ISERROR(IF(ISBLANK($C582),"",VLOOKUP($C582,'[1]Инф. по МКД'!$D$3:$T$13113,16,0))),"",IF(ISBLANK($C582),"",VLOOKUP($C582,'[1]Инф. по МКД'!$D$3:$T$13113,16,0)))</f>
        <v>4103.87</v>
      </c>
      <c r="L582" s="79">
        <f>IF(ISERROR(IF(ISBLANK($C582),"",VLOOKUP($C582,'[1]Инф. по МКД'!$D$3:$T$13113,17,0))),"",IF(ISBLANK($C582),"",VLOOKUP($C582,'[1]Инф. по МКД'!$D$3:$T$13113,17,0)))</f>
        <v>205</v>
      </c>
      <c r="M582" s="80">
        <f t="shared" si="89"/>
        <v>26050476.329999998</v>
      </c>
      <c r="N582" s="78"/>
      <c r="O582" s="78"/>
      <c r="P582" s="78"/>
      <c r="Q582" s="80">
        <f>IF('Форма 2'!D582=0,"",'Форма 2'!D582-N582-O582-P582)</f>
        <v>26050476.329999998</v>
      </c>
      <c r="R582" s="81">
        <f>M582/J582</f>
        <v>5978.4861808843407</v>
      </c>
      <c r="S582" s="81">
        <f>R582</f>
        <v>5978.4861808843407</v>
      </c>
      <c r="T582" s="82">
        <v>46387</v>
      </c>
      <c r="U582" s="75" t="s">
        <v>44</v>
      </c>
      <c r="V582" s="84"/>
      <c r="W582" s="84">
        <f t="shared" si="82"/>
        <v>1</v>
      </c>
      <c r="X582" s="85" t="s">
        <v>961</v>
      </c>
      <c r="Y582" s="85" t="s">
        <v>961</v>
      </c>
      <c r="Z582" s="85" t="s">
        <v>961</v>
      </c>
      <c r="AA582" s="85" t="s">
        <v>961</v>
      </c>
      <c r="AB582" s="85" t="s">
        <v>961</v>
      </c>
      <c r="AC582" s="85" t="s">
        <v>961</v>
      </c>
      <c r="AD582" s="85" t="s">
        <v>961</v>
      </c>
      <c r="AE582" s="99" t="s">
        <v>961</v>
      </c>
      <c r="AF582" s="86" t="s">
        <v>961</v>
      </c>
      <c r="AG582" s="85">
        <v>1</v>
      </c>
      <c r="AH582" s="85" t="s">
        <v>961</v>
      </c>
      <c r="AI582" s="85" t="s">
        <v>961</v>
      </c>
      <c r="AJ582" s="85" t="s">
        <v>961</v>
      </c>
      <c r="AK582" s="85" t="s">
        <v>961</v>
      </c>
      <c r="AL582" s="85" t="s">
        <v>961</v>
      </c>
      <c r="AM582" s="85" t="s">
        <v>961</v>
      </c>
      <c r="AN582" s="85" t="s">
        <v>961</v>
      </c>
      <c r="AO582" s="85" t="s">
        <v>961</v>
      </c>
      <c r="AP582" s="85" t="s">
        <v>961</v>
      </c>
      <c r="AQ582" s="85" t="s">
        <v>961</v>
      </c>
      <c r="AR582" s="85" t="s">
        <v>961</v>
      </c>
    </row>
    <row r="583" spans="1:44" ht="16.5" thickTop="1" thickBot="1" x14ac:dyDescent="0.3">
      <c r="A583" s="61">
        <f t="shared" si="81"/>
        <v>4</v>
      </c>
      <c r="B583" s="92" t="str">
        <f>IF(ISERROR(IF(ISBLANK(C583),"",_xlfn.XLOOKUP(C583,'[1]Инф. по МКД'!$D$3:$D$13151,'[1]Инф. по МКД'!$C$3:$C$13151,,0))),"",IF(ISBLANK(C583),"",_xlfn.XLOOKUP(C583,'[1]Инф. по МКД'!$D$3:$D$13151,'[1]Инф. по МКД'!$C$3:$C$13151,,0)))</f>
        <v>Александровский муниципальный округ Пермского края</v>
      </c>
      <c r="C583" s="96" t="s">
        <v>517</v>
      </c>
      <c r="D583" s="74">
        <f>IF(ISERROR(IF(ISBLANK($C583),"",VLOOKUP($C583,'[1]Инф. по МКД'!$D$3:$T$13113,3,0))),"",IF(ISBLANK($C583),"",VLOOKUP($C583,'[1]Инф. по МКД'!$D$3:$T$13113,3,0)))</f>
        <v>1960</v>
      </c>
      <c r="E583" s="75"/>
      <c r="F583" s="87" t="str">
        <f>IF(ISERROR(IF(ISBLANK($C583),"",VLOOKUP($C583,'[1]Инф. по МКД'!$D$3:$T$13113,5,0))),"",IF(ISBLANK($C583),"",VLOOKUP($C583,'[1]Инф. по МКД'!$D$3:$T$13113,5,0)))</f>
        <v>Шлакоблок</v>
      </c>
      <c r="G583" s="75">
        <f>IF(ISERROR(IF(ISBLANK($C583),"",VLOOKUP($C583,'[1]Инф. по МКД'!$D$3:$T$13113,9,0))),"",IF(ISBLANK($C583),"",VLOOKUP($C583,'[1]Инф. по МКД'!$D$3:$T$13113,9,0)))</f>
        <v>2</v>
      </c>
      <c r="H583" s="61">
        <f>IF(ISERROR(IF(ISBLANK($C583),"",VLOOKUP($C583,'[1]Инф. по МКД'!$D$3:$T$13113,10,0))),"",IF(ISBLANK($C583),"",VLOOKUP($C583,'[1]Инф. по МКД'!$D$3:$T$13113,10,0)))</f>
        <v>2</v>
      </c>
      <c r="I583" s="77">
        <f>IF(ISERROR(IF(ISBLANK($C583),"",VLOOKUP($C583,'[1]Инф. по МКД'!$D$3:$T$13113,14,0))),"",IF(ISBLANK($C583),"",VLOOKUP($C583,'[1]Инф. по МКД'!$D$3:$T$13113,14,0)))</f>
        <v>617.36</v>
      </c>
      <c r="J583" s="78">
        <f>IF(ISERROR(IF(ISBLANK($C583),"",VLOOKUP($C583,'[1]Инф. по МКД'!$D$3:$T$13113,15,0))),"",IF(ISBLANK($C583),"",VLOOKUP($C583,'[1]Инф. по МКД'!$D$3:$T$13113,15,0)))</f>
        <v>375.7</v>
      </c>
      <c r="K583" s="77">
        <f>IF(ISERROR(IF(ISBLANK($C583),"",VLOOKUP($C583,'[1]Инф. по МКД'!$D$3:$T$13113,16,0))),"",IF(ISBLANK($C583),"",VLOOKUP($C583,'[1]Инф. по МКД'!$D$3:$T$13113,16,0)))</f>
        <v>617.36</v>
      </c>
      <c r="L583" s="79">
        <f>IF(ISERROR(IF(ISBLANK($C583),"",VLOOKUP($C583,'[1]Инф. по МКД'!$D$3:$T$13113,17,0))),"",IF(ISBLANK($C583),"",VLOOKUP($C583,'[1]Инф. по МКД'!$D$3:$T$13113,17,0)))</f>
        <v>21</v>
      </c>
      <c r="M583" s="80">
        <f t="shared" si="89"/>
        <v>11086248.370000001</v>
      </c>
      <c r="N583" s="78"/>
      <c r="O583" s="78"/>
      <c r="P583" s="78"/>
      <c r="Q583" s="80">
        <f>IF('Форма 2'!D583=0,"",'Форма 2'!D583-N583-O583-P583)</f>
        <v>11086248.370000001</v>
      </c>
      <c r="R583" s="81">
        <f>M583/J583</f>
        <v>29508.246925738626</v>
      </c>
      <c r="S583" s="81">
        <f>R583</f>
        <v>29508.246925738626</v>
      </c>
      <c r="T583" s="82">
        <v>46387</v>
      </c>
      <c r="U583" s="75" t="s">
        <v>43</v>
      </c>
      <c r="V583" s="83"/>
      <c r="W583" s="84">
        <f t="shared" si="82"/>
        <v>2</v>
      </c>
      <c r="X583" s="85" t="s">
        <v>961</v>
      </c>
      <c r="Y583" s="85">
        <v>1</v>
      </c>
      <c r="Z583" s="85" t="s">
        <v>961</v>
      </c>
      <c r="AA583" s="85" t="s">
        <v>961</v>
      </c>
      <c r="AB583" s="85" t="s">
        <v>961</v>
      </c>
      <c r="AC583" s="85" t="s">
        <v>961</v>
      </c>
      <c r="AD583" s="85" t="s">
        <v>961</v>
      </c>
      <c r="AE583" s="99" t="s">
        <v>961</v>
      </c>
      <c r="AF583" s="86" t="s">
        <v>961</v>
      </c>
      <c r="AG583" s="85">
        <v>1</v>
      </c>
      <c r="AH583" s="85" t="s">
        <v>961</v>
      </c>
      <c r="AI583" s="85" t="s">
        <v>961</v>
      </c>
      <c r="AJ583" s="85" t="s">
        <v>961</v>
      </c>
      <c r="AK583" s="85" t="s">
        <v>961</v>
      </c>
      <c r="AL583" s="85" t="s">
        <v>961</v>
      </c>
      <c r="AM583" s="85" t="s">
        <v>961</v>
      </c>
      <c r="AN583" s="85" t="s">
        <v>961</v>
      </c>
      <c r="AO583" s="85" t="s">
        <v>961</v>
      </c>
      <c r="AP583" s="85" t="s">
        <v>961</v>
      </c>
      <c r="AQ583" s="85" t="s">
        <v>961</v>
      </c>
      <c r="AR583" s="85" t="s">
        <v>961</v>
      </c>
    </row>
    <row r="584" spans="1:44" ht="16.5" thickTop="1" thickBot="1" x14ac:dyDescent="0.3">
      <c r="A584" s="61">
        <f t="shared" ref="A584:A647" si="90">IF(NOT(ISERROR("Пермского края"=MID(C584,FIND("Пермского края",C584),14)))=$C$1,0,IF(NOT(ISERROR("город Пермь"=MID(C584,FIND("город Пермь",C584),11)))=$C$1,0,IF(NOT(ISERROR("Итого"=MID(C584,FIND("Итого",C584),5)))=$C$1,0,IF(NOT(ISERROR("Всего"=MID(C584,FIND("Всего",C584),5)))=$C$1,0,A583+1))))</f>
        <v>5</v>
      </c>
      <c r="B584" s="92" t="str">
        <f>IF(ISERROR(IF(ISBLANK(C584),"",_xlfn.XLOOKUP(C584,'[1]Инф. по МКД'!$D$3:$D$13151,'[1]Инф. по МКД'!$C$3:$C$13151,,0))),"",IF(ISBLANK(C584),"",_xlfn.XLOOKUP(C584,'[1]Инф. по МКД'!$D$3:$D$13151,'[1]Инф. по МКД'!$C$3:$C$13151,,0)))</f>
        <v>Александровский муниципальный округ Пермского края</v>
      </c>
      <c r="C584" s="96" t="s">
        <v>518</v>
      </c>
      <c r="D584" s="74">
        <f>IF(ISERROR(IF(ISBLANK($C584),"",VLOOKUP($C584,'[1]Инф. по МКД'!$D$3:$T$13113,3,0))),"",IF(ISBLANK($C584),"",VLOOKUP($C584,'[1]Инф. по МКД'!$D$3:$T$13113,3,0)))</f>
        <v>1962</v>
      </c>
      <c r="E584" s="75"/>
      <c r="F584" s="87" t="str">
        <f>IF(ISERROR(IF(ISBLANK($C584),"",VLOOKUP($C584,'[1]Инф. по МКД'!$D$3:$T$13113,5,0))),"",IF(ISBLANK($C584),"",VLOOKUP($C584,'[1]Инф. по МКД'!$D$3:$T$13113,5,0)))</f>
        <v>Кирпич</v>
      </c>
      <c r="G584" s="75">
        <f>IF(ISERROR(IF(ISBLANK($C584),"",VLOOKUP($C584,'[1]Инф. по МКД'!$D$3:$T$13113,9,0))),"",IF(ISBLANK($C584),"",VLOOKUP($C584,'[1]Инф. по МКД'!$D$3:$T$13113,9,0)))</f>
        <v>2</v>
      </c>
      <c r="H584" s="61">
        <f>IF(ISERROR(IF(ISBLANK($C584),"",VLOOKUP($C584,'[1]Инф. по МКД'!$D$3:$T$13113,10,0))),"",IF(ISBLANK($C584),"",VLOOKUP($C584,'[1]Инф. по МКД'!$D$3:$T$13113,10,0)))</f>
        <v>2</v>
      </c>
      <c r="I584" s="77">
        <f>IF(ISERROR(IF(ISBLANK($C584),"",VLOOKUP($C584,'[1]Инф. по МКД'!$D$3:$T$13113,14,0))),"",IF(ISBLANK($C584),"",VLOOKUP($C584,'[1]Инф. по МКД'!$D$3:$T$13113,14,0)))</f>
        <v>1504.5</v>
      </c>
      <c r="J584" s="78">
        <f>IF(ISERROR(IF(ISBLANK($C584),"",VLOOKUP($C584,'[1]Инф. по МКД'!$D$3:$T$13113,15,0))),"",IF(ISBLANK($C584),"",VLOOKUP($C584,'[1]Инф. по МКД'!$D$3:$T$13113,15,0)))</f>
        <v>624.20000000000005</v>
      </c>
      <c r="K584" s="77">
        <f>IF(ISERROR(IF(ISBLANK($C584),"",VLOOKUP($C584,'[1]Инф. по МКД'!$D$3:$T$13113,16,0))),"",IF(ISBLANK($C584),"",VLOOKUP($C584,'[1]Инф. по МКД'!$D$3:$T$13113,16,0)))</f>
        <v>581.19000000000005</v>
      </c>
      <c r="L584" s="79">
        <f>IF(ISERROR(IF(ISBLANK($C584),"",VLOOKUP($C584,'[1]Инф. по МКД'!$D$3:$T$13113,17,0))),"",IF(ISBLANK($C584),"",VLOOKUP($C584,'[1]Инф. по МКД'!$D$3:$T$13113,17,0)))</f>
        <v>30</v>
      </c>
      <c r="M584" s="80">
        <f t="shared" si="89"/>
        <v>27585488.949999999</v>
      </c>
      <c r="N584" s="78"/>
      <c r="O584" s="78"/>
      <c r="P584" s="78"/>
      <c r="Q584" s="80">
        <f>IF('Форма 2'!D584=0,"",'Форма 2'!D584-N584-O584-P584)</f>
        <v>27585488.949999999</v>
      </c>
      <c r="R584" s="81">
        <f>M584/J584</f>
        <v>44193.349807753919</v>
      </c>
      <c r="S584" s="81">
        <f>R584</f>
        <v>44193.349807753919</v>
      </c>
      <c r="T584" s="82">
        <v>46387</v>
      </c>
      <c r="U584" s="75" t="s">
        <v>43</v>
      </c>
      <c r="V584" s="84"/>
      <c r="W584" s="84">
        <f t="shared" ref="W584:W647" si="91">SUM(X584:AD584,AG584:AR584,)+IF(ISNUMBER(AE584),1,0)</f>
        <v>3</v>
      </c>
      <c r="X584" s="85" t="s">
        <v>961</v>
      </c>
      <c r="Y584" s="85">
        <v>1</v>
      </c>
      <c r="Z584" s="85" t="s">
        <v>961</v>
      </c>
      <c r="AA584" s="85">
        <v>1</v>
      </c>
      <c r="AB584" s="85" t="s">
        <v>961</v>
      </c>
      <c r="AC584" s="85" t="s">
        <v>961</v>
      </c>
      <c r="AD584" s="85" t="s">
        <v>961</v>
      </c>
      <c r="AE584" s="99" t="s">
        <v>961</v>
      </c>
      <c r="AF584" s="86" t="s">
        <v>961</v>
      </c>
      <c r="AG584" s="85">
        <v>1</v>
      </c>
      <c r="AH584" s="85" t="s">
        <v>961</v>
      </c>
      <c r="AI584" s="85" t="s">
        <v>961</v>
      </c>
      <c r="AJ584" s="85" t="s">
        <v>961</v>
      </c>
      <c r="AK584" s="85" t="s">
        <v>961</v>
      </c>
      <c r="AL584" s="85" t="s">
        <v>961</v>
      </c>
      <c r="AM584" s="85" t="s">
        <v>961</v>
      </c>
      <c r="AN584" s="85" t="s">
        <v>961</v>
      </c>
      <c r="AO584" s="85" t="s">
        <v>961</v>
      </c>
      <c r="AP584" s="85" t="s">
        <v>961</v>
      </c>
      <c r="AQ584" s="85" t="s">
        <v>961</v>
      </c>
      <c r="AR584" s="85" t="s">
        <v>961</v>
      </c>
    </row>
    <row r="585" spans="1:44" ht="17.25" thickTop="1" thickBot="1" x14ac:dyDescent="0.3">
      <c r="A585" s="190">
        <f t="shared" si="90"/>
        <v>0</v>
      </c>
      <c r="B585" s="191" t="str">
        <f>IF(ISERROR(IF(ISBLANK(C585),"",_xlfn.XLOOKUP(C585,'[1]Инф. по МКД'!$D$3:$D$13151,'[1]Инф. по МКД'!$C$3:$C$13151,,0))),"",IF(ISBLANK(C585),"",_xlfn.XLOOKUP(C585,'[1]Инф. по МКД'!$D$3:$D$13151,'[1]Инф. по МКД'!$C$3:$C$13151,,0)))</f>
        <v/>
      </c>
      <c r="C585" s="35" t="s">
        <v>111</v>
      </c>
      <c r="D585" s="32" t="str">
        <f>IF(ISERROR(IF(ISBLANK($C585),"",VLOOKUP($C585,'[1]Инф. по МКД'!$D$3:$T$13113,3,0))),"",IF(ISBLANK($C585),"",VLOOKUP($C585,'[1]Инф. по МКД'!$D$3:$T$13113,3,0)))</f>
        <v/>
      </c>
      <c r="E585" s="32"/>
      <c r="F585" s="32" t="str">
        <f>IF(ISERROR(IF(ISBLANK($C585),"",VLOOKUP($C585,'[1]Инф. по МКД'!$D$3:$T$13113,5,0))),"",IF(ISBLANK($C585),"",VLOOKUP($C585,'[1]Инф. по МКД'!$D$3:$T$13113,5,0)))</f>
        <v/>
      </c>
      <c r="G585" s="32" t="str">
        <f>IF(ISERROR(IF(ISBLANK($C585),"",VLOOKUP($C585,'[1]Инф. по МКД'!$D$3:$T$13113,9,0))),"",IF(ISBLANK($C585),"",VLOOKUP($C585,'[1]Инф. по МКД'!$D$3:$T$13113,9,0)))</f>
        <v/>
      </c>
      <c r="H585" s="32" t="str">
        <f>IF(ISERROR(IF(ISBLANK($C585),"",VLOOKUP($C585,'[1]Инф. по МКД'!$D$3:$T$13113,10,0))),"",IF(ISBLANK($C585),"",VLOOKUP($C585,'[1]Инф. по МКД'!$D$3:$T$13113,10,0)))</f>
        <v/>
      </c>
      <c r="I585" s="36" t="str">
        <f>IF(ISERROR(IF(ISBLANK($C585),"",VLOOKUP($C585,'[1]Инф. по МКД'!$D$3:$T$13113,14,0))),"",IF(ISBLANK($C585),"",VLOOKUP($C585,'[1]Инф. по МКД'!$D$3:$T$13113,14,0)))</f>
        <v/>
      </c>
      <c r="J585" s="36" t="str">
        <f>IF(ISERROR(IF(ISBLANK($C585),"",VLOOKUP($C585,'[1]Инф. по МКД'!$D$3:$T$13113,15,0))),"",IF(ISBLANK($C585),"",VLOOKUP($C585,'[1]Инф. по МКД'!$D$3:$T$13113,15,0)))</f>
        <v/>
      </c>
      <c r="K585" s="36" t="str">
        <f>IF(ISERROR(IF(ISBLANK($C585),"",VLOOKUP($C585,'[1]Инф. по МКД'!$D$3:$T$13113,16,0))),"",IF(ISBLANK($C585),"",VLOOKUP($C585,'[1]Инф. по МКД'!$D$3:$T$13113,16,0)))</f>
        <v/>
      </c>
      <c r="L585" s="36" t="str">
        <f>IF(ISERROR(IF(ISBLANK($C585),"",VLOOKUP($C585,'[1]Инф. по МКД'!$D$3:$T$13113,17,0))),"",IF(ISBLANK($C585),"",VLOOKUP($C585,'[1]Инф. по МКД'!$D$3:$T$13113,17,0)))</f>
        <v/>
      </c>
      <c r="M585" s="36">
        <f t="shared" si="89"/>
        <v>81662393.099999994</v>
      </c>
      <c r="N585" s="36"/>
      <c r="O585" s="36"/>
      <c r="P585" s="36"/>
      <c r="Q585" s="36">
        <f>IF('Форма 2'!D585=0,"",'Форма 2'!D585-N585-O585-P585)</f>
        <v>81662393.099999994</v>
      </c>
      <c r="R585" s="93"/>
      <c r="S585" s="93"/>
      <c r="T585" s="32"/>
      <c r="U585" s="32"/>
      <c r="V585" s="84"/>
      <c r="W585" s="84">
        <f t="shared" si="91"/>
        <v>0</v>
      </c>
      <c r="X585" s="85"/>
      <c r="Y585" s="85"/>
      <c r="Z585" s="85"/>
      <c r="AA585" s="85"/>
      <c r="AB585" s="85"/>
      <c r="AC585" s="85"/>
      <c r="AD585" s="85"/>
      <c r="AE585" s="99"/>
      <c r="AF585" s="86"/>
      <c r="AG585" s="85"/>
      <c r="AH585" s="85"/>
      <c r="AI585" s="85"/>
      <c r="AJ585" s="85"/>
      <c r="AK585" s="85"/>
      <c r="AL585" s="85"/>
      <c r="AM585" s="85"/>
      <c r="AN585" s="85"/>
      <c r="AO585" s="85"/>
      <c r="AP585" s="85"/>
      <c r="AQ585" s="85"/>
      <c r="AR585" s="85"/>
    </row>
    <row r="586" spans="1:44" ht="16.5" thickTop="1" thickBot="1" x14ac:dyDescent="0.3">
      <c r="A586" s="61">
        <f t="shared" si="90"/>
        <v>1</v>
      </c>
      <c r="B586" s="92" t="str">
        <f>IF(ISERROR(IF(ISBLANK(C586),"",_xlfn.XLOOKUP(C586,'[1]Инф. по МКД'!$D$3:$D$13151,'[1]Инф. по МКД'!$C$3:$C$13151,,0))),"",IF(ISBLANK(C586),"",_xlfn.XLOOKUP(C586,'[1]Инф. по МКД'!$D$3:$D$13151,'[1]Инф. по МКД'!$C$3:$C$13151,,0)))</f>
        <v>Верещагинский городской округ Пермского края</v>
      </c>
      <c r="C586" s="96" t="s">
        <v>519</v>
      </c>
      <c r="D586" s="74">
        <f>IF(ISERROR(IF(ISBLANK($C586),"",VLOOKUP($C586,'[1]Инф. по МКД'!$D$3:$T$13113,3,0))),"",IF(ISBLANK($C586),"",VLOOKUP($C586,'[1]Инф. по МКД'!$D$3:$T$13113,3,0)))</f>
        <v>1971</v>
      </c>
      <c r="E586" s="75"/>
      <c r="F586" s="87" t="str">
        <f>IF(ISERROR(IF(ISBLANK($C586),"",VLOOKUP($C586,'[1]Инф. по МКД'!$D$3:$T$13113,5,0))),"",IF(ISBLANK($C586),"",VLOOKUP($C586,'[1]Инф. по МКД'!$D$3:$T$13113,5,0)))</f>
        <v>Кирпич</v>
      </c>
      <c r="G586" s="75">
        <f>IF(ISERROR(IF(ISBLANK($C586),"",VLOOKUP($C586,'[1]Инф. по МКД'!$D$3:$T$13113,9,0))),"",IF(ISBLANK($C586),"",VLOOKUP($C586,'[1]Инф. по МКД'!$D$3:$T$13113,9,0)))</f>
        <v>2</v>
      </c>
      <c r="H586" s="61">
        <f>IF(ISERROR(IF(ISBLANK($C586),"",VLOOKUP($C586,'[1]Инф. по МКД'!$D$3:$T$13113,10,0))),"",IF(ISBLANK($C586),"",VLOOKUP($C586,'[1]Инф. по МКД'!$D$3:$T$13113,10,0)))</f>
        <v>2</v>
      </c>
      <c r="I586" s="77">
        <f>IF(ISERROR(IF(ISBLANK($C586),"",VLOOKUP($C586,'[1]Инф. по МКД'!$D$3:$T$13113,14,0))),"",IF(ISBLANK($C586),"",VLOOKUP($C586,'[1]Инф. по МКД'!$D$3:$T$13113,14,0)))</f>
        <v>451.3</v>
      </c>
      <c r="J586" s="78">
        <f>IF(ISERROR(IF(ISBLANK($C586),"",VLOOKUP($C586,'[1]Инф. по МКД'!$D$3:$T$13113,15,0))),"",IF(ISBLANK($C586),"",VLOOKUP($C586,'[1]Инф. по МКД'!$D$3:$T$13113,15,0)))</f>
        <v>451.3</v>
      </c>
      <c r="K586" s="77">
        <f>IF(ISERROR(IF(ISBLANK($C586),"",VLOOKUP($C586,'[1]Инф. по МКД'!$D$3:$T$13113,16,0))),"",IF(ISBLANK($C586),"",VLOOKUP($C586,'[1]Инф. по МКД'!$D$3:$T$13113,16,0)))</f>
        <v>406.17</v>
      </c>
      <c r="L586" s="79">
        <f>IF(ISERROR(IF(ISBLANK($C586),"",VLOOKUP($C586,'[1]Инф. по МКД'!$D$3:$T$13113,17,0))),"",IF(ISBLANK($C586),"",VLOOKUP($C586,'[1]Инф. по МКД'!$D$3:$T$13113,17,0)))</f>
        <v>0</v>
      </c>
      <c r="M586" s="80">
        <f t="shared" si="89"/>
        <v>2629792.7999999998</v>
      </c>
      <c r="N586" s="78"/>
      <c r="O586" s="78"/>
      <c r="P586" s="78"/>
      <c r="Q586" s="80">
        <f>IF('Форма 2'!D586=0,"",'Форма 2'!D586-N586-O586-P586)</f>
        <v>2629792.7999999998</v>
      </c>
      <c r="R586" s="81">
        <f>M586/J586</f>
        <v>5827.1500110791039</v>
      </c>
      <c r="S586" s="81">
        <f>R586</f>
        <v>5827.1500110791039</v>
      </c>
      <c r="T586" s="82">
        <v>46387</v>
      </c>
      <c r="U586" s="75" t="s">
        <v>44</v>
      </c>
      <c r="V586" s="83"/>
      <c r="W586" s="84">
        <f t="shared" si="91"/>
        <v>1</v>
      </c>
      <c r="X586" s="85" t="s">
        <v>961</v>
      </c>
      <c r="Y586" s="85" t="s">
        <v>961</v>
      </c>
      <c r="Z586" s="85" t="s">
        <v>961</v>
      </c>
      <c r="AA586" s="85" t="s">
        <v>961</v>
      </c>
      <c r="AB586" s="85" t="s">
        <v>961</v>
      </c>
      <c r="AC586" s="85" t="s">
        <v>961</v>
      </c>
      <c r="AD586" s="85" t="s">
        <v>961</v>
      </c>
      <c r="AE586" s="99" t="s">
        <v>961</v>
      </c>
      <c r="AF586" s="86" t="s">
        <v>961</v>
      </c>
      <c r="AG586" s="85" t="s">
        <v>961</v>
      </c>
      <c r="AH586" s="85">
        <v>1</v>
      </c>
      <c r="AI586" s="85" t="s">
        <v>961</v>
      </c>
      <c r="AJ586" s="85" t="s">
        <v>961</v>
      </c>
      <c r="AK586" s="85" t="s">
        <v>961</v>
      </c>
      <c r="AL586" s="85" t="s">
        <v>961</v>
      </c>
      <c r="AM586" s="85" t="s">
        <v>961</v>
      </c>
      <c r="AN586" s="85" t="s">
        <v>961</v>
      </c>
      <c r="AO586" s="85" t="s">
        <v>961</v>
      </c>
      <c r="AP586" s="85" t="s">
        <v>961</v>
      </c>
      <c r="AQ586" s="85" t="s">
        <v>961</v>
      </c>
      <c r="AR586" s="85" t="s">
        <v>961</v>
      </c>
    </row>
    <row r="587" spans="1:44" ht="16.5" thickTop="1" thickBot="1" x14ac:dyDescent="0.3">
      <c r="A587" s="61">
        <f t="shared" si="90"/>
        <v>2</v>
      </c>
      <c r="B587" s="92" t="str">
        <f>IF(ISERROR(IF(ISBLANK(C587),"",_xlfn.XLOOKUP(C587,'[1]Инф. по МКД'!$D$3:$D$13151,'[1]Инф. по МКД'!$C$3:$C$13151,,0))),"",IF(ISBLANK(C587),"",_xlfn.XLOOKUP(C587,'[1]Инф. по МКД'!$D$3:$D$13151,'[1]Инф. по МКД'!$C$3:$C$13151,,0)))</f>
        <v>Верещагинский городской округ Пермского края</v>
      </c>
      <c r="C587" s="96" t="s">
        <v>520</v>
      </c>
      <c r="D587" s="74">
        <f>IF(ISERROR(IF(ISBLANK($C587),"",VLOOKUP($C587,'[1]Инф. по МКД'!$D$3:$T$13113,3,0))),"",IF(ISBLANK($C587),"",VLOOKUP($C587,'[1]Инф. по МКД'!$D$3:$T$13113,3,0)))</f>
        <v>1993</v>
      </c>
      <c r="E587" s="75"/>
      <c r="F587" s="87" t="str">
        <f>IF(ISERROR(IF(ISBLANK($C587),"",VLOOKUP($C587,'[1]Инф. по МКД'!$D$3:$T$13113,5,0))),"",IF(ISBLANK($C587),"",VLOOKUP($C587,'[1]Инф. по МКД'!$D$3:$T$13113,5,0)))</f>
        <v>Панель</v>
      </c>
      <c r="G587" s="75">
        <f>IF(ISERROR(IF(ISBLANK($C587),"",VLOOKUP($C587,'[1]Инф. по МКД'!$D$3:$T$13113,9,0))),"",IF(ISBLANK($C587),"",VLOOKUP($C587,'[1]Инф. по МКД'!$D$3:$T$13113,9,0)))</f>
        <v>5</v>
      </c>
      <c r="H587" s="61">
        <f>IF(ISERROR(IF(ISBLANK($C587),"",VLOOKUP($C587,'[1]Инф. по МКД'!$D$3:$T$13113,10,0))),"",IF(ISBLANK($C587),"",VLOOKUP($C587,'[1]Инф. по МКД'!$D$3:$T$13113,10,0)))</f>
        <v>9</v>
      </c>
      <c r="I587" s="77">
        <f>IF(ISERROR(IF(ISBLANK($C587),"",VLOOKUP($C587,'[1]Инф. по МКД'!$D$3:$T$13113,14,0))),"",IF(ISBLANK($C587),"",VLOOKUP($C587,'[1]Инф. по МКД'!$D$3:$T$13113,14,0)))</f>
        <v>6553</v>
      </c>
      <c r="J587" s="78">
        <f>IF(ISERROR(IF(ISBLANK($C587),"",VLOOKUP($C587,'[1]Инф. по МКД'!$D$3:$T$13113,15,0))),"",IF(ISBLANK($C587),"",VLOOKUP($C587,'[1]Инф. по МКД'!$D$3:$T$13113,15,0)))</f>
        <v>6548.1</v>
      </c>
      <c r="K587" s="77">
        <f>IF(ISERROR(IF(ISBLANK($C587),"",VLOOKUP($C587,'[1]Инф. по МКД'!$D$3:$T$13113,16,0))),"",IF(ISBLANK($C587),"",VLOOKUP($C587,'[1]Инф. по МКД'!$D$3:$T$13113,16,0)))</f>
        <v>6084.85</v>
      </c>
      <c r="L587" s="79">
        <f>IF(ISERROR(IF(ISBLANK($C587),"",VLOOKUP($C587,'[1]Инф. по МКД'!$D$3:$T$13113,17,0))),"",IF(ISBLANK($C587),"",VLOOKUP($C587,'[1]Инф. по МКД'!$D$3:$T$13113,17,0)))</f>
        <v>0</v>
      </c>
      <c r="M587" s="80">
        <f t="shared" si="89"/>
        <v>31994105.079999998</v>
      </c>
      <c r="N587" s="78"/>
      <c r="O587" s="78"/>
      <c r="P587" s="78"/>
      <c r="Q587" s="80">
        <f>IF('Форма 2'!D587=0,"",'Форма 2'!D587-N587-O587-P587)</f>
        <v>31994105.079999998</v>
      </c>
      <c r="R587" s="81">
        <f>M587/J587</f>
        <v>4886.0135123165492</v>
      </c>
      <c r="S587" s="81">
        <f>R587</f>
        <v>4886.0135123165492</v>
      </c>
      <c r="T587" s="82">
        <v>46387</v>
      </c>
      <c r="U587" s="75" t="s">
        <v>44</v>
      </c>
      <c r="V587" s="83"/>
      <c r="W587" s="84">
        <f t="shared" si="91"/>
        <v>1</v>
      </c>
      <c r="X587" s="85" t="s">
        <v>961</v>
      </c>
      <c r="Y587" s="85" t="s">
        <v>961</v>
      </c>
      <c r="Z587" s="85" t="s">
        <v>961</v>
      </c>
      <c r="AA587" s="85" t="s">
        <v>961</v>
      </c>
      <c r="AB587" s="85" t="s">
        <v>961</v>
      </c>
      <c r="AC587" s="85" t="s">
        <v>961</v>
      </c>
      <c r="AD587" s="85" t="s">
        <v>961</v>
      </c>
      <c r="AE587" s="99" t="s">
        <v>961</v>
      </c>
      <c r="AF587" s="86" t="s">
        <v>961</v>
      </c>
      <c r="AG587" s="85" t="s">
        <v>961</v>
      </c>
      <c r="AH587" s="85">
        <v>1</v>
      </c>
      <c r="AI587" s="85" t="s">
        <v>961</v>
      </c>
      <c r="AJ587" s="85" t="s">
        <v>961</v>
      </c>
      <c r="AK587" s="85" t="s">
        <v>961</v>
      </c>
      <c r="AL587" s="85" t="s">
        <v>961</v>
      </c>
      <c r="AM587" s="85" t="s">
        <v>961</v>
      </c>
      <c r="AN587" s="85" t="s">
        <v>961</v>
      </c>
      <c r="AO587" s="85" t="s">
        <v>961</v>
      </c>
      <c r="AP587" s="85" t="s">
        <v>961</v>
      </c>
      <c r="AQ587" s="85" t="s">
        <v>961</v>
      </c>
      <c r="AR587" s="85" t="s">
        <v>961</v>
      </c>
    </row>
    <row r="588" spans="1:44" ht="16.5" thickTop="1" thickBot="1" x14ac:dyDescent="0.3">
      <c r="A588" s="61">
        <f t="shared" si="90"/>
        <v>3</v>
      </c>
      <c r="B588" s="92" t="str">
        <f>IF(ISERROR(IF(ISBLANK(C588),"",_xlfn.XLOOKUP(C588,'[1]Инф. по МКД'!$D$3:$D$13151,'[1]Инф. по МКД'!$C$3:$C$13151,,0))),"",IF(ISBLANK(C588),"",_xlfn.XLOOKUP(C588,'[1]Инф. по МКД'!$D$3:$D$13151,'[1]Инф. по МКД'!$C$3:$C$13151,,0)))</f>
        <v>Верещагинский городской округ Пермского края</v>
      </c>
      <c r="C588" s="96" t="s">
        <v>521</v>
      </c>
      <c r="D588" s="74">
        <f>IF(ISERROR(IF(ISBLANK($C588),"",VLOOKUP($C588,'[1]Инф. по МКД'!$D$3:$T$13113,3,0))),"",IF(ISBLANK($C588),"",VLOOKUP($C588,'[1]Инф. по МКД'!$D$3:$T$13113,3,0)))</f>
        <v>1981</v>
      </c>
      <c r="E588" s="75"/>
      <c r="F588" s="87" t="str">
        <f>IF(ISERROR(IF(ISBLANK($C588),"",VLOOKUP($C588,'[1]Инф. по МКД'!$D$3:$T$13113,5,0))),"",IF(ISBLANK($C588),"",VLOOKUP($C588,'[1]Инф. по МКД'!$D$3:$T$13113,5,0)))</f>
        <v>Кирпич</v>
      </c>
      <c r="G588" s="75">
        <f>IF(ISERROR(IF(ISBLANK($C588),"",VLOOKUP($C588,'[1]Инф. по МКД'!$D$3:$T$13113,9,0))),"",IF(ISBLANK($C588),"",VLOOKUP($C588,'[1]Инф. по МКД'!$D$3:$T$13113,9,0)))</f>
        <v>5</v>
      </c>
      <c r="H588" s="61">
        <f>IF(ISERROR(IF(ISBLANK($C588),"",VLOOKUP($C588,'[1]Инф. по МКД'!$D$3:$T$13113,10,0))),"",IF(ISBLANK($C588),"",VLOOKUP($C588,'[1]Инф. по МКД'!$D$3:$T$13113,10,0)))</f>
        <v>6</v>
      </c>
      <c r="I588" s="77">
        <f>IF(ISERROR(IF(ISBLANK($C588),"",VLOOKUP($C588,'[1]Инф. по МКД'!$D$3:$T$13113,14,0))),"",IF(ISBLANK($C588),"",VLOOKUP($C588,'[1]Инф. по МКД'!$D$3:$T$13113,14,0)))</f>
        <v>4506</v>
      </c>
      <c r="J588" s="78">
        <f>IF(ISERROR(IF(ISBLANK($C588),"",VLOOKUP($C588,'[1]Инф. по МКД'!$D$3:$T$13113,15,0))),"",IF(ISBLANK($C588),"",VLOOKUP($C588,'[1]Инф. по МКД'!$D$3:$T$13113,15,0)))</f>
        <v>4506</v>
      </c>
      <c r="K588" s="77">
        <f>IF(ISERROR(IF(ISBLANK($C588),"",VLOOKUP($C588,'[1]Инф. по МКД'!$D$3:$T$13113,16,0))),"",IF(ISBLANK($C588),"",VLOOKUP($C588,'[1]Инф. по МКД'!$D$3:$T$13113,16,0)))</f>
        <v>4224</v>
      </c>
      <c r="L588" s="79">
        <f>IF(ISERROR(IF(ISBLANK($C588),"",VLOOKUP($C588,'[1]Инф. по МКД'!$D$3:$T$13113,17,0))),"",IF(ISBLANK($C588),"",VLOOKUP($C588,'[1]Инф. по МКД'!$D$3:$T$13113,17,0)))</f>
        <v>151</v>
      </c>
      <c r="M588" s="80">
        <f t="shared" si="89"/>
        <v>42744501.780000001</v>
      </c>
      <c r="N588" s="78"/>
      <c r="O588" s="78"/>
      <c r="P588" s="78"/>
      <c r="Q588" s="80">
        <f>IF('Форма 2'!D588=0,"",'Форма 2'!D588-N588-O588-P588)</f>
        <v>42744501.780000001</v>
      </c>
      <c r="R588" s="81">
        <f>M588/J588</f>
        <v>9486.130000000001</v>
      </c>
      <c r="S588" s="81">
        <f>R588</f>
        <v>9486.130000000001</v>
      </c>
      <c r="T588" s="82">
        <v>46387</v>
      </c>
      <c r="U588" s="75" t="s">
        <v>43</v>
      </c>
      <c r="V588" s="83"/>
      <c r="W588" s="84">
        <f t="shared" si="91"/>
        <v>6</v>
      </c>
      <c r="X588" s="85">
        <v>1</v>
      </c>
      <c r="Y588" s="85">
        <v>1</v>
      </c>
      <c r="Z588" s="85" t="s">
        <v>961</v>
      </c>
      <c r="AA588" s="85">
        <v>1</v>
      </c>
      <c r="AB588" s="85" t="s">
        <v>961</v>
      </c>
      <c r="AC588" s="85">
        <v>1</v>
      </c>
      <c r="AD588" s="85" t="s">
        <v>961</v>
      </c>
      <c r="AE588" s="99" t="s">
        <v>961</v>
      </c>
      <c r="AF588" s="86" t="s">
        <v>961</v>
      </c>
      <c r="AG588" s="85" t="s">
        <v>961</v>
      </c>
      <c r="AH588" s="85">
        <v>1</v>
      </c>
      <c r="AI588" s="85" t="s">
        <v>961</v>
      </c>
      <c r="AJ588" s="85" t="s">
        <v>961</v>
      </c>
      <c r="AK588" s="85">
        <v>1</v>
      </c>
      <c r="AL588" s="85" t="s">
        <v>961</v>
      </c>
      <c r="AM588" s="85" t="s">
        <v>961</v>
      </c>
      <c r="AN588" s="85" t="s">
        <v>961</v>
      </c>
      <c r="AO588" s="85" t="s">
        <v>961</v>
      </c>
      <c r="AP588" s="85" t="s">
        <v>961</v>
      </c>
      <c r="AQ588" s="85" t="s">
        <v>961</v>
      </c>
      <c r="AR588" s="85" t="s">
        <v>961</v>
      </c>
    </row>
    <row r="589" spans="1:44" ht="16.5" thickTop="1" thickBot="1" x14ac:dyDescent="0.3">
      <c r="A589" s="61">
        <f t="shared" si="90"/>
        <v>4</v>
      </c>
      <c r="B589" s="92" t="str">
        <f>IF(ISERROR(IF(ISBLANK(C589),"",_xlfn.XLOOKUP(C589,'[1]Инф. по МКД'!$D$3:$D$13151,'[1]Инф. по МКД'!$C$3:$C$13151,,0))),"",IF(ISBLANK(C589),"",_xlfn.XLOOKUP(C589,'[1]Инф. по МКД'!$D$3:$D$13151,'[1]Инф. по МКД'!$C$3:$C$13151,,0)))</f>
        <v>Верещагинский городской округ Пермского края</v>
      </c>
      <c r="C589" s="96" t="s">
        <v>522</v>
      </c>
      <c r="D589" s="74">
        <f>IF(ISERROR(IF(ISBLANK($C589),"",VLOOKUP($C589,'[1]Инф. по МКД'!$D$3:$T$13113,3,0))),"",IF(ISBLANK($C589),"",VLOOKUP($C589,'[1]Инф. по МКД'!$D$3:$T$13113,3,0)))</f>
        <v>1969</v>
      </c>
      <c r="E589" s="75"/>
      <c r="F589" s="87" t="str">
        <f>IF(ISERROR(IF(ISBLANK($C589),"",VLOOKUP($C589,'[1]Инф. по МКД'!$D$3:$T$13113,5,0))),"",IF(ISBLANK($C589),"",VLOOKUP($C589,'[1]Инф. по МКД'!$D$3:$T$13113,5,0)))</f>
        <v>кирпич</v>
      </c>
      <c r="G589" s="75">
        <f>IF(ISERROR(IF(ISBLANK($C589),"",VLOOKUP($C589,'[1]Инф. по МКД'!$D$3:$T$13113,9,0))),"",IF(ISBLANK($C589),"",VLOOKUP($C589,'[1]Инф. по МКД'!$D$3:$T$13113,9,0)))</f>
        <v>2</v>
      </c>
      <c r="H589" s="61">
        <f>IF(ISERROR(IF(ISBLANK($C589),"",VLOOKUP($C589,'[1]Инф. по МКД'!$D$3:$T$13113,10,0))),"",IF(ISBLANK($C589),"",VLOOKUP($C589,'[1]Инф. по МКД'!$D$3:$T$13113,10,0)))</f>
        <v>2</v>
      </c>
      <c r="I589" s="77">
        <f>IF(ISERROR(IF(ISBLANK($C589),"",VLOOKUP($C589,'[1]Инф. по МКД'!$D$3:$T$13113,14,0))),"",IF(ISBLANK($C589),"",VLOOKUP($C589,'[1]Инф. по МКД'!$D$3:$T$13113,14,0)))</f>
        <v>432.2</v>
      </c>
      <c r="J589" s="78">
        <f>IF(ISERROR(IF(ISBLANK($C589),"",VLOOKUP($C589,'[1]Инф. по МКД'!$D$3:$T$13113,15,0))),"",IF(ISBLANK($C589),"",VLOOKUP($C589,'[1]Инф. по МКД'!$D$3:$T$13113,15,0)))</f>
        <v>432.2</v>
      </c>
      <c r="K589" s="77">
        <f>IF(ISERROR(IF(ISBLANK($C589),"",VLOOKUP($C589,'[1]Инф. по МКД'!$D$3:$T$13113,16,0))),"",IF(ISBLANK($C589),"",VLOOKUP($C589,'[1]Инф. по МКД'!$D$3:$T$13113,16,0)))</f>
        <v>432.2</v>
      </c>
      <c r="L589" s="79">
        <f>IF(ISERROR(IF(ISBLANK($C589),"",VLOOKUP($C589,'[1]Инф. по МКД'!$D$3:$T$13113,17,0))),"",IF(ISBLANK($C589),"",VLOOKUP($C589,'[1]Инф. по МКД'!$D$3:$T$13113,17,0)))</f>
        <v>20</v>
      </c>
      <c r="M589" s="80">
        <f t="shared" si="89"/>
        <v>4293993.4400000004</v>
      </c>
      <c r="N589" s="78"/>
      <c r="O589" s="78"/>
      <c r="P589" s="78"/>
      <c r="Q589" s="80">
        <f>IF('Форма 2'!D589=0,"",'Форма 2'!D589-N589-O589-P589)</f>
        <v>4293993.4400000004</v>
      </c>
      <c r="R589" s="81">
        <f>M589/J589</f>
        <v>9935.2000000000007</v>
      </c>
      <c r="S589" s="81">
        <f>R589</f>
        <v>9935.2000000000007</v>
      </c>
      <c r="T589" s="82">
        <v>46387</v>
      </c>
      <c r="U589" s="75" t="s">
        <v>44</v>
      </c>
      <c r="V589" s="83"/>
      <c r="W589" s="84">
        <f t="shared" si="91"/>
        <v>2</v>
      </c>
      <c r="X589" s="85" t="s">
        <v>961</v>
      </c>
      <c r="Y589" s="85" t="s">
        <v>961</v>
      </c>
      <c r="Z589" s="85" t="s">
        <v>961</v>
      </c>
      <c r="AA589" s="85">
        <v>1</v>
      </c>
      <c r="AB589" s="85" t="s">
        <v>961</v>
      </c>
      <c r="AC589" s="85" t="s">
        <v>961</v>
      </c>
      <c r="AD589" s="85" t="s">
        <v>961</v>
      </c>
      <c r="AE589" s="99" t="s">
        <v>961</v>
      </c>
      <c r="AF589" s="86" t="s">
        <v>961</v>
      </c>
      <c r="AG589" s="85">
        <v>1</v>
      </c>
      <c r="AH589" s="85" t="s">
        <v>961</v>
      </c>
      <c r="AI589" s="85" t="s">
        <v>961</v>
      </c>
      <c r="AJ589" s="85" t="s">
        <v>961</v>
      </c>
      <c r="AK589" s="85" t="s">
        <v>961</v>
      </c>
      <c r="AL589" s="85" t="s">
        <v>961</v>
      </c>
      <c r="AM589" s="85" t="s">
        <v>961</v>
      </c>
      <c r="AN589" s="85" t="s">
        <v>961</v>
      </c>
      <c r="AO589" s="85" t="s">
        <v>961</v>
      </c>
      <c r="AP589" s="85" t="s">
        <v>961</v>
      </c>
      <c r="AQ589" s="85" t="s">
        <v>961</v>
      </c>
      <c r="AR589" s="85" t="s">
        <v>961</v>
      </c>
    </row>
    <row r="590" spans="1:44" ht="17.25" thickTop="1" thickBot="1" x14ac:dyDescent="0.3">
      <c r="A590" s="190">
        <f t="shared" si="90"/>
        <v>0</v>
      </c>
      <c r="B590" s="191" t="str">
        <f>IF(ISERROR(IF(ISBLANK(C590),"",_xlfn.XLOOKUP(C590,'[1]Инф. по МКД'!$D$3:$D$13151,'[1]Инф. по МКД'!$C$3:$C$13151,,0))),"",IF(ISBLANK(C590),"",_xlfn.XLOOKUP(C590,'[1]Инф. по МКД'!$D$3:$D$13151,'[1]Инф. по МКД'!$C$3:$C$13151,,0)))</f>
        <v/>
      </c>
      <c r="C590" s="35" t="s">
        <v>117</v>
      </c>
      <c r="D590" s="32" t="str">
        <f>IF(ISERROR(IF(ISBLANK($C590),"",VLOOKUP($C590,'[1]Инф. по МКД'!$D$3:$T$13113,3,0))),"",IF(ISBLANK($C590),"",VLOOKUP($C590,'[1]Инф. по МКД'!$D$3:$T$13113,3,0)))</f>
        <v/>
      </c>
      <c r="E590" s="32"/>
      <c r="F590" s="32" t="str">
        <f>IF(ISERROR(IF(ISBLANK($C590),"",VLOOKUP($C590,'[1]Инф. по МКД'!$D$3:$T$13113,5,0))),"",IF(ISBLANK($C590),"",VLOOKUP($C590,'[1]Инф. по МКД'!$D$3:$T$13113,5,0)))</f>
        <v/>
      </c>
      <c r="G590" s="32" t="str">
        <f>IF(ISERROR(IF(ISBLANK($C590),"",VLOOKUP($C590,'[1]Инф. по МКД'!$D$3:$T$13113,9,0))),"",IF(ISBLANK($C590),"",VLOOKUP($C590,'[1]Инф. по МКД'!$D$3:$T$13113,9,0)))</f>
        <v/>
      </c>
      <c r="H590" s="32" t="str">
        <f>IF(ISERROR(IF(ISBLANK($C590),"",VLOOKUP($C590,'[1]Инф. по МКД'!$D$3:$T$13113,10,0))),"",IF(ISBLANK($C590),"",VLOOKUP($C590,'[1]Инф. по МКД'!$D$3:$T$13113,10,0)))</f>
        <v/>
      </c>
      <c r="I590" s="36" t="str">
        <f>IF(ISERROR(IF(ISBLANK($C590),"",VLOOKUP($C590,'[1]Инф. по МКД'!$D$3:$T$13113,14,0))),"",IF(ISBLANK($C590),"",VLOOKUP($C590,'[1]Инф. по МКД'!$D$3:$T$13113,14,0)))</f>
        <v/>
      </c>
      <c r="J590" s="36" t="str">
        <f>IF(ISERROR(IF(ISBLANK($C590),"",VLOOKUP($C590,'[1]Инф. по МКД'!$D$3:$T$13113,15,0))),"",IF(ISBLANK($C590),"",VLOOKUP($C590,'[1]Инф. по МКД'!$D$3:$T$13113,15,0)))</f>
        <v/>
      </c>
      <c r="K590" s="36" t="str">
        <f>IF(ISERROR(IF(ISBLANK($C590),"",VLOOKUP($C590,'[1]Инф. по МКД'!$D$3:$T$13113,16,0))),"",IF(ISBLANK($C590),"",VLOOKUP($C590,'[1]Инф. по МКД'!$D$3:$T$13113,16,0)))</f>
        <v/>
      </c>
      <c r="L590" s="36" t="str">
        <f>IF(ISERROR(IF(ISBLANK($C590),"",VLOOKUP($C590,'[1]Инф. по МКД'!$D$3:$T$13113,17,0))),"",IF(ISBLANK($C590),"",VLOOKUP($C590,'[1]Инф. по МКД'!$D$3:$T$13113,17,0)))</f>
        <v/>
      </c>
      <c r="M590" s="36">
        <f t="shared" si="89"/>
        <v>36918723.119999997</v>
      </c>
      <c r="N590" s="36"/>
      <c r="O590" s="36"/>
      <c r="P590" s="36"/>
      <c r="Q590" s="36">
        <f>IF('Форма 2'!D590=0,"",'Форма 2'!D590-N590-O590-P590)</f>
        <v>36918723.119999997</v>
      </c>
      <c r="R590" s="93"/>
      <c r="S590" s="93"/>
      <c r="T590" s="32"/>
      <c r="U590" s="32"/>
      <c r="V590" s="84"/>
      <c r="W590" s="84">
        <f t="shared" si="91"/>
        <v>0</v>
      </c>
      <c r="X590" s="85"/>
      <c r="Y590" s="85"/>
      <c r="Z590" s="85"/>
      <c r="AA590" s="85"/>
      <c r="AB590" s="85"/>
      <c r="AC590" s="85"/>
      <c r="AD590" s="85"/>
      <c r="AE590" s="99"/>
      <c r="AF590" s="86"/>
      <c r="AG590" s="85"/>
      <c r="AH590" s="85"/>
      <c r="AI590" s="85"/>
      <c r="AJ590" s="85"/>
      <c r="AK590" s="85"/>
      <c r="AL590" s="85"/>
      <c r="AM590" s="85"/>
      <c r="AN590" s="85"/>
      <c r="AO590" s="85"/>
      <c r="AP590" s="85"/>
      <c r="AQ590" s="85"/>
      <c r="AR590" s="85"/>
    </row>
    <row r="591" spans="1:44" ht="16.5" thickTop="1" thickBot="1" x14ac:dyDescent="0.3">
      <c r="A591" s="61">
        <f t="shared" si="90"/>
        <v>1</v>
      </c>
      <c r="B591" s="92" t="str">
        <f>IF(ISERROR(IF(ISBLANK(C591),"",_xlfn.XLOOKUP(C591,'[1]Инф. по МКД'!$D$3:$D$13151,'[1]Инф. по МКД'!$C$3:$C$13151,,0))),"",IF(ISBLANK(C591),"",_xlfn.XLOOKUP(C591,'[1]Инф. по МКД'!$D$3:$D$13151,'[1]Инф. по МКД'!$C$3:$C$13151,,0)))</f>
        <v>Горнозаводской городской округ Пермского края</v>
      </c>
      <c r="C591" s="96" t="s">
        <v>523</v>
      </c>
      <c r="D591" s="74">
        <f>IF(ISERROR(IF(ISBLANK($C591),"",VLOOKUP($C591,'[1]Инф. по МКД'!$D$3:$T$13113,3,0))),"",IF(ISBLANK($C591),"",VLOOKUP($C591,'[1]Инф. по МКД'!$D$3:$T$13113,3,0)))</f>
        <v>1968</v>
      </c>
      <c r="E591" s="75"/>
      <c r="F591" s="87" t="str">
        <f>IF(ISERROR(IF(ISBLANK($C591),"",VLOOKUP($C591,'[1]Инф. по МКД'!$D$3:$T$13113,5,0))),"",IF(ISBLANK($C591),"",VLOOKUP($C591,'[1]Инф. по МКД'!$D$3:$T$13113,5,0)))</f>
        <v>Кирпич</v>
      </c>
      <c r="G591" s="75">
        <f>IF(ISERROR(IF(ISBLANK($C591),"",VLOOKUP($C591,'[1]Инф. по МКД'!$D$3:$T$13113,9,0))),"",IF(ISBLANK($C591),"",VLOOKUP($C591,'[1]Инф. по МКД'!$D$3:$T$13113,9,0)))</f>
        <v>2</v>
      </c>
      <c r="H591" s="61">
        <f>IF(ISERROR(IF(ISBLANK($C591),"",VLOOKUP($C591,'[1]Инф. по МКД'!$D$3:$T$13113,10,0))),"",IF(ISBLANK($C591),"",VLOOKUP($C591,'[1]Инф. по МКД'!$D$3:$T$13113,10,0)))</f>
        <v>2</v>
      </c>
      <c r="I591" s="77">
        <f>IF(ISERROR(IF(ISBLANK($C591),"",VLOOKUP($C591,'[1]Инф. по МКД'!$D$3:$T$13113,14,0))),"",IF(ISBLANK($C591),"",VLOOKUP($C591,'[1]Инф. по МКД'!$D$3:$T$13113,14,0)))</f>
        <v>509.4</v>
      </c>
      <c r="J591" s="78">
        <f>IF(ISERROR(IF(ISBLANK($C591),"",VLOOKUP($C591,'[1]Инф. по МКД'!$D$3:$T$13113,15,0))),"",IF(ISBLANK($C591),"",VLOOKUP($C591,'[1]Инф. по МКД'!$D$3:$T$13113,15,0)))</f>
        <v>448.1</v>
      </c>
      <c r="K591" s="77">
        <f>IF(ISERROR(IF(ISBLANK($C591),"",VLOOKUP($C591,'[1]Инф. по МКД'!$D$3:$T$13113,16,0))),"",IF(ISBLANK($C591),"",VLOOKUP($C591,'[1]Инф. по МКД'!$D$3:$T$13113,16,0)))</f>
        <v>301.10000000000002</v>
      </c>
      <c r="L591" s="79">
        <f>IF(ISERROR(IF(ISBLANK($C591),"",VLOOKUP($C591,'[1]Инф. по МКД'!$D$3:$T$13113,17,0))),"",IF(ISBLANK($C591),"",VLOOKUP($C591,'[1]Инф. по МКД'!$D$3:$T$13113,17,0)))</f>
        <v>20</v>
      </c>
      <c r="M591" s="80">
        <f t="shared" si="89"/>
        <v>2968350.21</v>
      </c>
      <c r="N591" s="78"/>
      <c r="O591" s="78"/>
      <c r="P591" s="78"/>
      <c r="Q591" s="80">
        <f>IF('Форма 2'!D591=0,"",'Форма 2'!D591-N591-O591-P591)</f>
        <v>2968350.21</v>
      </c>
      <c r="R591" s="81">
        <f>M591/J591</f>
        <v>6624.3030796697158</v>
      </c>
      <c r="S591" s="81">
        <f>R591</f>
        <v>6624.3030796697158</v>
      </c>
      <c r="T591" s="82">
        <v>46387</v>
      </c>
      <c r="U591" s="75" t="s">
        <v>43</v>
      </c>
      <c r="V591" s="83"/>
      <c r="W591" s="84">
        <f t="shared" si="91"/>
        <v>1</v>
      </c>
      <c r="X591" s="85" t="s">
        <v>961</v>
      </c>
      <c r="Y591" s="85" t="s">
        <v>961</v>
      </c>
      <c r="Z591" s="85" t="s">
        <v>961</v>
      </c>
      <c r="AA591" s="85" t="s">
        <v>961</v>
      </c>
      <c r="AB591" s="85" t="s">
        <v>961</v>
      </c>
      <c r="AC591" s="85" t="s">
        <v>961</v>
      </c>
      <c r="AD591" s="85" t="s">
        <v>961</v>
      </c>
      <c r="AE591" s="99" t="s">
        <v>961</v>
      </c>
      <c r="AF591" s="86" t="s">
        <v>961</v>
      </c>
      <c r="AG591" s="85" t="s">
        <v>961</v>
      </c>
      <c r="AH591" s="85">
        <v>1</v>
      </c>
      <c r="AI591" s="85" t="s">
        <v>961</v>
      </c>
      <c r="AJ591" s="85" t="s">
        <v>961</v>
      </c>
      <c r="AK591" s="85" t="s">
        <v>961</v>
      </c>
      <c r="AL591" s="85" t="s">
        <v>961</v>
      </c>
      <c r="AM591" s="85" t="s">
        <v>961</v>
      </c>
      <c r="AN591" s="85" t="s">
        <v>961</v>
      </c>
      <c r="AO591" s="85" t="s">
        <v>961</v>
      </c>
      <c r="AP591" s="85" t="s">
        <v>961</v>
      </c>
      <c r="AQ591" s="85" t="s">
        <v>961</v>
      </c>
      <c r="AR591" s="85" t="s">
        <v>961</v>
      </c>
    </row>
    <row r="592" spans="1:44" ht="16.5" thickTop="1" thickBot="1" x14ac:dyDescent="0.3">
      <c r="A592" s="61">
        <f t="shared" si="90"/>
        <v>2</v>
      </c>
      <c r="B592" s="92" t="str">
        <f>IF(ISERROR(IF(ISBLANK(C592),"",_xlfn.XLOOKUP(C592,'[1]Инф. по МКД'!$D$3:$D$13151,'[1]Инф. по МКД'!$C$3:$C$13151,,0))),"",IF(ISBLANK(C592),"",_xlfn.XLOOKUP(C592,'[1]Инф. по МКД'!$D$3:$D$13151,'[1]Инф. по МКД'!$C$3:$C$13151,,0)))</f>
        <v>Горнозаводской городской округ Пермского края</v>
      </c>
      <c r="C592" s="96" t="s">
        <v>524</v>
      </c>
      <c r="D592" s="74">
        <f>IF(ISERROR(IF(ISBLANK($C592),"",VLOOKUP($C592,'[1]Инф. по МКД'!$D$3:$T$13113,3,0))),"",IF(ISBLANK($C592),"",VLOOKUP($C592,'[1]Инф. по МКД'!$D$3:$T$13113,3,0)))</f>
        <v>1982</v>
      </c>
      <c r="E592" s="75"/>
      <c r="F592" s="87" t="str">
        <f>IF(ISERROR(IF(ISBLANK($C592),"",VLOOKUP($C592,'[1]Инф. по МКД'!$D$3:$T$13113,5,0))),"",IF(ISBLANK($C592),"",VLOOKUP($C592,'[1]Инф. по МКД'!$D$3:$T$13113,5,0)))</f>
        <v>Крупные блоки</v>
      </c>
      <c r="G592" s="75">
        <f>IF(ISERROR(IF(ISBLANK($C592),"",VLOOKUP($C592,'[1]Инф. по МКД'!$D$3:$T$13113,9,0))),"",IF(ISBLANK($C592),"",VLOOKUP($C592,'[1]Инф. по МКД'!$D$3:$T$13113,9,0)))</f>
        <v>5</v>
      </c>
      <c r="H592" s="61">
        <f>IF(ISERROR(IF(ISBLANK($C592),"",VLOOKUP($C592,'[1]Инф. по МКД'!$D$3:$T$13113,10,0))),"",IF(ISBLANK($C592),"",VLOOKUP($C592,'[1]Инф. по МКД'!$D$3:$T$13113,10,0)))</f>
        <v>5</v>
      </c>
      <c r="I592" s="77">
        <f>IF(ISERROR(IF(ISBLANK($C592),"",VLOOKUP($C592,'[1]Инф. по МКД'!$D$3:$T$13113,14,0))),"",IF(ISBLANK($C592),"",VLOOKUP($C592,'[1]Инф. по МКД'!$D$3:$T$13113,14,0)))</f>
        <v>4640.3999999999996</v>
      </c>
      <c r="J592" s="78">
        <f>IF(ISERROR(IF(ISBLANK($C592),"",VLOOKUP($C592,'[1]Инф. по МКД'!$D$3:$T$13113,15,0))),"",IF(ISBLANK($C592),"",VLOOKUP($C592,'[1]Инф. по МКД'!$D$3:$T$13113,15,0)))</f>
        <v>4355.8</v>
      </c>
      <c r="K592" s="77">
        <f>IF(ISERROR(IF(ISBLANK($C592),"",VLOOKUP($C592,'[1]Инф. по МКД'!$D$3:$T$13113,16,0))),"",IF(ISBLANK($C592),"",VLOOKUP($C592,'[1]Инф. по МКД'!$D$3:$T$13113,16,0)))</f>
        <v>3920.22</v>
      </c>
      <c r="L592" s="79">
        <f>IF(ISERROR(IF(ISBLANK($C592),"",VLOOKUP($C592,'[1]Инф. по МКД'!$D$3:$T$13113,17,0))),"",IF(ISBLANK($C592),"",VLOOKUP($C592,'[1]Инф. по МКД'!$D$3:$T$13113,17,0)))</f>
        <v>0</v>
      </c>
      <c r="M592" s="80">
        <f t="shared" si="89"/>
        <v>33950372.909999996</v>
      </c>
      <c r="N592" s="78"/>
      <c r="O592" s="78"/>
      <c r="P592" s="78"/>
      <c r="Q592" s="80">
        <f>IF('Форма 2'!D592=0,"",'Форма 2'!D592-N592-O592-P592)</f>
        <v>33950372.909999996</v>
      </c>
      <c r="R592" s="81">
        <f>M592/J592</f>
        <v>7794.2910395334948</v>
      </c>
      <c r="S592" s="81">
        <f>R592</f>
        <v>7794.2910395334948</v>
      </c>
      <c r="T592" s="82">
        <v>46387</v>
      </c>
      <c r="U592" s="75" t="s">
        <v>43</v>
      </c>
      <c r="V592" s="83"/>
      <c r="W592" s="84">
        <f t="shared" si="91"/>
        <v>3</v>
      </c>
      <c r="X592" s="85" t="s">
        <v>961</v>
      </c>
      <c r="Y592" s="85">
        <v>1</v>
      </c>
      <c r="Z592" s="85" t="s">
        <v>961</v>
      </c>
      <c r="AA592" s="85">
        <v>1</v>
      </c>
      <c r="AB592" s="85" t="s">
        <v>961</v>
      </c>
      <c r="AC592" s="85" t="s">
        <v>961</v>
      </c>
      <c r="AD592" s="85" t="s">
        <v>961</v>
      </c>
      <c r="AE592" s="99" t="s">
        <v>961</v>
      </c>
      <c r="AF592" s="86" t="s">
        <v>961</v>
      </c>
      <c r="AG592" s="85">
        <v>1</v>
      </c>
      <c r="AH592" s="85" t="s">
        <v>961</v>
      </c>
      <c r="AI592" s="85" t="s">
        <v>961</v>
      </c>
      <c r="AJ592" s="85" t="s">
        <v>961</v>
      </c>
      <c r="AK592" s="85" t="s">
        <v>961</v>
      </c>
      <c r="AL592" s="85" t="s">
        <v>961</v>
      </c>
      <c r="AM592" s="85" t="s">
        <v>961</v>
      </c>
      <c r="AN592" s="85" t="s">
        <v>961</v>
      </c>
      <c r="AO592" s="85" t="s">
        <v>961</v>
      </c>
      <c r="AP592" s="85" t="s">
        <v>961</v>
      </c>
      <c r="AQ592" s="85" t="s">
        <v>961</v>
      </c>
      <c r="AR592" s="85" t="s">
        <v>961</v>
      </c>
    </row>
    <row r="593" spans="1:44" ht="17.25" thickTop="1" thickBot="1" x14ac:dyDescent="0.3">
      <c r="A593" s="190">
        <f t="shared" si="90"/>
        <v>0</v>
      </c>
      <c r="B593" s="191" t="str">
        <f>IF(ISERROR(IF(ISBLANK(C593),"",_xlfn.XLOOKUP(C593,'[1]Инф. по МКД'!$D$3:$D$13151,'[1]Инф. по МКД'!$C$3:$C$13151,,0))),"",IF(ISBLANK(C593),"",_xlfn.XLOOKUP(C593,'[1]Инф. по МКД'!$D$3:$D$13151,'[1]Инф. по МКД'!$C$3:$C$13151,,0)))</f>
        <v/>
      </c>
      <c r="C593" s="35" t="s">
        <v>221</v>
      </c>
      <c r="D593" s="32" t="str">
        <f>IF(ISERROR(IF(ISBLANK($C593),"",VLOOKUP($C593,'[1]Инф. по МКД'!$D$3:$T$13113,3,0))),"",IF(ISBLANK($C593),"",VLOOKUP($C593,'[1]Инф. по МКД'!$D$3:$T$13113,3,0)))</f>
        <v/>
      </c>
      <c r="E593" s="32"/>
      <c r="F593" s="32" t="str">
        <f>IF(ISERROR(IF(ISBLANK($C593),"",VLOOKUP($C593,'[1]Инф. по МКД'!$D$3:$T$13113,5,0))),"",IF(ISBLANK($C593),"",VLOOKUP($C593,'[1]Инф. по МКД'!$D$3:$T$13113,5,0)))</f>
        <v/>
      </c>
      <c r="G593" s="32" t="str">
        <f>IF(ISERROR(IF(ISBLANK($C593),"",VLOOKUP($C593,'[1]Инф. по МКД'!$D$3:$T$13113,9,0))),"",IF(ISBLANK($C593),"",VLOOKUP($C593,'[1]Инф. по МКД'!$D$3:$T$13113,9,0)))</f>
        <v/>
      </c>
      <c r="H593" s="32" t="str">
        <f>IF(ISERROR(IF(ISBLANK($C593),"",VLOOKUP($C593,'[1]Инф. по МКД'!$D$3:$T$13113,10,0))),"",IF(ISBLANK($C593),"",VLOOKUP($C593,'[1]Инф. по МКД'!$D$3:$T$13113,10,0)))</f>
        <v/>
      </c>
      <c r="I593" s="36" t="str">
        <f>IF(ISERROR(IF(ISBLANK($C593),"",VLOOKUP($C593,'[1]Инф. по МКД'!$D$3:$T$13113,14,0))),"",IF(ISBLANK($C593),"",VLOOKUP($C593,'[1]Инф. по МКД'!$D$3:$T$13113,14,0)))</f>
        <v/>
      </c>
      <c r="J593" s="36" t="str">
        <f>IF(ISERROR(IF(ISBLANK($C593),"",VLOOKUP($C593,'[1]Инф. по МКД'!$D$3:$T$13113,15,0))),"",IF(ISBLANK($C593),"",VLOOKUP($C593,'[1]Инф. по МКД'!$D$3:$T$13113,15,0)))</f>
        <v/>
      </c>
      <c r="K593" s="36" t="str">
        <f>IF(ISERROR(IF(ISBLANK($C593),"",VLOOKUP($C593,'[1]Инф. по МКД'!$D$3:$T$13113,16,0))),"",IF(ISBLANK($C593),"",VLOOKUP($C593,'[1]Инф. по МКД'!$D$3:$T$13113,16,0)))</f>
        <v/>
      </c>
      <c r="L593" s="36" t="str">
        <f>IF(ISERROR(IF(ISBLANK($C593),"",VLOOKUP($C593,'[1]Инф. по МКД'!$D$3:$T$13113,17,0))),"",IF(ISBLANK($C593),"",VLOOKUP($C593,'[1]Инф. по МКД'!$D$3:$T$13113,17,0)))</f>
        <v/>
      </c>
      <c r="M593" s="36">
        <f t="shared" si="89"/>
        <v>1740621521.6399999</v>
      </c>
      <c r="N593" s="36"/>
      <c r="O593" s="36"/>
      <c r="P593" s="36"/>
      <c r="Q593" s="36">
        <f>IF('Форма 2'!D593=0,"",'Форма 2'!D593-N593-O593-P593)</f>
        <v>1740621521.6399999</v>
      </c>
      <c r="R593" s="93"/>
      <c r="S593" s="93"/>
      <c r="T593" s="32"/>
      <c r="U593" s="32"/>
      <c r="V593" s="84"/>
      <c r="W593" s="84">
        <f t="shared" si="91"/>
        <v>0</v>
      </c>
      <c r="X593" s="85"/>
      <c r="Y593" s="85"/>
      <c r="Z593" s="85"/>
      <c r="AA593" s="85"/>
      <c r="AB593" s="85"/>
      <c r="AC593" s="85"/>
      <c r="AD593" s="85"/>
      <c r="AE593" s="99"/>
      <c r="AF593" s="86"/>
      <c r="AG593" s="85"/>
      <c r="AH593" s="85"/>
      <c r="AI593" s="85"/>
      <c r="AJ593" s="85"/>
      <c r="AK593" s="85"/>
      <c r="AL593" s="85"/>
      <c r="AM593" s="85"/>
      <c r="AN593" s="85"/>
      <c r="AO593" s="85"/>
      <c r="AP593" s="85"/>
      <c r="AQ593" s="85"/>
      <c r="AR593" s="85"/>
    </row>
    <row r="594" spans="1:44" ht="16.5" thickTop="1" thickBot="1" x14ac:dyDescent="0.3">
      <c r="A594" s="61">
        <f t="shared" si="90"/>
        <v>1</v>
      </c>
      <c r="B594" s="92" t="str">
        <f>IF(ISERROR(IF(ISBLANK(C594),"",_xlfn.XLOOKUP(C594,'[1]Инф. по МКД'!$D$3:$D$13151,'[1]Инф. по МКД'!$C$3:$C$13151,,0))),"",IF(ISBLANK(C594),"",_xlfn.XLOOKUP(C594,'[1]Инф. по МКД'!$D$3:$D$13151,'[1]Инф. по МКД'!$C$3:$C$13151,,0)))</f>
        <v>город Пермь</v>
      </c>
      <c r="C594" s="96" t="s">
        <v>945</v>
      </c>
      <c r="D594" s="74">
        <f>IF(ISERROR(IF(ISBLANK($C594),"",VLOOKUP($C594,'[1]Инф. по МКД'!$D$3:$T$13113,3,0))),"",IF(ISBLANK($C594),"",VLOOKUP($C594,'[1]Инф. по МКД'!$D$3:$T$13113,3,0)))</f>
        <v>1971</v>
      </c>
      <c r="E594" s="75"/>
      <c r="F594" s="87" t="str">
        <f>IF(ISERROR(IF(ISBLANK($C594),"",VLOOKUP($C594,'[1]Инф. по МКД'!$D$3:$T$13113,5,0))),"",IF(ISBLANK($C594),"",VLOOKUP($C594,'[1]Инф. по МКД'!$D$3:$T$13113,5,0)))</f>
        <v>Кирпич</v>
      </c>
      <c r="G594" s="75">
        <f>IF(ISERROR(IF(ISBLANK($C594),"",VLOOKUP($C594,'[1]Инф. по МКД'!$D$3:$T$13113,9,0))),"",IF(ISBLANK($C594),"",VLOOKUP($C594,'[1]Инф. по МКД'!$D$3:$T$13113,9,0)))</f>
        <v>5</v>
      </c>
      <c r="H594" s="61">
        <f>IF(ISERROR(IF(ISBLANK($C594),"",VLOOKUP($C594,'[1]Инф. по МКД'!$D$3:$T$13113,10,0))),"",IF(ISBLANK($C594),"",VLOOKUP($C594,'[1]Инф. по МКД'!$D$3:$T$13113,10,0)))</f>
        <v>8</v>
      </c>
      <c r="I594" s="77">
        <f>IF(ISERROR(IF(ISBLANK($C594),"",VLOOKUP($C594,'[1]Инф. по МКД'!$D$3:$T$13113,14,0))),"",IF(ISBLANK($C594),"",VLOOKUP($C594,'[1]Инф. по МКД'!$D$3:$T$13113,14,0)))</f>
        <v>6007.9</v>
      </c>
      <c r="J594" s="78">
        <f>IF(ISERROR(IF(ISBLANK($C594),"",VLOOKUP($C594,'[1]Инф. по МКД'!$D$3:$T$13113,15,0))),"",IF(ISBLANK($C594),"",VLOOKUP($C594,'[1]Инф. по МКД'!$D$3:$T$13113,15,0)))</f>
        <v>6007.9</v>
      </c>
      <c r="K594" s="77">
        <f>IF(ISERROR(IF(ISBLANK($C594),"",VLOOKUP($C594,'[1]Инф. по МКД'!$D$3:$T$13113,16,0))),"",IF(ISBLANK($C594),"",VLOOKUP($C594,'[1]Инф. по МКД'!$D$3:$T$13113,16,0)))</f>
        <v>6007.9</v>
      </c>
      <c r="L594" s="79">
        <f>IF(ISERROR(IF(ISBLANK($C594),"",VLOOKUP($C594,'[1]Инф. по МКД'!$D$3:$T$13113,17,0))),"",IF(ISBLANK($C594),"",VLOOKUP($C594,'[1]Инф. по МКД'!$D$3:$T$13113,17,0)))</f>
        <v>331</v>
      </c>
      <c r="M594" s="80">
        <f t="shared" si="89"/>
        <v>27056697.809999999</v>
      </c>
      <c r="N594" s="78"/>
      <c r="O594" s="78"/>
      <c r="P594" s="78"/>
      <c r="Q594" s="80">
        <f>IF('Форма 2'!D594=0,"",'Форма 2'!D594-N594-O594-P594)</f>
        <v>27056697.809999999</v>
      </c>
      <c r="R594" s="81">
        <f t="shared" ref="R594:R625" si="92">M594/J594</f>
        <v>4503.5200003328955</v>
      </c>
      <c r="S594" s="81">
        <f t="shared" ref="S594:S625" si="93">R594</f>
        <v>4503.5200003328955</v>
      </c>
      <c r="T594" s="82">
        <v>46387</v>
      </c>
      <c r="U594" s="75" t="s">
        <v>43</v>
      </c>
      <c r="V594" s="83"/>
      <c r="W594" s="84">
        <f t="shared" si="91"/>
        <v>1</v>
      </c>
      <c r="X594" s="85" t="s">
        <v>961</v>
      </c>
      <c r="Y594" s="85" t="s">
        <v>961</v>
      </c>
      <c r="Z594" s="85" t="s">
        <v>961</v>
      </c>
      <c r="AA594" s="85" t="s">
        <v>961</v>
      </c>
      <c r="AB594" s="85" t="s">
        <v>961</v>
      </c>
      <c r="AC594" s="85" t="s">
        <v>961</v>
      </c>
      <c r="AD594" s="85" t="s">
        <v>961</v>
      </c>
      <c r="AE594" s="99" t="s">
        <v>961</v>
      </c>
      <c r="AF594" s="86" t="s">
        <v>961</v>
      </c>
      <c r="AG594" s="85">
        <v>1</v>
      </c>
      <c r="AH594" s="85" t="s">
        <v>961</v>
      </c>
      <c r="AI594" s="85" t="s">
        <v>961</v>
      </c>
      <c r="AJ594" s="85" t="s">
        <v>961</v>
      </c>
      <c r="AK594" s="85" t="s">
        <v>961</v>
      </c>
      <c r="AL594" s="85" t="s">
        <v>961</v>
      </c>
      <c r="AM594" s="85" t="s">
        <v>961</v>
      </c>
      <c r="AN594" s="85" t="s">
        <v>961</v>
      </c>
      <c r="AO594" s="85" t="s">
        <v>961</v>
      </c>
      <c r="AP594" s="85" t="s">
        <v>961</v>
      </c>
      <c r="AQ594" s="85" t="s">
        <v>961</v>
      </c>
      <c r="AR594" s="85" t="s">
        <v>961</v>
      </c>
    </row>
    <row r="595" spans="1:44" ht="16.5" thickTop="1" thickBot="1" x14ac:dyDescent="0.3">
      <c r="A595" s="61">
        <f t="shared" si="90"/>
        <v>2</v>
      </c>
      <c r="B595" s="92" t="str">
        <f>IF(ISERROR(IF(ISBLANK(C595),"",_xlfn.XLOOKUP(C595,'[1]Инф. по МКД'!$D$3:$D$13151,'[1]Инф. по МКД'!$C$3:$C$13151,,0))),"",IF(ISBLANK(C595),"",_xlfn.XLOOKUP(C595,'[1]Инф. по МКД'!$D$3:$D$13151,'[1]Инф. по МКД'!$C$3:$C$13151,,0)))</f>
        <v>город Пермь</v>
      </c>
      <c r="C595" s="96" t="s">
        <v>614</v>
      </c>
      <c r="D595" s="74">
        <f>IF(ISERROR(IF(ISBLANK($C595),"",VLOOKUP($C595,'[1]Инф. по МКД'!$D$3:$T$13113,3,0))),"",IF(ISBLANK($C595),"",VLOOKUP($C595,'[1]Инф. по МКД'!$D$3:$T$13113,3,0)))</f>
        <v>1953</v>
      </c>
      <c r="E595" s="75"/>
      <c r="F595" s="87" t="str">
        <f>IF(ISERROR(IF(ISBLANK($C595),"",VLOOKUP($C595,'[1]Инф. по МКД'!$D$3:$T$13113,5,0))),"",IF(ISBLANK($C595),"",VLOOKUP($C595,'[1]Инф. по МКД'!$D$3:$T$13113,5,0)))</f>
        <v>Крупные блоки</v>
      </c>
      <c r="G595" s="75">
        <f>IF(ISERROR(IF(ISBLANK($C595),"",VLOOKUP($C595,'[1]Инф. по МКД'!$D$3:$T$13113,9,0))),"",IF(ISBLANK($C595),"",VLOOKUP($C595,'[1]Инф. по МКД'!$D$3:$T$13113,9,0)))</f>
        <v>5</v>
      </c>
      <c r="H595" s="61">
        <f>IF(ISERROR(IF(ISBLANK($C595),"",VLOOKUP($C595,'[1]Инф. по МКД'!$D$3:$T$13113,10,0))),"",IF(ISBLANK($C595),"",VLOOKUP($C595,'[1]Инф. по МКД'!$D$3:$T$13113,10,0)))</f>
        <v>5</v>
      </c>
      <c r="I595" s="77">
        <f>IF(ISERROR(IF(ISBLANK($C595),"",VLOOKUP($C595,'[1]Инф. по МКД'!$D$3:$T$13113,14,0))),"",IF(ISBLANK($C595),"",VLOOKUP($C595,'[1]Инф. по МКД'!$D$3:$T$13113,14,0)))</f>
        <v>6337.42</v>
      </c>
      <c r="J595" s="78">
        <f>IF(ISERROR(IF(ISBLANK($C595),"",VLOOKUP($C595,'[1]Инф. по МКД'!$D$3:$T$13113,15,0))),"",IF(ISBLANK($C595),"",VLOOKUP($C595,'[1]Инф. по МКД'!$D$3:$T$13113,15,0)))</f>
        <v>5510.25</v>
      </c>
      <c r="K595" s="77">
        <f>IF(ISERROR(IF(ISBLANK($C595),"",VLOOKUP($C595,'[1]Инф. по МКД'!$D$3:$T$13113,16,0))),"",IF(ISBLANK($C595),"",VLOOKUP($C595,'[1]Инф. по МКД'!$D$3:$T$13113,16,0)))</f>
        <v>5179.6350000000002</v>
      </c>
      <c r="L595" s="79">
        <f>IF(ISERROR(IF(ISBLANK($C595),"",VLOOKUP($C595,'[1]Инф. по МКД'!$D$3:$T$13113,17,0))),"",IF(ISBLANK($C595),"",VLOOKUP($C595,'[1]Инф. по МКД'!$D$3:$T$13113,17,0)))</f>
        <v>132</v>
      </c>
      <c r="M595" s="80">
        <f t="shared" si="89"/>
        <v>19058206.300000001</v>
      </c>
      <c r="N595" s="78"/>
      <c r="O595" s="78"/>
      <c r="P595" s="78"/>
      <c r="Q595" s="80">
        <f>IF('Форма 2'!D595=0,"",'Форма 2'!D595-N595-O595-P595)</f>
        <v>19058206.300000001</v>
      </c>
      <c r="R595" s="81">
        <f t="shared" si="92"/>
        <v>3458.6826913479426</v>
      </c>
      <c r="S595" s="81">
        <f t="shared" si="93"/>
        <v>3458.6826913479426</v>
      </c>
      <c r="T595" s="82">
        <v>46387</v>
      </c>
      <c r="U595" s="75" t="s">
        <v>44</v>
      </c>
      <c r="V595" s="84"/>
      <c r="W595" s="84">
        <f t="shared" si="91"/>
        <v>2</v>
      </c>
      <c r="X595" s="85">
        <v>1</v>
      </c>
      <c r="Y595" s="85">
        <v>1</v>
      </c>
      <c r="Z595" s="85" t="s">
        <v>961</v>
      </c>
      <c r="AA595" s="85" t="s">
        <v>961</v>
      </c>
      <c r="AB595" s="85" t="s">
        <v>961</v>
      </c>
      <c r="AC595" s="85" t="s">
        <v>961</v>
      </c>
      <c r="AD595" s="85" t="s">
        <v>961</v>
      </c>
      <c r="AE595" s="99" t="s">
        <v>961</v>
      </c>
      <c r="AF595" s="86" t="s">
        <v>961</v>
      </c>
      <c r="AG595" s="85" t="s">
        <v>961</v>
      </c>
      <c r="AH595" s="85" t="s">
        <v>961</v>
      </c>
      <c r="AI595" s="85" t="s">
        <v>961</v>
      </c>
      <c r="AJ595" s="85" t="s">
        <v>961</v>
      </c>
      <c r="AK595" s="85" t="s">
        <v>961</v>
      </c>
      <c r="AL595" s="85" t="s">
        <v>961</v>
      </c>
      <c r="AM595" s="85" t="s">
        <v>961</v>
      </c>
      <c r="AN595" s="85" t="s">
        <v>961</v>
      </c>
      <c r="AO595" s="85" t="s">
        <v>961</v>
      </c>
      <c r="AP595" s="85" t="s">
        <v>961</v>
      </c>
      <c r="AQ595" s="85" t="s">
        <v>961</v>
      </c>
      <c r="AR595" s="85" t="s">
        <v>961</v>
      </c>
    </row>
    <row r="596" spans="1:44" ht="16.5" thickTop="1" thickBot="1" x14ac:dyDescent="0.3">
      <c r="A596" s="61">
        <f t="shared" si="90"/>
        <v>3</v>
      </c>
      <c r="B596" s="92" t="str">
        <f>IF(ISERROR(IF(ISBLANK(C596),"",_xlfn.XLOOKUP(C596,'[1]Инф. по МКД'!$D$3:$D$13151,'[1]Инф. по МКД'!$C$3:$C$13151,,0))),"",IF(ISBLANK(C596),"",_xlfn.XLOOKUP(C596,'[1]Инф. по МКД'!$D$3:$D$13151,'[1]Инф. по МКД'!$C$3:$C$13151,,0)))</f>
        <v>город Пермь</v>
      </c>
      <c r="C596" s="96" t="s">
        <v>615</v>
      </c>
      <c r="D596" s="74">
        <f>IF(ISERROR(IF(ISBLANK($C596),"",VLOOKUP($C596,'[1]Инф. по МКД'!$D$3:$T$13113,3,0))),"",IF(ISBLANK($C596),"",VLOOKUP($C596,'[1]Инф. по МКД'!$D$3:$T$13113,3,0)))</f>
        <v>1952</v>
      </c>
      <c r="E596" s="75"/>
      <c r="F596" s="87" t="str">
        <f>IF(ISERROR(IF(ISBLANK($C596),"",VLOOKUP($C596,'[1]Инф. по МКД'!$D$3:$T$13113,5,0))),"",IF(ISBLANK($C596),"",VLOOKUP($C596,'[1]Инф. по МКД'!$D$3:$T$13113,5,0)))</f>
        <v>Кирпич</v>
      </c>
      <c r="G596" s="75">
        <f>IF(ISERROR(IF(ISBLANK($C596),"",VLOOKUP($C596,'[1]Инф. по МКД'!$D$3:$T$13113,9,0))),"",IF(ISBLANK($C596),"",VLOOKUP($C596,'[1]Инф. по МКД'!$D$3:$T$13113,9,0)))</f>
        <v>5</v>
      </c>
      <c r="H596" s="61">
        <f>IF(ISERROR(IF(ISBLANK($C596),"",VLOOKUP($C596,'[1]Инф. по МКД'!$D$3:$T$13113,10,0))),"",IF(ISBLANK($C596),"",VLOOKUP($C596,'[1]Инф. по МКД'!$D$3:$T$13113,10,0)))</f>
        <v>5</v>
      </c>
      <c r="I596" s="77">
        <f>IF(ISERROR(IF(ISBLANK($C596),"",VLOOKUP($C596,'[1]Инф. по МКД'!$D$3:$T$13113,14,0))),"",IF(ISBLANK($C596),"",VLOOKUP($C596,'[1]Инф. по МКД'!$D$3:$T$13113,14,0)))</f>
        <v>5586</v>
      </c>
      <c r="J596" s="78">
        <f>IF(ISERROR(IF(ISBLANK($C596),"",VLOOKUP($C596,'[1]Инф. по МКД'!$D$3:$T$13113,15,0))),"",IF(ISBLANK($C596),"",VLOOKUP($C596,'[1]Инф. по МКД'!$D$3:$T$13113,15,0)))</f>
        <v>3876</v>
      </c>
      <c r="K596" s="77">
        <f>IF(ISERROR(IF(ISBLANK($C596),"",VLOOKUP($C596,'[1]Инф. по МКД'!$D$3:$T$13113,16,0))),"",IF(ISBLANK($C596),"",VLOOKUP($C596,'[1]Инф. по МКД'!$D$3:$T$13113,16,0)))</f>
        <v>3876</v>
      </c>
      <c r="L596" s="79">
        <f>IF(ISERROR(IF(ISBLANK($C596),"",VLOOKUP($C596,'[1]Инф. по МКД'!$D$3:$T$13113,17,0))),"",IF(ISBLANK($C596),"",VLOOKUP($C596,'[1]Инф. по МКД'!$D$3:$T$13113,17,0)))</f>
        <v>142</v>
      </c>
      <c r="M596" s="80">
        <f t="shared" si="89"/>
        <v>18680366.039999999</v>
      </c>
      <c r="N596" s="78"/>
      <c r="O596" s="78"/>
      <c r="P596" s="78"/>
      <c r="Q596" s="80">
        <f>IF('Форма 2'!D596=0,"",'Форма 2'!D596-N596-O596-P596)</f>
        <v>18680366.039999999</v>
      </c>
      <c r="R596" s="81">
        <f t="shared" si="92"/>
        <v>4819.4958823529405</v>
      </c>
      <c r="S596" s="81">
        <f t="shared" si="93"/>
        <v>4819.4958823529405</v>
      </c>
      <c r="T596" s="82">
        <v>46387</v>
      </c>
      <c r="U596" s="75" t="s">
        <v>43</v>
      </c>
      <c r="V596" s="83"/>
      <c r="W596" s="84">
        <f t="shared" si="91"/>
        <v>2</v>
      </c>
      <c r="X596" s="85" t="s">
        <v>961</v>
      </c>
      <c r="Y596" s="85">
        <v>1</v>
      </c>
      <c r="Z596" s="85" t="s">
        <v>961</v>
      </c>
      <c r="AA596" s="85" t="s">
        <v>961</v>
      </c>
      <c r="AB596" s="85">
        <v>1</v>
      </c>
      <c r="AC596" s="85" t="s">
        <v>961</v>
      </c>
      <c r="AD596" s="85" t="s">
        <v>961</v>
      </c>
      <c r="AE596" s="99" t="s">
        <v>961</v>
      </c>
      <c r="AF596" s="86" t="s">
        <v>961</v>
      </c>
      <c r="AG596" s="85" t="s">
        <v>961</v>
      </c>
      <c r="AH596" s="85" t="s">
        <v>961</v>
      </c>
      <c r="AI596" s="85" t="s">
        <v>961</v>
      </c>
      <c r="AJ596" s="85" t="s">
        <v>961</v>
      </c>
      <c r="AK596" s="85" t="s">
        <v>961</v>
      </c>
      <c r="AL596" s="85" t="s">
        <v>961</v>
      </c>
      <c r="AM596" s="85" t="s">
        <v>961</v>
      </c>
      <c r="AN596" s="85" t="s">
        <v>961</v>
      </c>
      <c r="AO596" s="85" t="s">
        <v>961</v>
      </c>
      <c r="AP596" s="85" t="s">
        <v>961</v>
      </c>
      <c r="AQ596" s="85" t="s">
        <v>961</v>
      </c>
      <c r="AR596" s="85" t="s">
        <v>961</v>
      </c>
    </row>
    <row r="597" spans="1:44" ht="16.5" thickTop="1" thickBot="1" x14ac:dyDescent="0.3">
      <c r="A597" s="61">
        <f t="shared" si="90"/>
        <v>4</v>
      </c>
      <c r="B597" s="92" t="str">
        <f>IF(ISERROR(IF(ISBLANK(C597),"",_xlfn.XLOOKUP(C597,'[1]Инф. по МКД'!$D$3:$D$13151,'[1]Инф. по МКД'!$C$3:$C$13151,,0))),"",IF(ISBLANK(C597),"",_xlfn.XLOOKUP(C597,'[1]Инф. по МКД'!$D$3:$D$13151,'[1]Инф. по МКД'!$C$3:$C$13151,,0)))</f>
        <v>город Пермь</v>
      </c>
      <c r="C597" s="96" t="s">
        <v>942</v>
      </c>
      <c r="D597" s="74">
        <f>IF(ISERROR(IF(ISBLANK($C597),"",VLOOKUP($C597,'[1]Инф. по МКД'!$D$3:$T$13113,3,0))),"",IF(ISBLANK($C597),"",VLOOKUP($C597,'[1]Инф. по МКД'!$D$3:$T$13113,3,0)))</f>
        <v>1952</v>
      </c>
      <c r="E597" s="75"/>
      <c r="F597" s="87" t="str">
        <f>IF(ISERROR(IF(ISBLANK($C597),"",VLOOKUP($C597,'[1]Инф. по МКД'!$D$3:$T$13113,5,0))),"",IF(ISBLANK($C597),"",VLOOKUP($C597,'[1]Инф. по МКД'!$D$3:$T$13113,5,0)))</f>
        <v>Кирпич</v>
      </c>
      <c r="G597" s="75">
        <f>IF(ISERROR(IF(ISBLANK($C597),"",VLOOKUP($C597,'[1]Инф. по МКД'!$D$3:$T$13113,9,0))),"",IF(ISBLANK($C597),"",VLOOKUP($C597,'[1]Инф. по МКД'!$D$3:$T$13113,9,0)))</f>
        <v>5</v>
      </c>
      <c r="H597" s="61">
        <f>IF(ISERROR(IF(ISBLANK($C597),"",VLOOKUP($C597,'[1]Инф. по МКД'!$D$3:$T$13113,10,0))),"",IF(ISBLANK($C597),"",VLOOKUP($C597,'[1]Инф. по МКД'!$D$3:$T$13113,10,0)))</f>
        <v>5</v>
      </c>
      <c r="I597" s="77">
        <f>IF(ISERROR(IF(ISBLANK($C597),"",VLOOKUP($C597,'[1]Инф. по МКД'!$D$3:$T$13113,14,0))),"",IF(ISBLANK($C597),"",VLOOKUP($C597,'[1]Инф. по МКД'!$D$3:$T$13113,14,0)))</f>
        <v>13428.8</v>
      </c>
      <c r="J597" s="78">
        <f>IF(ISERROR(IF(ISBLANK($C597),"",VLOOKUP($C597,'[1]Инф. по МКД'!$D$3:$T$13113,15,0))),"",IF(ISBLANK($C597),"",VLOOKUP($C597,'[1]Инф. по МКД'!$D$3:$T$13113,15,0)))</f>
        <v>11966.5</v>
      </c>
      <c r="K597" s="77">
        <f>IF(ISERROR(IF(ISBLANK($C597),"",VLOOKUP($C597,'[1]Инф. по МКД'!$D$3:$T$13113,16,0))),"",IF(ISBLANK($C597),"",VLOOKUP($C597,'[1]Инф. по МКД'!$D$3:$T$13113,16,0)))</f>
        <v>5296.3</v>
      </c>
      <c r="L597" s="79">
        <f>IF(ISERROR(IF(ISBLANK($C597),"",VLOOKUP($C597,'[1]Инф. по МКД'!$D$3:$T$13113,17,0))),"",IF(ISBLANK($C597),"",VLOOKUP($C597,'[1]Инф. по МКД'!$D$3:$T$13113,17,0)))</f>
        <v>140</v>
      </c>
      <c r="M597" s="80">
        <f t="shared" si="89"/>
        <v>25352365.810000002</v>
      </c>
      <c r="N597" s="78"/>
      <c r="O597" s="78"/>
      <c r="P597" s="78"/>
      <c r="Q597" s="80">
        <f>IF('Форма 2'!D597=0,"",'Форма 2'!D597-N597-O597-P597)</f>
        <v>25352365.810000002</v>
      </c>
      <c r="R597" s="81">
        <f t="shared" si="92"/>
        <v>2118.6116082396693</v>
      </c>
      <c r="S597" s="81">
        <f t="shared" si="93"/>
        <v>2118.6116082396693</v>
      </c>
      <c r="T597" s="82">
        <v>46387</v>
      </c>
      <c r="U597" s="75" t="s">
        <v>44</v>
      </c>
      <c r="V597" s="83"/>
      <c r="W597" s="84">
        <f t="shared" si="91"/>
        <v>2</v>
      </c>
      <c r="X597" s="85" t="s">
        <v>961</v>
      </c>
      <c r="Y597" s="85" t="s">
        <v>961</v>
      </c>
      <c r="Z597" s="85" t="s">
        <v>961</v>
      </c>
      <c r="AA597" s="85" t="s">
        <v>961</v>
      </c>
      <c r="AB597" s="85" t="s">
        <v>961</v>
      </c>
      <c r="AC597" s="85" t="s">
        <v>961</v>
      </c>
      <c r="AD597" s="85">
        <v>1</v>
      </c>
      <c r="AE597" s="99" t="s">
        <v>961</v>
      </c>
      <c r="AF597" s="86" t="s">
        <v>961</v>
      </c>
      <c r="AG597" s="85" t="s">
        <v>961</v>
      </c>
      <c r="AH597" s="85" t="s">
        <v>961</v>
      </c>
      <c r="AI597" s="85" t="s">
        <v>961</v>
      </c>
      <c r="AJ597" s="85" t="s">
        <v>961</v>
      </c>
      <c r="AK597" s="85">
        <v>1</v>
      </c>
      <c r="AL597" s="85" t="s">
        <v>961</v>
      </c>
      <c r="AM597" s="85" t="s">
        <v>961</v>
      </c>
      <c r="AN597" s="85" t="s">
        <v>961</v>
      </c>
      <c r="AO597" s="85" t="s">
        <v>961</v>
      </c>
      <c r="AP597" s="85" t="s">
        <v>961</v>
      </c>
      <c r="AQ597" s="85" t="s">
        <v>961</v>
      </c>
      <c r="AR597" s="85" t="s">
        <v>961</v>
      </c>
    </row>
    <row r="598" spans="1:44" ht="16.5" thickTop="1" thickBot="1" x14ac:dyDescent="0.3">
      <c r="A598" s="61">
        <f t="shared" si="90"/>
        <v>5</v>
      </c>
      <c r="B598" s="92" t="str">
        <f>IF(ISERROR(IF(ISBLANK(C598),"",_xlfn.XLOOKUP(C598,'[1]Инф. по МКД'!$D$3:$D$13151,'[1]Инф. по МКД'!$C$3:$C$13151,,0))),"",IF(ISBLANK(C598),"",_xlfn.XLOOKUP(C598,'[1]Инф. по МКД'!$D$3:$D$13151,'[1]Инф. по МКД'!$C$3:$C$13151,,0)))</f>
        <v>город Пермь</v>
      </c>
      <c r="C598" s="96" t="s">
        <v>616</v>
      </c>
      <c r="D598" s="74">
        <f>IF(ISERROR(IF(ISBLANK($C598),"",VLOOKUP($C598,'[1]Инф. по МКД'!$D$3:$T$13113,3,0))),"",IF(ISBLANK($C598),"",VLOOKUP($C598,'[1]Инф. по МКД'!$D$3:$T$13113,3,0)))</f>
        <v>1960</v>
      </c>
      <c r="E598" s="75"/>
      <c r="F598" s="87" t="str">
        <f>IF(ISERROR(IF(ISBLANK($C598),"",VLOOKUP($C598,'[1]Инф. по МКД'!$D$3:$T$13113,5,0))),"",IF(ISBLANK($C598),"",VLOOKUP($C598,'[1]Инф. по МКД'!$D$3:$T$13113,5,0)))</f>
        <v>Шлакоблок</v>
      </c>
      <c r="G598" s="75">
        <f>IF(ISERROR(IF(ISBLANK($C598),"",VLOOKUP($C598,'[1]Инф. по МКД'!$D$3:$T$13113,9,0))),"",IF(ISBLANK($C598),"",VLOOKUP($C598,'[1]Инф. по МКД'!$D$3:$T$13113,9,0)))</f>
        <v>2</v>
      </c>
      <c r="H598" s="61">
        <f>IF(ISERROR(IF(ISBLANK($C598),"",VLOOKUP($C598,'[1]Инф. по МКД'!$D$3:$T$13113,10,0))),"",IF(ISBLANK($C598),"",VLOOKUP($C598,'[1]Инф. по МКД'!$D$3:$T$13113,10,0)))</f>
        <v>2</v>
      </c>
      <c r="I598" s="77">
        <f>IF(ISERROR(IF(ISBLANK($C598),"",VLOOKUP($C598,'[1]Инф. по МКД'!$D$3:$T$13113,14,0))),"",IF(ISBLANK($C598),"",VLOOKUP($C598,'[1]Инф. по МКД'!$D$3:$T$13113,14,0)))</f>
        <v>639.6</v>
      </c>
      <c r="J598" s="78">
        <f>IF(ISERROR(IF(ISBLANK($C598),"",VLOOKUP($C598,'[1]Инф. по МКД'!$D$3:$T$13113,15,0))),"",IF(ISBLANK($C598),"",VLOOKUP($C598,'[1]Инф. по МКД'!$D$3:$T$13113,15,0)))</f>
        <v>559</v>
      </c>
      <c r="K598" s="77">
        <f>IF(ISERROR(IF(ISBLANK($C598),"",VLOOKUP($C598,'[1]Инф. по МКД'!$D$3:$T$13113,16,0))),"",IF(ISBLANK($C598),"",VLOOKUP($C598,'[1]Инф. по МКД'!$D$3:$T$13113,16,0)))</f>
        <v>559</v>
      </c>
      <c r="L598" s="79">
        <f>IF(ISERROR(IF(ISBLANK($C598),"",VLOOKUP($C598,'[1]Инф. по МКД'!$D$3:$T$13113,17,0))),"",IF(ISBLANK($C598),"",VLOOKUP($C598,'[1]Инф. по МКД'!$D$3:$T$13113,17,0)))</f>
        <v>41</v>
      </c>
      <c r="M598" s="80">
        <f t="shared" si="89"/>
        <v>4612827.18</v>
      </c>
      <c r="N598" s="78"/>
      <c r="O598" s="78"/>
      <c r="P598" s="78"/>
      <c r="Q598" s="80">
        <f>IF('Форма 2'!D598=0,"",'Форма 2'!D598-N598-O598-P598)</f>
        <v>4612827.18</v>
      </c>
      <c r="R598" s="81">
        <f t="shared" si="92"/>
        <v>8251.9269767441856</v>
      </c>
      <c r="S598" s="81">
        <f t="shared" si="93"/>
        <v>8251.9269767441856</v>
      </c>
      <c r="T598" s="82">
        <v>46387</v>
      </c>
      <c r="U598" s="75" t="s">
        <v>43</v>
      </c>
      <c r="V598" s="83"/>
      <c r="W598" s="84">
        <f t="shared" si="91"/>
        <v>3</v>
      </c>
      <c r="X598" s="85">
        <v>1</v>
      </c>
      <c r="Y598" s="85" t="s">
        <v>961</v>
      </c>
      <c r="Z598" s="85" t="s">
        <v>961</v>
      </c>
      <c r="AA598" s="85" t="s">
        <v>961</v>
      </c>
      <c r="AB598" s="85" t="s">
        <v>961</v>
      </c>
      <c r="AC598" s="85">
        <v>1</v>
      </c>
      <c r="AD598" s="85" t="s">
        <v>961</v>
      </c>
      <c r="AE598" s="99" t="s">
        <v>961</v>
      </c>
      <c r="AF598" s="86" t="s">
        <v>961</v>
      </c>
      <c r="AG598" s="85" t="s">
        <v>961</v>
      </c>
      <c r="AH598" s="85">
        <v>1</v>
      </c>
      <c r="AI598" s="85" t="s">
        <v>961</v>
      </c>
      <c r="AJ598" s="85" t="s">
        <v>961</v>
      </c>
      <c r="AK598" s="85" t="s">
        <v>961</v>
      </c>
      <c r="AL598" s="85" t="s">
        <v>961</v>
      </c>
      <c r="AM598" s="85" t="s">
        <v>961</v>
      </c>
      <c r="AN598" s="85" t="s">
        <v>961</v>
      </c>
      <c r="AO598" s="85" t="s">
        <v>961</v>
      </c>
      <c r="AP598" s="85" t="s">
        <v>961</v>
      </c>
      <c r="AQ598" s="85" t="s">
        <v>961</v>
      </c>
      <c r="AR598" s="85" t="s">
        <v>961</v>
      </c>
    </row>
    <row r="599" spans="1:44" ht="16.5" thickTop="1" thickBot="1" x14ac:dyDescent="0.3">
      <c r="A599" s="61">
        <f t="shared" si="90"/>
        <v>6</v>
      </c>
      <c r="B599" s="92" t="str">
        <f>IF(ISERROR(IF(ISBLANK(C599),"",_xlfn.XLOOKUP(C599,'[1]Инф. по МКД'!$D$3:$D$13151,'[1]Инф. по МКД'!$C$3:$C$13151,,0))),"",IF(ISBLANK(C599),"",_xlfn.XLOOKUP(C599,'[1]Инф. по МКД'!$D$3:$D$13151,'[1]Инф. по МКД'!$C$3:$C$13151,,0)))</f>
        <v>город Пермь</v>
      </c>
      <c r="C599" s="96" t="s">
        <v>617</v>
      </c>
      <c r="D599" s="74">
        <f>IF(ISERROR(IF(ISBLANK($C599),"",VLOOKUP($C599,'[1]Инф. по МКД'!$D$3:$T$13113,3,0))),"",IF(ISBLANK($C599),"",VLOOKUP($C599,'[1]Инф. по МКД'!$D$3:$T$13113,3,0)))</f>
        <v>1953</v>
      </c>
      <c r="E599" s="75"/>
      <c r="F599" s="87" t="str">
        <f>IF(ISERROR(IF(ISBLANK($C599),"",VLOOKUP($C599,'[1]Инф. по МКД'!$D$3:$T$13113,5,0))),"",IF(ISBLANK($C599),"",VLOOKUP($C599,'[1]Инф. по МКД'!$D$3:$T$13113,5,0)))</f>
        <v>Блоки</v>
      </c>
      <c r="G599" s="75">
        <f>IF(ISERROR(IF(ISBLANK($C599),"",VLOOKUP($C599,'[1]Инф. по МКД'!$D$3:$T$13113,9,0))),"",IF(ISBLANK($C599),"",VLOOKUP($C599,'[1]Инф. по МКД'!$D$3:$T$13113,9,0)))</f>
        <v>3</v>
      </c>
      <c r="H599" s="61">
        <f>IF(ISERROR(IF(ISBLANK($C599),"",VLOOKUP($C599,'[1]Инф. по МКД'!$D$3:$T$13113,10,0))),"",IF(ISBLANK($C599),"",VLOOKUP($C599,'[1]Инф. по МКД'!$D$3:$T$13113,10,0)))</f>
        <v>4</v>
      </c>
      <c r="I599" s="77">
        <f>IF(ISERROR(IF(ISBLANK($C599),"",VLOOKUP($C599,'[1]Инф. по МКД'!$D$3:$T$13113,14,0))),"",IF(ISBLANK($C599),"",VLOOKUP($C599,'[1]Инф. по МКД'!$D$3:$T$13113,14,0)))</f>
        <v>2540.1</v>
      </c>
      <c r="J599" s="78">
        <f>IF(ISERROR(IF(ISBLANK($C599),"",VLOOKUP($C599,'[1]Инф. по МКД'!$D$3:$T$13113,15,0))),"",IF(ISBLANK($C599),"",VLOOKUP($C599,'[1]Инф. по МКД'!$D$3:$T$13113,15,0)))</f>
        <v>1717.8</v>
      </c>
      <c r="K599" s="77">
        <f>IF(ISERROR(IF(ISBLANK($C599),"",VLOOKUP($C599,'[1]Инф. по МКД'!$D$3:$T$13113,16,0))),"",IF(ISBLANK($C599),"",VLOOKUP($C599,'[1]Инф. по МКД'!$D$3:$T$13113,16,0)))</f>
        <v>1717.8</v>
      </c>
      <c r="L599" s="79">
        <f>IF(ISERROR(IF(ISBLANK($C599),"",VLOOKUP($C599,'[1]Инф. по МКД'!$D$3:$T$13113,17,0))),"",IF(ISBLANK($C599),"",VLOOKUP($C599,'[1]Инф. по МКД'!$D$3:$T$13113,17,0)))</f>
        <v>78</v>
      </c>
      <c r="M599" s="80">
        <f t="shared" si="89"/>
        <v>14801543.720000001</v>
      </c>
      <c r="N599" s="78"/>
      <c r="O599" s="78"/>
      <c r="P599" s="78"/>
      <c r="Q599" s="80">
        <f>IF('Форма 2'!D599=0,"",'Форма 2'!D599-N599-O599-P599)</f>
        <v>14801543.720000001</v>
      </c>
      <c r="R599" s="81">
        <f t="shared" si="92"/>
        <v>8616.5698684363724</v>
      </c>
      <c r="S599" s="81">
        <f t="shared" si="93"/>
        <v>8616.5698684363724</v>
      </c>
      <c r="T599" s="82">
        <v>46387</v>
      </c>
      <c r="U599" s="75" t="s">
        <v>43</v>
      </c>
      <c r="V599" s="83"/>
      <c r="W599" s="84">
        <f t="shared" si="91"/>
        <v>1</v>
      </c>
      <c r="X599" s="85" t="s">
        <v>961</v>
      </c>
      <c r="Y599" s="85" t="s">
        <v>961</v>
      </c>
      <c r="Z599" s="85" t="s">
        <v>961</v>
      </c>
      <c r="AA599" s="85" t="s">
        <v>961</v>
      </c>
      <c r="AB599" s="85" t="s">
        <v>961</v>
      </c>
      <c r="AC599" s="85" t="s">
        <v>961</v>
      </c>
      <c r="AD599" s="85" t="s">
        <v>961</v>
      </c>
      <c r="AE599" s="99" t="s">
        <v>961</v>
      </c>
      <c r="AF599" s="86" t="s">
        <v>961</v>
      </c>
      <c r="AG599" s="85" t="s">
        <v>961</v>
      </c>
      <c r="AH599" s="85">
        <v>1</v>
      </c>
      <c r="AI599" s="85" t="s">
        <v>961</v>
      </c>
      <c r="AJ599" s="85" t="s">
        <v>961</v>
      </c>
      <c r="AK599" s="85" t="s">
        <v>961</v>
      </c>
      <c r="AL599" s="85" t="s">
        <v>961</v>
      </c>
      <c r="AM599" s="85" t="s">
        <v>961</v>
      </c>
      <c r="AN599" s="85" t="s">
        <v>961</v>
      </c>
      <c r="AO599" s="85" t="s">
        <v>961</v>
      </c>
      <c r="AP599" s="85" t="s">
        <v>961</v>
      </c>
      <c r="AQ599" s="85" t="s">
        <v>961</v>
      </c>
      <c r="AR599" s="85" t="s">
        <v>961</v>
      </c>
    </row>
    <row r="600" spans="1:44" ht="16.5" thickTop="1" thickBot="1" x14ac:dyDescent="0.3">
      <c r="A600" s="61">
        <f t="shared" si="90"/>
        <v>7</v>
      </c>
      <c r="B600" s="92" t="str">
        <f>IF(ISERROR(IF(ISBLANK(C600),"",_xlfn.XLOOKUP(C600,'[1]Инф. по МКД'!$D$3:$D$13151,'[1]Инф. по МКД'!$C$3:$C$13151,,0))),"",IF(ISBLANK(C600),"",_xlfn.XLOOKUP(C600,'[1]Инф. по МКД'!$D$3:$D$13151,'[1]Инф. по МКД'!$C$3:$C$13151,,0)))</f>
        <v>город Пермь</v>
      </c>
      <c r="C600" s="96" t="s">
        <v>618</v>
      </c>
      <c r="D600" s="74">
        <f>IF(ISERROR(IF(ISBLANK($C600),"",VLOOKUP($C600,'[1]Инф. по МКД'!$D$3:$T$13113,3,0))),"",IF(ISBLANK($C600),"",VLOOKUP($C600,'[1]Инф. по МКД'!$D$3:$T$13113,3,0)))</f>
        <v>1959</v>
      </c>
      <c r="E600" s="75"/>
      <c r="F600" s="87" t="str">
        <f>IF(ISERROR(IF(ISBLANK($C600),"",VLOOKUP($C600,'[1]Инф. по МКД'!$D$3:$T$13113,5,0))),"",IF(ISBLANK($C600),"",VLOOKUP($C600,'[1]Инф. по МКД'!$D$3:$T$13113,5,0)))</f>
        <v>Кирпич</v>
      </c>
      <c r="G600" s="75">
        <f>IF(ISERROR(IF(ISBLANK($C600),"",VLOOKUP($C600,'[1]Инф. по МКД'!$D$3:$T$13113,9,0))),"",IF(ISBLANK($C600),"",VLOOKUP($C600,'[1]Инф. по МКД'!$D$3:$T$13113,9,0)))</f>
        <v>5</v>
      </c>
      <c r="H600" s="61">
        <f>IF(ISERROR(IF(ISBLANK($C600),"",VLOOKUP($C600,'[1]Инф. по МКД'!$D$3:$T$13113,10,0))),"",IF(ISBLANK($C600),"",VLOOKUP($C600,'[1]Инф. по МКД'!$D$3:$T$13113,10,0)))</f>
        <v>4</v>
      </c>
      <c r="I600" s="77">
        <f>IF(ISERROR(IF(ISBLANK($C600),"",VLOOKUP($C600,'[1]Инф. по МКД'!$D$3:$T$13113,14,0))),"",IF(ISBLANK($C600),"",VLOOKUP($C600,'[1]Инф. по МКД'!$D$3:$T$13113,14,0)))</f>
        <v>3174.3</v>
      </c>
      <c r="J600" s="78">
        <f>IF(ISERROR(IF(ISBLANK($C600),"",VLOOKUP($C600,'[1]Инф. по МКД'!$D$3:$T$13113,15,0))),"",IF(ISBLANK($C600),"",VLOOKUP($C600,'[1]Инф. по МКД'!$D$3:$T$13113,15,0)))</f>
        <v>2998.4</v>
      </c>
      <c r="K600" s="77">
        <f>IF(ISERROR(IF(ISBLANK($C600),"",VLOOKUP($C600,'[1]Инф. по МКД'!$D$3:$T$13113,16,0))),"",IF(ISBLANK($C600),"",VLOOKUP($C600,'[1]Инф. по МКД'!$D$3:$T$13113,16,0)))</f>
        <v>2887.46</v>
      </c>
      <c r="L600" s="79">
        <f>IF(ISERROR(IF(ISBLANK($C600),"",VLOOKUP($C600,'[1]Инф. по МКД'!$D$3:$T$13113,17,0))),"",IF(ISBLANK($C600),"",VLOOKUP($C600,'[1]Инф. по МКД'!$D$3:$T$13113,17,0)))</f>
        <v>155</v>
      </c>
      <c r="M600" s="80">
        <f t="shared" si="89"/>
        <v>14295523.539999999</v>
      </c>
      <c r="N600" s="78"/>
      <c r="O600" s="78"/>
      <c r="P600" s="78"/>
      <c r="Q600" s="80">
        <f>IF('Форма 2'!D600=0,"",'Форма 2'!D600-N600-O600-P600)</f>
        <v>14295523.539999999</v>
      </c>
      <c r="R600" s="81">
        <f t="shared" si="92"/>
        <v>4767.7172958911415</v>
      </c>
      <c r="S600" s="81">
        <f t="shared" si="93"/>
        <v>4767.7172958911415</v>
      </c>
      <c r="T600" s="82">
        <v>46387</v>
      </c>
      <c r="U600" s="75" t="s">
        <v>43</v>
      </c>
      <c r="V600" s="83"/>
      <c r="W600" s="84">
        <f t="shared" si="91"/>
        <v>1</v>
      </c>
      <c r="X600" s="85" t="s">
        <v>961</v>
      </c>
      <c r="Y600" s="85" t="s">
        <v>961</v>
      </c>
      <c r="Z600" s="85" t="s">
        <v>961</v>
      </c>
      <c r="AA600" s="85" t="s">
        <v>961</v>
      </c>
      <c r="AB600" s="85" t="s">
        <v>961</v>
      </c>
      <c r="AC600" s="85" t="s">
        <v>961</v>
      </c>
      <c r="AD600" s="85" t="s">
        <v>961</v>
      </c>
      <c r="AE600" s="99" t="s">
        <v>961</v>
      </c>
      <c r="AF600" s="86" t="s">
        <v>961</v>
      </c>
      <c r="AG600" s="85">
        <v>1</v>
      </c>
      <c r="AH600" s="85" t="s">
        <v>961</v>
      </c>
      <c r="AI600" s="85" t="s">
        <v>961</v>
      </c>
      <c r="AJ600" s="85" t="s">
        <v>961</v>
      </c>
      <c r="AK600" s="85" t="s">
        <v>961</v>
      </c>
      <c r="AL600" s="85" t="s">
        <v>961</v>
      </c>
      <c r="AM600" s="85" t="s">
        <v>961</v>
      </c>
      <c r="AN600" s="85" t="s">
        <v>961</v>
      </c>
      <c r="AO600" s="85" t="s">
        <v>961</v>
      </c>
      <c r="AP600" s="85" t="s">
        <v>961</v>
      </c>
      <c r="AQ600" s="85" t="s">
        <v>961</v>
      </c>
      <c r="AR600" s="85" t="s">
        <v>961</v>
      </c>
    </row>
    <row r="601" spans="1:44" ht="16.5" thickTop="1" thickBot="1" x14ac:dyDescent="0.3">
      <c r="A601" s="61">
        <f t="shared" si="90"/>
        <v>8</v>
      </c>
      <c r="B601" s="92" t="str">
        <f>IF(ISERROR(IF(ISBLANK(C601),"",_xlfn.XLOOKUP(C601,'[1]Инф. по МКД'!$D$3:$D$13151,'[1]Инф. по МКД'!$C$3:$C$13151,,0))),"",IF(ISBLANK(C601),"",_xlfn.XLOOKUP(C601,'[1]Инф. по МКД'!$D$3:$D$13151,'[1]Инф. по МКД'!$C$3:$C$13151,,0)))</f>
        <v>город Пермь</v>
      </c>
      <c r="C601" s="96" t="s">
        <v>619</v>
      </c>
      <c r="D601" s="74">
        <f>IF(ISERROR(IF(ISBLANK($C601),"",VLOOKUP($C601,'[1]Инф. по МКД'!$D$3:$T$13113,3,0))),"",IF(ISBLANK($C601),"",VLOOKUP($C601,'[1]Инф. по МКД'!$D$3:$T$13113,3,0)))</f>
        <v>1960</v>
      </c>
      <c r="E601" s="75"/>
      <c r="F601" s="87" t="str">
        <f>IF(ISERROR(IF(ISBLANK($C601),"",VLOOKUP($C601,'[1]Инф. по МКД'!$D$3:$T$13113,5,0))),"",IF(ISBLANK($C601),"",VLOOKUP($C601,'[1]Инф. по МКД'!$D$3:$T$13113,5,0)))</f>
        <v>Кирпич</v>
      </c>
      <c r="G601" s="75">
        <f>IF(ISERROR(IF(ISBLANK($C601),"",VLOOKUP($C601,'[1]Инф. по МКД'!$D$3:$T$13113,9,0))),"",IF(ISBLANK($C601),"",VLOOKUP($C601,'[1]Инф. по МКД'!$D$3:$T$13113,9,0)))</f>
        <v>5</v>
      </c>
      <c r="H601" s="61">
        <f>IF(ISERROR(IF(ISBLANK($C601),"",VLOOKUP($C601,'[1]Инф. по МКД'!$D$3:$T$13113,10,0))),"",IF(ISBLANK($C601),"",VLOOKUP($C601,'[1]Инф. по МКД'!$D$3:$T$13113,10,0)))</f>
        <v>2</v>
      </c>
      <c r="I601" s="77">
        <f>IF(ISERROR(IF(ISBLANK($C601),"",VLOOKUP($C601,'[1]Инф. по МКД'!$D$3:$T$13113,14,0))),"",IF(ISBLANK($C601),"",VLOOKUP($C601,'[1]Инф. по МКД'!$D$3:$T$13113,14,0)))</f>
        <v>1769.2</v>
      </c>
      <c r="J601" s="78">
        <f>IF(ISERROR(IF(ISBLANK($C601),"",VLOOKUP($C601,'[1]Инф. по МКД'!$D$3:$T$13113,15,0))),"",IF(ISBLANK($C601),"",VLOOKUP($C601,'[1]Инф. по МКД'!$D$3:$T$13113,15,0)))</f>
        <v>1605.3</v>
      </c>
      <c r="K601" s="77">
        <f>IF(ISERROR(IF(ISBLANK($C601),"",VLOOKUP($C601,'[1]Инф. по МКД'!$D$3:$T$13113,16,0))),"",IF(ISBLANK($C601),"",VLOOKUP($C601,'[1]Инф. по МКД'!$D$3:$T$13113,16,0)))</f>
        <v>1605.3</v>
      </c>
      <c r="L601" s="79">
        <f>IF(ISERROR(IF(ISBLANK($C601),"",VLOOKUP($C601,'[1]Инф. по МКД'!$D$3:$T$13113,17,0))),"",IF(ISBLANK($C601),"",VLOOKUP($C601,'[1]Инф. по МКД'!$D$3:$T$13113,17,0)))</f>
        <v>72</v>
      </c>
      <c r="M601" s="80">
        <f t="shared" si="89"/>
        <v>805534.45</v>
      </c>
      <c r="N601" s="78"/>
      <c r="O601" s="78"/>
      <c r="P601" s="78"/>
      <c r="Q601" s="80">
        <f>IF('Форма 2'!D601=0,"",'Форма 2'!D601-N601-O601-P601)</f>
        <v>805534.45</v>
      </c>
      <c r="R601" s="81">
        <f t="shared" si="92"/>
        <v>501.79682925309908</v>
      </c>
      <c r="S601" s="81">
        <f t="shared" si="93"/>
        <v>501.79682925309908</v>
      </c>
      <c r="T601" s="82">
        <v>46387</v>
      </c>
      <c r="U601" s="75" t="s">
        <v>43</v>
      </c>
      <c r="V601" s="84"/>
      <c r="W601" s="84">
        <f t="shared" si="91"/>
        <v>1</v>
      </c>
      <c r="X601" s="85" t="s">
        <v>961</v>
      </c>
      <c r="Y601" s="85" t="s">
        <v>961</v>
      </c>
      <c r="Z601" s="85" t="s">
        <v>961</v>
      </c>
      <c r="AA601" s="85" t="s">
        <v>961</v>
      </c>
      <c r="AB601" s="85" t="s">
        <v>961</v>
      </c>
      <c r="AC601" s="85">
        <v>1</v>
      </c>
      <c r="AD601" s="85" t="s">
        <v>961</v>
      </c>
      <c r="AE601" s="99" t="s">
        <v>961</v>
      </c>
      <c r="AF601" s="86" t="s">
        <v>961</v>
      </c>
      <c r="AG601" s="85" t="s">
        <v>961</v>
      </c>
      <c r="AH601" s="85" t="s">
        <v>961</v>
      </c>
      <c r="AI601" s="85" t="s">
        <v>961</v>
      </c>
      <c r="AJ601" s="85" t="s">
        <v>961</v>
      </c>
      <c r="AK601" s="85" t="s">
        <v>961</v>
      </c>
      <c r="AL601" s="85" t="s">
        <v>961</v>
      </c>
      <c r="AM601" s="85" t="s">
        <v>961</v>
      </c>
      <c r="AN601" s="85" t="s">
        <v>961</v>
      </c>
      <c r="AO601" s="85" t="s">
        <v>961</v>
      </c>
      <c r="AP601" s="85" t="s">
        <v>961</v>
      </c>
      <c r="AQ601" s="85" t="s">
        <v>961</v>
      </c>
      <c r="AR601" s="85" t="s">
        <v>961</v>
      </c>
    </row>
    <row r="602" spans="1:44" ht="16.5" thickTop="1" thickBot="1" x14ac:dyDescent="0.3">
      <c r="A602" s="61">
        <f t="shared" si="90"/>
        <v>9</v>
      </c>
      <c r="B602" s="92" t="str">
        <f>IF(ISERROR(IF(ISBLANK(C602),"",_xlfn.XLOOKUP(C602,'[1]Инф. по МКД'!$D$3:$D$13151,'[1]Инф. по МКД'!$C$3:$C$13151,,0))),"",IF(ISBLANK(C602),"",_xlfn.XLOOKUP(C602,'[1]Инф. по МКД'!$D$3:$D$13151,'[1]Инф. по МКД'!$C$3:$C$13151,,0)))</f>
        <v>город Пермь</v>
      </c>
      <c r="C602" s="96" t="s">
        <v>620</v>
      </c>
      <c r="D602" s="74">
        <f>IF(ISERROR(IF(ISBLANK($C602),"",VLOOKUP($C602,'[1]Инф. по МКД'!$D$3:$T$13113,3,0))),"",IF(ISBLANK($C602),"",VLOOKUP($C602,'[1]Инф. по МКД'!$D$3:$T$13113,3,0)))</f>
        <v>1957</v>
      </c>
      <c r="E602" s="75"/>
      <c r="F602" s="87" t="str">
        <f>IF(ISERROR(IF(ISBLANK($C602),"",VLOOKUP($C602,'[1]Инф. по МКД'!$D$3:$T$13113,5,0))),"",IF(ISBLANK($C602),"",VLOOKUP($C602,'[1]Инф. по МКД'!$D$3:$T$13113,5,0)))</f>
        <v>Кирпич</v>
      </c>
      <c r="G602" s="75">
        <f>IF(ISERROR(IF(ISBLANK($C602),"",VLOOKUP($C602,'[1]Инф. по МКД'!$D$3:$T$13113,9,0))),"",IF(ISBLANK($C602),"",VLOOKUP($C602,'[1]Инф. по МКД'!$D$3:$T$13113,9,0)))</f>
        <v>2</v>
      </c>
      <c r="H602" s="61">
        <f>IF(ISERROR(IF(ISBLANK($C602),"",VLOOKUP($C602,'[1]Инф. по МКД'!$D$3:$T$13113,10,0))),"",IF(ISBLANK($C602),"",VLOOKUP($C602,'[1]Инф. по МКД'!$D$3:$T$13113,10,0)))</f>
        <v>10</v>
      </c>
      <c r="I602" s="77">
        <f>IF(ISERROR(IF(ISBLANK($C602),"",VLOOKUP($C602,'[1]Инф. по МКД'!$D$3:$T$13113,14,0))),"",IF(ISBLANK($C602),"",VLOOKUP($C602,'[1]Инф. по МКД'!$D$3:$T$13113,14,0)))</f>
        <v>687.9</v>
      </c>
      <c r="J602" s="78">
        <f>IF(ISERROR(IF(ISBLANK($C602),"",VLOOKUP($C602,'[1]Инф. по МКД'!$D$3:$T$13113,15,0))),"",IF(ISBLANK($C602),"",VLOOKUP($C602,'[1]Инф. по МКД'!$D$3:$T$13113,15,0)))</f>
        <v>645.70000000000005</v>
      </c>
      <c r="K602" s="77">
        <f>IF(ISERROR(IF(ISBLANK($C602),"",VLOOKUP($C602,'[1]Инф. по МКД'!$D$3:$T$13113,16,0))),"",IF(ISBLANK($C602),"",VLOOKUP($C602,'[1]Инф. по МКД'!$D$3:$T$13113,16,0)))</f>
        <v>645.70000000000005</v>
      </c>
      <c r="L602" s="79">
        <f>IF(ISERROR(IF(ISBLANK($C602),"",VLOOKUP($C602,'[1]Инф. по МКД'!$D$3:$T$13113,17,0))),"",IF(ISBLANK($C602),"",VLOOKUP($C602,'[1]Инф. по МКД'!$D$3:$T$13113,17,0)))</f>
        <v>44</v>
      </c>
      <c r="M602" s="80">
        <f t="shared" si="89"/>
        <v>1662014.56</v>
      </c>
      <c r="N602" s="78"/>
      <c r="O602" s="78"/>
      <c r="P602" s="78"/>
      <c r="Q602" s="80">
        <f>IF('Форма 2'!D602=0,"",'Форма 2'!D602-N602-O602-P602)</f>
        <v>1662014.56</v>
      </c>
      <c r="R602" s="81">
        <f t="shared" si="92"/>
        <v>2573.9733002942544</v>
      </c>
      <c r="S602" s="81">
        <f t="shared" si="93"/>
        <v>2573.9733002942544</v>
      </c>
      <c r="T602" s="82">
        <v>46387</v>
      </c>
      <c r="U602" s="75" t="s">
        <v>43</v>
      </c>
      <c r="V602" s="83"/>
      <c r="W602" s="84">
        <f t="shared" si="91"/>
        <v>3</v>
      </c>
      <c r="X602" s="85">
        <v>1</v>
      </c>
      <c r="Y602" s="85" t="s">
        <v>961</v>
      </c>
      <c r="Z602" s="85" t="s">
        <v>961</v>
      </c>
      <c r="AA602" s="85">
        <v>1</v>
      </c>
      <c r="AB602" s="85" t="s">
        <v>961</v>
      </c>
      <c r="AC602" s="85" t="s">
        <v>961</v>
      </c>
      <c r="AD602" s="85" t="s">
        <v>961</v>
      </c>
      <c r="AE602" s="99" t="s">
        <v>961</v>
      </c>
      <c r="AF602" s="86" t="s">
        <v>961</v>
      </c>
      <c r="AG602" s="85" t="s">
        <v>961</v>
      </c>
      <c r="AH602" s="85" t="s">
        <v>961</v>
      </c>
      <c r="AI602" s="85" t="s">
        <v>961</v>
      </c>
      <c r="AJ602" s="85" t="s">
        <v>961</v>
      </c>
      <c r="AK602" s="85">
        <v>1</v>
      </c>
      <c r="AL602" s="85" t="s">
        <v>961</v>
      </c>
      <c r="AM602" s="85" t="s">
        <v>961</v>
      </c>
      <c r="AN602" s="85" t="s">
        <v>961</v>
      </c>
      <c r="AO602" s="85" t="s">
        <v>961</v>
      </c>
      <c r="AP602" s="85" t="s">
        <v>961</v>
      </c>
      <c r="AQ602" s="85" t="s">
        <v>961</v>
      </c>
      <c r="AR602" s="85" t="s">
        <v>961</v>
      </c>
    </row>
    <row r="603" spans="1:44" ht="16.5" thickTop="1" thickBot="1" x14ac:dyDescent="0.3">
      <c r="A603" s="61">
        <f t="shared" si="90"/>
        <v>10</v>
      </c>
      <c r="B603" s="92" t="str">
        <f>IF(ISERROR(IF(ISBLANK(C603),"",_xlfn.XLOOKUP(C603,'[1]Инф. по МКД'!$D$3:$D$13151,'[1]Инф. по МКД'!$C$3:$C$13151,,0))),"",IF(ISBLANK(C603),"",_xlfn.XLOOKUP(C603,'[1]Инф. по МКД'!$D$3:$D$13151,'[1]Инф. по МКД'!$C$3:$C$13151,,0)))</f>
        <v>город Пермь</v>
      </c>
      <c r="C603" s="96" t="s">
        <v>621</v>
      </c>
      <c r="D603" s="74">
        <f>IF(ISERROR(IF(ISBLANK($C603),"",VLOOKUP($C603,'[1]Инф. по МКД'!$D$3:$T$13113,3,0))),"",IF(ISBLANK($C603),"",VLOOKUP($C603,'[1]Инф. по МКД'!$D$3:$T$13113,3,0)))</f>
        <v>1964</v>
      </c>
      <c r="E603" s="75"/>
      <c r="F603" s="87" t="str">
        <f>IF(ISERROR(IF(ISBLANK($C603),"",VLOOKUP($C603,'[1]Инф. по МКД'!$D$3:$T$13113,5,0))),"",IF(ISBLANK($C603),"",VLOOKUP($C603,'[1]Инф. по МКД'!$D$3:$T$13113,5,0)))</f>
        <v>Кирпич</v>
      </c>
      <c r="G603" s="75">
        <f>IF(ISERROR(IF(ISBLANK($C603),"",VLOOKUP($C603,'[1]Инф. по МКД'!$D$3:$T$13113,9,0))),"",IF(ISBLANK($C603),"",VLOOKUP($C603,'[1]Инф. по МКД'!$D$3:$T$13113,9,0)))</f>
        <v>5</v>
      </c>
      <c r="H603" s="61">
        <f>IF(ISERROR(IF(ISBLANK($C603),"",VLOOKUP($C603,'[1]Инф. по МКД'!$D$3:$T$13113,10,0))),"",IF(ISBLANK($C603),"",VLOOKUP($C603,'[1]Инф. по МКД'!$D$3:$T$13113,10,0)))</f>
        <v>4</v>
      </c>
      <c r="I603" s="77">
        <f>IF(ISERROR(IF(ISBLANK($C603),"",VLOOKUP($C603,'[1]Инф. по МКД'!$D$3:$T$13113,14,0))),"",IF(ISBLANK($C603),"",VLOOKUP($C603,'[1]Инф. по МКД'!$D$3:$T$13113,14,0)))</f>
        <v>3295.5</v>
      </c>
      <c r="J603" s="78">
        <f>IF(ISERROR(IF(ISBLANK($C603),"",VLOOKUP($C603,'[1]Инф. по МКД'!$D$3:$T$13113,15,0))),"",IF(ISBLANK($C603),"",VLOOKUP($C603,'[1]Инф. по МКД'!$D$3:$T$13113,15,0)))</f>
        <v>2216.73</v>
      </c>
      <c r="K603" s="77">
        <f>IF(ISERROR(IF(ISBLANK($C603),"",VLOOKUP($C603,'[1]Инф. по МКД'!$D$3:$T$13113,16,0))),"",IF(ISBLANK($C603),"",VLOOKUP($C603,'[1]Инф. по МКД'!$D$3:$T$13113,16,0)))</f>
        <v>2216.73</v>
      </c>
      <c r="L603" s="79">
        <f>IF(ISERROR(IF(ISBLANK($C603),"",VLOOKUP($C603,'[1]Инф. по МКД'!$D$3:$T$13113,17,0))),"",IF(ISBLANK($C603),"",VLOOKUP($C603,'[1]Инф. по МКД'!$D$3:$T$13113,17,0)))</f>
        <v>143</v>
      </c>
      <c r="M603" s="80">
        <f t="shared" si="89"/>
        <v>14841350.16</v>
      </c>
      <c r="N603" s="78"/>
      <c r="O603" s="78"/>
      <c r="P603" s="78"/>
      <c r="Q603" s="80">
        <f>IF('Форма 2'!D603=0,"",'Форма 2'!D603-N603-O603-P603)</f>
        <v>14841350.16</v>
      </c>
      <c r="R603" s="81">
        <f t="shared" si="92"/>
        <v>6695.1546467093422</v>
      </c>
      <c r="S603" s="81">
        <f t="shared" si="93"/>
        <v>6695.1546467093422</v>
      </c>
      <c r="T603" s="82">
        <v>46387</v>
      </c>
      <c r="U603" s="75" t="s">
        <v>43</v>
      </c>
      <c r="V603" s="83"/>
      <c r="W603" s="84">
        <f t="shared" si="91"/>
        <v>1</v>
      </c>
      <c r="X603" s="85" t="s">
        <v>961</v>
      </c>
      <c r="Y603" s="85" t="s">
        <v>961</v>
      </c>
      <c r="Z603" s="85" t="s">
        <v>961</v>
      </c>
      <c r="AA603" s="85" t="s">
        <v>961</v>
      </c>
      <c r="AB603" s="85" t="s">
        <v>961</v>
      </c>
      <c r="AC603" s="85" t="s">
        <v>961</v>
      </c>
      <c r="AD603" s="85" t="s">
        <v>961</v>
      </c>
      <c r="AE603" s="99" t="s">
        <v>961</v>
      </c>
      <c r="AF603" s="86" t="s">
        <v>961</v>
      </c>
      <c r="AG603" s="85">
        <v>1</v>
      </c>
      <c r="AH603" s="85" t="s">
        <v>961</v>
      </c>
      <c r="AI603" s="85" t="s">
        <v>961</v>
      </c>
      <c r="AJ603" s="85" t="s">
        <v>961</v>
      </c>
      <c r="AK603" s="85" t="s">
        <v>961</v>
      </c>
      <c r="AL603" s="85" t="s">
        <v>961</v>
      </c>
      <c r="AM603" s="85" t="s">
        <v>961</v>
      </c>
      <c r="AN603" s="85" t="s">
        <v>961</v>
      </c>
      <c r="AO603" s="85" t="s">
        <v>961</v>
      </c>
      <c r="AP603" s="85" t="s">
        <v>961</v>
      </c>
      <c r="AQ603" s="85" t="s">
        <v>961</v>
      </c>
      <c r="AR603" s="85" t="s">
        <v>961</v>
      </c>
    </row>
    <row r="604" spans="1:44" ht="16.5" thickTop="1" thickBot="1" x14ac:dyDescent="0.3">
      <c r="A604" s="61">
        <f t="shared" si="90"/>
        <v>11</v>
      </c>
      <c r="B604" s="92" t="str">
        <f>IF(ISERROR(IF(ISBLANK(C604),"",_xlfn.XLOOKUP(C604,'[1]Инф. по МКД'!$D$3:$D$13151,'[1]Инф. по МКД'!$C$3:$C$13151,,0))),"",IF(ISBLANK(C604),"",_xlfn.XLOOKUP(C604,'[1]Инф. по МКД'!$D$3:$D$13151,'[1]Инф. по МКД'!$C$3:$C$13151,,0)))</f>
        <v>город Пермь</v>
      </c>
      <c r="C604" s="96" t="s">
        <v>622</v>
      </c>
      <c r="D604" s="74">
        <f>IF(ISERROR(IF(ISBLANK($C604),"",VLOOKUP($C604,'[1]Инф. по МКД'!$D$3:$T$13113,3,0))),"",IF(ISBLANK($C604),"",VLOOKUP($C604,'[1]Инф. по МКД'!$D$3:$T$13113,3,0)))</f>
        <v>1960</v>
      </c>
      <c r="E604" s="75"/>
      <c r="F604" s="87" t="str">
        <f>IF(ISERROR(IF(ISBLANK($C604),"",VLOOKUP($C604,'[1]Инф. по МКД'!$D$3:$T$13113,5,0))),"",IF(ISBLANK($C604),"",VLOOKUP($C604,'[1]Инф. по МКД'!$D$3:$T$13113,5,0)))</f>
        <v>Кирпич</v>
      </c>
      <c r="G604" s="75">
        <f>IF(ISERROR(IF(ISBLANK($C604),"",VLOOKUP($C604,'[1]Инф. по МКД'!$D$3:$T$13113,9,0))),"",IF(ISBLANK($C604),"",VLOOKUP($C604,'[1]Инф. по МКД'!$D$3:$T$13113,9,0)))</f>
        <v>2</v>
      </c>
      <c r="H604" s="61">
        <f>IF(ISERROR(IF(ISBLANK($C604),"",VLOOKUP($C604,'[1]Инф. по МКД'!$D$3:$T$13113,10,0))),"",IF(ISBLANK($C604),"",VLOOKUP($C604,'[1]Инф. по МКД'!$D$3:$T$13113,10,0)))</f>
        <v>8</v>
      </c>
      <c r="I604" s="77">
        <f>IF(ISERROR(IF(ISBLANK($C604),"",VLOOKUP($C604,'[1]Инф. по МКД'!$D$3:$T$13113,14,0))),"",IF(ISBLANK($C604),"",VLOOKUP($C604,'[1]Инф. по МКД'!$D$3:$T$13113,14,0)))</f>
        <v>645.70000000000005</v>
      </c>
      <c r="J604" s="78">
        <f>IF(ISERROR(IF(ISBLANK($C604),"",VLOOKUP($C604,'[1]Инф. по МКД'!$D$3:$T$13113,15,0))),"",IF(ISBLANK($C604),"",VLOOKUP($C604,'[1]Инф. по МКД'!$D$3:$T$13113,15,0)))</f>
        <v>586.79999999999995</v>
      </c>
      <c r="K604" s="77">
        <f>IF(ISERROR(IF(ISBLANK($C604),"",VLOOKUP($C604,'[1]Инф. по МКД'!$D$3:$T$13113,16,0))),"",IF(ISBLANK($C604),"",VLOOKUP($C604,'[1]Инф. по МКД'!$D$3:$T$13113,16,0)))</f>
        <v>586.79999999999995</v>
      </c>
      <c r="L604" s="79">
        <f>IF(ISERROR(IF(ISBLANK($C604),"",VLOOKUP($C604,'[1]Инф. по МКД'!$D$3:$T$13113,17,0))),"",IF(ISBLANK($C604),"",VLOOKUP($C604,'[1]Инф. по МКД'!$D$3:$T$13113,17,0)))</f>
        <v>35</v>
      </c>
      <c r="M604" s="80">
        <f t="shared" si="89"/>
        <v>6084179.2800000003</v>
      </c>
      <c r="N604" s="78"/>
      <c r="O604" s="78"/>
      <c r="P604" s="78"/>
      <c r="Q604" s="80">
        <f>IF('Форма 2'!D604=0,"",'Форма 2'!D604-N604-O604-P604)</f>
        <v>6084179.2800000003</v>
      </c>
      <c r="R604" s="81">
        <f t="shared" si="92"/>
        <v>10368.403680981597</v>
      </c>
      <c r="S604" s="81">
        <f t="shared" si="93"/>
        <v>10368.403680981597</v>
      </c>
      <c r="T604" s="82">
        <v>46387</v>
      </c>
      <c r="U604" s="75" t="s">
        <v>43</v>
      </c>
      <c r="V604" s="83"/>
      <c r="W604" s="84">
        <f t="shared" si="91"/>
        <v>3</v>
      </c>
      <c r="X604" s="85" t="s">
        <v>961</v>
      </c>
      <c r="Y604" s="85">
        <v>1</v>
      </c>
      <c r="Z604" s="85" t="s">
        <v>961</v>
      </c>
      <c r="AA604" s="85">
        <v>1</v>
      </c>
      <c r="AB604" s="85" t="s">
        <v>961</v>
      </c>
      <c r="AC604" s="85">
        <v>1</v>
      </c>
      <c r="AD604" s="85" t="s">
        <v>961</v>
      </c>
      <c r="AE604" s="99" t="s">
        <v>961</v>
      </c>
      <c r="AF604" s="86" t="s">
        <v>961</v>
      </c>
      <c r="AG604" s="85" t="s">
        <v>961</v>
      </c>
      <c r="AH604" s="85" t="s">
        <v>961</v>
      </c>
      <c r="AI604" s="85" t="s">
        <v>961</v>
      </c>
      <c r="AJ604" s="85" t="s">
        <v>961</v>
      </c>
      <c r="AK604" s="85" t="s">
        <v>961</v>
      </c>
      <c r="AL604" s="85" t="s">
        <v>961</v>
      </c>
      <c r="AM604" s="85" t="s">
        <v>961</v>
      </c>
      <c r="AN604" s="85" t="s">
        <v>961</v>
      </c>
      <c r="AO604" s="85" t="s">
        <v>961</v>
      </c>
      <c r="AP604" s="85" t="s">
        <v>961</v>
      </c>
      <c r="AQ604" s="85" t="s">
        <v>961</v>
      </c>
      <c r="AR604" s="85" t="s">
        <v>961</v>
      </c>
    </row>
    <row r="605" spans="1:44" ht="16.5" thickTop="1" thickBot="1" x14ac:dyDescent="0.3">
      <c r="A605" s="61">
        <f t="shared" si="90"/>
        <v>12</v>
      </c>
      <c r="B605" s="92" t="str">
        <f>IF(ISERROR(IF(ISBLANK(C605),"",_xlfn.XLOOKUP(C605,'[1]Инф. по МКД'!$D$3:$D$13151,'[1]Инф. по МКД'!$C$3:$C$13151,,0))),"",IF(ISBLANK(C605),"",_xlfn.XLOOKUP(C605,'[1]Инф. по МКД'!$D$3:$D$13151,'[1]Инф. по МКД'!$C$3:$C$13151,,0)))</f>
        <v>город Пермь</v>
      </c>
      <c r="C605" s="96" t="s">
        <v>776</v>
      </c>
      <c r="D605" s="74">
        <f>IF(ISERROR(IF(ISBLANK($C605),"",VLOOKUP($C605,'[1]Инф. по МКД'!$D$3:$T$13113,3,0))),"",IF(ISBLANK($C605),"",VLOOKUP($C605,'[1]Инф. по МКД'!$D$3:$T$13113,3,0)))</f>
        <v>1991</v>
      </c>
      <c r="E605" s="75"/>
      <c r="F605" s="87" t="str">
        <f>IF(ISERROR(IF(ISBLANK($C605),"",VLOOKUP($C605,'[1]Инф. по МКД'!$D$3:$T$13113,5,0))),"",IF(ISBLANK($C605),"",VLOOKUP($C605,'[1]Инф. по МКД'!$D$3:$T$13113,5,0)))</f>
        <v>кирпич</v>
      </c>
      <c r="G605" s="75">
        <f>IF(ISERROR(IF(ISBLANK($C605),"",VLOOKUP($C605,'[1]Инф. по МКД'!$D$3:$T$13113,9,0))),"",IF(ISBLANK($C605),"",VLOOKUP($C605,'[1]Инф. по МКД'!$D$3:$T$13113,9,0)))</f>
        <v>10</v>
      </c>
      <c r="H605" s="61">
        <f>IF(ISERROR(IF(ISBLANK($C605),"",VLOOKUP($C605,'[1]Инф. по МКД'!$D$3:$T$13113,10,0))),"",IF(ISBLANK($C605),"",VLOOKUP($C605,'[1]Инф. по МКД'!$D$3:$T$13113,10,0)))</f>
        <v>3</v>
      </c>
      <c r="I605" s="77">
        <f>IF(ISERROR(IF(ISBLANK($C605),"",VLOOKUP($C605,'[1]Инф. по МКД'!$D$3:$T$13113,14,0))),"",IF(ISBLANK($C605),"",VLOOKUP($C605,'[1]Инф. по МКД'!$D$3:$T$13113,14,0)))</f>
        <v>8300.9</v>
      </c>
      <c r="J605" s="78">
        <f>IF(ISERROR(IF(ISBLANK($C605),"",VLOOKUP($C605,'[1]Инф. по МКД'!$D$3:$T$13113,15,0))),"",IF(ISBLANK($C605),"",VLOOKUP($C605,'[1]Инф. по МКД'!$D$3:$T$13113,15,0)))</f>
        <v>6635.9</v>
      </c>
      <c r="K605" s="77">
        <f>IF(ISERROR(IF(ISBLANK($C605),"",VLOOKUP($C605,'[1]Инф. по МКД'!$D$3:$T$13113,16,0))),"",IF(ISBLANK($C605),"",VLOOKUP($C605,'[1]Инф. по МКД'!$D$3:$T$13113,16,0)))</f>
        <v>6635.9</v>
      </c>
      <c r="L605" s="79">
        <f>IF(ISERROR(IF(ISBLANK($C605),"",VLOOKUP($C605,'[1]Инф. по МКД'!$D$3:$T$13113,17,0))),"",IF(ISBLANK($C605),"",VLOOKUP($C605,'[1]Инф. по МКД'!$D$3:$T$13113,17,0)))</f>
        <v>334</v>
      </c>
      <c r="M605" s="80">
        <f t="shared" si="89"/>
        <v>8322150.2999999998</v>
      </c>
      <c r="N605" s="78"/>
      <c r="O605" s="78"/>
      <c r="P605" s="78"/>
      <c r="Q605" s="80">
        <f>IF('Форма 2'!D605=0,"",'Форма 2'!D605-N605-O605-P605)</f>
        <v>8322150.2999999998</v>
      </c>
      <c r="R605" s="81">
        <f t="shared" si="92"/>
        <v>1254.1102638677496</v>
      </c>
      <c r="S605" s="81">
        <f t="shared" si="93"/>
        <v>1254.1102638677496</v>
      </c>
      <c r="T605" s="82">
        <v>46387</v>
      </c>
      <c r="U605" s="75" t="s">
        <v>44</v>
      </c>
      <c r="V605" s="83"/>
      <c r="W605" s="84">
        <f t="shared" si="91"/>
        <v>1</v>
      </c>
      <c r="X605" s="85">
        <v>1</v>
      </c>
      <c r="Y605" s="85" t="s">
        <v>961</v>
      </c>
      <c r="Z605" s="85" t="s">
        <v>961</v>
      </c>
      <c r="AA605" s="85" t="s">
        <v>961</v>
      </c>
      <c r="AB605" s="85" t="s">
        <v>961</v>
      </c>
      <c r="AC605" s="85" t="s">
        <v>961</v>
      </c>
      <c r="AD605" s="85" t="s">
        <v>961</v>
      </c>
      <c r="AE605" s="99" t="s">
        <v>961</v>
      </c>
      <c r="AF605" s="86" t="s">
        <v>961</v>
      </c>
      <c r="AG605" s="85" t="s">
        <v>961</v>
      </c>
      <c r="AH605" s="85" t="s">
        <v>961</v>
      </c>
      <c r="AI605" s="85" t="s">
        <v>961</v>
      </c>
      <c r="AJ605" s="85" t="s">
        <v>961</v>
      </c>
      <c r="AK605" s="85" t="s">
        <v>961</v>
      </c>
      <c r="AL605" s="85" t="s">
        <v>961</v>
      </c>
      <c r="AM605" s="85" t="s">
        <v>961</v>
      </c>
      <c r="AN605" s="85" t="s">
        <v>961</v>
      </c>
      <c r="AO605" s="85" t="s">
        <v>961</v>
      </c>
      <c r="AP605" s="85" t="s">
        <v>961</v>
      </c>
      <c r="AQ605" s="85" t="s">
        <v>961</v>
      </c>
      <c r="AR605" s="85" t="s">
        <v>961</v>
      </c>
    </row>
    <row r="606" spans="1:44" ht="16.5" thickTop="1" thickBot="1" x14ac:dyDescent="0.3">
      <c r="A606" s="61">
        <f t="shared" si="90"/>
        <v>13</v>
      </c>
      <c r="B606" s="92" t="str">
        <f>IF(ISERROR(IF(ISBLANK(C606),"",_xlfn.XLOOKUP(C606,'[1]Инф. по МКД'!$D$3:$D$13151,'[1]Инф. по МКД'!$C$3:$C$13151,,0))),"",IF(ISBLANK(C606),"",_xlfn.XLOOKUP(C606,'[1]Инф. по МКД'!$D$3:$D$13151,'[1]Инф. по МКД'!$C$3:$C$13151,,0)))</f>
        <v>город Пермь</v>
      </c>
      <c r="C606" s="96" t="s">
        <v>623</v>
      </c>
      <c r="D606" s="74">
        <f>IF(ISERROR(IF(ISBLANK($C606),"",VLOOKUP($C606,'[1]Инф. по МКД'!$D$3:$T$13113,3,0))),"",IF(ISBLANK($C606),"",VLOOKUP($C606,'[1]Инф. по МКД'!$D$3:$T$13113,3,0)))</f>
        <v>1964</v>
      </c>
      <c r="E606" s="75"/>
      <c r="F606" s="87" t="str">
        <f>IF(ISERROR(IF(ISBLANK($C606),"",VLOOKUP($C606,'[1]Инф. по МКД'!$D$3:$T$13113,5,0))),"",IF(ISBLANK($C606),"",VLOOKUP($C606,'[1]Инф. по МКД'!$D$3:$T$13113,5,0)))</f>
        <v>Кирпич</v>
      </c>
      <c r="G606" s="75">
        <f>IF(ISERROR(IF(ISBLANK($C606),"",VLOOKUP($C606,'[1]Инф. по МКД'!$D$3:$T$13113,9,0))),"",IF(ISBLANK($C606),"",VLOOKUP($C606,'[1]Инф. по МКД'!$D$3:$T$13113,9,0)))</f>
        <v>5</v>
      </c>
      <c r="H606" s="61">
        <f>IF(ISERROR(IF(ISBLANK($C606),"",VLOOKUP($C606,'[1]Инф. по МКД'!$D$3:$T$13113,10,0))),"",IF(ISBLANK($C606),"",VLOOKUP($C606,'[1]Инф. по МКД'!$D$3:$T$13113,10,0)))</f>
        <v>4</v>
      </c>
      <c r="I606" s="77">
        <f>IF(ISERROR(IF(ISBLANK($C606),"",VLOOKUP($C606,'[1]Инф. по МКД'!$D$3:$T$13113,14,0))),"",IF(ISBLANK($C606),"",VLOOKUP($C606,'[1]Инф. по МКД'!$D$3:$T$13113,14,0)))</f>
        <v>3203.9</v>
      </c>
      <c r="J606" s="78">
        <f>IF(ISERROR(IF(ISBLANK($C606),"",VLOOKUP($C606,'[1]Инф. по МКД'!$D$3:$T$13113,15,0))),"",IF(ISBLANK($C606),"",VLOOKUP($C606,'[1]Инф. по МКД'!$D$3:$T$13113,15,0)))</f>
        <v>2040</v>
      </c>
      <c r="K606" s="77">
        <f>IF(ISERROR(IF(ISBLANK($C606),"",VLOOKUP($C606,'[1]Инф. по МКД'!$D$3:$T$13113,16,0))),"",IF(ISBLANK($C606),"",VLOOKUP($C606,'[1]Инф. по МКД'!$D$3:$T$13113,16,0)))</f>
        <v>2040</v>
      </c>
      <c r="L606" s="79">
        <f>IF(ISERROR(IF(ISBLANK($C606),"",VLOOKUP($C606,'[1]Инф. по МКД'!$D$3:$T$13113,17,0))),"",IF(ISBLANK($C606),"",VLOOKUP($C606,'[1]Инф. по МКД'!$D$3:$T$13113,17,0)))</f>
        <v>0</v>
      </c>
      <c r="M606" s="80">
        <f t="shared" si="89"/>
        <v>14428827.73</v>
      </c>
      <c r="N606" s="78"/>
      <c r="O606" s="78"/>
      <c r="P606" s="78"/>
      <c r="Q606" s="80">
        <f>IF('Форма 2'!D606=0,"",'Форма 2'!D606-N606-O606-P606)</f>
        <v>14428827.73</v>
      </c>
      <c r="R606" s="81">
        <f t="shared" si="92"/>
        <v>7072.9547696078434</v>
      </c>
      <c r="S606" s="81">
        <f t="shared" si="93"/>
        <v>7072.9547696078434</v>
      </c>
      <c r="T606" s="82">
        <v>46387</v>
      </c>
      <c r="U606" s="75" t="s">
        <v>43</v>
      </c>
      <c r="V606" s="84"/>
      <c r="W606" s="84">
        <f t="shared" si="91"/>
        <v>1</v>
      </c>
      <c r="X606" s="85" t="s">
        <v>961</v>
      </c>
      <c r="Y606" s="85" t="s">
        <v>961</v>
      </c>
      <c r="Z606" s="85" t="s">
        <v>961</v>
      </c>
      <c r="AA606" s="85" t="s">
        <v>961</v>
      </c>
      <c r="AB606" s="85" t="s">
        <v>961</v>
      </c>
      <c r="AC606" s="85" t="s">
        <v>961</v>
      </c>
      <c r="AD606" s="85" t="s">
        <v>961</v>
      </c>
      <c r="AE606" s="99" t="s">
        <v>961</v>
      </c>
      <c r="AF606" s="86" t="s">
        <v>961</v>
      </c>
      <c r="AG606" s="85">
        <v>1</v>
      </c>
      <c r="AH606" s="85" t="s">
        <v>961</v>
      </c>
      <c r="AI606" s="85" t="s">
        <v>961</v>
      </c>
      <c r="AJ606" s="85" t="s">
        <v>961</v>
      </c>
      <c r="AK606" s="85" t="s">
        <v>961</v>
      </c>
      <c r="AL606" s="85" t="s">
        <v>961</v>
      </c>
      <c r="AM606" s="85" t="s">
        <v>961</v>
      </c>
      <c r="AN606" s="85" t="s">
        <v>961</v>
      </c>
      <c r="AO606" s="85" t="s">
        <v>961</v>
      </c>
      <c r="AP606" s="85" t="s">
        <v>961</v>
      </c>
      <c r="AQ606" s="85" t="s">
        <v>961</v>
      </c>
      <c r="AR606" s="85" t="s">
        <v>961</v>
      </c>
    </row>
    <row r="607" spans="1:44" ht="16.5" thickTop="1" thickBot="1" x14ac:dyDescent="0.3">
      <c r="A607" s="61">
        <f t="shared" si="90"/>
        <v>14</v>
      </c>
      <c r="B607" s="92" t="str">
        <f>IF(ISERROR(IF(ISBLANK(C607),"",_xlfn.XLOOKUP(C607,'[1]Инф. по МКД'!$D$3:$D$13151,'[1]Инф. по МКД'!$C$3:$C$13151,,0))),"",IF(ISBLANK(C607),"",_xlfn.XLOOKUP(C607,'[1]Инф. по МКД'!$D$3:$D$13151,'[1]Инф. по МКД'!$C$3:$C$13151,,0)))</f>
        <v>город Пермь</v>
      </c>
      <c r="C607" s="96" t="s">
        <v>624</v>
      </c>
      <c r="D607" s="74">
        <f>IF(ISERROR(IF(ISBLANK($C607),"",VLOOKUP($C607,'[1]Инф. по МКД'!$D$3:$T$13113,3,0))),"",IF(ISBLANK($C607),"",VLOOKUP($C607,'[1]Инф. по МКД'!$D$3:$T$13113,3,0)))</f>
        <v>1959</v>
      </c>
      <c r="E607" s="75"/>
      <c r="F607" s="87" t="str">
        <f>IF(ISERROR(IF(ISBLANK($C607),"",VLOOKUP($C607,'[1]Инф. по МКД'!$D$3:$T$13113,5,0))),"",IF(ISBLANK($C607),"",VLOOKUP($C607,'[1]Инф. по МКД'!$D$3:$T$13113,5,0)))</f>
        <v>Кирпич</v>
      </c>
      <c r="G607" s="75">
        <f>IF(ISERROR(IF(ISBLANK($C607),"",VLOOKUP($C607,'[1]Инф. по МКД'!$D$3:$T$13113,9,0))),"",IF(ISBLANK($C607),"",VLOOKUP($C607,'[1]Инф. по МКД'!$D$3:$T$13113,9,0)))</f>
        <v>5</v>
      </c>
      <c r="H607" s="61">
        <f>IF(ISERROR(IF(ISBLANK($C607),"",VLOOKUP($C607,'[1]Инф. по МКД'!$D$3:$T$13113,10,0))),"",IF(ISBLANK($C607),"",VLOOKUP($C607,'[1]Инф. по МКД'!$D$3:$T$13113,10,0)))</f>
        <v>3</v>
      </c>
      <c r="I607" s="77">
        <f>IF(ISERROR(IF(ISBLANK($C607),"",VLOOKUP($C607,'[1]Инф. по МКД'!$D$3:$T$13113,14,0))),"",IF(ISBLANK($C607),"",VLOOKUP($C607,'[1]Инф. по МКД'!$D$3:$T$13113,14,0)))</f>
        <v>4012.2</v>
      </c>
      <c r="J607" s="78">
        <f>IF(ISERROR(IF(ISBLANK($C607),"",VLOOKUP($C607,'[1]Инф. по МКД'!$D$3:$T$13113,15,0))),"",IF(ISBLANK($C607),"",VLOOKUP($C607,'[1]Инф. по МКД'!$D$3:$T$13113,15,0)))</f>
        <v>2422.8000000000002</v>
      </c>
      <c r="K607" s="77">
        <f>IF(ISERROR(IF(ISBLANK($C607),"",VLOOKUP($C607,'[1]Инф. по МКД'!$D$3:$T$13113,16,0))),"",IF(ISBLANK($C607),"",VLOOKUP($C607,'[1]Инф. по МКД'!$D$3:$T$13113,16,0)))</f>
        <v>2252.7199999999998</v>
      </c>
      <c r="L607" s="79">
        <f>IF(ISERROR(IF(ISBLANK($C607),"",VLOOKUP($C607,'[1]Инф. по МКД'!$D$3:$T$13113,17,0))),"",IF(ISBLANK($C607),"",VLOOKUP($C607,'[1]Инф. по МКД'!$D$3:$T$13113,17,0)))</f>
        <v>98</v>
      </c>
      <c r="M607" s="80">
        <f t="shared" si="89"/>
        <v>4300275.96</v>
      </c>
      <c r="N607" s="78"/>
      <c r="O607" s="78"/>
      <c r="P607" s="78"/>
      <c r="Q607" s="80">
        <f>IF('Форма 2'!D607=0,"",'Форма 2'!D607-N607-O607-P607)</f>
        <v>4300275.96</v>
      </c>
      <c r="R607" s="81">
        <f t="shared" si="92"/>
        <v>1774.9199108469538</v>
      </c>
      <c r="S607" s="81">
        <f t="shared" si="93"/>
        <v>1774.9199108469538</v>
      </c>
      <c r="T607" s="82">
        <v>46387</v>
      </c>
      <c r="U607" s="75" t="s">
        <v>43</v>
      </c>
      <c r="V607" s="84"/>
      <c r="W607" s="84">
        <f t="shared" si="91"/>
        <v>1</v>
      </c>
      <c r="X607" s="85" t="s">
        <v>961</v>
      </c>
      <c r="Y607" s="85" t="s">
        <v>961</v>
      </c>
      <c r="Z607" s="85" t="s">
        <v>961</v>
      </c>
      <c r="AA607" s="85" t="s">
        <v>961</v>
      </c>
      <c r="AB607" s="85" t="s">
        <v>961</v>
      </c>
      <c r="AC607" s="85" t="s">
        <v>961</v>
      </c>
      <c r="AD607" s="85">
        <v>1</v>
      </c>
      <c r="AE607" s="99" t="s">
        <v>961</v>
      </c>
      <c r="AF607" s="86" t="s">
        <v>961</v>
      </c>
      <c r="AG607" s="85" t="s">
        <v>961</v>
      </c>
      <c r="AH607" s="85" t="s">
        <v>961</v>
      </c>
      <c r="AI607" s="85" t="s">
        <v>961</v>
      </c>
      <c r="AJ607" s="85" t="s">
        <v>961</v>
      </c>
      <c r="AK607" s="85" t="s">
        <v>961</v>
      </c>
      <c r="AL607" s="85" t="s">
        <v>961</v>
      </c>
      <c r="AM607" s="85" t="s">
        <v>961</v>
      </c>
      <c r="AN607" s="85" t="s">
        <v>961</v>
      </c>
      <c r="AO607" s="85" t="s">
        <v>961</v>
      </c>
      <c r="AP607" s="85" t="s">
        <v>961</v>
      </c>
      <c r="AQ607" s="85" t="s">
        <v>961</v>
      </c>
      <c r="AR607" s="85" t="s">
        <v>961</v>
      </c>
    </row>
    <row r="608" spans="1:44" ht="16.5" thickTop="1" thickBot="1" x14ac:dyDescent="0.3">
      <c r="A608" s="61">
        <f t="shared" si="90"/>
        <v>15</v>
      </c>
      <c r="B608" s="92" t="str">
        <f>IF(ISERROR(IF(ISBLANK(C608),"",_xlfn.XLOOKUP(C608,'[1]Инф. по МКД'!$D$3:$D$13151,'[1]Инф. по МКД'!$C$3:$C$13151,,0))),"",IF(ISBLANK(C608),"",_xlfn.XLOOKUP(C608,'[1]Инф. по МКД'!$D$3:$D$13151,'[1]Инф. по МКД'!$C$3:$C$13151,,0)))</f>
        <v>город Пермь</v>
      </c>
      <c r="C608" s="96" t="s">
        <v>929</v>
      </c>
      <c r="D608" s="74">
        <f>IF(ISERROR(IF(ISBLANK($C608),"",VLOOKUP($C608,'[1]Инф. по МКД'!$D$3:$T$13113,3,0))),"",IF(ISBLANK($C608),"",VLOOKUP($C608,'[1]Инф. по МКД'!$D$3:$T$13113,3,0)))</f>
        <v>1992</v>
      </c>
      <c r="E608" s="75"/>
      <c r="F608" s="87" t="str">
        <f>IF(ISERROR(IF(ISBLANK($C608),"",VLOOKUP($C608,'[1]Инф. по МКД'!$D$3:$T$13113,5,0))),"",IF(ISBLANK($C608),"",VLOOKUP($C608,'[1]Инф. по МКД'!$D$3:$T$13113,5,0)))</f>
        <v>Панель</v>
      </c>
      <c r="G608" s="75">
        <f>IF(ISERROR(IF(ISBLANK($C608),"",VLOOKUP($C608,'[1]Инф. по МКД'!$D$3:$T$13113,9,0))),"",IF(ISBLANK($C608),"",VLOOKUP($C608,'[1]Инф. по МКД'!$D$3:$T$13113,9,0)))</f>
        <v>10</v>
      </c>
      <c r="H608" s="61">
        <f>IF(ISERROR(IF(ISBLANK($C608),"",VLOOKUP($C608,'[1]Инф. по МКД'!$D$3:$T$13113,10,0))),"",IF(ISBLANK($C608),"",VLOOKUP($C608,'[1]Инф. по МКД'!$D$3:$T$13113,10,0)))</f>
        <v>2</v>
      </c>
      <c r="I608" s="77">
        <f>IF(ISERROR(IF(ISBLANK($C608),"",VLOOKUP($C608,'[1]Инф. по МКД'!$D$3:$T$13113,14,0))),"",IF(ISBLANK($C608),"",VLOOKUP($C608,'[1]Инф. по МКД'!$D$3:$T$13113,14,0)))</f>
        <v>4610.3999999999996</v>
      </c>
      <c r="J608" s="78">
        <f>IF(ISERROR(IF(ISBLANK($C608),"",VLOOKUP($C608,'[1]Инф. по МКД'!$D$3:$T$13113,15,0))),"",IF(ISBLANK($C608),"",VLOOKUP($C608,'[1]Инф. по МКД'!$D$3:$T$13113,15,0)))</f>
        <v>4200</v>
      </c>
      <c r="K608" s="77">
        <f>IF(ISERROR(IF(ISBLANK($C608),"",VLOOKUP($C608,'[1]Инф. по МКД'!$D$3:$T$13113,16,0))),"",IF(ISBLANK($C608),"",VLOOKUP($C608,'[1]Инф. по МКД'!$D$3:$T$13113,16,0)))</f>
        <v>4200</v>
      </c>
      <c r="L608" s="79">
        <f>IF(ISERROR(IF(ISBLANK($C608),"",VLOOKUP($C608,'[1]Инф. по МКД'!$D$3:$T$13113,17,0))),"",IF(ISBLANK($C608),"",VLOOKUP($C608,'[1]Инф. по МКД'!$D$3:$T$13113,17,0)))</f>
        <v>170</v>
      </c>
      <c r="M608" s="80">
        <f t="shared" si="89"/>
        <v>82249.539999999994</v>
      </c>
      <c r="N608" s="78"/>
      <c r="O608" s="78"/>
      <c r="P608" s="78"/>
      <c r="Q608" s="80">
        <f>IF('Форма 2'!D608=0,"",'Форма 2'!D608-N608-O608-P608)</f>
        <v>82249.539999999994</v>
      </c>
      <c r="R608" s="81">
        <f t="shared" si="92"/>
        <v>19.583223809523808</v>
      </c>
      <c r="S608" s="81">
        <f t="shared" si="93"/>
        <v>19.583223809523808</v>
      </c>
      <c r="T608" s="82">
        <v>46387</v>
      </c>
      <c r="U608" s="75" t="s">
        <v>44</v>
      </c>
      <c r="V608" s="84"/>
      <c r="W608" s="84">
        <f t="shared" si="91"/>
        <v>1</v>
      </c>
      <c r="X608" s="85" t="s">
        <v>961</v>
      </c>
      <c r="Y608" s="85" t="s">
        <v>961</v>
      </c>
      <c r="Z608" s="85" t="s">
        <v>961</v>
      </c>
      <c r="AA608" s="85" t="s">
        <v>961</v>
      </c>
      <c r="AB608" s="85" t="s">
        <v>961</v>
      </c>
      <c r="AC608" s="85" t="s">
        <v>961</v>
      </c>
      <c r="AD608" s="85" t="s">
        <v>961</v>
      </c>
      <c r="AE608" s="99" t="s">
        <v>961</v>
      </c>
      <c r="AF608" s="86" t="s">
        <v>961</v>
      </c>
      <c r="AG608" s="85" t="s">
        <v>961</v>
      </c>
      <c r="AH608" s="85" t="s">
        <v>961</v>
      </c>
      <c r="AI608" s="85" t="s">
        <v>961</v>
      </c>
      <c r="AJ608" s="85" t="s">
        <v>961</v>
      </c>
      <c r="AK608" s="85" t="s">
        <v>961</v>
      </c>
      <c r="AL608" s="85" t="s">
        <v>961</v>
      </c>
      <c r="AM608" s="85" t="s">
        <v>961</v>
      </c>
      <c r="AN608" s="85" t="s">
        <v>961</v>
      </c>
      <c r="AO608" s="85" t="s">
        <v>961</v>
      </c>
      <c r="AP608" s="85" t="s">
        <v>961</v>
      </c>
      <c r="AQ608" s="85" t="s">
        <v>961</v>
      </c>
      <c r="AR608" s="85">
        <v>1</v>
      </c>
    </row>
    <row r="609" spans="1:44" ht="16.5" thickTop="1" thickBot="1" x14ac:dyDescent="0.3">
      <c r="A609" s="61">
        <f t="shared" si="90"/>
        <v>16</v>
      </c>
      <c r="B609" s="92" t="str">
        <f>IF(ISERROR(IF(ISBLANK(C609),"",_xlfn.XLOOKUP(C609,'[1]Инф. по МКД'!$D$3:$D$13151,'[1]Инф. по МКД'!$C$3:$C$13151,,0))),"",IF(ISBLANK(C609),"",_xlfn.XLOOKUP(C609,'[1]Инф. по МКД'!$D$3:$D$13151,'[1]Инф. по МКД'!$C$3:$C$13151,,0)))</f>
        <v>город Пермь</v>
      </c>
      <c r="C609" s="96" t="s">
        <v>625</v>
      </c>
      <c r="D609" s="74">
        <f>IF(ISERROR(IF(ISBLANK($C609),"",VLOOKUP($C609,'[1]Инф. по МКД'!$D$3:$T$13113,3,0))),"",IF(ISBLANK($C609),"",VLOOKUP($C609,'[1]Инф. по МКД'!$D$3:$T$13113,3,0)))</f>
        <v>1956</v>
      </c>
      <c r="E609" s="75"/>
      <c r="F609" s="87" t="str">
        <f>IF(ISERROR(IF(ISBLANK($C609),"",VLOOKUP($C609,'[1]Инф. по МКД'!$D$3:$T$13113,5,0))),"",IF(ISBLANK($C609),"",VLOOKUP($C609,'[1]Инф. по МКД'!$D$3:$T$13113,5,0)))</f>
        <v>Кирпич</v>
      </c>
      <c r="G609" s="75">
        <f>IF(ISERROR(IF(ISBLANK($C609),"",VLOOKUP($C609,'[1]Инф. по МКД'!$D$3:$T$13113,9,0))),"",IF(ISBLANK($C609),"",VLOOKUP($C609,'[1]Инф. по МКД'!$D$3:$T$13113,9,0)))</f>
        <v>5</v>
      </c>
      <c r="H609" s="61">
        <f>IF(ISERROR(IF(ISBLANK($C609),"",VLOOKUP($C609,'[1]Инф. по МКД'!$D$3:$T$13113,10,0))),"",IF(ISBLANK($C609),"",VLOOKUP($C609,'[1]Инф. по МКД'!$D$3:$T$13113,10,0)))</f>
        <v>4</v>
      </c>
      <c r="I609" s="77">
        <f>IF(ISERROR(IF(ISBLANK($C609),"",VLOOKUP($C609,'[1]Инф. по МКД'!$D$3:$T$13113,14,0))),"",IF(ISBLANK($C609),"",VLOOKUP($C609,'[1]Инф. по МКД'!$D$3:$T$13113,14,0)))</f>
        <v>5185.2</v>
      </c>
      <c r="J609" s="78">
        <f>IF(ISERROR(IF(ISBLANK($C609),"",VLOOKUP($C609,'[1]Инф. по МКД'!$D$3:$T$13113,15,0))),"",IF(ISBLANK($C609),"",VLOOKUP($C609,'[1]Инф. по МКД'!$D$3:$T$13113,15,0)))</f>
        <v>5072.6000000000004</v>
      </c>
      <c r="K609" s="77">
        <f>IF(ISERROR(IF(ISBLANK($C609),"",VLOOKUP($C609,'[1]Инф. по МКД'!$D$3:$T$13113,16,0))),"",IF(ISBLANK($C609),"",VLOOKUP($C609,'[1]Инф. по МКД'!$D$3:$T$13113,16,0)))</f>
        <v>5072.6000000000004</v>
      </c>
      <c r="L609" s="79">
        <f>IF(ISERROR(IF(ISBLANK($C609),"",VLOOKUP($C609,'[1]Инф. по МКД'!$D$3:$T$13113,17,0))),"",IF(ISBLANK($C609),"",VLOOKUP($C609,'[1]Инф. по МКД'!$D$3:$T$13113,17,0)))</f>
        <v>180</v>
      </c>
      <c r="M609" s="80">
        <f t="shared" si="89"/>
        <v>2694281.77</v>
      </c>
      <c r="N609" s="78"/>
      <c r="O609" s="78"/>
      <c r="P609" s="78"/>
      <c r="Q609" s="80">
        <f>IF('Форма 2'!D609=0,"",'Форма 2'!D609-N609-O609-P609)</f>
        <v>2694281.77</v>
      </c>
      <c r="R609" s="81">
        <f t="shared" si="92"/>
        <v>531.14414107163975</v>
      </c>
      <c r="S609" s="81">
        <f t="shared" si="93"/>
        <v>531.14414107163975</v>
      </c>
      <c r="T609" s="82">
        <v>46387</v>
      </c>
      <c r="U609" s="75" t="s">
        <v>43</v>
      </c>
      <c r="V609" s="83"/>
      <c r="W609" s="84">
        <f t="shared" si="91"/>
        <v>1</v>
      </c>
      <c r="X609" s="85">
        <v>1</v>
      </c>
      <c r="Y609" s="85" t="s">
        <v>961</v>
      </c>
      <c r="Z609" s="85" t="s">
        <v>961</v>
      </c>
      <c r="AA609" s="85" t="s">
        <v>961</v>
      </c>
      <c r="AB609" s="85" t="s">
        <v>961</v>
      </c>
      <c r="AC609" s="85" t="s">
        <v>961</v>
      </c>
      <c r="AD609" s="85" t="s">
        <v>961</v>
      </c>
      <c r="AE609" s="99" t="s">
        <v>961</v>
      </c>
      <c r="AF609" s="86" t="s">
        <v>961</v>
      </c>
      <c r="AG609" s="85" t="s">
        <v>961</v>
      </c>
      <c r="AH609" s="85" t="s">
        <v>961</v>
      </c>
      <c r="AI609" s="85" t="s">
        <v>961</v>
      </c>
      <c r="AJ609" s="85" t="s">
        <v>961</v>
      </c>
      <c r="AK609" s="85" t="s">
        <v>961</v>
      </c>
      <c r="AL609" s="85" t="s">
        <v>961</v>
      </c>
      <c r="AM609" s="85" t="s">
        <v>961</v>
      </c>
      <c r="AN609" s="85" t="s">
        <v>961</v>
      </c>
      <c r="AO609" s="85" t="s">
        <v>961</v>
      </c>
      <c r="AP609" s="85" t="s">
        <v>961</v>
      </c>
      <c r="AQ609" s="85" t="s">
        <v>961</v>
      </c>
      <c r="AR609" s="85" t="s">
        <v>961</v>
      </c>
    </row>
    <row r="610" spans="1:44" ht="16.5" thickTop="1" thickBot="1" x14ac:dyDescent="0.3">
      <c r="A610" s="61">
        <f t="shared" si="90"/>
        <v>17</v>
      </c>
      <c r="B610" s="92" t="str">
        <f>IF(ISERROR(IF(ISBLANK(C610),"",_xlfn.XLOOKUP(C610,'[1]Инф. по МКД'!$D$3:$D$13151,'[1]Инф. по МКД'!$C$3:$C$13151,,0))),"",IF(ISBLANK(C610),"",_xlfn.XLOOKUP(C610,'[1]Инф. по МКД'!$D$3:$D$13151,'[1]Инф. по МКД'!$C$3:$C$13151,,0)))</f>
        <v>город Пермь</v>
      </c>
      <c r="C610" s="96" t="s">
        <v>939</v>
      </c>
      <c r="D610" s="74">
        <f>IF(ISERROR(IF(ISBLANK($C610),"",VLOOKUP($C610,'[1]Инф. по МКД'!$D$3:$T$13113,3,0))),"",IF(ISBLANK($C610),"",VLOOKUP($C610,'[1]Инф. по МКД'!$D$3:$T$13113,3,0)))</f>
        <v>1936</v>
      </c>
      <c r="E610" s="75"/>
      <c r="F610" s="87" t="str">
        <f>IF(ISERROR(IF(ISBLANK($C610),"",VLOOKUP($C610,'[1]Инф. по МКД'!$D$3:$T$13113,5,0))),"",IF(ISBLANK($C610),"",VLOOKUP($C610,'[1]Инф. по МКД'!$D$3:$T$13113,5,0)))</f>
        <v>Кирпич</v>
      </c>
      <c r="G610" s="75">
        <f>IF(ISERROR(IF(ISBLANK($C610),"",VLOOKUP($C610,'[1]Инф. по МКД'!$D$3:$T$13113,9,0))),"",IF(ISBLANK($C610),"",VLOOKUP($C610,'[1]Инф. по МКД'!$D$3:$T$13113,9,0)))</f>
        <v>5</v>
      </c>
      <c r="H610" s="61">
        <f>IF(ISERROR(IF(ISBLANK($C610),"",VLOOKUP($C610,'[1]Инф. по МКД'!$D$3:$T$13113,10,0))),"",IF(ISBLANK($C610),"",VLOOKUP($C610,'[1]Инф. по МКД'!$D$3:$T$13113,10,0)))</f>
        <v>6</v>
      </c>
      <c r="I610" s="77">
        <f>IF(ISERROR(IF(ISBLANK($C610),"",VLOOKUP($C610,'[1]Инф. по МКД'!$D$3:$T$13113,14,0))),"",IF(ISBLANK($C610),"",VLOOKUP($C610,'[1]Инф. по МКД'!$D$3:$T$13113,14,0)))</f>
        <v>4462.1000000000004</v>
      </c>
      <c r="J610" s="78">
        <f>IF(ISERROR(IF(ISBLANK($C610),"",VLOOKUP($C610,'[1]Инф. по МКД'!$D$3:$T$13113,15,0))),"",IF(ISBLANK($C610),"",VLOOKUP($C610,'[1]Инф. по МКД'!$D$3:$T$13113,15,0)))</f>
        <v>3277.7</v>
      </c>
      <c r="K610" s="77">
        <f>IF(ISERROR(IF(ISBLANK($C610),"",VLOOKUP($C610,'[1]Инф. по МКД'!$D$3:$T$13113,16,0))),"",IF(ISBLANK($C610),"",VLOOKUP($C610,'[1]Инф. по МКД'!$D$3:$T$13113,16,0)))</f>
        <v>4460.8</v>
      </c>
      <c r="L610" s="79">
        <f>IF(ISERROR(IF(ISBLANK($C610),"",VLOOKUP($C610,'[1]Инф. по МКД'!$D$3:$T$13113,17,0))),"",IF(ISBLANK($C610),"",VLOOKUP($C610,'[1]Инф. по МКД'!$D$3:$T$13113,17,0)))</f>
        <v>111</v>
      </c>
      <c r="M610" s="80">
        <f t="shared" si="89"/>
        <v>11100098.439999999</v>
      </c>
      <c r="N610" s="78"/>
      <c r="O610" s="78"/>
      <c r="P610" s="78"/>
      <c r="Q610" s="80">
        <f>IF('Форма 2'!D610=0,"",'Форма 2'!D610-N610-O610-P610)</f>
        <v>11100098.439999999</v>
      </c>
      <c r="R610" s="81">
        <f t="shared" si="92"/>
        <v>3386.5510693474084</v>
      </c>
      <c r="S610" s="81">
        <f t="shared" si="93"/>
        <v>3386.5510693474084</v>
      </c>
      <c r="T610" s="82">
        <v>46387</v>
      </c>
      <c r="U610" s="75" t="s">
        <v>44</v>
      </c>
      <c r="V610" s="84"/>
      <c r="W610" s="84">
        <f t="shared" si="91"/>
        <v>1</v>
      </c>
      <c r="X610" s="85" t="s">
        <v>961</v>
      </c>
      <c r="Y610" s="85">
        <v>1</v>
      </c>
      <c r="Z610" s="85" t="s">
        <v>961</v>
      </c>
      <c r="AA610" s="85" t="s">
        <v>961</v>
      </c>
      <c r="AB610" s="85" t="s">
        <v>961</v>
      </c>
      <c r="AC610" s="85" t="s">
        <v>961</v>
      </c>
      <c r="AD610" s="85" t="s">
        <v>961</v>
      </c>
      <c r="AE610" s="99" t="s">
        <v>961</v>
      </c>
      <c r="AF610" s="86" t="s">
        <v>961</v>
      </c>
      <c r="AG610" s="85" t="s">
        <v>961</v>
      </c>
      <c r="AH610" s="85" t="s">
        <v>961</v>
      </c>
      <c r="AI610" s="85" t="s">
        <v>961</v>
      </c>
      <c r="AJ610" s="85" t="s">
        <v>961</v>
      </c>
      <c r="AK610" s="85" t="s">
        <v>961</v>
      </c>
      <c r="AL610" s="85" t="s">
        <v>961</v>
      </c>
      <c r="AM610" s="85" t="s">
        <v>961</v>
      </c>
      <c r="AN610" s="85" t="s">
        <v>961</v>
      </c>
      <c r="AO610" s="85" t="s">
        <v>961</v>
      </c>
      <c r="AP610" s="85" t="s">
        <v>961</v>
      </c>
      <c r="AQ610" s="85" t="s">
        <v>961</v>
      </c>
      <c r="AR610" s="85" t="s">
        <v>961</v>
      </c>
    </row>
    <row r="611" spans="1:44" ht="16.5" thickTop="1" thickBot="1" x14ac:dyDescent="0.3">
      <c r="A611" s="61">
        <f t="shared" si="90"/>
        <v>18</v>
      </c>
      <c r="B611" s="92" t="str">
        <f>IF(ISERROR(IF(ISBLANK(C611),"",_xlfn.XLOOKUP(C611,'[1]Инф. по МКД'!$D$3:$D$13151,'[1]Инф. по МКД'!$C$3:$C$13151,,0))),"",IF(ISBLANK(C611),"",_xlfn.XLOOKUP(C611,'[1]Инф. по МКД'!$D$3:$D$13151,'[1]Инф. по МКД'!$C$3:$C$13151,,0)))</f>
        <v>город Пермь</v>
      </c>
      <c r="C611" s="96" t="s">
        <v>805</v>
      </c>
      <c r="D611" s="74">
        <f>IF(ISERROR(IF(ISBLANK($C611),"",VLOOKUP($C611,'[1]Инф. по МКД'!$D$3:$T$13113,3,0))),"",IF(ISBLANK($C611),"",VLOOKUP($C611,'[1]Инф. по МКД'!$D$3:$T$13113,3,0)))</f>
        <v>1988</v>
      </c>
      <c r="E611" s="75"/>
      <c r="F611" s="87" t="str">
        <f>IF(ISERROR(IF(ISBLANK($C611),"",VLOOKUP($C611,'[1]Инф. по МКД'!$D$3:$T$13113,5,0))),"",IF(ISBLANK($C611),"",VLOOKUP($C611,'[1]Инф. по МКД'!$D$3:$T$13113,5,0)))</f>
        <v>Железобетон</v>
      </c>
      <c r="G611" s="75">
        <f>IF(ISERROR(IF(ISBLANK($C611),"",VLOOKUP($C611,'[1]Инф. по МКД'!$D$3:$T$13113,9,0))),"",IF(ISBLANK($C611),"",VLOOKUP($C611,'[1]Инф. по МКД'!$D$3:$T$13113,9,0)))</f>
        <v>5</v>
      </c>
      <c r="H611" s="61">
        <f>IF(ISERROR(IF(ISBLANK($C611),"",VLOOKUP($C611,'[1]Инф. по МКД'!$D$3:$T$13113,10,0))),"",IF(ISBLANK($C611),"",VLOOKUP($C611,'[1]Инф. по МКД'!$D$3:$T$13113,10,0)))</f>
        <v>6</v>
      </c>
      <c r="I611" s="77">
        <f>IF(ISERROR(IF(ISBLANK($C611),"",VLOOKUP($C611,'[1]Инф. по МКД'!$D$3:$T$13113,14,0))),"",IF(ISBLANK($C611),"",VLOOKUP($C611,'[1]Инф. по МКД'!$D$3:$T$13113,14,0)))</f>
        <v>4659.8999999999996</v>
      </c>
      <c r="J611" s="78">
        <f>IF(ISERROR(IF(ISBLANK($C611),"",VLOOKUP($C611,'[1]Инф. по МКД'!$D$3:$T$13113,15,0))),"",IF(ISBLANK($C611),"",VLOOKUP($C611,'[1]Инф. по МКД'!$D$3:$T$13113,15,0)))</f>
        <v>3909.7</v>
      </c>
      <c r="K611" s="77">
        <f>IF(ISERROR(IF(ISBLANK($C611),"",VLOOKUP($C611,'[1]Инф. по МКД'!$D$3:$T$13113,16,0))),"",IF(ISBLANK($C611),"",VLOOKUP($C611,'[1]Инф. по МКД'!$D$3:$T$13113,16,0)))</f>
        <v>3909.7</v>
      </c>
      <c r="L611" s="79">
        <f>IF(ISERROR(IF(ISBLANK($C611),"",VLOOKUP($C611,'[1]Инф. по МКД'!$D$3:$T$13113,17,0))),"",IF(ISBLANK($C611),"",VLOOKUP($C611,'[1]Инф. по МКД'!$D$3:$T$13113,17,0)))</f>
        <v>260</v>
      </c>
      <c r="M611" s="80">
        <f t="shared" si="89"/>
        <v>7927468.4800000004</v>
      </c>
      <c r="N611" s="78"/>
      <c r="O611" s="78"/>
      <c r="P611" s="78"/>
      <c r="Q611" s="80">
        <f>IF('Форма 2'!D611=0,"",'Форма 2'!D611-N611-O611-P611)</f>
        <v>7927468.4800000004</v>
      </c>
      <c r="R611" s="81">
        <f t="shared" si="92"/>
        <v>2027.6411182443667</v>
      </c>
      <c r="S611" s="81">
        <f t="shared" si="93"/>
        <v>2027.6411182443667</v>
      </c>
      <c r="T611" s="82">
        <v>46387</v>
      </c>
      <c r="U611" s="75" t="s">
        <v>44</v>
      </c>
      <c r="V611" s="83"/>
      <c r="W611" s="84">
        <f t="shared" si="91"/>
        <v>3</v>
      </c>
      <c r="X611" s="85">
        <v>1</v>
      </c>
      <c r="Y611" s="85" t="s">
        <v>961</v>
      </c>
      <c r="Z611" s="85" t="s">
        <v>961</v>
      </c>
      <c r="AA611" s="85">
        <v>1</v>
      </c>
      <c r="AB611" s="85">
        <v>1</v>
      </c>
      <c r="AC611" s="85" t="s">
        <v>961</v>
      </c>
      <c r="AD611" s="85" t="s">
        <v>961</v>
      </c>
      <c r="AE611" s="99" t="s">
        <v>961</v>
      </c>
      <c r="AF611" s="86" t="s">
        <v>961</v>
      </c>
      <c r="AG611" s="85" t="s">
        <v>961</v>
      </c>
      <c r="AH611" s="85" t="s">
        <v>961</v>
      </c>
      <c r="AI611" s="85" t="s">
        <v>961</v>
      </c>
      <c r="AJ611" s="85" t="s">
        <v>961</v>
      </c>
      <c r="AK611" s="85" t="s">
        <v>961</v>
      </c>
      <c r="AL611" s="85" t="s">
        <v>961</v>
      </c>
      <c r="AM611" s="85" t="s">
        <v>961</v>
      </c>
      <c r="AN611" s="85" t="s">
        <v>961</v>
      </c>
      <c r="AO611" s="85" t="s">
        <v>961</v>
      </c>
      <c r="AP611" s="85" t="s">
        <v>961</v>
      </c>
      <c r="AQ611" s="85" t="s">
        <v>961</v>
      </c>
      <c r="AR611" s="85" t="s">
        <v>961</v>
      </c>
    </row>
    <row r="612" spans="1:44" ht="16.5" thickTop="1" thickBot="1" x14ac:dyDescent="0.3">
      <c r="A612" s="61">
        <f t="shared" si="90"/>
        <v>19</v>
      </c>
      <c r="B612" s="92" t="str">
        <f>IF(ISERROR(IF(ISBLANK(C612),"",_xlfn.XLOOKUP(C612,'[1]Инф. по МКД'!$D$3:$D$13151,'[1]Инф. по МКД'!$C$3:$C$13151,,0))),"",IF(ISBLANK(C612),"",_xlfn.XLOOKUP(C612,'[1]Инф. по МКД'!$D$3:$D$13151,'[1]Инф. по МКД'!$C$3:$C$13151,,0)))</f>
        <v>город Пермь</v>
      </c>
      <c r="C612" s="96" t="s">
        <v>931</v>
      </c>
      <c r="D612" s="74">
        <f>IF(ISERROR(IF(ISBLANK($C612),"",VLOOKUP($C612,'[1]Инф. по МКД'!$D$3:$T$13113,3,0))),"",IF(ISBLANK($C612),"",VLOOKUP($C612,'[1]Инф. по МКД'!$D$3:$T$13113,3,0)))</f>
        <v>1966</v>
      </c>
      <c r="E612" s="75"/>
      <c r="F612" s="87" t="str">
        <f>IF(ISERROR(IF(ISBLANK($C612),"",VLOOKUP($C612,'[1]Инф. по МКД'!$D$3:$T$13113,5,0))),"",IF(ISBLANK($C612),"",VLOOKUP($C612,'[1]Инф. по МКД'!$D$3:$T$13113,5,0)))</f>
        <v>Кирпич</v>
      </c>
      <c r="G612" s="75">
        <f>IF(ISERROR(IF(ISBLANK($C612),"",VLOOKUP($C612,'[1]Инф. по МКД'!$D$3:$T$13113,9,0))),"",IF(ISBLANK($C612),"",VLOOKUP($C612,'[1]Инф. по МКД'!$D$3:$T$13113,9,0)))</f>
        <v>5</v>
      </c>
      <c r="H612" s="61">
        <f>IF(ISERROR(IF(ISBLANK($C612),"",VLOOKUP($C612,'[1]Инф. по МКД'!$D$3:$T$13113,10,0))),"",IF(ISBLANK($C612),"",VLOOKUP($C612,'[1]Инф. по МКД'!$D$3:$T$13113,10,0)))</f>
        <v>6</v>
      </c>
      <c r="I612" s="77">
        <f>IF(ISERROR(IF(ISBLANK($C612),"",VLOOKUP($C612,'[1]Инф. по МКД'!$D$3:$T$13113,14,0))),"",IF(ISBLANK($C612),"",VLOOKUP($C612,'[1]Инф. по МКД'!$D$3:$T$13113,14,0)))</f>
        <v>4795.8</v>
      </c>
      <c r="J612" s="78">
        <f>IF(ISERROR(IF(ISBLANK($C612),"",VLOOKUP($C612,'[1]Инф. по МКД'!$D$3:$T$13113,15,0))),"",IF(ISBLANK($C612),"",VLOOKUP($C612,'[1]Инф. по МКД'!$D$3:$T$13113,15,0)))</f>
        <v>4376.8</v>
      </c>
      <c r="K612" s="77">
        <f>IF(ISERROR(IF(ISBLANK($C612),"",VLOOKUP($C612,'[1]Инф. по МКД'!$D$3:$T$13113,16,0))),"",IF(ISBLANK($C612),"",VLOOKUP($C612,'[1]Инф. по МКД'!$D$3:$T$13113,16,0)))</f>
        <v>4376.8</v>
      </c>
      <c r="L612" s="79">
        <f>IF(ISERROR(IF(ISBLANK($C612),"",VLOOKUP($C612,'[1]Инф. по МКД'!$D$3:$T$13113,17,0))),"",IF(ISBLANK($C612),"",VLOOKUP($C612,'[1]Инф. по МКД'!$D$3:$T$13113,17,0)))</f>
        <v>260</v>
      </c>
      <c r="M612" s="80">
        <f t="shared" si="89"/>
        <v>21597981.219999999</v>
      </c>
      <c r="N612" s="78"/>
      <c r="O612" s="78"/>
      <c r="P612" s="78"/>
      <c r="Q612" s="80">
        <f>IF('Форма 2'!D612=0,"",'Форма 2'!D612-N612-O612-P612)</f>
        <v>21597981.219999999</v>
      </c>
      <c r="R612" s="81">
        <f t="shared" si="92"/>
        <v>4934.6511652348745</v>
      </c>
      <c r="S612" s="81">
        <f t="shared" si="93"/>
        <v>4934.6511652348745</v>
      </c>
      <c r="T612" s="82">
        <v>46387</v>
      </c>
      <c r="U612" s="75" t="s">
        <v>44</v>
      </c>
      <c r="V612" s="83"/>
      <c r="W612" s="84">
        <f t="shared" si="91"/>
        <v>1</v>
      </c>
      <c r="X612" s="85" t="s">
        <v>961</v>
      </c>
      <c r="Y612" s="85" t="s">
        <v>961</v>
      </c>
      <c r="Z612" s="85" t="s">
        <v>961</v>
      </c>
      <c r="AA612" s="85" t="s">
        <v>961</v>
      </c>
      <c r="AB612" s="85" t="s">
        <v>961</v>
      </c>
      <c r="AC612" s="85" t="s">
        <v>961</v>
      </c>
      <c r="AD612" s="85" t="s">
        <v>961</v>
      </c>
      <c r="AE612" s="99" t="s">
        <v>961</v>
      </c>
      <c r="AF612" s="86" t="s">
        <v>961</v>
      </c>
      <c r="AG612" s="85">
        <v>1</v>
      </c>
      <c r="AH612" s="85" t="s">
        <v>961</v>
      </c>
      <c r="AI612" s="85" t="s">
        <v>961</v>
      </c>
      <c r="AJ612" s="85" t="s">
        <v>961</v>
      </c>
      <c r="AK612" s="85" t="s">
        <v>961</v>
      </c>
      <c r="AL612" s="85" t="s">
        <v>961</v>
      </c>
      <c r="AM612" s="85" t="s">
        <v>961</v>
      </c>
      <c r="AN612" s="85" t="s">
        <v>961</v>
      </c>
      <c r="AO612" s="85" t="s">
        <v>961</v>
      </c>
      <c r="AP612" s="85" t="s">
        <v>961</v>
      </c>
      <c r="AQ612" s="85" t="s">
        <v>961</v>
      </c>
      <c r="AR612" s="85" t="s">
        <v>961</v>
      </c>
    </row>
    <row r="613" spans="1:44" ht="16.5" thickTop="1" thickBot="1" x14ac:dyDescent="0.3">
      <c r="A613" s="61">
        <f t="shared" si="90"/>
        <v>20</v>
      </c>
      <c r="B613" s="92" t="str">
        <f>IF(ISERROR(IF(ISBLANK(C613),"",_xlfn.XLOOKUP(C613,'[1]Инф. по МКД'!$D$3:$D$13151,'[1]Инф. по МКД'!$C$3:$C$13151,,0))),"",IF(ISBLANK(C613),"",_xlfn.XLOOKUP(C613,'[1]Инф. по МКД'!$D$3:$D$13151,'[1]Инф. по МКД'!$C$3:$C$13151,,0)))</f>
        <v>город Пермь</v>
      </c>
      <c r="C613" s="96" t="s">
        <v>808</v>
      </c>
      <c r="D613" s="74">
        <f>IF(ISERROR(IF(ISBLANK($C613),"",VLOOKUP($C613,'[1]Инф. по МКД'!$D$3:$T$13113,3,0))),"",IF(ISBLANK($C613),"",VLOOKUP($C613,'[1]Инф. по МКД'!$D$3:$T$13113,3,0)))</f>
        <v>1963</v>
      </c>
      <c r="E613" s="75"/>
      <c r="F613" s="87" t="str">
        <f>IF(ISERROR(IF(ISBLANK($C613),"",VLOOKUP($C613,'[1]Инф. по МКД'!$D$3:$T$13113,5,0))),"",IF(ISBLANK($C613),"",VLOOKUP($C613,'[1]Инф. по МКД'!$D$3:$T$13113,5,0)))</f>
        <v>Панель</v>
      </c>
      <c r="G613" s="75">
        <f>IF(ISERROR(IF(ISBLANK($C613),"",VLOOKUP($C613,'[1]Инф. по МКД'!$D$3:$T$13113,9,0))),"",IF(ISBLANK($C613),"",VLOOKUP($C613,'[1]Инф. по МКД'!$D$3:$T$13113,9,0)))</f>
        <v>5</v>
      </c>
      <c r="H613" s="61">
        <f>IF(ISERROR(IF(ISBLANK($C613),"",VLOOKUP($C613,'[1]Инф. по МКД'!$D$3:$T$13113,10,0))),"",IF(ISBLANK($C613),"",VLOOKUP($C613,'[1]Инф. по МКД'!$D$3:$T$13113,10,0)))</f>
        <v>3</v>
      </c>
      <c r="I613" s="77">
        <f>IF(ISERROR(IF(ISBLANK($C613),"",VLOOKUP($C613,'[1]Инф. по МКД'!$D$3:$T$13113,14,0))),"",IF(ISBLANK($C613),"",VLOOKUP($C613,'[1]Инф. по МКД'!$D$3:$T$13113,14,0)))</f>
        <v>4178.8</v>
      </c>
      <c r="J613" s="78">
        <f>IF(ISERROR(IF(ISBLANK($C613),"",VLOOKUP($C613,'[1]Инф. по МКД'!$D$3:$T$13113,15,0))),"",IF(ISBLANK($C613),"",VLOOKUP($C613,'[1]Инф. по МКД'!$D$3:$T$13113,15,0)))</f>
        <v>3240.3</v>
      </c>
      <c r="K613" s="77">
        <f>IF(ISERROR(IF(ISBLANK($C613),"",VLOOKUP($C613,'[1]Инф. по МКД'!$D$3:$T$13113,16,0))),"",IF(ISBLANK($C613),"",VLOOKUP($C613,'[1]Инф. по МКД'!$D$3:$T$13113,16,0)))</f>
        <v>2594.8000000000002</v>
      </c>
      <c r="L613" s="79">
        <f>IF(ISERROR(IF(ISBLANK($C613),"",VLOOKUP($C613,'[1]Инф. по МКД'!$D$3:$T$13113,17,0))),"",IF(ISBLANK($C613),"",VLOOKUP($C613,'[1]Инф. по МКД'!$D$3:$T$13113,17,0)))</f>
        <v>121</v>
      </c>
      <c r="M613" s="80">
        <f t="shared" si="89"/>
        <v>29535173.370000001</v>
      </c>
      <c r="N613" s="78"/>
      <c r="O613" s="78"/>
      <c r="P613" s="78"/>
      <c r="Q613" s="80">
        <f>IF('Форма 2'!D613=0,"",'Форма 2'!D613-N613-O613-P613)</f>
        <v>29535173.370000001</v>
      </c>
      <c r="R613" s="81">
        <f t="shared" si="92"/>
        <v>9114.9502731228586</v>
      </c>
      <c r="S613" s="81">
        <f t="shared" si="93"/>
        <v>9114.9502731228586</v>
      </c>
      <c r="T613" s="82">
        <v>46387</v>
      </c>
      <c r="U613" s="75" t="s">
        <v>44</v>
      </c>
      <c r="V613" s="83"/>
      <c r="W613" s="84">
        <f t="shared" si="91"/>
        <v>1</v>
      </c>
      <c r="X613" s="85" t="s">
        <v>961</v>
      </c>
      <c r="Y613" s="85" t="s">
        <v>961</v>
      </c>
      <c r="Z613" s="85" t="s">
        <v>961</v>
      </c>
      <c r="AA613" s="85" t="s">
        <v>961</v>
      </c>
      <c r="AB613" s="85" t="s">
        <v>961</v>
      </c>
      <c r="AC613" s="85" t="s">
        <v>961</v>
      </c>
      <c r="AD613" s="85" t="s">
        <v>961</v>
      </c>
      <c r="AE613" s="99" t="s">
        <v>961</v>
      </c>
      <c r="AF613" s="86" t="s">
        <v>961</v>
      </c>
      <c r="AG613" s="85" t="s">
        <v>961</v>
      </c>
      <c r="AH613" s="85" t="s">
        <v>961</v>
      </c>
      <c r="AI613" s="85">
        <v>1</v>
      </c>
      <c r="AJ613" s="85" t="s">
        <v>961</v>
      </c>
      <c r="AK613" s="85" t="s">
        <v>961</v>
      </c>
      <c r="AL613" s="85" t="s">
        <v>961</v>
      </c>
      <c r="AM613" s="85" t="s">
        <v>961</v>
      </c>
      <c r="AN613" s="85" t="s">
        <v>961</v>
      </c>
      <c r="AO613" s="85" t="s">
        <v>961</v>
      </c>
      <c r="AP613" s="85" t="s">
        <v>961</v>
      </c>
      <c r="AQ613" s="85" t="s">
        <v>961</v>
      </c>
      <c r="AR613" s="85" t="s">
        <v>961</v>
      </c>
    </row>
    <row r="614" spans="1:44" ht="16.5" thickTop="1" thickBot="1" x14ac:dyDescent="0.3">
      <c r="A614" s="61">
        <f t="shared" si="90"/>
        <v>21</v>
      </c>
      <c r="B614" s="92" t="str">
        <f>IF(ISERROR(IF(ISBLANK(C614),"",_xlfn.XLOOKUP(C614,'[1]Инф. по МКД'!$D$3:$D$13151,'[1]Инф. по МКД'!$C$3:$C$13151,,0))),"",IF(ISBLANK(C614),"",_xlfn.XLOOKUP(C614,'[1]Инф. по МКД'!$D$3:$D$13151,'[1]Инф. по МКД'!$C$3:$C$13151,,0)))</f>
        <v>город Пермь</v>
      </c>
      <c r="C614" s="96" t="s">
        <v>936</v>
      </c>
      <c r="D614" s="74">
        <f>IF(ISERROR(IF(ISBLANK($C614),"",VLOOKUP($C614,'[1]Инф. по МКД'!$D$3:$T$13113,3,0))),"",IF(ISBLANK($C614),"",VLOOKUP($C614,'[1]Инф. по МКД'!$D$3:$T$13113,3,0)))</f>
        <v>1969</v>
      </c>
      <c r="E614" s="75"/>
      <c r="F614" s="87" t="str">
        <f>IF(ISERROR(IF(ISBLANK($C614),"",VLOOKUP($C614,'[1]Инф. по МКД'!$D$3:$T$13113,5,0))),"",IF(ISBLANK($C614),"",VLOOKUP($C614,'[1]Инф. по МКД'!$D$3:$T$13113,5,0)))</f>
        <v>Кирпич</v>
      </c>
      <c r="G614" s="75">
        <f>IF(ISERROR(IF(ISBLANK($C614),"",VLOOKUP($C614,'[1]Инф. по МКД'!$D$3:$T$13113,9,0))),"",IF(ISBLANK($C614),"",VLOOKUP($C614,'[1]Инф. по МКД'!$D$3:$T$13113,9,0)))</f>
        <v>5</v>
      </c>
      <c r="H614" s="61">
        <f>IF(ISERROR(IF(ISBLANK($C614),"",VLOOKUP($C614,'[1]Инф. по МКД'!$D$3:$T$13113,10,0))),"",IF(ISBLANK($C614),"",VLOOKUP($C614,'[1]Инф. по МКД'!$D$3:$T$13113,10,0)))</f>
        <v>4</v>
      </c>
      <c r="I614" s="77">
        <f>IF(ISERROR(IF(ISBLANK($C614),"",VLOOKUP($C614,'[1]Инф. по МКД'!$D$3:$T$13113,14,0))),"",IF(ISBLANK($C614),"",VLOOKUP($C614,'[1]Инф. по МКД'!$D$3:$T$13113,14,0)))</f>
        <v>3198.3</v>
      </c>
      <c r="J614" s="78">
        <f>IF(ISERROR(IF(ISBLANK($C614),"",VLOOKUP($C614,'[1]Инф. по МКД'!$D$3:$T$13113,15,0))),"",IF(ISBLANK($C614),"",VLOOKUP($C614,'[1]Инф. по МКД'!$D$3:$T$13113,15,0)))</f>
        <v>2845.8</v>
      </c>
      <c r="K614" s="77">
        <f>IF(ISERROR(IF(ISBLANK($C614),"",VLOOKUP($C614,'[1]Инф. по МКД'!$D$3:$T$13113,16,0))),"",IF(ISBLANK($C614),"",VLOOKUP($C614,'[1]Инф. по МКД'!$D$3:$T$13113,16,0)))</f>
        <v>2845.8</v>
      </c>
      <c r="L614" s="79">
        <f>IF(ISERROR(IF(ISBLANK($C614),"",VLOOKUP($C614,'[1]Инф. по МКД'!$D$3:$T$13113,17,0))),"",IF(ISBLANK($C614),"",VLOOKUP($C614,'[1]Инф. по МКД'!$D$3:$T$13113,17,0)))</f>
        <v>146</v>
      </c>
      <c r="M614" s="80">
        <f t="shared" si="89"/>
        <v>1661868.66</v>
      </c>
      <c r="N614" s="78"/>
      <c r="O614" s="78"/>
      <c r="P614" s="78"/>
      <c r="Q614" s="80">
        <f>IF('Форма 2'!D614=0,"",'Форма 2'!D614-N614-O614-P614)</f>
        <v>1661868.66</v>
      </c>
      <c r="R614" s="81">
        <f t="shared" si="92"/>
        <v>583.97240143369174</v>
      </c>
      <c r="S614" s="81">
        <f t="shared" si="93"/>
        <v>583.97240143369174</v>
      </c>
      <c r="T614" s="82">
        <v>46387</v>
      </c>
      <c r="U614" s="75" t="s">
        <v>44</v>
      </c>
      <c r="V614" s="83"/>
      <c r="W614" s="84">
        <f t="shared" si="91"/>
        <v>1</v>
      </c>
      <c r="X614" s="85">
        <v>1</v>
      </c>
      <c r="Y614" s="85" t="s">
        <v>961</v>
      </c>
      <c r="Z614" s="85" t="s">
        <v>961</v>
      </c>
      <c r="AA614" s="85" t="s">
        <v>961</v>
      </c>
      <c r="AB614" s="85" t="s">
        <v>961</v>
      </c>
      <c r="AC614" s="85" t="s">
        <v>961</v>
      </c>
      <c r="AD614" s="85" t="s">
        <v>961</v>
      </c>
      <c r="AE614" s="99" t="s">
        <v>961</v>
      </c>
      <c r="AF614" s="86" t="s">
        <v>961</v>
      </c>
      <c r="AG614" s="85" t="s">
        <v>961</v>
      </c>
      <c r="AH614" s="85" t="s">
        <v>961</v>
      </c>
      <c r="AI614" s="85" t="s">
        <v>961</v>
      </c>
      <c r="AJ614" s="85" t="s">
        <v>961</v>
      </c>
      <c r="AK614" s="85" t="s">
        <v>961</v>
      </c>
      <c r="AL614" s="85" t="s">
        <v>961</v>
      </c>
      <c r="AM614" s="85" t="s">
        <v>961</v>
      </c>
      <c r="AN614" s="85" t="s">
        <v>961</v>
      </c>
      <c r="AO614" s="85" t="s">
        <v>961</v>
      </c>
      <c r="AP614" s="85" t="s">
        <v>961</v>
      </c>
      <c r="AQ614" s="85" t="s">
        <v>961</v>
      </c>
      <c r="AR614" s="85" t="s">
        <v>961</v>
      </c>
    </row>
    <row r="615" spans="1:44" ht="16.5" thickTop="1" thickBot="1" x14ac:dyDescent="0.3">
      <c r="A615" s="61">
        <f t="shared" si="90"/>
        <v>22</v>
      </c>
      <c r="B615" s="92" t="str">
        <f>IF(ISERROR(IF(ISBLANK(C615),"",_xlfn.XLOOKUP(C615,'[1]Инф. по МКД'!$D$3:$D$13151,'[1]Инф. по МКД'!$C$3:$C$13151,,0))),"",IF(ISBLANK(C615),"",_xlfn.XLOOKUP(C615,'[1]Инф. по МКД'!$D$3:$D$13151,'[1]Инф. по МКД'!$C$3:$C$13151,,0)))</f>
        <v>город Пермь</v>
      </c>
      <c r="C615" s="96" t="s">
        <v>626</v>
      </c>
      <c r="D615" s="74">
        <f>IF(ISERROR(IF(ISBLANK($C615),"",VLOOKUP($C615,'[1]Инф. по МКД'!$D$3:$T$13113,3,0))),"",IF(ISBLANK($C615),"",VLOOKUP($C615,'[1]Инф. по МКД'!$D$3:$T$13113,3,0)))</f>
        <v>1960</v>
      </c>
      <c r="E615" s="75"/>
      <c r="F615" s="87" t="str">
        <f>IF(ISERROR(IF(ISBLANK($C615),"",VLOOKUP($C615,'[1]Инф. по МКД'!$D$3:$T$13113,5,0))),"",IF(ISBLANK($C615),"",VLOOKUP($C615,'[1]Инф. по МКД'!$D$3:$T$13113,5,0)))</f>
        <v>Кирпич</v>
      </c>
      <c r="G615" s="75">
        <f>IF(ISERROR(IF(ISBLANK($C615),"",VLOOKUP($C615,'[1]Инф. по МКД'!$D$3:$T$13113,9,0))),"",IF(ISBLANK($C615),"",VLOOKUP($C615,'[1]Инф. по МКД'!$D$3:$T$13113,9,0)))</f>
        <v>5</v>
      </c>
      <c r="H615" s="61">
        <f>IF(ISERROR(IF(ISBLANK($C615),"",VLOOKUP($C615,'[1]Инф. по МКД'!$D$3:$T$13113,10,0))),"",IF(ISBLANK($C615),"",VLOOKUP($C615,'[1]Инф. по МКД'!$D$3:$T$13113,10,0)))</f>
        <v>4</v>
      </c>
      <c r="I615" s="77">
        <f>IF(ISERROR(IF(ISBLANK($C615),"",VLOOKUP($C615,'[1]Инф. по МКД'!$D$3:$T$13113,14,0))),"",IF(ISBLANK($C615),"",VLOOKUP($C615,'[1]Инф. по МКД'!$D$3:$T$13113,14,0)))</f>
        <v>2593.67</v>
      </c>
      <c r="J615" s="78">
        <f>IF(ISERROR(IF(ISBLANK($C615),"",VLOOKUP($C615,'[1]Инф. по МКД'!$D$3:$T$13113,15,0))),"",IF(ISBLANK($C615),"",VLOOKUP($C615,'[1]Инф. по МКД'!$D$3:$T$13113,15,0)))</f>
        <v>2570</v>
      </c>
      <c r="K615" s="77">
        <f>IF(ISERROR(IF(ISBLANK($C615),"",VLOOKUP($C615,'[1]Инф. по МКД'!$D$3:$T$13113,16,0))),"",IF(ISBLANK($C615),"",VLOOKUP($C615,'[1]Инф. по МКД'!$D$3:$T$13113,16,0)))</f>
        <v>2426.85</v>
      </c>
      <c r="L615" s="79">
        <f>IF(ISERROR(IF(ISBLANK($C615),"",VLOOKUP($C615,'[1]Инф. по МКД'!$D$3:$T$13113,17,0))),"",IF(ISBLANK($C615),"",VLOOKUP($C615,'[1]Инф. по МКД'!$D$3:$T$13113,17,0)))</f>
        <v>138</v>
      </c>
      <c r="M615" s="80">
        <f t="shared" si="89"/>
        <v>11202216.360000001</v>
      </c>
      <c r="N615" s="78"/>
      <c r="O615" s="78"/>
      <c r="P615" s="78"/>
      <c r="Q615" s="80">
        <f>IF('Форма 2'!D615=0,"",'Форма 2'!D615-N615-O615-P615)</f>
        <v>11202216.360000001</v>
      </c>
      <c r="R615" s="81">
        <f t="shared" si="92"/>
        <v>4358.8390505836578</v>
      </c>
      <c r="S615" s="81">
        <f t="shared" si="93"/>
        <v>4358.8390505836578</v>
      </c>
      <c r="T615" s="82">
        <v>46387</v>
      </c>
      <c r="U615" s="75" t="s">
        <v>43</v>
      </c>
      <c r="V615" s="84"/>
      <c r="W615" s="84">
        <f t="shared" si="91"/>
        <v>4</v>
      </c>
      <c r="X615" s="85">
        <v>1</v>
      </c>
      <c r="Y615" s="85">
        <v>1</v>
      </c>
      <c r="Z615" s="85" t="s">
        <v>961</v>
      </c>
      <c r="AA615" s="85" t="s">
        <v>961</v>
      </c>
      <c r="AB615" s="85">
        <v>1</v>
      </c>
      <c r="AC615" s="85">
        <v>1</v>
      </c>
      <c r="AD615" s="85" t="s">
        <v>961</v>
      </c>
      <c r="AE615" s="99" t="s">
        <v>961</v>
      </c>
      <c r="AF615" s="86" t="s">
        <v>961</v>
      </c>
      <c r="AG615" s="85" t="s">
        <v>961</v>
      </c>
      <c r="AH615" s="85" t="s">
        <v>961</v>
      </c>
      <c r="AI615" s="85" t="s">
        <v>961</v>
      </c>
      <c r="AJ615" s="85" t="s">
        <v>961</v>
      </c>
      <c r="AK615" s="85" t="s">
        <v>961</v>
      </c>
      <c r="AL615" s="85" t="s">
        <v>961</v>
      </c>
      <c r="AM615" s="85" t="s">
        <v>961</v>
      </c>
      <c r="AN615" s="85" t="s">
        <v>961</v>
      </c>
      <c r="AO615" s="85" t="s">
        <v>961</v>
      </c>
      <c r="AP615" s="85" t="s">
        <v>961</v>
      </c>
      <c r="AQ615" s="85" t="s">
        <v>961</v>
      </c>
      <c r="AR615" s="85" t="s">
        <v>961</v>
      </c>
    </row>
    <row r="616" spans="1:44" ht="16.5" thickTop="1" thickBot="1" x14ac:dyDescent="0.3">
      <c r="A616" s="61">
        <f t="shared" si="90"/>
        <v>23</v>
      </c>
      <c r="B616" s="92" t="str">
        <f>IF(ISERROR(IF(ISBLANK(C616),"",_xlfn.XLOOKUP(C616,'[1]Инф. по МКД'!$D$3:$D$13151,'[1]Инф. по МКД'!$C$3:$C$13151,,0))),"",IF(ISBLANK(C616),"",_xlfn.XLOOKUP(C616,'[1]Инф. по МКД'!$D$3:$D$13151,'[1]Инф. по МКД'!$C$3:$C$13151,,0)))</f>
        <v>город Пермь</v>
      </c>
      <c r="C616" s="96" t="s">
        <v>811</v>
      </c>
      <c r="D616" s="74">
        <f>IF(ISERROR(IF(ISBLANK($C616),"",VLOOKUP($C616,'[1]Инф. по МКД'!$D$3:$T$13113,3,0))),"",IF(ISBLANK($C616),"",VLOOKUP($C616,'[1]Инф. по МКД'!$D$3:$T$13113,3,0)))</f>
        <v>1984</v>
      </c>
      <c r="E616" s="75"/>
      <c r="F616" s="87" t="str">
        <f>IF(ISERROR(IF(ISBLANK($C616),"",VLOOKUP($C616,'[1]Инф. по МКД'!$D$3:$T$13113,5,0))),"",IF(ISBLANK($C616),"",VLOOKUP($C616,'[1]Инф. по МКД'!$D$3:$T$13113,5,0)))</f>
        <v>Кирпич</v>
      </c>
      <c r="G616" s="75">
        <f>IF(ISERROR(IF(ISBLANK($C616),"",VLOOKUP($C616,'[1]Инф. по МКД'!$D$3:$T$13113,9,0))),"",IF(ISBLANK($C616),"",VLOOKUP($C616,'[1]Инф. по МКД'!$D$3:$T$13113,9,0)))</f>
        <v>9</v>
      </c>
      <c r="H616" s="61">
        <f>IF(ISERROR(IF(ISBLANK($C616),"",VLOOKUP($C616,'[1]Инф. по МКД'!$D$3:$T$13113,10,0))),"",IF(ISBLANK($C616),"",VLOOKUP($C616,'[1]Инф. по МКД'!$D$3:$T$13113,10,0)))</f>
        <v>2</v>
      </c>
      <c r="I616" s="77">
        <f>IF(ISERROR(IF(ISBLANK($C616),"",VLOOKUP($C616,'[1]Инф. по МКД'!$D$3:$T$13113,14,0))),"",IF(ISBLANK($C616),"",VLOOKUP($C616,'[1]Инф. по МКД'!$D$3:$T$13113,14,0)))</f>
        <v>8240.1</v>
      </c>
      <c r="J616" s="78">
        <f>IF(ISERROR(IF(ISBLANK($C616),"",VLOOKUP($C616,'[1]Инф. по МКД'!$D$3:$T$13113,15,0))),"",IF(ISBLANK($C616),"",VLOOKUP($C616,'[1]Инф. по МКД'!$D$3:$T$13113,15,0)))</f>
        <v>4675.5999999999995</v>
      </c>
      <c r="K616" s="77">
        <f>IF(ISERROR(IF(ISBLANK($C616),"",VLOOKUP($C616,'[1]Инф. по МКД'!$D$3:$T$13113,16,0))),"",IF(ISBLANK($C616),"",VLOOKUP($C616,'[1]Инф. по МКД'!$D$3:$T$13113,16,0)))</f>
        <v>4056.7</v>
      </c>
      <c r="L616" s="79">
        <f>IF(ISERROR(IF(ISBLANK($C616),"",VLOOKUP($C616,'[1]Инф. по МКД'!$D$3:$T$13113,17,0))),"",IF(ISBLANK($C616),"",VLOOKUP($C616,'[1]Инф. по МКД'!$D$3:$T$13113,17,0)))</f>
        <v>192</v>
      </c>
      <c r="M616" s="80">
        <f t="shared" si="89"/>
        <v>5557017.8399999999</v>
      </c>
      <c r="N616" s="78"/>
      <c r="O616" s="78"/>
      <c r="P616" s="78"/>
      <c r="Q616" s="80">
        <f>IF('Форма 2'!D616=0,"",'Форма 2'!D616-N616-O616-P616)</f>
        <v>5557017.8399999999</v>
      </c>
      <c r="R616" s="81">
        <f t="shared" si="92"/>
        <v>1188.5143810420054</v>
      </c>
      <c r="S616" s="81">
        <f t="shared" si="93"/>
        <v>1188.5143810420054</v>
      </c>
      <c r="T616" s="82">
        <v>46387</v>
      </c>
      <c r="U616" s="75" t="s">
        <v>44</v>
      </c>
      <c r="V616" s="83"/>
      <c r="W616" s="84">
        <f t="shared" si="91"/>
        <v>1</v>
      </c>
      <c r="X616" s="85" t="s">
        <v>961</v>
      </c>
      <c r="Y616" s="85" t="s">
        <v>961</v>
      </c>
      <c r="Z616" s="85" t="s">
        <v>961</v>
      </c>
      <c r="AA616" s="85" t="s">
        <v>961</v>
      </c>
      <c r="AB616" s="85" t="s">
        <v>961</v>
      </c>
      <c r="AC616" s="85" t="s">
        <v>961</v>
      </c>
      <c r="AD616" s="85" t="s">
        <v>961</v>
      </c>
      <c r="AE616" s="99">
        <v>2</v>
      </c>
      <c r="AF616" s="86">
        <v>5557017.8399999999</v>
      </c>
      <c r="AG616" s="85" t="s">
        <v>961</v>
      </c>
      <c r="AH616" s="85" t="s">
        <v>961</v>
      </c>
      <c r="AI616" s="85" t="s">
        <v>961</v>
      </c>
      <c r="AJ616" s="85" t="s">
        <v>961</v>
      </c>
      <c r="AK616" s="85" t="s">
        <v>961</v>
      </c>
      <c r="AL616" s="85" t="s">
        <v>961</v>
      </c>
      <c r="AM616" s="85" t="s">
        <v>961</v>
      </c>
      <c r="AN616" s="85" t="s">
        <v>961</v>
      </c>
      <c r="AO616" s="85" t="s">
        <v>961</v>
      </c>
      <c r="AP616" s="85" t="s">
        <v>961</v>
      </c>
      <c r="AQ616" s="85" t="s">
        <v>961</v>
      </c>
      <c r="AR616" s="85" t="s">
        <v>961</v>
      </c>
    </row>
    <row r="617" spans="1:44" ht="16.5" thickTop="1" thickBot="1" x14ac:dyDescent="0.3">
      <c r="A617" s="61">
        <f t="shared" si="90"/>
        <v>24</v>
      </c>
      <c r="B617" s="92" t="str">
        <f>IF(ISERROR(IF(ISBLANK(C617),"",_xlfn.XLOOKUP(C617,'[1]Инф. по МКД'!$D$3:$D$13151,'[1]Инф. по МКД'!$C$3:$C$13151,,0))),"",IF(ISBLANK(C617),"",_xlfn.XLOOKUP(C617,'[1]Инф. по МКД'!$D$3:$D$13151,'[1]Инф. по МКД'!$C$3:$C$13151,,0)))</f>
        <v>город Пермь</v>
      </c>
      <c r="C617" s="96" t="s">
        <v>627</v>
      </c>
      <c r="D617" s="74">
        <f>IF(ISERROR(IF(ISBLANK($C617),"",VLOOKUP($C617,'[1]Инф. по МКД'!$D$3:$T$13113,3,0))),"",IF(ISBLANK($C617),"",VLOOKUP($C617,'[1]Инф. по МКД'!$D$3:$T$13113,3,0)))</f>
        <v>1959</v>
      </c>
      <c r="E617" s="75"/>
      <c r="F617" s="87" t="str">
        <f>IF(ISERROR(IF(ISBLANK($C617),"",VLOOKUP($C617,'[1]Инф. по МКД'!$D$3:$T$13113,5,0))),"",IF(ISBLANK($C617),"",VLOOKUP($C617,'[1]Инф. по МКД'!$D$3:$T$13113,5,0)))</f>
        <v>Кирпич</v>
      </c>
      <c r="G617" s="75">
        <f>IF(ISERROR(IF(ISBLANK($C617),"",VLOOKUP($C617,'[1]Инф. по МКД'!$D$3:$T$13113,9,0))),"",IF(ISBLANK($C617),"",VLOOKUP($C617,'[1]Инф. по МКД'!$D$3:$T$13113,9,0)))</f>
        <v>5</v>
      </c>
      <c r="H617" s="61">
        <f>IF(ISERROR(IF(ISBLANK($C617),"",VLOOKUP($C617,'[1]Инф. по МКД'!$D$3:$T$13113,10,0))),"",IF(ISBLANK($C617),"",VLOOKUP($C617,'[1]Инф. по МКД'!$D$3:$T$13113,10,0)))</f>
        <v>2</v>
      </c>
      <c r="I617" s="77">
        <f>IF(ISERROR(IF(ISBLANK($C617),"",VLOOKUP($C617,'[1]Инф. по МКД'!$D$3:$T$13113,14,0))),"",IF(ISBLANK($C617),"",VLOOKUP($C617,'[1]Инф. по МКД'!$D$3:$T$13113,14,0)))</f>
        <v>2066.1</v>
      </c>
      <c r="J617" s="78">
        <f>IF(ISERROR(IF(ISBLANK($C617),"",VLOOKUP($C617,'[1]Инф. по МКД'!$D$3:$T$13113,15,0))),"",IF(ISBLANK($C617),"",VLOOKUP($C617,'[1]Инф. по МКД'!$D$3:$T$13113,15,0)))</f>
        <v>1540.6</v>
      </c>
      <c r="K617" s="77">
        <f>IF(ISERROR(IF(ISBLANK($C617),"",VLOOKUP($C617,'[1]Инф. по МКД'!$D$3:$T$13113,16,0))),"",IF(ISBLANK($C617),"",VLOOKUP($C617,'[1]Инф. по МКД'!$D$3:$T$13113,16,0)))</f>
        <v>1340.32</v>
      </c>
      <c r="L617" s="79">
        <f>IF(ISERROR(IF(ISBLANK($C617),"",VLOOKUP($C617,'[1]Инф. по МКД'!$D$3:$T$13113,17,0))),"",IF(ISBLANK($C617),"",VLOOKUP($C617,'[1]Инф. по МКД'!$D$3:$T$13113,17,0)))</f>
        <v>66</v>
      </c>
      <c r="M617" s="80">
        <f t="shared" si="89"/>
        <v>2214445.98</v>
      </c>
      <c r="N617" s="78"/>
      <c r="O617" s="78"/>
      <c r="P617" s="78"/>
      <c r="Q617" s="80">
        <f>IF('Форма 2'!D617=0,"",'Форма 2'!D617-N617-O617-P617)</f>
        <v>2214445.98</v>
      </c>
      <c r="R617" s="81">
        <f t="shared" si="92"/>
        <v>1437.3919122419836</v>
      </c>
      <c r="S617" s="81">
        <f t="shared" si="93"/>
        <v>1437.3919122419836</v>
      </c>
      <c r="T617" s="82">
        <v>46387</v>
      </c>
      <c r="U617" s="75" t="s">
        <v>43</v>
      </c>
      <c r="V617" s="83"/>
      <c r="W617" s="84">
        <f t="shared" si="91"/>
        <v>1</v>
      </c>
      <c r="X617" s="85" t="s">
        <v>961</v>
      </c>
      <c r="Y617" s="85" t="s">
        <v>961</v>
      </c>
      <c r="Z617" s="85" t="s">
        <v>961</v>
      </c>
      <c r="AA617" s="85" t="s">
        <v>961</v>
      </c>
      <c r="AB617" s="85" t="s">
        <v>961</v>
      </c>
      <c r="AC617" s="85" t="s">
        <v>961</v>
      </c>
      <c r="AD617" s="85">
        <v>1</v>
      </c>
      <c r="AE617" s="99" t="s">
        <v>961</v>
      </c>
      <c r="AF617" s="86" t="s">
        <v>961</v>
      </c>
      <c r="AG617" s="85" t="s">
        <v>961</v>
      </c>
      <c r="AH617" s="85" t="s">
        <v>961</v>
      </c>
      <c r="AI617" s="85" t="s">
        <v>961</v>
      </c>
      <c r="AJ617" s="85" t="s">
        <v>961</v>
      </c>
      <c r="AK617" s="85" t="s">
        <v>961</v>
      </c>
      <c r="AL617" s="85" t="s">
        <v>961</v>
      </c>
      <c r="AM617" s="85" t="s">
        <v>961</v>
      </c>
      <c r="AN617" s="85" t="s">
        <v>961</v>
      </c>
      <c r="AO617" s="85" t="s">
        <v>961</v>
      </c>
      <c r="AP617" s="85" t="s">
        <v>961</v>
      </c>
      <c r="AQ617" s="85" t="s">
        <v>961</v>
      </c>
      <c r="AR617" s="85" t="s">
        <v>961</v>
      </c>
    </row>
    <row r="618" spans="1:44" ht="16.5" thickTop="1" thickBot="1" x14ac:dyDescent="0.3">
      <c r="A618" s="61">
        <f t="shared" si="90"/>
        <v>25</v>
      </c>
      <c r="B618" s="92" t="str">
        <f>IF(ISERROR(IF(ISBLANK(C618),"",_xlfn.XLOOKUP(C618,'[1]Инф. по МКД'!$D$3:$D$13151,'[1]Инф. по МКД'!$C$3:$C$13151,,0))),"",IF(ISBLANK(C618),"",_xlfn.XLOOKUP(C618,'[1]Инф. по МКД'!$D$3:$D$13151,'[1]Инф. по МКД'!$C$3:$C$13151,,0)))</f>
        <v>город Пермь</v>
      </c>
      <c r="C618" s="96" t="s">
        <v>812</v>
      </c>
      <c r="D618" s="74">
        <f>IF(ISERROR(IF(ISBLANK($C618),"",VLOOKUP($C618,'[1]Инф. по МКД'!$D$3:$T$13113,3,0))),"",IF(ISBLANK($C618),"",VLOOKUP($C618,'[1]Инф. по МКД'!$D$3:$T$13113,3,0)))</f>
        <v>1989</v>
      </c>
      <c r="E618" s="75"/>
      <c r="F618" s="87" t="str">
        <f>IF(ISERROR(IF(ISBLANK($C618),"",VLOOKUP($C618,'[1]Инф. по МКД'!$D$3:$T$13113,5,0))),"",IF(ISBLANK($C618),"",VLOOKUP($C618,'[1]Инф. по МКД'!$D$3:$T$13113,5,0)))</f>
        <v>Кирпич</v>
      </c>
      <c r="G618" s="75">
        <f>IF(ISERROR(IF(ISBLANK($C618),"",VLOOKUP($C618,'[1]Инф. по МКД'!$D$3:$T$13113,9,0))),"",IF(ISBLANK($C618),"",VLOOKUP($C618,'[1]Инф. по МКД'!$D$3:$T$13113,9,0)))</f>
        <v>5</v>
      </c>
      <c r="H618" s="61">
        <f>IF(ISERROR(IF(ISBLANK($C618),"",VLOOKUP($C618,'[1]Инф. по МКД'!$D$3:$T$13113,10,0))),"",IF(ISBLANK($C618),"",VLOOKUP($C618,'[1]Инф. по МКД'!$D$3:$T$13113,10,0)))</f>
        <v>13</v>
      </c>
      <c r="I618" s="77">
        <f>IF(ISERROR(IF(ISBLANK($C618),"",VLOOKUP($C618,'[1]Инф. по МКД'!$D$3:$T$13113,14,0))),"",IF(ISBLANK($C618),"",VLOOKUP($C618,'[1]Инф. по МКД'!$D$3:$T$13113,14,0)))</f>
        <v>10149.4</v>
      </c>
      <c r="J618" s="78">
        <f>IF(ISERROR(IF(ISBLANK($C618),"",VLOOKUP($C618,'[1]Инф. по МКД'!$D$3:$T$13113,15,0))),"",IF(ISBLANK($C618),"",VLOOKUP($C618,'[1]Инф. по МКД'!$D$3:$T$13113,15,0)))</f>
        <v>9259.6</v>
      </c>
      <c r="K618" s="77">
        <f>IF(ISERROR(IF(ISBLANK($C618),"",VLOOKUP($C618,'[1]Инф. по МКД'!$D$3:$T$13113,16,0))),"",IF(ISBLANK($C618),"",VLOOKUP($C618,'[1]Инф. по МКД'!$D$3:$T$13113,16,0)))</f>
        <v>9259.6</v>
      </c>
      <c r="L618" s="79">
        <f>IF(ISERROR(IF(ISBLANK($C618),"",VLOOKUP($C618,'[1]Инф. по МКД'!$D$3:$T$13113,17,0))),"",IF(ISBLANK($C618),"",VLOOKUP($C618,'[1]Инф. по МКД'!$D$3:$T$13113,17,0)))</f>
        <v>416</v>
      </c>
      <c r="M618" s="80">
        <f t="shared" si="89"/>
        <v>5312195.96</v>
      </c>
      <c r="N618" s="78"/>
      <c r="O618" s="78"/>
      <c r="P618" s="78"/>
      <c r="Q618" s="80">
        <f>IF('Форма 2'!D618=0,"",'Форма 2'!D618-N618-O618-P618)</f>
        <v>5312195.96</v>
      </c>
      <c r="R618" s="81">
        <f t="shared" si="92"/>
        <v>573.69605166529868</v>
      </c>
      <c r="S618" s="81">
        <f t="shared" si="93"/>
        <v>573.69605166529868</v>
      </c>
      <c r="T618" s="82">
        <v>46387</v>
      </c>
      <c r="U618" s="75" t="s">
        <v>44</v>
      </c>
      <c r="V618" s="83"/>
      <c r="W618" s="84">
        <f t="shared" si="91"/>
        <v>1</v>
      </c>
      <c r="X618" s="85" t="s">
        <v>961</v>
      </c>
      <c r="Y618" s="85" t="s">
        <v>961</v>
      </c>
      <c r="Z618" s="85">
        <v>1</v>
      </c>
      <c r="AA618" s="85" t="s">
        <v>961</v>
      </c>
      <c r="AB618" s="85" t="s">
        <v>961</v>
      </c>
      <c r="AC618" s="85" t="s">
        <v>961</v>
      </c>
      <c r="AD618" s="85" t="s">
        <v>961</v>
      </c>
      <c r="AE618" s="99" t="s">
        <v>961</v>
      </c>
      <c r="AF618" s="86" t="s">
        <v>961</v>
      </c>
      <c r="AG618" s="85" t="s">
        <v>961</v>
      </c>
      <c r="AH618" s="85" t="s">
        <v>961</v>
      </c>
      <c r="AI618" s="85" t="s">
        <v>961</v>
      </c>
      <c r="AJ618" s="85" t="s">
        <v>961</v>
      </c>
      <c r="AK618" s="85" t="s">
        <v>961</v>
      </c>
      <c r="AL618" s="85" t="s">
        <v>961</v>
      </c>
      <c r="AM618" s="85" t="s">
        <v>961</v>
      </c>
      <c r="AN618" s="85" t="s">
        <v>961</v>
      </c>
      <c r="AO618" s="85" t="s">
        <v>961</v>
      </c>
      <c r="AP618" s="85" t="s">
        <v>961</v>
      </c>
      <c r="AQ618" s="85" t="s">
        <v>961</v>
      </c>
      <c r="AR618" s="85" t="s">
        <v>961</v>
      </c>
    </row>
    <row r="619" spans="1:44" ht="16.5" thickTop="1" thickBot="1" x14ac:dyDescent="0.3">
      <c r="A619" s="61">
        <f t="shared" si="90"/>
        <v>26</v>
      </c>
      <c r="B619" s="92" t="str">
        <f>IF(ISERROR(IF(ISBLANK(C619),"",_xlfn.XLOOKUP(C619,'[1]Инф. по МКД'!$D$3:$D$13151,'[1]Инф. по МКД'!$C$3:$C$13151,,0))),"",IF(ISBLANK(C619),"",_xlfn.XLOOKUP(C619,'[1]Инф. по МКД'!$D$3:$D$13151,'[1]Инф. по МКД'!$C$3:$C$13151,,0)))</f>
        <v>город Пермь</v>
      </c>
      <c r="C619" s="96" t="s">
        <v>628</v>
      </c>
      <c r="D619" s="74">
        <f>IF(ISERROR(IF(ISBLANK($C619),"",VLOOKUP($C619,'[1]Инф. по МКД'!$D$3:$T$13113,3,0))),"",IF(ISBLANK($C619),"",VLOOKUP($C619,'[1]Инф. по МКД'!$D$3:$T$13113,3,0)))</f>
        <v>1958</v>
      </c>
      <c r="E619" s="75"/>
      <c r="F619" s="87" t="str">
        <f>IF(ISERROR(IF(ISBLANK($C619),"",VLOOKUP($C619,'[1]Инф. по МКД'!$D$3:$T$13113,5,0))),"",IF(ISBLANK($C619),"",VLOOKUP($C619,'[1]Инф. по МКД'!$D$3:$T$13113,5,0)))</f>
        <v>Кирпич</v>
      </c>
      <c r="G619" s="75">
        <f>IF(ISERROR(IF(ISBLANK($C619),"",VLOOKUP($C619,'[1]Инф. по МКД'!$D$3:$T$13113,9,0))),"",IF(ISBLANK($C619),"",VLOOKUP($C619,'[1]Инф. по МКД'!$D$3:$T$13113,9,0)))</f>
        <v>3</v>
      </c>
      <c r="H619" s="61">
        <f>IF(ISERROR(IF(ISBLANK($C619),"",VLOOKUP($C619,'[1]Инф. по МКД'!$D$3:$T$13113,10,0))),"",IF(ISBLANK($C619),"",VLOOKUP($C619,'[1]Инф. по МКД'!$D$3:$T$13113,10,0)))</f>
        <v>2</v>
      </c>
      <c r="I619" s="77">
        <f>IF(ISERROR(IF(ISBLANK($C619),"",VLOOKUP($C619,'[1]Инф. по МКД'!$D$3:$T$13113,14,0))),"",IF(ISBLANK($C619),"",VLOOKUP($C619,'[1]Инф. по МКД'!$D$3:$T$13113,14,0)))</f>
        <v>1003.1</v>
      </c>
      <c r="J619" s="78">
        <f>IF(ISERROR(IF(ISBLANK($C619),"",VLOOKUP($C619,'[1]Инф. по МКД'!$D$3:$T$13113,15,0))),"",IF(ISBLANK($C619),"",VLOOKUP($C619,'[1]Инф. по МКД'!$D$3:$T$13113,15,0)))</f>
        <v>948.1</v>
      </c>
      <c r="K619" s="77">
        <f>IF(ISERROR(IF(ISBLANK($C619),"",VLOOKUP($C619,'[1]Инф. по МКД'!$D$3:$T$13113,16,0))),"",IF(ISBLANK($C619),"",VLOOKUP($C619,'[1]Инф. по МКД'!$D$3:$T$13113,16,0)))</f>
        <v>853.29</v>
      </c>
      <c r="L619" s="79">
        <f>IF(ISERROR(IF(ISBLANK($C619),"",VLOOKUP($C619,'[1]Инф. по МКД'!$D$3:$T$13113,17,0))),"",IF(ISBLANK($C619),"",VLOOKUP($C619,'[1]Инф. по МКД'!$D$3:$T$13113,17,0)))</f>
        <v>43</v>
      </c>
      <c r="M619" s="80">
        <f t="shared" si="89"/>
        <v>9973973.7599999998</v>
      </c>
      <c r="N619" s="78"/>
      <c r="O619" s="78"/>
      <c r="P619" s="78"/>
      <c r="Q619" s="80">
        <f>IF('Форма 2'!D619=0,"",'Форма 2'!D619-N619-O619-P619)</f>
        <v>9973973.7599999998</v>
      </c>
      <c r="R619" s="81">
        <f t="shared" si="92"/>
        <v>10519.959666701825</v>
      </c>
      <c r="S619" s="81">
        <f t="shared" si="93"/>
        <v>10519.959666701825</v>
      </c>
      <c r="T619" s="82">
        <v>46387</v>
      </c>
      <c r="U619" s="75" t="s">
        <v>43</v>
      </c>
      <c r="V619" s="83"/>
      <c r="W619" s="84">
        <f t="shared" si="91"/>
        <v>3</v>
      </c>
      <c r="X619" s="85" t="s">
        <v>961</v>
      </c>
      <c r="Y619" s="85">
        <v>1</v>
      </c>
      <c r="Z619" s="85" t="s">
        <v>961</v>
      </c>
      <c r="AA619" s="85">
        <v>1</v>
      </c>
      <c r="AB619" s="85">
        <v>1</v>
      </c>
      <c r="AC619" s="85" t="s">
        <v>961</v>
      </c>
      <c r="AD619" s="85" t="s">
        <v>961</v>
      </c>
      <c r="AE619" s="99" t="s">
        <v>961</v>
      </c>
      <c r="AF619" s="86" t="s">
        <v>961</v>
      </c>
      <c r="AG619" s="85" t="s">
        <v>961</v>
      </c>
      <c r="AH619" s="85" t="s">
        <v>961</v>
      </c>
      <c r="AI619" s="85" t="s">
        <v>961</v>
      </c>
      <c r="AJ619" s="85" t="s">
        <v>961</v>
      </c>
      <c r="AK619" s="85" t="s">
        <v>961</v>
      </c>
      <c r="AL619" s="85" t="s">
        <v>961</v>
      </c>
      <c r="AM619" s="85" t="s">
        <v>961</v>
      </c>
      <c r="AN619" s="85" t="s">
        <v>961</v>
      </c>
      <c r="AO619" s="85" t="s">
        <v>961</v>
      </c>
      <c r="AP619" s="85" t="s">
        <v>961</v>
      </c>
      <c r="AQ619" s="85" t="s">
        <v>961</v>
      </c>
      <c r="AR619" s="85" t="s">
        <v>961</v>
      </c>
    </row>
    <row r="620" spans="1:44" ht="16.5" thickTop="1" thickBot="1" x14ac:dyDescent="0.3">
      <c r="A620" s="61">
        <f t="shared" si="90"/>
        <v>27</v>
      </c>
      <c r="B620" s="92" t="str">
        <f>IF(ISERROR(IF(ISBLANK(C620),"",_xlfn.XLOOKUP(C620,'[1]Инф. по МКД'!$D$3:$D$13151,'[1]Инф. по МКД'!$C$3:$C$13151,,0))),"",IF(ISBLANK(C620),"",_xlfn.XLOOKUP(C620,'[1]Инф. по МКД'!$D$3:$D$13151,'[1]Инф. по МКД'!$C$3:$C$13151,,0)))</f>
        <v>город Пермь</v>
      </c>
      <c r="C620" s="96" t="s">
        <v>629</v>
      </c>
      <c r="D620" s="74">
        <f>IF(ISERROR(IF(ISBLANK($C620),"",VLOOKUP($C620,'[1]Инф. по МКД'!$D$3:$T$13113,3,0))),"",IF(ISBLANK($C620),"",VLOOKUP($C620,'[1]Инф. по МКД'!$D$3:$T$13113,3,0)))</f>
        <v>1942</v>
      </c>
      <c r="E620" s="75"/>
      <c r="F620" s="87" t="str">
        <f>IF(ISERROR(IF(ISBLANK($C620),"",VLOOKUP($C620,'[1]Инф. по МКД'!$D$3:$T$13113,5,0))),"",IF(ISBLANK($C620),"",VLOOKUP($C620,'[1]Инф. по МКД'!$D$3:$T$13113,5,0)))</f>
        <v>Крупные блоки</v>
      </c>
      <c r="G620" s="75">
        <f>IF(ISERROR(IF(ISBLANK($C620),"",VLOOKUP($C620,'[1]Инф. по МКД'!$D$3:$T$13113,9,0))),"",IF(ISBLANK($C620),"",VLOOKUP($C620,'[1]Инф. по МКД'!$D$3:$T$13113,9,0)))</f>
        <v>4</v>
      </c>
      <c r="H620" s="61">
        <f>IF(ISERROR(IF(ISBLANK($C620),"",VLOOKUP($C620,'[1]Инф. по МКД'!$D$3:$T$13113,10,0))),"",IF(ISBLANK($C620),"",VLOOKUP($C620,'[1]Инф. по МКД'!$D$3:$T$13113,10,0)))</f>
        <v>7</v>
      </c>
      <c r="I620" s="77">
        <f>IF(ISERROR(IF(ISBLANK($C620),"",VLOOKUP($C620,'[1]Инф. по МКД'!$D$3:$T$13113,14,0))),"",IF(ISBLANK($C620),"",VLOOKUP($C620,'[1]Инф. по МКД'!$D$3:$T$13113,14,0)))</f>
        <v>5547.7</v>
      </c>
      <c r="J620" s="78">
        <f>IF(ISERROR(IF(ISBLANK($C620),"",VLOOKUP($C620,'[1]Инф. по МКД'!$D$3:$T$13113,15,0))),"",IF(ISBLANK($C620),"",VLOOKUP($C620,'[1]Инф. по МКД'!$D$3:$T$13113,15,0)))</f>
        <v>3712.48</v>
      </c>
      <c r="K620" s="77">
        <f>IF(ISERROR(IF(ISBLANK($C620),"",VLOOKUP($C620,'[1]Инф. по МКД'!$D$3:$T$13113,16,0))),"",IF(ISBLANK($C620),"",VLOOKUP($C620,'[1]Инф. по МКД'!$D$3:$T$13113,16,0)))</f>
        <v>3604.82</v>
      </c>
      <c r="L620" s="79">
        <f>IF(ISERROR(IF(ISBLANK($C620),"",VLOOKUP($C620,'[1]Инф. по МКД'!$D$3:$T$13113,17,0))),"",IF(ISBLANK($C620),"",VLOOKUP($C620,'[1]Инф. по МКД'!$D$3:$T$13113,17,0)))</f>
        <v>120</v>
      </c>
      <c r="M620" s="80">
        <f t="shared" si="89"/>
        <v>38784858.329999998</v>
      </c>
      <c r="N620" s="78"/>
      <c r="O620" s="78"/>
      <c r="P620" s="78"/>
      <c r="Q620" s="80">
        <f>IF('Форма 2'!D620=0,"",'Форма 2'!D620-N620-O620-P620)</f>
        <v>38784858.329999998</v>
      </c>
      <c r="R620" s="81">
        <f t="shared" si="92"/>
        <v>10447.156167844674</v>
      </c>
      <c r="S620" s="81">
        <f t="shared" si="93"/>
        <v>10447.156167844674</v>
      </c>
      <c r="T620" s="82">
        <v>46387</v>
      </c>
      <c r="U620" s="75" t="s">
        <v>43</v>
      </c>
      <c r="V620" s="83"/>
      <c r="W620" s="84">
        <f t="shared" si="91"/>
        <v>2</v>
      </c>
      <c r="X620" s="85" t="s">
        <v>961</v>
      </c>
      <c r="Y620" s="85">
        <v>1</v>
      </c>
      <c r="Z620" s="85" t="s">
        <v>961</v>
      </c>
      <c r="AA620" s="85" t="s">
        <v>961</v>
      </c>
      <c r="AB620" s="85" t="s">
        <v>961</v>
      </c>
      <c r="AC620" s="85" t="s">
        <v>961</v>
      </c>
      <c r="AD620" s="85" t="s">
        <v>961</v>
      </c>
      <c r="AE620" s="99" t="s">
        <v>961</v>
      </c>
      <c r="AF620" s="86" t="s">
        <v>961</v>
      </c>
      <c r="AG620" s="85">
        <v>1</v>
      </c>
      <c r="AH620" s="85" t="s">
        <v>961</v>
      </c>
      <c r="AI620" s="85" t="s">
        <v>961</v>
      </c>
      <c r="AJ620" s="85" t="s">
        <v>961</v>
      </c>
      <c r="AK620" s="85" t="s">
        <v>961</v>
      </c>
      <c r="AL620" s="85" t="s">
        <v>961</v>
      </c>
      <c r="AM620" s="85" t="s">
        <v>961</v>
      </c>
      <c r="AN620" s="85" t="s">
        <v>961</v>
      </c>
      <c r="AO620" s="85" t="s">
        <v>961</v>
      </c>
      <c r="AP620" s="85" t="s">
        <v>961</v>
      </c>
      <c r="AQ620" s="85" t="s">
        <v>961</v>
      </c>
      <c r="AR620" s="85" t="s">
        <v>961</v>
      </c>
    </row>
    <row r="621" spans="1:44" ht="16.5" thickTop="1" thickBot="1" x14ac:dyDescent="0.3">
      <c r="A621" s="61">
        <f t="shared" si="90"/>
        <v>28</v>
      </c>
      <c r="B621" s="92" t="str">
        <f>IF(ISERROR(IF(ISBLANK(C621),"",_xlfn.XLOOKUP(C621,'[1]Инф. по МКД'!$D$3:$D$13151,'[1]Инф. по МКД'!$C$3:$C$13151,,0))),"",IF(ISBLANK(C621),"",_xlfn.XLOOKUP(C621,'[1]Инф. по МКД'!$D$3:$D$13151,'[1]Инф. по МКД'!$C$3:$C$13151,,0)))</f>
        <v>город Пермь</v>
      </c>
      <c r="C621" s="96" t="s">
        <v>630</v>
      </c>
      <c r="D621" s="74">
        <f>IF(ISERROR(IF(ISBLANK($C621),"",VLOOKUP($C621,'[1]Инф. по МКД'!$D$3:$T$13113,3,0))),"",IF(ISBLANK($C621),"",VLOOKUP($C621,'[1]Инф. по МКД'!$D$3:$T$13113,3,0)))</f>
        <v>1959</v>
      </c>
      <c r="E621" s="75"/>
      <c r="F621" s="87" t="str">
        <f>IF(ISERROR(IF(ISBLANK($C621),"",VLOOKUP($C621,'[1]Инф. по МКД'!$D$3:$T$13113,5,0))),"",IF(ISBLANK($C621),"",VLOOKUP($C621,'[1]Инф. по МКД'!$D$3:$T$13113,5,0)))</f>
        <v>Панель</v>
      </c>
      <c r="G621" s="75">
        <f>IF(ISERROR(IF(ISBLANK($C621),"",VLOOKUP($C621,'[1]Инф. по МКД'!$D$3:$T$13113,9,0))),"",IF(ISBLANK($C621),"",VLOOKUP($C621,'[1]Инф. по МКД'!$D$3:$T$13113,9,0)))</f>
        <v>4</v>
      </c>
      <c r="H621" s="61">
        <f>IF(ISERROR(IF(ISBLANK($C621),"",VLOOKUP($C621,'[1]Инф. по МКД'!$D$3:$T$13113,10,0))),"",IF(ISBLANK($C621),"",VLOOKUP($C621,'[1]Инф. по МКД'!$D$3:$T$13113,10,0)))</f>
        <v>4</v>
      </c>
      <c r="I621" s="77">
        <f>IF(ISERROR(IF(ISBLANK($C621),"",VLOOKUP($C621,'[1]Инф. по МКД'!$D$3:$T$13113,14,0))),"",IF(ISBLANK($C621),"",VLOOKUP($C621,'[1]Инф. по МКД'!$D$3:$T$13113,14,0)))</f>
        <v>3164.2</v>
      </c>
      <c r="J621" s="78">
        <f>IF(ISERROR(IF(ISBLANK($C621),"",VLOOKUP($C621,'[1]Инф. по МКД'!$D$3:$T$13113,15,0))),"",IF(ISBLANK($C621),"",VLOOKUP($C621,'[1]Инф. по МКД'!$D$3:$T$13113,15,0)))</f>
        <v>3003.4</v>
      </c>
      <c r="K621" s="77">
        <f>IF(ISERROR(IF(ISBLANK($C621),"",VLOOKUP($C621,'[1]Инф. по МКД'!$D$3:$T$13113,16,0))),"",IF(ISBLANK($C621),"",VLOOKUP($C621,'[1]Инф. по МКД'!$D$3:$T$13113,16,0)))</f>
        <v>2339.6999999999998</v>
      </c>
      <c r="L621" s="79">
        <f>IF(ISERROR(IF(ISBLANK($C621),"",VLOOKUP($C621,'[1]Инф. по МКД'!$D$3:$T$13113,17,0))),"",IF(ISBLANK($C621),"",VLOOKUP($C621,'[1]Инф. по МКД'!$D$3:$T$13113,17,0)))</f>
        <v>99</v>
      </c>
      <c r="M621" s="80">
        <f t="shared" si="89"/>
        <v>20280844.969999999</v>
      </c>
      <c r="N621" s="78"/>
      <c r="O621" s="78"/>
      <c r="P621" s="78"/>
      <c r="Q621" s="80">
        <f>IF('Форма 2'!D621=0,"",'Форма 2'!D621-N621-O621-P621)</f>
        <v>20280844.969999999</v>
      </c>
      <c r="R621" s="81">
        <f t="shared" si="92"/>
        <v>6752.6286774988339</v>
      </c>
      <c r="S621" s="81">
        <f t="shared" si="93"/>
        <v>6752.6286774988339</v>
      </c>
      <c r="T621" s="82">
        <v>46387</v>
      </c>
      <c r="U621" s="75" t="s">
        <v>43</v>
      </c>
      <c r="V621" s="83"/>
      <c r="W621" s="84">
        <f t="shared" si="91"/>
        <v>3</v>
      </c>
      <c r="X621" s="85" t="s">
        <v>961</v>
      </c>
      <c r="Y621" s="85" t="s">
        <v>961</v>
      </c>
      <c r="Z621" s="85" t="s">
        <v>961</v>
      </c>
      <c r="AA621" s="85" t="s">
        <v>961</v>
      </c>
      <c r="AB621" s="85" t="s">
        <v>961</v>
      </c>
      <c r="AC621" s="85">
        <v>1</v>
      </c>
      <c r="AD621" s="85">
        <v>1</v>
      </c>
      <c r="AE621" s="99" t="s">
        <v>961</v>
      </c>
      <c r="AF621" s="86" t="s">
        <v>961</v>
      </c>
      <c r="AG621" s="85" t="s">
        <v>961</v>
      </c>
      <c r="AH621" s="85">
        <v>1</v>
      </c>
      <c r="AI621" s="85" t="s">
        <v>961</v>
      </c>
      <c r="AJ621" s="85" t="s">
        <v>961</v>
      </c>
      <c r="AK621" s="85" t="s">
        <v>961</v>
      </c>
      <c r="AL621" s="85" t="s">
        <v>961</v>
      </c>
      <c r="AM621" s="85" t="s">
        <v>961</v>
      </c>
      <c r="AN621" s="85" t="s">
        <v>961</v>
      </c>
      <c r="AO621" s="85" t="s">
        <v>961</v>
      </c>
      <c r="AP621" s="85" t="s">
        <v>961</v>
      </c>
      <c r="AQ621" s="85" t="s">
        <v>961</v>
      </c>
      <c r="AR621" s="85" t="s">
        <v>961</v>
      </c>
    </row>
    <row r="622" spans="1:44" ht="16.5" thickTop="1" thickBot="1" x14ac:dyDescent="0.3">
      <c r="A622" s="61">
        <f t="shared" si="90"/>
        <v>29</v>
      </c>
      <c r="B622" s="92" t="str">
        <f>IF(ISERROR(IF(ISBLANK(C622),"",_xlfn.XLOOKUP(C622,'[1]Инф. по МКД'!$D$3:$D$13151,'[1]Инф. по МКД'!$C$3:$C$13151,,0))),"",IF(ISBLANK(C622),"",_xlfn.XLOOKUP(C622,'[1]Инф. по МКД'!$D$3:$D$13151,'[1]Инф. по МКД'!$C$3:$C$13151,,0)))</f>
        <v>город Пермь</v>
      </c>
      <c r="C622" s="96" t="s">
        <v>816</v>
      </c>
      <c r="D622" s="74">
        <f>IF(ISERROR(IF(ISBLANK($C622),"",VLOOKUP($C622,'[1]Инф. по МКД'!$D$3:$T$13113,3,0))),"",IF(ISBLANK($C622),"",VLOOKUP($C622,'[1]Инф. по МКД'!$D$3:$T$13113,3,0)))</f>
        <v>1986</v>
      </c>
      <c r="E622" s="75"/>
      <c r="F622" s="87" t="str">
        <f>IF(ISERROR(IF(ISBLANK($C622),"",VLOOKUP($C622,'[1]Инф. по МКД'!$D$3:$T$13113,5,0))),"",IF(ISBLANK($C622),"",VLOOKUP($C622,'[1]Инф. по МКД'!$D$3:$T$13113,5,0)))</f>
        <v>Панели</v>
      </c>
      <c r="G622" s="75">
        <f>IF(ISERROR(IF(ISBLANK($C622),"",VLOOKUP($C622,'[1]Инф. по МКД'!$D$3:$T$13113,9,0))),"",IF(ISBLANK($C622),"",VLOOKUP($C622,'[1]Инф. по МКД'!$D$3:$T$13113,9,0)))</f>
        <v>9</v>
      </c>
      <c r="H622" s="61">
        <f>IF(ISERROR(IF(ISBLANK($C622),"",VLOOKUP($C622,'[1]Инф. по МКД'!$D$3:$T$13113,10,0))),"",IF(ISBLANK($C622),"",VLOOKUP($C622,'[1]Инф. по МКД'!$D$3:$T$13113,10,0)))</f>
        <v>7</v>
      </c>
      <c r="I622" s="77">
        <f>IF(ISERROR(IF(ISBLANK($C622),"",VLOOKUP($C622,'[1]Инф. по МКД'!$D$3:$T$13113,14,0))),"",IF(ISBLANK($C622),"",VLOOKUP($C622,'[1]Инф. по МКД'!$D$3:$T$13113,14,0)))</f>
        <v>3999.8</v>
      </c>
      <c r="J622" s="78">
        <f>IF(ISERROR(IF(ISBLANK($C622),"",VLOOKUP($C622,'[1]Инф. по МКД'!$D$3:$T$13113,15,0))),"",IF(ISBLANK($C622),"",VLOOKUP($C622,'[1]Инф. по МКД'!$D$3:$T$13113,15,0)))</f>
        <v>3144.2</v>
      </c>
      <c r="K622" s="77">
        <f>IF(ISERROR(IF(ISBLANK($C622),"",VLOOKUP($C622,'[1]Инф. по МКД'!$D$3:$T$13113,16,0))),"",IF(ISBLANK($C622),"",VLOOKUP($C622,'[1]Инф. по МКД'!$D$3:$T$13113,16,0)))</f>
        <v>3126.1</v>
      </c>
      <c r="L622" s="79">
        <f>IF(ISERROR(IF(ISBLANK($C622),"",VLOOKUP($C622,'[1]Инф. по МКД'!$D$3:$T$13113,17,0))),"",IF(ISBLANK($C622),"",VLOOKUP($C622,'[1]Инф. по МКД'!$D$3:$T$13113,17,0)))</f>
        <v>657</v>
      </c>
      <c r="M622" s="80">
        <f t="shared" si="89"/>
        <v>19449562.439999998</v>
      </c>
      <c r="N622" s="78"/>
      <c r="O622" s="78"/>
      <c r="P622" s="78"/>
      <c r="Q622" s="80">
        <f>IF('Форма 2'!D622=0,"",'Форма 2'!D622-N622-O622-P622)</f>
        <v>19449562.439999998</v>
      </c>
      <c r="R622" s="81">
        <f t="shared" si="92"/>
        <v>6185.854093251065</v>
      </c>
      <c r="S622" s="81">
        <f t="shared" si="93"/>
        <v>6185.854093251065</v>
      </c>
      <c r="T622" s="82">
        <v>46387</v>
      </c>
      <c r="U622" s="75" t="s">
        <v>44</v>
      </c>
      <c r="V622" s="84"/>
      <c r="W622" s="84">
        <f t="shared" si="91"/>
        <v>1</v>
      </c>
      <c r="X622" s="85" t="s">
        <v>961</v>
      </c>
      <c r="Y622" s="85" t="s">
        <v>961</v>
      </c>
      <c r="Z622" s="85" t="s">
        <v>961</v>
      </c>
      <c r="AA622" s="85" t="s">
        <v>961</v>
      </c>
      <c r="AB622" s="85" t="s">
        <v>961</v>
      </c>
      <c r="AC622" s="85" t="s">
        <v>961</v>
      </c>
      <c r="AD622" s="85" t="s">
        <v>961</v>
      </c>
      <c r="AE622" s="99">
        <v>7</v>
      </c>
      <c r="AF622" s="86">
        <v>19449562.439999998</v>
      </c>
      <c r="AG622" s="85" t="s">
        <v>961</v>
      </c>
      <c r="AH622" s="85" t="s">
        <v>961</v>
      </c>
      <c r="AI622" s="85" t="s">
        <v>961</v>
      </c>
      <c r="AJ622" s="85" t="s">
        <v>961</v>
      </c>
      <c r="AK622" s="85" t="s">
        <v>961</v>
      </c>
      <c r="AL622" s="85" t="s">
        <v>961</v>
      </c>
      <c r="AM622" s="85" t="s">
        <v>961</v>
      </c>
      <c r="AN622" s="85" t="s">
        <v>961</v>
      </c>
      <c r="AO622" s="85" t="s">
        <v>961</v>
      </c>
      <c r="AP622" s="85" t="s">
        <v>961</v>
      </c>
      <c r="AQ622" s="85" t="s">
        <v>961</v>
      </c>
      <c r="AR622" s="85" t="s">
        <v>961</v>
      </c>
    </row>
    <row r="623" spans="1:44" ht="16.5" thickTop="1" thickBot="1" x14ac:dyDescent="0.3">
      <c r="A623" s="61">
        <f t="shared" si="90"/>
        <v>30</v>
      </c>
      <c r="B623" s="92" t="str">
        <f>IF(ISERROR(IF(ISBLANK(C623),"",_xlfn.XLOOKUP(C623,'[1]Инф. по МКД'!$D$3:$D$13151,'[1]Инф. по МКД'!$C$3:$C$13151,,0))),"",IF(ISBLANK(C623),"",_xlfn.XLOOKUP(C623,'[1]Инф. по МКД'!$D$3:$D$13151,'[1]Инф. по МКД'!$C$3:$C$13151,,0)))</f>
        <v>город Пермь</v>
      </c>
      <c r="C623" s="96" t="s">
        <v>252</v>
      </c>
      <c r="D623" s="74">
        <f>IF(ISERROR(IF(ISBLANK($C623),"",VLOOKUP($C623,'[1]Инф. по МКД'!$D$3:$T$13113,3,0))),"",IF(ISBLANK($C623),"",VLOOKUP($C623,'[1]Инф. по МКД'!$D$3:$T$13113,3,0)))</f>
        <v>1959</v>
      </c>
      <c r="E623" s="75"/>
      <c r="F623" s="87" t="str">
        <f>IF(ISERROR(IF(ISBLANK($C623),"",VLOOKUP($C623,'[1]Инф. по МКД'!$D$3:$T$13113,5,0))),"",IF(ISBLANK($C623),"",VLOOKUP($C623,'[1]Инф. по МКД'!$D$3:$T$13113,5,0)))</f>
        <v>Кирпич</v>
      </c>
      <c r="G623" s="75">
        <f>IF(ISERROR(IF(ISBLANK($C623),"",VLOOKUP($C623,'[1]Инф. по МКД'!$D$3:$T$13113,9,0))),"",IF(ISBLANK($C623),"",VLOOKUP($C623,'[1]Инф. по МКД'!$D$3:$T$13113,9,0)))</f>
        <v>5</v>
      </c>
      <c r="H623" s="61">
        <f>IF(ISERROR(IF(ISBLANK($C623),"",VLOOKUP($C623,'[1]Инф. по МКД'!$D$3:$T$13113,10,0))),"",IF(ISBLANK($C623),"",VLOOKUP($C623,'[1]Инф. по МКД'!$D$3:$T$13113,10,0)))</f>
        <v>4</v>
      </c>
      <c r="I623" s="77">
        <f>IF(ISERROR(IF(ISBLANK($C623),"",VLOOKUP($C623,'[1]Инф. по МКД'!$D$3:$T$13113,14,0))),"",IF(ISBLANK($C623),"",VLOOKUP($C623,'[1]Инф. по МКД'!$D$3:$T$13113,14,0)))</f>
        <v>3552.7</v>
      </c>
      <c r="J623" s="78">
        <f>IF(ISERROR(IF(ISBLANK($C623),"",VLOOKUP($C623,'[1]Инф. по МКД'!$D$3:$T$13113,15,0))),"",IF(ISBLANK($C623),"",VLOOKUP($C623,'[1]Инф. по МКД'!$D$3:$T$13113,15,0)))</f>
        <v>3143</v>
      </c>
      <c r="K623" s="77">
        <f>IF(ISERROR(IF(ISBLANK($C623),"",VLOOKUP($C623,'[1]Инф. по МКД'!$D$3:$T$13113,16,0))),"",IF(ISBLANK($C623),"",VLOOKUP($C623,'[1]Инф. по МКД'!$D$3:$T$13113,16,0)))</f>
        <v>3089.57</v>
      </c>
      <c r="L623" s="79">
        <f>IF(ISERROR(IF(ISBLANK($C623),"",VLOOKUP($C623,'[1]Инф. по МКД'!$D$3:$T$13113,17,0))),"",IF(ISBLANK($C623),"",VLOOKUP($C623,'[1]Инф. по МКД'!$D$3:$T$13113,17,0)))</f>
        <v>141</v>
      </c>
      <c r="M623" s="80">
        <f t="shared" si="89"/>
        <v>17345560.370000001</v>
      </c>
      <c r="N623" s="78"/>
      <c r="O623" s="78"/>
      <c r="P623" s="78"/>
      <c r="Q623" s="80">
        <f>IF('Форма 2'!D623=0,"",'Форма 2'!D623-N623-O623-P623)</f>
        <v>17345560.370000001</v>
      </c>
      <c r="R623" s="81">
        <f t="shared" si="92"/>
        <v>5518.7910817690108</v>
      </c>
      <c r="S623" s="81">
        <f t="shared" si="93"/>
        <v>5518.7910817690108</v>
      </c>
      <c r="T623" s="82">
        <v>46387</v>
      </c>
      <c r="U623" s="75" t="s">
        <v>43</v>
      </c>
      <c r="V623" s="83"/>
      <c r="W623" s="84">
        <f t="shared" si="91"/>
        <v>1</v>
      </c>
      <c r="X623" s="85" t="s">
        <v>961</v>
      </c>
      <c r="Y623" s="85" t="s">
        <v>961</v>
      </c>
      <c r="Z623" s="85" t="s">
        <v>961</v>
      </c>
      <c r="AA623" s="85" t="s">
        <v>961</v>
      </c>
      <c r="AB623" s="85" t="s">
        <v>961</v>
      </c>
      <c r="AC623" s="85" t="s">
        <v>961</v>
      </c>
      <c r="AD623" s="85" t="s">
        <v>961</v>
      </c>
      <c r="AE623" s="99" t="s">
        <v>961</v>
      </c>
      <c r="AF623" s="86" t="s">
        <v>961</v>
      </c>
      <c r="AG623" s="85" t="s">
        <v>961</v>
      </c>
      <c r="AH623" s="85">
        <v>1</v>
      </c>
      <c r="AI623" s="85" t="s">
        <v>961</v>
      </c>
      <c r="AJ623" s="85" t="s">
        <v>961</v>
      </c>
      <c r="AK623" s="85" t="s">
        <v>961</v>
      </c>
      <c r="AL623" s="85" t="s">
        <v>961</v>
      </c>
      <c r="AM623" s="85" t="s">
        <v>961</v>
      </c>
      <c r="AN623" s="85" t="s">
        <v>961</v>
      </c>
      <c r="AO623" s="85" t="s">
        <v>961</v>
      </c>
      <c r="AP623" s="85" t="s">
        <v>961</v>
      </c>
      <c r="AQ623" s="85" t="s">
        <v>961</v>
      </c>
      <c r="AR623" s="85" t="s">
        <v>961</v>
      </c>
    </row>
    <row r="624" spans="1:44" ht="16.5" thickTop="1" thickBot="1" x14ac:dyDescent="0.3">
      <c r="A624" s="61">
        <f t="shared" si="90"/>
        <v>31</v>
      </c>
      <c r="B624" s="92" t="str">
        <f>IF(ISERROR(IF(ISBLANK(C624),"",_xlfn.XLOOKUP(C624,'[1]Инф. по МКД'!$D$3:$D$13151,'[1]Инф. по МКД'!$C$3:$C$13151,,0))),"",IF(ISBLANK(C624),"",_xlfn.XLOOKUP(C624,'[1]Инф. по МКД'!$D$3:$D$13151,'[1]Инф. по МКД'!$C$3:$C$13151,,0)))</f>
        <v>город Пермь</v>
      </c>
      <c r="C624" s="96" t="s">
        <v>631</v>
      </c>
      <c r="D624" s="74">
        <f>IF(ISERROR(IF(ISBLANK($C624),"",VLOOKUP($C624,'[1]Инф. по МКД'!$D$3:$T$13113,3,0))),"",IF(ISBLANK($C624),"",VLOOKUP($C624,'[1]Инф. по МКД'!$D$3:$T$13113,3,0)))</f>
        <v>1958</v>
      </c>
      <c r="E624" s="75"/>
      <c r="F624" s="87" t="str">
        <f>IF(ISERROR(IF(ISBLANK($C624),"",VLOOKUP($C624,'[1]Инф. по МКД'!$D$3:$T$13113,5,0))),"",IF(ISBLANK($C624),"",VLOOKUP($C624,'[1]Инф. по МКД'!$D$3:$T$13113,5,0)))</f>
        <v>Кирпич</v>
      </c>
      <c r="G624" s="75">
        <f>IF(ISERROR(IF(ISBLANK($C624),"",VLOOKUP($C624,'[1]Инф. по МКД'!$D$3:$T$13113,9,0))),"",IF(ISBLANK($C624),"",VLOOKUP($C624,'[1]Инф. по МКД'!$D$3:$T$13113,9,0)))</f>
        <v>5</v>
      </c>
      <c r="H624" s="61">
        <f>IF(ISERROR(IF(ISBLANK($C624),"",VLOOKUP($C624,'[1]Инф. по МКД'!$D$3:$T$13113,10,0))),"",IF(ISBLANK($C624),"",VLOOKUP($C624,'[1]Инф. по МКД'!$D$3:$T$13113,10,0)))</f>
        <v>2</v>
      </c>
      <c r="I624" s="77">
        <f>IF(ISERROR(IF(ISBLANK($C624),"",VLOOKUP($C624,'[1]Инф. по МКД'!$D$3:$T$13113,14,0))),"",IF(ISBLANK($C624),"",VLOOKUP($C624,'[1]Инф. по МКД'!$D$3:$T$13113,14,0)))</f>
        <v>1834.89</v>
      </c>
      <c r="J624" s="78">
        <f>IF(ISERROR(IF(ISBLANK($C624),"",VLOOKUP($C624,'[1]Инф. по МКД'!$D$3:$T$13113,15,0))),"",IF(ISBLANK($C624),"",VLOOKUP($C624,'[1]Инф. по МКД'!$D$3:$T$13113,15,0)))</f>
        <v>1622</v>
      </c>
      <c r="K624" s="77">
        <f>IF(ISERROR(IF(ISBLANK($C624),"",VLOOKUP($C624,'[1]Инф. по МКД'!$D$3:$T$13113,16,0))),"",IF(ISBLANK($C624),"",VLOOKUP($C624,'[1]Инф. по МКД'!$D$3:$T$13113,16,0)))</f>
        <v>1622</v>
      </c>
      <c r="L624" s="79">
        <f>IF(ISERROR(IF(ISBLANK($C624),"",VLOOKUP($C624,'[1]Инф. по МКД'!$D$3:$T$13113,17,0))),"",IF(ISBLANK($C624),"",VLOOKUP($C624,'[1]Инф. по МКД'!$D$3:$T$13113,17,0)))</f>
        <v>74</v>
      </c>
      <c r="M624" s="80">
        <f t="shared" si="89"/>
        <v>8263463.8099999996</v>
      </c>
      <c r="N624" s="78"/>
      <c r="O624" s="78"/>
      <c r="P624" s="78"/>
      <c r="Q624" s="80">
        <f>IF('Форма 2'!D624=0,"",'Форма 2'!D624-N624-O624-P624)</f>
        <v>8263463.8099999996</v>
      </c>
      <c r="R624" s="81">
        <f t="shared" si="92"/>
        <v>5094.6139395807641</v>
      </c>
      <c r="S624" s="81">
        <f t="shared" si="93"/>
        <v>5094.6139395807641</v>
      </c>
      <c r="T624" s="82">
        <v>46387</v>
      </c>
      <c r="U624" s="75" t="s">
        <v>43</v>
      </c>
      <c r="V624" s="84"/>
      <c r="W624" s="84">
        <f t="shared" si="91"/>
        <v>1</v>
      </c>
      <c r="X624" s="85" t="s">
        <v>961</v>
      </c>
      <c r="Y624" s="85" t="s">
        <v>961</v>
      </c>
      <c r="Z624" s="85" t="s">
        <v>961</v>
      </c>
      <c r="AA624" s="85" t="s">
        <v>961</v>
      </c>
      <c r="AB624" s="85" t="s">
        <v>961</v>
      </c>
      <c r="AC624" s="85" t="s">
        <v>961</v>
      </c>
      <c r="AD624" s="85" t="s">
        <v>961</v>
      </c>
      <c r="AE624" s="99" t="s">
        <v>961</v>
      </c>
      <c r="AF624" s="86" t="s">
        <v>961</v>
      </c>
      <c r="AG624" s="85">
        <v>1</v>
      </c>
      <c r="AH624" s="85" t="s">
        <v>961</v>
      </c>
      <c r="AI624" s="85" t="s">
        <v>961</v>
      </c>
      <c r="AJ624" s="85" t="s">
        <v>961</v>
      </c>
      <c r="AK624" s="85" t="s">
        <v>961</v>
      </c>
      <c r="AL624" s="85" t="s">
        <v>961</v>
      </c>
      <c r="AM624" s="85" t="s">
        <v>961</v>
      </c>
      <c r="AN624" s="85" t="s">
        <v>961</v>
      </c>
      <c r="AO624" s="85" t="s">
        <v>961</v>
      </c>
      <c r="AP624" s="85" t="s">
        <v>961</v>
      </c>
      <c r="AQ624" s="85" t="s">
        <v>961</v>
      </c>
      <c r="AR624" s="85" t="s">
        <v>961</v>
      </c>
    </row>
    <row r="625" spans="1:44" ht="16.5" thickTop="1" thickBot="1" x14ac:dyDescent="0.3">
      <c r="A625" s="61">
        <f t="shared" si="90"/>
        <v>32</v>
      </c>
      <c r="B625" s="92" t="str">
        <f>IF(ISERROR(IF(ISBLANK(C625),"",_xlfn.XLOOKUP(C625,'[1]Инф. по МКД'!$D$3:$D$13151,'[1]Инф. по МКД'!$C$3:$C$13151,,0))),"",IF(ISBLANK(C625),"",_xlfn.XLOOKUP(C625,'[1]Инф. по МКД'!$D$3:$D$13151,'[1]Инф. по МКД'!$C$3:$C$13151,,0)))</f>
        <v>город Пермь</v>
      </c>
      <c r="C625" s="96" t="s">
        <v>632</v>
      </c>
      <c r="D625" s="74">
        <f>IF(ISERROR(IF(ISBLANK($C625),"",VLOOKUP($C625,'[1]Инф. по МКД'!$D$3:$T$13113,3,0))),"",IF(ISBLANK($C625),"",VLOOKUP($C625,'[1]Инф. по МКД'!$D$3:$T$13113,3,0)))</f>
        <v>1955</v>
      </c>
      <c r="E625" s="75"/>
      <c r="F625" s="87" t="str">
        <f>IF(ISERROR(IF(ISBLANK($C625),"",VLOOKUP($C625,'[1]Инф. по МКД'!$D$3:$T$13113,5,0))),"",IF(ISBLANK($C625),"",VLOOKUP($C625,'[1]Инф. по МКД'!$D$3:$T$13113,5,0)))</f>
        <v>Кирпич</v>
      </c>
      <c r="G625" s="75">
        <f>IF(ISERROR(IF(ISBLANK($C625),"",VLOOKUP($C625,'[1]Инф. по МКД'!$D$3:$T$13113,9,0))),"",IF(ISBLANK($C625),"",VLOOKUP($C625,'[1]Инф. по МКД'!$D$3:$T$13113,9,0)))</f>
        <v>3</v>
      </c>
      <c r="H625" s="61">
        <f>IF(ISERROR(IF(ISBLANK($C625),"",VLOOKUP($C625,'[1]Инф. по МКД'!$D$3:$T$13113,10,0))),"",IF(ISBLANK($C625),"",VLOOKUP($C625,'[1]Инф. по МКД'!$D$3:$T$13113,10,0)))</f>
        <v>4</v>
      </c>
      <c r="I625" s="77">
        <f>IF(ISERROR(IF(ISBLANK($C625),"",VLOOKUP($C625,'[1]Инф. по МКД'!$D$3:$T$13113,14,0))),"",IF(ISBLANK($C625),"",VLOOKUP($C625,'[1]Инф. по МКД'!$D$3:$T$13113,14,0)))</f>
        <v>2527.3000000000002</v>
      </c>
      <c r="J625" s="78">
        <f>IF(ISERROR(IF(ISBLANK($C625),"",VLOOKUP($C625,'[1]Инф. по МКД'!$D$3:$T$13113,15,0))),"",IF(ISBLANK($C625),"",VLOOKUP($C625,'[1]Инф. по МКД'!$D$3:$T$13113,15,0)))</f>
        <v>2018.9</v>
      </c>
      <c r="K625" s="77">
        <f>IF(ISERROR(IF(ISBLANK($C625),"",VLOOKUP($C625,'[1]Инф. по МКД'!$D$3:$T$13113,16,0))),"",IF(ISBLANK($C625),"",VLOOKUP($C625,'[1]Инф. по МКД'!$D$3:$T$13113,16,0)))</f>
        <v>1913.92</v>
      </c>
      <c r="L625" s="79">
        <f>IF(ISERROR(IF(ISBLANK($C625),"",VLOOKUP($C625,'[1]Инф. по МКД'!$D$3:$T$13113,17,0))),"",IF(ISBLANK($C625),"",VLOOKUP($C625,'[1]Инф. по МКД'!$D$3:$T$13113,17,0)))</f>
        <v>82</v>
      </c>
      <c r="M625" s="80">
        <f t="shared" si="89"/>
        <v>18007492.689999998</v>
      </c>
      <c r="N625" s="78"/>
      <c r="O625" s="78"/>
      <c r="P625" s="78"/>
      <c r="Q625" s="80">
        <f>IF('Форма 2'!D625=0,"",'Форма 2'!D625-N625-O625-P625)</f>
        <v>18007492.689999998</v>
      </c>
      <c r="R625" s="81">
        <f t="shared" si="92"/>
        <v>8919.4574718906315</v>
      </c>
      <c r="S625" s="81">
        <f t="shared" si="93"/>
        <v>8919.4574718906315</v>
      </c>
      <c r="T625" s="82">
        <v>46387</v>
      </c>
      <c r="U625" s="75" t="s">
        <v>43</v>
      </c>
      <c r="V625" s="83"/>
      <c r="W625" s="84">
        <f t="shared" si="91"/>
        <v>2</v>
      </c>
      <c r="X625" s="85" t="s">
        <v>961</v>
      </c>
      <c r="Y625" s="85" t="s">
        <v>961</v>
      </c>
      <c r="Z625" s="85" t="s">
        <v>961</v>
      </c>
      <c r="AA625" s="85" t="s">
        <v>961</v>
      </c>
      <c r="AB625" s="85" t="s">
        <v>961</v>
      </c>
      <c r="AC625" s="85" t="s">
        <v>961</v>
      </c>
      <c r="AD625" s="85" t="s">
        <v>961</v>
      </c>
      <c r="AE625" s="99" t="s">
        <v>961</v>
      </c>
      <c r="AF625" s="86" t="s">
        <v>961</v>
      </c>
      <c r="AG625" s="85" t="s">
        <v>961</v>
      </c>
      <c r="AH625" s="85">
        <v>1</v>
      </c>
      <c r="AI625" s="85" t="s">
        <v>961</v>
      </c>
      <c r="AJ625" s="85" t="s">
        <v>961</v>
      </c>
      <c r="AK625" s="85">
        <v>1</v>
      </c>
      <c r="AL625" s="85" t="s">
        <v>961</v>
      </c>
      <c r="AM625" s="85" t="s">
        <v>961</v>
      </c>
      <c r="AN625" s="85" t="s">
        <v>961</v>
      </c>
      <c r="AO625" s="85" t="s">
        <v>961</v>
      </c>
      <c r="AP625" s="85" t="s">
        <v>961</v>
      </c>
      <c r="AQ625" s="85" t="s">
        <v>961</v>
      </c>
      <c r="AR625" s="85" t="s">
        <v>961</v>
      </c>
    </row>
    <row r="626" spans="1:44" ht="16.5" thickTop="1" thickBot="1" x14ac:dyDescent="0.3">
      <c r="A626" s="61">
        <f t="shared" si="90"/>
        <v>33</v>
      </c>
      <c r="B626" s="92" t="str">
        <f>IF(ISERROR(IF(ISBLANK(C626),"",_xlfn.XLOOKUP(C626,'[1]Инф. по МКД'!$D$3:$D$13151,'[1]Инф. по МКД'!$C$3:$C$13151,,0))),"",IF(ISBLANK(C626),"",_xlfn.XLOOKUP(C626,'[1]Инф. по МКД'!$D$3:$D$13151,'[1]Инф. по МКД'!$C$3:$C$13151,,0)))</f>
        <v>город Пермь</v>
      </c>
      <c r="C626" s="96" t="s">
        <v>633</v>
      </c>
      <c r="D626" s="74">
        <f>IF(ISERROR(IF(ISBLANK($C626),"",VLOOKUP($C626,'[1]Инф. по МКД'!$D$3:$T$13113,3,0))),"",IF(ISBLANK($C626),"",VLOOKUP($C626,'[1]Инф. по МКД'!$D$3:$T$13113,3,0)))</f>
        <v>1962</v>
      </c>
      <c r="E626" s="75"/>
      <c r="F626" s="87" t="str">
        <f>IF(ISERROR(IF(ISBLANK($C626),"",VLOOKUP($C626,'[1]Инф. по МКД'!$D$3:$T$13113,5,0))),"",IF(ISBLANK($C626),"",VLOOKUP($C626,'[1]Инф. по МКД'!$D$3:$T$13113,5,0)))</f>
        <v>Кирпич</v>
      </c>
      <c r="G626" s="75">
        <f>IF(ISERROR(IF(ISBLANK($C626),"",VLOOKUP($C626,'[1]Инф. по МКД'!$D$3:$T$13113,9,0))),"",IF(ISBLANK($C626),"",VLOOKUP($C626,'[1]Инф. по МКД'!$D$3:$T$13113,9,0)))</f>
        <v>5</v>
      </c>
      <c r="H626" s="61">
        <f>IF(ISERROR(IF(ISBLANK($C626),"",VLOOKUP($C626,'[1]Инф. по МКД'!$D$3:$T$13113,10,0))),"",IF(ISBLANK($C626),"",VLOOKUP($C626,'[1]Инф. по МКД'!$D$3:$T$13113,10,0)))</f>
        <v>3</v>
      </c>
      <c r="I626" s="77">
        <f>IF(ISERROR(IF(ISBLANK($C626),"",VLOOKUP($C626,'[1]Инф. по МКД'!$D$3:$T$13113,14,0))),"",IF(ISBLANK($C626),"",VLOOKUP($C626,'[1]Инф. по МКД'!$D$3:$T$13113,14,0)))</f>
        <v>5091.7</v>
      </c>
      <c r="J626" s="78">
        <f>IF(ISERROR(IF(ISBLANK($C626),"",VLOOKUP($C626,'[1]Инф. по МКД'!$D$3:$T$13113,15,0))),"",IF(ISBLANK($C626),"",VLOOKUP($C626,'[1]Инф. по МКД'!$D$3:$T$13113,15,0)))</f>
        <v>2579.6</v>
      </c>
      <c r="K626" s="77">
        <f>IF(ISERROR(IF(ISBLANK($C626),"",VLOOKUP($C626,'[1]Инф. по МКД'!$D$3:$T$13113,16,0))),"",IF(ISBLANK($C626),"",VLOOKUP($C626,'[1]Инф. по МКД'!$D$3:$T$13113,16,0)))</f>
        <v>2512.1</v>
      </c>
      <c r="L626" s="79">
        <f>IF(ISERROR(IF(ISBLANK($C626),"",VLOOKUP($C626,'[1]Инф. по МКД'!$D$3:$T$13113,17,0))),"",IF(ISBLANK($C626),"",VLOOKUP($C626,'[1]Инф. по МКД'!$D$3:$T$13113,17,0)))</f>
        <v>114</v>
      </c>
      <c r="M626" s="80">
        <f t="shared" si="89"/>
        <v>22930572.780000001</v>
      </c>
      <c r="N626" s="78"/>
      <c r="O626" s="78"/>
      <c r="P626" s="78"/>
      <c r="Q626" s="80">
        <f>IF('Форма 2'!D626=0,"",'Форма 2'!D626-N626-O626-P626)</f>
        <v>22930572.780000001</v>
      </c>
      <c r="R626" s="81">
        <f t="shared" ref="R626:R657" si="94">M626/J626</f>
        <v>8889.1970770662119</v>
      </c>
      <c r="S626" s="81">
        <f t="shared" ref="S626:S657" si="95">R626</f>
        <v>8889.1970770662119</v>
      </c>
      <c r="T626" s="82">
        <v>46387</v>
      </c>
      <c r="U626" s="75" t="s">
        <v>43</v>
      </c>
      <c r="V626" s="84"/>
      <c r="W626" s="84">
        <f t="shared" si="91"/>
        <v>1</v>
      </c>
      <c r="X626" s="85" t="s">
        <v>961</v>
      </c>
      <c r="Y626" s="85" t="s">
        <v>961</v>
      </c>
      <c r="Z626" s="85" t="s">
        <v>961</v>
      </c>
      <c r="AA626" s="85" t="s">
        <v>961</v>
      </c>
      <c r="AB626" s="85" t="s">
        <v>961</v>
      </c>
      <c r="AC626" s="85" t="s">
        <v>961</v>
      </c>
      <c r="AD626" s="85" t="s">
        <v>961</v>
      </c>
      <c r="AE626" s="99" t="s">
        <v>961</v>
      </c>
      <c r="AF626" s="86" t="s">
        <v>961</v>
      </c>
      <c r="AG626" s="85">
        <v>1</v>
      </c>
      <c r="AH626" s="85" t="s">
        <v>961</v>
      </c>
      <c r="AI626" s="85" t="s">
        <v>961</v>
      </c>
      <c r="AJ626" s="85" t="s">
        <v>961</v>
      </c>
      <c r="AK626" s="85" t="s">
        <v>961</v>
      </c>
      <c r="AL626" s="85" t="s">
        <v>961</v>
      </c>
      <c r="AM626" s="85" t="s">
        <v>961</v>
      </c>
      <c r="AN626" s="85" t="s">
        <v>961</v>
      </c>
      <c r="AO626" s="85" t="s">
        <v>961</v>
      </c>
      <c r="AP626" s="85" t="s">
        <v>961</v>
      </c>
      <c r="AQ626" s="85" t="s">
        <v>961</v>
      </c>
      <c r="AR626" s="85" t="s">
        <v>961</v>
      </c>
    </row>
    <row r="627" spans="1:44" ht="16.5" thickTop="1" thickBot="1" x14ac:dyDescent="0.3">
      <c r="A627" s="61">
        <f t="shared" si="90"/>
        <v>34</v>
      </c>
      <c r="B627" s="92" t="str">
        <f>IF(ISERROR(IF(ISBLANK(C627),"",_xlfn.XLOOKUP(C627,'[1]Инф. по МКД'!$D$3:$D$13151,'[1]Инф. по МКД'!$C$3:$C$13151,,0))),"",IF(ISBLANK(C627),"",_xlfn.XLOOKUP(C627,'[1]Инф. по МКД'!$D$3:$D$13151,'[1]Инф. по МКД'!$C$3:$C$13151,,0)))</f>
        <v>город Пермь</v>
      </c>
      <c r="C627" s="96" t="s">
        <v>255</v>
      </c>
      <c r="D627" s="74">
        <f>IF(ISERROR(IF(ISBLANK($C627),"",VLOOKUP($C627,'[1]Инф. по МКД'!$D$3:$T$13113,3,0))),"",IF(ISBLANK($C627),"",VLOOKUP($C627,'[1]Инф. по МКД'!$D$3:$T$13113,3,0)))</f>
        <v>1963</v>
      </c>
      <c r="E627" s="75"/>
      <c r="F627" s="87" t="str">
        <f>IF(ISERROR(IF(ISBLANK($C627),"",VLOOKUP($C627,'[1]Инф. по МКД'!$D$3:$T$13113,5,0))),"",IF(ISBLANK($C627),"",VLOOKUP($C627,'[1]Инф. по МКД'!$D$3:$T$13113,5,0)))</f>
        <v>Кирпич</v>
      </c>
      <c r="G627" s="75">
        <f>IF(ISERROR(IF(ISBLANK($C627),"",VLOOKUP($C627,'[1]Инф. по МКД'!$D$3:$T$13113,9,0))),"",IF(ISBLANK($C627),"",VLOOKUP($C627,'[1]Инф. по МКД'!$D$3:$T$13113,9,0)))</f>
        <v>5</v>
      </c>
      <c r="H627" s="61">
        <f>IF(ISERROR(IF(ISBLANK($C627),"",VLOOKUP($C627,'[1]Инф. по МКД'!$D$3:$T$13113,10,0))),"",IF(ISBLANK($C627),"",VLOOKUP($C627,'[1]Инф. по МКД'!$D$3:$T$13113,10,0)))</f>
        <v>3</v>
      </c>
      <c r="I627" s="77">
        <f>IF(ISERROR(IF(ISBLANK($C627),"",VLOOKUP($C627,'[1]Инф. по МКД'!$D$3:$T$13113,14,0))),"",IF(ISBLANK($C627),"",VLOOKUP($C627,'[1]Инф. по МКД'!$D$3:$T$13113,14,0)))</f>
        <v>2741.3</v>
      </c>
      <c r="J627" s="78">
        <f>IF(ISERROR(IF(ISBLANK($C627),"",VLOOKUP($C627,'[1]Инф. по МКД'!$D$3:$T$13113,15,0))),"",IF(ISBLANK($C627),"",VLOOKUP($C627,'[1]Инф. по МКД'!$D$3:$T$13113,15,0)))</f>
        <v>2545.1999999999998</v>
      </c>
      <c r="K627" s="77">
        <f>IF(ISERROR(IF(ISBLANK($C627),"",VLOOKUP($C627,'[1]Инф. по МКД'!$D$3:$T$13113,16,0))),"",IF(ISBLANK($C627),"",VLOOKUP($C627,'[1]Инф. по МКД'!$D$3:$T$13113,16,0)))</f>
        <v>2545.1999999999998</v>
      </c>
      <c r="L627" s="79">
        <f>IF(ISERROR(IF(ISBLANK($C627),"",VLOOKUP($C627,'[1]Инф. по МКД'!$D$3:$T$13113,17,0))),"",IF(ISBLANK($C627),"",VLOOKUP($C627,'[1]Инф. по МКД'!$D$3:$T$13113,17,0)))</f>
        <v>138</v>
      </c>
      <c r="M627" s="80">
        <f t="shared" si="89"/>
        <v>16623133.550000001</v>
      </c>
      <c r="N627" s="78"/>
      <c r="O627" s="78"/>
      <c r="P627" s="78"/>
      <c r="Q627" s="80">
        <f>IF('Форма 2'!D627=0,"",'Форма 2'!D627-N627-O627-P627)</f>
        <v>16623133.550000001</v>
      </c>
      <c r="R627" s="81">
        <f t="shared" si="94"/>
        <v>6531.1698687725921</v>
      </c>
      <c r="S627" s="81">
        <f t="shared" si="95"/>
        <v>6531.1698687725921</v>
      </c>
      <c r="T627" s="82">
        <v>46387</v>
      </c>
      <c r="U627" s="75" t="s">
        <v>43</v>
      </c>
      <c r="V627" s="83"/>
      <c r="W627" s="84">
        <f t="shared" si="91"/>
        <v>3</v>
      </c>
      <c r="X627" s="85" t="s">
        <v>961</v>
      </c>
      <c r="Y627" s="85" t="s">
        <v>961</v>
      </c>
      <c r="Z627" s="85" t="s">
        <v>961</v>
      </c>
      <c r="AA627" s="85">
        <v>1</v>
      </c>
      <c r="AB627" s="85">
        <v>1</v>
      </c>
      <c r="AC627" s="85" t="s">
        <v>961</v>
      </c>
      <c r="AD627" s="85" t="s">
        <v>961</v>
      </c>
      <c r="AE627" s="99" t="s">
        <v>961</v>
      </c>
      <c r="AF627" s="86" t="s">
        <v>961</v>
      </c>
      <c r="AG627" s="85" t="s">
        <v>961</v>
      </c>
      <c r="AH627" s="85">
        <v>1</v>
      </c>
      <c r="AI627" s="85" t="s">
        <v>961</v>
      </c>
      <c r="AJ627" s="85" t="s">
        <v>961</v>
      </c>
      <c r="AK627" s="85" t="s">
        <v>961</v>
      </c>
      <c r="AL627" s="85" t="s">
        <v>961</v>
      </c>
      <c r="AM627" s="85" t="s">
        <v>961</v>
      </c>
      <c r="AN627" s="85" t="s">
        <v>961</v>
      </c>
      <c r="AO627" s="85" t="s">
        <v>961</v>
      </c>
      <c r="AP627" s="85" t="s">
        <v>961</v>
      </c>
      <c r="AQ627" s="85" t="s">
        <v>961</v>
      </c>
      <c r="AR627" s="85" t="s">
        <v>961</v>
      </c>
    </row>
    <row r="628" spans="1:44" ht="16.5" thickTop="1" thickBot="1" x14ac:dyDescent="0.3">
      <c r="A628" s="61">
        <f t="shared" si="90"/>
        <v>35</v>
      </c>
      <c r="B628" s="92" t="str">
        <f>IF(ISERROR(IF(ISBLANK(C628),"",_xlfn.XLOOKUP(C628,'[1]Инф. по МКД'!$D$3:$D$13151,'[1]Инф. по МКД'!$C$3:$C$13151,,0))),"",IF(ISBLANK(C628),"",_xlfn.XLOOKUP(C628,'[1]Инф. по МКД'!$D$3:$D$13151,'[1]Инф. по МКД'!$C$3:$C$13151,,0)))</f>
        <v>город Пермь</v>
      </c>
      <c r="C628" s="96" t="s">
        <v>823</v>
      </c>
      <c r="D628" s="74">
        <f>IF(ISERROR(IF(ISBLANK($C628),"",VLOOKUP($C628,'[1]Инф. по МКД'!$D$3:$T$13113,3,0))),"",IF(ISBLANK($C628),"",VLOOKUP($C628,'[1]Инф. по МКД'!$D$3:$T$13113,3,0)))</f>
        <v>1983</v>
      </c>
      <c r="E628" s="75"/>
      <c r="F628" s="87" t="str">
        <f>IF(ISERROR(IF(ISBLANK($C628),"",VLOOKUP($C628,'[1]Инф. по МКД'!$D$3:$T$13113,5,0))),"",IF(ISBLANK($C628),"",VLOOKUP($C628,'[1]Инф. по МКД'!$D$3:$T$13113,5,0)))</f>
        <v>Кирпич</v>
      </c>
      <c r="G628" s="75">
        <f>IF(ISERROR(IF(ISBLANK($C628),"",VLOOKUP($C628,'[1]Инф. по МКД'!$D$3:$T$13113,9,0))),"",IF(ISBLANK($C628),"",VLOOKUP($C628,'[1]Инф. по МКД'!$D$3:$T$13113,9,0)))</f>
        <v>15</v>
      </c>
      <c r="H628" s="61">
        <f>IF(ISERROR(IF(ISBLANK($C628),"",VLOOKUP($C628,'[1]Инф. по МКД'!$D$3:$T$13113,10,0))),"",IF(ISBLANK($C628),"",VLOOKUP($C628,'[1]Инф. по МКД'!$D$3:$T$13113,10,0)))</f>
        <v>1</v>
      </c>
      <c r="I628" s="77">
        <f>IF(ISERROR(IF(ISBLANK($C628),"",VLOOKUP($C628,'[1]Инф. по МКД'!$D$3:$T$13113,14,0))),"",IF(ISBLANK($C628),"",VLOOKUP($C628,'[1]Инф. по МКД'!$D$3:$T$13113,14,0)))</f>
        <v>7538.3</v>
      </c>
      <c r="J628" s="78">
        <f>IF(ISERROR(IF(ISBLANK($C628),"",VLOOKUP($C628,'[1]Инф. по МКД'!$D$3:$T$13113,15,0))),"",IF(ISBLANK($C628),"",VLOOKUP($C628,'[1]Инф. по МКД'!$D$3:$T$13113,15,0)))</f>
        <v>5087.8</v>
      </c>
      <c r="K628" s="77">
        <f>IF(ISERROR(IF(ISBLANK($C628),"",VLOOKUP($C628,'[1]Инф. по МКД'!$D$3:$T$13113,16,0))),"",IF(ISBLANK($C628),"",VLOOKUP($C628,'[1]Инф. по МКД'!$D$3:$T$13113,16,0)))</f>
        <v>5087.8</v>
      </c>
      <c r="L628" s="79">
        <f>IF(ISERROR(IF(ISBLANK($C628),"",VLOOKUP($C628,'[1]Инф. по МКД'!$D$3:$T$13113,17,0))),"",IF(ISBLANK($C628),"",VLOOKUP($C628,'[1]Инф. по МКД'!$D$3:$T$13113,17,0)))</f>
        <v>168</v>
      </c>
      <c r="M628" s="80">
        <f t="shared" si="89"/>
        <v>7999028.9199999999</v>
      </c>
      <c r="N628" s="78"/>
      <c r="O628" s="78"/>
      <c r="P628" s="78"/>
      <c r="Q628" s="80">
        <f>IF('Форма 2'!D628=0,"",'Форма 2'!D628-N628-O628-P628)</f>
        <v>7999028.9199999999</v>
      </c>
      <c r="R628" s="81">
        <f t="shared" si="94"/>
        <v>1572.1979873422697</v>
      </c>
      <c r="S628" s="81">
        <f t="shared" si="95"/>
        <v>1572.1979873422697</v>
      </c>
      <c r="T628" s="82">
        <v>46387</v>
      </c>
      <c r="U628" s="75" t="s">
        <v>44</v>
      </c>
      <c r="V628" s="84"/>
      <c r="W628" s="84">
        <f t="shared" si="91"/>
        <v>1</v>
      </c>
      <c r="X628" s="85" t="s">
        <v>961</v>
      </c>
      <c r="Y628" s="85" t="s">
        <v>961</v>
      </c>
      <c r="Z628" s="85" t="s">
        <v>961</v>
      </c>
      <c r="AA628" s="85" t="s">
        <v>961</v>
      </c>
      <c r="AB628" s="85" t="s">
        <v>961</v>
      </c>
      <c r="AC628" s="85" t="s">
        <v>961</v>
      </c>
      <c r="AD628" s="85" t="s">
        <v>961</v>
      </c>
      <c r="AE628" s="99">
        <v>2</v>
      </c>
      <c r="AF628" s="86">
        <v>7999028.9199999999</v>
      </c>
      <c r="AG628" s="85" t="s">
        <v>961</v>
      </c>
      <c r="AH628" s="85" t="s">
        <v>961</v>
      </c>
      <c r="AI628" s="85" t="s">
        <v>961</v>
      </c>
      <c r="AJ628" s="85" t="s">
        <v>961</v>
      </c>
      <c r="AK628" s="85" t="s">
        <v>961</v>
      </c>
      <c r="AL628" s="85" t="s">
        <v>961</v>
      </c>
      <c r="AM628" s="85" t="s">
        <v>961</v>
      </c>
      <c r="AN628" s="85" t="s">
        <v>961</v>
      </c>
      <c r="AO628" s="85" t="s">
        <v>961</v>
      </c>
      <c r="AP628" s="85" t="s">
        <v>961</v>
      </c>
      <c r="AQ628" s="85" t="s">
        <v>961</v>
      </c>
      <c r="AR628" s="85" t="s">
        <v>961</v>
      </c>
    </row>
    <row r="629" spans="1:44" ht="16.5" thickTop="1" thickBot="1" x14ac:dyDescent="0.3">
      <c r="A629" s="61">
        <f t="shared" si="90"/>
        <v>36</v>
      </c>
      <c r="B629" s="92" t="str">
        <f>IF(ISERROR(IF(ISBLANK(C629),"",_xlfn.XLOOKUP(C629,'[1]Инф. по МКД'!$D$3:$D$13151,'[1]Инф. по МКД'!$C$3:$C$13151,,0))),"",IF(ISBLANK(C629),"",_xlfn.XLOOKUP(C629,'[1]Инф. по МКД'!$D$3:$D$13151,'[1]Инф. по МКД'!$C$3:$C$13151,,0)))</f>
        <v>город Пермь</v>
      </c>
      <c r="C629" s="96" t="s">
        <v>634</v>
      </c>
      <c r="D629" s="74">
        <f>IF(ISERROR(IF(ISBLANK($C629),"",VLOOKUP($C629,'[1]Инф. по МКД'!$D$3:$T$13113,3,0))),"",IF(ISBLANK($C629),"",VLOOKUP($C629,'[1]Инф. по МКД'!$D$3:$T$13113,3,0)))</f>
        <v>1963</v>
      </c>
      <c r="E629" s="75"/>
      <c r="F629" s="87" t="str">
        <f>IF(ISERROR(IF(ISBLANK($C629),"",VLOOKUP($C629,'[1]Инф. по МКД'!$D$3:$T$13113,5,0))),"",IF(ISBLANK($C629),"",VLOOKUP($C629,'[1]Инф. по МКД'!$D$3:$T$13113,5,0)))</f>
        <v>Кирпич</v>
      </c>
      <c r="G629" s="75">
        <f>IF(ISERROR(IF(ISBLANK($C629),"",VLOOKUP($C629,'[1]Инф. по МКД'!$D$3:$T$13113,9,0))),"",IF(ISBLANK($C629),"",VLOOKUP($C629,'[1]Инф. по МКД'!$D$3:$T$13113,9,0)))</f>
        <v>5</v>
      </c>
      <c r="H629" s="61">
        <f>IF(ISERROR(IF(ISBLANK($C629),"",VLOOKUP($C629,'[1]Инф. по МКД'!$D$3:$T$13113,10,0))),"",IF(ISBLANK($C629),"",VLOOKUP($C629,'[1]Инф. по МКД'!$D$3:$T$13113,10,0)))</f>
        <v>6</v>
      </c>
      <c r="I629" s="77">
        <f>IF(ISERROR(IF(ISBLANK($C629),"",VLOOKUP($C629,'[1]Инф. по МКД'!$D$3:$T$13113,14,0))),"",IF(ISBLANK($C629),"",VLOOKUP($C629,'[1]Инф. по МКД'!$D$3:$T$13113,14,0)))</f>
        <v>5025.5</v>
      </c>
      <c r="J629" s="78">
        <f>IF(ISERROR(IF(ISBLANK($C629),"",VLOOKUP($C629,'[1]Инф. по МКД'!$D$3:$T$13113,15,0))),"",IF(ISBLANK($C629),"",VLOOKUP($C629,'[1]Инф. по МКД'!$D$3:$T$13113,15,0)))</f>
        <v>4845.25</v>
      </c>
      <c r="K629" s="77">
        <f>IF(ISERROR(IF(ISBLANK($C629),"",VLOOKUP($C629,'[1]Инф. по МКД'!$D$3:$T$13113,16,0))),"",IF(ISBLANK($C629),"",VLOOKUP($C629,'[1]Инф. по МКД'!$D$3:$T$13113,16,0)))</f>
        <v>4687.05</v>
      </c>
      <c r="L629" s="79">
        <f>IF(ISERROR(IF(ISBLANK($C629),"",VLOOKUP($C629,'[1]Инф. по МКД'!$D$3:$T$13113,17,0))),"",IF(ISBLANK($C629),"",VLOOKUP($C629,'[1]Инф. по МКД'!$D$3:$T$13113,17,0)))</f>
        <v>243</v>
      </c>
      <c r="M629" s="80">
        <f t="shared" si="89"/>
        <v>59670374.759999998</v>
      </c>
      <c r="N629" s="78"/>
      <c r="O629" s="78"/>
      <c r="P629" s="78"/>
      <c r="Q629" s="80">
        <f>IF('Форма 2'!D629=0,"",'Форма 2'!D629-N629-O629-P629)</f>
        <v>59670374.759999998</v>
      </c>
      <c r="R629" s="81">
        <f t="shared" si="94"/>
        <v>12315.231362674784</v>
      </c>
      <c r="S629" s="81">
        <f t="shared" si="95"/>
        <v>12315.231362674784</v>
      </c>
      <c r="T629" s="82">
        <v>46387</v>
      </c>
      <c r="U629" s="75" t="s">
        <v>44</v>
      </c>
      <c r="V629" s="84"/>
      <c r="W629" s="84">
        <f t="shared" si="91"/>
        <v>3</v>
      </c>
      <c r="X629" s="85" t="s">
        <v>961</v>
      </c>
      <c r="Y629" s="85">
        <v>1</v>
      </c>
      <c r="Z629" s="85" t="s">
        <v>961</v>
      </c>
      <c r="AA629" s="85" t="s">
        <v>961</v>
      </c>
      <c r="AB629" s="85" t="s">
        <v>961</v>
      </c>
      <c r="AC629" s="85" t="s">
        <v>961</v>
      </c>
      <c r="AD629" s="85" t="s">
        <v>961</v>
      </c>
      <c r="AE629" s="99" t="s">
        <v>961</v>
      </c>
      <c r="AF629" s="86" t="s">
        <v>961</v>
      </c>
      <c r="AG629" s="85">
        <v>1</v>
      </c>
      <c r="AH629" s="85">
        <v>1</v>
      </c>
      <c r="AI629" s="85" t="s">
        <v>961</v>
      </c>
      <c r="AJ629" s="85" t="s">
        <v>961</v>
      </c>
      <c r="AK629" s="85" t="s">
        <v>961</v>
      </c>
      <c r="AL629" s="85" t="s">
        <v>961</v>
      </c>
      <c r="AM629" s="85" t="s">
        <v>961</v>
      </c>
      <c r="AN629" s="85" t="s">
        <v>961</v>
      </c>
      <c r="AO629" s="85" t="s">
        <v>961</v>
      </c>
      <c r="AP629" s="85" t="s">
        <v>961</v>
      </c>
      <c r="AQ629" s="85" t="s">
        <v>961</v>
      </c>
      <c r="AR629" s="85" t="s">
        <v>961</v>
      </c>
    </row>
    <row r="630" spans="1:44" ht="16.5" thickTop="1" thickBot="1" x14ac:dyDescent="0.3">
      <c r="A630" s="61">
        <f t="shared" si="90"/>
        <v>37</v>
      </c>
      <c r="B630" s="92" t="str">
        <f>IF(ISERROR(IF(ISBLANK(C630),"",_xlfn.XLOOKUP(C630,'[1]Инф. по МКД'!$D$3:$D$13151,'[1]Инф. по МКД'!$C$3:$C$13151,,0))),"",IF(ISBLANK(C630),"",_xlfn.XLOOKUP(C630,'[1]Инф. по МКД'!$D$3:$D$13151,'[1]Инф. по МКД'!$C$3:$C$13151,,0)))</f>
        <v>город Пермь</v>
      </c>
      <c r="C630" s="96" t="s">
        <v>965</v>
      </c>
      <c r="D630" s="74">
        <f>IF(ISERROR(IF(ISBLANK($C630),"",VLOOKUP($C630,'[1]Инф. по МКД'!$D$3:$T$13113,3,0))),"",IF(ISBLANK($C630),"",VLOOKUP($C630,'[1]Инф. по МКД'!$D$3:$T$13113,3,0)))</f>
        <v>1913</v>
      </c>
      <c r="E630" s="75"/>
      <c r="F630" s="87" t="str">
        <f>IF(ISERROR(IF(ISBLANK($C630),"",VLOOKUP($C630,'[1]Инф. по МКД'!$D$3:$T$13113,5,0))),"",IF(ISBLANK($C630),"",VLOOKUP($C630,'[1]Инф. по МКД'!$D$3:$T$13113,5,0)))</f>
        <v>Крупные блоки</v>
      </c>
      <c r="G630" s="75">
        <f>IF(ISERROR(IF(ISBLANK($C630),"",VLOOKUP($C630,'[1]Инф. по МКД'!$D$3:$T$13113,9,0))),"",IF(ISBLANK($C630),"",VLOOKUP($C630,'[1]Инф. по МКД'!$D$3:$T$13113,9,0)))</f>
        <v>3</v>
      </c>
      <c r="H630" s="61">
        <f>IF(ISERROR(IF(ISBLANK($C630),"",VLOOKUP($C630,'[1]Инф. по МКД'!$D$3:$T$13113,10,0))),"",IF(ISBLANK($C630),"",VLOOKUP($C630,'[1]Инф. по МКД'!$D$3:$T$13113,10,0)))</f>
        <v>2</v>
      </c>
      <c r="I630" s="77">
        <f>IF(ISERROR(IF(ISBLANK($C630),"",VLOOKUP($C630,'[1]Инф. по МКД'!$D$3:$T$13113,14,0))),"",IF(ISBLANK($C630),"",VLOOKUP($C630,'[1]Инф. по МКД'!$D$3:$T$13113,14,0)))</f>
        <v>1248.4000000000001</v>
      </c>
      <c r="J630" s="78">
        <f>IF(ISERROR(IF(ISBLANK($C630),"",VLOOKUP($C630,'[1]Инф. по МКД'!$D$3:$T$13113,15,0))),"",IF(ISBLANK($C630),"",VLOOKUP($C630,'[1]Инф. по МКД'!$D$3:$T$13113,15,0)))</f>
        <v>1105.7</v>
      </c>
      <c r="K630" s="77">
        <f>IF(ISERROR(IF(ISBLANK($C630),"",VLOOKUP($C630,'[1]Инф. по МКД'!$D$3:$T$13113,16,0))),"",IF(ISBLANK($C630),"",VLOOKUP($C630,'[1]Инф. по МКД'!$D$3:$T$13113,16,0)))</f>
        <v>1026.0899999999999</v>
      </c>
      <c r="L630" s="79">
        <f>IF(ISERROR(IF(ISBLANK($C630),"",VLOOKUP($C630,'[1]Инф. по МКД'!$D$3:$T$13113,17,0))),"",IF(ISBLANK($C630),"",VLOOKUP($C630,'[1]Инф. по МКД'!$D$3:$T$13113,17,0)))</f>
        <v>34</v>
      </c>
      <c r="M630" s="80">
        <f t="shared" si="89"/>
        <v>17207146.629999999</v>
      </c>
      <c r="N630" s="78"/>
      <c r="O630" s="78"/>
      <c r="P630" s="78"/>
      <c r="Q630" s="80">
        <f>IF('Форма 2'!D630=0,"",'Форма 2'!D630-N630-O630-P630)</f>
        <v>17207146.629999999</v>
      </c>
      <c r="R630" s="81">
        <f t="shared" si="94"/>
        <v>15562.219978294292</v>
      </c>
      <c r="S630" s="81">
        <f t="shared" si="95"/>
        <v>15562.219978294292</v>
      </c>
      <c r="T630" s="82">
        <v>46387</v>
      </c>
      <c r="U630" s="75" t="s">
        <v>43</v>
      </c>
      <c r="V630" s="84"/>
      <c r="W630" s="84">
        <f t="shared" si="91"/>
        <v>6</v>
      </c>
      <c r="X630" s="85">
        <v>1</v>
      </c>
      <c r="Y630" s="85" t="s">
        <v>961</v>
      </c>
      <c r="Z630" s="85" t="s">
        <v>961</v>
      </c>
      <c r="AA630" s="85">
        <v>1</v>
      </c>
      <c r="AB630" s="85">
        <v>1</v>
      </c>
      <c r="AC630" s="85">
        <v>1</v>
      </c>
      <c r="AD630" s="85" t="s">
        <v>961</v>
      </c>
      <c r="AE630" s="99" t="s">
        <v>961</v>
      </c>
      <c r="AF630" s="86" t="s">
        <v>961</v>
      </c>
      <c r="AG630" s="85">
        <v>1</v>
      </c>
      <c r="AH630" s="85" t="s">
        <v>961</v>
      </c>
      <c r="AI630" s="85" t="s">
        <v>961</v>
      </c>
      <c r="AJ630" s="85" t="s">
        <v>961</v>
      </c>
      <c r="AK630" s="85">
        <v>1</v>
      </c>
      <c r="AL630" s="85" t="s">
        <v>961</v>
      </c>
      <c r="AM630" s="85" t="s">
        <v>961</v>
      </c>
      <c r="AN630" s="85" t="s">
        <v>961</v>
      </c>
      <c r="AO630" s="85" t="s">
        <v>961</v>
      </c>
      <c r="AP630" s="85" t="s">
        <v>961</v>
      </c>
      <c r="AQ630" s="85" t="s">
        <v>961</v>
      </c>
      <c r="AR630" s="85" t="s">
        <v>961</v>
      </c>
    </row>
    <row r="631" spans="1:44" ht="16.5" thickTop="1" thickBot="1" x14ac:dyDescent="0.3">
      <c r="A631" s="61">
        <f t="shared" si="90"/>
        <v>38</v>
      </c>
      <c r="B631" s="92" t="str">
        <f>IF(ISERROR(IF(ISBLANK(C631),"",_xlfn.XLOOKUP(C631,'[1]Инф. по МКД'!$D$3:$D$13151,'[1]Инф. по МКД'!$C$3:$C$13151,,0))),"",IF(ISBLANK(C631),"",_xlfn.XLOOKUP(C631,'[1]Инф. по МКД'!$D$3:$D$13151,'[1]Инф. по МКД'!$C$3:$C$13151,,0)))</f>
        <v>город Пермь</v>
      </c>
      <c r="C631" s="96" t="s">
        <v>635</v>
      </c>
      <c r="D631" s="74">
        <f>IF(ISERROR(IF(ISBLANK($C631),"",VLOOKUP($C631,'[1]Инф. по МКД'!$D$3:$T$13113,3,0))),"",IF(ISBLANK($C631),"",VLOOKUP($C631,'[1]Инф. по МКД'!$D$3:$T$13113,3,0)))</f>
        <v>1963</v>
      </c>
      <c r="E631" s="75"/>
      <c r="F631" s="87" t="str">
        <f>IF(ISERROR(IF(ISBLANK($C631),"",VLOOKUP($C631,'[1]Инф. по МКД'!$D$3:$T$13113,5,0))),"",IF(ISBLANK($C631),"",VLOOKUP($C631,'[1]Инф. по МКД'!$D$3:$T$13113,5,0)))</f>
        <v>Кирпич</v>
      </c>
      <c r="G631" s="75">
        <f>IF(ISERROR(IF(ISBLANK($C631),"",VLOOKUP($C631,'[1]Инф. по МКД'!$D$3:$T$13113,9,0))),"",IF(ISBLANK($C631),"",VLOOKUP($C631,'[1]Инф. по МКД'!$D$3:$T$13113,9,0)))</f>
        <v>5</v>
      </c>
      <c r="H631" s="61">
        <f>IF(ISERROR(IF(ISBLANK($C631),"",VLOOKUP($C631,'[1]Инф. по МКД'!$D$3:$T$13113,10,0))),"",IF(ISBLANK($C631),"",VLOOKUP($C631,'[1]Инф. по МКД'!$D$3:$T$13113,10,0)))</f>
        <v>3</v>
      </c>
      <c r="I631" s="77">
        <f>IF(ISERROR(IF(ISBLANK($C631),"",VLOOKUP($C631,'[1]Инф. по МКД'!$D$3:$T$13113,14,0))),"",IF(ISBLANK($C631),"",VLOOKUP($C631,'[1]Инф. по МКД'!$D$3:$T$13113,14,0)))</f>
        <v>2685.1</v>
      </c>
      <c r="J631" s="78">
        <f>IF(ISERROR(IF(ISBLANK($C631),"",VLOOKUP($C631,'[1]Инф. по МКД'!$D$3:$T$13113,15,0))),"",IF(ISBLANK($C631),"",VLOOKUP($C631,'[1]Инф. по МКД'!$D$3:$T$13113,15,0)))</f>
        <v>2465.7000000000003</v>
      </c>
      <c r="K631" s="77">
        <f>IF(ISERROR(IF(ISBLANK($C631),"",VLOOKUP($C631,'[1]Инф. по МКД'!$D$3:$T$13113,16,0))),"",IF(ISBLANK($C631),"",VLOOKUP($C631,'[1]Инф. по МКД'!$D$3:$T$13113,16,0)))</f>
        <v>2223.4</v>
      </c>
      <c r="L631" s="79">
        <f>IF(ISERROR(IF(ISBLANK($C631),"",VLOOKUP($C631,'[1]Инф. по МКД'!$D$3:$T$13113,17,0))),"",IF(ISBLANK($C631),"",VLOOKUP($C631,'[1]Инф. по МКД'!$D$3:$T$13113,17,0)))</f>
        <v>110</v>
      </c>
      <c r="M631" s="80">
        <f t="shared" si="89"/>
        <v>12092401.550000001</v>
      </c>
      <c r="N631" s="78"/>
      <c r="O631" s="78"/>
      <c r="P631" s="78"/>
      <c r="Q631" s="80">
        <f>IF('Форма 2'!D631=0,"",'Форма 2'!D631-N631-O631-P631)</f>
        <v>12092401.550000001</v>
      </c>
      <c r="R631" s="81">
        <f t="shared" si="94"/>
        <v>4904.2468872936688</v>
      </c>
      <c r="S631" s="81">
        <f t="shared" si="95"/>
        <v>4904.2468872936688</v>
      </c>
      <c r="T631" s="82">
        <v>46387</v>
      </c>
      <c r="U631" s="75" t="s">
        <v>43</v>
      </c>
      <c r="V631" s="83"/>
      <c r="W631" s="84">
        <f t="shared" si="91"/>
        <v>1</v>
      </c>
      <c r="X631" s="85" t="s">
        <v>961</v>
      </c>
      <c r="Y631" s="85" t="s">
        <v>961</v>
      </c>
      <c r="Z631" s="85" t="s">
        <v>961</v>
      </c>
      <c r="AA631" s="85" t="s">
        <v>961</v>
      </c>
      <c r="AB631" s="85" t="s">
        <v>961</v>
      </c>
      <c r="AC631" s="85" t="s">
        <v>961</v>
      </c>
      <c r="AD631" s="85" t="s">
        <v>961</v>
      </c>
      <c r="AE631" s="99" t="s">
        <v>961</v>
      </c>
      <c r="AF631" s="86" t="s">
        <v>961</v>
      </c>
      <c r="AG631" s="85">
        <v>1</v>
      </c>
      <c r="AH631" s="85" t="s">
        <v>961</v>
      </c>
      <c r="AI631" s="85" t="s">
        <v>961</v>
      </c>
      <c r="AJ631" s="85" t="s">
        <v>961</v>
      </c>
      <c r="AK631" s="85" t="s">
        <v>961</v>
      </c>
      <c r="AL631" s="85" t="s">
        <v>961</v>
      </c>
      <c r="AM631" s="85" t="s">
        <v>961</v>
      </c>
      <c r="AN631" s="85" t="s">
        <v>961</v>
      </c>
      <c r="AO631" s="85" t="s">
        <v>961</v>
      </c>
      <c r="AP631" s="85" t="s">
        <v>961</v>
      </c>
      <c r="AQ631" s="85" t="s">
        <v>961</v>
      </c>
      <c r="AR631" s="85" t="s">
        <v>961</v>
      </c>
    </row>
    <row r="632" spans="1:44" ht="16.5" thickTop="1" thickBot="1" x14ac:dyDescent="0.3">
      <c r="A632" s="61">
        <f t="shared" si="90"/>
        <v>39</v>
      </c>
      <c r="B632" s="92" t="str">
        <f>IF(ISERROR(IF(ISBLANK(C632),"",_xlfn.XLOOKUP(C632,'[1]Инф. по МКД'!$D$3:$D$13151,'[1]Инф. по МКД'!$C$3:$C$13151,,0))),"",IF(ISBLANK(C632),"",_xlfn.XLOOKUP(C632,'[1]Инф. по МКД'!$D$3:$D$13151,'[1]Инф. по МКД'!$C$3:$C$13151,,0)))</f>
        <v>город Пермь</v>
      </c>
      <c r="C632" s="96" t="s">
        <v>257</v>
      </c>
      <c r="D632" s="74">
        <f>IF(ISERROR(IF(ISBLANK($C632),"",VLOOKUP($C632,'[1]Инф. по МКД'!$D$3:$T$13113,3,0))),"",IF(ISBLANK($C632),"",VLOOKUP($C632,'[1]Инф. по МКД'!$D$3:$T$13113,3,0)))</f>
        <v>1963</v>
      </c>
      <c r="E632" s="75"/>
      <c r="F632" s="87" t="str">
        <f>IF(ISERROR(IF(ISBLANK($C632),"",VLOOKUP($C632,'[1]Инф. по МКД'!$D$3:$T$13113,5,0))),"",IF(ISBLANK($C632),"",VLOOKUP($C632,'[1]Инф. по МКД'!$D$3:$T$13113,5,0)))</f>
        <v>Кирпич</v>
      </c>
      <c r="G632" s="75">
        <f>IF(ISERROR(IF(ISBLANK($C632),"",VLOOKUP($C632,'[1]Инф. по МКД'!$D$3:$T$13113,9,0))),"",IF(ISBLANK($C632),"",VLOOKUP($C632,'[1]Инф. по МКД'!$D$3:$T$13113,9,0)))</f>
        <v>5</v>
      </c>
      <c r="H632" s="61">
        <f>IF(ISERROR(IF(ISBLANK($C632),"",VLOOKUP($C632,'[1]Инф. по МКД'!$D$3:$T$13113,10,0))),"",IF(ISBLANK($C632),"",VLOOKUP($C632,'[1]Инф. по МКД'!$D$3:$T$13113,10,0)))</f>
        <v>3</v>
      </c>
      <c r="I632" s="77">
        <f>IF(ISERROR(IF(ISBLANK($C632),"",VLOOKUP($C632,'[1]Инф. по МКД'!$D$3:$T$13113,14,0))),"",IF(ISBLANK($C632),"",VLOOKUP($C632,'[1]Инф. по МКД'!$D$3:$T$13113,14,0)))</f>
        <v>2740</v>
      </c>
      <c r="J632" s="78">
        <f>IF(ISERROR(IF(ISBLANK($C632),"",VLOOKUP($C632,'[1]Инф. по МКД'!$D$3:$T$13113,15,0))),"",IF(ISBLANK($C632),"",VLOOKUP($C632,'[1]Инф. по МКД'!$D$3:$T$13113,15,0)))</f>
        <v>2519.4</v>
      </c>
      <c r="K632" s="77">
        <f>IF(ISERROR(IF(ISBLANK($C632),"",VLOOKUP($C632,'[1]Инф. по МКД'!$D$3:$T$13113,16,0))),"",IF(ISBLANK($C632),"",VLOOKUP($C632,'[1]Инф. по МКД'!$D$3:$T$13113,16,0)))</f>
        <v>2519.4</v>
      </c>
      <c r="L632" s="79">
        <f>IF(ISERROR(IF(ISBLANK($C632),"",VLOOKUP($C632,'[1]Инф. по МКД'!$D$3:$T$13113,17,0))),"",IF(ISBLANK($C632),"",VLOOKUP($C632,'[1]Инф. по МКД'!$D$3:$T$13113,17,0)))</f>
        <v>113</v>
      </c>
      <c r="M632" s="80">
        <f t="shared" si="89"/>
        <v>12339644.800000001</v>
      </c>
      <c r="N632" s="78"/>
      <c r="O632" s="78"/>
      <c r="P632" s="78"/>
      <c r="Q632" s="80">
        <f>IF('Форма 2'!D632=0,"",'Форма 2'!D632-N632-O632-P632)</f>
        <v>12339644.800000001</v>
      </c>
      <c r="R632" s="81">
        <f t="shared" si="94"/>
        <v>4897.8505993490517</v>
      </c>
      <c r="S632" s="81">
        <f t="shared" si="95"/>
        <v>4897.8505993490517</v>
      </c>
      <c r="T632" s="82">
        <v>46387</v>
      </c>
      <c r="U632" s="75" t="s">
        <v>43</v>
      </c>
      <c r="V632" s="84"/>
      <c r="W632" s="84">
        <f t="shared" si="91"/>
        <v>1</v>
      </c>
      <c r="X632" s="85" t="s">
        <v>961</v>
      </c>
      <c r="Y632" s="85" t="s">
        <v>961</v>
      </c>
      <c r="Z632" s="85" t="s">
        <v>961</v>
      </c>
      <c r="AA632" s="85" t="s">
        <v>961</v>
      </c>
      <c r="AB632" s="85" t="s">
        <v>961</v>
      </c>
      <c r="AC632" s="85" t="s">
        <v>961</v>
      </c>
      <c r="AD632" s="85" t="s">
        <v>961</v>
      </c>
      <c r="AE632" s="99" t="s">
        <v>961</v>
      </c>
      <c r="AF632" s="86" t="s">
        <v>961</v>
      </c>
      <c r="AG632" s="85">
        <v>1</v>
      </c>
      <c r="AH632" s="85" t="s">
        <v>961</v>
      </c>
      <c r="AI632" s="85" t="s">
        <v>961</v>
      </c>
      <c r="AJ632" s="85" t="s">
        <v>961</v>
      </c>
      <c r="AK632" s="85" t="s">
        <v>961</v>
      </c>
      <c r="AL632" s="85" t="s">
        <v>961</v>
      </c>
      <c r="AM632" s="85" t="s">
        <v>961</v>
      </c>
      <c r="AN632" s="85" t="s">
        <v>961</v>
      </c>
      <c r="AO632" s="85" t="s">
        <v>961</v>
      </c>
      <c r="AP632" s="85" t="s">
        <v>961</v>
      </c>
      <c r="AQ632" s="85" t="s">
        <v>961</v>
      </c>
      <c r="AR632" s="85" t="s">
        <v>961</v>
      </c>
    </row>
    <row r="633" spans="1:44" ht="16.5" thickTop="1" thickBot="1" x14ac:dyDescent="0.3">
      <c r="A633" s="61">
        <f t="shared" si="90"/>
        <v>40</v>
      </c>
      <c r="B633" s="92" t="str">
        <f>IF(ISERROR(IF(ISBLANK(C633),"",_xlfn.XLOOKUP(C633,'[1]Инф. по МКД'!$D$3:$D$13151,'[1]Инф. по МКД'!$C$3:$C$13151,,0))),"",IF(ISBLANK(C633),"",_xlfn.XLOOKUP(C633,'[1]Инф. по МКД'!$D$3:$D$13151,'[1]Инф. по МКД'!$C$3:$C$13151,,0)))</f>
        <v>город Пермь</v>
      </c>
      <c r="C633" s="96" t="s">
        <v>636</v>
      </c>
      <c r="D633" s="74">
        <f>IF(ISERROR(IF(ISBLANK($C633),"",VLOOKUP($C633,'[1]Инф. по МКД'!$D$3:$T$13113,3,0))),"",IF(ISBLANK($C633),"",VLOOKUP($C633,'[1]Инф. по МКД'!$D$3:$T$13113,3,0)))</f>
        <v>1959</v>
      </c>
      <c r="E633" s="75"/>
      <c r="F633" s="87" t="str">
        <f>IF(ISERROR(IF(ISBLANK($C633),"",VLOOKUP($C633,'[1]Инф. по МКД'!$D$3:$T$13113,5,0))),"",IF(ISBLANK($C633),"",VLOOKUP($C633,'[1]Инф. по МКД'!$D$3:$T$13113,5,0)))</f>
        <v>Кирпич</v>
      </c>
      <c r="G633" s="75">
        <f>IF(ISERROR(IF(ISBLANK($C633),"",VLOOKUP($C633,'[1]Инф. по МКД'!$D$3:$T$13113,9,0))),"",IF(ISBLANK($C633),"",VLOOKUP($C633,'[1]Инф. по МКД'!$D$3:$T$13113,9,0)))</f>
        <v>5</v>
      </c>
      <c r="H633" s="61">
        <f>IF(ISERROR(IF(ISBLANK($C633),"",VLOOKUP($C633,'[1]Инф. по МКД'!$D$3:$T$13113,10,0))),"",IF(ISBLANK($C633),"",VLOOKUP($C633,'[1]Инф. по МКД'!$D$3:$T$13113,10,0)))</f>
        <v>2</v>
      </c>
      <c r="I633" s="77">
        <f>IF(ISERROR(IF(ISBLANK($C633),"",VLOOKUP($C633,'[1]Инф. по МКД'!$D$3:$T$13113,14,0))),"",IF(ISBLANK($C633),"",VLOOKUP($C633,'[1]Инф. по МКД'!$D$3:$T$13113,14,0)))</f>
        <v>1671.11</v>
      </c>
      <c r="J633" s="78">
        <f>IF(ISERROR(IF(ISBLANK($C633),"",VLOOKUP($C633,'[1]Инф. по МКД'!$D$3:$T$13113,15,0))),"",IF(ISBLANK($C633),"",VLOOKUP($C633,'[1]Инф. по МКД'!$D$3:$T$13113,15,0)))</f>
        <v>1280.3</v>
      </c>
      <c r="K633" s="77">
        <f>IF(ISERROR(IF(ISBLANK($C633),"",VLOOKUP($C633,'[1]Инф. по МКД'!$D$3:$T$13113,16,0))),"",IF(ISBLANK($C633),"",VLOOKUP($C633,'[1]Инф. по МКД'!$D$3:$T$13113,16,0)))</f>
        <v>1161.23</v>
      </c>
      <c r="L633" s="79">
        <f>IF(ISERROR(IF(ISBLANK($C633),"",VLOOKUP($C633,'[1]Инф. по МКД'!$D$3:$T$13113,17,0))),"",IF(ISBLANK($C633),"",VLOOKUP($C633,'[1]Инф. по МКД'!$D$3:$T$13113,17,0)))</f>
        <v>54</v>
      </c>
      <c r="M633" s="80">
        <f t="shared" si="89"/>
        <v>4157120.08</v>
      </c>
      <c r="N633" s="78"/>
      <c r="O633" s="78"/>
      <c r="P633" s="78"/>
      <c r="Q633" s="80">
        <f>IF('Форма 2'!D633=0,"",'Форма 2'!D633-N633-O633-P633)</f>
        <v>4157120.08</v>
      </c>
      <c r="R633" s="81">
        <f t="shared" si="94"/>
        <v>3246.9890494415372</v>
      </c>
      <c r="S633" s="81">
        <f t="shared" si="95"/>
        <v>3246.9890494415372</v>
      </c>
      <c r="T633" s="82">
        <v>46387</v>
      </c>
      <c r="U633" s="75" t="s">
        <v>43</v>
      </c>
      <c r="V633" s="84"/>
      <c r="W633" s="84">
        <f t="shared" si="91"/>
        <v>1</v>
      </c>
      <c r="X633" s="85" t="s">
        <v>961</v>
      </c>
      <c r="Y633" s="85">
        <v>1</v>
      </c>
      <c r="Z633" s="85" t="s">
        <v>961</v>
      </c>
      <c r="AA633" s="85" t="s">
        <v>961</v>
      </c>
      <c r="AB633" s="85" t="s">
        <v>961</v>
      </c>
      <c r="AC633" s="85" t="s">
        <v>961</v>
      </c>
      <c r="AD633" s="85" t="s">
        <v>961</v>
      </c>
      <c r="AE633" s="99" t="s">
        <v>961</v>
      </c>
      <c r="AF633" s="86" t="s">
        <v>961</v>
      </c>
      <c r="AG633" s="85" t="s">
        <v>961</v>
      </c>
      <c r="AH633" s="85" t="s">
        <v>961</v>
      </c>
      <c r="AI633" s="85" t="s">
        <v>961</v>
      </c>
      <c r="AJ633" s="85" t="s">
        <v>961</v>
      </c>
      <c r="AK633" s="85" t="s">
        <v>961</v>
      </c>
      <c r="AL633" s="85" t="s">
        <v>961</v>
      </c>
      <c r="AM633" s="85" t="s">
        <v>961</v>
      </c>
      <c r="AN633" s="85" t="s">
        <v>961</v>
      </c>
      <c r="AO633" s="85" t="s">
        <v>961</v>
      </c>
      <c r="AP633" s="85" t="s">
        <v>961</v>
      </c>
      <c r="AQ633" s="85" t="s">
        <v>961</v>
      </c>
      <c r="AR633" s="85" t="s">
        <v>961</v>
      </c>
    </row>
    <row r="634" spans="1:44" ht="16.5" thickTop="1" thickBot="1" x14ac:dyDescent="0.3">
      <c r="A634" s="61">
        <f t="shared" si="90"/>
        <v>41</v>
      </c>
      <c r="B634" s="92" t="str">
        <f>IF(ISERROR(IF(ISBLANK(C634),"",_xlfn.XLOOKUP(C634,'[1]Инф. по МКД'!$D$3:$D$13151,'[1]Инф. по МКД'!$C$3:$C$13151,,0))),"",IF(ISBLANK(C634),"",_xlfn.XLOOKUP(C634,'[1]Инф. по МКД'!$D$3:$D$13151,'[1]Инф. по МКД'!$C$3:$C$13151,,0)))</f>
        <v>город Пермь</v>
      </c>
      <c r="C634" s="96" t="s">
        <v>930</v>
      </c>
      <c r="D634" s="74">
        <f>IF(ISERROR(IF(ISBLANK($C634),"",VLOOKUP($C634,'[1]Инф. по МКД'!$D$3:$T$13113,3,0))),"",IF(ISBLANK($C634),"",VLOOKUP($C634,'[1]Инф. по МКД'!$D$3:$T$13113,3,0)))</f>
        <v>1961</v>
      </c>
      <c r="E634" s="75"/>
      <c r="F634" s="87" t="str">
        <f>IF(ISERROR(IF(ISBLANK($C634),"",VLOOKUP($C634,'[1]Инф. по МКД'!$D$3:$T$13113,5,0))),"",IF(ISBLANK($C634),"",VLOOKUP($C634,'[1]Инф. по МКД'!$D$3:$T$13113,5,0)))</f>
        <v>Кирпич</v>
      </c>
      <c r="G634" s="75">
        <f>IF(ISERROR(IF(ISBLANK($C634),"",VLOOKUP($C634,'[1]Инф. по МКД'!$D$3:$T$13113,9,0))),"",IF(ISBLANK($C634),"",VLOOKUP($C634,'[1]Инф. по МКД'!$D$3:$T$13113,9,0)))</f>
        <v>5</v>
      </c>
      <c r="H634" s="61">
        <f>IF(ISERROR(IF(ISBLANK($C634),"",VLOOKUP($C634,'[1]Инф. по МКД'!$D$3:$T$13113,10,0))),"",IF(ISBLANK($C634),"",VLOOKUP($C634,'[1]Инф. по МКД'!$D$3:$T$13113,10,0)))</f>
        <v>4</v>
      </c>
      <c r="I634" s="77">
        <f>IF(ISERROR(IF(ISBLANK($C634),"",VLOOKUP($C634,'[1]Инф. по МКД'!$D$3:$T$13113,14,0))),"",IF(ISBLANK($C634),"",VLOOKUP($C634,'[1]Инф. по МКД'!$D$3:$T$13113,14,0)))</f>
        <v>3373.4</v>
      </c>
      <c r="J634" s="78">
        <f>IF(ISERROR(IF(ISBLANK($C634),"",VLOOKUP($C634,'[1]Инф. по МКД'!$D$3:$T$13113,15,0))),"",IF(ISBLANK($C634),"",VLOOKUP($C634,'[1]Инф. по МКД'!$D$3:$T$13113,15,0)))</f>
        <v>3015.9</v>
      </c>
      <c r="K634" s="77">
        <f>IF(ISERROR(IF(ISBLANK($C634),"",VLOOKUP($C634,'[1]Инф. по МКД'!$D$3:$T$13113,16,0))),"",IF(ISBLANK($C634),"",VLOOKUP($C634,'[1]Инф. по МКД'!$D$3:$T$13113,16,0)))</f>
        <v>3015.9</v>
      </c>
      <c r="L634" s="79">
        <f>IF(ISERROR(IF(ISBLANK($C634),"",VLOOKUP($C634,'[1]Инф. по МКД'!$D$3:$T$13113,17,0))),"",IF(ISBLANK($C634),"",VLOOKUP($C634,'[1]Инф. по МКД'!$D$3:$T$13113,17,0)))</f>
        <v>113</v>
      </c>
      <c r="M634" s="80">
        <f t="shared" si="89"/>
        <v>2889317.1</v>
      </c>
      <c r="N634" s="78"/>
      <c r="O634" s="78"/>
      <c r="P634" s="78"/>
      <c r="Q634" s="80">
        <f>IF('Форма 2'!D634=0,"",'Форма 2'!D634-N634-O634-P634)</f>
        <v>2889317.1</v>
      </c>
      <c r="R634" s="81">
        <f t="shared" si="94"/>
        <v>958.02815080075595</v>
      </c>
      <c r="S634" s="81">
        <f t="shared" si="95"/>
        <v>958.02815080075595</v>
      </c>
      <c r="T634" s="82">
        <v>46387</v>
      </c>
      <c r="U634" s="75" t="s">
        <v>43</v>
      </c>
      <c r="V634" s="83"/>
      <c r="W634" s="84">
        <f t="shared" si="91"/>
        <v>1</v>
      </c>
      <c r="X634" s="85" t="s">
        <v>961</v>
      </c>
      <c r="Y634" s="85" t="s">
        <v>961</v>
      </c>
      <c r="Z634" s="85" t="s">
        <v>961</v>
      </c>
      <c r="AA634" s="85" t="s">
        <v>961</v>
      </c>
      <c r="AB634" s="85">
        <v>1</v>
      </c>
      <c r="AC634" s="85" t="s">
        <v>961</v>
      </c>
      <c r="AD634" s="85" t="s">
        <v>961</v>
      </c>
      <c r="AE634" s="99" t="s">
        <v>961</v>
      </c>
      <c r="AF634" s="86" t="s">
        <v>961</v>
      </c>
      <c r="AG634" s="85" t="s">
        <v>961</v>
      </c>
      <c r="AH634" s="85" t="s">
        <v>961</v>
      </c>
      <c r="AI634" s="85" t="s">
        <v>961</v>
      </c>
      <c r="AJ634" s="85" t="s">
        <v>961</v>
      </c>
      <c r="AK634" s="85" t="s">
        <v>961</v>
      </c>
      <c r="AL634" s="85" t="s">
        <v>961</v>
      </c>
      <c r="AM634" s="85" t="s">
        <v>961</v>
      </c>
      <c r="AN634" s="85" t="s">
        <v>961</v>
      </c>
      <c r="AO634" s="85" t="s">
        <v>961</v>
      </c>
      <c r="AP634" s="85" t="s">
        <v>961</v>
      </c>
      <c r="AQ634" s="85" t="s">
        <v>961</v>
      </c>
      <c r="AR634" s="85" t="s">
        <v>961</v>
      </c>
    </row>
    <row r="635" spans="1:44" ht="16.5" thickTop="1" thickBot="1" x14ac:dyDescent="0.3">
      <c r="A635" s="61">
        <f t="shared" si="90"/>
        <v>42</v>
      </c>
      <c r="B635" s="92" t="str">
        <f>IF(ISERROR(IF(ISBLANK(C635),"",_xlfn.XLOOKUP(C635,'[1]Инф. по МКД'!$D$3:$D$13151,'[1]Инф. по МКД'!$C$3:$C$13151,,0))),"",IF(ISBLANK(C635),"",_xlfn.XLOOKUP(C635,'[1]Инф. по МКД'!$D$3:$D$13151,'[1]Инф. по МКД'!$C$3:$C$13151,,0)))</f>
        <v>город Пермь</v>
      </c>
      <c r="C635" s="96" t="s">
        <v>831</v>
      </c>
      <c r="D635" s="74">
        <f>IF(ISERROR(IF(ISBLANK($C635),"",VLOOKUP($C635,'[1]Инф. по МКД'!$D$3:$T$13113,3,0))),"",IF(ISBLANK($C635),"",VLOOKUP($C635,'[1]Инф. по МКД'!$D$3:$T$13113,3,0)))</f>
        <v>1964</v>
      </c>
      <c r="E635" s="75"/>
      <c r="F635" s="87" t="str">
        <f>IF(ISERROR(IF(ISBLANK($C635),"",VLOOKUP($C635,'[1]Инф. по МКД'!$D$3:$T$13113,5,0))),"",IF(ISBLANK($C635),"",VLOOKUP($C635,'[1]Инф. по МКД'!$D$3:$T$13113,5,0)))</f>
        <v>Кирпич</v>
      </c>
      <c r="G635" s="75">
        <f>IF(ISERROR(IF(ISBLANK($C635),"",VLOOKUP($C635,'[1]Инф. по МКД'!$D$3:$T$13113,9,0))),"",IF(ISBLANK($C635),"",VLOOKUP($C635,'[1]Инф. по МКД'!$D$3:$T$13113,9,0)))</f>
        <v>5</v>
      </c>
      <c r="H635" s="61">
        <f>IF(ISERROR(IF(ISBLANK($C635),"",VLOOKUP($C635,'[1]Инф. по МКД'!$D$3:$T$13113,10,0))),"",IF(ISBLANK($C635),"",VLOOKUP($C635,'[1]Инф. по МКД'!$D$3:$T$13113,10,0)))</f>
        <v>4</v>
      </c>
      <c r="I635" s="77">
        <f>IF(ISERROR(IF(ISBLANK($C635),"",VLOOKUP($C635,'[1]Инф. по МКД'!$D$3:$T$13113,14,0))),"",IF(ISBLANK($C635),"",VLOOKUP($C635,'[1]Инф. по МКД'!$D$3:$T$13113,14,0)))</f>
        <v>3244</v>
      </c>
      <c r="J635" s="78">
        <f>IF(ISERROR(IF(ISBLANK($C635),"",VLOOKUP($C635,'[1]Инф. по МКД'!$D$3:$T$13113,15,0))),"",IF(ISBLANK($C635),"",VLOOKUP($C635,'[1]Инф. по МКД'!$D$3:$T$13113,15,0)))</f>
        <v>2072.3000000000002</v>
      </c>
      <c r="K635" s="77">
        <f>IF(ISERROR(IF(ISBLANK($C635),"",VLOOKUP($C635,'[1]Инф. по МКД'!$D$3:$T$13113,16,0))),"",IF(ISBLANK($C635),"",VLOOKUP($C635,'[1]Инф. по МКД'!$D$3:$T$13113,16,0)))</f>
        <v>2072.3000000000002</v>
      </c>
      <c r="L635" s="79">
        <f>IF(ISERROR(IF(ISBLANK($C635),"",VLOOKUP($C635,'[1]Инф. по МКД'!$D$3:$T$13113,17,0))),"",IF(ISBLANK($C635),"",VLOOKUP($C635,'[1]Инф. по МКД'!$D$3:$T$13113,17,0)))</f>
        <v>185</v>
      </c>
      <c r="M635" s="80">
        <f t="shared" si="89"/>
        <v>14609418.880000001</v>
      </c>
      <c r="N635" s="78"/>
      <c r="O635" s="78"/>
      <c r="P635" s="78"/>
      <c r="Q635" s="80">
        <f>IF('Форма 2'!D635=0,"",'Форма 2'!D635-N635-O635-P635)</f>
        <v>14609418.880000001</v>
      </c>
      <c r="R635" s="81">
        <f t="shared" si="94"/>
        <v>7049.857105631424</v>
      </c>
      <c r="S635" s="81">
        <f t="shared" si="95"/>
        <v>7049.857105631424</v>
      </c>
      <c r="T635" s="82">
        <v>46387</v>
      </c>
      <c r="U635" s="75" t="s">
        <v>43</v>
      </c>
      <c r="V635" s="84"/>
      <c r="W635" s="84">
        <f t="shared" si="91"/>
        <v>1</v>
      </c>
      <c r="X635" s="85" t="s">
        <v>961</v>
      </c>
      <c r="Y635" s="85" t="s">
        <v>961</v>
      </c>
      <c r="Z635" s="85" t="s">
        <v>961</v>
      </c>
      <c r="AA635" s="85" t="s">
        <v>961</v>
      </c>
      <c r="AB635" s="85" t="s">
        <v>961</v>
      </c>
      <c r="AC635" s="85" t="s">
        <v>961</v>
      </c>
      <c r="AD635" s="85" t="s">
        <v>961</v>
      </c>
      <c r="AE635" s="99" t="s">
        <v>961</v>
      </c>
      <c r="AF635" s="86" t="s">
        <v>961</v>
      </c>
      <c r="AG635" s="85">
        <v>1</v>
      </c>
      <c r="AH635" s="85" t="s">
        <v>961</v>
      </c>
      <c r="AI635" s="85" t="s">
        <v>961</v>
      </c>
      <c r="AJ635" s="85" t="s">
        <v>961</v>
      </c>
      <c r="AK635" s="85" t="s">
        <v>961</v>
      </c>
      <c r="AL635" s="85" t="s">
        <v>961</v>
      </c>
      <c r="AM635" s="85" t="s">
        <v>961</v>
      </c>
      <c r="AN635" s="85" t="s">
        <v>961</v>
      </c>
      <c r="AO635" s="85" t="s">
        <v>961</v>
      </c>
      <c r="AP635" s="85" t="s">
        <v>961</v>
      </c>
      <c r="AQ635" s="85" t="s">
        <v>961</v>
      </c>
      <c r="AR635" s="85" t="s">
        <v>961</v>
      </c>
    </row>
    <row r="636" spans="1:44" ht="16.5" thickTop="1" thickBot="1" x14ac:dyDescent="0.3">
      <c r="A636" s="61">
        <f t="shared" si="90"/>
        <v>43</v>
      </c>
      <c r="B636" s="92" t="str">
        <f>IF(ISERROR(IF(ISBLANK(C636),"",_xlfn.XLOOKUP(C636,'[1]Инф. по МКД'!$D$3:$D$13151,'[1]Инф. по МКД'!$C$3:$C$13151,,0))),"",IF(ISBLANK(C636),"",_xlfn.XLOOKUP(C636,'[1]Инф. по МКД'!$D$3:$D$13151,'[1]Инф. по МКД'!$C$3:$C$13151,,0)))</f>
        <v>город Пермь</v>
      </c>
      <c r="C636" s="96" t="s">
        <v>966</v>
      </c>
      <c r="D636" s="74">
        <f>IF(ISERROR(IF(ISBLANK($C636),"",VLOOKUP($C636,'[1]Инф. по МКД'!$D$3:$T$13113,3,0))),"",IF(ISBLANK($C636),"",VLOOKUP($C636,'[1]Инф. по МКД'!$D$3:$T$13113,3,0)))</f>
        <v>1965</v>
      </c>
      <c r="E636" s="75"/>
      <c r="F636" s="87" t="str">
        <f>IF(ISERROR(IF(ISBLANK($C636),"",VLOOKUP($C636,'[1]Инф. по МКД'!$D$3:$T$13113,5,0))),"",IF(ISBLANK($C636),"",VLOOKUP($C636,'[1]Инф. по МКД'!$D$3:$T$13113,5,0)))</f>
        <v>кирпич</v>
      </c>
      <c r="G636" s="75">
        <f>IF(ISERROR(IF(ISBLANK($C636),"",VLOOKUP($C636,'[1]Инф. по МКД'!$D$3:$T$13113,9,0))),"",IF(ISBLANK($C636),"",VLOOKUP($C636,'[1]Инф. по МКД'!$D$3:$T$13113,9,0)))</f>
        <v>5</v>
      </c>
      <c r="H636" s="61">
        <f>IF(ISERROR(IF(ISBLANK($C636),"",VLOOKUP($C636,'[1]Инф. по МКД'!$D$3:$T$13113,10,0))),"",IF(ISBLANK($C636),"",VLOOKUP($C636,'[1]Инф. по МКД'!$D$3:$T$13113,10,0)))</f>
        <v>4</v>
      </c>
      <c r="I636" s="77">
        <f>IF(ISERROR(IF(ISBLANK($C636),"",VLOOKUP($C636,'[1]Инф. по МКД'!$D$3:$T$13113,14,0))),"",IF(ISBLANK($C636),"",VLOOKUP($C636,'[1]Инф. по МКД'!$D$3:$T$13113,14,0)))</f>
        <v>3207</v>
      </c>
      <c r="J636" s="78">
        <f>IF(ISERROR(IF(ISBLANK($C636),"",VLOOKUP($C636,'[1]Инф. по МКД'!$D$3:$T$13113,15,0))),"",IF(ISBLANK($C636),"",VLOOKUP($C636,'[1]Инф. по МКД'!$D$3:$T$13113,15,0)))</f>
        <v>2563.1999999999998</v>
      </c>
      <c r="K636" s="77">
        <f>IF(ISERROR(IF(ISBLANK($C636),"",VLOOKUP($C636,'[1]Инф. по МКД'!$D$3:$T$13113,16,0))),"",IF(ISBLANK($C636),"",VLOOKUP($C636,'[1]Инф. по МКД'!$D$3:$T$13113,16,0)))</f>
        <v>2563.1999999999998</v>
      </c>
      <c r="L636" s="79">
        <f>IF(ISERROR(IF(ISBLANK($C636),"",VLOOKUP($C636,'[1]Инф. по МКД'!$D$3:$T$13113,17,0))),"",IF(ISBLANK($C636),"",VLOOKUP($C636,'[1]Инф. по МКД'!$D$3:$T$13113,17,0)))</f>
        <v>110</v>
      </c>
      <c r="M636" s="80">
        <f t="shared" si="89"/>
        <v>14442788.640000001</v>
      </c>
      <c r="N636" s="78"/>
      <c r="O636" s="78"/>
      <c r="P636" s="78"/>
      <c r="Q636" s="80">
        <f>IF('Форма 2'!D636=0,"",'Форма 2'!D636-N636-O636-P636)</f>
        <v>14442788.640000001</v>
      </c>
      <c r="R636" s="81">
        <f t="shared" si="94"/>
        <v>5634.6709737827723</v>
      </c>
      <c r="S636" s="81">
        <f t="shared" si="95"/>
        <v>5634.6709737827723</v>
      </c>
      <c r="T636" s="82">
        <v>46387</v>
      </c>
      <c r="U636" s="75" t="s">
        <v>44</v>
      </c>
      <c r="V636" s="83"/>
      <c r="W636" s="84">
        <f t="shared" si="91"/>
        <v>1</v>
      </c>
      <c r="X636" s="85" t="s">
        <v>961</v>
      </c>
      <c r="Y636" s="85" t="s">
        <v>961</v>
      </c>
      <c r="Z636" s="85" t="s">
        <v>961</v>
      </c>
      <c r="AA636" s="85" t="s">
        <v>961</v>
      </c>
      <c r="AB636" s="85" t="s">
        <v>961</v>
      </c>
      <c r="AC636" s="85" t="s">
        <v>961</v>
      </c>
      <c r="AD636" s="85" t="s">
        <v>961</v>
      </c>
      <c r="AE636" s="99" t="s">
        <v>961</v>
      </c>
      <c r="AF636" s="86" t="s">
        <v>961</v>
      </c>
      <c r="AG636" s="85">
        <v>1</v>
      </c>
      <c r="AH636" s="85" t="s">
        <v>961</v>
      </c>
      <c r="AI636" s="85" t="s">
        <v>961</v>
      </c>
      <c r="AJ636" s="85" t="s">
        <v>961</v>
      </c>
      <c r="AK636" s="85" t="s">
        <v>961</v>
      </c>
      <c r="AL636" s="85" t="s">
        <v>961</v>
      </c>
      <c r="AM636" s="85" t="s">
        <v>961</v>
      </c>
      <c r="AN636" s="85" t="s">
        <v>961</v>
      </c>
      <c r="AO636" s="85" t="s">
        <v>961</v>
      </c>
      <c r="AP636" s="85" t="s">
        <v>961</v>
      </c>
      <c r="AQ636" s="85" t="s">
        <v>961</v>
      </c>
      <c r="AR636" s="85" t="s">
        <v>961</v>
      </c>
    </row>
    <row r="637" spans="1:44" ht="16.5" thickTop="1" thickBot="1" x14ac:dyDescent="0.3">
      <c r="A637" s="61">
        <f t="shared" si="90"/>
        <v>44</v>
      </c>
      <c r="B637" s="92" t="str">
        <f>IF(ISERROR(IF(ISBLANK(C637),"",_xlfn.XLOOKUP(C637,'[1]Инф. по МКД'!$D$3:$D$13151,'[1]Инф. по МКД'!$C$3:$C$13151,,0))),"",IF(ISBLANK(C637),"",_xlfn.XLOOKUP(C637,'[1]Инф. по МКД'!$D$3:$D$13151,'[1]Инф. по МКД'!$C$3:$C$13151,,0)))</f>
        <v>город Пермь</v>
      </c>
      <c r="C637" s="96" t="s">
        <v>258</v>
      </c>
      <c r="D637" s="74">
        <f>IF(ISERROR(IF(ISBLANK($C637),"",VLOOKUP($C637,'[1]Инф. по МКД'!$D$3:$T$13113,3,0))),"",IF(ISBLANK($C637),"",VLOOKUP($C637,'[1]Инф. по МКД'!$D$3:$T$13113,3,0)))</f>
        <v>1965</v>
      </c>
      <c r="E637" s="75"/>
      <c r="F637" s="87" t="str">
        <f>IF(ISERROR(IF(ISBLANK($C637),"",VLOOKUP($C637,'[1]Инф. по МКД'!$D$3:$T$13113,5,0))),"",IF(ISBLANK($C637),"",VLOOKUP($C637,'[1]Инф. по МКД'!$D$3:$T$13113,5,0)))</f>
        <v>Крупные панели</v>
      </c>
      <c r="G637" s="75">
        <f>IF(ISERROR(IF(ISBLANK($C637),"",VLOOKUP($C637,'[1]Инф. по МКД'!$D$3:$T$13113,9,0))),"",IF(ISBLANK($C637),"",VLOOKUP($C637,'[1]Инф. по МКД'!$D$3:$T$13113,9,0)))</f>
        <v>5</v>
      </c>
      <c r="H637" s="61">
        <f>IF(ISERROR(IF(ISBLANK($C637),"",VLOOKUP($C637,'[1]Инф. по МКД'!$D$3:$T$13113,10,0))),"",IF(ISBLANK($C637),"",VLOOKUP($C637,'[1]Инф. по МКД'!$D$3:$T$13113,10,0)))</f>
        <v>4</v>
      </c>
      <c r="I637" s="77">
        <f>IF(ISERROR(IF(ISBLANK($C637),"",VLOOKUP($C637,'[1]Инф. по МКД'!$D$3:$T$13113,14,0))),"",IF(ISBLANK($C637),"",VLOOKUP($C637,'[1]Инф. по МКД'!$D$3:$T$13113,14,0)))</f>
        <v>3913.4</v>
      </c>
      <c r="J637" s="78">
        <f>IF(ISERROR(IF(ISBLANK($C637),"",VLOOKUP($C637,'[1]Инф. по МКД'!$D$3:$T$13113,15,0))),"",IF(ISBLANK($C637),"",VLOOKUP($C637,'[1]Инф. по МКД'!$D$3:$T$13113,15,0)))</f>
        <v>3635</v>
      </c>
      <c r="K637" s="77">
        <f>IF(ISERROR(IF(ISBLANK($C637),"",VLOOKUP($C637,'[1]Инф. по МКД'!$D$3:$T$13113,16,0))),"",IF(ISBLANK($C637),"",VLOOKUP($C637,'[1]Инф. по МКД'!$D$3:$T$13113,16,0)))</f>
        <v>35899</v>
      </c>
      <c r="L637" s="79">
        <f>IF(ISERROR(IF(ISBLANK($C637),"",VLOOKUP($C637,'[1]Инф. по МКД'!$D$3:$T$13113,17,0))),"",IF(ISBLANK($C637),"",VLOOKUP($C637,'[1]Инф. по МКД'!$D$3:$T$13113,17,0)))</f>
        <v>180</v>
      </c>
      <c r="M637" s="80">
        <f t="shared" si="89"/>
        <v>1781810.15</v>
      </c>
      <c r="N637" s="78"/>
      <c r="O637" s="78"/>
      <c r="P637" s="78"/>
      <c r="Q637" s="80">
        <f>IF('Форма 2'!D637=0,"",'Форма 2'!D637-N637-O637-P637)</f>
        <v>1781810.15</v>
      </c>
      <c r="R637" s="81">
        <f t="shared" si="94"/>
        <v>490.18160935350755</v>
      </c>
      <c r="S637" s="81">
        <f t="shared" si="95"/>
        <v>490.18160935350755</v>
      </c>
      <c r="T637" s="82">
        <v>46387</v>
      </c>
      <c r="U637" s="75" t="s">
        <v>43</v>
      </c>
      <c r="V637" s="83"/>
      <c r="W637" s="84">
        <f t="shared" si="91"/>
        <v>1</v>
      </c>
      <c r="X637" s="85" t="s">
        <v>961</v>
      </c>
      <c r="Y637" s="85" t="s">
        <v>961</v>
      </c>
      <c r="Z637" s="85" t="s">
        <v>961</v>
      </c>
      <c r="AA637" s="85" t="s">
        <v>961</v>
      </c>
      <c r="AB637" s="85" t="s">
        <v>961</v>
      </c>
      <c r="AC637" s="85">
        <v>1</v>
      </c>
      <c r="AD637" s="85" t="s">
        <v>961</v>
      </c>
      <c r="AE637" s="99" t="s">
        <v>961</v>
      </c>
      <c r="AF637" s="86" t="s">
        <v>961</v>
      </c>
      <c r="AG637" s="85" t="s">
        <v>961</v>
      </c>
      <c r="AH637" s="85" t="s">
        <v>961</v>
      </c>
      <c r="AI637" s="85" t="s">
        <v>961</v>
      </c>
      <c r="AJ637" s="85" t="s">
        <v>961</v>
      </c>
      <c r="AK637" s="85" t="s">
        <v>961</v>
      </c>
      <c r="AL637" s="85" t="s">
        <v>961</v>
      </c>
      <c r="AM637" s="85" t="s">
        <v>961</v>
      </c>
      <c r="AN637" s="85" t="s">
        <v>961</v>
      </c>
      <c r="AO637" s="85" t="s">
        <v>961</v>
      </c>
      <c r="AP637" s="85" t="s">
        <v>961</v>
      </c>
      <c r="AQ637" s="85" t="s">
        <v>961</v>
      </c>
      <c r="AR637" s="85" t="s">
        <v>961</v>
      </c>
    </row>
    <row r="638" spans="1:44" ht="16.5" thickTop="1" thickBot="1" x14ac:dyDescent="0.3">
      <c r="A638" s="61">
        <f t="shared" si="90"/>
        <v>45</v>
      </c>
      <c r="B638" s="92" t="str">
        <f>IF(ISERROR(IF(ISBLANK(C638),"",_xlfn.XLOOKUP(C638,'[1]Инф. по МКД'!$D$3:$D$13151,'[1]Инф. по МКД'!$C$3:$C$13151,,0))),"",IF(ISBLANK(C638),"",_xlfn.XLOOKUP(C638,'[1]Инф. по МКД'!$D$3:$D$13151,'[1]Инф. по МКД'!$C$3:$C$13151,,0)))</f>
        <v>город Пермь</v>
      </c>
      <c r="C638" s="96" t="s">
        <v>637</v>
      </c>
      <c r="D638" s="74">
        <f>IF(ISERROR(IF(ISBLANK($C638),"",VLOOKUP($C638,'[1]Инф. по МКД'!$D$3:$T$13113,3,0))),"",IF(ISBLANK($C638),"",VLOOKUP($C638,'[1]Инф. по МКД'!$D$3:$T$13113,3,0)))</f>
        <v>1963</v>
      </c>
      <c r="E638" s="75"/>
      <c r="F638" s="87" t="str">
        <f>IF(ISERROR(IF(ISBLANK($C638),"",VLOOKUP($C638,'[1]Инф. по МКД'!$D$3:$T$13113,5,0))),"",IF(ISBLANK($C638),"",VLOOKUP($C638,'[1]Инф. по МКД'!$D$3:$T$13113,5,0)))</f>
        <v>Кирпич</v>
      </c>
      <c r="G638" s="75">
        <f>IF(ISERROR(IF(ISBLANK($C638),"",VLOOKUP($C638,'[1]Инф. по МКД'!$D$3:$T$13113,9,0))),"",IF(ISBLANK($C638),"",VLOOKUP($C638,'[1]Инф. по МКД'!$D$3:$T$13113,9,0)))</f>
        <v>5</v>
      </c>
      <c r="H638" s="61">
        <f>IF(ISERROR(IF(ISBLANK($C638),"",VLOOKUP($C638,'[1]Инф. по МКД'!$D$3:$T$13113,10,0))),"",IF(ISBLANK($C638),"",VLOOKUP($C638,'[1]Инф. по МКД'!$D$3:$T$13113,10,0)))</f>
        <v>2</v>
      </c>
      <c r="I638" s="77">
        <f>IF(ISERROR(IF(ISBLANK($C638),"",VLOOKUP($C638,'[1]Инф. по МКД'!$D$3:$T$13113,14,0))),"",IF(ISBLANK($C638),"",VLOOKUP($C638,'[1]Инф. по МКД'!$D$3:$T$13113,14,0)))</f>
        <v>1630.1</v>
      </c>
      <c r="J638" s="78">
        <f>IF(ISERROR(IF(ISBLANK($C638),"",VLOOKUP($C638,'[1]Инф. по МКД'!$D$3:$T$13113,15,0))),"",IF(ISBLANK($C638),"",VLOOKUP($C638,'[1]Инф. по МКД'!$D$3:$T$13113,15,0)))</f>
        <v>1596.8</v>
      </c>
      <c r="K638" s="77">
        <f>IF(ISERROR(IF(ISBLANK($C638),"",VLOOKUP($C638,'[1]Инф. по МКД'!$D$3:$T$13113,16,0))),"",IF(ISBLANK($C638),"",VLOOKUP($C638,'[1]Инф. по МКД'!$D$3:$T$13113,16,0)))</f>
        <v>1596.8</v>
      </c>
      <c r="L638" s="79">
        <f>IF(ISERROR(IF(ISBLANK($C638),"",VLOOKUP($C638,'[1]Инф. по МКД'!$D$3:$T$13113,17,0))),"",IF(ISBLANK($C638),"",VLOOKUP($C638,'[1]Инф. по МКД'!$D$3:$T$13113,17,0)))</f>
        <v>63</v>
      </c>
      <c r="M638" s="80">
        <f t="shared" si="89"/>
        <v>7341187.9500000002</v>
      </c>
      <c r="N638" s="78"/>
      <c r="O638" s="78"/>
      <c r="P638" s="78"/>
      <c r="Q638" s="80">
        <f>IF('Форма 2'!D638=0,"",'Форма 2'!D638-N638-O638-P638)</f>
        <v>7341187.9500000002</v>
      </c>
      <c r="R638" s="81">
        <f t="shared" si="94"/>
        <v>4597.4373434368736</v>
      </c>
      <c r="S638" s="81">
        <f t="shared" si="95"/>
        <v>4597.4373434368736</v>
      </c>
      <c r="T638" s="82">
        <v>46387</v>
      </c>
      <c r="U638" s="75" t="s">
        <v>43</v>
      </c>
      <c r="V638" s="84"/>
      <c r="W638" s="84">
        <f t="shared" si="91"/>
        <v>1</v>
      </c>
      <c r="X638" s="85" t="s">
        <v>961</v>
      </c>
      <c r="Y638" s="85" t="s">
        <v>961</v>
      </c>
      <c r="Z638" s="85" t="s">
        <v>961</v>
      </c>
      <c r="AA638" s="85" t="s">
        <v>961</v>
      </c>
      <c r="AB638" s="85" t="s">
        <v>961</v>
      </c>
      <c r="AC638" s="85" t="s">
        <v>961</v>
      </c>
      <c r="AD638" s="85" t="s">
        <v>961</v>
      </c>
      <c r="AE638" s="99" t="s">
        <v>961</v>
      </c>
      <c r="AF638" s="86" t="s">
        <v>961</v>
      </c>
      <c r="AG638" s="85">
        <v>1</v>
      </c>
      <c r="AH638" s="85" t="s">
        <v>961</v>
      </c>
      <c r="AI638" s="85" t="s">
        <v>961</v>
      </c>
      <c r="AJ638" s="85" t="s">
        <v>961</v>
      </c>
      <c r="AK638" s="85" t="s">
        <v>961</v>
      </c>
      <c r="AL638" s="85" t="s">
        <v>961</v>
      </c>
      <c r="AM638" s="85" t="s">
        <v>961</v>
      </c>
      <c r="AN638" s="85" t="s">
        <v>961</v>
      </c>
      <c r="AO638" s="85" t="s">
        <v>961</v>
      </c>
      <c r="AP638" s="85" t="s">
        <v>961</v>
      </c>
      <c r="AQ638" s="85" t="s">
        <v>961</v>
      </c>
      <c r="AR638" s="85" t="s">
        <v>961</v>
      </c>
    </row>
    <row r="639" spans="1:44" ht="16.5" thickTop="1" thickBot="1" x14ac:dyDescent="0.3">
      <c r="A639" s="61">
        <f t="shared" si="90"/>
        <v>46</v>
      </c>
      <c r="B639" s="92" t="str">
        <f>IF(ISERROR(IF(ISBLANK(C639),"",_xlfn.XLOOKUP(C639,'[1]Инф. по МКД'!$D$3:$D$13151,'[1]Инф. по МКД'!$C$3:$C$13151,,0))),"",IF(ISBLANK(C639),"",_xlfn.XLOOKUP(C639,'[1]Инф. по МКД'!$D$3:$D$13151,'[1]Инф. по МКД'!$C$3:$C$13151,,0)))</f>
        <v>город Пермь</v>
      </c>
      <c r="C639" s="96" t="s">
        <v>259</v>
      </c>
      <c r="D639" s="74">
        <f>IF(ISERROR(IF(ISBLANK($C639),"",VLOOKUP($C639,'[1]Инф. по МКД'!$D$3:$T$13113,3,0))),"",IF(ISBLANK($C639),"",VLOOKUP($C639,'[1]Инф. по МКД'!$D$3:$T$13113,3,0)))</f>
        <v>1959</v>
      </c>
      <c r="E639" s="75"/>
      <c r="F639" s="87" t="str">
        <f>IF(ISERROR(IF(ISBLANK($C639),"",VLOOKUP($C639,'[1]Инф. по МКД'!$D$3:$T$13113,5,0))),"",IF(ISBLANK($C639),"",VLOOKUP($C639,'[1]Инф. по МКД'!$D$3:$T$13113,5,0)))</f>
        <v>Кирпич</v>
      </c>
      <c r="G639" s="75">
        <f>IF(ISERROR(IF(ISBLANK($C639),"",VLOOKUP($C639,'[1]Инф. по МКД'!$D$3:$T$13113,9,0))),"",IF(ISBLANK($C639),"",VLOOKUP($C639,'[1]Инф. по МКД'!$D$3:$T$13113,9,0)))</f>
        <v>2</v>
      </c>
      <c r="H639" s="61">
        <f>IF(ISERROR(IF(ISBLANK($C639),"",VLOOKUP($C639,'[1]Инф. по МКД'!$D$3:$T$13113,10,0))),"",IF(ISBLANK($C639),"",VLOOKUP($C639,'[1]Инф. по МКД'!$D$3:$T$13113,10,0)))</f>
        <v>3</v>
      </c>
      <c r="I639" s="77">
        <f>IF(ISERROR(IF(ISBLANK($C639),"",VLOOKUP($C639,'[1]Инф. по МКД'!$D$3:$T$13113,14,0))),"",IF(ISBLANK($C639),"",VLOOKUP($C639,'[1]Инф. по МКД'!$D$3:$T$13113,14,0)))</f>
        <v>895.2</v>
      </c>
      <c r="J639" s="78">
        <f>IF(ISERROR(IF(ISBLANK($C639),"",VLOOKUP($C639,'[1]Инф. по МКД'!$D$3:$T$13113,15,0))),"",IF(ISBLANK($C639),"",VLOOKUP($C639,'[1]Инф. по МКД'!$D$3:$T$13113,15,0)))</f>
        <v>564.20000000000005</v>
      </c>
      <c r="K639" s="77">
        <f>IF(ISERROR(IF(ISBLANK($C639),"",VLOOKUP($C639,'[1]Инф. по МКД'!$D$3:$T$13113,16,0))),"",IF(ISBLANK($C639),"",VLOOKUP($C639,'[1]Инф. по МКД'!$D$3:$T$13113,16,0)))</f>
        <v>528.09</v>
      </c>
      <c r="L639" s="79">
        <f>IF(ISERROR(IF(ISBLANK($C639),"",VLOOKUP($C639,'[1]Инф. по МКД'!$D$3:$T$13113,17,0))),"",IF(ISBLANK($C639),"",VLOOKUP($C639,'[1]Инф. по МКД'!$D$3:$T$13113,17,0)))</f>
        <v>30</v>
      </c>
      <c r="M639" s="80">
        <f t="shared" si="89"/>
        <v>5216464.68</v>
      </c>
      <c r="N639" s="78"/>
      <c r="O639" s="78"/>
      <c r="P639" s="78"/>
      <c r="Q639" s="80">
        <f>IF('Форма 2'!D639=0,"",'Форма 2'!D639-N639-O639-P639)</f>
        <v>5216464.68</v>
      </c>
      <c r="R639" s="81">
        <f t="shared" si="94"/>
        <v>9245.7722084367233</v>
      </c>
      <c r="S639" s="81">
        <f t="shared" si="95"/>
        <v>9245.7722084367233</v>
      </c>
      <c r="T639" s="82">
        <v>46387</v>
      </c>
      <c r="U639" s="75" t="s">
        <v>43</v>
      </c>
      <c r="V639" s="83"/>
      <c r="W639" s="84">
        <f t="shared" si="91"/>
        <v>1</v>
      </c>
      <c r="X639" s="85" t="s">
        <v>961</v>
      </c>
      <c r="Y639" s="85" t="s">
        <v>961</v>
      </c>
      <c r="Z639" s="85" t="s">
        <v>961</v>
      </c>
      <c r="AA639" s="85" t="s">
        <v>961</v>
      </c>
      <c r="AB639" s="85" t="s">
        <v>961</v>
      </c>
      <c r="AC639" s="85" t="s">
        <v>961</v>
      </c>
      <c r="AD639" s="85" t="s">
        <v>961</v>
      </c>
      <c r="AE639" s="99" t="s">
        <v>961</v>
      </c>
      <c r="AF639" s="86" t="s">
        <v>961</v>
      </c>
      <c r="AG639" s="85" t="s">
        <v>961</v>
      </c>
      <c r="AH639" s="85">
        <v>1</v>
      </c>
      <c r="AI639" s="85" t="s">
        <v>961</v>
      </c>
      <c r="AJ639" s="85" t="s">
        <v>961</v>
      </c>
      <c r="AK639" s="85" t="s">
        <v>961</v>
      </c>
      <c r="AL639" s="85" t="s">
        <v>961</v>
      </c>
      <c r="AM639" s="85" t="s">
        <v>961</v>
      </c>
      <c r="AN639" s="85" t="s">
        <v>961</v>
      </c>
      <c r="AO639" s="85" t="s">
        <v>961</v>
      </c>
      <c r="AP639" s="85" t="s">
        <v>961</v>
      </c>
      <c r="AQ639" s="85" t="s">
        <v>961</v>
      </c>
      <c r="AR639" s="85" t="s">
        <v>961</v>
      </c>
    </row>
    <row r="640" spans="1:44" ht="16.5" thickTop="1" thickBot="1" x14ac:dyDescent="0.3">
      <c r="A640" s="61">
        <f t="shared" si="90"/>
        <v>47</v>
      </c>
      <c r="B640" s="92" t="str">
        <f>IF(ISERROR(IF(ISBLANK(C640),"",_xlfn.XLOOKUP(C640,'[1]Инф. по МКД'!$D$3:$D$13151,'[1]Инф. по МКД'!$C$3:$C$13151,,0))),"",IF(ISBLANK(C640),"",_xlfn.XLOOKUP(C640,'[1]Инф. по МКД'!$D$3:$D$13151,'[1]Инф. по МКД'!$C$3:$C$13151,,0)))</f>
        <v>город Пермь</v>
      </c>
      <c r="C640" s="96" t="s">
        <v>638</v>
      </c>
      <c r="D640" s="74">
        <f>IF(ISERROR(IF(ISBLANK($C640),"",VLOOKUP($C640,'[1]Инф. по МКД'!$D$3:$T$13113,3,0))),"",IF(ISBLANK($C640),"",VLOOKUP($C640,'[1]Инф. по МКД'!$D$3:$T$13113,3,0)))</f>
        <v>1949</v>
      </c>
      <c r="E640" s="75"/>
      <c r="F640" s="87" t="str">
        <f>IF(ISERROR(IF(ISBLANK($C640),"",VLOOKUP($C640,'[1]Инф. по МКД'!$D$3:$T$13113,5,0))),"",IF(ISBLANK($C640),"",VLOOKUP($C640,'[1]Инф. по МКД'!$D$3:$T$13113,5,0)))</f>
        <v>Шлакоблок</v>
      </c>
      <c r="G640" s="75">
        <f>IF(ISERROR(IF(ISBLANK($C640),"",VLOOKUP($C640,'[1]Инф. по МКД'!$D$3:$T$13113,9,0))),"",IF(ISBLANK($C640),"",VLOOKUP($C640,'[1]Инф. по МКД'!$D$3:$T$13113,9,0)))</f>
        <v>3</v>
      </c>
      <c r="H640" s="61">
        <f>IF(ISERROR(IF(ISBLANK($C640),"",VLOOKUP($C640,'[1]Инф. по МКД'!$D$3:$T$13113,10,0))),"",IF(ISBLANK($C640),"",VLOOKUP($C640,'[1]Инф. по МКД'!$D$3:$T$13113,10,0)))</f>
        <v>3</v>
      </c>
      <c r="I640" s="77">
        <f>IF(ISERROR(IF(ISBLANK($C640),"",VLOOKUP($C640,'[1]Инф. по МКД'!$D$3:$T$13113,14,0))),"",IF(ISBLANK($C640),"",VLOOKUP($C640,'[1]Инф. по МКД'!$D$3:$T$13113,14,0)))</f>
        <v>1541.5</v>
      </c>
      <c r="J640" s="78">
        <f>IF(ISERROR(IF(ISBLANK($C640),"",VLOOKUP($C640,'[1]Инф. по МКД'!$D$3:$T$13113,15,0))),"",IF(ISBLANK($C640),"",VLOOKUP($C640,'[1]Инф. по МКД'!$D$3:$T$13113,15,0)))</f>
        <v>1149.3</v>
      </c>
      <c r="K640" s="77">
        <f>IF(ISERROR(IF(ISBLANK($C640),"",VLOOKUP($C640,'[1]Инф. по МКД'!$D$3:$T$13113,16,0))),"",IF(ISBLANK($C640),"",VLOOKUP($C640,'[1]Инф. по МКД'!$D$3:$T$13113,16,0)))</f>
        <v>1080.3399999999999</v>
      </c>
      <c r="L640" s="79">
        <f>IF(ISERROR(IF(ISBLANK($C640),"",VLOOKUP($C640,'[1]Инф. по МКД'!$D$3:$T$13113,17,0))),"",IF(ISBLANK($C640),"",VLOOKUP($C640,'[1]Инф. по МКД'!$D$3:$T$13113,17,0)))</f>
        <v>54</v>
      </c>
      <c r="M640" s="80">
        <f t="shared" si="89"/>
        <v>8982551.7300000004</v>
      </c>
      <c r="N640" s="78"/>
      <c r="O640" s="78"/>
      <c r="P640" s="78"/>
      <c r="Q640" s="80">
        <f>IF('Форма 2'!D640=0,"",'Форма 2'!D640-N640-O640-P640)</f>
        <v>8982551.7300000004</v>
      </c>
      <c r="R640" s="81">
        <f t="shared" si="94"/>
        <v>7815.671913338555</v>
      </c>
      <c r="S640" s="81">
        <f t="shared" si="95"/>
        <v>7815.671913338555</v>
      </c>
      <c r="T640" s="82">
        <v>46387</v>
      </c>
      <c r="U640" s="75" t="s">
        <v>43</v>
      </c>
      <c r="V640" s="84"/>
      <c r="W640" s="84">
        <f t="shared" si="91"/>
        <v>1</v>
      </c>
      <c r="X640" s="85" t="s">
        <v>961</v>
      </c>
      <c r="Y640" s="85" t="s">
        <v>961</v>
      </c>
      <c r="Z640" s="85" t="s">
        <v>961</v>
      </c>
      <c r="AA640" s="85" t="s">
        <v>961</v>
      </c>
      <c r="AB640" s="85" t="s">
        <v>961</v>
      </c>
      <c r="AC640" s="85" t="s">
        <v>961</v>
      </c>
      <c r="AD640" s="85" t="s">
        <v>961</v>
      </c>
      <c r="AE640" s="99" t="s">
        <v>961</v>
      </c>
      <c r="AF640" s="86" t="s">
        <v>961</v>
      </c>
      <c r="AG640" s="85" t="s">
        <v>961</v>
      </c>
      <c r="AH640" s="85">
        <v>1</v>
      </c>
      <c r="AI640" s="85" t="s">
        <v>961</v>
      </c>
      <c r="AJ640" s="85" t="s">
        <v>961</v>
      </c>
      <c r="AK640" s="85" t="s">
        <v>961</v>
      </c>
      <c r="AL640" s="85" t="s">
        <v>961</v>
      </c>
      <c r="AM640" s="85" t="s">
        <v>961</v>
      </c>
      <c r="AN640" s="85" t="s">
        <v>961</v>
      </c>
      <c r="AO640" s="85" t="s">
        <v>961</v>
      </c>
      <c r="AP640" s="85" t="s">
        <v>961</v>
      </c>
      <c r="AQ640" s="85" t="s">
        <v>961</v>
      </c>
      <c r="AR640" s="85" t="s">
        <v>961</v>
      </c>
    </row>
    <row r="641" spans="1:44" ht="16.5" thickTop="1" thickBot="1" x14ac:dyDescent="0.3">
      <c r="A641" s="61">
        <f t="shared" si="90"/>
        <v>48</v>
      </c>
      <c r="B641" s="92" t="str">
        <f>IF(ISERROR(IF(ISBLANK(C641),"",_xlfn.XLOOKUP(C641,'[1]Инф. по МКД'!$D$3:$D$13151,'[1]Инф. по МКД'!$C$3:$C$13151,,0))),"",IF(ISBLANK(C641),"",_xlfn.XLOOKUP(C641,'[1]Инф. по МКД'!$D$3:$D$13151,'[1]Инф. по МКД'!$C$3:$C$13151,,0)))</f>
        <v>город Пермь</v>
      </c>
      <c r="C641" s="96" t="s">
        <v>260</v>
      </c>
      <c r="D641" s="74">
        <f>IF(ISERROR(IF(ISBLANK($C641),"",VLOOKUP($C641,'[1]Инф. по МКД'!$D$3:$T$13113,3,0))),"",IF(ISBLANK($C641),"",VLOOKUP($C641,'[1]Инф. по МКД'!$D$3:$T$13113,3,0)))</f>
        <v>1959</v>
      </c>
      <c r="E641" s="75"/>
      <c r="F641" s="87" t="str">
        <f>IF(ISERROR(IF(ISBLANK($C641),"",VLOOKUP($C641,'[1]Инф. по МКД'!$D$3:$T$13113,5,0))),"",IF(ISBLANK($C641),"",VLOOKUP($C641,'[1]Инф. по МКД'!$D$3:$T$13113,5,0)))</f>
        <v>Кирпич</v>
      </c>
      <c r="G641" s="75">
        <f>IF(ISERROR(IF(ISBLANK($C641),"",VLOOKUP($C641,'[1]Инф. по МКД'!$D$3:$T$13113,9,0))),"",IF(ISBLANK($C641),"",VLOOKUP($C641,'[1]Инф. по МКД'!$D$3:$T$13113,9,0)))</f>
        <v>3</v>
      </c>
      <c r="H641" s="61">
        <f>IF(ISERROR(IF(ISBLANK($C641),"",VLOOKUP($C641,'[1]Инф. по МКД'!$D$3:$T$13113,10,0))),"",IF(ISBLANK($C641),"",VLOOKUP($C641,'[1]Инф. по МКД'!$D$3:$T$13113,10,0)))</f>
        <v>3</v>
      </c>
      <c r="I641" s="77">
        <f>IF(ISERROR(IF(ISBLANK($C641),"",VLOOKUP($C641,'[1]Инф. по МКД'!$D$3:$T$13113,14,0))),"",IF(ISBLANK($C641),"",VLOOKUP($C641,'[1]Инф. по МКД'!$D$3:$T$13113,14,0)))</f>
        <v>1507.5</v>
      </c>
      <c r="J641" s="78">
        <f>IF(ISERROR(IF(ISBLANK($C641),"",VLOOKUP($C641,'[1]Инф. по МКД'!$D$3:$T$13113,15,0))),"",IF(ISBLANK($C641),"",VLOOKUP($C641,'[1]Инф. по МКД'!$D$3:$T$13113,15,0)))</f>
        <v>968.5</v>
      </c>
      <c r="K641" s="77">
        <f>IF(ISERROR(IF(ISBLANK($C641),"",VLOOKUP($C641,'[1]Инф. по МКД'!$D$3:$T$13113,16,0))),"",IF(ISBLANK($C641),"",VLOOKUP($C641,'[1]Инф. по МКД'!$D$3:$T$13113,16,0)))</f>
        <v>222.76</v>
      </c>
      <c r="L641" s="79">
        <f>IF(ISERROR(IF(ISBLANK($C641),"",VLOOKUP($C641,'[1]Инф. по МКД'!$D$3:$T$13113,17,0))),"",IF(ISBLANK($C641),"",VLOOKUP($C641,'[1]Инф. по МКД'!$D$3:$T$13113,17,0)))</f>
        <v>89</v>
      </c>
      <c r="M641" s="80">
        <f t="shared" si="89"/>
        <v>8784428.6300000008</v>
      </c>
      <c r="N641" s="78"/>
      <c r="O641" s="78"/>
      <c r="P641" s="78"/>
      <c r="Q641" s="80">
        <f>IF('Форма 2'!D641=0,"",'Форма 2'!D641-N641-O641-P641)</f>
        <v>8784428.6300000008</v>
      </c>
      <c r="R641" s="81">
        <f t="shared" si="94"/>
        <v>9070.1379762519373</v>
      </c>
      <c r="S641" s="81">
        <f t="shared" si="95"/>
        <v>9070.1379762519373</v>
      </c>
      <c r="T641" s="82">
        <v>46387</v>
      </c>
      <c r="U641" s="75" t="s">
        <v>43</v>
      </c>
      <c r="V641" s="83"/>
      <c r="W641" s="84">
        <f t="shared" si="91"/>
        <v>1</v>
      </c>
      <c r="X641" s="85" t="s">
        <v>961</v>
      </c>
      <c r="Y641" s="85" t="s">
        <v>961</v>
      </c>
      <c r="Z641" s="85" t="s">
        <v>961</v>
      </c>
      <c r="AA641" s="85" t="s">
        <v>961</v>
      </c>
      <c r="AB641" s="85" t="s">
        <v>961</v>
      </c>
      <c r="AC641" s="85" t="s">
        <v>961</v>
      </c>
      <c r="AD641" s="85" t="s">
        <v>961</v>
      </c>
      <c r="AE641" s="99" t="s">
        <v>961</v>
      </c>
      <c r="AF641" s="86" t="s">
        <v>961</v>
      </c>
      <c r="AG641" s="85" t="s">
        <v>961</v>
      </c>
      <c r="AH641" s="85">
        <v>1</v>
      </c>
      <c r="AI641" s="85" t="s">
        <v>961</v>
      </c>
      <c r="AJ641" s="85" t="s">
        <v>961</v>
      </c>
      <c r="AK641" s="85" t="s">
        <v>961</v>
      </c>
      <c r="AL641" s="85" t="s">
        <v>961</v>
      </c>
      <c r="AM641" s="85" t="s">
        <v>961</v>
      </c>
      <c r="AN641" s="85" t="s">
        <v>961</v>
      </c>
      <c r="AO641" s="85" t="s">
        <v>961</v>
      </c>
      <c r="AP641" s="85" t="s">
        <v>961</v>
      </c>
      <c r="AQ641" s="85" t="s">
        <v>961</v>
      </c>
      <c r="AR641" s="85" t="s">
        <v>961</v>
      </c>
    </row>
    <row r="642" spans="1:44" ht="16.5" thickTop="1" thickBot="1" x14ac:dyDescent="0.3">
      <c r="A642" s="61">
        <f t="shared" si="90"/>
        <v>49</v>
      </c>
      <c r="B642" s="92" t="str">
        <f>IF(ISERROR(IF(ISBLANK(C642),"",_xlfn.XLOOKUP(C642,'[1]Инф. по МКД'!$D$3:$D$13151,'[1]Инф. по МКД'!$C$3:$C$13151,,0))),"",IF(ISBLANK(C642),"",_xlfn.XLOOKUP(C642,'[1]Инф. по МКД'!$D$3:$D$13151,'[1]Инф. по МКД'!$C$3:$C$13151,,0)))</f>
        <v>город Пермь</v>
      </c>
      <c r="C642" s="96" t="s">
        <v>842</v>
      </c>
      <c r="D642" s="74">
        <f>IF(ISERROR(IF(ISBLANK($C642),"",VLOOKUP($C642,'[1]Инф. по МКД'!$D$3:$T$13113,3,0))),"",IF(ISBLANK($C642),"",VLOOKUP($C642,'[1]Инф. по МКД'!$D$3:$T$13113,3,0)))</f>
        <v>1978</v>
      </c>
      <c r="E642" s="75"/>
      <c r="F642" s="87" t="str">
        <f>IF(ISERROR(IF(ISBLANK($C642),"",VLOOKUP($C642,'[1]Инф. по МКД'!$D$3:$T$13113,5,0))),"",IF(ISBLANK($C642),"",VLOOKUP($C642,'[1]Инф. по МКД'!$D$3:$T$13113,5,0)))</f>
        <v>Панель</v>
      </c>
      <c r="G642" s="75">
        <f>IF(ISERROR(IF(ISBLANK($C642),"",VLOOKUP($C642,'[1]Инф. по МКД'!$D$3:$T$13113,9,0))),"",IF(ISBLANK($C642),"",VLOOKUP($C642,'[1]Инф. по МКД'!$D$3:$T$13113,9,0)))</f>
        <v>5</v>
      </c>
      <c r="H642" s="61">
        <f>IF(ISERROR(IF(ISBLANK($C642),"",VLOOKUP($C642,'[1]Инф. по МКД'!$D$3:$T$13113,10,0))),"",IF(ISBLANK($C642),"",VLOOKUP($C642,'[1]Инф. по МКД'!$D$3:$T$13113,10,0)))</f>
        <v>6</v>
      </c>
      <c r="I642" s="77">
        <f>IF(ISERROR(IF(ISBLANK($C642),"",VLOOKUP($C642,'[1]Инф. по МКД'!$D$3:$T$13113,14,0))),"",IF(ISBLANK($C642),"",VLOOKUP($C642,'[1]Инф. по МКД'!$D$3:$T$13113,14,0)))</f>
        <v>4453.6000000000004</v>
      </c>
      <c r="J642" s="78">
        <f>IF(ISERROR(IF(ISBLANK($C642),"",VLOOKUP($C642,'[1]Инф. по МКД'!$D$3:$T$13113,15,0))),"",IF(ISBLANK($C642),"",VLOOKUP($C642,'[1]Инф. по МКД'!$D$3:$T$13113,15,0)))</f>
        <v>3889.8</v>
      </c>
      <c r="K642" s="77">
        <f>IF(ISERROR(IF(ISBLANK($C642),"",VLOOKUP($C642,'[1]Инф. по МКД'!$D$3:$T$13113,16,0))),"",IF(ISBLANK($C642),"",VLOOKUP($C642,'[1]Инф. по МКД'!$D$3:$T$13113,16,0)))</f>
        <v>3889.8</v>
      </c>
      <c r="L642" s="79">
        <f>IF(ISERROR(IF(ISBLANK($C642),"",VLOOKUP($C642,'[1]Инф. по МКД'!$D$3:$T$13113,17,0))),"",IF(ISBLANK($C642),"",VLOOKUP($C642,'[1]Инф. по МКД'!$D$3:$T$13113,17,0)))</f>
        <v>224</v>
      </c>
      <c r="M642" s="80">
        <f t="shared" si="89"/>
        <v>13393088.6</v>
      </c>
      <c r="N642" s="78"/>
      <c r="O642" s="78"/>
      <c r="P642" s="78"/>
      <c r="Q642" s="80">
        <f>IF('Форма 2'!D642=0,"",'Форма 2'!D642-N642-O642-P642)</f>
        <v>13393088.6</v>
      </c>
      <c r="R642" s="81">
        <f t="shared" si="94"/>
        <v>3443.1303923080877</v>
      </c>
      <c r="S642" s="81">
        <f t="shared" si="95"/>
        <v>3443.1303923080877</v>
      </c>
      <c r="T642" s="82">
        <v>46387</v>
      </c>
      <c r="U642" s="75" t="s">
        <v>44</v>
      </c>
      <c r="V642" s="83"/>
      <c r="W642" s="84">
        <f t="shared" si="91"/>
        <v>2</v>
      </c>
      <c r="X642" s="85">
        <v>1</v>
      </c>
      <c r="Y642" s="85">
        <v>1</v>
      </c>
      <c r="Z642" s="85" t="s">
        <v>961</v>
      </c>
      <c r="AA642" s="85" t="s">
        <v>961</v>
      </c>
      <c r="AB642" s="85" t="s">
        <v>961</v>
      </c>
      <c r="AC642" s="85" t="s">
        <v>961</v>
      </c>
      <c r="AD642" s="85" t="s">
        <v>961</v>
      </c>
      <c r="AE642" s="99" t="s">
        <v>961</v>
      </c>
      <c r="AF642" s="86" t="s">
        <v>961</v>
      </c>
      <c r="AG642" s="85" t="s">
        <v>961</v>
      </c>
      <c r="AH642" s="85" t="s">
        <v>961</v>
      </c>
      <c r="AI642" s="85" t="s">
        <v>961</v>
      </c>
      <c r="AJ642" s="85" t="s">
        <v>961</v>
      </c>
      <c r="AK642" s="85" t="s">
        <v>961</v>
      </c>
      <c r="AL642" s="85" t="s">
        <v>961</v>
      </c>
      <c r="AM642" s="85" t="s">
        <v>961</v>
      </c>
      <c r="AN642" s="85" t="s">
        <v>961</v>
      </c>
      <c r="AO642" s="85" t="s">
        <v>961</v>
      </c>
      <c r="AP642" s="85" t="s">
        <v>961</v>
      </c>
      <c r="AQ642" s="85" t="s">
        <v>961</v>
      </c>
      <c r="AR642" s="85" t="s">
        <v>961</v>
      </c>
    </row>
    <row r="643" spans="1:44" ht="16.5" thickTop="1" thickBot="1" x14ac:dyDescent="0.3">
      <c r="A643" s="61">
        <f t="shared" si="90"/>
        <v>50</v>
      </c>
      <c r="B643" s="92" t="str">
        <f>IF(ISERROR(IF(ISBLANK(C643),"",_xlfn.XLOOKUP(C643,'[1]Инф. по МКД'!$D$3:$D$13151,'[1]Инф. по МКД'!$C$3:$C$13151,,0))),"",IF(ISBLANK(C643),"",_xlfn.XLOOKUP(C643,'[1]Инф. по МКД'!$D$3:$D$13151,'[1]Инф. по МКД'!$C$3:$C$13151,,0)))</f>
        <v>город Пермь</v>
      </c>
      <c r="C643" s="96" t="s">
        <v>840</v>
      </c>
      <c r="D643" s="74">
        <f>IF(ISERROR(IF(ISBLANK($C643),"",VLOOKUP($C643,'[1]Инф. по МКД'!$D$3:$T$13113,3,0))),"",IF(ISBLANK($C643),"",VLOOKUP($C643,'[1]Инф. по МКД'!$D$3:$T$13113,3,0)))</f>
        <v>1974</v>
      </c>
      <c r="E643" s="75"/>
      <c r="F643" s="87">
        <f>IF(ISERROR(IF(ISBLANK($C643),"",VLOOKUP($C643,'[1]Инф. по МКД'!$D$3:$T$13113,5,0))),"",IF(ISBLANK($C643),"",VLOOKUP($C643,'[1]Инф. по МКД'!$D$3:$T$13113,5,0)))</f>
        <v>0</v>
      </c>
      <c r="G643" s="75">
        <f>IF(ISERROR(IF(ISBLANK($C643),"",VLOOKUP($C643,'[1]Инф. по МКД'!$D$3:$T$13113,9,0))),"",IF(ISBLANK($C643),"",VLOOKUP($C643,'[1]Инф. по МКД'!$D$3:$T$13113,9,0)))</f>
        <v>5</v>
      </c>
      <c r="H643" s="61">
        <f>IF(ISERROR(IF(ISBLANK($C643),"",VLOOKUP($C643,'[1]Инф. по МКД'!$D$3:$T$13113,10,0))),"",IF(ISBLANK($C643),"",VLOOKUP($C643,'[1]Инф. по МКД'!$D$3:$T$13113,10,0)))</f>
        <v>8</v>
      </c>
      <c r="I643" s="77">
        <f>IF(ISERROR(IF(ISBLANK($C643),"",VLOOKUP($C643,'[1]Инф. по МКД'!$D$3:$T$13113,14,0))),"",IF(ISBLANK($C643),"",VLOOKUP($C643,'[1]Инф. по МКД'!$D$3:$T$13113,14,0)))</f>
        <v>6410.5</v>
      </c>
      <c r="J643" s="78">
        <f>IF(ISERROR(IF(ISBLANK($C643),"",VLOOKUP($C643,'[1]Инф. по МКД'!$D$3:$T$13113,15,0))),"",IF(ISBLANK($C643),"",VLOOKUP($C643,'[1]Инф. по МКД'!$D$3:$T$13113,15,0)))</f>
        <v>5850.3</v>
      </c>
      <c r="K643" s="77">
        <f>IF(ISERROR(IF(ISBLANK($C643),"",VLOOKUP($C643,'[1]Инф. по МКД'!$D$3:$T$13113,16,0))),"",IF(ISBLANK($C643),"",VLOOKUP($C643,'[1]Инф. по МКД'!$D$3:$T$13113,16,0)))</f>
        <v>5850.3</v>
      </c>
      <c r="L643" s="79">
        <f>IF(ISERROR(IF(ISBLANK($C643),"",VLOOKUP($C643,'[1]Инф. по МКД'!$D$3:$T$13113,17,0))),"",IF(ISBLANK($C643),"",VLOOKUP($C643,'[1]Инф. по МКД'!$D$3:$T$13113,17,0)))</f>
        <v>0</v>
      </c>
      <c r="M643" s="80">
        <f t="shared" si="89"/>
        <v>10905606.710000001</v>
      </c>
      <c r="N643" s="78"/>
      <c r="O643" s="78"/>
      <c r="P643" s="78"/>
      <c r="Q643" s="80">
        <f>IF('Форма 2'!D643=0,"",'Форма 2'!D643-N643-O643-P643)</f>
        <v>10905606.710000001</v>
      </c>
      <c r="R643" s="81">
        <f t="shared" si="94"/>
        <v>1864.1106797941986</v>
      </c>
      <c r="S643" s="81">
        <f t="shared" si="95"/>
        <v>1864.1106797941986</v>
      </c>
      <c r="T643" s="82">
        <v>46387</v>
      </c>
      <c r="U643" s="75" t="s">
        <v>44</v>
      </c>
      <c r="V643" s="84"/>
      <c r="W643" s="84">
        <f t="shared" si="91"/>
        <v>3</v>
      </c>
      <c r="X643" s="85">
        <v>1</v>
      </c>
      <c r="Y643" s="85" t="s">
        <v>961</v>
      </c>
      <c r="Z643" s="85" t="s">
        <v>961</v>
      </c>
      <c r="AA643" s="85">
        <v>1</v>
      </c>
      <c r="AB643" s="85">
        <v>1</v>
      </c>
      <c r="AC643" s="85" t="s">
        <v>961</v>
      </c>
      <c r="AD643" s="85" t="s">
        <v>961</v>
      </c>
      <c r="AE643" s="99" t="s">
        <v>961</v>
      </c>
      <c r="AF643" s="86" t="s">
        <v>961</v>
      </c>
      <c r="AG643" s="85" t="s">
        <v>961</v>
      </c>
      <c r="AH643" s="85" t="s">
        <v>961</v>
      </c>
      <c r="AI643" s="85" t="s">
        <v>961</v>
      </c>
      <c r="AJ643" s="85" t="s">
        <v>961</v>
      </c>
      <c r="AK643" s="85" t="s">
        <v>961</v>
      </c>
      <c r="AL643" s="85" t="s">
        <v>961</v>
      </c>
      <c r="AM643" s="85" t="s">
        <v>961</v>
      </c>
      <c r="AN643" s="85" t="s">
        <v>961</v>
      </c>
      <c r="AO643" s="85" t="s">
        <v>961</v>
      </c>
      <c r="AP643" s="85" t="s">
        <v>961</v>
      </c>
      <c r="AQ643" s="85" t="s">
        <v>961</v>
      </c>
      <c r="AR643" s="85" t="s">
        <v>961</v>
      </c>
    </row>
    <row r="644" spans="1:44" ht="16.5" thickTop="1" thickBot="1" x14ac:dyDescent="0.3">
      <c r="A644" s="61">
        <f t="shared" si="90"/>
        <v>51</v>
      </c>
      <c r="B644" s="92" t="str">
        <f>IF(ISERROR(IF(ISBLANK(C644),"",_xlfn.XLOOKUP(C644,'[1]Инф. по МКД'!$D$3:$D$13151,'[1]Инф. по МКД'!$C$3:$C$13151,,0))),"",IF(ISBLANK(C644),"",_xlfn.XLOOKUP(C644,'[1]Инф. по МКД'!$D$3:$D$13151,'[1]Инф. по МКД'!$C$3:$C$13151,,0)))</f>
        <v>город Пермь</v>
      </c>
      <c r="C644" s="96" t="s">
        <v>639</v>
      </c>
      <c r="D644" s="74">
        <f>IF(ISERROR(IF(ISBLANK($C644),"",VLOOKUP($C644,'[1]Инф. по МКД'!$D$3:$T$13113,3,0))),"",IF(ISBLANK($C644),"",VLOOKUP($C644,'[1]Инф. по МКД'!$D$3:$T$13113,3,0)))</f>
        <v>1951</v>
      </c>
      <c r="E644" s="75"/>
      <c r="F644" s="87" t="str">
        <f>IF(ISERROR(IF(ISBLANK($C644),"",VLOOKUP($C644,'[1]Инф. по МКД'!$D$3:$T$13113,5,0))),"",IF(ISBLANK($C644),"",VLOOKUP($C644,'[1]Инф. по МКД'!$D$3:$T$13113,5,0)))</f>
        <v>Крупные блоки</v>
      </c>
      <c r="G644" s="75">
        <f>IF(ISERROR(IF(ISBLANK($C644),"",VLOOKUP($C644,'[1]Инф. по МКД'!$D$3:$T$13113,9,0))),"",IF(ISBLANK($C644),"",VLOOKUP($C644,'[1]Инф. по МКД'!$D$3:$T$13113,9,0)))</f>
        <v>5</v>
      </c>
      <c r="H644" s="61">
        <f>IF(ISERROR(IF(ISBLANK($C644),"",VLOOKUP($C644,'[1]Инф. по МКД'!$D$3:$T$13113,10,0))),"",IF(ISBLANK($C644),"",VLOOKUP($C644,'[1]Инф. по МКД'!$D$3:$T$13113,10,0)))</f>
        <v>4</v>
      </c>
      <c r="I644" s="77">
        <f>IF(ISERROR(IF(ISBLANK($C644),"",VLOOKUP($C644,'[1]Инф. по МКД'!$D$3:$T$13113,14,0))),"",IF(ISBLANK($C644),"",VLOOKUP($C644,'[1]Инф. по МКД'!$D$3:$T$13113,14,0)))</f>
        <v>3815.66</v>
      </c>
      <c r="J644" s="78">
        <f>IF(ISERROR(IF(ISBLANK($C644),"",VLOOKUP($C644,'[1]Инф. по МКД'!$D$3:$T$13113,15,0))),"",IF(ISBLANK($C644),"",VLOOKUP($C644,'[1]Инф. по МКД'!$D$3:$T$13113,15,0)))</f>
        <v>3069.16</v>
      </c>
      <c r="K644" s="77">
        <f>IF(ISERROR(IF(ISBLANK($C644),"",VLOOKUP($C644,'[1]Инф. по МКД'!$D$3:$T$13113,16,0))),"",IF(ISBLANK($C644),"",VLOOKUP($C644,'[1]Инф. по МКД'!$D$3:$T$13113,16,0)))</f>
        <v>3020.05</v>
      </c>
      <c r="L644" s="79">
        <f>IF(ISERROR(IF(ISBLANK($C644),"",VLOOKUP($C644,'[1]Инф. по МКД'!$D$3:$T$13113,17,0))),"",IF(ISBLANK($C644),"",VLOOKUP($C644,'[1]Инф. по МКД'!$D$3:$T$13113,17,0)))</f>
        <v>136</v>
      </c>
      <c r="M644" s="80">
        <f t="shared" si="89"/>
        <v>7203622.6699999999</v>
      </c>
      <c r="N644" s="78"/>
      <c r="O644" s="78"/>
      <c r="P644" s="78"/>
      <c r="Q644" s="80">
        <f>IF('Форма 2'!D644=0,"",'Форма 2'!D644-N644-O644-P644)</f>
        <v>7203622.6699999999</v>
      </c>
      <c r="R644" s="81">
        <f t="shared" si="94"/>
        <v>2347.0990987762125</v>
      </c>
      <c r="S644" s="81">
        <f t="shared" si="95"/>
        <v>2347.0990987762125</v>
      </c>
      <c r="T644" s="82">
        <v>46387</v>
      </c>
      <c r="U644" s="75" t="s">
        <v>43</v>
      </c>
      <c r="V644" s="83"/>
      <c r="W644" s="84">
        <f t="shared" si="91"/>
        <v>2</v>
      </c>
      <c r="X644" s="85" t="s">
        <v>961</v>
      </c>
      <c r="Y644" s="85" t="s">
        <v>961</v>
      </c>
      <c r="Z644" s="85" t="s">
        <v>961</v>
      </c>
      <c r="AA644" s="85" t="s">
        <v>961</v>
      </c>
      <c r="AB644" s="85" t="s">
        <v>961</v>
      </c>
      <c r="AC644" s="85" t="s">
        <v>961</v>
      </c>
      <c r="AD644" s="85">
        <v>1</v>
      </c>
      <c r="AE644" s="99" t="s">
        <v>961</v>
      </c>
      <c r="AF644" s="86" t="s">
        <v>961</v>
      </c>
      <c r="AG644" s="85" t="s">
        <v>961</v>
      </c>
      <c r="AH644" s="85" t="s">
        <v>961</v>
      </c>
      <c r="AI644" s="85" t="s">
        <v>961</v>
      </c>
      <c r="AJ644" s="85" t="s">
        <v>961</v>
      </c>
      <c r="AK644" s="85">
        <v>1</v>
      </c>
      <c r="AL644" s="85" t="s">
        <v>961</v>
      </c>
      <c r="AM644" s="85" t="s">
        <v>961</v>
      </c>
      <c r="AN644" s="85" t="s">
        <v>961</v>
      </c>
      <c r="AO644" s="85" t="s">
        <v>961</v>
      </c>
      <c r="AP644" s="85" t="s">
        <v>961</v>
      </c>
      <c r="AQ644" s="85" t="s">
        <v>961</v>
      </c>
      <c r="AR644" s="85" t="s">
        <v>961</v>
      </c>
    </row>
    <row r="645" spans="1:44" ht="16.5" thickTop="1" thickBot="1" x14ac:dyDescent="0.3">
      <c r="A645" s="61">
        <f t="shared" si="90"/>
        <v>52</v>
      </c>
      <c r="B645" s="92" t="str">
        <f>IF(ISERROR(IF(ISBLANK(C645),"",_xlfn.XLOOKUP(C645,'[1]Инф. по МКД'!$D$3:$D$13151,'[1]Инф. по МКД'!$C$3:$C$13151,,0))),"",IF(ISBLANK(C645),"",_xlfn.XLOOKUP(C645,'[1]Инф. по МКД'!$D$3:$D$13151,'[1]Инф. по МКД'!$C$3:$C$13151,,0)))</f>
        <v>город Пермь</v>
      </c>
      <c r="C645" s="96" t="s">
        <v>261</v>
      </c>
      <c r="D645" s="74">
        <f>IF(ISERROR(IF(ISBLANK($C645),"",VLOOKUP($C645,'[1]Инф. по МКД'!$D$3:$T$13113,3,0))),"",IF(ISBLANK($C645),"",VLOOKUP($C645,'[1]Инф. по МКД'!$D$3:$T$13113,3,0)))</f>
        <v>1959</v>
      </c>
      <c r="E645" s="75"/>
      <c r="F645" s="87" t="str">
        <f>IF(ISERROR(IF(ISBLANK($C645),"",VLOOKUP($C645,'[1]Инф. по МКД'!$D$3:$T$13113,5,0))),"",IF(ISBLANK($C645),"",VLOOKUP($C645,'[1]Инф. по МКД'!$D$3:$T$13113,5,0)))</f>
        <v>Кирпич</v>
      </c>
      <c r="G645" s="75">
        <f>IF(ISERROR(IF(ISBLANK($C645),"",VLOOKUP($C645,'[1]Инф. по МКД'!$D$3:$T$13113,9,0))),"",IF(ISBLANK($C645),"",VLOOKUP($C645,'[1]Инф. по МКД'!$D$3:$T$13113,9,0)))</f>
        <v>5</v>
      </c>
      <c r="H645" s="61">
        <f>IF(ISERROR(IF(ISBLANK($C645),"",VLOOKUP($C645,'[1]Инф. по МКД'!$D$3:$T$13113,10,0))),"",IF(ISBLANK($C645),"",VLOOKUP($C645,'[1]Инф. по МКД'!$D$3:$T$13113,10,0)))</f>
        <v>2</v>
      </c>
      <c r="I645" s="77">
        <f>IF(ISERROR(IF(ISBLANK($C645),"",VLOOKUP($C645,'[1]Инф. по МКД'!$D$3:$T$13113,14,0))),"",IF(ISBLANK($C645),"",VLOOKUP($C645,'[1]Инф. по МКД'!$D$3:$T$13113,14,0)))</f>
        <v>1775.17</v>
      </c>
      <c r="J645" s="78">
        <f>IF(ISERROR(IF(ISBLANK($C645),"",VLOOKUP($C645,'[1]Инф. по МКД'!$D$3:$T$13113,15,0))),"",IF(ISBLANK($C645),"",VLOOKUP($C645,'[1]Инф. по МКД'!$D$3:$T$13113,15,0)))</f>
        <v>1283.8</v>
      </c>
      <c r="K645" s="77">
        <f>IF(ISERROR(IF(ISBLANK($C645),"",VLOOKUP($C645,'[1]Инф. по МКД'!$D$3:$T$13113,16,0))),"",IF(ISBLANK($C645),"",VLOOKUP($C645,'[1]Инф. по МКД'!$D$3:$T$13113,16,0)))</f>
        <v>1195.22</v>
      </c>
      <c r="L645" s="79">
        <f>IF(ISERROR(IF(ISBLANK($C645),"",VLOOKUP($C645,'[1]Инф. по МКД'!$D$3:$T$13113,17,0))),"",IF(ISBLANK($C645),"",VLOOKUP($C645,'[1]Инф. по МКД'!$D$3:$T$13113,17,0)))</f>
        <v>66</v>
      </c>
      <c r="M645" s="80">
        <f t="shared" ref="M645:M708" si="96">SUM(N645:Q645)</f>
        <v>10569646.210000001</v>
      </c>
      <c r="N645" s="78"/>
      <c r="O645" s="78"/>
      <c r="P645" s="78"/>
      <c r="Q645" s="80">
        <f>IF('Форма 2'!D645=0,"",'Форма 2'!D645-N645-O645-P645)</f>
        <v>10569646.210000001</v>
      </c>
      <c r="R645" s="81">
        <f t="shared" si="94"/>
        <v>8233.0941034429052</v>
      </c>
      <c r="S645" s="81">
        <f t="shared" si="95"/>
        <v>8233.0941034429052</v>
      </c>
      <c r="T645" s="82">
        <v>46387</v>
      </c>
      <c r="U645" s="75" t="s">
        <v>43</v>
      </c>
      <c r="V645" s="84"/>
      <c r="W645" s="84">
        <f t="shared" si="91"/>
        <v>2</v>
      </c>
      <c r="X645" s="85" t="s">
        <v>961</v>
      </c>
      <c r="Y645" s="85" t="s">
        <v>961</v>
      </c>
      <c r="Z645" s="85" t="s">
        <v>961</v>
      </c>
      <c r="AA645" s="85" t="s">
        <v>961</v>
      </c>
      <c r="AB645" s="85" t="s">
        <v>961</v>
      </c>
      <c r="AC645" s="85" t="s">
        <v>961</v>
      </c>
      <c r="AD645" s="85">
        <v>1</v>
      </c>
      <c r="AE645" s="99" t="s">
        <v>961</v>
      </c>
      <c r="AF645" s="86" t="s">
        <v>961</v>
      </c>
      <c r="AG645" s="85" t="s">
        <v>961</v>
      </c>
      <c r="AH645" s="85">
        <v>1</v>
      </c>
      <c r="AI645" s="85" t="s">
        <v>961</v>
      </c>
      <c r="AJ645" s="85" t="s">
        <v>961</v>
      </c>
      <c r="AK645" s="85" t="s">
        <v>961</v>
      </c>
      <c r="AL645" s="85" t="s">
        <v>961</v>
      </c>
      <c r="AM645" s="85" t="s">
        <v>961</v>
      </c>
      <c r="AN645" s="85" t="s">
        <v>961</v>
      </c>
      <c r="AO645" s="85" t="s">
        <v>961</v>
      </c>
      <c r="AP645" s="85" t="s">
        <v>961</v>
      </c>
      <c r="AQ645" s="85" t="s">
        <v>961</v>
      </c>
      <c r="AR645" s="85" t="s">
        <v>961</v>
      </c>
    </row>
    <row r="646" spans="1:44" ht="16.5" thickTop="1" thickBot="1" x14ac:dyDescent="0.3">
      <c r="A646" s="61">
        <f t="shared" si="90"/>
        <v>53</v>
      </c>
      <c r="B646" s="92" t="str">
        <f>IF(ISERROR(IF(ISBLANK(C646),"",_xlfn.XLOOKUP(C646,'[1]Инф. по МКД'!$D$3:$D$13151,'[1]Инф. по МКД'!$C$3:$C$13151,,0))),"",IF(ISBLANK(C646),"",_xlfn.XLOOKUP(C646,'[1]Инф. по МКД'!$D$3:$D$13151,'[1]Инф. по МКД'!$C$3:$C$13151,,0)))</f>
        <v>город Пермь</v>
      </c>
      <c r="C646" s="96" t="s">
        <v>640</v>
      </c>
      <c r="D646" s="74">
        <f>IF(ISERROR(IF(ISBLANK($C646),"",VLOOKUP($C646,'[1]Инф. по МКД'!$D$3:$T$13113,3,0))),"",IF(ISBLANK($C646),"",VLOOKUP($C646,'[1]Инф. по МКД'!$D$3:$T$13113,3,0)))</f>
        <v>1960</v>
      </c>
      <c r="E646" s="75"/>
      <c r="F646" s="87" t="str">
        <f>IF(ISERROR(IF(ISBLANK($C646),"",VLOOKUP($C646,'[1]Инф. по МКД'!$D$3:$T$13113,5,0))),"",IF(ISBLANK($C646),"",VLOOKUP($C646,'[1]Инф. по МКД'!$D$3:$T$13113,5,0)))</f>
        <v>Кирпич</v>
      </c>
      <c r="G646" s="75">
        <f>IF(ISERROR(IF(ISBLANK($C646),"",VLOOKUP($C646,'[1]Инф. по МКД'!$D$3:$T$13113,9,0))),"",IF(ISBLANK($C646),"",VLOOKUP($C646,'[1]Инф. по МКД'!$D$3:$T$13113,9,0)))</f>
        <v>5</v>
      </c>
      <c r="H646" s="61">
        <f>IF(ISERROR(IF(ISBLANK($C646),"",VLOOKUP($C646,'[1]Инф. по МКД'!$D$3:$T$13113,10,0))),"",IF(ISBLANK($C646),"",VLOOKUP($C646,'[1]Инф. по МКД'!$D$3:$T$13113,10,0)))</f>
        <v>4</v>
      </c>
      <c r="I646" s="77">
        <f>IF(ISERROR(IF(ISBLANK($C646),"",VLOOKUP($C646,'[1]Инф. по МКД'!$D$3:$T$13113,14,0))),"",IF(ISBLANK($C646),"",VLOOKUP($C646,'[1]Инф. по МКД'!$D$3:$T$13113,14,0)))</f>
        <v>3731.1</v>
      </c>
      <c r="J646" s="78">
        <f>IF(ISERROR(IF(ISBLANK($C646),"",VLOOKUP($C646,'[1]Инф. по МКД'!$D$3:$T$13113,15,0))),"",IF(ISBLANK($C646),"",VLOOKUP($C646,'[1]Инф. по МКД'!$D$3:$T$13113,15,0)))</f>
        <v>3393.5</v>
      </c>
      <c r="K646" s="77">
        <f>IF(ISERROR(IF(ISBLANK($C646),"",VLOOKUP($C646,'[1]Инф. по МКД'!$D$3:$T$13113,16,0))),"",IF(ISBLANK($C646),"",VLOOKUP($C646,'[1]Инф. по МКД'!$D$3:$T$13113,16,0)))</f>
        <v>2853.8</v>
      </c>
      <c r="L646" s="79">
        <f>IF(ISERROR(IF(ISBLANK($C646),"",VLOOKUP($C646,'[1]Инф. по МКД'!$D$3:$T$13113,17,0))),"",IF(ISBLANK($C646),"",VLOOKUP($C646,'[1]Инф. по МКД'!$D$3:$T$13113,17,0)))</f>
        <v>160</v>
      </c>
      <c r="M646" s="80">
        <f t="shared" si="96"/>
        <v>16803083.469999999</v>
      </c>
      <c r="N646" s="78"/>
      <c r="O646" s="78"/>
      <c r="P646" s="78"/>
      <c r="Q646" s="80">
        <f>IF('Форма 2'!D646=0,"",'Форма 2'!D646-N646-O646-P646)</f>
        <v>16803083.469999999</v>
      </c>
      <c r="R646" s="81">
        <f t="shared" si="94"/>
        <v>4951.549571239133</v>
      </c>
      <c r="S646" s="81">
        <f t="shared" si="95"/>
        <v>4951.549571239133</v>
      </c>
      <c r="T646" s="82">
        <v>46387</v>
      </c>
      <c r="U646" s="75" t="s">
        <v>44</v>
      </c>
      <c r="V646" s="83"/>
      <c r="W646" s="84">
        <f t="shared" si="91"/>
        <v>1</v>
      </c>
      <c r="X646" s="85" t="s">
        <v>961</v>
      </c>
      <c r="Y646" s="85" t="s">
        <v>961</v>
      </c>
      <c r="Z646" s="85" t="s">
        <v>961</v>
      </c>
      <c r="AA646" s="85" t="s">
        <v>961</v>
      </c>
      <c r="AB646" s="85" t="s">
        <v>961</v>
      </c>
      <c r="AC646" s="85" t="s">
        <v>961</v>
      </c>
      <c r="AD646" s="85" t="s">
        <v>961</v>
      </c>
      <c r="AE646" s="99" t="s">
        <v>961</v>
      </c>
      <c r="AF646" s="86" t="s">
        <v>961</v>
      </c>
      <c r="AG646" s="85">
        <v>1</v>
      </c>
      <c r="AH646" s="85" t="s">
        <v>961</v>
      </c>
      <c r="AI646" s="85" t="s">
        <v>961</v>
      </c>
      <c r="AJ646" s="85" t="s">
        <v>961</v>
      </c>
      <c r="AK646" s="85" t="s">
        <v>961</v>
      </c>
      <c r="AL646" s="85" t="s">
        <v>961</v>
      </c>
      <c r="AM646" s="85" t="s">
        <v>961</v>
      </c>
      <c r="AN646" s="85" t="s">
        <v>961</v>
      </c>
      <c r="AO646" s="85" t="s">
        <v>961</v>
      </c>
      <c r="AP646" s="85" t="s">
        <v>961</v>
      </c>
      <c r="AQ646" s="85" t="s">
        <v>961</v>
      </c>
      <c r="AR646" s="85" t="s">
        <v>961</v>
      </c>
    </row>
    <row r="647" spans="1:44" ht="16.5" thickTop="1" thickBot="1" x14ac:dyDescent="0.3">
      <c r="A647" s="61">
        <f t="shared" si="90"/>
        <v>54</v>
      </c>
      <c r="B647" s="92" t="str">
        <f>IF(ISERROR(IF(ISBLANK(C647),"",_xlfn.XLOOKUP(C647,'[1]Инф. по МКД'!$D$3:$D$13151,'[1]Инф. по МКД'!$C$3:$C$13151,,0))),"",IF(ISBLANK(C647),"",_xlfn.XLOOKUP(C647,'[1]Инф. по МКД'!$D$3:$D$13151,'[1]Инф. по МКД'!$C$3:$C$13151,,0)))</f>
        <v>город Пермь</v>
      </c>
      <c r="C647" s="96" t="s">
        <v>262</v>
      </c>
      <c r="D647" s="74">
        <f>IF(ISERROR(IF(ISBLANK($C647),"",VLOOKUP($C647,'[1]Инф. по МКД'!$D$3:$T$13113,3,0))),"",IF(ISBLANK($C647),"",VLOOKUP($C647,'[1]Инф. по МКД'!$D$3:$T$13113,3,0)))</f>
        <v>1959</v>
      </c>
      <c r="E647" s="75"/>
      <c r="F647" s="87" t="str">
        <f>IF(ISERROR(IF(ISBLANK($C647),"",VLOOKUP($C647,'[1]Инф. по МКД'!$D$3:$T$13113,5,0))),"",IF(ISBLANK($C647),"",VLOOKUP($C647,'[1]Инф. по МКД'!$D$3:$T$13113,5,0)))</f>
        <v>Кирпич</v>
      </c>
      <c r="G647" s="75">
        <f>IF(ISERROR(IF(ISBLANK($C647),"",VLOOKUP($C647,'[1]Инф. по МКД'!$D$3:$T$13113,9,0))),"",IF(ISBLANK($C647),"",VLOOKUP($C647,'[1]Инф. по МКД'!$D$3:$T$13113,9,0)))</f>
        <v>3</v>
      </c>
      <c r="H647" s="61">
        <f>IF(ISERROR(IF(ISBLANK($C647),"",VLOOKUP($C647,'[1]Инф. по МКД'!$D$3:$T$13113,10,0))),"",IF(ISBLANK($C647),"",VLOOKUP($C647,'[1]Инф. по МКД'!$D$3:$T$13113,10,0)))</f>
        <v>3</v>
      </c>
      <c r="I647" s="77">
        <f>IF(ISERROR(IF(ISBLANK($C647),"",VLOOKUP($C647,'[1]Инф. по МКД'!$D$3:$T$13113,14,0))),"",IF(ISBLANK($C647),"",VLOOKUP($C647,'[1]Инф. по МКД'!$D$3:$T$13113,14,0)))</f>
        <v>1525.3</v>
      </c>
      <c r="J647" s="78">
        <f>IF(ISERROR(IF(ISBLANK($C647),"",VLOOKUP($C647,'[1]Инф. по МКД'!$D$3:$T$13113,15,0))),"",IF(ISBLANK($C647),"",VLOOKUP($C647,'[1]Инф. по МКД'!$D$3:$T$13113,15,0)))</f>
        <v>947.9</v>
      </c>
      <c r="K647" s="77">
        <f>IF(ISERROR(IF(ISBLANK($C647),"",VLOOKUP($C647,'[1]Инф. по МКД'!$D$3:$T$13113,16,0))),"",IF(ISBLANK($C647),"",VLOOKUP($C647,'[1]Инф. по МКД'!$D$3:$T$13113,16,0)))</f>
        <v>947.9</v>
      </c>
      <c r="L647" s="79">
        <f>IF(ISERROR(IF(ISBLANK($C647),"",VLOOKUP($C647,'[1]Инф. по МКД'!$D$3:$T$13113,17,0))),"",IF(ISBLANK($C647),"",VLOOKUP($C647,'[1]Инф. по МКД'!$D$3:$T$13113,17,0)))</f>
        <v>74</v>
      </c>
      <c r="M647" s="80">
        <f t="shared" si="96"/>
        <v>10868052.310000001</v>
      </c>
      <c r="N647" s="78"/>
      <c r="O647" s="78"/>
      <c r="P647" s="78"/>
      <c r="Q647" s="80">
        <f>IF('Форма 2'!D647=0,"",'Форма 2'!D647-N647-O647-P647)</f>
        <v>10868052.310000001</v>
      </c>
      <c r="R647" s="81">
        <f t="shared" si="94"/>
        <v>11465.39963076274</v>
      </c>
      <c r="S647" s="81">
        <f t="shared" si="95"/>
        <v>11465.39963076274</v>
      </c>
      <c r="T647" s="82">
        <v>46387</v>
      </c>
      <c r="U647" s="75" t="s">
        <v>43</v>
      </c>
      <c r="V647" s="84"/>
      <c r="W647" s="84">
        <f t="shared" si="91"/>
        <v>2</v>
      </c>
      <c r="X647" s="85" t="s">
        <v>961</v>
      </c>
      <c r="Y647" s="85" t="s">
        <v>961</v>
      </c>
      <c r="Z647" s="85" t="s">
        <v>961</v>
      </c>
      <c r="AA647" s="85" t="s">
        <v>961</v>
      </c>
      <c r="AB647" s="85" t="s">
        <v>961</v>
      </c>
      <c r="AC647" s="85" t="s">
        <v>961</v>
      </c>
      <c r="AD647" s="85" t="s">
        <v>961</v>
      </c>
      <c r="AE647" s="99" t="s">
        <v>961</v>
      </c>
      <c r="AF647" s="86" t="s">
        <v>961</v>
      </c>
      <c r="AG647" s="85" t="s">
        <v>961</v>
      </c>
      <c r="AH647" s="85">
        <v>1</v>
      </c>
      <c r="AI647" s="85" t="s">
        <v>961</v>
      </c>
      <c r="AJ647" s="85" t="s">
        <v>961</v>
      </c>
      <c r="AK647" s="85">
        <v>1</v>
      </c>
      <c r="AL647" s="85" t="s">
        <v>961</v>
      </c>
      <c r="AM647" s="85" t="s">
        <v>961</v>
      </c>
      <c r="AN647" s="85" t="s">
        <v>961</v>
      </c>
      <c r="AO647" s="85" t="s">
        <v>961</v>
      </c>
      <c r="AP647" s="85" t="s">
        <v>961</v>
      </c>
      <c r="AQ647" s="85" t="s">
        <v>961</v>
      </c>
      <c r="AR647" s="85" t="s">
        <v>961</v>
      </c>
    </row>
    <row r="648" spans="1:44" ht="16.5" thickTop="1" thickBot="1" x14ac:dyDescent="0.3">
      <c r="A648" s="61">
        <f t="shared" ref="A648:A711" si="97">IF(NOT(ISERROR("Пермского края"=MID(C648,FIND("Пермского края",C648),14)))=$C$1,0,IF(NOT(ISERROR("город Пермь"=MID(C648,FIND("город Пермь",C648),11)))=$C$1,0,IF(NOT(ISERROR("Итого"=MID(C648,FIND("Итого",C648),5)))=$C$1,0,IF(NOT(ISERROR("Всего"=MID(C648,FIND("Всего",C648),5)))=$C$1,0,A647+1))))</f>
        <v>55</v>
      </c>
      <c r="B648" s="92" t="str">
        <f>IF(ISERROR(IF(ISBLANK(C648),"",_xlfn.XLOOKUP(C648,'[1]Инф. по МКД'!$D$3:$D$13151,'[1]Инф. по МКД'!$C$3:$C$13151,,0))),"",IF(ISBLANK(C648),"",_xlfn.XLOOKUP(C648,'[1]Инф. по МКД'!$D$3:$D$13151,'[1]Инф. по МКД'!$C$3:$C$13151,,0)))</f>
        <v>город Пермь</v>
      </c>
      <c r="C648" s="96" t="s">
        <v>641</v>
      </c>
      <c r="D648" s="74">
        <f>IF(ISERROR(IF(ISBLANK($C648),"",VLOOKUP($C648,'[1]Инф. по МКД'!$D$3:$T$13113,3,0))),"",IF(ISBLANK($C648),"",VLOOKUP($C648,'[1]Инф. по МКД'!$D$3:$T$13113,3,0)))</f>
        <v>1964</v>
      </c>
      <c r="E648" s="75"/>
      <c r="F648" s="87" t="str">
        <f>IF(ISERROR(IF(ISBLANK($C648),"",VLOOKUP($C648,'[1]Инф. по МКД'!$D$3:$T$13113,5,0))),"",IF(ISBLANK($C648),"",VLOOKUP($C648,'[1]Инф. по МКД'!$D$3:$T$13113,5,0)))</f>
        <v>Кирпич</v>
      </c>
      <c r="G648" s="75">
        <f>IF(ISERROR(IF(ISBLANK($C648),"",VLOOKUP($C648,'[1]Инф. по МКД'!$D$3:$T$13113,9,0))),"",IF(ISBLANK($C648),"",VLOOKUP($C648,'[1]Инф. по МКД'!$D$3:$T$13113,9,0)))</f>
        <v>4</v>
      </c>
      <c r="H648" s="61">
        <f>IF(ISERROR(IF(ISBLANK($C648),"",VLOOKUP($C648,'[1]Инф. по МКД'!$D$3:$T$13113,10,0))),"",IF(ISBLANK($C648),"",VLOOKUP($C648,'[1]Инф. по МКД'!$D$3:$T$13113,10,0)))</f>
        <v>3</v>
      </c>
      <c r="I648" s="77">
        <f>IF(ISERROR(IF(ISBLANK($C648),"",VLOOKUP($C648,'[1]Инф. по МКД'!$D$3:$T$13113,14,0))),"",IF(ISBLANK($C648),"",VLOOKUP($C648,'[1]Инф. по МКД'!$D$3:$T$13113,14,0)))</f>
        <v>2051.6</v>
      </c>
      <c r="J648" s="78">
        <f>IF(ISERROR(IF(ISBLANK($C648),"",VLOOKUP($C648,'[1]Инф. по МКД'!$D$3:$T$13113,15,0))),"",IF(ISBLANK($C648),"",VLOOKUP($C648,'[1]Инф. по МКД'!$D$3:$T$13113,15,0)))</f>
        <v>1884.5</v>
      </c>
      <c r="K648" s="77">
        <f>IF(ISERROR(IF(ISBLANK($C648),"",VLOOKUP($C648,'[1]Инф. по МКД'!$D$3:$T$13113,16,0))),"",IF(ISBLANK($C648),"",VLOOKUP($C648,'[1]Инф. по МКД'!$D$3:$T$13113,16,0)))</f>
        <v>1884.5</v>
      </c>
      <c r="L648" s="79">
        <f>IF(ISERROR(IF(ISBLANK($C648),"",VLOOKUP($C648,'[1]Инф. по МКД'!$D$3:$T$13113,17,0))),"",IF(ISBLANK($C648),"",VLOOKUP($C648,'[1]Инф. по МКД'!$D$3:$T$13113,17,0)))</f>
        <v>78</v>
      </c>
      <c r="M648" s="80">
        <f t="shared" si="96"/>
        <v>9239421.6300000008</v>
      </c>
      <c r="N648" s="78"/>
      <c r="O648" s="78"/>
      <c r="P648" s="78"/>
      <c r="Q648" s="80">
        <f>IF('Форма 2'!D648=0,"",'Форма 2'!D648-N648-O648-P648)</f>
        <v>9239421.6300000008</v>
      </c>
      <c r="R648" s="81">
        <f t="shared" si="94"/>
        <v>4902.8504271690108</v>
      </c>
      <c r="S648" s="81">
        <f t="shared" si="95"/>
        <v>4902.8504271690108</v>
      </c>
      <c r="T648" s="82">
        <v>46387</v>
      </c>
      <c r="U648" s="75" t="s">
        <v>43</v>
      </c>
      <c r="V648" s="84"/>
      <c r="W648" s="84">
        <f t="shared" ref="W648:W711" si="98">SUM(X648:AD648,AG648:AR648,)+IF(ISNUMBER(AE648),1,0)</f>
        <v>1</v>
      </c>
      <c r="X648" s="85" t="s">
        <v>961</v>
      </c>
      <c r="Y648" s="85" t="s">
        <v>961</v>
      </c>
      <c r="Z648" s="85" t="s">
        <v>961</v>
      </c>
      <c r="AA648" s="85" t="s">
        <v>961</v>
      </c>
      <c r="AB648" s="85" t="s">
        <v>961</v>
      </c>
      <c r="AC648" s="85" t="s">
        <v>961</v>
      </c>
      <c r="AD648" s="85" t="s">
        <v>961</v>
      </c>
      <c r="AE648" s="99" t="s">
        <v>961</v>
      </c>
      <c r="AF648" s="86" t="s">
        <v>961</v>
      </c>
      <c r="AG648" s="85">
        <v>1</v>
      </c>
      <c r="AH648" s="85" t="s">
        <v>961</v>
      </c>
      <c r="AI648" s="85" t="s">
        <v>961</v>
      </c>
      <c r="AJ648" s="85" t="s">
        <v>961</v>
      </c>
      <c r="AK648" s="85" t="s">
        <v>961</v>
      </c>
      <c r="AL648" s="85" t="s">
        <v>961</v>
      </c>
      <c r="AM648" s="85" t="s">
        <v>961</v>
      </c>
      <c r="AN648" s="85" t="s">
        <v>961</v>
      </c>
      <c r="AO648" s="85" t="s">
        <v>961</v>
      </c>
      <c r="AP648" s="85" t="s">
        <v>961</v>
      </c>
      <c r="AQ648" s="85" t="s">
        <v>961</v>
      </c>
      <c r="AR648" s="85" t="s">
        <v>961</v>
      </c>
    </row>
    <row r="649" spans="1:44" ht="16.5" thickTop="1" thickBot="1" x14ac:dyDescent="0.3">
      <c r="A649" s="61">
        <f t="shared" si="97"/>
        <v>56</v>
      </c>
      <c r="B649" s="92" t="str">
        <f>IF(ISERROR(IF(ISBLANK(C649),"",_xlfn.XLOOKUP(C649,'[1]Инф. по МКД'!$D$3:$D$13151,'[1]Инф. по МКД'!$C$3:$C$13151,,0))),"",IF(ISBLANK(C649),"",_xlfn.XLOOKUP(C649,'[1]Инф. по МКД'!$D$3:$D$13151,'[1]Инф. по МКД'!$C$3:$C$13151,,0)))</f>
        <v>город Пермь</v>
      </c>
      <c r="C649" s="96" t="s">
        <v>263</v>
      </c>
      <c r="D649" s="74">
        <f>IF(ISERROR(IF(ISBLANK($C649),"",VLOOKUP($C649,'[1]Инф. по МКД'!$D$3:$T$13113,3,0))),"",IF(ISBLANK($C649),"",VLOOKUP($C649,'[1]Инф. по МКД'!$D$3:$T$13113,3,0)))</f>
        <v>1961</v>
      </c>
      <c r="E649" s="75"/>
      <c r="F649" s="87" t="str">
        <f>IF(ISERROR(IF(ISBLANK($C649),"",VLOOKUP($C649,'[1]Инф. по МКД'!$D$3:$T$13113,5,0))),"",IF(ISBLANK($C649),"",VLOOKUP($C649,'[1]Инф. по МКД'!$D$3:$T$13113,5,0)))</f>
        <v>Кирпич</v>
      </c>
      <c r="G649" s="75">
        <f>IF(ISERROR(IF(ISBLANK($C649),"",VLOOKUP($C649,'[1]Инф. по МКД'!$D$3:$T$13113,9,0))),"",IF(ISBLANK($C649),"",VLOOKUP($C649,'[1]Инф. по МКД'!$D$3:$T$13113,9,0)))</f>
        <v>5</v>
      </c>
      <c r="H649" s="61">
        <f>IF(ISERROR(IF(ISBLANK($C649),"",VLOOKUP($C649,'[1]Инф. по МКД'!$D$3:$T$13113,10,0))),"",IF(ISBLANK($C649),"",VLOOKUP($C649,'[1]Инф. по МКД'!$D$3:$T$13113,10,0)))</f>
        <v>4</v>
      </c>
      <c r="I649" s="77">
        <f>IF(ISERROR(IF(ISBLANK($C649),"",VLOOKUP($C649,'[1]Инф. по МКД'!$D$3:$T$13113,14,0))),"",IF(ISBLANK($C649),"",VLOOKUP($C649,'[1]Инф. по МКД'!$D$3:$T$13113,14,0)))</f>
        <v>3168.3</v>
      </c>
      <c r="J649" s="78">
        <f>IF(ISERROR(IF(ISBLANK($C649),"",VLOOKUP($C649,'[1]Инф. по МКД'!$D$3:$T$13113,15,0))),"",IF(ISBLANK($C649),"",VLOOKUP($C649,'[1]Инф. по МКД'!$D$3:$T$13113,15,0)))</f>
        <v>3102.3</v>
      </c>
      <c r="K649" s="77">
        <f>IF(ISERROR(IF(ISBLANK($C649),"",VLOOKUP($C649,'[1]Инф. по МКД'!$D$3:$T$13113,16,0))),"",IF(ISBLANK($C649),"",VLOOKUP($C649,'[1]Инф. по МКД'!$D$3:$T$13113,16,0)))</f>
        <v>3102.3</v>
      </c>
      <c r="L649" s="79">
        <f>IF(ISERROR(IF(ISBLANK($C649),"",VLOOKUP($C649,'[1]Инф. по МКД'!$D$3:$T$13113,17,0))),"",IF(ISBLANK($C649),"",VLOOKUP($C649,'[1]Инф. по МКД'!$D$3:$T$13113,17,0)))</f>
        <v>143</v>
      </c>
      <c r="M649" s="80">
        <f t="shared" si="96"/>
        <v>14268502.42</v>
      </c>
      <c r="N649" s="78"/>
      <c r="O649" s="78"/>
      <c r="P649" s="78"/>
      <c r="Q649" s="80">
        <f>IF('Форма 2'!D649=0,"",'Форма 2'!D649-N649-O649-P649)</f>
        <v>14268502.42</v>
      </c>
      <c r="R649" s="81">
        <f t="shared" si="94"/>
        <v>4599.3303097701701</v>
      </c>
      <c r="S649" s="81">
        <f t="shared" si="95"/>
        <v>4599.3303097701701</v>
      </c>
      <c r="T649" s="82">
        <v>46387</v>
      </c>
      <c r="U649" s="75" t="s">
        <v>43</v>
      </c>
      <c r="V649" s="83"/>
      <c r="W649" s="84">
        <f t="shared" si="98"/>
        <v>1</v>
      </c>
      <c r="X649" s="85" t="s">
        <v>961</v>
      </c>
      <c r="Y649" s="85" t="s">
        <v>961</v>
      </c>
      <c r="Z649" s="85" t="s">
        <v>961</v>
      </c>
      <c r="AA649" s="85" t="s">
        <v>961</v>
      </c>
      <c r="AB649" s="85" t="s">
        <v>961</v>
      </c>
      <c r="AC649" s="85" t="s">
        <v>961</v>
      </c>
      <c r="AD649" s="85" t="s">
        <v>961</v>
      </c>
      <c r="AE649" s="99" t="s">
        <v>961</v>
      </c>
      <c r="AF649" s="86" t="s">
        <v>961</v>
      </c>
      <c r="AG649" s="85">
        <v>1</v>
      </c>
      <c r="AH649" s="85" t="s">
        <v>961</v>
      </c>
      <c r="AI649" s="85" t="s">
        <v>961</v>
      </c>
      <c r="AJ649" s="85" t="s">
        <v>961</v>
      </c>
      <c r="AK649" s="85" t="s">
        <v>961</v>
      </c>
      <c r="AL649" s="85" t="s">
        <v>961</v>
      </c>
      <c r="AM649" s="85" t="s">
        <v>961</v>
      </c>
      <c r="AN649" s="85" t="s">
        <v>961</v>
      </c>
      <c r="AO649" s="85" t="s">
        <v>961</v>
      </c>
      <c r="AP649" s="85" t="s">
        <v>961</v>
      </c>
      <c r="AQ649" s="85" t="s">
        <v>961</v>
      </c>
      <c r="AR649" s="85" t="s">
        <v>961</v>
      </c>
    </row>
    <row r="650" spans="1:44" ht="16.5" thickTop="1" thickBot="1" x14ac:dyDescent="0.3">
      <c r="A650" s="61">
        <f t="shared" si="97"/>
        <v>57</v>
      </c>
      <c r="B650" s="92" t="str">
        <f>IF(ISERROR(IF(ISBLANK(C650),"",_xlfn.XLOOKUP(C650,'[1]Инф. по МКД'!$D$3:$D$13151,'[1]Инф. по МКД'!$C$3:$C$13151,,0))),"",IF(ISBLANK(C650),"",_xlfn.XLOOKUP(C650,'[1]Инф. по МКД'!$D$3:$D$13151,'[1]Инф. по МКД'!$C$3:$C$13151,,0)))</f>
        <v>город Пермь</v>
      </c>
      <c r="C650" s="96" t="s">
        <v>642</v>
      </c>
      <c r="D650" s="74">
        <f>IF(ISERROR(IF(ISBLANK($C650),"",VLOOKUP($C650,'[1]Инф. по МКД'!$D$3:$T$13113,3,0))),"",IF(ISBLANK($C650),"",VLOOKUP($C650,'[1]Инф. по МКД'!$D$3:$T$13113,3,0)))</f>
        <v>1942</v>
      </c>
      <c r="E650" s="75"/>
      <c r="F650" s="87" t="str">
        <f>IF(ISERROR(IF(ISBLANK($C650),"",VLOOKUP($C650,'[1]Инф. по МКД'!$D$3:$T$13113,5,0))),"",IF(ISBLANK($C650),"",VLOOKUP($C650,'[1]Инф. по МКД'!$D$3:$T$13113,5,0)))</f>
        <v>Кирпич</v>
      </c>
      <c r="G650" s="75">
        <f>IF(ISERROR(IF(ISBLANK($C650),"",VLOOKUP($C650,'[1]Инф. по МКД'!$D$3:$T$13113,9,0))),"",IF(ISBLANK($C650),"",VLOOKUP($C650,'[1]Инф. по МКД'!$D$3:$T$13113,9,0)))</f>
        <v>5</v>
      </c>
      <c r="H650" s="61">
        <f>IF(ISERROR(IF(ISBLANK($C650),"",VLOOKUP($C650,'[1]Инф. по МКД'!$D$3:$T$13113,10,0))),"",IF(ISBLANK($C650),"",VLOOKUP($C650,'[1]Инф. по МКД'!$D$3:$T$13113,10,0)))</f>
        <v>3</v>
      </c>
      <c r="I650" s="77">
        <f>IF(ISERROR(IF(ISBLANK($C650),"",VLOOKUP($C650,'[1]Инф. по МКД'!$D$3:$T$13113,14,0))),"",IF(ISBLANK($C650),"",VLOOKUP($C650,'[1]Инф. по МКД'!$D$3:$T$13113,14,0)))</f>
        <v>2919.9</v>
      </c>
      <c r="J650" s="78">
        <f>IF(ISERROR(IF(ISBLANK($C650),"",VLOOKUP($C650,'[1]Инф. по МКД'!$D$3:$T$13113,15,0))),"",IF(ISBLANK($C650),"",VLOOKUP($C650,'[1]Инф. по МКД'!$D$3:$T$13113,15,0)))</f>
        <v>2193.1999999999998</v>
      </c>
      <c r="K650" s="77">
        <f>IF(ISERROR(IF(ISBLANK($C650),"",VLOOKUP($C650,'[1]Инф. по МКД'!$D$3:$T$13113,16,0))),"",IF(ISBLANK($C650),"",VLOOKUP($C650,'[1]Инф. по МКД'!$D$3:$T$13113,16,0)))</f>
        <v>2193.1999999999998</v>
      </c>
      <c r="L650" s="79">
        <f>IF(ISERROR(IF(ISBLANK($C650),"",VLOOKUP($C650,'[1]Инф. по МКД'!$D$3:$T$13113,17,0))),"",IF(ISBLANK($C650),"",VLOOKUP($C650,'[1]Инф. по МКД'!$D$3:$T$13113,17,0)))</f>
        <v>87</v>
      </c>
      <c r="M650" s="80">
        <f t="shared" si="96"/>
        <v>17929441.560000002</v>
      </c>
      <c r="N650" s="78"/>
      <c r="O650" s="78"/>
      <c r="P650" s="78"/>
      <c r="Q650" s="80">
        <f>IF('Форма 2'!D650=0,"",'Форма 2'!D650-N650-O650-P650)</f>
        <v>17929441.560000002</v>
      </c>
      <c r="R650" s="81">
        <f t="shared" si="94"/>
        <v>8175.0143899325203</v>
      </c>
      <c r="S650" s="81">
        <f t="shared" si="95"/>
        <v>8175.0143899325203</v>
      </c>
      <c r="T650" s="82">
        <v>46387</v>
      </c>
      <c r="U650" s="75" t="s">
        <v>43</v>
      </c>
      <c r="V650" s="84"/>
      <c r="W650" s="84">
        <f t="shared" si="98"/>
        <v>4</v>
      </c>
      <c r="X650" s="85" t="s">
        <v>961</v>
      </c>
      <c r="Y650" s="85" t="s">
        <v>961</v>
      </c>
      <c r="Z650" s="85" t="s">
        <v>961</v>
      </c>
      <c r="AA650" s="85">
        <v>1</v>
      </c>
      <c r="AB650" s="85">
        <v>1</v>
      </c>
      <c r="AC650" s="85">
        <v>1</v>
      </c>
      <c r="AD650" s="85" t="s">
        <v>961</v>
      </c>
      <c r="AE650" s="99" t="s">
        <v>961</v>
      </c>
      <c r="AF650" s="86" t="s">
        <v>961</v>
      </c>
      <c r="AG650" s="85">
        <v>1</v>
      </c>
      <c r="AH650" s="85" t="s">
        <v>961</v>
      </c>
      <c r="AI650" s="85" t="s">
        <v>961</v>
      </c>
      <c r="AJ650" s="85" t="s">
        <v>961</v>
      </c>
      <c r="AK650" s="85" t="s">
        <v>961</v>
      </c>
      <c r="AL650" s="85" t="s">
        <v>961</v>
      </c>
      <c r="AM650" s="85" t="s">
        <v>961</v>
      </c>
      <c r="AN650" s="85" t="s">
        <v>961</v>
      </c>
      <c r="AO650" s="85" t="s">
        <v>961</v>
      </c>
      <c r="AP650" s="85" t="s">
        <v>961</v>
      </c>
      <c r="AQ650" s="85" t="s">
        <v>961</v>
      </c>
      <c r="AR650" s="85" t="s">
        <v>961</v>
      </c>
    </row>
    <row r="651" spans="1:44" ht="16.5" thickTop="1" thickBot="1" x14ac:dyDescent="0.3">
      <c r="A651" s="61">
        <f t="shared" si="97"/>
        <v>58</v>
      </c>
      <c r="B651" s="92" t="str">
        <f>IF(ISERROR(IF(ISBLANK(C651),"",_xlfn.XLOOKUP(C651,'[1]Инф. по МКД'!$D$3:$D$13151,'[1]Инф. по МКД'!$C$3:$C$13151,,0))),"",IF(ISBLANK(C651),"",_xlfn.XLOOKUP(C651,'[1]Инф. по МКД'!$D$3:$D$13151,'[1]Инф. по МКД'!$C$3:$C$13151,,0)))</f>
        <v>город Пермь</v>
      </c>
      <c r="C651" s="96" t="s">
        <v>264</v>
      </c>
      <c r="D651" s="74">
        <f>IF(ISERROR(IF(ISBLANK($C651),"",VLOOKUP($C651,'[1]Инф. по МКД'!$D$3:$T$13113,3,0))),"",IF(ISBLANK($C651),"",VLOOKUP($C651,'[1]Инф. по МКД'!$D$3:$T$13113,3,0)))</f>
        <v>1961</v>
      </c>
      <c r="E651" s="75"/>
      <c r="F651" s="87" t="str">
        <f>IF(ISERROR(IF(ISBLANK($C651),"",VLOOKUP($C651,'[1]Инф. по МКД'!$D$3:$T$13113,5,0))),"",IF(ISBLANK($C651),"",VLOOKUP($C651,'[1]Инф. по МКД'!$D$3:$T$13113,5,0)))</f>
        <v>Кирпич</v>
      </c>
      <c r="G651" s="75">
        <f>IF(ISERROR(IF(ISBLANK($C651),"",VLOOKUP($C651,'[1]Инф. по МКД'!$D$3:$T$13113,9,0))),"",IF(ISBLANK($C651),"",VLOOKUP($C651,'[1]Инф. по МКД'!$D$3:$T$13113,9,0)))</f>
        <v>3</v>
      </c>
      <c r="H651" s="61">
        <f>IF(ISERROR(IF(ISBLANK($C651),"",VLOOKUP($C651,'[1]Инф. по МКД'!$D$3:$T$13113,10,0))),"",IF(ISBLANK($C651),"",VLOOKUP($C651,'[1]Инф. по МКД'!$D$3:$T$13113,10,0)))</f>
        <v>2</v>
      </c>
      <c r="I651" s="77">
        <f>IF(ISERROR(IF(ISBLANK($C651),"",VLOOKUP($C651,'[1]Инф. по МКД'!$D$3:$T$13113,14,0))),"",IF(ISBLANK($C651),"",VLOOKUP($C651,'[1]Инф. по МКД'!$D$3:$T$13113,14,0)))</f>
        <v>966.7</v>
      </c>
      <c r="J651" s="78">
        <f>IF(ISERROR(IF(ISBLANK($C651),"",VLOOKUP($C651,'[1]Инф. по МКД'!$D$3:$T$13113,15,0))),"",IF(ISBLANK($C651),"",VLOOKUP($C651,'[1]Инф. по МКД'!$D$3:$T$13113,15,0)))</f>
        <v>644.5</v>
      </c>
      <c r="K651" s="77">
        <f>IF(ISERROR(IF(ISBLANK($C651),"",VLOOKUP($C651,'[1]Инф. по МКД'!$D$3:$T$13113,16,0))),"",IF(ISBLANK($C651),"",VLOOKUP($C651,'[1]Инф. по МКД'!$D$3:$T$13113,16,0)))</f>
        <v>644.5</v>
      </c>
      <c r="L651" s="79">
        <f>IF(ISERROR(IF(ISBLANK($C651),"",VLOOKUP($C651,'[1]Инф. по МКД'!$D$3:$T$13113,17,0))),"",IF(ISBLANK($C651),"",VLOOKUP($C651,'[1]Инф. по МКД'!$D$3:$T$13113,17,0)))</f>
        <v>61</v>
      </c>
      <c r="M651" s="80">
        <f t="shared" si="96"/>
        <v>9239128.9100000001</v>
      </c>
      <c r="N651" s="78"/>
      <c r="O651" s="78"/>
      <c r="P651" s="78"/>
      <c r="Q651" s="80">
        <f>IF('Форма 2'!D651=0,"",'Форма 2'!D651-N651-O651-P651)</f>
        <v>9239128.9100000001</v>
      </c>
      <c r="R651" s="81">
        <f t="shared" si="94"/>
        <v>14335.343537626068</v>
      </c>
      <c r="S651" s="81">
        <f t="shared" si="95"/>
        <v>14335.343537626068</v>
      </c>
      <c r="T651" s="82">
        <v>46387</v>
      </c>
      <c r="U651" s="75" t="s">
        <v>43</v>
      </c>
      <c r="V651" s="84"/>
      <c r="W651" s="84">
        <f t="shared" si="98"/>
        <v>1</v>
      </c>
      <c r="X651" s="85" t="s">
        <v>961</v>
      </c>
      <c r="Y651" s="85" t="s">
        <v>961</v>
      </c>
      <c r="Z651" s="85" t="s">
        <v>961</v>
      </c>
      <c r="AA651" s="85" t="s">
        <v>961</v>
      </c>
      <c r="AB651" s="85" t="s">
        <v>961</v>
      </c>
      <c r="AC651" s="85" t="s">
        <v>961</v>
      </c>
      <c r="AD651" s="85" t="s">
        <v>961</v>
      </c>
      <c r="AE651" s="99" t="s">
        <v>961</v>
      </c>
      <c r="AF651" s="86" t="s">
        <v>961</v>
      </c>
      <c r="AG651" s="85">
        <v>1</v>
      </c>
      <c r="AH651" s="85" t="s">
        <v>961</v>
      </c>
      <c r="AI651" s="85" t="s">
        <v>961</v>
      </c>
      <c r="AJ651" s="85" t="s">
        <v>961</v>
      </c>
      <c r="AK651" s="85" t="s">
        <v>961</v>
      </c>
      <c r="AL651" s="85" t="s">
        <v>961</v>
      </c>
      <c r="AM651" s="85" t="s">
        <v>961</v>
      </c>
      <c r="AN651" s="85" t="s">
        <v>961</v>
      </c>
      <c r="AO651" s="85" t="s">
        <v>961</v>
      </c>
      <c r="AP651" s="85" t="s">
        <v>961</v>
      </c>
      <c r="AQ651" s="85" t="s">
        <v>961</v>
      </c>
      <c r="AR651" s="85" t="s">
        <v>961</v>
      </c>
    </row>
    <row r="652" spans="1:44" ht="16.5" thickTop="1" thickBot="1" x14ac:dyDescent="0.3">
      <c r="A652" s="61">
        <f t="shared" si="97"/>
        <v>59</v>
      </c>
      <c r="B652" s="92" t="str">
        <f>IF(ISERROR(IF(ISBLANK(C652),"",_xlfn.XLOOKUP(C652,'[1]Инф. по МКД'!$D$3:$D$13151,'[1]Инф. по МКД'!$C$3:$C$13151,,0))),"",IF(ISBLANK(C652),"",_xlfn.XLOOKUP(C652,'[1]Инф. по МКД'!$D$3:$D$13151,'[1]Инф. по МКД'!$C$3:$C$13151,,0)))</f>
        <v>город Пермь</v>
      </c>
      <c r="C652" s="96" t="s">
        <v>643</v>
      </c>
      <c r="D652" s="74">
        <f>IF(ISERROR(IF(ISBLANK($C652),"",VLOOKUP($C652,'[1]Инф. по МКД'!$D$3:$T$13113,3,0))),"",IF(ISBLANK($C652),"",VLOOKUP($C652,'[1]Инф. по МКД'!$D$3:$T$13113,3,0)))</f>
        <v>1959</v>
      </c>
      <c r="E652" s="75"/>
      <c r="F652" s="87" t="str">
        <f>IF(ISERROR(IF(ISBLANK($C652),"",VLOOKUP($C652,'[1]Инф. по МКД'!$D$3:$T$13113,5,0))),"",IF(ISBLANK($C652),"",VLOOKUP($C652,'[1]Инф. по МКД'!$D$3:$T$13113,5,0)))</f>
        <v>Кирпич</v>
      </c>
      <c r="G652" s="75">
        <f>IF(ISERROR(IF(ISBLANK($C652),"",VLOOKUP($C652,'[1]Инф. по МКД'!$D$3:$T$13113,9,0))),"",IF(ISBLANK($C652),"",VLOOKUP($C652,'[1]Инф. по МКД'!$D$3:$T$13113,9,0)))</f>
        <v>2</v>
      </c>
      <c r="H652" s="61">
        <f>IF(ISERROR(IF(ISBLANK($C652),"",VLOOKUP($C652,'[1]Инф. по МКД'!$D$3:$T$13113,10,0))),"",IF(ISBLANK($C652),"",VLOOKUP($C652,'[1]Инф. по МКД'!$D$3:$T$13113,10,0)))</f>
        <v>2</v>
      </c>
      <c r="I652" s="77">
        <f>IF(ISERROR(IF(ISBLANK($C652),"",VLOOKUP($C652,'[1]Инф. по МКД'!$D$3:$T$13113,14,0))),"",IF(ISBLANK($C652),"",VLOOKUP($C652,'[1]Инф. по МКД'!$D$3:$T$13113,14,0)))</f>
        <v>660.46</v>
      </c>
      <c r="J652" s="78">
        <f>IF(ISERROR(IF(ISBLANK($C652),"",VLOOKUP($C652,'[1]Инф. по МКД'!$D$3:$T$13113,15,0))),"",IF(ISBLANK($C652),"",VLOOKUP($C652,'[1]Инф. по МКД'!$D$3:$T$13113,15,0)))</f>
        <v>408.6</v>
      </c>
      <c r="K652" s="77">
        <f>IF(ISERROR(IF(ISBLANK($C652),"",VLOOKUP($C652,'[1]Инф. по МКД'!$D$3:$T$13113,16,0))),"",IF(ISBLANK($C652),"",VLOOKUP($C652,'[1]Инф. по МКД'!$D$3:$T$13113,16,0)))</f>
        <v>408.6</v>
      </c>
      <c r="L652" s="79">
        <f>IF(ISERROR(IF(ISBLANK($C652),"",VLOOKUP($C652,'[1]Инф. по МКД'!$D$3:$T$13113,17,0))),"",IF(ISBLANK($C652),"",VLOOKUP($C652,'[1]Инф. по МКД'!$D$3:$T$13113,17,0)))</f>
        <v>37</v>
      </c>
      <c r="M652" s="80">
        <f t="shared" si="96"/>
        <v>3848599.49</v>
      </c>
      <c r="N652" s="78"/>
      <c r="O652" s="78"/>
      <c r="P652" s="78"/>
      <c r="Q652" s="80">
        <f>IF('Форма 2'!D652=0,"",'Форма 2'!D652-N652-O652-P652)</f>
        <v>3848599.49</v>
      </c>
      <c r="R652" s="81">
        <f t="shared" si="94"/>
        <v>9418.9904307391098</v>
      </c>
      <c r="S652" s="81">
        <f t="shared" si="95"/>
        <v>9418.9904307391098</v>
      </c>
      <c r="T652" s="82">
        <v>46387</v>
      </c>
      <c r="U652" s="75" t="s">
        <v>43</v>
      </c>
      <c r="V652" s="84"/>
      <c r="W652" s="84">
        <f t="shared" si="98"/>
        <v>1</v>
      </c>
      <c r="X652" s="85" t="s">
        <v>961</v>
      </c>
      <c r="Y652" s="85" t="s">
        <v>961</v>
      </c>
      <c r="Z652" s="85" t="s">
        <v>961</v>
      </c>
      <c r="AA652" s="85" t="s">
        <v>961</v>
      </c>
      <c r="AB652" s="85" t="s">
        <v>961</v>
      </c>
      <c r="AC652" s="85" t="s">
        <v>961</v>
      </c>
      <c r="AD652" s="85" t="s">
        <v>961</v>
      </c>
      <c r="AE652" s="99" t="s">
        <v>961</v>
      </c>
      <c r="AF652" s="86" t="s">
        <v>961</v>
      </c>
      <c r="AG652" s="85" t="s">
        <v>961</v>
      </c>
      <c r="AH652" s="85">
        <v>1</v>
      </c>
      <c r="AI652" s="85" t="s">
        <v>961</v>
      </c>
      <c r="AJ652" s="85" t="s">
        <v>961</v>
      </c>
      <c r="AK652" s="85" t="s">
        <v>961</v>
      </c>
      <c r="AL652" s="85" t="s">
        <v>961</v>
      </c>
      <c r="AM652" s="85" t="s">
        <v>961</v>
      </c>
      <c r="AN652" s="85" t="s">
        <v>961</v>
      </c>
      <c r="AO652" s="85" t="s">
        <v>961</v>
      </c>
      <c r="AP652" s="85" t="s">
        <v>961</v>
      </c>
      <c r="AQ652" s="85" t="s">
        <v>961</v>
      </c>
      <c r="AR652" s="85" t="s">
        <v>961</v>
      </c>
    </row>
    <row r="653" spans="1:44" ht="16.5" thickTop="1" thickBot="1" x14ac:dyDescent="0.3">
      <c r="A653" s="61">
        <f t="shared" si="97"/>
        <v>60</v>
      </c>
      <c r="B653" s="92" t="str">
        <f>IF(ISERROR(IF(ISBLANK(C653),"",_xlfn.XLOOKUP(C653,'[1]Инф. по МКД'!$D$3:$D$13151,'[1]Инф. по МКД'!$C$3:$C$13151,,0))),"",IF(ISBLANK(C653),"",_xlfn.XLOOKUP(C653,'[1]Инф. по МКД'!$D$3:$D$13151,'[1]Инф. по МКД'!$C$3:$C$13151,,0)))</f>
        <v>город Пермь</v>
      </c>
      <c r="C653" s="96" t="s">
        <v>928</v>
      </c>
      <c r="D653" s="74">
        <f>IF(ISERROR(IF(ISBLANK($C653),"",VLOOKUP($C653,'[1]Инф. по МКД'!$D$3:$T$13113,3,0))),"",IF(ISBLANK($C653),"",VLOOKUP($C653,'[1]Инф. по МКД'!$D$3:$T$13113,3,0)))</f>
        <v>1972</v>
      </c>
      <c r="E653" s="75"/>
      <c r="F653" s="87" t="str">
        <f>IF(ISERROR(IF(ISBLANK($C653),"",VLOOKUP($C653,'[1]Инф. по МКД'!$D$3:$T$13113,5,0))),"",IF(ISBLANK($C653),"",VLOOKUP($C653,'[1]Инф. по МКД'!$D$3:$T$13113,5,0)))</f>
        <v>Крупные блоки</v>
      </c>
      <c r="G653" s="75">
        <f>IF(ISERROR(IF(ISBLANK($C653),"",VLOOKUP($C653,'[1]Инф. по МКД'!$D$3:$T$13113,9,0))),"",IF(ISBLANK($C653),"",VLOOKUP($C653,'[1]Инф. по МКД'!$D$3:$T$13113,9,0)))</f>
        <v>5</v>
      </c>
      <c r="H653" s="61">
        <f>IF(ISERROR(IF(ISBLANK($C653),"",VLOOKUP($C653,'[1]Инф. по МКД'!$D$3:$T$13113,10,0))),"",IF(ISBLANK($C653),"",VLOOKUP($C653,'[1]Инф. по МКД'!$D$3:$T$13113,10,0)))</f>
        <v>8</v>
      </c>
      <c r="I653" s="77">
        <f>IF(ISERROR(IF(ISBLANK($C653),"",VLOOKUP($C653,'[1]Инф. по МКД'!$D$3:$T$13113,14,0))),"",IF(ISBLANK($C653),"",VLOOKUP($C653,'[1]Инф. по МКД'!$D$3:$T$13113,14,0)))</f>
        <v>6036.88</v>
      </c>
      <c r="J653" s="78">
        <f>IF(ISERROR(IF(ISBLANK($C653),"",VLOOKUP($C653,'[1]Инф. по МКД'!$D$3:$T$13113,15,0))),"",IF(ISBLANK($C653),"",VLOOKUP($C653,'[1]Инф. по МКД'!$D$3:$T$13113,15,0)))</f>
        <v>5900</v>
      </c>
      <c r="K653" s="77">
        <f>IF(ISERROR(IF(ISBLANK($C653),"",VLOOKUP($C653,'[1]Инф. по МКД'!$D$3:$T$13113,16,0))),"",IF(ISBLANK($C653),"",VLOOKUP($C653,'[1]Инф. по МКД'!$D$3:$T$13113,16,0)))</f>
        <v>5326.52</v>
      </c>
      <c r="L653" s="79">
        <f>IF(ISERROR(IF(ISBLANK($C653),"",VLOOKUP($C653,'[1]Инф. по МКД'!$D$3:$T$13113,17,0))),"",IF(ISBLANK($C653),"",VLOOKUP($C653,'[1]Инф. по МКД'!$D$3:$T$13113,17,0)))</f>
        <v>401</v>
      </c>
      <c r="M653" s="80">
        <f t="shared" si="96"/>
        <v>10270000.629999999</v>
      </c>
      <c r="N653" s="78"/>
      <c r="O653" s="78"/>
      <c r="P653" s="78"/>
      <c r="Q653" s="80">
        <f>IF('Форма 2'!D653=0,"",'Форма 2'!D653-N653-O653-P653)</f>
        <v>10270000.629999999</v>
      </c>
      <c r="R653" s="81">
        <f t="shared" si="94"/>
        <v>1740.6780728813558</v>
      </c>
      <c r="S653" s="81">
        <f t="shared" si="95"/>
        <v>1740.6780728813558</v>
      </c>
      <c r="T653" s="82">
        <v>46387</v>
      </c>
      <c r="U653" s="75" t="s">
        <v>44</v>
      </c>
      <c r="V653" s="84"/>
      <c r="W653" s="84">
        <f t="shared" si="98"/>
        <v>3</v>
      </c>
      <c r="X653" s="85">
        <v>1</v>
      </c>
      <c r="Y653" s="85" t="s">
        <v>961</v>
      </c>
      <c r="Z653" s="85" t="s">
        <v>961</v>
      </c>
      <c r="AA653" s="85">
        <v>1</v>
      </c>
      <c r="AB653" s="85">
        <v>1</v>
      </c>
      <c r="AC653" s="85" t="s">
        <v>961</v>
      </c>
      <c r="AD653" s="85" t="s">
        <v>961</v>
      </c>
      <c r="AE653" s="99" t="s">
        <v>961</v>
      </c>
      <c r="AF653" s="86" t="s">
        <v>961</v>
      </c>
      <c r="AG653" s="85" t="s">
        <v>961</v>
      </c>
      <c r="AH653" s="85" t="s">
        <v>961</v>
      </c>
      <c r="AI653" s="85" t="s">
        <v>961</v>
      </c>
      <c r="AJ653" s="85" t="s">
        <v>961</v>
      </c>
      <c r="AK653" s="85" t="s">
        <v>961</v>
      </c>
      <c r="AL653" s="85" t="s">
        <v>961</v>
      </c>
      <c r="AM653" s="85" t="s">
        <v>961</v>
      </c>
      <c r="AN653" s="85" t="s">
        <v>961</v>
      </c>
      <c r="AO653" s="85" t="s">
        <v>961</v>
      </c>
      <c r="AP653" s="85" t="s">
        <v>961</v>
      </c>
      <c r="AQ653" s="85" t="s">
        <v>961</v>
      </c>
      <c r="AR653" s="85" t="s">
        <v>961</v>
      </c>
    </row>
    <row r="654" spans="1:44" ht="16.5" thickTop="1" thickBot="1" x14ac:dyDescent="0.3">
      <c r="A654" s="61">
        <f t="shared" si="97"/>
        <v>61</v>
      </c>
      <c r="B654" s="92" t="str">
        <f>IF(ISERROR(IF(ISBLANK(C654),"",_xlfn.XLOOKUP(C654,'[1]Инф. по МКД'!$D$3:$D$13151,'[1]Инф. по МКД'!$C$3:$C$13151,,0))),"",IF(ISBLANK(C654),"",_xlfn.XLOOKUP(C654,'[1]Инф. по МКД'!$D$3:$D$13151,'[1]Инф. по МКД'!$C$3:$C$13151,,0)))</f>
        <v>город Пермь</v>
      </c>
      <c r="C654" s="96" t="s">
        <v>852</v>
      </c>
      <c r="D654" s="74">
        <f>IF(ISERROR(IF(ISBLANK($C654),"",VLOOKUP($C654,'[1]Инф. по МКД'!$D$3:$T$13113,3,0))),"",IF(ISBLANK($C654),"",VLOOKUP($C654,'[1]Инф. по МКД'!$D$3:$T$13113,3,0)))</f>
        <v>1971</v>
      </c>
      <c r="E654" s="75"/>
      <c r="F654" s="87" t="str">
        <f>IF(ISERROR(IF(ISBLANK($C654),"",VLOOKUP($C654,'[1]Инф. по МКД'!$D$3:$T$13113,5,0))),"",IF(ISBLANK($C654),"",VLOOKUP($C654,'[1]Инф. по МКД'!$D$3:$T$13113,5,0)))</f>
        <v>Крупные блоки</v>
      </c>
      <c r="G654" s="75">
        <f>IF(ISERROR(IF(ISBLANK($C654),"",VLOOKUP($C654,'[1]Инф. по МКД'!$D$3:$T$13113,9,0))),"",IF(ISBLANK($C654),"",VLOOKUP($C654,'[1]Инф. по МКД'!$D$3:$T$13113,9,0)))</f>
        <v>5</v>
      </c>
      <c r="H654" s="61">
        <f>IF(ISERROR(IF(ISBLANK($C654),"",VLOOKUP($C654,'[1]Инф. по МКД'!$D$3:$T$13113,10,0))),"",IF(ISBLANK($C654),"",VLOOKUP($C654,'[1]Инф. по МКД'!$D$3:$T$13113,10,0)))</f>
        <v>8</v>
      </c>
      <c r="I654" s="77">
        <f>IF(ISERROR(IF(ISBLANK($C654),"",VLOOKUP($C654,'[1]Инф. по МКД'!$D$3:$T$13113,14,0))),"",IF(ISBLANK($C654),"",VLOOKUP($C654,'[1]Инф. по МКД'!$D$3:$T$13113,14,0)))</f>
        <v>6068.4</v>
      </c>
      <c r="J654" s="78">
        <f>IF(ISERROR(IF(ISBLANK($C654),"",VLOOKUP($C654,'[1]Инф. по МКД'!$D$3:$T$13113,15,0))),"",IF(ISBLANK($C654),"",VLOOKUP($C654,'[1]Инф. по МКД'!$D$3:$T$13113,15,0)))</f>
        <v>6008.3</v>
      </c>
      <c r="K654" s="77">
        <f>IF(ISERROR(IF(ISBLANK($C654),"",VLOOKUP($C654,'[1]Инф. по МКД'!$D$3:$T$13113,16,0))),"",IF(ISBLANK($C654),"",VLOOKUP($C654,'[1]Инф. по МКД'!$D$3:$T$13113,16,0)))</f>
        <v>5782.99</v>
      </c>
      <c r="L654" s="79">
        <f>IF(ISERROR(IF(ISBLANK($C654),"",VLOOKUP($C654,'[1]Инф. по МКД'!$D$3:$T$13113,17,0))),"",IF(ISBLANK($C654),"",VLOOKUP($C654,'[1]Инф. по МКД'!$D$3:$T$13113,17,0)))</f>
        <v>330</v>
      </c>
      <c r="M654" s="80">
        <f t="shared" si="96"/>
        <v>3176200.56</v>
      </c>
      <c r="N654" s="78"/>
      <c r="O654" s="78"/>
      <c r="P654" s="78"/>
      <c r="Q654" s="80">
        <f>IF('Форма 2'!D654=0,"",'Форма 2'!D654-N654-O654-P654)</f>
        <v>3176200.56</v>
      </c>
      <c r="R654" s="81">
        <f t="shared" si="94"/>
        <v>528.63548091806331</v>
      </c>
      <c r="S654" s="81">
        <f t="shared" si="95"/>
        <v>528.63548091806331</v>
      </c>
      <c r="T654" s="82">
        <v>46387</v>
      </c>
      <c r="U654" s="75" t="s">
        <v>44</v>
      </c>
      <c r="V654" s="84"/>
      <c r="W654" s="84">
        <f t="shared" si="98"/>
        <v>1</v>
      </c>
      <c r="X654" s="85" t="s">
        <v>961</v>
      </c>
      <c r="Y654" s="85" t="s">
        <v>961</v>
      </c>
      <c r="Z654" s="85">
        <v>1</v>
      </c>
      <c r="AA654" s="85" t="s">
        <v>961</v>
      </c>
      <c r="AB654" s="85" t="s">
        <v>961</v>
      </c>
      <c r="AC654" s="85" t="s">
        <v>961</v>
      </c>
      <c r="AD654" s="85" t="s">
        <v>961</v>
      </c>
      <c r="AE654" s="99" t="s">
        <v>961</v>
      </c>
      <c r="AF654" s="86" t="s">
        <v>961</v>
      </c>
      <c r="AG654" s="85" t="s">
        <v>961</v>
      </c>
      <c r="AH654" s="85" t="s">
        <v>961</v>
      </c>
      <c r="AI654" s="85" t="s">
        <v>961</v>
      </c>
      <c r="AJ654" s="85" t="s">
        <v>961</v>
      </c>
      <c r="AK654" s="85" t="s">
        <v>961</v>
      </c>
      <c r="AL654" s="85" t="s">
        <v>961</v>
      </c>
      <c r="AM654" s="85" t="s">
        <v>961</v>
      </c>
      <c r="AN654" s="85" t="s">
        <v>961</v>
      </c>
      <c r="AO654" s="85" t="s">
        <v>961</v>
      </c>
      <c r="AP654" s="85" t="s">
        <v>961</v>
      </c>
      <c r="AQ654" s="85" t="s">
        <v>961</v>
      </c>
      <c r="AR654" s="85" t="s">
        <v>961</v>
      </c>
    </row>
    <row r="655" spans="1:44" ht="16.5" thickTop="1" thickBot="1" x14ac:dyDescent="0.3">
      <c r="A655" s="61">
        <f t="shared" si="97"/>
        <v>62</v>
      </c>
      <c r="B655" s="92" t="str">
        <f>IF(ISERROR(IF(ISBLANK(C655),"",_xlfn.XLOOKUP(C655,'[1]Инф. по МКД'!$D$3:$D$13151,'[1]Инф. по МКД'!$C$3:$C$13151,,0))),"",IF(ISBLANK(C655),"",_xlfn.XLOOKUP(C655,'[1]Инф. по МКД'!$D$3:$D$13151,'[1]Инф. по МКД'!$C$3:$C$13151,,0)))</f>
        <v>город Пермь</v>
      </c>
      <c r="C655" s="96" t="s">
        <v>853</v>
      </c>
      <c r="D655" s="74">
        <f>IF(ISERROR(IF(ISBLANK($C655),"",VLOOKUP($C655,'[1]Инф. по МКД'!$D$3:$T$13113,3,0))),"",IF(ISBLANK($C655),"",VLOOKUP($C655,'[1]Инф. по МКД'!$D$3:$T$13113,3,0)))</f>
        <v>1971</v>
      </c>
      <c r="E655" s="75"/>
      <c r="F655" s="87" t="str">
        <f>IF(ISERROR(IF(ISBLANK($C655),"",VLOOKUP($C655,'[1]Инф. по МКД'!$D$3:$T$13113,5,0))),"",IF(ISBLANK($C655),"",VLOOKUP($C655,'[1]Инф. по МКД'!$D$3:$T$13113,5,0)))</f>
        <v>Кирпич</v>
      </c>
      <c r="G655" s="75">
        <f>IF(ISERROR(IF(ISBLANK($C655),"",VLOOKUP($C655,'[1]Инф. по МКД'!$D$3:$T$13113,9,0))),"",IF(ISBLANK($C655),"",VLOOKUP($C655,'[1]Инф. по МКД'!$D$3:$T$13113,9,0)))</f>
        <v>5</v>
      </c>
      <c r="H655" s="61">
        <f>IF(ISERROR(IF(ISBLANK($C655),"",VLOOKUP($C655,'[1]Инф. по МКД'!$D$3:$T$13113,10,0))),"",IF(ISBLANK($C655),"",VLOOKUP($C655,'[1]Инф. по МКД'!$D$3:$T$13113,10,0)))</f>
        <v>8</v>
      </c>
      <c r="I655" s="77">
        <f>IF(ISERROR(IF(ISBLANK($C655),"",VLOOKUP($C655,'[1]Инф. по МКД'!$D$3:$T$13113,14,0))),"",IF(ISBLANK($C655),"",VLOOKUP($C655,'[1]Инф. по МКД'!$D$3:$T$13113,14,0)))</f>
        <v>5315.7</v>
      </c>
      <c r="J655" s="78">
        <f>IF(ISERROR(IF(ISBLANK($C655),"",VLOOKUP($C655,'[1]Инф. по МКД'!$D$3:$T$13113,15,0))),"",IF(ISBLANK($C655),"",VLOOKUP($C655,'[1]Инф. по МКД'!$D$3:$T$13113,15,0)))</f>
        <v>5000</v>
      </c>
      <c r="K655" s="77">
        <f>IF(ISERROR(IF(ISBLANK($C655),"",VLOOKUP($C655,'[1]Инф. по МКД'!$D$3:$T$13113,16,0))),"",IF(ISBLANK($C655),"",VLOOKUP($C655,'[1]Инф. по МКД'!$D$3:$T$13113,16,0)))</f>
        <v>5000</v>
      </c>
      <c r="L655" s="79">
        <f>IF(ISERROR(IF(ISBLANK($C655),"",VLOOKUP($C655,'[1]Инф. по МКД'!$D$3:$T$13113,17,0))),"",IF(ISBLANK($C655),"",VLOOKUP($C655,'[1]Инф. по МКД'!$D$3:$T$13113,17,0)))</f>
        <v>261</v>
      </c>
      <c r="M655" s="80">
        <f t="shared" si="96"/>
        <v>9043122</v>
      </c>
      <c r="N655" s="78"/>
      <c r="O655" s="78"/>
      <c r="P655" s="78"/>
      <c r="Q655" s="80">
        <f>IF('Форма 2'!D655=0,"",'Форма 2'!D655-N655-O655-P655)</f>
        <v>9043122</v>
      </c>
      <c r="R655" s="81">
        <f t="shared" si="94"/>
        <v>1808.6243999999999</v>
      </c>
      <c r="S655" s="81">
        <f t="shared" si="95"/>
        <v>1808.6243999999999</v>
      </c>
      <c r="T655" s="82">
        <v>46387</v>
      </c>
      <c r="U655" s="75" t="s">
        <v>44</v>
      </c>
      <c r="V655" s="83"/>
      <c r="W655" s="84">
        <f t="shared" si="98"/>
        <v>3</v>
      </c>
      <c r="X655" s="85">
        <v>1</v>
      </c>
      <c r="Y655" s="85" t="s">
        <v>961</v>
      </c>
      <c r="Z655" s="85" t="s">
        <v>961</v>
      </c>
      <c r="AA655" s="85">
        <v>1</v>
      </c>
      <c r="AB655" s="85">
        <v>1</v>
      </c>
      <c r="AC655" s="85" t="s">
        <v>961</v>
      </c>
      <c r="AD655" s="85" t="s">
        <v>961</v>
      </c>
      <c r="AE655" s="99" t="s">
        <v>961</v>
      </c>
      <c r="AF655" s="86" t="s">
        <v>961</v>
      </c>
      <c r="AG655" s="85" t="s">
        <v>961</v>
      </c>
      <c r="AH655" s="85" t="s">
        <v>961</v>
      </c>
      <c r="AI655" s="85" t="s">
        <v>961</v>
      </c>
      <c r="AJ655" s="85" t="s">
        <v>961</v>
      </c>
      <c r="AK655" s="85" t="s">
        <v>961</v>
      </c>
      <c r="AL655" s="85" t="s">
        <v>961</v>
      </c>
      <c r="AM655" s="85" t="s">
        <v>961</v>
      </c>
      <c r="AN655" s="85" t="s">
        <v>961</v>
      </c>
      <c r="AO655" s="85" t="s">
        <v>961</v>
      </c>
      <c r="AP655" s="85" t="s">
        <v>961</v>
      </c>
      <c r="AQ655" s="85" t="s">
        <v>961</v>
      </c>
      <c r="AR655" s="85" t="s">
        <v>961</v>
      </c>
    </row>
    <row r="656" spans="1:44" ht="16.5" thickTop="1" thickBot="1" x14ac:dyDescent="0.3">
      <c r="A656" s="61">
        <f t="shared" si="97"/>
        <v>63</v>
      </c>
      <c r="B656" s="92" t="str">
        <f>IF(ISERROR(IF(ISBLANK(C656),"",_xlfn.XLOOKUP(C656,'[1]Инф. по МКД'!$D$3:$D$13151,'[1]Инф. по МКД'!$C$3:$C$13151,,0))),"",IF(ISBLANK(C656),"",_xlfn.XLOOKUP(C656,'[1]Инф. по МКД'!$D$3:$D$13151,'[1]Инф. по МКД'!$C$3:$C$13151,,0)))</f>
        <v>город Пермь</v>
      </c>
      <c r="C656" s="96" t="s">
        <v>644</v>
      </c>
      <c r="D656" s="74">
        <f>IF(ISERROR(IF(ISBLANK($C656),"",VLOOKUP($C656,'[1]Инф. по МКД'!$D$3:$T$13113,3,0))),"",IF(ISBLANK($C656),"",VLOOKUP($C656,'[1]Инф. по МКД'!$D$3:$T$13113,3,0)))</f>
        <v>1968</v>
      </c>
      <c r="E656" s="75"/>
      <c r="F656" s="87" t="str">
        <f>IF(ISERROR(IF(ISBLANK($C656),"",VLOOKUP($C656,'[1]Инф. по МКД'!$D$3:$T$13113,5,0))),"",IF(ISBLANK($C656),"",VLOOKUP($C656,'[1]Инф. по МКД'!$D$3:$T$13113,5,0)))</f>
        <v>Кирпич</v>
      </c>
      <c r="G656" s="75">
        <f>IF(ISERROR(IF(ISBLANK($C656),"",VLOOKUP($C656,'[1]Инф. по МКД'!$D$3:$T$13113,9,0))),"",IF(ISBLANK($C656),"",VLOOKUP($C656,'[1]Инф. по МКД'!$D$3:$T$13113,9,0)))</f>
        <v>5</v>
      </c>
      <c r="H656" s="61">
        <f>IF(ISERROR(IF(ISBLANK($C656),"",VLOOKUP($C656,'[1]Инф. по МКД'!$D$3:$T$13113,10,0))),"",IF(ISBLANK($C656),"",VLOOKUP($C656,'[1]Инф. по МКД'!$D$3:$T$13113,10,0)))</f>
        <v>6</v>
      </c>
      <c r="I656" s="77">
        <f>IF(ISERROR(IF(ISBLANK($C656),"",VLOOKUP($C656,'[1]Инф. по МКД'!$D$3:$T$13113,14,0))),"",IF(ISBLANK($C656),"",VLOOKUP($C656,'[1]Инф. по МКД'!$D$3:$T$13113,14,0)))</f>
        <v>6531.4</v>
      </c>
      <c r="J656" s="78">
        <f>IF(ISERROR(IF(ISBLANK($C656),"",VLOOKUP($C656,'[1]Инф. по МКД'!$D$3:$T$13113,15,0))),"",IF(ISBLANK($C656),"",VLOOKUP($C656,'[1]Инф. по МКД'!$D$3:$T$13113,15,0)))</f>
        <v>3755.6</v>
      </c>
      <c r="K656" s="77">
        <f>IF(ISERROR(IF(ISBLANK($C656),"",VLOOKUP($C656,'[1]Инф. по МКД'!$D$3:$T$13113,16,0))),"",IF(ISBLANK($C656),"",VLOOKUP($C656,'[1]Инф. по МКД'!$D$3:$T$13113,16,0)))</f>
        <v>3681.61</v>
      </c>
      <c r="L656" s="79">
        <f>IF(ISERROR(IF(ISBLANK($C656),"",VLOOKUP($C656,'[1]Инф. по МКД'!$D$3:$T$13113,17,0))),"",IF(ISBLANK($C656),"",VLOOKUP($C656,'[1]Инф. по МКД'!$D$3:$T$13113,17,0)))</f>
        <v>188</v>
      </c>
      <c r="M656" s="80">
        <f t="shared" si="96"/>
        <v>29414290.530000001</v>
      </c>
      <c r="N656" s="78"/>
      <c r="O656" s="78"/>
      <c r="P656" s="78"/>
      <c r="Q656" s="80">
        <f>IF('Форма 2'!D656=0,"",'Форма 2'!D656-N656-O656-P656)</f>
        <v>29414290.530000001</v>
      </c>
      <c r="R656" s="81">
        <f t="shared" si="94"/>
        <v>7832.1148498242628</v>
      </c>
      <c r="S656" s="81">
        <f t="shared" si="95"/>
        <v>7832.1148498242628</v>
      </c>
      <c r="T656" s="82">
        <v>46387</v>
      </c>
      <c r="U656" s="75" t="s">
        <v>43</v>
      </c>
      <c r="V656" s="84"/>
      <c r="W656" s="84">
        <f t="shared" si="98"/>
        <v>1</v>
      </c>
      <c r="X656" s="85" t="s">
        <v>961</v>
      </c>
      <c r="Y656" s="85" t="s">
        <v>961</v>
      </c>
      <c r="Z656" s="85" t="s">
        <v>961</v>
      </c>
      <c r="AA656" s="85" t="s">
        <v>961</v>
      </c>
      <c r="AB656" s="85" t="s">
        <v>961</v>
      </c>
      <c r="AC656" s="85" t="s">
        <v>961</v>
      </c>
      <c r="AD656" s="85" t="s">
        <v>961</v>
      </c>
      <c r="AE656" s="99" t="s">
        <v>961</v>
      </c>
      <c r="AF656" s="86" t="s">
        <v>961</v>
      </c>
      <c r="AG656" s="85">
        <v>1</v>
      </c>
      <c r="AH656" s="85" t="s">
        <v>961</v>
      </c>
      <c r="AI656" s="85" t="s">
        <v>961</v>
      </c>
      <c r="AJ656" s="85" t="s">
        <v>961</v>
      </c>
      <c r="AK656" s="85" t="s">
        <v>961</v>
      </c>
      <c r="AL656" s="85" t="s">
        <v>961</v>
      </c>
      <c r="AM656" s="85" t="s">
        <v>961</v>
      </c>
      <c r="AN656" s="85" t="s">
        <v>961</v>
      </c>
      <c r="AO656" s="85" t="s">
        <v>961</v>
      </c>
      <c r="AP656" s="85" t="s">
        <v>961</v>
      </c>
      <c r="AQ656" s="85" t="s">
        <v>961</v>
      </c>
      <c r="AR656" s="85" t="s">
        <v>961</v>
      </c>
    </row>
    <row r="657" spans="1:44" ht="16.5" thickTop="1" thickBot="1" x14ac:dyDescent="0.3">
      <c r="A657" s="61">
        <f t="shared" si="97"/>
        <v>64</v>
      </c>
      <c r="B657" s="92" t="str">
        <f>IF(ISERROR(IF(ISBLANK(C657),"",_xlfn.XLOOKUP(C657,'[1]Инф. по МКД'!$D$3:$D$13151,'[1]Инф. по МКД'!$C$3:$C$13151,,0))),"",IF(ISBLANK(C657),"",_xlfn.XLOOKUP(C657,'[1]Инф. по МКД'!$D$3:$D$13151,'[1]Инф. по МКД'!$C$3:$C$13151,,0)))</f>
        <v>город Пермь</v>
      </c>
      <c r="C657" s="96" t="s">
        <v>266</v>
      </c>
      <c r="D657" s="74">
        <f>IF(ISERROR(IF(ISBLANK($C657),"",VLOOKUP($C657,'[1]Инф. по МКД'!$D$3:$T$13113,3,0))),"",IF(ISBLANK($C657),"",VLOOKUP($C657,'[1]Инф. по МКД'!$D$3:$T$13113,3,0)))</f>
        <v>1971</v>
      </c>
      <c r="E657" s="75"/>
      <c r="F657" s="87" t="str">
        <f>IF(ISERROR(IF(ISBLANK($C657),"",VLOOKUP($C657,'[1]Инф. по МКД'!$D$3:$T$13113,5,0))),"",IF(ISBLANK($C657),"",VLOOKUP($C657,'[1]Инф. по МКД'!$D$3:$T$13113,5,0)))</f>
        <v>Панель</v>
      </c>
      <c r="G657" s="75">
        <f>IF(ISERROR(IF(ISBLANK($C657),"",VLOOKUP($C657,'[1]Инф. по МКД'!$D$3:$T$13113,9,0))),"",IF(ISBLANK($C657),"",VLOOKUP($C657,'[1]Инф. по МКД'!$D$3:$T$13113,9,0)))</f>
        <v>5</v>
      </c>
      <c r="H657" s="61">
        <f>IF(ISERROR(IF(ISBLANK($C657),"",VLOOKUP($C657,'[1]Инф. по МКД'!$D$3:$T$13113,10,0))),"",IF(ISBLANK($C657),"",VLOOKUP($C657,'[1]Инф. по МКД'!$D$3:$T$13113,10,0)))</f>
        <v>4</v>
      </c>
      <c r="I657" s="77">
        <f>IF(ISERROR(IF(ISBLANK($C657),"",VLOOKUP($C657,'[1]Инф. по МКД'!$D$3:$T$13113,14,0))),"",IF(ISBLANK($C657),"",VLOOKUP($C657,'[1]Инф. по МКД'!$D$3:$T$13113,14,0)))</f>
        <v>2813.8999999999996</v>
      </c>
      <c r="J657" s="78">
        <f>IF(ISERROR(IF(ISBLANK($C657),"",VLOOKUP($C657,'[1]Инф. по МКД'!$D$3:$T$13113,15,0))),"",IF(ISBLANK($C657),"",VLOOKUP($C657,'[1]Инф. по МКД'!$D$3:$T$13113,15,0)))</f>
        <v>2177.6999999999998</v>
      </c>
      <c r="K657" s="77">
        <f>IF(ISERROR(IF(ISBLANK($C657),"",VLOOKUP($C657,'[1]Инф. по МКД'!$D$3:$T$13113,16,0))),"",IF(ISBLANK($C657),"",VLOOKUP($C657,'[1]Инф. по МКД'!$D$3:$T$13113,16,0)))</f>
        <v>2049.2199999999998</v>
      </c>
      <c r="L657" s="79">
        <f>IF(ISERROR(IF(ISBLANK($C657),"",VLOOKUP($C657,'[1]Инф. по МКД'!$D$3:$T$13113,17,0))),"",IF(ISBLANK($C657),"",VLOOKUP($C657,'[1]Инф. по МКД'!$D$3:$T$13113,17,0)))</f>
        <v>93</v>
      </c>
      <c r="M657" s="80">
        <f t="shared" si="96"/>
        <v>12672454.93</v>
      </c>
      <c r="N657" s="78"/>
      <c r="O657" s="78"/>
      <c r="P657" s="78"/>
      <c r="Q657" s="80">
        <f>IF('Форма 2'!D657=0,"",'Форма 2'!D657-N657-O657-P657)</f>
        <v>12672454.93</v>
      </c>
      <c r="R657" s="81">
        <f t="shared" si="94"/>
        <v>5819.1922349267579</v>
      </c>
      <c r="S657" s="81">
        <f t="shared" si="95"/>
        <v>5819.1922349267579</v>
      </c>
      <c r="T657" s="82">
        <v>46387</v>
      </c>
      <c r="U657" s="75" t="s">
        <v>43</v>
      </c>
      <c r="V657" s="83"/>
      <c r="W657" s="84">
        <f t="shared" si="98"/>
        <v>1</v>
      </c>
      <c r="X657" s="85" t="s">
        <v>961</v>
      </c>
      <c r="Y657" s="85" t="s">
        <v>961</v>
      </c>
      <c r="Z657" s="85" t="s">
        <v>961</v>
      </c>
      <c r="AA657" s="85" t="s">
        <v>961</v>
      </c>
      <c r="AB657" s="85" t="s">
        <v>961</v>
      </c>
      <c r="AC657" s="85" t="s">
        <v>961</v>
      </c>
      <c r="AD657" s="85" t="s">
        <v>961</v>
      </c>
      <c r="AE657" s="99" t="s">
        <v>961</v>
      </c>
      <c r="AF657" s="86" t="s">
        <v>961</v>
      </c>
      <c r="AG657" s="85">
        <v>1</v>
      </c>
      <c r="AH657" s="85" t="s">
        <v>961</v>
      </c>
      <c r="AI657" s="85" t="s">
        <v>961</v>
      </c>
      <c r="AJ657" s="85" t="s">
        <v>961</v>
      </c>
      <c r="AK657" s="85" t="s">
        <v>961</v>
      </c>
      <c r="AL657" s="85" t="s">
        <v>961</v>
      </c>
      <c r="AM657" s="85" t="s">
        <v>961</v>
      </c>
      <c r="AN657" s="85" t="s">
        <v>961</v>
      </c>
      <c r="AO657" s="85" t="s">
        <v>961</v>
      </c>
      <c r="AP657" s="85" t="s">
        <v>961</v>
      </c>
      <c r="AQ657" s="85" t="s">
        <v>961</v>
      </c>
      <c r="AR657" s="85" t="s">
        <v>961</v>
      </c>
    </row>
    <row r="658" spans="1:44" ht="16.5" thickTop="1" thickBot="1" x14ac:dyDescent="0.3">
      <c r="A658" s="61">
        <f t="shared" si="97"/>
        <v>65</v>
      </c>
      <c r="B658" s="92" t="str">
        <f>IF(ISERROR(IF(ISBLANK(C658),"",_xlfn.XLOOKUP(C658,'[1]Инф. по МКД'!$D$3:$D$13151,'[1]Инф. по МКД'!$C$3:$C$13151,,0))),"",IF(ISBLANK(C658),"",_xlfn.XLOOKUP(C658,'[1]Инф. по МКД'!$D$3:$D$13151,'[1]Инф. по МКД'!$C$3:$C$13151,,0)))</f>
        <v>город Пермь</v>
      </c>
      <c r="C658" s="96" t="s">
        <v>645</v>
      </c>
      <c r="D658" s="74">
        <f>IF(ISERROR(IF(ISBLANK($C658),"",VLOOKUP($C658,'[1]Инф. по МКД'!$D$3:$T$13113,3,0))),"",IF(ISBLANK($C658),"",VLOOKUP($C658,'[1]Инф. по МКД'!$D$3:$T$13113,3,0)))</f>
        <v>1976</v>
      </c>
      <c r="E658" s="75"/>
      <c r="F658" s="87" t="str">
        <f>IF(ISERROR(IF(ISBLANK($C658),"",VLOOKUP($C658,'[1]Инф. по МКД'!$D$3:$T$13113,5,0))),"",IF(ISBLANK($C658),"",VLOOKUP($C658,'[1]Инф. по МКД'!$D$3:$T$13113,5,0)))</f>
        <v>Панель</v>
      </c>
      <c r="G658" s="75">
        <f>IF(ISERROR(IF(ISBLANK($C658),"",VLOOKUP($C658,'[1]Инф. по МКД'!$D$3:$T$13113,9,0))),"",IF(ISBLANK($C658),"",VLOOKUP($C658,'[1]Инф. по МКД'!$D$3:$T$13113,9,0)))</f>
        <v>9</v>
      </c>
      <c r="H658" s="61">
        <f>IF(ISERROR(IF(ISBLANK($C658),"",VLOOKUP($C658,'[1]Инф. по МКД'!$D$3:$T$13113,10,0))),"",IF(ISBLANK($C658),"",VLOOKUP($C658,'[1]Инф. по МКД'!$D$3:$T$13113,10,0)))</f>
        <v>6</v>
      </c>
      <c r="I658" s="77">
        <f>IF(ISERROR(IF(ISBLANK($C658),"",VLOOKUP($C658,'[1]Инф. по МКД'!$D$3:$T$13113,14,0))),"",IF(ISBLANK($C658),"",VLOOKUP($C658,'[1]Инф. по МКД'!$D$3:$T$13113,14,0)))</f>
        <v>11800.76</v>
      </c>
      <c r="J658" s="78">
        <f>IF(ISERROR(IF(ISBLANK($C658),"",VLOOKUP($C658,'[1]Инф. по МКД'!$D$3:$T$13113,15,0))),"",IF(ISBLANK($C658),"",VLOOKUP($C658,'[1]Инф. по МКД'!$D$3:$T$13113,15,0)))</f>
        <v>11282.16</v>
      </c>
      <c r="K658" s="77">
        <f>IF(ISERROR(IF(ISBLANK($C658),"",VLOOKUP($C658,'[1]Инф. по МКД'!$D$3:$T$13113,16,0))),"",IF(ISBLANK($C658),"",VLOOKUP($C658,'[1]Инф. по МКД'!$D$3:$T$13113,16,0)))</f>
        <v>10052.4</v>
      </c>
      <c r="L658" s="79">
        <f>IF(ISERROR(IF(ISBLANK($C658),"",VLOOKUP($C658,'[1]Инф. по МКД'!$D$3:$T$13113,17,0))),"",IF(ISBLANK($C658),"",VLOOKUP($C658,'[1]Инф. по МКД'!$D$3:$T$13113,17,0)))</f>
        <v>613</v>
      </c>
      <c r="M658" s="80">
        <f t="shared" si="96"/>
        <v>24402909.609999999</v>
      </c>
      <c r="N658" s="78"/>
      <c r="O658" s="78"/>
      <c r="P658" s="78"/>
      <c r="Q658" s="80">
        <f>IF('Форма 2'!D658=0,"",'Форма 2'!D658-N658-O658-P658)</f>
        <v>24402909.609999999</v>
      </c>
      <c r="R658" s="81">
        <f t="shared" ref="R658:R689" si="99">M658/J658</f>
        <v>2162.9643268664863</v>
      </c>
      <c r="S658" s="81">
        <f t="shared" ref="S658:S689" si="100">R658</f>
        <v>2162.9643268664863</v>
      </c>
      <c r="T658" s="82">
        <v>46387</v>
      </c>
      <c r="U658" s="75" t="s">
        <v>43</v>
      </c>
      <c r="V658" s="84"/>
      <c r="W658" s="84">
        <f t="shared" si="98"/>
        <v>1</v>
      </c>
      <c r="X658" s="85" t="s">
        <v>961</v>
      </c>
      <c r="Y658" s="85" t="s">
        <v>961</v>
      </c>
      <c r="Z658" s="85" t="s">
        <v>961</v>
      </c>
      <c r="AA658" s="85" t="s">
        <v>961</v>
      </c>
      <c r="AB658" s="85" t="s">
        <v>961</v>
      </c>
      <c r="AC658" s="85" t="s">
        <v>961</v>
      </c>
      <c r="AD658" s="85" t="s">
        <v>961</v>
      </c>
      <c r="AE658" s="99" t="s">
        <v>961</v>
      </c>
      <c r="AF658" s="86" t="s">
        <v>961</v>
      </c>
      <c r="AG658" s="85">
        <v>1</v>
      </c>
      <c r="AH658" s="85" t="s">
        <v>961</v>
      </c>
      <c r="AI658" s="85" t="s">
        <v>961</v>
      </c>
      <c r="AJ658" s="85" t="s">
        <v>961</v>
      </c>
      <c r="AK658" s="85" t="s">
        <v>961</v>
      </c>
      <c r="AL658" s="85" t="s">
        <v>961</v>
      </c>
      <c r="AM658" s="85" t="s">
        <v>961</v>
      </c>
      <c r="AN658" s="85" t="s">
        <v>961</v>
      </c>
      <c r="AO658" s="85" t="s">
        <v>961</v>
      </c>
      <c r="AP658" s="85" t="s">
        <v>961</v>
      </c>
      <c r="AQ658" s="85" t="s">
        <v>961</v>
      </c>
      <c r="AR658" s="85" t="s">
        <v>961</v>
      </c>
    </row>
    <row r="659" spans="1:44" ht="16.5" thickTop="1" thickBot="1" x14ac:dyDescent="0.3">
      <c r="A659" s="61">
        <f t="shared" si="97"/>
        <v>66</v>
      </c>
      <c r="B659" s="92" t="str">
        <f>IF(ISERROR(IF(ISBLANK(C659),"",_xlfn.XLOOKUP(C659,'[1]Инф. по МКД'!$D$3:$D$13151,'[1]Инф. по МКД'!$C$3:$C$13151,,0))),"",IF(ISBLANK(C659),"",_xlfn.XLOOKUP(C659,'[1]Инф. по МКД'!$D$3:$D$13151,'[1]Инф. по МКД'!$C$3:$C$13151,,0)))</f>
        <v>город Пермь</v>
      </c>
      <c r="C659" s="96" t="s">
        <v>267</v>
      </c>
      <c r="D659" s="74">
        <f>IF(ISERROR(IF(ISBLANK($C659),"",VLOOKUP($C659,'[1]Инф. по МКД'!$D$3:$T$13113,3,0))),"",IF(ISBLANK($C659),"",VLOOKUP($C659,'[1]Инф. по МКД'!$D$3:$T$13113,3,0)))</f>
        <v>1960</v>
      </c>
      <c r="E659" s="75"/>
      <c r="F659" s="87" t="str">
        <f>IF(ISERROR(IF(ISBLANK($C659),"",VLOOKUP($C659,'[1]Инф. по МКД'!$D$3:$T$13113,5,0))),"",IF(ISBLANK($C659),"",VLOOKUP($C659,'[1]Инф. по МКД'!$D$3:$T$13113,5,0)))</f>
        <v>Кирпич</v>
      </c>
      <c r="G659" s="75">
        <f>IF(ISERROR(IF(ISBLANK($C659),"",VLOOKUP($C659,'[1]Инф. по МКД'!$D$3:$T$13113,9,0))),"",IF(ISBLANK($C659),"",VLOOKUP($C659,'[1]Инф. по МКД'!$D$3:$T$13113,9,0)))</f>
        <v>4</v>
      </c>
      <c r="H659" s="61">
        <f>IF(ISERROR(IF(ISBLANK($C659),"",VLOOKUP($C659,'[1]Инф. по МКД'!$D$3:$T$13113,10,0))),"",IF(ISBLANK($C659),"",VLOOKUP($C659,'[1]Инф. по МКД'!$D$3:$T$13113,10,0)))</f>
        <v>3</v>
      </c>
      <c r="I659" s="77">
        <f>IF(ISERROR(IF(ISBLANK($C659),"",VLOOKUP($C659,'[1]Инф. по МКД'!$D$3:$T$13113,14,0))),"",IF(ISBLANK($C659),"",VLOOKUP($C659,'[1]Инф. по МКД'!$D$3:$T$13113,14,0)))</f>
        <v>2218.3000000000002</v>
      </c>
      <c r="J659" s="78">
        <f>IF(ISERROR(IF(ISBLANK($C659),"",VLOOKUP($C659,'[1]Инф. по МКД'!$D$3:$T$13113,15,0))),"",IF(ISBLANK($C659),"",VLOOKUP($C659,'[1]Инф. по МКД'!$D$3:$T$13113,15,0)))</f>
        <v>2008.6000000000001</v>
      </c>
      <c r="K659" s="77">
        <f>IF(ISERROR(IF(ISBLANK($C659),"",VLOOKUP($C659,'[1]Инф. по МКД'!$D$3:$T$13113,16,0))),"",IF(ISBLANK($C659),"",VLOOKUP($C659,'[1]Инф. по МКД'!$D$3:$T$13113,16,0)))</f>
        <v>2008.6</v>
      </c>
      <c r="L659" s="79">
        <f>IF(ISERROR(IF(ISBLANK($C659),"",VLOOKUP($C659,'[1]Инф. по МКД'!$D$3:$T$13113,17,0))),"",IF(ISBLANK($C659),"",VLOOKUP($C659,'[1]Инф. по МКД'!$D$3:$T$13113,17,0)))</f>
        <v>113</v>
      </c>
      <c r="M659" s="80">
        <f t="shared" si="96"/>
        <v>5518331.8099999996</v>
      </c>
      <c r="N659" s="78"/>
      <c r="O659" s="78"/>
      <c r="P659" s="78"/>
      <c r="Q659" s="80">
        <f>IF('Форма 2'!D659=0,"",'Форма 2'!D659-N659-O659-P659)</f>
        <v>5518331.8099999996</v>
      </c>
      <c r="R659" s="81">
        <f t="shared" si="99"/>
        <v>2747.3522901523447</v>
      </c>
      <c r="S659" s="81">
        <f t="shared" si="100"/>
        <v>2747.3522901523447</v>
      </c>
      <c r="T659" s="82">
        <v>46387</v>
      </c>
      <c r="U659" s="75" t="s">
        <v>43</v>
      </c>
      <c r="V659" s="83"/>
      <c r="W659" s="84">
        <f t="shared" si="98"/>
        <v>1</v>
      </c>
      <c r="X659" s="85" t="s">
        <v>961</v>
      </c>
      <c r="Y659" s="85">
        <v>1</v>
      </c>
      <c r="Z659" s="85" t="s">
        <v>961</v>
      </c>
      <c r="AA659" s="85" t="s">
        <v>961</v>
      </c>
      <c r="AB659" s="85" t="s">
        <v>961</v>
      </c>
      <c r="AC659" s="85" t="s">
        <v>961</v>
      </c>
      <c r="AD659" s="85" t="s">
        <v>961</v>
      </c>
      <c r="AE659" s="99" t="s">
        <v>961</v>
      </c>
      <c r="AF659" s="86" t="s">
        <v>961</v>
      </c>
      <c r="AG659" s="85" t="s">
        <v>961</v>
      </c>
      <c r="AH659" s="85" t="s">
        <v>961</v>
      </c>
      <c r="AI659" s="85" t="s">
        <v>961</v>
      </c>
      <c r="AJ659" s="85" t="s">
        <v>961</v>
      </c>
      <c r="AK659" s="85" t="s">
        <v>961</v>
      </c>
      <c r="AL659" s="85" t="s">
        <v>961</v>
      </c>
      <c r="AM659" s="85" t="s">
        <v>961</v>
      </c>
      <c r="AN659" s="85" t="s">
        <v>961</v>
      </c>
      <c r="AO659" s="85" t="s">
        <v>961</v>
      </c>
      <c r="AP659" s="85" t="s">
        <v>961</v>
      </c>
      <c r="AQ659" s="85" t="s">
        <v>961</v>
      </c>
      <c r="AR659" s="85" t="s">
        <v>961</v>
      </c>
    </row>
    <row r="660" spans="1:44" ht="16.5" thickTop="1" thickBot="1" x14ac:dyDescent="0.3">
      <c r="A660" s="61">
        <f t="shared" si="97"/>
        <v>67</v>
      </c>
      <c r="B660" s="92" t="str">
        <f>IF(ISERROR(IF(ISBLANK(C660),"",_xlfn.XLOOKUP(C660,'[1]Инф. по МКД'!$D$3:$D$13151,'[1]Инф. по МКД'!$C$3:$C$13151,,0))),"",IF(ISBLANK(C660),"",_xlfn.XLOOKUP(C660,'[1]Инф. по МКД'!$D$3:$D$13151,'[1]Инф. по МКД'!$C$3:$C$13151,,0)))</f>
        <v>город Пермь</v>
      </c>
      <c r="C660" s="96" t="s">
        <v>646</v>
      </c>
      <c r="D660" s="74">
        <f>IF(ISERROR(IF(ISBLANK($C660),"",VLOOKUP($C660,'[1]Инф. по МКД'!$D$3:$T$13113,3,0))),"",IF(ISBLANK($C660),"",VLOOKUP($C660,'[1]Инф. по МКД'!$D$3:$T$13113,3,0)))</f>
        <v>1965</v>
      </c>
      <c r="E660" s="75"/>
      <c r="F660" s="87" t="str">
        <f>IF(ISERROR(IF(ISBLANK($C660),"",VLOOKUP($C660,'[1]Инф. по МКД'!$D$3:$T$13113,5,0))),"",IF(ISBLANK($C660),"",VLOOKUP($C660,'[1]Инф. по МКД'!$D$3:$T$13113,5,0)))</f>
        <v>кирпич</v>
      </c>
      <c r="G660" s="75">
        <f>IF(ISERROR(IF(ISBLANK($C660),"",VLOOKUP($C660,'[1]Инф. по МКД'!$D$3:$T$13113,9,0))),"",IF(ISBLANK($C660),"",VLOOKUP($C660,'[1]Инф. по МКД'!$D$3:$T$13113,9,0)))</f>
        <v>5</v>
      </c>
      <c r="H660" s="61">
        <f>IF(ISERROR(IF(ISBLANK($C660),"",VLOOKUP($C660,'[1]Инф. по МКД'!$D$3:$T$13113,10,0))),"",IF(ISBLANK($C660),"",VLOOKUP($C660,'[1]Инф. по МКД'!$D$3:$T$13113,10,0)))</f>
        <v>4</v>
      </c>
      <c r="I660" s="77">
        <f>IF(ISERROR(IF(ISBLANK($C660),"",VLOOKUP($C660,'[1]Инф. по МКД'!$D$3:$T$13113,14,0))),"",IF(ISBLANK($C660),"",VLOOKUP($C660,'[1]Инф. по МКД'!$D$3:$T$13113,14,0)))</f>
        <v>2712.9</v>
      </c>
      <c r="J660" s="78">
        <f>IF(ISERROR(IF(ISBLANK($C660),"",VLOOKUP($C660,'[1]Инф. по МКД'!$D$3:$T$13113,15,0))),"",IF(ISBLANK($C660),"",VLOOKUP($C660,'[1]Инф. по МКД'!$D$3:$T$13113,15,0)))</f>
        <v>2712.8</v>
      </c>
      <c r="K660" s="77">
        <f>IF(ISERROR(IF(ISBLANK($C660),"",VLOOKUP($C660,'[1]Инф. по МКД'!$D$3:$T$13113,16,0))),"",IF(ISBLANK($C660),"",VLOOKUP($C660,'[1]Инф. по МКД'!$D$3:$T$13113,16,0)))</f>
        <v>2628.8</v>
      </c>
      <c r="L660" s="79">
        <f>IF(ISERROR(IF(ISBLANK($C660),"",VLOOKUP($C660,'[1]Инф. по МКД'!$D$3:$T$13113,17,0))),"",IF(ISBLANK($C660),"",VLOOKUP($C660,'[1]Инф. по МКД'!$D$3:$T$13113,17,0)))</f>
        <v>146</v>
      </c>
      <c r="M660" s="80">
        <f t="shared" si="96"/>
        <v>18966317.969999999</v>
      </c>
      <c r="N660" s="78"/>
      <c r="O660" s="78"/>
      <c r="P660" s="78"/>
      <c r="Q660" s="80">
        <f>IF('Форма 2'!D660=0,"",'Форма 2'!D660-N660-O660-P660)</f>
        <v>18966317.969999999</v>
      </c>
      <c r="R660" s="81">
        <f t="shared" si="99"/>
        <v>6991.4177123267464</v>
      </c>
      <c r="S660" s="81">
        <f t="shared" si="100"/>
        <v>6991.4177123267464</v>
      </c>
      <c r="T660" s="82">
        <v>46387</v>
      </c>
      <c r="U660" s="75" t="s">
        <v>44</v>
      </c>
      <c r="V660" s="84"/>
      <c r="W660" s="84">
        <f t="shared" si="98"/>
        <v>2</v>
      </c>
      <c r="X660" s="85" t="s">
        <v>961</v>
      </c>
      <c r="Y660" s="85">
        <v>1</v>
      </c>
      <c r="Z660" s="85" t="s">
        <v>961</v>
      </c>
      <c r="AA660" s="85" t="s">
        <v>961</v>
      </c>
      <c r="AB660" s="85" t="s">
        <v>961</v>
      </c>
      <c r="AC660" s="85" t="s">
        <v>961</v>
      </c>
      <c r="AD660" s="85" t="s">
        <v>961</v>
      </c>
      <c r="AE660" s="99" t="s">
        <v>961</v>
      </c>
      <c r="AF660" s="86" t="s">
        <v>961</v>
      </c>
      <c r="AG660" s="85">
        <v>1</v>
      </c>
      <c r="AH660" s="85" t="s">
        <v>961</v>
      </c>
      <c r="AI660" s="85" t="s">
        <v>961</v>
      </c>
      <c r="AJ660" s="85" t="s">
        <v>961</v>
      </c>
      <c r="AK660" s="85" t="s">
        <v>961</v>
      </c>
      <c r="AL660" s="85" t="s">
        <v>961</v>
      </c>
      <c r="AM660" s="85" t="s">
        <v>961</v>
      </c>
      <c r="AN660" s="85" t="s">
        <v>961</v>
      </c>
      <c r="AO660" s="85" t="s">
        <v>961</v>
      </c>
      <c r="AP660" s="85" t="s">
        <v>961</v>
      </c>
      <c r="AQ660" s="85" t="s">
        <v>961</v>
      </c>
      <c r="AR660" s="85" t="s">
        <v>961</v>
      </c>
    </row>
    <row r="661" spans="1:44" ht="16.5" thickTop="1" thickBot="1" x14ac:dyDescent="0.3">
      <c r="A661" s="61">
        <f t="shared" si="97"/>
        <v>68</v>
      </c>
      <c r="B661" s="92" t="str">
        <f>IF(ISERROR(IF(ISBLANK(C661),"",_xlfn.XLOOKUP(C661,'[1]Инф. по МКД'!$D$3:$D$13151,'[1]Инф. по МКД'!$C$3:$C$13151,,0))),"",IF(ISBLANK(C661),"",_xlfn.XLOOKUP(C661,'[1]Инф. по МКД'!$D$3:$D$13151,'[1]Инф. по МКД'!$C$3:$C$13151,,0)))</f>
        <v>город Пермь</v>
      </c>
      <c r="C661" s="96" t="s">
        <v>647</v>
      </c>
      <c r="D661" s="74">
        <f>IF(ISERROR(IF(ISBLANK($C661),"",VLOOKUP($C661,'[1]Инф. по МКД'!$D$3:$T$13113,3,0))),"",IF(ISBLANK($C661),"",VLOOKUP($C661,'[1]Инф. по МКД'!$D$3:$T$13113,3,0)))</f>
        <v>1949</v>
      </c>
      <c r="E661" s="75"/>
      <c r="F661" s="87" t="str">
        <f>IF(ISERROR(IF(ISBLANK($C661),"",VLOOKUP($C661,'[1]Инф. по МКД'!$D$3:$T$13113,5,0))),"",IF(ISBLANK($C661),"",VLOOKUP($C661,'[1]Инф. по МКД'!$D$3:$T$13113,5,0)))</f>
        <v>Шлакоблок</v>
      </c>
      <c r="G661" s="75">
        <f>IF(ISERROR(IF(ISBLANK($C661),"",VLOOKUP($C661,'[1]Инф. по МКД'!$D$3:$T$13113,9,0))),"",IF(ISBLANK($C661),"",VLOOKUP($C661,'[1]Инф. по МКД'!$D$3:$T$13113,9,0)))</f>
        <v>2</v>
      </c>
      <c r="H661" s="61">
        <f>IF(ISERROR(IF(ISBLANK($C661),"",VLOOKUP($C661,'[1]Инф. по МКД'!$D$3:$T$13113,10,0))),"",IF(ISBLANK($C661),"",VLOOKUP($C661,'[1]Инф. по МКД'!$D$3:$T$13113,10,0)))</f>
        <v>1</v>
      </c>
      <c r="I661" s="77">
        <f>IF(ISERROR(IF(ISBLANK($C661),"",VLOOKUP($C661,'[1]Инф. по МКД'!$D$3:$T$13113,14,0))),"",IF(ISBLANK($C661),"",VLOOKUP($C661,'[1]Инф. по МКД'!$D$3:$T$13113,14,0)))</f>
        <v>562.45000000000005</v>
      </c>
      <c r="J661" s="78">
        <f>IF(ISERROR(IF(ISBLANK($C661),"",VLOOKUP($C661,'[1]Инф. по МКД'!$D$3:$T$13113,15,0))),"",IF(ISBLANK($C661),"",VLOOKUP($C661,'[1]Инф. по МКД'!$D$3:$T$13113,15,0)))</f>
        <v>512.75</v>
      </c>
      <c r="K661" s="77">
        <f>IF(ISERROR(IF(ISBLANK($C661),"",VLOOKUP($C661,'[1]Инф. по МКД'!$D$3:$T$13113,16,0))),"",IF(ISBLANK($C661),"",VLOOKUP($C661,'[1]Инф. по МКД'!$D$3:$T$13113,16,0)))</f>
        <v>512.75</v>
      </c>
      <c r="L661" s="79">
        <f>IF(ISERROR(IF(ISBLANK($C661),"",VLOOKUP($C661,'[1]Инф. по МКД'!$D$3:$T$13113,17,0))),"",IF(ISBLANK($C661),"",VLOOKUP($C661,'[1]Инф. по МКД'!$D$3:$T$13113,17,0)))</f>
        <v>25</v>
      </c>
      <c r="M661" s="80">
        <f t="shared" si="96"/>
        <v>8162218.1600000001</v>
      </c>
      <c r="N661" s="78"/>
      <c r="O661" s="78"/>
      <c r="P661" s="78"/>
      <c r="Q661" s="80">
        <f>IF('Форма 2'!D661=0,"",'Форма 2'!D661-N661-O661-P661)</f>
        <v>8162218.1600000001</v>
      </c>
      <c r="R661" s="81">
        <f t="shared" si="99"/>
        <v>15918.51420770356</v>
      </c>
      <c r="S661" s="81">
        <f t="shared" si="100"/>
        <v>15918.51420770356</v>
      </c>
      <c r="T661" s="82">
        <v>46387</v>
      </c>
      <c r="U661" s="75" t="s">
        <v>43</v>
      </c>
      <c r="V661" s="83"/>
      <c r="W661" s="84">
        <f t="shared" si="98"/>
        <v>5</v>
      </c>
      <c r="X661" s="85">
        <v>1</v>
      </c>
      <c r="Y661" s="85" t="s">
        <v>961</v>
      </c>
      <c r="Z661" s="85" t="s">
        <v>961</v>
      </c>
      <c r="AA661" s="85">
        <v>1</v>
      </c>
      <c r="AB661" s="85">
        <v>1</v>
      </c>
      <c r="AC661" s="85" t="s">
        <v>961</v>
      </c>
      <c r="AD661" s="85" t="s">
        <v>961</v>
      </c>
      <c r="AE661" s="99" t="s">
        <v>961</v>
      </c>
      <c r="AF661" s="86" t="s">
        <v>961</v>
      </c>
      <c r="AG661" s="85">
        <v>1</v>
      </c>
      <c r="AH661" s="85" t="s">
        <v>961</v>
      </c>
      <c r="AI661" s="85" t="s">
        <v>961</v>
      </c>
      <c r="AJ661" s="85" t="s">
        <v>961</v>
      </c>
      <c r="AK661" s="85" t="s">
        <v>961</v>
      </c>
      <c r="AL661" s="85" t="s">
        <v>961</v>
      </c>
      <c r="AM661" s="85" t="s">
        <v>961</v>
      </c>
      <c r="AN661" s="85" t="s">
        <v>961</v>
      </c>
      <c r="AO661" s="85" t="s">
        <v>961</v>
      </c>
      <c r="AP661" s="85">
        <v>1</v>
      </c>
      <c r="AQ661" s="85" t="s">
        <v>961</v>
      </c>
      <c r="AR661" s="85" t="s">
        <v>961</v>
      </c>
    </row>
    <row r="662" spans="1:44" ht="16.5" thickTop="1" thickBot="1" x14ac:dyDescent="0.3">
      <c r="A662" s="61">
        <f t="shared" si="97"/>
        <v>69</v>
      </c>
      <c r="B662" s="92" t="str">
        <f>IF(ISERROR(IF(ISBLANK(C662),"",_xlfn.XLOOKUP(C662,'[1]Инф. по МКД'!$D$3:$D$13151,'[1]Инф. по МКД'!$C$3:$C$13151,,0))),"",IF(ISBLANK(C662),"",_xlfn.XLOOKUP(C662,'[1]Инф. по МКД'!$D$3:$D$13151,'[1]Инф. по МКД'!$C$3:$C$13151,,0)))</f>
        <v>город Пермь</v>
      </c>
      <c r="C662" s="96" t="s">
        <v>269</v>
      </c>
      <c r="D662" s="74">
        <f>IF(ISERROR(IF(ISBLANK($C662),"",VLOOKUP($C662,'[1]Инф. по МКД'!$D$3:$T$13113,3,0))),"",IF(ISBLANK($C662),"",VLOOKUP($C662,'[1]Инф. по МКД'!$D$3:$T$13113,3,0)))</f>
        <v>1956</v>
      </c>
      <c r="E662" s="75"/>
      <c r="F662" s="87" t="str">
        <f>IF(ISERROR(IF(ISBLANK($C662),"",VLOOKUP($C662,'[1]Инф. по МКД'!$D$3:$T$13113,5,0))),"",IF(ISBLANK($C662),"",VLOOKUP($C662,'[1]Инф. по МКД'!$D$3:$T$13113,5,0)))</f>
        <v>Шлакоблок</v>
      </c>
      <c r="G662" s="75">
        <f>IF(ISERROR(IF(ISBLANK($C662),"",VLOOKUP($C662,'[1]Инф. по МКД'!$D$3:$T$13113,9,0))),"",IF(ISBLANK($C662),"",VLOOKUP($C662,'[1]Инф. по МКД'!$D$3:$T$13113,9,0)))</f>
        <v>2</v>
      </c>
      <c r="H662" s="61">
        <f>IF(ISERROR(IF(ISBLANK($C662),"",VLOOKUP($C662,'[1]Инф. по МКД'!$D$3:$T$13113,10,0))),"",IF(ISBLANK($C662),"",VLOOKUP($C662,'[1]Инф. по МКД'!$D$3:$T$13113,10,0)))</f>
        <v>2</v>
      </c>
      <c r="I662" s="77">
        <f>IF(ISERROR(IF(ISBLANK($C662),"",VLOOKUP($C662,'[1]Инф. по МКД'!$D$3:$T$13113,14,0))),"",IF(ISBLANK($C662),"",VLOOKUP($C662,'[1]Инф. по МКД'!$D$3:$T$13113,14,0)))</f>
        <v>793.3</v>
      </c>
      <c r="J662" s="78">
        <f>IF(ISERROR(IF(ISBLANK($C662),"",VLOOKUP($C662,'[1]Инф. по МКД'!$D$3:$T$13113,15,0))),"",IF(ISBLANK($C662),"",VLOOKUP($C662,'[1]Инф. по МКД'!$D$3:$T$13113,15,0)))</f>
        <v>717.6</v>
      </c>
      <c r="K662" s="77">
        <f>IF(ISERROR(IF(ISBLANK($C662),"",VLOOKUP($C662,'[1]Инф. по МКД'!$D$3:$T$13113,16,0))),"",IF(ISBLANK($C662),"",VLOOKUP($C662,'[1]Инф. по МКД'!$D$3:$T$13113,16,0)))</f>
        <v>628.9</v>
      </c>
      <c r="L662" s="79">
        <f>IF(ISERROR(IF(ISBLANK($C662),"",VLOOKUP($C662,'[1]Инф. по МКД'!$D$3:$T$13113,17,0))),"",IF(ISBLANK($C662),"",VLOOKUP($C662,'[1]Инф. по МКД'!$D$3:$T$13113,17,0)))</f>
        <v>52</v>
      </c>
      <c r="M662" s="80">
        <f t="shared" si="96"/>
        <v>1008847.54</v>
      </c>
      <c r="N662" s="78"/>
      <c r="O662" s="78"/>
      <c r="P662" s="78"/>
      <c r="Q662" s="80">
        <f>IF('Форма 2'!D662=0,"",'Форма 2'!D662-N662-O662-P662)</f>
        <v>1008847.54</v>
      </c>
      <c r="R662" s="81">
        <f t="shared" si="99"/>
        <v>1405.8633500557414</v>
      </c>
      <c r="S662" s="81">
        <f t="shared" si="100"/>
        <v>1405.8633500557414</v>
      </c>
      <c r="T662" s="82">
        <v>46387</v>
      </c>
      <c r="U662" s="75" t="s">
        <v>43</v>
      </c>
      <c r="V662" s="83"/>
      <c r="W662" s="84">
        <f t="shared" si="98"/>
        <v>1</v>
      </c>
      <c r="X662" s="85" t="s">
        <v>961</v>
      </c>
      <c r="Y662" s="85" t="s">
        <v>961</v>
      </c>
      <c r="Z662" s="85" t="s">
        <v>961</v>
      </c>
      <c r="AA662" s="85" t="s">
        <v>961</v>
      </c>
      <c r="AB662" s="85" t="s">
        <v>961</v>
      </c>
      <c r="AC662" s="85" t="s">
        <v>961</v>
      </c>
      <c r="AD662" s="85">
        <v>1</v>
      </c>
      <c r="AE662" s="99" t="s">
        <v>961</v>
      </c>
      <c r="AF662" s="86" t="s">
        <v>961</v>
      </c>
      <c r="AG662" s="85" t="s">
        <v>961</v>
      </c>
      <c r="AH662" s="85" t="s">
        <v>961</v>
      </c>
      <c r="AI662" s="85" t="s">
        <v>961</v>
      </c>
      <c r="AJ662" s="85" t="s">
        <v>961</v>
      </c>
      <c r="AK662" s="85" t="s">
        <v>961</v>
      </c>
      <c r="AL662" s="85" t="s">
        <v>961</v>
      </c>
      <c r="AM662" s="85" t="s">
        <v>961</v>
      </c>
      <c r="AN662" s="85" t="s">
        <v>961</v>
      </c>
      <c r="AO662" s="85" t="s">
        <v>961</v>
      </c>
      <c r="AP662" s="85" t="s">
        <v>961</v>
      </c>
      <c r="AQ662" s="85" t="s">
        <v>961</v>
      </c>
      <c r="AR662" s="85" t="s">
        <v>961</v>
      </c>
    </row>
    <row r="663" spans="1:44" ht="16.5" thickTop="1" thickBot="1" x14ac:dyDescent="0.3">
      <c r="A663" s="61">
        <f t="shared" si="97"/>
        <v>70</v>
      </c>
      <c r="B663" s="92" t="str">
        <f>IF(ISERROR(IF(ISBLANK(C663),"",_xlfn.XLOOKUP(C663,'[1]Инф. по МКД'!$D$3:$D$13151,'[1]Инф. по МКД'!$C$3:$C$13151,,0))),"",IF(ISBLANK(C663),"",_xlfn.XLOOKUP(C663,'[1]Инф. по МКД'!$D$3:$D$13151,'[1]Инф. по МКД'!$C$3:$C$13151,,0)))</f>
        <v>город Пермь</v>
      </c>
      <c r="C663" s="96" t="s">
        <v>648</v>
      </c>
      <c r="D663" s="74">
        <f>IF(ISERROR(IF(ISBLANK($C663),"",VLOOKUP($C663,'[1]Инф. по МКД'!$D$3:$T$13113,3,0))),"",IF(ISBLANK($C663),"",VLOOKUP($C663,'[1]Инф. по МКД'!$D$3:$T$13113,3,0)))</f>
        <v>1959</v>
      </c>
      <c r="E663" s="75"/>
      <c r="F663" s="87" t="str">
        <f>IF(ISERROR(IF(ISBLANK($C663),"",VLOOKUP($C663,'[1]Инф. по МКД'!$D$3:$T$13113,5,0))),"",IF(ISBLANK($C663),"",VLOOKUP($C663,'[1]Инф. по МКД'!$D$3:$T$13113,5,0)))</f>
        <v>Кирпич</v>
      </c>
      <c r="G663" s="75">
        <f>IF(ISERROR(IF(ISBLANK($C663),"",VLOOKUP($C663,'[1]Инф. по МКД'!$D$3:$T$13113,9,0))),"",IF(ISBLANK($C663),"",VLOOKUP($C663,'[1]Инф. по МКД'!$D$3:$T$13113,9,0)))</f>
        <v>2</v>
      </c>
      <c r="H663" s="61">
        <f>IF(ISERROR(IF(ISBLANK($C663),"",VLOOKUP($C663,'[1]Инф. по МКД'!$D$3:$T$13113,10,0))),"",IF(ISBLANK($C663),"",VLOOKUP($C663,'[1]Инф. по МКД'!$D$3:$T$13113,10,0)))</f>
        <v>2</v>
      </c>
      <c r="I663" s="77">
        <f>IF(ISERROR(IF(ISBLANK($C663),"",VLOOKUP($C663,'[1]Инф. по МКД'!$D$3:$T$13113,14,0))),"",IF(ISBLANK($C663),"",VLOOKUP($C663,'[1]Инф. по МКД'!$D$3:$T$13113,14,0)))</f>
        <v>662.78</v>
      </c>
      <c r="J663" s="78">
        <f>IF(ISERROR(IF(ISBLANK($C663),"",VLOOKUP($C663,'[1]Инф. по МКД'!$D$3:$T$13113,15,0))),"",IF(ISBLANK($C663),"",VLOOKUP($C663,'[1]Инф. по МКД'!$D$3:$T$13113,15,0)))</f>
        <v>622.1</v>
      </c>
      <c r="K663" s="77">
        <f>IF(ISERROR(IF(ISBLANK($C663),"",VLOOKUP($C663,'[1]Инф. по МКД'!$D$3:$T$13113,16,0))),"",IF(ISBLANK($C663),"",VLOOKUP($C663,'[1]Инф. по МКД'!$D$3:$T$13113,16,0)))</f>
        <v>594.11</v>
      </c>
      <c r="L663" s="79">
        <f>IF(ISERROR(IF(ISBLANK($C663),"",VLOOKUP($C663,'[1]Инф. по МКД'!$D$3:$T$13113,17,0))),"",IF(ISBLANK($C663),"",VLOOKUP($C663,'[1]Инф. по МКД'!$D$3:$T$13113,17,0)))</f>
        <v>34</v>
      </c>
      <c r="M663" s="80">
        <f t="shared" si="96"/>
        <v>13073302.35</v>
      </c>
      <c r="N663" s="78"/>
      <c r="O663" s="78"/>
      <c r="P663" s="78"/>
      <c r="Q663" s="80">
        <f>IF('Форма 2'!D663=0,"",'Форма 2'!D663-N663-O663-P663)</f>
        <v>13073302.35</v>
      </c>
      <c r="R663" s="81">
        <f t="shared" si="99"/>
        <v>21014.792396720783</v>
      </c>
      <c r="S663" s="81">
        <f t="shared" si="100"/>
        <v>21014.792396720783</v>
      </c>
      <c r="T663" s="82">
        <v>46387</v>
      </c>
      <c r="U663" s="75" t="s">
        <v>43</v>
      </c>
      <c r="V663" s="84"/>
      <c r="W663" s="84">
        <f t="shared" si="98"/>
        <v>8</v>
      </c>
      <c r="X663" s="85">
        <v>1</v>
      </c>
      <c r="Y663" s="85">
        <v>1</v>
      </c>
      <c r="Z663" s="85" t="s">
        <v>961</v>
      </c>
      <c r="AA663" s="85">
        <v>1</v>
      </c>
      <c r="AB663" s="85">
        <v>1</v>
      </c>
      <c r="AC663" s="85">
        <v>1</v>
      </c>
      <c r="AD663" s="85">
        <v>1</v>
      </c>
      <c r="AE663" s="99" t="s">
        <v>961</v>
      </c>
      <c r="AF663" s="86" t="s">
        <v>961</v>
      </c>
      <c r="AG663" s="85" t="s">
        <v>961</v>
      </c>
      <c r="AH663" s="85">
        <v>1</v>
      </c>
      <c r="AI663" s="85" t="s">
        <v>961</v>
      </c>
      <c r="AJ663" s="85" t="s">
        <v>961</v>
      </c>
      <c r="AK663" s="85">
        <v>1</v>
      </c>
      <c r="AL663" s="85" t="s">
        <v>961</v>
      </c>
      <c r="AM663" s="85" t="s">
        <v>961</v>
      </c>
      <c r="AN663" s="85" t="s">
        <v>961</v>
      </c>
      <c r="AO663" s="85" t="s">
        <v>961</v>
      </c>
      <c r="AP663" s="85" t="s">
        <v>961</v>
      </c>
      <c r="AQ663" s="85" t="s">
        <v>961</v>
      </c>
      <c r="AR663" s="85" t="s">
        <v>961</v>
      </c>
    </row>
    <row r="664" spans="1:44" ht="16.5" thickTop="1" thickBot="1" x14ac:dyDescent="0.3">
      <c r="A664" s="61">
        <f t="shared" si="97"/>
        <v>71</v>
      </c>
      <c r="B664" s="92" t="str">
        <f>IF(ISERROR(IF(ISBLANK(C664),"",_xlfn.XLOOKUP(C664,'[1]Инф. по МКД'!$D$3:$D$13151,'[1]Инф. по МКД'!$C$3:$C$13151,,0))),"",IF(ISBLANK(C664),"",_xlfn.XLOOKUP(C664,'[1]Инф. по МКД'!$D$3:$D$13151,'[1]Инф. по МКД'!$C$3:$C$13151,,0)))</f>
        <v>город Пермь</v>
      </c>
      <c r="C664" s="96" t="s">
        <v>270</v>
      </c>
      <c r="D664" s="74">
        <f>IF(ISERROR(IF(ISBLANK($C664),"",VLOOKUP($C664,'[1]Инф. по МКД'!$D$3:$T$13113,3,0))),"",IF(ISBLANK($C664),"",VLOOKUP($C664,'[1]Инф. по МКД'!$D$3:$T$13113,3,0)))</f>
        <v>1960</v>
      </c>
      <c r="E664" s="75"/>
      <c r="F664" s="87" t="str">
        <f>IF(ISERROR(IF(ISBLANK($C664),"",VLOOKUP($C664,'[1]Инф. по МКД'!$D$3:$T$13113,5,0))),"",IF(ISBLANK($C664),"",VLOOKUP($C664,'[1]Инф. по МКД'!$D$3:$T$13113,5,0)))</f>
        <v>Кирпич</v>
      </c>
      <c r="G664" s="75">
        <f>IF(ISERROR(IF(ISBLANK($C664),"",VLOOKUP($C664,'[1]Инф. по МКД'!$D$3:$T$13113,9,0))),"",IF(ISBLANK($C664),"",VLOOKUP($C664,'[1]Инф. по МКД'!$D$3:$T$13113,9,0)))</f>
        <v>3</v>
      </c>
      <c r="H664" s="61">
        <f>IF(ISERROR(IF(ISBLANK($C664),"",VLOOKUP($C664,'[1]Инф. по МКД'!$D$3:$T$13113,10,0))),"",IF(ISBLANK($C664),"",VLOOKUP($C664,'[1]Инф. по МКД'!$D$3:$T$13113,10,0)))</f>
        <v>2</v>
      </c>
      <c r="I664" s="77">
        <f>IF(ISERROR(IF(ISBLANK($C664),"",VLOOKUP($C664,'[1]Инф. по МКД'!$D$3:$T$13113,14,0))),"",IF(ISBLANK($C664),"",VLOOKUP($C664,'[1]Инф. по МКД'!$D$3:$T$13113,14,0)))</f>
        <v>1067.7</v>
      </c>
      <c r="J664" s="78">
        <f>IF(ISERROR(IF(ISBLANK($C664),"",VLOOKUP($C664,'[1]Инф. по МКД'!$D$3:$T$13113,15,0))),"",IF(ISBLANK($C664),"",VLOOKUP($C664,'[1]Инф. по МКД'!$D$3:$T$13113,15,0)))</f>
        <v>953.2</v>
      </c>
      <c r="K664" s="77">
        <f>IF(ISERROR(IF(ISBLANK($C664),"",VLOOKUP($C664,'[1]Инф. по МКД'!$D$3:$T$13113,16,0))),"",IF(ISBLANK($C664),"",VLOOKUP($C664,'[1]Инф. по МКД'!$D$3:$T$13113,16,0)))</f>
        <v>908.4</v>
      </c>
      <c r="L664" s="79">
        <f>IF(ISERROR(IF(ISBLANK($C664),"",VLOOKUP($C664,'[1]Инф. по МКД'!$D$3:$T$13113,17,0))),"",IF(ISBLANK($C664),"",VLOOKUP($C664,'[1]Инф. по МКД'!$D$3:$T$13113,17,0)))</f>
        <v>54</v>
      </c>
      <c r="M664" s="80">
        <f t="shared" si="96"/>
        <v>10850853.59</v>
      </c>
      <c r="N664" s="78"/>
      <c r="O664" s="78"/>
      <c r="P664" s="78"/>
      <c r="Q664" s="80">
        <f>IF('Форма 2'!D664=0,"",'Форма 2'!D664-N664-O664-P664)</f>
        <v>10850853.59</v>
      </c>
      <c r="R664" s="81">
        <f t="shared" si="99"/>
        <v>11383.606368023498</v>
      </c>
      <c r="S664" s="81">
        <f t="shared" si="100"/>
        <v>11383.606368023498</v>
      </c>
      <c r="T664" s="82">
        <v>46387</v>
      </c>
      <c r="U664" s="75" t="s">
        <v>43</v>
      </c>
      <c r="V664" s="83"/>
      <c r="W664" s="84">
        <f t="shared" si="98"/>
        <v>4</v>
      </c>
      <c r="X664" s="85">
        <v>1</v>
      </c>
      <c r="Y664" s="85">
        <v>1</v>
      </c>
      <c r="Z664" s="85" t="s">
        <v>961</v>
      </c>
      <c r="AA664" s="85">
        <v>1</v>
      </c>
      <c r="AB664" s="85" t="s">
        <v>961</v>
      </c>
      <c r="AC664" s="85">
        <v>1</v>
      </c>
      <c r="AD664" s="85" t="s">
        <v>961</v>
      </c>
      <c r="AE664" s="99" t="s">
        <v>961</v>
      </c>
      <c r="AF664" s="86" t="s">
        <v>961</v>
      </c>
      <c r="AG664" s="85" t="s">
        <v>961</v>
      </c>
      <c r="AH664" s="85" t="s">
        <v>961</v>
      </c>
      <c r="AI664" s="85" t="s">
        <v>961</v>
      </c>
      <c r="AJ664" s="85" t="s">
        <v>961</v>
      </c>
      <c r="AK664" s="85" t="s">
        <v>961</v>
      </c>
      <c r="AL664" s="85" t="s">
        <v>961</v>
      </c>
      <c r="AM664" s="85" t="s">
        <v>961</v>
      </c>
      <c r="AN664" s="85" t="s">
        <v>961</v>
      </c>
      <c r="AO664" s="85" t="s">
        <v>961</v>
      </c>
      <c r="AP664" s="85" t="s">
        <v>961</v>
      </c>
      <c r="AQ664" s="85" t="s">
        <v>961</v>
      </c>
      <c r="AR664" s="85" t="s">
        <v>961</v>
      </c>
    </row>
    <row r="665" spans="1:44" ht="16.5" thickTop="1" thickBot="1" x14ac:dyDescent="0.3">
      <c r="A665" s="61">
        <f t="shared" si="97"/>
        <v>72</v>
      </c>
      <c r="B665" s="92" t="str">
        <f>IF(ISERROR(IF(ISBLANK(C665),"",_xlfn.XLOOKUP(C665,'[1]Инф. по МКД'!$D$3:$D$13151,'[1]Инф. по МКД'!$C$3:$C$13151,,0))),"",IF(ISBLANK(C665),"",_xlfn.XLOOKUP(C665,'[1]Инф. по МКД'!$D$3:$D$13151,'[1]Инф. по МКД'!$C$3:$C$13151,,0)))</f>
        <v>город Пермь</v>
      </c>
      <c r="C665" s="96" t="s">
        <v>649</v>
      </c>
      <c r="D665" s="74">
        <f>IF(ISERROR(IF(ISBLANK($C665),"",VLOOKUP($C665,'[1]Инф. по МКД'!$D$3:$T$13113,3,0))),"",IF(ISBLANK($C665),"",VLOOKUP($C665,'[1]Инф. по МКД'!$D$3:$T$13113,3,0)))</f>
        <v>1962</v>
      </c>
      <c r="E665" s="75"/>
      <c r="F665" s="87" t="str">
        <f>IF(ISERROR(IF(ISBLANK($C665),"",VLOOKUP($C665,'[1]Инф. по МКД'!$D$3:$T$13113,5,0))),"",IF(ISBLANK($C665),"",VLOOKUP($C665,'[1]Инф. по МКД'!$D$3:$T$13113,5,0)))</f>
        <v>Кирпич</v>
      </c>
      <c r="G665" s="75">
        <f>IF(ISERROR(IF(ISBLANK($C665),"",VLOOKUP($C665,'[1]Инф. по МКД'!$D$3:$T$13113,9,0))),"",IF(ISBLANK($C665),"",VLOOKUP($C665,'[1]Инф. по МКД'!$D$3:$T$13113,9,0)))</f>
        <v>3</v>
      </c>
      <c r="H665" s="61">
        <f>IF(ISERROR(IF(ISBLANK($C665),"",VLOOKUP($C665,'[1]Инф. по МКД'!$D$3:$T$13113,10,0))),"",IF(ISBLANK($C665),"",VLOOKUP($C665,'[1]Инф. по МКД'!$D$3:$T$13113,10,0)))</f>
        <v>2</v>
      </c>
      <c r="I665" s="77">
        <f>IF(ISERROR(IF(ISBLANK($C665),"",VLOOKUP($C665,'[1]Инф. по МКД'!$D$3:$T$13113,14,0))),"",IF(ISBLANK($C665),"",VLOOKUP($C665,'[1]Инф. по МКД'!$D$3:$T$13113,14,0)))</f>
        <v>912.9</v>
      </c>
      <c r="J665" s="78">
        <f>IF(ISERROR(IF(ISBLANK($C665),"",VLOOKUP($C665,'[1]Инф. по МКД'!$D$3:$T$13113,15,0))),"",IF(ISBLANK($C665),"",VLOOKUP($C665,'[1]Инф. по МКД'!$D$3:$T$13113,15,0)))</f>
        <v>604.9</v>
      </c>
      <c r="K665" s="77">
        <f>IF(ISERROR(IF(ISBLANK($C665),"",VLOOKUP($C665,'[1]Инф. по МКД'!$D$3:$T$13113,16,0))),"",IF(ISBLANK($C665),"",VLOOKUP($C665,'[1]Инф. по МКД'!$D$3:$T$13113,16,0)))</f>
        <v>604.9</v>
      </c>
      <c r="L665" s="79">
        <f>IF(ISERROR(IF(ISBLANK($C665),"",VLOOKUP($C665,'[1]Инф. по МКД'!$D$3:$T$13113,17,0))),"",IF(ISBLANK($C665),"",VLOOKUP($C665,'[1]Инф. по МКД'!$D$3:$T$13113,17,0)))</f>
        <v>51</v>
      </c>
      <c r="M665" s="80">
        <f t="shared" si="96"/>
        <v>8724941.3300000001</v>
      </c>
      <c r="N665" s="78"/>
      <c r="O665" s="78"/>
      <c r="P665" s="78"/>
      <c r="Q665" s="80">
        <f>IF('Форма 2'!D665=0,"",'Форма 2'!D665-N665-O665-P665)</f>
        <v>8724941.3300000001</v>
      </c>
      <c r="R665" s="81">
        <f t="shared" si="99"/>
        <v>14423.774723094728</v>
      </c>
      <c r="S665" s="81">
        <f t="shared" si="100"/>
        <v>14423.774723094728</v>
      </c>
      <c r="T665" s="82">
        <v>46387</v>
      </c>
      <c r="U665" s="75" t="s">
        <v>43</v>
      </c>
      <c r="V665" s="84"/>
      <c r="W665" s="84">
        <f t="shared" si="98"/>
        <v>1</v>
      </c>
      <c r="X665" s="85" t="s">
        <v>961</v>
      </c>
      <c r="Y665" s="85" t="s">
        <v>961</v>
      </c>
      <c r="Z665" s="85" t="s">
        <v>961</v>
      </c>
      <c r="AA665" s="85" t="s">
        <v>961</v>
      </c>
      <c r="AB665" s="85" t="s">
        <v>961</v>
      </c>
      <c r="AC665" s="85" t="s">
        <v>961</v>
      </c>
      <c r="AD665" s="85" t="s">
        <v>961</v>
      </c>
      <c r="AE665" s="99" t="s">
        <v>961</v>
      </c>
      <c r="AF665" s="86" t="s">
        <v>961</v>
      </c>
      <c r="AG665" s="85">
        <v>1</v>
      </c>
      <c r="AH665" s="85" t="s">
        <v>961</v>
      </c>
      <c r="AI665" s="85" t="s">
        <v>961</v>
      </c>
      <c r="AJ665" s="85" t="s">
        <v>961</v>
      </c>
      <c r="AK665" s="85" t="s">
        <v>961</v>
      </c>
      <c r="AL665" s="85" t="s">
        <v>961</v>
      </c>
      <c r="AM665" s="85" t="s">
        <v>961</v>
      </c>
      <c r="AN665" s="85" t="s">
        <v>961</v>
      </c>
      <c r="AO665" s="85" t="s">
        <v>961</v>
      </c>
      <c r="AP665" s="85" t="s">
        <v>961</v>
      </c>
      <c r="AQ665" s="85" t="s">
        <v>961</v>
      </c>
      <c r="AR665" s="85" t="s">
        <v>961</v>
      </c>
    </row>
    <row r="666" spans="1:44" ht="16.5" thickTop="1" thickBot="1" x14ac:dyDescent="0.3">
      <c r="A666" s="61">
        <f t="shared" si="97"/>
        <v>73</v>
      </c>
      <c r="B666" s="92" t="str">
        <f>IF(ISERROR(IF(ISBLANK(C666),"",_xlfn.XLOOKUP(C666,'[1]Инф. по МКД'!$D$3:$D$13151,'[1]Инф. по МКД'!$C$3:$C$13151,,0))),"",IF(ISBLANK(C666),"",_xlfn.XLOOKUP(C666,'[1]Инф. по МКД'!$D$3:$D$13151,'[1]Инф. по МКД'!$C$3:$C$13151,,0)))</f>
        <v>город Пермь</v>
      </c>
      <c r="C666" s="96" t="s">
        <v>271</v>
      </c>
      <c r="D666" s="74">
        <f>IF(ISERROR(IF(ISBLANK($C666),"",VLOOKUP($C666,'[1]Инф. по МКД'!$D$3:$T$13113,3,0))),"",IF(ISBLANK($C666),"",VLOOKUP($C666,'[1]Инф. по МКД'!$D$3:$T$13113,3,0)))</f>
        <v>1961</v>
      </c>
      <c r="E666" s="75"/>
      <c r="F666" s="87" t="str">
        <f>IF(ISERROR(IF(ISBLANK($C666),"",VLOOKUP($C666,'[1]Инф. по МКД'!$D$3:$T$13113,5,0))),"",IF(ISBLANK($C666),"",VLOOKUP($C666,'[1]Инф. по МКД'!$D$3:$T$13113,5,0)))</f>
        <v>Кирпич</v>
      </c>
      <c r="G666" s="75">
        <f>IF(ISERROR(IF(ISBLANK($C666),"",VLOOKUP($C666,'[1]Инф. по МКД'!$D$3:$T$13113,9,0))),"",IF(ISBLANK($C666),"",VLOOKUP($C666,'[1]Инф. по МКД'!$D$3:$T$13113,9,0)))</f>
        <v>5</v>
      </c>
      <c r="H666" s="61">
        <f>IF(ISERROR(IF(ISBLANK($C666),"",VLOOKUP($C666,'[1]Инф. по МКД'!$D$3:$T$13113,10,0))),"",IF(ISBLANK($C666),"",VLOOKUP($C666,'[1]Инф. по МКД'!$D$3:$T$13113,10,0)))</f>
        <v>4</v>
      </c>
      <c r="I666" s="77">
        <f>IF(ISERROR(IF(ISBLANK($C666),"",VLOOKUP($C666,'[1]Инф. по МКД'!$D$3:$T$13113,14,0))),"",IF(ISBLANK($C666),"",VLOOKUP($C666,'[1]Инф. по МКД'!$D$3:$T$13113,14,0)))</f>
        <v>3038</v>
      </c>
      <c r="J666" s="78">
        <f>IF(ISERROR(IF(ISBLANK($C666),"",VLOOKUP($C666,'[1]Инф. по МКД'!$D$3:$T$13113,15,0))),"",IF(ISBLANK($C666),"",VLOOKUP($C666,'[1]Инф. по МКД'!$D$3:$T$13113,15,0)))</f>
        <v>2303</v>
      </c>
      <c r="K666" s="77">
        <f>IF(ISERROR(IF(ISBLANK($C666),"",VLOOKUP($C666,'[1]Инф. по МКД'!$D$3:$T$13113,16,0))),"",IF(ISBLANK($C666),"",VLOOKUP($C666,'[1]Инф. по МКД'!$D$3:$T$13113,16,0)))</f>
        <v>2162.5</v>
      </c>
      <c r="L666" s="79">
        <f>IF(ISERROR(IF(ISBLANK($C666),"",VLOOKUP($C666,'[1]Инф. по МКД'!$D$3:$T$13113,17,0))),"",IF(ISBLANK($C666),"",VLOOKUP($C666,'[1]Инф. по МКД'!$D$3:$T$13113,17,0)))</f>
        <v>133</v>
      </c>
      <c r="M666" s="80">
        <f t="shared" si="96"/>
        <v>13681693.76</v>
      </c>
      <c r="N666" s="78"/>
      <c r="O666" s="78"/>
      <c r="P666" s="78"/>
      <c r="Q666" s="80">
        <f>IF('Форма 2'!D666=0,"",'Форма 2'!D666-N666-O666-P666)</f>
        <v>13681693.76</v>
      </c>
      <c r="R666" s="81">
        <f t="shared" si="99"/>
        <v>5940.8136170212765</v>
      </c>
      <c r="S666" s="81">
        <f t="shared" si="100"/>
        <v>5940.8136170212765</v>
      </c>
      <c r="T666" s="82">
        <v>46387</v>
      </c>
      <c r="U666" s="75" t="s">
        <v>43</v>
      </c>
      <c r="V666" s="83"/>
      <c r="W666" s="84">
        <f t="shared" si="98"/>
        <v>1</v>
      </c>
      <c r="X666" s="85" t="s">
        <v>961</v>
      </c>
      <c r="Y666" s="85" t="s">
        <v>961</v>
      </c>
      <c r="Z666" s="85" t="s">
        <v>961</v>
      </c>
      <c r="AA666" s="85" t="s">
        <v>961</v>
      </c>
      <c r="AB666" s="85" t="s">
        <v>961</v>
      </c>
      <c r="AC666" s="85" t="s">
        <v>961</v>
      </c>
      <c r="AD666" s="85" t="s">
        <v>961</v>
      </c>
      <c r="AE666" s="99" t="s">
        <v>961</v>
      </c>
      <c r="AF666" s="86" t="s">
        <v>961</v>
      </c>
      <c r="AG666" s="85">
        <v>1</v>
      </c>
      <c r="AH666" s="85" t="s">
        <v>961</v>
      </c>
      <c r="AI666" s="85" t="s">
        <v>961</v>
      </c>
      <c r="AJ666" s="85" t="s">
        <v>961</v>
      </c>
      <c r="AK666" s="85" t="s">
        <v>961</v>
      </c>
      <c r="AL666" s="85" t="s">
        <v>961</v>
      </c>
      <c r="AM666" s="85" t="s">
        <v>961</v>
      </c>
      <c r="AN666" s="85" t="s">
        <v>961</v>
      </c>
      <c r="AO666" s="85" t="s">
        <v>961</v>
      </c>
      <c r="AP666" s="85" t="s">
        <v>961</v>
      </c>
      <c r="AQ666" s="85" t="s">
        <v>961</v>
      </c>
      <c r="AR666" s="85" t="s">
        <v>961</v>
      </c>
    </row>
    <row r="667" spans="1:44" ht="16.5" thickTop="1" thickBot="1" x14ac:dyDescent="0.3">
      <c r="A667" s="61">
        <f t="shared" si="97"/>
        <v>74</v>
      </c>
      <c r="B667" s="92" t="str">
        <f>IF(ISERROR(IF(ISBLANK(C667),"",_xlfn.XLOOKUP(C667,'[1]Инф. по МКД'!$D$3:$D$13151,'[1]Инф. по МКД'!$C$3:$C$13151,,0))),"",IF(ISBLANK(C667),"",_xlfn.XLOOKUP(C667,'[1]Инф. по МКД'!$D$3:$D$13151,'[1]Инф. по МКД'!$C$3:$C$13151,,0)))</f>
        <v>город Пермь</v>
      </c>
      <c r="C667" s="96" t="s">
        <v>650</v>
      </c>
      <c r="D667" s="74">
        <f>IF(ISERROR(IF(ISBLANK($C667),"",VLOOKUP($C667,'[1]Инф. по МКД'!$D$3:$T$13113,3,0))),"",IF(ISBLANK($C667),"",VLOOKUP($C667,'[1]Инф. по МКД'!$D$3:$T$13113,3,0)))</f>
        <v>1960</v>
      </c>
      <c r="E667" s="75"/>
      <c r="F667" s="87">
        <f>IF(ISERROR(IF(ISBLANK($C667),"",VLOOKUP($C667,'[1]Инф. по МКД'!$D$3:$T$13113,5,0))),"",IF(ISBLANK($C667),"",VLOOKUP($C667,'[1]Инф. по МКД'!$D$3:$T$13113,5,0)))</f>
        <v>0</v>
      </c>
      <c r="G667" s="75">
        <f>IF(ISERROR(IF(ISBLANK($C667),"",VLOOKUP($C667,'[1]Инф. по МКД'!$D$3:$T$13113,9,0))),"",IF(ISBLANK($C667),"",VLOOKUP($C667,'[1]Инф. по МКД'!$D$3:$T$13113,9,0)))</f>
        <v>3</v>
      </c>
      <c r="H667" s="61">
        <f>IF(ISERROR(IF(ISBLANK($C667),"",VLOOKUP($C667,'[1]Инф. по МКД'!$D$3:$T$13113,10,0))),"",IF(ISBLANK($C667),"",VLOOKUP($C667,'[1]Инф. по МКД'!$D$3:$T$13113,10,0)))</f>
        <v>3</v>
      </c>
      <c r="I667" s="77">
        <f>IF(ISERROR(IF(ISBLANK($C667),"",VLOOKUP($C667,'[1]Инф. по МКД'!$D$3:$T$13113,14,0))),"",IF(ISBLANK($C667),"",VLOOKUP($C667,'[1]Инф. по МКД'!$D$3:$T$13113,14,0)))</f>
        <v>1668.1</v>
      </c>
      <c r="J667" s="78">
        <f>IF(ISERROR(IF(ISBLANK($C667),"",VLOOKUP($C667,'[1]Инф. по МКД'!$D$3:$T$13113,15,0))),"",IF(ISBLANK($C667),"",VLOOKUP($C667,'[1]Инф. по МКД'!$D$3:$T$13113,15,0)))</f>
        <v>1389.4</v>
      </c>
      <c r="K667" s="77">
        <f>IF(ISERROR(IF(ISBLANK($C667),"",VLOOKUP($C667,'[1]Инф. по МКД'!$D$3:$T$13113,16,0))),"",IF(ISBLANK($C667),"",VLOOKUP($C667,'[1]Инф. по МКД'!$D$3:$T$13113,16,0)))</f>
        <v>1389.4</v>
      </c>
      <c r="L667" s="79">
        <f>IF(ISERROR(IF(ISBLANK($C667),"",VLOOKUP($C667,'[1]Инф. по МКД'!$D$3:$T$13113,17,0))),"",IF(ISBLANK($C667),"",VLOOKUP($C667,'[1]Инф. по МКД'!$D$3:$T$13113,17,0)))</f>
        <v>63</v>
      </c>
      <c r="M667" s="80">
        <f t="shared" si="96"/>
        <v>41380806.920000002</v>
      </c>
      <c r="N667" s="78"/>
      <c r="O667" s="78"/>
      <c r="P667" s="78"/>
      <c r="Q667" s="80">
        <f>IF('Форма 2'!D667=0,"",'Форма 2'!D667-N667-O667-P667)</f>
        <v>41380806.920000002</v>
      </c>
      <c r="R667" s="81">
        <f t="shared" si="99"/>
        <v>29783.220757161365</v>
      </c>
      <c r="S667" s="81">
        <f t="shared" si="100"/>
        <v>29783.220757161365</v>
      </c>
      <c r="T667" s="82">
        <v>46387</v>
      </c>
      <c r="U667" s="75" t="s">
        <v>44</v>
      </c>
      <c r="V667" s="83"/>
      <c r="W667" s="84">
        <f t="shared" si="98"/>
        <v>5</v>
      </c>
      <c r="X667" s="85" t="s">
        <v>961</v>
      </c>
      <c r="Y667" s="85">
        <v>1</v>
      </c>
      <c r="Z667" s="85" t="s">
        <v>961</v>
      </c>
      <c r="AA667" s="85">
        <v>1</v>
      </c>
      <c r="AB667" s="85" t="s">
        <v>961</v>
      </c>
      <c r="AC667" s="85">
        <v>1</v>
      </c>
      <c r="AD667" s="85" t="s">
        <v>961</v>
      </c>
      <c r="AE667" s="99" t="s">
        <v>961</v>
      </c>
      <c r="AF667" s="86" t="s">
        <v>961</v>
      </c>
      <c r="AG667" s="85">
        <v>1</v>
      </c>
      <c r="AH667" s="85">
        <v>1</v>
      </c>
      <c r="AI667" s="85" t="s">
        <v>961</v>
      </c>
      <c r="AJ667" s="85" t="s">
        <v>961</v>
      </c>
      <c r="AK667" s="85" t="s">
        <v>961</v>
      </c>
      <c r="AL667" s="85" t="s">
        <v>961</v>
      </c>
      <c r="AM667" s="85" t="s">
        <v>961</v>
      </c>
      <c r="AN667" s="85" t="s">
        <v>961</v>
      </c>
      <c r="AO667" s="85" t="s">
        <v>961</v>
      </c>
      <c r="AP667" s="85" t="s">
        <v>961</v>
      </c>
      <c r="AQ667" s="85" t="s">
        <v>961</v>
      </c>
      <c r="AR667" s="85" t="s">
        <v>961</v>
      </c>
    </row>
    <row r="668" spans="1:44" ht="16.5" thickTop="1" thickBot="1" x14ac:dyDescent="0.3">
      <c r="A668" s="61">
        <f t="shared" si="97"/>
        <v>75</v>
      </c>
      <c r="B668" s="92" t="str">
        <f>IF(ISERROR(IF(ISBLANK(C668),"",_xlfn.XLOOKUP(C668,'[1]Инф. по МКД'!$D$3:$D$13151,'[1]Инф. по МКД'!$C$3:$C$13151,,0))),"",IF(ISBLANK(C668),"",_xlfn.XLOOKUP(C668,'[1]Инф. по МКД'!$D$3:$D$13151,'[1]Инф. по МКД'!$C$3:$C$13151,,0)))</f>
        <v>город Пермь</v>
      </c>
      <c r="C668" s="96" t="s">
        <v>273</v>
      </c>
      <c r="D668" s="74">
        <f>IF(ISERROR(IF(ISBLANK($C668),"",VLOOKUP($C668,'[1]Инф. по МКД'!$D$3:$T$13113,3,0))),"",IF(ISBLANK($C668),"",VLOOKUP($C668,'[1]Инф. по МКД'!$D$3:$T$13113,3,0)))</f>
        <v>1963</v>
      </c>
      <c r="E668" s="75"/>
      <c r="F668" s="87" t="str">
        <f>IF(ISERROR(IF(ISBLANK($C668),"",VLOOKUP($C668,'[1]Инф. по МКД'!$D$3:$T$13113,5,0))),"",IF(ISBLANK($C668),"",VLOOKUP($C668,'[1]Инф. по МКД'!$D$3:$T$13113,5,0)))</f>
        <v>Кирпич</v>
      </c>
      <c r="G668" s="75">
        <f>IF(ISERROR(IF(ISBLANK($C668),"",VLOOKUP($C668,'[1]Инф. по МКД'!$D$3:$T$13113,9,0))),"",IF(ISBLANK($C668),"",VLOOKUP($C668,'[1]Инф. по МКД'!$D$3:$T$13113,9,0)))</f>
        <v>5</v>
      </c>
      <c r="H668" s="61">
        <f>IF(ISERROR(IF(ISBLANK($C668),"",VLOOKUP($C668,'[1]Инф. по МКД'!$D$3:$T$13113,10,0))),"",IF(ISBLANK($C668),"",VLOOKUP($C668,'[1]Инф. по МКД'!$D$3:$T$13113,10,0)))</f>
        <v>2</v>
      </c>
      <c r="I668" s="77">
        <f>IF(ISERROR(IF(ISBLANK($C668),"",VLOOKUP($C668,'[1]Инф. по МКД'!$D$3:$T$13113,14,0))),"",IF(ISBLANK($C668),"",VLOOKUP($C668,'[1]Инф. по МКД'!$D$3:$T$13113,14,0)))</f>
        <v>1702</v>
      </c>
      <c r="J668" s="78">
        <f>IF(ISERROR(IF(ISBLANK($C668),"",VLOOKUP($C668,'[1]Инф. по МКД'!$D$3:$T$13113,15,0))),"",IF(ISBLANK($C668),"",VLOOKUP($C668,'[1]Инф. по МКД'!$D$3:$T$13113,15,0)))</f>
        <v>1568.9</v>
      </c>
      <c r="K668" s="77">
        <f>IF(ISERROR(IF(ISBLANK($C668),"",VLOOKUP($C668,'[1]Инф. по МКД'!$D$3:$T$13113,16,0))),"",IF(ISBLANK($C668),"",VLOOKUP($C668,'[1]Инф. по МКД'!$D$3:$T$13113,16,0)))</f>
        <v>1495.9</v>
      </c>
      <c r="L668" s="79">
        <f>IF(ISERROR(IF(ISBLANK($C668),"",VLOOKUP($C668,'[1]Инф. по МКД'!$D$3:$T$13113,17,0))),"",IF(ISBLANK($C668),"",VLOOKUP($C668,'[1]Инф. по МКД'!$D$3:$T$13113,17,0)))</f>
        <v>79</v>
      </c>
      <c r="M668" s="80">
        <f t="shared" si="96"/>
        <v>1389019.22</v>
      </c>
      <c r="N668" s="78"/>
      <c r="O668" s="78"/>
      <c r="P668" s="78"/>
      <c r="Q668" s="80">
        <f>IF('Форма 2'!D668=0,"",'Форма 2'!D668-N668-O668-P668)</f>
        <v>1389019.22</v>
      </c>
      <c r="R668" s="81">
        <f t="shared" si="99"/>
        <v>885.3459238957231</v>
      </c>
      <c r="S668" s="81">
        <f t="shared" si="100"/>
        <v>885.3459238957231</v>
      </c>
      <c r="T668" s="82">
        <v>46387</v>
      </c>
      <c r="U668" s="75" t="s">
        <v>43</v>
      </c>
      <c r="V668" s="83"/>
      <c r="W668" s="84">
        <f t="shared" si="98"/>
        <v>1</v>
      </c>
      <c r="X668" s="85" t="s">
        <v>961</v>
      </c>
      <c r="Y668" s="85" t="s">
        <v>961</v>
      </c>
      <c r="Z668" s="85" t="s">
        <v>961</v>
      </c>
      <c r="AA668" s="85" t="s">
        <v>961</v>
      </c>
      <c r="AB668" s="85" t="s">
        <v>961</v>
      </c>
      <c r="AC668" s="85" t="s">
        <v>961</v>
      </c>
      <c r="AD668" s="85" t="s">
        <v>961</v>
      </c>
      <c r="AE668" s="99" t="s">
        <v>961</v>
      </c>
      <c r="AF668" s="86" t="s">
        <v>961</v>
      </c>
      <c r="AG668" s="85" t="s">
        <v>961</v>
      </c>
      <c r="AH668" s="85" t="s">
        <v>961</v>
      </c>
      <c r="AI668" s="85" t="s">
        <v>961</v>
      </c>
      <c r="AJ668" s="85" t="s">
        <v>961</v>
      </c>
      <c r="AK668" s="85">
        <v>1</v>
      </c>
      <c r="AL668" s="85" t="s">
        <v>961</v>
      </c>
      <c r="AM668" s="85" t="s">
        <v>961</v>
      </c>
      <c r="AN668" s="85" t="s">
        <v>961</v>
      </c>
      <c r="AO668" s="85" t="s">
        <v>961</v>
      </c>
      <c r="AP668" s="85" t="s">
        <v>961</v>
      </c>
      <c r="AQ668" s="85" t="s">
        <v>961</v>
      </c>
      <c r="AR668" s="85" t="s">
        <v>961</v>
      </c>
    </row>
    <row r="669" spans="1:44" ht="16.5" thickTop="1" thickBot="1" x14ac:dyDescent="0.3">
      <c r="A669" s="61">
        <f t="shared" si="97"/>
        <v>76</v>
      </c>
      <c r="B669" s="92" t="str">
        <f>IF(ISERROR(IF(ISBLANK(C669),"",_xlfn.XLOOKUP(C669,'[1]Инф. по МКД'!$D$3:$D$13151,'[1]Инф. по МКД'!$C$3:$C$13151,,0))),"",IF(ISBLANK(C669),"",_xlfn.XLOOKUP(C669,'[1]Инф. по МКД'!$D$3:$D$13151,'[1]Инф. по МКД'!$C$3:$C$13151,,0)))</f>
        <v>город Пермь</v>
      </c>
      <c r="C669" s="96" t="s">
        <v>651</v>
      </c>
      <c r="D669" s="74">
        <f>IF(ISERROR(IF(ISBLANK($C669),"",VLOOKUP($C669,'[1]Инф. по МКД'!$D$3:$T$13113,3,0))),"",IF(ISBLANK($C669),"",VLOOKUP($C669,'[1]Инф. по МКД'!$D$3:$T$13113,3,0)))</f>
        <v>1964</v>
      </c>
      <c r="E669" s="75"/>
      <c r="F669" s="87" t="str">
        <f>IF(ISERROR(IF(ISBLANK($C669),"",VLOOKUP($C669,'[1]Инф. по МКД'!$D$3:$T$13113,5,0))),"",IF(ISBLANK($C669),"",VLOOKUP($C669,'[1]Инф. по МКД'!$D$3:$T$13113,5,0)))</f>
        <v>Кирпич</v>
      </c>
      <c r="G669" s="75">
        <f>IF(ISERROR(IF(ISBLANK($C669),"",VLOOKUP($C669,'[1]Инф. по МКД'!$D$3:$T$13113,9,0))),"",IF(ISBLANK($C669),"",VLOOKUP($C669,'[1]Инф. по МКД'!$D$3:$T$13113,9,0)))</f>
        <v>5</v>
      </c>
      <c r="H669" s="61">
        <f>IF(ISERROR(IF(ISBLANK($C669),"",VLOOKUP($C669,'[1]Инф. по МКД'!$D$3:$T$13113,10,0))),"",IF(ISBLANK($C669),"",VLOOKUP($C669,'[1]Инф. по МКД'!$D$3:$T$13113,10,0)))</f>
        <v>2</v>
      </c>
      <c r="I669" s="77">
        <f>IF(ISERROR(IF(ISBLANK($C669),"",VLOOKUP($C669,'[1]Инф. по МКД'!$D$3:$T$13113,14,0))),"",IF(ISBLANK($C669),"",VLOOKUP($C669,'[1]Инф. по МКД'!$D$3:$T$13113,14,0)))</f>
        <v>2099.3000000000002</v>
      </c>
      <c r="J669" s="78">
        <f>IF(ISERROR(IF(ISBLANK($C669),"",VLOOKUP($C669,'[1]Инф. по МКД'!$D$3:$T$13113,15,0))),"",IF(ISBLANK($C669),"",VLOOKUP($C669,'[1]Инф. по МКД'!$D$3:$T$13113,15,0)))</f>
        <v>1503.1000000000001</v>
      </c>
      <c r="K669" s="77">
        <f>IF(ISERROR(IF(ISBLANK($C669),"",VLOOKUP($C669,'[1]Инф. по МКД'!$D$3:$T$13113,16,0))),"",IF(ISBLANK($C669),"",VLOOKUP($C669,'[1]Инф. по МКД'!$D$3:$T$13113,16,0)))</f>
        <v>1503.1</v>
      </c>
      <c r="L669" s="79">
        <f>IF(ISERROR(IF(ISBLANK($C669),"",VLOOKUP($C669,'[1]Инф. по МКД'!$D$3:$T$13113,17,0))),"",IF(ISBLANK($C669),"",VLOOKUP($C669,'[1]Инф. по МКД'!$D$3:$T$13113,17,0)))</f>
        <v>76</v>
      </c>
      <c r="M669" s="80">
        <f t="shared" si="96"/>
        <v>6313119.9199999999</v>
      </c>
      <c r="N669" s="78"/>
      <c r="O669" s="78"/>
      <c r="P669" s="78"/>
      <c r="Q669" s="80">
        <f>IF('Форма 2'!D669=0,"",'Форма 2'!D669-N669-O669-P669)</f>
        <v>6313119.9199999999</v>
      </c>
      <c r="R669" s="81">
        <f t="shared" si="99"/>
        <v>4200.0664759497031</v>
      </c>
      <c r="S669" s="81">
        <f t="shared" si="100"/>
        <v>4200.0664759497031</v>
      </c>
      <c r="T669" s="82">
        <v>46387</v>
      </c>
      <c r="U669" s="75" t="s">
        <v>43</v>
      </c>
      <c r="V669" s="83"/>
      <c r="W669" s="84">
        <f t="shared" si="98"/>
        <v>2</v>
      </c>
      <c r="X669" s="85">
        <v>1</v>
      </c>
      <c r="Y669" s="85">
        <v>1</v>
      </c>
      <c r="Z669" s="85" t="s">
        <v>961</v>
      </c>
      <c r="AA669" s="85" t="s">
        <v>961</v>
      </c>
      <c r="AB669" s="85" t="s">
        <v>961</v>
      </c>
      <c r="AC669" s="85" t="s">
        <v>961</v>
      </c>
      <c r="AD669" s="85" t="s">
        <v>961</v>
      </c>
      <c r="AE669" s="99" t="s">
        <v>961</v>
      </c>
      <c r="AF669" s="86" t="s">
        <v>961</v>
      </c>
      <c r="AG669" s="85" t="s">
        <v>961</v>
      </c>
      <c r="AH669" s="85" t="s">
        <v>961</v>
      </c>
      <c r="AI669" s="85" t="s">
        <v>961</v>
      </c>
      <c r="AJ669" s="85" t="s">
        <v>961</v>
      </c>
      <c r="AK669" s="85" t="s">
        <v>961</v>
      </c>
      <c r="AL669" s="85" t="s">
        <v>961</v>
      </c>
      <c r="AM669" s="85" t="s">
        <v>961</v>
      </c>
      <c r="AN669" s="85" t="s">
        <v>961</v>
      </c>
      <c r="AO669" s="85" t="s">
        <v>961</v>
      </c>
      <c r="AP669" s="85" t="s">
        <v>961</v>
      </c>
      <c r="AQ669" s="85" t="s">
        <v>961</v>
      </c>
      <c r="AR669" s="85" t="s">
        <v>961</v>
      </c>
    </row>
    <row r="670" spans="1:44" ht="16.5" thickTop="1" thickBot="1" x14ac:dyDescent="0.3">
      <c r="A670" s="61">
        <f t="shared" si="97"/>
        <v>77</v>
      </c>
      <c r="B670" s="92" t="str">
        <f>IF(ISERROR(IF(ISBLANK(C670),"",_xlfn.XLOOKUP(C670,'[1]Инф. по МКД'!$D$3:$D$13151,'[1]Инф. по МКД'!$C$3:$C$13151,,0))),"",IF(ISBLANK(C670),"",_xlfn.XLOOKUP(C670,'[1]Инф. по МКД'!$D$3:$D$13151,'[1]Инф. по МКД'!$C$3:$C$13151,,0)))</f>
        <v>город Пермь</v>
      </c>
      <c r="C670" s="96" t="s">
        <v>877</v>
      </c>
      <c r="D670" s="74">
        <f>IF(ISERROR(IF(ISBLANK($C670),"",VLOOKUP($C670,'[1]Инф. по МКД'!$D$3:$T$13113,3,0))),"",IF(ISBLANK($C670),"",VLOOKUP($C670,'[1]Инф. по МКД'!$D$3:$T$13113,3,0)))</f>
        <v>1971</v>
      </c>
      <c r="E670" s="75"/>
      <c r="F670" s="87" t="str">
        <f>IF(ISERROR(IF(ISBLANK($C670),"",VLOOKUP($C670,'[1]Инф. по МКД'!$D$3:$T$13113,5,0))),"",IF(ISBLANK($C670),"",VLOOKUP($C670,'[1]Инф. по МКД'!$D$3:$T$13113,5,0)))</f>
        <v>Панель</v>
      </c>
      <c r="G670" s="75">
        <f>IF(ISERROR(IF(ISBLANK($C670),"",VLOOKUP($C670,'[1]Инф. по МКД'!$D$3:$T$13113,9,0))),"",IF(ISBLANK($C670),"",VLOOKUP($C670,'[1]Инф. по МКД'!$D$3:$T$13113,9,0)))</f>
        <v>9</v>
      </c>
      <c r="H670" s="61">
        <f>IF(ISERROR(IF(ISBLANK($C670),"",VLOOKUP($C670,'[1]Инф. по МКД'!$D$3:$T$13113,10,0))),"",IF(ISBLANK($C670),"",VLOOKUP($C670,'[1]Инф. по МКД'!$D$3:$T$13113,10,0)))</f>
        <v>6</v>
      </c>
      <c r="I670" s="77">
        <f>IF(ISERROR(IF(ISBLANK($C670),"",VLOOKUP($C670,'[1]Инф. по МКД'!$D$3:$T$13113,14,0))),"",IF(ISBLANK($C670),"",VLOOKUP($C670,'[1]Инф. по МКД'!$D$3:$T$13113,14,0)))</f>
        <v>11245.9</v>
      </c>
      <c r="J670" s="78">
        <f>IF(ISERROR(IF(ISBLANK($C670),"",VLOOKUP($C670,'[1]Инф. по МКД'!$D$3:$T$13113,15,0))),"",IF(ISBLANK($C670),"",VLOOKUP($C670,'[1]Инф. по МКД'!$D$3:$T$13113,15,0)))</f>
        <v>11200.3</v>
      </c>
      <c r="K670" s="77">
        <f>IF(ISERROR(IF(ISBLANK($C670),"",VLOOKUP($C670,'[1]Инф. по МКД'!$D$3:$T$13113,16,0))),"",IF(ISBLANK($C670),"",VLOOKUP($C670,'[1]Инф. по МКД'!$D$3:$T$13113,16,0)))</f>
        <v>10500.06</v>
      </c>
      <c r="L670" s="79">
        <f>IF(ISERROR(IF(ISBLANK($C670),"",VLOOKUP($C670,'[1]Инф. по МКД'!$D$3:$T$13113,17,0))),"",IF(ISBLANK($C670),"",VLOOKUP($C670,'[1]Инф. по МКД'!$D$3:$T$13113,17,0)))</f>
        <v>481</v>
      </c>
      <c r="M670" s="80">
        <f t="shared" si="96"/>
        <v>5460446.75</v>
      </c>
      <c r="N670" s="78"/>
      <c r="O670" s="78"/>
      <c r="P670" s="78"/>
      <c r="Q670" s="80">
        <f>IF('Форма 2'!D670=0,"",'Форма 2'!D670-N670-O670-P670)</f>
        <v>5460446.75</v>
      </c>
      <c r="R670" s="81">
        <f t="shared" si="99"/>
        <v>487.52682963849185</v>
      </c>
      <c r="S670" s="81">
        <f t="shared" si="100"/>
        <v>487.52682963849185</v>
      </c>
      <c r="T670" s="82">
        <v>46387</v>
      </c>
      <c r="U670" s="75" t="s">
        <v>43</v>
      </c>
      <c r="V670" s="84"/>
      <c r="W670" s="84">
        <f t="shared" si="98"/>
        <v>1</v>
      </c>
      <c r="X670" s="85" t="s">
        <v>961</v>
      </c>
      <c r="Y670" s="85" t="s">
        <v>961</v>
      </c>
      <c r="Z670" s="85" t="s">
        <v>961</v>
      </c>
      <c r="AA670" s="85" t="s">
        <v>961</v>
      </c>
      <c r="AB670" s="85" t="s">
        <v>961</v>
      </c>
      <c r="AC670" s="85" t="s">
        <v>961</v>
      </c>
      <c r="AD670" s="85" t="s">
        <v>961</v>
      </c>
      <c r="AE670" s="99" t="s">
        <v>961</v>
      </c>
      <c r="AF670" s="86" t="s">
        <v>961</v>
      </c>
      <c r="AG670" s="85" t="s">
        <v>961</v>
      </c>
      <c r="AH670" s="85" t="s">
        <v>961</v>
      </c>
      <c r="AI670" s="85" t="s">
        <v>961</v>
      </c>
      <c r="AJ670" s="85" t="s">
        <v>961</v>
      </c>
      <c r="AK670" s="85">
        <v>1</v>
      </c>
      <c r="AL670" s="85" t="s">
        <v>961</v>
      </c>
      <c r="AM670" s="85" t="s">
        <v>961</v>
      </c>
      <c r="AN670" s="85" t="s">
        <v>961</v>
      </c>
      <c r="AO670" s="85" t="s">
        <v>961</v>
      </c>
      <c r="AP670" s="85" t="s">
        <v>961</v>
      </c>
      <c r="AQ670" s="85" t="s">
        <v>961</v>
      </c>
      <c r="AR670" s="85" t="s">
        <v>961</v>
      </c>
    </row>
    <row r="671" spans="1:44" ht="16.5" thickTop="1" thickBot="1" x14ac:dyDescent="0.3">
      <c r="A671" s="61">
        <f t="shared" si="97"/>
        <v>78</v>
      </c>
      <c r="B671" s="92" t="str">
        <f>IF(ISERROR(IF(ISBLANK(C671),"",_xlfn.XLOOKUP(C671,'[1]Инф. по МКД'!$D$3:$D$13151,'[1]Инф. по МКД'!$C$3:$C$13151,,0))),"",IF(ISBLANK(C671),"",_xlfn.XLOOKUP(C671,'[1]Инф. по МКД'!$D$3:$D$13151,'[1]Инф. по МКД'!$C$3:$C$13151,,0)))</f>
        <v>город Пермь</v>
      </c>
      <c r="C671" s="96" t="s">
        <v>274</v>
      </c>
      <c r="D671" s="74">
        <f>IF(ISERROR(IF(ISBLANK($C671),"",VLOOKUP($C671,'[1]Инф. по МКД'!$D$3:$T$13113,3,0))),"",IF(ISBLANK($C671),"",VLOOKUP($C671,'[1]Инф. по МКД'!$D$3:$T$13113,3,0)))</f>
        <v>1962</v>
      </c>
      <c r="E671" s="75"/>
      <c r="F671" s="87" t="str">
        <f>IF(ISERROR(IF(ISBLANK($C671),"",VLOOKUP($C671,'[1]Инф. по МКД'!$D$3:$T$13113,5,0))),"",IF(ISBLANK($C671),"",VLOOKUP($C671,'[1]Инф. по МКД'!$D$3:$T$13113,5,0)))</f>
        <v>Кирпич</v>
      </c>
      <c r="G671" s="75">
        <f>IF(ISERROR(IF(ISBLANK($C671),"",VLOOKUP($C671,'[1]Инф. по МКД'!$D$3:$T$13113,9,0))),"",IF(ISBLANK($C671),"",VLOOKUP($C671,'[1]Инф. по МКД'!$D$3:$T$13113,9,0)))</f>
        <v>5</v>
      </c>
      <c r="H671" s="61">
        <f>IF(ISERROR(IF(ISBLANK($C671),"",VLOOKUP($C671,'[1]Инф. по МКД'!$D$3:$T$13113,10,0))),"",IF(ISBLANK($C671),"",VLOOKUP($C671,'[1]Инф. по МКД'!$D$3:$T$13113,10,0)))</f>
        <v>3</v>
      </c>
      <c r="I671" s="77">
        <f>IF(ISERROR(IF(ISBLANK($C671),"",VLOOKUP($C671,'[1]Инф. по МКД'!$D$3:$T$13113,14,0))),"",IF(ISBLANK($C671),"",VLOOKUP($C671,'[1]Инф. по МКД'!$D$3:$T$13113,14,0)))</f>
        <v>2262.3000000000002</v>
      </c>
      <c r="J671" s="78">
        <f>IF(ISERROR(IF(ISBLANK($C671),"",VLOOKUP($C671,'[1]Инф. по МКД'!$D$3:$T$13113,15,0))),"",IF(ISBLANK($C671),"",VLOOKUP($C671,'[1]Инф. по МКД'!$D$3:$T$13113,15,0)))</f>
        <v>1704.1</v>
      </c>
      <c r="K671" s="77">
        <f>IF(ISERROR(IF(ISBLANK($C671),"",VLOOKUP($C671,'[1]Инф. по МКД'!$D$3:$T$13113,16,0))),"",IF(ISBLANK($C671),"",VLOOKUP($C671,'[1]Инф. по МКД'!$D$3:$T$13113,16,0)))</f>
        <v>1704.1</v>
      </c>
      <c r="L671" s="79">
        <f>IF(ISERROR(IF(ISBLANK($C671),"",VLOOKUP($C671,'[1]Инф. по МКД'!$D$3:$T$13113,17,0))),"",IF(ISBLANK($C671),"",VLOOKUP($C671,'[1]Инф. по МКД'!$D$3:$T$13113,17,0)))</f>
        <v>88</v>
      </c>
      <c r="M671" s="80">
        <f t="shared" si="96"/>
        <v>10188313.300000001</v>
      </c>
      <c r="N671" s="78"/>
      <c r="O671" s="78"/>
      <c r="P671" s="78"/>
      <c r="Q671" s="80">
        <f>IF('Форма 2'!D671=0,"",'Форма 2'!D671-N671-O671-P671)</f>
        <v>10188313.300000001</v>
      </c>
      <c r="R671" s="81">
        <f t="shared" si="99"/>
        <v>5978.7062378968376</v>
      </c>
      <c r="S671" s="81">
        <f t="shared" si="100"/>
        <v>5978.7062378968376</v>
      </c>
      <c r="T671" s="82">
        <v>46387</v>
      </c>
      <c r="U671" s="75" t="s">
        <v>43</v>
      </c>
      <c r="V671" s="83"/>
      <c r="W671" s="84">
        <f t="shared" si="98"/>
        <v>1</v>
      </c>
      <c r="X671" s="85" t="s">
        <v>961</v>
      </c>
      <c r="Y671" s="85" t="s">
        <v>961</v>
      </c>
      <c r="Z671" s="85" t="s">
        <v>961</v>
      </c>
      <c r="AA671" s="85" t="s">
        <v>961</v>
      </c>
      <c r="AB671" s="85" t="s">
        <v>961</v>
      </c>
      <c r="AC671" s="85" t="s">
        <v>961</v>
      </c>
      <c r="AD671" s="85" t="s">
        <v>961</v>
      </c>
      <c r="AE671" s="99" t="s">
        <v>961</v>
      </c>
      <c r="AF671" s="86" t="s">
        <v>961</v>
      </c>
      <c r="AG671" s="85">
        <v>1</v>
      </c>
      <c r="AH671" s="85" t="s">
        <v>961</v>
      </c>
      <c r="AI671" s="85" t="s">
        <v>961</v>
      </c>
      <c r="AJ671" s="85" t="s">
        <v>961</v>
      </c>
      <c r="AK671" s="85" t="s">
        <v>961</v>
      </c>
      <c r="AL671" s="85" t="s">
        <v>961</v>
      </c>
      <c r="AM671" s="85" t="s">
        <v>961</v>
      </c>
      <c r="AN671" s="85" t="s">
        <v>961</v>
      </c>
      <c r="AO671" s="85" t="s">
        <v>961</v>
      </c>
      <c r="AP671" s="85" t="s">
        <v>961</v>
      </c>
      <c r="AQ671" s="85" t="s">
        <v>961</v>
      </c>
      <c r="AR671" s="85" t="s">
        <v>961</v>
      </c>
    </row>
    <row r="672" spans="1:44" ht="16.5" thickTop="1" thickBot="1" x14ac:dyDescent="0.3">
      <c r="A672" s="61">
        <f t="shared" si="97"/>
        <v>79</v>
      </c>
      <c r="B672" s="92" t="str">
        <f>IF(ISERROR(IF(ISBLANK(C672),"",_xlfn.XLOOKUP(C672,'[1]Инф. по МКД'!$D$3:$D$13151,'[1]Инф. по МКД'!$C$3:$C$13151,,0))),"",IF(ISBLANK(C672),"",_xlfn.XLOOKUP(C672,'[1]Инф. по МКД'!$D$3:$D$13151,'[1]Инф. по МКД'!$C$3:$C$13151,,0)))</f>
        <v>город Пермь</v>
      </c>
      <c r="C672" s="96" t="s">
        <v>884</v>
      </c>
      <c r="D672" s="74">
        <f>IF(ISERROR(IF(ISBLANK($C672),"",VLOOKUP($C672,'[1]Инф. по МКД'!$D$3:$T$13113,3,0))),"",IF(ISBLANK($C672),"",VLOOKUP($C672,'[1]Инф. по МКД'!$D$3:$T$13113,3,0)))</f>
        <v>1985</v>
      </c>
      <c r="E672" s="75"/>
      <c r="F672" s="87" t="str">
        <f>IF(ISERROR(IF(ISBLANK($C672),"",VLOOKUP($C672,'[1]Инф. по МКД'!$D$3:$T$13113,5,0))),"",IF(ISBLANK($C672),"",VLOOKUP($C672,'[1]Инф. по МКД'!$D$3:$T$13113,5,0)))</f>
        <v>Панель</v>
      </c>
      <c r="G672" s="75">
        <f>IF(ISERROR(IF(ISBLANK($C672),"",VLOOKUP($C672,'[1]Инф. по МКД'!$D$3:$T$13113,9,0))),"",IF(ISBLANK($C672),"",VLOOKUP($C672,'[1]Инф. по МКД'!$D$3:$T$13113,9,0)))</f>
        <v>10</v>
      </c>
      <c r="H672" s="61">
        <f>IF(ISERROR(IF(ISBLANK($C672),"",VLOOKUP($C672,'[1]Инф. по МКД'!$D$3:$T$13113,10,0))),"",IF(ISBLANK($C672),"",VLOOKUP($C672,'[1]Инф. по МКД'!$D$3:$T$13113,10,0)))</f>
        <v>1</v>
      </c>
      <c r="I672" s="77">
        <f>IF(ISERROR(IF(ISBLANK($C672),"",VLOOKUP($C672,'[1]Инф. по МКД'!$D$3:$T$13113,14,0))),"",IF(ISBLANK($C672),"",VLOOKUP($C672,'[1]Инф. по МКД'!$D$3:$T$13113,14,0)))</f>
        <v>2674</v>
      </c>
      <c r="J672" s="78">
        <f>IF(ISERROR(IF(ISBLANK($C672),"",VLOOKUP($C672,'[1]Инф. по МКД'!$D$3:$T$13113,15,0))),"",IF(ISBLANK($C672),"",VLOOKUP($C672,'[1]Инф. по МКД'!$D$3:$T$13113,15,0)))</f>
        <v>2202.5</v>
      </c>
      <c r="K672" s="77">
        <f>IF(ISERROR(IF(ISBLANK($C672),"",VLOOKUP($C672,'[1]Инф. по МКД'!$D$3:$T$13113,16,0))),"",IF(ISBLANK($C672),"",VLOOKUP($C672,'[1]Инф. по МКД'!$D$3:$T$13113,16,0)))</f>
        <v>2202.5</v>
      </c>
      <c r="L672" s="79">
        <f>IF(ISERROR(IF(ISBLANK($C672),"",VLOOKUP($C672,'[1]Инф. по МКД'!$D$3:$T$13113,17,0))),"",IF(ISBLANK($C672),"",VLOOKUP($C672,'[1]Инф. по МКД'!$D$3:$T$13113,17,0)))</f>
        <v>97</v>
      </c>
      <c r="M672" s="80">
        <f t="shared" si="96"/>
        <v>2680845.44</v>
      </c>
      <c r="N672" s="78"/>
      <c r="O672" s="78"/>
      <c r="P672" s="78"/>
      <c r="Q672" s="80">
        <f>IF('Форма 2'!D672=0,"",'Форма 2'!D672-N672-O672-P672)</f>
        <v>2680845.44</v>
      </c>
      <c r="R672" s="81">
        <f t="shared" si="99"/>
        <v>1217.1829466515323</v>
      </c>
      <c r="S672" s="81">
        <f t="shared" si="100"/>
        <v>1217.1829466515323</v>
      </c>
      <c r="T672" s="82">
        <v>46387</v>
      </c>
      <c r="U672" s="75" t="s">
        <v>43</v>
      </c>
      <c r="V672" s="84"/>
      <c r="W672" s="84">
        <f t="shared" si="98"/>
        <v>1</v>
      </c>
      <c r="X672" s="85">
        <v>1</v>
      </c>
      <c r="Y672" s="85" t="s">
        <v>961</v>
      </c>
      <c r="Z672" s="85" t="s">
        <v>961</v>
      </c>
      <c r="AA672" s="85" t="s">
        <v>961</v>
      </c>
      <c r="AB672" s="85" t="s">
        <v>961</v>
      </c>
      <c r="AC672" s="85" t="s">
        <v>961</v>
      </c>
      <c r="AD672" s="85" t="s">
        <v>961</v>
      </c>
      <c r="AE672" s="99" t="s">
        <v>961</v>
      </c>
      <c r="AF672" s="86" t="s">
        <v>961</v>
      </c>
      <c r="AG672" s="85" t="s">
        <v>961</v>
      </c>
      <c r="AH672" s="85" t="s">
        <v>961</v>
      </c>
      <c r="AI672" s="85" t="s">
        <v>961</v>
      </c>
      <c r="AJ672" s="85" t="s">
        <v>961</v>
      </c>
      <c r="AK672" s="85" t="s">
        <v>961</v>
      </c>
      <c r="AL672" s="85" t="s">
        <v>961</v>
      </c>
      <c r="AM672" s="85" t="s">
        <v>961</v>
      </c>
      <c r="AN672" s="85" t="s">
        <v>961</v>
      </c>
      <c r="AO672" s="85" t="s">
        <v>961</v>
      </c>
      <c r="AP672" s="85" t="s">
        <v>961</v>
      </c>
      <c r="AQ672" s="85" t="s">
        <v>961</v>
      </c>
      <c r="AR672" s="85" t="s">
        <v>961</v>
      </c>
    </row>
    <row r="673" spans="1:44" ht="16.5" thickTop="1" thickBot="1" x14ac:dyDescent="0.3">
      <c r="A673" s="61">
        <f t="shared" si="97"/>
        <v>80</v>
      </c>
      <c r="B673" s="92" t="str">
        <f>IF(ISERROR(IF(ISBLANK(C673),"",_xlfn.XLOOKUP(C673,'[1]Инф. по МКД'!$D$3:$D$13151,'[1]Инф. по МКД'!$C$3:$C$13151,,0))),"",IF(ISBLANK(C673),"",_xlfn.XLOOKUP(C673,'[1]Инф. по МКД'!$D$3:$D$13151,'[1]Инф. по МКД'!$C$3:$C$13151,,0)))</f>
        <v>город Пермь</v>
      </c>
      <c r="C673" s="96" t="s">
        <v>652</v>
      </c>
      <c r="D673" s="74">
        <f>IF(ISERROR(IF(ISBLANK($C673),"",VLOOKUP($C673,'[1]Инф. по МКД'!$D$3:$T$13113,3,0))),"",IF(ISBLANK($C673),"",VLOOKUP($C673,'[1]Инф. по МКД'!$D$3:$T$13113,3,0)))</f>
        <v>1959</v>
      </c>
      <c r="E673" s="75"/>
      <c r="F673" s="87" t="str">
        <f>IF(ISERROR(IF(ISBLANK($C673),"",VLOOKUP($C673,'[1]Инф. по МКД'!$D$3:$T$13113,5,0))),"",IF(ISBLANK($C673),"",VLOOKUP($C673,'[1]Инф. по МКД'!$D$3:$T$13113,5,0)))</f>
        <v>Кирпич</v>
      </c>
      <c r="G673" s="75">
        <f>IF(ISERROR(IF(ISBLANK($C673),"",VLOOKUP($C673,'[1]Инф. по МКД'!$D$3:$T$13113,9,0))),"",IF(ISBLANK($C673),"",VLOOKUP($C673,'[1]Инф. по МКД'!$D$3:$T$13113,9,0)))</f>
        <v>2</v>
      </c>
      <c r="H673" s="61">
        <f>IF(ISERROR(IF(ISBLANK($C673),"",VLOOKUP($C673,'[1]Инф. по МКД'!$D$3:$T$13113,10,0))),"",IF(ISBLANK($C673),"",VLOOKUP($C673,'[1]Инф. по МКД'!$D$3:$T$13113,10,0)))</f>
        <v>3</v>
      </c>
      <c r="I673" s="77">
        <f>IF(ISERROR(IF(ISBLANK($C673),"",VLOOKUP($C673,'[1]Инф. по МКД'!$D$3:$T$13113,14,0))),"",IF(ISBLANK($C673),"",VLOOKUP($C673,'[1]Инф. по МКД'!$D$3:$T$13113,14,0)))</f>
        <v>817.05</v>
      </c>
      <c r="J673" s="78">
        <f>IF(ISERROR(IF(ISBLANK($C673),"",VLOOKUP($C673,'[1]Инф. по МКД'!$D$3:$T$13113,15,0))),"",IF(ISBLANK($C673),"",VLOOKUP($C673,'[1]Инф. по МКД'!$D$3:$T$13113,15,0)))</f>
        <v>790.55</v>
      </c>
      <c r="K673" s="77">
        <f>IF(ISERROR(IF(ISBLANK($C673),"",VLOOKUP($C673,'[1]Инф. по МКД'!$D$3:$T$13113,16,0))),"",IF(ISBLANK($C673),"",VLOOKUP($C673,'[1]Инф. по МКД'!$D$3:$T$13113,16,0)))</f>
        <v>763.91</v>
      </c>
      <c r="L673" s="79">
        <f>IF(ISERROR(IF(ISBLANK($C673),"",VLOOKUP($C673,'[1]Инф. по МКД'!$D$3:$T$13113,17,0))),"",IF(ISBLANK($C673),"",VLOOKUP($C673,'[1]Инф. по МКД'!$D$3:$T$13113,17,0)))</f>
        <v>61</v>
      </c>
      <c r="M673" s="80">
        <f t="shared" si="96"/>
        <v>13411859.41</v>
      </c>
      <c r="N673" s="78"/>
      <c r="O673" s="78"/>
      <c r="P673" s="78"/>
      <c r="Q673" s="80">
        <f>IF('Форма 2'!D673=0,"",'Форма 2'!D673-N673-O673-P673)</f>
        <v>13411859.41</v>
      </c>
      <c r="R673" s="81">
        <f t="shared" si="99"/>
        <v>16965.225994560751</v>
      </c>
      <c r="S673" s="81">
        <f t="shared" si="100"/>
        <v>16965.225994560751</v>
      </c>
      <c r="T673" s="82">
        <v>46387</v>
      </c>
      <c r="U673" s="75" t="s">
        <v>43</v>
      </c>
      <c r="V673" s="84"/>
      <c r="W673" s="84">
        <f t="shared" si="98"/>
        <v>5</v>
      </c>
      <c r="X673" s="85" t="s">
        <v>961</v>
      </c>
      <c r="Y673" s="85">
        <v>1</v>
      </c>
      <c r="Z673" s="85" t="s">
        <v>961</v>
      </c>
      <c r="AA673" s="85">
        <v>1</v>
      </c>
      <c r="AB673" s="85">
        <v>1</v>
      </c>
      <c r="AC673" s="85">
        <v>1</v>
      </c>
      <c r="AD673" s="85" t="s">
        <v>961</v>
      </c>
      <c r="AE673" s="99" t="s">
        <v>961</v>
      </c>
      <c r="AF673" s="86" t="s">
        <v>961</v>
      </c>
      <c r="AG673" s="85" t="s">
        <v>961</v>
      </c>
      <c r="AH673" s="85">
        <v>1</v>
      </c>
      <c r="AI673" s="85" t="s">
        <v>961</v>
      </c>
      <c r="AJ673" s="85" t="s">
        <v>961</v>
      </c>
      <c r="AK673" s="85" t="s">
        <v>961</v>
      </c>
      <c r="AL673" s="85" t="s">
        <v>961</v>
      </c>
      <c r="AM673" s="85" t="s">
        <v>961</v>
      </c>
      <c r="AN673" s="85" t="s">
        <v>961</v>
      </c>
      <c r="AO673" s="85" t="s">
        <v>961</v>
      </c>
      <c r="AP673" s="85" t="s">
        <v>961</v>
      </c>
      <c r="AQ673" s="85" t="s">
        <v>961</v>
      </c>
      <c r="AR673" s="85" t="s">
        <v>961</v>
      </c>
    </row>
    <row r="674" spans="1:44" ht="16.5" thickTop="1" thickBot="1" x14ac:dyDescent="0.3">
      <c r="A674" s="61">
        <f t="shared" si="97"/>
        <v>81</v>
      </c>
      <c r="B674" s="92" t="str">
        <f>IF(ISERROR(IF(ISBLANK(C674),"",_xlfn.XLOOKUP(C674,'[1]Инф. по МКД'!$D$3:$D$13151,'[1]Инф. по МКД'!$C$3:$C$13151,,0))),"",IF(ISBLANK(C674),"",_xlfn.XLOOKUP(C674,'[1]Инф. по МКД'!$D$3:$D$13151,'[1]Инф. по МКД'!$C$3:$C$13151,,0)))</f>
        <v>город Пермь</v>
      </c>
      <c r="C674" s="96" t="s">
        <v>275</v>
      </c>
      <c r="D674" s="74">
        <f>IF(ISERROR(IF(ISBLANK($C674),"",VLOOKUP($C674,'[1]Инф. по МКД'!$D$3:$T$13113,3,0))),"",IF(ISBLANK($C674),"",VLOOKUP($C674,'[1]Инф. по МКД'!$D$3:$T$13113,3,0)))</f>
        <v>1960</v>
      </c>
      <c r="E674" s="75"/>
      <c r="F674" s="87" t="str">
        <f>IF(ISERROR(IF(ISBLANK($C674),"",VLOOKUP($C674,'[1]Инф. по МКД'!$D$3:$T$13113,5,0))),"",IF(ISBLANK($C674),"",VLOOKUP($C674,'[1]Инф. по МКД'!$D$3:$T$13113,5,0)))</f>
        <v>Кирпич</v>
      </c>
      <c r="G674" s="75">
        <f>IF(ISERROR(IF(ISBLANK($C674),"",VLOOKUP($C674,'[1]Инф. по МКД'!$D$3:$T$13113,9,0))),"",IF(ISBLANK($C674),"",VLOOKUP($C674,'[1]Инф. по МКД'!$D$3:$T$13113,9,0)))</f>
        <v>5</v>
      </c>
      <c r="H674" s="61">
        <f>IF(ISERROR(IF(ISBLANK($C674),"",VLOOKUP($C674,'[1]Инф. по МКД'!$D$3:$T$13113,10,0))),"",IF(ISBLANK($C674),"",VLOOKUP($C674,'[1]Инф. по МКД'!$D$3:$T$13113,10,0)))</f>
        <v>2</v>
      </c>
      <c r="I674" s="77">
        <f>IF(ISERROR(IF(ISBLANK($C674),"",VLOOKUP($C674,'[1]Инф. по МКД'!$D$3:$T$13113,14,0))),"",IF(ISBLANK($C674),"",VLOOKUP($C674,'[1]Инф. по МКД'!$D$3:$T$13113,14,0)))</f>
        <v>2066.6999999999998</v>
      </c>
      <c r="J674" s="78">
        <f>IF(ISERROR(IF(ISBLANK($C674),"",VLOOKUP($C674,'[1]Инф. по МКД'!$D$3:$T$13113,15,0))),"",IF(ISBLANK($C674),"",VLOOKUP($C674,'[1]Инф. по МКД'!$D$3:$T$13113,15,0)))</f>
        <v>1863.1999999999998</v>
      </c>
      <c r="K674" s="77">
        <f>IF(ISERROR(IF(ISBLANK($C674),"",VLOOKUP($C674,'[1]Инф. по МКД'!$D$3:$T$13113,16,0))),"",IF(ISBLANK($C674),"",VLOOKUP($C674,'[1]Инф. по МКД'!$D$3:$T$13113,16,0)))</f>
        <v>1362.8</v>
      </c>
      <c r="L674" s="79">
        <f>IF(ISERROR(IF(ISBLANK($C674),"",VLOOKUP($C674,'[1]Инф. по МКД'!$D$3:$T$13113,17,0))),"",IF(ISBLANK($C674),"",VLOOKUP($C674,'[1]Инф. по МКД'!$D$3:$T$13113,17,0)))</f>
        <v>48</v>
      </c>
      <c r="M674" s="80">
        <f t="shared" si="96"/>
        <v>5141205.59</v>
      </c>
      <c r="N674" s="78"/>
      <c r="O674" s="78"/>
      <c r="P674" s="78"/>
      <c r="Q674" s="80">
        <f>IF('Форма 2'!D674=0,"",'Форма 2'!D674-N674-O674-P674)</f>
        <v>5141205.59</v>
      </c>
      <c r="R674" s="81">
        <f t="shared" si="99"/>
        <v>2759.3417722198369</v>
      </c>
      <c r="S674" s="81">
        <f t="shared" si="100"/>
        <v>2759.3417722198369</v>
      </c>
      <c r="T674" s="82">
        <v>46387</v>
      </c>
      <c r="U674" s="75" t="s">
        <v>43</v>
      </c>
      <c r="V674" s="83"/>
      <c r="W674" s="84">
        <f t="shared" si="98"/>
        <v>1</v>
      </c>
      <c r="X674" s="85" t="s">
        <v>961</v>
      </c>
      <c r="Y674" s="85">
        <v>1</v>
      </c>
      <c r="Z674" s="85" t="s">
        <v>961</v>
      </c>
      <c r="AA674" s="85" t="s">
        <v>961</v>
      </c>
      <c r="AB674" s="85" t="s">
        <v>961</v>
      </c>
      <c r="AC674" s="85" t="s">
        <v>961</v>
      </c>
      <c r="AD674" s="85" t="s">
        <v>961</v>
      </c>
      <c r="AE674" s="99" t="s">
        <v>961</v>
      </c>
      <c r="AF674" s="86" t="s">
        <v>961</v>
      </c>
      <c r="AG674" s="85" t="s">
        <v>961</v>
      </c>
      <c r="AH674" s="85" t="s">
        <v>961</v>
      </c>
      <c r="AI674" s="85" t="s">
        <v>961</v>
      </c>
      <c r="AJ674" s="85" t="s">
        <v>961</v>
      </c>
      <c r="AK674" s="85" t="s">
        <v>961</v>
      </c>
      <c r="AL674" s="85" t="s">
        <v>961</v>
      </c>
      <c r="AM674" s="85" t="s">
        <v>961</v>
      </c>
      <c r="AN674" s="85" t="s">
        <v>961</v>
      </c>
      <c r="AO674" s="85" t="s">
        <v>961</v>
      </c>
      <c r="AP674" s="85" t="s">
        <v>961</v>
      </c>
      <c r="AQ674" s="85" t="s">
        <v>961</v>
      </c>
      <c r="AR674" s="85" t="s">
        <v>961</v>
      </c>
    </row>
    <row r="675" spans="1:44" ht="16.5" thickTop="1" thickBot="1" x14ac:dyDescent="0.3">
      <c r="A675" s="61">
        <f t="shared" si="97"/>
        <v>82</v>
      </c>
      <c r="B675" s="92" t="str">
        <f>IF(ISERROR(IF(ISBLANK(C675),"",_xlfn.XLOOKUP(C675,'[1]Инф. по МКД'!$D$3:$D$13151,'[1]Инф. по МКД'!$C$3:$C$13151,,0))),"",IF(ISBLANK(C675),"",_xlfn.XLOOKUP(C675,'[1]Инф. по МКД'!$D$3:$D$13151,'[1]Инф. по МКД'!$C$3:$C$13151,,0)))</f>
        <v>город Пермь</v>
      </c>
      <c r="C675" s="96" t="s">
        <v>653</v>
      </c>
      <c r="D675" s="74">
        <f>IF(ISERROR(IF(ISBLANK($C675),"",VLOOKUP($C675,'[1]Инф. по МКД'!$D$3:$T$13113,3,0))),"",IF(ISBLANK($C675),"",VLOOKUP($C675,'[1]Инф. по МКД'!$D$3:$T$13113,3,0)))</f>
        <v>1940</v>
      </c>
      <c r="E675" s="75"/>
      <c r="F675" s="87" t="str">
        <f>IF(ISERROR(IF(ISBLANK($C675),"",VLOOKUP($C675,'[1]Инф. по МКД'!$D$3:$T$13113,5,0))),"",IF(ISBLANK($C675),"",VLOOKUP($C675,'[1]Инф. по МКД'!$D$3:$T$13113,5,0)))</f>
        <v>Кирпич</v>
      </c>
      <c r="G675" s="75">
        <f>IF(ISERROR(IF(ISBLANK($C675),"",VLOOKUP($C675,'[1]Инф. по МКД'!$D$3:$T$13113,9,0))),"",IF(ISBLANK($C675),"",VLOOKUP($C675,'[1]Инф. по МКД'!$D$3:$T$13113,9,0)))</f>
        <v>5</v>
      </c>
      <c r="H675" s="61">
        <f>IF(ISERROR(IF(ISBLANK($C675),"",VLOOKUP($C675,'[1]Инф. по МКД'!$D$3:$T$13113,10,0))),"",IF(ISBLANK($C675),"",VLOOKUP($C675,'[1]Инф. по МКД'!$D$3:$T$13113,10,0)))</f>
        <v>5</v>
      </c>
      <c r="I675" s="77">
        <f>IF(ISERROR(IF(ISBLANK($C675),"",VLOOKUP($C675,'[1]Инф. по МКД'!$D$3:$T$13113,14,0))),"",IF(ISBLANK($C675),"",VLOOKUP($C675,'[1]Инф. по МКД'!$D$3:$T$13113,14,0)))</f>
        <v>4360.17</v>
      </c>
      <c r="J675" s="78">
        <f>IF(ISERROR(IF(ISBLANK($C675),"",VLOOKUP($C675,'[1]Инф. по МКД'!$D$3:$T$13113,15,0))),"",IF(ISBLANK($C675),"",VLOOKUP($C675,'[1]Инф. по МКД'!$D$3:$T$13113,15,0)))</f>
        <v>3562.66</v>
      </c>
      <c r="K675" s="77">
        <f>IF(ISERROR(IF(ISBLANK($C675),"",VLOOKUP($C675,'[1]Инф. по МКД'!$D$3:$T$13113,16,0))),"",IF(ISBLANK($C675),"",VLOOKUP($C675,'[1]Инф. по МКД'!$D$3:$T$13113,16,0)))</f>
        <v>3359.59</v>
      </c>
      <c r="L675" s="79">
        <f>IF(ISERROR(IF(ISBLANK($C675),"",VLOOKUP($C675,'[1]Инф. по МКД'!$D$3:$T$13113,17,0))),"",IF(ISBLANK($C675),"",VLOOKUP($C675,'[1]Инф. по МКД'!$D$3:$T$13113,17,0)))</f>
        <v>129</v>
      </c>
      <c r="M675" s="80">
        <f t="shared" si="96"/>
        <v>26773318.68</v>
      </c>
      <c r="N675" s="78"/>
      <c r="O675" s="78"/>
      <c r="P675" s="78"/>
      <c r="Q675" s="80">
        <f>IF('Форма 2'!D675=0,"",'Форма 2'!D675-N675-O675-P675)</f>
        <v>26773318.68</v>
      </c>
      <c r="R675" s="81">
        <f t="shared" si="99"/>
        <v>7514.9800093188796</v>
      </c>
      <c r="S675" s="81">
        <f t="shared" si="100"/>
        <v>7514.9800093188796</v>
      </c>
      <c r="T675" s="82">
        <v>46387</v>
      </c>
      <c r="U675" s="75" t="s">
        <v>43</v>
      </c>
      <c r="V675" s="84"/>
      <c r="W675" s="84">
        <f t="shared" si="98"/>
        <v>4</v>
      </c>
      <c r="X675" s="85" t="s">
        <v>961</v>
      </c>
      <c r="Y675" s="85" t="s">
        <v>961</v>
      </c>
      <c r="Z675" s="85" t="s">
        <v>961</v>
      </c>
      <c r="AA675" s="85">
        <v>1</v>
      </c>
      <c r="AB675" s="85">
        <v>1</v>
      </c>
      <c r="AC675" s="85">
        <v>1</v>
      </c>
      <c r="AD675" s="85" t="s">
        <v>961</v>
      </c>
      <c r="AE675" s="99" t="s">
        <v>961</v>
      </c>
      <c r="AF675" s="86" t="s">
        <v>961</v>
      </c>
      <c r="AG675" s="85">
        <v>1</v>
      </c>
      <c r="AH675" s="85" t="s">
        <v>961</v>
      </c>
      <c r="AI675" s="85" t="s">
        <v>961</v>
      </c>
      <c r="AJ675" s="85" t="s">
        <v>961</v>
      </c>
      <c r="AK675" s="85" t="s">
        <v>961</v>
      </c>
      <c r="AL675" s="85" t="s">
        <v>961</v>
      </c>
      <c r="AM675" s="85" t="s">
        <v>961</v>
      </c>
      <c r="AN675" s="85" t="s">
        <v>961</v>
      </c>
      <c r="AO675" s="85" t="s">
        <v>961</v>
      </c>
      <c r="AP675" s="85" t="s">
        <v>961</v>
      </c>
      <c r="AQ675" s="85" t="s">
        <v>961</v>
      </c>
      <c r="AR675" s="85" t="s">
        <v>961</v>
      </c>
    </row>
    <row r="676" spans="1:44" ht="16.5" thickTop="1" thickBot="1" x14ac:dyDescent="0.3">
      <c r="A676" s="61">
        <f t="shared" si="97"/>
        <v>83</v>
      </c>
      <c r="B676" s="92" t="str">
        <f>IF(ISERROR(IF(ISBLANK(C676),"",_xlfn.XLOOKUP(C676,'[1]Инф. по МКД'!$D$3:$D$13151,'[1]Инф. по МКД'!$C$3:$C$13151,,0))),"",IF(ISBLANK(C676),"",_xlfn.XLOOKUP(C676,'[1]Инф. по МКД'!$D$3:$D$13151,'[1]Инф. по МКД'!$C$3:$C$13151,,0)))</f>
        <v>город Пермь</v>
      </c>
      <c r="C676" s="96" t="s">
        <v>276</v>
      </c>
      <c r="D676" s="74">
        <f>IF(ISERROR(IF(ISBLANK($C676),"",VLOOKUP($C676,'[1]Инф. по МКД'!$D$3:$T$13113,3,0))),"",IF(ISBLANK($C676),"",VLOOKUP($C676,'[1]Инф. по МКД'!$D$3:$T$13113,3,0)))</f>
        <v>1948</v>
      </c>
      <c r="E676" s="75"/>
      <c r="F676" s="87" t="str">
        <f>IF(ISERROR(IF(ISBLANK($C676),"",VLOOKUP($C676,'[1]Инф. по МКД'!$D$3:$T$13113,5,0))),"",IF(ISBLANK($C676),"",VLOOKUP($C676,'[1]Инф. по МКД'!$D$3:$T$13113,5,0)))</f>
        <v>Кирпич</v>
      </c>
      <c r="G676" s="75">
        <f>IF(ISERROR(IF(ISBLANK($C676),"",VLOOKUP($C676,'[1]Инф. по МКД'!$D$3:$T$13113,9,0))),"",IF(ISBLANK($C676),"",VLOOKUP($C676,'[1]Инф. по МКД'!$D$3:$T$13113,9,0)))</f>
        <v>4</v>
      </c>
      <c r="H676" s="61">
        <f>IF(ISERROR(IF(ISBLANK($C676),"",VLOOKUP($C676,'[1]Инф. по МКД'!$D$3:$T$13113,10,0))),"",IF(ISBLANK($C676),"",VLOOKUP($C676,'[1]Инф. по МКД'!$D$3:$T$13113,10,0)))</f>
        <v>3</v>
      </c>
      <c r="I676" s="77">
        <f>IF(ISERROR(IF(ISBLANK($C676),"",VLOOKUP($C676,'[1]Инф. по МКД'!$D$3:$T$13113,14,0))),"",IF(ISBLANK($C676),"",VLOOKUP($C676,'[1]Инф. по МКД'!$D$3:$T$13113,14,0)))</f>
        <v>3288.7</v>
      </c>
      <c r="J676" s="78">
        <f>IF(ISERROR(IF(ISBLANK($C676),"",VLOOKUP($C676,'[1]Инф. по МКД'!$D$3:$T$13113,15,0))),"",IF(ISBLANK($C676),"",VLOOKUP($C676,'[1]Инф. по МКД'!$D$3:$T$13113,15,0)))</f>
        <v>2374.5</v>
      </c>
      <c r="K676" s="77">
        <f>IF(ISERROR(IF(ISBLANK($C676),"",VLOOKUP($C676,'[1]Инф. по МКД'!$D$3:$T$13113,16,0))),"",IF(ISBLANK($C676),"",VLOOKUP($C676,'[1]Инф. по МКД'!$D$3:$T$13113,16,0)))</f>
        <v>2152.84</v>
      </c>
      <c r="L676" s="79">
        <f>IF(ISERROR(IF(ISBLANK($C676),"",VLOOKUP($C676,'[1]Инф. по МКД'!$D$3:$T$13113,17,0))),"",IF(ISBLANK($C676),"",VLOOKUP($C676,'[1]Инф. по МКД'!$D$3:$T$13113,17,0)))</f>
        <v>115</v>
      </c>
      <c r="M676" s="80">
        <f t="shared" si="96"/>
        <v>10865042.629999999</v>
      </c>
      <c r="N676" s="78"/>
      <c r="O676" s="78"/>
      <c r="P676" s="78"/>
      <c r="Q676" s="80">
        <f>IF('Форма 2'!D676=0,"",'Форма 2'!D676-N676-O676-P676)</f>
        <v>10865042.629999999</v>
      </c>
      <c r="R676" s="81">
        <f t="shared" si="99"/>
        <v>4575.718100652769</v>
      </c>
      <c r="S676" s="81">
        <f t="shared" si="100"/>
        <v>4575.718100652769</v>
      </c>
      <c r="T676" s="82">
        <v>46387</v>
      </c>
      <c r="U676" s="75" t="s">
        <v>43</v>
      </c>
      <c r="V676" s="84"/>
      <c r="W676" s="84">
        <f t="shared" si="98"/>
        <v>2</v>
      </c>
      <c r="X676" s="85" t="s">
        <v>961</v>
      </c>
      <c r="Y676" s="85">
        <v>1</v>
      </c>
      <c r="Z676" s="85" t="s">
        <v>961</v>
      </c>
      <c r="AA676" s="85" t="s">
        <v>961</v>
      </c>
      <c r="AB676" s="85" t="s">
        <v>961</v>
      </c>
      <c r="AC676" s="85" t="s">
        <v>961</v>
      </c>
      <c r="AD676" s="85" t="s">
        <v>961</v>
      </c>
      <c r="AE676" s="99" t="s">
        <v>961</v>
      </c>
      <c r="AF676" s="86" t="s">
        <v>961</v>
      </c>
      <c r="AG676" s="85" t="s">
        <v>961</v>
      </c>
      <c r="AH676" s="85" t="s">
        <v>961</v>
      </c>
      <c r="AI676" s="85" t="s">
        <v>961</v>
      </c>
      <c r="AJ676" s="85" t="s">
        <v>961</v>
      </c>
      <c r="AK676" s="85">
        <v>1</v>
      </c>
      <c r="AL676" s="85" t="s">
        <v>961</v>
      </c>
      <c r="AM676" s="85" t="s">
        <v>961</v>
      </c>
      <c r="AN676" s="85" t="s">
        <v>961</v>
      </c>
      <c r="AO676" s="85" t="s">
        <v>961</v>
      </c>
      <c r="AP676" s="85" t="s">
        <v>961</v>
      </c>
      <c r="AQ676" s="85" t="s">
        <v>961</v>
      </c>
      <c r="AR676" s="85" t="s">
        <v>961</v>
      </c>
    </row>
    <row r="677" spans="1:44" ht="16.5" thickTop="1" thickBot="1" x14ac:dyDescent="0.3">
      <c r="A677" s="61">
        <f t="shared" si="97"/>
        <v>84</v>
      </c>
      <c r="B677" s="92" t="str">
        <f>IF(ISERROR(IF(ISBLANK(C677),"",_xlfn.XLOOKUP(C677,'[1]Инф. по МКД'!$D$3:$D$13151,'[1]Инф. по МКД'!$C$3:$C$13151,,0))),"",IF(ISBLANK(C677),"",_xlfn.XLOOKUP(C677,'[1]Инф. по МКД'!$D$3:$D$13151,'[1]Инф. по МКД'!$C$3:$C$13151,,0)))</f>
        <v>город Пермь</v>
      </c>
      <c r="C677" s="96" t="s">
        <v>890</v>
      </c>
      <c r="D677" s="74">
        <f>IF(ISERROR(IF(ISBLANK($C677),"",VLOOKUP($C677,'[1]Инф. по МКД'!$D$3:$T$13113,3,0))),"",IF(ISBLANK($C677),"",VLOOKUP($C677,'[1]Инф. по МКД'!$D$3:$T$13113,3,0)))</f>
        <v>1978</v>
      </c>
      <c r="E677" s="75"/>
      <c r="F677" s="87" t="str">
        <f>IF(ISERROR(IF(ISBLANK($C677),"",VLOOKUP($C677,'[1]Инф. по МКД'!$D$3:$T$13113,5,0))),"",IF(ISBLANK($C677),"",VLOOKUP($C677,'[1]Инф. по МКД'!$D$3:$T$13113,5,0)))</f>
        <v>Кирпич</v>
      </c>
      <c r="G677" s="75">
        <f>IF(ISERROR(IF(ISBLANK($C677),"",VLOOKUP($C677,'[1]Инф. по МКД'!$D$3:$T$13113,9,0))),"",IF(ISBLANK($C677),"",VLOOKUP($C677,'[1]Инф. по МКД'!$D$3:$T$13113,9,0)))</f>
        <v>3</v>
      </c>
      <c r="H677" s="61">
        <f>IF(ISERROR(IF(ISBLANK($C677),"",VLOOKUP($C677,'[1]Инф. по МКД'!$D$3:$T$13113,10,0))),"",IF(ISBLANK($C677),"",VLOOKUP($C677,'[1]Инф. по МКД'!$D$3:$T$13113,10,0)))</f>
        <v>3</v>
      </c>
      <c r="I677" s="77">
        <f>IF(ISERROR(IF(ISBLANK($C677),"",VLOOKUP($C677,'[1]Инф. по МКД'!$D$3:$T$13113,14,0))),"",IF(ISBLANK($C677),"",VLOOKUP($C677,'[1]Инф. по МКД'!$D$3:$T$13113,14,0)))</f>
        <v>2896</v>
      </c>
      <c r="J677" s="78">
        <f>IF(ISERROR(IF(ISBLANK($C677),"",VLOOKUP($C677,'[1]Инф. по МКД'!$D$3:$T$13113,15,0))),"",IF(ISBLANK($C677),"",VLOOKUP($C677,'[1]Инф. по МКД'!$D$3:$T$13113,15,0)))</f>
        <v>1857.7</v>
      </c>
      <c r="K677" s="77">
        <f>IF(ISERROR(IF(ISBLANK($C677),"",VLOOKUP($C677,'[1]Инф. по МКД'!$D$3:$T$13113,16,0))),"",IF(ISBLANK($C677),"",VLOOKUP($C677,'[1]Инф. по МКД'!$D$3:$T$13113,16,0)))</f>
        <v>1881</v>
      </c>
      <c r="L677" s="79">
        <f>IF(ISERROR(IF(ISBLANK($C677),"",VLOOKUP($C677,'[1]Инф. по МКД'!$D$3:$T$13113,17,0))),"",IF(ISBLANK($C677),"",VLOOKUP($C677,'[1]Инф. по МКД'!$D$3:$T$13113,17,0)))</f>
        <v>83</v>
      </c>
      <c r="M677" s="80">
        <f t="shared" si="96"/>
        <v>20468522.559999999</v>
      </c>
      <c r="N677" s="78"/>
      <c r="O677" s="78"/>
      <c r="P677" s="78"/>
      <c r="Q677" s="80">
        <f>IF('Форма 2'!D677=0,"",'Форма 2'!D677-N677-O677-P677)</f>
        <v>20468522.559999999</v>
      </c>
      <c r="R677" s="81">
        <f t="shared" si="99"/>
        <v>11018.2066856866</v>
      </c>
      <c r="S677" s="81">
        <f t="shared" si="100"/>
        <v>11018.2066856866</v>
      </c>
      <c r="T677" s="82">
        <v>46387</v>
      </c>
      <c r="U677" s="75" t="s">
        <v>43</v>
      </c>
      <c r="V677" s="83"/>
      <c r="W677" s="84">
        <f t="shared" si="98"/>
        <v>1</v>
      </c>
      <c r="X677" s="85" t="s">
        <v>961</v>
      </c>
      <c r="Y677" s="85" t="s">
        <v>961</v>
      </c>
      <c r="Z677" s="85" t="s">
        <v>961</v>
      </c>
      <c r="AA677" s="85" t="s">
        <v>961</v>
      </c>
      <c r="AB677" s="85" t="s">
        <v>961</v>
      </c>
      <c r="AC677" s="85" t="s">
        <v>961</v>
      </c>
      <c r="AD677" s="85" t="s">
        <v>961</v>
      </c>
      <c r="AE677" s="99" t="s">
        <v>961</v>
      </c>
      <c r="AF677" s="86" t="s">
        <v>961</v>
      </c>
      <c r="AG677" s="85" t="s">
        <v>961</v>
      </c>
      <c r="AH677" s="85" t="s">
        <v>961</v>
      </c>
      <c r="AI677" s="85">
        <v>1</v>
      </c>
      <c r="AJ677" s="85" t="s">
        <v>961</v>
      </c>
      <c r="AK677" s="85" t="s">
        <v>961</v>
      </c>
      <c r="AL677" s="85" t="s">
        <v>961</v>
      </c>
      <c r="AM677" s="85" t="s">
        <v>961</v>
      </c>
      <c r="AN677" s="85" t="s">
        <v>961</v>
      </c>
      <c r="AO677" s="85" t="s">
        <v>961</v>
      </c>
      <c r="AP677" s="85" t="s">
        <v>961</v>
      </c>
      <c r="AQ677" s="85" t="s">
        <v>961</v>
      </c>
      <c r="AR677" s="85" t="s">
        <v>961</v>
      </c>
    </row>
    <row r="678" spans="1:44" ht="16.5" thickTop="1" thickBot="1" x14ac:dyDescent="0.3">
      <c r="A678" s="61">
        <f t="shared" si="97"/>
        <v>85</v>
      </c>
      <c r="B678" s="92" t="str">
        <f>IF(ISERROR(IF(ISBLANK(C678),"",_xlfn.XLOOKUP(C678,'[1]Инф. по МКД'!$D$3:$D$13151,'[1]Инф. по МКД'!$C$3:$C$13151,,0))),"",IF(ISBLANK(C678),"",_xlfn.XLOOKUP(C678,'[1]Инф. по МКД'!$D$3:$D$13151,'[1]Инф. по МКД'!$C$3:$C$13151,,0)))</f>
        <v>город Пермь</v>
      </c>
      <c r="C678" s="96" t="s">
        <v>654</v>
      </c>
      <c r="D678" s="74">
        <f>IF(ISERROR(IF(ISBLANK($C678),"",VLOOKUP($C678,'[1]Инф. по МКД'!$D$3:$T$13113,3,0))),"",IF(ISBLANK($C678),"",VLOOKUP($C678,'[1]Инф. по МКД'!$D$3:$T$13113,3,0)))</f>
        <v>1948</v>
      </c>
      <c r="E678" s="75"/>
      <c r="F678" s="87" t="str">
        <f>IF(ISERROR(IF(ISBLANK($C678),"",VLOOKUP($C678,'[1]Инф. по МКД'!$D$3:$T$13113,5,0))),"",IF(ISBLANK($C678),"",VLOOKUP($C678,'[1]Инф. по МКД'!$D$3:$T$13113,5,0)))</f>
        <v>Кирпич</v>
      </c>
      <c r="G678" s="75">
        <f>IF(ISERROR(IF(ISBLANK($C678),"",VLOOKUP($C678,'[1]Инф. по МКД'!$D$3:$T$13113,9,0))),"",IF(ISBLANK($C678),"",VLOOKUP($C678,'[1]Инф. по МКД'!$D$3:$T$13113,9,0)))</f>
        <v>4</v>
      </c>
      <c r="H678" s="61">
        <f>IF(ISERROR(IF(ISBLANK($C678),"",VLOOKUP($C678,'[1]Инф. по МКД'!$D$3:$T$13113,10,0))),"",IF(ISBLANK($C678),"",VLOOKUP($C678,'[1]Инф. по МКД'!$D$3:$T$13113,10,0)))</f>
        <v>2</v>
      </c>
      <c r="I678" s="77">
        <f>IF(ISERROR(IF(ISBLANK($C678),"",VLOOKUP($C678,'[1]Инф. по МКД'!$D$3:$T$13113,14,0))),"",IF(ISBLANK($C678),"",VLOOKUP($C678,'[1]Инф. по МКД'!$D$3:$T$13113,14,0)))</f>
        <v>2201.6999999999998</v>
      </c>
      <c r="J678" s="78">
        <f>IF(ISERROR(IF(ISBLANK($C678),"",VLOOKUP($C678,'[1]Инф. по МКД'!$D$3:$T$13113,15,0))),"",IF(ISBLANK($C678),"",VLOOKUP($C678,'[1]Инф. по МКД'!$D$3:$T$13113,15,0)))</f>
        <v>1540.8</v>
      </c>
      <c r="K678" s="77">
        <f>IF(ISERROR(IF(ISBLANK($C678),"",VLOOKUP($C678,'[1]Инф. по МКД'!$D$3:$T$13113,16,0))),"",IF(ISBLANK($C678),"",VLOOKUP($C678,'[1]Инф. по МКД'!$D$3:$T$13113,16,0)))</f>
        <v>1540.8</v>
      </c>
      <c r="L678" s="79">
        <f>IF(ISERROR(IF(ISBLANK($C678),"",VLOOKUP($C678,'[1]Инф. по МКД'!$D$3:$T$13113,17,0))),"",IF(ISBLANK($C678),"",VLOOKUP($C678,'[1]Инф. по МКД'!$D$3:$T$13113,17,0)))</f>
        <v>59</v>
      </c>
      <c r="M678" s="80">
        <f t="shared" si="96"/>
        <v>10233391.52</v>
      </c>
      <c r="N678" s="78"/>
      <c r="O678" s="78"/>
      <c r="P678" s="78"/>
      <c r="Q678" s="80">
        <f>IF('Форма 2'!D678=0,"",'Форма 2'!D678-N678-O678-P678)</f>
        <v>10233391.52</v>
      </c>
      <c r="R678" s="81">
        <f t="shared" si="99"/>
        <v>6641.6092419522329</v>
      </c>
      <c r="S678" s="81">
        <f t="shared" si="100"/>
        <v>6641.6092419522329</v>
      </c>
      <c r="T678" s="82">
        <v>46387</v>
      </c>
      <c r="U678" s="75" t="s">
        <v>43</v>
      </c>
      <c r="V678" s="84"/>
      <c r="W678" s="84">
        <f t="shared" si="98"/>
        <v>5</v>
      </c>
      <c r="X678" s="85" t="s">
        <v>961</v>
      </c>
      <c r="Y678" s="85">
        <v>1</v>
      </c>
      <c r="Z678" s="85">
        <v>1</v>
      </c>
      <c r="AA678" s="85">
        <v>1</v>
      </c>
      <c r="AB678" s="85">
        <v>1</v>
      </c>
      <c r="AC678" s="85">
        <v>1</v>
      </c>
      <c r="AD678" s="85" t="s">
        <v>961</v>
      </c>
      <c r="AE678" s="99" t="s">
        <v>961</v>
      </c>
      <c r="AF678" s="86" t="s">
        <v>961</v>
      </c>
      <c r="AG678" s="85" t="s">
        <v>961</v>
      </c>
      <c r="AH678" s="85" t="s">
        <v>961</v>
      </c>
      <c r="AI678" s="85" t="s">
        <v>961</v>
      </c>
      <c r="AJ678" s="85" t="s">
        <v>961</v>
      </c>
      <c r="AK678" s="85" t="s">
        <v>961</v>
      </c>
      <c r="AL678" s="85" t="s">
        <v>961</v>
      </c>
      <c r="AM678" s="85" t="s">
        <v>961</v>
      </c>
      <c r="AN678" s="85" t="s">
        <v>961</v>
      </c>
      <c r="AO678" s="85" t="s">
        <v>961</v>
      </c>
      <c r="AP678" s="85" t="s">
        <v>961</v>
      </c>
      <c r="AQ678" s="85" t="s">
        <v>961</v>
      </c>
      <c r="AR678" s="85" t="s">
        <v>961</v>
      </c>
    </row>
    <row r="679" spans="1:44" ht="16.5" thickTop="1" thickBot="1" x14ac:dyDescent="0.3">
      <c r="A679" s="61">
        <f t="shared" si="97"/>
        <v>86</v>
      </c>
      <c r="B679" s="92" t="str">
        <f>IF(ISERROR(IF(ISBLANK(C679),"",_xlfn.XLOOKUP(C679,'[1]Инф. по МКД'!$D$3:$D$13151,'[1]Инф. по МКД'!$C$3:$C$13151,,0))),"",IF(ISBLANK(C679),"",_xlfn.XLOOKUP(C679,'[1]Инф. по МКД'!$D$3:$D$13151,'[1]Инф. по МКД'!$C$3:$C$13151,,0)))</f>
        <v>город Пермь</v>
      </c>
      <c r="C679" s="96" t="s">
        <v>891</v>
      </c>
      <c r="D679" s="74">
        <f>IF(ISERROR(IF(ISBLANK($C679),"",VLOOKUP($C679,'[1]Инф. по МКД'!$D$3:$T$13113,3,0))),"",IF(ISBLANK($C679),"",VLOOKUP($C679,'[1]Инф. по МКД'!$D$3:$T$13113,3,0)))</f>
        <v>1996</v>
      </c>
      <c r="E679" s="75"/>
      <c r="F679" s="87" t="str">
        <f>IF(ISERROR(IF(ISBLANK($C679),"",VLOOKUP($C679,'[1]Инф. по МКД'!$D$3:$T$13113,5,0))),"",IF(ISBLANK($C679),"",VLOOKUP($C679,'[1]Инф. по МКД'!$D$3:$T$13113,5,0)))</f>
        <v>Кирпич</v>
      </c>
      <c r="G679" s="75">
        <f>IF(ISERROR(IF(ISBLANK($C679),"",VLOOKUP($C679,'[1]Инф. по МКД'!$D$3:$T$13113,9,0))),"",IF(ISBLANK($C679),"",VLOOKUP($C679,'[1]Инф. по МКД'!$D$3:$T$13113,9,0)))</f>
        <v>11</v>
      </c>
      <c r="H679" s="61">
        <f>IF(ISERROR(IF(ISBLANK($C679),"",VLOOKUP($C679,'[1]Инф. по МКД'!$D$3:$T$13113,10,0))),"",IF(ISBLANK($C679),"",VLOOKUP($C679,'[1]Инф. по МКД'!$D$3:$T$13113,10,0)))</f>
        <v>3</v>
      </c>
      <c r="I679" s="77">
        <f>IF(ISERROR(IF(ISBLANK($C679),"",VLOOKUP($C679,'[1]Инф. по МКД'!$D$3:$T$13113,14,0))),"",IF(ISBLANK($C679),"",VLOOKUP($C679,'[1]Инф. по МКД'!$D$3:$T$13113,14,0)))</f>
        <v>7481.6</v>
      </c>
      <c r="J679" s="78">
        <f>IF(ISERROR(IF(ISBLANK($C679),"",VLOOKUP($C679,'[1]Инф. по МКД'!$D$3:$T$13113,15,0))),"",IF(ISBLANK($C679),"",VLOOKUP($C679,'[1]Инф. по МКД'!$D$3:$T$13113,15,0)))</f>
        <v>5395.3</v>
      </c>
      <c r="K679" s="77">
        <f>IF(ISERROR(IF(ISBLANK($C679),"",VLOOKUP($C679,'[1]Инф. по МКД'!$D$3:$T$13113,16,0))),"",IF(ISBLANK($C679),"",VLOOKUP($C679,'[1]Инф. по МКД'!$D$3:$T$13113,16,0)))</f>
        <v>5395.3</v>
      </c>
      <c r="L679" s="79">
        <f>IF(ISERROR(IF(ISBLANK($C679),"",VLOOKUP($C679,'[1]Инф. по МКД'!$D$3:$T$13113,17,0))),"",IF(ISBLANK($C679),"",VLOOKUP($C679,'[1]Инф. по МКД'!$D$3:$T$13113,17,0)))</f>
        <v>170</v>
      </c>
      <c r="M679" s="80">
        <f t="shared" si="96"/>
        <v>11790950.399999999</v>
      </c>
      <c r="N679" s="78"/>
      <c r="O679" s="78"/>
      <c r="P679" s="78"/>
      <c r="Q679" s="80">
        <f>IF('Форма 2'!D679=0,"",'Форма 2'!D679-N679-O679-P679)</f>
        <v>11790950.399999999</v>
      </c>
      <c r="R679" s="81">
        <f t="shared" si="99"/>
        <v>2185.4114507070967</v>
      </c>
      <c r="S679" s="81">
        <f t="shared" si="100"/>
        <v>2185.4114507070967</v>
      </c>
      <c r="T679" s="82">
        <v>46387</v>
      </c>
      <c r="U679" s="75" t="s">
        <v>44</v>
      </c>
      <c r="V679" s="84"/>
      <c r="W679" s="84">
        <f t="shared" si="98"/>
        <v>1</v>
      </c>
      <c r="X679" s="85" t="s">
        <v>961</v>
      </c>
      <c r="Y679" s="85" t="s">
        <v>961</v>
      </c>
      <c r="Z679" s="85" t="s">
        <v>961</v>
      </c>
      <c r="AA679" s="85" t="s">
        <v>961</v>
      </c>
      <c r="AB679" s="85" t="s">
        <v>961</v>
      </c>
      <c r="AC679" s="85" t="s">
        <v>961</v>
      </c>
      <c r="AD679" s="85" t="s">
        <v>961</v>
      </c>
      <c r="AE679" s="99">
        <v>3</v>
      </c>
      <c r="AF679" s="86">
        <v>11790950.399999999</v>
      </c>
      <c r="AG679" s="85" t="s">
        <v>961</v>
      </c>
      <c r="AH679" s="85" t="s">
        <v>961</v>
      </c>
      <c r="AI679" s="85" t="s">
        <v>961</v>
      </c>
      <c r="AJ679" s="85" t="s">
        <v>961</v>
      </c>
      <c r="AK679" s="85" t="s">
        <v>961</v>
      </c>
      <c r="AL679" s="85" t="s">
        <v>961</v>
      </c>
      <c r="AM679" s="85" t="s">
        <v>961</v>
      </c>
      <c r="AN679" s="85" t="s">
        <v>961</v>
      </c>
      <c r="AO679" s="85" t="s">
        <v>961</v>
      </c>
      <c r="AP679" s="85" t="s">
        <v>961</v>
      </c>
      <c r="AQ679" s="85" t="s">
        <v>961</v>
      </c>
      <c r="AR679" s="85" t="s">
        <v>961</v>
      </c>
    </row>
    <row r="680" spans="1:44" ht="16.5" thickTop="1" thickBot="1" x14ac:dyDescent="0.3">
      <c r="A680" s="61">
        <f t="shared" si="97"/>
        <v>87</v>
      </c>
      <c r="B680" s="92" t="str">
        <f>IF(ISERROR(IF(ISBLANK(C680),"",_xlfn.XLOOKUP(C680,'[1]Инф. по МКД'!$D$3:$D$13151,'[1]Инф. по МКД'!$C$3:$C$13151,,0))),"",IF(ISBLANK(C680),"",_xlfn.XLOOKUP(C680,'[1]Инф. по МКД'!$D$3:$D$13151,'[1]Инф. по МКД'!$C$3:$C$13151,,0)))</f>
        <v>город Пермь</v>
      </c>
      <c r="C680" s="96" t="s">
        <v>277</v>
      </c>
      <c r="D680" s="74">
        <f>IF(ISERROR(IF(ISBLANK($C680),"",VLOOKUP($C680,'[1]Инф. по МКД'!$D$3:$T$13113,3,0))),"",IF(ISBLANK($C680),"",VLOOKUP($C680,'[1]Инф. по МКД'!$D$3:$T$13113,3,0)))</f>
        <v>1961</v>
      </c>
      <c r="E680" s="75"/>
      <c r="F680" s="87" t="str">
        <f>IF(ISERROR(IF(ISBLANK($C680),"",VLOOKUP($C680,'[1]Инф. по МКД'!$D$3:$T$13113,5,0))),"",IF(ISBLANK($C680),"",VLOOKUP($C680,'[1]Инф. по МКД'!$D$3:$T$13113,5,0)))</f>
        <v>Кирпич</v>
      </c>
      <c r="G680" s="75">
        <f>IF(ISERROR(IF(ISBLANK($C680),"",VLOOKUP($C680,'[1]Инф. по МКД'!$D$3:$T$13113,9,0))),"",IF(ISBLANK($C680),"",VLOOKUP($C680,'[1]Инф. по МКД'!$D$3:$T$13113,9,0)))</f>
        <v>5</v>
      </c>
      <c r="H680" s="61">
        <f>IF(ISERROR(IF(ISBLANK($C680),"",VLOOKUP($C680,'[1]Инф. по МКД'!$D$3:$T$13113,10,0))),"",IF(ISBLANK($C680),"",VLOOKUP($C680,'[1]Инф. по МКД'!$D$3:$T$13113,10,0)))</f>
        <v>4</v>
      </c>
      <c r="I680" s="77">
        <f>IF(ISERROR(IF(ISBLANK($C680),"",VLOOKUP($C680,'[1]Инф. по МКД'!$D$3:$T$13113,14,0))),"",IF(ISBLANK($C680),"",VLOOKUP($C680,'[1]Инф. по МКД'!$D$3:$T$13113,14,0)))</f>
        <v>3547.1</v>
      </c>
      <c r="J680" s="78">
        <f>IF(ISERROR(IF(ISBLANK($C680),"",VLOOKUP($C680,'[1]Инф. по МКД'!$D$3:$T$13113,15,0))),"",IF(ISBLANK($C680),"",VLOOKUP($C680,'[1]Инф. по МКД'!$D$3:$T$13113,15,0)))</f>
        <v>3178.9</v>
      </c>
      <c r="K680" s="77">
        <f>IF(ISERROR(IF(ISBLANK($C680),"",VLOOKUP($C680,'[1]Инф. по МКД'!$D$3:$T$13113,16,0))),"",IF(ISBLANK($C680),"",VLOOKUP($C680,'[1]Инф. по МКД'!$D$3:$T$13113,16,0)))</f>
        <v>3178.9</v>
      </c>
      <c r="L680" s="79">
        <f>IF(ISERROR(IF(ISBLANK($C680),"",VLOOKUP($C680,'[1]Инф. по МКД'!$D$3:$T$13113,17,0))),"",IF(ISBLANK($C680),"",VLOOKUP($C680,'[1]Инф. по МКД'!$D$3:$T$13113,17,0)))</f>
        <v>89</v>
      </c>
      <c r="M680" s="80">
        <f t="shared" si="96"/>
        <v>10438937.939999999</v>
      </c>
      <c r="N680" s="78"/>
      <c r="O680" s="78"/>
      <c r="P680" s="78"/>
      <c r="Q680" s="80">
        <f>IF('Форма 2'!D680=0,"",'Форма 2'!D680-N680-O680-P680)</f>
        <v>10438937.939999999</v>
      </c>
      <c r="R680" s="81">
        <f t="shared" si="99"/>
        <v>3283.8207996476767</v>
      </c>
      <c r="S680" s="81">
        <f t="shared" si="100"/>
        <v>3283.8207996476767</v>
      </c>
      <c r="T680" s="82">
        <v>46387</v>
      </c>
      <c r="U680" s="75" t="s">
        <v>43</v>
      </c>
      <c r="V680" s="83"/>
      <c r="W680" s="84">
        <f t="shared" si="98"/>
        <v>2</v>
      </c>
      <c r="X680" s="85" t="s">
        <v>961</v>
      </c>
      <c r="Y680" s="85">
        <v>1</v>
      </c>
      <c r="Z680" s="85" t="s">
        <v>961</v>
      </c>
      <c r="AA680" s="85" t="s">
        <v>961</v>
      </c>
      <c r="AB680" s="85" t="s">
        <v>961</v>
      </c>
      <c r="AC680" s="85">
        <v>1</v>
      </c>
      <c r="AD680" s="85" t="s">
        <v>961</v>
      </c>
      <c r="AE680" s="99" t="s">
        <v>961</v>
      </c>
      <c r="AF680" s="86" t="s">
        <v>961</v>
      </c>
      <c r="AG680" s="85" t="s">
        <v>961</v>
      </c>
      <c r="AH680" s="85" t="s">
        <v>961</v>
      </c>
      <c r="AI680" s="85" t="s">
        <v>961</v>
      </c>
      <c r="AJ680" s="85" t="s">
        <v>961</v>
      </c>
      <c r="AK680" s="85" t="s">
        <v>961</v>
      </c>
      <c r="AL680" s="85" t="s">
        <v>961</v>
      </c>
      <c r="AM680" s="85" t="s">
        <v>961</v>
      </c>
      <c r="AN680" s="85" t="s">
        <v>961</v>
      </c>
      <c r="AO680" s="85" t="s">
        <v>961</v>
      </c>
      <c r="AP680" s="85" t="s">
        <v>961</v>
      </c>
      <c r="AQ680" s="85" t="s">
        <v>961</v>
      </c>
      <c r="AR680" s="85" t="s">
        <v>961</v>
      </c>
    </row>
    <row r="681" spans="1:44" ht="16.5" thickTop="1" thickBot="1" x14ac:dyDescent="0.3">
      <c r="A681" s="61">
        <f t="shared" si="97"/>
        <v>88</v>
      </c>
      <c r="B681" s="92" t="str">
        <f>IF(ISERROR(IF(ISBLANK(C681),"",_xlfn.XLOOKUP(C681,'[1]Инф. по МКД'!$D$3:$D$13151,'[1]Инф. по МКД'!$C$3:$C$13151,,0))),"",IF(ISBLANK(C681),"",_xlfn.XLOOKUP(C681,'[1]Инф. по МКД'!$D$3:$D$13151,'[1]Инф. по МКД'!$C$3:$C$13151,,0)))</f>
        <v>город Пермь</v>
      </c>
      <c r="C681" s="96" t="s">
        <v>655</v>
      </c>
      <c r="D681" s="74">
        <f>IF(ISERROR(IF(ISBLANK($C681),"",VLOOKUP($C681,'[1]Инф. по МКД'!$D$3:$T$13113,3,0))),"",IF(ISBLANK($C681),"",VLOOKUP($C681,'[1]Инф. по МКД'!$D$3:$T$13113,3,0)))</f>
        <v>1960</v>
      </c>
      <c r="E681" s="75"/>
      <c r="F681" s="87" t="str">
        <f>IF(ISERROR(IF(ISBLANK($C681),"",VLOOKUP($C681,'[1]Инф. по МКД'!$D$3:$T$13113,5,0))),"",IF(ISBLANK($C681),"",VLOOKUP($C681,'[1]Инф. по МКД'!$D$3:$T$13113,5,0)))</f>
        <v>Кирпич</v>
      </c>
      <c r="G681" s="75">
        <f>IF(ISERROR(IF(ISBLANK($C681),"",VLOOKUP($C681,'[1]Инф. по МКД'!$D$3:$T$13113,9,0))),"",IF(ISBLANK($C681),"",VLOOKUP($C681,'[1]Инф. по МКД'!$D$3:$T$13113,9,0)))</f>
        <v>4</v>
      </c>
      <c r="H681" s="61">
        <f>IF(ISERROR(IF(ISBLANK($C681),"",VLOOKUP($C681,'[1]Инф. по МКД'!$D$3:$T$13113,10,0))),"",IF(ISBLANK($C681),"",VLOOKUP($C681,'[1]Инф. по МКД'!$D$3:$T$13113,10,0)))</f>
        <v>1</v>
      </c>
      <c r="I681" s="77">
        <f>IF(ISERROR(IF(ISBLANK($C681),"",VLOOKUP($C681,'[1]Инф. по МКД'!$D$3:$T$13113,14,0))),"",IF(ISBLANK($C681),"",VLOOKUP($C681,'[1]Инф. по МКД'!$D$3:$T$13113,14,0)))</f>
        <v>1160.7</v>
      </c>
      <c r="J681" s="78">
        <f>IF(ISERROR(IF(ISBLANK($C681),"",VLOOKUP($C681,'[1]Инф. по МКД'!$D$3:$T$13113,15,0))),"",IF(ISBLANK($C681),"",VLOOKUP($C681,'[1]Инф. по МКД'!$D$3:$T$13113,15,0)))</f>
        <v>1059.8</v>
      </c>
      <c r="K681" s="77">
        <f>IF(ISERROR(IF(ISBLANK($C681),"",VLOOKUP($C681,'[1]Инф. по МКД'!$D$3:$T$13113,16,0))),"",IF(ISBLANK($C681),"",VLOOKUP($C681,'[1]Инф. по МКД'!$D$3:$T$13113,16,0)))</f>
        <v>791.5</v>
      </c>
      <c r="L681" s="79">
        <f>IF(ISERROR(IF(ISBLANK($C681),"",VLOOKUP($C681,'[1]Инф. по МКД'!$D$3:$T$13113,17,0))),"",IF(ISBLANK($C681),"",VLOOKUP($C681,'[1]Инф. по МКД'!$D$3:$T$13113,17,0)))</f>
        <v>30</v>
      </c>
      <c r="M681" s="80">
        <f t="shared" si="96"/>
        <v>5227235.66</v>
      </c>
      <c r="N681" s="78"/>
      <c r="O681" s="78"/>
      <c r="P681" s="78"/>
      <c r="Q681" s="80">
        <f>IF('Форма 2'!D681=0,"",'Форма 2'!D681-N681-O681-P681)</f>
        <v>5227235.66</v>
      </c>
      <c r="R681" s="81">
        <f t="shared" si="99"/>
        <v>4932.2850160407625</v>
      </c>
      <c r="S681" s="81">
        <f t="shared" si="100"/>
        <v>4932.2850160407625</v>
      </c>
      <c r="T681" s="82">
        <v>46387</v>
      </c>
      <c r="U681" s="75" t="s">
        <v>43</v>
      </c>
      <c r="V681" s="83"/>
      <c r="W681" s="84">
        <f t="shared" si="98"/>
        <v>1</v>
      </c>
      <c r="X681" s="85" t="s">
        <v>961</v>
      </c>
      <c r="Y681" s="85" t="s">
        <v>961</v>
      </c>
      <c r="Z681" s="85" t="s">
        <v>961</v>
      </c>
      <c r="AA681" s="85" t="s">
        <v>961</v>
      </c>
      <c r="AB681" s="85" t="s">
        <v>961</v>
      </c>
      <c r="AC681" s="85" t="s">
        <v>961</v>
      </c>
      <c r="AD681" s="85" t="s">
        <v>961</v>
      </c>
      <c r="AE681" s="99" t="s">
        <v>961</v>
      </c>
      <c r="AF681" s="86" t="s">
        <v>961</v>
      </c>
      <c r="AG681" s="85">
        <v>1</v>
      </c>
      <c r="AH681" s="85" t="s">
        <v>961</v>
      </c>
      <c r="AI681" s="85" t="s">
        <v>961</v>
      </c>
      <c r="AJ681" s="85" t="s">
        <v>961</v>
      </c>
      <c r="AK681" s="85" t="s">
        <v>961</v>
      </c>
      <c r="AL681" s="85" t="s">
        <v>961</v>
      </c>
      <c r="AM681" s="85" t="s">
        <v>961</v>
      </c>
      <c r="AN681" s="85" t="s">
        <v>961</v>
      </c>
      <c r="AO681" s="85" t="s">
        <v>961</v>
      </c>
      <c r="AP681" s="85" t="s">
        <v>961</v>
      </c>
      <c r="AQ681" s="85" t="s">
        <v>961</v>
      </c>
      <c r="AR681" s="85" t="s">
        <v>961</v>
      </c>
    </row>
    <row r="682" spans="1:44" ht="16.5" thickTop="1" thickBot="1" x14ac:dyDescent="0.3">
      <c r="A682" s="61">
        <f t="shared" si="97"/>
        <v>89</v>
      </c>
      <c r="B682" s="92" t="str">
        <f>IF(ISERROR(IF(ISBLANK(C682),"",_xlfn.XLOOKUP(C682,'[1]Инф. по МКД'!$D$3:$D$13151,'[1]Инф. по МКД'!$C$3:$C$13151,,0))),"",IF(ISBLANK(C682),"",_xlfn.XLOOKUP(C682,'[1]Инф. по МКД'!$D$3:$D$13151,'[1]Инф. по МКД'!$C$3:$C$13151,,0)))</f>
        <v>город Пермь</v>
      </c>
      <c r="C682" s="96" t="s">
        <v>278</v>
      </c>
      <c r="D682" s="74">
        <f>IF(ISERROR(IF(ISBLANK($C682),"",VLOOKUP($C682,'[1]Инф. по МКД'!$D$3:$T$13113,3,0))),"",IF(ISBLANK($C682),"",VLOOKUP($C682,'[1]Инф. по МКД'!$D$3:$T$13113,3,0)))</f>
        <v>1958</v>
      </c>
      <c r="E682" s="75"/>
      <c r="F682" s="87" t="str">
        <f>IF(ISERROR(IF(ISBLANK($C682),"",VLOOKUP($C682,'[1]Инф. по МКД'!$D$3:$T$13113,5,0))),"",IF(ISBLANK($C682),"",VLOOKUP($C682,'[1]Инф. по МКД'!$D$3:$T$13113,5,0)))</f>
        <v>Кирпич</v>
      </c>
      <c r="G682" s="75">
        <f>IF(ISERROR(IF(ISBLANK($C682),"",VLOOKUP($C682,'[1]Инф. по МКД'!$D$3:$T$13113,9,0))),"",IF(ISBLANK($C682),"",VLOOKUP($C682,'[1]Инф. по МКД'!$D$3:$T$13113,9,0)))</f>
        <v>3</v>
      </c>
      <c r="H682" s="61">
        <f>IF(ISERROR(IF(ISBLANK($C682),"",VLOOKUP($C682,'[1]Инф. по МКД'!$D$3:$T$13113,10,0))),"",IF(ISBLANK($C682),"",VLOOKUP($C682,'[1]Инф. по МКД'!$D$3:$T$13113,10,0)))</f>
        <v>2</v>
      </c>
      <c r="I682" s="77">
        <f>IF(ISERROR(IF(ISBLANK($C682),"",VLOOKUP($C682,'[1]Инф. по МКД'!$D$3:$T$13113,14,0))),"",IF(ISBLANK($C682),"",VLOOKUP($C682,'[1]Инф. по МКД'!$D$3:$T$13113,14,0)))</f>
        <v>1267.7</v>
      </c>
      <c r="J682" s="78">
        <f>IF(ISERROR(IF(ISBLANK($C682),"",VLOOKUP($C682,'[1]Инф. по МКД'!$D$3:$T$13113,15,0))),"",IF(ISBLANK($C682),"",VLOOKUP($C682,'[1]Инф. по МКД'!$D$3:$T$13113,15,0)))</f>
        <v>877.87</v>
      </c>
      <c r="K682" s="77">
        <f>IF(ISERROR(IF(ISBLANK($C682),"",VLOOKUP($C682,'[1]Инф. по МКД'!$D$3:$T$13113,16,0))),"",IF(ISBLANK($C682),"",VLOOKUP($C682,'[1]Инф. по МКД'!$D$3:$T$13113,16,0)))</f>
        <v>859.26</v>
      </c>
      <c r="L682" s="79">
        <f>IF(ISERROR(IF(ISBLANK($C682),"",VLOOKUP($C682,'[1]Инф. по МКД'!$D$3:$T$13113,17,0))),"",IF(ISBLANK($C682),"",VLOOKUP($C682,'[1]Инф. по МКД'!$D$3:$T$13113,17,0)))</f>
        <v>39</v>
      </c>
      <c r="M682" s="80">
        <f t="shared" si="96"/>
        <v>1645525.31</v>
      </c>
      <c r="N682" s="78"/>
      <c r="O682" s="78"/>
      <c r="P682" s="78"/>
      <c r="Q682" s="80">
        <f>IF('Форма 2'!D682=0,"",'Форма 2'!D682-N682-O682-P682)</f>
        <v>1645525.31</v>
      </c>
      <c r="R682" s="81">
        <f t="shared" si="99"/>
        <v>1874.452151229681</v>
      </c>
      <c r="S682" s="81">
        <f t="shared" si="100"/>
        <v>1874.452151229681</v>
      </c>
      <c r="T682" s="82">
        <v>46387</v>
      </c>
      <c r="U682" s="75" t="s">
        <v>43</v>
      </c>
      <c r="V682" s="84"/>
      <c r="W682" s="84">
        <f t="shared" si="98"/>
        <v>1</v>
      </c>
      <c r="X682" s="85" t="s">
        <v>961</v>
      </c>
      <c r="Y682" s="85" t="s">
        <v>961</v>
      </c>
      <c r="Z682" s="85" t="s">
        <v>961</v>
      </c>
      <c r="AA682" s="85" t="s">
        <v>961</v>
      </c>
      <c r="AB682" s="85" t="s">
        <v>961</v>
      </c>
      <c r="AC682" s="85" t="s">
        <v>961</v>
      </c>
      <c r="AD682" s="85" t="s">
        <v>961</v>
      </c>
      <c r="AE682" s="99" t="s">
        <v>961</v>
      </c>
      <c r="AF682" s="86" t="s">
        <v>961</v>
      </c>
      <c r="AG682" s="85" t="s">
        <v>961</v>
      </c>
      <c r="AH682" s="85" t="s">
        <v>961</v>
      </c>
      <c r="AI682" s="85" t="s">
        <v>961</v>
      </c>
      <c r="AJ682" s="85" t="s">
        <v>961</v>
      </c>
      <c r="AK682" s="85">
        <v>1</v>
      </c>
      <c r="AL682" s="85" t="s">
        <v>961</v>
      </c>
      <c r="AM682" s="85" t="s">
        <v>961</v>
      </c>
      <c r="AN682" s="85" t="s">
        <v>961</v>
      </c>
      <c r="AO682" s="85" t="s">
        <v>961</v>
      </c>
      <c r="AP682" s="85" t="s">
        <v>961</v>
      </c>
      <c r="AQ682" s="85" t="s">
        <v>961</v>
      </c>
      <c r="AR682" s="85" t="s">
        <v>961</v>
      </c>
    </row>
    <row r="683" spans="1:44" ht="16.5" thickTop="1" thickBot="1" x14ac:dyDescent="0.3">
      <c r="A683" s="61">
        <f t="shared" si="97"/>
        <v>90</v>
      </c>
      <c r="B683" s="92" t="str">
        <f>IF(ISERROR(IF(ISBLANK(C683),"",_xlfn.XLOOKUP(C683,'[1]Инф. по МКД'!$D$3:$D$13151,'[1]Инф. по МКД'!$C$3:$C$13151,,0))),"",IF(ISBLANK(C683),"",_xlfn.XLOOKUP(C683,'[1]Инф. по МКД'!$D$3:$D$13151,'[1]Инф. по МКД'!$C$3:$C$13151,,0)))</f>
        <v>город Пермь</v>
      </c>
      <c r="C683" s="96" t="s">
        <v>656</v>
      </c>
      <c r="D683" s="74">
        <f>IF(ISERROR(IF(ISBLANK($C683),"",VLOOKUP($C683,'[1]Инф. по МКД'!$D$3:$T$13113,3,0))),"",IF(ISBLANK($C683),"",VLOOKUP($C683,'[1]Инф. по МКД'!$D$3:$T$13113,3,0)))</f>
        <v>1962</v>
      </c>
      <c r="E683" s="75"/>
      <c r="F683" s="87" t="str">
        <f>IF(ISERROR(IF(ISBLANK($C683),"",VLOOKUP($C683,'[1]Инф. по МКД'!$D$3:$T$13113,5,0))),"",IF(ISBLANK($C683),"",VLOOKUP($C683,'[1]Инф. по МКД'!$D$3:$T$13113,5,0)))</f>
        <v>Кирпич</v>
      </c>
      <c r="G683" s="75">
        <f>IF(ISERROR(IF(ISBLANK($C683),"",VLOOKUP($C683,'[1]Инф. по МКД'!$D$3:$T$13113,9,0))),"",IF(ISBLANK($C683),"",VLOOKUP($C683,'[1]Инф. по МКД'!$D$3:$T$13113,9,0)))</f>
        <v>5</v>
      </c>
      <c r="H683" s="61">
        <f>IF(ISERROR(IF(ISBLANK($C683),"",VLOOKUP($C683,'[1]Инф. по МКД'!$D$3:$T$13113,10,0))),"",IF(ISBLANK($C683),"",VLOOKUP($C683,'[1]Инф. по МКД'!$D$3:$T$13113,10,0)))</f>
        <v>2</v>
      </c>
      <c r="I683" s="77">
        <f>IF(ISERROR(IF(ISBLANK($C683),"",VLOOKUP($C683,'[1]Инф. по МКД'!$D$3:$T$13113,14,0))),"",IF(ISBLANK($C683),"",VLOOKUP($C683,'[1]Инф. по МКД'!$D$3:$T$13113,14,0)))</f>
        <v>1627</v>
      </c>
      <c r="J683" s="78">
        <f>IF(ISERROR(IF(ISBLANK($C683),"",VLOOKUP($C683,'[1]Инф. по МКД'!$D$3:$T$13113,15,0))),"",IF(ISBLANK($C683),"",VLOOKUP($C683,'[1]Инф. по МКД'!$D$3:$T$13113,15,0)))</f>
        <v>1450.6</v>
      </c>
      <c r="K683" s="77">
        <f>IF(ISERROR(IF(ISBLANK($C683),"",VLOOKUP($C683,'[1]Инф. по МКД'!$D$3:$T$13113,16,0))),"",IF(ISBLANK($C683),"",VLOOKUP($C683,'[1]Инф. по МКД'!$D$3:$T$13113,16,0)))</f>
        <v>1450.6</v>
      </c>
      <c r="L683" s="79">
        <f>IF(ISERROR(IF(ISBLANK($C683),"",VLOOKUP($C683,'[1]Инф. по МКД'!$D$3:$T$13113,17,0))),"",IF(ISBLANK($C683),"",VLOOKUP($C683,'[1]Инф. по МКД'!$D$3:$T$13113,17,0)))</f>
        <v>71</v>
      </c>
      <c r="M683" s="80">
        <f t="shared" si="96"/>
        <v>7327227.04</v>
      </c>
      <c r="N683" s="78"/>
      <c r="O683" s="78"/>
      <c r="P683" s="78"/>
      <c r="Q683" s="80">
        <f>IF('Форма 2'!D683=0,"",'Форма 2'!D683-N683-O683-P683)</f>
        <v>7327227.04</v>
      </c>
      <c r="R683" s="81">
        <f t="shared" si="99"/>
        <v>5051.1698883220743</v>
      </c>
      <c r="S683" s="81">
        <f t="shared" si="100"/>
        <v>5051.1698883220743</v>
      </c>
      <c r="T683" s="82">
        <v>46387</v>
      </c>
      <c r="U683" s="75" t="s">
        <v>43</v>
      </c>
      <c r="V683" s="83"/>
      <c r="W683" s="84">
        <f t="shared" si="98"/>
        <v>1</v>
      </c>
      <c r="X683" s="85" t="s">
        <v>961</v>
      </c>
      <c r="Y683" s="85" t="s">
        <v>961</v>
      </c>
      <c r="Z683" s="85" t="s">
        <v>961</v>
      </c>
      <c r="AA683" s="85" t="s">
        <v>961</v>
      </c>
      <c r="AB683" s="85" t="s">
        <v>961</v>
      </c>
      <c r="AC683" s="85" t="s">
        <v>961</v>
      </c>
      <c r="AD683" s="85" t="s">
        <v>961</v>
      </c>
      <c r="AE683" s="99" t="s">
        <v>961</v>
      </c>
      <c r="AF683" s="86" t="s">
        <v>961</v>
      </c>
      <c r="AG683" s="85">
        <v>1</v>
      </c>
      <c r="AH683" s="85" t="s">
        <v>961</v>
      </c>
      <c r="AI683" s="85" t="s">
        <v>961</v>
      </c>
      <c r="AJ683" s="85" t="s">
        <v>961</v>
      </c>
      <c r="AK683" s="85" t="s">
        <v>961</v>
      </c>
      <c r="AL683" s="85" t="s">
        <v>961</v>
      </c>
      <c r="AM683" s="85" t="s">
        <v>961</v>
      </c>
      <c r="AN683" s="85" t="s">
        <v>961</v>
      </c>
      <c r="AO683" s="85" t="s">
        <v>961</v>
      </c>
      <c r="AP683" s="85" t="s">
        <v>961</v>
      </c>
      <c r="AQ683" s="85" t="s">
        <v>961</v>
      </c>
      <c r="AR683" s="85" t="s">
        <v>961</v>
      </c>
    </row>
    <row r="684" spans="1:44" ht="16.5" thickTop="1" thickBot="1" x14ac:dyDescent="0.3">
      <c r="A684" s="61">
        <f t="shared" si="97"/>
        <v>91</v>
      </c>
      <c r="B684" s="92" t="str">
        <f>IF(ISERROR(IF(ISBLANK(C684),"",_xlfn.XLOOKUP(C684,'[1]Инф. по МКД'!$D$3:$D$13151,'[1]Инф. по МКД'!$C$3:$C$13151,,0))),"",IF(ISBLANK(C684),"",_xlfn.XLOOKUP(C684,'[1]Инф. по МКД'!$D$3:$D$13151,'[1]Инф. по МКД'!$C$3:$C$13151,,0)))</f>
        <v>город Пермь</v>
      </c>
      <c r="C684" s="96" t="s">
        <v>894</v>
      </c>
      <c r="D684" s="74">
        <f>IF(ISERROR(IF(ISBLANK($C684),"",VLOOKUP($C684,'[1]Инф. по МКД'!$D$3:$T$13113,3,0))),"",IF(ISBLANK($C684),"",VLOOKUP($C684,'[1]Инф. по МКД'!$D$3:$T$13113,3,0)))</f>
        <v>1976</v>
      </c>
      <c r="E684" s="75"/>
      <c r="F684" s="87" t="str">
        <f>IF(ISERROR(IF(ISBLANK($C684),"",VLOOKUP($C684,'[1]Инф. по МКД'!$D$3:$T$13113,5,0))),"",IF(ISBLANK($C684),"",VLOOKUP($C684,'[1]Инф. по МКД'!$D$3:$T$13113,5,0)))</f>
        <v>Кирпич</v>
      </c>
      <c r="G684" s="75">
        <f>IF(ISERROR(IF(ISBLANK($C684),"",VLOOKUP($C684,'[1]Инф. по МКД'!$D$3:$T$13113,9,0))),"",IF(ISBLANK($C684),"",VLOOKUP($C684,'[1]Инф. по МКД'!$D$3:$T$13113,9,0)))</f>
        <v>9</v>
      </c>
      <c r="H684" s="61">
        <f>IF(ISERROR(IF(ISBLANK($C684),"",VLOOKUP($C684,'[1]Инф. по МКД'!$D$3:$T$13113,10,0))),"",IF(ISBLANK($C684),"",VLOOKUP($C684,'[1]Инф. по МКД'!$D$3:$T$13113,10,0)))</f>
        <v>2</v>
      </c>
      <c r="I684" s="77">
        <f>IF(ISERROR(IF(ISBLANK($C684),"",VLOOKUP($C684,'[1]Инф. по МКД'!$D$3:$T$13113,14,0))),"",IF(ISBLANK($C684),"",VLOOKUP($C684,'[1]Инф. по МКД'!$D$3:$T$13113,14,0)))</f>
        <v>3669.5</v>
      </c>
      <c r="J684" s="78">
        <f>IF(ISERROR(IF(ISBLANK($C684),"",VLOOKUP($C684,'[1]Инф. по МКД'!$D$3:$T$13113,15,0))),"",IF(ISBLANK($C684),"",VLOOKUP($C684,'[1]Инф. по МКД'!$D$3:$T$13113,15,0)))</f>
        <v>3669.5</v>
      </c>
      <c r="K684" s="77">
        <f>IF(ISERROR(IF(ISBLANK($C684),"",VLOOKUP($C684,'[1]Инф. по МКД'!$D$3:$T$13113,16,0))),"",IF(ISBLANK($C684),"",VLOOKUP($C684,'[1]Инф. по МКД'!$D$3:$T$13113,16,0)))</f>
        <v>3669.5</v>
      </c>
      <c r="L684" s="79">
        <f>IF(ISERROR(IF(ISBLANK($C684),"",VLOOKUP($C684,'[1]Инф. по МКД'!$D$3:$T$13113,17,0))),"",IF(ISBLANK($C684),"",VLOOKUP($C684,'[1]Инф. по МКД'!$D$3:$T$13113,17,0)))</f>
        <v>164</v>
      </c>
      <c r="M684" s="80">
        <f t="shared" si="96"/>
        <v>13085437</v>
      </c>
      <c r="N684" s="78"/>
      <c r="O684" s="78"/>
      <c r="P684" s="78"/>
      <c r="Q684" s="80">
        <f>IF('Форма 2'!D684=0,"",'Форма 2'!D684-N684-O684-P684)</f>
        <v>13085437</v>
      </c>
      <c r="R684" s="81">
        <f t="shared" si="99"/>
        <v>3566</v>
      </c>
      <c r="S684" s="81">
        <f t="shared" si="100"/>
        <v>3566</v>
      </c>
      <c r="T684" s="82">
        <v>46387</v>
      </c>
      <c r="U684" s="75" t="s">
        <v>44</v>
      </c>
      <c r="V684" s="84"/>
      <c r="W684" s="84">
        <f t="shared" si="98"/>
        <v>1</v>
      </c>
      <c r="X684" s="85" t="s">
        <v>961</v>
      </c>
      <c r="Y684" s="85" t="s">
        <v>961</v>
      </c>
      <c r="Z684" s="85" t="s">
        <v>961</v>
      </c>
      <c r="AA684" s="85" t="s">
        <v>961</v>
      </c>
      <c r="AB684" s="85" t="s">
        <v>961</v>
      </c>
      <c r="AC684" s="85" t="s">
        <v>961</v>
      </c>
      <c r="AD684" s="85" t="s">
        <v>961</v>
      </c>
      <c r="AE684" s="99" t="s">
        <v>961</v>
      </c>
      <c r="AF684" s="86" t="s">
        <v>961</v>
      </c>
      <c r="AG684" s="85" t="s">
        <v>961</v>
      </c>
      <c r="AH684" s="85">
        <v>1</v>
      </c>
      <c r="AI684" s="85" t="s">
        <v>961</v>
      </c>
      <c r="AJ684" s="85" t="s">
        <v>961</v>
      </c>
      <c r="AK684" s="85" t="s">
        <v>961</v>
      </c>
      <c r="AL684" s="85" t="s">
        <v>961</v>
      </c>
      <c r="AM684" s="85" t="s">
        <v>961</v>
      </c>
      <c r="AN684" s="85" t="s">
        <v>961</v>
      </c>
      <c r="AO684" s="85" t="s">
        <v>961</v>
      </c>
      <c r="AP684" s="85" t="s">
        <v>961</v>
      </c>
      <c r="AQ684" s="85" t="s">
        <v>961</v>
      </c>
      <c r="AR684" s="85" t="s">
        <v>961</v>
      </c>
    </row>
    <row r="685" spans="1:44" ht="16.5" thickTop="1" thickBot="1" x14ac:dyDescent="0.3">
      <c r="A685" s="61">
        <f t="shared" si="97"/>
        <v>92</v>
      </c>
      <c r="B685" s="92" t="str">
        <f>IF(ISERROR(IF(ISBLANK(C685),"",_xlfn.XLOOKUP(C685,'[1]Инф. по МКД'!$D$3:$D$13151,'[1]Инф. по МКД'!$C$3:$C$13151,,0))),"",IF(ISBLANK(C685),"",_xlfn.XLOOKUP(C685,'[1]Инф. по МКД'!$D$3:$D$13151,'[1]Инф. по МКД'!$C$3:$C$13151,,0)))</f>
        <v>город Пермь</v>
      </c>
      <c r="C685" s="96" t="s">
        <v>279</v>
      </c>
      <c r="D685" s="74">
        <f>IF(ISERROR(IF(ISBLANK($C685),"",VLOOKUP($C685,'[1]Инф. по МКД'!$D$3:$T$13113,3,0))),"",IF(ISBLANK($C685),"",VLOOKUP($C685,'[1]Инф. по МКД'!$D$3:$T$13113,3,0)))</f>
        <v>1950</v>
      </c>
      <c r="E685" s="75"/>
      <c r="F685" s="87" t="str">
        <f>IF(ISERROR(IF(ISBLANK($C685),"",VLOOKUP($C685,'[1]Инф. по МКД'!$D$3:$T$13113,5,0))),"",IF(ISBLANK($C685),"",VLOOKUP($C685,'[1]Инф. по МКД'!$D$3:$T$13113,5,0)))</f>
        <v>Кирпич</v>
      </c>
      <c r="G685" s="75">
        <f>IF(ISERROR(IF(ISBLANK($C685),"",VLOOKUP($C685,'[1]Инф. по МКД'!$D$3:$T$13113,9,0))),"",IF(ISBLANK($C685),"",VLOOKUP($C685,'[1]Инф. по МКД'!$D$3:$T$13113,9,0)))</f>
        <v>4</v>
      </c>
      <c r="H685" s="61">
        <f>IF(ISERROR(IF(ISBLANK($C685),"",VLOOKUP($C685,'[1]Инф. по МКД'!$D$3:$T$13113,10,0))),"",IF(ISBLANK($C685),"",VLOOKUP($C685,'[1]Инф. по МКД'!$D$3:$T$13113,10,0)))</f>
        <v>2</v>
      </c>
      <c r="I685" s="77">
        <f>IF(ISERROR(IF(ISBLANK($C685),"",VLOOKUP($C685,'[1]Инф. по МКД'!$D$3:$T$13113,14,0))),"",IF(ISBLANK($C685),"",VLOOKUP($C685,'[1]Инф. по МКД'!$D$3:$T$13113,14,0)))</f>
        <v>2516.9</v>
      </c>
      <c r="J685" s="78">
        <f>IF(ISERROR(IF(ISBLANK($C685),"",VLOOKUP($C685,'[1]Инф. по МКД'!$D$3:$T$13113,15,0))),"",IF(ISBLANK($C685),"",VLOOKUP($C685,'[1]Инф. по МКД'!$D$3:$T$13113,15,0)))</f>
        <v>1995.3</v>
      </c>
      <c r="K685" s="77">
        <f>IF(ISERROR(IF(ISBLANK($C685),"",VLOOKUP($C685,'[1]Инф. по МКД'!$D$3:$T$13113,16,0))),"",IF(ISBLANK($C685),"",VLOOKUP($C685,'[1]Инф. по МКД'!$D$3:$T$13113,16,0)))</f>
        <v>1995.3</v>
      </c>
      <c r="L685" s="79">
        <f>IF(ISERROR(IF(ISBLANK($C685),"",VLOOKUP($C685,'[1]Инф. по МКД'!$D$3:$T$13113,17,0))),"",IF(ISBLANK($C685),"",VLOOKUP($C685,'[1]Инф. по МКД'!$D$3:$T$13113,17,0)))</f>
        <v>72</v>
      </c>
      <c r="M685" s="80">
        <f t="shared" si="96"/>
        <v>11334909.49</v>
      </c>
      <c r="N685" s="78"/>
      <c r="O685" s="78"/>
      <c r="P685" s="78"/>
      <c r="Q685" s="80">
        <f>IF('Форма 2'!D685=0,"",'Форма 2'!D685-N685-O685-P685)</f>
        <v>11334909.49</v>
      </c>
      <c r="R685" s="81">
        <f t="shared" si="99"/>
        <v>5680.804635894352</v>
      </c>
      <c r="S685" s="81">
        <f t="shared" si="100"/>
        <v>5680.804635894352</v>
      </c>
      <c r="T685" s="82">
        <v>46387</v>
      </c>
      <c r="U685" s="75" t="s">
        <v>43</v>
      </c>
      <c r="V685" s="84"/>
      <c r="W685" s="84">
        <f t="shared" si="98"/>
        <v>1</v>
      </c>
      <c r="X685" s="85" t="s">
        <v>961</v>
      </c>
      <c r="Y685" s="85" t="s">
        <v>961</v>
      </c>
      <c r="Z685" s="85" t="s">
        <v>961</v>
      </c>
      <c r="AA685" s="85" t="s">
        <v>961</v>
      </c>
      <c r="AB685" s="85" t="s">
        <v>961</v>
      </c>
      <c r="AC685" s="85" t="s">
        <v>961</v>
      </c>
      <c r="AD685" s="85" t="s">
        <v>961</v>
      </c>
      <c r="AE685" s="99" t="s">
        <v>961</v>
      </c>
      <c r="AF685" s="86" t="s">
        <v>961</v>
      </c>
      <c r="AG685" s="85">
        <v>1</v>
      </c>
      <c r="AH685" s="85" t="s">
        <v>961</v>
      </c>
      <c r="AI685" s="85" t="s">
        <v>961</v>
      </c>
      <c r="AJ685" s="85" t="s">
        <v>961</v>
      </c>
      <c r="AK685" s="85" t="s">
        <v>961</v>
      </c>
      <c r="AL685" s="85" t="s">
        <v>961</v>
      </c>
      <c r="AM685" s="85" t="s">
        <v>961</v>
      </c>
      <c r="AN685" s="85" t="s">
        <v>961</v>
      </c>
      <c r="AO685" s="85" t="s">
        <v>961</v>
      </c>
      <c r="AP685" s="85" t="s">
        <v>961</v>
      </c>
      <c r="AQ685" s="85" t="s">
        <v>961</v>
      </c>
      <c r="AR685" s="85" t="s">
        <v>961</v>
      </c>
    </row>
    <row r="686" spans="1:44" ht="16.5" thickTop="1" thickBot="1" x14ac:dyDescent="0.3">
      <c r="A686" s="61">
        <f t="shared" si="97"/>
        <v>93</v>
      </c>
      <c r="B686" s="92" t="str">
        <f>IF(ISERROR(IF(ISBLANK(C686),"",_xlfn.XLOOKUP(C686,'[1]Инф. по МКД'!$D$3:$D$13151,'[1]Инф. по МКД'!$C$3:$C$13151,,0))),"",IF(ISBLANK(C686),"",_xlfn.XLOOKUP(C686,'[1]Инф. по МКД'!$D$3:$D$13151,'[1]Инф. по МКД'!$C$3:$C$13151,,0)))</f>
        <v>город Пермь</v>
      </c>
      <c r="C686" s="96" t="s">
        <v>657</v>
      </c>
      <c r="D686" s="74">
        <f>IF(ISERROR(IF(ISBLANK($C686),"",VLOOKUP($C686,'[1]Инф. по МКД'!$D$3:$T$13113,3,0))),"",IF(ISBLANK($C686),"",VLOOKUP($C686,'[1]Инф. по МКД'!$D$3:$T$13113,3,0)))</f>
        <v>1954</v>
      </c>
      <c r="E686" s="75"/>
      <c r="F686" s="87" t="str">
        <f>IF(ISERROR(IF(ISBLANK($C686),"",VLOOKUP($C686,'[1]Инф. по МКД'!$D$3:$T$13113,5,0))),"",IF(ISBLANK($C686),"",VLOOKUP($C686,'[1]Инф. по МКД'!$D$3:$T$13113,5,0)))</f>
        <v>Кирпич</v>
      </c>
      <c r="G686" s="75">
        <f>IF(ISERROR(IF(ISBLANK($C686),"",VLOOKUP($C686,'[1]Инф. по МКД'!$D$3:$T$13113,9,0))),"",IF(ISBLANK($C686),"",VLOOKUP($C686,'[1]Инф. по МКД'!$D$3:$T$13113,9,0)))</f>
        <v>5</v>
      </c>
      <c r="H686" s="61">
        <f>IF(ISERROR(IF(ISBLANK($C686),"",VLOOKUP($C686,'[1]Инф. по МКД'!$D$3:$T$13113,10,0))),"",IF(ISBLANK($C686),"",VLOOKUP($C686,'[1]Инф. по МКД'!$D$3:$T$13113,10,0)))</f>
        <v>4</v>
      </c>
      <c r="I686" s="77">
        <f>IF(ISERROR(IF(ISBLANK($C686),"",VLOOKUP($C686,'[1]Инф. по МКД'!$D$3:$T$13113,14,0))),"",IF(ISBLANK($C686),"",VLOOKUP($C686,'[1]Инф. по МКД'!$D$3:$T$13113,14,0)))</f>
        <v>5579.6</v>
      </c>
      <c r="J686" s="78">
        <f>IF(ISERROR(IF(ISBLANK($C686),"",VLOOKUP($C686,'[1]Инф. по МКД'!$D$3:$T$13113,15,0))),"",IF(ISBLANK($C686),"",VLOOKUP($C686,'[1]Инф. по МКД'!$D$3:$T$13113,15,0)))</f>
        <v>5046</v>
      </c>
      <c r="K686" s="77">
        <f>IF(ISERROR(IF(ISBLANK($C686),"",VLOOKUP($C686,'[1]Инф. по МКД'!$D$3:$T$13113,16,0))),"",IF(ISBLANK($C686),"",VLOOKUP($C686,'[1]Инф. по МКД'!$D$3:$T$13113,16,0)))</f>
        <v>3760.3</v>
      </c>
      <c r="L686" s="79">
        <f>IF(ISERROR(IF(ISBLANK($C686),"",VLOOKUP($C686,'[1]Инф. по МКД'!$D$3:$T$13113,17,0))),"",IF(ISBLANK($C686),"",VLOOKUP($C686,'[1]Инф. по МКД'!$D$3:$T$13113,17,0)))</f>
        <v>142</v>
      </c>
      <c r="M686" s="80">
        <f t="shared" si="96"/>
        <v>25912555.140000001</v>
      </c>
      <c r="N686" s="78"/>
      <c r="O686" s="78"/>
      <c r="P686" s="78"/>
      <c r="Q686" s="80">
        <f>IF('Форма 2'!D686=0,"",'Форма 2'!D686-N686-O686-P686)</f>
        <v>25912555.140000001</v>
      </c>
      <c r="R686" s="81">
        <f t="shared" si="99"/>
        <v>5135.2665755053513</v>
      </c>
      <c r="S686" s="81">
        <f t="shared" si="100"/>
        <v>5135.2665755053513</v>
      </c>
      <c r="T686" s="82">
        <v>46387</v>
      </c>
      <c r="U686" s="75" t="s">
        <v>43</v>
      </c>
      <c r="V686" s="84"/>
      <c r="W686" s="84">
        <f t="shared" si="98"/>
        <v>5</v>
      </c>
      <c r="X686" s="85">
        <v>1</v>
      </c>
      <c r="Y686" s="85">
        <v>1</v>
      </c>
      <c r="Z686" s="85" t="s">
        <v>961</v>
      </c>
      <c r="AA686" s="85">
        <v>1</v>
      </c>
      <c r="AB686" s="85">
        <v>1</v>
      </c>
      <c r="AC686" s="85">
        <v>1</v>
      </c>
      <c r="AD686" s="85" t="s">
        <v>961</v>
      </c>
      <c r="AE686" s="99" t="s">
        <v>961</v>
      </c>
      <c r="AF686" s="86" t="s">
        <v>961</v>
      </c>
      <c r="AG686" s="85" t="s">
        <v>961</v>
      </c>
      <c r="AH686" s="85" t="s">
        <v>961</v>
      </c>
      <c r="AI686" s="85" t="s">
        <v>961</v>
      </c>
      <c r="AJ686" s="85" t="s">
        <v>961</v>
      </c>
      <c r="AK686" s="85" t="s">
        <v>961</v>
      </c>
      <c r="AL686" s="85" t="s">
        <v>961</v>
      </c>
      <c r="AM686" s="85" t="s">
        <v>961</v>
      </c>
      <c r="AN686" s="85" t="s">
        <v>961</v>
      </c>
      <c r="AO686" s="85" t="s">
        <v>961</v>
      </c>
      <c r="AP686" s="85" t="s">
        <v>961</v>
      </c>
      <c r="AQ686" s="85" t="s">
        <v>961</v>
      </c>
      <c r="AR686" s="85" t="s">
        <v>961</v>
      </c>
    </row>
    <row r="687" spans="1:44" ht="16.5" thickTop="1" thickBot="1" x14ac:dyDescent="0.3">
      <c r="A687" s="61">
        <f t="shared" si="97"/>
        <v>94</v>
      </c>
      <c r="B687" s="92" t="str">
        <f>IF(ISERROR(IF(ISBLANK(C687),"",_xlfn.XLOOKUP(C687,'[1]Инф. по МКД'!$D$3:$D$13151,'[1]Инф. по МКД'!$C$3:$C$13151,,0))),"",IF(ISBLANK(C687),"",_xlfn.XLOOKUP(C687,'[1]Инф. по МКД'!$D$3:$D$13151,'[1]Инф. по МКД'!$C$3:$C$13151,,0)))</f>
        <v>город Пермь</v>
      </c>
      <c r="C687" s="96" t="s">
        <v>280</v>
      </c>
      <c r="D687" s="74">
        <f>IF(ISERROR(IF(ISBLANK($C687),"",VLOOKUP($C687,'[1]Инф. по МКД'!$D$3:$T$13113,3,0))),"",IF(ISBLANK($C687),"",VLOOKUP($C687,'[1]Инф. по МКД'!$D$3:$T$13113,3,0)))</f>
        <v>1939</v>
      </c>
      <c r="E687" s="75"/>
      <c r="F687" s="87" t="str">
        <f>IF(ISERROR(IF(ISBLANK($C687),"",VLOOKUP($C687,'[1]Инф. по МКД'!$D$3:$T$13113,5,0))),"",IF(ISBLANK($C687),"",VLOOKUP($C687,'[1]Инф. по МКД'!$D$3:$T$13113,5,0)))</f>
        <v>Кирпич</v>
      </c>
      <c r="G687" s="75">
        <f>IF(ISERROR(IF(ISBLANK($C687),"",VLOOKUP($C687,'[1]Инф. по МКД'!$D$3:$T$13113,9,0))),"",IF(ISBLANK($C687),"",VLOOKUP($C687,'[1]Инф. по МКД'!$D$3:$T$13113,9,0)))</f>
        <v>4</v>
      </c>
      <c r="H687" s="61">
        <f>IF(ISERROR(IF(ISBLANK($C687),"",VLOOKUP($C687,'[1]Инф. по МКД'!$D$3:$T$13113,10,0))),"",IF(ISBLANK($C687),"",VLOOKUP($C687,'[1]Инф. по МКД'!$D$3:$T$13113,10,0)))</f>
        <v>3</v>
      </c>
      <c r="I687" s="77">
        <f>IF(ISERROR(IF(ISBLANK($C687),"",VLOOKUP($C687,'[1]Инф. по МКД'!$D$3:$T$13113,14,0))),"",IF(ISBLANK($C687),"",VLOOKUP($C687,'[1]Инф. по МКД'!$D$3:$T$13113,14,0)))</f>
        <v>2768.6</v>
      </c>
      <c r="J687" s="78">
        <f>IF(ISERROR(IF(ISBLANK($C687),"",VLOOKUP($C687,'[1]Инф. по МКД'!$D$3:$T$13113,15,0))),"",IF(ISBLANK($C687),"",VLOOKUP($C687,'[1]Инф. по МКД'!$D$3:$T$13113,15,0)))</f>
        <v>2380.46</v>
      </c>
      <c r="K687" s="77">
        <f>IF(ISERROR(IF(ISBLANK($C687),"",VLOOKUP($C687,'[1]Инф. по МКД'!$D$3:$T$13113,16,0))),"",IF(ISBLANK($C687),"",VLOOKUP($C687,'[1]Инф. по МКД'!$D$3:$T$13113,16,0)))</f>
        <v>2306.67</v>
      </c>
      <c r="L687" s="79">
        <f>IF(ISERROR(IF(ISBLANK($C687),"",VLOOKUP($C687,'[1]Инф. по МКД'!$D$3:$T$13113,17,0))),"",IF(ISBLANK($C687),"",VLOOKUP($C687,'[1]Инф. по МКД'!$D$3:$T$13113,17,0)))</f>
        <v>137</v>
      </c>
      <c r="M687" s="80">
        <f t="shared" si="96"/>
        <v>37404976.5</v>
      </c>
      <c r="N687" s="78"/>
      <c r="O687" s="78"/>
      <c r="P687" s="78"/>
      <c r="Q687" s="80">
        <f>IF('Форма 2'!D687=0,"",'Форма 2'!D687-N687-O687-P687)</f>
        <v>37404976.5</v>
      </c>
      <c r="R687" s="81">
        <f t="shared" si="99"/>
        <v>15713.339648639338</v>
      </c>
      <c r="S687" s="81">
        <f t="shared" si="100"/>
        <v>15713.339648639338</v>
      </c>
      <c r="T687" s="82">
        <v>46387</v>
      </c>
      <c r="U687" s="75" t="s">
        <v>43</v>
      </c>
      <c r="V687" s="84"/>
      <c r="W687" s="84">
        <f t="shared" si="98"/>
        <v>6</v>
      </c>
      <c r="X687" s="85" t="s">
        <v>961</v>
      </c>
      <c r="Y687" s="85">
        <v>1</v>
      </c>
      <c r="Z687" s="85" t="s">
        <v>961</v>
      </c>
      <c r="AA687" s="85">
        <v>1</v>
      </c>
      <c r="AB687" s="85">
        <v>1</v>
      </c>
      <c r="AC687" s="85">
        <v>1</v>
      </c>
      <c r="AD687" s="85" t="s">
        <v>961</v>
      </c>
      <c r="AE687" s="99" t="s">
        <v>961</v>
      </c>
      <c r="AF687" s="86" t="s">
        <v>961</v>
      </c>
      <c r="AG687" s="85">
        <v>1</v>
      </c>
      <c r="AH687" s="85">
        <v>1</v>
      </c>
      <c r="AI687" s="85" t="s">
        <v>961</v>
      </c>
      <c r="AJ687" s="85" t="s">
        <v>961</v>
      </c>
      <c r="AK687" s="85" t="s">
        <v>961</v>
      </c>
      <c r="AL687" s="85" t="s">
        <v>961</v>
      </c>
      <c r="AM687" s="85" t="s">
        <v>961</v>
      </c>
      <c r="AN687" s="85" t="s">
        <v>961</v>
      </c>
      <c r="AO687" s="85" t="s">
        <v>961</v>
      </c>
      <c r="AP687" s="85" t="s">
        <v>961</v>
      </c>
      <c r="AQ687" s="85" t="s">
        <v>961</v>
      </c>
      <c r="AR687" s="85" t="s">
        <v>961</v>
      </c>
    </row>
    <row r="688" spans="1:44" ht="16.5" thickTop="1" thickBot="1" x14ac:dyDescent="0.3">
      <c r="A688" s="61">
        <f t="shared" si="97"/>
        <v>95</v>
      </c>
      <c r="B688" s="92" t="str">
        <f>IF(ISERROR(IF(ISBLANK(C688),"",_xlfn.XLOOKUP(C688,'[1]Инф. по МКД'!$D$3:$D$13151,'[1]Инф. по МКД'!$C$3:$C$13151,,0))),"",IF(ISBLANK(C688),"",_xlfn.XLOOKUP(C688,'[1]Инф. по МКД'!$D$3:$D$13151,'[1]Инф. по МКД'!$C$3:$C$13151,,0)))</f>
        <v>город Пермь</v>
      </c>
      <c r="C688" s="96" t="s">
        <v>897</v>
      </c>
      <c r="D688" s="74">
        <f>IF(ISERROR(IF(ISBLANK($C688),"",VLOOKUP($C688,'[1]Инф. по МКД'!$D$3:$T$13113,3,0))),"",IF(ISBLANK($C688),"",VLOOKUP($C688,'[1]Инф. по МКД'!$D$3:$T$13113,3,0)))</f>
        <v>1969</v>
      </c>
      <c r="E688" s="75"/>
      <c r="F688" s="87" t="str">
        <f>IF(ISERROR(IF(ISBLANK($C688),"",VLOOKUP($C688,'[1]Инф. по МКД'!$D$3:$T$13113,5,0))),"",IF(ISBLANK($C688),"",VLOOKUP($C688,'[1]Инф. по МКД'!$D$3:$T$13113,5,0)))</f>
        <v>Панель</v>
      </c>
      <c r="G688" s="75">
        <f>IF(ISERROR(IF(ISBLANK($C688),"",VLOOKUP($C688,'[1]Инф. по МКД'!$D$3:$T$13113,9,0))),"",IF(ISBLANK($C688),"",VLOOKUP($C688,'[1]Инф. по МКД'!$D$3:$T$13113,9,0)))</f>
        <v>5</v>
      </c>
      <c r="H688" s="61">
        <f>IF(ISERROR(IF(ISBLANK($C688),"",VLOOKUP($C688,'[1]Инф. по МКД'!$D$3:$T$13113,10,0))),"",IF(ISBLANK($C688),"",VLOOKUP($C688,'[1]Инф. по МКД'!$D$3:$T$13113,10,0)))</f>
        <v>4</v>
      </c>
      <c r="I688" s="77">
        <f>IF(ISERROR(IF(ISBLANK($C688),"",VLOOKUP($C688,'[1]Инф. по МКД'!$D$3:$T$13113,14,0))),"",IF(ISBLANK($C688),"",VLOOKUP($C688,'[1]Инф. по МКД'!$D$3:$T$13113,14,0)))</f>
        <v>2714.7</v>
      </c>
      <c r="J688" s="78">
        <f>IF(ISERROR(IF(ISBLANK($C688),"",VLOOKUP($C688,'[1]Инф. по МКД'!$D$3:$T$13113,15,0))),"",IF(ISBLANK($C688),"",VLOOKUP($C688,'[1]Инф. по МКД'!$D$3:$T$13113,15,0)))</f>
        <v>2714.7</v>
      </c>
      <c r="K688" s="77">
        <f>IF(ISERROR(IF(ISBLANK($C688),"",VLOOKUP($C688,'[1]Инф. по МКД'!$D$3:$T$13113,16,0))),"",IF(ISBLANK($C688),"",VLOOKUP($C688,'[1]Инф. по МКД'!$D$3:$T$13113,16,0)))</f>
        <v>2714.7</v>
      </c>
      <c r="L688" s="79">
        <f>IF(ISERROR(IF(ISBLANK($C688),"",VLOOKUP($C688,'[1]Инф. по МКД'!$D$3:$T$13113,17,0))),"",IF(ISBLANK($C688),"",VLOOKUP($C688,'[1]Инф. по МКД'!$D$3:$T$13113,17,0)))</f>
        <v>118</v>
      </c>
      <c r="M688" s="80">
        <f t="shared" si="96"/>
        <v>1410585.27</v>
      </c>
      <c r="N688" s="78"/>
      <c r="O688" s="78"/>
      <c r="P688" s="78"/>
      <c r="Q688" s="80">
        <f>IF('Форма 2'!D688=0,"",'Форма 2'!D688-N688-O688-P688)</f>
        <v>1410585.27</v>
      </c>
      <c r="R688" s="81">
        <f t="shared" si="99"/>
        <v>519.61000110509451</v>
      </c>
      <c r="S688" s="81">
        <f t="shared" si="100"/>
        <v>519.61000110509451</v>
      </c>
      <c r="T688" s="82">
        <v>46387</v>
      </c>
      <c r="U688" s="75" t="s">
        <v>43</v>
      </c>
      <c r="V688" s="84"/>
      <c r="W688" s="84">
        <f t="shared" si="98"/>
        <v>1</v>
      </c>
      <c r="X688" s="85">
        <v>1</v>
      </c>
      <c r="Y688" s="85" t="s">
        <v>961</v>
      </c>
      <c r="Z688" s="85" t="s">
        <v>961</v>
      </c>
      <c r="AA688" s="85" t="s">
        <v>961</v>
      </c>
      <c r="AB688" s="85" t="s">
        <v>961</v>
      </c>
      <c r="AC688" s="85" t="s">
        <v>961</v>
      </c>
      <c r="AD688" s="85" t="s">
        <v>961</v>
      </c>
      <c r="AE688" s="99" t="s">
        <v>961</v>
      </c>
      <c r="AF688" s="86" t="s">
        <v>961</v>
      </c>
      <c r="AG688" s="85" t="s">
        <v>961</v>
      </c>
      <c r="AH688" s="85" t="s">
        <v>961</v>
      </c>
      <c r="AI688" s="85" t="s">
        <v>961</v>
      </c>
      <c r="AJ688" s="85" t="s">
        <v>961</v>
      </c>
      <c r="AK688" s="85" t="s">
        <v>961</v>
      </c>
      <c r="AL688" s="85" t="s">
        <v>961</v>
      </c>
      <c r="AM688" s="85" t="s">
        <v>961</v>
      </c>
      <c r="AN688" s="85" t="s">
        <v>961</v>
      </c>
      <c r="AO688" s="85" t="s">
        <v>961</v>
      </c>
      <c r="AP688" s="85" t="s">
        <v>961</v>
      </c>
      <c r="AQ688" s="85" t="s">
        <v>961</v>
      </c>
      <c r="AR688" s="85" t="s">
        <v>961</v>
      </c>
    </row>
    <row r="689" spans="1:44" ht="16.5" thickTop="1" thickBot="1" x14ac:dyDescent="0.3">
      <c r="A689" s="61">
        <f t="shared" si="97"/>
        <v>96</v>
      </c>
      <c r="B689" s="92" t="str">
        <f>IF(ISERROR(IF(ISBLANK(C689),"",_xlfn.XLOOKUP(C689,'[1]Инф. по МКД'!$D$3:$D$13151,'[1]Инф. по МКД'!$C$3:$C$13151,,0))),"",IF(ISBLANK(C689),"",_xlfn.XLOOKUP(C689,'[1]Инф. по МКД'!$D$3:$D$13151,'[1]Инф. по МКД'!$C$3:$C$13151,,0)))</f>
        <v>город Пермь</v>
      </c>
      <c r="C689" s="96" t="s">
        <v>658</v>
      </c>
      <c r="D689" s="74">
        <f>IF(ISERROR(IF(ISBLANK($C689),"",VLOOKUP($C689,'[1]Инф. по МКД'!$D$3:$T$13113,3,0))),"",IF(ISBLANK($C689),"",VLOOKUP($C689,'[1]Инф. по МКД'!$D$3:$T$13113,3,0)))</f>
        <v>1962</v>
      </c>
      <c r="E689" s="75"/>
      <c r="F689" s="87" t="str">
        <f>IF(ISERROR(IF(ISBLANK($C689),"",VLOOKUP($C689,'[1]Инф. по МКД'!$D$3:$T$13113,5,0))),"",IF(ISBLANK($C689),"",VLOOKUP($C689,'[1]Инф. по МКД'!$D$3:$T$13113,5,0)))</f>
        <v>Кирпич</v>
      </c>
      <c r="G689" s="75">
        <f>IF(ISERROR(IF(ISBLANK($C689),"",VLOOKUP($C689,'[1]Инф. по МКД'!$D$3:$T$13113,9,0))),"",IF(ISBLANK($C689),"",VLOOKUP($C689,'[1]Инф. по МКД'!$D$3:$T$13113,9,0)))</f>
        <v>5</v>
      </c>
      <c r="H689" s="61">
        <f>IF(ISERROR(IF(ISBLANK($C689),"",VLOOKUP($C689,'[1]Инф. по МКД'!$D$3:$T$13113,10,0))),"",IF(ISBLANK($C689),"",VLOOKUP($C689,'[1]Инф. по МКД'!$D$3:$T$13113,10,0)))</f>
        <v>2</v>
      </c>
      <c r="I689" s="77">
        <f>IF(ISERROR(IF(ISBLANK($C689),"",VLOOKUP($C689,'[1]Инф. по МКД'!$D$3:$T$13113,14,0))),"",IF(ISBLANK($C689),"",VLOOKUP($C689,'[1]Инф. по МКД'!$D$3:$T$13113,14,0)))</f>
        <v>1591.3</v>
      </c>
      <c r="J689" s="78">
        <f>IF(ISERROR(IF(ISBLANK($C689),"",VLOOKUP($C689,'[1]Инф. по МКД'!$D$3:$T$13113,15,0))),"",IF(ISBLANK($C689),"",VLOOKUP($C689,'[1]Инф. по МКД'!$D$3:$T$13113,15,0)))</f>
        <v>1500</v>
      </c>
      <c r="K689" s="77">
        <f>IF(ISERROR(IF(ISBLANK($C689),"",VLOOKUP($C689,'[1]Инф. по МКД'!$D$3:$T$13113,16,0))),"",IF(ISBLANK($C689),"",VLOOKUP($C689,'[1]Инф. по МКД'!$D$3:$T$13113,16,0)))</f>
        <v>1500</v>
      </c>
      <c r="L689" s="79">
        <f>IF(ISERROR(IF(ISBLANK($C689),"",VLOOKUP($C689,'[1]Инф. по МКД'!$D$3:$T$13113,17,0))),"",IF(ISBLANK($C689),"",VLOOKUP($C689,'[1]Инф. по МКД'!$D$3:$T$13113,17,0)))</f>
        <v>75</v>
      </c>
      <c r="M689" s="80">
        <f t="shared" si="96"/>
        <v>7166451.3799999999</v>
      </c>
      <c r="N689" s="78"/>
      <c r="O689" s="78"/>
      <c r="P689" s="78"/>
      <c r="Q689" s="80">
        <f>IF('Форма 2'!D689=0,"",'Форма 2'!D689-N689-O689-P689)</f>
        <v>7166451.3799999999</v>
      </c>
      <c r="R689" s="81">
        <f t="shared" si="99"/>
        <v>4777.6342533333336</v>
      </c>
      <c r="S689" s="81">
        <f t="shared" si="100"/>
        <v>4777.6342533333336</v>
      </c>
      <c r="T689" s="82">
        <v>46387</v>
      </c>
      <c r="U689" s="75" t="s">
        <v>43</v>
      </c>
      <c r="V689" s="84"/>
      <c r="W689" s="84">
        <f t="shared" si="98"/>
        <v>1</v>
      </c>
      <c r="X689" s="85" t="s">
        <v>961</v>
      </c>
      <c r="Y689" s="85" t="s">
        <v>961</v>
      </c>
      <c r="Z689" s="85" t="s">
        <v>961</v>
      </c>
      <c r="AA689" s="85" t="s">
        <v>961</v>
      </c>
      <c r="AB689" s="85" t="s">
        <v>961</v>
      </c>
      <c r="AC689" s="85" t="s">
        <v>961</v>
      </c>
      <c r="AD689" s="85" t="s">
        <v>961</v>
      </c>
      <c r="AE689" s="99" t="s">
        <v>961</v>
      </c>
      <c r="AF689" s="86" t="s">
        <v>961</v>
      </c>
      <c r="AG689" s="85">
        <v>1</v>
      </c>
      <c r="AH689" s="85" t="s">
        <v>961</v>
      </c>
      <c r="AI689" s="85" t="s">
        <v>961</v>
      </c>
      <c r="AJ689" s="85" t="s">
        <v>961</v>
      </c>
      <c r="AK689" s="85" t="s">
        <v>961</v>
      </c>
      <c r="AL689" s="85" t="s">
        <v>961</v>
      </c>
      <c r="AM689" s="85" t="s">
        <v>961</v>
      </c>
      <c r="AN689" s="85" t="s">
        <v>961</v>
      </c>
      <c r="AO689" s="85" t="s">
        <v>961</v>
      </c>
      <c r="AP689" s="85" t="s">
        <v>961</v>
      </c>
      <c r="AQ689" s="85" t="s">
        <v>961</v>
      </c>
      <c r="AR689" s="85" t="s">
        <v>961</v>
      </c>
    </row>
    <row r="690" spans="1:44" ht="16.5" thickTop="1" thickBot="1" x14ac:dyDescent="0.3">
      <c r="A690" s="61">
        <f t="shared" si="97"/>
        <v>97</v>
      </c>
      <c r="B690" s="92" t="str">
        <f>IF(ISERROR(IF(ISBLANK(C690),"",_xlfn.XLOOKUP(C690,'[1]Инф. по МКД'!$D$3:$D$13151,'[1]Инф. по МКД'!$C$3:$C$13151,,0))),"",IF(ISBLANK(C690),"",_xlfn.XLOOKUP(C690,'[1]Инф. по МКД'!$D$3:$D$13151,'[1]Инф. по МКД'!$C$3:$C$13151,,0)))</f>
        <v>город Пермь</v>
      </c>
      <c r="C690" s="96" t="s">
        <v>967</v>
      </c>
      <c r="D690" s="74">
        <f>IF(ISERROR(IF(ISBLANK($C690),"",VLOOKUP($C690,'[1]Инф. по МКД'!$D$3:$T$13113,3,0))),"",IF(ISBLANK($C690),"",VLOOKUP($C690,'[1]Инф. по МКД'!$D$3:$T$13113,3,0)))</f>
        <v>1965</v>
      </c>
      <c r="E690" s="75"/>
      <c r="F690" s="87" t="str">
        <f>IF(ISERROR(IF(ISBLANK($C690),"",VLOOKUP($C690,'[1]Инф. по МКД'!$D$3:$T$13113,5,0))),"",IF(ISBLANK($C690),"",VLOOKUP($C690,'[1]Инф. по МКД'!$D$3:$T$13113,5,0)))</f>
        <v>Кирпич</v>
      </c>
      <c r="G690" s="75">
        <f>IF(ISERROR(IF(ISBLANK($C690),"",VLOOKUP($C690,'[1]Инф. по МКД'!$D$3:$T$13113,9,0))),"",IF(ISBLANK($C690),"",VLOOKUP($C690,'[1]Инф. по МКД'!$D$3:$T$13113,9,0)))</f>
        <v>5</v>
      </c>
      <c r="H690" s="61">
        <f>IF(ISERROR(IF(ISBLANK($C690),"",VLOOKUP($C690,'[1]Инф. по МКД'!$D$3:$T$13113,10,0))),"",IF(ISBLANK($C690),"",VLOOKUP($C690,'[1]Инф. по МКД'!$D$3:$T$13113,10,0)))</f>
        <v>4</v>
      </c>
      <c r="I690" s="77">
        <f>IF(ISERROR(IF(ISBLANK($C690),"",VLOOKUP($C690,'[1]Инф. по МКД'!$D$3:$T$13113,14,0))),"",IF(ISBLANK($C690),"",VLOOKUP($C690,'[1]Инф. по МКД'!$D$3:$T$13113,14,0)))</f>
        <v>3166.7</v>
      </c>
      <c r="J690" s="78">
        <f>IF(ISERROR(IF(ISBLANK($C690),"",VLOOKUP($C690,'[1]Инф. по МКД'!$D$3:$T$13113,15,0))),"",IF(ISBLANK($C690),"",VLOOKUP($C690,'[1]Инф. по МКД'!$D$3:$T$13113,15,0)))</f>
        <v>3100</v>
      </c>
      <c r="K690" s="77">
        <f>IF(ISERROR(IF(ISBLANK($C690),"",VLOOKUP($C690,'[1]Инф. по МКД'!$D$3:$T$13113,16,0))),"",IF(ISBLANK($C690),"",VLOOKUP($C690,'[1]Инф. по МКД'!$D$3:$T$13113,16,0)))</f>
        <v>3100</v>
      </c>
      <c r="L690" s="79">
        <f>IF(ISERROR(IF(ISBLANK($C690),"",VLOOKUP($C690,'[1]Инф. по МКД'!$D$3:$T$13113,17,0))),"",IF(ISBLANK($C690),"",VLOOKUP($C690,'[1]Инф. по МКД'!$D$3:$T$13113,17,0)))</f>
        <v>142</v>
      </c>
      <c r="M690" s="80">
        <f t="shared" si="96"/>
        <v>14261296.779999999</v>
      </c>
      <c r="N690" s="78"/>
      <c r="O690" s="78"/>
      <c r="P690" s="78"/>
      <c r="Q690" s="80">
        <f>IF('Форма 2'!D690=0,"",'Форма 2'!D690-N690-O690-P690)</f>
        <v>14261296.779999999</v>
      </c>
      <c r="R690" s="81">
        <f t="shared" ref="R690:R713" si="101">M690/J690</f>
        <v>4600.4183161290321</v>
      </c>
      <c r="S690" s="81">
        <f t="shared" ref="S690:S721" si="102">R690</f>
        <v>4600.4183161290321</v>
      </c>
      <c r="T690" s="82">
        <v>46387</v>
      </c>
      <c r="U690" s="75" t="s">
        <v>44</v>
      </c>
      <c r="V690" s="84"/>
      <c r="W690" s="84">
        <f t="shared" si="98"/>
        <v>1</v>
      </c>
      <c r="X690" s="85" t="s">
        <v>961</v>
      </c>
      <c r="Y690" s="85" t="s">
        <v>961</v>
      </c>
      <c r="Z690" s="85" t="s">
        <v>961</v>
      </c>
      <c r="AA690" s="85" t="s">
        <v>961</v>
      </c>
      <c r="AB690" s="85" t="s">
        <v>961</v>
      </c>
      <c r="AC690" s="85" t="s">
        <v>961</v>
      </c>
      <c r="AD690" s="85" t="s">
        <v>961</v>
      </c>
      <c r="AE690" s="99" t="s">
        <v>961</v>
      </c>
      <c r="AF690" s="86" t="s">
        <v>961</v>
      </c>
      <c r="AG690" s="85">
        <v>1</v>
      </c>
      <c r="AH690" s="85" t="s">
        <v>961</v>
      </c>
      <c r="AI690" s="85" t="s">
        <v>961</v>
      </c>
      <c r="AJ690" s="85" t="s">
        <v>961</v>
      </c>
      <c r="AK690" s="85" t="s">
        <v>961</v>
      </c>
      <c r="AL690" s="85" t="s">
        <v>961</v>
      </c>
      <c r="AM690" s="85" t="s">
        <v>961</v>
      </c>
      <c r="AN690" s="85" t="s">
        <v>961</v>
      </c>
      <c r="AO690" s="85" t="s">
        <v>961</v>
      </c>
      <c r="AP690" s="85" t="s">
        <v>961</v>
      </c>
      <c r="AQ690" s="85" t="s">
        <v>961</v>
      </c>
      <c r="AR690" s="85" t="s">
        <v>961</v>
      </c>
    </row>
    <row r="691" spans="1:44" ht="16.5" thickTop="1" thickBot="1" x14ac:dyDescent="0.3">
      <c r="A691" s="61">
        <f t="shared" si="97"/>
        <v>98</v>
      </c>
      <c r="B691" s="92" t="str">
        <f>IF(ISERROR(IF(ISBLANK(C691),"",_xlfn.XLOOKUP(C691,'[1]Инф. по МКД'!$D$3:$D$13151,'[1]Инф. по МКД'!$C$3:$C$13151,,0))),"",IF(ISBLANK(C691),"",_xlfn.XLOOKUP(C691,'[1]Инф. по МКД'!$D$3:$D$13151,'[1]Инф. по МКД'!$C$3:$C$13151,,0)))</f>
        <v>город Пермь</v>
      </c>
      <c r="C691" s="96" t="s">
        <v>899</v>
      </c>
      <c r="D691" s="74">
        <f>IF(ISERROR(IF(ISBLANK($C691),"",VLOOKUP($C691,'[1]Инф. по МКД'!$D$3:$T$13113,3,0))),"",IF(ISBLANK($C691),"",VLOOKUP($C691,'[1]Инф. по МКД'!$D$3:$T$13113,3,0)))</f>
        <v>2004</v>
      </c>
      <c r="E691" s="75"/>
      <c r="F691" s="87" t="str">
        <f>IF(ISERROR(IF(ISBLANK($C691),"",VLOOKUP($C691,'[1]Инф. по МКД'!$D$3:$T$13113,5,0))),"",IF(ISBLANK($C691),"",VLOOKUP($C691,'[1]Инф. по МКД'!$D$3:$T$13113,5,0)))</f>
        <v>Кирпич</v>
      </c>
      <c r="G691" s="75">
        <f>IF(ISERROR(IF(ISBLANK($C691),"",VLOOKUP($C691,'[1]Инф. по МКД'!$D$3:$T$13113,9,0))),"",IF(ISBLANK($C691),"",VLOOKUP($C691,'[1]Инф. по МКД'!$D$3:$T$13113,9,0)))</f>
        <v>8</v>
      </c>
      <c r="H691" s="61">
        <f>IF(ISERROR(IF(ISBLANK($C691),"",VLOOKUP($C691,'[1]Инф. по МКД'!$D$3:$T$13113,10,0))),"",IF(ISBLANK($C691),"",VLOOKUP($C691,'[1]Инф. по МКД'!$D$3:$T$13113,10,0)))</f>
        <v>2</v>
      </c>
      <c r="I691" s="77">
        <f>IF(ISERROR(IF(ISBLANK($C691),"",VLOOKUP($C691,'[1]Инф. по МКД'!$D$3:$T$13113,14,0))),"",IF(ISBLANK($C691),"",VLOOKUP($C691,'[1]Инф. по МКД'!$D$3:$T$13113,14,0)))</f>
        <v>4012.6</v>
      </c>
      <c r="J691" s="78">
        <f>IF(ISERROR(IF(ISBLANK($C691),"",VLOOKUP($C691,'[1]Инф. по МКД'!$D$3:$T$13113,15,0))),"",IF(ISBLANK($C691),"",VLOOKUP($C691,'[1]Инф. по МКД'!$D$3:$T$13113,15,0)))</f>
        <v>2556.9</v>
      </c>
      <c r="K691" s="77">
        <f>IF(ISERROR(IF(ISBLANK($C691),"",VLOOKUP($C691,'[1]Инф. по МКД'!$D$3:$T$13113,16,0))),"",IF(ISBLANK($C691),"",VLOOKUP($C691,'[1]Инф. по МКД'!$D$3:$T$13113,16,0)))</f>
        <v>2556.9</v>
      </c>
      <c r="L691" s="79">
        <f>IF(ISERROR(IF(ISBLANK($C691),"",VLOOKUP($C691,'[1]Инф. по МКД'!$D$3:$T$13113,17,0))),"",IF(ISBLANK($C691),"",VLOOKUP($C691,'[1]Инф. по МКД'!$D$3:$T$13113,17,0)))</f>
        <v>77</v>
      </c>
      <c r="M691" s="80">
        <f t="shared" si="96"/>
        <v>8297695.6699999999</v>
      </c>
      <c r="N691" s="78"/>
      <c r="O691" s="78"/>
      <c r="P691" s="78"/>
      <c r="Q691" s="80">
        <f>IF('Форма 2'!D691=0,"",'Форма 2'!D691-N691-O691-P691)</f>
        <v>8297695.6699999999</v>
      </c>
      <c r="R691" s="81">
        <f t="shared" si="101"/>
        <v>3245.2171262075167</v>
      </c>
      <c r="S691" s="81">
        <f t="shared" si="102"/>
        <v>3245.2171262075167</v>
      </c>
      <c r="T691" s="82">
        <v>46387</v>
      </c>
      <c r="U691" s="75" t="s">
        <v>44</v>
      </c>
      <c r="V691" s="84"/>
      <c r="W691" s="84">
        <f t="shared" si="98"/>
        <v>1</v>
      </c>
      <c r="X691" s="85" t="s">
        <v>961</v>
      </c>
      <c r="Y691" s="85" t="s">
        <v>961</v>
      </c>
      <c r="Z691" s="85" t="s">
        <v>961</v>
      </c>
      <c r="AA691" s="85" t="s">
        <v>961</v>
      </c>
      <c r="AB691" s="85" t="s">
        <v>961</v>
      </c>
      <c r="AC691" s="85" t="s">
        <v>961</v>
      </c>
      <c r="AD691" s="85" t="s">
        <v>961</v>
      </c>
      <c r="AE691" s="99" t="s">
        <v>961</v>
      </c>
      <c r="AF691" s="86" t="s">
        <v>961</v>
      </c>
      <c r="AG691" s="85">
        <v>1</v>
      </c>
      <c r="AH691" s="85" t="s">
        <v>961</v>
      </c>
      <c r="AI691" s="85" t="s">
        <v>961</v>
      </c>
      <c r="AJ691" s="85" t="s">
        <v>961</v>
      </c>
      <c r="AK691" s="85" t="s">
        <v>961</v>
      </c>
      <c r="AL691" s="85" t="s">
        <v>961</v>
      </c>
      <c r="AM691" s="85" t="s">
        <v>961</v>
      </c>
      <c r="AN691" s="85" t="s">
        <v>961</v>
      </c>
      <c r="AO691" s="85" t="s">
        <v>961</v>
      </c>
      <c r="AP691" s="85" t="s">
        <v>961</v>
      </c>
      <c r="AQ691" s="85" t="s">
        <v>961</v>
      </c>
      <c r="AR691" s="85" t="s">
        <v>961</v>
      </c>
    </row>
    <row r="692" spans="1:44" ht="16.5" thickTop="1" thickBot="1" x14ac:dyDescent="0.3">
      <c r="A692" s="61">
        <f t="shared" si="97"/>
        <v>99</v>
      </c>
      <c r="B692" s="92" t="str">
        <f>IF(ISERROR(IF(ISBLANK(C692),"",_xlfn.XLOOKUP(C692,'[1]Инф. по МКД'!$D$3:$D$13151,'[1]Инф. по МКД'!$C$3:$C$13151,,0))),"",IF(ISBLANK(C692),"",_xlfn.XLOOKUP(C692,'[1]Инф. по МКД'!$D$3:$D$13151,'[1]Инф. по МКД'!$C$3:$C$13151,,0)))</f>
        <v>город Пермь</v>
      </c>
      <c r="C692" s="96" t="s">
        <v>659</v>
      </c>
      <c r="D692" s="74">
        <f>IF(ISERROR(IF(ISBLANK($C692),"",VLOOKUP($C692,'[1]Инф. по МКД'!$D$3:$T$13113,3,0))),"",IF(ISBLANK($C692),"",VLOOKUP($C692,'[1]Инф. по МКД'!$D$3:$T$13113,3,0)))</f>
        <v>1956</v>
      </c>
      <c r="E692" s="75"/>
      <c r="F692" s="87" t="str">
        <f>IF(ISERROR(IF(ISBLANK($C692),"",VLOOKUP($C692,'[1]Инф. по МКД'!$D$3:$T$13113,5,0))),"",IF(ISBLANK($C692),"",VLOOKUP($C692,'[1]Инф. по МКД'!$D$3:$T$13113,5,0)))</f>
        <v>Кирпич</v>
      </c>
      <c r="G692" s="75">
        <f>IF(ISERROR(IF(ISBLANK($C692),"",VLOOKUP($C692,'[1]Инф. по МКД'!$D$3:$T$13113,9,0))),"",IF(ISBLANK($C692),"",VLOOKUP($C692,'[1]Инф. по МКД'!$D$3:$T$13113,9,0)))</f>
        <v>3</v>
      </c>
      <c r="H692" s="61">
        <f>IF(ISERROR(IF(ISBLANK($C692),"",VLOOKUP($C692,'[1]Инф. по МКД'!$D$3:$T$13113,10,0))),"",IF(ISBLANK($C692),"",VLOOKUP($C692,'[1]Инф. по МКД'!$D$3:$T$13113,10,0)))</f>
        <v>3</v>
      </c>
      <c r="I692" s="77">
        <f>IF(ISERROR(IF(ISBLANK($C692),"",VLOOKUP($C692,'[1]Инф. по МКД'!$D$3:$T$13113,14,0))),"",IF(ISBLANK($C692),"",VLOOKUP($C692,'[1]Инф. по МКД'!$D$3:$T$13113,14,0)))</f>
        <v>1631.82</v>
      </c>
      <c r="J692" s="78">
        <f>IF(ISERROR(IF(ISBLANK($C692),"",VLOOKUP($C692,'[1]Инф. по МКД'!$D$3:$T$13113,15,0))),"",IF(ISBLANK($C692),"",VLOOKUP($C692,'[1]Инф. по МКД'!$D$3:$T$13113,15,0)))</f>
        <v>1259.81</v>
      </c>
      <c r="K692" s="77">
        <f>IF(ISERROR(IF(ISBLANK($C692),"",VLOOKUP($C692,'[1]Инф. по МКД'!$D$3:$T$13113,16,0))),"",IF(ISBLANK($C692),"",VLOOKUP($C692,'[1]Инф. по МКД'!$D$3:$T$13113,16,0)))</f>
        <v>768.48</v>
      </c>
      <c r="L692" s="79">
        <f>IF(ISERROR(IF(ISBLANK($C692),"",VLOOKUP($C692,'[1]Инф. по МКД'!$D$3:$T$13113,17,0))),"",IF(ISBLANK($C692),"",VLOOKUP($C692,'[1]Инф. по МКД'!$D$3:$T$13113,17,0)))</f>
        <v>56</v>
      </c>
      <c r="M692" s="80">
        <f t="shared" si="96"/>
        <v>29669620.690000001</v>
      </c>
      <c r="N692" s="78"/>
      <c r="O692" s="78"/>
      <c r="P692" s="78"/>
      <c r="Q692" s="80">
        <f>IF('Форма 2'!D692=0,"",'Форма 2'!D692-N692-O692-P692)</f>
        <v>29669620.690000001</v>
      </c>
      <c r="R692" s="81">
        <f t="shared" si="101"/>
        <v>23550.869329502071</v>
      </c>
      <c r="S692" s="81">
        <f t="shared" si="102"/>
        <v>23550.869329502071</v>
      </c>
      <c r="T692" s="82">
        <v>46387</v>
      </c>
      <c r="U692" s="75" t="s">
        <v>43</v>
      </c>
      <c r="V692" s="84"/>
      <c r="W692" s="84">
        <f t="shared" si="98"/>
        <v>6</v>
      </c>
      <c r="X692" s="85">
        <v>1</v>
      </c>
      <c r="Y692" s="85">
        <v>1</v>
      </c>
      <c r="Z692" s="85" t="s">
        <v>961</v>
      </c>
      <c r="AA692" s="85" t="s">
        <v>961</v>
      </c>
      <c r="AB692" s="85" t="s">
        <v>961</v>
      </c>
      <c r="AC692" s="85">
        <v>1</v>
      </c>
      <c r="AD692" s="85">
        <v>1</v>
      </c>
      <c r="AE692" s="99" t="s">
        <v>961</v>
      </c>
      <c r="AF692" s="86" t="s">
        <v>961</v>
      </c>
      <c r="AG692" s="85" t="s">
        <v>961</v>
      </c>
      <c r="AH692" s="85">
        <v>1</v>
      </c>
      <c r="AI692" s="85" t="s">
        <v>961</v>
      </c>
      <c r="AJ692" s="85" t="s">
        <v>961</v>
      </c>
      <c r="AK692" s="85">
        <v>1</v>
      </c>
      <c r="AL692" s="85" t="s">
        <v>961</v>
      </c>
      <c r="AM692" s="85" t="s">
        <v>961</v>
      </c>
      <c r="AN692" s="85" t="s">
        <v>961</v>
      </c>
      <c r="AO692" s="85" t="s">
        <v>961</v>
      </c>
      <c r="AP692" s="85" t="s">
        <v>961</v>
      </c>
      <c r="AQ692" s="85" t="s">
        <v>961</v>
      </c>
      <c r="AR692" s="85" t="s">
        <v>961</v>
      </c>
    </row>
    <row r="693" spans="1:44" ht="16.5" thickTop="1" thickBot="1" x14ac:dyDescent="0.3">
      <c r="A693" s="61">
        <f t="shared" si="97"/>
        <v>100</v>
      </c>
      <c r="B693" s="92" t="str">
        <f>IF(ISERROR(IF(ISBLANK(C693),"",_xlfn.XLOOKUP(C693,'[1]Инф. по МКД'!$D$3:$D$13151,'[1]Инф. по МКД'!$C$3:$C$13151,,0))),"",IF(ISBLANK(C693),"",_xlfn.XLOOKUP(C693,'[1]Инф. по МКД'!$D$3:$D$13151,'[1]Инф. по МКД'!$C$3:$C$13151,,0)))</f>
        <v>город Пермь</v>
      </c>
      <c r="C693" s="96" t="s">
        <v>901</v>
      </c>
      <c r="D693" s="74">
        <f>IF(ISERROR(IF(ISBLANK($C693),"",VLOOKUP($C693,'[1]Инф. по МКД'!$D$3:$T$13113,3,0))),"",IF(ISBLANK($C693),"",VLOOKUP($C693,'[1]Инф. по МКД'!$D$3:$T$13113,3,0)))</f>
        <v>1999</v>
      </c>
      <c r="E693" s="75"/>
      <c r="F693" s="87">
        <f>IF(ISERROR(IF(ISBLANK($C693),"",VLOOKUP($C693,'[1]Инф. по МКД'!$D$3:$T$13113,5,0))),"",IF(ISBLANK($C693),"",VLOOKUP($C693,'[1]Инф. по МКД'!$D$3:$T$13113,5,0)))</f>
        <v>0</v>
      </c>
      <c r="G693" s="75">
        <f>IF(ISERROR(IF(ISBLANK($C693),"",VLOOKUP($C693,'[1]Инф. по МКД'!$D$3:$T$13113,9,0))),"",IF(ISBLANK($C693),"",VLOOKUP($C693,'[1]Инф. по МКД'!$D$3:$T$13113,9,0)))</f>
        <v>11</v>
      </c>
      <c r="H693" s="61">
        <f>IF(ISERROR(IF(ISBLANK($C693),"",VLOOKUP($C693,'[1]Инф. по МКД'!$D$3:$T$13113,10,0))),"",IF(ISBLANK($C693),"",VLOOKUP($C693,'[1]Инф. по МКД'!$D$3:$T$13113,10,0)))</f>
        <v>5</v>
      </c>
      <c r="I693" s="77">
        <f>IF(ISERROR(IF(ISBLANK($C693),"",VLOOKUP($C693,'[1]Инф. по МКД'!$D$3:$T$13113,14,0))),"",IF(ISBLANK($C693),"",VLOOKUP($C693,'[1]Инф. по МКД'!$D$3:$T$13113,14,0)))</f>
        <v>9828.1</v>
      </c>
      <c r="J693" s="78">
        <f>IF(ISERROR(IF(ISBLANK($C693),"",VLOOKUP($C693,'[1]Инф. по МКД'!$D$3:$T$13113,15,0))),"",IF(ISBLANK($C693),"",VLOOKUP($C693,'[1]Инф. по МКД'!$D$3:$T$13113,15,0)))</f>
        <v>9626.1</v>
      </c>
      <c r="K693" s="77">
        <f>IF(ISERROR(IF(ISBLANK($C693),"",VLOOKUP($C693,'[1]Инф. по МКД'!$D$3:$T$13113,16,0))),"",IF(ISBLANK($C693),"",VLOOKUP($C693,'[1]Инф. по МКД'!$D$3:$T$13113,16,0)))</f>
        <v>9626.1</v>
      </c>
      <c r="L693" s="79">
        <f>IF(ISERROR(IF(ISBLANK($C693),"",VLOOKUP($C693,'[1]Инф. по МКД'!$D$3:$T$13113,17,0))),"",IF(ISBLANK($C693),"",VLOOKUP($C693,'[1]Инф. по МКД'!$D$3:$T$13113,17,0)))</f>
        <v>324</v>
      </c>
      <c r="M693" s="80">
        <f t="shared" si="96"/>
        <v>19651584</v>
      </c>
      <c r="N693" s="78"/>
      <c r="O693" s="78"/>
      <c r="P693" s="78"/>
      <c r="Q693" s="80">
        <f>IF('Форма 2'!D693=0,"",'Форма 2'!D693-N693-O693-P693)</f>
        <v>19651584</v>
      </c>
      <c r="R693" s="81">
        <f t="shared" si="101"/>
        <v>2041.4896998784554</v>
      </c>
      <c r="S693" s="81">
        <f t="shared" si="102"/>
        <v>2041.4896998784554</v>
      </c>
      <c r="T693" s="82">
        <v>46387</v>
      </c>
      <c r="U693" s="75" t="s">
        <v>44</v>
      </c>
      <c r="V693" s="84"/>
      <c r="W693" s="84">
        <f t="shared" si="98"/>
        <v>1</v>
      </c>
      <c r="X693" s="85" t="s">
        <v>961</v>
      </c>
      <c r="Y693" s="85" t="s">
        <v>961</v>
      </c>
      <c r="Z693" s="85" t="s">
        <v>961</v>
      </c>
      <c r="AA693" s="85" t="s">
        <v>961</v>
      </c>
      <c r="AB693" s="85" t="s">
        <v>961</v>
      </c>
      <c r="AC693" s="85" t="s">
        <v>961</v>
      </c>
      <c r="AD693" s="85" t="s">
        <v>961</v>
      </c>
      <c r="AE693" s="99">
        <v>5</v>
      </c>
      <c r="AF693" s="86">
        <v>19651584</v>
      </c>
      <c r="AG693" s="85" t="s">
        <v>961</v>
      </c>
      <c r="AH693" s="85" t="s">
        <v>961</v>
      </c>
      <c r="AI693" s="85" t="s">
        <v>961</v>
      </c>
      <c r="AJ693" s="85" t="s">
        <v>961</v>
      </c>
      <c r="AK693" s="85" t="s">
        <v>961</v>
      </c>
      <c r="AL693" s="85" t="s">
        <v>961</v>
      </c>
      <c r="AM693" s="85" t="s">
        <v>961</v>
      </c>
      <c r="AN693" s="85" t="s">
        <v>961</v>
      </c>
      <c r="AO693" s="85" t="s">
        <v>961</v>
      </c>
      <c r="AP693" s="85" t="s">
        <v>961</v>
      </c>
      <c r="AQ693" s="85" t="s">
        <v>961</v>
      </c>
      <c r="AR693" s="85" t="s">
        <v>961</v>
      </c>
    </row>
    <row r="694" spans="1:44" ht="16.5" thickTop="1" thickBot="1" x14ac:dyDescent="0.3">
      <c r="A694" s="61">
        <f t="shared" si="97"/>
        <v>101</v>
      </c>
      <c r="B694" s="92" t="str">
        <f>IF(ISERROR(IF(ISBLANK(C694),"",_xlfn.XLOOKUP(C694,'[1]Инф. по МКД'!$D$3:$D$13151,'[1]Инф. по МКД'!$C$3:$C$13151,,0))),"",IF(ISBLANK(C694),"",_xlfn.XLOOKUP(C694,'[1]Инф. по МКД'!$D$3:$D$13151,'[1]Инф. по МКД'!$C$3:$C$13151,,0)))</f>
        <v>город Пермь</v>
      </c>
      <c r="C694" s="96" t="s">
        <v>900</v>
      </c>
      <c r="D694" s="74">
        <f>IF(ISERROR(IF(ISBLANK($C694),"",VLOOKUP($C694,'[1]Инф. по МКД'!$D$3:$T$13113,3,0))),"",IF(ISBLANK($C694),"",VLOOKUP($C694,'[1]Инф. по МКД'!$D$3:$T$13113,3,0)))</f>
        <v>1993</v>
      </c>
      <c r="E694" s="75"/>
      <c r="F694" s="87" t="str">
        <f>IF(ISERROR(IF(ISBLANK($C694),"",VLOOKUP($C694,'[1]Инф. по МКД'!$D$3:$T$13113,5,0))),"",IF(ISBLANK($C694),"",VLOOKUP($C694,'[1]Инф. по МКД'!$D$3:$T$13113,5,0)))</f>
        <v>Панели</v>
      </c>
      <c r="G694" s="75">
        <f>IF(ISERROR(IF(ISBLANK($C694),"",VLOOKUP($C694,'[1]Инф. по МКД'!$D$3:$T$13113,9,0))),"",IF(ISBLANK($C694),"",VLOOKUP($C694,'[1]Инф. по МКД'!$D$3:$T$13113,9,0)))</f>
        <v>16</v>
      </c>
      <c r="H694" s="61">
        <f>IF(ISERROR(IF(ISBLANK($C694),"",VLOOKUP($C694,'[1]Инф. по МКД'!$D$3:$T$13113,10,0))),"",IF(ISBLANK($C694),"",VLOOKUP($C694,'[1]Инф. по МКД'!$D$3:$T$13113,10,0)))</f>
        <v>5</v>
      </c>
      <c r="I694" s="77">
        <f>IF(ISERROR(IF(ISBLANK($C694),"",VLOOKUP($C694,'[1]Инф. по МКД'!$D$3:$T$13113,14,0))),"",IF(ISBLANK($C694),"",VLOOKUP($C694,'[1]Инф. по МКД'!$D$3:$T$13113,14,0)))</f>
        <v>17843.3</v>
      </c>
      <c r="J694" s="78">
        <f>IF(ISERROR(IF(ISBLANK($C694),"",VLOOKUP($C694,'[1]Инф. по МКД'!$D$3:$T$13113,15,0))),"",IF(ISBLANK($C694),"",VLOOKUP($C694,'[1]Инф. по МКД'!$D$3:$T$13113,15,0)))</f>
        <v>17843.3</v>
      </c>
      <c r="K694" s="77">
        <f>IF(ISERROR(IF(ISBLANK($C694),"",VLOOKUP($C694,'[1]Инф. по МКД'!$D$3:$T$13113,16,0))),"",IF(ISBLANK($C694),"",VLOOKUP($C694,'[1]Инф. по МКД'!$D$3:$T$13113,16,0)))</f>
        <v>14607.6</v>
      </c>
      <c r="L694" s="79">
        <f>IF(ISERROR(IF(ISBLANK($C694),"",VLOOKUP($C694,'[1]Инф. по МКД'!$D$3:$T$13113,17,0))),"",IF(ISBLANK($C694),"",VLOOKUP($C694,'[1]Инф. по МКД'!$D$3:$T$13113,17,0)))</f>
        <v>507</v>
      </c>
      <c r="M694" s="80">
        <f t="shared" si="96"/>
        <v>68607488.5</v>
      </c>
      <c r="N694" s="78"/>
      <c r="O694" s="78"/>
      <c r="P694" s="78"/>
      <c r="Q694" s="80">
        <f>IF('Форма 2'!D694=0,"",'Форма 2'!D694-N694-O694-P694)</f>
        <v>68607488.5</v>
      </c>
      <c r="R694" s="81">
        <f t="shared" si="101"/>
        <v>3845</v>
      </c>
      <c r="S694" s="81">
        <f t="shared" si="102"/>
        <v>3845</v>
      </c>
      <c r="T694" s="82">
        <v>46387</v>
      </c>
      <c r="U694" s="75" t="s">
        <v>44</v>
      </c>
      <c r="V694" s="84"/>
      <c r="W694" s="84">
        <f t="shared" si="98"/>
        <v>2</v>
      </c>
      <c r="X694" s="85" t="s">
        <v>961</v>
      </c>
      <c r="Y694" s="85" t="s">
        <v>961</v>
      </c>
      <c r="Z694" s="85" t="s">
        <v>961</v>
      </c>
      <c r="AA694" s="85" t="s">
        <v>961</v>
      </c>
      <c r="AB694" s="85" t="s">
        <v>961</v>
      </c>
      <c r="AC694" s="85" t="s">
        <v>961</v>
      </c>
      <c r="AD694" s="85" t="s">
        <v>961</v>
      </c>
      <c r="AE694" s="99" t="s">
        <v>961</v>
      </c>
      <c r="AF694" s="86" t="s">
        <v>961</v>
      </c>
      <c r="AG694" s="85" t="s">
        <v>961</v>
      </c>
      <c r="AH694" s="85">
        <v>1</v>
      </c>
      <c r="AI694" s="85" t="s">
        <v>961</v>
      </c>
      <c r="AJ694" s="85" t="s">
        <v>961</v>
      </c>
      <c r="AK694" s="85">
        <v>1</v>
      </c>
      <c r="AL694" s="85" t="s">
        <v>961</v>
      </c>
      <c r="AM694" s="85" t="s">
        <v>961</v>
      </c>
      <c r="AN694" s="85" t="s">
        <v>961</v>
      </c>
      <c r="AO694" s="85" t="s">
        <v>961</v>
      </c>
      <c r="AP694" s="85" t="s">
        <v>961</v>
      </c>
      <c r="AQ694" s="85" t="s">
        <v>961</v>
      </c>
      <c r="AR694" s="85" t="s">
        <v>961</v>
      </c>
    </row>
    <row r="695" spans="1:44" ht="16.5" thickTop="1" thickBot="1" x14ac:dyDescent="0.3">
      <c r="A695" s="61">
        <f t="shared" si="97"/>
        <v>102</v>
      </c>
      <c r="B695" s="92" t="str">
        <f>IF(ISERROR(IF(ISBLANK(C695),"",_xlfn.XLOOKUP(C695,'[1]Инф. по МКД'!$D$3:$D$13151,'[1]Инф. по МКД'!$C$3:$C$13151,,0))),"",IF(ISBLANK(C695),"",_xlfn.XLOOKUP(C695,'[1]Инф. по МКД'!$D$3:$D$13151,'[1]Инф. по МКД'!$C$3:$C$13151,,0)))</f>
        <v>город Пермь</v>
      </c>
      <c r="C695" s="96" t="s">
        <v>902</v>
      </c>
      <c r="D695" s="74">
        <f>IF(ISERROR(IF(ISBLANK($C695),"",VLOOKUP($C695,'[1]Инф. по МКД'!$D$3:$T$13113,3,0))),"",IF(ISBLANK($C695),"",VLOOKUP($C695,'[1]Инф. по МКД'!$D$3:$T$13113,3,0)))</f>
        <v>1989</v>
      </c>
      <c r="E695" s="75"/>
      <c r="F695" s="87" t="str">
        <f>IF(ISERROR(IF(ISBLANK($C695),"",VLOOKUP($C695,'[1]Инф. по МКД'!$D$3:$T$13113,5,0))),"",IF(ISBLANK($C695),"",VLOOKUP($C695,'[1]Инф. по МКД'!$D$3:$T$13113,5,0)))</f>
        <v>Панель</v>
      </c>
      <c r="G695" s="75">
        <f>IF(ISERROR(IF(ISBLANK($C695),"",VLOOKUP($C695,'[1]Инф. по МКД'!$D$3:$T$13113,9,0))),"",IF(ISBLANK($C695),"",VLOOKUP($C695,'[1]Инф. по МКД'!$D$3:$T$13113,9,0)))</f>
        <v>16</v>
      </c>
      <c r="H695" s="61">
        <f>IF(ISERROR(IF(ISBLANK($C695),"",VLOOKUP($C695,'[1]Инф. по МКД'!$D$3:$T$13113,10,0))),"",IF(ISBLANK($C695),"",VLOOKUP($C695,'[1]Инф. по МКД'!$D$3:$T$13113,10,0)))</f>
        <v>1</v>
      </c>
      <c r="I695" s="77">
        <f>IF(ISERROR(IF(ISBLANK($C695),"",VLOOKUP($C695,'[1]Инф. по МКД'!$D$3:$T$13113,14,0))),"",IF(ISBLANK($C695),"",VLOOKUP($C695,'[1]Инф. по МКД'!$D$3:$T$13113,14,0)))</f>
        <v>5958.2</v>
      </c>
      <c r="J695" s="78">
        <f>IF(ISERROR(IF(ISBLANK($C695),"",VLOOKUP($C695,'[1]Инф. по МКД'!$D$3:$T$13113,15,0))),"",IF(ISBLANK($C695),"",VLOOKUP($C695,'[1]Инф. по МКД'!$D$3:$T$13113,15,0)))</f>
        <v>5298.2</v>
      </c>
      <c r="K695" s="77">
        <f>IF(ISERROR(IF(ISBLANK($C695),"",VLOOKUP($C695,'[1]Инф. по МКД'!$D$3:$T$13113,16,0))),"",IF(ISBLANK($C695),"",VLOOKUP($C695,'[1]Инф. по МКД'!$D$3:$T$13113,16,0)))</f>
        <v>5298.2</v>
      </c>
      <c r="L695" s="79">
        <f>IF(ISERROR(IF(ISBLANK($C695),"",VLOOKUP($C695,'[1]Инф. по МКД'!$D$3:$T$13113,17,0))),"",IF(ISBLANK($C695),"",VLOOKUP($C695,'[1]Инф. по МКД'!$D$3:$T$13113,17,0)))</f>
        <v>244</v>
      </c>
      <c r="M695" s="80">
        <f t="shared" si="96"/>
        <v>3362212.26</v>
      </c>
      <c r="N695" s="78"/>
      <c r="O695" s="78"/>
      <c r="P695" s="78"/>
      <c r="Q695" s="80">
        <f>IF('Форма 2'!D695=0,"",'Форма 2'!D695-N695-O695-P695)</f>
        <v>3362212.26</v>
      </c>
      <c r="R695" s="81">
        <f t="shared" si="101"/>
        <v>634.59519459439048</v>
      </c>
      <c r="S695" s="81">
        <f t="shared" si="102"/>
        <v>634.59519459439048</v>
      </c>
      <c r="T695" s="82">
        <v>46387</v>
      </c>
      <c r="U695" s="75" t="s">
        <v>44</v>
      </c>
      <c r="V695" s="83"/>
      <c r="W695" s="84">
        <f t="shared" si="98"/>
        <v>1</v>
      </c>
      <c r="X695" s="85" t="s">
        <v>961</v>
      </c>
      <c r="Y695" s="85" t="s">
        <v>961</v>
      </c>
      <c r="Z695" s="85" t="s">
        <v>961</v>
      </c>
      <c r="AA695" s="85" t="s">
        <v>961</v>
      </c>
      <c r="AB695" s="85" t="s">
        <v>961</v>
      </c>
      <c r="AC695" s="85" t="s">
        <v>961</v>
      </c>
      <c r="AD695" s="85" t="s">
        <v>961</v>
      </c>
      <c r="AE695" s="99" t="s">
        <v>961</v>
      </c>
      <c r="AF695" s="86" t="s">
        <v>961</v>
      </c>
      <c r="AG695" s="85" t="s">
        <v>961</v>
      </c>
      <c r="AH695" s="85" t="s">
        <v>961</v>
      </c>
      <c r="AI695" s="85" t="s">
        <v>961</v>
      </c>
      <c r="AJ695" s="85" t="s">
        <v>961</v>
      </c>
      <c r="AK695" s="85" t="s">
        <v>961</v>
      </c>
      <c r="AL695" s="85" t="s">
        <v>961</v>
      </c>
      <c r="AM695" s="85" t="s">
        <v>961</v>
      </c>
      <c r="AN695" s="85" t="s">
        <v>961</v>
      </c>
      <c r="AO695" s="85" t="s">
        <v>961</v>
      </c>
      <c r="AP695" s="85">
        <v>1</v>
      </c>
      <c r="AQ695" s="85" t="s">
        <v>961</v>
      </c>
      <c r="AR695" s="85" t="s">
        <v>961</v>
      </c>
    </row>
    <row r="696" spans="1:44" ht="16.5" thickTop="1" thickBot="1" x14ac:dyDescent="0.3">
      <c r="A696" s="61">
        <f t="shared" si="97"/>
        <v>103</v>
      </c>
      <c r="B696" s="92" t="str">
        <f>IF(ISERROR(IF(ISBLANK(C696),"",_xlfn.XLOOKUP(C696,'[1]Инф. по МКД'!$D$3:$D$13151,'[1]Инф. по МКД'!$C$3:$C$13151,,0))),"",IF(ISBLANK(C696),"",_xlfn.XLOOKUP(C696,'[1]Инф. по МКД'!$D$3:$D$13151,'[1]Инф. по МКД'!$C$3:$C$13151,,0)))</f>
        <v>город Пермь</v>
      </c>
      <c r="C696" s="96" t="s">
        <v>903</v>
      </c>
      <c r="D696" s="74">
        <f>IF(ISERROR(IF(ISBLANK($C696),"",VLOOKUP($C696,'[1]Инф. по МКД'!$D$3:$T$13113,3,0))),"",IF(ISBLANK($C696),"",VLOOKUP($C696,'[1]Инф. по МКД'!$D$3:$T$13113,3,0)))</f>
        <v>1986</v>
      </c>
      <c r="E696" s="75"/>
      <c r="F696" s="87" t="str">
        <f>IF(ISERROR(IF(ISBLANK($C696),"",VLOOKUP($C696,'[1]Инф. по МКД'!$D$3:$T$13113,5,0))),"",IF(ISBLANK($C696),"",VLOOKUP($C696,'[1]Инф. по МКД'!$D$3:$T$13113,5,0)))</f>
        <v>Кирпич</v>
      </c>
      <c r="G696" s="75">
        <f>IF(ISERROR(IF(ISBLANK($C696),"",VLOOKUP($C696,'[1]Инф. по МКД'!$D$3:$T$13113,9,0))),"",IF(ISBLANK($C696),"",VLOOKUP($C696,'[1]Инф. по МКД'!$D$3:$T$13113,9,0)))</f>
        <v>9</v>
      </c>
      <c r="H696" s="61">
        <f>IF(ISERROR(IF(ISBLANK($C696),"",VLOOKUP($C696,'[1]Инф. по МКД'!$D$3:$T$13113,10,0))),"",IF(ISBLANK($C696),"",VLOOKUP($C696,'[1]Инф. по МКД'!$D$3:$T$13113,10,0)))</f>
        <v>2</v>
      </c>
      <c r="I696" s="77">
        <f>IF(ISERROR(IF(ISBLANK($C696),"",VLOOKUP($C696,'[1]Инф. по МКД'!$D$3:$T$13113,14,0))),"",IF(ISBLANK($C696),"",VLOOKUP($C696,'[1]Инф. по МКД'!$D$3:$T$13113,14,0)))</f>
        <v>4735.8</v>
      </c>
      <c r="J696" s="78">
        <f>IF(ISERROR(IF(ISBLANK($C696),"",VLOOKUP($C696,'[1]Инф. по МКД'!$D$3:$T$13113,15,0))),"",IF(ISBLANK($C696),"",VLOOKUP($C696,'[1]Инф. по МКД'!$D$3:$T$13113,15,0)))</f>
        <v>3991.9</v>
      </c>
      <c r="K696" s="77">
        <f>IF(ISERROR(IF(ISBLANK($C696),"",VLOOKUP($C696,'[1]Инф. по МКД'!$D$3:$T$13113,16,0))),"",IF(ISBLANK($C696),"",VLOOKUP($C696,'[1]Инф. по МКД'!$D$3:$T$13113,16,0)))</f>
        <v>3991.9</v>
      </c>
      <c r="L696" s="79">
        <f>IF(ISERROR(IF(ISBLANK($C696),"",VLOOKUP($C696,'[1]Инф. по МКД'!$D$3:$T$13113,17,0))),"",IF(ISBLANK($C696),"",VLOOKUP($C696,'[1]Инф. по МКД'!$D$3:$T$13113,17,0)))</f>
        <v>212</v>
      </c>
      <c r="M696" s="80">
        <f t="shared" si="96"/>
        <v>72180222.120000005</v>
      </c>
      <c r="N696" s="78"/>
      <c r="O696" s="78"/>
      <c r="P696" s="78"/>
      <c r="Q696" s="80">
        <f>IF('Форма 2'!D696=0,"",'Форма 2'!D696-N696-O696-P696)</f>
        <v>72180222.120000005</v>
      </c>
      <c r="R696" s="81">
        <f t="shared" si="101"/>
        <v>18081.670913600039</v>
      </c>
      <c r="S696" s="81">
        <f t="shared" si="102"/>
        <v>18081.670913600039</v>
      </c>
      <c r="T696" s="82">
        <v>46387</v>
      </c>
      <c r="U696" s="75" t="s">
        <v>44</v>
      </c>
      <c r="V696" s="84"/>
      <c r="W696" s="84">
        <f t="shared" si="98"/>
        <v>1</v>
      </c>
      <c r="X696" s="85" t="s">
        <v>961</v>
      </c>
      <c r="Y696" s="85" t="s">
        <v>961</v>
      </c>
      <c r="Z696" s="85" t="s">
        <v>961</v>
      </c>
      <c r="AA696" s="85" t="s">
        <v>961</v>
      </c>
      <c r="AB696" s="85" t="s">
        <v>961</v>
      </c>
      <c r="AC696" s="85" t="s">
        <v>961</v>
      </c>
      <c r="AD696" s="85" t="s">
        <v>961</v>
      </c>
      <c r="AE696" s="99" t="s">
        <v>961</v>
      </c>
      <c r="AF696" s="86" t="s">
        <v>961</v>
      </c>
      <c r="AG696" s="85" t="s">
        <v>961</v>
      </c>
      <c r="AH696" s="85" t="s">
        <v>961</v>
      </c>
      <c r="AI696" s="85">
        <v>1</v>
      </c>
      <c r="AJ696" s="85" t="s">
        <v>961</v>
      </c>
      <c r="AK696" s="85" t="s">
        <v>961</v>
      </c>
      <c r="AL696" s="85" t="s">
        <v>961</v>
      </c>
      <c r="AM696" s="85" t="s">
        <v>961</v>
      </c>
      <c r="AN696" s="85" t="s">
        <v>961</v>
      </c>
      <c r="AO696" s="85" t="s">
        <v>961</v>
      </c>
      <c r="AP696" s="85" t="s">
        <v>961</v>
      </c>
      <c r="AQ696" s="85" t="s">
        <v>961</v>
      </c>
      <c r="AR696" s="85" t="s">
        <v>961</v>
      </c>
    </row>
    <row r="697" spans="1:44" ht="16.5" thickTop="1" thickBot="1" x14ac:dyDescent="0.3">
      <c r="A697" s="61">
        <f t="shared" si="97"/>
        <v>104</v>
      </c>
      <c r="B697" s="92" t="str">
        <f>IF(ISERROR(IF(ISBLANK(C697),"",_xlfn.XLOOKUP(C697,'[1]Инф. по МКД'!$D$3:$D$13151,'[1]Инф. по МКД'!$C$3:$C$13151,,0))),"",IF(ISBLANK(C697),"",_xlfn.XLOOKUP(C697,'[1]Инф. по МКД'!$D$3:$D$13151,'[1]Инф. по МКД'!$C$3:$C$13151,,0)))</f>
        <v>город Пермь</v>
      </c>
      <c r="C697" s="96" t="s">
        <v>282</v>
      </c>
      <c r="D697" s="74">
        <f>IF(ISERROR(IF(ISBLANK($C697),"",VLOOKUP($C697,'[1]Инф. по МКД'!$D$3:$T$13113,3,0))),"",IF(ISBLANK($C697),"",VLOOKUP($C697,'[1]Инф. по МКД'!$D$3:$T$13113,3,0)))</f>
        <v>1932</v>
      </c>
      <c r="E697" s="75"/>
      <c r="F697" s="87" t="str">
        <f>IF(ISERROR(IF(ISBLANK($C697),"",VLOOKUP($C697,'[1]Инф. по МКД'!$D$3:$T$13113,5,0))),"",IF(ISBLANK($C697),"",VLOOKUP($C697,'[1]Инф. по МКД'!$D$3:$T$13113,5,0)))</f>
        <v>Кирпич</v>
      </c>
      <c r="G697" s="75">
        <f>IF(ISERROR(IF(ISBLANK($C697),"",VLOOKUP($C697,'[1]Инф. по МКД'!$D$3:$T$13113,9,0))),"",IF(ISBLANK($C697),"",VLOOKUP($C697,'[1]Инф. по МКД'!$D$3:$T$13113,9,0)))</f>
        <v>4</v>
      </c>
      <c r="H697" s="61">
        <f>IF(ISERROR(IF(ISBLANK($C697),"",VLOOKUP($C697,'[1]Инф. по МКД'!$D$3:$T$13113,10,0))),"",IF(ISBLANK($C697),"",VLOOKUP($C697,'[1]Инф. по МКД'!$D$3:$T$13113,10,0)))</f>
        <v>3</v>
      </c>
      <c r="I697" s="77">
        <f>IF(ISERROR(IF(ISBLANK($C697),"",VLOOKUP($C697,'[1]Инф. по МКД'!$D$3:$T$13113,14,0))),"",IF(ISBLANK($C697),"",VLOOKUP($C697,'[1]Инф. по МКД'!$D$3:$T$13113,14,0)))</f>
        <v>1745.79</v>
      </c>
      <c r="J697" s="78">
        <f>IF(ISERROR(IF(ISBLANK($C697),"",VLOOKUP($C697,'[1]Инф. по МКД'!$D$3:$T$13113,15,0))),"",IF(ISBLANK($C697),"",VLOOKUP($C697,'[1]Инф. по МКД'!$D$3:$T$13113,15,0)))</f>
        <v>1495.66</v>
      </c>
      <c r="K697" s="77">
        <f>IF(ISERROR(IF(ISBLANK($C697),"",VLOOKUP($C697,'[1]Инф. по МКД'!$D$3:$T$13113,16,0))),"",IF(ISBLANK($C697),"",VLOOKUP($C697,'[1]Инф. по МКД'!$D$3:$T$13113,16,0)))</f>
        <v>1253.3599999999999</v>
      </c>
      <c r="L697" s="79">
        <f>IF(ISERROR(IF(ISBLANK($C697),"",VLOOKUP($C697,'[1]Инф. по МКД'!$D$3:$T$13113,17,0))),"",IF(ISBLANK($C697),"",VLOOKUP($C697,'[1]Инф. по МКД'!$D$3:$T$13113,17,0)))</f>
        <v>102</v>
      </c>
      <c r="M697" s="80">
        <f t="shared" si="96"/>
        <v>13907102.800000001</v>
      </c>
      <c r="N697" s="78"/>
      <c r="O697" s="78"/>
      <c r="P697" s="78"/>
      <c r="Q697" s="80">
        <f>IF('Форма 2'!D697=0,"",'Форма 2'!D697-N697-O697-P697)</f>
        <v>13907102.800000001</v>
      </c>
      <c r="R697" s="81">
        <f t="shared" si="101"/>
        <v>9298.3049623577554</v>
      </c>
      <c r="S697" s="81">
        <f t="shared" si="102"/>
        <v>9298.3049623577554</v>
      </c>
      <c r="T697" s="82">
        <v>46387</v>
      </c>
      <c r="U697" s="75" t="s">
        <v>43</v>
      </c>
      <c r="V697" s="83"/>
      <c r="W697" s="84">
        <f t="shared" si="98"/>
        <v>4</v>
      </c>
      <c r="X697" s="85">
        <v>1</v>
      </c>
      <c r="Y697" s="85">
        <v>1</v>
      </c>
      <c r="Z697" s="85" t="s">
        <v>961</v>
      </c>
      <c r="AA697" s="85" t="s">
        <v>961</v>
      </c>
      <c r="AB697" s="85" t="s">
        <v>961</v>
      </c>
      <c r="AC697" s="85">
        <v>1</v>
      </c>
      <c r="AD697" s="85" t="s">
        <v>961</v>
      </c>
      <c r="AE697" s="99" t="s">
        <v>961</v>
      </c>
      <c r="AF697" s="86" t="s">
        <v>961</v>
      </c>
      <c r="AG697" s="85">
        <v>1</v>
      </c>
      <c r="AH697" s="85" t="s">
        <v>961</v>
      </c>
      <c r="AI697" s="85" t="s">
        <v>961</v>
      </c>
      <c r="AJ697" s="85" t="s">
        <v>961</v>
      </c>
      <c r="AK697" s="85" t="s">
        <v>961</v>
      </c>
      <c r="AL697" s="85" t="s">
        <v>961</v>
      </c>
      <c r="AM697" s="85" t="s">
        <v>961</v>
      </c>
      <c r="AN697" s="85" t="s">
        <v>961</v>
      </c>
      <c r="AO697" s="85" t="s">
        <v>961</v>
      </c>
      <c r="AP697" s="85" t="s">
        <v>961</v>
      </c>
      <c r="AQ697" s="85" t="s">
        <v>961</v>
      </c>
      <c r="AR697" s="85" t="s">
        <v>961</v>
      </c>
    </row>
    <row r="698" spans="1:44" ht="16.5" thickTop="1" thickBot="1" x14ac:dyDescent="0.3">
      <c r="A698" s="61">
        <f t="shared" si="97"/>
        <v>105</v>
      </c>
      <c r="B698" s="92" t="str">
        <f>IF(ISERROR(IF(ISBLANK(C698),"",_xlfn.XLOOKUP(C698,'[1]Инф. по МКД'!$D$3:$D$13151,'[1]Инф. по МКД'!$C$3:$C$13151,,0))),"",IF(ISBLANK(C698),"",_xlfn.XLOOKUP(C698,'[1]Инф. по МКД'!$D$3:$D$13151,'[1]Инф. по МКД'!$C$3:$C$13151,,0)))</f>
        <v>город Пермь</v>
      </c>
      <c r="C698" s="96" t="s">
        <v>905</v>
      </c>
      <c r="D698" s="74">
        <f>IF(ISERROR(IF(ISBLANK($C698),"",VLOOKUP($C698,'[1]Инф. по МКД'!$D$3:$T$13113,3,0))),"",IF(ISBLANK($C698),"",VLOOKUP($C698,'[1]Инф. по МКД'!$D$3:$T$13113,3,0)))</f>
        <v>1972</v>
      </c>
      <c r="E698" s="75"/>
      <c r="F698" s="87" t="str">
        <f>IF(ISERROR(IF(ISBLANK($C698),"",VLOOKUP($C698,'[1]Инф. по МКД'!$D$3:$T$13113,5,0))),"",IF(ISBLANK($C698),"",VLOOKUP($C698,'[1]Инф. по МКД'!$D$3:$T$13113,5,0)))</f>
        <v>Панели</v>
      </c>
      <c r="G698" s="75">
        <f>IF(ISERROR(IF(ISBLANK($C698),"",VLOOKUP($C698,'[1]Инф. по МКД'!$D$3:$T$13113,9,0))),"",IF(ISBLANK($C698),"",VLOOKUP($C698,'[1]Инф. по МКД'!$D$3:$T$13113,9,0)))</f>
        <v>5</v>
      </c>
      <c r="H698" s="61">
        <f>IF(ISERROR(IF(ISBLANK($C698),"",VLOOKUP($C698,'[1]Инф. по МКД'!$D$3:$T$13113,10,0))),"",IF(ISBLANK($C698),"",VLOOKUP($C698,'[1]Инф. по МКД'!$D$3:$T$13113,10,0)))</f>
        <v>6</v>
      </c>
      <c r="I698" s="77">
        <f>IF(ISERROR(IF(ISBLANK($C698),"",VLOOKUP($C698,'[1]Инф. по МКД'!$D$3:$T$13113,14,0))),"",IF(ISBLANK($C698),"",VLOOKUP($C698,'[1]Инф. по МКД'!$D$3:$T$13113,14,0)))</f>
        <v>4341.8999999999996</v>
      </c>
      <c r="J698" s="78">
        <f>IF(ISERROR(IF(ISBLANK($C698),"",VLOOKUP($C698,'[1]Инф. по МКД'!$D$3:$T$13113,15,0))),"",IF(ISBLANK($C698),"",VLOOKUP($C698,'[1]Инф. по МКД'!$D$3:$T$13113,15,0)))</f>
        <v>3121.7999999999997</v>
      </c>
      <c r="K698" s="77">
        <f>IF(ISERROR(IF(ISBLANK($C698),"",VLOOKUP($C698,'[1]Инф. по МКД'!$D$3:$T$13113,16,0))),"",IF(ISBLANK($C698),"",VLOOKUP($C698,'[1]Инф. по МКД'!$D$3:$T$13113,16,0)))</f>
        <v>3014.7</v>
      </c>
      <c r="L698" s="79">
        <f>IF(ISERROR(IF(ISBLANK($C698),"",VLOOKUP($C698,'[1]Инф. по МКД'!$D$3:$T$13113,17,0))),"",IF(ISBLANK($C698),"",VLOOKUP($C698,'[1]Инф. по МКД'!$D$3:$T$13113,17,0)))</f>
        <v>193</v>
      </c>
      <c r="M698" s="80">
        <f t="shared" si="96"/>
        <v>3543468.01</v>
      </c>
      <c r="N698" s="78"/>
      <c r="O698" s="78"/>
      <c r="P698" s="78"/>
      <c r="Q698" s="80">
        <f>IF('Форма 2'!D698=0,"",'Форма 2'!D698-N698-O698-P698)</f>
        <v>3543468.01</v>
      </c>
      <c r="R698" s="81">
        <f t="shared" si="101"/>
        <v>1135.0720770068551</v>
      </c>
      <c r="S698" s="81">
        <f t="shared" si="102"/>
        <v>1135.0720770068551</v>
      </c>
      <c r="T698" s="82">
        <v>46387</v>
      </c>
      <c r="U698" s="75" t="s">
        <v>44</v>
      </c>
      <c r="V698" s="83"/>
      <c r="W698" s="84">
        <f t="shared" si="98"/>
        <v>1</v>
      </c>
      <c r="X698" s="85" t="s">
        <v>961</v>
      </c>
      <c r="Y698" s="85" t="s">
        <v>961</v>
      </c>
      <c r="Z698" s="85" t="s">
        <v>961</v>
      </c>
      <c r="AA698" s="85" t="s">
        <v>961</v>
      </c>
      <c r="AB698" s="85" t="s">
        <v>961</v>
      </c>
      <c r="AC698" s="85" t="s">
        <v>961</v>
      </c>
      <c r="AD698" s="85" t="s">
        <v>961</v>
      </c>
      <c r="AE698" s="99" t="s">
        <v>961</v>
      </c>
      <c r="AF698" s="86" t="s">
        <v>961</v>
      </c>
      <c r="AG698" s="85" t="s">
        <v>961</v>
      </c>
      <c r="AH698" s="85" t="s">
        <v>961</v>
      </c>
      <c r="AI698" s="85" t="s">
        <v>961</v>
      </c>
      <c r="AJ698" s="85" t="s">
        <v>961</v>
      </c>
      <c r="AK698" s="85">
        <v>1</v>
      </c>
      <c r="AL698" s="85" t="s">
        <v>961</v>
      </c>
      <c r="AM698" s="85" t="s">
        <v>961</v>
      </c>
      <c r="AN698" s="85" t="s">
        <v>961</v>
      </c>
      <c r="AO698" s="85" t="s">
        <v>961</v>
      </c>
      <c r="AP698" s="85" t="s">
        <v>961</v>
      </c>
      <c r="AQ698" s="85" t="s">
        <v>961</v>
      </c>
      <c r="AR698" s="85" t="s">
        <v>961</v>
      </c>
    </row>
    <row r="699" spans="1:44" ht="16.5" thickTop="1" thickBot="1" x14ac:dyDescent="0.3">
      <c r="A699" s="61">
        <f t="shared" si="97"/>
        <v>106</v>
      </c>
      <c r="B699" s="92" t="str">
        <f>IF(ISERROR(IF(ISBLANK(C699),"",_xlfn.XLOOKUP(C699,'[1]Инф. по МКД'!$D$3:$D$13151,'[1]Инф. по МКД'!$C$3:$C$13151,,0))),"",IF(ISBLANK(C699),"",_xlfn.XLOOKUP(C699,'[1]Инф. по МКД'!$D$3:$D$13151,'[1]Инф. по МКД'!$C$3:$C$13151,,0)))</f>
        <v>город Пермь</v>
      </c>
      <c r="C699" s="96" t="s">
        <v>660</v>
      </c>
      <c r="D699" s="74">
        <f>IF(ISERROR(IF(ISBLANK($C699),"",VLOOKUP($C699,'[1]Инф. по МКД'!$D$3:$T$13113,3,0))),"",IF(ISBLANK($C699),"",VLOOKUP($C699,'[1]Инф. по МКД'!$D$3:$T$13113,3,0)))</f>
        <v>1955</v>
      </c>
      <c r="E699" s="75"/>
      <c r="F699" s="87" t="str">
        <f>IF(ISERROR(IF(ISBLANK($C699),"",VLOOKUP($C699,'[1]Инф. по МКД'!$D$3:$T$13113,5,0))),"",IF(ISBLANK($C699),"",VLOOKUP($C699,'[1]Инф. по МКД'!$D$3:$T$13113,5,0)))</f>
        <v>Блоки</v>
      </c>
      <c r="G699" s="75">
        <f>IF(ISERROR(IF(ISBLANK($C699),"",VLOOKUP($C699,'[1]Инф. по МКД'!$D$3:$T$13113,9,0))),"",IF(ISBLANK($C699),"",VLOOKUP($C699,'[1]Инф. по МКД'!$D$3:$T$13113,9,0)))</f>
        <v>3</v>
      </c>
      <c r="H699" s="61">
        <f>IF(ISERROR(IF(ISBLANK($C699),"",VLOOKUP($C699,'[1]Инф. по МКД'!$D$3:$T$13113,10,0))),"",IF(ISBLANK($C699),"",VLOOKUP($C699,'[1]Инф. по МКД'!$D$3:$T$13113,10,0)))</f>
        <v>4</v>
      </c>
      <c r="I699" s="77">
        <f>IF(ISERROR(IF(ISBLANK($C699),"",VLOOKUP($C699,'[1]Инф. по МКД'!$D$3:$T$13113,14,0))),"",IF(ISBLANK($C699),"",VLOOKUP($C699,'[1]Инф. по МКД'!$D$3:$T$13113,14,0)))</f>
        <v>2331.3000000000002</v>
      </c>
      <c r="J699" s="78">
        <f>IF(ISERROR(IF(ISBLANK($C699),"",VLOOKUP($C699,'[1]Инф. по МКД'!$D$3:$T$13113,15,0))),"",IF(ISBLANK($C699),"",VLOOKUP($C699,'[1]Инф. по МКД'!$D$3:$T$13113,15,0)))</f>
        <v>1579.4</v>
      </c>
      <c r="K699" s="77">
        <f>IF(ISERROR(IF(ISBLANK($C699),"",VLOOKUP($C699,'[1]Инф. по МКД'!$D$3:$T$13113,16,0))),"",IF(ISBLANK($C699),"",VLOOKUP($C699,'[1]Инф. по МКД'!$D$3:$T$13113,16,0)))</f>
        <v>1497.27</v>
      </c>
      <c r="L699" s="79">
        <f>IF(ISERROR(IF(ISBLANK($C699),"",VLOOKUP($C699,'[1]Инф. по МКД'!$D$3:$T$13113,17,0))),"",IF(ISBLANK($C699),"",VLOOKUP($C699,'[1]Инф. по МКД'!$D$3:$T$13113,17,0)))</f>
        <v>84</v>
      </c>
      <c r="M699" s="80">
        <f t="shared" si="96"/>
        <v>19575692.969999999</v>
      </c>
      <c r="N699" s="78"/>
      <c r="O699" s="78"/>
      <c r="P699" s="78"/>
      <c r="Q699" s="80">
        <f>IF('Форма 2'!D699=0,"",'Форма 2'!D699-N699-O699-P699)</f>
        <v>19575692.969999999</v>
      </c>
      <c r="R699" s="81">
        <f t="shared" si="101"/>
        <v>12394.385823730529</v>
      </c>
      <c r="S699" s="81">
        <f t="shared" si="102"/>
        <v>12394.385823730529</v>
      </c>
      <c r="T699" s="82">
        <v>46387</v>
      </c>
      <c r="U699" s="75" t="s">
        <v>43</v>
      </c>
      <c r="V699" s="83"/>
      <c r="W699" s="84">
        <f t="shared" si="98"/>
        <v>3</v>
      </c>
      <c r="X699" s="85" t="s">
        <v>961</v>
      </c>
      <c r="Y699" s="85" t="s">
        <v>961</v>
      </c>
      <c r="Z699" s="85" t="s">
        <v>961</v>
      </c>
      <c r="AA699" s="85" t="s">
        <v>961</v>
      </c>
      <c r="AB699" s="85" t="s">
        <v>961</v>
      </c>
      <c r="AC699" s="85" t="s">
        <v>961</v>
      </c>
      <c r="AD699" s="85">
        <v>1</v>
      </c>
      <c r="AE699" s="99" t="s">
        <v>961</v>
      </c>
      <c r="AF699" s="86" t="s">
        <v>961</v>
      </c>
      <c r="AG699" s="85" t="s">
        <v>961</v>
      </c>
      <c r="AH699" s="85">
        <v>1</v>
      </c>
      <c r="AI699" s="85" t="s">
        <v>961</v>
      </c>
      <c r="AJ699" s="85" t="s">
        <v>961</v>
      </c>
      <c r="AK699" s="85">
        <v>1</v>
      </c>
      <c r="AL699" s="85" t="s">
        <v>961</v>
      </c>
      <c r="AM699" s="85" t="s">
        <v>961</v>
      </c>
      <c r="AN699" s="85" t="s">
        <v>961</v>
      </c>
      <c r="AO699" s="85" t="s">
        <v>961</v>
      </c>
      <c r="AP699" s="85" t="s">
        <v>961</v>
      </c>
      <c r="AQ699" s="85" t="s">
        <v>961</v>
      </c>
      <c r="AR699" s="85" t="s">
        <v>961</v>
      </c>
    </row>
    <row r="700" spans="1:44" ht="16.5" thickTop="1" thickBot="1" x14ac:dyDescent="0.3">
      <c r="A700" s="61">
        <f t="shared" si="97"/>
        <v>107</v>
      </c>
      <c r="B700" s="92" t="str">
        <f>IF(ISERROR(IF(ISBLANK(C700),"",_xlfn.XLOOKUP(C700,'[1]Инф. по МКД'!$D$3:$D$13151,'[1]Инф. по МКД'!$C$3:$C$13151,,0))),"",IF(ISBLANK(C700),"",_xlfn.XLOOKUP(C700,'[1]Инф. по МКД'!$D$3:$D$13151,'[1]Инф. по МКД'!$C$3:$C$13151,,0)))</f>
        <v>город Пермь</v>
      </c>
      <c r="C700" s="96" t="s">
        <v>283</v>
      </c>
      <c r="D700" s="74">
        <f>IF(ISERROR(IF(ISBLANK($C700),"",VLOOKUP($C700,'[1]Инф. по МКД'!$D$3:$T$13113,3,0))),"",IF(ISBLANK($C700),"",VLOOKUP($C700,'[1]Инф. по МКД'!$D$3:$T$13113,3,0)))</f>
        <v>1957</v>
      </c>
      <c r="E700" s="75"/>
      <c r="F700" s="87" t="str">
        <f>IF(ISERROR(IF(ISBLANK($C700),"",VLOOKUP($C700,'[1]Инф. по МКД'!$D$3:$T$13113,5,0))),"",IF(ISBLANK($C700),"",VLOOKUP($C700,'[1]Инф. по МКД'!$D$3:$T$13113,5,0)))</f>
        <v>Шлакоблок</v>
      </c>
      <c r="G700" s="75">
        <f>IF(ISERROR(IF(ISBLANK($C700),"",VLOOKUP($C700,'[1]Инф. по МКД'!$D$3:$T$13113,9,0))),"",IF(ISBLANK($C700),"",VLOOKUP($C700,'[1]Инф. по МКД'!$D$3:$T$13113,9,0)))</f>
        <v>3</v>
      </c>
      <c r="H700" s="61">
        <f>IF(ISERROR(IF(ISBLANK($C700),"",VLOOKUP($C700,'[1]Инф. по МКД'!$D$3:$T$13113,10,0))),"",IF(ISBLANK($C700),"",VLOOKUP($C700,'[1]Инф. по МКД'!$D$3:$T$13113,10,0)))</f>
        <v>2</v>
      </c>
      <c r="I700" s="77">
        <f>IF(ISERROR(IF(ISBLANK($C700),"",VLOOKUP($C700,'[1]Инф. по МКД'!$D$3:$T$13113,14,0))),"",IF(ISBLANK($C700),"",VLOOKUP($C700,'[1]Инф. по МКД'!$D$3:$T$13113,14,0)))</f>
        <v>1377.6</v>
      </c>
      <c r="J700" s="78">
        <f>IF(ISERROR(IF(ISBLANK($C700),"",VLOOKUP($C700,'[1]Инф. по МКД'!$D$3:$T$13113,15,0))),"",IF(ISBLANK($C700),"",VLOOKUP($C700,'[1]Инф. по МКД'!$D$3:$T$13113,15,0)))</f>
        <v>1140.5999999999999</v>
      </c>
      <c r="K700" s="77">
        <f>IF(ISERROR(IF(ISBLANK($C700),"",VLOOKUP($C700,'[1]Инф. по МКД'!$D$3:$T$13113,16,0))),"",IF(ISBLANK($C700),"",VLOOKUP($C700,'[1]Инф. по МКД'!$D$3:$T$13113,16,0)))</f>
        <v>1140.5999999999999</v>
      </c>
      <c r="L700" s="79">
        <f>IF(ISERROR(IF(ISBLANK($C700),"",VLOOKUP($C700,'[1]Инф. по МКД'!$D$3:$T$13113,17,0))),"",IF(ISBLANK($C700),"",VLOOKUP($C700,'[1]Инф. по МКД'!$D$3:$T$13113,17,0)))</f>
        <v>68</v>
      </c>
      <c r="M700" s="80">
        <f t="shared" si="96"/>
        <v>12980587.540000001</v>
      </c>
      <c r="N700" s="78"/>
      <c r="O700" s="78"/>
      <c r="P700" s="78"/>
      <c r="Q700" s="80">
        <f>IF('Форма 2'!D700=0,"",'Форма 2'!D700-N700-O700-P700)</f>
        <v>12980587.540000001</v>
      </c>
      <c r="R700" s="81">
        <f t="shared" si="101"/>
        <v>11380.49056636858</v>
      </c>
      <c r="S700" s="81">
        <f t="shared" si="102"/>
        <v>11380.49056636858</v>
      </c>
      <c r="T700" s="82">
        <v>46387</v>
      </c>
      <c r="U700" s="75" t="s">
        <v>43</v>
      </c>
      <c r="V700" s="83"/>
      <c r="W700" s="84">
        <f t="shared" si="98"/>
        <v>3</v>
      </c>
      <c r="X700" s="85" t="s">
        <v>961</v>
      </c>
      <c r="Y700" s="85">
        <v>1</v>
      </c>
      <c r="Z700" s="85" t="s">
        <v>961</v>
      </c>
      <c r="AA700" s="85">
        <v>1</v>
      </c>
      <c r="AB700" s="85" t="s">
        <v>961</v>
      </c>
      <c r="AC700" s="85">
        <v>1</v>
      </c>
      <c r="AD700" s="85" t="s">
        <v>961</v>
      </c>
      <c r="AE700" s="99" t="s">
        <v>961</v>
      </c>
      <c r="AF700" s="86" t="s">
        <v>961</v>
      </c>
      <c r="AG700" s="85" t="s">
        <v>961</v>
      </c>
      <c r="AH700" s="85" t="s">
        <v>961</v>
      </c>
      <c r="AI700" s="85" t="s">
        <v>961</v>
      </c>
      <c r="AJ700" s="85" t="s">
        <v>961</v>
      </c>
      <c r="AK700" s="85" t="s">
        <v>961</v>
      </c>
      <c r="AL700" s="85" t="s">
        <v>961</v>
      </c>
      <c r="AM700" s="85" t="s">
        <v>961</v>
      </c>
      <c r="AN700" s="85" t="s">
        <v>961</v>
      </c>
      <c r="AO700" s="85" t="s">
        <v>961</v>
      </c>
      <c r="AP700" s="85" t="s">
        <v>961</v>
      </c>
      <c r="AQ700" s="85" t="s">
        <v>961</v>
      </c>
      <c r="AR700" s="85" t="s">
        <v>961</v>
      </c>
    </row>
    <row r="701" spans="1:44" ht="16.5" thickTop="1" thickBot="1" x14ac:dyDescent="0.3">
      <c r="A701" s="61">
        <f t="shared" si="97"/>
        <v>108</v>
      </c>
      <c r="B701" s="92" t="str">
        <f>IF(ISERROR(IF(ISBLANK(C701),"",_xlfn.XLOOKUP(C701,'[1]Инф. по МКД'!$D$3:$D$13151,'[1]Инф. по МКД'!$C$3:$C$13151,,0))),"",IF(ISBLANK(C701),"",_xlfn.XLOOKUP(C701,'[1]Инф. по МКД'!$D$3:$D$13151,'[1]Инф. по МКД'!$C$3:$C$13151,,0)))</f>
        <v>город Пермь</v>
      </c>
      <c r="C701" s="96" t="s">
        <v>906</v>
      </c>
      <c r="D701" s="74">
        <f>IF(ISERROR(IF(ISBLANK($C701),"",VLOOKUP($C701,'[1]Инф. по МКД'!$D$3:$T$13113,3,0))),"",IF(ISBLANK($C701),"",VLOOKUP($C701,'[1]Инф. по МКД'!$D$3:$T$13113,3,0)))</f>
        <v>1960</v>
      </c>
      <c r="E701" s="75"/>
      <c r="F701" s="87" t="str">
        <f>IF(ISERROR(IF(ISBLANK($C701),"",VLOOKUP($C701,'[1]Инф. по МКД'!$D$3:$T$13113,5,0))),"",IF(ISBLANK($C701),"",VLOOKUP($C701,'[1]Инф. по МКД'!$D$3:$T$13113,5,0)))</f>
        <v>Кирпич</v>
      </c>
      <c r="G701" s="75">
        <f>IF(ISERROR(IF(ISBLANK($C701),"",VLOOKUP($C701,'[1]Инф. по МКД'!$D$3:$T$13113,9,0))),"",IF(ISBLANK($C701),"",VLOOKUP($C701,'[1]Инф. по МКД'!$D$3:$T$13113,9,0)))</f>
        <v>3</v>
      </c>
      <c r="H701" s="61">
        <f>IF(ISERROR(IF(ISBLANK($C701),"",VLOOKUP($C701,'[1]Инф. по МКД'!$D$3:$T$13113,10,0))),"",IF(ISBLANK($C701),"",VLOOKUP($C701,'[1]Инф. по МКД'!$D$3:$T$13113,10,0)))</f>
        <v>2</v>
      </c>
      <c r="I701" s="77">
        <f>IF(ISERROR(IF(ISBLANK($C701),"",VLOOKUP($C701,'[1]Инф. по МКД'!$D$3:$T$13113,14,0))),"",IF(ISBLANK($C701),"",VLOOKUP($C701,'[1]Инф. по МКД'!$D$3:$T$13113,14,0)))</f>
        <v>1248.5999999999999</v>
      </c>
      <c r="J701" s="78">
        <f>IF(ISERROR(IF(ISBLANK($C701),"",VLOOKUP($C701,'[1]Инф. по МКД'!$D$3:$T$13113,15,0))),"",IF(ISBLANK($C701),"",VLOOKUP($C701,'[1]Инф. по МКД'!$D$3:$T$13113,15,0)))</f>
        <v>1140.3</v>
      </c>
      <c r="K701" s="77">
        <f>IF(ISERROR(IF(ISBLANK($C701),"",VLOOKUP($C701,'[1]Инф. по МКД'!$D$3:$T$13113,16,0))),"",IF(ISBLANK($C701),"",VLOOKUP($C701,'[1]Инф. по МКД'!$D$3:$T$13113,16,0)))</f>
        <v>1140.3</v>
      </c>
      <c r="L701" s="79">
        <f>IF(ISERROR(IF(ISBLANK($C701),"",VLOOKUP($C701,'[1]Инф. по МКД'!$D$3:$T$13113,17,0))),"",IF(ISBLANK($C701),"",VLOOKUP($C701,'[1]Инф. по МКД'!$D$3:$T$13113,17,0)))</f>
        <v>50</v>
      </c>
      <c r="M701" s="80">
        <f t="shared" si="96"/>
        <v>11933357.15</v>
      </c>
      <c r="N701" s="78"/>
      <c r="O701" s="78"/>
      <c r="P701" s="78"/>
      <c r="Q701" s="80">
        <f>IF('Форма 2'!D701=0,"",'Форма 2'!D701-N701-O701-P701)</f>
        <v>11933357.15</v>
      </c>
      <c r="R701" s="81">
        <f t="shared" si="101"/>
        <v>10465.103174603175</v>
      </c>
      <c r="S701" s="81">
        <f t="shared" si="102"/>
        <v>10465.103174603175</v>
      </c>
      <c r="T701" s="82">
        <v>46387</v>
      </c>
      <c r="U701" s="75" t="s">
        <v>44</v>
      </c>
      <c r="V701" s="83"/>
      <c r="W701" s="84">
        <f t="shared" si="98"/>
        <v>1</v>
      </c>
      <c r="X701" s="85" t="s">
        <v>961</v>
      </c>
      <c r="Y701" s="85" t="s">
        <v>961</v>
      </c>
      <c r="Z701" s="85" t="s">
        <v>961</v>
      </c>
      <c r="AA701" s="85" t="s">
        <v>961</v>
      </c>
      <c r="AB701" s="85" t="s">
        <v>961</v>
      </c>
      <c r="AC701" s="85" t="s">
        <v>961</v>
      </c>
      <c r="AD701" s="85" t="s">
        <v>961</v>
      </c>
      <c r="AE701" s="99" t="s">
        <v>961</v>
      </c>
      <c r="AF701" s="86" t="s">
        <v>961</v>
      </c>
      <c r="AG701" s="85">
        <v>1</v>
      </c>
      <c r="AH701" s="85" t="s">
        <v>961</v>
      </c>
      <c r="AI701" s="85" t="s">
        <v>961</v>
      </c>
      <c r="AJ701" s="85" t="s">
        <v>961</v>
      </c>
      <c r="AK701" s="85" t="s">
        <v>961</v>
      </c>
      <c r="AL701" s="85" t="s">
        <v>961</v>
      </c>
      <c r="AM701" s="85" t="s">
        <v>961</v>
      </c>
      <c r="AN701" s="85" t="s">
        <v>961</v>
      </c>
      <c r="AO701" s="85" t="s">
        <v>961</v>
      </c>
      <c r="AP701" s="85" t="s">
        <v>961</v>
      </c>
      <c r="AQ701" s="85" t="s">
        <v>961</v>
      </c>
      <c r="AR701" s="85" t="s">
        <v>961</v>
      </c>
    </row>
    <row r="702" spans="1:44" ht="16.5" thickTop="1" thickBot="1" x14ac:dyDescent="0.3">
      <c r="A702" s="61">
        <f t="shared" si="97"/>
        <v>109</v>
      </c>
      <c r="B702" s="92" t="str">
        <f>IF(ISERROR(IF(ISBLANK(C702),"",_xlfn.XLOOKUP(C702,'[1]Инф. по МКД'!$D$3:$D$13151,'[1]Инф. по МКД'!$C$3:$C$13151,,0))),"",IF(ISBLANK(C702),"",_xlfn.XLOOKUP(C702,'[1]Инф. по МКД'!$D$3:$D$13151,'[1]Инф. по МКД'!$C$3:$C$13151,,0)))</f>
        <v>город Пермь</v>
      </c>
      <c r="C702" s="96" t="s">
        <v>661</v>
      </c>
      <c r="D702" s="74">
        <f>IF(ISERROR(IF(ISBLANK($C702),"",VLOOKUP($C702,'[1]Инф. по МКД'!$D$3:$T$13113,3,0))),"",IF(ISBLANK($C702),"",VLOOKUP($C702,'[1]Инф. по МКД'!$D$3:$T$13113,3,0)))</f>
        <v>1955</v>
      </c>
      <c r="E702" s="75"/>
      <c r="F702" s="87" t="str">
        <f>IF(ISERROR(IF(ISBLANK($C702),"",VLOOKUP($C702,'[1]Инф. по МКД'!$D$3:$T$13113,5,0))),"",IF(ISBLANK($C702),"",VLOOKUP($C702,'[1]Инф. по МКД'!$D$3:$T$13113,5,0)))</f>
        <v>блочный</v>
      </c>
      <c r="G702" s="75">
        <f>IF(ISERROR(IF(ISBLANK($C702),"",VLOOKUP($C702,'[1]Инф. по МКД'!$D$3:$T$13113,9,0))),"",IF(ISBLANK($C702),"",VLOOKUP($C702,'[1]Инф. по МКД'!$D$3:$T$13113,9,0)))</f>
        <v>3</v>
      </c>
      <c r="H702" s="61">
        <f>IF(ISERROR(IF(ISBLANK($C702),"",VLOOKUP($C702,'[1]Инф. по МКД'!$D$3:$T$13113,10,0))),"",IF(ISBLANK($C702),"",VLOOKUP($C702,'[1]Инф. по МКД'!$D$3:$T$13113,10,0)))</f>
        <v>2</v>
      </c>
      <c r="I702" s="77">
        <f>IF(ISERROR(IF(ISBLANK($C702),"",VLOOKUP($C702,'[1]Инф. по МКД'!$D$3:$T$13113,14,0))),"",IF(ISBLANK($C702),"",VLOOKUP($C702,'[1]Инф. по МКД'!$D$3:$T$13113,14,0)))</f>
        <v>2277.3000000000002</v>
      </c>
      <c r="J702" s="78">
        <f>IF(ISERROR(IF(ISBLANK($C702),"",VLOOKUP($C702,'[1]Инф. по МКД'!$D$3:$T$13113,15,0))),"",IF(ISBLANK($C702),"",VLOOKUP($C702,'[1]Инф. по МКД'!$D$3:$T$13113,15,0)))</f>
        <v>1593.79</v>
      </c>
      <c r="K702" s="77">
        <f>IF(ISERROR(IF(ISBLANK($C702),"",VLOOKUP($C702,'[1]Инф. по МКД'!$D$3:$T$13113,16,0))),"",IF(ISBLANK($C702),"",VLOOKUP($C702,'[1]Инф. по МКД'!$D$3:$T$13113,16,0)))</f>
        <v>1593.79</v>
      </c>
      <c r="L702" s="79">
        <f>IF(ISERROR(IF(ISBLANK($C702),"",VLOOKUP($C702,'[1]Инф. по МКД'!$D$3:$T$13113,17,0))),"",IF(ISBLANK($C702),"",VLOOKUP($C702,'[1]Инф. по МКД'!$D$3:$T$13113,17,0)))</f>
        <v>0</v>
      </c>
      <c r="M702" s="80">
        <f t="shared" si="96"/>
        <v>37041491.480000004</v>
      </c>
      <c r="N702" s="78"/>
      <c r="O702" s="78"/>
      <c r="P702" s="78"/>
      <c r="Q702" s="80">
        <f>IF('Форма 2'!D702=0,"",'Форма 2'!D702-N702-O702-P702)</f>
        <v>37041491.480000004</v>
      </c>
      <c r="R702" s="81">
        <f t="shared" si="101"/>
        <v>23241.136837349968</v>
      </c>
      <c r="S702" s="81">
        <f t="shared" si="102"/>
        <v>23241.136837349968</v>
      </c>
      <c r="T702" s="82">
        <v>46387</v>
      </c>
      <c r="U702" s="75" t="s">
        <v>43</v>
      </c>
      <c r="V702" s="83"/>
      <c r="W702" s="84">
        <f t="shared" si="98"/>
        <v>4</v>
      </c>
      <c r="X702" s="85">
        <v>1</v>
      </c>
      <c r="Y702" s="85">
        <v>1</v>
      </c>
      <c r="Z702" s="85" t="s">
        <v>961</v>
      </c>
      <c r="AA702" s="85" t="s">
        <v>961</v>
      </c>
      <c r="AB702" s="85" t="s">
        <v>961</v>
      </c>
      <c r="AC702" s="85" t="s">
        <v>961</v>
      </c>
      <c r="AD702" s="85" t="s">
        <v>961</v>
      </c>
      <c r="AE702" s="99" t="s">
        <v>961</v>
      </c>
      <c r="AF702" s="86" t="s">
        <v>961</v>
      </c>
      <c r="AG702" s="85" t="s">
        <v>961</v>
      </c>
      <c r="AH702" s="85">
        <v>1</v>
      </c>
      <c r="AI702" s="85" t="s">
        <v>961</v>
      </c>
      <c r="AJ702" s="85" t="s">
        <v>961</v>
      </c>
      <c r="AK702" s="85">
        <v>1</v>
      </c>
      <c r="AL702" s="85" t="s">
        <v>961</v>
      </c>
      <c r="AM702" s="85" t="s">
        <v>961</v>
      </c>
      <c r="AN702" s="85" t="s">
        <v>961</v>
      </c>
      <c r="AO702" s="85" t="s">
        <v>961</v>
      </c>
      <c r="AP702" s="85" t="s">
        <v>961</v>
      </c>
      <c r="AQ702" s="85" t="s">
        <v>961</v>
      </c>
      <c r="AR702" s="85" t="s">
        <v>961</v>
      </c>
    </row>
    <row r="703" spans="1:44" ht="16.5" thickTop="1" thickBot="1" x14ac:dyDescent="0.3">
      <c r="A703" s="61">
        <f t="shared" si="97"/>
        <v>110</v>
      </c>
      <c r="B703" s="92" t="str">
        <f>IF(ISERROR(IF(ISBLANK(C703),"",_xlfn.XLOOKUP(C703,'[1]Инф. по МКД'!$D$3:$D$13151,'[1]Инф. по МКД'!$C$3:$C$13151,,0))),"",IF(ISBLANK(C703),"",_xlfn.XLOOKUP(C703,'[1]Инф. по МКД'!$D$3:$D$13151,'[1]Инф. по МКД'!$C$3:$C$13151,,0)))</f>
        <v>город Пермь</v>
      </c>
      <c r="C703" s="96" t="s">
        <v>284</v>
      </c>
      <c r="D703" s="74">
        <f>IF(ISERROR(IF(ISBLANK($C703),"",VLOOKUP($C703,'[1]Инф. по МКД'!$D$3:$T$13113,3,0))),"",IF(ISBLANK($C703),"",VLOOKUP($C703,'[1]Инф. по МКД'!$D$3:$T$13113,3,0)))</f>
        <v>1960</v>
      </c>
      <c r="E703" s="75"/>
      <c r="F703" s="87" t="str">
        <f>IF(ISERROR(IF(ISBLANK($C703),"",VLOOKUP($C703,'[1]Инф. по МКД'!$D$3:$T$13113,5,0))),"",IF(ISBLANK($C703),"",VLOOKUP($C703,'[1]Инф. по МКД'!$D$3:$T$13113,5,0)))</f>
        <v>Кирпич</v>
      </c>
      <c r="G703" s="75">
        <f>IF(ISERROR(IF(ISBLANK($C703),"",VLOOKUP($C703,'[1]Инф. по МКД'!$D$3:$T$13113,9,0))),"",IF(ISBLANK($C703),"",VLOOKUP($C703,'[1]Инф. по МКД'!$D$3:$T$13113,9,0)))</f>
        <v>2</v>
      </c>
      <c r="H703" s="61">
        <f>IF(ISERROR(IF(ISBLANK($C703),"",VLOOKUP($C703,'[1]Инф. по МКД'!$D$3:$T$13113,10,0))),"",IF(ISBLANK($C703),"",VLOOKUP($C703,'[1]Инф. по МКД'!$D$3:$T$13113,10,0)))</f>
        <v>2</v>
      </c>
      <c r="I703" s="77">
        <f>IF(ISERROR(IF(ISBLANK($C703),"",VLOOKUP($C703,'[1]Инф. по МКД'!$D$3:$T$13113,14,0))),"",IF(ISBLANK($C703),"",VLOOKUP($C703,'[1]Инф. по МКД'!$D$3:$T$13113,14,0)))</f>
        <v>711.6</v>
      </c>
      <c r="J703" s="78">
        <f>IF(ISERROR(IF(ISBLANK($C703),"",VLOOKUP($C703,'[1]Инф. по МКД'!$D$3:$T$13113,15,0))),"",IF(ISBLANK($C703),"",VLOOKUP($C703,'[1]Инф. по МКД'!$D$3:$T$13113,15,0)))</f>
        <v>626.79999999999995</v>
      </c>
      <c r="K703" s="77">
        <f>IF(ISERROR(IF(ISBLANK($C703),"",VLOOKUP($C703,'[1]Инф. по МКД'!$D$3:$T$13113,16,0))),"",IF(ISBLANK($C703),"",VLOOKUP($C703,'[1]Инф. по МКД'!$D$3:$T$13113,16,0)))</f>
        <v>554.09</v>
      </c>
      <c r="L703" s="79">
        <f>IF(ISERROR(IF(ISBLANK($C703),"",VLOOKUP($C703,'[1]Инф. по МКД'!$D$3:$T$13113,17,0))),"",IF(ISBLANK($C703),"",VLOOKUP($C703,'[1]Инф. по МКД'!$D$3:$T$13113,17,0)))</f>
        <v>35</v>
      </c>
      <c r="M703" s="80">
        <f t="shared" si="96"/>
        <v>7231869.8299999991</v>
      </c>
      <c r="N703" s="78"/>
      <c r="O703" s="78"/>
      <c r="P703" s="78"/>
      <c r="Q703" s="80">
        <f>IF('Форма 2'!D703=0,"",'Форма 2'!D703-N703-O703-P703)</f>
        <v>7231869.8299999991</v>
      </c>
      <c r="R703" s="81">
        <f t="shared" si="101"/>
        <v>11537.762970644542</v>
      </c>
      <c r="S703" s="81">
        <f t="shared" si="102"/>
        <v>11537.762970644542</v>
      </c>
      <c r="T703" s="82">
        <v>46387</v>
      </c>
      <c r="U703" s="75" t="s">
        <v>43</v>
      </c>
      <c r="V703" s="83"/>
      <c r="W703" s="84">
        <f t="shared" si="98"/>
        <v>4</v>
      </c>
      <c r="X703" s="85">
        <v>1</v>
      </c>
      <c r="Y703" s="85">
        <v>1</v>
      </c>
      <c r="Z703" s="85" t="s">
        <v>961</v>
      </c>
      <c r="AA703" s="85">
        <v>1</v>
      </c>
      <c r="AB703" s="85" t="s">
        <v>961</v>
      </c>
      <c r="AC703" s="85">
        <v>1</v>
      </c>
      <c r="AD703" s="85" t="s">
        <v>961</v>
      </c>
      <c r="AE703" s="99" t="s">
        <v>961</v>
      </c>
      <c r="AF703" s="86" t="s">
        <v>961</v>
      </c>
      <c r="AG703" s="85" t="s">
        <v>961</v>
      </c>
      <c r="AH703" s="85" t="s">
        <v>961</v>
      </c>
      <c r="AI703" s="85" t="s">
        <v>961</v>
      </c>
      <c r="AJ703" s="85" t="s">
        <v>961</v>
      </c>
      <c r="AK703" s="85" t="s">
        <v>961</v>
      </c>
      <c r="AL703" s="85" t="s">
        <v>961</v>
      </c>
      <c r="AM703" s="85" t="s">
        <v>961</v>
      </c>
      <c r="AN703" s="85" t="s">
        <v>961</v>
      </c>
      <c r="AO703" s="85" t="s">
        <v>961</v>
      </c>
      <c r="AP703" s="85" t="s">
        <v>961</v>
      </c>
      <c r="AQ703" s="85" t="s">
        <v>961</v>
      </c>
      <c r="AR703" s="85" t="s">
        <v>961</v>
      </c>
    </row>
    <row r="704" spans="1:44" ht="16.5" thickTop="1" thickBot="1" x14ac:dyDescent="0.3">
      <c r="A704" s="61">
        <f t="shared" si="97"/>
        <v>111</v>
      </c>
      <c r="B704" s="92" t="str">
        <f>IF(ISERROR(IF(ISBLANK(C704),"",_xlfn.XLOOKUP(C704,'[1]Инф. по МКД'!$D$3:$D$13151,'[1]Инф. по МКД'!$C$3:$C$13151,,0))),"",IF(ISBLANK(C704),"",_xlfn.XLOOKUP(C704,'[1]Инф. по МКД'!$D$3:$D$13151,'[1]Инф. по МКД'!$C$3:$C$13151,,0)))</f>
        <v>город Пермь</v>
      </c>
      <c r="C704" s="96" t="s">
        <v>912</v>
      </c>
      <c r="D704" s="74">
        <f>IF(ISERROR(IF(ISBLANK($C704),"",VLOOKUP($C704,'[1]Инф. по МКД'!$D$3:$T$13113,3,0))),"",IF(ISBLANK($C704),"",VLOOKUP($C704,'[1]Инф. по МКД'!$D$3:$T$13113,3,0)))</f>
        <v>1976</v>
      </c>
      <c r="E704" s="75"/>
      <c r="F704" s="87" t="str">
        <f>IF(ISERROR(IF(ISBLANK($C704),"",VLOOKUP($C704,'[1]Инф. по МКД'!$D$3:$T$13113,5,0))),"",IF(ISBLANK($C704),"",VLOOKUP($C704,'[1]Инф. по МКД'!$D$3:$T$13113,5,0)))</f>
        <v>Панель</v>
      </c>
      <c r="G704" s="75">
        <f>IF(ISERROR(IF(ISBLANK($C704),"",VLOOKUP($C704,'[1]Инф. по МКД'!$D$3:$T$13113,9,0))),"",IF(ISBLANK($C704),"",VLOOKUP($C704,'[1]Инф. по МКД'!$D$3:$T$13113,9,0)))</f>
        <v>5</v>
      </c>
      <c r="H704" s="61">
        <f>IF(ISERROR(IF(ISBLANK($C704),"",VLOOKUP($C704,'[1]Инф. по МКД'!$D$3:$T$13113,10,0))),"",IF(ISBLANK($C704),"",VLOOKUP($C704,'[1]Инф. по МКД'!$D$3:$T$13113,10,0)))</f>
        <v>4</v>
      </c>
      <c r="I704" s="77">
        <f>IF(ISERROR(IF(ISBLANK($C704),"",VLOOKUP($C704,'[1]Инф. по МКД'!$D$3:$T$13113,14,0))),"",IF(ISBLANK($C704),"",VLOOKUP($C704,'[1]Инф. по МКД'!$D$3:$T$13113,14,0)))</f>
        <v>3046.76</v>
      </c>
      <c r="J704" s="78">
        <f>IF(ISERROR(IF(ISBLANK($C704),"",VLOOKUP($C704,'[1]Инф. по МКД'!$D$3:$T$13113,15,0))),"",IF(ISBLANK($C704),"",VLOOKUP($C704,'[1]Инф. по МКД'!$D$3:$T$13113,15,0)))</f>
        <v>3046.76</v>
      </c>
      <c r="K704" s="77">
        <f>IF(ISERROR(IF(ISBLANK($C704),"",VLOOKUP($C704,'[1]Инф. по МКД'!$D$3:$T$13113,16,0))),"",IF(ISBLANK($C704),"",VLOOKUP($C704,'[1]Инф. по МКД'!$D$3:$T$13113,16,0)))</f>
        <v>3046.76</v>
      </c>
      <c r="L704" s="79">
        <f>IF(ISERROR(IF(ISBLANK($C704),"",VLOOKUP($C704,'[1]Инф. по МКД'!$D$3:$T$13113,17,0))),"",IF(ISBLANK($C704),"",VLOOKUP($C704,'[1]Инф. по МКД'!$D$3:$T$13113,17,0)))</f>
        <v>154</v>
      </c>
      <c r="M704" s="80">
        <f t="shared" si="96"/>
        <v>14875379.15</v>
      </c>
      <c r="N704" s="78"/>
      <c r="O704" s="78"/>
      <c r="P704" s="78"/>
      <c r="Q704" s="80">
        <f>IF('Форма 2'!D704=0,"",'Форма 2'!D704-N704-O704-P704)</f>
        <v>14875379.15</v>
      </c>
      <c r="R704" s="81">
        <f t="shared" si="101"/>
        <v>4882.3599988184169</v>
      </c>
      <c r="S704" s="81">
        <f t="shared" si="102"/>
        <v>4882.3599988184169</v>
      </c>
      <c r="T704" s="82">
        <v>46387</v>
      </c>
      <c r="U704" s="75" t="s">
        <v>44</v>
      </c>
      <c r="V704" s="83"/>
      <c r="W704" s="84">
        <f t="shared" si="98"/>
        <v>1</v>
      </c>
      <c r="X704" s="85" t="s">
        <v>961</v>
      </c>
      <c r="Y704" s="85" t="s">
        <v>961</v>
      </c>
      <c r="Z704" s="85" t="s">
        <v>961</v>
      </c>
      <c r="AA704" s="85" t="s">
        <v>961</v>
      </c>
      <c r="AB704" s="85" t="s">
        <v>961</v>
      </c>
      <c r="AC704" s="85" t="s">
        <v>961</v>
      </c>
      <c r="AD704" s="85" t="s">
        <v>961</v>
      </c>
      <c r="AE704" s="99" t="s">
        <v>961</v>
      </c>
      <c r="AF704" s="86" t="s">
        <v>961</v>
      </c>
      <c r="AG704" s="85" t="s">
        <v>961</v>
      </c>
      <c r="AH704" s="85">
        <v>1</v>
      </c>
      <c r="AI704" s="85" t="s">
        <v>961</v>
      </c>
      <c r="AJ704" s="85" t="s">
        <v>961</v>
      </c>
      <c r="AK704" s="85" t="s">
        <v>961</v>
      </c>
      <c r="AL704" s="85" t="s">
        <v>961</v>
      </c>
      <c r="AM704" s="85" t="s">
        <v>961</v>
      </c>
      <c r="AN704" s="85" t="s">
        <v>961</v>
      </c>
      <c r="AO704" s="85" t="s">
        <v>961</v>
      </c>
      <c r="AP704" s="85" t="s">
        <v>961</v>
      </c>
      <c r="AQ704" s="85" t="s">
        <v>961</v>
      </c>
      <c r="AR704" s="85" t="s">
        <v>961</v>
      </c>
    </row>
    <row r="705" spans="1:44" ht="16.5" thickTop="1" thickBot="1" x14ac:dyDescent="0.3">
      <c r="A705" s="61">
        <f t="shared" si="97"/>
        <v>112</v>
      </c>
      <c r="B705" s="92" t="str">
        <f>IF(ISERROR(IF(ISBLANK(C705),"",_xlfn.XLOOKUP(C705,'[1]Инф. по МКД'!$D$3:$D$13151,'[1]Инф. по МКД'!$C$3:$C$13151,,0))),"",IF(ISBLANK(C705),"",_xlfn.XLOOKUP(C705,'[1]Инф. по МКД'!$D$3:$D$13151,'[1]Инф. по МКД'!$C$3:$C$13151,,0)))</f>
        <v>город Пермь</v>
      </c>
      <c r="C705" s="96" t="s">
        <v>940</v>
      </c>
      <c r="D705" s="74">
        <f>IF(ISERROR(IF(ISBLANK($C705),"",VLOOKUP($C705,'[1]Инф. по МКД'!$D$3:$T$13113,3,0))),"",IF(ISBLANK($C705),"",VLOOKUP($C705,'[1]Инф. по МКД'!$D$3:$T$13113,3,0)))</f>
        <v>1959</v>
      </c>
      <c r="E705" s="75"/>
      <c r="F705" s="87" t="str">
        <f>IF(ISERROR(IF(ISBLANK($C705),"",VLOOKUP($C705,'[1]Инф. по МКД'!$D$3:$T$13113,5,0))),"",IF(ISBLANK($C705),"",VLOOKUP($C705,'[1]Инф. по МКД'!$D$3:$T$13113,5,0)))</f>
        <v>Панель</v>
      </c>
      <c r="G705" s="75">
        <f>IF(ISERROR(IF(ISBLANK($C705),"",VLOOKUP($C705,'[1]Инф. по МКД'!$D$3:$T$13113,9,0))),"",IF(ISBLANK($C705),"",VLOOKUP($C705,'[1]Инф. по МКД'!$D$3:$T$13113,9,0)))</f>
        <v>4</v>
      </c>
      <c r="H705" s="61">
        <f>IF(ISERROR(IF(ISBLANK($C705),"",VLOOKUP($C705,'[1]Инф. по МКД'!$D$3:$T$13113,10,0))),"",IF(ISBLANK($C705),"",VLOOKUP($C705,'[1]Инф. по МКД'!$D$3:$T$13113,10,0)))</f>
        <v>4</v>
      </c>
      <c r="I705" s="77">
        <f>IF(ISERROR(IF(ISBLANK($C705),"",VLOOKUP($C705,'[1]Инф. по МКД'!$D$3:$T$13113,14,0))),"",IF(ISBLANK($C705),"",VLOOKUP($C705,'[1]Инф. по МКД'!$D$3:$T$13113,14,0)))</f>
        <v>3089.2</v>
      </c>
      <c r="J705" s="78">
        <f>IF(ISERROR(IF(ISBLANK($C705),"",VLOOKUP($C705,'[1]Инф. по МКД'!$D$3:$T$13113,15,0))),"",IF(ISBLANK($C705),"",VLOOKUP($C705,'[1]Инф. по МКД'!$D$3:$T$13113,15,0)))</f>
        <v>2717.9</v>
      </c>
      <c r="K705" s="77">
        <f>IF(ISERROR(IF(ISBLANK($C705),"",VLOOKUP($C705,'[1]Инф. по МКД'!$D$3:$T$13113,16,0))),"",IF(ISBLANK($C705),"",VLOOKUP($C705,'[1]Инф. по МКД'!$D$3:$T$13113,16,0)))</f>
        <v>2717.9</v>
      </c>
      <c r="L705" s="79">
        <f>IF(ISERROR(IF(ISBLANK($C705),"",VLOOKUP($C705,'[1]Инф. по МКД'!$D$3:$T$13113,17,0))),"",IF(ISBLANK($C705),"",VLOOKUP($C705,'[1]Инф. по МКД'!$D$3:$T$13113,17,0)))</f>
        <v>109</v>
      </c>
      <c r="M705" s="80">
        <f t="shared" si="96"/>
        <v>13912273.98</v>
      </c>
      <c r="N705" s="78"/>
      <c r="O705" s="78"/>
      <c r="P705" s="78"/>
      <c r="Q705" s="80">
        <f>IF('Форма 2'!D705=0,"",'Форма 2'!D705-N705-O705-P705)</f>
        <v>13912273.98</v>
      </c>
      <c r="R705" s="81">
        <f t="shared" si="101"/>
        <v>5118.7585930313844</v>
      </c>
      <c r="S705" s="81">
        <f t="shared" si="102"/>
        <v>5118.7585930313844</v>
      </c>
      <c r="T705" s="82">
        <v>46387</v>
      </c>
      <c r="U705" s="75" t="s">
        <v>44</v>
      </c>
      <c r="V705" s="83"/>
      <c r="W705" s="84">
        <f t="shared" si="98"/>
        <v>1</v>
      </c>
      <c r="X705" s="85" t="s">
        <v>961</v>
      </c>
      <c r="Y705" s="85" t="s">
        <v>961</v>
      </c>
      <c r="Z705" s="85" t="s">
        <v>961</v>
      </c>
      <c r="AA705" s="85" t="s">
        <v>961</v>
      </c>
      <c r="AB705" s="85" t="s">
        <v>961</v>
      </c>
      <c r="AC705" s="85" t="s">
        <v>961</v>
      </c>
      <c r="AD705" s="85" t="s">
        <v>961</v>
      </c>
      <c r="AE705" s="99" t="s">
        <v>961</v>
      </c>
      <c r="AF705" s="86" t="s">
        <v>961</v>
      </c>
      <c r="AG705" s="85">
        <v>1</v>
      </c>
      <c r="AH705" s="85" t="s">
        <v>961</v>
      </c>
      <c r="AI705" s="85" t="s">
        <v>961</v>
      </c>
      <c r="AJ705" s="85" t="s">
        <v>961</v>
      </c>
      <c r="AK705" s="85" t="s">
        <v>961</v>
      </c>
      <c r="AL705" s="85" t="s">
        <v>961</v>
      </c>
      <c r="AM705" s="85" t="s">
        <v>961</v>
      </c>
      <c r="AN705" s="85" t="s">
        <v>961</v>
      </c>
      <c r="AO705" s="85" t="s">
        <v>961</v>
      </c>
      <c r="AP705" s="85" t="s">
        <v>961</v>
      </c>
      <c r="AQ705" s="85" t="s">
        <v>961</v>
      </c>
      <c r="AR705" s="85" t="s">
        <v>961</v>
      </c>
    </row>
    <row r="706" spans="1:44" ht="16.5" thickTop="1" thickBot="1" x14ac:dyDescent="0.3">
      <c r="A706" s="61">
        <f t="shared" si="97"/>
        <v>113</v>
      </c>
      <c r="B706" s="92" t="str">
        <f>IF(ISERROR(IF(ISBLANK(C706),"",_xlfn.XLOOKUP(C706,'[1]Инф. по МКД'!$D$3:$D$13151,'[1]Инф. по МКД'!$C$3:$C$13151,,0))),"",IF(ISBLANK(C706),"",_xlfn.XLOOKUP(C706,'[1]Инф. по МКД'!$D$3:$D$13151,'[1]Инф. по МКД'!$C$3:$C$13151,,0)))</f>
        <v>город Пермь</v>
      </c>
      <c r="C706" s="96" t="s">
        <v>917</v>
      </c>
      <c r="D706" s="74">
        <f>IF(ISERROR(IF(ISBLANK($C706),"",VLOOKUP($C706,'[1]Инф. по МКД'!$D$3:$T$13113,3,0))),"",IF(ISBLANK($C706),"",VLOOKUP($C706,'[1]Инф. по МКД'!$D$3:$T$13113,3,0)))</f>
        <v>1985</v>
      </c>
      <c r="E706" s="75"/>
      <c r="F706" s="87" t="str">
        <f>IF(ISERROR(IF(ISBLANK($C706),"",VLOOKUP($C706,'[1]Инф. по МКД'!$D$3:$T$13113,5,0))),"",IF(ISBLANK($C706),"",VLOOKUP($C706,'[1]Инф. по МКД'!$D$3:$T$13113,5,0)))</f>
        <v>кирпич</v>
      </c>
      <c r="G706" s="75">
        <f>IF(ISERROR(IF(ISBLANK($C706),"",VLOOKUP($C706,'[1]Инф. по МКД'!$D$3:$T$13113,9,0))),"",IF(ISBLANK($C706),"",VLOOKUP($C706,'[1]Инф. по МКД'!$D$3:$T$13113,9,0)))</f>
        <v>5</v>
      </c>
      <c r="H706" s="61">
        <f>IF(ISERROR(IF(ISBLANK($C706),"",VLOOKUP($C706,'[1]Инф. по МКД'!$D$3:$T$13113,10,0))),"",IF(ISBLANK($C706),"",VLOOKUP($C706,'[1]Инф. по МКД'!$D$3:$T$13113,10,0)))</f>
        <v>4</v>
      </c>
      <c r="I706" s="77">
        <f>IF(ISERROR(IF(ISBLANK($C706),"",VLOOKUP($C706,'[1]Инф. по МКД'!$D$3:$T$13113,14,0))),"",IF(ISBLANK($C706),"",VLOOKUP($C706,'[1]Инф. по МКД'!$D$3:$T$13113,14,0)))</f>
        <v>3294.5</v>
      </c>
      <c r="J706" s="78">
        <f>IF(ISERROR(IF(ISBLANK($C706),"",VLOOKUP($C706,'[1]Инф. по МКД'!$D$3:$T$13113,15,0))),"",IF(ISBLANK($C706),"",VLOOKUP($C706,'[1]Инф. по МКД'!$D$3:$T$13113,15,0)))</f>
        <v>2988.6</v>
      </c>
      <c r="K706" s="77">
        <f>IF(ISERROR(IF(ISBLANK($C706),"",VLOOKUP($C706,'[1]Инф. по МКД'!$D$3:$T$13113,16,0))),"",IF(ISBLANK($C706),"",VLOOKUP($C706,'[1]Инф. по МКД'!$D$3:$T$13113,16,0)))</f>
        <v>320.2</v>
      </c>
      <c r="L706" s="79">
        <f>IF(ISERROR(IF(ISBLANK($C706),"",VLOOKUP($C706,'[1]Инф. по МКД'!$D$3:$T$13113,17,0))),"",IF(ISBLANK($C706),"",VLOOKUP($C706,'[1]Инф. по МКД'!$D$3:$T$13113,17,0)))</f>
        <v>0</v>
      </c>
      <c r="M706" s="80">
        <f t="shared" si="96"/>
        <v>23285064.77</v>
      </c>
      <c r="N706" s="78"/>
      <c r="O706" s="78"/>
      <c r="P706" s="78"/>
      <c r="Q706" s="80">
        <f>IF('Форма 2'!D706=0,"",'Форма 2'!D706-N706-O706-P706)</f>
        <v>23285064.77</v>
      </c>
      <c r="R706" s="81">
        <f t="shared" si="101"/>
        <v>7791.295178344375</v>
      </c>
      <c r="S706" s="81">
        <f t="shared" si="102"/>
        <v>7791.295178344375</v>
      </c>
      <c r="T706" s="82">
        <v>46387</v>
      </c>
      <c r="U706" s="75" t="s">
        <v>44</v>
      </c>
      <c r="V706" s="83"/>
      <c r="W706" s="84">
        <f t="shared" si="98"/>
        <v>1</v>
      </c>
      <c r="X706" s="85" t="s">
        <v>961</v>
      </c>
      <c r="Y706" s="85" t="s">
        <v>961</v>
      </c>
      <c r="Z706" s="85" t="s">
        <v>961</v>
      </c>
      <c r="AA706" s="85" t="s">
        <v>961</v>
      </c>
      <c r="AB706" s="85" t="s">
        <v>961</v>
      </c>
      <c r="AC706" s="85" t="s">
        <v>961</v>
      </c>
      <c r="AD706" s="85" t="s">
        <v>961</v>
      </c>
      <c r="AE706" s="99" t="s">
        <v>961</v>
      </c>
      <c r="AF706" s="86" t="s">
        <v>961</v>
      </c>
      <c r="AG706" s="85" t="s">
        <v>961</v>
      </c>
      <c r="AH706" s="85" t="s">
        <v>961</v>
      </c>
      <c r="AI706" s="85">
        <v>1</v>
      </c>
      <c r="AJ706" s="85" t="s">
        <v>961</v>
      </c>
      <c r="AK706" s="85" t="s">
        <v>961</v>
      </c>
      <c r="AL706" s="85" t="s">
        <v>961</v>
      </c>
      <c r="AM706" s="85" t="s">
        <v>961</v>
      </c>
      <c r="AN706" s="85" t="s">
        <v>961</v>
      </c>
      <c r="AO706" s="85" t="s">
        <v>961</v>
      </c>
      <c r="AP706" s="85" t="s">
        <v>961</v>
      </c>
      <c r="AQ706" s="85" t="s">
        <v>961</v>
      </c>
      <c r="AR706" s="85" t="s">
        <v>961</v>
      </c>
    </row>
    <row r="707" spans="1:44" ht="16.5" thickTop="1" thickBot="1" x14ac:dyDescent="0.3">
      <c r="A707" s="61">
        <f t="shared" si="97"/>
        <v>114</v>
      </c>
      <c r="B707" s="92" t="str">
        <f>IF(ISERROR(IF(ISBLANK(C707),"",_xlfn.XLOOKUP(C707,'[1]Инф. по МКД'!$D$3:$D$13151,'[1]Инф. по МКД'!$C$3:$C$13151,,0))),"",IF(ISBLANK(C707),"",_xlfn.XLOOKUP(C707,'[1]Инф. по МКД'!$D$3:$D$13151,'[1]Инф. по МКД'!$C$3:$C$13151,,0)))</f>
        <v>город Пермь</v>
      </c>
      <c r="C707" s="96" t="s">
        <v>919</v>
      </c>
      <c r="D707" s="74">
        <f>IF(ISERROR(IF(ISBLANK($C707),"",VLOOKUP($C707,'[1]Инф. по МКД'!$D$3:$T$13113,3,0))),"",IF(ISBLANK($C707),"",VLOOKUP($C707,'[1]Инф. по МКД'!$D$3:$T$13113,3,0)))</f>
        <v>2011</v>
      </c>
      <c r="E707" s="75"/>
      <c r="F707" s="87">
        <f>IF(ISERROR(IF(ISBLANK($C707),"",VLOOKUP($C707,'[1]Инф. по МКД'!$D$3:$T$13113,5,0))),"",IF(ISBLANK($C707),"",VLOOKUP($C707,'[1]Инф. по МКД'!$D$3:$T$13113,5,0)))</f>
        <v>0</v>
      </c>
      <c r="G707" s="75">
        <f>IF(ISERROR(IF(ISBLANK($C707),"",VLOOKUP($C707,'[1]Инф. по МКД'!$D$3:$T$13113,9,0))),"",IF(ISBLANK($C707),"",VLOOKUP($C707,'[1]Инф. по МКД'!$D$3:$T$13113,9,0)))</f>
        <v>20</v>
      </c>
      <c r="H707" s="61">
        <f>IF(ISERROR(IF(ISBLANK($C707),"",VLOOKUP($C707,'[1]Инф. по МКД'!$D$3:$T$13113,10,0))),"",IF(ISBLANK($C707),"",VLOOKUP($C707,'[1]Инф. по МКД'!$D$3:$T$13113,10,0)))</f>
        <v>1</v>
      </c>
      <c r="I707" s="77">
        <f>IF(ISERROR(IF(ISBLANK($C707),"",VLOOKUP($C707,'[1]Инф. по МКД'!$D$3:$T$13113,14,0))),"",IF(ISBLANK($C707),"",VLOOKUP($C707,'[1]Инф. по МКД'!$D$3:$T$13113,14,0)))</f>
        <v>15389.1</v>
      </c>
      <c r="J707" s="78">
        <f>IF(ISERROR(IF(ISBLANK($C707),"",VLOOKUP($C707,'[1]Инф. по МКД'!$D$3:$T$13113,15,0))),"",IF(ISBLANK($C707),"",VLOOKUP($C707,'[1]Инф. по МКД'!$D$3:$T$13113,15,0)))</f>
        <v>9297.6</v>
      </c>
      <c r="K707" s="77">
        <f>IF(ISERROR(IF(ISBLANK($C707),"",VLOOKUP($C707,'[1]Инф. по МКД'!$D$3:$T$13113,16,0))),"",IF(ISBLANK($C707),"",VLOOKUP($C707,'[1]Инф. по МКД'!$D$3:$T$13113,16,0)))</f>
        <v>9297.6</v>
      </c>
      <c r="L707" s="79">
        <f>IF(ISERROR(IF(ISBLANK($C707),"",VLOOKUP($C707,'[1]Инф. по МКД'!$D$3:$T$13113,17,0))),"",IF(ISBLANK($C707),"",VLOOKUP($C707,'[1]Инф. по МКД'!$D$3:$T$13113,17,0)))</f>
        <v>184</v>
      </c>
      <c r="M707" s="80">
        <f t="shared" si="96"/>
        <v>54867989.359999999</v>
      </c>
      <c r="N707" s="78"/>
      <c r="O707" s="78"/>
      <c r="P707" s="78"/>
      <c r="Q707" s="80">
        <f>IF('Форма 2'!D707=0,"",'Форма 2'!D707-N707-O707-P707)</f>
        <v>54867989.359999999</v>
      </c>
      <c r="R707" s="81">
        <f t="shared" si="101"/>
        <v>5901.3067200137666</v>
      </c>
      <c r="S707" s="81">
        <f t="shared" si="102"/>
        <v>5901.3067200137666</v>
      </c>
      <c r="T707" s="82">
        <v>46387</v>
      </c>
      <c r="U707" s="75" t="s">
        <v>44</v>
      </c>
      <c r="V707" s="83"/>
      <c r="W707" s="84">
        <f t="shared" si="98"/>
        <v>3</v>
      </c>
      <c r="X707" s="85" t="s">
        <v>961</v>
      </c>
      <c r="Y707" s="85" t="s">
        <v>961</v>
      </c>
      <c r="Z707" s="85" t="s">
        <v>961</v>
      </c>
      <c r="AA707" s="85">
        <v>1</v>
      </c>
      <c r="AB707" s="85">
        <v>1</v>
      </c>
      <c r="AC707" s="85" t="s">
        <v>961</v>
      </c>
      <c r="AD707" s="85" t="s">
        <v>961</v>
      </c>
      <c r="AE707" s="99" t="s">
        <v>961</v>
      </c>
      <c r="AF707" s="86" t="s">
        <v>961</v>
      </c>
      <c r="AG707" s="85">
        <v>1</v>
      </c>
      <c r="AH707" s="85" t="s">
        <v>961</v>
      </c>
      <c r="AI707" s="85" t="s">
        <v>961</v>
      </c>
      <c r="AJ707" s="85" t="s">
        <v>961</v>
      </c>
      <c r="AK707" s="85" t="s">
        <v>961</v>
      </c>
      <c r="AL707" s="85" t="s">
        <v>961</v>
      </c>
      <c r="AM707" s="85" t="s">
        <v>961</v>
      </c>
      <c r="AN707" s="85" t="s">
        <v>961</v>
      </c>
      <c r="AO707" s="85" t="s">
        <v>961</v>
      </c>
      <c r="AP707" s="85" t="s">
        <v>961</v>
      </c>
      <c r="AQ707" s="85" t="s">
        <v>961</v>
      </c>
      <c r="AR707" s="85" t="s">
        <v>961</v>
      </c>
    </row>
    <row r="708" spans="1:44" ht="16.5" thickTop="1" thickBot="1" x14ac:dyDescent="0.3">
      <c r="A708" s="61">
        <f t="shared" si="97"/>
        <v>115</v>
      </c>
      <c r="B708" s="92" t="str">
        <f>IF(ISERROR(IF(ISBLANK(C708),"",_xlfn.XLOOKUP(C708,'[1]Инф. по МКД'!$D$3:$D$13151,'[1]Инф. по МКД'!$C$3:$C$13151,,0))),"",IF(ISBLANK(C708),"",_xlfn.XLOOKUP(C708,'[1]Инф. по МКД'!$D$3:$D$13151,'[1]Инф. по МКД'!$C$3:$C$13151,,0)))</f>
        <v>город Пермь</v>
      </c>
      <c r="C708" s="96" t="s">
        <v>757</v>
      </c>
      <c r="D708" s="74">
        <f>IF(ISERROR(IF(ISBLANK($C708),"",VLOOKUP($C708,'[1]Инф. по МКД'!$D$3:$T$13113,3,0))),"",IF(ISBLANK($C708),"",VLOOKUP($C708,'[1]Инф. по МКД'!$D$3:$T$13113,3,0)))</f>
        <v>1990</v>
      </c>
      <c r="E708" s="75"/>
      <c r="F708" s="87" t="str">
        <f>IF(ISERROR(IF(ISBLANK($C708),"",VLOOKUP($C708,'[1]Инф. по МКД'!$D$3:$T$13113,5,0))),"",IF(ISBLANK($C708),"",VLOOKUP($C708,'[1]Инф. по МКД'!$D$3:$T$13113,5,0)))</f>
        <v>Панели</v>
      </c>
      <c r="G708" s="75">
        <f>IF(ISERROR(IF(ISBLANK($C708),"",VLOOKUP($C708,'[1]Инф. по МКД'!$D$3:$T$13113,9,0))),"",IF(ISBLANK($C708),"",VLOOKUP($C708,'[1]Инф. по МКД'!$D$3:$T$13113,9,0)))</f>
        <v>10</v>
      </c>
      <c r="H708" s="61">
        <f>IF(ISERROR(IF(ISBLANK($C708),"",VLOOKUP($C708,'[1]Инф. по МКД'!$D$3:$T$13113,10,0))),"",IF(ISBLANK($C708),"",VLOOKUP($C708,'[1]Инф. по МКД'!$D$3:$T$13113,10,0)))</f>
        <v>14</v>
      </c>
      <c r="I708" s="77">
        <f>IF(ISERROR(IF(ISBLANK($C708),"",VLOOKUP($C708,'[1]Инф. по МКД'!$D$3:$T$13113,14,0))),"",IF(ISBLANK($C708),"",VLOOKUP($C708,'[1]Инф. по МКД'!$D$3:$T$13113,14,0)))</f>
        <v>30125.599999999999</v>
      </c>
      <c r="J708" s="78">
        <f>IF(ISERROR(IF(ISBLANK($C708),"",VLOOKUP($C708,'[1]Инф. по МКД'!$D$3:$T$13113,15,0))),"",IF(ISBLANK($C708),"",VLOOKUP($C708,'[1]Инф. по МКД'!$D$3:$T$13113,15,0)))</f>
        <v>30125.599999999999</v>
      </c>
      <c r="K708" s="77">
        <f>IF(ISERROR(IF(ISBLANK($C708),"",VLOOKUP($C708,'[1]Инф. по МКД'!$D$3:$T$13113,16,0))),"",IF(ISBLANK($C708),"",VLOOKUP($C708,'[1]Инф. по МКД'!$D$3:$T$13113,16,0)))</f>
        <v>30125.599999999999</v>
      </c>
      <c r="L708" s="79">
        <f>IF(ISERROR(IF(ISBLANK($C708),"",VLOOKUP($C708,'[1]Инф. по МКД'!$D$3:$T$13113,17,0))),"",IF(ISBLANK($C708),"",VLOOKUP($C708,'[1]Инф. по МКД'!$D$3:$T$13113,17,0)))</f>
        <v>840</v>
      </c>
      <c r="M708" s="80">
        <f t="shared" si="96"/>
        <v>55024435.199999996</v>
      </c>
      <c r="N708" s="78"/>
      <c r="O708" s="78"/>
      <c r="P708" s="78"/>
      <c r="Q708" s="80">
        <f>IF('Форма 2'!D708=0,"",'Форма 2'!D708-N708-O708-P708)</f>
        <v>55024435.199999996</v>
      </c>
      <c r="R708" s="81">
        <f t="shared" si="101"/>
        <v>1826.5008896088375</v>
      </c>
      <c r="S708" s="81">
        <f t="shared" si="102"/>
        <v>1826.5008896088375</v>
      </c>
      <c r="T708" s="82">
        <v>46387</v>
      </c>
      <c r="U708" s="75" t="s">
        <v>44</v>
      </c>
      <c r="V708" s="84"/>
      <c r="W708" s="84">
        <f t="shared" si="98"/>
        <v>1</v>
      </c>
      <c r="X708" s="85" t="s">
        <v>961</v>
      </c>
      <c r="Y708" s="85" t="s">
        <v>961</v>
      </c>
      <c r="Z708" s="85" t="s">
        <v>961</v>
      </c>
      <c r="AA708" s="85" t="s">
        <v>961</v>
      </c>
      <c r="AB708" s="85" t="s">
        <v>961</v>
      </c>
      <c r="AC708" s="85" t="s">
        <v>961</v>
      </c>
      <c r="AD708" s="85" t="s">
        <v>961</v>
      </c>
      <c r="AE708" s="99">
        <v>14</v>
      </c>
      <c r="AF708" s="86">
        <v>55024435.199999996</v>
      </c>
      <c r="AG708" s="85" t="s">
        <v>961</v>
      </c>
      <c r="AH708" s="85" t="s">
        <v>961</v>
      </c>
      <c r="AI708" s="85" t="s">
        <v>961</v>
      </c>
      <c r="AJ708" s="85" t="s">
        <v>961</v>
      </c>
      <c r="AK708" s="85" t="s">
        <v>961</v>
      </c>
      <c r="AL708" s="85" t="s">
        <v>961</v>
      </c>
      <c r="AM708" s="85" t="s">
        <v>961</v>
      </c>
      <c r="AN708" s="85" t="s">
        <v>961</v>
      </c>
      <c r="AO708" s="85" t="s">
        <v>961</v>
      </c>
      <c r="AP708" s="85" t="s">
        <v>961</v>
      </c>
      <c r="AQ708" s="85" t="s">
        <v>961</v>
      </c>
      <c r="AR708" s="85" t="s">
        <v>961</v>
      </c>
    </row>
    <row r="709" spans="1:44" ht="16.5" thickTop="1" thickBot="1" x14ac:dyDescent="0.3">
      <c r="A709" s="61">
        <f t="shared" si="97"/>
        <v>116</v>
      </c>
      <c r="B709" s="92" t="str">
        <f>IF(ISERROR(IF(ISBLANK(C709),"",_xlfn.XLOOKUP(C709,'[1]Инф. по МКД'!$D$3:$D$13151,'[1]Инф. по МКД'!$C$3:$C$13151,,0))),"",IF(ISBLANK(C709),"",_xlfn.XLOOKUP(C709,'[1]Инф. по МКД'!$D$3:$D$13151,'[1]Инф. по МКД'!$C$3:$C$13151,,0)))</f>
        <v>город Пермь</v>
      </c>
      <c r="C709" s="96" t="s">
        <v>921</v>
      </c>
      <c r="D709" s="74">
        <f>IF(ISERROR(IF(ISBLANK($C709),"",VLOOKUP($C709,'[1]Инф. по МКД'!$D$3:$T$13113,3,0))),"",IF(ISBLANK($C709),"",VLOOKUP($C709,'[1]Инф. по МКД'!$D$3:$T$13113,3,0)))</f>
        <v>1968</v>
      </c>
      <c r="E709" s="75"/>
      <c r="F709" s="87" t="str">
        <f>IF(ISERROR(IF(ISBLANK($C709),"",VLOOKUP($C709,'[1]Инф. по МКД'!$D$3:$T$13113,5,0))),"",IF(ISBLANK($C709),"",VLOOKUP($C709,'[1]Инф. по МКД'!$D$3:$T$13113,5,0)))</f>
        <v>Кирпич</v>
      </c>
      <c r="G709" s="75">
        <f>IF(ISERROR(IF(ISBLANK($C709),"",VLOOKUP($C709,'[1]Инф. по МКД'!$D$3:$T$13113,9,0))),"",IF(ISBLANK($C709),"",VLOOKUP($C709,'[1]Инф. по МКД'!$D$3:$T$13113,9,0)))</f>
        <v>5</v>
      </c>
      <c r="H709" s="61">
        <f>IF(ISERROR(IF(ISBLANK($C709),"",VLOOKUP($C709,'[1]Инф. по МКД'!$D$3:$T$13113,10,0))),"",IF(ISBLANK($C709),"",VLOOKUP($C709,'[1]Инф. по МКД'!$D$3:$T$13113,10,0)))</f>
        <v>6</v>
      </c>
      <c r="I709" s="77">
        <f>IF(ISERROR(IF(ISBLANK($C709),"",VLOOKUP($C709,'[1]Инф. по МКД'!$D$3:$T$13113,14,0))),"",IF(ISBLANK($C709),"",VLOOKUP($C709,'[1]Инф. по МКД'!$D$3:$T$13113,14,0)))</f>
        <v>4541.3999999999996</v>
      </c>
      <c r="J709" s="78">
        <f>IF(ISERROR(IF(ISBLANK($C709),"",VLOOKUP($C709,'[1]Инф. по МКД'!$D$3:$T$13113,15,0))),"",IF(ISBLANK($C709),"",VLOOKUP($C709,'[1]Инф. по МКД'!$D$3:$T$13113,15,0)))</f>
        <v>4066.3</v>
      </c>
      <c r="K709" s="77">
        <f>IF(ISERROR(IF(ISBLANK($C709),"",VLOOKUP($C709,'[1]Инф. по МКД'!$D$3:$T$13113,16,0))),"",IF(ISBLANK($C709),"",VLOOKUP($C709,'[1]Инф. по МКД'!$D$3:$T$13113,16,0)))</f>
        <v>4066.3</v>
      </c>
      <c r="L709" s="79">
        <f>IF(ISERROR(IF(ISBLANK($C709),"",VLOOKUP($C709,'[1]Инф. по МКД'!$D$3:$T$13113,17,0))),"",IF(ISBLANK($C709),"",VLOOKUP($C709,'[1]Инф. по МКД'!$D$3:$T$13113,17,0)))</f>
        <v>297</v>
      </c>
      <c r="M709" s="80">
        <f t="shared" ref="M709:M772" si="103">SUM(N709:Q709)</f>
        <v>15187077.4</v>
      </c>
      <c r="N709" s="78"/>
      <c r="O709" s="78"/>
      <c r="P709" s="78"/>
      <c r="Q709" s="80">
        <f>IF('Форма 2'!D709=0,"",'Форма 2'!D709-N709-O709-P709)</f>
        <v>15187077.4</v>
      </c>
      <c r="R709" s="81">
        <f t="shared" si="101"/>
        <v>3734.8639795391387</v>
      </c>
      <c r="S709" s="81">
        <f t="shared" si="102"/>
        <v>3734.8639795391387</v>
      </c>
      <c r="T709" s="82">
        <v>46387</v>
      </c>
      <c r="U709" s="75" t="s">
        <v>44</v>
      </c>
      <c r="V709" s="83"/>
      <c r="W709" s="84">
        <f t="shared" si="98"/>
        <v>2</v>
      </c>
      <c r="X709" s="85" t="s">
        <v>961</v>
      </c>
      <c r="Y709" s="85">
        <v>1</v>
      </c>
      <c r="Z709" s="85" t="s">
        <v>961</v>
      </c>
      <c r="AA709" s="85" t="s">
        <v>961</v>
      </c>
      <c r="AB709" s="85">
        <v>1</v>
      </c>
      <c r="AC709" s="85" t="s">
        <v>961</v>
      </c>
      <c r="AD709" s="85" t="s">
        <v>961</v>
      </c>
      <c r="AE709" s="99" t="s">
        <v>961</v>
      </c>
      <c r="AF709" s="86" t="s">
        <v>961</v>
      </c>
      <c r="AG709" s="85" t="s">
        <v>961</v>
      </c>
      <c r="AH709" s="85" t="s">
        <v>961</v>
      </c>
      <c r="AI709" s="85" t="s">
        <v>961</v>
      </c>
      <c r="AJ709" s="85" t="s">
        <v>961</v>
      </c>
      <c r="AK709" s="85" t="s">
        <v>961</v>
      </c>
      <c r="AL709" s="85" t="s">
        <v>961</v>
      </c>
      <c r="AM709" s="85" t="s">
        <v>961</v>
      </c>
      <c r="AN709" s="85" t="s">
        <v>961</v>
      </c>
      <c r="AO709" s="85" t="s">
        <v>961</v>
      </c>
      <c r="AP709" s="85" t="s">
        <v>961</v>
      </c>
      <c r="AQ709" s="85" t="s">
        <v>961</v>
      </c>
      <c r="AR709" s="85" t="s">
        <v>961</v>
      </c>
    </row>
    <row r="710" spans="1:44" ht="16.5" thickTop="1" thickBot="1" x14ac:dyDescent="0.3">
      <c r="A710" s="61">
        <f t="shared" si="97"/>
        <v>117</v>
      </c>
      <c r="B710" s="92" t="str">
        <f>IF(ISERROR(IF(ISBLANK(C710),"",_xlfn.XLOOKUP(C710,'[1]Инф. по МКД'!$D$3:$D$13151,'[1]Инф. по МКД'!$C$3:$C$13151,,0))),"",IF(ISBLANK(C710),"",_xlfn.XLOOKUP(C710,'[1]Инф. по МКД'!$D$3:$D$13151,'[1]Инф. по МКД'!$C$3:$C$13151,,0)))</f>
        <v>город Пермь</v>
      </c>
      <c r="C710" s="96" t="s">
        <v>662</v>
      </c>
      <c r="D710" s="74">
        <f>IF(ISERROR(IF(ISBLANK($C710),"",VLOOKUP($C710,'[1]Инф. по МКД'!$D$3:$T$13113,3,0))),"",IF(ISBLANK($C710),"",VLOOKUP($C710,'[1]Инф. по МКД'!$D$3:$T$13113,3,0)))</f>
        <v>1958</v>
      </c>
      <c r="E710" s="75"/>
      <c r="F710" s="87" t="str">
        <f>IF(ISERROR(IF(ISBLANK($C710),"",VLOOKUP($C710,'[1]Инф. по МКД'!$D$3:$T$13113,5,0))),"",IF(ISBLANK($C710),"",VLOOKUP($C710,'[1]Инф. по МКД'!$D$3:$T$13113,5,0)))</f>
        <v>Кирпич</v>
      </c>
      <c r="G710" s="75">
        <f>IF(ISERROR(IF(ISBLANK($C710),"",VLOOKUP($C710,'[1]Инф. по МКД'!$D$3:$T$13113,9,0))),"",IF(ISBLANK($C710),"",VLOOKUP($C710,'[1]Инф. по МКД'!$D$3:$T$13113,9,0)))</f>
        <v>2</v>
      </c>
      <c r="H710" s="61">
        <f>IF(ISERROR(IF(ISBLANK($C710),"",VLOOKUP($C710,'[1]Инф. по МКД'!$D$3:$T$13113,10,0))),"",IF(ISBLANK($C710),"",VLOOKUP($C710,'[1]Инф. по МКД'!$D$3:$T$13113,10,0)))</f>
        <v>2</v>
      </c>
      <c r="I710" s="77">
        <f>IF(ISERROR(IF(ISBLANK($C710),"",VLOOKUP($C710,'[1]Инф. по МКД'!$D$3:$T$13113,14,0))),"",IF(ISBLANK($C710),"",VLOOKUP($C710,'[1]Инф. по МКД'!$D$3:$T$13113,14,0)))</f>
        <v>443.03</v>
      </c>
      <c r="J710" s="78">
        <f>IF(ISERROR(IF(ISBLANK($C710),"",VLOOKUP($C710,'[1]Инф. по МКД'!$D$3:$T$13113,15,0))),"",IF(ISBLANK($C710),"",VLOOKUP($C710,'[1]Инф. по МКД'!$D$3:$T$13113,15,0)))</f>
        <v>378.93</v>
      </c>
      <c r="K710" s="77">
        <f>IF(ISERROR(IF(ISBLANK($C710),"",VLOOKUP($C710,'[1]Инф. по МКД'!$D$3:$T$13113,16,0))),"",IF(ISBLANK($C710),"",VLOOKUP($C710,'[1]Инф. по МКД'!$D$3:$T$13113,16,0)))</f>
        <v>304.13</v>
      </c>
      <c r="L710" s="79">
        <f>IF(ISERROR(IF(ISBLANK($C710),"",VLOOKUP($C710,'[1]Инф. по МКД'!$D$3:$T$13113,17,0))),"",IF(ISBLANK($C710),"",VLOOKUP($C710,'[1]Инф. по МКД'!$D$3:$T$13113,17,0)))</f>
        <v>31</v>
      </c>
      <c r="M710" s="80">
        <f t="shared" si="103"/>
        <v>2581602.2599999998</v>
      </c>
      <c r="N710" s="78"/>
      <c r="O710" s="78"/>
      <c r="P710" s="78"/>
      <c r="Q710" s="80">
        <f>IF('Форма 2'!D710=0,"",'Форма 2'!D710-N710-O710-P710)</f>
        <v>2581602.2599999998</v>
      </c>
      <c r="R710" s="81">
        <f t="shared" si="101"/>
        <v>6812.8737761591847</v>
      </c>
      <c r="S710" s="81">
        <f t="shared" si="102"/>
        <v>6812.8737761591847</v>
      </c>
      <c r="T710" s="82">
        <v>46387</v>
      </c>
      <c r="U710" s="75" t="s">
        <v>43</v>
      </c>
      <c r="V710" s="83"/>
      <c r="W710" s="84">
        <f t="shared" si="98"/>
        <v>1</v>
      </c>
      <c r="X710" s="85" t="s">
        <v>961</v>
      </c>
      <c r="Y710" s="85" t="s">
        <v>961</v>
      </c>
      <c r="Z710" s="85" t="s">
        <v>961</v>
      </c>
      <c r="AA710" s="85" t="s">
        <v>961</v>
      </c>
      <c r="AB710" s="85" t="s">
        <v>961</v>
      </c>
      <c r="AC710" s="85" t="s">
        <v>961</v>
      </c>
      <c r="AD710" s="85" t="s">
        <v>961</v>
      </c>
      <c r="AE710" s="99" t="s">
        <v>961</v>
      </c>
      <c r="AF710" s="86" t="s">
        <v>961</v>
      </c>
      <c r="AG710" s="85" t="s">
        <v>961</v>
      </c>
      <c r="AH710" s="85">
        <v>1</v>
      </c>
      <c r="AI710" s="85" t="s">
        <v>961</v>
      </c>
      <c r="AJ710" s="85" t="s">
        <v>961</v>
      </c>
      <c r="AK710" s="85" t="s">
        <v>961</v>
      </c>
      <c r="AL710" s="85" t="s">
        <v>961</v>
      </c>
      <c r="AM710" s="85" t="s">
        <v>961</v>
      </c>
      <c r="AN710" s="85" t="s">
        <v>961</v>
      </c>
      <c r="AO710" s="85" t="s">
        <v>961</v>
      </c>
      <c r="AP710" s="85" t="s">
        <v>961</v>
      </c>
      <c r="AQ710" s="85" t="s">
        <v>961</v>
      </c>
      <c r="AR710" s="85" t="s">
        <v>961</v>
      </c>
    </row>
    <row r="711" spans="1:44" ht="16.5" thickTop="1" thickBot="1" x14ac:dyDescent="0.3">
      <c r="A711" s="61">
        <f t="shared" si="97"/>
        <v>118</v>
      </c>
      <c r="B711" s="92" t="str">
        <f>IF(ISERROR(IF(ISBLANK(C711),"",_xlfn.XLOOKUP(C711,'[1]Инф. по МКД'!$D$3:$D$13151,'[1]Инф. по МКД'!$C$3:$C$13151,,0))),"",IF(ISBLANK(C711),"",_xlfn.XLOOKUP(C711,'[1]Инф. по МКД'!$D$3:$D$13151,'[1]Инф. по МКД'!$C$3:$C$13151,,0)))</f>
        <v>город Пермь</v>
      </c>
      <c r="C711" s="96" t="s">
        <v>922</v>
      </c>
      <c r="D711" s="74">
        <f>IF(ISERROR(IF(ISBLANK($C711),"",VLOOKUP($C711,'[1]Инф. по МКД'!$D$3:$T$13113,3,0))),"",IF(ISBLANK($C711),"",VLOOKUP($C711,'[1]Инф. по МКД'!$D$3:$T$13113,3,0)))</f>
        <v>1989</v>
      </c>
      <c r="E711" s="75"/>
      <c r="F711" s="87" t="str">
        <f>IF(ISERROR(IF(ISBLANK($C711),"",VLOOKUP($C711,'[1]Инф. по МКД'!$D$3:$T$13113,5,0))),"",IF(ISBLANK($C711),"",VLOOKUP($C711,'[1]Инф. по МКД'!$D$3:$T$13113,5,0)))</f>
        <v>Кирпич</v>
      </c>
      <c r="G711" s="75">
        <f>IF(ISERROR(IF(ISBLANK($C711),"",VLOOKUP($C711,'[1]Инф. по МКД'!$D$3:$T$13113,9,0))),"",IF(ISBLANK($C711),"",VLOOKUP($C711,'[1]Инф. по МКД'!$D$3:$T$13113,9,0)))</f>
        <v>5</v>
      </c>
      <c r="H711" s="61">
        <f>IF(ISERROR(IF(ISBLANK($C711),"",VLOOKUP($C711,'[1]Инф. по МКД'!$D$3:$T$13113,10,0))),"",IF(ISBLANK($C711),"",VLOOKUP($C711,'[1]Инф. по МКД'!$D$3:$T$13113,10,0)))</f>
        <v>4</v>
      </c>
      <c r="I711" s="77">
        <f>IF(ISERROR(IF(ISBLANK($C711),"",VLOOKUP($C711,'[1]Инф. по МКД'!$D$3:$T$13113,14,0))),"",IF(ISBLANK($C711),"",VLOOKUP($C711,'[1]Инф. по МКД'!$D$3:$T$13113,14,0)))</f>
        <v>2484.3000000000002</v>
      </c>
      <c r="J711" s="78">
        <f>IF(ISERROR(IF(ISBLANK($C711),"",VLOOKUP($C711,'[1]Инф. по МКД'!$D$3:$T$13113,15,0))),"",IF(ISBLANK($C711),"",VLOOKUP($C711,'[1]Инф. по МКД'!$D$3:$T$13113,15,0)))</f>
        <v>2125.6000000000004</v>
      </c>
      <c r="K711" s="77">
        <f>IF(ISERROR(IF(ISBLANK($C711),"",VLOOKUP($C711,'[1]Инф. по МКД'!$D$3:$T$13113,16,0))),"",IF(ISBLANK($C711),"",VLOOKUP($C711,'[1]Инф. по МКД'!$D$3:$T$13113,16,0)))</f>
        <v>2125.6</v>
      </c>
      <c r="L711" s="79">
        <f>IF(ISERROR(IF(ISBLANK($C711),"",VLOOKUP($C711,'[1]Инф. по МКД'!$D$3:$T$13113,17,0))),"",IF(ISBLANK($C711),"",VLOOKUP($C711,'[1]Инф. по МКД'!$D$3:$T$13113,17,0)))</f>
        <v>141</v>
      </c>
      <c r="M711" s="80">
        <f t="shared" si="103"/>
        <v>2835108</v>
      </c>
      <c r="N711" s="78"/>
      <c r="O711" s="78"/>
      <c r="P711" s="78"/>
      <c r="Q711" s="80">
        <f>IF('Форма 2'!D711=0,"",'Форма 2'!D711-N711-O711-P711)</f>
        <v>2835108</v>
      </c>
      <c r="R711" s="81">
        <f t="shared" si="101"/>
        <v>1333.7918705306736</v>
      </c>
      <c r="S711" s="81">
        <f t="shared" si="102"/>
        <v>1333.7918705306736</v>
      </c>
      <c r="T711" s="82">
        <v>46387</v>
      </c>
      <c r="U711" s="75" t="s">
        <v>44</v>
      </c>
      <c r="V711" s="84"/>
      <c r="W711" s="84">
        <f t="shared" si="98"/>
        <v>2</v>
      </c>
      <c r="X711" s="85" t="s">
        <v>961</v>
      </c>
      <c r="Y711" s="85" t="s">
        <v>961</v>
      </c>
      <c r="Z711" s="85" t="s">
        <v>961</v>
      </c>
      <c r="AA711" s="85">
        <v>1</v>
      </c>
      <c r="AB711" s="85" t="s">
        <v>961</v>
      </c>
      <c r="AC711" s="85" t="s">
        <v>961</v>
      </c>
      <c r="AD711" s="85" t="s">
        <v>961</v>
      </c>
      <c r="AE711" s="99" t="s">
        <v>961</v>
      </c>
      <c r="AF711" s="86" t="s">
        <v>961</v>
      </c>
      <c r="AG711" s="85" t="s">
        <v>961</v>
      </c>
      <c r="AH711" s="85" t="s">
        <v>961</v>
      </c>
      <c r="AI711" s="85" t="s">
        <v>961</v>
      </c>
      <c r="AJ711" s="85" t="s">
        <v>961</v>
      </c>
      <c r="AK711" s="85">
        <v>1</v>
      </c>
      <c r="AL711" s="85" t="s">
        <v>961</v>
      </c>
      <c r="AM711" s="85" t="s">
        <v>961</v>
      </c>
      <c r="AN711" s="85" t="s">
        <v>961</v>
      </c>
      <c r="AO711" s="85" t="s">
        <v>961</v>
      </c>
      <c r="AP711" s="85" t="s">
        <v>961</v>
      </c>
      <c r="AQ711" s="85" t="s">
        <v>961</v>
      </c>
      <c r="AR711" s="85" t="s">
        <v>961</v>
      </c>
    </row>
    <row r="712" spans="1:44" ht="16.5" thickTop="1" thickBot="1" x14ac:dyDescent="0.3">
      <c r="A712" s="61">
        <f t="shared" ref="A712:A775" si="104">IF(NOT(ISERROR("Пермского края"=MID(C712,FIND("Пермского края",C712),14)))=$C$1,0,IF(NOT(ISERROR("город Пермь"=MID(C712,FIND("город Пермь",C712),11)))=$C$1,0,IF(NOT(ISERROR("Итого"=MID(C712,FIND("Итого",C712),5)))=$C$1,0,IF(NOT(ISERROR("Всего"=MID(C712,FIND("Всего",C712),5)))=$C$1,0,A711+1))))</f>
        <v>119</v>
      </c>
      <c r="B712" s="92" t="str">
        <f>IF(ISERROR(IF(ISBLANK(C712),"",_xlfn.XLOOKUP(C712,'[1]Инф. по МКД'!$D$3:$D$13151,'[1]Инф. по МКД'!$C$3:$C$13151,,0))),"",IF(ISBLANK(C712),"",_xlfn.XLOOKUP(C712,'[1]Инф. по МКД'!$D$3:$D$13151,'[1]Инф. по МКД'!$C$3:$C$13151,,0)))</f>
        <v>город Пермь</v>
      </c>
      <c r="C712" s="96" t="s">
        <v>924</v>
      </c>
      <c r="D712" s="74">
        <f>IF(ISERROR(IF(ISBLANK($C712),"",VLOOKUP($C712,'[1]Инф. по МКД'!$D$3:$T$13113,3,0))),"",IF(ISBLANK($C712),"",VLOOKUP($C712,'[1]Инф. по МКД'!$D$3:$T$13113,3,0)))</f>
        <v>1976</v>
      </c>
      <c r="E712" s="75"/>
      <c r="F712" s="87" t="str">
        <f>IF(ISERROR(IF(ISBLANK($C712),"",VLOOKUP($C712,'[1]Инф. по МКД'!$D$3:$T$13113,5,0))),"",IF(ISBLANK($C712),"",VLOOKUP($C712,'[1]Инф. по МКД'!$D$3:$T$13113,5,0)))</f>
        <v>кирпич</v>
      </c>
      <c r="G712" s="75">
        <f>IF(ISERROR(IF(ISBLANK($C712),"",VLOOKUP($C712,'[1]Инф. по МКД'!$D$3:$T$13113,9,0))),"",IF(ISBLANK($C712),"",VLOOKUP($C712,'[1]Инф. по МКД'!$D$3:$T$13113,9,0)))</f>
        <v>14</v>
      </c>
      <c r="H712" s="61">
        <f>IF(ISERROR(IF(ISBLANK($C712),"",VLOOKUP($C712,'[1]Инф. по МКД'!$D$3:$T$13113,10,0))),"",IF(ISBLANK($C712),"",VLOOKUP($C712,'[1]Инф. по МКД'!$D$3:$T$13113,10,0)))</f>
        <v>1</v>
      </c>
      <c r="I712" s="77">
        <f>IF(ISERROR(IF(ISBLANK($C712),"",VLOOKUP($C712,'[1]Инф. по МКД'!$D$3:$T$13113,14,0))),"",IF(ISBLANK($C712),"",VLOOKUP($C712,'[1]Инф. по МКД'!$D$3:$T$13113,14,0)))</f>
        <v>6399</v>
      </c>
      <c r="J712" s="78">
        <f>IF(ISERROR(IF(ISBLANK($C712),"",VLOOKUP($C712,'[1]Инф. по МКД'!$D$3:$T$13113,15,0))),"",IF(ISBLANK($C712),"",VLOOKUP($C712,'[1]Инф. по МКД'!$D$3:$T$13113,15,0)))</f>
        <v>6399</v>
      </c>
      <c r="K712" s="77">
        <f>IF(ISERROR(IF(ISBLANK($C712),"",VLOOKUP($C712,'[1]Инф. по МКД'!$D$3:$T$13113,16,0))),"",IF(ISBLANK($C712),"",VLOOKUP($C712,'[1]Инф. по МКД'!$D$3:$T$13113,16,0)))</f>
        <v>6267</v>
      </c>
      <c r="L712" s="79">
        <f>IF(ISERROR(IF(ISBLANK($C712),"",VLOOKUP($C712,'[1]Инф. по МКД'!$D$3:$T$13113,17,0))),"",IF(ISBLANK($C712),"",VLOOKUP($C712,'[1]Инф. по МКД'!$D$3:$T$13113,17,0)))</f>
        <v>0</v>
      </c>
      <c r="M712" s="80">
        <f t="shared" si="103"/>
        <v>29234215.440000001</v>
      </c>
      <c r="N712" s="78"/>
      <c r="O712" s="78"/>
      <c r="P712" s="78"/>
      <c r="Q712" s="80">
        <f>IF('Форма 2'!D712=0,"",'Форма 2'!D712-N712-O712-P712)</f>
        <v>29234215.440000001</v>
      </c>
      <c r="R712" s="81">
        <f t="shared" si="101"/>
        <v>4568.5600000000004</v>
      </c>
      <c r="S712" s="81">
        <f t="shared" si="102"/>
        <v>4568.5600000000004</v>
      </c>
      <c r="T712" s="82">
        <v>46387</v>
      </c>
      <c r="U712" s="75" t="s">
        <v>44</v>
      </c>
      <c r="V712" s="83"/>
      <c r="W712" s="84">
        <f t="shared" ref="W712:W775" si="105">SUM(X712:AD712,AG712:AR712,)+IF(ISNUMBER(AE712),1,0)</f>
        <v>2</v>
      </c>
      <c r="X712" s="85">
        <v>1</v>
      </c>
      <c r="Y712" s="85" t="s">
        <v>961</v>
      </c>
      <c r="Z712" s="85" t="s">
        <v>961</v>
      </c>
      <c r="AA712" s="85" t="s">
        <v>961</v>
      </c>
      <c r="AB712" s="85" t="s">
        <v>961</v>
      </c>
      <c r="AC712" s="85" t="s">
        <v>961</v>
      </c>
      <c r="AD712" s="85" t="s">
        <v>961</v>
      </c>
      <c r="AE712" s="99" t="s">
        <v>961</v>
      </c>
      <c r="AF712" s="86" t="s">
        <v>961</v>
      </c>
      <c r="AG712" s="85" t="s">
        <v>961</v>
      </c>
      <c r="AH712" s="85">
        <v>1</v>
      </c>
      <c r="AI712" s="85" t="s">
        <v>961</v>
      </c>
      <c r="AJ712" s="85" t="s">
        <v>961</v>
      </c>
      <c r="AK712" s="85" t="s">
        <v>961</v>
      </c>
      <c r="AL712" s="85" t="s">
        <v>961</v>
      </c>
      <c r="AM712" s="85" t="s">
        <v>961</v>
      </c>
      <c r="AN712" s="85" t="s">
        <v>961</v>
      </c>
      <c r="AO712" s="85" t="s">
        <v>961</v>
      </c>
      <c r="AP712" s="85" t="s">
        <v>961</v>
      </c>
      <c r="AQ712" s="85" t="s">
        <v>961</v>
      </c>
      <c r="AR712" s="85" t="s">
        <v>961</v>
      </c>
    </row>
    <row r="713" spans="1:44" ht="16.5" thickTop="1" thickBot="1" x14ac:dyDescent="0.3">
      <c r="A713" s="61">
        <f t="shared" si="104"/>
        <v>120</v>
      </c>
      <c r="B713" s="92" t="str">
        <f>IF(ISERROR(IF(ISBLANK(C713),"",_xlfn.XLOOKUP(C713,'[1]Инф. по МКД'!$D$3:$D$13151,'[1]Инф. по МКД'!$C$3:$C$13151,,0))),"",IF(ISBLANK(C713),"",_xlfn.XLOOKUP(C713,'[1]Инф. по МКД'!$D$3:$D$13151,'[1]Инф. по МКД'!$C$3:$C$13151,,0)))</f>
        <v>город Пермь</v>
      </c>
      <c r="C713" s="96" t="s">
        <v>923</v>
      </c>
      <c r="D713" s="74">
        <f>IF(ISERROR(IF(ISBLANK($C713),"",VLOOKUP($C713,'[1]Инф. по МКД'!$D$3:$T$13113,3,0))),"",IF(ISBLANK($C713),"",VLOOKUP($C713,'[1]Инф. по МКД'!$D$3:$T$13113,3,0)))</f>
        <v>1971</v>
      </c>
      <c r="E713" s="75"/>
      <c r="F713" s="87" t="str">
        <f>IF(ISERROR(IF(ISBLANK($C713),"",VLOOKUP($C713,'[1]Инф. по МКД'!$D$3:$T$13113,5,0))),"",IF(ISBLANK($C713),"",VLOOKUP($C713,'[1]Инф. по МКД'!$D$3:$T$13113,5,0)))</f>
        <v>Кирпич</v>
      </c>
      <c r="G713" s="75">
        <f>IF(ISERROR(IF(ISBLANK($C713),"",VLOOKUP($C713,'[1]Инф. по МКД'!$D$3:$T$13113,9,0))),"",IF(ISBLANK($C713),"",VLOOKUP($C713,'[1]Инф. по МКД'!$D$3:$T$13113,9,0)))</f>
        <v>12</v>
      </c>
      <c r="H713" s="61">
        <f>IF(ISERROR(IF(ISBLANK($C713),"",VLOOKUP($C713,'[1]Инф. по МКД'!$D$3:$T$13113,10,0))),"",IF(ISBLANK($C713),"",VLOOKUP($C713,'[1]Инф. по МКД'!$D$3:$T$13113,10,0)))</f>
        <v>1</v>
      </c>
      <c r="I713" s="77">
        <f>IF(ISERROR(IF(ISBLANK($C713),"",VLOOKUP($C713,'[1]Инф. по МКД'!$D$3:$T$13113,14,0))),"",IF(ISBLANK($C713),"",VLOOKUP($C713,'[1]Инф. по МКД'!$D$3:$T$13113,14,0)))</f>
        <v>2918.5</v>
      </c>
      <c r="J713" s="78">
        <f>IF(ISERROR(IF(ISBLANK($C713),"",VLOOKUP($C713,'[1]Инф. по МКД'!$D$3:$T$13113,15,0))),"",IF(ISBLANK($C713),"",VLOOKUP($C713,'[1]Инф. по МКД'!$D$3:$T$13113,15,0)))</f>
        <v>2721.1</v>
      </c>
      <c r="K713" s="77">
        <f>IF(ISERROR(IF(ISBLANK($C713),"",VLOOKUP($C713,'[1]Инф. по МКД'!$D$3:$T$13113,16,0))),"",IF(ISBLANK($C713),"",VLOOKUP($C713,'[1]Инф. по МКД'!$D$3:$T$13113,16,0)))</f>
        <v>2672.12</v>
      </c>
      <c r="L713" s="79">
        <f>IF(ISERROR(IF(ISBLANK($C713),"",VLOOKUP($C713,'[1]Инф. по МКД'!$D$3:$T$13113,17,0))),"",IF(ISBLANK($C713),"",VLOOKUP($C713,'[1]Инф. по МКД'!$D$3:$T$13113,17,0)))</f>
        <v>128</v>
      </c>
      <c r="M713" s="80">
        <f t="shared" si="103"/>
        <v>3930316.7999999998</v>
      </c>
      <c r="N713" s="78"/>
      <c r="O713" s="78"/>
      <c r="P713" s="78"/>
      <c r="Q713" s="80">
        <f>IF('Форма 2'!D713=0,"",'Форма 2'!D713-N713-O713-P713)</f>
        <v>3930316.7999999998</v>
      </c>
      <c r="R713" s="81">
        <f t="shared" si="101"/>
        <v>1444.3852853625372</v>
      </c>
      <c r="S713" s="81">
        <f t="shared" si="102"/>
        <v>1444.3852853625372</v>
      </c>
      <c r="T713" s="82">
        <v>46387</v>
      </c>
      <c r="U713" s="75" t="s">
        <v>44</v>
      </c>
      <c r="V713" s="84"/>
      <c r="W713" s="84">
        <f t="shared" si="105"/>
        <v>1</v>
      </c>
      <c r="X713" s="85" t="s">
        <v>961</v>
      </c>
      <c r="Y713" s="85" t="s">
        <v>961</v>
      </c>
      <c r="Z713" s="85" t="s">
        <v>961</v>
      </c>
      <c r="AA713" s="85" t="s">
        <v>961</v>
      </c>
      <c r="AB713" s="85" t="s">
        <v>961</v>
      </c>
      <c r="AC713" s="85" t="s">
        <v>961</v>
      </c>
      <c r="AD713" s="85" t="s">
        <v>961</v>
      </c>
      <c r="AE713" s="99">
        <v>1</v>
      </c>
      <c r="AF713" s="86">
        <v>3930316.7999999998</v>
      </c>
      <c r="AG713" s="85" t="s">
        <v>961</v>
      </c>
      <c r="AH713" s="85" t="s">
        <v>961</v>
      </c>
      <c r="AI713" s="85" t="s">
        <v>961</v>
      </c>
      <c r="AJ713" s="85" t="s">
        <v>961</v>
      </c>
      <c r="AK713" s="85" t="s">
        <v>961</v>
      </c>
      <c r="AL713" s="85" t="s">
        <v>961</v>
      </c>
      <c r="AM713" s="85" t="s">
        <v>961</v>
      </c>
      <c r="AN713" s="85" t="s">
        <v>961</v>
      </c>
      <c r="AO713" s="85" t="s">
        <v>961</v>
      </c>
      <c r="AP713" s="85" t="s">
        <v>961</v>
      </c>
      <c r="AQ713" s="85" t="s">
        <v>961</v>
      </c>
      <c r="AR713" s="85" t="s">
        <v>961</v>
      </c>
    </row>
    <row r="714" spans="1:44" ht="17.25" thickTop="1" thickBot="1" x14ac:dyDescent="0.3">
      <c r="A714" s="190">
        <f t="shared" si="104"/>
        <v>0</v>
      </c>
      <c r="B714" s="191" t="str">
        <f>IF(ISERROR(IF(ISBLANK(C714),"",_xlfn.XLOOKUP(C714,'[1]Инф. по МКД'!$D$3:$D$13151,'[1]Инф. по МКД'!$C$3:$C$13151,,0))),"",IF(ISBLANK(C714),"",_xlfn.XLOOKUP(C714,'[1]Инф. по МКД'!$D$3:$D$13151,'[1]Инф. по МКД'!$C$3:$C$13151,,0)))</f>
        <v/>
      </c>
      <c r="C714" s="35" t="s">
        <v>935</v>
      </c>
      <c r="D714" s="32" t="str">
        <f>IF(ISERROR(IF(ISBLANK($C714),"",VLOOKUP($C714,'[1]Инф. по МКД'!$D$3:$T$13113,3,0))),"",IF(ISBLANK($C714),"",VLOOKUP($C714,'[1]Инф. по МКД'!$D$3:$T$13113,3,0)))</f>
        <v/>
      </c>
      <c r="E714" s="32"/>
      <c r="F714" s="32" t="str">
        <f>IF(ISERROR(IF(ISBLANK($C714),"",VLOOKUP($C714,'[1]Инф. по МКД'!$D$3:$T$13113,5,0))),"",IF(ISBLANK($C714),"",VLOOKUP($C714,'[1]Инф. по МКД'!$D$3:$T$13113,5,0)))</f>
        <v/>
      </c>
      <c r="G714" s="32" t="str">
        <f>IF(ISERROR(IF(ISBLANK($C714),"",VLOOKUP($C714,'[1]Инф. по МКД'!$D$3:$T$13113,9,0))),"",IF(ISBLANK($C714),"",VLOOKUP($C714,'[1]Инф. по МКД'!$D$3:$T$13113,9,0)))</f>
        <v/>
      </c>
      <c r="H714" s="32" t="str">
        <f>IF(ISERROR(IF(ISBLANK($C714),"",VLOOKUP($C714,'[1]Инф. по МКД'!$D$3:$T$13113,10,0))),"",IF(ISBLANK($C714),"",VLOOKUP($C714,'[1]Инф. по МКД'!$D$3:$T$13113,10,0)))</f>
        <v/>
      </c>
      <c r="I714" s="36" t="str">
        <f>IF(ISERROR(IF(ISBLANK($C714),"",VLOOKUP($C714,'[1]Инф. по МКД'!$D$3:$T$13113,14,0))),"",IF(ISBLANK($C714),"",VLOOKUP($C714,'[1]Инф. по МКД'!$D$3:$T$13113,14,0)))</f>
        <v/>
      </c>
      <c r="J714" s="36" t="str">
        <f>IF(ISERROR(IF(ISBLANK($C714),"",VLOOKUP($C714,'[1]Инф. по МКД'!$D$3:$T$13113,15,0))),"",IF(ISBLANK($C714),"",VLOOKUP($C714,'[1]Инф. по МКД'!$D$3:$T$13113,15,0)))</f>
        <v/>
      </c>
      <c r="K714" s="36" t="str">
        <f>IF(ISERROR(IF(ISBLANK($C714),"",VLOOKUP($C714,'[1]Инф. по МКД'!$D$3:$T$13113,16,0))),"",IF(ISBLANK($C714),"",VLOOKUP($C714,'[1]Инф. по МКД'!$D$3:$T$13113,16,0)))</f>
        <v/>
      </c>
      <c r="L714" s="36" t="str">
        <f>IF(ISERROR(IF(ISBLANK($C714),"",VLOOKUP($C714,'[1]Инф. по МКД'!$D$3:$T$13113,17,0))),"",IF(ISBLANK($C714),"",VLOOKUP($C714,'[1]Инф. по МКД'!$D$3:$T$13113,17,0)))</f>
        <v/>
      </c>
      <c r="M714" s="36">
        <f t="shared" si="103"/>
        <v>13411842.92</v>
      </c>
      <c r="N714" s="36"/>
      <c r="O714" s="36"/>
      <c r="P714" s="36"/>
      <c r="Q714" s="36">
        <f>IF('Форма 2'!D714=0,"",'Форма 2'!D714-N714-O714-P714)</f>
        <v>13411842.92</v>
      </c>
      <c r="R714" s="93"/>
      <c r="S714" s="93"/>
      <c r="T714" s="32"/>
      <c r="U714" s="32"/>
      <c r="V714" s="84"/>
      <c r="W714" s="84">
        <f t="shared" si="105"/>
        <v>0</v>
      </c>
      <c r="X714" s="85"/>
      <c r="Y714" s="85"/>
      <c r="Z714" s="85"/>
      <c r="AA714" s="85"/>
      <c r="AB714" s="85"/>
      <c r="AC714" s="85"/>
      <c r="AD714" s="85"/>
      <c r="AE714" s="99"/>
      <c r="AF714" s="86"/>
      <c r="AG714" s="85"/>
      <c r="AH714" s="85"/>
      <c r="AI714" s="85"/>
      <c r="AJ714" s="85"/>
      <c r="AK714" s="85"/>
      <c r="AL714" s="85"/>
      <c r="AM714" s="85"/>
      <c r="AN714" s="85"/>
      <c r="AO714" s="85"/>
      <c r="AP714" s="85"/>
      <c r="AQ714" s="85"/>
      <c r="AR714" s="85"/>
    </row>
    <row r="715" spans="1:44" ht="16.5" thickTop="1" thickBot="1" x14ac:dyDescent="0.3">
      <c r="A715" s="61">
        <f t="shared" si="104"/>
        <v>1</v>
      </c>
      <c r="B715" s="92" t="str">
        <f>IF(ISERROR(IF(ISBLANK(C715),"",_xlfn.XLOOKUP(C715,'[1]Инф. по МКД'!$D$3:$D$13151,'[1]Инф. по МКД'!$C$3:$C$13151,,0))),"",IF(ISBLANK(C715),"",_xlfn.XLOOKUP(C715,'[1]Инф. по МКД'!$D$3:$D$13151,'[1]Инф. по МКД'!$C$3:$C$13151,,0)))</f>
        <v>Городской округ закрытое административно-территориальное образование Звездный Пермского края</v>
      </c>
      <c r="C715" s="96" t="s">
        <v>934</v>
      </c>
      <c r="D715" s="74">
        <f>IF(ISERROR(IF(ISBLANK($C715),"",VLOOKUP($C715,'[1]Инф. по МКД'!$D$3:$T$13113,3,0))),"",IF(ISBLANK($C715),"",VLOOKUP($C715,'[1]Инф. по МКД'!$D$3:$T$13113,3,0)))</f>
        <v>1962</v>
      </c>
      <c r="E715" s="75"/>
      <c r="F715" s="87" t="str">
        <f>IF(ISERROR(IF(ISBLANK($C715),"",VLOOKUP($C715,'[1]Инф. по МКД'!$D$3:$T$13113,5,0))),"",IF(ISBLANK($C715),"",VLOOKUP($C715,'[1]Инф. по МКД'!$D$3:$T$13113,5,0)))</f>
        <v>Кирпич</v>
      </c>
      <c r="G715" s="75">
        <f>IF(ISERROR(IF(ISBLANK($C715),"",VLOOKUP($C715,'[1]Инф. по МКД'!$D$3:$T$13113,9,0))),"",IF(ISBLANK($C715),"",VLOOKUP($C715,'[1]Инф. по МКД'!$D$3:$T$13113,9,0)))</f>
        <v>4</v>
      </c>
      <c r="H715" s="61">
        <f>IF(ISERROR(IF(ISBLANK($C715),"",VLOOKUP($C715,'[1]Инф. по МКД'!$D$3:$T$13113,10,0))),"",IF(ISBLANK($C715),"",VLOOKUP($C715,'[1]Инф. по МКД'!$D$3:$T$13113,10,0)))</f>
        <v>4</v>
      </c>
      <c r="I715" s="77">
        <f>IF(ISERROR(IF(ISBLANK($C715),"",VLOOKUP($C715,'[1]Инф. по МКД'!$D$3:$T$13113,14,0))),"",IF(ISBLANK($C715),"",VLOOKUP($C715,'[1]Инф. по МКД'!$D$3:$T$13113,14,0)))</f>
        <v>2747</v>
      </c>
      <c r="J715" s="78">
        <f>IF(ISERROR(IF(ISBLANK($C715),"",VLOOKUP($C715,'[1]Инф. по МКД'!$D$3:$T$13113,15,0))),"",IF(ISBLANK($C715),"",VLOOKUP($C715,'[1]Инф. по МКД'!$D$3:$T$13113,15,0)))</f>
        <v>2747</v>
      </c>
      <c r="K715" s="77">
        <f>IF(ISERROR(IF(ISBLANK($C715),"",VLOOKUP($C715,'[1]Инф. по МКД'!$D$3:$T$13113,16,0))),"",IF(ISBLANK($C715),"",VLOOKUP($C715,'[1]Инф. по МКД'!$D$3:$T$13113,16,0)))</f>
        <v>2472.3000000000002</v>
      </c>
      <c r="L715" s="79">
        <f>IF(ISERROR(IF(ISBLANK($C715),"",VLOOKUP($C715,'[1]Инф. по МКД'!$D$3:$T$13113,17,0))),"",IF(ISBLANK($C715),"",VLOOKUP($C715,'[1]Инф. по МКД'!$D$3:$T$13113,17,0)))</f>
        <v>148</v>
      </c>
      <c r="M715" s="80">
        <f t="shared" si="103"/>
        <v>13411842.92</v>
      </c>
      <c r="N715" s="78"/>
      <c r="O715" s="78"/>
      <c r="P715" s="78"/>
      <c r="Q715" s="80">
        <f>IF('Форма 2'!D715=0,"",'Форма 2'!D715-N715-O715-P715)</f>
        <v>13411842.92</v>
      </c>
      <c r="R715" s="81">
        <f>M715/J715</f>
        <v>4882.3599999999997</v>
      </c>
      <c r="S715" s="81">
        <f>R715</f>
        <v>4882.3599999999997</v>
      </c>
      <c r="T715" s="82">
        <v>46387</v>
      </c>
      <c r="U715" s="75" t="s">
        <v>44</v>
      </c>
      <c r="V715" s="83"/>
      <c r="W715" s="84">
        <f t="shared" si="105"/>
        <v>1</v>
      </c>
      <c r="X715" s="85" t="s">
        <v>961</v>
      </c>
      <c r="Y715" s="85" t="s">
        <v>961</v>
      </c>
      <c r="Z715" s="85" t="s">
        <v>961</v>
      </c>
      <c r="AA715" s="85" t="s">
        <v>961</v>
      </c>
      <c r="AB715" s="85" t="s">
        <v>961</v>
      </c>
      <c r="AC715" s="85" t="s">
        <v>961</v>
      </c>
      <c r="AD715" s="85" t="s">
        <v>961</v>
      </c>
      <c r="AE715" s="99" t="s">
        <v>961</v>
      </c>
      <c r="AF715" s="86" t="s">
        <v>961</v>
      </c>
      <c r="AG715" s="85" t="s">
        <v>961</v>
      </c>
      <c r="AH715" s="85">
        <v>1</v>
      </c>
      <c r="AI715" s="85" t="s">
        <v>961</v>
      </c>
      <c r="AJ715" s="85" t="s">
        <v>961</v>
      </c>
      <c r="AK715" s="85" t="s">
        <v>961</v>
      </c>
      <c r="AL715" s="85" t="s">
        <v>961</v>
      </c>
      <c r="AM715" s="85" t="s">
        <v>961</v>
      </c>
      <c r="AN715" s="85" t="s">
        <v>961</v>
      </c>
      <c r="AO715" s="85" t="s">
        <v>961</v>
      </c>
      <c r="AP715" s="85" t="s">
        <v>961</v>
      </c>
      <c r="AQ715" s="85" t="s">
        <v>961</v>
      </c>
      <c r="AR715" s="85" t="s">
        <v>961</v>
      </c>
    </row>
    <row r="716" spans="1:44" ht="17.25" thickTop="1" thickBot="1" x14ac:dyDescent="0.3">
      <c r="A716" s="190">
        <f t="shared" si="104"/>
        <v>0</v>
      </c>
      <c r="B716" s="191" t="str">
        <f>IF(ISERROR(IF(ISBLANK(C716),"",_xlfn.XLOOKUP(C716,'[1]Инф. по МКД'!$D$3:$D$13151,'[1]Инф. по МКД'!$C$3:$C$13151,,0))),"",IF(ISBLANK(C716),"",_xlfn.XLOOKUP(C716,'[1]Инф. по МКД'!$D$3:$D$13151,'[1]Инф. по МКД'!$C$3:$C$13151,,0)))</f>
        <v/>
      </c>
      <c r="C716" s="35" t="s">
        <v>143</v>
      </c>
      <c r="D716" s="32" t="str">
        <f>IF(ISERROR(IF(ISBLANK($C716),"",VLOOKUP($C716,'[1]Инф. по МКД'!$D$3:$T$13113,3,0))),"",IF(ISBLANK($C716),"",VLOOKUP($C716,'[1]Инф. по МКД'!$D$3:$T$13113,3,0)))</f>
        <v/>
      </c>
      <c r="E716" s="32"/>
      <c r="F716" s="32" t="str">
        <f>IF(ISERROR(IF(ISBLANK($C716),"",VLOOKUP($C716,'[1]Инф. по МКД'!$D$3:$T$13113,5,0))),"",IF(ISBLANK($C716),"",VLOOKUP($C716,'[1]Инф. по МКД'!$D$3:$T$13113,5,0)))</f>
        <v/>
      </c>
      <c r="G716" s="32" t="str">
        <f>IF(ISERROR(IF(ISBLANK($C716),"",VLOOKUP($C716,'[1]Инф. по МКД'!$D$3:$T$13113,9,0))),"",IF(ISBLANK($C716),"",VLOOKUP($C716,'[1]Инф. по МКД'!$D$3:$T$13113,9,0)))</f>
        <v/>
      </c>
      <c r="H716" s="32" t="str">
        <f>IF(ISERROR(IF(ISBLANK($C716),"",VLOOKUP($C716,'[1]Инф. по МКД'!$D$3:$T$13113,10,0))),"",IF(ISBLANK($C716),"",VLOOKUP($C716,'[1]Инф. по МКД'!$D$3:$T$13113,10,0)))</f>
        <v/>
      </c>
      <c r="I716" s="36" t="str">
        <f>IF(ISERROR(IF(ISBLANK($C716),"",VLOOKUP($C716,'[1]Инф. по МКД'!$D$3:$T$13113,14,0))),"",IF(ISBLANK($C716),"",VLOOKUP($C716,'[1]Инф. по МКД'!$D$3:$T$13113,14,0)))</f>
        <v/>
      </c>
      <c r="J716" s="36" t="str">
        <f>IF(ISERROR(IF(ISBLANK($C716),"",VLOOKUP($C716,'[1]Инф. по МКД'!$D$3:$T$13113,15,0))),"",IF(ISBLANK($C716),"",VLOOKUP($C716,'[1]Инф. по МКД'!$D$3:$T$13113,15,0)))</f>
        <v/>
      </c>
      <c r="K716" s="36" t="str">
        <f>IF(ISERROR(IF(ISBLANK($C716),"",VLOOKUP($C716,'[1]Инф. по МКД'!$D$3:$T$13113,16,0))),"",IF(ISBLANK($C716),"",VLOOKUP($C716,'[1]Инф. по МКД'!$D$3:$T$13113,16,0)))</f>
        <v/>
      </c>
      <c r="L716" s="36" t="str">
        <f>IF(ISERROR(IF(ISBLANK($C716),"",VLOOKUP($C716,'[1]Инф. по МКД'!$D$3:$T$13113,17,0))),"",IF(ISBLANK($C716),"",VLOOKUP($C716,'[1]Инф. по МКД'!$D$3:$T$13113,17,0)))</f>
        <v/>
      </c>
      <c r="M716" s="36">
        <f t="shared" si="103"/>
        <v>88487846.209999993</v>
      </c>
      <c r="N716" s="36"/>
      <c r="O716" s="36"/>
      <c r="P716" s="36"/>
      <c r="Q716" s="36">
        <f>IF('Форма 2'!D716=0,"",'Форма 2'!D716-N716-O716-P716)</f>
        <v>88487846.209999993</v>
      </c>
      <c r="R716" s="93"/>
      <c r="S716" s="93"/>
      <c r="T716" s="32"/>
      <c r="U716" s="32"/>
      <c r="V716" s="84"/>
      <c r="W716" s="84">
        <f t="shared" si="105"/>
        <v>0</v>
      </c>
      <c r="X716" s="85"/>
      <c r="Y716" s="85"/>
      <c r="Z716" s="85"/>
      <c r="AA716" s="85"/>
      <c r="AB716" s="85"/>
      <c r="AC716" s="85"/>
      <c r="AD716" s="85"/>
      <c r="AE716" s="99"/>
      <c r="AF716" s="86"/>
      <c r="AG716" s="85"/>
      <c r="AH716" s="85"/>
      <c r="AI716" s="85"/>
      <c r="AJ716" s="85"/>
      <c r="AK716" s="85"/>
      <c r="AL716" s="85"/>
      <c r="AM716" s="85"/>
      <c r="AN716" s="85"/>
      <c r="AO716" s="85"/>
      <c r="AP716" s="85"/>
      <c r="AQ716" s="85"/>
      <c r="AR716" s="85"/>
    </row>
    <row r="717" spans="1:44" ht="16.5" thickTop="1" thickBot="1" x14ac:dyDescent="0.3">
      <c r="A717" s="61">
        <f t="shared" si="104"/>
        <v>1</v>
      </c>
      <c r="B717" s="92" t="str">
        <f>IF(ISERROR(IF(ISBLANK(C717),"",_xlfn.XLOOKUP(C717,'[1]Инф. по МКД'!$D$3:$D$13151,'[1]Инф. по МКД'!$C$3:$C$13151,,0))),"",IF(ISBLANK(C717),"",_xlfn.XLOOKUP(C717,'[1]Инф. по МКД'!$D$3:$D$13151,'[1]Инф. по МКД'!$C$3:$C$13151,,0)))</f>
        <v>Губахинский городской округ Пермского края</v>
      </c>
      <c r="C717" s="96" t="s">
        <v>545</v>
      </c>
      <c r="D717" s="74">
        <f>IF(ISERROR(IF(ISBLANK($C717),"",VLOOKUP($C717,'[1]Инф. по МКД'!$D$3:$T$13113,3,0))),"",IF(ISBLANK($C717),"",VLOOKUP($C717,'[1]Инф. по МКД'!$D$3:$T$13113,3,0)))</f>
        <v>1960</v>
      </c>
      <c r="E717" s="75"/>
      <c r="F717" s="87" t="str">
        <f>IF(ISERROR(IF(ISBLANK($C717),"",VLOOKUP($C717,'[1]Инф. по МКД'!$D$3:$T$13113,5,0))),"",IF(ISBLANK($C717),"",VLOOKUP($C717,'[1]Инф. по МКД'!$D$3:$T$13113,5,0)))</f>
        <v>Блоки</v>
      </c>
      <c r="G717" s="75">
        <f>IF(ISERROR(IF(ISBLANK($C717),"",VLOOKUP($C717,'[1]Инф. по МКД'!$D$3:$T$13113,9,0))),"",IF(ISBLANK($C717),"",VLOOKUP($C717,'[1]Инф. по МКД'!$D$3:$T$13113,9,0)))</f>
        <v>3</v>
      </c>
      <c r="H717" s="61">
        <f>IF(ISERROR(IF(ISBLANK($C717),"",VLOOKUP($C717,'[1]Инф. по МКД'!$D$3:$T$13113,10,0))),"",IF(ISBLANK($C717),"",VLOOKUP($C717,'[1]Инф. по МКД'!$D$3:$T$13113,10,0)))</f>
        <v>5</v>
      </c>
      <c r="I717" s="77">
        <f>IF(ISERROR(IF(ISBLANK($C717),"",VLOOKUP($C717,'[1]Инф. по МКД'!$D$3:$T$13113,14,0))),"",IF(ISBLANK($C717),"",VLOOKUP($C717,'[1]Инф. по МКД'!$D$3:$T$13113,14,0)))</f>
        <v>3130</v>
      </c>
      <c r="J717" s="78">
        <f>IF(ISERROR(IF(ISBLANK($C717),"",VLOOKUP($C717,'[1]Инф. по МКД'!$D$3:$T$13113,15,0))),"",IF(ISBLANK($C717),"",VLOOKUP($C717,'[1]Инф. по МКД'!$D$3:$T$13113,15,0)))</f>
        <v>3001.6</v>
      </c>
      <c r="K717" s="77">
        <f>IF(ISERROR(IF(ISBLANK($C717),"",VLOOKUP($C717,'[1]Инф. по МКД'!$D$3:$T$13113,16,0))),"",IF(ISBLANK($C717),"",VLOOKUP($C717,'[1]Инф. по МКД'!$D$3:$T$13113,16,0)))</f>
        <v>2468.4</v>
      </c>
      <c r="L717" s="79">
        <f>IF(ISERROR(IF(ISBLANK($C717),"",VLOOKUP($C717,'[1]Инф. по МКД'!$D$3:$T$13113,17,0))),"",IF(ISBLANK($C717),"",VLOOKUP($C717,'[1]Инф. по МКД'!$D$3:$T$13113,17,0)))</f>
        <v>113</v>
      </c>
      <c r="M717" s="80">
        <f t="shared" si="103"/>
        <v>33438948.100000005</v>
      </c>
      <c r="N717" s="78"/>
      <c r="O717" s="78"/>
      <c r="P717" s="78"/>
      <c r="Q717" s="80">
        <f>IF('Форма 2'!D717=0,"",'Форма 2'!D717-N717-O717-P717)</f>
        <v>33438948.100000005</v>
      </c>
      <c r="R717" s="81">
        <f t="shared" ref="R717:R726" si="106">M717/J717</f>
        <v>11140.374500266527</v>
      </c>
      <c r="S717" s="81">
        <f t="shared" ref="S717:S726" si="107">R717</f>
        <v>11140.374500266527</v>
      </c>
      <c r="T717" s="82">
        <v>46387</v>
      </c>
      <c r="U717" s="75" t="s">
        <v>43</v>
      </c>
      <c r="V717" s="89"/>
      <c r="W717" s="89">
        <f t="shared" si="105"/>
        <v>4</v>
      </c>
      <c r="X717" s="85">
        <v>1</v>
      </c>
      <c r="Y717" s="85">
        <v>1</v>
      </c>
      <c r="Z717" s="85" t="s">
        <v>961</v>
      </c>
      <c r="AA717" s="85">
        <v>1</v>
      </c>
      <c r="AB717" s="85">
        <v>1</v>
      </c>
      <c r="AC717" s="85" t="s">
        <v>961</v>
      </c>
      <c r="AD717" s="85" t="s">
        <v>961</v>
      </c>
      <c r="AE717" s="99" t="s">
        <v>961</v>
      </c>
      <c r="AF717" s="86" t="s">
        <v>961</v>
      </c>
      <c r="AG717" s="85" t="s">
        <v>961</v>
      </c>
      <c r="AH717" s="85" t="s">
        <v>961</v>
      </c>
      <c r="AI717" s="85" t="s">
        <v>961</v>
      </c>
      <c r="AJ717" s="85" t="s">
        <v>961</v>
      </c>
      <c r="AK717" s="85" t="s">
        <v>961</v>
      </c>
      <c r="AL717" s="85" t="s">
        <v>961</v>
      </c>
      <c r="AM717" s="85" t="s">
        <v>961</v>
      </c>
      <c r="AN717" s="85" t="s">
        <v>961</v>
      </c>
      <c r="AO717" s="85" t="s">
        <v>961</v>
      </c>
      <c r="AP717" s="85" t="s">
        <v>961</v>
      </c>
      <c r="AQ717" s="85" t="s">
        <v>961</v>
      </c>
      <c r="AR717" s="85" t="s">
        <v>961</v>
      </c>
    </row>
    <row r="718" spans="1:44" ht="16.5" thickTop="1" thickBot="1" x14ac:dyDescent="0.3">
      <c r="A718" s="61">
        <f t="shared" si="104"/>
        <v>2</v>
      </c>
      <c r="B718" s="92" t="str">
        <f>IF(ISERROR(IF(ISBLANK(C718),"",_xlfn.XLOOKUP(C718,'[1]Инф. по МКД'!$D$3:$D$13151,'[1]Инф. по МКД'!$C$3:$C$13151,,0))),"",IF(ISBLANK(C718),"",_xlfn.XLOOKUP(C718,'[1]Инф. по МКД'!$D$3:$D$13151,'[1]Инф. по МКД'!$C$3:$C$13151,,0)))</f>
        <v>Губахинский городской округ Пермского края</v>
      </c>
      <c r="C718" s="96" t="s">
        <v>149</v>
      </c>
      <c r="D718" s="74">
        <f>IF(ISERROR(IF(ISBLANK($C718),"",VLOOKUP($C718,'[1]Инф. по МКД'!$D$3:$T$13113,3,0))),"",IF(ISBLANK($C718),"",VLOOKUP($C718,'[1]Инф. по МКД'!$D$3:$T$13113,3,0)))</f>
        <v>1974</v>
      </c>
      <c r="E718" s="75"/>
      <c r="F718" s="87" t="str">
        <f>IF(ISERROR(IF(ISBLANK($C718),"",VLOOKUP($C718,'[1]Инф. по МКД'!$D$3:$T$13113,5,0))),"",IF(ISBLANK($C718),"",VLOOKUP($C718,'[1]Инф. по МКД'!$D$3:$T$13113,5,0)))</f>
        <v>Крупные блоки</v>
      </c>
      <c r="G718" s="75">
        <f>IF(ISERROR(IF(ISBLANK($C718),"",VLOOKUP($C718,'[1]Инф. по МКД'!$D$3:$T$13113,9,0))),"",IF(ISBLANK($C718),"",VLOOKUP($C718,'[1]Инф. по МКД'!$D$3:$T$13113,9,0)))</f>
        <v>5</v>
      </c>
      <c r="H718" s="61">
        <f>IF(ISERROR(IF(ISBLANK($C718),"",VLOOKUP($C718,'[1]Инф. по МКД'!$D$3:$T$13113,10,0))),"",IF(ISBLANK($C718),"",VLOOKUP($C718,'[1]Инф. по МКД'!$D$3:$T$13113,10,0)))</f>
        <v>6</v>
      </c>
      <c r="I718" s="77">
        <f>IF(ISERROR(IF(ISBLANK($C718),"",VLOOKUP($C718,'[1]Инф. по МКД'!$D$3:$T$13113,14,0))),"",IF(ISBLANK($C718),"",VLOOKUP($C718,'[1]Инф. по МКД'!$D$3:$T$13113,14,0)))</f>
        <v>4560</v>
      </c>
      <c r="J718" s="78">
        <f>IF(ISERROR(IF(ISBLANK($C718),"",VLOOKUP($C718,'[1]Инф. по МКД'!$D$3:$T$13113,15,0))),"",IF(ISBLANK($C718),"",VLOOKUP($C718,'[1]Инф. по МКД'!$D$3:$T$13113,15,0)))</f>
        <v>4477.1000000000004</v>
      </c>
      <c r="K718" s="77">
        <f>IF(ISERROR(IF(ISBLANK($C718),"",VLOOKUP($C718,'[1]Инф. по МКД'!$D$3:$T$13113,16,0))),"",IF(ISBLANK($C718),"",VLOOKUP($C718,'[1]Инф. по МКД'!$D$3:$T$13113,16,0)))</f>
        <v>4247.5</v>
      </c>
      <c r="L718" s="79">
        <f>IF(ISERROR(IF(ISBLANK($C718),"",VLOOKUP($C718,'[1]Инф. по МКД'!$D$3:$T$13113,17,0))),"",IF(ISBLANK($C718),"",VLOOKUP($C718,'[1]Инф. по МКД'!$D$3:$T$13113,17,0)))</f>
        <v>0</v>
      </c>
      <c r="M718" s="80">
        <f t="shared" si="103"/>
        <v>3905640</v>
      </c>
      <c r="N718" s="78"/>
      <c r="O718" s="78"/>
      <c r="P718" s="78"/>
      <c r="Q718" s="80">
        <f>IF('Форма 2'!D718=0,"",'Форма 2'!D718-N718-O718-P718)</f>
        <v>3905640</v>
      </c>
      <c r="R718" s="81">
        <f t="shared" si="106"/>
        <v>872.35933975117814</v>
      </c>
      <c r="S718" s="81">
        <f t="shared" si="107"/>
        <v>872.35933975117814</v>
      </c>
      <c r="T718" s="82">
        <v>46387</v>
      </c>
      <c r="U718" s="75" t="s">
        <v>43</v>
      </c>
      <c r="V718" s="83"/>
      <c r="W718" s="84">
        <f t="shared" si="105"/>
        <v>1</v>
      </c>
      <c r="X718" s="85" t="s">
        <v>961</v>
      </c>
      <c r="Y718" s="85" t="s">
        <v>961</v>
      </c>
      <c r="Z718" s="85" t="s">
        <v>961</v>
      </c>
      <c r="AA718" s="85" t="s">
        <v>961</v>
      </c>
      <c r="AB718" s="85">
        <v>1</v>
      </c>
      <c r="AC718" s="85" t="s">
        <v>961</v>
      </c>
      <c r="AD718" s="85" t="s">
        <v>961</v>
      </c>
      <c r="AE718" s="99" t="s">
        <v>961</v>
      </c>
      <c r="AF718" s="86" t="s">
        <v>961</v>
      </c>
      <c r="AG718" s="85" t="s">
        <v>961</v>
      </c>
      <c r="AH718" s="85" t="s">
        <v>961</v>
      </c>
      <c r="AI718" s="85" t="s">
        <v>961</v>
      </c>
      <c r="AJ718" s="85" t="s">
        <v>961</v>
      </c>
      <c r="AK718" s="85" t="s">
        <v>961</v>
      </c>
      <c r="AL718" s="85" t="s">
        <v>961</v>
      </c>
      <c r="AM718" s="85" t="s">
        <v>961</v>
      </c>
      <c r="AN718" s="85" t="s">
        <v>961</v>
      </c>
      <c r="AO718" s="85" t="s">
        <v>961</v>
      </c>
      <c r="AP718" s="85" t="s">
        <v>961</v>
      </c>
      <c r="AQ718" s="85" t="s">
        <v>961</v>
      </c>
      <c r="AR718" s="85" t="s">
        <v>961</v>
      </c>
    </row>
    <row r="719" spans="1:44" ht="16.5" thickTop="1" thickBot="1" x14ac:dyDescent="0.3">
      <c r="A719" s="61">
        <f t="shared" si="104"/>
        <v>3</v>
      </c>
      <c r="B719" s="92" t="str">
        <f>IF(ISERROR(IF(ISBLANK(C719),"",_xlfn.XLOOKUP(C719,'[1]Инф. по МКД'!$D$3:$D$13151,'[1]Инф. по МКД'!$C$3:$C$13151,,0))),"",IF(ISBLANK(C719),"",_xlfn.XLOOKUP(C719,'[1]Инф. по МКД'!$D$3:$D$13151,'[1]Инф. по МКД'!$C$3:$C$13151,,0)))</f>
        <v>Губахинский городской округ Пермского края</v>
      </c>
      <c r="C719" s="96" t="s">
        <v>546</v>
      </c>
      <c r="D719" s="74">
        <f>IF(ISERROR(IF(ISBLANK($C719),"",VLOOKUP($C719,'[1]Инф. по МКД'!$D$3:$T$13113,3,0))),"",IF(ISBLANK($C719),"",VLOOKUP($C719,'[1]Инф. по МКД'!$D$3:$T$13113,3,0)))</f>
        <v>1953</v>
      </c>
      <c r="E719" s="75"/>
      <c r="F719" s="87" t="str">
        <f>IF(ISERROR(IF(ISBLANK($C719),"",VLOOKUP($C719,'[1]Инф. по МКД'!$D$3:$T$13113,5,0))),"",IF(ISBLANK($C719),"",VLOOKUP($C719,'[1]Инф. по МКД'!$D$3:$T$13113,5,0)))</f>
        <v>Блоки</v>
      </c>
      <c r="G719" s="75">
        <f>IF(ISERROR(IF(ISBLANK($C719),"",VLOOKUP($C719,'[1]Инф. по МКД'!$D$3:$T$13113,9,0))),"",IF(ISBLANK($C719),"",VLOOKUP($C719,'[1]Инф. по МКД'!$D$3:$T$13113,9,0)))</f>
        <v>2</v>
      </c>
      <c r="H719" s="61">
        <f>IF(ISERROR(IF(ISBLANK($C719),"",VLOOKUP($C719,'[1]Инф. по МКД'!$D$3:$T$13113,10,0))),"",IF(ISBLANK($C719),"",VLOOKUP($C719,'[1]Инф. по МКД'!$D$3:$T$13113,10,0)))</f>
        <v>2</v>
      </c>
      <c r="I719" s="77">
        <f>IF(ISERROR(IF(ISBLANK($C719),"",VLOOKUP($C719,'[1]Инф. по МКД'!$D$3:$T$13113,14,0))),"",IF(ISBLANK($C719),"",VLOOKUP($C719,'[1]Инф. по МКД'!$D$3:$T$13113,14,0)))</f>
        <v>896.8</v>
      </c>
      <c r="J719" s="78">
        <f>IF(ISERROR(IF(ISBLANK($C719),"",VLOOKUP($C719,'[1]Инф. по МКД'!$D$3:$T$13113,15,0))),"",IF(ISBLANK($C719),"",VLOOKUP($C719,'[1]Инф. по МКД'!$D$3:$T$13113,15,0)))</f>
        <v>821.2</v>
      </c>
      <c r="K719" s="77">
        <f>IF(ISERROR(IF(ISBLANK($C719),"",VLOOKUP($C719,'[1]Инф. по МКД'!$D$3:$T$13113,16,0))),"",IF(ISBLANK($C719),"",VLOOKUP($C719,'[1]Инф. по МКД'!$D$3:$T$13113,16,0)))</f>
        <v>724.1</v>
      </c>
      <c r="L719" s="79">
        <f>IF(ISERROR(IF(ISBLANK($C719),"",VLOOKUP($C719,'[1]Инф. по МКД'!$D$3:$T$13113,17,0))),"",IF(ISBLANK($C719),"",VLOOKUP($C719,'[1]Инф. по МКД'!$D$3:$T$13113,17,0)))</f>
        <v>29</v>
      </c>
      <c r="M719" s="80">
        <f t="shared" si="103"/>
        <v>1140469.53</v>
      </c>
      <c r="N719" s="78"/>
      <c r="O719" s="78"/>
      <c r="P719" s="78"/>
      <c r="Q719" s="80">
        <f>IF('Форма 2'!D719=0,"",'Форма 2'!D719-N719-O719-P719)</f>
        <v>1140469.53</v>
      </c>
      <c r="R719" s="81">
        <f t="shared" si="106"/>
        <v>1388.7841329761325</v>
      </c>
      <c r="S719" s="81">
        <f t="shared" si="107"/>
        <v>1388.7841329761325</v>
      </c>
      <c r="T719" s="82">
        <v>46387</v>
      </c>
      <c r="U719" s="75" t="s">
        <v>43</v>
      </c>
      <c r="V719" s="84"/>
      <c r="W719" s="84">
        <f t="shared" si="105"/>
        <v>1</v>
      </c>
      <c r="X719" s="85" t="s">
        <v>961</v>
      </c>
      <c r="Y719" s="85" t="s">
        <v>961</v>
      </c>
      <c r="Z719" s="85" t="s">
        <v>961</v>
      </c>
      <c r="AA719" s="85" t="s">
        <v>961</v>
      </c>
      <c r="AB719" s="85" t="s">
        <v>961</v>
      </c>
      <c r="AC719" s="85" t="s">
        <v>961</v>
      </c>
      <c r="AD719" s="85">
        <v>1</v>
      </c>
      <c r="AE719" s="99" t="s">
        <v>961</v>
      </c>
      <c r="AF719" s="86" t="s">
        <v>961</v>
      </c>
      <c r="AG719" s="85" t="s">
        <v>961</v>
      </c>
      <c r="AH719" s="85" t="s">
        <v>961</v>
      </c>
      <c r="AI719" s="85" t="s">
        <v>961</v>
      </c>
      <c r="AJ719" s="85" t="s">
        <v>961</v>
      </c>
      <c r="AK719" s="85" t="s">
        <v>961</v>
      </c>
      <c r="AL719" s="85" t="s">
        <v>961</v>
      </c>
      <c r="AM719" s="85" t="s">
        <v>961</v>
      </c>
      <c r="AN719" s="85" t="s">
        <v>961</v>
      </c>
      <c r="AO719" s="85" t="s">
        <v>961</v>
      </c>
      <c r="AP719" s="85" t="s">
        <v>961</v>
      </c>
      <c r="AQ719" s="85" t="s">
        <v>961</v>
      </c>
      <c r="AR719" s="85" t="s">
        <v>961</v>
      </c>
    </row>
    <row r="720" spans="1:44" ht="16.5" thickTop="1" thickBot="1" x14ac:dyDescent="0.3">
      <c r="A720" s="61">
        <f t="shared" si="104"/>
        <v>4</v>
      </c>
      <c r="B720" s="92" t="str">
        <f>IF(ISERROR(IF(ISBLANK(C720),"",_xlfn.XLOOKUP(C720,'[1]Инф. по МКД'!$D$3:$D$13151,'[1]Инф. по МКД'!$C$3:$C$13151,,0))),"",IF(ISBLANK(C720),"",_xlfn.XLOOKUP(C720,'[1]Инф. по МКД'!$D$3:$D$13151,'[1]Инф. по МКД'!$C$3:$C$13151,,0)))</f>
        <v>Губахинский городской округ Пермского края</v>
      </c>
      <c r="C720" s="96" t="s">
        <v>547</v>
      </c>
      <c r="D720" s="74">
        <f>IF(ISERROR(IF(ISBLANK($C720),"",VLOOKUP($C720,'[1]Инф. по МКД'!$D$3:$T$13113,3,0))),"",IF(ISBLANK($C720),"",VLOOKUP($C720,'[1]Инф. по МКД'!$D$3:$T$13113,3,0)))</f>
        <v>1954</v>
      </c>
      <c r="E720" s="75"/>
      <c r="F720" s="87" t="str">
        <f>IF(ISERROR(IF(ISBLANK($C720),"",VLOOKUP($C720,'[1]Инф. по МКД'!$D$3:$T$13113,5,0))),"",IF(ISBLANK($C720),"",VLOOKUP($C720,'[1]Инф. по МКД'!$D$3:$T$13113,5,0)))</f>
        <v>Блоки</v>
      </c>
      <c r="G720" s="75">
        <f>IF(ISERROR(IF(ISBLANK($C720),"",VLOOKUP($C720,'[1]Инф. по МКД'!$D$3:$T$13113,9,0))),"",IF(ISBLANK($C720),"",VLOOKUP($C720,'[1]Инф. по МКД'!$D$3:$T$13113,9,0)))</f>
        <v>2</v>
      </c>
      <c r="H720" s="61">
        <f>IF(ISERROR(IF(ISBLANK($C720),"",VLOOKUP($C720,'[1]Инф. по МКД'!$D$3:$T$13113,10,0))),"",IF(ISBLANK($C720),"",VLOOKUP($C720,'[1]Инф. по МКД'!$D$3:$T$13113,10,0)))</f>
        <v>2</v>
      </c>
      <c r="I720" s="77">
        <f>IF(ISERROR(IF(ISBLANK($C720),"",VLOOKUP($C720,'[1]Инф. по МКД'!$D$3:$T$13113,14,0))),"",IF(ISBLANK($C720),"",VLOOKUP($C720,'[1]Инф. по МКД'!$D$3:$T$13113,14,0)))</f>
        <v>424.3</v>
      </c>
      <c r="J720" s="78">
        <f>IF(ISERROR(IF(ISBLANK($C720),"",VLOOKUP($C720,'[1]Инф. по МКД'!$D$3:$T$13113,15,0))),"",IF(ISBLANK($C720),"",VLOOKUP($C720,'[1]Инф. по МКД'!$D$3:$T$13113,15,0)))</f>
        <v>380.1</v>
      </c>
      <c r="K720" s="77">
        <f>IF(ISERROR(IF(ISBLANK($C720),"",VLOOKUP($C720,'[1]Инф. по МКД'!$D$3:$T$13113,16,0))),"",IF(ISBLANK($C720),"",VLOOKUP($C720,'[1]Инф. по МКД'!$D$3:$T$13113,16,0)))</f>
        <v>380.1</v>
      </c>
      <c r="L720" s="79">
        <f>IF(ISERROR(IF(ISBLANK($C720),"",VLOOKUP($C720,'[1]Инф. по МКД'!$D$3:$T$13113,17,0))),"",IF(ISBLANK($C720),"",VLOOKUP($C720,'[1]Инф. по МКД'!$D$3:$T$13113,17,0)))</f>
        <v>11</v>
      </c>
      <c r="M720" s="80">
        <f t="shared" si="103"/>
        <v>2472459.75</v>
      </c>
      <c r="N720" s="78"/>
      <c r="O720" s="78"/>
      <c r="P720" s="78"/>
      <c r="Q720" s="80">
        <f>IF('Форма 2'!D720=0,"",'Форма 2'!D720-N720-O720-P720)</f>
        <v>2472459.75</v>
      </c>
      <c r="R720" s="81">
        <f t="shared" si="106"/>
        <v>6504.7612470402519</v>
      </c>
      <c r="S720" s="81">
        <f t="shared" si="107"/>
        <v>6504.7612470402519</v>
      </c>
      <c r="T720" s="82">
        <v>46387</v>
      </c>
      <c r="U720" s="75" t="s">
        <v>43</v>
      </c>
      <c r="V720" s="83"/>
      <c r="W720" s="84">
        <f t="shared" si="105"/>
        <v>1</v>
      </c>
      <c r="X720" s="85" t="s">
        <v>961</v>
      </c>
      <c r="Y720" s="85" t="s">
        <v>961</v>
      </c>
      <c r="Z720" s="85" t="s">
        <v>961</v>
      </c>
      <c r="AA720" s="85" t="s">
        <v>961</v>
      </c>
      <c r="AB720" s="85" t="s">
        <v>961</v>
      </c>
      <c r="AC720" s="85" t="s">
        <v>961</v>
      </c>
      <c r="AD720" s="85" t="s">
        <v>961</v>
      </c>
      <c r="AE720" s="99" t="s">
        <v>961</v>
      </c>
      <c r="AF720" s="86" t="s">
        <v>961</v>
      </c>
      <c r="AG720" s="85" t="s">
        <v>961</v>
      </c>
      <c r="AH720" s="85">
        <v>1</v>
      </c>
      <c r="AI720" s="85" t="s">
        <v>961</v>
      </c>
      <c r="AJ720" s="85" t="s">
        <v>961</v>
      </c>
      <c r="AK720" s="85" t="s">
        <v>961</v>
      </c>
      <c r="AL720" s="85" t="s">
        <v>961</v>
      </c>
      <c r="AM720" s="85" t="s">
        <v>961</v>
      </c>
      <c r="AN720" s="85" t="s">
        <v>961</v>
      </c>
      <c r="AO720" s="85" t="s">
        <v>961</v>
      </c>
      <c r="AP720" s="85" t="s">
        <v>961</v>
      </c>
      <c r="AQ720" s="85" t="s">
        <v>961</v>
      </c>
      <c r="AR720" s="85" t="s">
        <v>961</v>
      </c>
    </row>
    <row r="721" spans="1:44" ht="16.5" thickTop="1" thickBot="1" x14ac:dyDescent="0.3">
      <c r="A721" s="61">
        <f t="shared" si="104"/>
        <v>5</v>
      </c>
      <c r="B721" s="92" t="str">
        <f>IF(ISERROR(IF(ISBLANK(C721),"",_xlfn.XLOOKUP(C721,'[1]Инф. по МКД'!$D$3:$D$13151,'[1]Инф. по МКД'!$C$3:$C$13151,,0))),"",IF(ISBLANK(C721),"",_xlfn.XLOOKUP(C721,'[1]Инф. по МКД'!$D$3:$D$13151,'[1]Инф. по МКД'!$C$3:$C$13151,,0)))</f>
        <v>Губахинский городской округ Пермского края</v>
      </c>
      <c r="C721" s="96" t="s">
        <v>548</v>
      </c>
      <c r="D721" s="74">
        <f>IF(ISERROR(IF(ISBLANK($C721),"",VLOOKUP($C721,'[1]Инф. по МКД'!$D$3:$T$13113,3,0))),"",IF(ISBLANK($C721),"",VLOOKUP($C721,'[1]Инф. по МКД'!$D$3:$T$13113,3,0)))</f>
        <v>1952</v>
      </c>
      <c r="E721" s="75"/>
      <c r="F721" s="87" t="str">
        <f>IF(ISERROR(IF(ISBLANK($C721),"",VLOOKUP($C721,'[1]Инф. по МКД'!$D$3:$T$13113,5,0))),"",IF(ISBLANK($C721),"",VLOOKUP($C721,'[1]Инф. по МКД'!$D$3:$T$13113,5,0)))</f>
        <v>Кирпич</v>
      </c>
      <c r="G721" s="75">
        <f>IF(ISERROR(IF(ISBLANK($C721),"",VLOOKUP($C721,'[1]Инф. по МКД'!$D$3:$T$13113,9,0))),"",IF(ISBLANK($C721),"",VLOOKUP($C721,'[1]Инф. по МКД'!$D$3:$T$13113,9,0)))</f>
        <v>2</v>
      </c>
      <c r="H721" s="61">
        <f>IF(ISERROR(IF(ISBLANK($C721),"",VLOOKUP($C721,'[1]Инф. по МКД'!$D$3:$T$13113,10,0))),"",IF(ISBLANK($C721),"",VLOOKUP($C721,'[1]Инф. по МКД'!$D$3:$T$13113,10,0)))</f>
        <v>2</v>
      </c>
      <c r="I721" s="77">
        <f>IF(ISERROR(IF(ISBLANK($C721),"",VLOOKUP($C721,'[1]Инф. по МКД'!$D$3:$T$13113,14,0))),"",IF(ISBLANK($C721),"",VLOOKUP($C721,'[1]Инф. по МКД'!$D$3:$T$13113,14,0)))</f>
        <v>717.5</v>
      </c>
      <c r="J721" s="78">
        <f>IF(ISERROR(IF(ISBLANK($C721),"",VLOOKUP($C721,'[1]Инф. по МКД'!$D$3:$T$13113,15,0))),"",IF(ISBLANK($C721),"",VLOOKUP($C721,'[1]Инф. по МКД'!$D$3:$T$13113,15,0)))</f>
        <v>654.5</v>
      </c>
      <c r="K721" s="77">
        <f>IF(ISERROR(IF(ISBLANK($C721),"",VLOOKUP($C721,'[1]Инф. по МКД'!$D$3:$T$13113,16,0))),"",IF(ISBLANK($C721),"",VLOOKUP($C721,'[1]Инф. по МКД'!$D$3:$T$13113,16,0)))</f>
        <v>654.5</v>
      </c>
      <c r="L721" s="79">
        <f>IF(ISERROR(IF(ISBLANK($C721),"",VLOOKUP($C721,'[1]Инф. по МКД'!$D$3:$T$13113,17,0))),"",IF(ISBLANK($C721),"",VLOOKUP($C721,'[1]Инф. по МКД'!$D$3:$T$13113,17,0)))</f>
        <v>30</v>
      </c>
      <c r="M721" s="80">
        <f t="shared" si="103"/>
        <v>6489644</v>
      </c>
      <c r="N721" s="78"/>
      <c r="O721" s="78"/>
      <c r="P721" s="78"/>
      <c r="Q721" s="80">
        <f>IF('Форма 2'!D721=0,"",'Форма 2'!D721-N721-O721-P721)</f>
        <v>6489644</v>
      </c>
      <c r="R721" s="81">
        <f t="shared" si="106"/>
        <v>9915.4224598930487</v>
      </c>
      <c r="S721" s="81">
        <f t="shared" si="107"/>
        <v>9915.4224598930487</v>
      </c>
      <c r="T721" s="82">
        <v>46387</v>
      </c>
      <c r="U721" s="75" t="s">
        <v>43</v>
      </c>
      <c r="V721" s="83"/>
      <c r="W721" s="84">
        <f t="shared" si="105"/>
        <v>2</v>
      </c>
      <c r="X721" s="85" t="s">
        <v>961</v>
      </c>
      <c r="Y721" s="85">
        <v>1</v>
      </c>
      <c r="Z721" s="85" t="s">
        <v>961</v>
      </c>
      <c r="AA721" s="85" t="s">
        <v>961</v>
      </c>
      <c r="AB721" s="85" t="s">
        <v>961</v>
      </c>
      <c r="AC721" s="85">
        <v>1</v>
      </c>
      <c r="AD721" s="85" t="s">
        <v>961</v>
      </c>
      <c r="AE721" s="99" t="s">
        <v>961</v>
      </c>
      <c r="AF721" s="86" t="s">
        <v>961</v>
      </c>
      <c r="AG721" s="85" t="s">
        <v>961</v>
      </c>
      <c r="AH721" s="85" t="s">
        <v>961</v>
      </c>
      <c r="AI721" s="85" t="s">
        <v>961</v>
      </c>
      <c r="AJ721" s="85" t="s">
        <v>961</v>
      </c>
      <c r="AK721" s="85" t="s">
        <v>961</v>
      </c>
      <c r="AL721" s="85" t="s">
        <v>961</v>
      </c>
      <c r="AM721" s="85" t="s">
        <v>961</v>
      </c>
      <c r="AN721" s="85" t="s">
        <v>961</v>
      </c>
      <c r="AO721" s="85" t="s">
        <v>961</v>
      </c>
      <c r="AP721" s="85" t="s">
        <v>961</v>
      </c>
      <c r="AQ721" s="85" t="s">
        <v>961</v>
      </c>
      <c r="AR721" s="85" t="s">
        <v>961</v>
      </c>
    </row>
    <row r="722" spans="1:44" ht="16.5" thickTop="1" thickBot="1" x14ac:dyDescent="0.3">
      <c r="A722" s="61">
        <f t="shared" si="104"/>
        <v>6</v>
      </c>
      <c r="B722" s="92" t="str">
        <f>IF(ISERROR(IF(ISBLANK(C722),"",_xlfn.XLOOKUP(C722,'[1]Инф. по МКД'!$D$3:$D$13151,'[1]Инф. по МКД'!$C$3:$C$13151,,0))),"",IF(ISBLANK(C722),"",_xlfn.XLOOKUP(C722,'[1]Инф. по МКД'!$D$3:$D$13151,'[1]Инф. по МКД'!$C$3:$C$13151,,0)))</f>
        <v>Губахинский городской округ Пермского края</v>
      </c>
      <c r="C722" s="96" t="s">
        <v>153</v>
      </c>
      <c r="D722" s="74">
        <f>IF(ISERROR(IF(ISBLANK($C722),"",VLOOKUP($C722,'[1]Инф. по МКД'!$D$3:$T$13113,3,0))),"",IF(ISBLANK($C722),"",VLOOKUP($C722,'[1]Инф. по МКД'!$D$3:$T$13113,3,0)))</f>
        <v>1958</v>
      </c>
      <c r="E722" s="75"/>
      <c r="F722" s="87" t="str">
        <f>IF(ISERROR(IF(ISBLANK($C722),"",VLOOKUP($C722,'[1]Инф. по МКД'!$D$3:$T$13113,5,0))),"",IF(ISBLANK($C722),"",VLOOKUP($C722,'[1]Инф. по МКД'!$D$3:$T$13113,5,0)))</f>
        <v>Блоки</v>
      </c>
      <c r="G722" s="75">
        <f>IF(ISERROR(IF(ISBLANK($C722),"",VLOOKUP($C722,'[1]Инф. по МКД'!$D$3:$T$13113,9,0))),"",IF(ISBLANK($C722),"",VLOOKUP($C722,'[1]Инф. по МКД'!$D$3:$T$13113,9,0)))</f>
        <v>3</v>
      </c>
      <c r="H722" s="61">
        <f>IF(ISERROR(IF(ISBLANK($C722),"",VLOOKUP($C722,'[1]Инф. по МКД'!$D$3:$T$13113,10,0))),"",IF(ISBLANK($C722),"",VLOOKUP($C722,'[1]Инф. по МКД'!$D$3:$T$13113,10,0)))</f>
        <v>3</v>
      </c>
      <c r="I722" s="77">
        <f>IF(ISERROR(IF(ISBLANK($C722),"",VLOOKUP($C722,'[1]Инф. по МКД'!$D$3:$T$13113,14,0))),"",IF(ISBLANK($C722),"",VLOOKUP($C722,'[1]Инф. по МКД'!$D$3:$T$13113,14,0)))</f>
        <v>1564.8</v>
      </c>
      <c r="J722" s="78">
        <f>IF(ISERROR(IF(ISBLANK($C722),"",VLOOKUP($C722,'[1]Инф. по МКД'!$D$3:$T$13113,15,0))),"",IF(ISBLANK($C722),"",VLOOKUP($C722,'[1]Инф. по МКД'!$D$3:$T$13113,15,0)))</f>
        <v>1439.8</v>
      </c>
      <c r="K722" s="77">
        <f>IF(ISERROR(IF(ISBLANK($C722),"",VLOOKUP($C722,'[1]Инф. по МКД'!$D$3:$T$13113,16,0))),"",IF(ISBLANK($C722),"",VLOOKUP($C722,'[1]Инф. по МКД'!$D$3:$T$13113,16,0)))</f>
        <v>1439.8</v>
      </c>
      <c r="L722" s="79">
        <f>IF(ISERROR(IF(ISBLANK($C722),"",VLOOKUP($C722,'[1]Инф. по МКД'!$D$3:$T$13113,17,0))),"",IF(ISBLANK($C722),"",VLOOKUP($C722,'[1]Инф. по МКД'!$D$3:$T$13113,17,0)))</f>
        <v>65</v>
      </c>
      <c r="M722" s="80">
        <f t="shared" si="103"/>
        <v>14955403.869999999</v>
      </c>
      <c r="N722" s="78"/>
      <c r="O722" s="78"/>
      <c r="P722" s="78"/>
      <c r="Q722" s="80">
        <f>IF('Форма 2'!D722=0,"",'Форма 2'!D722-N722-O722-P722)</f>
        <v>14955403.869999999</v>
      </c>
      <c r="R722" s="81">
        <f t="shared" si="106"/>
        <v>10387.139790248646</v>
      </c>
      <c r="S722" s="81">
        <f t="shared" si="107"/>
        <v>10387.139790248646</v>
      </c>
      <c r="T722" s="82">
        <v>46387</v>
      </c>
      <c r="U722" s="75" t="s">
        <v>43</v>
      </c>
      <c r="V722" s="83"/>
      <c r="W722" s="84">
        <f t="shared" si="105"/>
        <v>1</v>
      </c>
      <c r="X722" s="85" t="s">
        <v>961</v>
      </c>
      <c r="Y722" s="85" t="s">
        <v>961</v>
      </c>
      <c r="Z722" s="85" t="s">
        <v>961</v>
      </c>
      <c r="AA722" s="85" t="s">
        <v>961</v>
      </c>
      <c r="AB722" s="85" t="s">
        <v>961</v>
      </c>
      <c r="AC722" s="85" t="s">
        <v>961</v>
      </c>
      <c r="AD722" s="85" t="s">
        <v>961</v>
      </c>
      <c r="AE722" s="99" t="s">
        <v>961</v>
      </c>
      <c r="AF722" s="86" t="s">
        <v>961</v>
      </c>
      <c r="AG722" s="85">
        <v>1</v>
      </c>
      <c r="AH722" s="85" t="s">
        <v>961</v>
      </c>
      <c r="AI722" s="85" t="s">
        <v>961</v>
      </c>
      <c r="AJ722" s="85" t="s">
        <v>961</v>
      </c>
      <c r="AK722" s="85" t="s">
        <v>961</v>
      </c>
      <c r="AL722" s="85" t="s">
        <v>961</v>
      </c>
      <c r="AM722" s="85" t="s">
        <v>961</v>
      </c>
      <c r="AN722" s="85" t="s">
        <v>961</v>
      </c>
      <c r="AO722" s="85" t="s">
        <v>961</v>
      </c>
      <c r="AP722" s="85" t="s">
        <v>961</v>
      </c>
      <c r="AQ722" s="85" t="s">
        <v>961</v>
      </c>
      <c r="AR722" s="85" t="s">
        <v>961</v>
      </c>
    </row>
    <row r="723" spans="1:44" ht="16.5" thickTop="1" thickBot="1" x14ac:dyDescent="0.3">
      <c r="A723" s="61">
        <f t="shared" si="104"/>
        <v>7</v>
      </c>
      <c r="B723" s="92" t="str">
        <f>IF(ISERROR(IF(ISBLANK(C723),"",_xlfn.XLOOKUP(C723,'[1]Инф. по МКД'!$D$3:$D$13151,'[1]Инф. по МКД'!$C$3:$C$13151,,0))),"",IF(ISBLANK(C723),"",_xlfn.XLOOKUP(C723,'[1]Инф. по МКД'!$D$3:$D$13151,'[1]Инф. по МКД'!$C$3:$C$13151,,0)))</f>
        <v>Губахинский городской округ Пермского края</v>
      </c>
      <c r="C723" s="96" t="s">
        <v>549</v>
      </c>
      <c r="D723" s="74">
        <f>IF(ISERROR(IF(ISBLANK($C723),"",VLOOKUP($C723,'[1]Инф. по МКД'!$D$3:$T$13113,3,0))),"",IF(ISBLANK($C723),"",VLOOKUP($C723,'[1]Инф. по МКД'!$D$3:$T$13113,3,0)))</f>
        <v>1962</v>
      </c>
      <c r="E723" s="75"/>
      <c r="F723" s="87" t="str">
        <f>IF(ISERROR(IF(ISBLANK($C723),"",VLOOKUP($C723,'[1]Инф. по МКД'!$D$3:$T$13113,5,0))),"",IF(ISBLANK($C723),"",VLOOKUP($C723,'[1]Инф. по МКД'!$D$3:$T$13113,5,0)))</f>
        <v>Блоки</v>
      </c>
      <c r="G723" s="75">
        <f>IF(ISERROR(IF(ISBLANK($C723),"",VLOOKUP($C723,'[1]Инф. по МКД'!$D$3:$T$13113,9,0))),"",IF(ISBLANK($C723),"",VLOOKUP($C723,'[1]Инф. по МКД'!$D$3:$T$13113,9,0)))</f>
        <v>5</v>
      </c>
      <c r="H723" s="61">
        <f>IF(ISERROR(IF(ISBLANK($C723),"",VLOOKUP($C723,'[1]Инф. по МКД'!$D$3:$T$13113,10,0))),"",IF(ISBLANK($C723),"",VLOOKUP($C723,'[1]Инф. по МКД'!$D$3:$T$13113,10,0)))</f>
        <v>2</v>
      </c>
      <c r="I723" s="77">
        <f>IF(ISERROR(IF(ISBLANK($C723),"",VLOOKUP($C723,'[1]Инф. по МКД'!$D$3:$T$13113,14,0))),"",IF(ISBLANK($C723),"",VLOOKUP($C723,'[1]Инф. по МКД'!$D$3:$T$13113,14,0)))</f>
        <v>1722.8</v>
      </c>
      <c r="J723" s="78">
        <f>IF(ISERROR(IF(ISBLANK($C723),"",VLOOKUP($C723,'[1]Инф. по МКД'!$D$3:$T$13113,15,0))),"",IF(ISBLANK($C723),"",VLOOKUP($C723,'[1]Инф. по МКД'!$D$3:$T$13113,15,0)))</f>
        <v>1600.5</v>
      </c>
      <c r="K723" s="77">
        <f>IF(ISERROR(IF(ISBLANK($C723),"",VLOOKUP($C723,'[1]Инф. по МКД'!$D$3:$T$13113,16,0))),"",IF(ISBLANK($C723),"",VLOOKUP($C723,'[1]Инф. по МКД'!$D$3:$T$13113,16,0)))</f>
        <v>1560.3</v>
      </c>
      <c r="L723" s="79">
        <f>IF(ISERROR(IF(ISBLANK($C723),"",VLOOKUP($C723,'[1]Инф. по МКД'!$D$3:$T$13113,17,0))),"",IF(ISBLANK($C723),"",VLOOKUP($C723,'[1]Инф. по МКД'!$D$3:$T$13113,17,0)))</f>
        <v>77</v>
      </c>
      <c r="M723" s="80">
        <f t="shared" si="103"/>
        <v>7216550.7800000012</v>
      </c>
      <c r="N723" s="78"/>
      <c r="O723" s="78"/>
      <c r="P723" s="78"/>
      <c r="Q723" s="80">
        <f>IF('Форма 2'!D723=0,"",'Форма 2'!D723-N723-O723-P723)</f>
        <v>7216550.7800000012</v>
      </c>
      <c r="R723" s="81">
        <f t="shared" si="106"/>
        <v>4508.9351952514844</v>
      </c>
      <c r="S723" s="81">
        <f t="shared" si="107"/>
        <v>4508.9351952514844</v>
      </c>
      <c r="T723" s="82">
        <v>46387</v>
      </c>
      <c r="U723" s="75" t="s">
        <v>43</v>
      </c>
      <c r="V723" s="83"/>
      <c r="W723" s="84">
        <f t="shared" si="105"/>
        <v>4</v>
      </c>
      <c r="X723" s="85">
        <v>1</v>
      </c>
      <c r="Y723" s="85">
        <v>1</v>
      </c>
      <c r="Z723" s="85" t="s">
        <v>961</v>
      </c>
      <c r="AA723" s="85">
        <v>1</v>
      </c>
      <c r="AB723" s="85">
        <v>1</v>
      </c>
      <c r="AC723" s="85" t="s">
        <v>961</v>
      </c>
      <c r="AD723" s="85" t="s">
        <v>961</v>
      </c>
      <c r="AE723" s="99" t="s">
        <v>961</v>
      </c>
      <c r="AF723" s="86" t="s">
        <v>961</v>
      </c>
      <c r="AG723" s="85" t="s">
        <v>961</v>
      </c>
      <c r="AH723" s="85" t="s">
        <v>961</v>
      </c>
      <c r="AI723" s="85" t="s">
        <v>961</v>
      </c>
      <c r="AJ723" s="85" t="s">
        <v>961</v>
      </c>
      <c r="AK723" s="85" t="s">
        <v>961</v>
      </c>
      <c r="AL723" s="85" t="s">
        <v>961</v>
      </c>
      <c r="AM723" s="85" t="s">
        <v>961</v>
      </c>
      <c r="AN723" s="85" t="s">
        <v>961</v>
      </c>
      <c r="AO723" s="85" t="s">
        <v>961</v>
      </c>
      <c r="AP723" s="85" t="s">
        <v>961</v>
      </c>
      <c r="AQ723" s="85" t="s">
        <v>961</v>
      </c>
      <c r="AR723" s="85" t="s">
        <v>961</v>
      </c>
    </row>
    <row r="724" spans="1:44" ht="16.5" thickTop="1" thickBot="1" x14ac:dyDescent="0.3">
      <c r="A724" s="61">
        <f t="shared" si="104"/>
        <v>8</v>
      </c>
      <c r="B724" s="92" t="str">
        <f>IF(ISERROR(IF(ISBLANK(C724),"",_xlfn.XLOOKUP(C724,'[1]Инф. по МКД'!$D$3:$D$13151,'[1]Инф. по МКД'!$C$3:$C$13151,,0))),"",IF(ISBLANK(C724),"",_xlfn.XLOOKUP(C724,'[1]Инф. по МКД'!$D$3:$D$13151,'[1]Инф. по МКД'!$C$3:$C$13151,,0)))</f>
        <v>Губахинский городской округ Пермского края</v>
      </c>
      <c r="C724" s="96" t="s">
        <v>155</v>
      </c>
      <c r="D724" s="74">
        <f>IF(ISERROR(IF(ISBLANK($C724),"",VLOOKUP($C724,'[1]Инф. по МКД'!$D$3:$T$13113,3,0))),"",IF(ISBLANK($C724),"",VLOOKUP($C724,'[1]Инф. по МКД'!$D$3:$T$13113,3,0)))</f>
        <v>1962</v>
      </c>
      <c r="E724" s="75"/>
      <c r="F724" s="87" t="str">
        <f>IF(ISERROR(IF(ISBLANK($C724),"",VLOOKUP($C724,'[1]Инф. по МКД'!$D$3:$T$13113,5,0))),"",IF(ISBLANK($C724),"",VLOOKUP($C724,'[1]Инф. по МКД'!$D$3:$T$13113,5,0)))</f>
        <v>Кирпич</v>
      </c>
      <c r="G724" s="75">
        <f>IF(ISERROR(IF(ISBLANK($C724),"",VLOOKUP($C724,'[1]Инф. по МКД'!$D$3:$T$13113,9,0))),"",IF(ISBLANK($C724),"",VLOOKUP($C724,'[1]Инф. по МКД'!$D$3:$T$13113,9,0)))</f>
        <v>2</v>
      </c>
      <c r="H724" s="61">
        <f>IF(ISERROR(IF(ISBLANK($C724),"",VLOOKUP($C724,'[1]Инф. по МКД'!$D$3:$T$13113,10,0))),"",IF(ISBLANK($C724),"",VLOOKUP($C724,'[1]Инф. по МКД'!$D$3:$T$13113,10,0)))</f>
        <v>2</v>
      </c>
      <c r="I724" s="77">
        <f>IF(ISERROR(IF(ISBLANK($C724),"",VLOOKUP($C724,'[1]Инф. по МКД'!$D$3:$T$13113,14,0))),"",IF(ISBLANK($C724),"",VLOOKUP($C724,'[1]Инф. по МКД'!$D$3:$T$13113,14,0)))</f>
        <v>337</v>
      </c>
      <c r="J724" s="78">
        <f>IF(ISERROR(IF(ISBLANK($C724),"",VLOOKUP($C724,'[1]Инф. по МКД'!$D$3:$T$13113,15,0))),"",IF(ISBLANK($C724),"",VLOOKUP($C724,'[1]Инф. по МКД'!$D$3:$T$13113,15,0)))</f>
        <v>337</v>
      </c>
      <c r="K724" s="77">
        <f>IF(ISERROR(IF(ISBLANK($C724),"",VLOOKUP($C724,'[1]Инф. по МКД'!$D$3:$T$13113,16,0))),"",IF(ISBLANK($C724),"",VLOOKUP($C724,'[1]Инф. по МКД'!$D$3:$T$13113,16,0)))</f>
        <v>280.2</v>
      </c>
      <c r="L724" s="79">
        <f>IF(ISERROR(IF(ISBLANK($C724),"",VLOOKUP($C724,'[1]Инф. по МКД'!$D$3:$T$13113,17,0))),"",IF(ISBLANK($C724),"",VLOOKUP($C724,'[1]Инф. по МКД'!$D$3:$T$13113,17,0)))</f>
        <v>18</v>
      </c>
      <c r="M724" s="80">
        <f t="shared" si="103"/>
        <v>1963749.55</v>
      </c>
      <c r="N724" s="78"/>
      <c r="O724" s="78"/>
      <c r="P724" s="78"/>
      <c r="Q724" s="80">
        <f>IF('Форма 2'!D724=0,"",'Форма 2'!D724-N724-O724-P724)</f>
        <v>1963749.55</v>
      </c>
      <c r="R724" s="81">
        <f t="shared" si="106"/>
        <v>5827.1500000000005</v>
      </c>
      <c r="S724" s="81">
        <f t="shared" si="107"/>
        <v>5827.1500000000005</v>
      </c>
      <c r="T724" s="82">
        <v>46387</v>
      </c>
      <c r="U724" s="75" t="s">
        <v>43</v>
      </c>
      <c r="V724" s="83"/>
      <c r="W724" s="84">
        <f t="shared" si="105"/>
        <v>1</v>
      </c>
      <c r="X724" s="85" t="s">
        <v>961</v>
      </c>
      <c r="Y724" s="85" t="s">
        <v>961</v>
      </c>
      <c r="Z724" s="85" t="s">
        <v>961</v>
      </c>
      <c r="AA724" s="85" t="s">
        <v>961</v>
      </c>
      <c r="AB724" s="85" t="s">
        <v>961</v>
      </c>
      <c r="AC724" s="85" t="s">
        <v>961</v>
      </c>
      <c r="AD724" s="85" t="s">
        <v>961</v>
      </c>
      <c r="AE724" s="99" t="s">
        <v>961</v>
      </c>
      <c r="AF724" s="86" t="s">
        <v>961</v>
      </c>
      <c r="AG724" s="85" t="s">
        <v>961</v>
      </c>
      <c r="AH724" s="85">
        <v>1</v>
      </c>
      <c r="AI724" s="85" t="s">
        <v>961</v>
      </c>
      <c r="AJ724" s="85" t="s">
        <v>961</v>
      </c>
      <c r="AK724" s="85" t="s">
        <v>961</v>
      </c>
      <c r="AL724" s="85" t="s">
        <v>961</v>
      </c>
      <c r="AM724" s="85" t="s">
        <v>961</v>
      </c>
      <c r="AN724" s="85" t="s">
        <v>961</v>
      </c>
      <c r="AO724" s="85" t="s">
        <v>961</v>
      </c>
      <c r="AP724" s="85" t="s">
        <v>961</v>
      </c>
      <c r="AQ724" s="85" t="s">
        <v>961</v>
      </c>
      <c r="AR724" s="85" t="s">
        <v>961</v>
      </c>
    </row>
    <row r="725" spans="1:44" ht="16.5" thickTop="1" thickBot="1" x14ac:dyDescent="0.3">
      <c r="A725" s="61">
        <f t="shared" si="104"/>
        <v>9</v>
      </c>
      <c r="B725" s="92" t="str">
        <f>IF(ISERROR(IF(ISBLANK(C725),"",_xlfn.XLOOKUP(C725,'[1]Инф. по МКД'!$D$3:$D$13151,'[1]Инф. по МКД'!$C$3:$C$13151,,0))),"",IF(ISBLANK(C725),"",_xlfn.XLOOKUP(C725,'[1]Инф. по МКД'!$D$3:$D$13151,'[1]Инф. по МКД'!$C$3:$C$13151,,0)))</f>
        <v>Губахинский городской округ Пермского края</v>
      </c>
      <c r="C725" s="96" t="s">
        <v>550</v>
      </c>
      <c r="D725" s="74">
        <f>IF(ISERROR(IF(ISBLANK($C725),"",VLOOKUP($C725,'[1]Инф. по МКД'!$D$3:$T$13113,3,0))),"",IF(ISBLANK($C725),"",VLOOKUP($C725,'[1]Инф. по МКД'!$D$3:$T$13113,3,0)))</f>
        <v>1967</v>
      </c>
      <c r="E725" s="75"/>
      <c r="F725" s="87" t="str">
        <f>IF(ISERROR(IF(ISBLANK($C725),"",VLOOKUP($C725,'[1]Инф. по МКД'!$D$3:$T$13113,5,0))),"",IF(ISBLANK($C725),"",VLOOKUP($C725,'[1]Инф. по МКД'!$D$3:$T$13113,5,0)))</f>
        <v>Шлакоблок</v>
      </c>
      <c r="G725" s="75">
        <f>IF(ISERROR(IF(ISBLANK($C725),"",VLOOKUP($C725,'[1]Инф. по МКД'!$D$3:$T$13113,9,0))),"",IF(ISBLANK($C725),"",VLOOKUP($C725,'[1]Инф. по МКД'!$D$3:$T$13113,9,0)))</f>
        <v>2</v>
      </c>
      <c r="H725" s="61">
        <f>IF(ISERROR(IF(ISBLANK($C725),"",VLOOKUP($C725,'[1]Инф. по МКД'!$D$3:$T$13113,10,0))),"",IF(ISBLANK($C725),"",VLOOKUP($C725,'[1]Инф. по МКД'!$D$3:$T$13113,10,0)))</f>
        <v>2</v>
      </c>
      <c r="I725" s="77">
        <f>IF(ISERROR(IF(ISBLANK($C725),"",VLOOKUP($C725,'[1]Инф. по МКД'!$D$3:$T$13113,14,0))),"",IF(ISBLANK($C725),"",VLOOKUP($C725,'[1]Инф. по МКД'!$D$3:$T$13113,14,0)))</f>
        <v>634</v>
      </c>
      <c r="J725" s="78">
        <f>IF(ISERROR(IF(ISBLANK($C725),"",VLOOKUP($C725,'[1]Инф. по МКД'!$D$3:$T$13113,15,0))),"",IF(ISBLANK($C725),"",VLOOKUP($C725,'[1]Инф. по МКД'!$D$3:$T$13113,15,0)))</f>
        <v>634</v>
      </c>
      <c r="K725" s="77">
        <f>IF(ISERROR(IF(ISBLANK($C725),"",VLOOKUP($C725,'[1]Инф. по МКД'!$D$3:$T$13113,16,0))),"",IF(ISBLANK($C725),"",VLOOKUP($C725,'[1]Инф. по МКД'!$D$3:$T$13113,16,0)))</f>
        <v>634</v>
      </c>
      <c r="L725" s="79">
        <f>IF(ISERROR(IF(ISBLANK($C725),"",VLOOKUP($C725,'[1]Инф. по МКД'!$D$3:$T$13113,17,0))),"",IF(ISBLANK($C725),"",VLOOKUP($C725,'[1]Инф. по МКД'!$D$3:$T$13113,17,0)))</f>
        <v>24</v>
      </c>
      <c r="M725" s="80">
        <f t="shared" si="103"/>
        <v>6298916.7999999998</v>
      </c>
      <c r="N725" s="78"/>
      <c r="O725" s="78"/>
      <c r="P725" s="78"/>
      <c r="Q725" s="80">
        <f>IF('Форма 2'!D725=0,"",'Форма 2'!D725-N725-O725-P725)</f>
        <v>6298916.7999999998</v>
      </c>
      <c r="R725" s="81">
        <f t="shared" si="106"/>
        <v>9935.1999999999989</v>
      </c>
      <c r="S725" s="81">
        <f t="shared" si="107"/>
        <v>9935.1999999999989</v>
      </c>
      <c r="T725" s="82">
        <v>46387</v>
      </c>
      <c r="U725" s="75" t="s">
        <v>43</v>
      </c>
      <c r="V725" s="83"/>
      <c r="W725" s="84">
        <f t="shared" si="105"/>
        <v>2</v>
      </c>
      <c r="X725" s="85" t="s">
        <v>961</v>
      </c>
      <c r="Y725" s="85" t="s">
        <v>961</v>
      </c>
      <c r="Z725" s="85" t="s">
        <v>961</v>
      </c>
      <c r="AA725" s="85">
        <v>1</v>
      </c>
      <c r="AB725" s="85" t="s">
        <v>961</v>
      </c>
      <c r="AC725" s="85" t="s">
        <v>961</v>
      </c>
      <c r="AD725" s="85" t="s">
        <v>961</v>
      </c>
      <c r="AE725" s="99" t="s">
        <v>961</v>
      </c>
      <c r="AF725" s="86" t="s">
        <v>961</v>
      </c>
      <c r="AG725" s="85">
        <v>1</v>
      </c>
      <c r="AH725" s="85" t="s">
        <v>961</v>
      </c>
      <c r="AI725" s="85" t="s">
        <v>961</v>
      </c>
      <c r="AJ725" s="85" t="s">
        <v>961</v>
      </c>
      <c r="AK725" s="85" t="s">
        <v>961</v>
      </c>
      <c r="AL725" s="85" t="s">
        <v>961</v>
      </c>
      <c r="AM725" s="85" t="s">
        <v>961</v>
      </c>
      <c r="AN725" s="85" t="s">
        <v>961</v>
      </c>
      <c r="AO725" s="85" t="s">
        <v>961</v>
      </c>
      <c r="AP725" s="85" t="s">
        <v>961</v>
      </c>
      <c r="AQ725" s="85" t="s">
        <v>961</v>
      </c>
      <c r="AR725" s="85" t="s">
        <v>961</v>
      </c>
    </row>
    <row r="726" spans="1:44" ht="16.5" thickTop="1" thickBot="1" x14ac:dyDescent="0.3">
      <c r="A726" s="61">
        <f t="shared" si="104"/>
        <v>10</v>
      </c>
      <c r="B726" s="92" t="str">
        <f>IF(ISERROR(IF(ISBLANK(C726),"",_xlfn.XLOOKUP(C726,'[1]Инф. по МКД'!$D$3:$D$13151,'[1]Инф. по МКД'!$C$3:$C$13151,,0))),"",IF(ISBLANK(C726),"",_xlfn.XLOOKUP(C726,'[1]Инф. по МКД'!$D$3:$D$13151,'[1]Инф. по МКД'!$C$3:$C$13151,,0)))</f>
        <v>Губахинский городской округ Пермского края</v>
      </c>
      <c r="C726" s="96" t="s">
        <v>156</v>
      </c>
      <c r="D726" s="74">
        <f>IF(ISERROR(IF(ISBLANK($C726),"",VLOOKUP($C726,'[1]Инф. по МКД'!$D$3:$T$13113,3,0))),"",IF(ISBLANK($C726),"",VLOOKUP($C726,'[1]Инф. по МКД'!$D$3:$T$13113,3,0)))</f>
        <v>1965</v>
      </c>
      <c r="E726" s="75"/>
      <c r="F726" s="87" t="str">
        <f>IF(ISERROR(IF(ISBLANK($C726),"",VLOOKUP($C726,'[1]Инф. по МКД'!$D$3:$T$13113,5,0))),"",IF(ISBLANK($C726),"",VLOOKUP($C726,'[1]Инф. по МКД'!$D$3:$T$13113,5,0)))</f>
        <v>Крупные блоки</v>
      </c>
      <c r="G726" s="75">
        <f>IF(ISERROR(IF(ISBLANK($C726),"",VLOOKUP($C726,'[1]Инф. по МКД'!$D$3:$T$13113,9,0))),"",IF(ISBLANK($C726),"",VLOOKUP($C726,'[1]Инф. по МКД'!$D$3:$T$13113,9,0)))</f>
        <v>4</v>
      </c>
      <c r="H726" s="61">
        <f>IF(ISERROR(IF(ISBLANK($C726),"",VLOOKUP($C726,'[1]Инф. по МКД'!$D$3:$T$13113,10,0))),"",IF(ISBLANK($C726),"",VLOOKUP($C726,'[1]Инф. по МКД'!$D$3:$T$13113,10,0)))</f>
        <v>3</v>
      </c>
      <c r="I726" s="77">
        <f>IF(ISERROR(IF(ISBLANK($C726),"",VLOOKUP($C726,'[1]Инф. по МКД'!$D$3:$T$13113,14,0))),"",IF(ISBLANK($C726),"",VLOOKUP($C726,'[1]Инф. по МКД'!$D$3:$T$13113,14,0)))</f>
        <v>2196.5</v>
      </c>
      <c r="J726" s="78">
        <f>IF(ISERROR(IF(ISBLANK($C726),"",VLOOKUP($C726,'[1]Инф. по МКД'!$D$3:$T$13113,15,0))),"",IF(ISBLANK($C726),"",VLOOKUP($C726,'[1]Инф. по МКД'!$D$3:$T$13113,15,0)))</f>
        <v>1983.9</v>
      </c>
      <c r="K726" s="77">
        <f>IF(ISERROR(IF(ISBLANK($C726),"",VLOOKUP($C726,'[1]Инф. по МКД'!$D$3:$T$13113,16,0))),"",IF(ISBLANK($C726),"",VLOOKUP($C726,'[1]Инф. по МКД'!$D$3:$T$13113,16,0)))</f>
        <v>1940.5</v>
      </c>
      <c r="L726" s="79">
        <f>IF(ISERROR(IF(ISBLANK($C726),"",VLOOKUP($C726,'[1]Инф. по МКД'!$D$3:$T$13113,17,0))),"",IF(ISBLANK($C726),"",VLOOKUP($C726,'[1]Инф. по МКД'!$D$3:$T$13113,17,0)))</f>
        <v>70</v>
      </c>
      <c r="M726" s="80">
        <f t="shared" si="103"/>
        <v>10606063.83</v>
      </c>
      <c r="N726" s="78"/>
      <c r="O726" s="78"/>
      <c r="P726" s="78"/>
      <c r="Q726" s="80">
        <f>IF('Форма 2'!D726=0,"",'Форма 2'!D726-N726-O726-P726)</f>
        <v>10606063.83</v>
      </c>
      <c r="R726" s="81">
        <f t="shared" si="106"/>
        <v>5346.0677604717976</v>
      </c>
      <c r="S726" s="81">
        <f t="shared" si="107"/>
        <v>5346.0677604717976</v>
      </c>
      <c r="T726" s="82">
        <v>46387</v>
      </c>
      <c r="U726" s="75" t="s">
        <v>43</v>
      </c>
      <c r="V726" s="83"/>
      <c r="W726" s="84">
        <f t="shared" si="105"/>
        <v>2</v>
      </c>
      <c r="X726" s="85" t="s">
        <v>961</v>
      </c>
      <c r="Y726" s="85" t="s">
        <v>961</v>
      </c>
      <c r="Z726" s="85" t="s">
        <v>961</v>
      </c>
      <c r="AA726" s="85">
        <v>1</v>
      </c>
      <c r="AB726" s="85" t="s">
        <v>961</v>
      </c>
      <c r="AC726" s="85" t="s">
        <v>961</v>
      </c>
      <c r="AD726" s="85" t="s">
        <v>961</v>
      </c>
      <c r="AE726" s="99" t="s">
        <v>961</v>
      </c>
      <c r="AF726" s="86" t="s">
        <v>961</v>
      </c>
      <c r="AG726" s="85">
        <v>1</v>
      </c>
      <c r="AH726" s="85" t="s">
        <v>961</v>
      </c>
      <c r="AI726" s="85" t="s">
        <v>961</v>
      </c>
      <c r="AJ726" s="85" t="s">
        <v>961</v>
      </c>
      <c r="AK726" s="85" t="s">
        <v>961</v>
      </c>
      <c r="AL726" s="85" t="s">
        <v>961</v>
      </c>
      <c r="AM726" s="85" t="s">
        <v>961</v>
      </c>
      <c r="AN726" s="85" t="s">
        <v>961</v>
      </c>
      <c r="AO726" s="85" t="s">
        <v>961</v>
      </c>
      <c r="AP726" s="85" t="s">
        <v>961</v>
      </c>
      <c r="AQ726" s="85" t="s">
        <v>961</v>
      </c>
      <c r="AR726" s="85" t="s">
        <v>961</v>
      </c>
    </row>
    <row r="727" spans="1:44" ht="17.25" thickTop="1" thickBot="1" x14ac:dyDescent="0.3">
      <c r="A727" s="190">
        <f t="shared" si="104"/>
        <v>0</v>
      </c>
      <c r="B727" s="191" t="str">
        <f>IF(ISERROR(IF(ISBLANK(C727),"",_xlfn.XLOOKUP(C727,'[1]Инф. по МКД'!$D$3:$D$13151,'[1]Инф. по МКД'!$C$3:$C$13151,,0))),"",IF(ISBLANK(C727),"",_xlfn.XLOOKUP(C727,'[1]Инф. по МКД'!$D$3:$D$13151,'[1]Инф. по МКД'!$C$3:$C$13151,,0)))</f>
        <v/>
      </c>
      <c r="C727" s="35" t="s">
        <v>157</v>
      </c>
      <c r="D727" s="32" t="str">
        <f>IF(ISERROR(IF(ISBLANK($C727),"",VLOOKUP($C727,'[1]Инф. по МКД'!$D$3:$T$13113,3,0))),"",IF(ISBLANK($C727),"",VLOOKUP($C727,'[1]Инф. по МКД'!$D$3:$T$13113,3,0)))</f>
        <v/>
      </c>
      <c r="E727" s="32"/>
      <c r="F727" s="32" t="str">
        <f>IF(ISERROR(IF(ISBLANK($C727),"",VLOOKUP($C727,'[1]Инф. по МКД'!$D$3:$T$13113,5,0))),"",IF(ISBLANK($C727),"",VLOOKUP($C727,'[1]Инф. по МКД'!$D$3:$T$13113,5,0)))</f>
        <v/>
      </c>
      <c r="G727" s="32" t="str">
        <f>IF(ISERROR(IF(ISBLANK($C727),"",VLOOKUP($C727,'[1]Инф. по МКД'!$D$3:$T$13113,9,0))),"",IF(ISBLANK($C727),"",VLOOKUP($C727,'[1]Инф. по МКД'!$D$3:$T$13113,9,0)))</f>
        <v/>
      </c>
      <c r="H727" s="32" t="str">
        <f>IF(ISERROR(IF(ISBLANK($C727),"",VLOOKUP($C727,'[1]Инф. по МКД'!$D$3:$T$13113,10,0))),"",IF(ISBLANK($C727),"",VLOOKUP($C727,'[1]Инф. по МКД'!$D$3:$T$13113,10,0)))</f>
        <v/>
      </c>
      <c r="I727" s="36" t="str">
        <f>IF(ISERROR(IF(ISBLANK($C727),"",VLOOKUP($C727,'[1]Инф. по МКД'!$D$3:$T$13113,14,0))),"",IF(ISBLANK($C727),"",VLOOKUP($C727,'[1]Инф. по МКД'!$D$3:$T$13113,14,0)))</f>
        <v/>
      </c>
      <c r="J727" s="36" t="str">
        <f>IF(ISERROR(IF(ISBLANK($C727),"",VLOOKUP($C727,'[1]Инф. по МКД'!$D$3:$T$13113,15,0))),"",IF(ISBLANK($C727),"",VLOOKUP($C727,'[1]Инф. по МКД'!$D$3:$T$13113,15,0)))</f>
        <v/>
      </c>
      <c r="K727" s="36" t="str">
        <f>IF(ISERROR(IF(ISBLANK($C727),"",VLOOKUP($C727,'[1]Инф. по МКД'!$D$3:$T$13113,16,0))),"",IF(ISBLANK($C727),"",VLOOKUP($C727,'[1]Инф. по МКД'!$D$3:$T$13113,16,0)))</f>
        <v/>
      </c>
      <c r="L727" s="36" t="str">
        <f>IF(ISERROR(IF(ISBLANK($C727),"",VLOOKUP($C727,'[1]Инф. по МКД'!$D$3:$T$13113,17,0))),"",IF(ISBLANK($C727),"",VLOOKUP($C727,'[1]Инф. по МКД'!$D$3:$T$13113,17,0)))</f>
        <v/>
      </c>
      <c r="M727" s="36">
        <f t="shared" si="103"/>
        <v>14598602.939999999</v>
      </c>
      <c r="N727" s="36"/>
      <c r="O727" s="36"/>
      <c r="P727" s="36"/>
      <c r="Q727" s="36">
        <f>IF('Форма 2'!D727=0,"",'Форма 2'!D727-N727-O727-P727)</f>
        <v>14598602.939999999</v>
      </c>
      <c r="R727" s="93"/>
      <c r="S727" s="93"/>
      <c r="T727" s="32"/>
      <c r="U727" s="32"/>
      <c r="V727" s="84"/>
      <c r="W727" s="84">
        <f t="shared" si="105"/>
        <v>0</v>
      </c>
      <c r="X727" s="85"/>
      <c r="Y727" s="85"/>
      <c r="Z727" s="85"/>
      <c r="AA727" s="85"/>
      <c r="AB727" s="85"/>
      <c r="AC727" s="85"/>
      <c r="AD727" s="85"/>
      <c r="AE727" s="99"/>
      <c r="AF727" s="86"/>
      <c r="AG727" s="85"/>
      <c r="AH727" s="85"/>
      <c r="AI727" s="85"/>
      <c r="AJ727" s="85"/>
      <c r="AK727" s="85"/>
      <c r="AL727" s="85"/>
      <c r="AM727" s="85"/>
      <c r="AN727" s="85"/>
      <c r="AO727" s="85"/>
      <c r="AP727" s="85"/>
      <c r="AQ727" s="85"/>
      <c r="AR727" s="85"/>
    </row>
    <row r="728" spans="1:44" ht="16.5" thickTop="1" thickBot="1" x14ac:dyDescent="0.3">
      <c r="A728" s="61">
        <f t="shared" si="104"/>
        <v>1</v>
      </c>
      <c r="B728" s="92" t="str">
        <f>IF(ISERROR(IF(ISBLANK(C728),"",_xlfn.XLOOKUP(C728,'[1]Инф. по МКД'!$D$3:$D$13151,'[1]Инф. по МКД'!$C$3:$C$13151,,0))),"",IF(ISBLANK(C728),"",_xlfn.XLOOKUP(C728,'[1]Инф. по МКД'!$D$3:$D$13151,'[1]Инф. по МКД'!$C$3:$C$13151,,0)))</f>
        <v>Добрянский городской округ Пермского края</v>
      </c>
      <c r="C728" s="96" t="s">
        <v>551</v>
      </c>
      <c r="D728" s="74">
        <f>IF(ISERROR(IF(ISBLANK($C728),"",VLOOKUP($C728,'[1]Инф. по МКД'!$D$3:$T$13113,3,0))),"",IF(ISBLANK($C728),"",VLOOKUP($C728,'[1]Инф. по МКД'!$D$3:$T$13113,3,0)))</f>
        <v>1968</v>
      </c>
      <c r="E728" s="75"/>
      <c r="F728" s="87" t="str">
        <f>IF(ISERROR(IF(ISBLANK($C728),"",VLOOKUP($C728,'[1]Инф. по МКД'!$D$3:$T$13113,5,0))),"",IF(ISBLANK($C728),"",VLOOKUP($C728,'[1]Инф. по МКД'!$D$3:$T$13113,5,0)))</f>
        <v>Шлакоблок</v>
      </c>
      <c r="G728" s="75">
        <f>IF(ISERROR(IF(ISBLANK($C728),"",VLOOKUP($C728,'[1]Инф. по МКД'!$D$3:$T$13113,9,0))),"",IF(ISBLANK($C728),"",VLOOKUP($C728,'[1]Инф. по МКД'!$D$3:$T$13113,9,0)))</f>
        <v>2</v>
      </c>
      <c r="H728" s="61">
        <f>IF(ISERROR(IF(ISBLANK($C728),"",VLOOKUP($C728,'[1]Инф. по МКД'!$D$3:$T$13113,10,0))),"",IF(ISBLANK($C728),"",VLOOKUP($C728,'[1]Инф. по МКД'!$D$3:$T$13113,10,0)))</f>
        <v>2</v>
      </c>
      <c r="I728" s="77">
        <f>IF(ISERROR(IF(ISBLANK($C728),"",VLOOKUP($C728,'[1]Инф. по МКД'!$D$3:$T$13113,14,0))),"",IF(ISBLANK($C728),"",VLOOKUP($C728,'[1]Инф. по МКД'!$D$3:$T$13113,14,0)))</f>
        <v>446.6</v>
      </c>
      <c r="J728" s="78">
        <f>IF(ISERROR(IF(ISBLANK($C728),"",VLOOKUP($C728,'[1]Инф. по МКД'!$D$3:$T$13113,15,0))),"",IF(ISBLANK($C728),"",VLOOKUP($C728,'[1]Инф. по МКД'!$D$3:$T$13113,15,0)))</f>
        <v>446.6</v>
      </c>
      <c r="K728" s="77">
        <f>IF(ISERROR(IF(ISBLANK($C728),"",VLOOKUP($C728,'[1]Инф. по МКД'!$D$3:$T$13113,16,0))),"",IF(ISBLANK($C728),"",VLOOKUP($C728,'[1]Инф. по МКД'!$D$3:$T$13113,16,0)))</f>
        <v>446.6</v>
      </c>
      <c r="L728" s="79">
        <f>IF(ISERROR(IF(ISBLANK($C728),"",VLOOKUP($C728,'[1]Инф. по МКД'!$D$3:$T$13113,17,0))),"",IF(ISBLANK($C728),"",VLOOKUP($C728,'[1]Инф. по МКД'!$D$3:$T$13113,17,0)))</f>
        <v>42</v>
      </c>
      <c r="M728" s="80">
        <f t="shared" si="103"/>
        <v>7450440.2200000007</v>
      </c>
      <c r="N728" s="78"/>
      <c r="O728" s="78"/>
      <c r="P728" s="78"/>
      <c r="Q728" s="80">
        <f>IF('Форма 2'!D728=0,"",'Форма 2'!D728-N728-O728-P728)</f>
        <v>7450440.2200000007</v>
      </c>
      <c r="R728" s="81">
        <f>M728/J728</f>
        <v>16682.579982086878</v>
      </c>
      <c r="S728" s="81">
        <f>R728</f>
        <v>16682.579982086878</v>
      </c>
      <c r="T728" s="82">
        <v>46387</v>
      </c>
      <c r="U728" s="75" t="s">
        <v>43</v>
      </c>
      <c r="V728" s="83"/>
      <c r="W728" s="84">
        <f t="shared" si="105"/>
        <v>3</v>
      </c>
      <c r="X728" s="85" t="s">
        <v>961</v>
      </c>
      <c r="Y728" s="85" t="s">
        <v>961</v>
      </c>
      <c r="Z728" s="85" t="s">
        <v>961</v>
      </c>
      <c r="AA728" s="85" t="s">
        <v>961</v>
      </c>
      <c r="AB728" s="85" t="s">
        <v>961</v>
      </c>
      <c r="AC728" s="85" t="s">
        <v>961</v>
      </c>
      <c r="AD728" s="85" t="s">
        <v>961</v>
      </c>
      <c r="AE728" s="99" t="s">
        <v>961</v>
      </c>
      <c r="AF728" s="86" t="s">
        <v>961</v>
      </c>
      <c r="AG728" s="85">
        <v>1</v>
      </c>
      <c r="AH728" s="85">
        <v>1</v>
      </c>
      <c r="AI728" s="85" t="s">
        <v>961</v>
      </c>
      <c r="AJ728" s="85" t="s">
        <v>961</v>
      </c>
      <c r="AK728" s="85">
        <v>1</v>
      </c>
      <c r="AL728" s="85" t="s">
        <v>961</v>
      </c>
      <c r="AM728" s="85" t="s">
        <v>961</v>
      </c>
      <c r="AN728" s="85" t="s">
        <v>961</v>
      </c>
      <c r="AO728" s="85" t="s">
        <v>961</v>
      </c>
      <c r="AP728" s="85" t="s">
        <v>961</v>
      </c>
      <c r="AQ728" s="85" t="s">
        <v>961</v>
      </c>
      <c r="AR728" s="85" t="s">
        <v>961</v>
      </c>
    </row>
    <row r="729" spans="1:44" ht="16.5" thickTop="1" thickBot="1" x14ac:dyDescent="0.3">
      <c r="A729" s="61">
        <f t="shared" si="104"/>
        <v>2</v>
      </c>
      <c r="B729" s="92" t="str">
        <f>IF(ISERROR(IF(ISBLANK(C729),"",_xlfn.XLOOKUP(C729,'[1]Инф. по МКД'!$D$3:$D$13151,'[1]Инф. по МКД'!$C$3:$C$13151,,0))),"",IF(ISBLANK(C729),"",_xlfn.XLOOKUP(C729,'[1]Инф. по МКД'!$D$3:$D$13151,'[1]Инф. по МКД'!$C$3:$C$13151,,0)))</f>
        <v>Добрянский городской округ Пермского края</v>
      </c>
      <c r="C729" s="96" t="s">
        <v>552</v>
      </c>
      <c r="D729" s="74">
        <f>IF(ISERROR(IF(ISBLANK($C729),"",VLOOKUP($C729,'[1]Инф. по МКД'!$D$3:$T$13113,3,0))),"",IF(ISBLANK($C729),"",VLOOKUP($C729,'[1]Инф. по МКД'!$D$3:$T$13113,3,0)))</f>
        <v>1971</v>
      </c>
      <c r="E729" s="75"/>
      <c r="F729" s="87" t="str">
        <f>IF(ISERROR(IF(ISBLANK($C729),"",VLOOKUP($C729,'[1]Инф. по МКД'!$D$3:$T$13113,5,0))),"",IF(ISBLANK($C729),"",VLOOKUP($C729,'[1]Инф. по МКД'!$D$3:$T$13113,5,0)))</f>
        <v>кирпич</v>
      </c>
      <c r="G729" s="75">
        <f>IF(ISERROR(IF(ISBLANK($C729),"",VLOOKUP($C729,'[1]Инф. по МКД'!$D$3:$T$13113,9,0))),"",IF(ISBLANK($C729),"",VLOOKUP($C729,'[1]Инф. по МКД'!$D$3:$T$13113,9,0)))</f>
        <v>5</v>
      </c>
      <c r="H729" s="61">
        <f>IF(ISERROR(IF(ISBLANK($C729),"",VLOOKUP($C729,'[1]Инф. по МКД'!$D$3:$T$13113,10,0))),"",IF(ISBLANK($C729),"",VLOOKUP($C729,'[1]Инф. по МКД'!$D$3:$T$13113,10,0)))</f>
        <v>6</v>
      </c>
      <c r="I729" s="77">
        <f>IF(ISERROR(IF(ISBLANK($C729),"",VLOOKUP($C729,'[1]Инф. по МКД'!$D$3:$T$13113,14,0))),"",IF(ISBLANK($C729),"",VLOOKUP($C729,'[1]Инф. по МКД'!$D$3:$T$13113,14,0)))</f>
        <v>5350.6</v>
      </c>
      <c r="J729" s="78">
        <f>IF(ISERROR(IF(ISBLANK($C729),"",VLOOKUP($C729,'[1]Инф. по МКД'!$D$3:$T$13113,15,0))),"",IF(ISBLANK($C729),"",VLOOKUP($C729,'[1]Инф. по МКД'!$D$3:$T$13113,15,0)))</f>
        <v>4404.5</v>
      </c>
      <c r="K729" s="77">
        <f>IF(ISERROR(IF(ISBLANK($C729),"",VLOOKUP($C729,'[1]Инф. по МКД'!$D$3:$T$13113,16,0))),"",IF(ISBLANK($C729),"",VLOOKUP($C729,'[1]Инф. по МКД'!$D$3:$T$13113,16,0)))</f>
        <v>468.3</v>
      </c>
      <c r="L729" s="79">
        <f>IF(ISERROR(IF(ISBLANK($C729),"",VLOOKUP($C729,'[1]Инф. по МКД'!$D$3:$T$13113,17,0))),"",IF(ISBLANK($C729),"",VLOOKUP($C729,'[1]Инф. по МКД'!$D$3:$T$13113,17,0)))</f>
        <v>192</v>
      </c>
      <c r="M729" s="80">
        <f t="shared" si="103"/>
        <v>2800504.04</v>
      </c>
      <c r="N729" s="78"/>
      <c r="O729" s="78"/>
      <c r="P729" s="78"/>
      <c r="Q729" s="80">
        <f>IF('Форма 2'!D729=0,"",'Форма 2'!D729-N729-O729-P729)</f>
        <v>2800504.04</v>
      </c>
      <c r="R729" s="81">
        <f>M729/J729</f>
        <v>635.82791236235664</v>
      </c>
      <c r="S729" s="81">
        <f>R729</f>
        <v>635.82791236235664</v>
      </c>
      <c r="T729" s="82">
        <v>46387</v>
      </c>
      <c r="U729" s="75" t="s">
        <v>44</v>
      </c>
      <c r="V729" s="84"/>
      <c r="W729" s="84">
        <f t="shared" si="105"/>
        <v>1</v>
      </c>
      <c r="X729" s="85" t="s">
        <v>961</v>
      </c>
      <c r="Y729" s="85" t="s">
        <v>961</v>
      </c>
      <c r="Z729" s="85">
        <v>1</v>
      </c>
      <c r="AA729" s="85" t="s">
        <v>961</v>
      </c>
      <c r="AB729" s="85" t="s">
        <v>961</v>
      </c>
      <c r="AC729" s="85" t="s">
        <v>961</v>
      </c>
      <c r="AD729" s="85" t="s">
        <v>961</v>
      </c>
      <c r="AE729" s="99" t="s">
        <v>961</v>
      </c>
      <c r="AF729" s="86" t="s">
        <v>961</v>
      </c>
      <c r="AG729" s="85" t="s">
        <v>961</v>
      </c>
      <c r="AH729" s="85" t="s">
        <v>961</v>
      </c>
      <c r="AI729" s="85" t="s">
        <v>961</v>
      </c>
      <c r="AJ729" s="85" t="s">
        <v>961</v>
      </c>
      <c r="AK729" s="85" t="s">
        <v>961</v>
      </c>
      <c r="AL729" s="85" t="s">
        <v>961</v>
      </c>
      <c r="AM729" s="85" t="s">
        <v>961</v>
      </c>
      <c r="AN729" s="85" t="s">
        <v>961</v>
      </c>
      <c r="AO729" s="85" t="s">
        <v>961</v>
      </c>
      <c r="AP729" s="85" t="s">
        <v>961</v>
      </c>
      <c r="AQ729" s="85" t="s">
        <v>961</v>
      </c>
      <c r="AR729" s="85" t="s">
        <v>961</v>
      </c>
    </row>
    <row r="730" spans="1:44" ht="16.5" thickTop="1" thickBot="1" x14ac:dyDescent="0.3">
      <c r="A730" s="61">
        <f t="shared" si="104"/>
        <v>3</v>
      </c>
      <c r="B730" s="92" t="str">
        <f>IF(ISERROR(IF(ISBLANK(C730),"",_xlfn.XLOOKUP(C730,'[1]Инф. по МКД'!$D$3:$D$13151,'[1]Инф. по МКД'!$C$3:$C$13151,,0))),"",IF(ISBLANK(C730),"",_xlfn.XLOOKUP(C730,'[1]Инф. по МКД'!$D$3:$D$13151,'[1]Инф. по МКД'!$C$3:$C$13151,,0)))</f>
        <v>Добрянский городской округ Пермского края</v>
      </c>
      <c r="C730" s="96" t="s">
        <v>553</v>
      </c>
      <c r="D730" s="74">
        <f>IF(ISERROR(IF(ISBLANK($C730),"",VLOOKUP($C730,'[1]Инф. по МКД'!$D$3:$T$13113,3,0))),"",IF(ISBLANK($C730),"",VLOOKUP($C730,'[1]Инф. по МКД'!$D$3:$T$13113,3,0)))</f>
        <v>1953</v>
      </c>
      <c r="E730" s="75"/>
      <c r="F730" s="87" t="str">
        <f>IF(ISERROR(IF(ISBLANK($C730),"",VLOOKUP($C730,'[1]Инф. по МКД'!$D$3:$T$13113,5,0))),"",IF(ISBLANK($C730),"",VLOOKUP($C730,'[1]Инф. по МКД'!$D$3:$T$13113,5,0)))</f>
        <v>Кирпич</v>
      </c>
      <c r="G730" s="75">
        <f>IF(ISERROR(IF(ISBLANK($C730),"",VLOOKUP($C730,'[1]Инф. по МКД'!$D$3:$T$13113,9,0))),"",IF(ISBLANK($C730),"",VLOOKUP($C730,'[1]Инф. по МКД'!$D$3:$T$13113,9,0)))</f>
        <v>2</v>
      </c>
      <c r="H730" s="61">
        <f>IF(ISERROR(IF(ISBLANK($C730),"",VLOOKUP($C730,'[1]Инф. по МКД'!$D$3:$T$13113,10,0))),"",IF(ISBLANK($C730),"",VLOOKUP($C730,'[1]Инф. по МКД'!$D$3:$T$13113,10,0)))</f>
        <v>2</v>
      </c>
      <c r="I730" s="77">
        <f>IF(ISERROR(IF(ISBLANK($C730),"",VLOOKUP($C730,'[1]Инф. по МКД'!$D$3:$T$13113,14,0))),"",IF(ISBLANK($C730),"",VLOOKUP($C730,'[1]Инф. по МКД'!$D$3:$T$13113,14,0)))</f>
        <v>427.8</v>
      </c>
      <c r="J730" s="78">
        <f>IF(ISERROR(IF(ISBLANK($C730),"",VLOOKUP($C730,'[1]Инф. по МКД'!$D$3:$T$13113,15,0))),"",IF(ISBLANK($C730),"",VLOOKUP($C730,'[1]Инф. по МКД'!$D$3:$T$13113,15,0)))</f>
        <v>387.8</v>
      </c>
      <c r="K730" s="77">
        <f>IF(ISERROR(IF(ISBLANK($C730),"",VLOOKUP($C730,'[1]Инф. по МКД'!$D$3:$T$13113,16,0))),"",IF(ISBLANK($C730),"",VLOOKUP($C730,'[1]Инф. по МКД'!$D$3:$T$13113,16,0)))</f>
        <v>387.8</v>
      </c>
      <c r="L730" s="79">
        <f>IF(ISERROR(IF(ISBLANK($C730),"",VLOOKUP($C730,'[1]Инф. по МКД'!$D$3:$T$13113,17,0))),"",IF(ISBLANK($C730),"",VLOOKUP($C730,'[1]Инф. по МКД'!$D$3:$T$13113,17,0)))</f>
        <v>25</v>
      </c>
      <c r="M730" s="80">
        <f t="shared" si="103"/>
        <v>4347658.68</v>
      </c>
      <c r="N730" s="78"/>
      <c r="O730" s="78"/>
      <c r="P730" s="78"/>
      <c r="Q730" s="80">
        <f>IF('Форма 2'!D730=0,"",'Форма 2'!D730-N730-O730-P730)</f>
        <v>4347658.68</v>
      </c>
      <c r="R730" s="81">
        <f>M730/J730</f>
        <v>11211.084785972149</v>
      </c>
      <c r="S730" s="81">
        <f>R730</f>
        <v>11211.084785972149</v>
      </c>
      <c r="T730" s="82">
        <v>46387</v>
      </c>
      <c r="U730" s="75" t="s">
        <v>43</v>
      </c>
      <c r="V730" s="84"/>
      <c r="W730" s="84">
        <f t="shared" si="105"/>
        <v>4</v>
      </c>
      <c r="X730" s="85">
        <v>1</v>
      </c>
      <c r="Y730" s="85">
        <v>1</v>
      </c>
      <c r="Z730" s="85" t="s">
        <v>961</v>
      </c>
      <c r="AA730" s="85">
        <v>1</v>
      </c>
      <c r="AB730" s="85" t="s">
        <v>961</v>
      </c>
      <c r="AC730" s="85">
        <v>1</v>
      </c>
      <c r="AD730" s="85" t="s">
        <v>961</v>
      </c>
      <c r="AE730" s="99" t="s">
        <v>961</v>
      </c>
      <c r="AF730" s="86" t="s">
        <v>961</v>
      </c>
      <c r="AG730" s="85" t="s">
        <v>961</v>
      </c>
      <c r="AH730" s="85" t="s">
        <v>961</v>
      </c>
      <c r="AI730" s="85" t="s">
        <v>961</v>
      </c>
      <c r="AJ730" s="85" t="s">
        <v>961</v>
      </c>
      <c r="AK730" s="85" t="s">
        <v>961</v>
      </c>
      <c r="AL730" s="85" t="s">
        <v>961</v>
      </c>
      <c r="AM730" s="85" t="s">
        <v>961</v>
      </c>
      <c r="AN730" s="85" t="s">
        <v>961</v>
      </c>
      <c r="AO730" s="85" t="s">
        <v>961</v>
      </c>
      <c r="AP730" s="85" t="s">
        <v>961</v>
      </c>
      <c r="AQ730" s="85" t="s">
        <v>961</v>
      </c>
      <c r="AR730" s="85" t="s">
        <v>961</v>
      </c>
    </row>
    <row r="731" spans="1:44" ht="17.25" thickTop="1" thickBot="1" x14ac:dyDescent="0.3">
      <c r="A731" s="190">
        <f t="shared" si="104"/>
        <v>0</v>
      </c>
      <c r="B731" s="191" t="str">
        <f>IF(ISERROR(IF(ISBLANK(C731),"",_xlfn.XLOOKUP(C731,'[1]Инф. по МКД'!$D$3:$D$13151,'[1]Инф. по МКД'!$C$3:$C$13151,,0))),"",IF(ISBLANK(C731),"",_xlfn.XLOOKUP(C731,'[1]Инф. по МКД'!$D$3:$D$13151,'[1]Инф. по МКД'!$C$3:$C$13151,,0)))</f>
        <v/>
      </c>
      <c r="C731" s="35" t="s">
        <v>165</v>
      </c>
      <c r="D731" s="32" t="str">
        <f>IF(ISERROR(IF(ISBLANK($C731),"",VLOOKUP($C731,'[1]Инф. по МКД'!$D$3:$T$13113,3,0))),"",IF(ISBLANK($C731),"",VLOOKUP($C731,'[1]Инф. по МКД'!$D$3:$T$13113,3,0)))</f>
        <v/>
      </c>
      <c r="E731" s="32"/>
      <c r="F731" s="32" t="str">
        <f>IF(ISERROR(IF(ISBLANK($C731),"",VLOOKUP($C731,'[1]Инф. по МКД'!$D$3:$T$13113,5,0))),"",IF(ISBLANK($C731),"",VLOOKUP($C731,'[1]Инф. по МКД'!$D$3:$T$13113,5,0)))</f>
        <v/>
      </c>
      <c r="G731" s="32" t="str">
        <f>IF(ISERROR(IF(ISBLANK($C731),"",VLOOKUP($C731,'[1]Инф. по МКД'!$D$3:$T$13113,9,0))),"",IF(ISBLANK($C731),"",VLOOKUP($C731,'[1]Инф. по МКД'!$D$3:$T$13113,9,0)))</f>
        <v/>
      </c>
      <c r="H731" s="32" t="str">
        <f>IF(ISERROR(IF(ISBLANK($C731),"",VLOOKUP($C731,'[1]Инф. по МКД'!$D$3:$T$13113,10,0))),"",IF(ISBLANK($C731),"",VLOOKUP($C731,'[1]Инф. по МКД'!$D$3:$T$13113,10,0)))</f>
        <v/>
      </c>
      <c r="I731" s="36" t="str">
        <f>IF(ISERROR(IF(ISBLANK($C731),"",VLOOKUP($C731,'[1]Инф. по МКД'!$D$3:$T$13113,14,0))),"",IF(ISBLANK($C731),"",VLOOKUP($C731,'[1]Инф. по МКД'!$D$3:$T$13113,14,0)))</f>
        <v/>
      </c>
      <c r="J731" s="36" t="str">
        <f>IF(ISERROR(IF(ISBLANK($C731),"",VLOOKUP($C731,'[1]Инф. по МКД'!$D$3:$T$13113,15,0))),"",IF(ISBLANK($C731),"",VLOOKUP($C731,'[1]Инф. по МКД'!$D$3:$T$13113,15,0)))</f>
        <v/>
      </c>
      <c r="K731" s="36" t="str">
        <f>IF(ISERROR(IF(ISBLANK($C731),"",VLOOKUP($C731,'[1]Инф. по МКД'!$D$3:$T$13113,16,0))),"",IF(ISBLANK($C731),"",VLOOKUP($C731,'[1]Инф. по МКД'!$D$3:$T$13113,16,0)))</f>
        <v/>
      </c>
      <c r="L731" s="36" t="str">
        <f>IF(ISERROR(IF(ISBLANK($C731),"",VLOOKUP($C731,'[1]Инф. по МКД'!$D$3:$T$13113,17,0))),"",IF(ISBLANK($C731),"",VLOOKUP($C731,'[1]Инф. по МКД'!$D$3:$T$13113,17,0)))</f>
        <v/>
      </c>
      <c r="M731" s="36">
        <f t="shared" si="103"/>
        <v>32950854.010000002</v>
      </c>
      <c r="N731" s="36"/>
      <c r="O731" s="36"/>
      <c r="P731" s="36"/>
      <c r="Q731" s="36">
        <f>IF('Форма 2'!D731=0,"",'Форма 2'!D731-N731-O731-P731)</f>
        <v>32950854.010000002</v>
      </c>
      <c r="R731" s="93"/>
      <c r="S731" s="93"/>
      <c r="T731" s="32"/>
      <c r="U731" s="32"/>
      <c r="V731" s="84"/>
      <c r="W731" s="84">
        <f t="shared" si="105"/>
        <v>0</v>
      </c>
      <c r="X731" s="85"/>
      <c r="Y731" s="85"/>
      <c r="Z731" s="85"/>
      <c r="AA731" s="85"/>
      <c r="AB731" s="85"/>
      <c r="AC731" s="85"/>
      <c r="AD731" s="85"/>
      <c r="AE731" s="99"/>
      <c r="AF731" s="86"/>
      <c r="AG731" s="85"/>
      <c r="AH731" s="85"/>
      <c r="AI731" s="85"/>
      <c r="AJ731" s="85"/>
      <c r="AK731" s="85"/>
      <c r="AL731" s="85"/>
      <c r="AM731" s="85"/>
      <c r="AN731" s="85"/>
      <c r="AO731" s="85"/>
      <c r="AP731" s="85"/>
      <c r="AQ731" s="85"/>
      <c r="AR731" s="85"/>
    </row>
    <row r="732" spans="1:44" ht="16.5" thickTop="1" thickBot="1" x14ac:dyDescent="0.3">
      <c r="A732" s="61">
        <f t="shared" si="104"/>
        <v>1</v>
      </c>
      <c r="B732" s="92" t="str">
        <f>IF(ISERROR(IF(ISBLANK(C732),"",_xlfn.XLOOKUP(C732,'[1]Инф. по МКД'!$D$3:$D$13151,'[1]Инф. по МКД'!$C$3:$C$13151,,0))),"",IF(ISBLANK(C732),"",_xlfn.XLOOKUP(C732,'[1]Инф. по МКД'!$D$3:$D$13151,'[1]Инф. по МКД'!$C$3:$C$13151,,0)))</f>
        <v>Красновишерский городской округ Пермского края</v>
      </c>
      <c r="C732" s="96" t="s">
        <v>168</v>
      </c>
      <c r="D732" s="74">
        <f>IF(ISERROR(IF(ISBLANK($C732),"",VLOOKUP($C732,'[1]Инф. по МКД'!$D$3:$T$13113,3,0))),"",IF(ISBLANK($C732),"",VLOOKUP($C732,'[1]Инф. по МКД'!$D$3:$T$13113,3,0)))</f>
        <v>1987</v>
      </c>
      <c r="E732" s="75"/>
      <c r="F732" s="87" t="str">
        <f>IF(ISERROR(IF(ISBLANK($C732),"",VLOOKUP($C732,'[1]Инф. по МКД'!$D$3:$T$13113,5,0))),"",IF(ISBLANK($C732),"",VLOOKUP($C732,'[1]Инф. по МКД'!$D$3:$T$13113,5,0)))</f>
        <v>Панель</v>
      </c>
      <c r="G732" s="75">
        <f>IF(ISERROR(IF(ISBLANK($C732),"",VLOOKUP($C732,'[1]Инф. по МКД'!$D$3:$T$13113,9,0))),"",IF(ISBLANK($C732),"",VLOOKUP($C732,'[1]Инф. по МКД'!$D$3:$T$13113,9,0)))</f>
        <v>5</v>
      </c>
      <c r="H732" s="61">
        <f>IF(ISERROR(IF(ISBLANK($C732),"",VLOOKUP($C732,'[1]Инф. по МКД'!$D$3:$T$13113,10,0))),"",IF(ISBLANK($C732),"",VLOOKUP($C732,'[1]Инф. по МКД'!$D$3:$T$13113,10,0)))</f>
        <v>6</v>
      </c>
      <c r="I732" s="77">
        <f>IF(ISERROR(IF(ISBLANK($C732),"",VLOOKUP($C732,'[1]Инф. по МКД'!$D$3:$T$13113,14,0))),"",IF(ISBLANK($C732),"",VLOOKUP($C732,'[1]Инф. по МКД'!$D$3:$T$13113,14,0)))</f>
        <v>4436.3999999999996</v>
      </c>
      <c r="J732" s="78">
        <f>IF(ISERROR(IF(ISBLANK($C732),"",VLOOKUP($C732,'[1]Инф. по МКД'!$D$3:$T$13113,15,0))),"",IF(ISBLANK($C732),"",VLOOKUP($C732,'[1]Инф. по МКД'!$D$3:$T$13113,15,0)))</f>
        <v>3900.3</v>
      </c>
      <c r="K732" s="77">
        <f>IF(ISERROR(IF(ISBLANK($C732),"",VLOOKUP($C732,'[1]Инф. по МКД'!$D$3:$T$13113,16,0))),"",IF(ISBLANK($C732),"",VLOOKUP($C732,'[1]Инф. по МКД'!$D$3:$T$13113,16,0)))</f>
        <v>3816.7</v>
      </c>
      <c r="L732" s="79">
        <f>IF(ISERROR(IF(ISBLANK($C732),"",VLOOKUP($C732,'[1]Инф. по МКД'!$D$3:$T$13113,17,0))),"",IF(ISBLANK($C732),"",VLOOKUP($C732,'[1]Инф. по МКД'!$D$3:$T$13113,17,0)))</f>
        <v>189</v>
      </c>
      <c r="M732" s="80">
        <f t="shared" si="103"/>
        <v>18298153.620000001</v>
      </c>
      <c r="N732" s="78"/>
      <c r="O732" s="78"/>
      <c r="P732" s="78"/>
      <c r="Q732" s="80">
        <f>IF('Форма 2'!D732=0,"",'Форма 2'!D732-N732-O732-P732)</f>
        <v>18298153.620000001</v>
      </c>
      <c r="R732" s="81">
        <f>M732/J732</f>
        <v>4691.4733789708489</v>
      </c>
      <c r="S732" s="81">
        <f>R732</f>
        <v>4691.4733789708489</v>
      </c>
      <c r="T732" s="82">
        <v>46387</v>
      </c>
      <c r="U732" s="75" t="s">
        <v>43</v>
      </c>
      <c r="V732" s="83"/>
      <c r="W732" s="84">
        <f t="shared" si="105"/>
        <v>4</v>
      </c>
      <c r="X732" s="85" t="s">
        <v>961</v>
      </c>
      <c r="Y732" s="85">
        <v>1</v>
      </c>
      <c r="Z732" s="85" t="s">
        <v>961</v>
      </c>
      <c r="AA732" s="85">
        <v>1</v>
      </c>
      <c r="AB732" s="85">
        <v>1</v>
      </c>
      <c r="AC732" s="85">
        <v>1</v>
      </c>
      <c r="AD732" s="85" t="s">
        <v>961</v>
      </c>
      <c r="AE732" s="99" t="s">
        <v>961</v>
      </c>
      <c r="AF732" s="86" t="s">
        <v>961</v>
      </c>
      <c r="AG732" s="85" t="s">
        <v>961</v>
      </c>
      <c r="AH732" s="85" t="s">
        <v>961</v>
      </c>
      <c r="AI732" s="85" t="s">
        <v>961</v>
      </c>
      <c r="AJ732" s="85" t="s">
        <v>961</v>
      </c>
      <c r="AK732" s="85" t="s">
        <v>961</v>
      </c>
      <c r="AL732" s="85" t="s">
        <v>961</v>
      </c>
      <c r="AM732" s="85" t="s">
        <v>961</v>
      </c>
      <c r="AN732" s="85" t="s">
        <v>961</v>
      </c>
      <c r="AO732" s="85" t="s">
        <v>961</v>
      </c>
      <c r="AP732" s="85" t="s">
        <v>961</v>
      </c>
      <c r="AQ732" s="85" t="s">
        <v>961</v>
      </c>
      <c r="AR732" s="85" t="s">
        <v>961</v>
      </c>
    </row>
    <row r="733" spans="1:44" ht="16.5" thickTop="1" thickBot="1" x14ac:dyDescent="0.3">
      <c r="A733" s="61">
        <f t="shared" si="104"/>
        <v>2</v>
      </c>
      <c r="B733" s="92" t="str">
        <f>IF(ISERROR(IF(ISBLANK(C733),"",_xlfn.XLOOKUP(C733,'[1]Инф. по МКД'!$D$3:$D$13151,'[1]Инф. по МКД'!$C$3:$C$13151,,0))),"",IF(ISBLANK(C733),"",_xlfn.XLOOKUP(C733,'[1]Инф. по МКД'!$D$3:$D$13151,'[1]Инф. по МКД'!$C$3:$C$13151,,0)))</f>
        <v>Красновишерский городской округ Пермского края</v>
      </c>
      <c r="C733" s="96" t="s">
        <v>554</v>
      </c>
      <c r="D733" s="74">
        <f>IF(ISERROR(IF(ISBLANK($C733),"",VLOOKUP($C733,'[1]Инф. по МКД'!$D$3:$T$13113,3,0))),"",IF(ISBLANK($C733),"",VLOOKUP($C733,'[1]Инф. по МКД'!$D$3:$T$13113,3,0)))</f>
        <v>1961</v>
      </c>
      <c r="E733" s="75"/>
      <c r="F733" s="87" t="str">
        <f>IF(ISERROR(IF(ISBLANK($C733),"",VLOOKUP($C733,'[1]Инф. по МКД'!$D$3:$T$13113,5,0))),"",IF(ISBLANK($C733),"",VLOOKUP($C733,'[1]Инф. по МКД'!$D$3:$T$13113,5,0)))</f>
        <v>Кирпич</v>
      </c>
      <c r="G733" s="75">
        <f>IF(ISERROR(IF(ISBLANK($C733),"",VLOOKUP($C733,'[1]Инф. по МКД'!$D$3:$T$13113,9,0))),"",IF(ISBLANK($C733),"",VLOOKUP($C733,'[1]Инф. по МКД'!$D$3:$T$13113,9,0)))</f>
        <v>2</v>
      </c>
      <c r="H733" s="61">
        <f>IF(ISERROR(IF(ISBLANK($C733),"",VLOOKUP($C733,'[1]Инф. по МКД'!$D$3:$T$13113,10,0))),"",IF(ISBLANK($C733),"",VLOOKUP($C733,'[1]Инф. по МКД'!$D$3:$T$13113,10,0)))</f>
        <v>2</v>
      </c>
      <c r="I733" s="77">
        <f>IF(ISERROR(IF(ISBLANK($C733),"",VLOOKUP($C733,'[1]Инф. по МКД'!$D$3:$T$13113,14,0))),"",IF(ISBLANK($C733),"",VLOOKUP($C733,'[1]Инф. по МКД'!$D$3:$T$13113,14,0)))</f>
        <v>637.79999999999995</v>
      </c>
      <c r="J733" s="78">
        <f>IF(ISERROR(IF(ISBLANK($C733),"",VLOOKUP($C733,'[1]Инф. по МКД'!$D$3:$T$13113,15,0))),"",IF(ISBLANK($C733),"",VLOOKUP($C733,'[1]Инф. по МКД'!$D$3:$T$13113,15,0)))</f>
        <v>589.79999999999995</v>
      </c>
      <c r="K733" s="77">
        <f>IF(ISERROR(IF(ISBLANK($C733),"",VLOOKUP($C733,'[1]Инф. по МКД'!$D$3:$T$13113,16,0))),"",IF(ISBLANK($C733),"",VLOOKUP($C733,'[1]Инф. по МКД'!$D$3:$T$13113,16,0)))</f>
        <v>491.1</v>
      </c>
      <c r="L733" s="79">
        <f>IF(ISERROR(IF(ISBLANK($C733),"",VLOOKUP($C733,'[1]Инф. по МКД'!$D$3:$T$13113,17,0))),"",IF(ISBLANK($C733),"",VLOOKUP($C733,'[1]Инф. по МКД'!$D$3:$T$13113,17,0)))</f>
        <v>23</v>
      </c>
      <c r="M733" s="80">
        <f t="shared" si="103"/>
        <v>1124256.44</v>
      </c>
      <c r="N733" s="78"/>
      <c r="O733" s="78"/>
      <c r="P733" s="78"/>
      <c r="Q733" s="80">
        <f>IF('Форма 2'!D733=0,"",'Форма 2'!D733-N733-O733-P733)</f>
        <v>1124256.44</v>
      </c>
      <c r="R733" s="81">
        <f>M733/J733</f>
        <v>1906.1655476432691</v>
      </c>
      <c r="S733" s="81">
        <f>R733</f>
        <v>1906.1655476432691</v>
      </c>
      <c r="T733" s="82">
        <v>46387</v>
      </c>
      <c r="U733" s="75" t="s">
        <v>43</v>
      </c>
      <c r="V733" s="83"/>
      <c r="W733" s="84">
        <f t="shared" si="105"/>
        <v>3</v>
      </c>
      <c r="X733" s="85">
        <v>1</v>
      </c>
      <c r="Y733" s="85" t="s">
        <v>961</v>
      </c>
      <c r="Z733" s="85" t="s">
        <v>961</v>
      </c>
      <c r="AA733" s="85">
        <v>1</v>
      </c>
      <c r="AB733" s="85" t="s">
        <v>961</v>
      </c>
      <c r="AC733" s="85">
        <v>1</v>
      </c>
      <c r="AD733" s="85" t="s">
        <v>961</v>
      </c>
      <c r="AE733" s="99" t="s">
        <v>961</v>
      </c>
      <c r="AF733" s="86" t="s">
        <v>961</v>
      </c>
      <c r="AG733" s="85" t="s">
        <v>961</v>
      </c>
      <c r="AH733" s="85" t="s">
        <v>961</v>
      </c>
      <c r="AI733" s="85" t="s">
        <v>961</v>
      </c>
      <c r="AJ733" s="85" t="s">
        <v>961</v>
      </c>
      <c r="AK733" s="85" t="s">
        <v>961</v>
      </c>
      <c r="AL733" s="85" t="s">
        <v>961</v>
      </c>
      <c r="AM733" s="85" t="s">
        <v>961</v>
      </c>
      <c r="AN733" s="85" t="s">
        <v>961</v>
      </c>
      <c r="AO733" s="85" t="s">
        <v>961</v>
      </c>
      <c r="AP733" s="85" t="s">
        <v>961</v>
      </c>
      <c r="AQ733" s="85" t="s">
        <v>961</v>
      </c>
      <c r="AR733" s="85" t="s">
        <v>961</v>
      </c>
    </row>
    <row r="734" spans="1:44" ht="16.5" thickTop="1" thickBot="1" x14ac:dyDescent="0.3">
      <c r="A734" s="61">
        <f t="shared" si="104"/>
        <v>3</v>
      </c>
      <c r="B734" s="92" t="str">
        <f>IF(ISERROR(IF(ISBLANK(C734),"",_xlfn.XLOOKUP(C734,'[1]Инф. по МКД'!$D$3:$D$13151,'[1]Инф. по МКД'!$C$3:$C$13151,,0))),"",IF(ISBLANK(C734),"",_xlfn.XLOOKUP(C734,'[1]Инф. по МКД'!$D$3:$D$13151,'[1]Инф. по МКД'!$C$3:$C$13151,,0)))</f>
        <v>Красновишерский городской округ Пермского края</v>
      </c>
      <c r="C734" s="96" t="s">
        <v>555</v>
      </c>
      <c r="D734" s="74">
        <f>IF(ISERROR(IF(ISBLANK($C734),"",VLOOKUP($C734,'[1]Инф. по МКД'!$D$3:$T$13113,3,0))),"",IF(ISBLANK($C734),"",VLOOKUP($C734,'[1]Инф. по МКД'!$D$3:$T$13113,3,0)))</f>
        <v>1978</v>
      </c>
      <c r="E734" s="75"/>
      <c r="F734" s="87" t="str">
        <f>IF(ISERROR(IF(ISBLANK($C734),"",VLOOKUP($C734,'[1]Инф. по МКД'!$D$3:$T$13113,5,0))),"",IF(ISBLANK($C734),"",VLOOKUP($C734,'[1]Инф. по МКД'!$D$3:$T$13113,5,0)))</f>
        <v>Кирпич</v>
      </c>
      <c r="G734" s="75">
        <f>IF(ISERROR(IF(ISBLANK($C734),"",VLOOKUP($C734,'[1]Инф. по МКД'!$D$3:$T$13113,9,0))),"",IF(ISBLANK($C734),"",VLOOKUP($C734,'[1]Инф. по МКД'!$D$3:$T$13113,9,0)))</f>
        <v>5</v>
      </c>
      <c r="H734" s="61">
        <f>IF(ISERROR(IF(ISBLANK($C734),"",VLOOKUP($C734,'[1]Инф. по МКД'!$D$3:$T$13113,10,0))),"",IF(ISBLANK($C734),"",VLOOKUP($C734,'[1]Инф. по МКД'!$D$3:$T$13113,10,0)))</f>
        <v>4</v>
      </c>
      <c r="I734" s="77">
        <f>IF(ISERROR(IF(ISBLANK($C734),"",VLOOKUP($C734,'[1]Инф. по МКД'!$D$3:$T$13113,14,0))),"",IF(ISBLANK($C734),"",VLOOKUP($C734,'[1]Инф. по МКД'!$D$3:$T$13113,14,0)))</f>
        <v>3379.2</v>
      </c>
      <c r="J734" s="78">
        <f>IF(ISERROR(IF(ISBLANK($C734),"",VLOOKUP($C734,'[1]Инф. по МКД'!$D$3:$T$13113,15,0))),"",IF(ISBLANK($C734),"",VLOOKUP($C734,'[1]Инф. по МКД'!$D$3:$T$13113,15,0)))</f>
        <v>3156.2</v>
      </c>
      <c r="K734" s="77">
        <f>IF(ISERROR(IF(ISBLANK($C734),"",VLOOKUP($C734,'[1]Инф. по МКД'!$D$3:$T$13113,16,0))),"",IF(ISBLANK($C734),"",VLOOKUP($C734,'[1]Инф. по МКД'!$D$3:$T$13113,16,0)))</f>
        <v>3072.4</v>
      </c>
      <c r="L734" s="79">
        <f>IF(ISERROR(IF(ISBLANK($C734),"",VLOOKUP($C734,'[1]Инф. по МКД'!$D$3:$T$13113,17,0))),"",IF(ISBLANK($C734),"",VLOOKUP($C734,'[1]Инф. по МКД'!$D$3:$T$13113,17,0)))</f>
        <v>144</v>
      </c>
      <c r="M734" s="80">
        <f t="shared" si="103"/>
        <v>11043394.560000001</v>
      </c>
      <c r="N734" s="78"/>
      <c r="O734" s="78"/>
      <c r="P734" s="78"/>
      <c r="Q734" s="80">
        <f>IF('Форма 2'!D734=0,"",'Форма 2'!D734-N734-O734-P734)</f>
        <v>11043394.560000001</v>
      </c>
      <c r="R734" s="81">
        <f>M734/J734</f>
        <v>3498.9527152905398</v>
      </c>
      <c r="S734" s="81">
        <f>R734</f>
        <v>3498.9527152905398</v>
      </c>
      <c r="T734" s="82">
        <v>46387</v>
      </c>
      <c r="U734" s="75" t="s">
        <v>44</v>
      </c>
      <c r="V734" s="83"/>
      <c r="W734" s="84">
        <f t="shared" si="105"/>
        <v>3</v>
      </c>
      <c r="X734" s="85" t="s">
        <v>961</v>
      </c>
      <c r="Y734" s="85">
        <v>1</v>
      </c>
      <c r="Z734" s="85" t="s">
        <v>961</v>
      </c>
      <c r="AA734" s="85">
        <v>1</v>
      </c>
      <c r="AB734" s="85" t="s">
        <v>961</v>
      </c>
      <c r="AC734" s="85">
        <v>1</v>
      </c>
      <c r="AD734" s="85" t="s">
        <v>961</v>
      </c>
      <c r="AE734" s="99" t="s">
        <v>961</v>
      </c>
      <c r="AF734" s="86" t="s">
        <v>961</v>
      </c>
      <c r="AG734" s="85" t="s">
        <v>961</v>
      </c>
      <c r="AH734" s="85" t="s">
        <v>961</v>
      </c>
      <c r="AI734" s="85" t="s">
        <v>961</v>
      </c>
      <c r="AJ734" s="85" t="s">
        <v>961</v>
      </c>
      <c r="AK734" s="85" t="s">
        <v>961</v>
      </c>
      <c r="AL734" s="85" t="s">
        <v>961</v>
      </c>
      <c r="AM734" s="85" t="s">
        <v>961</v>
      </c>
      <c r="AN734" s="85" t="s">
        <v>961</v>
      </c>
      <c r="AO734" s="85" t="s">
        <v>961</v>
      </c>
      <c r="AP734" s="85" t="s">
        <v>961</v>
      </c>
      <c r="AQ734" s="85" t="s">
        <v>961</v>
      </c>
      <c r="AR734" s="85" t="s">
        <v>961</v>
      </c>
    </row>
    <row r="735" spans="1:44" ht="16.5" thickTop="1" thickBot="1" x14ac:dyDescent="0.3">
      <c r="A735" s="61">
        <f t="shared" si="104"/>
        <v>4</v>
      </c>
      <c r="B735" s="92" t="str">
        <f>IF(ISERROR(IF(ISBLANK(C735),"",_xlfn.XLOOKUP(C735,'[1]Инф. по МКД'!$D$3:$D$13151,'[1]Инф. по МКД'!$C$3:$C$13151,,0))),"",IF(ISBLANK(C735),"",_xlfn.XLOOKUP(C735,'[1]Инф. по МКД'!$D$3:$D$13151,'[1]Инф. по МКД'!$C$3:$C$13151,,0)))</f>
        <v>Красновишерский городской округ Пермского края</v>
      </c>
      <c r="C735" s="96" t="s">
        <v>556</v>
      </c>
      <c r="D735" s="74">
        <f>IF(ISERROR(IF(ISBLANK($C735),"",VLOOKUP($C735,'[1]Инф. по МКД'!$D$3:$T$13113,3,0))),"",IF(ISBLANK($C735),"",VLOOKUP($C735,'[1]Инф. по МКД'!$D$3:$T$13113,3,0)))</f>
        <v>1960</v>
      </c>
      <c r="E735" s="75"/>
      <c r="F735" s="87" t="str">
        <f>IF(ISERROR(IF(ISBLANK($C735),"",VLOOKUP($C735,'[1]Инф. по МКД'!$D$3:$T$13113,5,0))),"",IF(ISBLANK($C735),"",VLOOKUP($C735,'[1]Инф. по МКД'!$D$3:$T$13113,5,0)))</f>
        <v>Брус</v>
      </c>
      <c r="G735" s="75">
        <f>IF(ISERROR(IF(ISBLANK($C735),"",VLOOKUP($C735,'[1]Инф. по МКД'!$D$3:$T$13113,9,0))),"",IF(ISBLANK($C735),"",VLOOKUP($C735,'[1]Инф. по МКД'!$D$3:$T$13113,9,0)))</f>
        <v>2</v>
      </c>
      <c r="H735" s="61">
        <f>IF(ISERROR(IF(ISBLANK($C735),"",VLOOKUP($C735,'[1]Инф. по МКД'!$D$3:$T$13113,10,0))),"",IF(ISBLANK($C735),"",VLOOKUP($C735,'[1]Инф. по МКД'!$D$3:$T$13113,10,0)))</f>
        <v>1</v>
      </c>
      <c r="I735" s="77">
        <f>IF(ISERROR(IF(ISBLANK($C735),"",VLOOKUP($C735,'[1]Инф. по МКД'!$D$3:$T$13113,14,0))),"",IF(ISBLANK($C735),"",VLOOKUP($C735,'[1]Инф. по МКД'!$D$3:$T$13113,14,0)))</f>
        <v>362.8</v>
      </c>
      <c r="J735" s="78">
        <f>IF(ISERROR(IF(ISBLANK($C735),"",VLOOKUP($C735,'[1]Инф. по МКД'!$D$3:$T$13113,15,0))),"",IF(ISBLANK($C735),"",VLOOKUP($C735,'[1]Инф. по МКД'!$D$3:$T$13113,15,0)))</f>
        <v>334</v>
      </c>
      <c r="K735" s="77">
        <f>IF(ISERROR(IF(ISBLANK($C735),"",VLOOKUP($C735,'[1]Инф. по МКД'!$D$3:$T$13113,16,0))),"",IF(ISBLANK($C735),"",VLOOKUP($C735,'[1]Инф. по МКД'!$D$3:$T$13113,16,0)))</f>
        <v>295.2</v>
      </c>
      <c r="L735" s="79">
        <f>IF(ISERROR(IF(ISBLANK($C735),"",VLOOKUP($C735,'[1]Инф. по МКД'!$D$3:$T$13113,17,0))),"",IF(ISBLANK($C735),"",VLOOKUP($C735,'[1]Инф. по МКД'!$D$3:$T$13113,17,0)))</f>
        <v>10</v>
      </c>
      <c r="M735" s="80">
        <f t="shared" si="103"/>
        <v>2485049.39</v>
      </c>
      <c r="N735" s="78"/>
      <c r="O735" s="78"/>
      <c r="P735" s="78"/>
      <c r="Q735" s="80">
        <f>IF('Форма 2'!D735=0,"",'Форма 2'!D735-N735-O735-P735)</f>
        <v>2485049.39</v>
      </c>
      <c r="R735" s="81">
        <f>M735/J735</f>
        <v>7440.2676347305396</v>
      </c>
      <c r="S735" s="81">
        <f>R735</f>
        <v>7440.2676347305396</v>
      </c>
      <c r="T735" s="82">
        <v>46387</v>
      </c>
      <c r="U735" s="75" t="s">
        <v>43</v>
      </c>
      <c r="V735" s="83"/>
      <c r="W735" s="84">
        <f t="shared" si="105"/>
        <v>3</v>
      </c>
      <c r="X735" s="85" t="s">
        <v>961</v>
      </c>
      <c r="Y735" s="85" t="s">
        <v>961</v>
      </c>
      <c r="Z735" s="85" t="s">
        <v>961</v>
      </c>
      <c r="AA735" s="85">
        <v>1</v>
      </c>
      <c r="AB735" s="85" t="s">
        <v>961</v>
      </c>
      <c r="AC735" s="85">
        <v>1</v>
      </c>
      <c r="AD735" s="85" t="s">
        <v>961</v>
      </c>
      <c r="AE735" s="99" t="s">
        <v>961</v>
      </c>
      <c r="AF735" s="86" t="s">
        <v>961</v>
      </c>
      <c r="AG735" s="85" t="s">
        <v>961</v>
      </c>
      <c r="AH735" s="85">
        <v>1</v>
      </c>
      <c r="AI735" s="85" t="s">
        <v>961</v>
      </c>
      <c r="AJ735" s="85" t="s">
        <v>961</v>
      </c>
      <c r="AK735" s="85" t="s">
        <v>961</v>
      </c>
      <c r="AL735" s="85" t="s">
        <v>961</v>
      </c>
      <c r="AM735" s="85" t="s">
        <v>961</v>
      </c>
      <c r="AN735" s="85" t="s">
        <v>961</v>
      </c>
      <c r="AO735" s="85" t="s">
        <v>961</v>
      </c>
      <c r="AP735" s="85" t="s">
        <v>961</v>
      </c>
      <c r="AQ735" s="85" t="s">
        <v>961</v>
      </c>
      <c r="AR735" s="85" t="s">
        <v>961</v>
      </c>
    </row>
    <row r="736" spans="1:44" ht="17.25" thickTop="1" thickBot="1" x14ac:dyDescent="0.3">
      <c r="A736" s="190">
        <f t="shared" si="104"/>
        <v>0</v>
      </c>
      <c r="B736" s="191" t="str">
        <f>IF(ISERROR(IF(ISBLANK(C736),"",_xlfn.XLOOKUP(C736,'[1]Инф. по МКД'!$D$3:$D$13151,'[1]Инф. по МКД'!$C$3:$C$13151,,0))),"",IF(ISBLANK(C736),"",_xlfn.XLOOKUP(C736,'[1]Инф. по МКД'!$D$3:$D$13151,'[1]Инф. по МКД'!$C$3:$C$13151,,0)))</f>
        <v/>
      </c>
      <c r="C736" s="35" t="s">
        <v>170</v>
      </c>
      <c r="D736" s="32" t="str">
        <f>IF(ISERROR(IF(ISBLANK($C736),"",VLOOKUP($C736,'[1]Инф. по МКД'!$D$3:$T$13113,3,0))),"",IF(ISBLANK($C736),"",VLOOKUP($C736,'[1]Инф. по МКД'!$D$3:$T$13113,3,0)))</f>
        <v/>
      </c>
      <c r="E736" s="32"/>
      <c r="F736" s="32" t="str">
        <f>IF(ISERROR(IF(ISBLANK($C736),"",VLOOKUP($C736,'[1]Инф. по МКД'!$D$3:$T$13113,5,0))),"",IF(ISBLANK($C736),"",VLOOKUP($C736,'[1]Инф. по МКД'!$D$3:$T$13113,5,0)))</f>
        <v/>
      </c>
      <c r="G736" s="32" t="str">
        <f>IF(ISERROR(IF(ISBLANK($C736),"",VLOOKUP($C736,'[1]Инф. по МКД'!$D$3:$T$13113,9,0))),"",IF(ISBLANK($C736),"",VLOOKUP($C736,'[1]Инф. по МКД'!$D$3:$T$13113,9,0)))</f>
        <v/>
      </c>
      <c r="H736" s="32" t="str">
        <f>IF(ISERROR(IF(ISBLANK($C736),"",VLOOKUP($C736,'[1]Инф. по МКД'!$D$3:$T$13113,10,0))),"",IF(ISBLANK($C736),"",VLOOKUP($C736,'[1]Инф. по МКД'!$D$3:$T$13113,10,0)))</f>
        <v/>
      </c>
      <c r="I736" s="36" t="str">
        <f>IF(ISERROR(IF(ISBLANK($C736),"",VLOOKUP($C736,'[1]Инф. по МКД'!$D$3:$T$13113,14,0))),"",IF(ISBLANK($C736),"",VLOOKUP($C736,'[1]Инф. по МКД'!$D$3:$T$13113,14,0)))</f>
        <v/>
      </c>
      <c r="J736" s="36" t="str">
        <f>IF(ISERROR(IF(ISBLANK($C736),"",VLOOKUP($C736,'[1]Инф. по МКД'!$D$3:$T$13113,15,0))),"",IF(ISBLANK($C736),"",VLOOKUP($C736,'[1]Инф. по МКД'!$D$3:$T$13113,15,0)))</f>
        <v/>
      </c>
      <c r="K736" s="36" t="str">
        <f>IF(ISERROR(IF(ISBLANK($C736),"",VLOOKUP($C736,'[1]Инф. по МКД'!$D$3:$T$13113,16,0))),"",IF(ISBLANK($C736),"",VLOOKUP($C736,'[1]Инф. по МКД'!$D$3:$T$13113,16,0)))</f>
        <v/>
      </c>
      <c r="L736" s="36" t="str">
        <f>IF(ISERROR(IF(ISBLANK($C736),"",VLOOKUP($C736,'[1]Инф. по МКД'!$D$3:$T$13113,17,0))),"",IF(ISBLANK($C736),"",VLOOKUP($C736,'[1]Инф. по МКД'!$D$3:$T$13113,17,0)))</f>
        <v/>
      </c>
      <c r="M736" s="36">
        <f t="shared" si="103"/>
        <v>133633588.16999999</v>
      </c>
      <c r="N736" s="36"/>
      <c r="O736" s="36"/>
      <c r="P736" s="36"/>
      <c r="Q736" s="36">
        <f>IF('Форма 2'!D736=0,"",'Форма 2'!D736-N736-O736-P736)</f>
        <v>133633588.16999999</v>
      </c>
      <c r="R736" s="93"/>
      <c r="S736" s="93"/>
      <c r="T736" s="32"/>
      <c r="U736" s="32"/>
      <c r="V736" s="84"/>
      <c r="W736" s="84">
        <f t="shared" si="105"/>
        <v>0</v>
      </c>
      <c r="X736" s="85"/>
      <c r="Y736" s="85"/>
      <c r="Z736" s="85"/>
      <c r="AA736" s="85"/>
      <c r="AB736" s="85"/>
      <c r="AC736" s="85"/>
      <c r="AD736" s="85"/>
      <c r="AE736" s="99"/>
      <c r="AF736" s="86"/>
      <c r="AG736" s="85"/>
      <c r="AH736" s="85"/>
      <c r="AI736" s="85"/>
      <c r="AJ736" s="85"/>
      <c r="AK736" s="85"/>
      <c r="AL736" s="85"/>
      <c r="AM736" s="85"/>
      <c r="AN736" s="85"/>
      <c r="AO736" s="85"/>
      <c r="AP736" s="85"/>
      <c r="AQ736" s="85"/>
      <c r="AR736" s="85"/>
    </row>
    <row r="737" spans="1:44" ht="16.5" thickTop="1" thickBot="1" x14ac:dyDescent="0.3">
      <c r="A737" s="61">
        <f t="shared" si="104"/>
        <v>1</v>
      </c>
      <c r="B737" s="92" t="str">
        <f>IF(ISERROR(IF(ISBLANK(C737),"",_xlfn.XLOOKUP(C737,'[1]Инф. по МКД'!$D$3:$D$13151,'[1]Инф. по МКД'!$C$3:$C$13151,,0))),"",IF(ISBLANK(C737),"",_xlfn.XLOOKUP(C737,'[1]Инф. по МКД'!$D$3:$D$13151,'[1]Инф. по МКД'!$C$3:$C$13151,,0)))</f>
        <v>Краснокамский городской округ Пермского края</v>
      </c>
      <c r="C737" s="96" t="s">
        <v>558</v>
      </c>
      <c r="D737" s="74">
        <f>IF(ISERROR(IF(ISBLANK($C737),"",VLOOKUP($C737,'[1]Инф. по МКД'!$D$3:$T$13113,3,0))),"",IF(ISBLANK($C737),"",VLOOKUP($C737,'[1]Инф. по МКД'!$D$3:$T$13113,3,0)))</f>
        <v>1977</v>
      </c>
      <c r="E737" s="75"/>
      <c r="F737" s="87" t="str">
        <f>IF(ISERROR(IF(ISBLANK($C737),"",VLOOKUP($C737,'[1]Инф. по МКД'!$D$3:$T$13113,5,0))),"",IF(ISBLANK($C737),"",VLOOKUP($C737,'[1]Инф. по МКД'!$D$3:$T$13113,5,0)))</f>
        <v>кирпич</v>
      </c>
      <c r="G737" s="75">
        <f>IF(ISERROR(IF(ISBLANK($C737),"",VLOOKUP($C737,'[1]Инф. по МКД'!$D$3:$T$13113,9,0))),"",IF(ISBLANK($C737),"",VLOOKUP($C737,'[1]Инф. по МКД'!$D$3:$T$13113,9,0)))</f>
        <v>5</v>
      </c>
      <c r="H737" s="61">
        <f>IF(ISERROR(IF(ISBLANK($C737),"",VLOOKUP($C737,'[1]Инф. по МКД'!$D$3:$T$13113,10,0))),"",IF(ISBLANK($C737),"",VLOOKUP($C737,'[1]Инф. по МКД'!$D$3:$T$13113,10,0)))</f>
        <v>4</v>
      </c>
      <c r="I737" s="77">
        <f>IF(ISERROR(IF(ISBLANK($C737),"",VLOOKUP($C737,'[1]Инф. по МКД'!$D$3:$T$13113,14,0))),"",IF(ISBLANK($C737),"",VLOOKUP($C737,'[1]Инф. по МКД'!$D$3:$T$13113,14,0)))</f>
        <v>3835</v>
      </c>
      <c r="J737" s="78">
        <f>IF(ISERROR(IF(ISBLANK($C737),"",VLOOKUP($C737,'[1]Инф. по МКД'!$D$3:$T$13113,15,0))),"",IF(ISBLANK($C737),"",VLOOKUP($C737,'[1]Инф. по МКД'!$D$3:$T$13113,15,0)))</f>
        <v>2891.9</v>
      </c>
      <c r="K737" s="77">
        <f>IF(ISERROR(IF(ISBLANK($C737),"",VLOOKUP($C737,'[1]Инф. по МКД'!$D$3:$T$13113,16,0))),"",IF(ISBLANK($C737),"",VLOOKUP($C737,'[1]Инф. по МКД'!$D$3:$T$13113,16,0)))</f>
        <v>2891.9</v>
      </c>
      <c r="L737" s="79">
        <f>IF(ISERROR(IF(ISBLANK($C737),"",VLOOKUP($C737,'[1]Инф. по МКД'!$D$3:$T$13113,17,0))),"",IF(ISBLANK($C737),"",VLOOKUP($C737,'[1]Инф. по МКД'!$D$3:$T$13113,17,0)))</f>
        <v>80</v>
      </c>
      <c r="M737" s="80">
        <f t="shared" si="103"/>
        <v>26811098.600000001</v>
      </c>
      <c r="N737" s="78"/>
      <c r="O737" s="78"/>
      <c r="P737" s="78"/>
      <c r="Q737" s="80">
        <f>IF('Форма 2'!D737=0,"",'Форма 2'!D737-N737-O737-P737)</f>
        <v>26811098.600000001</v>
      </c>
      <c r="R737" s="81">
        <f t="shared" ref="R737:R750" si="108">M737/J737</f>
        <v>9271.1015595283388</v>
      </c>
      <c r="S737" s="81">
        <f t="shared" ref="S737:S750" si="109">R737</f>
        <v>9271.1015595283388</v>
      </c>
      <c r="T737" s="82">
        <v>46387</v>
      </c>
      <c r="U737" s="75" t="s">
        <v>43</v>
      </c>
      <c r="V737" s="83"/>
      <c r="W737" s="84">
        <f t="shared" si="105"/>
        <v>2</v>
      </c>
      <c r="X737" s="85" t="s">
        <v>961</v>
      </c>
      <c r="Y737" s="85">
        <v>1</v>
      </c>
      <c r="Z737" s="85" t="s">
        <v>961</v>
      </c>
      <c r="AA737" s="85" t="s">
        <v>961</v>
      </c>
      <c r="AB737" s="85" t="s">
        <v>961</v>
      </c>
      <c r="AC737" s="85" t="s">
        <v>961</v>
      </c>
      <c r="AD737" s="85" t="s">
        <v>961</v>
      </c>
      <c r="AE737" s="99" t="s">
        <v>961</v>
      </c>
      <c r="AF737" s="86" t="s">
        <v>961</v>
      </c>
      <c r="AG737" s="85">
        <v>1</v>
      </c>
      <c r="AH737" s="85" t="s">
        <v>961</v>
      </c>
      <c r="AI737" s="85" t="s">
        <v>961</v>
      </c>
      <c r="AJ737" s="85" t="s">
        <v>961</v>
      </c>
      <c r="AK737" s="85" t="s">
        <v>961</v>
      </c>
      <c r="AL737" s="85" t="s">
        <v>961</v>
      </c>
      <c r="AM737" s="85" t="s">
        <v>961</v>
      </c>
      <c r="AN737" s="85" t="s">
        <v>961</v>
      </c>
      <c r="AO737" s="85" t="s">
        <v>961</v>
      </c>
      <c r="AP737" s="85" t="s">
        <v>961</v>
      </c>
      <c r="AQ737" s="85" t="s">
        <v>961</v>
      </c>
      <c r="AR737" s="85" t="s">
        <v>961</v>
      </c>
    </row>
    <row r="738" spans="1:44" ht="16.5" thickTop="1" thickBot="1" x14ac:dyDescent="0.3">
      <c r="A738" s="61">
        <f t="shared" si="104"/>
        <v>2</v>
      </c>
      <c r="B738" s="92" t="str">
        <f>IF(ISERROR(IF(ISBLANK(C738),"",_xlfn.XLOOKUP(C738,'[1]Инф. по МКД'!$D$3:$D$13151,'[1]Инф. по МКД'!$C$3:$C$13151,,0))),"",IF(ISBLANK(C738),"",_xlfn.XLOOKUP(C738,'[1]Инф. по МКД'!$D$3:$D$13151,'[1]Инф. по МКД'!$C$3:$C$13151,,0)))</f>
        <v>Краснокамский городской округ Пермского края</v>
      </c>
      <c r="C738" s="96" t="s">
        <v>559</v>
      </c>
      <c r="D738" s="74">
        <f>IF(ISERROR(IF(ISBLANK($C738),"",VLOOKUP($C738,'[1]Инф. по МКД'!$D$3:$T$13113,3,0))),"",IF(ISBLANK($C738),"",VLOOKUP($C738,'[1]Инф. по МКД'!$D$3:$T$13113,3,0)))</f>
        <v>1990</v>
      </c>
      <c r="E738" s="75"/>
      <c r="F738" s="87" t="str">
        <f>IF(ISERROR(IF(ISBLANK($C738),"",VLOOKUP($C738,'[1]Инф. по МКД'!$D$3:$T$13113,5,0))),"",IF(ISBLANK($C738),"",VLOOKUP($C738,'[1]Инф. по МКД'!$D$3:$T$13113,5,0)))</f>
        <v>Панель</v>
      </c>
      <c r="G738" s="75">
        <f>IF(ISERROR(IF(ISBLANK($C738),"",VLOOKUP($C738,'[1]Инф. по МКД'!$D$3:$T$13113,9,0))),"",IF(ISBLANK($C738),"",VLOOKUP($C738,'[1]Инф. по МКД'!$D$3:$T$13113,9,0)))</f>
        <v>5</v>
      </c>
      <c r="H738" s="61">
        <f>IF(ISERROR(IF(ISBLANK($C738),"",VLOOKUP($C738,'[1]Инф. по МКД'!$D$3:$T$13113,10,0))),"",IF(ISBLANK($C738),"",VLOOKUP($C738,'[1]Инф. по МКД'!$D$3:$T$13113,10,0)))</f>
        <v>6</v>
      </c>
      <c r="I738" s="77">
        <f>IF(ISERROR(IF(ISBLANK($C738),"",VLOOKUP($C738,'[1]Инф. по МКД'!$D$3:$T$13113,14,0))),"",IF(ISBLANK($C738),"",VLOOKUP($C738,'[1]Инф. по МКД'!$D$3:$T$13113,14,0)))</f>
        <v>4427</v>
      </c>
      <c r="J738" s="78">
        <f>IF(ISERROR(IF(ISBLANK($C738),"",VLOOKUP($C738,'[1]Инф. по МКД'!$D$3:$T$13113,15,0))),"",IF(ISBLANK($C738),"",VLOOKUP($C738,'[1]Инф. по МКД'!$D$3:$T$13113,15,0)))</f>
        <v>3898.7</v>
      </c>
      <c r="K738" s="77">
        <f>IF(ISERROR(IF(ISBLANK($C738),"",VLOOKUP($C738,'[1]Инф. по МКД'!$D$3:$T$13113,16,0))),"",IF(ISBLANK($C738),"",VLOOKUP($C738,'[1]Инф. по МКД'!$D$3:$T$13113,16,0)))</f>
        <v>3825.1</v>
      </c>
      <c r="L738" s="79">
        <f>IF(ISERROR(IF(ISBLANK($C738),"",VLOOKUP($C738,'[1]Инф. по МКД'!$D$3:$T$13113,17,0))),"",IF(ISBLANK($C738),"",VLOOKUP($C738,'[1]Инф. по МКД'!$D$3:$T$13113,17,0)))</f>
        <v>225</v>
      </c>
      <c r="M738" s="80">
        <f t="shared" si="103"/>
        <v>7246600.5700000003</v>
      </c>
      <c r="N738" s="78"/>
      <c r="O738" s="78"/>
      <c r="P738" s="78"/>
      <c r="Q738" s="80">
        <f>IF('Форма 2'!D738=0,"",'Форма 2'!D738-N738-O738-P738)</f>
        <v>7246600.5700000003</v>
      </c>
      <c r="R738" s="81">
        <f t="shared" si="108"/>
        <v>1858.722284351194</v>
      </c>
      <c r="S738" s="81">
        <f t="shared" si="109"/>
        <v>1858.722284351194</v>
      </c>
      <c r="T738" s="82">
        <v>46387</v>
      </c>
      <c r="U738" s="75" t="s">
        <v>43</v>
      </c>
      <c r="V738" s="84"/>
      <c r="W738" s="84">
        <f t="shared" si="105"/>
        <v>3</v>
      </c>
      <c r="X738" s="85" t="s">
        <v>961</v>
      </c>
      <c r="Y738" s="85" t="s">
        <v>961</v>
      </c>
      <c r="Z738" s="85" t="s">
        <v>961</v>
      </c>
      <c r="AA738" s="85">
        <v>1</v>
      </c>
      <c r="AB738" s="85">
        <v>1</v>
      </c>
      <c r="AC738" s="85">
        <v>1</v>
      </c>
      <c r="AD738" s="85" t="s">
        <v>961</v>
      </c>
      <c r="AE738" s="99" t="s">
        <v>961</v>
      </c>
      <c r="AF738" s="86" t="s">
        <v>961</v>
      </c>
      <c r="AG738" s="85" t="s">
        <v>961</v>
      </c>
      <c r="AH738" s="85" t="s">
        <v>961</v>
      </c>
      <c r="AI738" s="85" t="s">
        <v>961</v>
      </c>
      <c r="AJ738" s="85" t="s">
        <v>961</v>
      </c>
      <c r="AK738" s="85" t="s">
        <v>961</v>
      </c>
      <c r="AL738" s="85" t="s">
        <v>961</v>
      </c>
      <c r="AM738" s="85" t="s">
        <v>961</v>
      </c>
      <c r="AN738" s="85" t="s">
        <v>961</v>
      </c>
      <c r="AO738" s="85" t="s">
        <v>961</v>
      </c>
      <c r="AP738" s="85" t="s">
        <v>961</v>
      </c>
      <c r="AQ738" s="85" t="s">
        <v>961</v>
      </c>
      <c r="AR738" s="85" t="s">
        <v>961</v>
      </c>
    </row>
    <row r="739" spans="1:44" ht="16.5" thickTop="1" thickBot="1" x14ac:dyDescent="0.3">
      <c r="A739" s="61">
        <f t="shared" si="104"/>
        <v>3</v>
      </c>
      <c r="B739" s="92" t="str">
        <f>IF(ISERROR(IF(ISBLANK(C739),"",_xlfn.XLOOKUP(C739,'[1]Инф. по МКД'!$D$3:$D$13151,'[1]Инф. по МКД'!$C$3:$C$13151,,0))),"",IF(ISBLANK(C739),"",_xlfn.XLOOKUP(C739,'[1]Инф. по МКД'!$D$3:$D$13151,'[1]Инф. по МКД'!$C$3:$C$13151,,0)))</f>
        <v>Краснокамский городской округ Пермского края</v>
      </c>
      <c r="C739" s="96" t="s">
        <v>557</v>
      </c>
      <c r="D739" s="74">
        <f>IF(ISERROR(IF(ISBLANK($C739),"",VLOOKUP($C739,'[1]Инф. по МКД'!$D$3:$T$13113,3,0))),"",IF(ISBLANK($C739),"",VLOOKUP($C739,'[1]Инф. по МКД'!$D$3:$T$13113,3,0)))</f>
        <v>1938</v>
      </c>
      <c r="E739" s="75"/>
      <c r="F739" s="87" t="str">
        <f>IF(ISERROR(IF(ISBLANK($C739),"",VLOOKUP($C739,'[1]Инф. по МКД'!$D$3:$T$13113,5,0))),"",IF(ISBLANK($C739),"",VLOOKUP($C739,'[1]Инф. по МКД'!$D$3:$T$13113,5,0)))</f>
        <v>Шлакоблок</v>
      </c>
      <c r="G739" s="75">
        <f>IF(ISERROR(IF(ISBLANK($C739),"",VLOOKUP($C739,'[1]Инф. по МКД'!$D$3:$T$13113,9,0))),"",IF(ISBLANK($C739),"",VLOOKUP($C739,'[1]Инф. по МКД'!$D$3:$T$13113,9,0)))</f>
        <v>4</v>
      </c>
      <c r="H739" s="61">
        <f>IF(ISERROR(IF(ISBLANK($C739),"",VLOOKUP($C739,'[1]Инф. по МКД'!$D$3:$T$13113,10,0))),"",IF(ISBLANK($C739),"",VLOOKUP($C739,'[1]Инф. по МКД'!$D$3:$T$13113,10,0)))</f>
        <v>4</v>
      </c>
      <c r="I739" s="77">
        <f>IF(ISERROR(IF(ISBLANK($C739),"",VLOOKUP($C739,'[1]Инф. по МКД'!$D$3:$T$13113,14,0))),"",IF(ISBLANK($C739),"",VLOOKUP($C739,'[1]Инф. по МКД'!$D$3:$T$13113,14,0)))</f>
        <v>4278.2</v>
      </c>
      <c r="J739" s="78">
        <f>IF(ISERROR(IF(ISBLANK($C739),"",VLOOKUP($C739,'[1]Инф. по МКД'!$D$3:$T$13113,15,0))),"",IF(ISBLANK($C739),"",VLOOKUP($C739,'[1]Инф. по МКД'!$D$3:$T$13113,15,0)))</f>
        <v>3363.6</v>
      </c>
      <c r="K739" s="77">
        <f>IF(ISERROR(IF(ISBLANK($C739),"",VLOOKUP($C739,'[1]Инф. по МКД'!$D$3:$T$13113,16,0))),"",IF(ISBLANK($C739),"",VLOOKUP($C739,'[1]Инф. по МКД'!$D$3:$T$13113,16,0)))</f>
        <v>3363.6</v>
      </c>
      <c r="L739" s="79">
        <f>IF(ISERROR(IF(ISBLANK($C739),"",VLOOKUP($C739,'[1]Инф. по МКД'!$D$3:$T$13113,17,0))),"",IF(ISBLANK($C739),"",VLOOKUP($C739,'[1]Инф. по МКД'!$D$3:$T$13113,17,0)))</f>
        <v>142</v>
      </c>
      <c r="M739" s="80">
        <f t="shared" si="103"/>
        <v>19266959.260000002</v>
      </c>
      <c r="N739" s="78"/>
      <c r="O739" s="78"/>
      <c r="P739" s="78"/>
      <c r="Q739" s="80">
        <f>IF('Форма 2'!D739=0,"",'Форма 2'!D739-N739-O739-P739)</f>
        <v>19266959.260000002</v>
      </c>
      <c r="R739" s="81">
        <f t="shared" si="108"/>
        <v>5728.0768402901658</v>
      </c>
      <c r="S739" s="81">
        <f t="shared" si="109"/>
        <v>5728.0768402901658</v>
      </c>
      <c r="T739" s="82">
        <v>46387</v>
      </c>
      <c r="U739" s="75" t="s">
        <v>43</v>
      </c>
      <c r="V739" s="83"/>
      <c r="W739" s="84">
        <f t="shared" si="105"/>
        <v>1</v>
      </c>
      <c r="X739" s="85" t="s">
        <v>961</v>
      </c>
      <c r="Y739" s="85" t="s">
        <v>961</v>
      </c>
      <c r="Z739" s="85" t="s">
        <v>961</v>
      </c>
      <c r="AA739" s="85" t="s">
        <v>961</v>
      </c>
      <c r="AB739" s="85" t="s">
        <v>961</v>
      </c>
      <c r="AC739" s="85" t="s">
        <v>961</v>
      </c>
      <c r="AD739" s="85" t="s">
        <v>961</v>
      </c>
      <c r="AE739" s="99" t="s">
        <v>961</v>
      </c>
      <c r="AF739" s="86" t="s">
        <v>961</v>
      </c>
      <c r="AG739" s="85">
        <v>1</v>
      </c>
      <c r="AH739" s="85" t="s">
        <v>961</v>
      </c>
      <c r="AI739" s="85" t="s">
        <v>961</v>
      </c>
      <c r="AJ739" s="85" t="s">
        <v>961</v>
      </c>
      <c r="AK739" s="85" t="s">
        <v>961</v>
      </c>
      <c r="AL739" s="85" t="s">
        <v>961</v>
      </c>
      <c r="AM739" s="85" t="s">
        <v>961</v>
      </c>
      <c r="AN739" s="85" t="s">
        <v>961</v>
      </c>
      <c r="AO739" s="85" t="s">
        <v>961</v>
      </c>
      <c r="AP739" s="85" t="s">
        <v>961</v>
      </c>
      <c r="AQ739" s="85" t="s">
        <v>961</v>
      </c>
      <c r="AR739" s="85" t="s">
        <v>961</v>
      </c>
    </row>
    <row r="740" spans="1:44" ht="16.5" thickTop="1" thickBot="1" x14ac:dyDescent="0.3">
      <c r="A740" s="61">
        <f t="shared" si="104"/>
        <v>4</v>
      </c>
      <c r="B740" s="92" t="str">
        <f>IF(ISERROR(IF(ISBLANK(C740),"",_xlfn.XLOOKUP(C740,'[1]Инф. по МКД'!$D$3:$D$13151,'[1]Инф. по МКД'!$C$3:$C$13151,,0))),"",IF(ISBLANK(C740),"",_xlfn.XLOOKUP(C740,'[1]Инф. по МКД'!$D$3:$D$13151,'[1]Инф. по МКД'!$C$3:$C$13151,,0)))</f>
        <v>Краснокамский городской округ Пермского края</v>
      </c>
      <c r="C740" s="96" t="s">
        <v>561</v>
      </c>
      <c r="D740" s="74">
        <f>IF(ISERROR(IF(ISBLANK($C740),"",VLOOKUP($C740,'[1]Инф. по МКД'!$D$3:$T$13113,3,0))),"",IF(ISBLANK($C740),"",VLOOKUP($C740,'[1]Инф. по МКД'!$D$3:$T$13113,3,0)))</f>
        <v>1950</v>
      </c>
      <c r="E740" s="75"/>
      <c r="F740" s="87" t="str">
        <f>IF(ISERROR(IF(ISBLANK($C740),"",VLOOKUP($C740,'[1]Инф. по МКД'!$D$3:$T$13113,5,0))),"",IF(ISBLANK($C740),"",VLOOKUP($C740,'[1]Инф. по МКД'!$D$3:$T$13113,5,0)))</f>
        <v>Шлакоблок</v>
      </c>
      <c r="G740" s="75">
        <f>IF(ISERROR(IF(ISBLANK($C740),"",VLOOKUP($C740,'[1]Инф. по МКД'!$D$3:$T$13113,9,0))),"",IF(ISBLANK($C740),"",VLOOKUP($C740,'[1]Инф. по МКД'!$D$3:$T$13113,9,0)))</f>
        <v>2</v>
      </c>
      <c r="H740" s="61">
        <f>IF(ISERROR(IF(ISBLANK($C740),"",VLOOKUP($C740,'[1]Инф. по МКД'!$D$3:$T$13113,10,0))),"",IF(ISBLANK($C740),"",VLOOKUP($C740,'[1]Инф. по МКД'!$D$3:$T$13113,10,0)))</f>
        <v>2</v>
      </c>
      <c r="I740" s="77">
        <f>IF(ISERROR(IF(ISBLANK($C740),"",VLOOKUP($C740,'[1]Инф. по МКД'!$D$3:$T$13113,14,0))),"",IF(ISBLANK($C740),"",VLOOKUP($C740,'[1]Инф. по МКД'!$D$3:$T$13113,14,0)))</f>
        <v>729.1</v>
      </c>
      <c r="J740" s="78">
        <f>IF(ISERROR(IF(ISBLANK($C740),"",VLOOKUP($C740,'[1]Инф. по МКД'!$D$3:$T$13113,15,0))),"",IF(ISBLANK($C740),"",VLOOKUP($C740,'[1]Инф. по МКД'!$D$3:$T$13113,15,0)))</f>
        <v>729.1</v>
      </c>
      <c r="K740" s="77">
        <f>IF(ISERROR(IF(ISBLANK($C740),"",VLOOKUP($C740,'[1]Инф. по МКД'!$D$3:$T$13113,16,0))),"",IF(ISBLANK($C740),"",VLOOKUP($C740,'[1]Инф. по МКД'!$D$3:$T$13113,16,0)))</f>
        <v>688.7</v>
      </c>
      <c r="L740" s="79">
        <f>IF(ISERROR(IF(ISBLANK($C740),"",VLOOKUP($C740,'[1]Инф. по МКД'!$D$3:$T$13113,17,0))),"",IF(ISBLANK($C740),"",VLOOKUP($C740,'[1]Инф. по МКД'!$D$3:$T$13113,17,0)))</f>
        <v>31</v>
      </c>
      <c r="M740" s="80">
        <f t="shared" si="103"/>
        <v>6968293.0499999998</v>
      </c>
      <c r="N740" s="78"/>
      <c r="O740" s="78"/>
      <c r="P740" s="78"/>
      <c r="Q740" s="80">
        <f>IF('Форма 2'!D740=0,"",'Форма 2'!D740-N740-O740-P740)</f>
        <v>6968293.0499999998</v>
      </c>
      <c r="R740" s="81">
        <f t="shared" si="108"/>
        <v>9557.3900013715538</v>
      </c>
      <c r="S740" s="81">
        <f t="shared" si="109"/>
        <v>9557.3900013715538</v>
      </c>
      <c r="T740" s="82">
        <v>46387</v>
      </c>
      <c r="U740" s="75" t="s">
        <v>43</v>
      </c>
      <c r="V740" s="83"/>
      <c r="W740" s="84">
        <f t="shared" si="105"/>
        <v>1</v>
      </c>
      <c r="X740" s="85" t="s">
        <v>961</v>
      </c>
      <c r="Y740" s="85" t="s">
        <v>961</v>
      </c>
      <c r="Z740" s="85" t="s">
        <v>961</v>
      </c>
      <c r="AA740" s="85" t="s">
        <v>961</v>
      </c>
      <c r="AB740" s="85" t="s">
        <v>961</v>
      </c>
      <c r="AC740" s="85" t="s">
        <v>961</v>
      </c>
      <c r="AD740" s="85" t="s">
        <v>961</v>
      </c>
      <c r="AE740" s="99" t="s">
        <v>961</v>
      </c>
      <c r="AF740" s="86" t="s">
        <v>961</v>
      </c>
      <c r="AG740" s="85">
        <v>1</v>
      </c>
      <c r="AH740" s="85" t="s">
        <v>961</v>
      </c>
      <c r="AI740" s="85" t="s">
        <v>961</v>
      </c>
      <c r="AJ740" s="85" t="s">
        <v>961</v>
      </c>
      <c r="AK740" s="85" t="s">
        <v>961</v>
      </c>
      <c r="AL740" s="85" t="s">
        <v>961</v>
      </c>
      <c r="AM740" s="85" t="s">
        <v>961</v>
      </c>
      <c r="AN740" s="85" t="s">
        <v>961</v>
      </c>
      <c r="AO740" s="85" t="s">
        <v>961</v>
      </c>
      <c r="AP740" s="85" t="s">
        <v>961</v>
      </c>
      <c r="AQ740" s="85" t="s">
        <v>961</v>
      </c>
      <c r="AR740" s="85" t="s">
        <v>961</v>
      </c>
    </row>
    <row r="741" spans="1:44" ht="16.5" thickTop="1" thickBot="1" x14ac:dyDescent="0.3">
      <c r="A741" s="61">
        <f t="shared" si="104"/>
        <v>5</v>
      </c>
      <c r="B741" s="92" t="str">
        <f>IF(ISERROR(IF(ISBLANK(C741),"",_xlfn.XLOOKUP(C741,'[1]Инф. по МКД'!$D$3:$D$13151,'[1]Инф. по МКД'!$C$3:$C$13151,,0))),"",IF(ISBLANK(C741),"",_xlfn.XLOOKUP(C741,'[1]Инф. по МКД'!$D$3:$D$13151,'[1]Инф. по МКД'!$C$3:$C$13151,,0)))</f>
        <v>Краснокамский городской округ Пермского края</v>
      </c>
      <c r="C741" s="96" t="s">
        <v>562</v>
      </c>
      <c r="D741" s="74">
        <f>IF(ISERROR(IF(ISBLANK($C741),"",VLOOKUP($C741,'[1]Инф. по МКД'!$D$3:$T$13113,3,0))),"",IF(ISBLANK($C741),"",VLOOKUP($C741,'[1]Инф. по МКД'!$D$3:$T$13113,3,0)))</f>
        <v>1993</v>
      </c>
      <c r="E741" s="75"/>
      <c r="F741" s="87" t="str">
        <f>IF(ISERROR(IF(ISBLANK($C741),"",VLOOKUP($C741,'[1]Инф. по МКД'!$D$3:$T$13113,5,0))),"",IF(ISBLANK($C741),"",VLOOKUP($C741,'[1]Инф. по МКД'!$D$3:$T$13113,5,0)))</f>
        <v>кирпич</v>
      </c>
      <c r="G741" s="75">
        <f>IF(ISERROR(IF(ISBLANK($C741),"",VLOOKUP($C741,'[1]Инф. по МКД'!$D$3:$T$13113,9,0))),"",IF(ISBLANK($C741),"",VLOOKUP($C741,'[1]Инф. по МКД'!$D$3:$T$13113,9,0)))</f>
        <v>4</v>
      </c>
      <c r="H741" s="61">
        <f>IF(ISERROR(IF(ISBLANK($C741),"",VLOOKUP($C741,'[1]Инф. по МКД'!$D$3:$T$13113,10,0))),"",IF(ISBLANK($C741),"",VLOOKUP($C741,'[1]Инф. по МКД'!$D$3:$T$13113,10,0)))</f>
        <v>3</v>
      </c>
      <c r="I741" s="77">
        <f>IF(ISERROR(IF(ISBLANK($C741),"",VLOOKUP($C741,'[1]Инф. по МКД'!$D$3:$T$13113,14,0))),"",IF(ISBLANK($C741),"",VLOOKUP($C741,'[1]Инф. по МКД'!$D$3:$T$13113,14,0)))</f>
        <v>2323.6</v>
      </c>
      <c r="J741" s="78">
        <f>IF(ISERROR(IF(ISBLANK($C741),"",VLOOKUP($C741,'[1]Инф. по МКД'!$D$3:$T$13113,15,0))),"",IF(ISBLANK($C741),"",VLOOKUP($C741,'[1]Инф. по МКД'!$D$3:$T$13113,15,0)))</f>
        <v>2323.6</v>
      </c>
      <c r="K741" s="77">
        <f>IF(ISERROR(IF(ISBLANK($C741),"",VLOOKUP($C741,'[1]Инф. по МКД'!$D$3:$T$13113,16,0))),"",IF(ISBLANK($C741),"",VLOOKUP($C741,'[1]Инф. по МКД'!$D$3:$T$13113,16,0)))</f>
        <v>2124.1</v>
      </c>
      <c r="L741" s="79">
        <f>IF(ISERROR(IF(ISBLANK($C741),"",VLOOKUP($C741,'[1]Инф. по МКД'!$D$3:$T$13113,17,0))),"",IF(ISBLANK($C741),"",VLOOKUP($C741,'[1]Инф. по МКД'!$D$3:$T$13113,17,0)))</f>
        <v>90</v>
      </c>
      <c r="M741" s="80">
        <f t="shared" si="103"/>
        <v>755402.36</v>
      </c>
      <c r="N741" s="78"/>
      <c r="O741" s="78"/>
      <c r="P741" s="78"/>
      <c r="Q741" s="80">
        <f>IF('Форма 2'!D741=0,"",'Форма 2'!D741-N741-O741-P741)</f>
        <v>755402.36</v>
      </c>
      <c r="R741" s="81">
        <f t="shared" si="108"/>
        <v>325.10000000000002</v>
      </c>
      <c r="S741" s="81">
        <f t="shared" si="109"/>
        <v>325.10000000000002</v>
      </c>
      <c r="T741" s="82">
        <v>46387</v>
      </c>
      <c r="U741" s="75" t="s">
        <v>44</v>
      </c>
      <c r="V741" s="83"/>
      <c r="W741" s="84">
        <f t="shared" si="105"/>
        <v>1</v>
      </c>
      <c r="X741" s="85" t="s">
        <v>961</v>
      </c>
      <c r="Y741" s="85" t="s">
        <v>961</v>
      </c>
      <c r="Z741" s="85" t="s">
        <v>961</v>
      </c>
      <c r="AA741" s="85">
        <v>1</v>
      </c>
      <c r="AB741" s="85" t="s">
        <v>961</v>
      </c>
      <c r="AC741" s="85" t="s">
        <v>961</v>
      </c>
      <c r="AD741" s="85" t="s">
        <v>961</v>
      </c>
      <c r="AE741" s="99" t="s">
        <v>961</v>
      </c>
      <c r="AF741" s="86" t="s">
        <v>961</v>
      </c>
      <c r="AG741" s="85" t="s">
        <v>961</v>
      </c>
      <c r="AH741" s="85" t="s">
        <v>961</v>
      </c>
      <c r="AI741" s="85" t="s">
        <v>961</v>
      </c>
      <c r="AJ741" s="85" t="s">
        <v>961</v>
      </c>
      <c r="AK741" s="85" t="s">
        <v>961</v>
      </c>
      <c r="AL741" s="85" t="s">
        <v>961</v>
      </c>
      <c r="AM741" s="85" t="s">
        <v>961</v>
      </c>
      <c r="AN741" s="85" t="s">
        <v>961</v>
      </c>
      <c r="AO741" s="85" t="s">
        <v>961</v>
      </c>
      <c r="AP741" s="85" t="s">
        <v>961</v>
      </c>
      <c r="AQ741" s="85" t="s">
        <v>961</v>
      </c>
      <c r="AR741" s="85" t="s">
        <v>961</v>
      </c>
    </row>
    <row r="742" spans="1:44" ht="16.5" thickTop="1" thickBot="1" x14ac:dyDescent="0.3">
      <c r="A742" s="61">
        <f t="shared" si="104"/>
        <v>6</v>
      </c>
      <c r="B742" s="92" t="str">
        <f>IF(ISERROR(IF(ISBLANK(C742),"",_xlfn.XLOOKUP(C742,'[1]Инф. по МКД'!$D$3:$D$13151,'[1]Инф. по МКД'!$C$3:$C$13151,,0))),"",IF(ISBLANK(C742),"",_xlfn.XLOOKUP(C742,'[1]Инф. по МКД'!$D$3:$D$13151,'[1]Инф. по МКД'!$C$3:$C$13151,,0)))</f>
        <v>Краснокамский городской округ Пермского края</v>
      </c>
      <c r="C742" s="96" t="s">
        <v>563</v>
      </c>
      <c r="D742" s="74">
        <f>IF(ISERROR(IF(ISBLANK($C742),"",VLOOKUP($C742,'[1]Инф. по МКД'!$D$3:$T$13113,3,0))),"",IF(ISBLANK($C742),"",VLOOKUP($C742,'[1]Инф. по МКД'!$D$3:$T$13113,3,0)))</f>
        <v>1949</v>
      </c>
      <c r="E742" s="75"/>
      <c r="F742" s="87" t="str">
        <f>IF(ISERROR(IF(ISBLANK($C742),"",VLOOKUP($C742,'[1]Инф. по МКД'!$D$3:$T$13113,5,0))),"",IF(ISBLANK($C742),"",VLOOKUP($C742,'[1]Инф. по МКД'!$D$3:$T$13113,5,0)))</f>
        <v>Шлакоблок</v>
      </c>
      <c r="G742" s="75">
        <f>IF(ISERROR(IF(ISBLANK($C742),"",VLOOKUP($C742,'[1]Инф. по МКД'!$D$3:$T$13113,9,0))),"",IF(ISBLANK($C742),"",VLOOKUP($C742,'[1]Инф. по МКД'!$D$3:$T$13113,9,0)))</f>
        <v>2</v>
      </c>
      <c r="H742" s="61">
        <f>IF(ISERROR(IF(ISBLANK($C742),"",VLOOKUP($C742,'[1]Инф. по МКД'!$D$3:$T$13113,10,0))),"",IF(ISBLANK($C742),"",VLOOKUP($C742,'[1]Инф. по МКД'!$D$3:$T$13113,10,0)))</f>
        <v>1</v>
      </c>
      <c r="I742" s="77">
        <f>IF(ISERROR(IF(ISBLANK($C742),"",VLOOKUP($C742,'[1]Инф. по МКД'!$D$3:$T$13113,14,0))),"",IF(ISBLANK($C742),"",VLOOKUP($C742,'[1]Инф. по МКД'!$D$3:$T$13113,14,0)))</f>
        <v>413.3</v>
      </c>
      <c r="J742" s="78">
        <f>IF(ISERROR(IF(ISBLANK($C742),"",VLOOKUP($C742,'[1]Инф. по МКД'!$D$3:$T$13113,15,0))),"",IF(ISBLANK($C742),"",VLOOKUP($C742,'[1]Инф. по МКД'!$D$3:$T$13113,15,0)))</f>
        <v>377.6</v>
      </c>
      <c r="K742" s="77">
        <f>IF(ISERROR(IF(ISBLANK($C742),"",VLOOKUP($C742,'[1]Инф. по МКД'!$D$3:$T$13113,16,0))),"",IF(ISBLANK($C742),"",VLOOKUP($C742,'[1]Инф. по МКД'!$D$3:$T$13113,16,0)))</f>
        <v>377.6</v>
      </c>
      <c r="L742" s="79">
        <f>IF(ISERROR(IF(ISBLANK($C742),"",VLOOKUP($C742,'[1]Инф. по МКД'!$D$3:$T$13113,17,0))),"",IF(ISBLANK($C742),"",VLOOKUP($C742,'[1]Инф. по МКД'!$D$3:$T$13113,17,0)))</f>
        <v>22</v>
      </c>
      <c r="M742" s="80">
        <f t="shared" si="103"/>
        <v>3894364.71</v>
      </c>
      <c r="N742" s="78"/>
      <c r="O742" s="78"/>
      <c r="P742" s="78"/>
      <c r="Q742" s="80">
        <f>IF('Форма 2'!D742=0,"",'Форма 2'!D742-N742-O742-P742)</f>
        <v>3894364.71</v>
      </c>
      <c r="R742" s="81">
        <f t="shared" si="108"/>
        <v>10313.465863347457</v>
      </c>
      <c r="S742" s="81">
        <f t="shared" si="109"/>
        <v>10313.465863347457</v>
      </c>
      <c r="T742" s="82">
        <v>46387</v>
      </c>
      <c r="U742" s="75" t="s">
        <v>44</v>
      </c>
      <c r="V742" s="84"/>
      <c r="W742" s="84">
        <f t="shared" si="105"/>
        <v>3</v>
      </c>
      <c r="X742" s="85" t="s">
        <v>961</v>
      </c>
      <c r="Y742" s="85">
        <v>1</v>
      </c>
      <c r="Z742" s="85" t="s">
        <v>961</v>
      </c>
      <c r="AA742" s="85">
        <v>1</v>
      </c>
      <c r="AB742" s="85" t="s">
        <v>961</v>
      </c>
      <c r="AC742" s="85">
        <v>1</v>
      </c>
      <c r="AD742" s="85" t="s">
        <v>961</v>
      </c>
      <c r="AE742" s="99" t="s">
        <v>961</v>
      </c>
      <c r="AF742" s="86" t="s">
        <v>961</v>
      </c>
      <c r="AG742" s="85" t="s">
        <v>961</v>
      </c>
      <c r="AH742" s="85" t="s">
        <v>961</v>
      </c>
      <c r="AI742" s="85" t="s">
        <v>961</v>
      </c>
      <c r="AJ742" s="85" t="s">
        <v>961</v>
      </c>
      <c r="AK742" s="85" t="s">
        <v>961</v>
      </c>
      <c r="AL742" s="85" t="s">
        <v>961</v>
      </c>
      <c r="AM742" s="85" t="s">
        <v>961</v>
      </c>
      <c r="AN742" s="85" t="s">
        <v>961</v>
      </c>
      <c r="AO742" s="85" t="s">
        <v>961</v>
      </c>
      <c r="AP742" s="85" t="s">
        <v>961</v>
      </c>
      <c r="AQ742" s="85" t="s">
        <v>961</v>
      </c>
      <c r="AR742" s="85" t="s">
        <v>961</v>
      </c>
    </row>
    <row r="743" spans="1:44" ht="16.5" thickTop="1" thickBot="1" x14ac:dyDescent="0.3">
      <c r="A743" s="61">
        <f t="shared" si="104"/>
        <v>7</v>
      </c>
      <c r="B743" s="92" t="str">
        <f>IF(ISERROR(IF(ISBLANK(C743),"",_xlfn.XLOOKUP(C743,'[1]Инф. по МКД'!$D$3:$D$13151,'[1]Инф. по МКД'!$C$3:$C$13151,,0))),"",IF(ISBLANK(C743),"",_xlfn.XLOOKUP(C743,'[1]Инф. по МКД'!$D$3:$D$13151,'[1]Инф. по МКД'!$C$3:$C$13151,,0)))</f>
        <v>Краснокамский городской округ Пермского края</v>
      </c>
      <c r="C743" s="96" t="s">
        <v>564</v>
      </c>
      <c r="D743" s="74">
        <f>IF(ISERROR(IF(ISBLANK($C743),"",VLOOKUP($C743,'[1]Инф. по МКД'!$D$3:$T$13113,3,0))),"",IF(ISBLANK($C743),"",VLOOKUP($C743,'[1]Инф. по МКД'!$D$3:$T$13113,3,0)))</f>
        <v>1958</v>
      </c>
      <c r="E743" s="75"/>
      <c r="F743" s="87" t="str">
        <f>IF(ISERROR(IF(ISBLANK($C743),"",VLOOKUP($C743,'[1]Инф. по МКД'!$D$3:$T$13113,5,0))),"",IF(ISBLANK($C743),"",VLOOKUP($C743,'[1]Инф. по МКД'!$D$3:$T$13113,5,0)))</f>
        <v>Кирпич</v>
      </c>
      <c r="G743" s="75">
        <f>IF(ISERROR(IF(ISBLANK($C743),"",VLOOKUP($C743,'[1]Инф. по МКД'!$D$3:$T$13113,9,0))),"",IF(ISBLANK($C743),"",VLOOKUP($C743,'[1]Инф. по МКД'!$D$3:$T$13113,9,0)))</f>
        <v>4</v>
      </c>
      <c r="H743" s="61">
        <f>IF(ISERROR(IF(ISBLANK($C743),"",VLOOKUP($C743,'[1]Инф. по МКД'!$D$3:$T$13113,10,0))),"",IF(ISBLANK($C743),"",VLOOKUP($C743,'[1]Инф. по МКД'!$D$3:$T$13113,10,0)))</f>
        <v>2</v>
      </c>
      <c r="I743" s="77">
        <f>IF(ISERROR(IF(ISBLANK($C743),"",VLOOKUP($C743,'[1]Инф. по МКД'!$D$3:$T$13113,14,0))),"",IF(ISBLANK($C743),"",VLOOKUP($C743,'[1]Инф. по МКД'!$D$3:$T$13113,14,0)))</f>
        <v>1326.3</v>
      </c>
      <c r="J743" s="78">
        <f>IF(ISERROR(IF(ISBLANK($C743),"",VLOOKUP($C743,'[1]Инф. по МКД'!$D$3:$T$13113,15,0))),"",IF(ISBLANK($C743),"",VLOOKUP($C743,'[1]Инф. по МКД'!$D$3:$T$13113,15,0)))</f>
        <v>1312.3</v>
      </c>
      <c r="K743" s="77">
        <f>IF(ISERROR(IF(ISBLANK($C743),"",VLOOKUP($C743,'[1]Инф. по МКД'!$D$3:$T$13113,16,0))),"",IF(ISBLANK($C743),"",VLOOKUP($C743,'[1]Инф. по МКД'!$D$3:$T$13113,16,0)))</f>
        <v>1312.3</v>
      </c>
      <c r="L743" s="79">
        <f>IF(ISERROR(IF(ISBLANK($C743),"",VLOOKUP($C743,'[1]Инф. по МКД'!$D$3:$T$13113,17,0))),"",IF(ISBLANK($C743),"",VLOOKUP($C743,'[1]Инф. по МКД'!$D$3:$T$13113,17,0)))</f>
        <v>50</v>
      </c>
      <c r="M743" s="80">
        <f t="shared" si="103"/>
        <v>6576896.2300000004</v>
      </c>
      <c r="N743" s="78"/>
      <c r="O743" s="78"/>
      <c r="P743" s="78"/>
      <c r="Q743" s="80">
        <f>IF('Форма 2'!D743=0,"",'Форма 2'!D743-N743-O743-P743)</f>
        <v>6576896.2300000004</v>
      </c>
      <c r="R743" s="81">
        <f t="shared" si="108"/>
        <v>5011.7322487236152</v>
      </c>
      <c r="S743" s="81">
        <f t="shared" si="109"/>
        <v>5011.7322487236152</v>
      </c>
      <c r="T743" s="82">
        <v>46387</v>
      </c>
      <c r="U743" s="75" t="s">
        <v>43</v>
      </c>
      <c r="V743" s="83"/>
      <c r="W743" s="84">
        <f t="shared" si="105"/>
        <v>2</v>
      </c>
      <c r="X743" s="85" t="s">
        <v>961</v>
      </c>
      <c r="Y743" s="85" t="s">
        <v>961</v>
      </c>
      <c r="Z743" s="85" t="s">
        <v>961</v>
      </c>
      <c r="AA743" s="85" t="s">
        <v>961</v>
      </c>
      <c r="AB743" s="85" t="s">
        <v>961</v>
      </c>
      <c r="AC743" s="85">
        <v>1</v>
      </c>
      <c r="AD743" s="85" t="s">
        <v>961</v>
      </c>
      <c r="AE743" s="99" t="s">
        <v>961</v>
      </c>
      <c r="AF743" s="86" t="s">
        <v>961</v>
      </c>
      <c r="AG743" s="85">
        <v>1</v>
      </c>
      <c r="AH743" s="85" t="s">
        <v>961</v>
      </c>
      <c r="AI743" s="85" t="s">
        <v>961</v>
      </c>
      <c r="AJ743" s="85" t="s">
        <v>961</v>
      </c>
      <c r="AK743" s="85" t="s">
        <v>961</v>
      </c>
      <c r="AL743" s="85" t="s">
        <v>961</v>
      </c>
      <c r="AM743" s="85" t="s">
        <v>961</v>
      </c>
      <c r="AN743" s="85" t="s">
        <v>961</v>
      </c>
      <c r="AO743" s="85" t="s">
        <v>961</v>
      </c>
      <c r="AP743" s="85" t="s">
        <v>961</v>
      </c>
      <c r="AQ743" s="85" t="s">
        <v>961</v>
      </c>
      <c r="AR743" s="85" t="s">
        <v>961</v>
      </c>
    </row>
    <row r="744" spans="1:44" ht="16.5" thickTop="1" thickBot="1" x14ac:dyDescent="0.3">
      <c r="A744" s="61">
        <f t="shared" si="104"/>
        <v>8</v>
      </c>
      <c r="B744" s="92" t="str">
        <f>IF(ISERROR(IF(ISBLANK(C744),"",_xlfn.XLOOKUP(C744,'[1]Инф. по МКД'!$D$3:$D$13151,'[1]Инф. по МКД'!$C$3:$C$13151,,0))),"",IF(ISBLANK(C744),"",_xlfn.XLOOKUP(C744,'[1]Инф. по МКД'!$D$3:$D$13151,'[1]Инф. по МКД'!$C$3:$C$13151,,0)))</f>
        <v>Краснокамский городской округ Пермского края</v>
      </c>
      <c r="C744" s="96" t="s">
        <v>565</v>
      </c>
      <c r="D744" s="74">
        <f>IF(ISERROR(IF(ISBLANK($C744),"",VLOOKUP($C744,'[1]Инф. по МКД'!$D$3:$T$13113,3,0))),"",IF(ISBLANK($C744),"",VLOOKUP($C744,'[1]Инф. по МКД'!$D$3:$T$13113,3,0)))</f>
        <v>1986</v>
      </c>
      <c r="E744" s="75"/>
      <c r="F744" s="87" t="str">
        <f>IF(ISERROR(IF(ISBLANK($C744),"",VLOOKUP($C744,'[1]Инф. по МКД'!$D$3:$T$13113,5,0))),"",IF(ISBLANK($C744),"",VLOOKUP($C744,'[1]Инф. по МКД'!$D$3:$T$13113,5,0)))</f>
        <v>Кирпич</v>
      </c>
      <c r="G744" s="75">
        <f>IF(ISERROR(IF(ISBLANK($C744),"",VLOOKUP($C744,'[1]Инф. по МКД'!$D$3:$T$13113,9,0))),"",IF(ISBLANK($C744),"",VLOOKUP($C744,'[1]Инф. по МКД'!$D$3:$T$13113,9,0)))</f>
        <v>9</v>
      </c>
      <c r="H744" s="61">
        <f>IF(ISERROR(IF(ISBLANK($C744),"",VLOOKUP($C744,'[1]Инф. по МКД'!$D$3:$T$13113,10,0))),"",IF(ISBLANK($C744),"",VLOOKUP($C744,'[1]Инф. по МКД'!$D$3:$T$13113,10,0)))</f>
        <v>3</v>
      </c>
      <c r="I744" s="77">
        <f>IF(ISERROR(IF(ISBLANK($C744),"",VLOOKUP($C744,'[1]Инф. по МКД'!$D$3:$T$13113,14,0))),"",IF(ISBLANK($C744),"",VLOOKUP($C744,'[1]Инф. по МКД'!$D$3:$T$13113,14,0)))</f>
        <v>7375.8</v>
      </c>
      <c r="J744" s="78">
        <f>IF(ISERROR(IF(ISBLANK($C744),"",VLOOKUP($C744,'[1]Инф. по МКД'!$D$3:$T$13113,15,0))),"",IF(ISBLANK($C744),"",VLOOKUP($C744,'[1]Инф. по МКД'!$D$3:$T$13113,15,0)))</f>
        <v>5963.6</v>
      </c>
      <c r="K744" s="77">
        <f>IF(ISERROR(IF(ISBLANK($C744),"",VLOOKUP($C744,'[1]Инф. по МКД'!$D$3:$T$13113,16,0))),"",IF(ISBLANK($C744),"",VLOOKUP($C744,'[1]Инф. по МКД'!$D$3:$T$13113,16,0)))</f>
        <v>5963.6</v>
      </c>
      <c r="L744" s="79">
        <f>IF(ISERROR(IF(ISBLANK($C744),"",VLOOKUP($C744,'[1]Инф. по МКД'!$D$3:$T$13113,17,0))),"",IF(ISBLANK($C744),"",VLOOKUP($C744,'[1]Инф. по МКД'!$D$3:$T$13113,17,0)))</f>
        <v>291</v>
      </c>
      <c r="M744" s="80">
        <f t="shared" si="103"/>
        <v>15252490.58</v>
      </c>
      <c r="N744" s="78"/>
      <c r="O744" s="78"/>
      <c r="P744" s="78"/>
      <c r="Q744" s="80">
        <f>IF('Форма 2'!D744=0,"",'Форма 2'!D744-N744-O744-P744)</f>
        <v>15252490.58</v>
      </c>
      <c r="R744" s="81">
        <f t="shared" si="108"/>
        <v>2557.597856999128</v>
      </c>
      <c r="S744" s="81">
        <f t="shared" si="109"/>
        <v>2557.597856999128</v>
      </c>
      <c r="T744" s="82">
        <v>46387</v>
      </c>
      <c r="U744" s="75" t="s">
        <v>44</v>
      </c>
      <c r="V744" s="83"/>
      <c r="W744" s="84">
        <f t="shared" si="105"/>
        <v>1</v>
      </c>
      <c r="X744" s="85" t="s">
        <v>961</v>
      </c>
      <c r="Y744" s="85" t="s">
        <v>961</v>
      </c>
      <c r="Z744" s="85" t="s">
        <v>961</v>
      </c>
      <c r="AA744" s="85" t="s">
        <v>961</v>
      </c>
      <c r="AB744" s="85" t="s">
        <v>961</v>
      </c>
      <c r="AC744" s="85" t="s">
        <v>961</v>
      </c>
      <c r="AD744" s="85" t="s">
        <v>961</v>
      </c>
      <c r="AE744" s="99" t="s">
        <v>961</v>
      </c>
      <c r="AF744" s="86" t="s">
        <v>961</v>
      </c>
      <c r="AG744" s="85">
        <v>1</v>
      </c>
      <c r="AH744" s="85" t="s">
        <v>961</v>
      </c>
      <c r="AI744" s="85" t="s">
        <v>961</v>
      </c>
      <c r="AJ744" s="85" t="s">
        <v>961</v>
      </c>
      <c r="AK744" s="85" t="s">
        <v>961</v>
      </c>
      <c r="AL744" s="85" t="s">
        <v>961</v>
      </c>
      <c r="AM744" s="85" t="s">
        <v>961</v>
      </c>
      <c r="AN744" s="85" t="s">
        <v>961</v>
      </c>
      <c r="AO744" s="85" t="s">
        <v>961</v>
      </c>
      <c r="AP744" s="85" t="s">
        <v>961</v>
      </c>
      <c r="AQ744" s="85" t="s">
        <v>961</v>
      </c>
      <c r="AR744" s="85" t="s">
        <v>961</v>
      </c>
    </row>
    <row r="745" spans="1:44" ht="16.5" thickTop="1" thickBot="1" x14ac:dyDescent="0.3">
      <c r="A745" s="61">
        <f t="shared" si="104"/>
        <v>9</v>
      </c>
      <c r="B745" s="92" t="str">
        <f>IF(ISERROR(IF(ISBLANK(C745),"",_xlfn.XLOOKUP(C745,'[1]Инф. по МКД'!$D$3:$D$13151,'[1]Инф. по МКД'!$C$3:$C$13151,,0))),"",IF(ISBLANK(C745),"",_xlfn.XLOOKUP(C745,'[1]Инф. по МКД'!$D$3:$D$13151,'[1]Инф. по МКД'!$C$3:$C$13151,,0)))</f>
        <v>Краснокамский городской округ Пермского края</v>
      </c>
      <c r="C745" s="96" t="s">
        <v>566</v>
      </c>
      <c r="D745" s="74">
        <f>IF(ISERROR(IF(ISBLANK($C745),"",VLOOKUP($C745,'[1]Инф. по МКД'!$D$3:$T$13113,3,0))),"",IF(ISBLANK($C745),"",VLOOKUP($C745,'[1]Инф. по МКД'!$D$3:$T$13113,3,0)))</f>
        <v>1959</v>
      </c>
      <c r="E745" s="75"/>
      <c r="F745" s="87" t="str">
        <f>IF(ISERROR(IF(ISBLANK($C745),"",VLOOKUP($C745,'[1]Инф. по МКД'!$D$3:$T$13113,5,0))),"",IF(ISBLANK($C745),"",VLOOKUP($C745,'[1]Инф. по МКД'!$D$3:$T$13113,5,0)))</f>
        <v>Кирпич</v>
      </c>
      <c r="G745" s="75">
        <f>IF(ISERROR(IF(ISBLANK($C745),"",VLOOKUP($C745,'[1]Инф. по МКД'!$D$3:$T$13113,9,0))),"",IF(ISBLANK($C745),"",VLOOKUP($C745,'[1]Инф. по МКД'!$D$3:$T$13113,9,0)))</f>
        <v>4</v>
      </c>
      <c r="H745" s="61">
        <f>IF(ISERROR(IF(ISBLANK($C745),"",VLOOKUP($C745,'[1]Инф. по МКД'!$D$3:$T$13113,10,0))),"",IF(ISBLANK($C745),"",VLOOKUP($C745,'[1]Инф. по МКД'!$D$3:$T$13113,10,0)))</f>
        <v>4</v>
      </c>
      <c r="I745" s="77">
        <f>IF(ISERROR(IF(ISBLANK($C745),"",VLOOKUP($C745,'[1]Инф. по МКД'!$D$3:$T$13113,14,0))),"",IF(ISBLANK($C745),"",VLOOKUP($C745,'[1]Инф. по МКД'!$D$3:$T$13113,14,0)))</f>
        <v>2335.8000000000002</v>
      </c>
      <c r="J745" s="78">
        <f>IF(ISERROR(IF(ISBLANK($C745),"",VLOOKUP($C745,'[1]Инф. по МКД'!$D$3:$T$13113,15,0))),"",IF(ISBLANK($C745),"",VLOOKUP($C745,'[1]Инф. по МКД'!$D$3:$T$13113,15,0)))</f>
        <v>2084.8000000000002</v>
      </c>
      <c r="K745" s="77">
        <f>IF(ISERROR(IF(ISBLANK($C745),"",VLOOKUP($C745,'[1]Инф. по МКД'!$D$3:$T$13113,16,0))),"",IF(ISBLANK($C745),"",VLOOKUP($C745,'[1]Инф. по МКД'!$D$3:$T$13113,16,0)))</f>
        <v>1901.6</v>
      </c>
      <c r="L745" s="79">
        <f>IF(ISERROR(IF(ISBLANK($C745),"",VLOOKUP($C745,'[1]Инф. по МКД'!$D$3:$T$13113,17,0))),"",IF(ISBLANK($C745),"",VLOOKUP($C745,'[1]Инф. по МКД'!$D$3:$T$13113,17,0)))</f>
        <v>57</v>
      </c>
      <c r="M745" s="80">
        <f t="shared" si="103"/>
        <v>16329951.529999999</v>
      </c>
      <c r="N745" s="78"/>
      <c r="O745" s="78"/>
      <c r="P745" s="78"/>
      <c r="Q745" s="80">
        <f>IF('Форма 2'!D745=0,"",'Форма 2'!D745-N745-O745-P745)</f>
        <v>16329951.529999999</v>
      </c>
      <c r="R745" s="81">
        <f t="shared" si="108"/>
        <v>7832.8623992709126</v>
      </c>
      <c r="S745" s="81">
        <f t="shared" si="109"/>
        <v>7832.8623992709126</v>
      </c>
      <c r="T745" s="82">
        <v>46387</v>
      </c>
      <c r="U745" s="75" t="s">
        <v>43</v>
      </c>
      <c r="V745" s="83"/>
      <c r="W745" s="84">
        <f t="shared" si="105"/>
        <v>2</v>
      </c>
      <c r="X745" s="85" t="s">
        <v>961</v>
      </c>
      <c r="Y745" s="85">
        <v>1</v>
      </c>
      <c r="Z745" s="85" t="s">
        <v>961</v>
      </c>
      <c r="AA745" s="85" t="s">
        <v>961</v>
      </c>
      <c r="AB745" s="85" t="s">
        <v>961</v>
      </c>
      <c r="AC745" s="85" t="s">
        <v>961</v>
      </c>
      <c r="AD745" s="85" t="s">
        <v>961</v>
      </c>
      <c r="AE745" s="99" t="s">
        <v>961</v>
      </c>
      <c r="AF745" s="86" t="s">
        <v>961</v>
      </c>
      <c r="AG745" s="85">
        <v>1</v>
      </c>
      <c r="AH745" s="85" t="s">
        <v>961</v>
      </c>
      <c r="AI745" s="85" t="s">
        <v>961</v>
      </c>
      <c r="AJ745" s="85" t="s">
        <v>961</v>
      </c>
      <c r="AK745" s="85" t="s">
        <v>961</v>
      </c>
      <c r="AL745" s="85" t="s">
        <v>961</v>
      </c>
      <c r="AM745" s="85" t="s">
        <v>961</v>
      </c>
      <c r="AN745" s="85" t="s">
        <v>961</v>
      </c>
      <c r="AO745" s="85" t="s">
        <v>961</v>
      </c>
      <c r="AP745" s="85" t="s">
        <v>961</v>
      </c>
      <c r="AQ745" s="85" t="s">
        <v>961</v>
      </c>
      <c r="AR745" s="85" t="s">
        <v>961</v>
      </c>
    </row>
    <row r="746" spans="1:44" ht="16.5" thickTop="1" thickBot="1" x14ac:dyDescent="0.3">
      <c r="A746" s="61">
        <f t="shared" si="104"/>
        <v>10</v>
      </c>
      <c r="B746" s="92" t="str">
        <f>IF(ISERROR(IF(ISBLANK(C746),"",_xlfn.XLOOKUP(C746,'[1]Инф. по МКД'!$D$3:$D$13151,'[1]Инф. по МКД'!$C$3:$C$13151,,0))),"",IF(ISBLANK(C746),"",_xlfn.XLOOKUP(C746,'[1]Инф. по МКД'!$D$3:$D$13151,'[1]Инф. по МКД'!$C$3:$C$13151,,0)))</f>
        <v>Краснокамский городской округ Пермского края</v>
      </c>
      <c r="C746" s="96" t="s">
        <v>567</v>
      </c>
      <c r="D746" s="74">
        <f>IF(ISERROR(IF(ISBLANK($C746),"",VLOOKUP($C746,'[1]Инф. по МКД'!$D$3:$T$13113,3,0))),"",IF(ISBLANK($C746),"",VLOOKUP($C746,'[1]Инф. по МКД'!$D$3:$T$13113,3,0)))</f>
        <v>1992</v>
      </c>
      <c r="E746" s="75"/>
      <c r="F746" s="87" t="str">
        <f>IF(ISERROR(IF(ISBLANK($C746),"",VLOOKUP($C746,'[1]Инф. по МКД'!$D$3:$T$13113,5,0))),"",IF(ISBLANK($C746),"",VLOOKUP($C746,'[1]Инф. по МКД'!$D$3:$T$13113,5,0)))</f>
        <v>Панель</v>
      </c>
      <c r="G746" s="75">
        <f>IF(ISERROR(IF(ISBLANK($C746),"",VLOOKUP($C746,'[1]Инф. по МКД'!$D$3:$T$13113,9,0))),"",IF(ISBLANK($C746),"",VLOOKUP($C746,'[1]Инф. по МКД'!$D$3:$T$13113,9,0)))</f>
        <v>5</v>
      </c>
      <c r="H746" s="61">
        <f>IF(ISERROR(IF(ISBLANK($C746),"",VLOOKUP($C746,'[1]Инф. по МКД'!$D$3:$T$13113,10,0))),"",IF(ISBLANK($C746),"",VLOOKUP($C746,'[1]Инф. по МКД'!$D$3:$T$13113,10,0)))</f>
        <v>4</v>
      </c>
      <c r="I746" s="77">
        <f>IF(ISERROR(IF(ISBLANK($C746),"",VLOOKUP($C746,'[1]Инф. по МКД'!$D$3:$T$13113,14,0))),"",IF(ISBLANK($C746),"",VLOOKUP($C746,'[1]Инф. по МКД'!$D$3:$T$13113,14,0)))</f>
        <v>2970.9</v>
      </c>
      <c r="J746" s="78">
        <f>IF(ISERROR(IF(ISBLANK($C746),"",VLOOKUP($C746,'[1]Инф. по МКД'!$D$3:$T$13113,15,0))),"",IF(ISBLANK($C746),"",VLOOKUP($C746,'[1]Инф. по МКД'!$D$3:$T$13113,15,0)))</f>
        <v>2630.2000000000003</v>
      </c>
      <c r="K746" s="77">
        <f>IF(ISERROR(IF(ISBLANK($C746),"",VLOOKUP($C746,'[1]Инф. по МКД'!$D$3:$T$13113,16,0))),"",IF(ISBLANK($C746),"",VLOOKUP($C746,'[1]Инф. по МКД'!$D$3:$T$13113,16,0)))</f>
        <v>2630.2</v>
      </c>
      <c r="L746" s="79">
        <f>IF(ISERROR(IF(ISBLANK($C746),"",VLOOKUP($C746,'[1]Инф. по МКД'!$D$3:$T$13113,17,0))),"",IF(ISBLANK($C746),"",VLOOKUP($C746,'[1]Инф. по МКД'!$D$3:$T$13113,17,0)))</f>
        <v>145</v>
      </c>
      <c r="M746" s="80">
        <f t="shared" si="103"/>
        <v>14505003.32</v>
      </c>
      <c r="N746" s="78"/>
      <c r="O746" s="78"/>
      <c r="P746" s="78"/>
      <c r="Q746" s="80">
        <f>IF('Форма 2'!D746=0,"",'Форма 2'!D746-N746-O746-P746)</f>
        <v>14505003.32</v>
      </c>
      <c r="R746" s="81">
        <f t="shared" si="108"/>
        <v>5514.7910120903352</v>
      </c>
      <c r="S746" s="81">
        <f t="shared" si="109"/>
        <v>5514.7910120903352</v>
      </c>
      <c r="T746" s="82">
        <v>46387</v>
      </c>
      <c r="U746" s="75" t="s">
        <v>44</v>
      </c>
      <c r="V746" s="83"/>
      <c r="W746" s="84">
        <f t="shared" si="105"/>
        <v>1</v>
      </c>
      <c r="X746" s="85" t="s">
        <v>961</v>
      </c>
      <c r="Y746" s="85" t="s">
        <v>961</v>
      </c>
      <c r="Z746" s="85" t="s">
        <v>961</v>
      </c>
      <c r="AA746" s="85" t="s">
        <v>961</v>
      </c>
      <c r="AB746" s="85" t="s">
        <v>961</v>
      </c>
      <c r="AC746" s="85" t="s">
        <v>961</v>
      </c>
      <c r="AD746" s="85" t="s">
        <v>961</v>
      </c>
      <c r="AE746" s="99" t="s">
        <v>961</v>
      </c>
      <c r="AF746" s="86" t="s">
        <v>961</v>
      </c>
      <c r="AG746" s="85" t="s">
        <v>961</v>
      </c>
      <c r="AH746" s="85">
        <v>1</v>
      </c>
      <c r="AI746" s="85" t="s">
        <v>961</v>
      </c>
      <c r="AJ746" s="85" t="s">
        <v>961</v>
      </c>
      <c r="AK746" s="85" t="s">
        <v>961</v>
      </c>
      <c r="AL746" s="85" t="s">
        <v>961</v>
      </c>
      <c r="AM746" s="85" t="s">
        <v>961</v>
      </c>
      <c r="AN746" s="85" t="s">
        <v>961</v>
      </c>
      <c r="AO746" s="85" t="s">
        <v>961</v>
      </c>
      <c r="AP746" s="85" t="s">
        <v>961</v>
      </c>
      <c r="AQ746" s="85" t="s">
        <v>961</v>
      </c>
      <c r="AR746" s="85" t="s">
        <v>961</v>
      </c>
    </row>
    <row r="747" spans="1:44" ht="16.5" thickTop="1" thickBot="1" x14ac:dyDescent="0.3">
      <c r="A747" s="61">
        <f t="shared" si="104"/>
        <v>11</v>
      </c>
      <c r="B747" s="92" t="str">
        <f>IF(ISERROR(IF(ISBLANK(C747),"",_xlfn.XLOOKUP(C747,'[1]Инф. по МКД'!$D$3:$D$13151,'[1]Инф. по МКД'!$C$3:$C$13151,,0))),"",IF(ISBLANK(C747),"",_xlfn.XLOOKUP(C747,'[1]Инф. по МКД'!$D$3:$D$13151,'[1]Инф. по МКД'!$C$3:$C$13151,,0)))</f>
        <v>Краснокамский городской округ Пермского края</v>
      </c>
      <c r="C747" s="96" t="s">
        <v>568</v>
      </c>
      <c r="D747" s="74">
        <f>IF(ISERROR(IF(ISBLANK($C747),"",VLOOKUP($C747,'[1]Инф. по МКД'!$D$3:$T$13113,3,0))),"",IF(ISBLANK($C747),"",VLOOKUP($C747,'[1]Инф. по МКД'!$D$3:$T$13113,3,0)))</f>
        <v>1955</v>
      </c>
      <c r="E747" s="75"/>
      <c r="F747" s="87" t="str">
        <f>IF(ISERROR(IF(ISBLANK($C747),"",VLOOKUP($C747,'[1]Инф. по МКД'!$D$3:$T$13113,5,0))),"",IF(ISBLANK($C747),"",VLOOKUP($C747,'[1]Инф. по МКД'!$D$3:$T$13113,5,0)))</f>
        <v>Шлакоблок</v>
      </c>
      <c r="G747" s="75">
        <f>IF(ISERROR(IF(ISBLANK($C747),"",VLOOKUP($C747,'[1]Инф. по МКД'!$D$3:$T$13113,9,0))),"",IF(ISBLANK($C747),"",VLOOKUP($C747,'[1]Инф. по МКД'!$D$3:$T$13113,9,0)))</f>
        <v>2</v>
      </c>
      <c r="H747" s="61">
        <f>IF(ISERROR(IF(ISBLANK($C747),"",VLOOKUP($C747,'[1]Инф. по МКД'!$D$3:$T$13113,10,0))),"",IF(ISBLANK($C747),"",VLOOKUP($C747,'[1]Инф. по МКД'!$D$3:$T$13113,10,0)))</f>
        <v>1</v>
      </c>
      <c r="I747" s="77">
        <f>IF(ISERROR(IF(ISBLANK($C747),"",VLOOKUP($C747,'[1]Инф. по МКД'!$D$3:$T$13113,14,0))),"",IF(ISBLANK($C747),"",VLOOKUP($C747,'[1]Инф. по МКД'!$D$3:$T$13113,14,0)))</f>
        <v>391.2</v>
      </c>
      <c r="J747" s="78">
        <f>IF(ISERROR(IF(ISBLANK($C747),"",VLOOKUP($C747,'[1]Инф. по МКД'!$D$3:$T$13113,15,0))),"",IF(ISBLANK($C747),"",VLOOKUP($C747,'[1]Инф. по МКД'!$D$3:$T$13113,15,0)))</f>
        <v>334.7</v>
      </c>
      <c r="K747" s="77">
        <f>IF(ISERROR(IF(ISBLANK($C747),"",VLOOKUP($C747,'[1]Инф. по МКД'!$D$3:$T$13113,16,0))),"",IF(ISBLANK($C747),"",VLOOKUP($C747,'[1]Инф. по МКД'!$D$3:$T$13113,16,0)))</f>
        <v>334.7</v>
      </c>
      <c r="L747" s="79">
        <f>IF(ISERROR(IF(ISBLANK($C747),"",VLOOKUP($C747,'[1]Инф. по МКД'!$D$3:$T$13113,17,0))),"",IF(ISBLANK($C747),"",VLOOKUP($C747,'[1]Инф. по МКД'!$D$3:$T$13113,17,0)))</f>
        <v>14</v>
      </c>
      <c r="M747" s="80">
        <f t="shared" si="103"/>
        <v>4431533.1500000004</v>
      </c>
      <c r="N747" s="78"/>
      <c r="O747" s="78"/>
      <c r="P747" s="78"/>
      <c r="Q747" s="80">
        <f>IF('Форма 2'!D747=0,"",'Форма 2'!D747-N747-O747-P747)</f>
        <v>4431533.1500000004</v>
      </c>
      <c r="R747" s="81">
        <f t="shared" si="108"/>
        <v>13240.314161936063</v>
      </c>
      <c r="S747" s="81">
        <f t="shared" si="109"/>
        <v>13240.314161936063</v>
      </c>
      <c r="T747" s="82">
        <v>46387</v>
      </c>
      <c r="U747" s="75" t="s">
        <v>43</v>
      </c>
      <c r="V747" s="83"/>
      <c r="W747" s="84">
        <f t="shared" si="105"/>
        <v>5</v>
      </c>
      <c r="X747" s="85">
        <v>1</v>
      </c>
      <c r="Y747" s="85">
        <v>1</v>
      </c>
      <c r="Z747" s="85" t="s">
        <v>961</v>
      </c>
      <c r="AA747" s="85">
        <v>1</v>
      </c>
      <c r="AB747" s="85">
        <v>1</v>
      </c>
      <c r="AC747" s="85">
        <v>1</v>
      </c>
      <c r="AD747" s="85" t="s">
        <v>961</v>
      </c>
      <c r="AE747" s="99" t="s">
        <v>961</v>
      </c>
      <c r="AF747" s="86" t="s">
        <v>961</v>
      </c>
      <c r="AG747" s="85" t="s">
        <v>961</v>
      </c>
      <c r="AH747" s="85" t="s">
        <v>961</v>
      </c>
      <c r="AI747" s="85" t="s">
        <v>961</v>
      </c>
      <c r="AJ747" s="85" t="s">
        <v>961</v>
      </c>
      <c r="AK747" s="85" t="s">
        <v>961</v>
      </c>
      <c r="AL747" s="85" t="s">
        <v>961</v>
      </c>
      <c r="AM747" s="85" t="s">
        <v>961</v>
      </c>
      <c r="AN747" s="85" t="s">
        <v>961</v>
      </c>
      <c r="AO747" s="85" t="s">
        <v>961</v>
      </c>
      <c r="AP747" s="85" t="s">
        <v>961</v>
      </c>
      <c r="AQ747" s="85" t="s">
        <v>961</v>
      </c>
      <c r="AR747" s="85" t="s">
        <v>961</v>
      </c>
    </row>
    <row r="748" spans="1:44" ht="16.5" thickTop="1" thickBot="1" x14ac:dyDescent="0.3">
      <c r="A748" s="61">
        <f t="shared" si="104"/>
        <v>12</v>
      </c>
      <c r="B748" s="92" t="str">
        <f>IF(ISERROR(IF(ISBLANK(C748),"",_xlfn.XLOOKUP(C748,'[1]Инф. по МКД'!$D$3:$D$13151,'[1]Инф. по МКД'!$C$3:$C$13151,,0))),"",IF(ISBLANK(C748),"",_xlfn.XLOOKUP(C748,'[1]Инф. по МКД'!$D$3:$D$13151,'[1]Инф. по МКД'!$C$3:$C$13151,,0)))</f>
        <v>Краснокамский городской округ Пермского края</v>
      </c>
      <c r="C748" s="96" t="s">
        <v>569</v>
      </c>
      <c r="D748" s="74">
        <f>IF(ISERROR(IF(ISBLANK($C748),"",VLOOKUP($C748,'[1]Инф. по МКД'!$D$3:$T$13113,3,0))),"",IF(ISBLANK($C748),"",VLOOKUP($C748,'[1]Инф. по МКД'!$D$3:$T$13113,3,0)))</f>
        <v>1951</v>
      </c>
      <c r="E748" s="75"/>
      <c r="F748" s="87" t="str">
        <f>IF(ISERROR(IF(ISBLANK($C748),"",VLOOKUP($C748,'[1]Инф. по МКД'!$D$3:$T$13113,5,0))),"",IF(ISBLANK($C748),"",VLOOKUP($C748,'[1]Инф. по МКД'!$D$3:$T$13113,5,0)))</f>
        <v>Шлакоблок</v>
      </c>
      <c r="G748" s="75">
        <f>IF(ISERROR(IF(ISBLANK($C748),"",VLOOKUP($C748,'[1]Инф. по МКД'!$D$3:$T$13113,9,0))),"",IF(ISBLANK($C748),"",VLOOKUP($C748,'[1]Инф. по МКД'!$D$3:$T$13113,9,0)))</f>
        <v>2</v>
      </c>
      <c r="H748" s="61">
        <f>IF(ISERROR(IF(ISBLANK($C748),"",VLOOKUP($C748,'[1]Инф. по МКД'!$D$3:$T$13113,10,0))),"",IF(ISBLANK($C748),"",VLOOKUP($C748,'[1]Инф. по МКД'!$D$3:$T$13113,10,0)))</f>
        <v>1</v>
      </c>
      <c r="I748" s="77">
        <f>IF(ISERROR(IF(ISBLANK($C748),"",VLOOKUP($C748,'[1]Инф. по МКД'!$D$3:$T$13113,14,0))),"",IF(ISBLANK($C748),"",VLOOKUP($C748,'[1]Инф. по МКД'!$D$3:$T$13113,14,0)))</f>
        <v>450.6</v>
      </c>
      <c r="J748" s="78">
        <f>IF(ISERROR(IF(ISBLANK($C748),"",VLOOKUP($C748,'[1]Инф. по МКД'!$D$3:$T$13113,15,0))),"",IF(ISBLANK($C748),"",VLOOKUP($C748,'[1]Инф. по МКД'!$D$3:$T$13113,15,0)))</f>
        <v>406.6</v>
      </c>
      <c r="K748" s="77">
        <f>IF(ISERROR(IF(ISBLANK($C748),"",VLOOKUP($C748,'[1]Инф. по МКД'!$D$3:$T$13113,16,0))),"",IF(ISBLANK($C748),"",VLOOKUP($C748,'[1]Инф. по МКД'!$D$3:$T$13113,16,0)))</f>
        <v>406.6</v>
      </c>
      <c r="L748" s="79">
        <f>IF(ISERROR(IF(ISBLANK($C748),"",VLOOKUP($C748,'[1]Инф. по МКД'!$D$3:$T$13113,17,0))),"",IF(ISBLANK($C748),"",VLOOKUP($C748,'[1]Инф. по МКД'!$D$3:$T$13113,17,0)))</f>
        <v>15</v>
      </c>
      <c r="M748" s="80">
        <f t="shared" si="103"/>
        <v>4306559.93</v>
      </c>
      <c r="N748" s="78"/>
      <c r="O748" s="78"/>
      <c r="P748" s="78"/>
      <c r="Q748" s="80">
        <f>IF('Форма 2'!D748=0,"",'Форма 2'!D748-N748-O748-P748)</f>
        <v>4306559.93</v>
      </c>
      <c r="R748" s="81">
        <f t="shared" si="108"/>
        <v>10591.637801278897</v>
      </c>
      <c r="S748" s="81">
        <f t="shared" si="109"/>
        <v>10591.637801278897</v>
      </c>
      <c r="T748" s="82">
        <v>46387</v>
      </c>
      <c r="U748" s="75" t="s">
        <v>43</v>
      </c>
      <c r="V748" s="83"/>
      <c r="W748" s="84">
        <f t="shared" si="105"/>
        <v>1</v>
      </c>
      <c r="X748" s="85" t="s">
        <v>961</v>
      </c>
      <c r="Y748" s="85" t="s">
        <v>961</v>
      </c>
      <c r="Z748" s="85" t="s">
        <v>961</v>
      </c>
      <c r="AA748" s="85" t="s">
        <v>961</v>
      </c>
      <c r="AB748" s="85" t="s">
        <v>961</v>
      </c>
      <c r="AC748" s="85" t="s">
        <v>961</v>
      </c>
      <c r="AD748" s="85" t="s">
        <v>961</v>
      </c>
      <c r="AE748" s="99" t="s">
        <v>961</v>
      </c>
      <c r="AF748" s="86" t="s">
        <v>961</v>
      </c>
      <c r="AG748" s="85">
        <v>1</v>
      </c>
      <c r="AH748" s="85" t="s">
        <v>961</v>
      </c>
      <c r="AI748" s="85" t="s">
        <v>961</v>
      </c>
      <c r="AJ748" s="85" t="s">
        <v>961</v>
      </c>
      <c r="AK748" s="85" t="s">
        <v>961</v>
      </c>
      <c r="AL748" s="85" t="s">
        <v>961</v>
      </c>
      <c r="AM748" s="85" t="s">
        <v>961</v>
      </c>
      <c r="AN748" s="85" t="s">
        <v>961</v>
      </c>
      <c r="AO748" s="85" t="s">
        <v>961</v>
      </c>
      <c r="AP748" s="85" t="s">
        <v>961</v>
      </c>
      <c r="AQ748" s="85" t="s">
        <v>961</v>
      </c>
      <c r="AR748" s="85" t="s">
        <v>961</v>
      </c>
    </row>
    <row r="749" spans="1:44" ht="16.5" thickTop="1" thickBot="1" x14ac:dyDescent="0.3">
      <c r="A749" s="61">
        <f t="shared" si="104"/>
        <v>13</v>
      </c>
      <c r="B749" s="92" t="str">
        <f>IF(ISERROR(IF(ISBLANK(C749),"",_xlfn.XLOOKUP(C749,'[1]Инф. по МКД'!$D$3:$D$13151,'[1]Инф. по МКД'!$C$3:$C$13151,,0))),"",IF(ISBLANK(C749),"",_xlfn.XLOOKUP(C749,'[1]Инф. по МКД'!$D$3:$D$13151,'[1]Инф. по МКД'!$C$3:$C$13151,,0)))</f>
        <v>Краснокамский городской округ Пермского края</v>
      </c>
      <c r="C749" s="96" t="s">
        <v>570</v>
      </c>
      <c r="D749" s="74">
        <f>IF(ISERROR(IF(ISBLANK($C749),"",VLOOKUP($C749,'[1]Инф. по МКД'!$D$3:$T$13113,3,0))),"",IF(ISBLANK($C749),"",VLOOKUP($C749,'[1]Инф. по МКД'!$D$3:$T$13113,3,0)))</f>
        <v>1994</v>
      </c>
      <c r="E749" s="75"/>
      <c r="F749" s="87">
        <f>IF(ISERROR(IF(ISBLANK($C749),"",VLOOKUP($C749,'[1]Инф. по МКД'!$D$3:$T$13113,5,0))),"",IF(ISBLANK($C749),"",VLOOKUP($C749,'[1]Инф. по МКД'!$D$3:$T$13113,5,0)))</f>
        <v>0</v>
      </c>
      <c r="G749" s="75">
        <f>IF(ISERROR(IF(ISBLANK($C749),"",VLOOKUP($C749,'[1]Инф. по МКД'!$D$3:$T$13113,9,0))),"",IF(ISBLANK($C749),"",VLOOKUP($C749,'[1]Инф. по МКД'!$D$3:$T$13113,9,0)))</f>
        <v>5</v>
      </c>
      <c r="H749" s="61">
        <f>IF(ISERROR(IF(ISBLANK($C749),"",VLOOKUP($C749,'[1]Инф. по МКД'!$D$3:$T$13113,10,0))),"",IF(ISBLANK($C749),"",VLOOKUP($C749,'[1]Инф. по МКД'!$D$3:$T$13113,10,0)))</f>
        <v>2</v>
      </c>
      <c r="I749" s="77">
        <f>IF(ISERROR(IF(ISBLANK($C749),"",VLOOKUP($C749,'[1]Инф. по МКД'!$D$3:$T$13113,14,0))),"",IF(ISBLANK($C749),"",VLOOKUP($C749,'[1]Инф. по МКД'!$D$3:$T$13113,14,0)))</f>
        <v>1560.4</v>
      </c>
      <c r="J749" s="78">
        <f>IF(ISERROR(IF(ISBLANK($C749),"",VLOOKUP($C749,'[1]Инф. по МКД'!$D$3:$T$13113,15,0))),"",IF(ISBLANK($C749),"",VLOOKUP($C749,'[1]Инф. по МКД'!$D$3:$T$13113,15,0)))</f>
        <v>1434.1</v>
      </c>
      <c r="K749" s="77">
        <f>IF(ISERROR(IF(ISBLANK($C749),"",VLOOKUP($C749,'[1]Инф. по МКД'!$D$3:$T$13113,16,0))),"",IF(ISBLANK($C749),"",VLOOKUP($C749,'[1]Инф. по МКД'!$D$3:$T$13113,16,0)))</f>
        <v>1434.1</v>
      </c>
      <c r="L749" s="79">
        <f>IF(ISERROR(IF(ISBLANK($C749),"",VLOOKUP($C749,'[1]Инф. по МКД'!$D$3:$T$13113,17,0))),"",IF(ISBLANK($C749),"",VLOOKUP($C749,'[1]Инф. по МКД'!$D$3:$T$13113,17,0)))</f>
        <v>0</v>
      </c>
      <c r="M749" s="80">
        <f t="shared" si="103"/>
        <v>7027292.6100000003</v>
      </c>
      <c r="N749" s="78"/>
      <c r="O749" s="78"/>
      <c r="P749" s="78"/>
      <c r="Q749" s="80">
        <f>IF('Форма 2'!D749=0,"",'Форма 2'!D749-N749-O749-P749)</f>
        <v>7027292.6100000003</v>
      </c>
      <c r="R749" s="81">
        <f t="shared" si="108"/>
        <v>4900.1412802454506</v>
      </c>
      <c r="S749" s="81">
        <f t="shared" si="109"/>
        <v>4900.1412802454506</v>
      </c>
      <c r="T749" s="82">
        <v>46387</v>
      </c>
      <c r="U749" s="75" t="s">
        <v>44</v>
      </c>
      <c r="V749" s="84"/>
      <c r="W749" s="84">
        <f t="shared" si="105"/>
        <v>1</v>
      </c>
      <c r="X749" s="85" t="s">
        <v>961</v>
      </c>
      <c r="Y749" s="85" t="s">
        <v>961</v>
      </c>
      <c r="Z749" s="85" t="s">
        <v>961</v>
      </c>
      <c r="AA749" s="85" t="s">
        <v>961</v>
      </c>
      <c r="AB749" s="85" t="s">
        <v>961</v>
      </c>
      <c r="AC749" s="85" t="s">
        <v>961</v>
      </c>
      <c r="AD749" s="85" t="s">
        <v>961</v>
      </c>
      <c r="AE749" s="99" t="s">
        <v>961</v>
      </c>
      <c r="AF749" s="86" t="s">
        <v>961</v>
      </c>
      <c r="AG749" s="85">
        <v>1</v>
      </c>
      <c r="AH749" s="85" t="s">
        <v>961</v>
      </c>
      <c r="AI749" s="85" t="s">
        <v>961</v>
      </c>
      <c r="AJ749" s="85" t="s">
        <v>961</v>
      </c>
      <c r="AK749" s="85" t="s">
        <v>961</v>
      </c>
      <c r="AL749" s="85" t="s">
        <v>961</v>
      </c>
      <c r="AM749" s="85" t="s">
        <v>961</v>
      </c>
      <c r="AN749" s="85" t="s">
        <v>961</v>
      </c>
      <c r="AO749" s="85" t="s">
        <v>961</v>
      </c>
      <c r="AP749" s="85" t="s">
        <v>961</v>
      </c>
      <c r="AQ749" s="85" t="s">
        <v>961</v>
      </c>
      <c r="AR749" s="85" t="s">
        <v>961</v>
      </c>
    </row>
    <row r="750" spans="1:44" ht="16.5" thickTop="1" thickBot="1" x14ac:dyDescent="0.3">
      <c r="A750" s="61">
        <f t="shared" si="104"/>
        <v>14</v>
      </c>
      <c r="B750" s="92" t="str">
        <f>IF(ISERROR(IF(ISBLANK(C750),"",_xlfn.XLOOKUP(C750,'[1]Инф. по МКД'!$D$3:$D$13151,'[1]Инф. по МКД'!$C$3:$C$13151,,0))),"",IF(ISBLANK(C750),"",_xlfn.XLOOKUP(C750,'[1]Инф. по МКД'!$D$3:$D$13151,'[1]Инф. по МКД'!$C$3:$C$13151,,0)))</f>
        <v>Краснокамский городской округ Пермского края</v>
      </c>
      <c r="C750" s="96" t="s">
        <v>571</v>
      </c>
      <c r="D750" s="74">
        <f>IF(ISERROR(IF(ISBLANK($C750),"",VLOOKUP($C750,'[1]Инф. по МКД'!$D$3:$T$13113,3,0))),"",IF(ISBLANK($C750),"",VLOOKUP($C750,'[1]Инф. по МКД'!$D$3:$T$13113,3,0)))</f>
        <v>1964</v>
      </c>
      <c r="E750" s="75"/>
      <c r="F750" s="87" t="str">
        <f>IF(ISERROR(IF(ISBLANK($C750),"",VLOOKUP($C750,'[1]Инф. по МКД'!$D$3:$T$13113,5,0))),"",IF(ISBLANK($C750),"",VLOOKUP($C750,'[1]Инф. по МКД'!$D$3:$T$13113,5,0)))</f>
        <v>Кирпич</v>
      </c>
      <c r="G750" s="75">
        <f>IF(ISERROR(IF(ISBLANK($C750),"",VLOOKUP($C750,'[1]Инф. по МКД'!$D$3:$T$13113,9,0))),"",IF(ISBLANK($C750),"",VLOOKUP($C750,'[1]Инф. по МКД'!$D$3:$T$13113,9,0)))</f>
        <v>2</v>
      </c>
      <c r="H750" s="61">
        <f>IF(ISERROR(IF(ISBLANK($C750),"",VLOOKUP($C750,'[1]Инф. по МКД'!$D$3:$T$13113,10,0))),"",IF(ISBLANK($C750),"",VLOOKUP($C750,'[1]Инф. по МКД'!$D$3:$T$13113,10,0)))</f>
        <v>2</v>
      </c>
      <c r="I750" s="77">
        <f>IF(ISERROR(IF(ISBLANK($C750),"",VLOOKUP($C750,'[1]Инф. по МКД'!$D$3:$T$13113,14,0))),"",IF(ISBLANK($C750),"",VLOOKUP($C750,'[1]Инф. по МКД'!$D$3:$T$13113,14,0)))</f>
        <v>691.2</v>
      </c>
      <c r="J750" s="78">
        <f>IF(ISERROR(IF(ISBLANK($C750),"",VLOOKUP($C750,'[1]Инф. по МКД'!$D$3:$T$13113,15,0))),"",IF(ISBLANK($C750),"",VLOOKUP($C750,'[1]Инф. по МКД'!$D$3:$T$13113,15,0)))</f>
        <v>625.70000000000005</v>
      </c>
      <c r="K750" s="77">
        <f>IF(ISERROR(IF(ISBLANK($C750),"",VLOOKUP($C750,'[1]Инф. по МКД'!$D$3:$T$13113,16,0))),"",IF(ISBLANK($C750),"",VLOOKUP($C750,'[1]Инф. по МКД'!$D$3:$T$13113,16,0)))</f>
        <v>540.6</v>
      </c>
      <c r="L750" s="79">
        <f>IF(ISERROR(IF(ISBLANK($C750),"",VLOOKUP($C750,'[1]Инф. по МКД'!$D$3:$T$13113,17,0))),"",IF(ISBLANK($C750),"",VLOOKUP($C750,'[1]Инф. по МКД'!$D$3:$T$13113,17,0)))</f>
        <v>31</v>
      </c>
      <c r="M750" s="80">
        <f t="shared" si="103"/>
        <v>261142.27</v>
      </c>
      <c r="N750" s="78"/>
      <c r="O750" s="78"/>
      <c r="P750" s="78"/>
      <c r="Q750" s="80">
        <f>IF('Форма 2'!D750=0,"",'Форма 2'!D750-N750-O750-P750)</f>
        <v>261142.27</v>
      </c>
      <c r="R750" s="81">
        <f t="shared" si="108"/>
        <v>417.36018858878055</v>
      </c>
      <c r="S750" s="81">
        <f t="shared" si="109"/>
        <v>417.36018858878055</v>
      </c>
      <c r="T750" s="82">
        <v>46387</v>
      </c>
      <c r="U750" s="75" t="s">
        <v>43</v>
      </c>
      <c r="V750" s="84"/>
      <c r="W750" s="84">
        <f t="shared" si="105"/>
        <v>1</v>
      </c>
      <c r="X750" s="85" t="s">
        <v>961</v>
      </c>
      <c r="Y750" s="85" t="s">
        <v>961</v>
      </c>
      <c r="Z750" s="85" t="s">
        <v>961</v>
      </c>
      <c r="AA750" s="85">
        <v>1</v>
      </c>
      <c r="AB750" s="85" t="s">
        <v>961</v>
      </c>
      <c r="AC750" s="85" t="s">
        <v>961</v>
      </c>
      <c r="AD750" s="85" t="s">
        <v>961</v>
      </c>
      <c r="AE750" s="99" t="s">
        <v>961</v>
      </c>
      <c r="AF750" s="86" t="s">
        <v>961</v>
      </c>
      <c r="AG750" s="85" t="s">
        <v>961</v>
      </c>
      <c r="AH750" s="85" t="s">
        <v>961</v>
      </c>
      <c r="AI750" s="85" t="s">
        <v>961</v>
      </c>
      <c r="AJ750" s="85" t="s">
        <v>961</v>
      </c>
      <c r="AK750" s="85" t="s">
        <v>961</v>
      </c>
      <c r="AL750" s="85" t="s">
        <v>961</v>
      </c>
      <c r="AM750" s="85" t="s">
        <v>961</v>
      </c>
      <c r="AN750" s="85" t="s">
        <v>961</v>
      </c>
      <c r="AO750" s="85" t="s">
        <v>961</v>
      </c>
      <c r="AP750" s="85" t="s">
        <v>961</v>
      </c>
      <c r="AQ750" s="85" t="s">
        <v>961</v>
      </c>
      <c r="AR750" s="85" t="s">
        <v>961</v>
      </c>
    </row>
    <row r="751" spans="1:44" ht="17.25" thickTop="1" thickBot="1" x14ac:dyDescent="0.3">
      <c r="A751" s="190">
        <f t="shared" si="104"/>
        <v>0</v>
      </c>
      <c r="B751" s="191" t="str">
        <f>IF(ISERROR(IF(ISBLANK(C751),"",_xlfn.XLOOKUP(C751,'[1]Инф. по МКД'!$D$3:$D$13151,'[1]Инф. по МКД'!$C$3:$C$13151,,0))),"",IF(ISBLANK(C751),"",_xlfn.XLOOKUP(C751,'[1]Инф. по МКД'!$D$3:$D$13151,'[1]Инф. по МКД'!$C$3:$C$13151,,0)))</f>
        <v/>
      </c>
      <c r="C751" s="35" t="s">
        <v>182</v>
      </c>
      <c r="D751" s="32" t="str">
        <f>IF(ISERROR(IF(ISBLANK($C751),"",VLOOKUP($C751,'[1]Инф. по МКД'!$D$3:$T$13113,3,0))),"",IF(ISBLANK($C751),"",VLOOKUP($C751,'[1]Инф. по МКД'!$D$3:$T$13113,3,0)))</f>
        <v/>
      </c>
      <c r="E751" s="32"/>
      <c r="F751" s="32" t="str">
        <f>IF(ISERROR(IF(ISBLANK($C751),"",VLOOKUP($C751,'[1]Инф. по МКД'!$D$3:$T$13113,5,0))),"",IF(ISBLANK($C751),"",VLOOKUP($C751,'[1]Инф. по МКД'!$D$3:$T$13113,5,0)))</f>
        <v/>
      </c>
      <c r="G751" s="32" t="str">
        <f>IF(ISERROR(IF(ISBLANK($C751),"",VLOOKUP($C751,'[1]Инф. по МКД'!$D$3:$T$13113,9,0))),"",IF(ISBLANK($C751),"",VLOOKUP($C751,'[1]Инф. по МКД'!$D$3:$T$13113,9,0)))</f>
        <v/>
      </c>
      <c r="H751" s="32" t="str">
        <f>IF(ISERROR(IF(ISBLANK($C751),"",VLOOKUP($C751,'[1]Инф. по МКД'!$D$3:$T$13113,10,0))),"",IF(ISBLANK($C751),"",VLOOKUP($C751,'[1]Инф. по МКД'!$D$3:$T$13113,10,0)))</f>
        <v/>
      </c>
      <c r="I751" s="36" t="str">
        <f>IF(ISERROR(IF(ISBLANK($C751),"",VLOOKUP($C751,'[1]Инф. по МКД'!$D$3:$T$13113,14,0))),"",IF(ISBLANK($C751),"",VLOOKUP($C751,'[1]Инф. по МКД'!$D$3:$T$13113,14,0)))</f>
        <v/>
      </c>
      <c r="J751" s="36" t="str">
        <f>IF(ISERROR(IF(ISBLANK($C751),"",VLOOKUP($C751,'[1]Инф. по МКД'!$D$3:$T$13113,15,0))),"",IF(ISBLANK($C751),"",VLOOKUP($C751,'[1]Инф. по МКД'!$D$3:$T$13113,15,0)))</f>
        <v/>
      </c>
      <c r="K751" s="36" t="str">
        <f>IF(ISERROR(IF(ISBLANK($C751),"",VLOOKUP($C751,'[1]Инф. по МКД'!$D$3:$T$13113,16,0))),"",IF(ISBLANK($C751),"",VLOOKUP($C751,'[1]Инф. по МКД'!$D$3:$T$13113,16,0)))</f>
        <v/>
      </c>
      <c r="L751" s="36" t="str">
        <f>IF(ISERROR(IF(ISBLANK($C751),"",VLOOKUP($C751,'[1]Инф. по МКД'!$D$3:$T$13113,17,0))),"",IF(ISBLANK($C751),"",VLOOKUP($C751,'[1]Инф. по МКД'!$D$3:$T$13113,17,0)))</f>
        <v/>
      </c>
      <c r="M751" s="36">
        <f t="shared" si="103"/>
        <v>23739275.830000002</v>
      </c>
      <c r="N751" s="36"/>
      <c r="O751" s="36"/>
      <c r="P751" s="36"/>
      <c r="Q751" s="36">
        <f>IF('Форма 2'!D751=0,"",'Форма 2'!D751-N751-O751-P751)</f>
        <v>23739275.830000002</v>
      </c>
      <c r="R751" s="93"/>
      <c r="S751" s="93"/>
      <c r="T751" s="32"/>
      <c r="U751" s="32"/>
      <c r="V751" s="84"/>
      <c r="W751" s="84">
        <f t="shared" si="105"/>
        <v>0</v>
      </c>
      <c r="X751" s="85"/>
      <c r="Y751" s="85"/>
      <c r="Z751" s="85"/>
      <c r="AA751" s="85"/>
      <c r="AB751" s="85"/>
      <c r="AC751" s="85"/>
      <c r="AD751" s="85"/>
      <c r="AE751" s="99"/>
      <c r="AF751" s="86"/>
      <c r="AG751" s="85"/>
      <c r="AH751" s="85"/>
      <c r="AI751" s="85"/>
      <c r="AJ751" s="85"/>
      <c r="AK751" s="85"/>
      <c r="AL751" s="85"/>
      <c r="AM751" s="85"/>
      <c r="AN751" s="85"/>
      <c r="AO751" s="85"/>
      <c r="AP751" s="85"/>
      <c r="AQ751" s="85"/>
      <c r="AR751" s="85"/>
    </row>
    <row r="752" spans="1:44" ht="16.5" thickTop="1" thickBot="1" x14ac:dyDescent="0.3">
      <c r="A752" s="61">
        <f t="shared" si="104"/>
        <v>1</v>
      </c>
      <c r="B752" s="92" t="str">
        <f>IF(ISERROR(IF(ISBLANK(C752),"",_xlfn.XLOOKUP(C752,'[1]Инф. по МКД'!$D$3:$D$13151,'[1]Инф. по МКД'!$C$3:$C$13151,,0))),"",IF(ISBLANK(C752),"",_xlfn.XLOOKUP(C752,'[1]Инф. по МКД'!$D$3:$D$13151,'[1]Инф. по МКД'!$C$3:$C$13151,,0)))</f>
        <v>Кудымкарский муниципальный округ Пермского края</v>
      </c>
      <c r="C752" s="96" t="s">
        <v>183</v>
      </c>
      <c r="D752" s="74">
        <f>IF(ISERROR(IF(ISBLANK($C752),"",VLOOKUP($C752,'[1]Инф. по МКД'!$D$3:$T$13113,3,0))),"",IF(ISBLANK($C752),"",VLOOKUP($C752,'[1]Инф. по МКД'!$D$3:$T$13113,3,0)))</f>
        <v>1966</v>
      </c>
      <c r="E752" s="75"/>
      <c r="F752" s="87" t="str">
        <f>IF(ISERROR(IF(ISBLANK($C752),"",VLOOKUP($C752,'[1]Инф. по МКД'!$D$3:$T$13113,5,0))),"",IF(ISBLANK($C752),"",VLOOKUP($C752,'[1]Инф. по МКД'!$D$3:$T$13113,5,0)))</f>
        <v>Кирпич</v>
      </c>
      <c r="G752" s="75">
        <f>IF(ISERROR(IF(ISBLANK($C752),"",VLOOKUP($C752,'[1]Инф. по МКД'!$D$3:$T$13113,9,0))),"",IF(ISBLANK($C752),"",VLOOKUP($C752,'[1]Инф. по МКД'!$D$3:$T$13113,9,0)))</f>
        <v>3</v>
      </c>
      <c r="H752" s="61">
        <f>IF(ISERROR(IF(ISBLANK($C752),"",VLOOKUP($C752,'[1]Инф. по МКД'!$D$3:$T$13113,10,0))),"",IF(ISBLANK($C752),"",VLOOKUP($C752,'[1]Инф. по МКД'!$D$3:$T$13113,10,0)))</f>
        <v>4</v>
      </c>
      <c r="I752" s="77">
        <f>IF(ISERROR(IF(ISBLANK($C752),"",VLOOKUP($C752,'[1]Инф. по МКД'!$D$3:$T$13113,14,0))),"",IF(ISBLANK($C752),"",VLOOKUP($C752,'[1]Инф. по МКД'!$D$3:$T$13113,14,0)))</f>
        <v>2115.8000000000002</v>
      </c>
      <c r="J752" s="78">
        <f>IF(ISERROR(IF(ISBLANK($C752),"",VLOOKUP($C752,'[1]Инф. по МКД'!$D$3:$T$13113,15,0))),"",IF(ISBLANK($C752),"",VLOOKUP($C752,'[1]Инф. по МКД'!$D$3:$T$13113,15,0)))</f>
        <v>2115.8000000000002</v>
      </c>
      <c r="K752" s="77">
        <f>IF(ISERROR(IF(ISBLANK($C752),"",VLOOKUP($C752,'[1]Инф. по МКД'!$D$3:$T$13113,16,0))),"",IF(ISBLANK($C752),"",VLOOKUP($C752,'[1]Инф. по МКД'!$D$3:$T$13113,16,0)))</f>
        <v>1544.8</v>
      </c>
      <c r="L752" s="79">
        <f>IF(ISERROR(IF(ISBLANK($C752),"",VLOOKUP($C752,'[1]Инф. по МКД'!$D$3:$T$13113,17,0))),"",IF(ISBLANK($C752),"",VLOOKUP($C752,'[1]Инф. по МКД'!$D$3:$T$13113,17,0)))</f>
        <v>80</v>
      </c>
      <c r="M752" s="80">
        <f t="shared" si="103"/>
        <v>19136987.84</v>
      </c>
      <c r="N752" s="78"/>
      <c r="O752" s="78"/>
      <c r="P752" s="78"/>
      <c r="Q752" s="80">
        <f>IF('Форма 2'!D752=0,"",'Форма 2'!D752-N752-O752-P752)</f>
        <v>19136987.84</v>
      </c>
      <c r="R752" s="81">
        <f>M752/J752</f>
        <v>9044.7999999999993</v>
      </c>
      <c r="S752" s="81">
        <f>R752</f>
        <v>9044.7999999999993</v>
      </c>
      <c r="T752" s="82">
        <v>46387</v>
      </c>
      <c r="U752" s="75" t="s">
        <v>43</v>
      </c>
      <c r="V752" s="83"/>
      <c r="W752" s="84">
        <f t="shared" si="105"/>
        <v>2</v>
      </c>
      <c r="X752" s="85" t="s">
        <v>961</v>
      </c>
      <c r="Y752" s="85">
        <v>1</v>
      </c>
      <c r="Z752" s="85" t="s">
        <v>961</v>
      </c>
      <c r="AA752" s="85" t="s">
        <v>961</v>
      </c>
      <c r="AB752" s="85" t="s">
        <v>961</v>
      </c>
      <c r="AC752" s="85">
        <v>1</v>
      </c>
      <c r="AD752" s="85" t="s">
        <v>961</v>
      </c>
      <c r="AE752" s="99" t="s">
        <v>961</v>
      </c>
      <c r="AF752" s="86" t="s">
        <v>961</v>
      </c>
      <c r="AG752" s="85" t="s">
        <v>961</v>
      </c>
      <c r="AH752" s="85" t="s">
        <v>961</v>
      </c>
      <c r="AI752" s="85" t="s">
        <v>961</v>
      </c>
      <c r="AJ752" s="85" t="s">
        <v>961</v>
      </c>
      <c r="AK752" s="85" t="s">
        <v>961</v>
      </c>
      <c r="AL752" s="85" t="s">
        <v>961</v>
      </c>
      <c r="AM752" s="85" t="s">
        <v>961</v>
      </c>
      <c r="AN752" s="85" t="s">
        <v>961</v>
      </c>
      <c r="AO752" s="85" t="s">
        <v>961</v>
      </c>
      <c r="AP752" s="85" t="s">
        <v>961</v>
      </c>
      <c r="AQ752" s="85" t="s">
        <v>961</v>
      </c>
      <c r="AR752" s="85" t="s">
        <v>961</v>
      </c>
    </row>
    <row r="753" spans="1:44" ht="16.5" thickTop="1" thickBot="1" x14ac:dyDescent="0.3">
      <c r="A753" s="61">
        <f t="shared" si="104"/>
        <v>2</v>
      </c>
      <c r="B753" s="92" t="str">
        <f>IF(ISERROR(IF(ISBLANK(C753),"",_xlfn.XLOOKUP(C753,'[1]Инф. по МКД'!$D$3:$D$13151,'[1]Инф. по МКД'!$C$3:$C$13151,,0))),"",IF(ISBLANK(C753),"",_xlfn.XLOOKUP(C753,'[1]Инф. по МКД'!$D$3:$D$13151,'[1]Инф. по МКД'!$C$3:$C$13151,,0)))</f>
        <v>Кудымкарский муниципальный округ Пермского края</v>
      </c>
      <c r="C753" s="96" t="s">
        <v>572</v>
      </c>
      <c r="D753" s="74">
        <f>IF(ISERROR(IF(ISBLANK($C753),"",VLOOKUP($C753,'[1]Инф. по МКД'!$D$3:$T$13113,3,0))),"",IF(ISBLANK($C753),"",VLOOKUP($C753,'[1]Инф. по МКД'!$D$3:$T$13113,3,0)))</f>
        <v>1957</v>
      </c>
      <c r="E753" s="75"/>
      <c r="F753" s="87" t="str">
        <f>IF(ISERROR(IF(ISBLANK($C753),"",VLOOKUP($C753,'[1]Инф. по МКД'!$D$3:$T$13113,5,0))),"",IF(ISBLANK($C753),"",VLOOKUP($C753,'[1]Инф. по МКД'!$D$3:$T$13113,5,0)))</f>
        <v>Кирпич</v>
      </c>
      <c r="G753" s="75">
        <f>IF(ISERROR(IF(ISBLANK($C753),"",VLOOKUP($C753,'[1]Инф. по МКД'!$D$3:$T$13113,9,0))),"",IF(ISBLANK($C753),"",VLOOKUP($C753,'[1]Инф. по МКД'!$D$3:$T$13113,9,0)))</f>
        <v>2</v>
      </c>
      <c r="H753" s="61">
        <f>IF(ISERROR(IF(ISBLANK($C753),"",VLOOKUP($C753,'[1]Инф. по МКД'!$D$3:$T$13113,10,0))),"",IF(ISBLANK($C753),"",VLOOKUP($C753,'[1]Инф. по МКД'!$D$3:$T$13113,10,0)))</f>
        <v>1</v>
      </c>
      <c r="I753" s="77">
        <f>IF(ISERROR(IF(ISBLANK($C753),"",VLOOKUP($C753,'[1]Инф. по МКД'!$D$3:$T$13113,14,0))),"",IF(ISBLANK($C753),"",VLOOKUP($C753,'[1]Инф. по МКД'!$D$3:$T$13113,14,0)))</f>
        <v>404.3</v>
      </c>
      <c r="J753" s="78">
        <f>IF(ISERROR(IF(ISBLANK($C753),"",VLOOKUP($C753,'[1]Инф. по МКД'!$D$3:$T$13113,15,0))),"",IF(ISBLANK($C753),"",VLOOKUP($C753,'[1]Инф. по МКД'!$D$3:$T$13113,15,0)))</f>
        <v>374.3</v>
      </c>
      <c r="K753" s="77">
        <f>IF(ISERROR(IF(ISBLANK($C753),"",VLOOKUP($C753,'[1]Инф. по МКД'!$D$3:$T$13113,16,0))),"",IF(ISBLANK($C753),"",VLOOKUP($C753,'[1]Инф. по МКД'!$D$3:$T$13113,16,0)))</f>
        <v>316.7</v>
      </c>
      <c r="L753" s="79">
        <f>IF(ISERROR(IF(ISBLANK($C753),"",VLOOKUP($C753,'[1]Инф. по МКД'!$D$3:$T$13113,17,0))),"",IF(ISBLANK($C753),"",VLOOKUP($C753,'[1]Инф. по МКД'!$D$3:$T$13113,17,0)))</f>
        <v>16</v>
      </c>
      <c r="M753" s="80">
        <f t="shared" si="103"/>
        <v>3864052.78</v>
      </c>
      <c r="N753" s="78"/>
      <c r="O753" s="78"/>
      <c r="P753" s="78"/>
      <c r="Q753" s="80">
        <f>IF('Форма 2'!D753=0,"",'Форма 2'!D753-N753-O753-P753)</f>
        <v>3864052.78</v>
      </c>
      <c r="R753" s="81">
        <f>M753/J753</f>
        <v>10323.411114079614</v>
      </c>
      <c r="S753" s="81">
        <f>R753</f>
        <v>10323.411114079614</v>
      </c>
      <c r="T753" s="82">
        <v>46387</v>
      </c>
      <c r="U753" s="75" t="s">
        <v>43</v>
      </c>
      <c r="V753" s="83"/>
      <c r="W753" s="84">
        <f t="shared" si="105"/>
        <v>1</v>
      </c>
      <c r="X753" s="85" t="s">
        <v>961</v>
      </c>
      <c r="Y753" s="85" t="s">
        <v>961</v>
      </c>
      <c r="Z753" s="85" t="s">
        <v>961</v>
      </c>
      <c r="AA753" s="85" t="s">
        <v>961</v>
      </c>
      <c r="AB753" s="85" t="s">
        <v>961</v>
      </c>
      <c r="AC753" s="85" t="s">
        <v>961</v>
      </c>
      <c r="AD753" s="85" t="s">
        <v>961</v>
      </c>
      <c r="AE753" s="99" t="s">
        <v>961</v>
      </c>
      <c r="AF753" s="86" t="s">
        <v>961</v>
      </c>
      <c r="AG753" s="85">
        <v>1</v>
      </c>
      <c r="AH753" s="85" t="s">
        <v>961</v>
      </c>
      <c r="AI753" s="85" t="s">
        <v>961</v>
      </c>
      <c r="AJ753" s="85" t="s">
        <v>961</v>
      </c>
      <c r="AK753" s="85" t="s">
        <v>961</v>
      </c>
      <c r="AL753" s="85" t="s">
        <v>961</v>
      </c>
      <c r="AM753" s="85" t="s">
        <v>961</v>
      </c>
      <c r="AN753" s="85" t="s">
        <v>961</v>
      </c>
      <c r="AO753" s="85" t="s">
        <v>961</v>
      </c>
      <c r="AP753" s="85" t="s">
        <v>961</v>
      </c>
      <c r="AQ753" s="85" t="s">
        <v>961</v>
      </c>
      <c r="AR753" s="85" t="s">
        <v>961</v>
      </c>
    </row>
    <row r="754" spans="1:44" ht="16.5" thickTop="1" thickBot="1" x14ac:dyDescent="0.3">
      <c r="A754" s="61">
        <f t="shared" si="104"/>
        <v>3</v>
      </c>
      <c r="B754" s="92" t="str">
        <f>IF(ISERROR(IF(ISBLANK(C754),"",_xlfn.XLOOKUP(C754,'[1]Инф. по МКД'!$D$3:$D$13151,'[1]Инф. по МКД'!$C$3:$C$13151,,0))),"",IF(ISBLANK(C754),"",_xlfn.XLOOKUP(C754,'[1]Инф. по МКД'!$D$3:$D$13151,'[1]Инф. по МКД'!$C$3:$C$13151,,0)))</f>
        <v>Кудымкарский муниципальный округ Пермского края</v>
      </c>
      <c r="C754" s="96" t="s">
        <v>573</v>
      </c>
      <c r="D754" s="74">
        <f>IF(ISERROR(IF(ISBLANK($C754),"",VLOOKUP($C754,'[1]Инф. по МКД'!$D$3:$T$13113,3,0))),"",IF(ISBLANK($C754),"",VLOOKUP($C754,'[1]Инф. по МКД'!$D$3:$T$13113,3,0)))</f>
        <v>1960</v>
      </c>
      <c r="E754" s="75"/>
      <c r="F754" s="87" t="str">
        <f>IF(ISERROR(IF(ISBLANK($C754),"",VLOOKUP($C754,'[1]Инф. по МКД'!$D$3:$T$13113,5,0))),"",IF(ISBLANK($C754),"",VLOOKUP($C754,'[1]Инф. по МКД'!$D$3:$T$13113,5,0)))</f>
        <v>Кирпич</v>
      </c>
      <c r="G754" s="75">
        <f>IF(ISERROR(IF(ISBLANK($C754),"",VLOOKUP($C754,'[1]Инф. по МКД'!$D$3:$T$13113,9,0))),"",IF(ISBLANK($C754),"",VLOOKUP($C754,'[1]Инф. по МКД'!$D$3:$T$13113,9,0)))</f>
        <v>2</v>
      </c>
      <c r="H754" s="61">
        <f>IF(ISERROR(IF(ISBLANK($C754),"",VLOOKUP($C754,'[1]Инф. по МКД'!$D$3:$T$13113,10,0))),"",IF(ISBLANK($C754),"",VLOOKUP($C754,'[1]Инф. по МКД'!$D$3:$T$13113,10,0)))</f>
        <v>2</v>
      </c>
      <c r="I754" s="77">
        <f>IF(ISERROR(IF(ISBLANK($C754),"",VLOOKUP($C754,'[1]Инф. по МКД'!$D$3:$T$13113,14,0))),"",IF(ISBLANK($C754),"",VLOOKUP($C754,'[1]Инф. по МКД'!$D$3:$T$13113,14,0)))</f>
        <v>660.3</v>
      </c>
      <c r="J754" s="78">
        <f>IF(ISERROR(IF(ISBLANK($C754),"",VLOOKUP($C754,'[1]Инф. по МКД'!$D$3:$T$13113,15,0))),"",IF(ISBLANK($C754),"",VLOOKUP($C754,'[1]Инф. по МКД'!$D$3:$T$13113,15,0)))</f>
        <v>612.5</v>
      </c>
      <c r="K754" s="77">
        <f>IF(ISERROR(IF(ISBLANK($C754),"",VLOOKUP($C754,'[1]Инф. по МКД'!$D$3:$T$13113,16,0))),"",IF(ISBLANK($C754),"",VLOOKUP($C754,'[1]Инф. по МКД'!$D$3:$T$13113,16,0)))</f>
        <v>612.5</v>
      </c>
      <c r="L754" s="79">
        <f>IF(ISERROR(IF(ISBLANK($C754),"",VLOOKUP($C754,'[1]Инф. по МКД'!$D$3:$T$13113,17,0))),"",IF(ISBLANK($C754),"",VLOOKUP($C754,'[1]Инф. по МКД'!$D$3:$T$13113,17,0)))</f>
        <v>48</v>
      </c>
      <c r="M754" s="80">
        <f t="shared" si="103"/>
        <v>738235.21</v>
      </c>
      <c r="N754" s="78"/>
      <c r="O754" s="78"/>
      <c r="P754" s="78"/>
      <c r="Q754" s="80">
        <f>IF('Форма 2'!D754=0,"",'Форма 2'!D754-N754-O754-P754)</f>
        <v>738235.21</v>
      </c>
      <c r="R754" s="81">
        <f>M754/J754</f>
        <v>1205.2819755102041</v>
      </c>
      <c r="S754" s="81">
        <f>R754</f>
        <v>1205.2819755102041</v>
      </c>
      <c r="T754" s="82">
        <v>46387</v>
      </c>
      <c r="U754" s="75" t="s">
        <v>43</v>
      </c>
      <c r="V754" s="83"/>
      <c r="W754" s="84">
        <f t="shared" si="105"/>
        <v>2</v>
      </c>
      <c r="X754" s="85">
        <v>1</v>
      </c>
      <c r="Y754" s="85" t="s">
        <v>961</v>
      </c>
      <c r="Z754" s="85" t="s">
        <v>961</v>
      </c>
      <c r="AA754" s="85">
        <v>1</v>
      </c>
      <c r="AB754" s="85" t="s">
        <v>961</v>
      </c>
      <c r="AC754" s="85" t="s">
        <v>961</v>
      </c>
      <c r="AD754" s="85" t="s">
        <v>961</v>
      </c>
      <c r="AE754" s="99" t="s">
        <v>961</v>
      </c>
      <c r="AF754" s="86" t="s">
        <v>961</v>
      </c>
      <c r="AG754" s="85" t="s">
        <v>961</v>
      </c>
      <c r="AH754" s="85" t="s">
        <v>961</v>
      </c>
      <c r="AI754" s="85" t="s">
        <v>961</v>
      </c>
      <c r="AJ754" s="85" t="s">
        <v>961</v>
      </c>
      <c r="AK754" s="85" t="s">
        <v>961</v>
      </c>
      <c r="AL754" s="85" t="s">
        <v>961</v>
      </c>
      <c r="AM754" s="85" t="s">
        <v>961</v>
      </c>
      <c r="AN754" s="85" t="s">
        <v>961</v>
      </c>
      <c r="AO754" s="85" t="s">
        <v>961</v>
      </c>
      <c r="AP754" s="85" t="s">
        <v>961</v>
      </c>
      <c r="AQ754" s="85" t="s">
        <v>961</v>
      </c>
      <c r="AR754" s="85" t="s">
        <v>961</v>
      </c>
    </row>
    <row r="755" spans="1:44" ht="17.25" thickTop="1" thickBot="1" x14ac:dyDescent="0.3">
      <c r="A755" s="190">
        <f t="shared" si="104"/>
        <v>0</v>
      </c>
      <c r="B755" s="191" t="str">
        <f>IF(ISERROR(IF(ISBLANK(C755),"",_xlfn.XLOOKUP(C755,'[1]Инф. по МКД'!$D$3:$D$13151,'[1]Инф. по МКД'!$C$3:$C$13151,,0))),"",IF(ISBLANK(C755),"",_xlfn.XLOOKUP(C755,'[1]Инф. по МКД'!$D$3:$D$13151,'[1]Инф. по МКД'!$C$3:$C$13151,,0)))</f>
        <v/>
      </c>
      <c r="C755" s="35" t="s">
        <v>185</v>
      </c>
      <c r="D755" s="32" t="str">
        <f>IF(ISERROR(IF(ISBLANK($C755),"",VLOOKUP($C755,'[1]Инф. по МКД'!$D$3:$T$13113,3,0))),"",IF(ISBLANK($C755),"",VLOOKUP($C755,'[1]Инф. по МКД'!$D$3:$T$13113,3,0)))</f>
        <v/>
      </c>
      <c r="E755" s="32"/>
      <c r="F755" s="32" t="str">
        <f>IF(ISERROR(IF(ISBLANK($C755),"",VLOOKUP($C755,'[1]Инф. по МКД'!$D$3:$T$13113,5,0))),"",IF(ISBLANK($C755),"",VLOOKUP($C755,'[1]Инф. по МКД'!$D$3:$T$13113,5,0)))</f>
        <v/>
      </c>
      <c r="G755" s="32" t="str">
        <f>IF(ISERROR(IF(ISBLANK($C755),"",VLOOKUP($C755,'[1]Инф. по МКД'!$D$3:$T$13113,9,0))),"",IF(ISBLANK($C755),"",VLOOKUP($C755,'[1]Инф. по МКД'!$D$3:$T$13113,9,0)))</f>
        <v/>
      </c>
      <c r="H755" s="32" t="str">
        <f>IF(ISERROR(IF(ISBLANK($C755),"",VLOOKUP($C755,'[1]Инф. по МКД'!$D$3:$T$13113,10,0))),"",IF(ISBLANK($C755),"",VLOOKUP($C755,'[1]Инф. по МКД'!$D$3:$T$13113,10,0)))</f>
        <v/>
      </c>
      <c r="I755" s="36" t="str">
        <f>IF(ISERROR(IF(ISBLANK($C755),"",VLOOKUP($C755,'[1]Инф. по МКД'!$D$3:$T$13113,14,0))),"",IF(ISBLANK($C755),"",VLOOKUP($C755,'[1]Инф. по МКД'!$D$3:$T$13113,14,0)))</f>
        <v/>
      </c>
      <c r="J755" s="36" t="str">
        <f>IF(ISERROR(IF(ISBLANK($C755),"",VLOOKUP($C755,'[1]Инф. по МКД'!$D$3:$T$13113,15,0))),"",IF(ISBLANK($C755),"",VLOOKUP($C755,'[1]Инф. по МКД'!$D$3:$T$13113,15,0)))</f>
        <v/>
      </c>
      <c r="K755" s="36" t="str">
        <f>IF(ISERROR(IF(ISBLANK($C755),"",VLOOKUP($C755,'[1]Инф. по МКД'!$D$3:$T$13113,16,0))),"",IF(ISBLANK($C755),"",VLOOKUP($C755,'[1]Инф. по МКД'!$D$3:$T$13113,16,0)))</f>
        <v/>
      </c>
      <c r="L755" s="36" t="str">
        <f>IF(ISERROR(IF(ISBLANK($C755),"",VLOOKUP($C755,'[1]Инф. по МКД'!$D$3:$T$13113,17,0))),"",IF(ISBLANK($C755),"",VLOOKUP($C755,'[1]Инф. по МКД'!$D$3:$T$13113,17,0)))</f>
        <v/>
      </c>
      <c r="M755" s="36">
        <f t="shared" si="103"/>
        <v>90975812.879999995</v>
      </c>
      <c r="N755" s="36"/>
      <c r="O755" s="36"/>
      <c r="P755" s="36"/>
      <c r="Q755" s="36">
        <f>IF('Форма 2'!D755=0,"",'Форма 2'!D755-N755-O755-P755)</f>
        <v>90975812.879999995</v>
      </c>
      <c r="R755" s="93"/>
      <c r="S755" s="93"/>
      <c r="T755" s="32"/>
      <c r="U755" s="32"/>
      <c r="V755" s="84"/>
      <c r="W755" s="84">
        <f t="shared" si="105"/>
        <v>0</v>
      </c>
      <c r="X755" s="85"/>
      <c r="Y755" s="85"/>
      <c r="Z755" s="85"/>
      <c r="AA755" s="85"/>
      <c r="AB755" s="85"/>
      <c r="AC755" s="85"/>
      <c r="AD755" s="85"/>
      <c r="AE755" s="99"/>
      <c r="AF755" s="86"/>
      <c r="AG755" s="85"/>
      <c r="AH755" s="85"/>
      <c r="AI755" s="85"/>
      <c r="AJ755" s="85"/>
      <c r="AK755" s="85"/>
      <c r="AL755" s="85"/>
      <c r="AM755" s="85"/>
      <c r="AN755" s="85"/>
      <c r="AO755" s="85"/>
      <c r="AP755" s="85"/>
      <c r="AQ755" s="85"/>
      <c r="AR755" s="85"/>
    </row>
    <row r="756" spans="1:44" ht="16.5" thickTop="1" thickBot="1" x14ac:dyDescent="0.3">
      <c r="A756" s="61">
        <f t="shared" si="104"/>
        <v>1</v>
      </c>
      <c r="B756" s="92" t="str">
        <f>IF(ISERROR(IF(ISBLANK(C756),"",_xlfn.XLOOKUP(C756,'[1]Инф. по МКД'!$D$3:$D$13151,'[1]Инф. по МКД'!$C$3:$C$13151,,0))),"",IF(ISBLANK(C756),"",_xlfn.XLOOKUP(C756,'[1]Инф. по МКД'!$D$3:$D$13151,'[1]Инф. по МКД'!$C$3:$C$13151,,0)))</f>
        <v>Кунгурский муниципальный округ Пермского края</v>
      </c>
      <c r="C756" s="96" t="s">
        <v>927</v>
      </c>
      <c r="D756" s="74">
        <f>IF(ISERROR(IF(ISBLANK($C756),"",VLOOKUP($C756,'[1]Инф. по МКД'!$D$3:$T$13113,3,0))),"",IF(ISBLANK($C756),"",VLOOKUP($C756,'[1]Инф. по МКД'!$D$3:$T$13113,3,0)))</f>
        <v>1973</v>
      </c>
      <c r="E756" s="75"/>
      <c r="F756" s="87" t="str">
        <f>IF(ISERROR(IF(ISBLANK($C756),"",VLOOKUP($C756,'[1]Инф. по МКД'!$D$3:$T$13113,5,0))),"",IF(ISBLANK($C756),"",VLOOKUP($C756,'[1]Инф. по МКД'!$D$3:$T$13113,5,0)))</f>
        <v>Кирпич</v>
      </c>
      <c r="G756" s="75">
        <f>IF(ISERROR(IF(ISBLANK($C756),"",VLOOKUP($C756,'[1]Инф. по МКД'!$D$3:$T$13113,9,0))),"",IF(ISBLANK($C756),"",VLOOKUP($C756,'[1]Инф. по МКД'!$D$3:$T$13113,9,0)))</f>
        <v>5</v>
      </c>
      <c r="H756" s="61">
        <f>IF(ISERROR(IF(ISBLANK($C756),"",VLOOKUP($C756,'[1]Инф. по МКД'!$D$3:$T$13113,10,0))),"",IF(ISBLANK($C756),"",VLOOKUP($C756,'[1]Инф. по МКД'!$D$3:$T$13113,10,0)))</f>
        <v>3</v>
      </c>
      <c r="I756" s="77">
        <f>IF(ISERROR(IF(ISBLANK($C756),"",VLOOKUP($C756,'[1]Инф. по МКД'!$D$3:$T$13113,14,0))),"",IF(ISBLANK($C756),"",VLOOKUP($C756,'[1]Инф. по МКД'!$D$3:$T$13113,14,0)))</f>
        <v>3667.5</v>
      </c>
      <c r="J756" s="78">
        <f>IF(ISERROR(IF(ISBLANK($C756),"",VLOOKUP($C756,'[1]Инф. по МКД'!$D$3:$T$13113,15,0))),"",IF(ISBLANK($C756),"",VLOOKUP($C756,'[1]Инф. по МКД'!$D$3:$T$13113,15,0)))</f>
        <v>3334.1</v>
      </c>
      <c r="K756" s="77">
        <f>IF(ISERROR(IF(ISBLANK($C756),"",VLOOKUP($C756,'[1]Инф. по МКД'!$D$3:$T$13113,16,0))),"",IF(ISBLANK($C756),"",VLOOKUP($C756,'[1]Инф. по МКД'!$D$3:$T$13113,16,0)))</f>
        <v>3194.4</v>
      </c>
      <c r="L756" s="79">
        <f>IF(ISERROR(IF(ISBLANK($C756),"",VLOOKUP($C756,'[1]Инф. по МКД'!$D$3:$T$13113,17,0))),"",IF(ISBLANK($C756),"",VLOOKUP($C756,'[1]Инф. по МКД'!$D$3:$T$13113,17,0)))</f>
        <v>149</v>
      </c>
      <c r="M756" s="80">
        <f t="shared" si="103"/>
        <v>16516659.6</v>
      </c>
      <c r="N756" s="78"/>
      <c r="O756" s="78"/>
      <c r="P756" s="78"/>
      <c r="Q756" s="80">
        <f>IF('Форма 2'!D756=0,"",'Форма 2'!D756-N756-O756-P756)</f>
        <v>16516659.6</v>
      </c>
      <c r="R756" s="81">
        <f t="shared" ref="R756:R766" si="110">M756/J756</f>
        <v>4953.8584925467139</v>
      </c>
      <c r="S756" s="81">
        <f t="shared" ref="S756:S766" si="111">R756</f>
        <v>4953.8584925467139</v>
      </c>
      <c r="T756" s="82">
        <v>46387</v>
      </c>
      <c r="U756" s="75" t="s">
        <v>44</v>
      </c>
      <c r="V756" s="84"/>
      <c r="W756" s="84">
        <f t="shared" si="105"/>
        <v>1</v>
      </c>
      <c r="X756" s="85" t="s">
        <v>961</v>
      </c>
      <c r="Y756" s="85" t="s">
        <v>961</v>
      </c>
      <c r="Z756" s="85" t="s">
        <v>961</v>
      </c>
      <c r="AA756" s="85" t="s">
        <v>961</v>
      </c>
      <c r="AB756" s="85" t="s">
        <v>961</v>
      </c>
      <c r="AC756" s="85" t="s">
        <v>961</v>
      </c>
      <c r="AD756" s="85" t="s">
        <v>961</v>
      </c>
      <c r="AE756" s="99" t="s">
        <v>961</v>
      </c>
      <c r="AF756" s="86" t="s">
        <v>961</v>
      </c>
      <c r="AG756" s="85">
        <v>1</v>
      </c>
      <c r="AH756" s="85" t="s">
        <v>961</v>
      </c>
      <c r="AI756" s="85" t="s">
        <v>961</v>
      </c>
      <c r="AJ756" s="85" t="s">
        <v>961</v>
      </c>
      <c r="AK756" s="85" t="s">
        <v>961</v>
      </c>
      <c r="AL756" s="85" t="s">
        <v>961</v>
      </c>
      <c r="AM756" s="85" t="s">
        <v>961</v>
      </c>
      <c r="AN756" s="85" t="s">
        <v>961</v>
      </c>
      <c r="AO756" s="85" t="s">
        <v>961</v>
      </c>
      <c r="AP756" s="85" t="s">
        <v>961</v>
      </c>
      <c r="AQ756" s="85" t="s">
        <v>961</v>
      </c>
      <c r="AR756" s="85" t="s">
        <v>961</v>
      </c>
    </row>
    <row r="757" spans="1:44" ht="16.5" thickTop="1" thickBot="1" x14ac:dyDescent="0.3">
      <c r="A757" s="61">
        <f t="shared" si="104"/>
        <v>2</v>
      </c>
      <c r="B757" s="92" t="str">
        <f>IF(ISERROR(IF(ISBLANK(C757),"",_xlfn.XLOOKUP(C757,'[1]Инф. по МКД'!$D$3:$D$13151,'[1]Инф. по МКД'!$C$3:$C$13151,,0))),"",IF(ISBLANK(C757),"",_xlfn.XLOOKUP(C757,'[1]Инф. по МКД'!$D$3:$D$13151,'[1]Инф. по МКД'!$C$3:$C$13151,,0)))</f>
        <v>Кунгурский муниципальный округ Пермского края</v>
      </c>
      <c r="C757" s="96" t="s">
        <v>187</v>
      </c>
      <c r="D757" s="74">
        <f>IF(ISERROR(IF(ISBLANK($C757),"",VLOOKUP($C757,'[1]Инф. по МКД'!$D$3:$T$13113,3,0))),"",IF(ISBLANK($C757),"",VLOOKUP($C757,'[1]Инф. по МКД'!$D$3:$T$13113,3,0)))</f>
        <v>1976</v>
      </c>
      <c r="E757" s="75"/>
      <c r="F757" s="87" t="str">
        <f>IF(ISERROR(IF(ISBLANK($C757),"",VLOOKUP($C757,'[1]Инф. по МКД'!$D$3:$T$13113,5,0))),"",IF(ISBLANK($C757),"",VLOOKUP($C757,'[1]Инф. по МКД'!$D$3:$T$13113,5,0)))</f>
        <v>Кирпич</v>
      </c>
      <c r="G757" s="75">
        <f>IF(ISERROR(IF(ISBLANK($C757),"",VLOOKUP($C757,'[1]Инф. по МКД'!$D$3:$T$13113,9,0))),"",IF(ISBLANK($C757),"",VLOOKUP($C757,'[1]Инф. по МКД'!$D$3:$T$13113,9,0)))</f>
        <v>5</v>
      </c>
      <c r="H757" s="61">
        <f>IF(ISERROR(IF(ISBLANK($C757),"",VLOOKUP($C757,'[1]Инф. по МКД'!$D$3:$T$13113,10,0))),"",IF(ISBLANK($C757),"",VLOOKUP($C757,'[1]Инф. по МКД'!$D$3:$T$13113,10,0)))</f>
        <v>6</v>
      </c>
      <c r="I757" s="77">
        <f>IF(ISERROR(IF(ISBLANK($C757),"",VLOOKUP($C757,'[1]Инф. по МКД'!$D$3:$T$13113,14,0))),"",IF(ISBLANK($C757),"",VLOOKUP($C757,'[1]Инф. по МКД'!$D$3:$T$13113,14,0)))</f>
        <v>4924.3</v>
      </c>
      <c r="J757" s="78">
        <f>IF(ISERROR(IF(ISBLANK($C757),"",VLOOKUP($C757,'[1]Инф. по МКД'!$D$3:$T$13113,15,0))),"",IF(ISBLANK($C757),"",VLOOKUP($C757,'[1]Инф. по МКД'!$D$3:$T$13113,15,0)))</f>
        <v>4476.6000000000004</v>
      </c>
      <c r="K757" s="77">
        <f>IF(ISERROR(IF(ISBLANK($C757),"",VLOOKUP($C757,'[1]Инф. по МКД'!$D$3:$T$13113,16,0))),"",IF(ISBLANK($C757),"",VLOOKUP($C757,'[1]Инф. по МКД'!$D$3:$T$13113,16,0)))</f>
        <v>4399.1000000000004</v>
      </c>
      <c r="L757" s="79">
        <f>IF(ISERROR(IF(ISBLANK($C757),"",VLOOKUP($C757,'[1]Инф. по МКД'!$D$3:$T$13113,17,0))),"",IF(ISBLANK($C757),"",VLOOKUP($C757,'[1]Инф. по МКД'!$D$3:$T$13113,17,0)))</f>
        <v>213</v>
      </c>
      <c r="M757" s="80">
        <f t="shared" si="103"/>
        <v>2577378.62</v>
      </c>
      <c r="N757" s="78"/>
      <c r="O757" s="78"/>
      <c r="P757" s="78"/>
      <c r="Q757" s="80">
        <f>IF('Форма 2'!D757=0,"",'Форма 2'!D757-N757-O757-P757)</f>
        <v>2577378.62</v>
      </c>
      <c r="R757" s="81">
        <f t="shared" si="110"/>
        <v>575.74467676361519</v>
      </c>
      <c r="S757" s="81">
        <f t="shared" si="111"/>
        <v>575.74467676361519</v>
      </c>
      <c r="T757" s="82">
        <v>46387</v>
      </c>
      <c r="U757" s="75" t="s">
        <v>44</v>
      </c>
      <c r="V757" s="84"/>
      <c r="W757" s="84">
        <f t="shared" si="105"/>
        <v>1</v>
      </c>
      <c r="X757" s="85" t="s">
        <v>961</v>
      </c>
      <c r="Y757" s="85" t="s">
        <v>961</v>
      </c>
      <c r="Z757" s="85">
        <v>1</v>
      </c>
      <c r="AA757" s="85" t="s">
        <v>961</v>
      </c>
      <c r="AB757" s="85" t="s">
        <v>961</v>
      </c>
      <c r="AC757" s="85" t="s">
        <v>961</v>
      </c>
      <c r="AD757" s="85" t="s">
        <v>961</v>
      </c>
      <c r="AE757" s="99" t="s">
        <v>961</v>
      </c>
      <c r="AF757" s="86" t="s">
        <v>961</v>
      </c>
      <c r="AG757" s="85" t="s">
        <v>961</v>
      </c>
      <c r="AH757" s="85" t="s">
        <v>961</v>
      </c>
      <c r="AI757" s="85" t="s">
        <v>961</v>
      </c>
      <c r="AJ757" s="85" t="s">
        <v>961</v>
      </c>
      <c r="AK757" s="85" t="s">
        <v>961</v>
      </c>
      <c r="AL757" s="85" t="s">
        <v>961</v>
      </c>
      <c r="AM757" s="85" t="s">
        <v>961</v>
      </c>
      <c r="AN757" s="85" t="s">
        <v>961</v>
      </c>
      <c r="AO757" s="85" t="s">
        <v>961</v>
      </c>
      <c r="AP757" s="85" t="s">
        <v>961</v>
      </c>
      <c r="AQ757" s="85" t="s">
        <v>961</v>
      </c>
      <c r="AR757" s="85" t="s">
        <v>961</v>
      </c>
    </row>
    <row r="758" spans="1:44" ht="16.5" thickTop="1" thickBot="1" x14ac:dyDescent="0.3">
      <c r="A758" s="61">
        <f t="shared" si="104"/>
        <v>3</v>
      </c>
      <c r="B758" s="92" t="str">
        <f>IF(ISERROR(IF(ISBLANK(C758),"",_xlfn.XLOOKUP(C758,'[1]Инф. по МКД'!$D$3:$D$13151,'[1]Инф. по МКД'!$C$3:$C$13151,,0))),"",IF(ISBLANK(C758),"",_xlfn.XLOOKUP(C758,'[1]Инф. по МКД'!$D$3:$D$13151,'[1]Инф. по МКД'!$C$3:$C$13151,,0)))</f>
        <v>Кунгурский муниципальный округ Пермского края</v>
      </c>
      <c r="C758" s="96" t="s">
        <v>188</v>
      </c>
      <c r="D758" s="74">
        <f>IF(ISERROR(IF(ISBLANK($C758),"",VLOOKUP($C758,'[1]Инф. по МКД'!$D$3:$T$13113,3,0))),"",IF(ISBLANK($C758),"",VLOOKUP($C758,'[1]Инф. по МКД'!$D$3:$T$13113,3,0)))</f>
        <v>1984</v>
      </c>
      <c r="E758" s="75"/>
      <c r="F758" s="87" t="str">
        <f>IF(ISERROR(IF(ISBLANK($C758),"",VLOOKUP($C758,'[1]Инф. по МКД'!$D$3:$T$13113,5,0))),"",IF(ISBLANK($C758),"",VLOOKUP($C758,'[1]Инф. по МКД'!$D$3:$T$13113,5,0)))</f>
        <v>Кирпич</v>
      </c>
      <c r="G758" s="75">
        <f>IF(ISERROR(IF(ISBLANK($C758),"",VLOOKUP($C758,'[1]Инф. по МКД'!$D$3:$T$13113,9,0))),"",IF(ISBLANK($C758),"",VLOOKUP($C758,'[1]Инф. по МКД'!$D$3:$T$13113,9,0)))</f>
        <v>5</v>
      </c>
      <c r="H758" s="61">
        <f>IF(ISERROR(IF(ISBLANK($C758),"",VLOOKUP($C758,'[1]Инф. по МКД'!$D$3:$T$13113,10,0))),"",IF(ISBLANK($C758),"",VLOOKUP($C758,'[1]Инф. по МКД'!$D$3:$T$13113,10,0)))</f>
        <v>4</v>
      </c>
      <c r="I758" s="77">
        <f>IF(ISERROR(IF(ISBLANK($C758),"",VLOOKUP($C758,'[1]Инф. по МКД'!$D$3:$T$13113,14,0))),"",IF(ISBLANK($C758),"",VLOOKUP($C758,'[1]Инф. по МКД'!$D$3:$T$13113,14,0)))</f>
        <v>2689.6</v>
      </c>
      <c r="J758" s="78">
        <f>IF(ISERROR(IF(ISBLANK($C758),"",VLOOKUP($C758,'[1]Инф. по МКД'!$D$3:$T$13113,15,0))),"",IF(ISBLANK($C758),"",VLOOKUP($C758,'[1]Инф. по МКД'!$D$3:$T$13113,15,0)))</f>
        <v>2689.6</v>
      </c>
      <c r="K758" s="77">
        <f>IF(ISERROR(IF(ISBLANK($C758),"",VLOOKUP($C758,'[1]Инф. по МКД'!$D$3:$T$13113,16,0))),"",IF(ISBLANK($C758),"",VLOOKUP($C758,'[1]Инф. по МКД'!$D$3:$T$13113,16,0)))</f>
        <v>2420.64</v>
      </c>
      <c r="L758" s="79">
        <f>IF(ISERROR(IF(ISBLANK($C758),"",VLOOKUP($C758,'[1]Инф. по МКД'!$D$3:$T$13113,17,0))),"",IF(ISBLANK($C758),"",VLOOKUP($C758,'[1]Инф. по МКД'!$D$3:$T$13113,17,0)))</f>
        <v>0</v>
      </c>
      <c r="M758" s="80">
        <f t="shared" si="103"/>
        <v>13520404.030000001</v>
      </c>
      <c r="N758" s="78"/>
      <c r="O758" s="78"/>
      <c r="P758" s="78"/>
      <c r="Q758" s="80">
        <f>IF('Форма 2'!D758=0,"",'Форма 2'!D758-N758-O758-P758)</f>
        <v>13520404.030000001</v>
      </c>
      <c r="R758" s="81">
        <f t="shared" si="110"/>
        <v>5026.9199992563954</v>
      </c>
      <c r="S758" s="81">
        <f t="shared" si="111"/>
        <v>5026.9199992563954</v>
      </c>
      <c r="T758" s="82">
        <v>46387</v>
      </c>
      <c r="U758" s="75" t="s">
        <v>44</v>
      </c>
      <c r="V758" s="84"/>
      <c r="W758" s="84">
        <f t="shared" si="105"/>
        <v>2</v>
      </c>
      <c r="X758" s="85" t="s">
        <v>961</v>
      </c>
      <c r="Y758" s="85" t="s">
        <v>961</v>
      </c>
      <c r="Z758" s="85">
        <v>1</v>
      </c>
      <c r="AA758" s="85" t="s">
        <v>961</v>
      </c>
      <c r="AB758" s="85" t="s">
        <v>961</v>
      </c>
      <c r="AC758" s="85" t="s">
        <v>961</v>
      </c>
      <c r="AD758" s="85" t="s">
        <v>961</v>
      </c>
      <c r="AE758" s="99" t="s">
        <v>961</v>
      </c>
      <c r="AF758" s="86" t="s">
        <v>961</v>
      </c>
      <c r="AG758" s="85">
        <v>1</v>
      </c>
      <c r="AH758" s="85" t="s">
        <v>961</v>
      </c>
      <c r="AI758" s="85" t="s">
        <v>961</v>
      </c>
      <c r="AJ758" s="85" t="s">
        <v>961</v>
      </c>
      <c r="AK758" s="85" t="s">
        <v>961</v>
      </c>
      <c r="AL758" s="85" t="s">
        <v>961</v>
      </c>
      <c r="AM758" s="85" t="s">
        <v>961</v>
      </c>
      <c r="AN758" s="85" t="s">
        <v>961</v>
      </c>
      <c r="AO758" s="85" t="s">
        <v>961</v>
      </c>
      <c r="AP758" s="85" t="s">
        <v>961</v>
      </c>
      <c r="AQ758" s="85" t="s">
        <v>961</v>
      </c>
      <c r="AR758" s="85" t="s">
        <v>961</v>
      </c>
    </row>
    <row r="759" spans="1:44" ht="16.5" thickTop="1" thickBot="1" x14ac:dyDescent="0.3">
      <c r="A759" s="61">
        <f t="shared" si="104"/>
        <v>4</v>
      </c>
      <c r="B759" s="92" t="str">
        <f>IF(ISERROR(IF(ISBLANK(C759),"",_xlfn.XLOOKUP(C759,'[1]Инф. по МКД'!$D$3:$D$13151,'[1]Инф. по МКД'!$C$3:$C$13151,,0))),"",IF(ISBLANK(C759),"",_xlfn.XLOOKUP(C759,'[1]Инф. по МКД'!$D$3:$D$13151,'[1]Инф. по МКД'!$C$3:$C$13151,,0)))</f>
        <v>Кунгурский муниципальный округ Пермского края</v>
      </c>
      <c r="C759" s="96" t="s">
        <v>574</v>
      </c>
      <c r="D759" s="74">
        <f>IF(ISERROR(IF(ISBLANK($C759),"",VLOOKUP($C759,'[1]Инф. по МКД'!$D$3:$T$13113,3,0))),"",IF(ISBLANK($C759),"",VLOOKUP($C759,'[1]Инф. по МКД'!$D$3:$T$13113,3,0)))</f>
        <v>1992</v>
      </c>
      <c r="E759" s="75"/>
      <c r="F759" s="87" t="str">
        <f>IF(ISERROR(IF(ISBLANK($C759),"",VLOOKUP($C759,'[1]Инф. по МКД'!$D$3:$T$13113,5,0))),"",IF(ISBLANK($C759),"",VLOOKUP($C759,'[1]Инф. по МКД'!$D$3:$T$13113,5,0)))</f>
        <v>панели</v>
      </c>
      <c r="G759" s="75">
        <f>IF(ISERROR(IF(ISBLANK($C759),"",VLOOKUP($C759,'[1]Инф. по МКД'!$D$3:$T$13113,9,0))),"",IF(ISBLANK($C759),"",VLOOKUP($C759,'[1]Инф. по МКД'!$D$3:$T$13113,9,0)))</f>
        <v>5</v>
      </c>
      <c r="H759" s="61">
        <f>IF(ISERROR(IF(ISBLANK($C759),"",VLOOKUP($C759,'[1]Инф. по МКД'!$D$3:$T$13113,10,0))),"",IF(ISBLANK($C759),"",VLOOKUP($C759,'[1]Инф. по МКД'!$D$3:$T$13113,10,0)))</f>
        <v>4</v>
      </c>
      <c r="I759" s="77">
        <f>IF(ISERROR(IF(ISBLANK($C759),"",VLOOKUP($C759,'[1]Инф. по МКД'!$D$3:$T$13113,14,0))),"",IF(ISBLANK($C759),"",VLOOKUP($C759,'[1]Инф. по МКД'!$D$3:$T$13113,14,0)))</f>
        <v>2614</v>
      </c>
      <c r="J759" s="78">
        <f>IF(ISERROR(IF(ISBLANK($C759),"",VLOOKUP($C759,'[1]Инф. по МКД'!$D$3:$T$13113,15,0))),"",IF(ISBLANK($C759),"",VLOOKUP($C759,'[1]Инф. по МКД'!$D$3:$T$13113,15,0)))</f>
        <v>2614</v>
      </c>
      <c r="K759" s="77">
        <f>IF(ISERROR(IF(ISBLANK($C759),"",VLOOKUP($C759,'[1]Инф. по МКД'!$D$3:$T$13113,16,0))),"",IF(ISBLANK($C759),"",VLOOKUP($C759,'[1]Инф. по МКД'!$D$3:$T$13113,16,0)))</f>
        <v>2430.1</v>
      </c>
      <c r="L759" s="79">
        <f>IF(ISERROR(IF(ISBLANK($C759),"",VLOOKUP($C759,'[1]Инф. по МКД'!$D$3:$T$13113,17,0))),"",IF(ISBLANK($C759),"",VLOOKUP($C759,'[1]Инф. по МКД'!$D$3:$T$13113,17,0)))</f>
        <v>111</v>
      </c>
      <c r="M759" s="80">
        <f t="shared" si="103"/>
        <v>18475386.039999999</v>
      </c>
      <c r="N759" s="78"/>
      <c r="O759" s="78"/>
      <c r="P759" s="78"/>
      <c r="Q759" s="80">
        <f>IF('Форма 2'!D759=0,"",'Форма 2'!D759-N759-O759-P759)</f>
        <v>18475386.039999999</v>
      </c>
      <c r="R759" s="81">
        <f t="shared" si="110"/>
        <v>7067.86</v>
      </c>
      <c r="S759" s="81">
        <f t="shared" si="111"/>
        <v>7067.86</v>
      </c>
      <c r="T759" s="82">
        <v>46387</v>
      </c>
      <c r="U759" s="75" t="s">
        <v>44</v>
      </c>
      <c r="V759" s="84"/>
      <c r="W759" s="84">
        <f t="shared" si="105"/>
        <v>1</v>
      </c>
      <c r="X759" s="85" t="s">
        <v>961</v>
      </c>
      <c r="Y759" s="85" t="s">
        <v>961</v>
      </c>
      <c r="Z759" s="85" t="s">
        <v>961</v>
      </c>
      <c r="AA759" s="85" t="s">
        <v>961</v>
      </c>
      <c r="AB759" s="85" t="s">
        <v>961</v>
      </c>
      <c r="AC759" s="85" t="s">
        <v>961</v>
      </c>
      <c r="AD759" s="85" t="s">
        <v>961</v>
      </c>
      <c r="AE759" s="99" t="s">
        <v>961</v>
      </c>
      <c r="AF759" s="86" t="s">
        <v>961</v>
      </c>
      <c r="AG759" s="85" t="s">
        <v>961</v>
      </c>
      <c r="AH759" s="85" t="s">
        <v>961</v>
      </c>
      <c r="AI759" s="85">
        <v>1</v>
      </c>
      <c r="AJ759" s="85" t="s">
        <v>961</v>
      </c>
      <c r="AK759" s="85" t="s">
        <v>961</v>
      </c>
      <c r="AL759" s="85" t="s">
        <v>961</v>
      </c>
      <c r="AM759" s="85" t="s">
        <v>961</v>
      </c>
      <c r="AN759" s="85" t="s">
        <v>961</v>
      </c>
      <c r="AO759" s="85" t="s">
        <v>961</v>
      </c>
      <c r="AP759" s="85" t="s">
        <v>961</v>
      </c>
      <c r="AQ759" s="85" t="s">
        <v>961</v>
      </c>
      <c r="AR759" s="85" t="s">
        <v>961</v>
      </c>
    </row>
    <row r="760" spans="1:44" ht="16.5" thickTop="1" thickBot="1" x14ac:dyDescent="0.3">
      <c r="A760" s="61">
        <f t="shared" si="104"/>
        <v>5</v>
      </c>
      <c r="B760" s="92" t="str">
        <f>IF(ISERROR(IF(ISBLANK(C760),"",_xlfn.XLOOKUP(C760,'[1]Инф. по МКД'!$D$3:$D$13151,'[1]Инф. по МКД'!$C$3:$C$13151,,0))),"",IF(ISBLANK(C760),"",_xlfn.XLOOKUP(C760,'[1]Инф. по МКД'!$D$3:$D$13151,'[1]Инф. по МКД'!$C$3:$C$13151,,0)))</f>
        <v>Кунгурский муниципальный округ Пермского края</v>
      </c>
      <c r="C760" s="96" t="s">
        <v>575</v>
      </c>
      <c r="D760" s="74">
        <f>IF(ISERROR(IF(ISBLANK($C760),"",VLOOKUP($C760,'[1]Инф. по МКД'!$D$3:$T$13113,3,0))),"",IF(ISBLANK($C760),"",VLOOKUP($C760,'[1]Инф. по МКД'!$D$3:$T$13113,3,0)))</f>
        <v>1959</v>
      </c>
      <c r="E760" s="75"/>
      <c r="F760" s="87" t="str">
        <f>IF(ISERROR(IF(ISBLANK($C760),"",VLOOKUP($C760,'[1]Инф. по МКД'!$D$3:$T$13113,5,0))),"",IF(ISBLANK($C760),"",VLOOKUP($C760,'[1]Инф. по МКД'!$D$3:$T$13113,5,0)))</f>
        <v>Кирпич</v>
      </c>
      <c r="G760" s="75">
        <f>IF(ISERROR(IF(ISBLANK($C760),"",VLOOKUP($C760,'[1]Инф. по МКД'!$D$3:$T$13113,9,0))),"",IF(ISBLANK($C760),"",VLOOKUP($C760,'[1]Инф. по МКД'!$D$3:$T$13113,9,0)))</f>
        <v>4</v>
      </c>
      <c r="H760" s="61">
        <f>IF(ISERROR(IF(ISBLANK($C760),"",VLOOKUP($C760,'[1]Инф. по МКД'!$D$3:$T$13113,10,0))),"",IF(ISBLANK($C760),"",VLOOKUP($C760,'[1]Инф. по МКД'!$D$3:$T$13113,10,0)))</f>
        <v>3</v>
      </c>
      <c r="I760" s="77">
        <f>IF(ISERROR(IF(ISBLANK($C760),"",VLOOKUP($C760,'[1]Инф. по МКД'!$D$3:$T$13113,14,0))),"",IF(ISBLANK($C760),"",VLOOKUP($C760,'[1]Инф. по МКД'!$D$3:$T$13113,14,0)))</f>
        <v>1642.3</v>
      </c>
      <c r="J760" s="78">
        <f>IF(ISERROR(IF(ISBLANK($C760),"",VLOOKUP($C760,'[1]Инф. по МКД'!$D$3:$T$13113,15,0))),"",IF(ISBLANK($C760),"",VLOOKUP($C760,'[1]Инф. по МКД'!$D$3:$T$13113,15,0)))</f>
        <v>1493</v>
      </c>
      <c r="K760" s="77">
        <f>IF(ISERROR(IF(ISBLANK($C760),"",VLOOKUP($C760,'[1]Инф. по МКД'!$D$3:$T$13113,16,0))),"",IF(ISBLANK($C760),"",VLOOKUP($C760,'[1]Инф. по МКД'!$D$3:$T$13113,16,0)))</f>
        <v>1466.3</v>
      </c>
      <c r="L760" s="79">
        <f>IF(ISERROR(IF(ISBLANK($C760),"",VLOOKUP($C760,'[1]Инф. по МКД'!$D$3:$T$13113,17,0))),"",IF(ISBLANK($C760),"",VLOOKUP($C760,'[1]Инф. по МКД'!$D$3:$T$13113,17,0)))</f>
        <v>64</v>
      </c>
      <c r="M760" s="80">
        <f t="shared" si="103"/>
        <v>1760217.14</v>
      </c>
      <c r="N760" s="78"/>
      <c r="O760" s="78"/>
      <c r="P760" s="78"/>
      <c r="Q760" s="80">
        <f>IF('Форма 2'!D760=0,"",'Форма 2'!D760-N760-O760-P760)</f>
        <v>1760217.14</v>
      </c>
      <c r="R760" s="81">
        <f t="shared" si="110"/>
        <v>1178.98</v>
      </c>
      <c r="S760" s="81">
        <f t="shared" si="111"/>
        <v>1178.98</v>
      </c>
      <c r="T760" s="82">
        <v>46387</v>
      </c>
      <c r="U760" s="75" t="s">
        <v>43</v>
      </c>
      <c r="V760" s="83"/>
      <c r="W760" s="84">
        <f t="shared" si="105"/>
        <v>1</v>
      </c>
      <c r="X760" s="85" t="s">
        <v>961</v>
      </c>
      <c r="Y760" s="85" t="s">
        <v>961</v>
      </c>
      <c r="Z760" s="85" t="s">
        <v>961</v>
      </c>
      <c r="AA760" s="85" t="s">
        <v>961</v>
      </c>
      <c r="AB760" s="85" t="s">
        <v>961</v>
      </c>
      <c r="AC760" s="85" t="s">
        <v>961</v>
      </c>
      <c r="AD760" s="85">
        <v>1</v>
      </c>
      <c r="AE760" s="99" t="s">
        <v>961</v>
      </c>
      <c r="AF760" s="86" t="s">
        <v>961</v>
      </c>
      <c r="AG760" s="85" t="s">
        <v>961</v>
      </c>
      <c r="AH760" s="85" t="s">
        <v>961</v>
      </c>
      <c r="AI760" s="85" t="s">
        <v>961</v>
      </c>
      <c r="AJ760" s="85" t="s">
        <v>961</v>
      </c>
      <c r="AK760" s="85" t="s">
        <v>961</v>
      </c>
      <c r="AL760" s="85" t="s">
        <v>961</v>
      </c>
      <c r="AM760" s="85" t="s">
        <v>961</v>
      </c>
      <c r="AN760" s="85" t="s">
        <v>961</v>
      </c>
      <c r="AO760" s="85" t="s">
        <v>961</v>
      </c>
      <c r="AP760" s="85" t="s">
        <v>961</v>
      </c>
      <c r="AQ760" s="85" t="s">
        <v>961</v>
      </c>
      <c r="AR760" s="85" t="s">
        <v>961</v>
      </c>
    </row>
    <row r="761" spans="1:44" ht="16.5" thickTop="1" thickBot="1" x14ac:dyDescent="0.3">
      <c r="A761" s="61">
        <f t="shared" si="104"/>
        <v>6</v>
      </c>
      <c r="B761" s="92" t="str">
        <f>IF(ISERROR(IF(ISBLANK(C761),"",_xlfn.XLOOKUP(C761,'[1]Инф. по МКД'!$D$3:$D$13151,'[1]Инф. по МКД'!$C$3:$C$13151,,0))),"",IF(ISBLANK(C761),"",_xlfn.XLOOKUP(C761,'[1]Инф. по МКД'!$D$3:$D$13151,'[1]Инф. по МКД'!$C$3:$C$13151,,0)))</f>
        <v>Кунгурский муниципальный округ Пермского края</v>
      </c>
      <c r="C761" s="96" t="s">
        <v>189</v>
      </c>
      <c r="D761" s="74">
        <f>IF(ISERROR(IF(ISBLANK($C761),"",VLOOKUP($C761,'[1]Инф. по МКД'!$D$3:$T$13113,3,0))),"",IF(ISBLANK($C761),"",VLOOKUP($C761,'[1]Инф. по МКД'!$D$3:$T$13113,3,0)))</f>
        <v>1966</v>
      </c>
      <c r="E761" s="75"/>
      <c r="F761" s="87" t="str">
        <f>IF(ISERROR(IF(ISBLANK($C761),"",VLOOKUP($C761,'[1]Инф. по МКД'!$D$3:$T$13113,5,0))),"",IF(ISBLANK($C761),"",VLOOKUP($C761,'[1]Инф. по МКД'!$D$3:$T$13113,5,0)))</f>
        <v>Кирпич</v>
      </c>
      <c r="G761" s="75">
        <f>IF(ISERROR(IF(ISBLANK($C761),"",VLOOKUP($C761,'[1]Инф. по МКД'!$D$3:$T$13113,9,0))),"",IF(ISBLANK($C761),"",VLOOKUP($C761,'[1]Инф. по МКД'!$D$3:$T$13113,9,0)))</f>
        <v>3</v>
      </c>
      <c r="H761" s="61">
        <f>IF(ISERROR(IF(ISBLANK($C761),"",VLOOKUP($C761,'[1]Инф. по МКД'!$D$3:$T$13113,10,0))),"",IF(ISBLANK($C761),"",VLOOKUP($C761,'[1]Инф. по МКД'!$D$3:$T$13113,10,0)))</f>
        <v>2</v>
      </c>
      <c r="I761" s="77">
        <f>IF(ISERROR(IF(ISBLANK($C761),"",VLOOKUP($C761,'[1]Инф. по МКД'!$D$3:$T$13113,14,0))),"",IF(ISBLANK($C761),"",VLOOKUP($C761,'[1]Инф. по МКД'!$D$3:$T$13113,14,0)))</f>
        <v>1563.02</v>
      </c>
      <c r="J761" s="78">
        <f>IF(ISERROR(IF(ISBLANK($C761),"",VLOOKUP($C761,'[1]Инф. по МКД'!$D$3:$T$13113,15,0))),"",IF(ISBLANK($C761),"",VLOOKUP($C761,'[1]Инф. по МКД'!$D$3:$T$13113,15,0)))</f>
        <v>1047.5</v>
      </c>
      <c r="K761" s="77">
        <f>IF(ISERROR(IF(ISBLANK($C761),"",VLOOKUP($C761,'[1]Инф. по МКД'!$D$3:$T$13113,16,0))),"",IF(ISBLANK($C761),"",VLOOKUP($C761,'[1]Инф. по МКД'!$D$3:$T$13113,16,0)))</f>
        <v>942.75</v>
      </c>
      <c r="L761" s="79">
        <f>IF(ISERROR(IF(ISBLANK($C761),"",VLOOKUP($C761,'[1]Инф. по МКД'!$D$3:$T$13113,17,0))),"",IF(ISBLANK($C761),"",VLOOKUP($C761,'[1]Инф. по МКД'!$D$3:$T$13113,17,0)))</f>
        <v>0</v>
      </c>
      <c r="M761" s="80">
        <f t="shared" si="103"/>
        <v>14938391.720000001</v>
      </c>
      <c r="N761" s="78"/>
      <c r="O761" s="78"/>
      <c r="P761" s="78"/>
      <c r="Q761" s="80">
        <f>IF('Форма 2'!D761=0,"",'Форма 2'!D761-N761-O761-P761)</f>
        <v>14938391.720000001</v>
      </c>
      <c r="R761" s="81">
        <f t="shared" si="110"/>
        <v>14260.994482100239</v>
      </c>
      <c r="S761" s="81">
        <f t="shared" si="111"/>
        <v>14260.994482100239</v>
      </c>
      <c r="T761" s="82">
        <v>46387</v>
      </c>
      <c r="U761" s="75" t="s">
        <v>44</v>
      </c>
      <c r="V761" s="84"/>
      <c r="W761" s="84">
        <f t="shared" si="105"/>
        <v>1</v>
      </c>
      <c r="X761" s="85" t="s">
        <v>961</v>
      </c>
      <c r="Y761" s="85" t="s">
        <v>961</v>
      </c>
      <c r="Z761" s="85" t="s">
        <v>961</v>
      </c>
      <c r="AA761" s="85" t="s">
        <v>961</v>
      </c>
      <c r="AB761" s="85" t="s">
        <v>961</v>
      </c>
      <c r="AC761" s="85" t="s">
        <v>961</v>
      </c>
      <c r="AD761" s="85" t="s">
        <v>961</v>
      </c>
      <c r="AE761" s="99" t="s">
        <v>961</v>
      </c>
      <c r="AF761" s="86" t="s">
        <v>961</v>
      </c>
      <c r="AG761" s="85">
        <v>1</v>
      </c>
      <c r="AH761" s="85" t="s">
        <v>961</v>
      </c>
      <c r="AI761" s="85" t="s">
        <v>961</v>
      </c>
      <c r="AJ761" s="85" t="s">
        <v>961</v>
      </c>
      <c r="AK761" s="85" t="s">
        <v>961</v>
      </c>
      <c r="AL761" s="85" t="s">
        <v>961</v>
      </c>
      <c r="AM761" s="85" t="s">
        <v>961</v>
      </c>
      <c r="AN761" s="85" t="s">
        <v>961</v>
      </c>
      <c r="AO761" s="85" t="s">
        <v>961</v>
      </c>
      <c r="AP761" s="85" t="s">
        <v>961</v>
      </c>
      <c r="AQ761" s="85" t="s">
        <v>961</v>
      </c>
      <c r="AR761" s="85" t="s">
        <v>961</v>
      </c>
    </row>
    <row r="762" spans="1:44" ht="16.5" thickTop="1" thickBot="1" x14ac:dyDescent="0.3">
      <c r="A762" s="61">
        <f t="shared" si="104"/>
        <v>7</v>
      </c>
      <c r="B762" s="92" t="str">
        <f>IF(ISERROR(IF(ISBLANK(C762),"",_xlfn.XLOOKUP(C762,'[1]Инф. по МКД'!$D$3:$D$13151,'[1]Инф. по МКД'!$C$3:$C$13151,,0))),"",IF(ISBLANK(C762),"",_xlfn.XLOOKUP(C762,'[1]Инф. по МКД'!$D$3:$D$13151,'[1]Инф. по МКД'!$C$3:$C$13151,,0)))</f>
        <v>Кунгурский муниципальный округ Пермского края</v>
      </c>
      <c r="C762" s="96" t="s">
        <v>190</v>
      </c>
      <c r="D762" s="74">
        <f>IF(ISERROR(IF(ISBLANK($C762),"",VLOOKUP($C762,'[1]Инф. по МКД'!$D$3:$T$13113,3,0))),"",IF(ISBLANK($C762),"",VLOOKUP($C762,'[1]Инф. по МКД'!$D$3:$T$13113,3,0)))</f>
        <v>1973</v>
      </c>
      <c r="E762" s="75"/>
      <c r="F762" s="87" t="str">
        <f>IF(ISERROR(IF(ISBLANK($C762),"",VLOOKUP($C762,'[1]Инф. по МКД'!$D$3:$T$13113,5,0))),"",IF(ISBLANK($C762),"",VLOOKUP($C762,'[1]Инф. по МКД'!$D$3:$T$13113,5,0)))</f>
        <v>Кирпич</v>
      </c>
      <c r="G762" s="75">
        <f>IF(ISERROR(IF(ISBLANK($C762),"",VLOOKUP($C762,'[1]Инф. по МКД'!$D$3:$T$13113,9,0))),"",IF(ISBLANK($C762),"",VLOOKUP($C762,'[1]Инф. по МКД'!$D$3:$T$13113,9,0)))</f>
        <v>5</v>
      </c>
      <c r="H762" s="61">
        <f>IF(ISERROR(IF(ISBLANK($C762),"",VLOOKUP($C762,'[1]Инф. по МКД'!$D$3:$T$13113,10,0))),"",IF(ISBLANK($C762),"",VLOOKUP($C762,'[1]Инф. по МКД'!$D$3:$T$13113,10,0)))</f>
        <v>4</v>
      </c>
      <c r="I762" s="77">
        <f>IF(ISERROR(IF(ISBLANK($C762),"",VLOOKUP($C762,'[1]Инф. по МКД'!$D$3:$T$13113,14,0))),"",IF(ISBLANK($C762),"",VLOOKUP($C762,'[1]Инф. по МКД'!$D$3:$T$13113,14,0)))</f>
        <v>2905.7</v>
      </c>
      <c r="J762" s="78">
        <f>IF(ISERROR(IF(ISBLANK($C762),"",VLOOKUP($C762,'[1]Инф. по МКД'!$D$3:$T$13113,15,0))),"",IF(ISBLANK($C762),"",VLOOKUP($C762,'[1]Инф. по МКД'!$D$3:$T$13113,15,0)))</f>
        <v>2641.5</v>
      </c>
      <c r="K762" s="77">
        <f>IF(ISERROR(IF(ISBLANK($C762),"",VLOOKUP($C762,'[1]Инф. по МКД'!$D$3:$T$13113,16,0))),"",IF(ISBLANK($C762),"",VLOOKUP($C762,'[1]Инф. по МКД'!$D$3:$T$13113,16,0)))</f>
        <v>2641.5</v>
      </c>
      <c r="L762" s="79">
        <f>IF(ISERROR(IF(ISBLANK($C762),"",VLOOKUP($C762,'[1]Инф. по МКД'!$D$3:$T$13113,17,0))),"",IF(ISBLANK($C762),"",VLOOKUP($C762,'[1]Инф. по МКД'!$D$3:$T$13113,17,0)))</f>
        <v>138</v>
      </c>
      <c r="M762" s="80">
        <f t="shared" si="103"/>
        <v>1520843.38</v>
      </c>
      <c r="N762" s="78"/>
      <c r="O762" s="78"/>
      <c r="P762" s="78"/>
      <c r="Q762" s="80">
        <f>IF('Форма 2'!D762=0,"",'Форма 2'!D762-N762-O762-P762)</f>
        <v>1520843.38</v>
      </c>
      <c r="R762" s="81">
        <f t="shared" si="110"/>
        <v>575.74990724966869</v>
      </c>
      <c r="S762" s="81">
        <f t="shared" si="111"/>
        <v>575.74990724966869</v>
      </c>
      <c r="T762" s="82">
        <v>46387</v>
      </c>
      <c r="U762" s="75" t="s">
        <v>44</v>
      </c>
      <c r="V762" s="84"/>
      <c r="W762" s="84">
        <f t="shared" si="105"/>
        <v>1</v>
      </c>
      <c r="X762" s="85" t="s">
        <v>961</v>
      </c>
      <c r="Y762" s="85" t="s">
        <v>961</v>
      </c>
      <c r="Z762" s="85">
        <v>1</v>
      </c>
      <c r="AA762" s="85" t="s">
        <v>961</v>
      </c>
      <c r="AB762" s="85" t="s">
        <v>961</v>
      </c>
      <c r="AC762" s="85" t="s">
        <v>961</v>
      </c>
      <c r="AD762" s="85" t="s">
        <v>961</v>
      </c>
      <c r="AE762" s="99" t="s">
        <v>961</v>
      </c>
      <c r="AF762" s="86" t="s">
        <v>961</v>
      </c>
      <c r="AG762" s="85" t="s">
        <v>961</v>
      </c>
      <c r="AH762" s="85" t="s">
        <v>961</v>
      </c>
      <c r="AI762" s="85" t="s">
        <v>961</v>
      </c>
      <c r="AJ762" s="85" t="s">
        <v>961</v>
      </c>
      <c r="AK762" s="85" t="s">
        <v>961</v>
      </c>
      <c r="AL762" s="85" t="s">
        <v>961</v>
      </c>
      <c r="AM762" s="85" t="s">
        <v>961</v>
      </c>
      <c r="AN762" s="85" t="s">
        <v>961</v>
      </c>
      <c r="AO762" s="85" t="s">
        <v>961</v>
      </c>
      <c r="AP762" s="85" t="s">
        <v>961</v>
      </c>
      <c r="AQ762" s="85" t="s">
        <v>961</v>
      </c>
      <c r="AR762" s="85" t="s">
        <v>961</v>
      </c>
    </row>
    <row r="763" spans="1:44" ht="16.5" thickTop="1" thickBot="1" x14ac:dyDescent="0.3">
      <c r="A763" s="61">
        <f t="shared" si="104"/>
        <v>8</v>
      </c>
      <c r="B763" s="92" t="str">
        <f>IF(ISERROR(IF(ISBLANK(C763),"",_xlfn.XLOOKUP(C763,'[1]Инф. по МКД'!$D$3:$D$13151,'[1]Инф. по МКД'!$C$3:$C$13151,,0))),"",IF(ISBLANK(C763),"",_xlfn.XLOOKUP(C763,'[1]Инф. по МКД'!$D$3:$D$13151,'[1]Инф. по МКД'!$C$3:$C$13151,,0)))</f>
        <v>Кунгурский муниципальный округ Пермского края</v>
      </c>
      <c r="C763" s="96" t="s">
        <v>576</v>
      </c>
      <c r="D763" s="74">
        <f>IF(ISERROR(IF(ISBLANK($C763),"",VLOOKUP($C763,'[1]Инф. по МКД'!$D$3:$T$13113,3,0))),"",IF(ISBLANK($C763),"",VLOOKUP($C763,'[1]Инф. по МКД'!$D$3:$T$13113,3,0)))</f>
        <v>1994</v>
      </c>
      <c r="E763" s="75"/>
      <c r="F763" s="87" t="str">
        <f>IF(ISERROR(IF(ISBLANK($C763),"",VLOOKUP($C763,'[1]Инф. по МКД'!$D$3:$T$13113,5,0))),"",IF(ISBLANK($C763),"",VLOOKUP($C763,'[1]Инф. по МКД'!$D$3:$T$13113,5,0)))</f>
        <v>Кирпич</v>
      </c>
      <c r="G763" s="75">
        <f>IF(ISERROR(IF(ISBLANK($C763),"",VLOOKUP($C763,'[1]Инф. по МКД'!$D$3:$T$13113,9,0))),"",IF(ISBLANK($C763),"",VLOOKUP($C763,'[1]Инф. по МКД'!$D$3:$T$13113,9,0)))</f>
        <v>4</v>
      </c>
      <c r="H763" s="61">
        <f>IF(ISERROR(IF(ISBLANK($C763),"",VLOOKUP($C763,'[1]Инф. по МКД'!$D$3:$T$13113,10,0))),"",IF(ISBLANK($C763),"",VLOOKUP($C763,'[1]Инф. по МКД'!$D$3:$T$13113,10,0)))</f>
        <v>4</v>
      </c>
      <c r="I763" s="77">
        <f>IF(ISERROR(IF(ISBLANK($C763),"",VLOOKUP($C763,'[1]Инф. по МКД'!$D$3:$T$13113,14,0))),"",IF(ISBLANK($C763),"",VLOOKUP($C763,'[1]Инф. по МКД'!$D$3:$T$13113,14,0)))</f>
        <v>2695.3</v>
      </c>
      <c r="J763" s="78">
        <f>IF(ISERROR(IF(ISBLANK($C763),"",VLOOKUP($C763,'[1]Инф. по МКД'!$D$3:$T$13113,15,0))),"",IF(ISBLANK($C763),"",VLOOKUP($C763,'[1]Инф. по МКД'!$D$3:$T$13113,15,0)))</f>
        <v>2695.3</v>
      </c>
      <c r="K763" s="77">
        <f>IF(ISERROR(IF(ISBLANK($C763),"",VLOOKUP($C763,'[1]Инф. по МКД'!$D$3:$T$13113,16,0))),"",IF(ISBLANK($C763),"",VLOOKUP($C763,'[1]Инф. по МКД'!$D$3:$T$13113,16,0)))</f>
        <v>2425.77</v>
      </c>
      <c r="L763" s="79">
        <f>IF(ISERROR(IF(ISBLANK($C763),"",VLOOKUP($C763,'[1]Инф. по МКД'!$D$3:$T$13113,17,0))),"",IF(ISBLANK($C763),"",VLOOKUP($C763,'[1]Инф. по МКД'!$D$3:$T$13113,17,0)))</f>
        <v>0</v>
      </c>
      <c r="M763" s="80">
        <f t="shared" si="103"/>
        <v>13928124.459999997</v>
      </c>
      <c r="N763" s="78"/>
      <c r="O763" s="78"/>
      <c r="P763" s="78"/>
      <c r="Q763" s="80">
        <f>IF('Форма 2'!D763=0,"",'Форма 2'!D763-N763-O763-P763)</f>
        <v>13928124.459999997</v>
      </c>
      <c r="R763" s="81">
        <f t="shared" si="110"/>
        <v>5167.559997031869</v>
      </c>
      <c r="S763" s="81">
        <f t="shared" si="111"/>
        <v>5167.559997031869</v>
      </c>
      <c r="T763" s="82">
        <v>46387</v>
      </c>
      <c r="U763" s="75" t="s">
        <v>44</v>
      </c>
      <c r="V763" s="84"/>
      <c r="W763" s="84">
        <f t="shared" si="105"/>
        <v>6</v>
      </c>
      <c r="X763" s="85">
        <v>1</v>
      </c>
      <c r="Y763" s="85">
        <v>1</v>
      </c>
      <c r="Z763" s="85">
        <v>1</v>
      </c>
      <c r="AA763" s="85">
        <v>1</v>
      </c>
      <c r="AB763" s="85">
        <v>1</v>
      </c>
      <c r="AC763" s="85">
        <v>1</v>
      </c>
      <c r="AD763" s="85" t="s">
        <v>961</v>
      </c>
      <c r="AE763" s="99" t="s">
        <v>961</v>
      </c>
      <c r="AF763" s="86" t="s">
        <v>961</v>
      </c>
      <c r="AG763" s="85" t="s">
        <v>961</v>
      </c>
      <c r="AH763" s="85" t="s">
        <v>961</v>
      </c>
      <c r="AI763" s="85" t="s">
        <v>961</v>
      </c>
      <c r="AJ763" s="85" t="s">
        <v>961</v>
      </c>
      <c r="AK763" s="85" t="s">
        <v>961</v>
      </c>
      <c r="AL763" s="85" t="s">
        <v>961</v>
      </c>
      <c r="AM763" s="85" t="s">
        <v>961</v>
      </c>
      <c r="AN763" s="85" t="s">
        <v>961</v>
      </c>
      <c r="AO763" s="85" t="s">
        <v>961</v>
      </c>
      <c r="AP763" s="85" t="s">
        <v>961</v>
      </c>
      <c r="AQ763" s="85" t="s">
        <v>961</v>
      </c>
      <c r="AR763" s="85" t="s">
        <v>961</v>
      </c>
    </row>
    <row r="764" spans="1:44" ht="16.5" thickTop="1" thickBot="1" x14ac:dyDescent="0.3">
      <c r="A764" s="61">
        <f t="shared" si="104"/>
        <v>9</v>
      </c>
      <c r="B764" s="92" t="str">
        <f>IF(ISERROR(IF(ISBLANK(C764),"",_xlfn.XLOOKUP(C764,'[1]Инф. по МКД'!$D$3:$D$13151,'[1]Инф. по МКД'!$C$3:$C$13151,,0))),"",IF(ISBLANK(C764),"",_xlfn.XLOOKUP(C764,'[1]Инф. по МКД'!$D$3:$D$13151,'[1]Инф. по МКД'!$C$3:$C$13151,,0)))</f>
        <v>Кунгурский муниципальный округ Пермского края</v>
      </c>
      <c r="C764" s="96" t="s">
        <v>577</v>
      </c>
      <c r="D764" s="74">
        <f>IF(ISERROR(IF(ISBLANK($C764),"",VLOOKUP($C764,'[1]Инф. по МКД'!$D$3:$T$13113,3,0))),"",IF(ISBLANK($C764),"",VLOOKUP($C764,'[1]Инф. по МКД'!$D$3:$T$13113,3,0)))</f>
        <v>1977</v>
      </c>
      <c r="E764" s="75"/>
      <c r="F764" s="87" t="str">
        <f>IF(ISERROR(IF(ISBLANK($C764),"",VLOOKUP($C764,'[1]Инф. по МКД'!$D$3:$T$13113,5,0))),"",IF(ISBLANK($C764),"",VLOOKUP($C764,'[1]Инф. по МКД'!$D$3:$T$13113,5,0)))</f>
        <v>Кирпич</v>
      </c>
      <c r="G764" s="75">
        <f>IF(ISERROR(IF(ISBLANK($C764),"",VLOOKUP($C764,'[1]Инф. по МКД'!$D$3:$T$13113,9,0))),"",IF(ISBLANK($C764),"",VLOOKUP($C764,'[1]Инф. по МКД'!$D$3:$T$13113,9,0)))</f>
        <v>2</v>
      </c>
      <c r="H764" s="61">
        <f>IF(ISERROR(IF(ISBLANK($C764),"",VLOOKUP($C764,'[1]Инф. по МКД'!$D$3:$T$13113,10,0))),"",IF(ISBLANK($C764),"",VLOOKUP($C764,'[1]Инф. по МКД'!$D$3:$T$13113,10,0)))</f>
        <v>3</v>
      </c>
      <c r="I764" s="77">
        <f>IF(ISERROR(IF(ISBLANK($C764),"",VLOOKUP($C764,'[1]Инф. по МКД'!$D$3:$T$13113,14,0))),"",IF(ISBLANK($C764),"",VLOOKUP($C764,'[1]Инф. по МКД'!$D$3:$T$13113,14,0)))</f>
        <v>975.2</v>
      </c>
      <c r="J764" s="78">
        <f>IF(ISERROR(IF(ISBLANK($C764),"",VLOOKUP($C764,'[1]Инф. по МКД'!$D$3:$T$13113,15,0))),"",IF(ISBLANK($C764),"",VLOOKUP($C764,'[1]Инф. по МКД'!$D$3:$T$13113,15,0)))</f>
        <v>886.5</v>
      </c>
      <c r="K764" s="77">
        <f>IF(ISERROR(IF(ISBLANK($C764),"",VLOOKUP($C764,'[1]Инф. по МКД'!$D$3:$T$13113,16,0))),"",IF(ISBLANK($C764),"",VLOOKUP($C764,'[1]Инф. по МКД'!$D$3:$T$13113,16,0)))</f>
        <v>886.5</v>
      </c>
      <c r="L764" s="79">
        <f>IF(ISERROR(IF(ISBLANK($C764),"",VLOOKUP($C764,'[1]Инф. по МКД'!$D$3:$T$13113,17,0))),"",IF(ISBLANK($C764),"",VLOOKUP($C764,'[1]Инф. по МКД'!$D$3:$T$13113,17,0)))</f>
        <v>46</v>
      </c>
      <c r="M764" s="80">
        <f t="shared" si="103"/>
        <v>1303637.6100000001</v>
      </c>
      <c r="N764" s="78"/>
      <c r="O764" s="78"/>
      <c r="P764" s="78"/>
      <c r="Q764" s="80">
        <f>IF('Форма 2'!D764=0,"",'Форма 2'!D764-N764-O764-P764)</f>
        <v>1303637.6100000001</v>
      </c>
      <c r="R764" s="81">
        <f t="shared" si="110"/>
        <v>1470.5443993231811</v>
      </c>
      <c r="S764" s="81">
        <f t="shared" si="111"/>
        <v>1470.5443993231811</v>
      </c>
      <c r="T764" s="82">
        <v>46387</v>
      </c>
      <c r="U764" s="75" t="s">
        <v>44</v>
      </c>
      <c r="V764" s="83"/>
      <c r="W764" s="84">
        <f t="shared" si="105"/>
        <v>1</v>
      </c>
      <c r="X764" s="85" t="s">
        <v>961</v>
      </c>
      <c r="Y764" s="85" t="s">
        <v>961</v>
      </c>
      <c r="Z764" s="85">
        <v>1</v>
      </c>
      <c r="AA764" s="85" t="s">
        <v>961</v>
      </c>
      <c r="AB764" s="85" t="s">
        <v>961</v>
      </c>
      <c r="AC764" s="85" t="s">
        <v>961</v>
      </c>
      <c r="AD764" s="85" t="s">
        <v>961</v>
      </c>
      <c r="AE764" s="99" t="s">
        <v>961</v>
      </c>
      <c r="AF764" s="86" t="s">
        <v>961</v>
      </c>
      <c r="AG764" s="85" t="s">
        <v>961</v>
      </c>
      <c r="AH764" s="85" t="s">
        <v>961</v>
      </c>
      <c r="AI764" s="85" t="s">
        <v>961</v>
      </c>
      <c r="AJ764" s="85" t="s">
        <v>961</v>
      </c>
      <c r="AK764" s="85" t="s">
        <v>961</v>
      </c>
      <c r="AL764" s="85" t="s">
        <v>961</v>
      </c>
      <c r="AM764" s="85" t="s">
        <v>961</v>
      </c>
      <c r="AN764" s="85" t="s">
        <v>961</v>
      </c>
      <c r="AO764" s="85" t="s">
        <v>961</v>
      </c>
      <c r="AP764" s="85" t="s">
        <v>961</v>
      </c>
      <c r="AQ764" s="85" t="s">
        <v>961</v>
      </c>
      <c r="AR764" s="85" t="s">
        <v>961</v>
      </c>
    </row>
    <row r="765" spans="1:44" ht="16.5" thickTop="1" thickBot="1" x14ac:dyDescent="0.3">
      <c r="A765" s="61">
        <f t="shared" si="104"/>
        <v>10</v>
      </c>
      <c r="B765" s="92" t="str">
        <f>IF(ISERROR(IF(ISBLANK(C765),"",_xlfn.XLOOKUP(C765,'[1]Инф. по МКД'!$D$3:$D$13151,'[1]Инф. по МКД'!$C$3:$C$13151,,0))),"",IF(ISBLANK(C765),"",_xlfn.XLOOKUP(C765,'[1]Инф. по МКД'!$D$3:$D$13151,'[1]Инф. по МКД'!$C$3:$C$13151,,0)))</f>
        <v>Кунгурский муниципальный округ Пермского края</v>
      </c>
      <c r="C765" s="96" t="s">
        <v>194</v>
      </c>
      <c r="D765" s="74">
        <f>IF(ISERROR(IF(ISBLANK($C765),"",VLOOKUP($C765,'[1]Инф. по МКД'!$D$3:$T$13113,3,0))),"",IF(ISBLANK($C765),"",VLOOKUP($C765,'[1]Инф. по МКД'!$D$3:$T$13113,3,0)))</f>
        <v>1982</v>
      </c>
      <c r="E765" s="75"/>
      <c r="F765" s="87" t="str">
        <f>IF(ISERROR(IF(ISBLANK($C765),"",VLOOKUP($C765,'[1]Инф. по МКД'!$D$3:$T$13113,5,0))),"",IF(ISBLANK($C765),"",VLOOKUP($C765,'[1]Инф. по МКД'!$D$3:$T$13113,5,0)))</f>
        <v>Кирпич</v>
      </c>
      <c r="G765" s="75">
        <f>IF(ISERROR(IF(ISBLANK($C765),"",VLOOKUP($C765,'[1]Инф. по МКД'!$D$3:$T$13113,9,0))),"",IF(ISBLANK($C765),"",VLOOKUP($C765,'[1]Инф. по МКД'!$D$3:$T$13113,9,0)))</f>
        <v>5</v>
      </c>
      <c r="H765" s="61">
        <f>IF(ISERROR(IF(ISBLANK($C765),"",VLOOKUP($C765,'[1]Инф. по МКД'!$D$3:$T$13113,10,0))),"",IF(ISBLANK($C765),"",VLOOKUP($C765,'[1]Инф. по МКД'!$D$3:$T$13113,10,0)))</f>
        <v>0</v>
      </c>
      <c r="I765" s="77">
        <f>IF(ISERROR(IF(ISBLANK($C765),"",VLOOKUP($C765,'[1]Инф. по МКД'!$D$3:$T$13113,14,0))),"",IF(ISBLANK($C765),"",VLOOKUP($C765,'[1]Инф. по МКД'!$D$3:$T$13113,14,0)))</f>
        <v>4747.5</v>
      </c>
      <c r="J765" s="78">
        <f>IF(ISERROR(IF(ISBLANK($C765),"",VLOOKUP($C765,'[1]Инф. по МКД'!$D$3:$T$13113,15,0))),"",IF(ISBLANK($C765),"",VLOOKUP($C765,'[1]Инф. по МКД'!$D$3:$T$13113,15,0)))</f>
        <v>4129.1000000000004</v>
      </c>
      <c r="K765" s="77">
        <f>IF(ISERROR(IF(ISBLANK($C765),"",VLOOKUP($C765,'[1]Инф. по МКД'!$D$3:$T$13113,16,0))),"",IF(ISBLANK($C765),"",VLOOKUP($C765,'[1]Инф. по МКД'!$D$3:$T$13113,16,0)))</f>
        <v>3716.1900000000005</v>
      </c>
      <c r="L765" s="79">
        <f>IF(ISERROR(IF(ISBLANK($C765),"",VLOOKUP($C765,'[1]Инф. по МКД'!$D$3:$T$13113,17,0))),"",IF(ISBLANK($C765),"",VLOOKUP($C765,'[1]Инф. по МКД'!$D$3:$T$13113,17,0)))</f>
        <v>0</v>
      </c>
      <c r="M765" s="80">
        <f t="shared" si="103"/>
        <v>5088370.5</v>
      </c>
      <c r="N765" s="78"/>
      <c r="O765" s="78"/>
      <c r="P765" s="78"/>
      <c r="Q765" s="80">
        <f>IF('Форма 2'!D765=0,"",'Форма 2'!D765-N765-O765-P765)</f>
        <v>5088370.5</v>
      </c>
      <c r="R765" s="81">
        <f t="shared" si="110"/>
        <v>1232.3195127267443</v>
      </c>
      <c r="S765" s="81">
        <f t="shared" si="111"/>
        <v>1232.3195127267443</v>
      </c>
      <c r="T765" s="82">
        <v>46387</v>
      </c>
      <c r="U765" s="75" t="s">
        <v>44</v>
      </c>
      <c r="V765" s="83"/>
      <c r="W765" s="84">
        <f t="shared" si="105"/>
        <v>1</v>
      </c>
      <c r="X765" s="85" t="s">
        <v>961</v>
      </c>
      <c r="Y765" s="85" t="s">
        <v>961</v>
      </c>
      <c r="Z765" s="85" t="s">
        <v>961</v>
      </c>
      <c r="AA765" s="85" t="s">
        <v>961</v>
      </c>
      <c r="AB765" s="85" t="s">
        <v>961</v>
      </c>
      <c r="AC765" s="85" t="s">
        <v>961</v>
      </c>
      <c r="AD765" s="85">
        <v>1</v>
      </c>
      <c r="AE765" s="99" t="s">
        <v>961</v>
      </c>
      <c r="AF765" s="86" t="s">
        <v>961</v>
      </c>
      <c r="AG765" s="85" t="s">
        <v>961</v>
      </c>
      <c r="AH765" s="85" t="s">
        <v>961</v>
      </c>
      <c r="AI765" s="85" t="s">
        <v>961</v>
      </c>
      <c r="AJ765" s="85" t="s">
        <v>961</v>
      </c>
      <c r="AK765" s="85" t="s">
        <v>961</v>
      </c>
      <c r="AL765" s="85" t="s">
        <v>961</v>
      </c>
      <c r="AM765" s="85" t="s">
        <v>961</v>
      </c>
      <c r="AN765" s="85" t="s">
        <v>961</v>
      </c>
      <c r="AO765" s="85" t="s">
        <v>961</v>
      </c>
      <c r="AP765" s="85" t="s">
        <v>961</v>
      </c>
      <c r="AQ765" s="85" t="s">
        <v>961</v>
      </c>
      <c r="AR765" s="85" t="s">
        <v>961</v>
      </c>
    </row>
    <row r="766" spans="1:44" ht="16.5" thickTop="1" thickBot="1" x14ac:dyDescent="0.3">
      <c r="A766" s="61">
        <f t="shared" si="104"/>
        <v>11</v>
      </c>
      <c r="B766" s="92" t="str">
        <f>IF(ISERROR(IF(ISBLANK(C766),"",_xlfn.XLOOKUP(C766,'[1]Инф. по МКД'!$D$3:$D$13151,'[1]Инф. по МКД'!$C$3:$C$13151,,0))),"",IF(ISBLANK(C766),"",_xlfn.XLOOKUP(C766,'[1]Инф. по МКД'!$D$3:$D$13151,'[1]Инф. по МКД'!$C$3:$C$13151,,0)))</f>
        <v>Кунгурский муниципальный округ Пермского края</v>
      </c>
      <c r="C766" s="96" t="s">
        <v>578</v>
      </c>
      <c r="D766" s="74">
        <f>IF(ISERROR(IF(ISBLANK($C766),"",VLOOKUP($C766,'[1]Инф. по МКД'!$D$3:$T$13113,3,0))),"",IF(ISBLANK($C766),"",VLOOKUP($C766,'[1]Инф. по МКД'!$D$3:$T$13113,3,0)))</f>
        <v>1970</v>
      </c>
      <c r="E766" s="75"/>
      <c r="F766" s="87" t="str">
        <f>IF(ISERROR(IF(ISBLANK($C766),"",VLOOKUP($C766,'[1]Инф. по МКД'!$D$3:$T$13113,5,0))),"",IF(ISBLANK($C766),"",VLOOKUP($C766,'[1]Инф. по МКД'!$D$3:$T$13113,5,0)))</f>
        <v>Кирпич</v>
      </c>
      <c r="G766" s="75">
        <f>IF(ISERROR(IF(ISBLANK($C766),"",VLOOKUP($C766,'[1]Инф. по МКД'!$D$3:$T$13113,9,0))),"",IF(ISBLANK($C766),"",VLOOKUP($C766,'[1]Инф. по МКД'!$D$3:$T$13113,9,0)))</f>
        <v>2</v>
      </c>
      <c r="H766" s="61">
        <f>IF(ISERROR(IF(ISBLANK($C766),"",VLOOKUP($C766,'[1]Инф. по МКД'!$D$3:$T$13113,10,0))),"",IF(ISBLANK($C766),"",VLOOKUP($C766,'[1]Инф. по МКД'!$D$3:$T$13113,10,0)))</f>
        <v>3</v>
      </c>
      <c r="I766" s="77">
        <f>IF(ISERROR(IF(ISBLANK($C766),"",VLOOKUP($C766,'[1]Инф. по МКД'!$D$3:$T$13113,14,0))),"",IF(ISBLANK($C766),"",VLOOKUP($C766,'[1]Инф. по МКД'!$D$3:$T$13113,14,0)))</f>
        <v>972.2</v>
      </c>
      <c r="J766" s="78">
        <f>IF(ISERROR(IF(ISBLANK($C766),"",VLOOKUP($C766,'[1]Инф. по МКД'!$D$3:$T$13113,15,0))),"",IF(ISBLANK($C766),"",VLOOKUP($C766,'[1]Инф. по МКД'!$D$3:$T$13113,15,0)))</f>
        <v>883.8</v>
      </c>
      <c r="K766" s="77">
        <f>IF(ISERROR(IF(ISBLANK($C766),"",VLOOKUP($C766,'[1]Инф. по МКД'!$D$3:$T$13113,16,0))),"",IF(ISBLANK($C766),"",VLOOKUP($C766,'[1]Инф. по МКД'!$D$3:$T$13113,16,0)))</f>
        <v>841</v>
      </c>
      <c r="L766" s="79">
        <f>IF(ISERROR(IF(ISBLANK($C766),"",VLOOKUP($C766,'[1]Инф. по МКД'!$D$3:$T$13113,17,0))),"",IF(ISBLANK($C766),"",VLOOKUP($C766,'[1]Инф. по МКД'!$D$3:$T$13113,17,0)))</f>
        <v>50</v>
      </c>
      <c r="M766" s="80">
        <f t="shared" si="103"/>
        <v>1346399.78</v>
      </c>
      <c r="N766" s="78"/>
      <c r="O766" s="78"/>
      <c r="P766" s="78"/>
      <c r="Q766" s="80">
        <f>IF('Форма 2'!D766=0,"",'Форма 2'!D766-N766-O766-P766)</f>
        <v>1346399.78</v>
      </c>
      <c r="R766" s="81">
        <f t="shared" si="110"/>
        <v>1523.4213396696086</v>
      </c>
      <c r="S766" s="81">
        <f t="shared" si="111"/>
        <v>1523.4213396696086</v>
      </c>
      <c r="T766" s="82">
        <v>46387</v>
      </c>
      <c r="U766" s="75" t="s">
        <v>43</v>
      </c>
      <c r="V766" s="83"/>
      <c r="W766" s="84">
        <f t="shared" si="105"/>
        <v>2</v>
      </c>
      <c r="X766" s="85">
        <v>1</v>
      </c>
      <c r="Y766" s="85" t="s">
        <v>961</v>
      </c>
      <c r="Z766" s="85" t="s">
        <v>961</v>
      </c>
      <c r="AA766" s="85" t="s">
        <v>961</v>
      </c>
      <c r="AB766" s="85" t="s">
        <v>961</v>
      </c>
      <c r="AC766" s="85">
        <v>1</v>
      </c>
      <c r="AD766" s="85" t="s">
        <v>961</v>
      </c>
      <c r="AE766" s="99" t="s">
        <v>961</v>
      </c>
      <c r="AF766" s="86" t="s">
        <v>961</v>
      </c>
      <c r="AG766" s="85" t="s">
        <v>961</v>
      </c>
      <c r="AH766" s="85" t="s">
        <v>961</v>
      </c>
      <c r="AI766" s="85" t="s">
        <v>961</v>
      </c>
      <c r="AJ766" s="85" t="s">
        <v>961</v>
      </c>
      <c r="AK766" s="85" t="s">
        <v>961</v>
      </c>
      <c r="AL766" s="85" t="s">
        <v>961</v>
      </c>
      <c r="AM766" s="85" t="s">
        <v>961</v>
      </c>
      <c r="AN766" s="85" t="s">
        <v>961</v>
      </c>
      <c r="AO766" s="85" t="s">
        <v>961</v>
      </c>
      <c r="AP766" s="85" t="s">
        <v>961</v>
      </c>
      <c r="AQ766" s="85" t="s">
        <v>961</v>
      </c>
      <c r="AR766" s="85" t="s">
        <v>961</v>
      </c>
    </row>
    <row r="767" spans="1:44" ht="17.25" thickTop="1" thickBot="1" x14ac:dyDescent="0.3">
      <c r="A767" s="190">
        <f t="shared" si="104"/>
        <v>0</v>
      </c>
      <c r="B767" s="191" t="str">
        <f>IF(ISERROR(IF(ISBLANK(C767),"",_xlfn.XLOOKUP(C767,'[1]Инф. по МКД'!$D$3:$D$13151,'[1]Инф. по МКД'!$C$3:$C$13151,,0))),"",IF(ISBLANK(C767),"",_xlfn.XLOOKUP(C767,'[1]Инф. по МКД'!$D$3:$D$13151,'[1]Инф. по МКД'!$C$3:$C$13151,,0)))</f>
        <v/>
      </c>
      <c r="C767" s="35" t="s">
        <v>197</v>
      </c>
      <c r="D767" s="32" t="str">
        <f>IF(ISERROR(IF(ISBLANK($C767),"",VLOOKUP($C767,'[1]Инф. по МКД'!$D$3:$T$13113,3,0))),"",IF(ISBLANK($C767),"",VLOOKUP($C767,'[1]Инф. по МКД'!$D$3:$T$13113,3,0)))</f>
        <v/>
      </c>
      <c r="E767" s="32"/>
      <c r="F767" s="32" t="str">
        <f>IF(ISERROR(IF(ISBLANK($C767),"",VLOOKUP($C767,'[1]Инф. по МКД'!$D$3:$T$13113,5,0))),"",IF(ISBLANK($C767),"",VLOOKUP($C767,'[1]Инф. по МКД'!$D$3:$T$13113,5,0)))</f>
        <v/>
      </c>
      <c r="G767" s="32" t="str">
        <f>IF(ISERROR(IF(ISBLANK($C767),"",VLOOKUP($C767,'[1]Инф. по МКД'!$D$3:$T$13113,9,0))),"",IF(ISBLANK($C767),"",VLOOKUP($C767,'[1]Инф. по МКД'!$D$3:$T$13113,9,0)))</f>
        <v/>
      </c>
      <c r="H767" s="32" t="str">
        <f>IF(ISERROR(IF(ISBLANK($C767),"",VLOOKUP($C767,'[1]Инф. по МКД'!$D$3:$T$13113,10,0))),"",IF(ISBLANK($C767),"",VLOOKUP($C767,'[1]Инф. по МКД'!$D$3:$T$13113,10,0)))</f>
        <v/>
      </c>
      <c r="I767" s="36" t="str">
        <f>IF(ISERROR(IF(ISBLANK($C767),"",VLOOKUP($C767,'[1]Инф. по МКД'!$D$3:$T$13113,14,0))),"",IF(ISBLANK($C767),"",VLOOKUP($C767,'[1]Инф. по МКД'!$D$3:$T$13113,14,0)))</f>
        <v/>
      </c>
      <c r="J767" s="36" t="str">
        <f>IF(ISERROR(IF(ISBLANK($C767),"",VLOOKUP($C767,'[1]Инф. по МКД'!$D$3:$T$13113,15,0))),"",IF(ISBLANK($C767),"",VLOOKUP($C767,'[1]Инф. по МКД'!$D$3:$T$13113,15,0)))</f>
        <v/>
      </c>
      <c r="K767" s="36" t="str">
        <f>IF(ISERROR(IF(ISBLANK($C767),"",VLOOKUP($C767,'[1]Инф. по МКД'!$D$3:$T$13113,16,0))),"",IF(ISBLANK($C767),"",VLOOKUP($C767,'[1]Инф. по МКД'!$D$3:$T$13113,16,0)))</f>
        <v/>
      </c>
      <c r="L767" s="36" t="str">
        <f>IF(ISERROR(IF(ISBLANK($C767),"",VLOOKUP($C767,'[1]Инф. по МКД'!$D$3:$T$13113,17,0))),"",IF(ISBLANK($C767),"",VLOOKUP($C767,'[1]Инф. по МКД'!$D$3:$T$13113,17,0)))</f>
        <v/>
      </c>
      <c r="M767" s="36">
        <f t="shared" si="103"/>
        <v>154883873.52000001</v>
      </c>
      <c r="N767" s="36"/>
      <c r="O767" s="36"/>
      <c r="P767" s="36"/>
      <c r="Q767" s="36">
        <f>IF('Форма 2'!D767=0,"",'Форма 2'!D767-N767-O767-P767)</f>
        <v>154883873.52000001</v>
      </c>
      <c r="R767" s="93"/>
      <c r="S767" s="93"/>
      <c r="T767" s="32"/>
      <c r="U767" s="32"/>
      <c r="V767" s="84"/>
      <c r="W767" s="84">
        <f t="shared" si="105"/>
        <v>0</v>
      </c>
      <c r="X767" s="85"/>
      <c r="Y767" s="85"/>
      <c r="Z767" s="85"/>
      <c r="AA767" s="85"/>
      <c r="AB767" s="85"/>
      <c r="AC767" s="85"/>
      <c r="AD767" s="85"/>
      <c r="AE767" s="99"/>
      <c r="AF767" s="86"/>
      <c r="AG767" s="85"/>
      <c r="AH767" s="85"/>
      <c r="AI767" s="85"/>
      <c r="AJ767" s="85"/>
      <c r="AK767" s="85"/>
      <c r="AL767" s="85"/>
      <c r="AM767" s="85"/>
      <c r="AN767" s="85"/>
      <c r="AO767" s="85"/>
      <c r="AP767" s="85"/>
      <c r="AQ767" s="85"/>
      <c r="AR767" s="85"/>
    </row>
    <row r="768" spans="1:44" ht="16.5" thickTop="1" thickBot="1" x14ac:dyDescent="0.3">
      <c r="A768" s="61">
        <f t="shared" si="104"/>
        <v>1</v>
      </c>
      <c r="B768" s="92" t="str">
        <f>IF(ISERROR(IF(ISBLANK(C768),"",_xlfn.XLOOKUP(C768,'[1]Инф. по МКД'!$D$3:$D$13151,'[1]Инф. по МКД'!$C$3:$C$13151,,0))),"",IF(ISBLANK(C768),"",_xlfn.XLOOKUP(C768,'[1]Инф. по МКД'!$D$3:$D$13151,'[1]Инф. по МКД'!$C$3:$C$13151,,0)))</f>
        <v>Лысьвенский городской округ Пермского края</v>
      </c>
      <c r="C768" s="96" t="s">
        <v>579</v>
      </c>
      <c r="D768" s="74">
        <f>IF(ISERROR(IF(ISBLANK($C768),"",VLOOKUP($C768,'[1]Инф. по МКД'!$D$3:$T$13113,3,0))),"",IF(ISBLANK($C768),"",VLOOKUP($C768,'[1]Инф. по МКД'!$D$3:$T$13113,3,0)))</f>
        <v>1963</v>
      </c>
      <c r="E768" s="75"/>
      <c r="F768" s="87" t="str">
        <f>IF(ISERROR(IF(ISBLANK($C768),"",VLOOKUP($C768,'[1]Инф. по МКД'!$D$3:$T$13113,5,0))),"",IF(ISBLANK($C768),"",VLOOKUP($C768,'[1]Инф. по МКД'!$D$3:$T$13113,5,0)))</f>
        <v>Блоки</v>
      </c>
      <c r="G768" s="75">
        <f>IF(ISERROR(IF(ISBLANK($C768),"",VLOOKUP($C768,'[1]Инф. по МКД'!$D$3:$T$13113,9,0))),"",IF(ISBLANK($C768),"",VLOOKUP($C768,'[1]Инф. по МКД'!$D$3:$T$13113,9,0)))</f>
        <v>5</v>
      </c>
      <c r="H768" s="61">
        <f>IF(ISERROR(IF(ISBLANK($C768),"",VLOOKUP($C768,'[1]Инф. по МКД'!$D$3:$T$13113,10,0))),"",IF(ISBLANK($C768),"",VLOOKUP($C768,'[1]Инф. по МКД'!$D$3:$T$13113,10,0)))</f>
        <v>2</v>
      </c>
      <c r="I768" s="77">
        <f>IF(ISERROR(IF(ISBLANK($C768),"",VLOOKUP($C768,'[1]Инф. по МКД'!$D$3:$T$13113,14,0))),"",IF(ISBLANK($C768),"",VLOOKUP($C768,'[1]Инф. по МКД'!$D$3:$T$13113,14,0)))</f>
        <v>1803.5</v>
      </c>
      <c r="J768" s="78">
        <f>IF(ISERROR(IF(ISBLANK($C768),"",VLOOKUP($C768,'[1]Инф. по МКД'!$D$3:$T$13113,15,0))),"",IF(ISBLANK($C768),"",VLOOKUP($C768,'[1]Инф. по МКД'!$D$3:$T$13113,15,0)))</f>
        <v>1616.4</v>
      </c>
      <c r="K768" s="77">
        <f>IF(ISERROR(IF(ISBLANK($C768),"",VLOOKUP($C768,'[1]Инф. по МКД'!$D$3:$T$13113,16,0))),"",IF(ISBLANK($C768),"",VLOOKUP($C768,'[1]Инф. по МКД'!$D$3:$T$13113,16,0)))</f>
        <v>1616.4</v>
      </c>
      <c r="L768" s="79">
        <f>IF(ISERROR(IF(ISBLANK($C768),"",VLOOKUP($C768,'[1]Инф. по МКД'!$D$3:$T$13113,17,0))),"",IF(ISBLANK($C768),"",VLOOKUP($C768,'[1]Инф. по МКД'!$D$3:$T$13113,17,0)))</f>
        <v>85</v>
      </c>
      <c r="M768" s="80">
        <f t="shared" si="103"/>
        <v>937116.64</v>
      </c>
      <c r="N768" s="78"/>
      <c r="O768" s="78"/>
      <c r="P768" s="78"/>
      <c r="Q768" s="80">
        <f>IF('Форма 2'!D768=0,"",'Форма 2'!D768-N768-O768-P768)</f>
        <v>937116.64</v>
      </c>
      <c r="R768" s="81">
        <f t="shared" ref="R768:R782" si="112">M768/J768</f>
        <v>579.75540707745608</v>
      </c>
      <c r="S768" s="81">
        <f t="shared" ref="S768:S782" si="113">R768</f>
        <v>579.75540707745608</v>
      </c>
      <c r="T768" s="82">
        <v>46387</v>
      </c>
      <c r="U768" s="75" t="s">
        <v>44</v>
      </c>
      <c r="V768" s="84"/>
      <c r="W768" s="84">
        <f t="shared" si="105"/>
        <v>1</v>
      </c>
      <c r="X768" s="85">
        <v>1</v>
      </c>
      <c r="Y768" s="85" t="s">
        <v>961</v>
      </c>
      <c r="Z768" s="85" t="s">
        <v>961</v>
      </c>
      <c r="AA768" s="85" t="s">
        <v>961</v>
      </c>
      <c r="AB768" s="85" t="s">
        <v>961</v>
      </c>
      <c r="AC768" s="85" t="s">
        <v>961</v>
      </c>
      <c r="AD768" s="85" t="s">
        <v>961</v>
      </c>
      <c r="AE768" s="99" t="s">
        <v>961</v>
      </c>
      <c r="AF768" s="86" t="s">
        <v>961</v>
      </c>
      <c r="AG768" s="85" t="s">
        <v>961</v>
      </c>
      <c r="AH768" s="85" t="s">
        <v>961</v>
      </c>
      <c r="AI768" s="85" t="s">
        <v>961</v>
      </c>
      <c r="AJ768" s="85" t="s">
        <v>961</v>
      </c>
      <c r="AK768" s="85" t="s">
        <v>961</v>
      </c>
      <c r="AL768" s="85" t="s">
        <v>961</v>
      </c>
      <c r="AM768" s="85" t="s">
        <v>961</v>
      </c>
      <c r="AN768" s="85" t="s">
        <v>961</v>
      </c>
      <c r="AO768" s="85" t="s">
        <v>961</v>
      </c>
      <c r="AP768" s="85" t="s">
        <v>961</v>
      </c>
      <c r="AQ768" s="85" t="s">
        <v>961</v>
      </c>
      <c r="AR768" s="85" t="s">
        <v>961</v>
      </c>
    </row>
    <row r="769" spans="1:44" ht="16.5" thickTop="1" thickBot="1" x14ac:dyDescent="0.3">
      <c r="A769" s="61">
        <f t="shared" si="104"/>
        <v>2</v>
      </c>
      <c r="B769" s="92" t="str">
        <f>IF(ISERROR(IF(ISBLANK(C769),"",_xlfn.XLOOKUP(C769,'[1]Инф. по МКД'!$D$3:$D$13151,'[1]Инф. по МКД'!$C$3:$C$13151,,0))),"",IF(ISBLANK(C769),"",_xlfn.XLOOKUP(C769,'[1]Инф. по МКД'!$D$3:$D$13151,'[1]Инф. по МКД'!$C$3:$C$13151,,0)))</f>
        <v>Лысьвенский городской округ Пермского края</v>
      </c>
      <c r="C769" s="96" t="s">
        <v>580</v>
      </c>
      <c r="D769" s="74">
        <f>IF(ISERROR(IF(ISBLANK($C769),"",VLOOKUP($C769,'[1]Инф. по МКД'!$D$3:$T$13113,3,0))),"",IF(ISBLANK($C769),"",VLOOKUP($C769,'[1]Инф. по МКД'!$D$3:$T$13113,3,0)))</f>
        <v>1948</v>
      </c>
      <c r="E769" s="75"/>
      <c r="F769" s="87" t="str">
        <f>IF(ISERROR(IF(ISBLANK($C769),"",VLOOKUP($C769,'[1]Инф. по МКД'!$D$3:$T$13113,5,0))),"",IF(ISBLANK($C769),"",VLOOKUP($C769,'[1]Инф. по МКД'!$D$3:$T$13113,5,0)))</f>
        <v>Шлакоблок</v>
      </c>
      <c r="G769" s="75">
        <f>IF(ISERROR(IF(ISBLANK($C769),"",VLOOKUP($C769,'[1]Инф. по МКД'!$D$3:$T$13113,9,0))),"",IF(ISBLANK($C769),"",VLOOKUP($C769,'[1]Инф. по МКД'!$D$3:$T$13113,9,0)))</f>
        <v>2</v>
      </c>
      <c r="H769" s="61">
        <f>IF(ISERROR(IF(ISBLANK($C769),"",VLOOKUP($C769,'[1]Инф. по МКД'!$D$3:$T$13113,10,0))),"",IF(ISBLANK($C769),"",VLOOKUP($C769,'[1]Инф. по МКД'!$D$3:$T$13113,10,0)))</f>
        <v>2</v>
      </c>
      <c r="I769" s="77">
        <f>IF(ISERROR(IF(ISBLANK($C769),"",VLOOKUP($C769,'[1]Инф. по МКД'!$D$3:$T$13113,14,0))),"",IF(ISBLANK($C769),"",VLOOKUP($C769,'[1]Инф. по МКД'!$D$3:$T$13113,14,0)))</f>
        <v>559.5</v>
      </c>
      <c r="J769" s="78">
        <f>IF(ISERROR(IF(ISBLANK($C769),"",VLOOKUP($C769,'[1]Инф. по МКД'!$D$3:$T$13113,15,0))),"",IF(ISBLANK($C769),"",VLOOKUP($C769,'[1]Инф. по МКД'!$D$3:$T$13113,15,0)))</f>
        <v>507.5</v>
      </c>
      <c r="K769" s="77">
        <f>IF(ISERROR(IF(ISBLANK($C769),"",VLOOKUP($C769,'[1]Инф. по МКД'!$D$3:$T$13113,16,0))),"",IF(ISBLANK($C769),"",VLOOKUP($C769,'[1]Инф. по МКД'!$D$3:$T$13113,16,0)))</f>
        <v>472.4</v>
      </c>
      <c r="L769" s="79">
        <f>IF(ISERROR(IF(ISBLANK($C769),"",VLOOKUP($C769,'[1]Инф. по МКД'!$D$3:$T$13113,17,0))),"",IF(ISBLANK($C769),"",VLOOKUP($C769,'[1]Инф. по МКД'!$D$3:$T$13113,17,0)))</f>
        <v>27</v>
      </c>
      <c r="M769" s="80">
        <f t="shared" si="103"/>
        <v>9333903.5200000014</v>
      </c>
      <c r="N769" s="78"/>
      <c r="O769" s="78"/>
      <c r="P769" s="78"/>
      <c r="Q769" s="80">
        <f>IF('Форма 2'!D769=0,"",'Форма 2'!D769-N769-O769-P769)</f>
        <v>9333903.5200000014</v>
      </c>
      <c r="R769" s="81">
        <f t="shared" si="112"/>
        <v>18391.928118226602</v>
      </c>
      <c r="S769" s="81">
        <f t="shared" si="113"/>
        <v>18391.928118226602</v>
      </c>
      <c r="T769" s="82">
        <v>46387</v>
      </c>
      <c r="U769" s="75" t="s">
        <v>43</v>
      </c>
      <c r="V769" s="84"/>
      <c r="W769" s="84">
        <f t="shared" si="105"/>
        <v>3</v>
      </c>
      <c r="X769" s="85" t="s">
        <v>961</v>
      </c>
      <c r="Y769" s="85" t="s">
        <v>961</v>
      </c>
      <c r="Z769" s="85" t="s">
        <v>961</v>
      </c>
      <c r="AA769" s="85" t="s">
        <v>961</v>
      </c>
      <c r="AB769" s="85" t="s">
        <v>961</v>
      </c>
      <c r="AC769" s="85" t="s">
        <v>961</v>
      </c>
      <c r="AD769" s="85" t="s">
        <v>961</v>
      </c>
      <c r="AE769" s="99" t="s">
        <v>961</v>
      </c>
      <c r="AF769" s="86" t="s">
        <v>961</v>
      </c>
      <c r="AG769" s="85">
        <v>1</v>
      </c>
      <c r="AH769" s="85">
        <v>1</v>
      </c>
      <c r="AI769" s="85" t="s">
        <v>961</v>
      </c>
      <c r="AJ769" s="85" t="s">
        <v>961</v>
      </c>
      <c r="AK769" s="85">
        <v>1</v>
      </c>
      <c r="AL769" s="85" t="s">
        <v>961</v>
      </c>
      <c r="AM769" s="85" t="s">
        <v>961</v>
      </c>
      <c r="AN769" s="85" t="s">
        <v>961</v>
      </c>
      <c r="AO769" s="85" t="s">
        <v>961</v>
      </c>
      <c r="AP769" s="85" t="s">
        <v>961</v>
      </c>
      <c r="AQ769" s="85" t="s">
        <v>961</v>
      </c>
      <c r="AR769" s="85" t="s">
        <v>961</v>
      </c>
    </row>
    <row r="770" spans="1:44" ht="16.5" thickTop="1" thickBot="1" x14ac:dyDescent="0.3">
      <c r="A770" s="61">
        <f t="shared" si="104"/>
        <v>3</v>
      </c>
      <c r="B770" s="92" t="str">
        <f>IF(ISERROR(IF(ISBLANK(C770),"",_xlfn.XLOOKUP(C770,'[1]Инф. по МКД'!$D$3:$D$13151,'[1]Инф. по МКД'!$C$3:$C$13151,,0))),"",IF(ISBLANK(C770),"",_xlfn.XLOOKUP(C770,'[1]Инф. по МКД'!$D$3:$D$13151,'[1]Инф. по МКД'!$C$3:$C$13151,,0)))</f>
        <v>Лысьвенский городской округ Пермского края</v>
      </c>
      <c r="C770" s="96" t="s">
        <v>581</v>
      </c>
      <c r="D770" s="74">
        <f>IF(ISERROR(IF(ISBLANK($C770),"",VLOOKUP($C770,'[1]Инф. по МКД'!$D$3:$T$13113,3,0))),"",IF(ISBLANK($C770),"",VLOOKUP($C770,'[1]Инф. по МКД'!$D$3:$T$13113,3,0)))</f>
        <v>1959</v>
      </c>
      <c r="E770" s="75"/>
      <c r="F770" s="87" t="str">
        <f>IF(ISERROR(IF(ISBLANK($C770),"",VLOOKUP($C770,'[1]Инф. по МКД'!$D$3:$T$13113,5,0))),"",IF(ISBLANK($C770),"",VLOOKUP($C770,'[1]Инф. по МКД'!$D$3:$T$13113,5,0)))</f>
        <v>Кирпич</v>
      </c>
      <c r="G770" s="75">
        <f>IF(ISERROR(IF(ISBLANK($C770),"",VLOOKUP($C770,'[1]Инф. по МКД'!$D$3:$T$13113,9,0))),"",IF(ISBLANK($C770),"",VLOOKUP($C770,'[1]Инф. по МКД'!$D$3:$T$13113,9,0)))</f>
        <v>2</v>
      </c>
      <c r="H770" s="61">
        <f>IF(ISERROR(IF(ISBLANK($C770),"",VLOOKUP($C770,'[1]Инф. по МКД'!$D$3:$T$13113,10,0))),"",IF(ISBLANK($C770),"",VLOOKUP($C770,'[1]Инф. по МКД'!$D$3:$T$13113,10,0)))</f>
        <v>1</v>
      </c>
      <c r="I770" s="77">
        <f>IF(ISERROR(IF(ISBLANK($C770),"",VLOOKUP($C770,'[1]Инф. по МКД'!$D$3:$T$13113,14,0))),"",IF(ISBLANK($C770),"",VLOOKUP($C770,'[1]Инф. по МКД'!$D$3:$T$13113,14,0)))</f>
        <v>464.7</v>
      </c>
      <c r="J770" s="78">
        <f>IF(ISERROR(IF(ISBLANK($C770),"",VLOOKUP($C770,'[1]Инф. по МКД'!$D$3:$T$13113,15,0))),"",IF(ISBLANK($C770),"",VLOOKUP($C770,'[1]Инф. по МКД'!$D$3:$T$13113,15,0)))</f>
        <v>414.3</v>
      </c>
      <c r="K770" s="77">
        <f>IF(ISERROR(IF(ISBLANK($C770),"",VLOOKUP($C770,'[1]Инф. по МКД'!$D$3:$T$13113,16,0))),"",IF(ISBLANK($C770),"",VLOOKUP($C770,'[1]Инф. по МКД'!$D$3:$T$13113,16,0)))</f>
        <v>414.3</v>
      </c>
      <c r="L770" s="79">
        <f>IF(ISERROR(IF(ISBLANK($C770),"",VLOOKUP($C770,'[1]Инф. по МКД'!$D$3:$T$13113,17,0))),"",IF(ISBLANK($C770),"",VLOOKUP($C770,'[1]Инф. по МКД'!$D$3:$T$13113,17,0)))</f>
        <v>20</v>
      </c>
      <c r="M770" s="80">
        <f t="shared" si="103"/>
        <v>343980.23</v>
      </c>
      <c r="N770" s="78"/>
      <c r="O770" s="78"/>
      <c r="P770" s="78"/>
      <c r="Q770" s="80">
        <f>IF('Форма 2'!D770=0,"",'Форма 2'!D770-N770-O770-P770)</f>
        <v>343980.23</v>
      </c>
      <c r="R770" s="81">
        <f t="shared" si="112"/>
        <v>830.26847694907065</v>
      </c>
      <c r="S770" s="81">
        <f t="shared" si="113"/>
        <v>830.26847694907065</v>
      </c>
      <c r="T770" s="82">
        <v>46387</v>
      </c>
      <c r="U770" s="75" t="s">
        <v>43</v>
      </c>
      <c r="V770" s="83"/>
      <c r="W770" s="84">
        <f t="shared" si="105"/>
        <v>1</v>
      </c>
      <c r="X770" s="85">
        <v>1</v>
      </c>
      <c r="Y770" s="85" t="s">
        <v>961</v>
      </c>
      <c r="Z770" s="85" t="s">
        <v>961</v>
      </c>
      <c r="AA770" s="85" t="s">
        <v>961</v>
      </c>
      <c r="AB770" s="85" t="s">
        <v>961</v>
      </c>
      <c r="AC770" s="85" t="s">
        <v>961</v>
      </c>
      <c r="AD770" s="85" t="s">
        <v>961</v>
      </c>
      <c r="AE770" s="99" t="s">
        <v>961</v>
      </c>
      <c r="AF770" s="86" t="s">
        <v>961</v>
      </c>
      <c r="AG770" s="85" t="s">
        <v>961</v>
      </c>
      <c r="AH770" s="85" t="s">
        <v>961</v>
      </c>
      <c r="AI770" s="85" t="s">
        <v>961</v>
      </c>
      <c r="AJ770" s="85" t="s">
        <v>961</v>
      </c>
      <c r="AK770" s="85" t="s">
        <v>961</v>
      </c>
      <c r="AL770" s="85" t="s">
        <v>961</v>
      </c>
      <c r="AM770" s="85" t="s">
        <v>961</v>
      </c>
      <c r="AN770" s="85" t="s">
        <v>961</v>
      </c>
      <c r="AO770" s="85" t="s">
        <v>961</v>
      </c>
      <c r="AP770" s="85" t="s">
        <v>961</v>
      </c>
      <c r="AQ770" s="85" t="s">
        <v>961</v>
      </c>
      <c r="AR770" s="85" t="s">
        <v>961</v>
      </c>
    </row>
    <row r="771" spans="1:44" ht="16.5" thickTop="1" thickBot="1" x14ac:dyDescent="0.3">
      <c r="A771" s="61">
        <f t="shared" si="104"/>
        <v>4</v>
      </c>
      <c r="B771" s="92" t="str">
        <f>IF(ISERROR(IF(ISBLANK(C771),"",_xlfn.XLOOKUP(C771,'[1]Инф. по МКД'!$D$3:$D$13151,'[1]Инф. по МКД'!$C$3:$C$13151,,0))),"",IF(ISBLANK(C771),"",_xlfn.XLOOKUP(C771,'[1]Инф. по МКД'!$D$3:$D$13151,'[1]Инф. по МКД'!$C$3:$C$13151,,0)))</f>
        <v>Лысьвенский городской округ Пермского края</v>
      </c>
      <c r="C771" s="96" t="s">
        <v>582</v>
      </c>
      <c r="D771" s="74">
        <f>IF(ISERROR(IF(ISBLANK($C771),"",VLOOKUP($C771,'[1]Инф. по МКД'!$D$3:$T$13113,3,0))),"",IF(ISBLANK($C771),"",VLOOKUP($C771,'[1]Инф. по МКД'!$D$3:$T$13113,3,0)))</f>
        <v>1946</v>
      </c>
      <c r="E771" s="75"/>
      <c r="F771" s="87" t="str">
        <f>IF(ISERROR(IF(ISBLANK($C771),"",VLOOKUP($C771,'[1]Инф. по МКД'!$D$3:$T$13113,5,0))),"",IF(ISBLANK($C771),"",VLOOKUP($C771,'[1]Инф. по МКД'!$D$3:$T$13113,5,0)))</f>
        <v>Камень</v>
      </c>
      <c r="G771" s="75">
        <f>IF(ISERROR(IF(ISBLANK($C771),"",VLOOKUP($C771,'[1]Инф. по МКД'!$D$3:$T$13113,9,0))),"",IF(ISBLANK($C771),"",VLOOKUP($C771,'[1]Инф. по МКД'!$D$3:$T$13113,9,0)))</f>
        <v>2</v>
      </c>
      <c r="H771" s="61">
        <f>IF(ISERROR(IF(ISBLANK($C771),"",VLOOKUP($C771,'[1]Инф. по МКД'!$D$3:$T$13113,10,0))),"",IF(ISBLANK($C771),"",VLOOKUP($C771,'[1]Инф. по МКД'!$D$3:$T$13113,10,0)))</f>
        <v>1</v>
      </c>
      <c r="I771" s="77">
        <f>IF(ISERROR(IF(ISBLANK($C771),"",VLOOKUP($C771,'[1]Инф. по МКД'!$D$3:$T$13113,14,0))),"",IF(ISBLANK($C771),"",VLOOKUP($C771,'[1]Инф. по МКД'!$D$3:$T$13113,14,0)))</f>
        <v>518.6</v>
      </c>
      <c r="J771" s="78">
        <f>IF(ISERROR(IF(ISBLANK($C771),"",VLOOKUP($C771,'[1]Инф. по МКД'!$D$3:$T$13113,15,0))),"",IF(ISBLANK($C771),"",VLOOKUP($C771,'[1]Инф. по МКД'!$D$3:$T$13113,15,0)))</f>
        <v>470.7</v>
      </c>
      <c r="K771" s="77">
        <f>IF(ISERROR(IF(ISBLANK($C771),"",VLOOKUP($C771,'[1]Инф. по МКД'!$D$3:$T$13113,16,0))),"",IF(ISBLANK($C771),"",VLOOKUP($C771,'[1]Инф. по МКД'!$D$3:$T$13113,16,0)))</f>
        <v>470.7</v>
      </c>
      <c r="L771" s="79">
        <f>IF(ISERROR(IF(ISBLANK($C771),"",VLOOKUP($C771,'[1]Инф. по МКД'!$D$3:$T$13113,17,0))),"",IF(ISBLANK($C771),"",VLOOKUP($C771,'[1]Инф. по МКД'!$D$3:$T$13113,17,0)))</f>
        <v>25</v>
      </c>
      <c r="M771" s="80">
        <f t="shared" si="103"/>
        <v>530263.31999999995</v>
      </c>
      <c r="N771" s="78"/>
      <c r="O771" s="78"/>
      <c r="P771" s="78"/>
      <c r="Q771" s="80">
        <f>IF('Форма 2'!D771=0,"",'Форма 2'!D771-N771-O771-P771)</f>
        <v>530263.31999999995</v>
      </c>
      <c r="R771" s="81">
        <f t="shared" si="112"/>
        <v>1126.5420012746972</v>
      </c>
      <c r="S771" s="81">
        <f t="shared" si="113"/>
        <v>1126.5420012746972</v>
      </c>
      <c r="T771" s="82">
        <v>46387</v>
      </c>
      <c r="U771" s="75" t="s">
        <v>43</v>
      </c>
      <c r="V771" s="83"/>
      <c r="W771" s="84">
        <f t="shared" si="105"/>
        <v>2</v>
      </c>
      <c r="X771" s="85" t="s">
        <v>961</v>
      </c>
      <c r="Y771" s="85" t="s">
        <v>961</v>
      </c>
      <c r="Z771" s="85" t="s">
        <v>961</v>
      </c>
      <c r="AA771" s="85">
        <v>1</v>
      </c>
      <c r="AB771" s="85" t="s">
        <v>961</v>
      </c>
      <c r="AC771" s="85">
        <v>1</v>
      </c>
      <c r="AD771" s="85" t="s">
        <v>961</v>
      </c>
      <c r="AE771" s="99" t="s">
        <v>961</v>
      </c>
      <c r="AF771" s="86" t="s">
        <v>961</v>
      </c>
      <c r="AG771" s="85" t="s">
        <v>961</v>
      </c>
      <c r="AH771" s="85" t="s">
        <v>961</v>
      </c>
      <c r="AI771" s="85" t="s">
        <v>961</v>
      </c>
      <c r="AJ771" s="85" t="s">
        <v>961</v>
      </c>
      <c r="AK771" s="85" t="s">
        <v>961</v>
      </c>
      <c r="AL771" s="85" t="s">
        <v>961</v>
      </c>
      <c r="AM771" s="85" t="s">
        <v>961</v>
      </c>
      <c r="AN771" s="85" t="s">
        <v>961</v>
      </c>
      <c r="AO771" s="85" t="s">
        <v>961</v>
      </c>
      <c r="AP771" s="85" t="s">
        <v>961</v>
      </c>
      <c r="AQ771" s="85" t="s">
        <v>961</v>
      </c>
      <c r="AR771" s="85" t="s">
        <v>961</v>
      </c>
    </row>
    <row r="772" spans="1:44" ht="16.5" thickTop="1" thickBot="1" x14ac:dyDescent="0.3">
      <c r="A772" s="61">
        <f t="shared" si="104"/>
        <v>5</v>
      </c>
      <c r="B772" s="92" t="str">
        <f>IF(ISERROR(IF(ISBLANK(C772),"",_xlfn.XLOOKUP(C772,'[1]Инф. по МКД'!$D$3:$D$13151,'[1]Инф. по МКД'!$C$3:$C$13151,,0))),"",IF(ISBLANK(C772),"",_xlfn.XLOOKUP(C772,'[1]Инф. по МКД'!$D$3:$D$13151,'[1]Инф. по МКД'!$C$3:$C$13151,,0)))</f>
        <v>Лысьвенский городской округ Пермского края</v>
      </c>
      <c r="C772" s="96" t="s">
        <v>583</v>
      </c>
      <c r="D772" s="74">
        <f>IF(ISERROR(IF(ISBLANK($C772),"",VLOOKUP($C772,'[1]Инф. по МКД'!$D$3:$T$13113,3,0))),"",IF(ISBLANK($C772),"",VLOOKUP($C772,'[1]Инф. по МКД'!$D$3:$T$13113,3,0)))</f>
        <v>1949</v>
      </c>
      <c r="E772" s="75"/>
      <c r="F772" s="87" t="str">
        <f>IF(ISERROR(IF(ISBLANK($C772),"",VLOOKUP($C772,'[1]Инф. по МКД'!$D$3:$T$13113,5,0))),"",IF(ISBLANK($C772),"",VLOOKUP($C772,'[1]Инф. по МКД'!$D$3:$T$13113,5,0)))</f>
        <v>Шлакоблок</v>
      </c>
      <c r="G772" s="75">
        <f>IF(ISERROR(IF(ISBLANK($C772),"",VLOOKUP($C772,'[1]Инф. по МКД'!$D$3:$T$13113,9,0))),"",IF(ISBLANK($C772),"",VLOOKUP($C772,'[1]Инф. по МКД'!$D$3:$T$13113,9,0)))</f>
        <v>2</v>
      </c>
      <c r="H772" s="61">
        <f>IF(ISERROR(IF(ISBLANK($C772),"",VLOOKUP($C772,'[1]Инф. по МКД'!$D$3:$T$13113,10,0))),"",IF(ISBLANK($C772),"",VLOOKUP($C772,'[1]Инф. по МКД'!$D$3:$T$13113,10,0)))</f>
        <v>1</v>
      </c>
      <c r="I772" s="77">
        <f>IF(ISERROR(IF(ISBLANK($C772),"",VLOOKUP($C772,'[1]Инф. по МКД'!$D$3:$T$13113,14,0))),"",IF(ISBLANK($C772),"",VLOOKUP($C772,'[1]Инф. по МКД'!$D$3:$T$13113,14,0)))</f>
        <v>436.8</v>
      </c>
      <c r="J772" s="78">
        <f>IF(ISERROR(IF(ISBLANK($C772),"",VLOOKUP($C772,'[1]Инф. по МКД'!$D$3:$T$13113,15,0))),"",IF(ISBLANK($C772),"",VLOOKUP($C772,'[1]Инф. по МКД'!$D$3:$T$13113,15,0)))</f>
        <v>391.8</v>
      </c>
      <c r="K772" s="77">
        <f>IF(ISERROR(IF(ISBLANK($C772),"",VLOOKUP($C772,'[1]Инф. по МКД'!$D$3:$T$13113,16,0))),"",IF(ISBLANK($C772),"",VLOOKUP($C772,'[1]Инф. по МКД'!$D$3:$T$13113,16,0)))</f>
        <v>391.8</v>
      </c>
      <c r="L772" s="79">
        <f>IF(ISERROR(IF(ISBLANK($C772),"",VLOOKUP($C772,'[1]Инф. по МКД'!$D$3:$T$13113,17,0))),"",IF(ISBLANK($C772),"",VLOOKUP($C772,'[1]Инф. по МКД'!$D$3:$T$13113,17,0)))</f>
        <v>16</v>
      </c>
      <c r="M772" s="80">
        <f t="shared" si="103"/>
        <v>488355.51</v>
      </c>
      <c r="N772" s="78"/>
      <c r="O772" s="78"/>
      <c r="P772" s="78"/>
      <c r="Q772" s="80">
        <f>IF('Форма 2'!D772=0,"",'Форма 2'!D772-N772-O772-P772)</f>
        <v>488355.51</v>
      </c>
      <c r="R772" s="81">
        <f t="shared" si="112"/>
        <v>1246.4408116385912</v>
      </c>
      <c r="S772" s="81">
        <f t="shared" si="113"/>
        <v>1246.4408116385912</v>
      </c>
      <c r="T772" s="82">
        <v>46387</v>
      </c>
      <c r="U772" s="75" t="s">
        <v>43</v>
      </c>
      <c r="V772" s="83"/>
      <c r="W772" s="84">
        <f t="shared" si="105"/>
        <v>2</v>
      </c>
      <c r="X772" s="85">
        <v>1</v>
      </c>
      <c r="Y772" s="85" t="s">
        <v>961</v>
      </c>
      <c r="Z772" s="85" t="s">
        <v>961</v>
      </c>
      <c r="AA772" s="85">
        <v>1</v>
      </c>
      <c r="AB772" s="85" t="s">
        <v>961</v>
      </c>
      <c r="AC772" s="85" t="s">
        <v>961</v>
      </c>
      <c r="AD772" s="85" t="s">
        <v>961</v>
      </c>
      <c r="AE772" s="99" t="s">
        <v>961</v>
      </c>
      <c r="AF772" s="86" t="s">
        <v>961</v>
      </c>
      <c r="AG772" s="85" t="s">
        <v>961</v>
      </c>
      <c r="AH772" s="85" t="s">
        <v>961</v>
      </c>
      <c r="AI772" s="85" t="s">
        <v>961</v>
      </c>
      <c r="AJ772" s="85" t="s">
        <v>961</v>
      </c>
      <c r="AK772" s="85" t="s">
        <v>961</v>
      </c>
      <c r="AL772" s="85" t="s">
        <v>961</v>
      </c>
      <c r="AM772" s="85" t="s">
        <v>961</v>
      </c>
      <c r="AN772" s="85" t="s">
        <v>961</v>
      </c>
      <c r="AO772" s="85" t="s">
        <v>961</v>
      </c>
      <c r="AP772" s="85" t="s">
        <v>961</v>
      </c>
      <c r="AQ772" s="85" t="s">
        <v>961</v>
      </c>
      <c r="AR772" s="85" t="s">
        <v>961</v>
      </c>
    </row>
    <row r="773" spans="1:44" ht="16.5" thickTop="1" thickBot="1" x14ac:dyDescent="0.3">
      <c r="A773" s="61">
        <f t="shared" si="104"/>
        <v>6</v>
      </c>
      <c r="B773" s="92" t="str">
        <f>IF(ISERROR(IF(ISBLANK(C773),"",_xlfn.XLOOKUP(C773,'[1]Инф. по МКД'!$D$3:$D$13151,'[1]Инф. по МКД'!$C$3:$C$13151,,0))),"",IF(ISBLANK(C773),"",_xlfn.XLOOKUP(C773,'[1]Инф. по МКД'!$D$3:$D$13151,'[1]Инф. по МКД'!$C$3:$C$13151,,0)))</f>
        <v>Лысьвенский городской округ Пермского края</v>
      </c>
      <c r="C773" s="96" t="s">
        <v>584</v>
      </c>
      <c r="D773" s="74">
        <f>IF(ISERROR(IF(ISBLANK($C773),"",VLOOKUP($C773,'[1]Инф. по МКД'!$D$3:$T$13113,3,0))),"",IF(ISBLANK($C773),"",VLOOKUP($C773,'[1]Инф. по МКД'!$D$3:$T$13113,3,0)))</f>
        <v>1955</v>
      </c>
      <c r="E773" s="75"/>
      <c r="F773" s="87" t="str">
        <f>IF(ISERROR(IF(ISBLANK($C773),"",VLOOKUP($C773,'[1]Инф. по МКД'!$D$3:$T$13113,5,0))),"",IF(ISBLANK($C773),"",VLOOKUP($C773,'[1]Инф. по МКД'!$D$3:$T$13113,5,0)))</f>
        <v>Шлакоблок</v>
      </c>
      <c r="G773" s="75">
        <f>IF(ISERROR(IF(ISBLANK($C773),"",VLOOKUP($C773,'[1]Инф. по МКД'!$D$3:$T$13113,9,0))),"",IF(ISBLANK($C773),"",VLOOKUP($C773,'[1]Инф. по МКД'!$D$3:$T$13113,9,0)))</f>
        <v>4</v>
      </c>
      <c r="H773" s="61">
        <f>IF(ISERROR(IF(ISBLANK($C773),"",VLOOKUP($C773,'[1]Инф. по МКД'!$D$3:$T$13113,10,0))),"",IF(ISBLANK($C773),"",VLOOKUP($C773,'[1]Инф. по МКД'!$D$3:$T$13113,10,0)))</f>
        <v>5</v>
      </c>
      <c r="I773" s="77">
        <f>IF(ISERROR(IF(ISBLANK($C773),"",VLOOKUP($C773,'[1]Инф. по МКД'!$D$3:$T$13113,14,0))),"",IF(ISBLANK($C773),"",VLOOKUP($C773,'[1]Инф. по МКД'!$D$3:$T$13113,14,0)))</f>
        <v>4581.25</v>
      </c>
      <c r="J773" s="78">
        <f>IF(ISERROR(IF(ISBLANK($C773),"",VLOOKUP($C773,'[1]Инф. по МКД'!$D$3:$T$13113,15,0))),"",IF(ISBLANK($C773),"",VLOOKUP($C773,'[1]Инф. по МКД'!$D$3:$T$13113,15,0)))</f>
        <v>4087.45</v>
      </c>
      <c r="K773" s="77">
        <f>IF(ISERROR(IF(ISBLANK($C773),"",VLOOKUP($C773,'[1]Инф. по МКД'!$D$3:$T$13113,16,0))),"",IF(ISBLANK($C773),"",VLOOKUP($C773,'[1]Инф. по МКД'!$D$3:$T$13113,16,0)))</f>
        <v>3032.4</v>
      </c>
      <c r="L773" s="79">
        <f>IF(ISERROR(IF(ISBLANK($C773),"",VLOOKUP($C773,'[1]Инф. по МКД'!$D$3:$T$13113,17,0))),"",IF(ISBLANK($C773),"",VLOOKUP($C773,'[1]Инф. по МКД'!$D$3:$T$13113,17,0)))</f>
        <v>117</v>
      </c>
      <c r="M773" s="80">
        <f t="shared" ref="M773:M836" si="114">SUM(N773:Q773)</f>
        <v>2380463.31</v>
      </c>
      <c r="N773" s="78"/>
      <c r="O773" s="78"/>
      <c r="P773" s="78"/>
      <c r="Q773" s="80">
        <f>IF('Форма 2'!D773=0,"",'Форма 2'!D773-N773-O773-P773)</f>
        <v>2380463.31</v>
      </c>
      <c r="R773" s="81">
        <f t="shared" si="112"/>
        <v>582.38346891093477</v>
      </c>
      <c r="S773" s="81">
        <f t="shared" si="113"/>
        <v>582.38346891093477</v>
      </c>
      <c r="T773" s="82">
        <v>46387</v>
      </c>
      <c r="U773" s="75" t="s">
        <v>43</v>
      </c>
      <c r="V773" s="84"/>
      <c r="W773" s="84">
        <f t="shared" si="105"/>
        <v>1</v>
      </c>
      <c r="X773" s="85">
        <v>1</v>
      </c>
      <c r="Y773" s="85" t="s">
        <v>961</v>
      </c>
      <c r="Z773" s="85" t="s">
        <v>961</v>
      </c>
      <c r="AA773" s="85" t="s">
        <v>961</v>
      </c>
      <c r="AB773" s="85" t="s">
        <v>961</v>
      </c>
      <c r="AC773" s="85" t="s">
        <v>961</v>
      </c>
      <c r="AD773" s="85" t="s">
        <v>961</v>
      </c>
      <c r="AE773" s="99" t="s">
        <v>961</v>
      </c>
      <c r="AF773" s="86" t="s">
        <v>961</v>
      </c>
      <c r="AG773" s="85" t="s">
        <v>961</v>
      </c>
      <c r="AH773" s="85" t="s">
        <v>961</v>
      </c>
      <c r="AI773" s="85" t="s">
        <v>961</v>
      </c>
      <c r="AJ773" s="85" t="s">
        <v>961</v>
      </c>
      <c r="AK773" s="85" t="s">
        <v>961</v>
      </c>
      <c r="AL773" s="85" t="s">
        <v>961</v>
      </c>
      <c r="AM773" s="85" t="s">
        <v>961</v>
      </c>
      <c r="AN773" s="85" t="s">
        <v>961</v>
      </c>
      <c r="AO773" s="85" t="s">
        <v>961</v>
      </c>
      <c r="AP773" s="85" t="s">
        <v>961</v>
      </c>
      <c r="AQ773" s="85" t="s">
        <v>961</v>
      </c>
      <c r="AR773" s="85" t="s">
        <v>961</v>
      </c>
    </row>
    <row r="774" spans="1:44" ht="16.5" thickTop="1" thickBot="1" x14ac:dyDescent="0.3">
      <c r="A774" s="61">
        <f t="shared" si="104"/>
        <v>7</v>
      </c>
      <c r="B774" s="92" t="str">
        <f>IF(ISERROR(IF(ISBLANK(C774),"",_xlfn.XLOOKUP(C774,'[1]Инф. по МКД'!$D$3:$D$13151,'[1]Инф. по МКД'!$C$3:$C$13151,,0))),"",IF(ISBLANK(C774),"",_xlfn.XLOOKUP(C774,'[1]Инф. по МКД'!$D$3:$D$13151,'[1]Инф. по МКД'!$C$3:$C$13151,,0)))</f>
        <v>Лысьвенский городской округ Пермского края</v>
      </c>
      <c r="C774" s="96" t="s">
        <v>585</v>
      </c>
      <c r="D774" s="74">
        <f>IF(ISERROR(IF(ISBLANK($C774),"",VLOOKUP($C774,'[1]Инф. по МКД'!$D$3:$T$13113,3,0))),"",IF(ISBLANK($C774),"",VLOOKUP($C774,'[1]Инф. по МКД'!$D$3:$T$13113,3,0)))</f>
        <v>1956</v>
      </c>
      <c r="E774" s="75"/>
      <c r="F774" s="87" t="str">
        <f>IF(ISERROR(IF(ISBLANK($C774),"",VLOOKUP($C774,'[1]Инф. по МКД'!$D$3:$T$13113,5,0))),"",IF(ISBLANK($C774),"",VLOOKUP($C774,'[1]Инф. по МКД'!$D$3:$T$13113,5,0)))</f>
        <v>Камень</v>
      </c>
      <c r="G774" s="75">
        <f>IF(ISERROR(IF(ISBLANK($C774),"",VLOOKUP($C774,'[1]Инф. по МКД'!$D$3:$T$13113,9,0))),"",IF(ISBLANK($C774),"",VLOOKUP($C774,'[1]Инф. по МКД'!$D$3:$T$13113,9,0)))</f>
        <v>4</v>
      </c>
      <c r="H774" s="61">
        <f>IF(ISERROR(IF(ISBLANK($C774),"",VLOOKUP($C774,'[1]Инф. по МКД'!$D$3:$T$13113,10,0))),"",IF(ISBLANK($C774),"",VLOOKUP($C774,'[1]Инф. по МКД'!$D$3:$T$13113,10,0)))</f>
        <v>5</v>
      </c>
      <c r="I774" s="77">
        <f>IF(ISERROR(IF(ISBLANK($C774),"",VLOOKUP($C774,'[1]Инф. по МКД'!$D$3:$T$13113,14,0))),"",IF(ISBLANK($C774),"",VLOOKUP($C774,'[1]Инф. по МКД'!$D$3:$T$13113,14,0)))</f>
        <v>4580.6000000000004</v>
      </c>
      <c r="J774" s="78">
        <f>IF(ISERROR(IF(ISBLANK($C774),"",VLOOKUP($C774,'[1]Инф. по МКД'!$D$3:$T$13113,15,0))),"",IF(ISBLANK($C774),"",VLOOKUP($C774,'[1]Инф. по МКД'!$D$3:$T$13113,15,0)))</f>
        <v>2833.2</v>
      </c>
      <c r="K774" s="77">
        <f>IF(ISERROR(IF(ISBLANK($C774),"",VLOOKUP($C774,'[1]Инф. по МКД'!$D$3:$T$13113,16,0))),"",IF(ISBLANK($C774),"",VLOOKUP($C774,'[1]Инф. по МКД'!$D$3:$T$13113,16,0)))</f>
        <v>2524.1</v>
      </c>
      <c r="L774" s="79">
        <f>IF(ISERROR(IF(ISBLANK($C774),"",VLOOKUP($C774,'[1]Инф. по МКД'!$D$3:$T$13113,17,0))),"",IF(ISBLANK($C774),"",VLOOKUP($C774,'[1]Инф. по МКД'!$D$3:$T$13113,17,0)))</f>
        <v>118</v>
      </c>
      <c r="M774" s="80">
        <f t="shared" si="114"/>
        <v>25011312.769999996</v>
      </c>
      <c r="N774" s="78"/>
      <c r="O774" s="78"/>
      <c r="P774" s="78"/>
      <c r="Q774" s="80">
        <f>IF('Форма 2'!D774=0,"",'Форма 2'!D774-N774-O774-P774)</f>
        <v>25011312.769999996</v>
      </c>
      <c r="R774" s="81">
        <f t="shared" si="112"/>
        <v>8827.9375864746562</v>
      </c>
      <c r="S774" s="81">
        <f t="shared" si="113"/>
        <v>8827.9375864746562</v>
      </c>
      <c r="T774" s="82">
        <v>46387</v>
      </c>
      <c r="U774" s="75" t="s">
        <v>44</v>
      </c>
      <c r="V774" s="83"/>
      <c r="W774" s="84">
        <f t="shared" si="105"/>
        <v>6</v>
      </c>
      <c r="X774" s="85">
        <v>1</v>
      </c>
      <c r="Y774" s="85">
        <v>1</v>
      </c>
      <c r="Z774" s="85" t="s">
        <v>961</v>
      </c>
      <c r="AA774" s="85">
        <v>1</v>
      </c>
      <c r="AB774" s="85">
        <v>1</v>
      </c>
      <c r="AC774" s="85">
        <v>1</v>
      </c>
      <c r="AD774" s="85" t="s">
        <v>961</v>
      </c>
      <c r="AE774" s="99" t="s">
        <v>961</v>
      </c>
      <c r="AF774" s="86" t="s">
        <v>961</v>
      </c>
      <c r="AG774" s="85" t="s">
        <v>961</v>
      </c>
      <c r="AH774" s="85" t="s">
        <v>961</v>
      </c>
      <c r="AI774" s="85" t="s">
        <v>961</v>
      </c>
      <c r="AJ774" s="85" t="s">
        <v>961</v>
      </c>
      <c r="AK774" s="85">
        <v>1</v>
      </c>
      <c r="AL774" s="85" t="s">
        <v>961</v>
      </c>
      <c r="AM774" s="85" t="s">
        <v>961</v>
      </c>
      <c r="AN774" s="85" t="s">
        <v>961</v>
      </c>
      <c r="AO774" s="85" t="s">
        <v>961</v>
      </c>
      <c r="AP774" s="85" t="s">
        <v>961</v>
      </c>
      <c r="AQ774" s="85" t="s">
        <v>961</v>
      </c>
      <c r="AR774" s="85" t="s">
        <v>961</v>
      </c>
    </row>
    <row r="775" spans="1:44" ht="16.5" thickTop="1" thickBot="1" x14ac:dyDescent="0.3">
      <c r="A775" s="61">
        <f t="shared" si="104"/>
        <v>8</v>
      </c>
      <c r="B775" s="92" t="str">
        <f>IF(ISERROR(IF(ISBLANK(C775),"",_xlfn.XLOOKUP(C775,'[1]Инф. по МКД'!$D$3:$D$13151,'[1]Инф. по МКД'!$C$3:$C$13151,,0))),"",IF(ISBLANK(C775),"",_xlfn.XLOOKUP(C775,'[1]Инф. по МКД'!$D$3:$D$13151,'[1]Инф. по МКД'!$C$3:$C$13151,,0)))</f>
        <v>Лысьвенский городской округ Пермского края</v>
      </c>
      <c r="C775" s="96" t="s">
        <v>586</v>
      </c>
      <c r="D775" s="74">
        <f>IF(ISERROR(IF(ISBLANK($C775),"",VLOOKUP($C775,'[1]Инф. по МКД'!$D$3:$T$13113,3,0))),"",IF(ISBLANK($C775),"",VLOOKUP($C775,'[1]Инф. по МКД'!$D$3:$T$13113,3,0)))</f>
        <v>1952</v>
      </c>
      <c r="E775" s="75"/>
      <c r="F775" s="87" t="str">
        <f>IF(ISERROR(IF(ISBLANK($C775),"",VLOOKUP($C775,'[1]Инф. по МКД'!$D$3:$T$13113,5,0))),"",IF(ISBLANK($C775),"",VLOOKUP($C775,'[1]Инф. по МКД'!$D$3:$T$13113,5,0)))</f>
        <v>Шлакоблок</v>
      </c>
      <c r="G775" s="75">
        <f>IF(ISERROR(IF(ISBLANK($C775),"",VLOOKUP($C775,'[1]Инф. по МКД'!$D$3:$T$13113,9,0))),"",IF(ISBLANK($C775),"",VLOOKUP($C775,'[1]Инф. по МКД'!$D$3:$T$13113,9,0)))</f>
        <v>2</v>
      </c>
      <c r="H775" s="61">
        <f>IF(ISERROR(IF(ISBLANK($C775),"",VLOOKUP($C775,'[1]Инф. по МКД'!$D$3:$T$13113,10,0))),"",IF(ISBLANK($C775),"",VLOOKUP($C775,'[1]Инф. по МКД'!$D$3:$T$13113,10,0)))</f>
        <v>1</v>
      </c>
      <c r="I775" s="77">
        <f>IF(ISERROR(IF(ISBLANK($C775),"",VLOOKUP($C775,'[1]Инф. по МКД'!$D$3:$T$13113,14,0))),"",IF(ISBLANK($C775),"",VLOOKUP($C775,'[1]Инф. по МКД'!$D$3:$T$13113,14,0)))</f>
        <v>385.8</v>
      </c>
      <c r="J775" s="78">
        <f>IF(ISERROR(IF(ISBLANK($C775),"",VLOOKUP($C775,'[1]Инф. по МКД'!$D$3:$T$13113,15,0))),"",IF(ISBLANK($C775),"",VLOOKUP($C775,'[1]Инф. по МКД'!$D$3:$T$13113,15,0)))</f>
        <v>356.9</v>
      </c>
      <c r="K775" s="77">
        <f>IF(ISERROR(IF(ISBLANK($C775),"",VLOOKUP($C775,'[1]Инф. по МКД'!$D$3:$T$13113,16,0))),"",IF(ISBLANK($C775),"",VLOOKUP($C775,'[1]Инф. по МКД'!$D$3:$T$13113,16,0)))</f>
        <v>312.8</v>
      </c>
      <c r="L775" s="79">
        <f>IF(ISERROR(IF(ISBLANK($C775),"",VLOOKUP($C775,'[1]Инф. по МКД'!$D$3:$T$13113,17,0))),"",IF(ISBLANK($C775),"",VLOOKUP($C775,'[1]Инф. по МКД'!$D$3:$T$13113,17,0)))</f>
        <v>12</v>
      </c>
      <c r="M775" s="80">
        <f t="shared" si="114"/>
        <v>10806501.060000001</v>
      </c>
      <c r="N775" s="78"/>
      <c r="O775" s="78"/>
      <c r="P775" s="78"/>
      <c r="Q775" s="80">
        <f>IF('Форма 2'!D775=0,"",'Форма 2'!D775-N775-O775-P775)</f>
        <v>10806501.060000001</v>
      </c>
      <c r="R775" s="81">
        <f t="shared" si="112"/>
        <v>30278.792546931916</v>
      </c>
      <c r="S775" s="81">
        <f t="shared" si="113"/>
        <v>30278.792546931916</v>
      </c>
      <c r="T775" s="82">
        <v>46387</v>
      </c>
      <c r="U775" s="75" t="s">
        <v>43</v>
      </c>
      <c r="V775" s="84"/>
      <c r="W775" s="84">
        <f t="shared" si="105"/>
        <v>8</v>
      </c>
      <c r="X775" s="85">
        <v>1</v>
      </c>
      <c r="Y775" s="85">
        <v>1</v>
      </c>
      <c r="Z775" s="85" t="s">
        <v>961</v>
      </c>
      <c r="AA775" s="85">
        <v>1</v>
      </c>
      <c r="AB775" s="85">
        <v>1</v>
      </c>
      <c r="AC775" s="85">
        <v>1</v>
      </c>
      <c r="AD775" s="85" t="s">
        <v>961</v>
      </c>
      <c r="AE775" s="99" t="s">
        <v>961</v>
      </c>
      <c r="AF775" s="86" t="s">
        <v>961</v>
      </c>
      <c r="AG775" s="85">
        <v>1</v>
      </c>
      <c r="AH775" s="85">
        <v>1</v>
      </c>
      <c r="AI775" s="85" t="s">
        <v>961</v>
      </c>
      <c r="AJ775" s="85" t="s">
        <v>961</v>
      </c>
      <c r="AK775" s="85">
        <v>1</v>
      </c>
      <c r="AL775" s="85" t="s">
        <v>961</v>
      </c>
      <c r="AM775" s="85" t="s">
        <v>961</v>
      </c>
      <c r="AN775" s="85" t="s">
        <v>961</v>
      </c>
      <c r="AO775" s="85" t="s">
        <v>961</v>
      </c>
      <c r="AP775" s="85" t="s">
        <v>961</v>
      </c>
      <c r="AQ775" s="85" t="s">
        <v>961</v>
      </c>
      <c r="AR775" s="85" t="s">
        <v>961</v>
      </c>
    </row>
    <row r="776" spans="1:44" ht="16.5" thickTop="1" thickBot="1" x14ac:dyDescent="0.3">
      <c r="A776" s="61">
        <f t="shared" ref="A776:A839" si="115">IF(NOT(ISERROR("Пермского края"=MID(C776,FIND("Пермского края",C776),14)))=$C$1,0,IF(NOT(ISERROR("город Пермь"=MID(C776,FIND("город Пермь",C776),11)))=$C$1,0,IF(NOT(ISERROR("Итого"=MID(C776,FIND("Итого",C776),5)))=$C$1,0,IF(NOT(ISERROR("Всего"=MID(C776,FIND("Всего",C776),5)))=$C$1,0,A775+1))))</f>
        <v>9</v>
      </c>
      <c r="B776" s="92" t="str">
        <f>IF(ISERROR(IF(ISBLANK(C776),"",_xlfn.XLOOKUP(C776,'[1]Инф. по МКД'!$D$3:$D$13151,'[1]Инф. по МКД'!$C$3:$C$13151,,0))),"",IF(ISBLANK(C776),"",_xlfn.XLOOKUP(C776,'[1]Инф. по МКД'!$D$3:$D$13151,'[1]Инф. по МКД'!$C$3:$C$13151,,0)))</f>
        <v>Лысьвенский городской округ Пермского края</v>
      </c>
      <c r="C776" s="96" t="s">
        <v>587</v>
      </c>
      <c r="D776" s="74">
        <f>IF(ISERROR(IF(ISBLANK($C776),"",VLOOKUP($C776,'[1]Инф. по МКД'!$D$3:$T$13113,3,0))),"",IF(ISBLANK($C776),"",VLOOKUP($C776,'[1]Инф. по МКД'!$D$3:$T$13113,3,0)))</f>
        <v>1958</v>
      </c>
      <c r="E776" s="75"/>
      <c r="F776" s="87" t="str">
        <f>IF(ISERROR(IF(ISBLANK($C776),"",VLOOKUP($C776,'[1]Инф. по МКД'!$D$3:$T$13113,5,0))),"",IF(ISBLANK($C776),"",VLOOKUP($C776,'[1]Инф. по МКД'!$D$3:$T$13113,5,0)))</f>
        <v>Кирпич</v>
      </c>
      <c r="G776" s="75">
        <f>IF(ISERROR(IF(ISBLANK($C776),"",VLOOKUP($C776,'[1]Инф. по МКД'!$D$3:$T$13113,9,0))),"",IF(ISBLANK($C776),"",VLOOKUP($C776,'[1]Инф. по МКД'!$D$3:$T$13113,9,0)))</f>
        <v>3</v>
      </c>
      <c r="H776" s="61">
        <f>IF(ISERROR(IF(ISBLANK($C776),"",VLOOKUP($C776,'[1]Инф. по МКД'!$D$3:$T$13113,10,0))),"",IF(ISBLANK($C776),"",VLOOKUP($C776,'[1]Инф. по МКД'!$D$3:$T$13113,10,0)))</f>
        <v>2</v>
      </c>
      <c r="I776" s="77">
        <f>IF(ISERROR(IF(ISBLANK($C776),"",VLOOKUP($C776,'[1]Инф. по МКД'!$D$3:$T$13113,14,0))),"",IF(ISBLANK($C776),"",VLOOKUP($C776,'[1]Инф. по МКД'!$D$3:$T$13113,14,0)))</f>
        <v>1525</v>
      </c>
      <c r="J776" s="78">
        <f>IF(ISERROR(IF(ISBLANK($C776),"",VLOOKUP($C776,'[1]Инф. по МКД'!$D$3:$T$13113,15,0))),"",IF(ISBLANK($C776),"",VLOOKUP($C776,'[1]Инф. по МКД'!$D$3:$T$13113,15,0)))</f>
        <v>1199</v>
      </c>
      <c r="K776" s="77">
        <f>IF(ISERROR(IF(ISBLANK($C776),"",VLOOKUP($C776,'[1]Инф. по МКД'!$D$3:$T$13113,16,0))),"",IF(ISBLANK($C776),"",VLOOKUP($C776,'[1]Инф. по МКД'!$D$3:$T$13113,16,0)))</f>
        <v>1052</v>
      </c>
      <c r="L776" s="79">
        <f>IF(ISERROR(IF(ISBLANK($C776),"",VLOOKUP($C776,'[1]Инф. по МКД'!$D$3:$T$13113,17,0))),"",IF(ISBLANK($C776),"",VLOOKUP($C776,'[1]Инф. по МКД'!$D$3:$T$13113,17,0)))</f>
        <v>51</v>
      </c>
      <c r="M776" s="80">
        <f t="shared" si="114"/>
        <v>17275276.25</v>
      </c>
      <c r="N776" s="78"/>
      <c r="O776" s="78"/>
      <c r="P776" s="78"/>
      <c r="Q776" s="80">
        <f>IF('Форма 2'!D776=0,"",'Форма 2'!D776-N776-O776-P776)</f>
        <v>17275276.25</v>
      </c>
      <c r="R776" s="81">
        <f t="shared" si="112"/>
        <v>14408.070266889074</v>
      </c>
      <c r="S776" s="81">
        <f t="shared" si="113"/>
        <v>14408.070266889074</v>
      </c>
      <c r="T776" s="82">
        <v>46387</v>
      </c>
      <c r="U776" s="75" t="s">
        <v>44</v>
      </c>
      <c r="V776" s="83"/>
      <c r="W776" s="84">
        <f t="shared" ref="W776:W839" si="116">SUM(X776:AD776,AG776:AR776,)+IF(ISNUMBER(AE776),1,0)</f>
        <v>5</v>
      </c>
      <c r="X776" s="85">
        <v>1</v>
      </c>
      <c r="Y776" s="85">
        <v>1</v>
      </c>
      <c r="Z776" s="85" t="s">
        <v>961</v>
      </c>
      <c r="AA776" s="85">
        <v>1</v>
      </c>
      <c r="AB776" s="85">
        <v>1</v>
      </c>
      <c r="AC776" s="85">
        <v>1</v>
      </c>
      <c r="AD776" s="85" t="s">
        <v>961</v>
      </c>
      <c r="AE776" s="99" t="s">
        <v>961</v>
      </c>
      <c r="AF776" s="86" t="s">
        <v>961</v>
      </c>
      <c r="AG776" s="85" t="s">
        <v>961</v>
      </c>
      <c r="AH776" s="85" t="s">
        <v>961</v>
      </c>
      <c r="AI776" s="85" t="s">
        <v>961</v>
      </c>
      <c r="AJ776" s="85" t="s">
        <v>961</v>
      </c>
      <c r="AK776" s="85" t="s">
        <v>961</v>
      </c>
      <c r="AL776" s="85" t="s">
        <v>961</v>
      </c>
      <c r="AM776" s="85" t="s">
        <v>961</v>
      </c>
      <c r="AN776" s="85" t="s">
        <v>961</v>
      </c>
      <c r="AO776" s="85" t="s">
        <v>961</v>
      </c>
      <c r="AP776" s="85" t="s">
        <v>961</v>
      </c>
      <c r="AQ776" s="85" t="s">
        <v>961</v>
      </c>
      <c r="AR776" s="85" t="s">
        <v>961</v>
      </c>
    </row>
    <row r="777" spans="1:44" ht="16.5" thickTop="1" thickBot="1" x14ac:dyDescent="0.3">
      <c r="A777" s="61">
        <f t="shared" si="115"/>
        <v>10</v>
      </c>
      <c r="B777" s="92" t="str">
        <f>IF(ISERROR(IF(ISBLANK(C777),"",_xlfn.XLOOKUP(C777,'[1]Инф. по МКД'!$D$3:$D$13151,'[1]Инф. по МКД'!$C$3:$C$13151,,0))),"",IF(ISBLANK(C777),"",_xlfn.XLOOKUP(C777,'[1]Инф. по МКД'!$D$3:$D$13151,'[1]Инф. по МКД'!$C$3:$C$13151,,0)))</f>
        <v>Лысьвенский городской округ Пермского края</v>
      </c>
      <c r="C777" s="96" t="s">
        <v>588</v>
      </c>
      <c r="D777" s="74">
        <f>IF(ISERROR(IF(ISBLANK($C777),"",VLOOKUP($C777,'[1]Инф. по МКД'!$D$3:$T$13113,3,0))),"",IF(ISBLANK($C777),"",VLOOKUP($C777,'[1]Инф. по МКД'!$D$3:$T$13113,3,0)))</f>
        <v>1955</v>
      </c>
      <c r="E777" s="75"/>
      <c r="F777" s="87" t="str">
        <f>IF(ISERROR(IF(ISBLANK($C777),"",VLOOKUP($C777,'[1]Инф. по МКД'!$D$3:$T$13113,5,0))),"",IF(ISBLANK($C777),"",VLOOKUP($C777,'[1]Инф. по МКД'!$D$3:$T$13113,5,0)))</f>
        <v>Шлакоблок</v>
      </c>
      <c r="G777" s="75">
        <f>IF(ISERROR(IF(ISBLANK($C777),"",VLOOKUP($C777,'[1]Инф. по МКД'!$D$3:$T$13113,9,0))),"",IF(ISBLANK($C777),"",VLOOKUP($C777,'[1]Инф. по МКД'!$D$3:$T$13113,9,0)))</f>
        <v>4</v>
      </c>
      <c r="H777" s="61">
        <f>IF(ISERROR(IF(ISBLANK($C777),"",VLOOKUP($C777,'[1]Инф. по МКД'!$D$3:$T$13113,10,0))),"",IF(ISBLANK($C777),"",VLOOKUP($C777,'[1]Инф. по МКД'!$D$3:$T$13113,10,0)))</f>
        <v>5</v>
      </c>
      <c r="I777" s="77">
        <f>IF(ISERROR(IF(ISBLANK($C777),"",VLOOKUP($C777,'[1]Инф. по МКД'!$D$3:$T$13113,14,0))),"",IF(ISBLANK($C777),"",VLOOKUP($C777,'[1]Инф. по МКД'!$D$3:$T$13113,14,0)))</f>
        <v>4498.8</v>
      </c>
      <c r="J777" s="78">
        <f>IF(ISERROR(IF(ISBLANK($C777),"",VLOOKUP($C777,'[1]Инф. по МКД'!$D$3:$T$13113,15,0))),"",IF(ISBLANK($C777),"",VLOOKUP($C777,'[1]Инф. по МКД'!$D$3:$T$13113,15,0)))</f>
        <v>4033.4</v>
      </c>
      <c r="K777" s="77">
        <f>IF(ISERROR(IF(ISBLANK($C777),"",VLOOKUP($C777,'[1]Инф. по МКД'!$D$3:$T$13113,16,0))),"",IF(ISBLANK($C777),"",VLOOKUP($C777,'[1]Инф. по МКД'!$D$3:$T$13113,16,0)))</f>
        <v>2958.8</v>
      </c>
      <c r="L777" s="79">
        <f>IF(ISERROR(IF(ISBLANK($C777),"",VLOOKUP($C777,'[1]Инф. по МКД'!$D$3:$T$13113,17,0))),"",IF(ISBLANK($C777),"",VLOOKUP($C777,'[1]Инф. по МКД'!$D$3:$T$13113,17,0)))</f>
        <v>106</v>
      </c>
      <c r="M777" s="80">
        <f t="shared" si="114"/>
        <v>2337621.4700000002</v>
      </c>
      <c r="N777" s="78"/>
      <c r="O777" s="78"/>
      <c r="P777" s="78"/>
      <c r="Q777" s="80">
        <f>IF('Форма 2'!D777=0,"",'Форма 2'!D777-N777-O777-P777)</f>
        <v>2337621.4700000002</v>
      </c>
      <c r="R777" s="81">
        <f t="shared" si="112"/>
        <v>579.5659914712154</v>
      </c>
      <c r="S777" s="81">
        <f t="shared" si="113"/>
        <v>579.5659914712154</v>
      </c>
      <c r="T777" s="82">
        <v>46387</v>
      </c>
      <c r="U777" s="75" t="s">
        <v>43</v>
      </c>
      <c r="V777" s="84"/>
      <c r="W777" s="84">
        <f t="shared" si="116"/>
        <v>1</v>
      </c>
      <c r="X777" s="85">
        <v>1</v>
      </c>
      <c r="Y777" s="85" t="s">
        <v>961</v>
      </c>
      <c r="Z777" s="85" t="s">
        <v>961</v>
      </c>
      <c r="AA777" s="85" t="s">
        <v>961</v>
      </c>
      <c r="AB777" s="85" t="s">
        <v>961</v>
      </c>
      <c r="AC777" s="85" t="s">
        <v>961</v>
      </c>
      <c r="AD777" s="85" t="s">
        <v>961</v>
      </c>
      <c r="AE777" s="99" t="s">
        <v>961</v>
      </c>
      <c r="AF777" s="86" t="s">
        <v>961</v>
      </c>
      <c r="AG777" s="85" t="s">
        <v>961</v>
      </c>
      <c r="AH777" s="85" t="s">
        <v>961</v>
      </c>
      <c r="AI777" s="85" t="s">
        <v>961</v>
      </c>
      <c r="AJ777" s="85" t="s">
        <v>961</v>
      </c>
      <c r="AK777" s="85" t="s">
        <v>961</v>
      </c>
      <c r="AL777" s="85" t="s">
        <v>961</v>
      </c>
      <c r="AM777" s="85" t="s">
        <v>961</v>
      </c>
      <c r="AN777" s="85" t="s">
        <v>961</v>
      </c>
      <c r="AO777" s="85" t="s">
        <v>961</v>
      </c>
      <c r="AP777" s="85" t="s">
        <v>961</v>
      </c>
      <c r="AQ777" s="85" t="s">
        <v>961</v>
      </c>
      <c r="AR777" s="85" t="s">
        <v>961</v>
      </c>
    </row>
    <row r="778" spans="1:44" ht="16.5" thickTop="1" thickBot="1" x14ac:dyDescent="0.3">
      <c r="A778" s="61">
        <f t="shared" si="115"/>
        <v>11</v>
      </c>
      <c r="B778" s="92" t="str">
        <f>IF(ISERROR(IF(ISBLANK(C778),"",_xlfn.XLOOKUP(C778,'[1]Инф. по МКД'!$D$3:$D$13151,'[1]Инф. по МКД'!$C$3:$C$13151,,0))),"",IF(ISBLANK(C778),"",_xlfn.XLOOKUP(C778,'[1]Инф. по МКД'!$D$3:$D$13151,'[1]Инф. по МКД'!$C$3:$C$13151,,0)))</f>
        <v>Лысьвенский городской округ Пермского края</v>
      </c>
      <c r="C778" s="96" t="s">
        <v>589</v>
      </c>
      <c r="D778" s="74">
        <f>IF(ISERROR(IF(ISBLANK($C778),"",VLOOKUP($C778,'[1]Инф. по МКД'!$D$3:$T$13113,3,0))),"",IF(ISBLANK($C778),"",VLOOKUP($C778,'[1]Инф. по МКД'!$D$3:$T$13113,3,0)))</f>
        <v>1952</v>
      </c>
      <c r="E778" s="75"/>
      <c r="F778" s="87" t="str">
        <f>IF(ISERROR(IF(ISBLANK($C778),"",VLOOKUP($C778,'[1]Инф. по МКД'!$D$3:$T$13113,5,0))),"",IF(ISBLANK($C778),"",VLOOKUP($C778,'[1]Инф. по МКД'!$D$3:$T$13113,5,0)))</f>
        <v>Шлакоблок</v>
      </c>
      <c r="G778" s="75">
        <f>IF(ISERROR(IF(ISBLANK($C778),"",VLOOKUP($C778,'[1]Инф. по МКД'!$D$3:$T$13113,9,0))),"",IF(ISBLANK($C778),"",VLOOKUP($C778,'[1]Инф. по МКД'!$D$3:$T$13113,9,0)))</f>
        <v>2</v>
      </c>
      <c r="H778" s="61">
        <f>IF(ISERROR(IF(ISBLANK($C778),"",VLOOKUP($C778,'[1]Инф. по МКД'!$D$3:$T$13113,10,0))),"",IF(ISBLANK($C778),"",VLOOKUP($C778,'[1]Инф. по МКД'!$D$3:$T$13113,10,0)))</f>
        <v>3</v>
      </c>
      <c r="I778" s="77">
        <f>IF(ISERROR(IF(ISBLANK($C778),"",VLOOKUP($C778,'[1]Инф. по МКД'!$D$3:$T$13113,14,0))),"",IF(ISBLANK($C778),"",VLOOKUP($C778,'[1]Инф. по МКД'!$D$3:$T$13113,14,0)))</f>
        <v>1383.4</v>
      </c>
      <c r="J778" s="78">
        <f>IF(ISERROR(IF(ISBLANK($C778),"",VLOOKUP($C778,'[1]Инф. по МКД'!$D$3:$T$13113,15,0))),"",IF(ISBLANK($C778),"",VLOOKUP($C778,'[1]Инф. по МКД'!$D$3:$T$13113,15,0)))</f>
        <v>1231.5</v>
      </c>
      <c r="K778" s="77">
        <f>IF(ISERROR(IF(ISBLANK($C778),"",VLOOKUP($C778,'[1]Инф. по МКД'!$D$3:$T$13113,16,0))),"",IF(ISBLANK($C778),"",VLOOKUP($C778,'[1]Инф. по МКД'!$D$3:$T$13113,16,0)))</f>
        <v>1231.5</v>
      </c>
      <c r="L778" s="79">
        <f>IF(ISERROR(IF(ISBLANK($C778),"",VLOOKUP($C778,'[1]Инф. по МКД'!$D$3:$T$13113,17,0))),"",IF(ISBLANK($C778),"",VLOOKUP($C778,'[1]Инф. по МКД'!$D$3:$T$13113,17,0)))</f>
        <v>51</v>
      </c>
      <c r="M778" s="80">
        <f t="shared" si="114"/>
        <v>38749905.549999997</v>
      </c>
      <c r="N778" s="78"/>
      <c r="O778" s="78"/>
      <c r="P778" s="78"/>
      <c r="Q778" s="80">
        <f>IF('Форма 2'!D778=0,"",'Форма 2'!D778-N778-O778-P778)</f>
        <v>38749905.549999997</v>
      </c>
      <c r="R778" s="81">
        <f t="shared" si="112"/>
        <v>31465.615550142102</v>
      </c>
      <c r="S778" s="81">
        <f t="shared" si="113"/>
        <v>31465.615550142102</v>
      </c>
      <c r="T778" s="82">
        <v>46387</v>
      </c>
      <c r="U778" s="75" t="s">
        <v>43</v>
      </c>
      <c r="V778" s="84"/>
      <c r="W778" s="84">
        <f t="shared" si="116"/>
        <v>8</v>
      </c>
      <c r="X778" s="85">
        <v>1</v>
      </c>
      <c r="Y778" s="85">
        <v>1</v>
      </c>
      <c r="Z778" s="85" t="s">
        <v>961</v>
      </c>
      <c r="AA778" s="85">
        <v>1</v>
      </c>
      <c r="AB778" s="85">
        <v>1</v>
      </c>
      <c r="AC778" s="85">
        <v>1</v>
      </c>
      <c r="AD778" s="85" t="s">
        <v>961</v>
      </c>
      <c r="AE778" s="99" t="s">
        <v>961</v>
      </c>
      <c r="AF778" s="86" t="s">
        <v>961</v>
      </c>
      <c r="AG778" s="85">
        <v>1</v>
      </c>
      <c r="AH778" s="85">
        <v>1</v>
      </c>
      <c r="AI778" s="85" t="s">
        <v>961</v>
      </c>
      <c r="AJ778" s="85" t="s">
        <v>961</v>
      </c>
      <c r="AK778" s="85">
        <v>1</v>
      </c>
      <c r="AL778" s="85" t="s">
        <v>961</v>
      </c>
      <c r="AM778" s="85" t="s">
        <v>961</v>
      </c>
      <c r="AN778" s="85" t="s">
        <v>961</v>
      </c>
      <c r="AO778" s="85" t="s">
        <v>961</v>
      </c>
      <c r="AP778" s="85" t="s">
        <v>961</v>
      </c>
      <c r="AQ778" s="85" t="s">
        <v>961</v>
      </c>
      <c r="AR778" s="85" t="s">
        <v>961</v>
      </c>
    </row>
    <row r="779" spans="1:44" ht="16.5" thickTop="1" thickBot="1" x14ac:dyDescent="0.3">
      <c r="A779" s="61">
        <f t="shared" si="115"/>
        <v>12</v>
      </c>
      <c r="B779" s="92" t="str">
        <f>IF(ISERROR(IF(ISBLANK(C779),"",_xlfn.XLOOKUP(C779,'[1]Инф. по МКД'!$D$3:$D$13151,'[1]Инф. по МКД'!$C$3:$C$13151,,0))),"",IF(ISBLANK(C779),"",_xlfn.XLOOKUP(C779,'[1]Инф. по МКД'!$D$3:$D$13151,'[1]Инф. по МКД'!$C$3:$C$13151,,0)))</f>
        <v>Лысьвенский городской округ Пермского края</v>
      </c>
      <c r="C779" s="96" t="s">
        <v>590</v>
      </c>
      <c r="D779" s="74">
        <f>IF(ISERROR(IF(ISBLANK($C779),"",VLOOKUP($C779,'[1]Инф. по МКД'!$D$3:$T$13113,3,0))),"",IF(ISBLANK($C779),"",VLOOKUP($C779,'[1]Инф. по МКД'!$D$3:$T$13113,3,0)))</f>
        <v>1949</v>
      </c>
      <c r="E779" s="75"/>
      <c r="F779" s="87" t="str">
        <f>IF(ISERROR(IF(ISBLANK($C779),"",VLOOKUP($C779,'[1]Инф. по МКД'!$D$3:$T$13113,5,0))),"",IF(ISBLANK($C779),"",VLOOKUP($C779,'[1]Инф. по МКД'!$D$3:$T$13113,5,0)))</f>
        <v>Шлакоблок</v>
      </c>
      <c r="G779" s="75">
        <f>IF(ISERROR(IF(ISBLANK($C779),"",VLOOKUP($C779,'[1]Инф. по МКД'!$D$3:$T$13113,9,0))),"",IF(ISBLANK($C779),"",VLOOKUP($C779,'[1]Инф. по МКД'!$D$3:$T$13113,9,0)))</f>
        <v>2</v>
      </c>
      <c r="H779" s="61">
        <f>IF(ISERROR(IF(ISBLANK($C779),"",VLOOKUP($C779,'[1]Инф. по МКД'!$D$3:$T$13113,10,0))),"",IF(ISBLANK($C779),"",VLOOKUP($C779,'[1]Инф. по МКД'!$D$3:$T$13113,10,0)))</f>
        <v>1</v>
      </c>
      <c r="I779" s="77">
        <f>IF(ISERROR(IF(ISBLANK($C779),"",VLOOKUP($C779,'[1]Инф. по МКД'!$D$3:$T$13113,14,0))),"",IF(ISBLANK($C779),"",VLOOKUP($C779,'[1]Инф. по МКД'!$D$3:$T$13113,14,0)))</f>
        <v>451.9</v>
      </c>
      <c r="J779" s="78">
        <f>IF(ISERROR(IF(ISBLANK($C779),"",VLOOKUP($C779,'[1]Инф. по МКД'!$D$3:$T$13113,15,0))),"",IF(ISBLANK($C779),"",VLOOKUP($C779,'[1]Инф. по МКД'!$D$3:$T$13113,15,0)))</f>
        <v>402.1</v>
      </c>
      <c r="K779" s="77">
        <f>IF(ISERROR(IF(ISBLANK($C779),"",VLOOKUP($C779,'[1]Инф. по МКД'!$D$3:$T$13113,16,0))),"",IF(ISBLANK($C779),"",VLOOKUP($C779,'[1]Инф. по МКД'!$D$3:$T$13113,16,0)))</f>
        <v>402.1</v>
      </c>
      <c r="L779" s="79">
        <f>IF(ISERROR(IF(ISBLANK($C779),"",VLOOKUP($C779,'[1]Инф. по МКД'!$D$3:$T$13113,17,0))),"",IF(ISBLANK($C779),"",VLOOKUP($C779,'[1]Инф. по МКД'!$D$3:$T$13113,17,0)))</f>
        <v>17</v>
      </c>
      <c r="M779" s="80">
        <f t="shared" si="114"/>
        <v>10024714.619999999</v>
      </c>
      <c r="N779" s="78"/>
      <c r="O779" s="78"/>
      <c r="P779" s="78"/>
      <c r="Q779" s="80">
        <f>IF('Форма 2'!D779=0,"",'Форма 2'!D779-N779-O779-P779)</f>
        <v>10024714.619999999</v>
      </c>
      <c r="R779" s="81">
        <f t="shared" si="112"/>
        <v>24930.89932852524</v>
      </c>
      <c r="S779" s="81">
        <f t="shared" si="113"/>
        <v>24930.89932852524</v>
      </c>
      <c r="T779" s="82">
        <v>46387</v>
      </c>
      <c r="U779" s="75" t="s">
        <v>43</v>
      </c>
      <c r="V779" s="83"/>
      <c r="W779" s="84">
        <f t="shared" si="116"/>
        <v>7</v>
      </c>
      <c r="X779" s="85">
        <v>1</v>
      </c>
      <c r="Y779" s="85">
        <v>1</v>
      </c>
      <c r="Z779" s="85" t="s">
        <v>961</v>
      </c>
      <c r="AA779" s="85">
        <v>1</v>
      </c>
      <c r="AB779" s="85">
        <v>1</v>
      </c>
      <c r="AC779" s="85">
        <v>1</v>
      </c>
      <c r="AD779" s="85" t="s">
        <v>961</v>
      </c>
      <c r="AE779" s="99" t="s">
        <v>961</v>
      </c>
      <c r="AF779" s="86" t="s">
        <v>961</v>
      </c>
      <c r="AG779" s="85">
        <v>1</v>
      </c>
      <c r="AH779" s="85" t="s">
        <v>961</v>
      </c>
      <c r="AI779" s="85" t="s">
        <v>961</v>
      </c>
      <c r="AJ779" s="85" t="s">
        <v>961</v>
      </c>
      <c r="AK779" s="85">
        <v>1</v>
      </c>
      <c r="AL779" s="85" t="s">
        <v>961</v>
      </c>
      <c r="AM779" s="85" t="s">
        <v>961</v>
      </c>
      <c r="AN779" s="85" t="s">
        <v>961</v>
      </c>
      <c r="AO779" s="85" t="s">
        <v>961</v>
      </c>
      <c r="AP779" s="85" t="s">
        <v>961</v>
      </c>
      <c r="AQ779" s="85" t="s">
        <v>961</v>
      </c>
      <c r="AR779" s="85" t="s">
        <v>961</v>
      </c>
    </row>
    <row r="780" spans="1:44" ht="16.5" thickTop="1" thickBot="1" x14ac:dyDescent="0.3">
      <c r="A780" s="61">
        <f t="shared" si="115"/>
        <v>13</v>
      </c>
      <c r="B780" s="92" t="str">
        <f>IF(ISERROR(IF(ISBLANK(C780),"",_xlfn.XLOOKUP(C780,'[1]Инф. по МКД'!$D$3:$D$13151,'[1]Инф. по МКД'!$C$3:$C$13151,,0))),"",IF(ISBLANK(C780),"",_xlfn.XLOOKUP(C780,'[1]Инф. по МКД'!$D$3:$D$13151,'[1]Инф. по МКД'!$C$3:$C$13151,,0)))</f>
        <v>Лысьвенский городской округ Пермского края</v>
      </c>
      <c r="C780" s="96" t="s">
        <v>205</v>
      </c>
      <c r="D780" s="74">
        <f>IF(ISERROR(IF(ISBLANK($C780),"",VLOOKUP($C780,'[1]Инф. по МКД'!$D$3:$T$13113,3,0))),"",IF(ISBLANK($C780),"",VLOOKUP($C780,'[1]Инф. по МКД'!$D$3:$T$13113,3,0)))</f>
        <v>1950</v>
      </c>
      <c r="E780" s="75"/>
      <c r="F780" s="87" t="str">
        <f>IF(ISERROR(IF(ISBLANK($C780),"",VLOOKUP($C780,'[1]Инф. по МКД'!$D$3:$T$13113,5,0))),"",IF(ISBLANK($C780),"",VLOOKUP($C780,'[1]Инф. по МКД'!$D$3:$T$13113,5,0)))</f>
        <v>Шлакоблок</v>
      </c>
      <c r="G780" s="75">
        <f>IF(ISERROR(IF(ISBLANK($C780),"",VLOOKUP($C780,'[1]Инф. по МКД'!$D$3:$T$13113,9,0))),"",IF(ISBLANK($C780),"",VLOOKUP($C780,'[1]Инф. по МКД'!$D$3:$T$13113,9,0)))</f>
        <v>2</v>
      </c>
      <c r="H780" s="61">
        <f>IF(ISERROR(IF(ISBLANK($C780),"",VLOOKUP($C780,'[1]Инф. по МКД'!$D$3:$T$13113,10,0))),"",IF(ISBLANK($C780),"",VLOOKUP($C780,'[1]Инф. по МКД'!$D$3:$T$13113,10,0)))</f>
        <v>2</v>
      </c>
      <c r="I780" s="77">
        <f>IF(ISERROR(IF(ISBLANK($C780),"",VLOOKUP($C780,'[1]Инф. по МКД'!$D$3:$T$13113,14,0))),"",IF(ISBLANK($C780),"",VLOOKUP($C780,'[1]Инф. по МКД'!$D$3:$T$13113,14,0)))</f>
        <v>736.2</v>
      </c>
      <c r="J780" s="78">
        <f>IF(ISERROR(IF(ISBLANK($C780),"",VLOOKUP($C780,'[1]Инф. по МКД'!$D$3:$T$13113,15,0))),"",IF(ISBLANK($C780),"",VLOOKUP($C780,'[1]Инф. по МКД'!$D$3:$T$13113,15,0)))</f>
        <v>735.2</v>
      </c>
      <c r="K780" s="77">
        <f>IF(ISERROR(IF(ISBLANK($C780),"",VLOOKUP($C780,'[1]Инф. по МКД'!$D$3:$T$13113,16,0))),"",IF(ISBLANK($C780),"",VLOOKUP($C780,'[1]Инф. по МКД'!$D$3:$T$13113,16,0)))</f>
        <v>735.2</v>
      </c>
      <c r="L780" s="79">
        <f>IF(ISERROR(IF(ISBLANK($C780),"",VLOOKUP($C780,'[1]Инф. по МКД'!$D$3:$T$13113,17,0))),"",IF(ISBLANK($C780),"",VLOOKUP($C780,'[1]Инф. по МКД'!$D$3:$T$13113,17,0)))</f>
        <v>26</v>
      </c>
      <c r="M780" s="80">
        <f t="shared" si="114"/>
        <v>18646245.369999997</v>
      </c>
      <c r="N780" s="78"/>
      <c r="O780" s="78"/>
      <c r="P780" s="78"/>
      <c r="Q780" s="80">
        <f>IF('Форма 2'!D780=0,"",'Форма 2'!D780-N780-O780-P780)</f>
        <v>18646245.369999997</v>
      </c>
      <c r="R780" s="81">
        <f t="shared" si="112"/>
        <v>25362.140057127308</v>
      </c>
      <c r="S780" s="81">
        <f t="shared" si="113"/>
        <v>25362.140057127308</v>
      </c>
      <c r="T780" s="82">
        <v>46387</v>
      </c>
      <c r="U780" s="75" t="s">
        <v>43</v>
      </c>
      <c r="V780" s="84"/>
      <c r="W780" s="84">
        <f t="shared" si="116"/>
        <v>5</v>
      </c>
      <c r="X780" s="85" t="s">
        <v>961</v>
      </c>
      <c r="Y780" s="85">
        <v>1</v>
      </c>
      <c r="Z780" s="85" t="s">
        <v>961</v>
      </c>
      <c r="AA780" s="85">
        <v>1</v>
      </c>
      <c r="AB780" s="85">
        <v>1</v>
      </c>
      <c r="AC780" s="85" t="s">
        <v>961</v>
      </c>
      <c r="AD780" s="85" t="s">
        <v>961</v>
      </c>
      <c r="AE780" s="99" t="s">
        <v>961</v>
      </c>
      <c r="AF780" s="86" t="s">
        <v>961</v>
      </c>
      <c r="AG780" s="85">
        <v>1</v>
      </c>
      <c r="AH780" s="85">
        <v>1</v>
      </c>
      <c r="AI780" s="85" t="s">
        <v>961</v>
      </c>
      <c r="AJ780" s="85" t="s">
        <v>961</v>
      </c>
      <c r="AK780" s="85" t="s">
        <v>961</v>
      </c>
      <c r="AL780" s="85" t="s">
        <v>961</v>
      </c>
      <c r="AM780" s="85" t="s">
        <v>961</v>
      </c>
      <c r="AN780" s="85" t="s">
        <v>961</v>
      </c>
      <c r="AO780" s="85" t="s">
        <v>961</v>
      </c>
      <c r="AP780" s="85" t="s">
        <v>961</v>
      </c>
      <c r="AQ780" s="85" t="s">
        <v>961</v>
      </c>
      <c r="AR780" s="85" t="s">
        <v>961</v>
      </c>
    </row>
    <row r="781" spans="1:44" ht="16.5" thickTop="1" thickBot="1" x14ac:dyDescent="0.3">
      <c r="A781" s="61">
        <f t="shared" si="115"/>
        <v>14</v>
      </c>
      <c r="B781" s="92" t="str">
        <f>IF(ISERROR(IF(ISBLANK(C781),"",_xlfn.XLOOKUP(C781,'[1]Инф. по МКД'!$D$3:$D$13151,'[1]Инф. по МКД'!$C$3:$C$13151,,0))),"",IF(ISBLANK(C781),"",_xlfn.XLOOKUP(C781,'[1]Инф. по МКД'!$D$3:$D$13151,'[1]Инф. по МКД'!$C$3:$C$13151,,0)))</f>
        <v>Лысьвенский городской округ Пермского края</v>
      </c>
      <c r="C781" s="96" t="s">
        <v>591</v>
      </c>
      <c r="D781" s="74">
        <f>IF(ISERROR(IF(ISBLANK($C781),"",VLOOKUP($C781,'[1]Инф. по МКД'!$D$3:$T$13113,3,0))),"",IF(ISBLANK($C781),"",VLOOKUP($C781,'[1]Инф. по МКД'!$D$3:$T$13113,3,0)))</f>
        <v>1960</v>
      </c>
      <c r="E781" s="75"/>
      <c r="F781" s="87" t="str">
        <f>IF(ISERROR(IF(ISBLANK($C781),"",VLOOKUP($C781,'[1]Инф. по МКД'!$D$3:$T$13113,5,0))),"",IF(ISBLANK($C781),"",VLOOKUP($C781,'[1]Инф. по МКД'!$D$3:$T$13113,5,0)))</f>
        <v>Блоки КСБ</v>
      </c>
      <c r="G781" s="75">
        <f>IF(ISERROR(IF(ISBLANK($C781),"",VLOOKUP($C781,'[1]Инф. по МКД'!$D$3:$T$13113,9,0))),"",IF(ISBLANK($C781),"",VLOOKUP($C781,'[1]Инф. по МКД'!$D$3:$T$13113,9,0)))</f>
        <v>5</v>
      </c>
      <c r="H781" s="61">
        <f>IF(ISERROR(IF(ISBLANK($C781),"",VLOOKUP($C781,'[1]Инф. по МКД'!$D$3:$T$13113,10,0))),"",IF(ISBLANK($C781),"",VLOOKUP($C781,'[1]Инф. по МКД'!$D$3:$T$13113,10,0)))</f>
        <v>3</v>
      </c>
      <c r="I781" s="77">
        <f>IF(ISERROR(IF(ISBLANK($C781),"",VLOOKUP($C781,'[1]Инф. по МКД'!$D$3:$T$13113,14,0))),"",IF(ISBLANK($C781),"",VLOOKUP($C781,'[1]Инф. по МКД'!$D$3:$T$13113,14,0)))</f>
        <v>2562.6999999999998</v>
      </c>
      <c r="J781" s="78">
        <f>IF(ISERROR(IF(ISBLANK($C781),"",VLOOKUP($C781,'[1]Инф. по МКД'!$D$3:$T$13113,15,0))),"",IF(ISBLANK($C781),"",VLOOKUP($C781,'[1]Инф. по МКД'!$D$3:$T$13113,15,0)))</f>
        <v>2302</v>
      </c>
      <c r="K781" s="77">
        <f>IF(ISERROR(IF(ISBLANK($C781),"",VLOOKUP($C781,'[1]Инф. по МКД'!$D$3:$T$13113,16,0))),"",IF(ISBLANK($C781),"",VLOOKUP($C781,'[1]Инф. по МКД'!$D$3:$T$13113,16,0)))</f>
        <v>2050.1</v>
      </c>
      <c r="L781" s="79">
        <f>IF(ISERROR(IF(ISBLANK($C781),"",VLOOKUP($C781,'[1]Инф. по МКД'!$D$3:$T$13113,17,0))),"",IF(ISBLANK($C781),"",VLOOKUP($C781,'[1]Инф. по МКД'!$D$3:$T$13113,17,0)))</f>
        <v>82</v>
      </c>
      <c r="M781" s="80">
        <f t="shared" si="114"/>
        <v>11541170.699999999</v>
      </c>
      <c r="N781" s="78"/>
      <c r="O781" s="78"/>
      <c r="P781" s="78"/>
      <c r="Q781" s="80">
        <f>IF('Форма 2'!D781=0,"",'Форма 2'!D781-N781-O781-P781)</f>
        <v>11541170.699999999</v>
      </c>
      <c r="R781" s="81">
        <f t="shared" si="112"/>
        <v>5013.5407037358818</v>
      </c>
      <c r="S781" s="81">
        <f t="shared" si="113"/>
        <v>5013.5407037358818</v>
      </c>
      <c r="T781" s="82">
        <v>46387</v>
      </c>
      <c r="U781" s="75" t="s">
        <v>44</v>
      </c>
      <c r="V781" s="83"/>
      <c r="W781" s="84">
        <f t="shared" si="116"/>
        <v>1</v>
      </c>
      <c r="X781" s="85" t="s">
        <v>961</v>
      </c>
      <c r="Y781" s="85" t="s">
        <v>961</v>
      </c>
      <c r="Z781" s="85" t="s">
        <v>961</v>
      </c>
      <c r="AA781" s="85" t="s">
        <v>961</v>
      </c>
      <c r="AB781" s="85" t="s">
        <v>961</v>
      </c>
      <c r="AC781" s="85" t="s">
        <v>961</v>
      </c>
      <c r="AD781" s="85" t="s">
        <v>961</v>
      </c>
      <c r="AE781" s="99" t="s">
        <v>961</v>
      </c>
      <c r="AF781" s="86" t="s">
        <v>961</v>
      </c>
      <c r="AG781" s="85">
        <v>1</v>
      </c>
      <c r="AH781" s="85" t="s">
        <v>961</v>
      </c>
      <c r="AI781" s="85" t="s">
        <v>961</v>
      </c>
      <c r="AJ781" s="85" t="s">
        <v>961</v>
      </c>
      <c r="AK781" s="85" t="s">
        <v>961</v>
      </c>
      <c r="AL781" s="85" t="s">
        <v>961</v>
      </c>
      <c r="AM781" s="85" t="s">
        <v>961</v>
      </c>
      <c r="AN781" s="85" t="s">
        <v>961</v>
      </c>
      <c r="AO781" s="85" t="s">
        <v>961</v>
      </c>
      <c r="AP781" s="85" t="s">
        <v>961</v>
      </c>
      <c r="AQ781" s="85" t="s">
        <v>961</v>
      </c>
      <c r="AR781" s="85" t="s">
        <v>961</v>
      </c>
    </row>
    <row r="782" spans="1:44" ht="16.5" thickTop="1" thickBot="1" x14ac:dyDescent="0.3">
      <c r="A782" s="61">
        <f t="shared" si="115"/>
        <v>15</v>
      </c>
      <c r="B782" s="92" t="str">
        <f>IF(ISERROR(IF(ISBLANK(C782),"",_xlfn.XLOOKUP(C782,'[1]Инф. по МКД'!$D$3:$D$13151,'[1]Инф. по МКД'!$C$3:$C$13151,,0))),"",IF(ISBLANK(C782),"",_xlfn.XLOOKUP(C782,'[1]Инф. по МКД'!$D$3:$D$13151,'[1]Инф. по МКД'!$C$3:$C$13151,,0)))</f>
        <v>Лысьвенский городской округ Пермского края</v>
      </c>
      <c r="C782" s="96" t="s">
        <v>206</v>
      </c>
      <c r="D782" s="74">
        <f>IF(ISERROR(IF(ISBLANK($C782),"",VLOOKUP($C782,'[1]Инф. по МКД'!$D$3:$T$13113,3,0))),"",IF(ISBLANK($C782),"",VLOOKUP($C782,'[1]Инф. по МКД'!$D$3:$T$13113,3,0)))</f>
        <v>1960</v>
      </c>
      <c r="E782" s="75"/>
      <c r="F782" s="87" t="str">
        <f>IF(ISERROR(IF(ISBLANK($C782),"",VLOOKUP($C782,'[1]Инф. по МКД'!$D$3:$T$13113,5,0))),"",IF(ISBLANK($C782),"",VLOOKUP($C782,'[1]Инф. по МКД'!$D$3:$T$13113,5,0)))</f>
        <v>Шлакоблок</v>
      </c>
      <c r="G782" s="75">
        <f>IF(ISERROR(IF(ISBLANK($C782),"",VLOOKUP($C782,'[1]Инф. по МКД'!$D$3:$T$13113,9,0))),"",IF(ISBLANK($C782),"",VLOOKUP($C782,'[1]Инф. по МКД'!$D$3:$T$13113,9,0)))</f>
        <v>2</v>
      </c>
      <c r="H782" s="61">
        <f>IF(ISERROR(IF(ISBLANK($C782),"",VLOOKUP($C782,'[1]Инф. по МКД'!$D$3:$T$13113,10,0))),"",IF(ISBLANK($C782),"",VLOOKUP($C782,'[1]Инф. по МКД'!$D$3:$T$13113,10,0)))</f>
        <v>2</v>
      </c>
      <c r="I782" s="77">
        <f>IF(ISERROR(IF(ISBLANK($C782),"",VLOOKUP($C782,'[1]Инф. по МКД'!$D$3:$T$13113,14,0))),"",IF(ISBLANK($C782),"",VLOOKUP($C782,'[1]Инф. по МКД'!$D$3:$T$13113,14,0)))</f>
        <v>677.7</v>
      </c>
      <c r="J782" s="78">
        <f>IF(ISERROR(IF(ISBLANK($C782),"",VLOOKUP($C782,'[1]Инф. по МКД'!$D$3:$T$13113,15,0))),"",IF(ISBLANK($C782),"",VLOOKUP($C782,'[1]Инф. по МКД'!$D$3:$T$13113,15,0)))</f>
        <v>631.79999999999995</v>
      </c>
      <c r="K782" s="77">
        <f>IF(ISERROR(IF(ISBLANK($C782),"",VLOOKUP($C782,'[1]Инф. по МКД'!$D$3:$T$13113,16,0))),"",IF(ISBLANK($C782),"",VLOOKUP($C782,'[1]Инф. по МКД'!$D$3:$T$13113,16,0)))</f>
        <v>631.79999999999995</v>
      </c>
      <c r="L782" s="79">
        <f>IF(ISERROR(IF(ISBLANK($C782),"",VLOOKUP($C782,'[1]Инф. по МКД'!$D$3:$T$13113,17,0))),"",IF(ISBLANK($C782),"",VLOOKUP($C782,'[1]Инф. по МКД'!$D$3:$T$13113,17,0)))</f>
        <v>31</v>
      </c>
      <c r="M782" s="80">
        <f t="shared" si="114"/>
        <v>6477043.2000000002</v>
      </c>
      <c r="N782" s="78"/>
      <c r="O782" s="78"/>
      <c r="P782" s="78"/>
      <c r="Q782" s="80">
        <f>IF('Форма 2'!D782=0,"",'Форма 2'!D782-N782-O782-P782)</f>
        <v>6477043.2000000002</v>
      </c>
      <c r="R782" s="81">
        <f t="shared" si="112"/>
        <v>10251.730294396963</v>
      </c>
      <c r="S782" s="81">
        <f t="shared" si="113"/>
        <v>10251.730294396963</v>
      </c>
      <c r="T782" s="82">
        <v>46387</v>
      </c>
      <c r="U782" s="75" t="s">
        <v>43</v>
      </c>
      <c r="V782" s="83"/>
      <c r="W782" s="84">
        <f t="shared" si="116"/>
        <v>1</v>
      </c>
      <c r="X782" s="85" t="s">
        <v>961</v>
      </c>
      <c r="Y782" s="85" t="s">
        <v>961</v>
      </c>
      <c r="Z782" s="85" t="s">
        <v>961</v>
      </c>
      <c r="AA782" s="85" t="s">
        <v>961</v>
      </c>
      <c r="AB782" s="85" t="s">
        <v>961</v>
      </c>
      <c r="AC782" s="85" t="s">
        <v>961</v>
      </c>
      <c r="AD782" s="85" t="s">
        <v>961</v>
      </c>
      <c r="AE782" s="99" t="s">
        <v>961</v>
      </c>
      <c r="AF782" s="86" t="s">
        <v>961</v>
      </c>
      <c r="AG782" s="85">
        <v>1</v>
      </c>
      <c r="AH782" s="85" t="s">
        <v>961</v>
      </c>
      <c r="AI782" s="85" t="s">
        <v>961</v>
      </c>
      <c r="AJ782" s="85" t="s">
        <v>961</v>
      </c>
      <c r="AK782" s="85" t="s">
        <v>961</v>
      </c>
      <c r="AL782" s="85" t="s">
        <v>961</v>
      </c>
      <c r="AM782" s="85" t="s">
        <v>961</v>
      </c>
      <c r="AN782" s="85" t="s">
        <v>961</v>
      </c>
      <c r="AO782" s="85" t="s">
        <v>961</v>
      </c>
      <c r="AP782" s="85" t="s">
        <v>961</v>
      </c>
      <c r="AQ782" s="85" t="s">
        <v>961</v>
      </c>
      <c r="AR782" s="85" t="s">
        <v>961</v>
      </c>
    </row>
    <row r="783" spans="1:44" ht="17.25" thickTop="1" thickBot="1" x14ac:dyDescent="0.3">
      <c r="A783" s="190">
        <f t="shared" si="115"/>
        <v>0</v>
      </c>
      <c r="B783" s="191" t="str">
        <f>IF(ISERROR(IF(ISBLANK(C783),"",_xlfn.XLOOKUP(C783,'[1]Инф. по МКД'!$D$3:$D$13151,'[1]Инф. по МКД'!$C$3:$C$13151,,0))),"",IF(ISBLANK(C783),"",_xlfn.XLOOKUP(C783,'[1]Инф. по МКД'!$D$3:$D$13151,'[1]Инф. по МКД'!$C$3:$C$13151,,0)))</f>
        <v/>
      </c>
      <c r="C783" s="35" t="s">
        <v>122</v>
      </c>
      <c r="D783" s="32" t="str">
        <f>IF(ISERROR(IF(ISBLANK($C783),"",VLOOKUP($C783,'[1]Инф. по МКД'!$D$3:$T$13113,3,0))),"",IF(ISBLANK($C783),"",VLOOKUP($C783,'[1]Инф. по МКД'!$D$3:$T$13113,3,0)))</f>
        <v/>
      </c>
      <c r="E783" s="32"/>
      <c r="F783" s="32" t="str">
        <f>IF(ISERROR(IF(ISBLANK($C783),"",VLOOKUP($C783,'[1]Инф. по МКД'!$D$3:$T$13113,5,0))),"",IF(ISBLANK($C783),"",VLOOKUP($C783,'[1]Инф. по МКД'!$D$3:$T$13113,5,0)))</f>
        <v/>
      </c>
      <c r="G783" s="32" t="str">
        <f>IF(ISERROR(IF(ISBLANK($C783),"",VLOOKUP($C783,'[1]Инф. по МКД'!$D$3:$T$13113,9,0))),"",IF(ISBLANK($C783),"",VLOOKUP($C783,'[1]Инф. по МКД'!$D$3:$T$13113,9,0)))</f>
        <v/>
      </c>
      <c r="H783" s="32" t="str">
        <f>IF(ISERROR(IF(ISBLANK($C783),"",VLOOKUP($C783,'[1]Инф. по МКД'!$D$3:$T$13113,10,0))),"",IF(ISBLANK($C783),"",VLOOKUP($C783,'[1]Инф. по МКД'!$D$3:$T$13113,10,0)))</f>
        <v/>
      </c>
      <c r="I783" s="36" t="str">
        <f>IF(ISERROR(IF(ISBLANK($C783),"",VLOOKUP($C783,'[1]Инф. по МКД'!$D$3:$T$13113,14,0))),"",IF(ISBLANK($C783),"",VLOOKUP($C783,'[1]Инф. по МКД'!$D$3:$T$13113,14,0)))</f>
        <v/>
      </c>
      <c r="J783" s="36" t="str">
        <f>IF(ISERROR(IF(ISBLANK($C783),"",VLOOKUP($C783,'[1]Инф. по МКД'!$D$3:$T$13113,15,0))),"",IF(ISBLANK($C783),"",VLOOKUP($C783,'[1]Инф. по МКД'!$D$3:$T$13113,15,0)))</f>
        <v/>
      </c>
      <c r="K783" s="36" t="str">
        <f>IF(ISERROR(IF(ISBLANK($C783),"",VLOOKUP($C783,'[1]Инф. по МКД'!$D$3:$T$13113,16,0))),"",IF(ISBLANK($C783),"",VLOOKUP($C783,'[1]Инф. по МКД'!$D$3:$T$13113,16,0)))</f>
        <v/>
      </c>
      <c r="L783" s="36" t="str">
        <f>IF(ISERROR(IF(ISBLANK($C783),"",VLOOKUP($C783,'[1]Инф. по МКД'!$D$3:$T$13113,17,0))),"",IF(ISBLANK($C783),"",VLOOKUP($C783,'[1]Инф. по МКД'!$D$3:$T$13113,17,0)))</f>
        <v/>
      </c>
      <c r="M783" s="36">
        <f t="shared" si="114"/>
        <v>319768193.58000004</v>
      </c>
      <c r="N783" s="36"/>
      <c r="O783" s="36"/>
      <c r="P783" s="36"/>
      <c r="Q783" s="36">
        <f>IF('Форма 2'!D783=0,"",'Форма 2'!D783-N783-O783-P783)</f>
        <v>319768193.58000004</v>
      </c>
      <c r="R783" s="93"/>
      <c r="S783" s="93"/>
      <c r="T783" s="32"/>
      <c r="U783" s="32"/>
      <c r="V783" s="84"/>
      <c r="W783" s="84">
        <f t="shared" si="116"/>
        <v>0</v>
      </c>
      <c r="X783" s="85"/>
      <c r="Y783" s="85"/>
      <c r="Z783" s="85"/>
      <c r="AA783" s="85"/>
      <c r="AB783" s="85"/>
      <c r="AC783" s="85"/>
      <c r="AD783" s="85"/>
      <c r="AE783" s="99"/>
      <c r="AF783" s="86"/>
      <c r="AG783" s="85"/>
      <c r="AH783" s="85"/>
      <c r="AI783" s="85"/>
      <c r="AJ783" s="85"/>
      <c r="AK783" s="85"/>
      <c r="AL783" s="85"/>
      <c r="AM783" s="85"/>
      <c r="AN783" s="85"/>
      <c r="AO783" s="85"/>
      <c r="AP783" s="85"/>
      <c r="AQ783" s="85"/>
      <c r="AR783" s="85"/>
    </row>
    <row r="784" spans="1:44" ht="16.5" thickTop="1" thickBot="1" x14ac:dyDescent="0.3">
      <c r="A784" s="61">
        <f t="shared" si="115"/>
        <v>1</v>
      </c>
      <c r="B784" s="92" t="str">
        <f>IF(ISERROR(IF(ISBLANK(C784),"",_xlfn.XLOOKUP(C784,'[1]Инф. по МКД'!$D$3:$D$13151,'[1]Инф. по МКД'!$C$3:$C$13151,,0))),"",IF(ISBLANK(C784),"",_xlfn.XLOOKUP(C784,'[1]Инф. по МКД'!$D$3:$D$13151,'[1]Инф. по МКД'!$C$3:$C$13151,,0)))</f>
        <v>Муниципальное образование "Город Березники" Пермского края</v>
      </c>
      <c r="C784" s="96" t="s">
        <v>933</v>
      </c>
      <c r="D784" s="74">
        <f>IF(ISERROR(IF(ISBLANK($C784),"",VLOOKUP($C784,'[1]Инф. по МКД'!$D$3:$T$13113,3,0))),"",IF(ISBLANK($C784),"",VLOOKUP($C784,'[1]Инф. по МКД'!$D$3:$T$13113,3,0)))</f>
        <v>1958</v>
      </c>
      <c r="E784" s="75"/>
      <c r="F784" s="87" t="str">
        <f>IF(ISERROR(IF(ISBLANK($C784),"",VLOOKUP($C784,'[1]Инф. по МКД'!$D$3:$T$13113,5,0))),"",IF(ISBLANK($C784),"",VLOOKUP($C784,'[1]Инф. по МКД'!$D$3:$T$13113,5,0)))</f>
        <v>Кирпич</v>
      </c>
      <c r="G784" s="75">
        <f>IF(ISERROR(IF(ISBLANK($C784),"",VLOOKUP($C784,'[1]Инф. по МКД'!$D$3:$T$13113,9,0))),"",IF(ISBLANK($C784),"",VLOOKUP($C784,'[1]Инф. по МКД'!$D$3:$T$13113,9,0)))</f>
        <v>5</v>
      </c>
      <c r="H784" s="61">
        <f>IF(ISERROR(IF(ISBLANK($C784),"",VLOOKUP($C784,'[1]Инф. по МКД'!$D$3:$T$13113,10,0))),"",IF(ISBLANK($C784),"",VLOOKUP($C784,'[1]Инф. по МКД'!$D$3:$T$13113,10,0)))</f>
        <v>4</v>
      </c>
      <c r="I784" s="77">
        <f>IF(ISERROR(IF(ISBLANK($C784),"",VLOOKUP($C784,'[1]Инф. по МКД'!$D$3:$T$13113,14,0))),"",IF(ISBLANK($C784),"",VLOOKUP($C784,'[1]Инф. по МКД'!$D$3:$T$13113,14,0)))</f>
        <v>5655.6</v>
      </c>
      <c r="J784" s="78">
        <f>IF(ISERROR(IF(ISBLANK($C784),"",VLOOKUP($C784,'[1]Инф. по МКД'!$D$3:$T$13113,15,0))),"",IF(ISBLANK($C784),"",VLOOKUP($C784,'[1]Инф. по МКД'!$D$3:$T$13113,15,0)))</f>
        <v>5008.3999999999996</v>
      </c>
      <c r="K784" s="77">
        <f>IF(ISERROR(IF(ISBLANK($C784),"",VLOOKUP($C784,'[1]Инф. по МКД'!$D$3:$T$13113,16,0))),"",IF(ISBLANK($C784),"",VLOOKUP($C784,'[1]Инф. по МКД'!$D$3:$T$13113,16,0)))</f>
        <v>4611.5</v>
      </c>
      <c r="L784" s="79">
        <f>IF(ISERROR(IF(ISBLANK($C784),"",VLOOKUP($C784,'[1]Инф. по МКД'!$D$3:$T$13113,17,0))),"",IF(ISBLANK($C784),"",VLOOKUP($C784,'[1]Инф. по МКД'!$D$3:$T$13113,17,0)))</f>
        <v>163</v>
      </c>
      <c r="M784" s="80">
        <f t="shared" si="114"/>
        <v>14069096.779999999</v>
      </c>
      <c r="N784" s="78"/>
      <c r="O784" s="78"/>
      <c r="P784" s="78"/>
      <c r="Q784" s="80">
        <f>IF('Форма 2'!D784=0,"",'Форма 2'!D784-N784-O784-P784)</f>
        <v>14069096.779999999</v>
      </c>
      <c r="R784" s="81">
        <f t="shared" ref="R784:R807" si="117">M784/J784</f>
        <v>2809.1000678859518</v>
      </c>
      <c r="S784" s="81">
        <f t="shared" ref="S784:S807" si="118">R784</f>
        <v>2809.1000678859518</v>
      </c>
      <c r="T784" s="82">
        <v>46387</v>
      </c>
      <c r="U784" s="75" t="s">
        <v>44</v>
      </c>
      <c r="V784" s="84"/>
      <c r="W784" s="84">
        <f t="shared" si="116"/>
        <v>1</v>
      </c>
      <c r="X784" s="85" t="s">
        <v>961</v>
      </c>
      <c r="Y784" s="85">
        <v>1</v>
      </c>
      <c r="Z784" s="85" t="s">
        <v>961</v>
      </c>
      <c r="AA784" s="85" t="s">
        <v>961</v>
      </c>
      <c r="AB784" s="85" t="s">
        <v>961</v>
      </c>
      <c r="AC784" s="85" t="s">
        <v>961</v>
      </c>
      <c r="AD784" s="85" t="s">
        <v>961</v>
      </c>
      <c r="AE784" s="99" t="s">
        <v>961</v>
      </c>
      <c r="AF784" s="86" t="s">
        <v>961</v>
      </c>
      <c r="AG784" s="85" t="s">
        <v>961</v>
      </c>
      <c r="AH784" s="85" t="s">
        <v>961</v>
      </c>
      <c r="AI784" s="85" t="s">
        <v>961</v>
      </c>
      <c r="AJ784" s="85" t="s">
        <v>961</v>
      </c>
      <c r="AK784" s="85" t="s">
        <v>961</v>
      </c>
      <c r="AL784" s="85" t="s">
        <v>961</v>
      </c>
      <c r="AM784" s="85" t="s">
        <v>961</v>
      </c>
      <c r="AN784" s="85" t="s">
        <v>961</v>
      </c>
      <c r="AO784" s="85" t="s">
        <v>961</v>
      </c>
      <c r="AP784" s="85" t="s">
        <v>961</v>
      </c>
      <c r="AQ784" s="85" t="s">
        <v>961</v>
      </c>
      <c r="AR784" s="85" t="s">
        <v>961</v>
      </c>
    </row>
    <row r="785" spans="1:44" ht="16.5" thickTop="1" thickBot="1" x14ac:dyDescent="0.3">
      <c r="A785" s="61">
        <f t="shared" si="115"/>
        <v>2</v>
      </c>
      <c r="B785" s="92" t="str">
        <f>IF(ISERROR(IF(ISBLANK(C785),"",_xlfn.XLOOKUP(C785,'[1]Инф. по МКД'!$D$3:$D$13151,'[1]Инф. по МКД'!$C$3:$C$13151,,0))),"",IF(ISBLANK(C785),"",_xlfn.XLOOKUP(C785,'[1]Инф. по МКД'!$D$3:$D$13151,'[1]Инф. по МКД'!$C$3:$C$13151,,0)))</f>
        <v>Муниципальное образование "Город Березники" Пермского края</v>
      </c>
      <c r="C785" s="96" t="s">
        <v>526</v>
      </c>
      <c r="D785" s="74">
        <f>IF(ISERROR(IF(ISBLANK($C785),"",VLOOKUP($C785,'[1]Инф. по МКД'!$D$3:$T$13113,3,0))),"",IF(ISBLANK($C785),"",VLOOKUP($C785,'[1]Инф. по МКД'!$D$3:$T$13113,3,0)))</f>
        <v>1958</v>
      </c>
      <c r="E785" s="75"/>
      <c r="F785" s="87" t="str">
        <f>IF(ISERROR(IF(ISBLANK($C785),"",VLOOKUP($C785,'[1]Инф. по МКД'!$D$3:$T$13113,5,0))),"",IF(ISBLANK($C785),"",VLOOKUP($C785,'[1]Инф. по МКД'!$D$3:$T$13113,5,0)))</f>
        <v>Кирпич</v>
      </c>
      <c r="G785" s="75">
        <f>IF(ISERROR(IF(ISBLANK($C785),"",VLOOKUP($C785,'[1]Инф. по МКД'!$D$3:$T$13113,9,0))),"",IF(ISBLANK($C785),"",VLOOKUP($C785,'[1]Инф. по МКД'!$D$3:$T$13113,9,0)))</f>
        <v>4</v>
      </c>
      <c r="H785" s="61">
        <f>IF(ISERROR(IF(ISBLANK($C785),"",VLOOKUP($C785,'[1]Инф. по МКД'!$D$3:$T$13113,10,0))),"",IF(ISBLANK($C785),"",VLOOKUP($C785,'[1]Инф. по МКД'!$D$3:$T$13113,10,0)))</f>
        <v>5</v>
      </c>
      <c r="I785" s="77">
        <f>IF(ISERROR(IF(ISBLANK($C785),"",VLOOKUP($C785,'[1]Инф. по МКД'!$D$3:$T$13113,14,0))),"",IF(ISBLANK($C785),"",VLOOKUP($C785,'[1]Инф. по МКД'!$D$3:$T$13113,14,0)))</f>
        <v>4744.3999999999996</v>
      </c>
      <c r="J785" s="78">
        <f>IF(ISERROR(IF(ISBLANK($C785),"",VLOOKUP($C785,'[1]Инф. по МКД'!$D$3:$T$13113,15,0))),"",IF(ISBLANK($C785),"",VLOOKUP($C785,'[1]Инф. по МКД'!$D$3:$T$13113,15,0)))</f>
        <v>4280.6000000000004</v>
      </c>
      <c r="K785" s="77">
        <f>IF(ISERROR(IF(ISBLANK($C785),"",VLOOKUP($C785,'[1]Инф. по МКД'!$D$3:$T$13113,16,0))),"",IF(ISBLANK($C785),"",VLOOKUP($C785,'[1]Инф. по МКД'!$D$3:$T$13113,16,0)))</f>
        <v>2860.1</v>
      </c>
      <c r="L785" s="79">
        <f>IF(ISERROR(IF(ISBLANK($C785),"",VLOOKUP($C785,'[1]Инф. по МКД'!$D$3:$T$13113,17,0))),"",IF(ISBLANK($C785),"",VLOOKUP($C785,'[1]Инф. по МКД'!$D$3:$T$13113,17,0)))</f>
        <v>76</v>
      </c>
      <c r="M785" s="80">
        <f t="shared" si="114"/>
        <v>22033752.700000003</v>
      </c>
      <c r="N785" s="78"/>
      <c r="O785" s="78"/>
      <c r="P785" s="78"/>
      <c r="Q785" s="80">
        <f>IF('Форма 2'!D785=0,"",'Форма 2'!D785-N785-O785-P785)</f>
        <v>22033752.700000003</v>
      </c>
      <c r="R785" s="81">
        <f t="shared" si="117"/>
        <v>5147.3514694201749</v>
      </c>
      <c r="S785" s="81">
        <f t="shared" si="118"/>
        <v>5147.3514694201749</v>
      </c>
      <c r="T785" s="82">
        <v>46387</v>
      </c>
      <c r="U785" s="75" t="s">
        <v>43</v>
      </c>
      <c r="V785" s="84"/>
      <c r="W785" s="84">
        <f t="shared" si="116"/>
        <v>5</v>
      </c>
      <c r="X785" s="85">
        <v>1</v>
      </c>
      <c r="Y785" s="85">
        <v>1</v>
      </c>
      <c r="Z785" s="85" t="s">
        <v>961</v>
      </c>
      <c r="AA785" s="85">
        <v>1</v>
      </c>
      <c r="AB785" s="85">
        <v>1</v>
      </c>
      <c r="AC785" s="85">
        <v>1</v>
      </c>
      <c r="AD785" s="85" t="s">
        <v>961</v>
      </c>
      <c r="AE785" s="99" t="s">
        <v>961</v>
      </c>
      <c r="AF785" s="86" t="s">
        <v>961</v>
      </c>
      <c r="AG785" s="85" t="s">
        <v>961</v>
      </c>
      <c r="AH785" s="85" t="s">
        <v>961</v>
      </c>
      <c r="AI785" s="85" t="s">
        <v>961</v>
      </c>
      <c r="AJ785" s="85" t="s">
        <v>961</v>
      </c>
      <c r="AK785" s="85" t="s">
        <v>961</v>
      </c>
      <c r="AL785" s="85" t="s">
        <v>961</v>
      </c>
      <c r="AM785" s="85" t="s">
        <v>961</v>
      </c>
      <c r="AN785" s="85" t="s">
        <v>961</v>
      </c>
      <c r="AO785" s="85" t="s">
        <v>961</v>
      </c>
      <c r="AP785" s="85" t="s">
        <v>961</v>
      </c>
      <c r="AQ785" s="85" t="s">
        <v>961</v>
      </c>
      <c r="AR785" s="85" t="s">
        <v>961</v>
      </c>
    </row>
    <row r="786" spans="1:44" ht="16.5" thickTop="1" thickBot="1" x14ac:dyDescent="0.3">
      <c r="A786" s="61">
        <f t="shared" si="115"/>
        <v>3</v>
      </c>
      <c r="B786" s="92" t="str">
        <f>IF(ISERROR(IF(ISBLANK(C786),"",_xlfn.XLOOKUP(C786,'[1]Инф. по МКД'!$D$3:$D$13151,'[1]Инф. по МКД'!$C$3:$C$13151,,0))),"",IF(ISBLANK(C786),"",_xlfn.XLOOKUP(C786,'[1]Инф. по МКД'!$D$3:$D$13151,'[1]Инф. по МКД'!$C$3:$C$13151,,0)))</f>
        <v>Муниципальное образование "Город Березники" Пермского края</v>
      </c>
      <c r="C786" s="96" t="s">
        <v>527</v>
      </c>
      <c r="D786" s="74">
        <f>IF(ISERROR(IF(ISBLANK($C786),"",VLOOKUP($C786,'[1]Инф. по МКД'!$D$3:$T$13113,3,0))),"",IF(ISBLANK($C786),"",VLOOKUP($C786,'[1]Инф. по МКД'!$D$3:$T$13113,3,0)))</f>
        <v>1947</v>
      </c>
      <c r="E786" s="75"/>
      <c r="F786" s="87" t="str">
        <f>IF(ISERROR(IF(ISBLANK($C786),"",VLOOKUP($C786,'[1]Инф. по МКД'!$D$3:$T$13113,5,0))),"",IF(ISBLANK($C786),"",VLOOKUP($C786,'[1]Инф. по МКД'!$D$3:$T$13113,5,0)))</f>
        <v>Кирпич</v>
      </c>
      <c r="G786" s="75">
        <f>IF(ISERROR(IF(ISBLANK($C786),"",VLOOKUP($C786,'[1]Инф. по МКД'!$D$3:$T$13113,9,0))),"",IF(ISBLANK($C786),"",VLOOKUP($C786,'[1]Инф. по МКД'!$D$3:$T$13113,9,0)))</f>
        <v>3</v>
      </c>
      <c r="H786" s="61">
        <f>IF(ISERROR(IF(ISBLANK($C786),"",VLOOKUP($C786,'[1]Инф. по МКД'!$D$3:$T$13113,10,0))),"",IF(ISBLANK($C786),"",VLOOKUP($C786,'[1]Инф. по МКД'!$D$3:$T$13113,10,0)))</f>
        <v>2</v>
      </c>
      <c r="I786" s="77">
        <f>IF(ISERROR(IF(ISBLANK($C786),"",VLOOKUP($C786,'[1]Инф. по МКД'!$D$3:$T$13113,14,0))),"",IF(ISBLANK($C786),"",VLOOKUP($C786,'[1]Инф. по МКД'!$D$3:$T$13113,14,0)))</f>
        <v>1031.7</v>
      </c>
      <c r="J786" s="78">
        <f>IF(ISERROR(IF(ISBLANK($C786),"",VLOOKUP($C786,'[1]Инф. по МКД'!$D$3:$T$13113,15,0))),"",IF(ISBLANK($C786),"",VLOOKUP($C786,'[1]Инф. по МКД'!$D$3:$T$13113,15,0)))</f>
        <v>914.4</v>
      </c>
      <c r="K786" s="77">
        <f>IF(ISERROR(IF(ISBLANK($C786),"",VLOOKUP($C786,'[1]Инф. по МКД'!$D$3:$T$13113,16,0))),"",IF(ISBLANK($C786),"",VLOOKUP($C786,'[1]Инф. по МКД'!$D$3:$T$13113,16,0)))</f>
        <v>914.4</v>
      </c>
      <c r="L786" s="79">
        <f>IF(ISERROR(IF(ISBLANK($C786),"",VLOOKUP($C786,'[1]Инф. по МКД'!$D$3:$T$13113,17,0))),"",IF(ISBLANK($C786),"",VLOOKUP($C786,'[1]Инф. по МКД'!$D$3:$T$13113,17,0)))</f>
        <v>37</v>
      </c>
      <c r="M786" s="80">
        <f t="shared" si="114"/>
        <v>19038207.710000005</v>
      </c>
      <c r="N786" s="78"/>
      <c r="O786" s="78"/>
      <c r="P786" s="78"/>
      <c r="Q786" s="80">
        <f>IF('Форма 2'!D786=0,"",'Форма 2'!D786-N786-O786-P786)</f>
        <v>19038207.710000005</v>
      </c>
      <c r="R786" s="81">
        <f t="shared" si="117"/>
        <v>20820.437128171485</v>
      </c>
      <c r="S786" s="81">
        <f t="shared" si="118"/>
        <v>20820.437128171485</v>
      </c>
      <c r="T786" s="82">
        <v>46387</v>
      </c>
      <c r="U786" s="75" t="s">
        <v>43</v>
      </c>
      <c r="V786" s="83"/>
      <c r="W786" s="84">
        <f t="shared" si="116"/>
        <v>7</v>
      </c>
      <c r="X786" s="85">
        <v>1</v>
      </c>
      <c r="Y786" s="85">
        <v>1</v>
      </c>
      <c r="Z786" s="85" t="s">
        <v>961</v>
      </c>
      <c r="AA786" s="85">
        <v>1</v>
      </c>
      <c r="AB786" s="85">
        <v>1</v>
      </c>
      <c r="AC786" s="85">
        <v>1</v>
      </c>
      <c r="AD786" s="85" t="s">
        <v>961</v>
      </c>
      <c r="AE786" s="99" t="s">
        <v>961</v>
      </c>
      <c r="AF786" s="86" t="s">
        <v>961</v>
      </c>
      <c r="AG786" s="85" t="s">
        <v>961</v>
      </c>
      <c r="AH786" s="85">
        <v>1</v>
      </c>
      <c r="AI786" s="85" t="s">
        <v>961</v>
      </c>
      <c r="AJ786" s="85" t="s">
        <v>961</v>
      </c>
      <c r="AK786" s="85">
        <v>1</v>
      </c>
      <c r="AL786" s="85" t="s">
        <v>961</v>
      </c>
      <c r="AM786" s="85" t="s">
        <v>961</v>
      </c>
      <c r="AN786" s="85" t="s">
        <v>961</v>
      </c>
      <c r="AO786" s="85" t="s">
        <v>961</v>
      </c>
      <c r="AP786" s="85" t="s">
        <v>961</v>
      </c>
      <c r="AQ786" s="85" t="s">
        <v>961</v>
      </c>
      <c r="AR786" s="85" t="s">
        <v>961</v>
      </c>
    </row>
    <row r="787" spans="1:44" ht="16.5" thickTop="1" thickBot="1" x14ac:dyDescent="0.3">
      <c r="A787" s="61">
        <f t="shared" si="115"/>
        <v>4</v>
      </c>
      <c r="B787" s="92" t="str">
        <f>IF(ISERROR(IF(ISBLANK(C787),"",_xlfn.XLOOKUP(C787,'[1]Инф. по МКД'!$D$3:$D$13151,'[1]Инф. по МКД'!$C$3:$C$13151,,0))),"",IF(ISBLANK(C787),"",_xlfn.XLOOKUP(C787,'[1]Инф. по МКД'!$D$3:$D$13151,'[1]Инф. по МКД'!$C$3:$C$13151,,0)))</f>
        <v>Муниципальное образование "Город Березники" Пермского края</v>
      </c>
      <c r="C787" s="96" t="s">
        <v>528</v>
      </c>
      <c r="D787" s="74">
        <f>IF(ISERROR(IF(ISBLANK($C787),"",VLOOKUP($C787,'[1]Инф. по МКД'!$D$3:$T$13113,3,0))),"",IF(ISBLANK($C787),"",VLOOKUP($C787,'[1]Инф. по МКД'!$D$3:$T$13113,3,0)))</f>
        <v>1949</v>
      </c>
      <c r="E787" s="75"/>
      <c r="F787" s="87" t="str">
        <f>IF(ISERROR(IF(ISBLANK($C787),"",VLOOKUP($C787,'[1]Инф. по МКД'!$D$3:$T$13113,5,0))),"",IF(ISBLANK($C787),"",VLOOKUP($C787,'[1]Инф. по МКД'!$D$3:$T$13113,5,0)))</f>
        <v>Кирпич</v>
      </c>
      <c r="G787" s="75">
        <f>IF(ISERROR(IF(ISBLANK($C787),"",VLOOKUP($C787,'[1]Инф. по МКД'!$D$3:$T$13113,9,0))),"",IF(ISBLANK($C787),"",VLOOKUP($C787,'[1]Инф. по МКД'!$D$3:$T$13113,9,0)))</f>
        <v>3</v>
      </c>
      <c r="H787" s="61">
        <f>IF(ISERROR(IF(ISBLANK($C787),"",VLOOKUP($C787,'[1]Инф. по МКД'!$D$3:$T$13113,10,0))),"",IF(ISBLANK($C787),"",VLOOKUP($C787,'[1]Инф. по МКД'!$D$3:$T$13113,10,0)))</f>
        <v>2</v>
      </c>
      <c r="I787" s="77">
        <f>IF(ISERROR(IF(ISBLANK($C787),"",VLOOKUP($C787,'[1]Инф. по МКД'!$D$3:$T$13113,14,0))),"",IF(ISBLANK($C787),"",VLOOKUP($C787,'[1]Инф. по МКД'!$D$3:$T$13113,14,0)))</f>
        <v>1512.8</v>
      </c>
      <c r="J787" s="78">
        <f>IF(ISERROR(IF(ISBLANK($C787),"",VLOOKUP($C787,'[1]Инф. по МКД'!$D$3:$T$13113,15,0))),"",IF(ISBLANK($C787),"",VLOOKUP($C787,'[1]Инф. по МКД'!$D$3:$T$13113,15,0)))</f>
        <v>1242.3</v>
      </c>
      <c r="K787" s="77">
        <f>IF(ISERROR(IF(ISBLANK($C787),"",VLOOKUP($C787,'[1]Инф. по МКД'!$D$3:$T$13113,16,0))),"",IF(ISBLANK($C787),"",VLOOKUP($C787,'[1]Инф. по МКД'!$D$3:$T$13113,16,0)))</f>
        <v>1242.3</v>
      </c>
      <c r="L787" s="79">
        <f>IF(ISERROR(IF(ISBLANK($C787),"",VLOOKUP($C787,'[1]Инф. по МКД'!$D$3:$T$13113,17,0))),"",IF(ISBLANK($C787),"",VLOOKUP($C787,'[1]Инф. по МКД'!$D$3:$T$13113,17,0)))</f>
        <v>38</v>
      </c>
      <c r="M787" s="80">
        <f t="shared" si="114"/>
        <v>41254676.25</v>
      </c>
      <c r="N787" s="78"/>
      <c r="O787" s="78"/>
      <c r="P787" s="78"/>
      <c r="Q787" s="80">
        <f>IF('Форма 2'!D787=0,"",'Форма 2'!D787-N787-O787-P787)</f>
        <v>41254676.25</v>
      </c>
      <c r="R787" s="81">
        <f t="shared" si="117"/>
        <v>33208.30415358609</v>
      </c>
      <c r="S787" s="81">
        <f t="shared" si="118"/>
        <v>33208.30415358609</v>
      </c>
      <c r="T787" s="82">
        <v>46387</v>
      </c>
      <c r="U787" s="75" t="s">
        <v>43</v>
      </c>
      <c r="V787" s="83"/>
      <c r="W787" s="84">
        <f t="shared" si="116"/>
        <v>7</v>
      </c>
      <c r="X787" s="85" t="s">
        <v>961</v>
      </c>
      <c r="Y787" s="85">
        <v>1</v>
      </c>
      <c r="Z787" s="85" t="s">
        <v>961</v>
      </c>
      <c r="AA787" s="85">
        <v>1</v>
      </c>
      <c r="AB787" s="85">
        <v>1</v>
      </c>
      <c r="AC787" s="85">
        <v>1</v>
      </c>
      <c r="AD787" s="85" t="s">
        <v>961</v>
      </c>
      <c r="AE787" s="99" t="s">
        <v>961</v>
      </c>
      <c r="AF787" s="86" t="s">
        <v>961</v>
      </c>
      <c r="AG787" s="85">
        <v>1</v>
      </c>
      <c r="AH787" s="85">
        <v>1</v>
      </c>
      <c r="AI787" s="85" t="s">
        <v>961</v>
      </c>
      <c r="AJ787" s="85" t="s">
        <v>961</v>
      </c>
      <c r="AK787" s="85">
        <v>1</v>
      </c>
      <c r="AL787" s="85" t="s">
        <v>961</v>
      </c>
      <c r="AM787" s="85" t="s">
        <v>961</v>
      </c>
      <c r="AN787" s="85" t="s">
        <v>961</v>
      </c>
      <c r="AO787" s="85" t="s">
        <v>961</v>
      </c>
      <c r="AP787" s="85" t="s">
        <v>961</v>
      </c>
      <c r="AQ787" s="85" t="s">
        <v>961</v>
      </c>
      <c r="AR787" s="85" t="s">
        <v>961</v>
      </c>
    </row>
    <row r="788" spans="1:44" ht="16.5" thickTop="1" thickBot="1" x14ac:dyDescent="0.3">
      <c r="A788" s="61">
        <f t="shared" si="115"/>
        <v>5</v>
      </c>
      <c r="B788" s="92" t="str">
        <f>IF(ISERROR(IF(ISBLANK(C788),"",_xlfn.XLOOKUP(C788,'[1]Инф. по МКД'!$D$3:$D$13151,'[1]Инф. по МКД'!$C$3:$C$13151,,0))),"",IF(ISBLANK(C788),"",_xlfn.XLOOKUP(C788,'[1]Инф. по МКД'!$D$3:$D$13151,'[1]Инф. по МКД'!$C$3:$C$13151,,0)))</f>
        <v>Муниципальное образование "Город Березники" Пермского края</v>
      </c>
      <c r="C788" s="96" t="s">
        <v>529</v>
      </c>
      <c r="D788" s="74">
        <f>IF(ISERROR(IF(ISBLANK($C788),"",VLOOKUP($C788,'[1]Инф. по МКД'!$D$3:$T$13113,3,0))),"",IF(ISBLANK($C788),"",VLOOKUP($C788,'[1]Инф. по МКД'!$D$3:$T$13113,3,0)))</f>
        <v>1975</v>
      </c>
      <c r="E788" s="75"/>
      <c r="F788" s="87" t="str">
        <f>IF(ISERROR(IF(ISBLANK($C788),"",VLOOKUP($C788,'[1]Инф. по МКД'!$D$3:$T$13113,5,0))),"",IF(ISBLANK($C788),"",VLOOKUP($C788,'[1]Инф. по МКД'!$D$3:$T$13113,5,0)))</f>
        <v>кирпич/панели</v>
      </c>
      <c r="G788" s="75">
        <f>IF(ISERROR(IF(ISBLANK($C788),"",VLOOKUP($C788,'[1]Инф. по МКД'!$D$3:$T$13113,9,0))),"",IF(ISBLANK($C788),"",VLOOKUP($C788,'[1]Инф. по МКД'!$D$3:$T$13113,9,0)))</f>
        <v>5</v>
      </c>
      <c r="H788" s="61">
        <f>IF(ISERROR(IF(ISBLANK($C788),"",VLOOKUP($C788,'[1]Инф. по МКД'!$D$3:$T$13113,10,0))),"",IF(ISBLANK($C788),"",VLOOKUP($C788,'[1]Инф. по МКД'!$D$3:$T$13113,10,0)))</f>
        <v>10</v>
      </c>
      <c r="I788" s="77">
        <f>IF(ISERROR(IF(ISBLANK($C788),"",VLOOKUP($C788,'[1]Инф. по МКД'!$D$3:$T$13113,14,0))),"",IF(ISBLANK($C788),"",VLOOKUP($C788,'[1]Инф. по МКД'!$D$3:$T$13113,14,0)))</f>
        <v>7887.5</v>
      </c>
      <c r="J788" s="78">
        <f>IF(ISERROR(IF(ISBLANK($C788),"",VLOOKUP($C788,'[1]Инф. по МКД'!$D$3:$T$13113,15,0))),"",IF(ISBLANK($C788),"",VLOOKUP($C788,'[1]Инф. по МКД'!$D$3:$T$13113,15,0)))</f>
        <v>6587.4</v>
      </c>
      <c r="K788" s="77">
        <f>IF(ISERROR(IF(ISBLANK($C788),"",VLOOKUP($C788,'[1]Инф. по МКД'!$D$3:$T$13113,16,0))),"",IF(ISBLANK($C788),"",VLOOKUP($C788,'[1]Инф. по МКД'!$D$3:$T$13113,16,0)))</f>
        <v>6383</v>
      </c>
      <c r="L788" s="79">
        <f>IF(ISERROR(IF(ISBLANK($C788),"",VLOOKUP($C788,'[1]Инф. по МКД'!$D$3:$T$13113,17,0))),"",IF(ISBLANK($C788),"",VLOOKUP($C788,'[1]Инф. по МКД'!$D$3:$T$13113,17,0)))</f>
        <v>355</v>
      </c>
      <c r="M788" s="80">
        <f t="shared" si="114"/>
        <v>4128317.5</v>
      </c>
      <c r="N788" s="78"/>
      <c r="O788" s="78"/>
      <c r="P788" s="78"/>
      <c r="Q788" s="80">
        <f>IF('Форма 2'!D788=0,"",'Форма 2'!D788-N788-O788-P788)</f>
        <v>4128317.5</v>
      </c>
      <c r="R788" s="81">
        <f t="shared" si="117"/>
        <v>626.69907702583725</v>
      </c>
      <c r="S788" s="81">
        <f t="shared" si="118"/>
        <v>626.69907702583725</v>
      </c>
      <c r="T788" s="82">
        <v>46387</v>
      </c>
      <c r="U788" s="75" t="s">
        <v>44</v>
      </c>
      <c r="V788" s="84"/>
      <c r="W788" s="84">
        <f t="shared" si="116"/>
        <v>1</v>
      </c>
      <c r="X788" s="85" t="s">
        <v>961</v>
      </c>
      <c r="Y788" s="85" t="s">
        <v>961</v>
      </c>
      <c r="Z788" s="85">
        <v>1</v>
      </c>
      <c r="AA788" s="85" t="s">
        <v>961</v>
      </c>
      <c r="AB788" s="85" t="s">
        <v>961</v>
      </c>
      <c r="AC788" s="85" t="s">
        <v>961</v>
      </c>
      <c r="AD788" s="85" t="s">
        <v>961</v>
      </c>
      <c r="AE788" s="99" t="s">
        <v>961</v>
      </c>
      <c r="AF788" s="86" t="s">
        <v>961</v>
      </c>
      <c r="AG788" s="85" t="s">
        <v>961</v>
      </c>
      <c r="AH788" s="85" t="s">
        <v>961</v>
      </c>
      <c r="AI788" s="85" t="s">
        <v>961</v>
      </c>
      <c r="AJ788" s="85" t="s">
        <v>961</v>
      </c>
      <c r="AK788" s="85" t="s">
        <v>961</v>
      </c>
      <c r="AL788" s="85" t="s">
        <v>961</v>
      </c>
      <c r="AM788" s="85" t="s">
        <v>961</v>
      </c>
      <c r="AN788" s="85" t="s">
        <v>961</v>
      </c>
      <c r="AO788" s="85" t="s">
        <v>961</v>
      </c>
      <c r="AP788" s="85" t="s">
        <v>961</v>
      </c>
      <c r="AQ788" s="85" t="s">
        <v>961</v>
      </c>
      <c r="AR788" s="85" t="s">
        <v>961</v>
      </c>
    </row>
    <row r="789" spans="1:44" ht="16.5" thickTop="1" thickBot="1" x14ac:dyDescent="0.3">
      <c r="A789" s="61">
        <f t="shared" si="115"/>
        <v>6</v>
      </c>
      <c r="B789" s="92" t="str">
        <f>IF(ISERROR(IF(ISBLANK(C789),"",_xlfn.XLOOKUP(C789,'[1]Инф. по МКД'!$D$3:$D$13151,'[1]Инф. по МКД'!$C$3:$C$13151,,0))),"",IF(ISBLANK(C789),"",_xlfn.XLOOKUP(C789,'[1]Инф. по МКД'!$D$3:$D$13151,'[1]Инф. по МКД'!$C$3:$C$13151,,0)))</f>
        <v>Муниципальное образование "Город Березники" Пермского края</v>
      </c>
      <c r="C789" s="96" t="s">
        <v>530</v>
      </c>
      <c r="D789" s="74">
        <f>IF(ISERROR(IF(ISBLANK($C789),"",VLOOKUP($C789,'[1]Инф. по МКД'!$D$3:$T$13113,3,0))),"",IF(ISBLANK($C789),"",VLOOKUP($C789,'[1]Инф. по МКД'!$D$3:$T$13113,3,0)))</f>
        <v>1950</v>
      </c>
      <c r="E789" s="75"/>
      <c r="F789" s="87" t="str">
        <f>IF(ISERROR(IF(ISBLANK($C789),"",VLOOKUP($C789,'[1]Инф. по МКД'!$D$3:$T$13113,5,0))),"",IF(ISBLANK($C789),"",VLOOKUP($C789,'[1]Инф. по МКД'!$D$3:$T$13113,5,0)))</f>
        <v>Шлакоблок</v>
      </c>
      <c r="G789" s="75">
        <f>IF(ISERROR(IF(ISBLANK($C789),"",VLOOKUP($C789,'[1]Инф. по МКД'!$D$3:$T$13113,9,0))),"",IF(ISBLANK($C789),"",VLOOKUP($C789,'[1]Инф. по МКД'!$D$3:$T$13113,9,0)))</f>
        <v>2</v>
      </c>
      <c r="H789" s="61">
        <f>IF(ISERROR(IF(ISBLANK($C789),"",VLOOKUP($C789,'[1]Инф. по МКД'!$D$3:$T$13113,10,0))),"",IF(ISBLANK($C789),"",VLOOKUP($C789,'[1]Инф. по МКД'!$D$3:$T$13113,10,0)))</f>
        <v>2</v>
      </c>
      <c r="I789" s="77">
        <f>IF(ISERROR(IF(ISBLANK($C789),"",VLOOKUP($C789,'[1]Инф. по МКД'!$D$3:$T$13113,14,0))),"",IF(ISBLANK($C789),"",VLOOKUP($C789,'[1]Инф. по МКД'!$D$3:$T$13113,14,0)))</f>
        <v>792.2</v>
      </c>
      <c r="J789" s="78">
        <f>IF(ISERROR(IF(ISBLANK($C789),"",VLOOKUP($C789,'[1]Инф. по МКД'!$D$3:$T$13113,15,0))),"",IF(ISBLANK($C789),"",VLOOKUP($C789,'[1]Инф. по МКД'!$D$3:$T$13113,15,0)))</f>
        <v>709.6</v>
      </c>
      <c r="K789" s="77">
        <f>IF(ISERROR(IF(ISBLANK($C789),"",VLOOKUP($C789,'[1]Инф. по МКД'!$D$3:$T$13113,16,0))),"",IF(ISBLANK($C789),"",VLOOKUP($C789,'[1]Инф. по МКД'!$D$3:$T$13113,16,0)))</f>
        <v>709.6</v>
      </c>
      <c r="L789" s="79">
        <f>IF(ISERROR(IF(ISBLANK($C789),"",VLOOKUP($C789,'[1]Инф. по МКД'!$D$3:$T$13113,17,0))),"",IF(ISBLANK($C789),"",VLOOKUP($C789,'[1]Инф. по МКД'!$D$3:$T$13113,17,0)))</f>
        <v>27</v>
      </c>
      <c r="M789" s="80">
        <f t="shared" si="114"/>
        <v>16987350.57</v>
      </c>
      <c r="N789" s="78"/>
      <c r="O789" s="78"/>
      <c r="P789" s="78"/>
      <c r="Q789" s="80">
        <f>IF('Форма 2'!D789=0,"",'Форма 2'!D789-N789-O789-P789)</f>
        <v>16987350.57</v>
      </c>
      <c r="R789" s="81">
        <f t="shared" si="117"/>
        <v>23939.33282130778</v>
      </c>
      <c r="S789" s="81">
        <f t="shared" si="118"/>
        <v>23939.33282130778</v>
      </c>
      <c r="T789" s="82">
        <v>46387</v>
      </c>
      <c r="U789" s="75" t="s">
        <v>43</v>
      </c>
      <c r="V789" s="84"/>
      <c r="W789" s="84">
        <f t="shared" si="116"/>
        <v>6</v>
      </c>
      <c r="X789" s="85" t="s">
        <v>961</v>
      </c>
      <c r="Y789" s="85">
        <v>1</v>
      </c>
      <c r="Z789" s="85" t="s">
        <v>961</v>
      </c>
      <c r="AA789" s="85">
        <v>1</v>
      </c>
      <c r="AB789" s="85">
        <v>1</v>
      </c>
      <c r="AC789" s="85">
        <v>1</v>
      </c>
      <c r="AD789" s="85" t="s">
        <v>961</v>
      </c>
      <c r="AE789" s="99" t="s">
        <v>961</v>
      </c>
      <c r="AF789" s="86" t="s">
        <v>961</v>
      </c>
      <c r="AG789" s="85">
        <v>1</v>
      </c>
      <c r="AH789" s="85" t="s">
        <v>961</v>
      </c>
      <c r="AI789" s="85" t="s">
        <v>961</v>
      </c>
      <c r="AJ789" s="85" t="s">
        <v>961</v>
      </c>
      <c r="AK789" s="85">
        <v>1</v>
      </c>
      <c r="AL789" s="85" t="s">
        <v>961</v>
      </c>
      <c r="AM789" s="85" t="s">
        <v>961</v>
      </c>
      <c r="AN789" s="85" t="s">
        <v>961</v>
      </c>
      <c r="AO789" s="85" t="s">
        <v>961</v>
      </c>
      <c r="AP789" s="85" t="s">
        <v>961</v>
      </c>
      <c r="AQ789" s="85" t="s">
        <v>961</v>
      </c>
      <c r="AR789" s="85" t="s">
        <v>961</v>
      </c>
    </row>
    <row r="790" spans="1:44" ht="16.5" thickTop="1" thickBot="1" x14ac:dyDescent="0.3">
      <c r="A790" s="61">
        <f t="shared" si="115"/>
        <v>7</v>
      </c>
      <c r="B790" s="92" t="str">
        <f>IF(ISERROR(IF(ISBLANK(C790),"",_xlfn.XLOOKUP(C790,'[1]Инф. по МКД'!$D$3:$D$13151,'[1]Инф. по МКД'!$C$3:$C$13151,,0))),"",IF(ISBLANK(C790),"",_xlfn.XLOOKUP(C790,'[1]Инф. по МКД'!$D$3:$D$13151,'[1]Инф. по МКД'!$C$3:$C$13151,,0)))</f>
        <v>Муниципальное образование "Город Березники" Пермского края</v>
      </c>
      <c r="C790" s="96" t="s">
        <v>531</v>
      </c>
      <c r="D790" s="74">
        <f>IF(ISERROR(IF(ISBLANK($C790),"",VLOOKUP($C790,'[1]Инф. по МКД'!$D$3:$T$13113,3,0))),"",IF(ISBLANK($C790),"",VLOOKUP($C790,'[1]Инф. по МКД'!$D$3:$T$13113,3,0)))</f>
        <v>1955</v>
      </c>
      <c r="E790" s="75"/>
      <c r="F790" s="87" t="str">
        <f>IF(ISERROR(IF(ISBLANK($C790),"",VLOOKUP($C790,'[1]Инф. по МКД'!$D$3:$T$13113,5,0))),"",IF(ISBLANK($C790),"",VLOOKUP($C790,'[1]Инф. по МКД'!$D$3:$T$13113,5,0)))</f>
        <v>Кирпич</v>
      </c>
      <c r="G790" s="75">
        <f>IF(ISERROR(IF(ISBLANK($C790),"",VLOOKUP($C790,'[1]Инф. по МКД'!$D$3:$T$13113,9,0))),"",IF(ISBLANK($C790),"",VLOOKUP($C790,'[1]Инф. по МКД'!$D$3:$T$13113,9,0)))</f>
        <v>2</v>
      </c>
      <c r="H790" s="61">
        <f>IF(ISERROR(IF(ISBLANK($C790),"",VLOOKUP($C790,'[1]Инф. по МКД'!$D$3:$T$13113,10,0))),"",IF(ISBLANK($C790),"",VLOOKUP($C790,'[1]Инф. по МКД'!$D$3:$T$13113,10,0)))</f>
        <v>1</v>
      </c>
      <c r="I790" s="77">
        <f>IF(ISERROR(IF(ISBLANK($C790),"",VLOOKUP($C790,'[1]Инф. по МКД'!$D$3:$T$13113,14,0))),"",IF(ISBLANK($C790),"",VLOOKUP($C790,'[1]Инф. по МКД'!$D$3:$T$13113,14,0)))</f>
        <v>565.79999999999995</v>
      </c>
      <c r="J790" s="78">
        <f>IF(ISERROR(IF(ISBLANK($C790),"",VLOOKUP($C790,'[1]Инф. по МКД'!$D$3:$T$13113,15,0))),"",IF(ISBLANK($C790),"",VLOOKUP($C790,'[1]Инф. по МКД'!$D$3:$T$13113,15,0)))</f>
        <v>515.79999999999995</v>
      </c>
      <c r="K790" s="77">
        <f>IF(ISERROR(IF(ISBLANK($C790),"",VLOOKUP($C790,'[1]Инф. по МКД'!$D$3:$T$13113,16,0))),"",IF(ISBLANK($C790),"",VLOOKUP($C790,'[1]Инф. по МКД'!$D$3:$T$13113,16,0)))</f>
        <v>515.79999999999995</v>
      </c>
      <c r="L790" s="79">
        <f>IF(ISERROR(IF(ISBLANK($C790),"",VLOOKUP($C790,'[1]Инф. по МКД'!$D$3:$T$13113,17,0))),"",IF(ISBLANK($C790),"",VLOOKUP($C790,'[1]Инф. по МКД'!$D$3:$T$13113,17,0)))</f>
        <v>22</v>
      </c>
      <c r="M790" s="80">
        <f t="shared" si="114"/>
        <v>11398165.48</v>
      </c>
      <c r="N790" s="78"/>
      <c r="O790" s="78"/>
      <c r="P790" s="78"/>
      <c r="Q790" s="80">
        <f>IF('Форма 2'!D790=0,"",'Форма 2'!D790-N790-O790-P790)</f>
        <v>11398165.48</v>
      </c>
      <c r="R790" s="81">
        <f t="shared" si="117"/>
        <v>22098.03311360993</v>
      </c>
      <c r="S790" s="81">
        <f t="shared" si="118"/>
        <v>22098.03311360993</v>
      </c>
      <c r="T790" s="82">
        <v>46387</v>
      </c>
      <c r="U790" s="75" t="s">
        <v>43</v>
      </c>
      <c r="V790" s="84"/>
      <c r="W790" s="84">
        <f t="shared" si="116"/>
        <v>5</v>
      </c>
      <c r="X790" s="85" t="s">
        <v>961</v>
      </c>
      <c r="Y790" s="85">
        <v>1</v>
      </c>
      <c r="Z790" s="85" t="s">
        <v>961</v>
      </c>
      <c r="AA790" s="85">
        <v>1</v>
      </c>
      <c r="AB790" s="85">
        <v>1</v>
      </c>
      <c r="AC790" s="85">
        <v>1</v>
      </c>
      <c r="AD790" s="85" t="s">
        <v>961</v>
      </c>
      <c r="AE790" s="99" t="s">
        <v>961</v>
      </c>
      <c r="AF790" s="86" t="s">
        <v>961</v>
      </c>
      <c r="AG790" s="85">
        <v>1</v>
      </c>
      <c r="AH790" s="85" t="s">
        <v>961</v>
      </c>
      <c r="AI790" s="85" t="s">
        <v>961</v>
      </c>
      <c r="AJ790" s="85" t="s">
        <v>961</v>
      </c>
      <c r="AK790" s="85" t="s">
        <v>961</v>
      </c>
      <c r="AL790" s="85" t="s">
        <v>961</v>
      </c>
      <c r="AM790" s="85" t="s">
        <v>961</v>
      </c>
      <c r="AN790" s="85" t="s">
        <v>961</v>
      </c>
      <c r="AO790" s="85" t="s">
        <v>961</v>
      </c>
      <c r="AP790" s="85" t="s">
        <v>961</v>
      </c>
      <c r="AQ790" s="85" t="s">
        <v>961</v>
      </c>
      <c r="AR790" s="85" t="s">
        <v>961</v>
      </c>
    </row>
    <row r="791" spans="1:44" ht="16.5" thickTop="1" thickBot="1" x14ac:dyDescent="0.3">
      <c r="A791" s="61">
        <f t="shared" si="115"/>
        <v>8</v>
      </c>
      <c r="B791" s="92" t="str">
        <f>IF(ISERROR(IF(ISBLANK(C791),"",_xlfn.XLOOKUP(C791,'[1]Инф. по МКД'!$D$3:$D$13151,'[1]Инф. по МКД'!$C$3:$C$13151,,0))),"",IF(ISBLANK(C791),"",_xlfn.XLOOKUP(C791,'[1]Инф. по МКД'!$D$3:$D$13151,'[1]Инф. по МКД'!$C$3:$C$13151,,0)))</f>
        <v>Муниципальное образование "Город Березники" Пермского края</v>
      </c>
      <c r="C791" s="96" t="s">
        <v>532</v>
      </c>
      <c r="D791" s="74">
        <f>IF(ISERROR(IF(ISBLANK($C791),"",VLOOKUP($C791,'[1]Инф. по МКД'!$D$3:$T$13113,3,0))),"",IF(ISBLANK($C791),"",VLOOKUP($C791,'[1]Инф. по МКД'!$D$3:$T$13113,3,0)))</f>
        <v>1963</v>
      </c>
      <c r="E791" s="75"/>
      <c r="F791" s="87" t="str">
        <f>IF(ISERROR(IF(ISBLANK($C791),"",VLOOKUP($C791,'[1]Инф. по МКД'!$D$3:$T$13113,5,0))),"",IF(ISBLANK($C791),"",VLOOKUP($C791,'[1]Инф. по МКД'!$D$3:$T$13113,5,0)))</f>
        <v>Кирпич</v>
      </c>
      <c r="G791" s="75">
        <f>IF(ISERROR(IF(ISBLANK($C791),"",VLOOKUP($C791,'[1]Инф. по МКД'!$D$3:$T$13113,9,0))),"",IF(ISBLANK($C791),"",VLOOKUP($C791,'[1]Инф. по МКД'!$D$3:$T$13113,9,0)))</f>
        <v>4</v>
      </c>
      <c r="H791" s="61">
        <f>IF(ISERROR(IF(ISBLANK($C791),"",VLOOKUP($C791,'[1]Инф. по МКД'!$D$3:$T$13113,10,0))),"",IF(ISBLANK($C791),"",VLOOKUP($C791,'[1]Инф. по МКД'!$D$3:$T$13113,10,0)))</f>
        <v>3</v>
      </c>
      <c r="I791" s="77">
        <f>IF(ISERROR(IF(ISBLANK($C791),"",VLOOKUP($C791,'[1]Инф. по МКД'!$D$3:$T$13113,14,0))),"",IF(ISBLANK($C791),"",VLOOKUP($C791,'[1]Инф. по МКД'!$D$3:$T$13113,14,0)))</f>
        <v>2421.5</v>
      </c>
      <c r="J791" s="78">
        <f>IF(ISERROR(IF(ISBLANK($C791),"",VLOOKUP($C791,'[1]Инф. по МКД'!$D$3:$T$13113,15,0))),"",IF(ISBLANK($C791),"",VLOOKUP($C791,'[1]Инф. по МКД'!$D$3:$T$13113,15,0)))</f>
        <v>2250.5</v>
      </c>
      <c r="K791" s="77">
        <f>IF(ISERROR(IF(ISBLANK($C791),"",VLOOKUP($C791,'[1]Инф. по МКД'!$D$3:$T$13113,16,0))),"",IF(ISBLANK($C791),"",VLOOKUP($C791,'[1]Инф. по МКД'!$D$3:$T$13113,16,0)))</f>
        <v>2250.5</v>
      </c>
      <c r="L791" s="79">
        <f>IF(ISERROR(IF(ISBLANK($C791),"",VLOOKUP($C791,'[1]Инф. по МКД'!$D$3:$T$13113,17,0))),"",IF(ISBLANK($C791),"",VLOOKUP($C791,'[1]Инф. по МКД'!$D$3:$T$13113,17,0)))</f>
        <v>70</v>
      </c>
      <c r="M791" s="80">
        <f t="shared" si="114"/>
        <v>10905273.68</v>
      </c>
      <c r="N791" s="78"/>
      <c r="O791" s="78"/>
      <c r="P791" s="78"/>
      <c r="Q791" s="80">
        <f>IF('Форма 2'!D791=0,"",'Форма 2'!D791-N791-O791-P791)</f>
        <v>10905273.68</v>
      </c>
      <c r="R791" s="81">
        <f t="shared" si="117"/>
        <v>4845.7114774494557</v>
      </c>
      <c r="S791" s="81">
        <f t="shared" si="118"/>
        <v>4845.7114774494557</v>
      </c>
      <c r="T791" s="82">
        <v>46387</v>
      </c>
      <c r="U791" s="75" t="s">
        <v>43</v>
      </c>
      <c r="V791" s="83"/>
      <c r="W791" s="84">
        <f t="shared" si="116"/>
        <v>1</v>
      </c>
      <c r="X791" s="85" t="s">
        <v>961</v>
      </c>
      <c r="Y791" s="85" t="s">
        <v>961</v>
      </c>
      <c r="Z791" s="85" t="s">
        <v>961</v>
      </c>
      <c r="AA791" s="85" t="s">
        <v>961</v>
      </c>
      <c r="AB791" s="85" t="s">
        <v>961</v>
      </c>
      <c r="AC791" s="85" t="s">
        <v>961</v>
      </c>
      <c r="AD791" s="85" t="s">
        <v>961</v>
      </c>
      <c r="AE791" s="99" t="s">
        <v>961</v>
      </c>
      <c r="AF791" s="86" t="s">
        <v>961</v>
      </c>
      <c r="AG791" s="85">
        <v>1</v>
      </c>
      <c r="AH791" s="85" t="s">
        <v>961</v>
      </c>
      <c r="AI791" s="85" t="s">
        <v>961</v>
      </c>
      <c r="AJ791" s="85" t="s">
        <v>961</v>
      </c>
      <c r="AK791" s="85" t="s">
        <v>961</v>
      </c>
      <c r="AL791" s="85" t="s">
        <v>961</v>
      </c>
      <c r="AM791" s="85" t="s">
        <v>961</v>
      </c>
      <c r="AN791" s="85" t="s">
        <v>961</v>
      </c>
      <c r="AO791" s="85" t="s">
        <v>961</v>
      </c>
      <c r="AP791" s="85" t="s">
        <v>961</v>
      </c>
      <c r="AQ791" s="85" t="s">
        <v>961</v>
      </c>
      <c r="AR791" s="85" t="s">
        <v>961</v>
      </c>
    </row>
    <row r="792" spans="1:44" ht="16.5" thickTop="1" thickBot="1" x14ac:dyDescent="0.3">
      <c r="A792" s="61">
        <f t="shared" si="115"/>
        <v>9</v>
      </c>
      <c r="B792" s="92" t="str">
        <f>IF(ISERROR(IF(ISBLANK(C792),"",_xlfn.XLOOKUP(C792,'[1]Инф. по МКД'!$D$3:$D$13151,'[1]Инф. по МКД'!$C$3:$C$13151,,0))),"",IF(ISBLANK(C792),"",_xlfn.XLOOKUP(C792,'[1]Инф. по МКД'!$D$3:$D$13151,'[1]Инф. по МКД'!$C$3:$C$13151,,0)))</f>
        <v>Муниципальное образование "Город Березники" Пермского края</v>
      </c>
      <c r="C792" s="96" t="s">
        <v>533</v>
      </c>
      <c r="D792" s="74">
        <f>IF(ISERROR(IF(ISBLANK($C792),"",VLOOKUP($C792,'[1]Инф. по МКД'!$D$3:$T$13113,3,0))),"",IF(ISBLANK($C792),"",VLOOKUP($C792,'[1]Инф. по МКД'!$D$3:$T$13113,3,0)))</f>
        <v>1949</v>
      </c>
      <c r="E792" s="75"/>
      <c r="F792" s="87" t="str">
        <f>IF(ISERROR(IF(ISBLANK($C792),"",VLOOKUP($C792,'[1]Инф. по МКД'!$D$3:$T$13113,5,0))),"",IF(ISBLANK($C792),"",VLOOKUP($C792,'[1]Инф. по МКД'!$D$3:$T$13113,5,0)))</f>
        <v>Кирпич</v>
      </c>
      <c r="G792" s="75">
        <f>IF(ISERROR(IF(ISBLANK($C792),"",VLOOKUP($C792,'[1]Инф. по МКД'!$D$3:$T$13113,9,0))),"",IF(ISBLANK($C792),"",VLOOKUP($C792,'[1]Инф. по МКД'!$D$3:$T$13113,9,0)))</f>
        <v>2</v>
      </c>
      <c r="H792" s="61">
        <f>IF(ISERROR(IF(ISBLANK($C792),"",VLOOKUP($C792,'[1]Инф. по МКД'!$D$3:$T$13113,10,0))),"",IF(ISBLANK($C792),"",VLOOKUP($C792,'[1]Инф. по МКД'!$D$3:$T$13113,10,0)))</f>
        <v>2</v>
      </c>
      <c r="I792" s="77">
        <f>IF(ISERROR(IF(ISBLANK($C792),"",VLOOKUP($C792,'[1]Инф. по МКД'!$D$3:$T$13113,14,0))),"",IF(ISBLANK($C792),"",VLOOKUP($C792,'[1]Инф. по МКД'!$D$3:$T$13113,14,0)))</f>
        <v>767.8</v>
      </c>
      <c r="J792" s="78">
        <f>IF(ISERROR(IF(ISBLANK($C792),"",VLOOKUP($C792,'[1]Инф. по МКД'!$D$3:$T$13113,15,0))),"",IF(ISBLANK($C792),"",VLOOKUP($C792,'[1]Инф. по МКД'!$D$3:$T$13113,15,0)))</f>
        <v>686.3</v>
      </c>
      <c r="K792" s="77">
        <f>IF(ISERROR(IF(ISBLANK($C792),"",VLOOKUP($C792,'[1]Инф. по МКД'!$D$3:$T$13113,16,0))),"",IF(ISBLANK($C792),"",VLOOKUP($C792,'[1]Инф. по МКД'!$D$3:$T$13113,16,0)))</f>
        <v>686.3</v>
      </c>
      <c r="L792" s="79">
        <f>IF(ISERROR(IF(ISBLANK($C792),"",VLOOKUP($C792,'[1]Инф. по МКД'!$D$3:$T$13113,17,0))),"",IF(ISBLANK($C792),"",VLOOKUP($C792,'[1]Инф. по МКД'!$D$3:$T$13113,17,0)))</f>
        <v>31</v>
      </c>
      <c r="M792" s="80">
        <f t="shared" si="114"/>
        <v>4474085.7699999996</v>
      </c>
      <c r="N792" s="78"/>
      <c r="O792" s="78"/>
      <c r="P792" s="78"/>
      <c r="Q792" s="80">
        <f>IF('Форма 2'!D792=0,"",'Форма 2'!D792-N792-O792-P792)</f>
        <v>4474085.7699999996</v>
      </c>
      <c r="R792" s="81">
        <f t="shared" si="117"/>
        <v>6519.1399825149347</v>
      </c>
      <c r="S792" s="81">
        <f t="shared" si="118"/>
        <v>6519.1399825149347</v>
      </c>
      <c r="T792" s="82">
        <v>46387</v>
      </c>
      <c r="U792" s="75" t="s">
        <v>43</v>
      </c>
      <c r="V792" s="84"/>
      <c r="W792" s="84">
        <f t="shared" si="116"/>
        <v>1</v>
      </c>
      <c r="X792" s="85" t="s">
        <v>961</v>
      </c>
      <c r="Y792" s="85" t="s">
        <v>961</v>
      </c>
      <c r="Z792" s="85" t="s">
        <v>961</v>
      </c>
      <c r="AA792" s="85" t="s">
        <v>961</v>
      </c>
      <c r="AB792" s="85" t="s">
        <v>961</v>
      </c>
      <c r="AC792" s="85" t="s">
        <v>961</v>
      </c>
      <c r="AD792" s="85" t="s">
        <v>961</v>
      </c>
      <c r="AE792" s="99" t="s">
        <v>961</v>
      </c>
      <c r="AF792" s="86" t="s">
        <v>961</v>
      </c>
      <c r="AG792" s="85" t="s">
        <v>961</v>
      </c>
      <c r="AH792" s="85">
        <v>1</v>
      </c>
      <c r="AI792" s="85" t="s">
        <v>961</v>
      </c>
      <c r="AJ792" s="85" t="s">
        <v>961</v>
      </c>
      <c r="AK792" s="85" t="s">
        <v>961</v>
      </c>
      <c r="AL792" s="85" t="s">
        <v>961</v>
      </c>
      <c r="AM792" s="85" t="s">
        <v>961</v>
      </c>
      <c r="AN792" s="85" t="s">
        <v>961</v>
      </c>
      <c r="AO792" s="85" t="s">
        <v>961</v>
      </c>
      <c r="AP792" s="85" t="s">
        <v>961</v>
      </c>
      <c r="AQ792" s="85" t="s">
        <v>961</v>
      </c>
      <c r="AR792" s="85" t="s">
        <v>961</v>
      </c>
    </row>
    <row r="793" spans="1:44" ht="16.5" thickTop="1" thickBot="1" x14ac:dyDescent="0.3">
      <c r="A793" s="61">
        <f t="shared" si="115"/>
        <v>10</v>
      </c>
      <c r="B793" s="92" t="str">
        <f>IF(ISERROR(IF(ISBLANK(C793),"",_xlfn.XLOOKUP(C793,'[1]Инф. по МКД'!$D$3:$D$13151,'[1]Инф. по МКД'!$C$3:$C$13151,,0))),"",IF(ISBLANK(C793),"",_xlfn.XLOOKUP(C793,'[1]Инф. по МКД'!$D$3:$D$13151,'[1]Инф. по МКД'!$C$3:$C$13151,,0)))</f>
        <v>Муниципальное образование "Город Березники" Пермского края</v>
      </c>
      <c r="C793" s="96" t="s">
        <v>534</v>
      </c>
      <c r="D793" s="74">
        <f>IF(ISERROR(IF(ISBLANK($C793),"",VLOOKUP($C793,'[1]Инф. по МКД'!$D$3:$T$13113,3,0))),"",IF(ISBLANK($C793),"",VLOOKUP($C793,'[1]Инф. по МКД'!$D$3:$T$13113,3,0)))</f>
        <v>1958</v>
      </c>
      <c r="E793" s="75"/>
      <c r="F793" s="87" t="str">
        <f>IF(ISERROR(IF(ISBLANK($C793),"",VLOOKUP($C793,'[1]Инф. по МКД'!$D$3:$T$13113,5,0))),"",IF(ISBLANK($C793),"",VLOOKUP($C793,'[1]Инф. по МКД'!$D$3:$T$13113,5,0)))</f>
        <v>Кирпич</v>
      </c>
      <c r="G793" s="75">
        <f>IF(ISERROR(IF(ISBLANK($C793),"",VLOOKUP($C793,'[1]Инф. по МКД'!$D$3:$T$13113,9,0))),"",IF(ISBLANK($C793),"",VLOOKUP($C793,'[1]Инф. по МКД'!$D$3:$T$13113,9,0)))</f>
        <v>2</v>
      </c>
      <c r="H793" s="61">
        <f>IF(ISERROR(IF(ISBLANK($C793),"",VLOOKUP($C793,'[1]Инф. по МКД'!$D$3:$T$13113,10,0))),"",IF(ISBLANK($C793),"",VLOOKUP($C793,'[1]Инф. по МКД'!$D$3:$T$13113,10,0)))</f>
        <v>2</v>
      </c>
      <c r="I793" s="77">
        <f>IF(ISERROR(IF(ISBLANK($C793),"",VLOOKUP($C793,'[1]Инф. по МКД'!$D$3:$T$13113,14,0))),"",IF(ISBLANK($C793),"",VLOOKUP($C793,'[1]Инф. по МКД'!$D$3:$T$13113,14,0)))</f>
        <v>752.7</v>
      </c>
      <c r="J793" s="78">
        <f>IF(ISERROR(IF(ISBLANK($C793),"",VLOOKUP($C793,'[1]Инф. по МКД'!$D$3:$T$13113,15,0))),"",IF(ISBLANK($C793),"",VLOOKUP($C793,'[1]Инф. по МКД'!$D$3:$T$13113,15,0)))</f>
        <v>707.6</v>
      </c>
      <c r="K793" s="77">
        <f>IF(ISERROR(IF(ISBLANK($C793),"",VLOOKUP($C793,'[1]Инф. по МКД'!$D$3:$T$13113,16,0))),"",IF(ISBLANK($C793),"",VLOOKUP($C793,'[1]Инф. по МКД'!$D$3:$T$13113,16,0)))</f>
        <v>707.6</v>
      </c>
      <c r="L793" s="79">
        <f>IF(ISERROR(IF(ISBLANK($C793),"",VLOOKUP($C793,'[1]Инф. по МКД'!$D$3:$T$13113,17,0))),"",IF(ISBLANK($C793),"",VLOOKUP($C793,'[1]Инф. по МКД'!$D$3:$T$13113,17,0)))</f>
        <v>23</v>
      </c>
      <c r="M793" s="80">
        <f t="shared" si="114"/>
        <v>7193847.4500000002</v>
      </c>
      <c r="N793" s="78"/>
      <c r="O793" s="78"/>
      <c r="P793" s="78"/>
      <c r="Q793" s="80">
        <f>IF('Форма 2'!D793=0,"",'Форма 2'!D793-N793-O793-P793)</f>
        <v>7193847.4500000002</v>
      </c>
      <c r="R793" s="81">
        <f t="shared" si="117"/>
        <v>10166.545293951385</v>
      </c>
      <c r="S793" s="81">
        <f t="shared" si="118"/>
        <v>10166.545293951385</v>
      </c>
      <c r="T793" s="82">
        <v>46387</v>
      </c>
      <c r="U793" s="75" t="s">
        <v>43</v>
      </c>
      <c r="V793" s="84"/>
      <c r="W793" s="84">
        <f t="shared" si="116"/>
        <v>1</v>
      </c>
      <c r="X793" s="85" t="s">
        <v>961</v>
      </c>
      <c r="Y793" s="85" t="s">
        <v>961</v>
      </c>
      <c r="Z793" s="85" t="s">
        <v>961</v>
      </c>
      <c r="AA793" s="85" t="s">
        <v>961</v>
      </c>
      <c r="AB793" s="85" t="s">
        <v>961</v>
      </c>
      <c r="AC793" s="85" t="s">
        <v>961</v>
      </c>
      <c r="AD793" s="85" t="s">
        <v>961</v>
      </c>
      <c r="AE793" s="99" t="s">
        <v>961</v>
      </c>
      <c r="AF793" s="86" t="s">
        <v>961</v>
      </c>
      <c r="AG793" s="85">
        <v>1</v>
      </c>
      <c r="AH793" s="85" t="s">
        <v>961</v>
      </c>
      <c r="AI793" s="85" t="s">
        <v>961</v>
      </c>
      <c r="AJ793" s="85" t="s">
        <v>961</v>
      </c>
      <c r="AK793" s="85" t="s">
        <v>961</v>
      </c>
      <c r="AL793" s="85" t="s">
        <v>961</v>
      </c>
      <c r="AM793" s="85" t="s">
        <v>961</v>
      </c>
      <c r="AN793" s="85" t="s">
        <v>961</v>
      </c>
      <c r="AO793" s="85" t="s">
        <v>961</v>
      </c>
      <c r="AP793" s="85" t="s">
        <v>961</v>
      </c>
      <c r="AQ793" s="85" t="s">
        <v>961</v>
      </c>
      <c r="AR793" s="85" t="s">
        <v>961</v>
      </c>
    </row>
    <row r="794" spans="1:44" ht="16.5" thickTop="1" thickBot="1" x14ac:dyDescent="0.3">
      <c r="A794" s="61">
        <f t="shared" si="115"/>
        <v>11</v>
      </c>
      <c r="B794" s="92" t="str">
        <f>IF(ISERROR(IF(ISBLANK(C794),"",_xlfn.XLOOKUP(C794,'[1]Инф. по МКД'!$D$3:$D$13151,'[1]Инф. по МКД'!$C$3:$C$13151,,0))),"",IF(ISBLANK(C794),"",_xlfn.XLOOKUP(C794,'[1]Инф. по МКД'!$D$3:$D$13151,'[1]Инф. по МКД'!$C$3:$C$13151,,0)))</f>
        <v>Муниципальное образование "Город Березники" Пермского края</v>
      </c>
      <c r="C794" s="96" t="s">
        <v>535</v>
      </c>
      <c r="D794" s="74">
        <f>IF(ISERROR(IF(ISBLANK($C794),"",VLOOKUP($C794,'[1]Инф. по МКД'!$D$3:$T$13113,3,0))),"",IF(ISBLANK($C794),"",VLOOKUP($C794,'[1]Инф. по МКД'!$D$3:$T$13113,3,0)))</f>
        <v>1977</v>
      </c>
      <c r="E794" s="75"/>
      <c r="F794" s="87" t="str">
        <f>IF(ISERROR(IF(ISBLANK($C794),"",VLOOKUP($C794,'[1]Инф. по МКД'!$D$3:$T$13113,5,0))),"",IF(ISBLANK($C794),"",VLOOKUP($C794,'[1]Инф. по МКД'!$D$3:$T$13113,5,0)))</f>
        <v>кирпич/панели</v>
      </c>
      <c r="G794" s="75">
        <f>IF(ISERROR(IF(ISBLANK($C794),"",VLOOKUP($C794,'[1]Инф. по МКД'!$D$3:$T$13113,9,0))),"",IF(ISBLANK($C794),"",VLOOKUP($C794,'[1]Инф. по МКД'!$D$3:$T$13113,9,0)))</f>
        <v>5</v>
      </c>
      <c r="H794" s="61">
        <f>IF(ISERROR(IF(ISBLANK($C794),"",VLOOKUP($C794,'[1]Инф. по МКД'!$D$3:$T$13113,10,0))),"",IF(ISBLANK($C794),"",VLOOKUP($C794,'[1]Инф. по МКД'!$D$3:$T$13113,10,0)))</f>
        <v>14</v>
      </c>
      <c r="I794" s="77">
        <f>IF(ISERROR(IF(ISBLANK($C794),"",VLOOKUP($C794,'[1]Инф. по МКД'!$D$3:$T$13113,14,0))),"",IF(ISBLANK($C794),"",VLOOKUP($C794,'[1]Инф. по МКД'!$D$3:$T$13113,14,0)))</f>
        <v>12510.1</v>
      </c>
      <c r="J794" s="78">
        <f>IF(ISERROR(IF(ISBLANK($C794),"",VLOOKUP($C794,'[1]Инф. по МКД'!$D$3:$T$13113,15,0))),"",IF(ISBLANK($C794),"",VLOOKUP($C794,'[1]Инф. по МКД'!$D$3:$T$13113,15,0)))</f>
        <v>11150.3</v>
      </c>
      <c r="K794" s="77">
        <f>IF(ISERROR(IF(ISBLANK($C794),"",VLOOKUP($C794,'[1]Инф. по МКД'!$D$3:$T$13113,16,0))),"",IF(ISBLANK($C794),"",VLOOKUP($C794,'[1]Инф. по МКД'!$D$3:$T$13113,16,0)))</f>
        <v>10068.9</v>
      </c>
      <c r="L794" s="79">
        <f>IF(ISERROR(IF(ISBLANK($C794),"",VLOOKUP($C794,'[1]Инф. по МКД'!$D$3:$T$13113,17,0))),"",IF(ISBLANK($C794),"",VLOOKUP($C794,'[1]Инф. по МКД'!$D$3:$T$13113,17,0)))</f>
        <v>578</v>
      </c>
      <c r="M794" s="80">
        <f t="shared" si="114"/>
        <v>6547786.3399999999</v>
      </c>
      <c r="N794" s="78"/>
      <c r="O794" s="78"/>
      <c r="P794" s="78"/>
      <c r="Q794" s="80">
        <f>IF('Форма 2'!D794=0,"",'Форма 2'!D794-N794-O794-P794)</f>
        <v>6547786.3399999999</v>
      </c>
      <c r="R794" s="81">
        <f t="shared" si="117"/>
        <v>587.22961175932494</v>
      </c>
      <c r="S794" s="81">
        <f t="shared" si="118"/>
        <v>587.22961175932494</v>
      </c>
      <c r="T794" s="82">
        <v>46387</v>
      </c>
      <c r="U794" s="75" t="s">
        <v>44</v>
      </c>
      <c r="V794" s="83"/>
      <c r="W794" s="84">
        <f t="shared" si="116"/>
        <v>1</v>
      </c>
      <c r="X794" s="85" t="s">
        <v>961</v>
      </c>
      <c r="Y794" s="85" t="s">
        <v>961</v>
      </c>
      <c r="Z794" s="85">
        <v>1</v>
      </c>
      <c r="AA794" s="85" t="s">
        <v>961</v>
      </c>
      <c r="AB794" s="85" t="s">
        <v>961</v>
      </c>
      <c r="AC794" s="85" t="s">
        <v>961</v>
      </c>
      <c r="AD794" s="85" t="s">
        <v>961</v>
      </c>
      <c r="AE794" s="99" t="s">
        <v>961</v>
      </c>
      <c r="AF794" s="86" t="s">
        <v>961</v>
      </c>
      <c r="AG794" s="85" t="s">
        <v>961</v>
      </c>
      <c r="AH794" s="85" t="s">
        <v>961</v>
      </c>
      <c r="AI794" s="85" t="s">
        <v>961</v>
      </c>
      <c r="AJ794" s="85" t="s">
        <v>961</v>
      </c>
      <c r="AK794" s="85" t="s">
        <v>961</v>
      </c>
      <c r="AL794" s="85" t="s">
        <v>961</v>
      </c>
      <c r="AM794" s="85" t="s">
        <v>961</v>
      </c>
      <c r="AN794" s="85" t="s">
        <v>961</v>
      </c>
      <c r="AO794" s="85" t="s">
        <v>961</v>
      </c>
      <c r="AP794" s="85" t="s">
        <v>961</v>
      </c>
      <c r="AQ794" s="85" t="s">
        <v>961</v>
      </c>
      <c r="AR794" s="85" t="s">
        <v>961</v>
      </c>
    </row>
    <row r="795" spans="1:44" ht="16.5" thickTop="1" thickBot="1" x14ac:dyDescent="0.3">
      <c r="A795" s="61">
        <f t="shared" si="115"/>
        <v>12</v>
      </c>
      <c r="B795" s="92" t="str">
        <f>IF(ISERROR(IF(ISBLANK(C795),"",_xlfn.XLOOKUP(C795,'[1]Инф. по МКД'!$D$3:$D$13151,'[1]Инф. по МКД'!$C$3:$C$13151,,0))),"",IF(ISBLANK(C795),"",_xlfn.XLOOKUP(C795,'[1]Инф. по МКД'!$D$3:$D$13151,'[1]Инф. по МКД'!$C$3:$C$13151,,0)))</f>
        <v>Муниципальное образование "Город Березники" Пермского края</v>
      </c>
      <c r="C795" s="96" t="s">
        <v>536</v>
      </c>
      <c r="D795" s="74">
        <f>IF(ISERROR(IF(ISBLANK($C795),"",VLOOKUP($C795,'[1]Инф. по МКД'!$D$3:$T$13113,3,0))),"",IF(ISBLANK($C795),"",VLOOKUP($C795,'[1]Инф. по МКД'!$D$3:$T$13113,3,0)))</f>
        <v>1947</v>
      </c>
      <c r="E795" s="75"/>
      <c r="F795" s="87" t="str">
        <f>IF(ISERROR(IF(ISBLANK($C795),"",VLOOKUP($C795,'[1]Инф. по МКД'!$D$3:$T$13113,5,0))),"",IF(ISBLANK($C795),"",VLOOKUP($C795,'[1]Инф. по МКД'!$D$3:$T$13113,5,0)))</f>
        <v>Кирпич</v>
      </c>
      <c r="G795" s="75">
        <f>IF(ISERROR(IF(ISBLANK($C795),"",VLOOKUP($C795,'[1]Инф. по МКД'!$D$3:$T$13113,9,0))),"",IF(ISBLANK($C795),"",VLOOKUP($C795,'[1]Инф. по МКД'!$D$3:$T$13113,9,0)))</f>
        <v>3</v>
      </c>
      <c r="H795" s="61">
        <f>IF(ISERROR(IF(ISBLANK($C795),"",VLOOKUP($C795,'[1]Инф. по МКД'!$D$3:$T$13113,10,0))),"",IF(ISBLANK($C795),"",VLOOKUP($C795,'[1]Инф. по МКД'!$D$3:$T$13113,10,0)))</f>
        <v>2</v>
      </c>
      <c r="I795" s="77">
        <f>IF(ISERROR(IF(ISBLANK($C795),"",VLOOKUP($C795,'[1]Инф. по МКД'!$D$3:$T$13113,14,0))),"",IF(ISBLANK($C795),"",VLOOKUP($C795,'[1]Инф. по МКД'!$D$3:$T$13113,14,0)))</f>
        <v>986.1</v>
      </c>
      <c r="J795" s="78">
        <f>IF(ISERROR(IF(ISBLANK($C795),"",VLOOKUP($C795,'[1]Инф. по МКД'!$D$3:$T$13113,15,0))),"",IF(ISBLANK($C795),"",VLOOKUP($C795,'[1]Инф. по МКД'!$D$3:$T$13113,15,0)))</f>
        <v>848.1</v>
      </c>
      <c r="K795" s="77">
        <f>IF(ISERROR(IF(ISBLANK($C795),"",VLOOKUP($C795,'[1]Инф. по МКД'!$D$3:$T$13113,16,0))),"",IF(ISBLANK($C795),"",VLOOKUP($C795,'[1]Инф. по МКД'!$D$3:$T$13113,16,0)))</f>
        <v>848.1</v>
      </c>
      <c r="L795" s="79">
        <f>IF(ISERROR(IF(ISBLANK($C795),"",VLOOKUP($C795,'[1]Инф. по МКД'!$D$3:$T$13113,17,0))),"",IF(ISBLANK($C795),"",VLOOKUP($C795,'[1]Инф. по МКД'!$D$3:$T$13113,17,0)))</f>
        <v>26</v>
      </c>
      <c r="M795" s="80">
        <f t="shared" si="114"/>
        <v>12450587.339999998</v>
      </c>
      <c r="N795" s="78"/>
      <c r="O795" s="78"/>
      <c r="P795" s="78"/>
      <c r="Q795" s="80">
        <f>IF('Форма 2'!D795=0,"",'Форма 2'!D795-N795-O795-P795)</f>
        <v>12450587.339999998</v>
      </c>
      <c r="R795" s="81">
        <f t="shared" si="117"/>
        <v>14680.565192783866</v>
      </c>
      <c r="S795" s="81">
        <f t="shared" si="118"/>
        <v>14680.565192783866</v>
      </c>
      <c r="T795" s="82">
        <v>46387</v>
      </c>
      <c r="U795" s="75" t="s">
        <v>43</v>
      </c>
      <c r="V795" s="83"/>
      <c r="W795" s="84">
        <f t="shared" si="116"/>
        <v>6</v>
      </c>
      <c r="X795" s="85">
        <v>1</v>
      </c>
      <c r="Y795" s="85">
        <v>1</v>
      </c>
      <c r="Z795" s="85" t="s">
        <v>961</v>
      </c>
      <c r="AA795" s="85">
        <v>1</v>
      </c>
      <c r="AB795" s="85">
        <v>1</v>
      </c>
      <c r="AC795" s="85">
        <v>1</v>
      </c>
      <c r="AD795" s="85" t="s">
        <v>961</v>
      </c>
      <c r="AE795" s="99" t="s">
        <v>961</v>
      </c>
      <c r="AF795" s="86" t="s">
        <v>961</v>
      </c>
      <c r="AG795" s="85" t="s">
        <v>961</v>
      </c>
      <c r="AH795" s="85" t="s">
        <v>961</v>
      </c>
      <c r="AI795" s="85" t="s">
        <v>961</v>
      </c>
      <c r="AJ795" s="85" t="s">
        <v>961</v>
      </c>
      <c r="AK795" s="85">
        <v>1</v>
      </c>
      <c r="AL795" s="85" t="s">
        <v>961</v>
      </c>
      <c r="AM795" s="85" t="s">
        <v>961</v>
      </c>
      <c r="AN795" s="85" t="s">
        <v>961</v>
      </c>
      <c r="AO795" s="85" t="s">
        <v>961</v>
      </c>
      <c r="AP795" s="85" t="s">
        <v>961</v>
      </c>
      <c r="AQ795" s="85" t="s">
        <v>961</v>
      </c>
      <c r="AR795" s="85" t="s">
        <v>961</v>
      </c>
    </row>
    <row r="796" spans="1:44" ht="16.5" thickTop="1" thickBot="1" x14ac:dyDescent="0.3">
      <c r="A796" s="61">
        <f t="shared" si="115"/>
        <v>13</v>
      </c>
      <c r="B796" s="92" t="str">
        <f>IF(ISERROR(IF(ISBLANK(C796),"",_xlfn.XLOOKUP(C796,'[1]Инф. по МКД'!$D$3:$D$13151,'[1]Инф. по МКД'!$C$3:$C$13151,,0))),"",IF(ISBLANK(C796),"",_xlfn.XLOOKUP(C796,'[1]Инф. по МКД'!$D$3:$D$13151,'[1]Инф. по МКД'!$C$3:$C$13151,,0)))</f>
        <v>Муниципальное образование "Город Березники" Пермского края</v>
      </c>
      <c r="C796" s="96" t="s">
        <v>729</v>
      </c>
      <c r="D796" s="74">
        <f>IF(ISERROR(IF(ISBLANK($C796),"",VLOOKUP($C796,'[1]Инф. по МКД'!$D$3:$T$13113,3,0))),"",IF(ISBLANK($C796),"",VLOOKUP($C796,'[1]Инф. по МКД'!$D$3:$T$13113,3,0)))</f>
        <v>1977</v>
      </c>
      <c r="E796" s="75"/>
      <c r="F796" s="87" t="str">
        <f>IF(ISERROR(IF(ISBLANK($C796),"",VLOOKUP($C796,'[1]Инф. по МКД'!$D$3:$T$13113,5,0))),"",IF(ISBLANK($C796),"",VLOOKUP($C796,'[1]Инф. по МКД'!$D$3:$T$13113,5,0)))</f>
        <v>панели</v>
      </c>
      <c r="G796" s="75">
        <f>IF(ISERROR(IF(ISBLANK($C796),"",VLOOKUP($C796,'[1]Инф. по МКД'!$D$3:$T$13113,9,0))),"",IF(ISBLANK($C796),"",VLOOKUP($C796,'[1]Инф. по МКД'!$D$3:$T$13113,9,0)))</f>
        <v>9</v>
      </c>
      <c r="H796" s="61">
        <f>IF(ISERROR(IF(ISBLANK($C796),"",VLOOKUP($C796,'[1]Инф. по МКД'!$D$3:$T$13113,10,0))),"",IF(ISBLANK($C796),"",VLOOKUP($C796,'[1]Инф. по МКД'!$D$3:$T$13113,10,0)))</f>
        <v>4</v>
      </c>
      <c r="I796" s="77">
        <f>IF(ISERROR(IF(ISBLANK($C796),"",VLOOKUP($C796,'[1]Инф. по МКД'!$D$3:$T$13113,14,0))),"",IF(ISBLANK($C796),"",VLOOKUP($C796,'[1]Инф. по МКД'!$D$3:$T$13113,14,0)))</f>
        <v>8882.5</v>
      </c>
      <c r="J796" s="78">
        <f>IF(ISERROR(IF(ISBLANK($C796),"",VLOOKUP($C796,'[1]Инф. по МКД'!$D$3:$T$13113,15,0))),"",IF(ISBLANK($C796),"",VLOOKUP($C796,'[1]Инф. по МКД'!$D$3:$T$13113,15,0)))</f>
        <v>7754.1</v>
      </c>
      <c r="K796" s="77">
        <f>IF(ISERROR(IF(ISBLANK($C796),"",VLOOKUP($C796,'[1]Инф. по МКД'!$D$3:$T$13113,16,0))),"",IF(ISBLANK($C796),"",VLOOKUP($C796,'[1]Инф. по МКД'!$D$3:$T$13113,16,0)))</f>
        <v>7718.7</v>
      </c>
      <c r="L796" s="79">
        <f>IF(ISERROR(IF(ISBLANK($C796),"",VLOOKUP($C796,'[1]Инф. по МКД'!$D$3:$T$13113,17,0))),"",IF(ISBLANK($C796),"",VLOOKUP($C796,'[1]Инф. по МКД'!$D$3:$T$13113,17,0)))</f>
        <v>360</v>
      </c>
      <c r="M796" s="80">
        <f t="shared" si="114"/>
        <v>7096939.8499999996</v>
      </c>
      <c r="N796" s="78"/>
      <c r="O796" s="78"/>
      <c r="P796" s="78"/>
      <c r="Q796" s="80">
        <f>IF('Форма 2'!D796=0,"",'Форма 2'!D796-N796-O796-P796)</f>
        <v>7096939.8499999996</v>
      </c>
      <c r="R796" s="81">
        <f t="shared" si="117"/>
        <v>915.24997743129427</v>
      </c>
      <c r="S796" s="81">
        <f t="shared" si="118"/>
        <v>915.24997743129427</v>
      </c>
      <c r="T796" s="82">
        <v>46387</v>
      </c>
      <c r="U796" s="75" t="s">
        <v>44</v>
      </c>
      <c r="V796" s="84"/>
      <c r="W796" s="84">
        <f t="shared" si="116"/>
        <v>1</v>
      </c>
      <c r="X796" s="85" t="s">
        <v>961</v>
      </c>
      <c r="Y796" s="85" t="s">
        <v>961</v>
      </c>
      <c r="Z796" s="85">
        <v>1</v>
      </c>
      <c r="AA796" s="85" t="s">
        <v>961</v>
      </c>
      <c r="AB796" s="85" t="s">
        <v>961</v>
      </c>
      <c r="AC796" s="85" t="s">
        <v>961</v>
      </c>
      <c r="AD796" s="85" t="s">
        <v>961</v>
      </c>
      <c r="AE796" s="99" t="s">
        <v>961</v>
      </c>
      <c r="AF796" s="86" t="s">
        <v>961</v>
      </c>
      <c r="AG796" s="85" t="s">
        <v>961</v>
      </c>
      <c r="AH796" s="85" t="s">
        <v>961</v>
      </c>
      <c r="AI796" s="85" t="s">
        <v>961</v>
      </c>
      <c r="AJ796" s="85" t="s">
        <v>961</v>
      </c>
      <c r="AK796" s="85" t="s">
        <v>961</v>
      </c>
      <c r="AL796" s="85" t="s">
        <v>961</v>
      </c>
      <c r="AM796" s="85" t="s">
        <v>961</v>
      </c>
      <c r="AN796" s="85" t="s">
        <v>961</v>
      </c>
      <c r="AO796" s="85" t="s">
        <v>961</v>
      </c>
      <c r="AP796" s="85" t="s">
        <v>961</v>
      </c>
      <c r="AQ796" s="85" t="s">
        <v>961</v>
      </c>
      <c r="AR796" s="85" t="s">
        <v>961</v>
      </c>
    </row>
    <row r="797" spans="1:44" ht="16.5" thickTop="1" thickBot="1" x14ac:dyDescent="0.3">
      <c r="A797" s="61">
        <f t="shared" si="115"/>
        <v>14</v>
      </c>
      <c r="B797" s="92" t="str">
        <f>IF(ISERROR(IF(ISBLANK(C797),"",_xlfn.XLOOKUP(C797,'[1]Инф. по МКД'!$D$3:$D$13151,'[1]Инф. по МКД'!$C$3:$C$13151,,0))),"",IF(ISBLANK(C797),"",_xlfn.XLOOKUP(C797,'[1]Инф. по МКД'!$D$3:$D$13151,'[1]Инф. по МКД'!$C$3:$C$13151,,0)))</f>
        <v>Муниципальное образование "Город Березники" Пермского края</v>
      </c>
      <c r="C797" s="96" t="s">
        <v>537</v>
      </c>
      <c r="D797" s="74">
        <f>IF(ISERROR(IF(ISBLANK($C797),"",VLOOKUP($C797,'[1]Инф. по МКД'!$D$3:$T$13113,3,0))),"",IF(ISBLANK($C797),"",VLOOKUP($C797,'[1]Инф. по МКД'!$D$3:$T$13113,3,0)))</f>
        <v>1945</v>
      </c>
      <c r="E797" s="75"/>
      <c r="F797" s="87" t="str">
        <f>IF(ISERROR(IF(ISBLANK($C797),"",VLOOKUP($C797,'[1]Инф. по МКД'!$D$3:$T$13113,5,0))),"",IF(ISBLANK($C797),"",VLOOKUP($C797,'[1]Инф. по МКД'!$D$3:$T$13113,5,0)))</f>
        <v>Кирпич</v>
      </c>
      <c r="G797" s="75">
        <f>IF(ISERROR(IF(ISBLANK($C797),"",VLOOKUP($C797,'[1]Инф. по МКД'!$D$3:$T$13113,9,0))),"",IF(ISBLANK($C797),"",VLOOKUP($C797,'[1]Инф. по МКД'!$D$3:$T$13113,9,0)))</f>
        <v>3</v>
      </c>
      <c r="H797" s="61">
        <f>IF(ISERROR(IF(ISBLANK($C797),"",VLOOKUP($C797,'[1]Инф. по МКД'!$D$3:$T$13113,10,0))),"",IF(ISBLANK($C797),"",VLOOKUP($C797,'[1]Инф. по МКД'!$D$3:$T$13113,10,0)))</f>
        <v>2</v>
      </c>
      <c r="I797" s="77">
        <f>IF(ISERROR(IF(ISBLANK($C797),"",VLOOKUP($C797,'[1]Инф. по МКД'!$D$3:$T$13113,14,0))),"",IF(ISBLANK($C797),"",VLOOKUP($C797,'[1]Инф. по МКД'!$D$3:$T$13113,14,0)))</f>
        <v>1008</v>
      </c>
      <c r="J797" s="78">
        <f>IF(ISERROR(IF(ISBLANK($C797),"",VLOOKUP($C797,'[1]Инф. по МКД'!$D$3:$T$13113,15,0))),"",IF(ISBLANK($C797),"",VLOOKUP($C797,'[1]Инф. по МКД'!$D$3:$T$13113,15,0)))</f>
        <v>847.5</v>
      </c>
      <c r="K797" s="77">
        <f>IF(ISERROR(IF(ISBLANK($C797),"",VLOOKUP($C797,'[1]Инф. по МКД'!$D$3:$T$13113,16,0))),"",IF(ISBLANK($C797),"",VLOOKUP($C797,'[1]Инф. по МКД'!$D$3:$T$13113,16,0)))</f>
        <v>847.5</v>
      </c>
      <c r="L797" s="79">
        <f>IF(ISERROR(IF(ISBLANK($C797),"",VLOOKUP($C797,'[1]Инф. по МКД'!$D$3:$T$13113,17,0))),"",IF(ISBLANK($C797),"",VLOOKUP($C797,'[1]Инф. по МКД'!$D$3:$T$13113,17,0)))</f>
        <v>19</v>
      </c>
      <c r="M797" s="80">
        <f t="shared" si="114"/>
        <v>11418674.4</v>
      </c>
      <c r="N797" s="78"/>
      <c r="O797" s="78"/>
      <c r="P797" s="78"/>
      <c r="Q797" s="80">
        <f>IF('Форма 2'!D797=0,"",'Форма 2'!D797-N797-O797-P797)</f>
        <v>11418674.4</v>
      </c>
      <c r="R797" s="81">
        <f t="shared" si="117"/>
        <v>13473.362123893805</v>
      </c>
      <c r="S797" s="81">
        <f t="shared" si="118"/>
        <v>13473.362123893805</v>
      </c>
      <c r="T797" s="82">
        <v>46387</v>
      </c>
      <c r="U797" s="75" t="s">
        <v>43</v>
      </c>
      <c r="V797" s="84"/>
      <c r="W797" s="84">
        <f t="shared" si="116"/>
        <v>5</v>
      </c>
      <c r="X797" s="85">
        <v>1</v>
      </c>
      <c r="Y797" s="85">
        <v>1</v>
      </c>
      <c r="Z797" s="85" t="s">
        <v>961</v>
      </c>
      <c r="AA797" s="85">
        <v>1</v>
      </c>
      <c r="AB797" s="85">
        <v>1</v>
      </c>
      <c r="AC797" s="85">
        <v>1</v>
      </c>
      <c r="AD797" s="85" t="s">
        <v>961</v>
      </c>
      <c r="AE797" s="99" t="s">
        <v>961</v>
      </c>
      <c r="AF797" s="86" t="s">
        <v>961</v>
      </c>
      <c r="AG797" s="85" t="s">
        <v>961</v>
      </c>
      <c r="AH797" s="85" t="s">
        <v>961</v>
      </c>
      <c r="AI797" s="85" t="s">
        <v>961</v>
      </c>
      <c r="AJ797" s="85" t="s">
        <v>961</v>
      </c>
      <c r="AK797" s="85" t="s">
        <v>961</v>
      </c>
      <c r="AL797" s="85" t="s">
        <v>961</v>
      </c>
      <c r="AM797" s="85" t="s">
        <v>961</v>
      </c>
      <c r="AN797" s="85" t="s">
        <v>961</v>
      </c>
      <c r="AO797" s="85" t="s">
        <v>961</v>
      </c>
      <c r="AP797" s="85" t="s">
        <v>961</v>
      </c>
      <c r="AQ797" s="85" t="s">
        <v>961</v>
      </c>
      <c r="AR797" s="85" t="s">
        <v>961</v>
      </c>
    </row>
    <row r="798" spans="1:44" ht="16.5" thickTop="1" thickBot="1" x14ac:dyDescent="0.3">
      <c r="A798" s="61">
        <f t="shared" si="115"/>
        <v>15</v>
      </c>
      <c r="B798" s="92" t="str">
        <f>IF(ISERROR(IF(ISBLANK(C798),"",_xlfn.XLOOKUP(C798,'[1]Инф. по МКД'!$D$3:$D$13151,'[1]Инф. по МКД'!$C$3:$C$13151,,0))),"",IF(ISBLANK(C798),"",_xlfn.XLOOKUP(C798,'[1]Инф. по МКД'!$D$3:$D$13151,'[1]Инф. по МКД'!$C$3:$C$13151,,0)))</f>
        <v>Муниципальное образование "Город Березники" Пермского края</v>
      </c>
      <c r="C798" s="96" t="s">
        <v>538</v>
      </c>
      <c r="D798" s="74">
        <f>IF(ISERROR(IF(ISBLANK($C798),"",VLOOKUP($C798,'[1]Инф. по МКД'!$D$3:$T$13113,3,0))),"",IF(ISBLANK($C798),"",VLOOKUP($C798,'[1]Инф. по МКД'!$D$3:$T$13113,3,0)))</f>
        <v>1951</v>
      </c>
      <c r="E798" s="75"/>
      <c r="F798" s="87" t="str">
        <f>IF(ISERROR(IF(ISBLANK($C798),"",VLOOKUP($C798,'[1]Инф. по МКД'!$D$3:$T$13113,5,0))),"",IF(ISBLANK($C798),"",VLOOKUP($C798,'[1]Инф. по МКД'!$D$3:$T$13113,5,0)))</f>
        <v>Кирпич</v>
      </c>
      <c r="G798" s="75">
        <f>IF(ISERROR(IF(ISBLANK($C798),"",VLOOKUP($C798,'[1]Инф. по МКД'!$D$3:$T$13113,9,0))),"",IF(ISBLANK($C798),"",VLOOKUP($C798,'[1]Инф. по МКД'!$D$3:$T$13113,9,0)))</f>
        <v>3</v>
      </c>
      <c r="H798" s="61">
        <f>IF(ISERROR(IF(ISBLANK($C798),"",VLOOKUP($C798,'[1]Инф. по МКД'!$D$3:$T$13113,10,0))),"",IF(ISBLANK($C798),"",VLOOKUP($C798,'[1]Инф. по МКД'!$D$3:$T$13113,10,0)))</f>
        <v>2</v>
      </c>
      <c r="I798" s="77">
        <f>IF(ISERROR(IF(ISBLANK($C798),"",VLOOKUP($C798,'[1]Инф. по МКД'!$D$3:$T$13113,14,0))),"",IF(ISBLANK($C798),"",VLOOKUP($C798,'[1]Инф. по МКД'!$D$3:$T$13113,14,0)))</f>
        <v>1953.7</v>
      </c>
      <c r="J798" s="78">
        <f>IF(ISERROR(IF(ISBLANK($C798),"",VLOOKUP($C798,'[1]Инф. по МКД'!$D$3:$T$13113,15,0))),"",IF(ISBLANK($C798),"",VLOOKUP($C798,'[1]Инф. по МКД'!$D$3:$T$13113,15,0)))</f>
        <v>1656.9</v>
      </c>
      <c r="K798" s="77">
        <f>IF(ISERROR(IF(ISBLANK($C798),"",VLOOKUP($C798,'[1]Инф. по МКД'!$D$3:$T$13113,16,0))),"",IF(ISBLANK($C798),"",VLOOKUP($C798,'[1]Инф. по МКД'!$D$3:$T$13113,16,0)))</f>
        <v>1496.7</v>
      </c>
      <c r="L798" s="79">
        <f>IF(ISERROR(IF(ISBLANK($C798),"",VLOOKUP($C798,'[1]Инф. по МКД'!$D$3:$T$13113,17,0))),"",IF(ISBLANK($C798),"",VLOOKUP($C798,'[1]Инф. по МКД'!$D$3:$T$13113,17,0)))</f>
        <v>33</v>
      </c>
      <c r="M798" s="80">
        <f t="shared" si="114"/>
        <v>37789266.409999996</v>
      </c>
      <c r="N798" s="78"/>
      <c r="O798" s="78"/>
      <c r="P798" s="78"/>
      <c r="Q798" s="80">
        <f>IF('Форма 2'!D798=0,"",'Форма 2'!D798-N798-O798-P798)</f>
        <v>37789266.409999996</v>
      </c>
      <c r="R798" s="81">
        <f t="shared" si="117"/>
        <v>22807.210097169409</v>
      </c>
      <c r="S798" s="81">
        <f t="shared" si="118"/>
        <v>22807.210097169409</v>
      </c>
      <c r="T798" s="82">
        <v>46387</v>
      </c>
      <c r="U798" s="75" t="s">
        <v>43</v>
      </c>
      <c r="V798" s="84"/>
      <c r="W798" s="84">
        <f t="shared" si="116"/>
        <v>4</v>
      </c>
      <c r="X798" s="85">
        <v>1</v>
      </c>
      <c r="Y798" s="85">
        <v>1</v>
      </c>
      <c r="Z798" s="85" t="s">
        <v>961</v>
      </c>
      <c r="AA798" s="85" t="s">
        <v>961</v>
      </c>
      <c r="AB798" s="85" t="s">
        <v>961</v>
      </c>
      <c r="AC798" s="85">
        <v>1</v>
      </c>
      <c r="AD798" s="85" t="s">
        <v>961</v>
      </c>
      <c r="AE798" s="99" t="s">
        <v>961</v>
      </c>
      <c r="AF798" s="86" t="s">
        <v>961</v>
      </c>
      <c r="AG798" s="85">
        <v>1</v>
      </c>
      <c r="AH798" s="85" t="s">
        <v>961</v>
      </c>
      <c r="AI798" s="85" t="s">
        <v>961</v>
      </c>
      <c r="AJ798" s="85" t="s">
        <v>961</v>
      </c>
      <c r="AK798" s="85" t="s">
        <v>961</v>
      </c>
      <c r="AL798" s="85" t="s">
        <v>961</v>
      </c>
      <c r="AM798" s="85" t="s">
        <v>961</v>
      </c>
      <c r="AN798" s="85" t="s">
        <v>961</v>
      </c>
      <c r="AO798" s="85" t="s">
        <v>961</v>
      </c>
      <c r="AP798" s="85" t="s">
        <v>961</v>
      </c>
      <c r="AQ798" s="85" t="s">
        <v>961</v>
      </c>
      <c r="AR798" s="85" t="s">
        <v>961</v>
      </c>
    </row>
    <row r="799" spans="1:44" ht="16.5" thickTop="1" thickBot="1" x14ac:dyDescent="0.3">
      <c r="A799" s="61">
        <f t="shared" si="115"/>
        <v>16</v>
      </c>
      <c r="B799" s="92" t="str">
        <f>IF(ISERROR(IF(ISBLANK(C799),"",_xlfn.XLOOKUP(C799,'[1]Инф. по МКД'!$D$3:$D$13151,'[1]Инф. по МКД'!$C$3:$C$13151,,0))),"",IF(ISBLANK(C799),"",_xlfn.XLOOKUP(C799,'[1]Инф. по МКД'!$D$3:$D$13151,'[1]Инф. по МКД'!$C$3:$C$13151,,0)))</f>
        <v>Муниципальное образование "Город Березники" Пермского края</v>
      </c>
      <c r="C799" s="96" t="s">
        <v>539</v>
      </c>
      <c r="D799" s="74">
        <f>IF(ISERROR(IF(ISBLANK($C799),"",VLOOKUP($C799,'[1]Инф. по МКД'!$D$3:$T$13113,3,0))),"",IF(ISBLANK($C799),"",VLOOKUP($C799,'[1]Инф. по МКД'!$D$3:$T$13113,3,0)))</f>
        <v>1966</v>
      </c>
      <c r="E799" s="75"/>
      <c r="F799" s="87" t="str">
        <f>IF(ISERROR(IF(ISBLANK($C799),"",VLOOKUP($C799,'[1]Инф. по МКД'!$D$3:$T$13113,5,0))),"",IF(ISBLANK($C799),"",VLOOKUP($C799,'[1]Инф. по МКД'!$D$3:$T$13113,5,0)))</f>
        <v>Кирпич</v>
      </c>
      <c r="G799" s="75">
        <f>IF(ISERROR(IF(ISBLANK($C799),"",VLOOKUP($C799,'[1]Инф. по МКД'!$D$3:$T$13113,9,0))),"",IF(ISBLANK($C799),"",VLOOKUP($C799,'[1]Инф. по МКД'!$D$3:$T$13113,9,0)))</f>
        <v>5</v>
      </c>
      <c r="H799" s="61">
        <f>IF(ISERROR(IF(ISBLANK($C799),"",VLOOKUP($C799,'[1]Инф. по МКД'!$D$3:$T$13113,10,0))),"",IF(ISBLANK($C799),"",VLOOKUP($C799,'[1]Инф. по МКД'!$D$3:$T$13113,10,0)))</f>
        <v>4</v>
      </c>
      <c r="I799" s="77">
        <f>IF(ISERROR(IF(ISBLANK($C799),"",VLOOKUP($C799,'[1]Инф. по МКД'!$D$3:$T$13113,14,0))),"",IF(ISBLANK($C799),"",VLOOKUP($C799,'[1]Инф. по МКД'!$D$3:$T$13113,14,0)))</f>
        <v>3595.9</v>
      </c>
      <c r="J799" s="78">
        <f>IF(ISERROR(IF(ISBLANK($C799),"",VLOOKUP($C799,'[1]Инф. по МКД'!$D$3:$T$13113,15,0))),"",IF(ISBLANK($C799),"",VLOOKUP($C799,'[1]Инф. по МКД'!$D$3:$T$13113,15,0)))</f>
        <v>3312.6</v>
      </c>
      <c r="K799" s="77">
        <f>IF(ISERROR(IF(ISBLANK($C799),"",VLOOKUP($C799,'[1]Инф. по МКД'!$D$3:$T$13113,16,0))),"",IF(ISBLANK($C799),"",VLOOKUP($C799,'[1]Инф. по МКД'!$D$3:$T$13113,16,0)))</f>
        <v>2550.6</v>
      </c>
      <c r="L799" s="79">
        <f>IF(ISERROR(IF(ISBLANK($C799),"",VLOOKUP($C799,'[1]Инф. по МКД'!$D$3:$T$13113,17,0))),"",IF(ISBLANK($C799),"",VLOOKUP($C799,'[1]Инф. по МКД'!$D$3:$T$13113,17,0)))</f>
        <v>120</v>
      </c>
      <c r="M799" s="80">
        <f t="shared" si="114"/>
        <v>1868465.6</v>
      </c>
      <c r="N799" s="78"/>
      <c r="O799" s="78"/>
      <c r="P799" s="78"/>
      <c r="Q799" s="80">
        <f>IF('Форма 2'!D799=0,"",'Форма 2'!D799-N799-O799-P799)</f>
        <v>1868465.6</v>
      </c>
      <c r="R799" s="81">
        <f t="shared" si="117"/>
        <v>564.04805892652303</v>
      </c>
      <c r="S799" s="81">
        <f t="shared" si="118"/>
        <v>564.04805892652303</v>
      </c>
      <c r="T799" s="82">
        <v>46387</v>
      </c>
      <c r="U799" s="75" t="s">
        <v>43</v>
      </c>
      <c r="V799" s="84"/>
      <c r="W799" s="84">
        <f t="shared" si="116"/>
        <v>1</v>
      </c>
      <c r="X799" s="85">
        <v>1</v>
      </c>
      <c r="Y799" s="85" t="s">
        <v>961</v>
      </c>
      <c r="Z799" s="85" t="s">
        <v>961</v>
      </c>
      <c r="AA799" s="85" t="s">
        <v>961</v>
      </c>
      <c r="AB799" s="85" t="s">
        <v>961</v>
      </c>
      <c r="AC799" s="85" t="s">
        <v>961</v>
      </c>
      <c r="AD799" s="85" t="s">
        <v>961</v>
      </c>
      <c r="AE799" s="99" t="s">
        <v>961</v>
      </c>
      <c r="AF799" s="86" t="s">
        <v>961</v>
      </c>
      <c r="AG799" s="85" t="s">
        <v>961</v>
      </c>
      <c r="AH799" s="85" t="s">
        <v>961</v>
      </c>
      <c r="AI799" s="85" t="s">
        <v>961</v>
      </c>
      <c r="AJ799" s="85" t="s">
        <v>961</v>
      </c>
      <c r="AK799" s="85" t="s">
        <v>961</v>
      </c>
      <c r="AL799" s="85" t="s">
        <v>961</v>
      </c>
      <c r="AM799" s="85" t="s">
        <v>961</v>
      </c>
      <c r="AN799" s="85" t="s">
        <v>961</v>
      </c>
      <c r="AO799" s="85" t="s">
        <v>961</v>
      </c>
      <c r="AP799" s="85" t="s">
        <v>961</v>
      </c>
      <c r="AQ799" s="85" t="s">
        <v>961</v>
      </c>
      <c r="AR799" s="85" t="s">
        <v>961</v>
      </c>
    </row>
    <row r="800" spans="1:44" ht="16.5" thickTop="1" thickBot="1" x14ac:dyDescent="0.3">
      <c r="A800" s="61">
        <f t="shared" si="115"/>
        <v>17</v>
      </c>
      <c r="B800" s="92" t="str">
        <f>IF(ISERROR(IF(ISBLANK(C800),"",_xlfn.XLOOKUP(C800,'[1]Инф. по МКД'!$D$3:$D$13151,'[1]Инф. по МКД'!$C$3:$C$13151,,0))),"",IF(ISBLANK(C800),"",_xlfn.XLOOKUP(C800,'[1]Инф. по МКД'!$D$3:$D$13151,'[1]Инф. по МКД'!$C$3:$C$13151,,0)))</f>
        <v>Муниципальное образование "Город Березники" Пермского края</v>
      </c>
      <c r="C800" s="96" t="s">
        <v>727</v>
      </c>
      <c r="D800" s="74">
        <f>IF(ISERROR(IF(ISBLANK($C800),"",VLOOKUP($C800,'[1]Инф. по МКД'!$D$3:$T$13113,3,0))),"",IF(ISBLANK($C800),"",VLOOKUP($C800,'[1]Инф. по МКД'!$D$3:$T$13113,3,0)))</f>
        <v>1978</v>
      </c>
      <c r="E800" s="75"/>
      <c r="F800" s="87" t="str">
        <f>IF(ISERROR(IF(ISBLANK($C800),"",VLOOKUP($C800,'[1]Инф. по МКД'!$D$3:$T$13113,5,0))),"",IF(ISBLANK($C800),"",VLOOKUP($C800,'[1]Инф. по МКД'!$D$3:$T$13113,5,0)))</f>
        <v>Панель</v>
      </c>
      <c r="G800" s="75">
        <f>IF(ISERROR(IF(ISBLANK($C800),"",VLOOKUP($C800,'[1]Инф. по МКД'!$D$3:$T$13113,9,0))),"",IF(ISBLANK($C800),"",VLOOKUP($C800,'[1]Инф. по МКД'!$D$3:$T$13113,9,0)))</f>
        <v>9</v>
      </c>
      <c r="H800" s="61">
        <f>IF(ISERROR(IF(ISBLANK($C800),"",VLOOKUP($C800,'[1]Инф. по МКД'!$D$3:$T$13113,10,0))),"",IF(ISBLANK($C800),"",VLOOKUP($C800,'[1]Инф. по МКД'!$D$3:$T$13113,10,0)))</f>
        <v>4</v>
      </c>
      <c r="I800" s="77">
        <f>IF(ISERROR(IF(ISBLANK($C800),"",VLOOKUP($C800,'[1]Инф. по МКД'!$D$3:$T$13113,14,0))),"",IF(ISBLANK($C800),"",VLOOKUP($C800,'[1]Инф. по МКД'!$D$3:$T$13113,14,0)))</f>
        <v>9019.6</v>
      </c>
      <c r="J800" s="78">
        <f>IF(ISERROR(IF(ISBLANK($C800),"",VLOOKUP($C800,'[1]Инф. по МКД'!$D$3:$T$13113,15,0))),"",IF(ISBLANK($C800),"",VLOOKUP($C800,'[1]Инф. по МКД'!$D$3:$T$13113,15,0)))</f>
        <v>7743.3</v>
      </c>
      <c r="K800" s="77">
        <f>IF(ISERROR(IF(ISBLANK($C800),"",VLOOKUP($C800,'[1]Инф. по МКД'!$D$3:$T$13113,16,0))),"",IF(ISBLANK($C800),"",VLOOKUP($C800,'[1]Инф. по МКД'!$D$3:$T$13113,16,0)))</f>
        <v>6968.97</v>
      </c>
      <c r="L800" s="79">
        <f>IF(ISERROR(IF(ISBLANK($C800),"",VLOOKUP($C800,'[1]Инф. по МКД'!$D$3:$T$13113,17,0))),"",IF(ISBLANK($C800),"",VLOOKUP($C800,'[1]Инф. по МКД'!$D$3:$T$13113,17,0)))</f>
        <v>360</v>
      </c>
      <c r="M800" s="80">
        <f t="shared" si="114"/>
        <v>7206480.0099999998</v>
      </c>
      <c r="N800" s="78"/>
      <c r="O800" s="78"/>
      <c r="P800" s="78"/>
      <c r="Q800" s="80">
        <f>IF('Форма 2'!D800=0,"",'Форма 2'!D800-N800-O800-P800)</f>
        <v>7206480.0099999998</v>
      </c>
      <c r="R800" s="81">
        <f t="shared" si="117"/>
        <v>930.67297018067222</v>
      </c>
      <c r="S800" s="81">
        <f t="shared" si="118"/>
        <v>930.67297018067222</v>
      </c>
      <c r="T800" s="82">
        <v>46387</v>
      </c>
      <c r="U800" s="75" t="s">
        <v>44</v>
      </c>
      <c r="V800" s="83"/>
      <c r="W800" s="84">
        <f t="shared" si="116"/>
        <v>1</v>
      </c>
      <c r="X800" s="85" t="s">
        <v>961</v>
      </c>
      <c r="Y800" s="85" t="s">
        <v>961</v>
      </c>
      <c r="Z800" s="85">
        <v>1</v>
      </c>
      <c r="AA800" s="85" t="s">
        <v>961</v>
      </c>
      <c r="AB800" s="85" t="s">
        <v>961</v>
      </c>
      <c r="AC800" s="85" t="s">
        <v>961</v>
      </c>
      <c r="AD800" s="85" t="s">
        <v>961</v>
      </c>
      <c r="AE800" s="99" t="s">
        <v>961</v>
      </c>
      <c r="AF800" s="86" t="s">
        <v>961</v>
      </c>
      <c r="AG800" s="85" t="s">
        <v>961</v>
      </c>
      <c r="AH800" s="85" t="s">
        <v>961</v>
      </c>
      <c r="AI800" s="85" t="s">
        <v>961</v>
      </c>
      <c r="AJ800" s="85" t="s">
        <v>961</v>
      </c>
      <c r="AK800" s="85" t="s">
        <v>961</v>
      </c>
      <c r="AL800" s="85" t="s">
        <v>961</v>
      </c>
      <c r="AM800" s="85" t="s">
        <v>961</v>
      </c>
      <c r="AN800" s="85" t="s">
        <v>961</v>
      </c>
      <c r="AO800" s="85" t="s">
        <v>961</v>
      </c>
      <c r="AP800" s="85" t="s">
        <v>961</v>
      </c>
      <c r="AQ800" s="85" t="s">
        <v>961</v>
      </c>
      <c r="AR800" s="85" t="s">
        <v>961</v>
      </c>
    </row>
    <row r="801" spans="1:44" ht="16.5" thickTop="1" thickBot="1" x14ac:dyDescent="0.3">
      <c r="A801" s="61">
        <f t="shared" si="115"/>
        <v>18</v>
      </c>
      <c r="B801" s="92" t="str">
        <f>IF(ISERROR(IF(ISBLANK(C801),"",_xlfn.XLOOKUP(C801,'[1]Инф. по МКД'!$D$3:$D$13151,'[1]Инф. по МКД'!$C$3:$C$13151,,0))),"",IF(ISBLANK(C801),"",_xlfn.XLOOKUP(C801,'[1]Инф. по МКД'!$D$3:$D$13151,'[1]Инф. по МКД'!$C$3:$C$13151,,0)))</f>
        <v>Муниципальное образование "Город Березники" Пермского края</v>
      </c>
      <c r="C801" s="96" t="s">
        <v>761</v>
      </c>
      <c r="D801" s="74">
        <f>IF(ISERROR(IF(ISBLANK($C801),"",VLOOKUP($C801,'[1]Инф. по МКД'!$D$3:$T$13113,3,0))),"",IF(ISBLANK($C801),"",VLOOKUP($C801,'[1]Инф. по МКД'!$D$3:$T$13113,3,0)))</f>
        <v>1991</v>
      </c>
      <c r="E801" s="75"/>
      <c r="F801" s="87" t="str">
        <f>IF(ISERROR(IF(ISBLANK($C801),"",VLOOKUP($C801,'[1]Инф. по МКД'!$D$3:$T$13113,5,0))),"",IF(ISBLANK($C801),"",VLOOKUP($C801,'[1]Инф. по МКД'!$D$3:$T$13113,5,0)))</f>
        <v>Кирпич</v>
      </c>
      <c r="G801" s="75">
        <f>IF(ISERROR(IF(ISBLANK($C801),"",VLOOKUP($C801,'[1]Инф. по МКД'!$D$3:$T$13113,9,0))),"",IF(ISBLANK($C801),"",VLOOKUP($C801,'[1]Инф. по МКД'!$D$3:$T$13113,9,0)))</f>
        <v>5</v>
      </c>
      <c r="H801" s="61">
        <f>IF(ISERROR(IF(ISBLANK($C801),"",VLOOKUP($C801,'[1]Инф. по МКД'!$D$3:$T$13113,10,0))),"",IF(ISBLANK($C801),"",VLOOKUP($C801,'[1]Инф. по МКД'!$D$3:$T$13113,10,0)))</f>
        <v>3</v>
      </c>
      <c r="I801" s="77">
        <f>IF(ISERROR(IF(ISBLANK($C801),"",VLOOKUP($C801,'[1]Инф. по МКД'!$D$3:$T$13113,14,0))),"",IF(ISBLANK($C801),"",VLOOKUP($C801,'[1]Инф. по МКД'!$D$3:$T$13113,14,0)))</f>
        <v>3503.5</v>
      </c>
      <c r="J801" s="78">
        <f>IF(ISERROR(IF(ISBLANK($C801),"",VLOOKUP($C801,'[1]Инф. по МКД'!$D$3:$T$13113,15,0))),"",IF(ISBLANK($C801),"",VLOOKUP($C801,'[1]Инф. по МКД'!$D$3:$T$13113,15,0)))</f>
        <v>2376.3000000000002</v>
      </c>
      <c r="K801" s="77">
        <f>IF(ISERROR(IF(ISBLANK($C801),"",VLOOKUP($C801,'[1]Инф. по МКД'!$D$3:$T$13113,16,0))),"",IF(ISBLANK($C801),"",VLOOKUP($C801,'[1]Инф. по МКД'!$D$3:$T$13113,16,0)))</f>
        <v>2138.67</v>
      </c>
      <c r="L801" s="79">
        <f>IF(ISERROR(IF(ISBLANK($C801),"",VLOOKUP($C801,'[1]Инф. по МКД'!$D$3:$T$13113,17,0))),"",IF(ISBLANK($C801),"",VLOOKUP($C801,'[1]Инф. по МКД'!$D$3:$T$13113,17,0)))</f>
        <v>118</v>
      </c>
      <c r="M801" s="80">
        <f t="shared" si="114"/>
        <v>1833731.9</v>
      </c>
      <c r="N801" s="78"/>
      <c r="O801" s="78"/>
      <c r="P801" s="78"/>
      <c r="Q801" s="80">
        <f>IF('Форма 2'!D801=0,"",'Форма 2'!D801-N801-O801-P801)</f>
        <v>1833731.9</v>
      </c>
      <c r="R801" s="81">
        <f t="shared" si="117"/>
        <v>771.67525144131628</v>
      </c>
      <c r="S801" s="81">
        <f t="shared" si="118"/>
        <v>771.67525144131628</v>
      </c>
      <c r="T801" s="82">
        <v>46387</v>
      </c>
      <c r="U801" s="75" t="s">
        <v>44</v>
      </c>
      <c r="V801" s="83"/>
      <c r="W801" s="84">
        <f t="shared" si="116"/>
        <v>1</v>
      </c>
      <c r="X801" s="85" t="s">
        <v>961</v>
      </c>
      <c r="Y801" s="85" t="s">
        <v>961</v>
      </c>
      <c r="Z801" s="85">
        <v>1</v>
      </c>
      <c r="AA801" s="85" t="s">
        <v>961</v>
      </c>
      <c r="AB801" s="85" t="s">
        <v>961</v>
      </c>
      <c r="AC801" s="85" t="s">
        <v>961</v>
      </c>
      <c r="AD801" s="85" t="s">
        <v>961</v>
      </c>
      <c r="AE801" s="99" t="s">
        <v>961</v>
      </c>
      <c r="AF801" s="86" t="s">
        <v>961</v>
      </c>
      <c r="AG801" s="85" t="s">
        <v>961</v>
      </c>
      <c r="AH801" s="85" t="s">
        <v>961</v>
      </c>
      <c r="AI801" s="85" t="s">
        <v>961</v>
      </c>
      <c r="AJ801" s="85" t="s">
        <v>961</v>
      </c>
      <c r="AK801" s="85" t="s">
        <v>961</v>
      </c>
      <c r="AL801" s="85" t="s">
        <v>961</v>
      </c>
      <c r="AM801" s="85" t="s">
        <v>961</v>
      </c>
      <c r="AN801" s="85" t="s">
        <v>961</v>
      </c>
      <c r="AO801" s="85" t="s">
        <v>961</v>
      </c>
      <c r="AP801" s="85" t="s">
        <v>961</v>
      </c>
      <c r="AQ801" s="85" t="s">
        <v>961</v>
      </c>
      <c r="AR801" s="85" t="s">
        <v>961</v>
      </c>
    </row>
    <row r="802" spans="1:44" ht="16.5" thickTop="1" thickBot="1" x14ac:dyDescent="0.3">
      <c r="A802" s="61">
        <f t="shared" si="115"/>
        <v>19</v>
      </c>
      <c r="B802" s="92" t="str">
        <f>IF(ISERROR(IF(ISBLANK(C802),"",_xlfn.XLOOKUP(C802,'[1]Инф. по МКД'!$D$3:$D$13151,'[1]Инф. по МКД'!$C$3:$C$13151,,0))),"",IF(ISBLANK(C802),"",_xlfn.XLOOKUP(C802,'[1]Инф. по МКД'!$D$3:$D$13151,'[1]Инф. по МКД'!$C$3:$C$13151,,0)))</f>
        <v>Муниципальное образование "Город Березники" Пермского края</v>
      </c>
      <c r="C802" s="96" t="s">
        <v>540</v>
      </c>
      <c r="D802" s="74">
        <f>IF(ISERROR(IF(ISBLANK($C802),"",VLOOKUP($C802,'[1]Инф. по МКД'!$D$3:$T$13113,3,0))),"",IF(ISBLANK($C802),"",VLOOKUP($C802,'[1]Инф. по МКД'!$D$3:$T$13113,3,0)))</f>
        <v>1955</v>
      </c>
      <c r="E802" s="75"/>
      <c r="F802" s="87" t="str">
        <f>IF(ISERROR(IF(ISBLANK($C802),"",VLOOKUP($C802,'[1]Инф. по МКД'!$D$3:$T$13113,5,0))),"",IF(ISBLANK($C802),"",VLOOKUP($C802,'[1]Инф. по МКД'!$D$3:$T$13113,5,0)))</f>
        <v>Кирпич</v>
      </c>
      <c r="G802" s="75">
        <f>IF(ISERROR(IF(ISBLANK($C802),"",VLOOKUP($C802,'[1]Инф. по МКД'!$D$3:$T$13113,9,0))),"",IF(ISBLANK($C802),"",VLOOKUP($C802,'[1]Инф. по МКД'!$D$3:$T$13113,9,0)))</f>
        <v>3</v>
      </c>
      <c r="H802" s="61">
        <f>IF(ISERROR(IF(ISBLANK($C802),"",VLOOKUP($C802,'[1]Инф. по МКД'!$D$3:$T$13113,10,0))),"",IF(ISBLANK($C802),"",VLOOKUP($C802,'[1]Инф. по МКД'!$D$3:$T$13113,10,0)))</f>
        <v>2</v>
      </c>
      <c r="I802" s="77">
        <f>IF(ISERROR(IF(ISBLANK($C802),"",VLOOKUP($C802,'[1]Инф. по МКД'!$D$3:$T$13113,14,0))),"",IF(ISBLANK($C802),"",VLOOKUP($C802,'[1]Инф. по МКД'!$D$3:$T$13113,14,0)))</f>
        <v>1313.3</v>
      </c>
      <c r="J802" s="78">
        <f>IF(ISERROR(IF(ISBLANK($C802),"",VLOOKUP($C802,'[1]Инф. по МКД'!$D$3:$T$13113,15,0))),"",IF(ISBLANK($C802),"",VLOOKUP($C802,'[1]Инф. по МКД'!$D$3:$T$13113,15,0)))</f>
        <v>982.8</v>
      </c>
      <c r="K802" s="77">
        <f>IF(ISERROR(IF(ISBLANK($C802),"",VLOOKUP($C802,'[1]Инф. по МКД'!$D$3:$T$13113,16,0))),"",IF(ISBLANK($C802),"",VLOOKUP($C802,'[1]Инф. по МКД'!$D$3:$T$13113,16,0)))</f>
        <v>982.8</v>
      </c>
      <c r="L802" s="79">
        <f>IF(ISERROR(IF(ISBLANK($C802),"",VLOOKUP($C802,'[1]Инф. по МКД'!$D$3:$T$13113,17,0))),"",IF(ISBLANK($C802),"",VLOOKUP($C802,'[1]Инф. по МКД'!$D$3:$T$13113,17,0)))</f>
        <v>31</v>
      </c>
      <c r="M802" s="80">
        <f t="shared" si="114"/>
        <v>20204516.390000001</v>
      </c>
      <c r="N802" s="78"/>
      <c r="O802" s="78"/>
      <c r="P802" s="78"/>
      <c r="Q802" s="80">
        <f>IF('Форма 2'!D802=0,"",'Форма 2'!D802-N802-O802-P802)</f>
        <v>20204516.390000001</v>
      </c>
      <c r="R802" s="81">
        <f t="shared" si="117"/>
        <v>20558.115984940985</v>
      </c>
      <c r="S802" s="81">
        <f t="shared" si="118"/>
        <v>20558.115984940985</v>
      </c>
      <c r="T802" s="82">
        <v>46387</v>
      </c>
      <c r="U802" s="75" t="s">
        <v>43</v>
      </c>
      <c r="V802" s="83"/>
      <c r="W802" s="84">
        <f t="shared" si="116"/>
        <v>2</v>
      </c>
      <c r="X802" s="85" t="s">
        <v>961</v>
      </c>
      <c r="Y802" s="85" t="s">
        <v>961</v>
      </c>
      <c r="Z802" s="85" t="s">
        <v>961</v>
      </c>
      <c r="AA802" s="85" t="s">
        <v>961</v>
      </c>
      <c r="AB802" s="85" t="s">
        <v>961</v>
      </c>
      <c r="AC802" s="85" t="s">
        <v>961</v>
      </c>
      <c r="AD802" s="85" t="s">
        <v>961</v>
      </c>
      <c r="AE802" s="99" t="s">
        <v>961</v>
      </c>
      <c r="AF802" s="86" t="s">
        <v>961</v>
      </c>
      <c r="AG802" s="85">
        <v>1</v>
      </c>
      <c r="AH802" s="85">
        <v>1</v>
      </c>
      <c r="AI802" s="85" t="s">
        <v>961</v>
      </c>
      <c r="AJ802" s="85" t="s">
        <v>961</v>
      </c>
      <c r="AK802" s="85" t="s">
        <v>961</v>
      </c>
      <c r="AL802" s="85" t="s">
        <v>961</v>
      </c>
      <c r="AM802" s="85" t="s">
        <v>961</v>
      </c>
      <c r="AN802" s="85" t="s">
        <v>961</v>
      </c>
      <c r="AO802" s="85" t="s">
        <v>961</v>
      </c>
      <c r="AP802" s="85" t="s">
        <v>961</v>
      </c>
      <c r="AQ802" s="85" t="s">
        <v>961</v>
      </c>
      <c r="AR802" s="85" t="s">
        <v>961</v>
      </c>
    </row>
    <row r="803" spans="1:44" ht="16.5" thickTop="1" thickBot="1" x14ac:dyDescent="0.3">
      <c r="A803" s="61">
        <f t="shared" si="115"/>
        <v>20</v>
      </c>
      <c r="B803" s="92" t="str">
        <f>IF(ISERROR(IF(ISBLANK(C803),"",_xlfn.XLOOKUP(C803,'[1]Инф. по МКД'!$D$3:$D$13151,'[1]Инф. по МКД'!$C$3:$C$13151,,0))),"",IF(ISBLANK(C803),"",_xlfn.XLOOKUP(C803,'[1]Инф. по МКД'!$D$3:$D$13151,'[1]Инф. по МКД'!$C$3:$C$13151,,0)))</f>
        <v>Муниципальное образование "Город Березники" Пермского края</v>
      </c>
      <c r="C803" s="96" t="s">
        <v>767</v>
      </c>
      <c r="D803" s="74">
        <f>IF(ISERROR(IF(ISBLANK($C803),"",VLOOKUP($C803,'[1]Инф. по МКД'!$D$3:$T$13113,3,0))),"",IF(ISBLANK($C803),"",VLOOKUP($C803,'[1]Инф. по МКД'!$D$3:$T$13113,3,0)))</f>
        <v>1957</v>
      </c>
      <c r="E803" s="75"/>
      <c r="F803" s="87" t="str">
        <f>IF(ISERROR(IF(ISBLANK($C803),"",VLOOKUP($C803,'[1]Инф. по МКД'!$D$3:$T$13113,5,0))),"",IF(ISBLANK($C803),"",VLOOKUP($C803,'[1]Инф. по МКД'!$D$3:$T$13113,5,0)))</f>
        <v>Кирпич</v>
      </c>
      <c r="G803" s="75">
        <f>IF(ISERROR(IF(ISBLANK($C803),"",VLOOKUP($C803,'[1]Инф. по МКД'!$D$3:$T$13113,9,0))),"",IF(ISBLANK($C803),"",VLOOKUP($C803,'[1]Инф. по МКД'!$D$3:$T$13113,9,0)))</f>
        <v>4</v>
      </c>
      <c r="H803" s="61">
        <f>IF(ISERROR(IF(ISBLANK($C803),"",VLOOKUP($C803,'[1]Инф. по МКД'!$D$3:$T$13113,10,0))),"",IF(ISBLANK($C803),"",VLOOKUP($C803,'[1]Инф. по МКД'!$D$3:$T$13113,10,0)))</f>
        <v>7</v>
      </c>
      <c r="I803" s="77">
        <f>IF(ISERROR(IF(ISBLANK($C803),"",VLOOKUP($C803,'[1]Инф. по МКД'!$D$3:$T$13113,14,0))),"",IF(ISBLANK($C803),"",VLOOKUP($C803,'[1]Инф. по МКД'!$D$3:$T$13113,14,0)))</f>
        <v>8082.9</v>
      </c>
      <c r="J803" s="78">
        <f>IF(ISERROR(IF(ISBLANK($C803),"",VLOOKUP($C803,'[1]Инф. по МКД'!$D$3:$T$13113,15,0))),"",IF(ISBLANK($C803),"",VLOOKUP($C803,'[1]Инф. по МКД'!$D$3:$T$13113,15,0)))</f>
        <v>7234.5</v>
      </c>
      <c r="K803" s="77">
        <f>IF(ISERROR(IF(ISBLANK($C803),"",VLOOKUP($C803,'[1]Инф. по МКД'!$D$3:$T$13113,16,0))),"",IF(ISBLANK($C803),"",VLOOKUP($C803,'[1]Инф. по МКД'!$D$3:$T$13113,16,0)))</f>
        <v>6148.5</v>
      </c>
      <c r="L803" s="79">
        <f>IF(ISERROR(IF(ISBLANK($C803),"",VLOOKUP($C803,'[1]Инф. по МКД'!$D$3:$T$13113,17,0))),"",IF(ISBLANK($C803),"",VLOOKUP($C803,'[1]Инф. по МКД'!$D$3:$T$13113,17,0)))</f>
        <v>186</v>
      </c>
      <c r="M803" s="80">
        <f t="shared" si="114"/>
        <v>4230589.8600000003</v>
      </c>
      <c r="N803" s="78"/>
      <c r="O803" s="78"/>
      <c r="P803" s="78"/>
      <c r="Q803" s="80">
        <f>IF('Форма 2'!D803=0,"",'Форма 2'!D803-N803-O803-P803)</f>
        <v>4230589.8600000003</v>
      </c>
      <c r="R803" s="81">
        <f t="shared" si="117"/>
        <v>584.77985486211901</v>
      </c>
      <c r="S803" s="81">
        <f t="shared" si="118"/>
        <v>584.77985486211901</v>
      </c>
      <c r="T803" s="82">
        <v>46387</v>
      </c>
      <c r="U803" s="75" t="s">
        <v>44</v>
      </c>
      <c r="V803" s="84"/>
      <c r="W803" s="84">
        <f t="shared" si="116"/>
        <v>1</v>
      </c>
      <c r="X803" s="85" t="s">
        <v>961</v>
      </c>
      <c r="Y803" s="85" t="s">
        <v>961</v>
      </c>
      <c r="Z803" s="85">
        <v>1</v>
      </c>
      <c r="AA803" s="85" t="s">
        <v>961</v>
      </c>
      <c r="AB803" s="85" t="s">
        <v>961</v>
      </c>
      <c r="AC803" s="85" t="s">
        <v>961</v>
      </c>
      <c r="AD803" s="85" t="s">
        <v>961</v>
      </c>
      <c r="AE803" s="99" t="s">
        <v>961</v>
      </c>
      <c r="AF803" s="86" t="s">
        <v>961</v>
      </c>
      <c r="AG803" s="85" t="s">
        <v>961</v>
      </c>
      <c r="AH803" s="85" t="s">
        <v>961</v>
      </c>
      <c r="AI803" s="85" t="s">
        <v>961</v>
      </c>
      <c r="AJ803" s="85" t="s">
        <v>961</v>
      </c>
      <c r="AK803" s="85" t="s">
        <v>961</v>
      </c>
      <c r="AL803" s="85" t="s">
        <v>961</v>
      </c>
      <c r="AM803" s="85" t="s">
        <v>961</v>
      </c>
      <c r="AN803" s="85" t="s">
        <v>961</v>
      </c>
      <c r="AO803" s="85" t="s">
        <v>961</v>
      </c>
      <c r="AP803" s="85" t="s">
        <v>961</v>
      </c>
      <c r="AQ803" s="85" t="s">
        <v>961</v>
      </c>
      <c r="AR803" s="85" t="s">
        <v>961</v>
      </c>
    </row>
    <row r="804" spans="1:44" ht="16.5" thickTop="1" thickBot="1" x14ac:dyDescent="0.3">
      <c r="A804" s="61">
        <f t="shared" si="115"/>
        <v>21</v>
      </c>
      <c r="B804" s="92" t="str">
        <f>IF(ISERROR(IF(ISBLANK(C804),"",_xlfn.XLOOKUP(C804,'[1]Инф. по МКД'!$D$3:$D$13151,'[1]Инф. по МКД'!$C$3:$C$13151,,0))),"",IF(ISBLANK(C804),"",_xlfn.XLOOKUP(C804,'[1]Инф. по МКД'!$D$3:$D$13151,'[1]Инф. по МКД'!$C$3:$C$13151,,0)))</f>
        <v>Муниципальное образование "Город Березники" Пермского края</v>
      </c>
      <c r="C804" s="96" t="s">
        <v>541</v>
      </c>
      <c r="D804" s="74">
        <f>IF(ISERROR(IF(ISBLANK($C804),"",VLOOKUP($C804,'[1]Инф. по МКД'!$D$3:$T$13113,3,0))),"",IF(ISBLANK($C804),"",VLOOKUP($C804,'[1]Инф. по МКД'!$D$3:$T$13113,3,0)))</f>
        <v>1950</v>
      </c>
      <c r="E804" s="75"/>
      <c r="F804" s="87" t="str">
        <f>IF(ISERROR(IF(ISBLANK($C804),"",VLOOKUP($C804,'[1]Инф. по МКД'!$D$3:$T$13113,5,0))),"",IF(ISBLANK($C804),"",VLOOKUP($C804,'[1]Инф. по МКД'!$D$3:$T$13113,5,0)))</f>
        <v>Шлакоблок</v>
      </c>
      <c r="G804" s="75">
        <f>IF(ISERROR(IF(ISBLANK($C804),"",VLOOKUP($C804,'[1]Инф. по МКД'!$D$3:$T$13113,9,0))),"",IF(ISBLANK($C804),"",VLOOKUP($C804,'[1]Инф. по МКД'!$D$3:$T$13113,9,0)))</f>
        <v>2</v>
      </c>
      <c r="H804" s="61">
        <f>IF(ISERROR(IF(ISBLANK($C804),"",VLOOKUP($C804,'[1]Инф. по МКД'!$D$3:$T$13113,10,0))),"",IF(ISBLANK($C804),"",VLOOKUP($C804,'[1]Инф. по МКД'!$D$3:$T$13113,10,0)))</f>
        <v>2</v>
      </c>
      <c r="I804" s="77">
        <f>IF(ISERROR(IF(ISBLANK($C804),"",VLOOKUP($C804,'[1]Инф. по МКД'!$D$3:$T$13113,14,0))),"",IF(ISBLANK($C804),"",VLOOKUP($C804,'[1]Инф. по МКД'!$D$3:$T$13113,14,0)))</f>
        <v>776.1</v>
      </c>
      <c r="J804" s="78">
        <f>IF(ISERROR(IF(ISBLANK($C804),"",VLOOKUP($C804,'[1]Инф. по МКД'!$D$3:$T$13113,15,0))),"",IF(ISBLANK($C804),"",VLOOKUP($C804,'[1]Инф. по МКД'!$D$3:$T$13113,15,0)))</f>
        <v>624.6</v>
      </c>
      <c r="K804" s="77">
        <f>IF(ISERROR(IF(ISBLANK($C804),"",VLOOKUP($C804,'[1]Инф. по МКД'!$D$3:$T$13113,16,0))),"",IF(ISBLANK($C804),"",VLOOKUP($C804,'[1]Инф. по МКД'!$D$3:$T$13113,16,0)))</f>
        <v>562.14</v>
      </c>
      <c r="L804" s="79">
        <f>IF(ISERROR(IF(ISBLANK($C804),"",VLOOKUP($C804,'[1]Инф. по МКД'!$D$3:$T$13113,17,0))),"",IF(ISBLANK($C804),"",VLOOKUP($C804,'[1]Инф. по МКД'!$D$3:$T$13113,17,0)))</f>
        <v>40</v>
      </c>
      <c r="M804" s="80">
        <f t="shared" si="114"/>
        <v>7417490.3799999999</v>
      </c>
      <c r="N804" s="78"/>
      <c r="O804" s="78"/>
      <c r="P804" s="78"/>
      <c r="Q804" s="80">
        <f>IF('Форма 2'!D804=0,"",'Форма 2'!D804-N804-O804-P804)</f>
        <v>7417490.3799999999</v>
      </c>
      <c r="R804" s="81">
        <f t="shared" si="117"/>
        <v>11875.584982388727</v>
      </c>
      <c r="S804" s="81">
        <f t="shared" si="118"/>
        <v>11875.584982388727</v>
      </c>
      <c r="T804" s="82">
        <v>46387</v>
      </c>
      <c r="U804" s="75" t="s">
        <v>43</v>
      </c>
      <c r="V804" s="83"/>
      <c r="W804" s="84">
        <f t="shared" si="116"/>
        <v>1</v>
      </c>
      <c r="X804" s="85" t="s">
        <v>961</v>
      </c>
      <c r="Y804" s="85" t="s">
        <v>961</v>
      </c>
      <c r="Z804" s="85" t="s">
        <v>961</v>
      </c>
      <c r="AA804" s="85" t="s">
        <v>961</v>
      </c>
      <c r="AB804" s="85" t="s">
        <v>961</v>
      </c>
      <c r="AC804" s="85" t="s">
        <v>961</v>
      </c>
      <c r="AD804" s="85" t="s">
        <v>961</v>
      </c>
      <c r="AE804" s="99" t="s">
        <v>961</v>
      </c>
      <c r="AF804" s="86" t="s">
        <v>961</v>
      </c>
      <c r="AG804" s="85">
        <v>1</v>
      </c>
      <c r="AH804" s="85" t="s">
        <v>961</v>
      </c>
      <c r="AI804" s="85" t="s">
        <v>961</v>
      </c>
      <c r="AJ804" s="85" t="s">
        <v>961</v>
      </c>
      <c r="AK804" s="85" t="s">
        <v>961</v>
      </c>
      <c r="AL804" s="85" t="s">
        <v>961</v>
      </c>
      <c r="AM804" s="85" t="s">
        <v>961</v>
      </c>
      <c r="AN804" s="85" t="s">
        <v>961</v>
      </c>
      <c r="AO804" s="85" t="s">
        <v>961</v>
      </c>
      <c r="AP804" s="85" t="s">
        <v>961</v>
      </c>
      <c r="AQ804" s="85" t="s">
        <v>961</v>
      </c>
      <c r="AR804" s="85" t="s">
        <v>961</v>
      </c>
    </row>
    <row r="805" spans="1:44" ht="16.5" thickTop="1" thickBot="1" x14ac:dyDescent="0.3">
      <c r="A805" s="61">
        <f t="shared" si="115"/>
        <v>22</v>
      </c>
      <c r="B805" s="92" t="str">
        <f>IF(ISERROR(IF(ISBLANK(C805),"",_xlfn.XLOOKUP(C805,'[1]Инф. по МКД'!$D$3:$D$13151,'[1]Инф. по МКД'!$C$3:$C$13151,,0))),"",IF(ISBLANK(C805),"",_xlfn.XLOOKUP(C805,'[1]Инф. по МКД'!$D$3:$D$13151,'[1]Инф. по МКД'!$C$3:$C$13151,,0)))</f>
        <v>Муниципальное образование "Город Березники" Пермского края</v>
      </c>
      <c r="C805" s="96" t="s">
        <v>542</v>
      </c>
      <c r="D805" s="74">
        <f>IF(ISERROR(IF(ISBLANK($C805),"",VLOOKUP($C805,'[1]Инф. по МКД'!$D$3:$T$13113,3,0))),"",IF(ISBLANK($C805),"",VLOOKUP($C805,'[1]Инф. по МКД'!$D$3:$T$13113,3,0)))</f>
        <v>1949</v>
      </c>
      <c r="E805" s="75"/>
      <c r="F805" s="87" t="str">
        <f>IF(ISERROR(IF(ISBLANK($C805),"",VLOOKUP($C805,'[1]Инф. по МКД'!$D$3:$T$13113,5,0))),"",IF(ISBLANK($C805),"",VLOOKUP($C805,'[1]Инф. по МКД'!$D$3:$T$13113,5,0)))</f>
        <v>Кирпич</v>
      </c>
      <c r="G805" s="75">
        <f>IF(ISERROR(IF(ISBLANK($C805),"",VLOOKUP($C805,'[1]Инф. по МКД'!$D$3:$T$13113,9,0))),"",IF(ISBLANK($C805),"",VLOOKUP($C805,'[1]Инф. по МКД'!$D$3:$T$13113,9,0)))</f>
        <v>2</v>
      </c>
      <c r="H805" s="61">
        <f>IF(ISERROR(IF(ISBLANK($C805),"",VLOOKUP($C805,'[1]Инф. по МКД'!$D$3:$T$13113,10,0))),"",IF(ISBLANK($C805),"",VLOOKUP($C805,'[1]Инф. по МКД'!$D$3:$T$13113,10,0)))</f>
        <v>3</v>
      </c>
      <c r="I805" s="77">
        <f>IF(ISERROR(IF(ISBLANK($C805),"",VLOOKUP($C805,'[1]Инф. по МКД'!$D$3:$T$13113,14,0))),"",IF(ISBLANK($C805),"",VLOOKUP($C805,'[1]Инф. по МКД'!$D$3:$T$13113,14,0)))</f>
        <v>951.3</v>
      </c>
      <c r="J805" s="78">
        <f>IF(ISERROR(IF(ISBLANK($C805),"",VLOOKUP($C805,'[1]Инф. по МКД'!$D$3:$T$13113,15,0))),"",IF(ISBLANK($C805),"",VLOOKUP($C805,'[1]Инф. по МКД'!$D$3:$T$13113,15,0)))</f>
        <v>755.3</v>
      </c>
      <c r="K805" s="77">
        <f>IF(ISERROR(IF(ISBLANK($C805),"",VLOOKUP($C805,'[1]Инф. по МКД'!$D$3:$T$13113,16,0))),"",IF(ISBLANK($C805),"",VLOOKUP($C805,'[1]Инф. по МКД'!$D$3:$T$13113,16,0)))</f>
        <v>755.3</v>
      </c>
      <c r="L805" s="79">
        <f>IF(ISERROR(IF(ISBLANK($C805),"",VLOOKUP($C805,'[1]Инф. по МКД'!$D$3:$T$13113,17,0))),"",IF(ISBLANK($C805),"",VLOOKUP($C805,'[1]Инф. по МКД'!$D$3:$T$13113,17,0)))</f>
        <v>39</v>
      </c>
      <c r="M805" s="80">
        <f t="shared" si="114"/>
        <v>5543367.7999999998</v>
      </c>
      <c r="N805" s="78"/>
      <c r="O805" s="78"/>
      <c r="P805" s="78"/>
      <c r="Q805" s="80">
        <f>IF('Форма 2'!D805=0,"",'Форма 2'!D805-N805-O805-P805)</f>
        <v>5543367.7999999998</v>
      </c>
      <c r="R805" s="81">
        <f t="shared" si="117"/>
        <v>7339.2927313650207</v>
      </c>
      <c r="S805" s="81">
        <f t="shared" si="118"/>
        <v>7339.2927313650207</v>
      </c>
      <c r="T805" s="82">
        <v>46387</v>
      </c>
      <c r="U805" s="75" t="s">
        <v>43</v>
      </c>
      <c r="V805" s="83"/>
      <c r="W805" s="84">
        <f t="shared" si="116"/>
        <v>1</v>
      </c>
      <c r="X805" s="85" t="s">
        <v>961</v>
      </c>
      <c r="Y805" s="85" t="s">
        <v>961</v>
      </c>
      <c r="Z805" s="85" t="s">
        <v>961</v>
      </c>
      <c r="AA805" s="85" t="s">
        <v>961</v>
      </c>
      <c r="AB805" s="85" t="s">
        <v>961</v>
      </c>
      <c r="AC805" s="85" t="s">
        <v>961</v>
      </c>
      <c r="AD805" s="85" t="s">
        <v>961</v>
      </c>
      <c r="AE805" s="99" t="s">
        <v>961</v>
      </c>
      <c r="AF805" s="86" t="s">
        <v>961</v>
      </c>
      <c r="AG805" s="85" t="s">
        <v>961</v>
      </c>
      <c r="AH805" s="85">
        <v>1</v>
      </c>
      <c r="AI805" s="85" t="s">
        <v>961</v>
      </c>
      <c r="AJ805" s="85" t="s">
        <v>961</v>
      </c>
      <c r="AK805" s="85" t="s">
        <v>961</v>
      </c>
      <c r="AL805" s="85" t="s">
        <v>961</v>
      </c>
      <c r="AM805" s="85" t="s">
        <v>961</v>
      </c>
      <c r="AN805" s="85" t="s">
        <v>961</v>
      </c>
      <c r="AO805" s="85" t="s">
        <v>961</v>
      </c>
      <c r="AP805" s="85" t="s">
        <v>961</v>
      </c>
      <c r="AQ805" s="85" t="s">
        <v>961</v>
      </c>
      <c r="AR805" s="85" t="s">
        <v>961</v>
      </c>
    </row>
    <row r="806" spans="1:44" ht="16.5" thickTop="1" thickBot="1" x14ac:dyDescent="0.3">
      <c r="A806" s="61">
        <f t="shared" si="115"/>
        <v>23</v>
      </c>
      <c r="B806" s="92" t="str">
        <f>IF(ISERROR(IF(ISBLANK(C806),"",_xlfn.XLOOKUP(C806,'[1]Инф. по МКД'!$D$3:$D$13151,'[1]Инф. по МКД'!$C$3:$C$13151,,0))),"",IF(ISBLANK(C806),"",_xlfn.XLOOKUP(C806,'[1]Инф. по МКД'!$D$3:$D$13151,'[1]Инф. по МКД'!$C$3:$C$13151,,0)))</f>
        <v>Муниципальное образование "Город Березники" Пермского края</v>
      </c>
      <c r="C806" s="96" t="s">
        <v>543</v>
      </c>
      <c r="D806" s="74">
        <f>IF(ISERROR(IF(ISBLANK($C806),"",VLOOKUP($C806,'[1]Инф. по МКД'!$D$3:$T$13113,3,0))),"",IF(ISBLANK($C806),"",VLOOKUP($C806,'[1]Инф. по МКД'!$D$3:$T$13113,3,0)))</f>
        <v>1955</v>
      </c>
      <c r="E806" s="75"/>
      <c r="F806" s="87" t="str">
        <f>IF(ISERROR(IF(ISBLANK($C806),"",VLOOKUP($C806,'[1]Инф. по МКД'!$D$3:$T$13113,5,0))),"",IF(ISBLANK($C806),"",VLOOKUP($C806,'[1]Инф. по МКД'!$D$3:$T$13113,5,0)))</f>
        <v>Кирпич</v>
      </c>
      <c r="G806" s="75">
        <f>IF(ISERROR(IF(ISBLANK($C806),"",VLOOKUP($C806,'[1]Инф. по МКД'!$D$3:$T$13113,9,0))),"",IF(ISBLANK($C806),"",VLOOKUP($C806,'[1]Инф. по МКД'!$D$3:$T$13113,9,0)))</f>
        <v>3</v>
      </c>
      <c r="H806" s="61">
        <f>IF(ISERROR(IF(ISBLANK($C806),"",VLOOKUP($C806,'[1]Инф. по МКД'!$D$3:$T$13113,10,0))),"",IF(ISBLANK($C806),"",VLOOKUP($C806,'[1]Инф. по МКД'!$D$3:$T$13113,10,0)))</f>
        <v>2</v>
      </c>
      <c r="I806" s="77">
        <f>IF(ISERROR(IF(ISBLANK($C806),"",VLOOKUP($C806,'[1]Инф. по МКД'!$D$3:$T$13113,14,0))),"",IF(ISBLANK($C806),"",VLOOKUP($C806,'[1]Инф. по МКД'!$D$3:$T$13113,14,0)))</f>
        <v>1465.6</v>
      </c>
      <c r="J806" s="78">
        <f>IF(ISERROR(IF(ISBLANK($C806),"",VLOOKUP($C806,'[1]Инф. по МКД'!$D$3:$T$13113,15,0))),"",IF(ISBLANK($C806),"",VLOOKUP($C806,'[1]Инф. по МКД'!$D$3:$T$13113,15,0)))</f>
        <v>1330.2</v>
      </c>
      <c r="K806" s="77">
        <f>IF(ISERROR(IF(ISBLANK($C806),"",VLOOKUP($C806,'[1]Инф. по МКД'!$D$3:$T$13113,16,0))),"",IF(ISBLANK($C806),"",VLOOKUP($C806,'[1]Инф. по МКД'!$D$3:$T$13113,16,0)))</f>
        <v>937.7</v>
      </c>
      <c r="L806" s="79">
        <f>IF(ISERROR(IF(ISBLANK($C806),"",VLOOKUP($C806,'[1]Инф. по МКД'!$D$3:$T$13113,17,0))),"",IF(ISBLANK($C806),"",VLOOKUP($C806,'[1]Инф. по МКД'!$D$3:$T$13113,17,0)))</f>
        <v>44</v>
      </c>
      <c r="M806" s="80">
        <f t="shared" si="114"/>
        <v>31388652.609999999</v>
      </c>
      <c r="N806" s="78"/>
      <c r="O806" s="78"/>
      <c r="P806" s="78"/>
      <c r="Q806" s="80">
        <f>IF('Форма 2'!D806=0,"",'Форма 2'!D806-N806-O806-P806)</f>
        <v>31388652.609999999</v>
      </c>
      <c r="R806" s="81">
        <f t="shared" si="117"/>
        <v>23596.94227183882</v>
      </c>
      <c r="S806" s="81">
        <f t="shared" si="118"/>
        <v>23596.94227183882</v>
      </c>
      <c r="T806" s="82">
        <v>46387</v>
      </c>
      <c r="U806" s="75" t="s">
        <v>43</v>
      </c>
      <c r="V806" s="83"/>
      <c r="W806" s="84">
        <f t="shared" si="116"/>
        <v>6</v>
      </c>
      <c r="X806" s="85" t="s">
        <v>961</v>
      </c>
      <c r="Y806" s="85">
        <v>1</v>
      </c>
      <c r="Z806" s="85" t="s">
        <v>961</v>
      </c>
      <c r="AA806" s="85">
        <v>1</v>
      </c>
      <c r="AB806" s="85">
        <v>1</v>
      </c>
      <c r="AC806" s="85">
        <v>1</v>
      </c>
      <c r="AD806" s="85">
        <v>1</v>
      </c>
      <c r="AE806" s="99" t="s">
        <v>961</v>
      </c>
      <c r="AF806" s="86" t="s">
        <v>961</v>
      </c>
      <c r="AG806" s="85">
        <v>1</v>
      </c>
      <c r="AH806" s="85" t="s">
        <v>961</v>
      </c>
      <c r="AI806" s="85" t="s">
        <v>961</v>
      </c>
      <c r="AJ806" s="85" t="s">
        <v>961</v>
      </c>
      <c r="AK806" s="85" t="s">
        <v>961</v>
      </c>
      <c r="AL806" s="85" t="s">
        <v>961</v>
      </c>
      <c r="AM806" s="85" t="s">
        <v>961</v>
      </c>
      <c r="AN806" s="85" t="s">
        <v>961</v>
      </c>
      <c r="AO806" s="85" t="s">
        <v>961</v>
      </c>
      <c r="AP806" s="85" t="s">
        <v>961</v>
      </c>
      <c r="AQ806" s="85" t="s">
        <v>961</v>
      </c>
      <c r="AR806" s="85" t="s">
        <v>961</v>
      </c>
    </row>
    <row r="807" spans="1:44" ht="16.5" thickTop="1" thickBot="1" x14ac:dyDescent="0.3">
      <c r="A807" s="61">
        <f t="shared" si="115"/>
        <v>24</v>
      </c>
      <c r="B807" s="92" t="str">
        <f>IF(ISERROR(IF(ISBLANK(C807),"",_xlfn.XLOOKUP(C807,'[1]Инф. по МКД'!$D$3:$D$13151,'[1]Инф. по МКД'!$C$3:$C$13151,,0))),"",IF(ISBLANK(C807),"",_xlfn.XLOOKUP(C807,'[1]Инф. по МКД'!$D$3:$D$13151,'[1]Инф. по МКД'!$C$3:$C$13151,,0)))</f>
        <v>Муниципальное образование "Город Березники" Пермского края</v>
      </c>
      <c r="C807" s="96" t="s">
        <v>544</v>
      </c>
      <c r="D807" s="74">
        <f>IF(ISERROR(IF(ISBLANK($C807),"",VLOOKUP($C807,'[1]Инф. по МКД'!$D$3:$T$13113,3,0))),"",IF(ISBLANK($C807),"",VLOOKUP($C807,'[1]Инф. по МКД'!$D$3:$T$13113,3,0)))</f>
        <v>1943</v>
      </c>
      <c r="E807" s="75"/>
      <c r="F807" s="87" t="str">
        <f>IF(ISERROR(IF(ISBLANK($C807),"",VLOOKUP($C807,'[1]Инф. по МКД'!$D$3:$T$13113,5,0))),"",IF(ISBLANK($C807),"",VLOOKUP($C807,'[1]Инф. по МКД'!$D$3:$T$13113,5,0)))</f>
        <v>Каркасно-засыпной</v>
      </c>
      <c r="G807" s="75">
        <f>IF(ISERROR(IF(ISBLANK($C807),"",VLOOKUP($C807,'[1]Инф. по МКД'!$D$3:$T$13113,9,0))),"",IF(ISBLANK($C807),"",VLOOKUP($C807,'[1]Инф. по МКД'!$D$3:$T$13113,9,0)))</f>
        <v>2</v>
      </c>
      <c r="H807" s="61">
        <f>IF(ISERROR(IF(ISBLANK($C807),"",VLOOKUP($C807,'[1]Инф. по МКД'!$D$3:$T$13113,10,0))),"",IF(ISBLANK($C807),"",VLOOKUP($C807,'[1]Инф. по МКД'!$D$3:$T$13113,10,0)))</f>
        <v>1</v>
      </c>
      <c r="I807" s="77">
        <f>IF(ISERROR(IF(ISBLANK($C807),"",VLOOKUP($C807,'[1]Инф. по МКД'!$D$3:$T$13113,14,0))),"",IF(ISBLANK($C807),"",VLOOKUP($C807,'[1]Инф. по МКД'!$D$3:$T$13113,14,0)))</f>
        <v>487.3</v>
      </c>
      <c r="J807" s="78">
        <f>IF(ISERROR(IF(ISBLANK($C807),"",VLOOKUP($C807,'[1]Инф. по МКД'!$D$3:$T$13113,15,0))),"",IF(ISBLANK($C807),"",VLOOKUP($C807,'[1]Инф. по МКД'!$D$3:$T$13113,15,0)))</f>
        <v>442.7</v>
      </c>
      <c r="K807" s="77">
        <f>IF(ISERROR(IF(ISBLANK($C807),"",VLOOKUP($C807,'[1]Инф. по МКД'!$D$3:$T$13113,16,0))),"",IF(ISBLANK($C807),"",VLOOKUP($C807,'[1]Инф. по МКД'!$D$3:$T$13113,16,0)))</f>
        <v>442.7</v>
      </c>
      <c r="L807" s="79">
        <f>IF(ISERROR(IF(ISBLANK($C807),"",VLOOKUP($C807,'[1]Инф. по МКД'!$D$3:$T$13113,17,0))),"",IF(ISBLANK($C807),"",VLOOKUP($C807,'[1]Инф. по МКД'!$D$3:$T$13113,17,0)))</f>
        <v>23</v>
      </c>
      <c r="M807" s="80">
        <f t="shared" si="114"/>
        <v>13288870.800000001</v>
      </c>
      <c r="N807" s="78"/>
      <c r="O807" s="78"/>
      <c r="P807" s="78"/>
      <c r="Q807" s="80">
        <f>IF('Форма 2'!D807=0,"",'Форма 2'!D807-N807-O807-P807)</f>
        <v>13288870.800000001</v>
      </c>
      <c r="R807" s="81">
        <f t="shared" si="117"/>
        <v>30017.779082900386</v>
      </c>
      <c r="S807" s="81">
        <f t="shared" si="118"/>
        <v>30017.779082900386</v>
      </c>
      <c r="T807" s="82">
        <v>46387</v>
      </c>
      <c r="U807" s="75" t="s">
        <v>43</v>
      </c>
      <c r="V807" s="84"/>
      <c r="W807" s="84">
        <f t="shared" si="116"/>
        <v>7</v>
      </c>
      <c r="X807" s="85" t="s">
        <v>961</v>
      </c>
      <c r="Y807" s="85">
        <v>1</v>
      </c>
      <c r="Z807" s="85" t="s">
        <v>961</v>
      </c>
      <c r="AA807" s="85">
        <v>1</v>
      </c>
      <c r="AB807" s="85">
        <v>1</v>
      </c>
      <c r="AC807" s="85">
        <v>1</v>
      </c>
      <c r="AD807" s="85" t="s">
        <v>961</v>
      </c>
      <c r="AE807" s="99" t="s">
        <v>961</v>
      </c>
      <c r="AF807" s="86" t="s">
        <v>961</v>
      </c>
      <c r="AG807" s="85">
        <v>1</v>
      </c>
      <c r="AH807" s="85">
        <v>1</v>
      </c>
      <c r="AI807" s="85" t="s">
        <v>961</v>
      </c>
      <c r="AJ807" s="85" t="s">
        <v>961</v>
      </c>
      <c r="AK807" s="85">
        <v>1</v>
      </c>
      <c r="AL807" s="85" t="s">
        <v>961</v>
      </c>
      <c r="AM807" s="85" t="s">
        <v>961</v>
      </c>
      <c r="AN807" s="85" t="s">
        <v>961</v>
      </c>
      <c r="AO807" s="85" t="s">
        <v>961</v>
      </c>
      <c r="AP807" s="85" t="s">
        <v>961</v>
      </c>
      <c r="AQ807" s="85" t="s">
        <v>961</v>
      </c>
      <c r="AR807" s="85" t="s">
        <v>961</v>
      </c>
    </row>
    <row r="808" spans="1:44" ht="17.25" thickTop="1" thickBot="1" x14ac:dyDescent="0.3">
      <c r="A808" s="190">
        <f t="shared" si="115"/>
        <v>0</v>
      </c>
      <c r="B808" s="191" t="str">
        <f>IF(ISERROR(IF(ISBLANK(C808),"",_xlfn.XLOOKUP(C808,'[1]Инф. по МКД'!$D$3:$D$13151,'[1]Инф. по МКД'!$C$3:$C$13151,,0))),"",IF(ISBLANK(C808),"",_xlfn.XLOOKUP(C808,'[1]Инф. по МКД'!$D$3:$D$13151,'[1]Инф. по МКД'!$C$3:$C$13151,,0)))</f>
        <v/>
      </c>
      <c r="C808" s="35" t="s">
        <v>207</v>
      </c>
      <c r="D808" s="32" t="str">
        <f>IF(ISERROR(IF(ISBLANK($C808),"",VLOOKUP($C808,'[1]Инф. по МКД'!$D$3:$T$13113,3,0))),"",IF(ISBLANK($C808),"",VLOOKUP($C808,'[1]Инф. по МКД'!$D$3:$T$13113,3,0)))</f>
        <v/>
      </c>
      <c r="E808" s="32"/>
      <c r="F808" s="32" t="str">
        <f>IF(ISERROR(IF(ISBLANK($C808),"",VLOOKUP($C808,'[1]Инф. по МКД'!$D$3:$T$13113,5,0))),"",IF(ISBLANK($C808),"",VLOOKUP($C808,'[1]Инф. по МКД'!$D$3:$T$13113,5,0)))</f>
        <v/>
      </c>
      <c r="G808" s="32" t="str">
        <f>IF(ISERROR(IF(ISBLANK($C808),"",VLOOKUP($C808,'[1]Инф. по МКД'!$D$3:$T$13113,9,0))),"",IF(ISBLANK($C808),"",VLOOKUP($C808,'[1]Инф. по МКД'!$D$3:$T$13113,9,0)))</f>
        <v/>
      </c>
      <c r="H808" s="32" t="str">
        <f>IF(ISERROR(IF(ISBLANK($C808),"",VLOOKUP($C808,'[1]Инф. по МКД'!$D$3:$T$13113,10,0))),"",IF(ISBLANK($C808),"",VLOOKUP($C808,'[1]Инф. по МКД'!$D$3:$T$13113,10,0)))</f>
        <v/>
      </c>
      <c r="I808" s="36" t="str">
        <f>IF(ISERROR(IF(ISBLANK($C808),"",VLOOKUP($C808,'[1]Инф. по МКД'!$D$3:$T$13113,14,0))),"",IF(ISBLANK($C808),"",VLOOKUP($C808,'[1]Инф. по МКД'!$D$3:$T$13113,14,0)))</f>
        <v/>
      </c>
      <c r="J808" s="36" t="str">
        <f>IF(ISERROR(IF(ISBLANK($C808),"",VLOOKUP($C808,'[1]Инф. по МКД'!$D$3:$T$13113,15,0))),"",IF(ISBLANK($C808),"",VLOOKUP($C808,'[1]Инф. по МКД'!$D$3:$T$13113,15,0)))</f>
        <v/>
      </c>
      <c r="K808" s="36" t="str">
        <f>IF(ISERROR(IF(ISBLANK($C808),"",VLOOKUP($C808,'[1]Инф. по МКД'!$D$3:$T$13113,16,0))),"",IF(ISBLANK($C808),"",VLOOKUP($C808,'[1]Инф. по МКД'!$D$3:$T$13113,16,0)))</f>
        <v/>
      </c>
      <c r="L808" s="36" t="str">
        <f>IF(ISERROR(IF(ISBLANK($C808),"",VLOOKUP($C808,'[1]Инф. по МКД'!$D$3:$T$13113,17,0))),"",IF(ISBLANK($C808),"",VLOOKUP($C808,'[1]Инф. по МКД'!$D$3:$T$13113,17,0)))</f>
        <v/>
      </c>
      <c r="M808" s="36">
        <f t="shared" si="114"/>
        <v>56592405.719999991</v>
      </c>
      <c r="N808" s="36"/>
      <c r="O808" s="36"/>
      <c r="P808" s="36"/>
      <c r="Q808" s="36">
        <f>IF('Форма 2'!D808=0,"",'Форма 2'!D808-N808-O808-P808)</f>
        <v>56592405.719999991</v>
      </c>
      <c r="R808" s="93"/>
      <c r="S808" s="93"/>
      <c r="T808" s="32"/>
      <c r="U808" s="32"/>
      <c r="V808" s="84"/>
      <c r="W808" s="84">
        <f t="shared" si="116"/>
        <v>0</v>
      </c>
      <c r="X808" s="85"/>
      <c r="Y808" s="85"/>
      <c r="Z808" s="85"/>
      <c r="AA808" s="85"/>
      <c r="AB808" s="85"/>
      <c r="AC808" s="85"/>
      <c r="AD808" s="85"/>
      <c r="AE808" s="99"/>
      <c r="AF808" s="86"/>
      <c r="AG808" s="85"/>
      <c r="AH808" s="85"/>
      <c r="AI808" s="85"/>
      <c r="AJ808" s="85"/>
      <c r="AK808" s="85"/>
      <c r="AL808" s="85"/>
      <c r="AM808" s="85"/>
      <c r="AN808" s="85"/>
      <c r="AO808" s="85"/>
      <c r="AP808" s="85"/>
      <c r="AQ808" s="85"/>
      <c r="AR808" s="85"/>
    </row>
    <row r="809" spans="1:44" ht="16.5" thickTop="1" thickBot="1" x14ac:dyDescent="0.3">
      <c r="A809" s="61">
        <f t="shared" si="115"/>
        <v>1</v>
      </c>
      <c r="B809" s="92" t="str">
        <f>IF(ISERROR(IF(ISBLANK(C809),"",_xlfn.XLOOKUP(C809,'[1]Инф. по МКД'!$D$3:$D$13151,'[1]Инф. по МКД'!$C$3:$C$13151,,0))),"",IF(ISBLANK(C809),"",_xlfn.XLOOKUP(C809,'[1]Инф. по МКД'!$D$3:$D$13151,'[1]Инф. по МКД'!$C$3:$C$13151,,0)))</f>
        <v>Нытвенский городской округ Пермского края</v>
      </c>
      <c r="C809" s="96" t="s">
        <v>592</v>
      </c>
      <c r="D809" s="74">
        <f>IF(ISERROR(IF(ISBLANK($C809),"",VLOOKUP($C809,'[1]Инф. по МКД'!$D$3:$T$13113,3,0))),"",IF(ISBLANK($C809),"",VLOOKUP($C809,'[1]Инф. по МКД'!$D$3:$T$13113,3,0)))</f>
        <v>1988</v>
      </c>
      <c r="E809" s="75"/>
      <c r="F809" s="87" t="str">
        <f>IF(ISERROR(IF(ISBLANK($C809),"",VLOOKUP($C809,'[1]Инф. по МКД'!$D$3:$T$13113,5,0))),"",IF(ISBLANK($C809),"",VLOOKUP($C809,'[1]Инф. по МКД'!$D$3:$T$13113,5,0)))</f>
        <v>Панель</v>
      </c>
      <c r="G809" s="75">
        <f>IF(ISERROR(IF(ISBLANK($C809),"",VLOOKUP($C809,'[1]Инф. по МКД'!$D$3:$T$13113,9,0))),"",IF(ISBLANK($C809),"",VLOOKUP($C809,'[1]Инф. по МКД'!$D$3:$T$13113,9,0)))</f>
        <v>5</v>
      </c>
      <c r="H809" s="61">
        <f>IF(ISERROR(IF(ISBLANK($C809),"",VLOOKUP($C809,'[1]Инф. по МКД'!$D$3:$T$13113,10,0))),"",IF(ISBLANK($C809),"",VLOOKUP($C809,'[1]Инф. по МКД'!$D$3:$T$13113,10,0)))</f>
        <v>4</v>
      </c>
      <c r="I809" s="77">
        <f>IF(ISERROR(IF(ISBLANK($C809),"",VLOOKUP($C809,'[1]Инф. по МКД'!$D$3:$T$13113,14,0))),"",IF(ISBLANK($C809),"",VLOOKUP($C809,'[1]Инф. по МКД'!$D$3:$T$13113,14,0)))</f>
        <v>2639</v>
      </c>
      <c r="J809" s="78">
        <f>IF(ISERROR(IF(ISBLANK($C809),"",VLOOKUP($C809,'[1]Инф. по МКД'!$D$3:$T$13113,15,0))),"",IF(ISBLANK($C809),"",VLOOKUP($C809,'[1]Инф. по МКД'!$D$3:$T$13113,15,0)))</f>
        <v>1778</v>
      </c>
      <c r="K809" s="77">
        <f>IF(ISERROR(IF(ISBLANK($C809),"",VLOOKUP($C809,'[1]Инф. по МКД'!$D$3:$T$13113,16,0))),"",IF(ISBLANK($C809),"",VLOOKUP($C809,'[1]Инф. по МКД'!$D$3:$T$13113,16,0)))</f>
        <v>1778</v>
      </c>
      <c r="L809" s="79">
        <f>IF(ISERROR(IF(ISBLANK($C809),"",VLOOKUP($C809,'[1]Инф. по МКД'!$D$3:$T$13113,17,0))),"",IF(ISBLANK($C809),"",VLOOKUP($C809,'[1]Инф. по МКД'!$D$3:$T$13113,17,0)))</f>
        <v>0</v>
      </c>
      <c r="M809" s="80">
        <f t="shared" si="114"/>
        <v>12255938.24</v>
      </c>
      <c r="N809" s="78"/>
      <c r="O809" s="78"/>
      <c r="P809" s="78"/>
      <c r="Q809" s="80">
        <f>IF('Форма 2'!D809=0,"",'Форма 2'!D809-N809-O809-P809)</f>
        <v>12255938.24</v>
      </c>
      <c r="R809" s="81">
        <f t="shared" ref="R809:R816" si="119">M809/J809</f>
        <v>6893.1036220472442</v>
      </c>
      <c r="S809" s="81">
        <f t="shared" ref="S809:S816" si="120">R809</f>
        <v>6893.1036220472442</v>
      </c>
      <c r="T809" s="82">
        <v>46387</v>
      </c>
      <c r="U809" s="75" t="s">
        <v>44</v>
      </c>
      <c r="V809" s="83"/>
      <c r="W809" s="84">
        <f t="shared" si="116"/>
        <v>5</v>
      </c>
      <c r="X809" s="85">
        <v>1</v>
      </c>
      <c r="Y809" s="85">
        <v>1</v>
      </c>
      <c r="Z809" s="85" t="s">
        <v>961</v>
      </c>
      <c r="AA809" s="85">
        <v>1</v>
      </c>
      <c r="AB809" s="85">
        <v>1</v>
      </c>
      <c r="AC809" s="85">
        <v>1</v>
      </c>
      <c r="AD809" s="85" t="s">
        <v>961</v>
      </c>
      <c r="AE809" s="99" t="s">
        <v>961</v>
      </c>
      <c r="AF809" s="86" t="s">
        <v>961</v>
      </c>
      <c r="AG809" s="85" t="s">
        <v>961</v>
      </c>
      <c r="AH809" s="85" t="s">
        <v>961</v>
      </c>
      <c r="AI809" s="85" t="s">
        <v>961</v>
      </c>
      <c r="AJ809" s="85" t="s">
        <v>961</v>
      </c>
      <c r="AK809" s="85" t="s">
        <v>961</v>
      </c>
      <c r="AL809" s="85" t="s">
        <v>961</v>
      </c>
      <c r="AM809" s="85" t="s">
        <v>961</v>
      </c>
      <c r="AN809" s="85" t="s">
        <v>961</v>
      </c>
      <c r="AO809" s="85" t="s">
        <v>961</v>
      </c>
      <c r="AP809" s="85" t="s">
        <v>961</v>
      </c>
      <c r="AQ809" s="85" t="s">
        <v>961</v>
      </c>
      <c r="AR809" s="85" t="s">
        <v>961</v>
      </c>
    </row>
    <row r="810" spans="1:44" ht="16.5" thickTop="1" thickBot="1" x14ac:dyDescent="0.3">
      <c r="A810" s="61">
        <f t="shared" si="115"/>
        <v>2</v>
      </c>
      <c r="B810" s="92" t="str">
        <f>IF(ISERROR(IF(ISBLANK(C810),"",_xlfn.XLOOKUP(C810,'[1]Инф. по МКД'!$D$3:$D$13151,'[1]Инф. по МКД'!$C$3:$C$13151,,0))),"",IF(ISBLANK(C810),"",_xlfn.XLOOKUP(C810,'[1]Инф. по МКД'!$D$3:$D$13151,'[1]Инф. по МКД'!$C$3:$C$13151,,0)))</f>
        <v>Нытвенский городской округ Пермского края</v>
      </c>
      <c r="C810" s="96" t="s">
        <v>593</v>
      </c>
      <c r="D810" s="74">
        <f>IF(ISERROR(IF(ISBLANK($C810),"",VLOOKUP($C810,'[1]Инф. по МКД'!$D$3:$T$13113,3,0))),"",IF(ISBLANK($C810),"",VLOOKUP($C810,'[1]Инф. по МКД'!$D$3:$T$13113,3,0)))</f>
        <v>1965</v>
      </c>
      <c r="E810" s="75"/>
      <c r="F810" s="87" t="str">
        <f>IF(ISERROR(IF(ISBLANK($C810),"",VLOOKUP($C810,'[1]Инф. по МКД'!$D$3:$T$13113,5,0))),"",IF(ISBLANK($C810),"",VLOOKUP($C810,'[1]Инф. по МКД'!$D$3:$T$13113,5,0)))</f>
        <v>Кирпич</v>
      </c>
      <c r="G810" s="75">
        <f>IF(ISERROR(IF(ISBLANK($C810),"",VLOOKUP($C810,'[1]Инф. по МКД'!$D$3:$T$13113,9,0))),"",IF(ISBLANK($C810),"",VLOOKUP($C810,'[1]Инф. по МКД'!$D$3:$T$13113,9,0)))</f>
        <v>2</v>
      </c>
      <c r="H810" s="61">
        <f>IF(ISERROR(IF(ISBLANK($C810),"",VLOOKUP($C810,'[1]Инф. по МКД'!$D$3:$T$13113,10,0))),"",IF(ISBLANK($C810),"",VLOOKUP($C810,'[1]Инф. по МКД'!$D$3:$T$13113,10,0)))</f>
        <v>2</v>
      </c>
      <c r="I810" s="77">
        <f>IF(ISERROR(IF(ISBLANK($C810),"",VLOOKUP($C810,'[1]Инф. по МКД'!$D$3:$T$13113,14,0))),"",IF(ISBLANK($C810),"",VLOOKUP($C810,'[1]Инф. по МКД'!$D$3:$T$13113,14,0)))</f>
        <v>397.2</v>
      </c>
      <c r="J810" s="78">
        <f>IF(ISERROR(IF(ISBLANK($C810),"",VLOOKUP($C810,'[1]Инф. по МКД'!$D$3:$T$13113,15,0))),"",IF(ISBLANK($C810),"",VLOOKUP($C810,'[1]Инф. по МКД'!$D$3:$T$13113,15,0)))</f>
        <v>250.2</v>
      </c>
      <c r="K810" s="77">
        <f>IF(ISERROR(IF(ISBLANK($C810),"",VLOOKUP($C810,'[1]Инф. по МКД'!$D$3:$T$13113,16,0))),"",IF(ISBLANK($C810),"",VLOOKUP($C810,'[1]Инф. по МКД'!$D$3:$T$13113,16,0)))</f>
        <v>250.2</v>
      </c>
      <c r="L810" s="79">
        <f>IF(ISERROR(IF(ISBLANK($C810),"",VLOOKUP($C810,'[1]Инф. по МКД'!$D$3:$T$13113,17,0))),"",IF(ISBLANK($C810),"",VLOOKUP($C810,'[1]Инф. по МКД'!$D$3:$T$13113,17,0)))</f>
        <v>0</v>
      </c>
      <c r="M810" s="80">
        <f t="shared" si="114"/>
        <v>868958.41</v>
      </c>
      <c r="N810" s="78"/>
      <c r="O810" s="78"/>
      <c r="P810" s="78"/>
      <c r="Q810" s="80">
        <f>IF('Форма 2'!D810=0,"",'Форма 2'!D810-N810-O810-P810)</f>
        <v>868958.41</v>
      </c>
      <c r="R810" s="81">
        <f t="shared" si="119"/>
        <v>3473.0551958433257</v>
      </c>
      <c r="S810" s="81">
        <f t="shared" si="120"/>
        <v>3473.0551958433257</v>
      </c>
      <c r="T810" s="82">
        <v>46387</v>
      </c>
      <c r="U810" s="75" t="s">
        <v>44</v>
      </c>
      <c r="V810" s="84"/>
      <c r="W810" s="84">
        <f t="shared" si="116"/>
        <v>3</v>
      </c>
      <c r="X810" s="85" t="s">
        <v>961</v>
      </c>
      <c r="Y810" s="85" t="s">
        <v>961</v>
      </c>
      <c r="Z810" s="85" t="s">
        <v>961</v>
      </c>
      <c r="AA810" s="85">
        <v>1</v>
      </c>
      <c r="AB810" s="85">
        <v>1</v>
      </c>
      <c r="AC810" s="85">
        <v>1</v>
      </c>
      <c r="AD810" s="85" t="s">
        <v>961</v>
      </c>
      <c r="AE810" s="99" t="s">
        <v>961</v>
      </c>
      <c r="AF810" s="86" t="s">
        <v>961</v>
      </c>
      <c r="AG810" s="85" t="s">
        <v>961</v>
      </c>
      <c r="AH810" s="85" t="s">
        <v>961</v>
      </c>
      <c r="AI810" s="85" t="s">
        <v>961</v>
      </c>
      <c r="AJ810" s="85" t="s">
        <v>961</v>
      </c>
      <c r="AK810" s="85" t="s">
        <v>961</v>
      </c>
      <c r="AL810" s="85" t="s">
        <v>961</v>
      </c>
      <c r="AM810" s="85" t="s">
        <v>961</v>
      </c>
      <c r="AN810" s="85" t="s">
        <v>961</v>
      </c>
      <c r="AO810" s="85" t="s">
        <v>961</v>
      </c>
      <c r="AP810" s="85" t="s">
        <v>961</v>
      </c>
      <c r="AQ810" s="85" t="s">
        <v>961</v>
      </c>
      <c r="AR810" s="85" t="s">
        <v>961</v>
      </c>
    </row>
    <row r="811" spans="1:44" ht="16.5" thickTop="1" thickBot="1" x14ac:dyDescent="0.3">
      <c r="A811" s="61">
        <f t="shared" si="115"/>
        <v>3</v>
      </c>
      <c r="B811" s="92" t="str">
        <f>IF(ISERROR(IF(ISBLANK(C811),"",_xlfn.XLOOKUP(C811,'[1]Инф. по МКД'!$D$3:$D$13151,'[1]Инф. по МКД'!$C$3:$C$13151,,0))),"",IF(ISBLANK(C811),"",_xlfn.XLOOKUP(C811,'[1]Инф. по МКД'!$D$3:$D$13151,'[1]Инф. по МКД'!$C$3:$C$13151,,0)))</f>
        <v>Нытвенский городской округ Пермского края</v>
      </c>
      <c r="C811" s="96" t="s">
        <v>596</v>
      </c>
      <c r="D811" s="74">
        <f>IF(ISERROR(IF(ISBLANK($C811),"",VLOOKUP($C811,'[1]Инф. по МКД'!$D$3:$T$13113,3,0))),"",IF(ISBLANK($C811),"",VLOOKUP($C811,'[1]Инф. по МКД'!$D$3:$T$13113,3,0)))</f>
        <v>1970</v>
      </c>
      <c r="E811" s="75"/>
      <c r="F811" s="87" t="str">
        <f>IF(ISERROR(IF(ISBLANK($C811),"",VLOOKUP($C811,'[1]Инф. по МКД'!$D$3:$T$13113,5,0))),"",IF(ISBLANK($C811),"",VLOOKUP($C811,'[1]Инф. по МКД'!$D$3:$T$13113,5,0)))</f>
        <v>Кирпич</v>
      </c>
      <c r="G811" s="75">
        <f>IF(ISERROR(IF(ISBLANK($C811),"",VLOOKUP($C811,'[1]Инф. по МКД'!$D$3:$T$13113,9,0))),"",IF(ISBLANK($C811),"",VLOOKUP($C811,'[1]Инф. по МКД'!$D$3:$T$13113,9,0)))</f>
        <v>2</v>
      </c>
      <c r="H811" s="61">
        <f>IF(ISERROR(IF(ISBLANK($C811),"",VLOOKUP($C811,'[1]Инф. по МКД'!$D$3:$T$13113,10,0))),"",IF(ISBLANK($C811),"",VLOOKUP($C811,'[1]Инф. по МКД'!$D$3:$T$13113,10,0)))</f>
        <v>2</v>
      </c>
      <c r="I811" s="77">
        <f>IF(ISERROR(IF(ISBLANK($C811),"",VLOOKUP($C811,'[1]Инф. по МКД'!$D$3:$T$13113,14,0))),"",IF(ISBLANK($C811),"",VLOOKUP($C811,'[1]Инф. по МКД'!$D$3:$T$13113,14,0)))</f>
        <v>489</v>
      </c>
      <c r="J811" s="78">
        <f>IF(ISERROR(IF(ISBLANK($C811),"",VLOOKUP($C811,'[1]Инф. по МКД'!$D$3:$T$13113,15,0))),"",IF(ISBLANK($C811),"",VLOOKUP($C811,'[1]Инф. по МКД'!$D$3:$T$13113,15,0)))</f>
        <v>318.8</v>
      </c>
      <c r="K811" s="77">
        <f>IF(ISERROR(IF(ISBLANK($C811),"",VLOOKUP($C811,'[1]Инф. по МКД'!$D$3:$T$13113,16,0))),"",IF(ISBLANK($C811),"",VLOOKUP($C811,'[1]Инф. по МКД'!$D$3:$T$13113,16,0)))</f>
        <v>318.8</v>
      </c>
      <c r="L811" s="79">
        <f>IF(ISERROR(IF(ISBLANK($C811),"",VLOOKUP($C811,'[1]Инф. по МКД'!$D$3:$T$13113,17,0))),"",IF(ISBLANK($C811),"",VLOOKUP($C811,'[1]Инф. по МКД'!$D$3:$T$13113,17,0)))</f>
        <v>0</v>
      </c>
      <c r="M811" s="80">
        <f t="shared" si="114"/>
        <v>5539416.4499999993</v>
      </c>
      <c r="N811" s="78"/>
      <c r="O811" s="78"/>
      <c r="P811" s="78"/>
      <c r="Q811" s="80">
        <f>IF('Форма 2'!D811=0,"",'Форма 2'!D811-N811-O811-P811)</f>
        <v>5539416.4499999993</v>
      </c>
      <c r="R811" s="81">
        <f t="shared" si="119"/>
        <v>17375.835790464236</v>
      </c>
      <c r="S811" s="81">
        <f t="shared" si="120"/>
        <v>17375.835790464236</v>
      </c>
      <c r="T811" s="82">
        <v>46387</v>
      </c>
      <c r="U811" s="75" t="s">
        <v>44</v>
      </c>
      <c r="V811" s="84"/>
      <c r="W811" s="84">
        <f t="shared" si="116"/>
        <v>5</v>
      </c>
      <c r="X811" s="85">
        <v>1</v>
      </c>
      <c r="Y811" s="85">
        <v>1</v>
      </c>
      <c r="Z811" s="85" t="s">
        <v>961</v>
      </c>
      <c r="AA811" s="85">
        <v>1</v>
      </c>
      <c r="AB811" s="85">
        <v>1</v>
      </c>
      <c r="AC811" s="85">
        <v>1</v>
      </c>
      <c r="AD811" s="85" t="s">
        <v>961</v>
      </c>
      <c r="AE811" s="99" t="s">
        <v>961</v>
      </c>
      <c r="AF811" s="86" t="s">
        <v>961</v>
      </c>
      <c r="AG811" s="85" t="s">
        <v>961</v>
      </c>
      <c r="AH811" s="85" t="s">
        <v>961</v>
      </c>
      <c r="AI811" s="85" t="s">
        <v>961</v>
      </c>
      <c r="AJ811" s="85" t="s">
        <v>961</v>
      </c>
      <c r="AK811" s="85" t="s">
        <v>961</v>
      </c>
      <c r="AL811" s="85" t="s">
        <v>961</v>
      </c>
      <c r="AM811" s="85" t="s">
        <v>961</v>
      </c>
      <c r="AN811" s="85" t="s">
        <v>961</v>
      </c>
      <c r="AO811" s="85" t="s">
        <v>961</v>
      </c>
      <c r="AP811" s="85" t="s">
        <v>961</v>
      </c>
      <c r="AQ811" s="85" t="s">
        <v>961</v>
      </c>
      <c r="AR811" s="85" t="s">
        <v>961</v>
      </c>
    </row>
    <row r="812" spans="1:44" ht="16.5" thickTop="1" thickBot="1" x14ac:dyDescent="0.3">
      <c r="A812" s="61">
        <f t="shared" si="115"/>
        <v>4</v>
      </c>
      <c r="B812" s="92" t="str">
        <f>IF(ISERROR(IF(ISBLANK(C812),"",_xlfn.XLOOKUP(C812,'[1]Инф. по МКД'!$D$3:$D$13151,'[1]Инф. по МКД'!$C$3:$C$13151,,0))),"",IF(ISBLANK(C812),"",_xlfn.XLOOKUP(C812,'[1]Инф. по МКД'!$D$3:$D$13151,'[1]Инф. по МКД'!$C$3:$C$13151,,0)))</f>
        <v>Нытвенский городской округ Пермского края</v>
      </c>
      <c r="C812" s="96" t="s">
        <v>597</v>
      </c>
      <c r="D812" s="74">
        <f>IF(ISERROR(IF(ISBLANK($C812),"",VLOOKUP($C812,'[1]Инф. по МКД'!$D$3:$T$13113,3,0))),"",IF(ISBLANK($C812),"",VLOOKUP($C812,'[1]Инф. по МКД'!$D$3:$T$13113,3,0)))</f>
        <v>1969</v>
      </c>
      <c r="E812" s="75"/>
      <c r="F812" s="87" t="str">
        <f>IF(ISERROR(IF(ISBLANK($C812),"",VLOOKUP($C812,'[1]Инф. по МКД'!$D$3:$T$13113,5,0))),"",IF(ISBLANK($C812),"",VLOOKUP($C812,'[1]Инф. по МКД'!$D$3:$T$13113,5,0)))</f>
        <v>Кирпич</v>
      </c>
      <c r="G812" s="75">
        <f>IF(ISERROR(IF(ISBLANK($C812),"",VLOOKUP($C812,'[1]Инф. по МКД'!$D$3:$T$13113,9,0))),"",IF(ISBLANK($C812),"",VLOOKUP($C812,'[1]Инф. по МКД'!$D$3:$T$13113,9,0)))</f>
        <v>2</v>
      </c>
      <c r="H812" s="61">
        <f>IF(ISERROR(IF(ISBLANK($C812),"",VLOOKUP($C812,'[1]Инф. по МКД'!$D$3:$T$13113,10,0))),"",IF(ISBLANK($C812),"",VLOOKUP($C812,'[1]Инф. по МКД'!$D$3:$T$13113,10,0)))</f>
        <v>2</v>
      </c>
      <c r="I812" s="77">
        <f>IF(ISERROR(IF(ISBLANK($C812),"",VLOOKUP($C812,'[1]Инф. по МКД'!$D$3:$T$13113,14,0))),"",IF(ISBLANK($C812),"",VLOOKUP($C812,'[1]Инф. по МКД'!$D$3:$T$13113,14,0)))</f>
        <v>436</v>
      </c>
      <c r="J812" s="78">
        <f>IF(ISERROR(IF(ISBLANK($C812),"",VLOOKUP($C812,'[1]Инф. по МКД'!$D$3:$T$13113,15,0))),"",IF(ISBLANK($C812),"",VLOOKUP($C812,'[1]Инф. по МКД'!$D$3:$T$13113,15,0)))</f>
        <v>280</v>
      </c>
      <c r="K812" s="77">
        <f>IF(ISERROR(IF(ISBLANK($C812),"",VLOOKUP($C812,'[1]Инф. по МКД'!$D$3:$T$13113,16,0))),"",IF(ISBLANK($C812),"",VLOOKUP($C812,'[1]Инф. по МКД'!$D$3:$T$13113,16,0)))</f>
        <v>280</v>
      </c>
      <c r="L812" s="79">
        <f>IF(ISERROR(IF(ISBLANK($C812),"",VLOOKUP($C812,'[1]Инф. по МКД'!$D$3:$T$13113,17,0))),"",IF(ISBLANK($C812),"",VLOOKUP($C812,'[1]Инф. по МКД'!$D$3:$T$13113,17,0)))</f>
        <v>0</v>
      </c>
      <c r="M812" s="80">
        <f t="shared" si="114"/>
        <v>4939029.8000000007</v>
      </c>
      <c r="N812" s="78"/>
      <c r="O812" s="78"/>
      <c r="P812" s="78"/>
      <c r="Q812" s="80">
        <f>IF('Форма 2'!D812=0,"",'Форма 2'!D812-N812-O812-P812)</f>
        <v>4939029.8000000007</v>
      </c>
      <c r="R812" s="81">
        <f t="shared" si="119"/>
        <v>17639.392142857145</v>
      </c>
      <c r="S812" s="81">
        <f t="shared" si="120"/>
        <v>17639.392142857145</v>
      </c>
      <c r="T812" s="82">
        <v>46387</v>
      </c>
      <c r="U812" s="75" t="s">
        <v>44</v>
      </c>
      <c r="V812" s="84"/>
      <c r="W812" s="84">
        <f t="shared" si="116"/>
        <v>5</v>
      </c>
      <c r="X812" s="85">
        <v>1</v>
      </c>
      <c r="Y812" s="85">
        <v>1</v>
      </c>
      <c r="Z812" s="85" t="s">
        <v>961</v>
      </c>
      <c r="AA812" s="85">
        <v>1</v>
      </c>
      <c r="AB812" s="85">
        <v>1</v>
      </c>
      <c r="AC812" s="85">
        <v>1</v>
      </c>
      <c r="AD812" s="85" t="s">
        <v>961</v>
      </c>
      <c r="AE812" s="99" t="s">
        <v>961</v>
      </c>
      <c r="AF812" s="86" t="s">
        <v>961</v>
      </c>
      <c r="AG812" s="85" t="s">
        <v>961</v>
      </c>
      <c r="AH812" s="85" t="s">
        <v>961</v>
      </c>
      <c r="AI812" s="85" t="s">
        <v>961</v>
      </c>
      <c r="AJ812" s="85" t="s">
        <v>961</v>
      </c>
      <c r="AK812" s="85" t="s">
        <v>961</v>
      </c>
      <c r="AL812" s="85" t="s">
        <v>961</v>
      </c>
      <c r="AM812" s="85" t="s">
        <v>961</v>
      </c>
      <c r="AN812" s="85" t="s">
        <v>961</v>
      </c>
      <c r="AO812" s="85" t="s">
        <v>961</v>
      </c>
      <c r="AP812" s="85" t="s">
        <v>961</v>
      </c>
      <c r="AQ812" s="85" t="s">
        <v>961</v>
      </c>
      <c r="AR812" s="85" t="s">
        <v>961</v>
      </c>
    </row>
    <row r="813" spans="1:44" ht="16.5" thickTop="1" thickBot="1" x14ac:dyDescent="0.3">
      <c r="A813" s="61">
        <f t="shared" si="115"/>
        <v>5</v>
      </c>
      <c r="B813" s="92" t="str">
        <f>IF(ISERROR(IF(ISBLANK(C813),"",_xlfn.XLOOKUP(C813,'[1]Инф. по МКД'!$D$3:$D$13151,'[1]Инф. по МКД'!$C$3:$C$13151,,0))),"",IF(ISBLANK(C813),"",_xlfn.XLOOKUP(C813,'[1]Инф. по МКД'!$D$3:$D$13151,'[1]Инф. по МКД'!$C$3:$C$13151,,0)))</f>
        <v>Нытвенский городской округ Пермского края</v>
      </c>
      <c r="C813" s="96" t="s">
        <v>594</v>
      </c>
      <c r="D813" s="74">
        <f>IF(ISERROR(IF(ISBLANK($C813),"",VLOOKUP($C813,'[1]Инф. по МКД'!$D$3:$T$13113,3,0))),"",IF(ISBLANK($C813),"",VLOOKUP($C813,'[1]Инф. по МКД'!$D$3:$T$13113,3,0)))</f>
        <v>1951</v>
      </c>
      <c r="E813" s="75"/>
      <c r="F813" s="87" t="str">
        <f>IF(ISERROR(IF(ISBLANK($C813),"",VLOOKUP($C813,'[1]Инф. по МКД'!$D$3:$T$13113,5,0))),"",IF(ISBLANK($C813),"",VLOOKUP($C813,'[1]Инф. по МКД'!$D$3:$T$13113,5,0)))</f>
        <v>Кирпич</v>
      </c>
      <c r="G813" s="75">
        <f>IF(ISERROR(IF(ISBLANK($C813),"",VLOOKUP($C813,'[1]Инф. по МКД'!$D$3:$T$13113,9,0))),"",IF(ISBLANK($C813),"",VLOOKUP($C813,'[1]Инф. по МКД'!$D$3:$T$13113,9,0)))</f>
        <v>2</v>
      </c>
      <c r="H813" s="61">
        <f>IF(ISERROR(IF(ISBLANK($C813),"",VLOOKUP($C813,'[1]Инф. по МКД'!$D$3:$T$13113,10,0))),"",IF(ISBLANK($C813),"",VLOOKUP($C813,'[1]Инф. по МКД'!$D$3:$T$13113,10,0)))</f>
        <v>1</v>
      </c>
      <c r="I813" s="77">
        <f>IF(ISERROR(IF(ISBLANK($C813),"",VLOOKUP($C813,'[1]Инф. по МКД'!$D$3:$T$13113,14,0))),"",IF(ISBLANK($C813),"",VLOOKUP($C813,'[1]Инф. по МКД'!$D$3:$T$13113,14,0)))</f>
        <v>624.39</v>
      </c>
      <c r="J813" s="78">
        <f>IF(ISERROR(IF(ISBLANK($C813),"",VLOOKUP($C813,'[1]Инф. по МКД'!$D$3:$T$13113,15,0))),"",IF(ISBLANK($C813),"",VLOOKUP($C813,'[1]Инф. по МКД'!$D$3:$T$13113,15,0)))</f>
        <v>378.89</v>
      </c>
      <c r="K813" s="77">
        <f>IF(ISERROR(IF(ISBLANK($C813),"",VLOOKUP($C813,'[1]Инф. по МКД'!$D$3:$T$13113,16,0))),"",IF(ISBLANK($C813),"",VLOOKUP($C813,'[1]Инф. по МКД'!$D$3:$T$13113,16,0)))</f>
        <v>245.5</v>
      </c>
      <c r="L813" s="79">
        <f>IF(ISERROR(IF(ISBLANK($C813),"",VLOOKUP($C813,'[1]Инф. по МКД'!$D$3:$T$13113,17,0))),"",IF(ISBLANK($C813),"",VLOOKUP($C813,'[1]Инф. по МКД'!$D$3:$T$13113,17,0)))</f>
        <v>23</v>
      </c>
      <c r="M813" s="80">
        <f t="shared" si="114"/>
        <v>10569405.439999999</v>
      </c>
      <c r="N813" s="78"/>
      <c r="O813" s="78"/>
      <c r="P813" s="78"/>
      <c r="Q813" s="80">
        <f>IF('Форма 2'!D813=0,"",'Форма 2'!D813-N813-O813-P813)</f>
        <v>10569405.439999999</v>
      </c>
      <c r="R813" s="81">
        <f t="shared" si="119"/>
        <v>27895.709678270738</v>
      </c>
      <c r="S813" s="81">
        <f t="shared" si="120"/>
        <v>27895.709678270738</v>
      </c>
      <c r="T813" s="82">
        <v>46387</v>
      </c>
      <c r="U813" s="75" t="s">
        <v>43</v>
      </c>
      <c r="V813" s="84"/>
      <c r="W813" s="84">
        <f t="shared" si="116"/>
        <v>4</v>
      </c>
      <c r="X813" s="85" t="s">
        <v>961</v>
      </c>
      <c r="Y813" s="85" t="s">
        <v>961</v>
      </c>
      <c r="Z813" s="85" t="s">
        <v>961</v>
      </c>
      <c r="AA813" s="85">
        <v>1</v>
      </c>
      <c r="AB813" s="85">
        <v>1</v>
      </c>
      <c r="AC813" s="85" t="s">
        <v>961</v>
      </c>
      <c r="AD813" s="85" t="s">
        <v>961</v>
      </c>
      <c r="AE813" s="99" t="s">
        <v>961</v>
      </c>
      <c r="AF813" s="86" t="s">
        <v>961</v>
      </c>
      <c r="AG813" s="85">
        <v>1</v>
      </c>
      <c r="AH813" s="85">
        <v>1</v>
      </c>
      <c r="AI813" s="85" t="s">
        <v>961</v>
      </c>
      <c r="AJ813" s="85" t="s">
        <v>961</v>
      </c>
      <c r="AK813" s="85" t="s">
        <v>961</v>
      </c>
      <c r="AL813" s="85" t="s">
        <v>961</v>
      </c>
      <c r="AM813" s="85" t="s">
        <v>961</v>
      </c>
      <c r="AN813" s="85" t="s">
        <v>961</v>
      </c>
      <c r="AO813" s="85" t="s">
        <v>961</v>
      </c>
      <c r="AP813" s="85" t="s">
        <v>961</v>
      </c>
      <c r="AQ813" s="85" t="s">
        <v>961</v>
      </c>
      <c r="AR813" s="85" t="s">
        <v>961</v>
      </c>
    </row>
    <row r="814" spans="1:44" ht="16.5" thickTop="1" thickBot="1" x14ac:dyDescent="0.3">
      <c r="A814" s="61">
        <f t="shared" si="115"/>
        <v>6</v>
      </c>
      <c r="B814" s="92" t="str">
        <f>IF(ISERROR(IF(ISBLANK(C814),"",_xlfn.XLOOKUP(C814,'[1]Инф. по МКД'!$D$3:$D$13151,'[1]Инф. по МКД'!$C$3:$C$13151,,0))),"",IF(ISBLANK(C814),"",_xlfn.XLOOKUP(C814,'[1]Инф. по МКД'!$D$3:$D$13151,'[1]Инф. по МКД'!$C$3:$C$13151,,0)))</f>
        <v>Нытвенский городской округ Пермского края</v>
      </c>
      <c r="C814" s="96" t="s">
        <v>595</v>
      </c>
      <c r="D814" s="74">
        <f>IF(ISERROR(IF(ISBLANK($C814),"",VLOOKUP($C814,'[1]Инф. по МКД'!$D$3:$T$13113,3,0))),"",IF(ISBLANK($C814),"",VLOOKUP($C814,'[1]Инф. по МКД'!$D$3:$T$13113,3,0)))</f>
        <v>1953</v>
      </c>
      <c r="E814" s="75"/>
      <c r="F814" s="87" t="str">
        <f>IF(ISERROR(IF(ISBLANK($C814),"",VLOOKUP($C814,'[1]Инф. по МКД'!$D$3:$T$13113,5,0))),"",IF(ISBLANK($C814),"",VLOOKUP($C814,'[1]Инф. по МКД'!$D$3:$T$13113,5,0)))</f>
        <v>Кирпич</v>
      </c>
      <c r="G814" s="75">
        <f>IF(ISERROR(IF(ISBLANK($C814),"",VLOOKUP($C814,'[1]Инф. по МКД'!$D$3:$T$13113,9,0))),"",IF(ISBLANK($C814),"",VLOOKUP($C814,'[1]Инф. по МКД'!$D$3:$T$13113,9,0)))</f>
        <v>2</v>
      </c>
      <c r="H814" s="61">
        <f>IF(ISERROR(IF(ISBLANK($C814),"",VLOOKUP($C814,'[1]Инф. по МКД'!$D$3:$T$13113,10,0))),"",IF(ISBLANK($C814),"",VLOOKUP($C814,'[1]Инф. по МКД'!$D$3:$T$13113,10,0)))</f>
        <v>1</v>
      </c>
      <c r="I814" s="77">
        <f>IF(ISERROR(IF(ISBLANK($C814),"",VLOOKUP($C814,'[1]Инф. по МКД'!$D$3:$T$13113,14,0))),"",IF(ISBLANK($C814),"",VLOOKUP($C814,'[1]Инф. по МКД'!$D$3:$T$13113,14,0)))</f>
        <v>604.26</v>
      </c>
      <c r="J814" s="78">
        <f>IF(ISERROR(IF(ISBLANK($C814),"",VLOOKUP($C814,'[1]Инф. по МКД'!$D$3:$T$13113,15,0))),"",IF(ISBLANK($C814),"",VLOOKUP($C814,'[1]Инф. по МКД'!$D$3:$T$13113,15,0)))</f>
        <v>368.52</v>
      </c>
      <c r="K814" s="77">
        <f>IF(ISERROR(IF(ISBLANK($C814),"",VLOOKUP($C814,'[1]Инф. по МКД'!$D$3:$T$13113,16,0))),"",IF(ISBLANK($C814),"",VLOOKUP($C814,'[1]Инф. по МКД'!$D$3:$T$13113,16,0)))</f>
        <v>235.7</v>
      </c>
      <c r="L814" s="79">
        <f>IF(ISERROR(IF(ISBLANK($C814),"",VLOOKUP($C814,'[1]Инф. по МКД'!$D$3:$T$13113,17,0))),"",IF(ISBLANK($C814),"",VLOOKUP($C814,'[1]Инф. по МКД'!$D$3:$T$13113,17,0)))</f>
        <v>27</v>
      </c>
      <c r="M814" s="80">
        <f t="shared" si="114"/>
        <v>11402561.440000001</v>
      </c>
      <c r="N814" s="78"/>
      <c r="O814" s="78"/>
      <c r="P814" s="78"/>
      <c r="Q814" s="80">
        <f>IF('Форма 2'!D814=0,"",'Форма 2'!D814-N814-O814-P814)</f>
        <v>11402561.440000001</v>
      </c>
      <c r="R814" s="81">
        <f t="shared" si="119"/>
        <v>30941.499620102037</v>
      </c>
      <c r="S814" s="81">
        <f t="shared" si="120"/>
        <v>30941.499620102037</v>
      </c>
      <c r="T814" s="82">
        <v>46387</v>
      </c>
      <c r="U814" s="75" t="s">
        <v>43</v>
      </c>
      <c r="V814" s="84"/>
      <c r="W814" s="84">
        <f t="shared" si="116"/>
        <v>6</v>
      </c>
      <c r="X814" s="85" t="s">
        <v>961</v>
      </c>
      <c r="Y814" s="85" t="s">
        <v>961</v>
      </c>
      <c r="Z814" s="85" t="s">
        <v>961</v>
      </c>
      <c r="AA814" s="85">
        <v>1</v>
      </c>
      <c r="AB814" s="85">
        <v>1</v>
      </c>
      <c r="AC814" s="85">
        <v>1</v>
      </c>
      <c r="AD814" s="85" t="s">
        <v>961</v>
      </c>
      <c r="AE814" s="99" t="s">
        <v>961</v>
      </c>
      <c r="AF814" s="86" t="s">
        <v>961</v>
      </c>
      <c r="AG814" s="85">
        <v>1</v>
      </c>
      <c r="AH814" s="85">
        <v>1</v>
      </c>
      <c r="AI814" s="85" t="s">
        <v>961</v>
      </c>
      <c r="AJ814" s="85" t="s">
        <v>961</v>
      </c>
      <c r="AK814" s="85">
        <v>1</v>
      </c>
      <c r="AL814" s="85" t="s">
        <v>961</v>
      </c>
      <c r="AM814" s="85" t="s">
        <v>961</v>
      </c>
      <c r="AN814" s="85" t="s">
        <v>961</v>
      </c>
      <c r="AO814" s="85" t="s">
        <v>961</v>
      </c>
      <c r="AP814" s="85" t="s">
        <v>961</v>
      </c>
      <c r="AQ814" s="85" t="s">
        <v>961</v>
      </c>
      <c r="AR814" s="85" t="s">
        <v>961</v>
      </c>
    </row>
    <row r="815" spans="1:44" ht="16.5" thickTop="1" thickBot="1" x14ac:dyDescent="0.3">
      <c r="A815" s="61">
        <f t="shared" si="115"/>
        <v>7</v>
      </c>
      <c r="B815" s="92" t="str">
        <f>IF(ISERROR(IF(ISBLANK(C815),"",_xlfn.XLOOKUP(C815,'[1]Инф. по МКД'!$D$3:$D$13151,'[1]Инф. по МКД'!$C$3:$C$13151,,0))),"",IF(ISBLANK(C815),"",_xlfn.XLOOKUP(C815,'[1]Инф. по МКД'!$D$3:$D$13151,'[1]Инф. по МКД'!$C$3:$C$13151,,0)))</f>
        <v>Нытвенский городской округ Пермского края</v>
      </c>
      <c r="C815" s="96" t="s">
        <v>598</v>
      </c>
      <c r="D815" s="74">
        <f>IF(ISERROR(IF(ISBLANK($C815),"",VLOOKUP($C815,'[1]Инф. по МКД'!$D$3:$T$13113,3,0))),"",IF(ISBLANK($C815),"",VLOOKUP($C815,'[1]Инф. по МКД'!$D$3:$T$13113,3,0)))</f>
        <v>1953</v>
      </c>
      <c r="E815" s="75"/>
      <c r="F815" s="87" t="str">
        <f>IF(ISERROR(IF(ISBLANK($C815),"",VLOOKUP($C815,'[1]Инф. по МКД'!$D$3:$T$13113,5,0))),"",IF(ISBLANK($C815),"",VLOOKUP($C815,'[1]Инф. по МКД'!$D$3:$T$13113,5,0)))</f>
        <v>Брус</v>
      </c>
      <c r="G815" s="75">
        <f>IF(ISERROR(IF(ISBLANK($C815),"",VLOOKUP($C815,'[1]Инф. по МКД'!$D$3:$T$13113,9,0))),"",IF(ISBLANK($C815),"",VLOOKUP($C815,'[1]Инф. по МКД'!$D$3:$T$13113,9,0)))</f>
        <v>2</v>
      </c>
      <c r="H815" s="61">
        <f>IF(ISERROR(IF(ISBLANK($C815),"",VLOOKUP($C815,'[1]Инф. по МКД'!$D$3:$T$13113,10,0))),"",IF(ISBLANK($C815),"",VLOOKUP($C815,'[1]Инф. по МКД'!$D$3:$T$13113,10,0)))</f>
        <v>2</v>
      </c>
      <c r="I815" s="77">
        <f>IF(ISERROR(IF(ISBLANK($C815),"",VLOOKUP($C815,'[1]Инф. по МКД'!$D$3:$T$13113,14,0))),"",IF(ISBLANK($C815),"",VLOOKUP($C815,'[1]Инф. по МКД'!$D$3:$T$13113,14,0)))</f>
        <v>478.18</v>
      </c>
      <c r="J815" s="78">
        <f>IF(ISERROR(IF(ISBLANK($C815),"",VLOOKUP($C815,'[1]Инф. по МКД'!$D$3:$T$13113,15,0))),"",IF(ISBLANK($C815),"",VLOOKUP($C815,'[1]Инф. по МКД'!$D$3:$T$13113,15,0)))</f>
        <v>311.97000000000003</v>
      </c>
      <c r="K815" s="77">
        <f>IF(ISERROR(IF(ISBLANK($C815),"",VLOOKUP($C815,'[1]Инф. по МКД'!$D$3:$T$13113,16,0))),"",IF(ISBLANK($C815),"",VLOOKUP($C815,'[1]Инф. по МКД'!$D$3:$T$13113,16,0)))</f>
        <v>193.41</v>
      </c>
      <c r="L815" s="79">
        <f>IF(ISERROR(IF(ISBLANK($C815),"",VLOOKUP($C815,'[1]Инф. по МКД'!$D$3:$T$13113,17,0))),"",IF(ISBLANK($C815),"",VLOOKUP($C815,'[1]Инф. по МКД'!$D$3:$T$13113,17,0)))</f>
        <v>18</v>
      </c>
      <c r="M815" s="80">
        <f t="shared" si="114"/>
        <v>2786426.59</v>
      </c>
      <c r="N815" s="78"/>
      <c r="O815" s="78"/>
      <c r="P815" s="78"/>
      <c r="Q815" s="80">
        <f>IF('Форма 2'!D815=0,"",'Форма 2'!D815-N815-O815-P815)</f>
        <v>2786426.59</v>
      </c>
      <c r="R815" s="81">
        <f t="shared" si="119"/>
        <v>8931.7132737122138</v>
      </c>
      <c r="S815" s="81">
        <f t="shared" si="120"/>
        <v>8931.7132737122138</v>
      </c>
      <c r="T815" s="82">
        <v>46387</v>
      </c>
      <c r="U815" s="75" t="s">
        <v>43</v>
      </c>
      <c r="V815" s="83"/>
      <c r="W815" s="84">
        <f t="shared" si="116"/>
        <v>1</v>
      </c>
      <c r="X815" s="85" t="s">
        <v>961</v>
      </c>
      <c r="Y815" s="85" t="s">
        <v>961</v>
      </c>
      <c r="Z815" s="85" t="s">
        <v>961</v>
      </c>
      <c r="AA815" s="85" t="s">
        <v>961</v>
      </c>
      <c r="AB815" s="85" t="s">
        <v>961</v>
      </c>
      <c r="AC815" s="85" t="s">
        <v>961</v>
      </c>
      <c r="AD815" s="85" t="s">
        <v>961</v>
      </c>
      <c r="AE815" s="99" t="s">
        <v>961</v>
      </c>
      <c r="AF815" s="86" t="s">
        <v>961</v>
      </c>
      <c r="AG815" s="85" t="s">
        <v>961</v>
      </c>
      <c r="AH815" s="85">
        <v>1</v>
      </c>
      <c r="AI815" s="85" t="s">
        <v>961</v>
      </c>
      <c r="AJ815" s="85" t="s">
        <v>961</v>
      </c>
      <c r="AK815" s="85" t="s">
        <v>961</v>
      </c>
      <c r="AL815" s="85" t="s">
        <v>961</v>
      </c>
      <c r="AM815" s="85" t="s">
        <v>961</v>
      </c>
      <c r="AN815" s="85" t="s">
        <v>961</v>
      </c>
      <c r="AO815" s="85" t="s">
        <v>961</v>
      </c>
      <c r="AP815" s="85" t="s">
        <v>961</v>
      </c>
      <c r="AQ815" s="85" t="s">
        <v>961</v>
      </c>
      <c r="AR815" s="85" t="s">
        <v>961</v>
      </c>
    </row>
    <row r="816" spans="1:44" ht="16.5" thickTop="1" thickBot="1" x14ac:dyDescent="0.3">
      <c r="A816" s="61">
        <f t="shared" si="115"/>
        <v>8</v>
      </c>
      <c r="B816" s="92" t="str">
        <f>IF(ISERROR(IF(ISBLANK(C816),"",_xlfn.XLOOKUP(C816,'[1]Инф. по МКД'!$D$3:$D$13151,'[1]Инф. по МКД'!$C$3:$C$13151,,0))),"",IF(ISBLANK(C816),"",_xlfn.XLOOKUP(C816,'[1]Инф. по МКД'!$D$3:$D$13151,'[1]Инф. по МКД'!$C$3:$C$13151,,0)))</f>
        <v>Нытвенский городской округ Пермского края</v>
      </c>
      <c r="C816" s="96" t="s">
        <v>599</v>
      </c>
      <c r="D816" s="74">
        <f>IF(ISERROR(IF(ISBLANK($C816),"",VLOOKUP($C816,'[1]Инф. по МКД'!$D$3:$T$13113,3,0))),"",IF(ISBLANK($C816),"",VLOOKUP($C816,'[1]Инф. по МКД'!$D$3:$T$13113,3,0)))</f>
        <v>1977</v>
      </c>
      <c r="E816" s="75"/>
      <c r="F816" s="87" t="str">
        <f>IF(ISERROR(IF(ISBLANK($C816),"",VLOOKUP($C816,'[1]Инф. по МКД'!$D$3:$T$13113,5,0))),"",IF(ISBLANK($C816),"",VLOOKUP($C816,'[1]Инф. по МКД'!$D$3:$T$13113,5,0)))</f>
        <v>кирпич</v>
      </c>
      <c r="G816" s="75">
        <f>IF(ISERROR(IF(ISBLANK($C816),"",VLOOKUP($C816,'[1]Инф. по МКД'!$D$3:$T$13113,9,0))),"",IF(ISBLANK($C816),"",VLOOKUP($C816,'[1]Инф. по МКД'!$D$3:$T$13113,9,0)))</f>
        <v>5</v>
      </c>
      <c r="H816" s="61">
        <f>IF(ISERROR(IF(ISBLANK($C816),"",VLOOKUP($C816,'[1]Инф. по МКД'!$D$3:$T$13113,10,0))),"",IF(ISBLANK($C816),"",VLOOKUP($C816,'[1]Инф. по МКД'!$D$3:$T$13113,10,0)))</f>
        <v>6</v>
      </c>
      <c r="I816" s="77">
        <f>IF(ISERROR(IF(ISBLANK($C816),"",VLOOKUP($C816,'[1]Инф. по МКД'!$D$3:$T$13113,14,0))),"",IF(ISBLANK($C816),"",VLOOKUP($C816,'[1]Инф. по МКД'!$D$3:$T$13113,14,0)))</f>
        <v>4732.5</v>
      </c>
      <c r="J816" s="78">
        <f>IF(ISERROR(IF(ISBLANK($C816),"",VLOOKUP($C816,'[1]Инф. по МКД'!$D$3:$T$13113,15,0))),"",IF(ISBLANK($C816),"",VLOOKUP($C816,'[1]Инф. по МКД'!$D$3:$T$13113,15,0)))</f>
        <v>4732.5</v>
      </c>
      <c r="K816" s="77">
        <f>IF(ISERROR(IF(ISBLANK($C816),"",VLOOKUP($C816,'[1]Инф. по МКД'!$D$3:$T$13113,16,0))),"",IF(ISBLANK($C816),"",VLOOKUP($C816,'[1]Инф. по МКД'!$D$3:$T$13113,16,0)))</f>
        <v>4423.41</v>
      </c>
      <c r="L816" s="79">
        <f>IF(ISERROR(IF(ISBLANK($C816),"",VLOOKUP($C816,'[1]Инф. по МКД'!$D$3:$T$13113,17,0))),"",IF(ISBLANK($C816),"",VLOOKUP($C816,'[1]Инф. по МКД'!$D$3:$T$13113,17,0)))</f>
        <v>222</v>
      </c>
      <c r="M816" s="80">
        <f t="shared" si="114"/>
        <v>8230669.3499999996</v>
      </c>
      <c r="N816" s="78"/>
      <c r="O816" s="78"/>
      <c r="P816" s="78"/>
      <c r="Q816" s="80">
        <f>IF('Форма 2'!D816=0,"",'Форма 2'!D816-N816-O816-P816)</f>
        <v>8230669.3499999996</v>
      </c>
      <c r="R816" s="81">
        <f t="shared" si="119"/>
        <v>1739.1799999999998</v>
      </c>
      <c r="S816" s="81">
        <f t="shared" si="120"/>
        <v>1739.1799999999998</v>
      </c>
      <c r="T816" s="82">
        <v>46387</v>
      </c>
      <c r="U816" s="75" t="s">
        <v>44</v>
      </c>
      <c r="V816" s="84"/>
      <c r="W816" s="84">
        <f t="shared" si="116"/>
        <v>1</v>
      </c>
      <c r="X816" s="85" t="s">
        <v>961</v>
      </c>
      <c r="Y816" s="85" t="s">
        <v>961</v>
      </c>
      <c r="Z816" s="85" t="s">
        <v>961</v>
      </c>
      <c r="AA816" s="85" t="s">
        <v>961</v>
      </c>
      <c r="AB816" s="85" t="s">
        <v>961</v>
      </c>
      <c r="AC816" s="85" t="s">
        <v>961</v>
      </c>
      <c r="AD816" s="85" t="s">
        <v>961</v>
      </c>
      <c r="AE816" s="99" t="s">
        <v>961</v>
      </c>
      <c r="AF816" s="86" t="s">
        <v>961</v>
      </c>
      <c r="AG816" s="85" t="s">
        <v>961</v>
      </c>
      <c r="AH816" s="85" t="s">
        <v>961</v>
      </c>
      <c r="AI816" s="85" t="s">
        <v>961</v>
      </c>
      <c r="AJ816" s="85" t="s">
        <v>961</v>
      </c>
      <c r="AK816" s="85" t="s">
        <v>961</v>
      </c>
      <c r="AL816" s="85" t="s">
        <v>961</v>
      </c>
      <c r="AM816" s="85" t="s">
        <v>961</v>
      </c>
      <c r="AN816" s="85" t="s">
        <v>961</v>
      </c>
      <c r="AO816" s="85" t="s">
        <v>961</v>
      </c>
      <c r="AP816" s="85">
        <v>1</v>
      </c>
      <c r="AQ816" s="85" t="s">
        <v>961</v>
      </c>
      <c r="AR816" s="85" t="s">
        <v>961</v>
      </c>
    </row>
    <row r="817" spans="1:44" ht="17.25" thickTop="1" thickBot="1" x14ac:dyDescent="0.3">
      <c r="A817" s="190">
        <f t="shared" si="115"/>
        <v>0</v>
      </c>
      <c r="B817" s="191" t="str">
        <f>IF(ISERROR(IF(ISBLANK(C817),"",_xlfn.XLOOKUP(C817,'[1]Инф. по МКД'!$D$3:$D$13151,'[1]Инф. по МКД'!$C$3:$C$13151,,0))),"",IF(ISBLANK(C817),"",_xlfn.XLOOKUP(C817,'[1]Инф. по МКД'!$D$3:$D$13151,'[1]Инф. по МКД'!$C$3:$C$13151,,0)))</f>
        <v/>
      </c>
      <c r="C817" s="35" t="s">
        <v>217</v>
      </c>
      <c r="D817" s="32" t="str">
        <f>IF(ISERROR(IF(ISBLANK($C817),"",VLOOKUP($C817,'[1]Инф. по МКД'!$D$3:$T$13113,3,0))),"",IF(ISBLANK($C817),"",VLOOKUP($C817,'[1]Инф. по МКД'!$D$3:$T$13113,3,0)))</f>
        <v/>
      </c>
      <c r="E817" s="32"/>
      <c r="F817" s="32" t="str">
        <f>IF(ISERROR(IF(ISBLANK($C817),"",VLOOKUP($C817,'[1]Инф. по МКД'!$D$3:$T$13113,5,0))),"",IF(ISBLANK($C817),"",VLOOKUP($C817,'[1]Инф. по МКД'!$D$3:$T$13113,5,0)))</f>
        <v/>
      </c>
      <c r="G817" s="32" t="str">
        <f>IF(ISERROR(IF(ISBLANK($C817),"",VLOOKUP($C817,'[1]Инф. по МКД'!$D$3:$T$13113,9,0))),"",IF(ISBLANK($C817),"",VLOOKUP($C817,'[1]Инф. по МКД'!$D$3:$T$13113,9,0)))</f>
        <v/>
      </c>
      <c r="H817" s="32" t="str">
        <f>IF(ISERROR(IF(ISBLANK($C817),"",VLOOKUP($C817,'[1]Инф. по МКД'!$D$3:$T$13113,10,0))),"",IF(ISBLANK($C817),"",VLOOKUP($C817,'[1]Инф. по МКД'!$D$3:$T$13113,10,0)))</f>
        <v/>
      </c>
      <c r="I817" s="36" t="str">
        <f>IF(ISERROR(IF(ISBLANK($C817),"",VLOOKUP($C817,'[1]Инф. по МКД'!$D$3:$T$13113,14,0))),"",IF(ISBLANK($C817),"",VLOOKUP($C817,'[1]Инф. по МКД'!$D$3:$T$13113,14,0)))</f>
        <v/>
      </c>
      <c r="J817" s="36" t="str">
        <f>IF(ISERROR(IF(ISBLANK($C817),"",VLOOKUP($C817,'[1]Инф. по МКД'!$D$3:$T$13113,15,0))),"",IF(ISBLANK($C817),"",VLOOKUP($C817,'[1]Инф. по МКД'!$D$3:$T$13113,15,0)))</f>
        <v/>
      </c>
      <c r="K817" s="36" t="str">
        <f>IF(ISERROR(IF(ISBLANK($C817),"",VLOOKUP($C817,'[1]Инф. по МКД'!$D$3:$T$13113,16,0))),"",IF(ISBLANK($C817),"",VLOOKUP($C817,'[1]Инф. по МКД'!$D$3:$T$13113,16,0)))</f>
        <v/>
      </c>
      <c r="L817" s="36" t="str">
        <f>IF(ISERROR(IF(ISBLANK($C817),"",VLOOKUP($C817,'[1]Инф. по МКД'!$D$3:$T$13113,17,0))),"",IF(ISBLANK($C817),"",VLOOKUP($C817,'[1]Инф. по МКД'!$D$3:$T$13113,17,0)))</f>
        <v/>
      </c>
      <c r="M817" s="36">
        <f t="shared" si="114"/>
        <v>24181439.310000002</v>
      </c>
      <c r="N817" s="36"/>
      <c r="O817" s="36"/>
      <c r="P817" s="36"/>
      <c r="Q817" s="36">
        <f>IF('Форма 2'!D817=0,"",'Форма 2'!D817-N817-O817-P817)</f>
        <v>24181439.310000002</v>
      </c>
      <c r="R817" s="93"/>
      <c r="S817" s="93"/>
      <c r="T817" s="32"/>
      <c r="U817" s="32"/>
      <c r="V817" s="84"/>
      <c r="W817" s="84">
        <f t="shared" si="116"/>
        <v>0</v>
      </c>
      <c r="X817" s="85"/>
      <c r="Y817" s="85"/>
      <c r="Z817" s="85"/>
      <c r="AA817" s="85"/>
      <c r="AB817" s="85"/>
      <c r="AC817" s="85"/>
      <c r="AD817" s="85"/>
      <c r="AE817" s="99"/>
      <c r="AF817" s="86"/>
      <c r="AG817" s="85"/>
      <c r="AH817" s="85"/>
      <c r="AI817" s="85"/>
      <c r="AJ817" s="85"/>
      <c r="AK817" s="85"/>
      <c r="AL817" s="85"/>
      <c r="AM817" s="85"/>
      <c r="AN817" s="85"/>
      <c r="AO817" s="85"/>
      <c r="AP817" s="85"/>
      <c r="AQ817" s="85"/>
      <c r="AR817" s="85"/>
    </row>
    <row r="818" spans="1:44" ht="16.5" thickTop="1" thickBot="1" x14ac:dyDescent="0.3">
      <c r="A818" s="61">
        <f t="shared" si="115"/>
        <v>1</v>
      </c>
      <c r="B818" s="92" t="str">
        <f>IF(ISERROR(IF(ISBLANK(C818),"",_xlfn.XLOOKUP(C818,'[1]Инф. по МКД'!$D$3:$D$13151,'[1]Инф. по МКД'!$C$3:$C$13151,,0))),"",IF(ISBLANK(C818),"",_xlfn.XLOOKUP(C818,'[1]Инф. по МКД'!$D$3:$D$13151,'[1]Инф. по МКД'!$C$3:$C$13151,,0)))</f>
        <v>Очерский городской округ Пермского края</v>
      </c>
      <c r="C818" s="96" t="s">
        <v>925</v>
      </c>
      <c r="D818" s="74">
        <f>IF(ISERROR(IF(ISBLANK($C818),"",VLOOKUP($C818,'[1]Инф. по МКД'!$D$3:$T$13113,3,0))),"",IF(ISBLANK($C818),"",VLOOKUP($C818,'[1]Инф. по МКД'!$D$3:$T$13113,3,0)))</f>
        <v>1992</v>
      </c>
      <c r="E818" s="75"/>
      <c r="F818" s="87" t="str">
        <f>IF(ISERROR(IF(ISBLANK($C818),"",VLOOKUP($C818,'[1]Инф. по МКД'!$D$3:$T$13113,5,0))),"",IF(ISBLANK($C818),"",VLOOKUP($C818,'[1]Инф. по МКД'!$D$3:$T$13113,5,0)))</f>
        <v xml:space="preserve">панели </v>
      </c>
      <c r="G818" s="75">
        <f>IF(ISERROR(IF(ISBLANK($C818),"",VLOOKUP($C818,'[1]Инф. по МКД'!$D$3:$T$13113,9,0))),"",IF(ISBLANK($C818),"",VLOOKUP($C818,'[1]Инф. по МКД'!$D$3:$T$13113,9,0)))</f>
        <v>5</v>
      </c>
      <c r="H818" s="61">
        <f>IF(ISERROR(IF(ISBLANK($C818),"",VLOOKUP($C818,'[1]Инф. по МКД'!$D$3:$T$13113,10,0))),"",IF(ISBLANK($C818),"",VLOOKUP($C818,'[1]Инф. по МКД'!$D$3:$T$13113,10,0)))</f>
        <v>5</v>
      </c>
      <c r="I818" s="77">
        <f>IF(ISERROR(IF(ISBLANK($C818),"",VLOOKUP($C818,'[1]Инф. по МКД'!$D$3:$T$13113,14,0))),"",IF(ISBLANK($C818),"",VLOOKUP($C818,'[1]Инф. по МКД'!$D$3:$T$13113,14,0)))</f>
        <v>3028.1</v>
      </c>
      <c r="J818" s="78">
        <f>IF(ISERROR(IF(ISBLANK($C818),"",VLOOKUP($C818,'[1]Инф. по МКД'!$D$3:$T$13113,15,0))),"",IF(ISBLANK($C818),"",VLOOKUP($C818,'[1]Инф. по МКД'!$D$3:$T$13113,15,0)))</f>
        <v>2765.6</v>
      </c>
      <c r="K818" s="77">
        <f>IF(ISERROR(IF(ISBLANK($C818),"",VLOOKUP($C818,'[1]Инф. по МКД'!$D$3:$T$13113,16,0))),"",IF(ISBLANK($C818),"",VLOOKUP($C818,'[1]Инф. по МКД'!$D$3:$T$13113,16,0)))</f>
        <v>2765.6</v>
      </c>
      <c r="L818" s="79">
        <f>IF(ISERROR(IF(ISBLANK($C818),"",VLOOKUP($C818,'[1]Инф. по МКД'!$D$3:$T$13113,17,0))),"",IF(ISBLANK($C818),"",VLOOKUP($C818,'[1]Инф. по МКД'!$D$3:$T$13113,17,0)))</f>
        <v>98</v>
      </c>
      <c r="M818" s="80">
        <f t="shared" si="114"/>
        <v>14784274.32</v>
      </c>
      <c r="N818" s="78"/>
      <c r="O818" s="78"/>
      <c r="P818" s="78"/>
      <c r="Q818" s="80">
        <f>IF('Форма 2'!D818=0,"",'Форма 2'!D818-N818-O818-P818)</f>
        <v>14784274.32</v>
      </c>
      <c r="R818" s="81">
        <f>M818/J818</f>
        <v>5345.774631183107</v>
      </c>
      <c r="S818" s="81">
        <f>R818</f>
        <v>5345.774631183107</v>
      </c>
      <c r="T818" s="82">
        <v>46387</v>
      </c>
      <c r="U818" s="75" t="s">
        <v>43</v>
      </c>
      <c r="V818" s="83"/>
      <c r="W818" s="84">
        <f t="shared" si="116"/>
        <v>1</v>
      </c>
      <c r="X818" s="85" t="s">
        <v>961</v>
      </c>
      <c r="Y818" s="85" t="s">
        <v>961</v>
      </c>
      <c r="Z818" s="85" t="s">
        <v>961</v>
      </c>
      <c r="AA818" s="85" t="s">
        <v>961</v>
      </c>
      <c r="AB818" s="85" t="s">
        <v>961</v>
      </c>
      <c r="AC818" s="85" t="s">
        <v>961</v>
      </c>
      <c r="AD818" s="85" t="s">
        <v>961</v>
      </c>
      <c r="AE818" s="99" t="s">
        <v>961</v>
      </c>
      <c r="AF818" s="86" t="s">
        <v>961</v>
      </c>
      <c r="AG818" s="85" t="s">
        <v>961</v>
      </c>
      <c r="AH818" s="85">
        <v>1</v>
      </c>
      <c r="AI818" s="85" t="s">
        <v>961</v>
      </c>
      <c r="AJ818" s="85" t="s">
        <v>961</v>
      </c>
      <c r="AK818" s="85" t="s">
        <v>961</v>
      </c>
      <c r="AL818" s="85" t="s">
        <v>961</v>
      </c>
      <c r="AM818" s="85" t="s">
        <v>961</v>
      </c>
      <c r="AN818" s="85" t="s">
        <v>961</v>
      </c>
      <c r="AO818" s="85" t="s">
        <v>961</v>
      </c>
      <c r="AP818" s="85" t="s">
        <v>961</v>
      </c>
      <c r="AQ818" s="85" t="s">
        <v>961</v>
      </c>
      <c r="AR818" s="85" t="s">
        <v>961</v>
      </c>
    </row>
    <row r="819" spans="1:44" ht="16.5" thickTop="1" thickBot="1" x14ac:dyDescent="0.3">
      <c r="A819" s="61">
        <f t="shared" si="115"/>
        <v>2</v>
      </c>
      <c r="B819" s="92" t="str">
        <f>IF(ISERROR(IF(ISBLANK(C819),"",_xlfn.XLOOKUP(C819,'[1]Инф. по МКД'!$D$3:$D$13151,'[1]Инф. по МКД'!$C$3:$C$13151,,0))),"",IF(ISBLANK(C819),"",_xlfn.XLOOKUP(C819,'[1]Инф. по МКД'!$D$3:$D$13151,'[1]Инф. по МКД'!$C$3:$C$13151,,0)))</f>
        <v>Очерский городской округ Пермского края</v>
      </c>
      <c r="C819" s="96" t="s">
        <v>600</v>
      </c>
      <c r="D819" s="74">
        <f>IF(ISERROR(IF(ISBLANK($C819),"",VLOOKUP($C819,'[1]Инф. по МКД'!$D$3:$T$13113,3,0))),"",IF(ISBLANK($C819),"",VLOOKUP($C819,'[1]Инф. по МКД'!$D$3:$T$13113,3,0)))</f>
        <v>1966</v>
      </c>
      <c r="E819" s="75"/>
      <c r="F819" s="87" t="str">
        <f>IF(ISERROR(IF(ISBLANK($C819),"",VLOOKUP($C819,'[1]Инф. по МКД'!$D$3:$T$13113,5,0))),"",IF(ISBLANK($C819),"",VLOOKUP($C819,'[1]Инф. по МКД'!$D$3:$T$13113,5,0)))</f>
        <v>Кирпич</v>
      </c>
      <c r="G819" s="75">
        <f>IF(ISERROR(IF(ISBLANK($C819),"",VLOOKUP($C819,'[1]Инф. по МКД'!$D$3:$T$13113,9,0))),"",IF(ISBLANK($C819),"",VLOOKUP($C819,'[1]Инф. по МКД'!$D$3:$T$13113,9,0)))</f>
        <v>2</v>
      </c>
      <c r="H819" s="61">
        <f>IF(ISERROR(IF(ISBLANK($C819),"",VLOOKUP($C819,'[1]Инф. по МКД'!$D$3:$T$13113,10,0))),"",IF(ISBLANK($C819),"",VLOOKUP($C819,'[1]Инф. по МКД'!$D$3:$T$13113,10,0)))</f>
        <v>3</v>
      </c>
      <c r="I819" s="77">
        <f>IF(ISERROR(IF(ISBLANK($C819),"",VLOOKUP($C819,'[1]Инф. по МКД'!$D$3:$T$13113,14,0))),"",IF(ISBLANK($C819),"",VLOOKUP($C819,'[1]Инф. по МКД'!$D$3:$T$13113,14,0)))</f>
        <v>523.29999999999995</v>
      </c>
      <c r="J819" s="78">
        <f>IF(ISERROR(IF(ISBLANK($C819),"",VLOOKUP($C819,'[1]Инф. по МКД'!$D$3:$T$13113,15,0))),"",IF(ISBLANK($C819),"",VLOOKUP($C819,'[1]Инф. по МКД'!$D$3:$T$13113,15,0)))</f>
        <v>459.7</v>
      </c>
      <c r="K819" s="77">
        <f>IF(ISERROR(IF(ISBLANK($C819),"",VLOOKUP($C819,'[1]Инф. по МКД'!$D$3:$T$13113,16,0))),"",IF(ISBLANK($C819),"",VLOOKUP($C819,'[1]Инф. по МКД'!$D$3:$T$13113,16,0)))</f>
        <v>459.7</v>
      </c>
      <c r="L819" s="79">
        <f>IF(ISERROR(IF(ISBLANK($C819),"",VLOOKUP($C819,'[1]Инф. по МКД'!$D$3:$T$13113,17,0))),"",IF(ISBLANK($C819),"",VLOOKUP($C819,'[1]Инф. по МКД'!$D$3:$T$13113,17,0)))</f>
        <v>14</v>
      </c>
      <c r="M819" s="80">
        <f t="shared" si="114"/>
        <v>9397164.9900000002</v>
      </c>
      <c r="N819" s="78"/>
      <c r="O819" s="78"/>
      <c r="P819" s="78"/>
      <c r="Q819" s="80">
        <f>IF('Форма 2'!D819=0,"",'Форма 2'!D819-N819-O819-P819)</f>
        <v>9397164.9900000002</v>
      </c>
      <c r="R819" s="81">
        <f>M819/J819</f>
        <v>20441.95125081575</v>
      </c>
      <c r="S819" s="81">
        <f>R819</f>
        <v>20441.95125081575</v>
      </c>
      <c r="T819" s="82">
        <v>46387</v>
      </c>
      <c r="U819" s="75" t="s">
        <v>43</v>
      </c>
      <c r="V819" s="84"/>
      <c r="W819" s="84">
        <f t="shared" si="116"/>
        <v>2</v>
      </c>
      <c r="X819" s="85" t="s">
        <v>961</v>
      </c>
      <c r="Y819" s="85">
        <v>1</v>
      </c>
      <c r="Z819" s="85" t="s">
        <v>961</v>
      </c>
      <c r="AA819" s="85" t="s">
        <v>961</v>
      </c>
      <c r="AB819" s="85" t="s">
        <v>961</v>
      </c>
      <c r="AC819" s="85" t="s">
        <v>961</v>
      </c>
      <c r="AD819" s="85" t="s">
        <v>961</v>
      </c>
      <c r="AE819" s="99" t="s">
        <v>961</v>
      </c>
      <c r="AF819" s="86" t="s">
        <v>961</v>
      </c>
      <c r="AG819" s="85">
        <v>1</v>
      </c>
      <c r="AH819" s="85" t="s">
        <v>961</v>
      </c>
      <c r="AI819" s="85" t="s">
        <v>961</v>
      </c>
      <c r="AJ819" s="85" t="s">
        <v>961</v>
      </c>
      <c r="AK819" s="85" t="s">
        <v>961</v>
      </c>
      <c r="AL819" s="85" t="s">
        <v>961</v>
      </c>
      <c r="AM819" s="85" t="s">
        <v>961</v>
      </c>
      <c r="AN819" s="85" t="s">
        <v>961</v>
      </c>
      <c r="AO819" s="85" t="s">
        <v>961</v>
      </c>
      <c r="AP819" s="85" t="s">
        <v>961</v>
      </c>
      <c r="AQ819" s="85" t="s">
        <v>961</v>
      </c>
      <c r="AR819" s="85" t="s">
        <v>961</v>
      </c>
    </row>
    <row r="820" spans="1:44" ht="17.25" thickTop="1" thickBot="1" x14ac:dyDescent="0.3">
      <c r="A820" s="190">
        <f t="shared" si="115"/>
        <v>0</v>
      </c>
      <c r="B820" s="191" t="str">
        <f>IF(ISERROR(IF(ISBLANK(C820),"",_xlfn.XLOOKUP(C820,'[1]Инф. по МКД'!$D$3:$D$13151,'[1]Инф. по МКД'!$C$3:$C$13151,,0))),"",IF(ISBLANK(C820),"",_xlfn.XLOOKUP(C820,'[1]Инф. по МКД'!$D$3:$D$13151,'[1]Инф. по МКД'!$C$3:$C$13151,,0)))</f>
        <v/>
      </c>
      <c r="C820" s="35" t="s">
        <v>218</v>
      </c>
      <c r="D820" s="32" t="str">
        <f>IF(ISERROR(IF(ISBLANK($C820),"",VLOOKUP($C820,'[1]Инф. по МКД'!$D$3:$T$13113,3,0))),"",IF(ISBLANK($C820),"",VLOOKUP($C820,'[1]Инф. по МКД'!$D$3:$T$13113,3,0)))</f>
        <v/>
      </c>
      <c r="E820" s="32"/>
      <c r="F820" s="32" t="str">
        <f>IF(ISERROR(IF(ISBLANK($C820),"",VLOOKUP($C820,'[1]Инф. по МКД'!$D$3:$T$13113,5,0))),"",IF(ISBLANK($C820),"",VLOOKUP($C820,'[1]Инф. по МКД'!$D$3:$T$13113,5,0)))</f>
        <v/>
      </c>
      <c r="G820" s="32" t="str">
        <f>IF(ISERROR(IF(ISBLANK($C820),"",VLOOKUP($C820,'[1]Инф. по МКД'!$D$3:$T$13113,9,0))),"",IF(ISBLANK($C820),"",VLOOKUP($C820,'[1]Инф. по МКД'!$D$3:$T$13113,9,0)))</f>
        <v/>
      </c>
      <c r="H820" s="32" t="str">
        <f>IF(ISERROR(IF(ISBLANK($C820),"",VLOOKUP($C820,'[1]Инф. по МКД'!$D$3:$T$13113,10,0))),"",IF(ISBLANK($C820),"",VLOOKUP($C820,'[1]Инф. по МКД'!$D$3:$T$13113,10,0)))</f>
        <v/>
      </c>
      <c r="I820" s="36" t="str">
        <f>IF(ISERROR(IF(ISBLANK($C820),"",VLOOKUP($C820,'[1]Инф. по МКД'!$D$3:$T$13113,14,0))),"",IF(ISBLANK($C820),"",VLOOKUP($C820,'[1]Инф. по МКД'!$D$3:$T$13113,14,0)))</f>
        <v/>
      </c>
      <c r="J820" s="36" t="str">
        <f>IF(ISERROR(IF(ISBLANK($C820),"",VLOOKUP($C820,'[1]Инф. по МКД'!$D$3:$T$13113,15,0))),"",IF(ISBLANK($C820),"",VLOOKUP($C820,'[1]Инф. по МКД'!$D$3:$T$13113,15,0)))</f>
        <v/>
      </c>
      <c r="K820" s="36" t="str">
        <f>IF(ISERROR(IF(ISBLANK($C820),"",VLOOKUP($C820,'[1]Инф. по МКД'!$D$3:$T$13113,16,0))),"",IF(ISBLANK($C820),"",VLOOKUP($C820,'[1]Инф. по МКД'!$D$3:$T$13113,16,0)))</f>
        <v/>
      </c>
      <c r="L820" s="36" t="str">
        <f>IF(ISERROR(IF(ISBLANK($C820),"",VLOOKUP($C820,'[1]Инф. по МКД'!$D$3:$T$13113,17,0))),"",IF(ISBLANK($C820),"",VLOOKUP($C820,'[1]Инф. по МКД'!$D$3:$T$13113,17,0)))</f>
        <v/>
      </c>
      <c r="M820" s="36">
        <f t="shared" si="114"/>
        <v>133313918.04999998</v>
      </c>
      <c r="N820" s="36"/>
      <c r="O820" s="36"/>
      <c r="P820" s="36"/>
      <c r="Q820" s="36">
        <f>IF('Форма 2'!D820=0,"",'Форма 2'!D820-N820-O820-P820)</f>
        <v>133313918.04999998</v>
      </c>
      <c r="R820" s="93"/>
      <c r="S820" s="93"/>
      <c r="T820" s="32"/>
      <c r="U820" s="32"/>
      <c r="V820" s="84"/>
      <c r="W820" s="84">
        <f t="shared" si="116"/>
        <v>0</v>
      </c>
      <c r="X820" s="85"/>
      <c r="Y820" s="85"/>
      <c r="Z820" s="85"/>
      <c r="AA820" s="85"/>
      <c r="AB820" s="85"/>
      <c r="AC820" s="85"/>
      <c r="AD820" s="85"/>
      <c r="AE820" s="99"/>
      <c r="AF820" s="86"/>
      <c r="AG820" s="85"/>
      <c r="AH820" s="85"/>
      <c r="AI820" s="85"/>
      <c r="AJ820" s="85"/>
      <c r="AK820" s="85"/>
      <c r="AL820" s="85"/>
      <c r="AM820" s="85"/>
      <c r="AN820" s="85"/>
      <c r="AO820" s="85"/>
      <c r="AP820" s="85"/>
      <c r="AQ820" s="85"/>
      <c r="AR820" s="85"/>
    </row>
    <row r="821" spans="1:44" ht="16.5" thickTop="1" thickBot="1" x14ac:dyDescent="0.3">
      <c r="A821" s="61">
        <f t="shared" si="115"/>
        <v>1</v>
      </c>
      <c r="B821" s="92" t="str">
        <f>IF(ISERROR(IF(ISBLANK(C821),"",_xlfn.XLOOKUP(C821,'[1]Инф. по МКД'!$D$3:$D$13151,'[1]Инф. по МКД'!$C$3:$C$13151,,0))),"",IF(ISBLANK(C821),"",_xlfn.XLOOKUP(C821,'[1]Инф. по МКД'!$D$3:$D$13151,'[1]Инф. по МКД'!$C$3:$C$13151,,0)))</f>
        <v>Пермский муниципальный район Пермского края</v>
      </c>
      <c r="C821" s="96" t="s">
        <v>601</v>
      </c>
      <c r="D821" s="74">
        <f>IF(ISERROR(IF(ISBLANK($C821),"",VLOOKUP($C821,'[1]Инф. по МКД'!$D$3:$T$13113,3,0))),"",IF(ISBLANK($C821),"",VLOOKUP($C821,'[1]Инф. по МКД'!$D$3:$T$13113,3,0)))</f>
        <v>1970</v>
      </c>
      <c r="E821" s="75"/>
      <c r="F821" s="87" t="str">
        <f>IF(ISERROR(IF(ISBLANK($C821),"",VLOOKUP($C821,'[1]Инф. по МКД'!$D$3:$T$13113,5,0))),"",IF(ISBLANK($C821),"",VLOOKUP($C821,'[1]Инф. по МКД'!$D$3:$T$13113,5,0)))</f>
        <v>Кирпич</v>
      </c>
      <c r="G821" s="75">
        <f>IF(ISERROR(IF(ISBLANK($C821),"",VLOOKUP($C821,'[1]Инф. по МКД'!$D$3:$T$13113,9,0))),"",IF(ISBLANK($C821),"",VLOOKUP($C821,'[1]Инф. по МКД'!$D$3:$T$13113,9,0)))</f>
        <v>3</v>
      </c>
      <c r="H821" s="61">
        <f>IF(ISERROR(IF(ISBLANK($C821),"",VLOOKUP($C821,'[1]Инф. по МКД'!$D$3:$T$13113,10,0))),"",IF(ISBLANK($C821),"",VLOOKUP($C821,'[1]Инф. по МКД'!$D$3:$T$13113,10,0)))</f>
        <v>3</v>
      </c>
      <c r="I821" s="77">
        <f>IF(ISERROR(IF(ISBLANK($C821),"",VLOOKUP($C821,'[1]Инф. по МКД'!$D$3:$T$13113,14,0))),"",IF(ISBLANK($C821),"",VLOOKUP($C821,'[1]Инф. по МКД'!$D$3:$T$13113,14,0)))</f>
        <v>1626.4</v>
      </c>
      <c r="J821" s="78">
        <f>IF(ISERROR(IF(ISBLANK($C821),"",VLOOKUP($C821,'[1]Инф. по МКД'!$D$3:$T$13113,15,0))),"",IF(ISBLANK($C821),"",VLOOKUP($C821,'[1]Инф. по МКД'!$D$3:$T$13113,15,0)))</f>
        <v>1491.8</v>
      </c>
      <c r="K821" s="77">
        <f>IF(ISERROR(IF(ISBLANK($C821),"",VLOOKUP($C821,'[1]Инф. по МКД'!$D$3:$T$13113,16,0))),"",IF(ISBLANK($C821),"",VLOOKUP($C821,'[1]Инф. по МКД'!$D$3:$T$13113,16,0)))</f>
        <v>1491.8</v>
      </c>
      <c r="L821" s="79">
        <f>IF(ISERROR(IF(ISBLANK($C821),"",VLOOKUP($C821,'[1]Инф. по МКД'!$D$3:$T$13113,17,0))),"",IF(ISBLANK($C821),"",VLOOKUP($C821,'[1]Инф. по МКД'!$D$3:$T$13113,17,0)))</f>
        <v>91</v>
      </c>
      <c r="M821" s="80">
        <f t="shared" si="114"/>
        <v>2111132.2599999998</v>
      </c>
      <c r="N821" s="78"/>
      <c r="O821" s="78"/>
      <c r="P821" s="78"/>
      <c r="Q821" s="80">
        <f>IF('Форма 2'!D821=0,"",'Форма 2'!D821-N821-O821-P821)</f>
        <v>2111132.2599999998</v>
      </c>
      <c r="R821" s="81">
        <f t="shared" ref="R821:R833" si="121">M821/J821</f>
        <v>1415.1577021048397</v>
      </c>
      <c r="S821" s="81">
        <f t="shared" ref="S821:S833" si="122">R821</f>
        <v>1415.1577021048397</v>
      </c>
      <c r="T821" s="82">
        <v>46387</v>
      </c>
      <c r="U821" s="75" t="s">
        <v>44</v>
      </c>
      <c r="V821" s="84"/>
      <c r="W821" s="84">
        <f t="shared" si="116"/>
        <v>1</v>
      </c>
      <c r="X821" s="85" t="s">
        <v>961</v>
      </c>
      <c r="Y821" s="85" t="s">
        <v>961</v>
      </c>
      <c r="Z821" s="85" t="s">
        <v>961</v>
      </c>
      <c r="AA821" s="85" t="s">
        <v>961</v>
      </c>
      <c r="AB821" s="85" t="s">
        <v>961</v>
      </c>
      <c r="AC821" s="85" t="s">
        <v>961</v>
      </c>
      <c r="AD821" s="85" t="s">
        <v>961</v>
      </c>
      <c r="AE821" s="99" t="s">
        <v>961</v>
      </c>
      <c r="AF821" s="86" t="s">
        <v>961</v>
      </c>
      <c r="AG821" s="85" t="s">
        <v>961</v>
      </c>
      <c r="AH821" s="85" t="s">
        <v>961</v>
      </c>
      <c r="AI821" s="85" t="s">
        <v>961</v>
      </c>
      <c r="AJ821" s="85" t="s">
        <v>961</v>
      </c>
      <c r="AK821" s="85">
        <v>1</v>
      </c>
      <c r="AL821" s="85" t="s">
        <v>961</v>
      </c>
      <c r="AM821" s="85" t="s">
        <v>961</v>
      </c>
      <c r="AN821" s="85" t="s">
        <v>961</v>
      </c>
      <c r="AO821" s="85" t="s">
        <v>961</v>
      </c>
      <c r="AP821" s="85" t="s">
        <v>961</v>
      </c>
      <c r="AQ821" s="85" t="s">
        <v>961</v>
      </c>
      <c r="AR821" s="85" t="s">
        <v>961</v>
      </c>
    </row>
    <row r="822" spans="1:44" ht="16.5" thickTop="1" thickBot="1" x14ac:dyDescent="0.3">
      <c r="A822" s="61">
        <f t="shared" si="115"/>
        <v>2</v>
      </c>
      <c r="B822" s="92" t="str">
        <f>IF(ISERROR(IF(ISBLANK(C822),"",_xlfn.XLOOKUP(C822,'[1]Инф. по МКД'!$D$3:$D$13151,'[1]Инф. по МКД'!$C$3:$C$13151,,0))),"",IF(ISBLANK(C822),"",_xlfn.XLOOKUP(C822,'[1]Инф. по МКД'!$D$3:$D$13151,'[1]Инф. по МКД'!$C$3:$C$13151,,0)))</f>
        <v>Пермский муниципальный район Пермского края</v>
      </c>
      <c r="C822" s="96" t="s">
        <v>602</v>
      </c>
      <c r="D822" s="74">
        <f>IF(ISERROR(IF(ISBLANK($C822),"",VLOOKUP($C822,'[1]Инф. по МКД'!$D$3:$T$13113,3,0))),"",IF(ISBLANK($C822),"",VLOOKUP($C822,'[1]Инф. по МКД'!$D$3:$T$13113,3,0)))</f>
        <v>1967</v>
      </c>
      <c r="E822" s="75"/>
      <c r="F822" s="87" t="str">
        <f>IF(ISERROR(IF(ISBLANK($C822),"",VLOOKUP($C822,'[1]Инф. по МКД'!$D$3:$T$13113,5,0))),"",IF(ISBLANK($C822),"",VLOOKUP($C822,'[1]Инф. по МКД'!$D$3:$T$13113,5,0)))</f>
        <v>Кирпич</v>
      </c>
      <c r="G822" s="75">
        <f>IF(ISERROR(IF(ISBLANK($C822),"",VLOOKUP($C822,'[1]Инф. по МКД'!$D$3:$T$13113,9,0))),"",IF(ISBLANK($C822),"",VLOOKUP($C822,'[1]Инф. по МКД'!$D$3:$T$13113,9,0)))</f>
        <v>3</v>
      </c>
      <c r="H822" s="61">
        <f>IF(ISERROR(IF(ISBLANK($C822),"",VLOOKUP($C822,'[1]Инф. по МКД'!$D$3:$T$13113,10,0))),"",IF(ISBLANK($C822),"",VLOOKUP($C822,'[1]Инф. по МКД'!$D$3:$T$13113,10,0)))</f>
        <v>3</v>
      </c>
      <c r="I822" s="77">
        <f>IF(ISERROR(IF(ISBLANK($C822),"",VLOOKUP($C822,'[1]Инф. по МКД'!$D$3:$T$13113,14,0))),"",IF(ISBLANK($C822),"",VLOOKUP($C822,'[1]Инф. по МКД'!$D$3:$T$13113,14,0)))</f>
        <v>1515.9</v>
      </c>
      <c r="J822" s="78">
        <f>IF(ISERROR(IF(ISBLANK($C822),"",VLOOKUP($C822,'[1]Инф. по МКД'!$D$3:$T$13113,15,0))),"",IF(ISBLANK($C822),"",VLOOKUP($C822,'[1]Инф. по МКД'!$D$3:$T$13113,15,0)))</f>
        <v>1515.9</v>
      </c>
      <c r="K822" s="77">
        <f>IF(ISERROR(IF(ISBLANK($C822),"",VLOOKUP($C822,'[1]Инф. по МКД'!$D$3:$T$13113,16,0))),"",IF(ISBLANK($C822),"",VLOOKUP($C822,'[1]Инф. по МКД'!$D$3:$T$13113,16,0)))</f>
        <v>1515.9</v>
      </c>
      <c r="L822" s="79">
        <f>IF(ISERROR(IF(ISBLANK($C822),"",VLOOKUP($C822,'[1]Инф. по МКД'!$D$3:$T$13113,17,0))),"",IF(ISBLANK($C822),"",VLOOKUP($C822,'[1]Инф. по МКД'!$D$3:$T$13113,17,0)))</f>
        <v>113</v>
      </c>
      <c r="M822" s="80">
        <f t="shared" si="114"/>
        <v>5744184.71</v>
      </c>
      <c r="N822" s="78"/>
      <c r="O822" s="78"/>
      <c r="P822" s="78"/>
      <c r="Q822" s="80">
        <f>IF('Форма 2'!D822=0,"",'Форма 2'!D822-N822-O822-P822)</f>
        <v>5744184.71</v>
      </c>
      <c r="R822" s="81">
        <f t="shared" si="121"/>
        <v>3789.2899993403257</v>
      </c>
      <c r="S822" s="81">
        <f t="shared" si="122"/>
        <v>3789.2899993403257</v>
      </c>
      <c r="T822" s="82">
        <v>46387</v>
      </c>
      <c r="U822" s="75" t="s">
        <v>44</v>
      </c>
      <c r="V822" s="83"/>
      <c r="W822" s="84">
        <f t="shared" si="116"/>
        <v>3</v>
      </c>
      <c r="X822" s="85">
        <v>1</v>
      </c>
      <c r="Y822" s="85" t="s">
        <v>961</v>
      </c>
      <c r="Z822" s="85" t="s">
        <v>961</v>
      </c>
      <c r="AA822" s="85">
        <v>1</v>
      </c>
      <c r="AB822" s="85" t="s">
        <v>961</v>
      </c>
      <c r="AC822" s="85" t="s">
        <v>961</v>
      </c>
      <c r="AD822" s="85" t="s">
        <v>961</v>
      </c>
      <c r="AE822" s="99" t="s">
        <v>961</v>
      </c>
      <c r="AF822" s="86" t="s">
        <v>961</v>
      </c>
      <c r="AG822" s="85" t="s">
        <v>961</v>
      </c>
      <c r="AH822" s="85" t="s">
        <v>961</v>
      </c>
      <c r="AI822" s="85" t="s">
        <v>961</v>
      </c>
      <c r="AJ822" s="85" t="s">
        <v>961</v>
      </c>
      <c r="AK822" s="85" t="s">
        <v>961</v>
      </c>
      <c r="AL822" s="85" t="s">
        <v>961</v>
      </c>
      <c r="AM822" s="85" t="s">
        <v>961</v>
      </c>
      <c r="AN822" s="85" t="s">
        <v>961</v>
      </c>
      <c r="AO822" s="85" t="s">
        <v>961</v>
      </c>
      <c r="AP822" s="85">
        <v>1</v>
      </c>
      <c r="AQ822" s="85" t="s">
        <v>961</v>
      </c>
      <c r="AR822" s="85" t="s">
        <v>961</v>
      </c>
    </row>
    <row r="823" spans="1:44" ht="16.5" thickTop="1" thickBot="1" x14ac:dyDescent="0.3">
      <c r="A823" s="61">
        <f t="shared" si="115"/>
        <v>3</v>
      </c>
      <c r="B823" s="92" t="str">
        <f>IF(ISERROR(IF(ISBLANK(C823),"",_xlfn.XLOOKUP(C823,'[1]Инф. по МКД'!$D$3:$D$13151,'[1]Инф. по МКД'!$C$3:$C$13151,,0))),"",IF(ISBLANK(C823),"",_xlfn.XLOOKUP(C823,'[1]Инф. по МКД'!$D$3:$D$13151,'[1]Инф. по МКД'!$C$3:$C$13151,,0)))</f>
        <v>Пермский муниципальный район Пермского края</v>
      </c>
      <c r="C823" s="96" t="s">
        <v>603</v>
      </c>
      <c r="D823" s="74">
        <f>IF(ISERROR(IF(ISBLANK($C823),"",VLOOKUP($C823,'[1]Инф. по МКД'!$D$3:$T$13113,3,0))),"",IF(ISBLANK($C823),"",VLOOKUP($C823,'[1]Инф. по МКД'!$D$3:$T$13113,3,0)))</f>
        <v>1967</v>
      </c>
      <c r="E823" s="75"/>
      <c r="F823" s="87" t="str">
        <f>IF(ISERROR(IF(ISBLANK($C823),"",VLOOKUP($C823,'[1]Инф. по МКД'!$D$3:$T$13113,5,0))),"",IF(ISBLANK($C823),"",VLOOKUP($C823,'[1]Инф. по МКД'!$D$3:$T$13113,5,0)))</f>
        <v>Дерево</v>
      </c>
      <c r="G823" s="75">
        <f>IF(ISERROR(IF(ISBLANK($C823),"",VLOOKUP($C823,'[1]Инф. по МКД'!$D$3:$T$13113,9,0))),"",IF(ISBLANK($C823),"",VLOOKUP($C823,'[1]Инф. по МКД'!$D$3:$T$13113,9,0)))</f>
        <v>2</v>
      </c>
      <c r="H823" s="61">
        <f>IF(ISERROR(IF(ISBLANK($C823),"",VLOOKUP($C823,'[1]Инф. по МКД'!$D$3:$T$13113,10,0))),"",IF(ISBLANK($C823),"",VLOOKUP($C823,'[1]Инф. по МКД'!$D$3:$T$13113,10,0)))</f>
        <v>2</v>
      </c>
      <c r="I823" s="77">
        <f>IF(ISERROR(IF(ISBLANK($C823),"",VLOOKUP($C823,'[1]Инф. по МКД'!$D$3:$T$13113,14,0))),"",IF(ISBLANK($C823),"",VLOOKUP($C823,'[1]Инф. по МКД'!$D$3:$T$13113,14,0)))</f>
        <v>597.20000000000005</v>
      </c>
      <c r="J823" s="78">
        <f>IF(ISERROR(IF(ISBLANK($C823),"",VLOOKUP($C823,'[1]Инф. по МКД'!$D$3:$T$13113,15,0))),"",IF(ISBLANK($C823),"",VLOOKUP($C823,'[1]Инф. по МКД'!$D$3:$T$13113,15,0)))</f>
        <v>515</v>
      </c>
      <c r="K823" s="77">
        <f>IF(ISERROR(IF(ISBLANK($C823),"",VLOOKUP($C823,'[1]Инф. по МКД'!$D$3:$T$13113,16,0))),"",IF(ISBLANK($C823),"",VLOOKUP($C823,'[1]Инф. по МКД'!$D$3:$T$13113,16,0)))</f>
        <v>515</v>
      </c>
      <c r="L823" s="79">
        <f>IF(ISERROR(IF(ISBLANK($C823),"",VLOOKUP($C823,'[1]Инф. по МКД'!$D$3:$T$13113,17,0))),"",IF(ISBLANK($C823),"",VLOOKUP($C823,'[1]Инф. по МКД'!$D$3:$T$13113,17,0)))</f>
        <v>34</v>
      </c>
      <c r="M823" s="80">
        <f t="shared" si="114"/>
        <v>9629706.6699999999</v>
      </c>
      <c r="N823" s="78"/>
      <c r="O823" s="78"/>
      <c r="P823" s="78"/>
      <c r="Q823" s="80">
        <f>IF('Форма 2'!D823=0,"",'Форма 2'!D823-N823-O823-P823)</f>
        <v>9629706.6699999999</v>
      </c>
      <c r="R823" s="81">
        <f t="shared" si="121"/>
        <v>18698.459553398057</v>
      </c>
      <c r="S823" s="81">
        <f t="shared" si="122"/>
        <v>18698.459553398057</v>
      </c>
      <c r="T823" s="82">
        <v>46387</v>
      </c>
      <c r="U823" s="75" t="s">
        <v>43</v>
      </c>
      <c r="V823" s="83"/>
      <c r="W823" s="84">
        <f t="shared" si="116"/>
        <v>3</v>
      </c>
      <c r="X823" s="85">
        <v>1</v>
      </c>
      <c r="Y823" s="85" t="s">
        <v>961</v>
      </c>
      <c r="Z823" s="85" t="s">
        <v>961</v>
      </c>
      <c r="AA823" s="85" t="s">
        <v>961</v>
      </c>
      <c r="AB823" s="85" t="s">
        <v>961</v>
      </c>
      <c r="AC823" s="85" t="s">
        <v>961</v>
      </c>
      <c r="AD823" s="85" t="s">
        <v>961</v>
      </c>
      <c r="AE823" s="99" t="s">
        <v>961</v>
      </c>
      <c r="AF823" s="86" t="s">
        <v>961</v>
      </c>
      <c r="AG823" s="85">
        <v>1</v>
      </c>
      <c r="AH823" s="85">
        <v>1</v>
      </c>
      <c r="AI823" s="85" t="s">
        <v>961</v>
      </c>
      <c r="AJ823" s="85" t="s">
        <v>961</v>
      </c>
      <c r="AK823" s="85" t="s">
        <v>961</v>
      </c>
      <c r="AL823" s="85" t="s">
        <v>961</v>
      </c>
      <c r="AM823" s="85" t="s">
        <v>961</v>
      </c>
      <c r="AN823" s="85" t="s">
        <v>961</v>
      </c>
      <c r="AO823" s="85" t="s">
        <v>961</v>
      </c>
      <c r="AP823" s="85" t="s">
        <v>961</v>
      </c>
      <c r="AQ823" s="85" t="s">
        <v>961</v>
      </c>
      <c r="AR823" s="85" t="s">
        <v>961</v>
      </c>
    </row>
    <row r="824" spans="1:44" ht="16.5" thickTop="1" thickBot="1" x14ac:dyDescent="0.3">
      <c r="A824" s="61">
        <f t="shared" si="115"/>
        <v>4</v>
      </c>
      <c r="B824" s="92" t="str">
        <f>IF(ISERROR(IF(ISBLANK(C824),"",_xlfn.XLOOKUP(C824,'[1]Инф. по МКД'!$D$3:$D$13151,'[1]Инф. по МКД'!$C$3:$C$13151,,0))),"",IF(ISBLANK(C824),"",_xlfn.XLOOKUP(C824,'[1]Инф. по МКД'!$D$3:$D$13151,'[1]Инф. по МКД'!$C$3:$C$13151,,0)))</f>
        <v>Пермский муниципальный район Пермского края</v>
      </c>
      <c r="C824" s="96" t="s">
        <v>606</v>
      </c>
      <c r="D824" s="74">
        <f>IF(ISERROR(IF(ISBLANK($C824),"",VLOOKUP($C824,'[1]Инф. по МКД'!$D$3:$T$13113,3,0))),"",IF(ISBLANK($C824),"",VLOOKUP($C824,'[1]Инф. по МКД'!$D$3:$T$13113,3,0)))</f>
        <v>1961</v>
      </c>
      <c r="E824" s="75"/>
      <c r="F824" s="87" t="str">
        <f>IF(ISERROR(IF(ISBLANK($C824),"",VLOOKUP($C824,'[1]Инф. по МКД'!$D$3:$T$13113,5,0))),"",IF(ISBLANK($C824),"",VLOOKUP($C824,'[1]Инф. по МКД'!$D$3:$T$13113,5,0)))</f>
        <v>Шлакоблок</v>
      </c>
      <c r="G824" s="75">
        <f>IF(ISERROR(IF(ISBLANK($C824),"",VLOOKUP($C824,'[1]Инф. по МКД'!$D$3:$T$13113,9,0))),"",IF(ISBLANK($C824),"",VLOOKUP($C824,'[1]Инф. по МКД'!$D$3:$T$13113,9,0)))</f>
        <v>4</v>
      </c>
      <c r="H824" s="61">
        <f>IF(ISERROR(IF(ISBLANK($C824),"",VLOOKUP($C824,'[1]Инф. по МКД'!$D$3:$T$13113,10,0))),"",IF(ISBLANK($C824),"",VLOOKUP($C824,'[1]Инф. по МКД'!$D$3:$T$13113,10,0)))</f>
        <v>2</v>
      </c>
      <c r="I824" s="77">
        <f>IF(ISERROR(IF(ISBLANK($C824),"",VLOOKUP($C824,'[1]Инф. по МКД'!$D$3:$T$13113,14,0))),"",IF(ISBLANK($C824),"",VLOOKUP($C824,'[1]Инф. по МКД'!$D$3:$T$13113,14,0)))</f>
        <v>1405.3</v>
      </c>
      <c r="J824" s="78">
        <f>IF(ISERROR(IF(ISBLANK($C824),"",VLOOKUP($C824,'[1]Инф. по МКД'!$D$3:$T$13113,15,0))),"",IF(ISBLANK($C824),"",VLOOKUP($C824,'[1]Инф. по МКД'!$D$3:$T$13113,15,0)))</f>
        <v>1133.0999999999999</v>
      </c>
      <c r="K824" s="77">
        <f>IF(ISERROR(IF(ISBLANK($C824),"",VLOOKUP($C824,'[1]Инф. по МКД'!$D$3:$T$13113,16,0))),"",IF(ISBLANK($C824),"",VLOOKUP($C824,'[1]Инф. по МКД'!$D$3:$T$13113,16,0)))</f>
        <v>1133.0999999999999</v>
      </c>
      <c r="L824" s="79">
        <f>IF(ISERROR(IF(ISBLANK($C824),"",VLOOKUP($C824,'[1]Инф. по МКД'!$D$3:$T$13113,17,0))),"",IF(ISBLANK($C824),"",VLOOKUP($C824,'[1]Инф. по МКД'!$D$3:$T$13113,17,0)))</f>
        <v>88</v>
      </c>
      <c r="M824" s="80">
        <f t="shared" si="114"/>
        <v>11438664.199999999</v>
      </c>
      <c r="N824" s="78"/>
      <c r="O824" s="78"/>
      <c r="P824" s="78"/>
      <c r="Q824" s="80">
        <f>IF('Форма 2'!D824=0,"",'Форма 2'!D824-N824-O824-P824)</f>
        <v>11438664.199999999</v>
      </c>
      <c r="R824" s="81">
        <f t="shared" si="121"/>
        <v>10095.017385932399</v>
      </c>
      <c r="S824" s="81">
        <f t="shared" si="122"/>
        <v>10095.017385932399</v>
      </c>
      <c r="T824" s="82">
        <v>46387</v>
      </c>
      <c r="U824" s="75" t="s">
        <v>44</v>
      </c>
      <c r="V824" s="83"/>
      <c r="W824" s="84">
        <f t="shared" si="116"/>
        <v>2</v>
      </c>
      <c r="X824" s="85" t="s">
        <v>961</v>
      </c>
      <c r="Y824" s="85" t="s">
        <v>961</v>
      </c>
      <c r="Z824" s="85" t="s">
        <v>961</v>
      </c>
      <c r="AA824" s="85" t="s">
        <v>961</v>
      </c>
      <c r="AB824" s="85" t="s">
        <v>961</v>
      </c>
      <c r="AC824" s="85" t="s">
        <v>961</v>
      </c>
      <c r="AD824" s="85">
        <v>1</v>
      </c>
      <c r="AE824" s="99" t="s">
        <v>961</v>
      </c>
      <c r="AF824" s="86" t="s">
        <v>961</v>
      </c>
      <c r="AG824" s="85" t="s">
        <v>961</v>
      </c>
      <c r="AH824" s="85" t="s">
        <v>961</v>
      </c>
      <c r="AI824" s="85">
        <v>1</v>
      </c>
      <c r="AJ824" s="85" t="s">
        <v>961</v>
      </c>
      <c r="AK824" s="85" t="s">
        <v>961</v>
      </c>
      <c r="AL824" s="85" t="s">
        <v>961</v>
      </c>
      <c r="AM824" s="85" t="s">
        <v>961</v>
      </c>
      <c r="AN824" s="85" t="s">
        <v>961</v>
      </c>
      <c r="AO824" s="85" t="s">
        <v>961</v>
      </c>
      <c r="AP824" s="85" t="s">
        <v>961</v>
      </c>
      <c r="AQ824" s="85" t="s">
        <v>961</v>
      </c>
      <c r="AR824" s="85" t="s">
        <v>961</v>
      </c>
    </row>
    <row r="825" spans="1:44" ht="16.5" thickTop="1" thickBot="1" x14ac:dyDescent="0.3">
      <c r="A825" s="61">
        <f t="shared" si="115"/>
        <v>5</v>
      </c>
      <c r="B825" s="92" t="str">
        <f>IF(ISERROR(IF(ISBLANK(C825),"",_xlfn.XLOOKUP(C825,'[1]Инф. по МКД'!$D$3:$D$13151,'[1]Инф. по МКД'!$C$3:$C$13151,,0))),"",IF(ISBLANK(C825),"",_xlfn.XLOOKUP(C825,'[1]Инф. по МКД'!$D$3:$D$13151,'[1]Инф. по МКД'!$C$3:$C$13151,,0)))</f>
        <v>Пермский муниципальный район Пермского края</v>
      </c>
      <c r="C825" s="96" t="s">
        <v>607</v>
      </c>
      <c r="D825" s="74">
        <f>IF(ISERROR(IF(ISBLANK($C825),"",VLOOKUP($C825,'[1]Инф. по МКД'!$D$3:$T$13113,3,0))),"",IF(ISBLANK($C825),"",VLOOKUP($C825,'[1]Инф. по МКД'!$D$3:$T$13113,3,0)))</f>
        <v>1963</v>
      </c>
      <c r="E825" s="75"/>
      <c r="F825" s="87" t="str">
        <f>IF(ISERROR(IF(ISBLANK($C825),"",VLOOKUP($C825,'[1]Инф. по МКД'!$D$3:$T$13113,5,0))),"",IF(ISBLANK($C825),"",VLOOKUP($C825,'[1]Инф. по МКД'!$D$3:$T$13113,5,0)))</f>
        <v>Шлакоблок</v>
      </c>
      <c r="G825" s="75">
        <f>IF(ISERROR(IF(ISBLANK($C825),"",VLOOKUP($C825,'[1]Инф. по МКД'!$D$3:$T$13113,9,0))),"",IF(ISBLANK($C825),"",VLOOKUP($C825,'[1]Инф. по МКД'!$D$3:$T$13113,9,0)))</f>
        <v>4</v>
      </c>
      <c r="H825" s="61">
        <f>IF(ISERROR(IF(ISBLANK($C825),"",VLOOKUP($C825,'[1]Инф. по МКД'!$D$3:$T$13113,10,0))),"",IF(ISBLANK($C825),"",VLOOKUP($C825,'[1]Инф. по МКД'!$D$3:$T$13113,10,0)))</f>
        <v>3</v>
      </c>
      <c r="I825" s="77">
        <f>IF(ISERROR(IF(ISBLANK($C825),"",VLOOKUP($C825,'[1]Инф. по МКД'!$D$3:$T$13113,14,0))),"",IF(ISBLANK($C825),"",VLOOKUP($C825,'[1]Инф. по МКД'!$D$3:$T$13113,14,0)))</f>
        <v>2172.5</v>
      </c>
      <c r="J825" s="78">
        <f>IF(ISERROR(IF(ISBLANK($C825),"",VLOOKUP($C825,'[1]Инф. по МКД'!$D$3:$T$13113,15,0))),"",IF(ISBLANK($C825),"",VLOOKUP($C825,'[1]Инф. по МКД'!$D$3:$T$13113,15,0)))</f>
        <v>2028.4</v>
      </c>
      <c r="K825" s="77">
        <f>IF(ISERROR(IF(ISBLANK($C825),"",VLOOKUP($C825,'[1]Инф. по МКД'!$D$3:$T$13113,16,0))),"",IF(ISBLANK($C825),"",VLOOKUP($C825,'[1]Инф. по МКД'!$D$3:$T$13113,16,0)))</f>
        <v>2028.4</v>
      </c>
      <c r="L825" s="79">
        <f>IF(ISERROR(IF(ISBLANK($C825),"",VLOOKUP($C825,'[1]Инф. по МКД'!$D$3:$T$13113,17,0))),"",IF(ISBLANK($C825),"",VLOOKUP($C825,'[1]Инф. по МКД'!$D$3:$T$13113,17,0)))</f>
        <v>132</v>
      </c>
      <c r="M825" s="80">
        <f t="shared" si="114"/>
        <v>3778368.55</v>
      </c>
      <c r="N825" s="78"/>
      <c r="O825" s="78"/>
      <c r="P825" s="78"/>
      <c r="Q825" s="80">
        <f>IF('Форма 2'!D825=0,"",'Форма 2'!D825-N825-O825-P825)</f>
        <v>3778368.55</v>
      </c>
      <c r="R825" s="81">
        <f t="shared" si="121"/>
        <v>1862.733459869848</v>
      </c>
      <c r="S825" s="81">
        <f t="shared" si="122"/>
        <v>1862.733459869848</v>
      </c>
      <c r="T825" s="82">
        <v>46387</v>
      </c>
      <c r="U825" s="75" t="s">
        <v>44</v>
      </c>
      <c r="V825" s="84"/>
      <c r="W825" s="84">
        <f t="shared" si="116"/>
        <v>1</v>
      </c>
      <c r="X825" s="85" t="s">
        <v>961</v>
      </c>
      <c r="Y825" s="85" t="s">
        <v>961</v>
      </c>
      <c r="Z825" s="85" t="s">
        <v>961</v>
      </c>
      <c r="AA825" s="85" t="s">
        <v>961</v>
      </c>
      <c r="AB825" s="85" t="s">
        <v>961</v>
      </c>
      <c r="AC825" s="85" t="s">
        <v>961</v>
      </c>
      <c r="AD825" s="85" t="s">
        <v>961</v>
      </c>
      <c r="AE825" s="99" t="s">
        <v>961</v>
      </c>
      <c r="AF825" s="86" t="s">
        <v>961</v>
      </c>
      <c r="AG825" s="85" t="s">
        <v>961</v>
      </c>
      <c r="AH825" s="85" t="s">
        <v>961</v>
      </c>
      <c r="AI825" s="85" t="s">
        <v>961</v>
      </c>
      <c r="AJ825" s="85" t="s">
        <v>961</v>
      </c>
      <c r="AK825" s="85" t="s">
        <v>961</v>
      </c>
      <c r="AL825" s="85" t="s">
        <v>961</v>
      </c>
      <c r="AM825" s="85" t="s">
        <v>961</v>
      </c>
      <c r="AN825" s="85" t="s">
        <v>961</v>
      </c>
      <c r="AO825" s="85" t="s">
        <v>961</v>
      </c>
      <c r="AP825" s="85">
        <v>1</v>
      </c>
      <c r="AQ825" s="85" t="s">
        <v>961</v>
      </c>
      <c r="AR825" s="85" t="s">
        <v>961</v>
      </c>
    </row>
    <row r="826" spans="1:44" ht="16.5" thickTop="1" thickBot="1" x14ac:dyDescent="0.3">
      <c r="A826" s="61">
        <f t="shared" si="115"/>
        <v>6</v>
      </c>
      <c r="B826" s="92" t="str">
        <f>IF(ISERROR(IF(ISBLANK(C826),"",_xlfn.XLOOKUP(C826,'[1]Инф. по МКД'!$D$3:$D$13151,'[1]Инф. по МКД'!$C$3:$C$13151,,0))),"",IF(ISBLANK(C826),"",_xlfn.XLOOKUP(C826,'[1]Инф. по МКД'!$D$3:$D$13151,'[1]Инф. по МКД'!$C$3:$C$13151,,0)))</f>
        <v>Пермский муниципальный район Пермского края</v>
      </c>
      <c r="C826" s="96" t="s">
        <v>608</v>
      </c>
      <c r="D826" s="74">
        <f>IF(ISERROR(IF(ISBLANK($C826),"",VLOOKUP($C826,'[1]Инф. по МКД'!$D$3:$T$13113,3,0))),"",IF(ISBLANK($C826),"",VLOOKUP($C826,'[1]Инф. по МКД'!$D$3:$T$13113,3,0)))</f>
        <v>1974</v>
      </c>
      <c r="E826" s="75"/>
      <c r="F826" s="87" t="str">
        <f>IF(ISERROR(IF(ISBLANK($C826),"",VLOOKUP($C826,'[1]Инф. по МКД'!$D$3:$T$13113,5,0))),"",IF(ISBLANK($C826),"",VLOOKUP($C826,'[1]Инф. по МКД'!$D$3:$T$13113,5,0)))</f>
        <v>Шлакоблок</v>
      </c>
      <c r="G826" s="75">
        <f>IF(ISERROR(IF(ISBLANK($C826),"",VLOOKUP($C826,'[1]Инф. по МКД'!$D$3:$T$13113,9,0))),"",IF(ISBLANK($C826),"",VLOOKUP($C826,'[1]Инф. по МКД'!$D$3:$T$13113,9,0)))</f>
        <v>5</v>
      </c>
      <c r="H826" s="61">
        <f>IF(ISERROR(IF(ISBLANK($C826),"",VLOOKUP($C826,'[1]Инф. по МКД'!$D$3:$T$13113,10,0))),"",IF(ISBLANK($C826),"",VLOOKUP($C826,'[1]Инф. по МКД'!$D$3:$T$13113,10,0)))</f>
        <v>4</v>
      </c>
      <c r="I826" s="77">
        <f>IF(ISERROR(IF(ISBLANK($C826),"",VLOOKUP($C826,'[1]Инф. по МКД'!$D$3:$T$13113,14,0))),"",IF(ISBLANK($C826),"",VLOOKUP($C826,'[1]Инф. по МКД'!$D$3:$T$13113,14,0)))</f>
        <v>3008.2</v>
      </c>
      <c r="J826" s="78">
        <f>IF(ISERROR(IF(ISBLANK($C826),"",VLOOKUP($C826,'[1]Инф. по МКД'!$D$3:$T$13113,15,0))),"",IF(ISBLANK($C826),"",VLOOKUP($C826,'[1]Инф. по МКД'!$D$3:$T$13113,15,0)))</f>
        <v>2730.2</v>
      </c>
      <c r="K826" s="77">
        <f>IF(ISERROR(IF(ISBLANK($C826),"",VLOOKUP($C826,'[1]Инф. по МКД'!$D$3:$T$13113,16,0))),"",IF(ISBLANK($C826),"",VLOOKUP($C826,'[1]Инф. по МКД'!$D$3:$T$13113,16,0)))</f>
        <v>2730.2</v>
      </c>
      <c r="L826" s="79">
        <f>IF(ISERROR(IF(ISBLANK($C826),"",VLOOKUP($C826,'[1]Инф. по МКД'!$D$3:$T$13113,17,0))),"",IF(ISBLANK($C826),"",VLOOKUP($C826,'[1]Инф. по МКД'!$D$3:$T$13113,17,0)))</f>
        <v>168</v>
      </c>
      <c r="M826" s="80">
        <f t="shared" si="114"/>
        <v>34809025.310000002</v>
      </c>
      <c r="N826" s="78"/>
      <c r="O826" s="78"/>
      <c r="P826" s="78"/>
      <c r="Q826" s="80">
        <f>IF('Форма 2'!D826=0,"",'Форма 2'!D826-N826-O826-P826)</f>
        <v>34809025.310000002</v>
      </c>
      <c r="R826" s="81">
        <f t="shared" si="121"/>
        <v>12749.624683173395</v>
      </c>
      <c r="S826" s="81">
        <f t="shared" si="122"/>
        <v>12749.624683173395</v>
      </c>
      <c r="T826" s="82">
        <v>46387</v>
      </c>
      <c r="U826" s="75" t="s">
        <v>44</v>
      </c>
      <c r="V826" s="84"/>
      <c r="W826" s="84">
        <f t="shared" si="116"/>
        <v>2</v>
      </c>
      <c r="X826" s="85" t="s">
        <v>961</v>
      </c>
      <c r="Y826" s="85" t="s">
        <v>961</v>
      </c>
      <c r="Z826" s="85" t="s">
        <v>961</v>
      </c>
      <c r="AA826" s="85" t="s">
        <v>961</v>
      </c>
      <c r="AB826" s="85" t="s">
        <v>961</v>
      </c>
      <c r="AC826" s="85" t="s">
        <v>961</v>
      </c>
      <c r="AD826" s="85" t="s">
        <v>961</v>
      </c>
      <c r="AE826" s="99" t="s">
        <v>961</v>
      </c>
      <c r="AF826" s="86" t="s">
        <v>961</v>
      </c>
      <c r="AG826" s="85">
        <v>1</v>
      </c>
      <c r="AH826" s="85" t="s">
        <v>961</v>
      </c>
      <c r="AI826" s="85">
        <v>1</v>
      </c>
      <c r="AJ826" s="85" t="s">
        <v>961</v>
      </c>
      <c r="AK826" s="85" t="s">
        <v>961</v>
      </c>
      <c r="AL826" s="85" t="s">
        <v>961</v>
      </c>
      <c r="AM826" s="85" t="s">
        <v>961</v>
      </c>
      <c r="AN826" s="85" t="s">
        <v>961</v>
      </c>
      <c r="AO826" s="85" t="s">
        <v>961</v>
      </c>
      <c r="AP826" s="85" t="s">
        <v>961</v>
      </c>
      <c r="AQ826" s="85" t="s">
        <v>961</v>
      </c>
      <c r="AR826" s="85" t="s">
        <v>961</v>
      </c>
    </row>
    <row r="827" spans="1:44" ht="16.5" thickTop="1" thickBot="1" x14ac:dyDescent="0.3">
      <c r="A827" s="61">
        <f t="shared" si="115"/>
        <v>7</v>
      </c>
      <c r="B827" s="92" t="str">
        <f>IF(ISERROR(IF(ISBLANK(C827),"",_xlfn.XLOOKUP(C827,'[1]Инф. по МКД'!$D$3:$D$13151,'[1]Инф. по МКД'!$C$3:$C$13151,,0))),"",IF(ISBLANK(C827),"",_xlfn.XLOOKUP(C827,'[1]Инф. по МКД'!$D$3:$D$13151,'[1]Инф. по МКД'!$C$3:$C$13151,,0)))</f>
        <v>Пермский муниципальный район Пермского края</v>
      </c>
      <c r="C827" s="96" t="s">
        <v>609</v>
      </c>
      <c r="D827" s="74">
        <f>IF(ISERROR(IF(ISBLANK($C827),"",VLOOKUP($C827,'[1]Инф. по МКД'!$D$3:$T$13113,3,0))),"",IF(ISBLANK($C827),"",VLOOKUP($C827,'[1]Инф. по МКД'!$D$3:$T$13113,3,0)))</f>
        <v>1976</v>
      </c>
      <c r="E827" s="75"/>
      <c r="F827" s="87" t="str">
        <f>IF(ISERROR(IF(ISBLANK($C827),"",VLOOKUP($C827,'[1]Инф. по МКД'!$D$3:$T$13113,5,0))),"",IF(ISBLANK($C827),"",VLOOKUP($C827,'[1]Инф. по МКД'!$D$3:$T$13113,5,0)))</f>
        <v>Шлакоблок</v>
      </c>
      <c r="G827" s="75">
        <f>IF(ISERROR(IF(ISBLANK($C827),"",VLOOKUP($C827,'[1]Инф. по МКД'!$D$3:$T$13113,9,0))),"",IF(ISBLANK($C827),"",VLOOKUP($C827,'[1]Инф. по МКД'!$D$3:$T$13113,9,0)))</f>
        <v>5</v>
      </c>
      <c r="H827" s="61">
        <f>IF(ISERROR(IF(ISBLANK($C827),"",VLOOKUP($C827,'[1]Инф. по МКД'!$D$3:$T$13113,10,0))),"",IF(ISBLANK($C827),"",VLOOKUP($C827,'[1]Инф. по МКД'!$D$3:$T$13113,10,0)))</f>
        <v>4</v>
      </c>
      <c r="I827" s="77">
        <f>IF(ISERROR(IF(ISBLANK($C827),"",VLOOKUP($C827,'[1]Инф. по МКД'!$D$3:$T$13113,14,0))),"",IF(ISBLANK($C827),"",VLOOKUP($C827,'[1]Инф. по МКД'!$D$3:$T$13113,14,0)))</f>
        <v>3024</v>
      </c>
      <c r="J827" s="78">
        <f>IF(ISERROR(IF(ISBLANK($C827),"",VLOOKUP($C827,'[1]Инф. по МКД'!$D$3:$T$13113,15,0))),"",IF(ISBLANK($C827),"",VLOOKUP($C827,'[1]Инф. по МКД'!$D$3:$T$13113,15,0)))</f>
        <v>2752</v>
      </c>
      <c r="K827" s="77">
        <f>IF(ISERROR(IF(ISBLANK($C827),"",VLOOKUP($C827,'[1]Инф. по МКД'!$D$3:$T$13113,16,0))),"",IF(ISBLANK($C827),"",VLOOKUP($C827,'[1]Инф. по МКД'!$D$3:$T$13113,16,0)))</f>
        <v>2752</v>
      </c>
      <c r="L827" s="79">
        <f>IF(ISERROR(IF(ISBLANK($C827),"",VLOOKUP($C827,'[1]Инф. по МКД'!$D$3:$T$13113,17,0))),"",IF(ISBLANK($C827),"",VLOOKUP($C827,'[1]Инф. по МКД'!$D$3:$T$13113,17,0)))</f>
        <v>156</v>
      </c>
      <c r="M827" s="80">
        <f t="shared" si="114"/>
        <v>21373208.640000001</v>
      </c>
      <c r="N827" s="78"/>
      <c r="O827" s="78"/>
      <c r="P827" s="78"/>
      <c r="Q827" s="80">
        <f>IF('Форма 2'!D827=0,"",'Форма 2'!D827-N827-O827-P827)</f>
        <v>21373208.640000001</v>
      </c>
      <c r="R827" s="81">
        <f t="shared" si="121"/>
        <v>7766.427558139535</v>
      </c>
      <c r="S827" s="81">
        <f t="shared" si="122"/>
        <v>7766.427558139535</v>
      </c>
      <c r="T827" s="82">
        <v>46387</v>
      </c>
      <c r="U827" s="75" t="s">
        <v>44</v>
      </c>
      <c r="V827" s="84"/>
      <c r="W827" s="84">
        <f t="shared" si="116"/>
        <v>1</v>
      </c>
      <c r="X827" s="85" t="s">
        <v>961</v>
      </c>
      <c r="Y827" s="85" t="s">
        <v>961</v>
      </c>
      <c r="Z827" s="85" t="s">
        <v>961</v>
      </c>
      <c r="AA827" s="85" t="s">
        <v>961</v>
      </c>
      <c r="AB827" s="85" t="s">
        <v>961</v>
      </c>
      <c r="AC827" s="85" t="s">
        <v>961</v>
      </c>
      <c r="AD827" s="85" t="s">
        <v>961</v>
      </c>
      <c r="AE827" s="99" t="s">
        <v>961</v>
      </c>
      <c r="AF827" s="86" t="s">
        <v>961</v>
      </c>
      <c r="AG827" s="85" t="s">
        <v>961</v>
      </c>
      <c r="AH827" s="85" t="s">
        <v>961</v>
      </c>
      <c r="AI827" s="85">
        <v>1</v>
      </c>
      <c r="AJ827" s="85" t="s">
        <v>961</v>
      </c>
      <c r="AK827" s="85" t="s">
        <v>961</v>
      </c>
      <c r="AL827" s="85" t="s">
        <v>961</v>
      </c>
      <c r="AM827" s="85" t="s">
        <v>961</v>
      </c>
      <c r="AN827" s="85" t="s">
        <v>961</v>
      </c>
      <c r="AO827" s="85" t="s">
        <v>961</v>
      </c>
      <c r="AP827" s="85" t="s">
        <v>961</v>
      </c>
      <c r="AQ827" s="85" t="s">
        <v>961</v>
      </c>
      <c r="AR827" s="85" t="s">
        <v>961</v>
      </c>
    </row>
    <row r="828" spans="1:44" ht="16.5" thickTop="1" thickBot="1" x14ac:dyDescent="0.3">
      <c r="A828" s="61">
        <f t="shared" si="115"/>
        <v>8</v>
      </c>
      <c r="B828" s="92" t="str">
        <f>IF(ISERROR(IF(ISBLANK(C828),"",_xlfn.XLOOKUP(C828,'[1]Инф. по МКД'!$D$3:$D$13151,'[1]Инф. по МКД'!$C$3:$C$13151,,0))),"",IF(ISBLANK(C828),"",_xlfn.XLOOKUP(C828,'[1]Инф. по МКД'!$D$3:$D$13151,'[1]Инф. по МКД'!$C$3:$C$13151,,0)))</f>
        <v>Пермский муниципальный район Пермского края</v>
      </c>
      <c r="C828" s="96" t="s">
        <v>604</v>
      </c>
      <c r="D828" s="74">
        <f>IF(ISERROR(IF(ISBLANK($C828),"",VLOOKUP($C828,'[1]Инф. по МКД'!$D$3:$T$13113,3,0))),"",IF(ISBLANK($C828),"",VLOOKUP($C828,'[1]Инф. по МКД'!$D$3:$T$13113,3,0)))</f>
        <v>1958</v>
      </c>
      <c r="E828" s="75"/>
      <c r="F828" s="87" t="str">
        <f>IF(ISERROR(IF(ISBLANK($C828),"",VLOOKUP($C828,'[1]Инф. по МКД'!$D$3:$T$13113,5,0))),"",IF(ISBLANK($C828),"",VLOOKUP($C828,'[1]Инф. по МКД'!$D$3:$T$13113,5,0)))</f>
        <v>Шлакоблок</v>
      </c>
      <c r="G828" s="75">
        <f>IF(ISERROR(IF(ISBLANK($C828),"",VLOOKUP($C828,'[1]Инф. по МКД'!$D$3:$T$13113,9,0))),"",IF(ISBLANK($C828),"",VLOOKUP($C828,'[1]Инф. по МКД'!$D$3:$T$13113,9,0)))</f>
        <v>3</v>
      </c>
      <c r="H828" s="61">
        <f>IF(ISERROR(IF(ISBLANK($C828),"",VLOOKUP($C828,'[1]Инф. по МКД'!$D$3:$T$13113,10,0))),"",IF(ISBLANK($C828),"",VLOOKUP($C828,'[1]Инф. по МКД'!$D$3:$T$13113,10,0)))</f>
        <v>4</v>
      </c>
      <c r="I828" s="77">
        <f>IF(ISERROR(IF(ISBLANK($C828),"",VLOOKUP($C828,'[1]Инф. по МКД'!$D$3:$T$13113,14,0))),"",IF(ISBLANK($C828),"",VLOOKUP($C828,'[1]Инф. по МКД'!$D$3:$T$13113,14,0)))</f>
        <v>1780</v>
      </c>
      <c r="J828" s="78">
        <f>IF(ISERROR(IF(ISBLANK($C828),"",VLOOKUP($C828,'[1]Инф. по МКД'!$D$3:$T$13113,15,0))),"",IF(ISBLANK($C828),"",VLOOKUP($C828,'[1]Инф. по МКД'!$D$3:$T$13113,15,0)))</f>
        <v>1598.6</v>
      </c>
      <c r="K828" s="77">
        <f>IF(ISERROR(IF(ISBLANK($C828),"",VLOOKUP($C828,'[1]Инф. по МКД'!$D$3:$T$13113,16,0))),"",IF(ISBLANK($C828),"",VLOOKUP($C828,'[1]Инф. по МКД'!$D$3:$T$13113,16,0)))</f>
        <v>1598.6</v>
      </c>
      <c r="L828" s="79">
        <f>IF(ISERROR(IF(ISBLANK($C828),"",VLOOKUP($C828,'[1]Инф. по МКД'!$D$3:$T$13113,17,0))),"",IF(ISBLANK($C828),"",VLOOKUP($C828,'[1]Инф. по МКД'!$D$3:$T$13113,17,0)))</f>
        <v>80</v>
      </c>
      <c r="M828" s="80">
        <f t="shared" si="114"/>
        <v>10372327</v>
      </c>
      <c r="N828" s="78"/>
      <c r="O828" s="78"/>
      <c r="P828" s="78"/>
      <c r="Q828" s="80">
        <f>IF('Форма 2'!D828=0,"",'Форма 2'!D828-N828-O828-P828)</f>
        <v>10372327</v>
      </c>
      <c r="R828" s="81">
        <f t="shared" si="121"/>
        <v>6488.3817089953709</v>
      </c>
      <c r="S828" s="81">
        <f t="shared" si="122"/>
        <v>6488.3817089953709</v>
      </c>
      <c r="T828" s="82">
        <v>46387</v>
      </c>
      <c r="U828" s="75" t="s">
        <v>44</v>
      </c>
      <c r="V828" s="84"/>
      <c r="W828" s="84">
        <f t="shared" si="116"/>
        <v>1</v>
      </c>
      <c r="X828" s="85" t="s">
        <v>961</v>
      </c>
      <c r="Y828" s="85" t="s">
        <v>961</v>
      </c>
      <c r="Z828" s="85" t="s">
        <v>961</v>
      </c>
      <c r="AA828" s="85" t="s">
        <v>961</v>
      </c>
      <c r="AB828" s="85" t="s">
        <v>961</v>
      </c>
      <c r="AC828" s="85" t="s">
        <v>961</v>
      </c>
      <c r="AD828" s="85" t="s">
        <v>961</v>
      </c>
      <c r="AE828" s="99" t="s">
        <v>961</v>
      </c>
      <c r="AF828" s="86" t="s">
        <v>961</v>
      </c>
      <c r="AG828" s="85" t="s">
        <v>961</v>
      </c>
      <c r="AH828" s="85">
        <v>1</v>
      </c>
      <c r="AI828" s="85" t="s">
        <v>961</v>
      </c>
      <c r="AJ828" s="85" t="s">
        <v>961</v>
      </c>
      <c r="AK828" s="85" t="s">
        <v>961</v>
      </c>
      <c r="AL828" s="85" t="s">
        <v>961</v>
      </c>
      <c r="AM828" s="85" t="s">
        <v>961</v>
      </c>
      <c r="AN828" s="85" t="s">
        <v>961</v>
      </c>
      <c r="AO828" s="85" t="s">
        <v>961</v>
      </c>
      <c r="AP828" s="85" t="s">
        <v>961</v>
      </c>
      <c r="AQ828" s="85" t="s">
        <v>961</v>
      </c>
      <c r="AR828" s="85" t="s">
        <v>961</v>
      </c>
    </row>
    <row r="829" spans="1:44" ht="16.5" thickTop="1" thickBot="1" x14ac:dyDescent="0.3">
      <c r="A829" s="61">
        <f t="shared" si="115"/>
        <v>9</v>
      </c>
      <c r="B829" s="92" t="str">
        <f>IF(ISERROR(IF(ISBLANK(C829),"",_xlfn.XLOOKUP(C829,'[1]Инф. по МКД'!$D$3:$D$13151,'[1]Инф. по МКД'!$C$3:$C$13151,,0))),"",IF(ISBLANK(C829),"",_xlfn.XLOOKUP(C829,'[1]Инф. по МКД'!$D$3:$D$13151,'[1]Инф. по МКД'!$C$3:$C$13151,,0)))</f>
        <v>Пермский муниципальный район Пермского края</v>
      </c>
      <c r="C829" s="96" t="s">
        <v>605</v>
      </c>
      <c r="D829" s="74">
        <f>IF(ISERROR(IF(ISBLANK($C829),"",VLOOKUP($C829,'[1]Инф. по МКД'!$D$3:$T$13113,3,0))),"",IF(ISBLANK($C829),"",VLOOKUP($C829,'[1]Инф. по МКД'!$D$3:$T$13113,3,0)))</f>
        <v>1960</v>
      </c>
      <c r="E829" s="75"/>
      <c r="F829" s="87" t="str">
        <f>IF(ISERROR(IF(ISBLANK($C829),"",VLOOKUP($C829,'[1]Инф. по МКД'!$D$3:$T$13113,5,0))),"",IF(ISBLANK($C829),"",VLOOKUP($C829,'[1]Инф. по МКД'!$D$3:$T$13113,5,0)))</f>
        <v>Шлакоблок</v>
      </c>
      <c r="G829" s="75">
        <f>IF(ISERROR(IF(ISBLANK($C829),"",VLOOKUP($C829,'[1]Инф. по МКД'!$D$3:$T$13113,9,0))),"",IF(ISBLANK($C829),"",VLOOKUP($C829,'[1]Инф. по МКД'!$D$3:$T$13113,9,0)))</f>
        <v>4</v>
      </c>
      <c r="H829" s="61">
        <f>IF(ISERROR(IF(ISBLANK($C829),"",VLOOKUP($C829,'[1]Инф. по МКД'!$D$3:$T$13113,10,0))),"",IF(ISBLANK($C829),"",VLOOKUP($C829,'[1]Инф. по МКД'!$D$3:$T$13113,10,0)))</f>
        <v>2</v>
      </c>
      <c r="I829" s="77">
        <f>IF(ISERROR(IF(ISBLANK($C829),"",VLOOKUP($C829,'[1]Инф. по МКД'!$D$3:$T$13113,14,0))),"",IF(ISBLANK($C829),"",VLOOKUP($C829,'[1]Инф. по МКД'!$D$3:$T$13113,14,0)))</f>
        <v>1402.4</v>
      </c>
      <c r="J829" s="78">
        <f>IF(ISERROR(IF(ISBLANK($C829),"",VLOOKUP($C829,'[1]Инф. по МКД'!$D$3:$T$13113,15,0))),"",IF(ISBLANK($C829),"",VLOOKUP($C829,'[1]Инф. по МКД'!$D$3:$T$13113,15,0)))</f>
        <v>1304.0999999999999</v>
      </c>
      <c r="K829" s="77">
        <f>IF(ISERROR(IF(ISBLANK($C829),"",VLOOKUP($C829,'[1]Инф. по МКД'!$D$3:$T$13113,16,0))),"",IF(ISBLANK($C829),"",VLOOKUP($C829,'[1]Инф. по МКД'!$D$3:$T$13113,16,0)))</f>
        <v>1304.0999999999999</v>
      </c>
      <c r="L829" s="79">
        <f>IF(ISERROR(IF(ISBLANK($C829),"",VLOOKUP($C829,'[1]Инф. по МКД'!$D$3:$T$13113,17,0))),"",IF(ISBLANK($C829),"",VLOOKUP($C829,'[1]Инф. по МКД'!$D$3:$T$13113,17,0)))</f>
        <v>79</v>
      </c>
      <c r="M829" s="80">
        <f t="shared" si="114"/>
        <v>9911966.8599999994</v>
      </c>
      <c r="N829" s="78"/>
      <c r="O829" s="78"/>
      <c r="P829" s="78"/>
      <c r="Q829" s="80">
        <f>IF('Форма 2'!D829=0,"",'Форма 2'!D829-N829-O829-P829)</f>
        <v>9911966.8599999994</v>
      </c>
      <c r="R829" s="81">
        <f t="shared" si="121"/>
        <v>7600.618710221609</v>
      </c>
      <c r="S829" s="81">
        <f t="shared" si="122"/>
        <v>7600.618710221609</v>
      </c>
      <c r="T829" s="82">
        <v>46387</v>
      </c>
      <c r="U829" s="75" t="s">
        <v>44</v>
      </c>
      <c r="V829" s="84"/>
      <c r="W829" s="84">
        <f t="shared" si="116"/>
        <v>1</v>
      </c>
      <c r="X829" s="85" t="s">
        <v>961</v>
      </c>
      <c r="Y829" s="85" t="s">
        <v>961</v>
      </c>
      <c r="Z829" s="85" t="s">
        <v>961</v>
      </c>
      <c r="AA829" s="85" t="s">
        <v>961</v>
      </c>
      <c r="AB829" s="85" t="s">
        <v>961</v>
      </c>
      <c r="AC829" s="85" t="s">
        <v>961</v>
      </c>
      <c r="AD829" s="85" t="s">
        <v>961</v>
      </c>
      <c r="AE829" s="99" t="s">
        <v>961</v>
      </c>
      <c r="AF829" s="86" t="s">
        <v>961</v>
      </c>
      <c r="AG829" s="85" t="s">
        <v>961</v>
      </c>
      <c r="AH829" s="85" t="s">
        <v>961</v>
      </c>
      <c r="AI829" s="85">
        <v>1</v>
      </c>
      <c r="AJ829" s="85" t="s">
        <v>961</v>
      </c>
      <c r="AK829" s="85" t="s">
        <v>961</v>
      </c>
      <c r="AL829" s="85" t="s">
        <v>961</v>
      </c>
      <c r="AM829" s="85" t="s">
        <v>961</v>
      </c>
      <c r="AN829" s="85" t="s">
        <v>961</v>
      </c>
      <c r="AO829" s="85" t="s">
        <v>961</v>
      </c>
      <c r="AP829" s="85" t="s">
        <v>961</v>
      </c>
      <c r="AQ829" s="85" t="s">
        <v>961</v>
      </c>
      <c r="AR829" s="85" t="s">
        <v>961</v>
      </c>
    </row>
    <row r="830" spans="1:44" ht="16.5" thickTop="1" thickBot="1" x14ac:dyDescent="0.3">
      <c r="A830" s="61">
        <f t="shared" si="115"/>
        <v>10</v>
      </c>
      <c r="B830" s="92" t="str">
        <f>IF(ISERROR(IF(ISBLANK(C830),"",_xlfn.XLOOKUP(C830,'[1]Инф. по МКД'!$D$3:$D$13151,'[1]Инф. по МКД'!$C$3:$C$13151,,0))),"",IF(ISBLANK(C830),"",_xlfn.XLOOKUP(C830,'[1]Инф. по МКД'!$D$3:$D$13151,'[1]Инф. по МКД'!$C$3:$C$13151,,0)))</f>
        <v>Пермский муниципальный район Пермского края</v>
      </c>
      <c r="C830" s="96" t="s">
        <v>610</v>
      </c>
      <c r="D830" s="74">
        <f>IF(ISERROR(IF(ISBLANK($C830),"",VLOOKUP($C830,'[1]Инф. по МКД'!$D$3:$T$13113,3,0))),"",IF(ISBLANK($C830),"",VLOOKUP($C830,'[1]Инф. по МКД'!$D$3:$T$13113,3,0)))</f>
        <v>1963</v>
      </c>
      <c r="E830" s="75"/>
      <c r="F830" s="87" t="str">
        <f>IF(ISERROR(IF(ISBLANK($C830),"",VLOOKUP($C830,'[1]Инф. по МКД'!$D$3:$T$13113,5,0))),"",IF(ISBLANK($C830),"",VLOOKUP($C830,'[1]Инф. по МКД'!$D$3:$T$13113,5,0)))</f>
        <v>Кирпич</v>
      </c>
      <c r="G830" s="75">
        <f>IF(ISERROR(IF(ISBLANK($C830),"",VLOOKUP($C830,'[1]Инф. по МКД'!$D$3:$T$13113,9,0))),"",IF(ISBLANK($C830),"",VLOOKUP($C830,'[1]Инф. по МКД'!$D$3:$T$13113,9,0)))</f>
        <v>2</v>
      </c>
      <c r="H830" s="61">
        <f>IF(ISERROR(IF(ISBLANK($C830),"",VLOOKUP($C830,'[1]Инф. по МКД'!$D$3:$T$13113,10,0))),"",IF(ISBLANK($C830),"",VLOOKUP($C830,'[1]Инф. по МКД'!$D$3:$T$13113,10,0)))</f>
        <v>2</v>
      </c>
      <c r="I830" s="77">
        <f>IF(ISERROR(IF(ISBLANK($C830),"",VLOOKUP($C830,'[1]Инф. по МКД'!$D$3:$T$13113,14,0))),"",IF(ISBLANK($C830),"",VLOOKUP($C830,'[1]Инф. по МКД'!$D$3:$T$13113,14,0)))</f>
        <v>501.7</v>
      </c>
      <c r="J830" s="78">
        <f>IF(ISERROR(IF(ISBLANK($C830),"",VLOOKUP($C830,'[1]Инф. по МКД'!$D$3:$T$13113,15,0))),"",IF(ISBLANK($C830),"",VLOOKUP($C830,'[1]Инф. по МКД'!$D$3:$T$13113,15,0)))</f>
        <v>442.8</v>
      </c>
      <c r="K830" s="77">
        <f>IF(ISERROR(IF(ISBLANK($C830),"",VLOOKUP($C830,'[1]Инф. по МКД'!$D$3:$T$13113,16,0))),"",IF(ISBLANK($C830),"",VLOOKUP($C830,'[1]Инф. по МКД'!$D$3:$T$13113,16,0)))</f>
        <v>442.8</v>
      </c>
      <c r="L830" s="79">
        <f>IF(ISERROR(IF(ISBLANK($C830),"",VLOOKUP($C830,'[1]Инф. по МКД'!$D$3:$T$13113,17,0))),"",IF(ISBLANK($C830),"",VLOOKUP($C830,'[1]Инф. по МКД'!$D$3:$T$13113,17,0)))</f>
        <v>35</v>
      </c>
      <c r="M830" s="80">
        <f t="shared" si="114"/>
        <v>5307925.8</v>
      </c>
      <c r="N830" s="78"/>
      <c r="O830" s="78"/>
      <c r="P830" s="78"/>
      <c r="Q830" s="80">
        <f>IF('Форма 2'!D830=0,"",'Форма 2'!D830-N830-O830-P830)</f>
        <v>5307925.8</v>
      </c>
      <c r="R830" s="81">
        <f t="shared" si="121"/>
        <v>11987.185636856368</v>
      </c>
      <c r="S830" s="81">
        <f t="shared" si="122"/>
        <v>11987.185636856368</v>
      </c>
      <c r="T830" s="82">
        <v>46387</v>
      </c>
      <c r="U830" s="75" t="s">
        <v>43</v>
      </c>
      <c r="V830" s="84"/>
      <c r="W830" s="84">
        <f t="shared" si="116"/>
        <v>3</v>
      </c>
      <c r="X830" s="85" t="s">
        <v>961</v>
      </c>
      <c r="Y830" s="85" t="s">
        <v>961</v>
      </c>
      <c r="Z830" s="85" t="s">
        <v>961</v>
      </c>
      <c r="AA830" s="85">
        <v>1</v>
      </c>
      <c r="AB830" s="85" t="s">
        <v>961</v>
      </c>
      <c r="AC830" s="85">
        <v>1</v>
      </c>
      <c r="AD830" s="85" t="s">
        <v>961</v>
      </c>
      <c r="AE830" s="99" t="s">
        <v>961</v>
      </c>
      <c r="AF830" s="86" t="s">
        <v>961</v>
      </c>
      <c r="AG830" s="85">
        <v>1</v>
      </c>
      <c r="AH830" s="85" t="s">
        <v>961</v>
      </c>
      <c r="AI830" s="85" t="s">
        <v>961</v>
      </c>
      <c r="AJ830" s="85" t="s">
        <v>961</v>
      </c>
      <c r="AK830" s="85" t="s">
        <v>961</v>
      </c>
      <c r="AL830" s="85" t="s">
        <v>961</v>
      </c>
      <c r="AM830" s="85" t="s">
        <v>961</v>
      </c>
      <c r="AN830" s="85" t="s">
        <v>961</v>
      </c>
      <c r="AO830" s="85" t="s">
        <v>961</v>
      </c>
      <c r="AP830" s="85" t="s">
        <v>961</v>
      </c>
      <c r="AQ830" s="85" t="s">
        <v>961</v>
      </c>
      <c r="AR830" s="85" t="s">
        <v>961</v>
      </c>
    </row>
    <row r="831" spans="1:44" ht="16.5" thickTop="1" thickBot="1" x14ac:dyDescent="0.3">
      <c r="A831" s="61">
        <f t="shared" si="115"/>
        <v>11</v>
      </c>
      <c r="B831" s="92" t="str">
        <f>IF(ISERROR(IF(ISBLANK(C831),"",_xlfn.XLOOKUP(C831,'[1]Инф. по МКД'!$D$3:$D$13151,'[1]Инф. по МКД'!$C$3:$C$13151,,0))),"",IF(ISBLANK(C831),"",_xlfn.XLOOKUP(C831,'[1]Инф. по МКД'!$D$3:$D$13151,'[1]Инф. по МКД'!$C$3:$C$13151,,0)))</f>
        <v>Пермский муниципальный район Пермского края</v>
      </c>
      <c r="C831" s="96" t="s">
        <v>611</v>
      </c>
      <c r="D831" s="74">
        <f>IF(ISERROR(IF(ISBLANK($C831),"",VLOOKUP($C831,'[1]Инф. по МКД'!$D$3:$T$13113,3,0))),"",IF(ISBLANK($C831),"",VLOOKUP($C831,'[1]Инф. по МКД'!$D$3:$T$13113,3,0)))</f>
        <v>1965</v>
      </c>
      <c r="E831" s="75"/>
      <c r="F831" s="87" t="str">
        <f>IF(ISERROR(IF(ISBLANK($C831),"",VLOOKUP($C831,'[1]Инф. по МКД'!$D$3:$T$13113,5,0))),"",IF(ISBLANK($C831),"",VLOOKUP($C831,'[1]Инф. по МКД'!$D$3:$T$13113,5,0)))</f>
        <v>Кирпич</v>
      </c>
      <c r="G831" s="75">
        <f>IF(ISERROR(IF(ISBLANK($C831),"",VLOOKUP($C831,'[1]Инф. по МКД'!$D$3:$T$13113,9,0))),"",IF(ISBLANK($C831),"",VLOOKUP($C831,'[1]Инф. по МКД'!$D$3:$T$13113,9,0)))</f>
        <v>2</v>
      </c>
      <c r="H831" s="61">
        <f>IF(ISERROR(IF(ISBLANK($C831),"",VLOOKUP($C831,'[1]Инф. по МКД'!$D$3:$T$13113,10,0))),"",IF(ISBLANK($C831),"",VLOOKUP($C831,'[1]Инф. по МКД'!$D$3:$T$13113,10,0)))</f>
        <v>2</v>
      </c>
      <c r="I831" s="77">
        <f>IF(ISERROR(IF(ISBLANK($C831),"",VLOOKUP($C831,'[1]Инф. по МКД'!$D$3:$T$13113,14,0))),"",IF(ISBLANK($C831),"",VLOOKUP($C831,'[1]Инф. по МКД'!$D$3:$T$13113,14,0)))</f>
        <v>682.7</v>
      </c>
      <c r="J831" s="78">
        <f>IF(ISERROR(IF(ISBLANK($C831),"",VLOOKUP($C831,'[1]Инф. по МКД'!$D$3:$T$13113,15,0))),"",IF(ISBLANK($C831),"",VLOOKUP($C831,'[1]Инф. по МКД'!$D$3:$T$13113,15,0)))</f>
        <v>626</v>
      </c>
      <c r="K831" s="77">
        <f>IF(ISERROR(IF(ISBLANK($C831),"",VLOOKUP($C831,'[1]Инф. по МКД'!$D$3:$T$13113,16,0))),"",IF(ISBLANK($C831),"",VLOOKUP($C831,'[1]Инф. по МКД'!$D$3:$T$13113,16,0)))</f>
        <v>626</v>
      </c>
      <c r="L831" s="79">
        <f>IF(ISERROR(IF(ISBLANK($C831),"",VLOOKUP($C831,'[1]Инф. по МКД'!$D$3:$T$13113,17,0))),"",IF(ISBLANK($C831),"",VLOOKUP($C831,'[1]Инф. по МКД'!$D$3:$T$13113,17,0)))</f>
        <v>27</v>
      </c>
      <c r="M831" s="80">
        <f t="shared" si="114"/>
        <v>1493549.62</v>
      </c>
      <c r="N831" s="78"/>
      <c r="O831" s="78"/>
      <c r="P831" s="78"/>
      <c r="Q831" s="80">
        <f>IF('Форма 2'!D831=0,"",'Форма 2'!D831-N831-O831-P831)</f>
        <v>1493549.62</v>
      </c>
      <c r="R831" s="81">
        <f t="shared" si="121"/>
        <v>2385.862012779553</v>
      </c>
      <c r="S831" s="81">
        <f t="shared" si="122"/>
        <v>2385.862012779553</v>
      </c>
      <c r="T831" s="82">
        <v>46387</v>
      </c>
      <c r="U831" s="75" t="s">
        <v>43</v>
      </c>
      <c r="V831" s="83"/>
      <c r="W831" s="84">
        <f t="shared" si="116"/>
        <v>3</v>
      </c>
      <c r="X831" s="85" t="s">
        <v>961</v>
      </c>
      <c r="Y831" s="85" t="s">
        <v>961</v>
      </c>
      <c r="Z831" s="85" t="s">
        <v>961</v>
      </c>
      <c r="AA831" s="85">
        <v>1</v>
      </c>
      <c r="AB831" s="85">
        <v>1</v>
      </c>
      <c r="AC831" s="85">
        <v>1</v>
      </c>
      <c r="AD831" s="85" t="s">
        <v>961</v>
      </c>
      <c r="AE831" s="99" t="s">
        <v>961</v>
      </c>
      <c r="AF831" s="86" t="s">
        <v>961</v>
      </c>
      <c r="AG831" s="85" t="s">
        <v>961</v>
      </c>
      <c r="AH831" s="85" t="s">
        <v>961</v>
      </c>
      <c r="AI831" s="85" t="s">
        <v>961</v>
      </c>
      <c r="AJ831" s="85" t="s">
        <v>961</v>
      </c>
      <c r="AK831" s="85" t="s">
        <v>961</v>
      </c>
      <c r="AL831" s="85" t="s">
        <v>961</v>
      </c>
      <c r="AM831" s="85" t="s">
        <v>961</v>
      </c>
      <c r="AN831" s="85" t="s">
        <v>961</v>
      </c>
      <c r="AO831" s="85" t="s">
        <v>961</v>
      </c>
      <c r="AP831" s="85" t="s">
        <v>961</v>
      </c>
      <c r="AQ831" s="85" t="s">
        <v>961</v>
      </c>
      <c r="AR831" s="85" t="s">
        <v>961</v>
      </c>
    </row>
    <row r="832" spans="1:44" ht="16.5" thickTop="1" thickBot="1" x14ac:dyDescent="0.3">
      <c r="A832" s="61">
        <f t="shared" si="115"/>
        <v>12</v>
      </c>
      <c r="B832" s="92" t="str">
        <f>IF(ISERROR(IF(ISBLANK(C832),"",_xlfn.XLOOKUP(C832,'[1]Инф. по МКД'!$D$3:$D$13151,'[1]Инф. по МКД'!$C$3:$C$13151,,0))),"",IF(ISBLANK(C832),"",_xlfn.XLOOKUP(C832,'[1]Инф. по МКД'!$D$3:$D$13151,'[1]Инф. по МКД'!$C$3:$C$13151,,0)))</f>
        <v>Пермский муниципальный район Пермского края</v>
      </c>
      <c r="C832" s="96" t="s">
        <v>612</v>
      </c>
      <c r="D832" s="74">
        <f>IF(ISERROR(IF(ISBLANK($C832),"",VLOOKUP($C832,'[1]Инф. по МКД'!$D$3:$T$13113,3,0))),"",IF(ISBLANK($C832),"",VLOOKUP($C832,'[1]Инф. по МКД'!$D$3:$T$13113,3,0)))</f>
        <v>1969</v>
      </c>
      <c r="E832" s="75"/>
      <c r="F832" s="87" t="str">
        <f>IF(ISERROR(IF(ISBLANK($C832),"",VLOOKUP($C832,'[1]Инф. по МКД'!$D$3:$T$13113,5,0))),"",IF(ISBLANK($C832),"",VLOOKUP($C832,'[1]Инф. по МКД'!$D$3:$T$13113,5,0)))</f>
        <v>кирпич</v>
      </c>
      <c r="G832" s="75">
        <f>IF(ISERROR(IF(ISBLANK($C832),"",VLOOKUP($C832,'[1]Инф. по МКД'!$D$3:$T$13113,9,0))),"",IF(ISBLANK($C832),"",VLOOKUP($C832,'[1]Инф. по МКД'!$D$3:$T$13113,9,0)))</f>
        <v>2</v>
      </c>
      <c r="H832" s="61">
        <f>IF(ISERROR(IF(ISBLANK($C832),"",VLOOKUP($C832,'[1]Инф. по МКД'!$D$3:$T$13113,10,0))),"",IF(ISBLANK($C832),"",VLOOKUP($C832,'[1]Инф. по МКД'!$D$3:$T$13113,10,0)))</f>
        <v>2</v>
      </c>
      <c r="I832" s="77">
        <f>IF(ISERROR(IF(ISBLANK($C832),"",VLOOKUP($C832,'[1]Инф. по МКД'!$D$3:$T$13113,14,0))),"",IF(ISBLANK($C832),"",VLOOKUP($C832,'[1]Инф. по МКД'!$D$3:$T$13113,14,0)))</f>
        <v>605.5</v>
      </c>
      <c r="J832" s="78">
        <f>IF(ISERROR(IF(ISBLANK($C832),"",VLOOKUP($C832,'[1]Инф. по МКД'!$D$3:$T$13113,15,0))),"",IF(ISBLANK($C832),"",VLOOKUP($C832,'[1]Инф. по МКД'!$D$3:$T$13113,15,0)))</f>
        <v>545.6</v>
      </c>
      <c r="K832" s="77">
        <f>IF(ISERROR(IF(ISBLANK($C832),"",VLOOKUP($C832,'[1]Инф. по МКД'!$D$3:$T$13113,16,0))),"",IF(ISBLANK($C832),"",VLOOKUP($C832,'[1]Инф. по МКД'!$D$3:$T$13113,16,0)))</f>
        <v>324</v>
      </c>
      <c r="L832" s="79">
        <f>IF(ISERROR(IF(ISBLANK($C832),"",VLOOKUP($C832,'[1]Инф. по МКД'!$D$3:$T$13113,17,0))),"",IF(ISBLANK($C832),"",VLOOKUP($C832,'[1]Инф. по МКД'!$D$3:$T$13113,17,0)))</f>
        <v>27</v>
      </c>
      <c r="M832" s="80">
        <f t="shared" si="114"/>
        <v>6492540.3600000003</v>
      </c>
      <c r="N832" s="78"/>
      <c r="O832" s="78"/>
      <c r="P832" s="78"/>
      <c r="Q832" s="80">
        <f>IF('Форма 2'!D832=0,"",'Форма 2'!D832-N832-O832-P832)</f>
        <v>6492540.3600000003</v>
      </c>
      <c r="R832" s="81">
        <f t="shared" si="121"/>
        <v>11899.817375366569</v>
      </c>
      <c r="S832" s="81">
        <f t="shared" si="122"/>
        <v>11899.817375366569</v>
      </c>
      <c r="T832" s="82">
        <v>46387</v>
      </c>
      <c r="U832" s="75" t="s">
        <v>43</v>
      </c>
      <c r="V832" s="83"/>
      <c r="W832" s="84">
        <f t="shared" si="116"/>
        <v>2</v>
      </c>
      <c r="X832" s="85" t="s">
        <v>961</v>
      </c>
      <c r="Y832" s="85" t="s">
        <v>961</v>
      </c>
      <c r="Z832" s="85" t="s">
        <v>961</v>
      </c>
      <c r="AA832" s="85" t="s">
        <v>961</v>
      </c>
      <c r="AB832" s="85">
        <v>1</v>
      </c>
      <c r="AC832" s="85" t="s">
        <v>961</v>
      </c>
      <c r="AD832" s="85" t="s">
        <v>961</v>
      </c>
      <c r="AE832" s="99" t="s">
        <v>961</v>
      </c>
      <c r="AF832" s="86" t="s">
        <v>961</v>
      </c>
      <c r="AG832" s="85">
        <v>1</v>
      </c>
      <c r="AH832" s="85" t="s">
        <v>961</v>
      </c>
      <c r="AI832" s="85" t="s">
        <v>961</v>
      </c>
      <c r="AJ832" s="85" t="s">
        <v>961</v>
      </c>
      <c r="AK832" s="85" t="s">
        <v>961</v>
      </c>
      <c r="AL832" s="85" t="s">
        <v>961</v>
      </c>
      <c r="AM832" s="85" t="s">
        <v>961</v>
      </c>
      <c r="AN832" s="85" t="s">
        <v>961</v>
      </c>
      <c r="AO832" s="85" t="s">
        <v>961</v>
      </c>
      <c r="AP832" s="85" t="s">
        <v>961</v>
      </c>
      <c r="AQ832" s="85" t="s">
        <v>961</v>
      </c>
      <c r="AR832" s="85" t="s">
        <v>961</v>
      </c>
    </row>
    <row r="833" spans="1:44" ht="16.5" thickTop="1" thickBot="1" x14ac:dyDescent="0.3">
      <c r="A833" s="61">
        <f t="shared" si="115"/>
        <v>13</v>
      </c>
      <c r="B833" s="92" t="str">
        <f>IF(ISERROR(IF(ISBLANK(C833),"",_xlfn.XLOOKUP(C833,'[1]Инф. по МКД'!$D$3:$D$13151,'[1]Инф. по МКД'!$C$3:$C$13151,,0))),"",IF(ISBLANK(C833),"",_xlfn.XLOOKUP(C833,'[1]Инф. по МКД'!$D$3:$D$13151,'[1]Инф. по МКД'!$C$3:$C$13151,,0)))</f>
        <v>Пермский муниципальный район Пермского края</v>
      </c>
      <c r="C833" s="96" t="s">
        <v>613</v>
      </c>
      <c r="D833" s="74">
        <f>IF(ISERROR(IF(ISBLANK($C833),"",VLOOKUP($C833,'[1]Инф. по МКД'!$D$3:$T$13113,3,0))),"",IF(ISBLANK($C833),"",VLOOKUP($C833,'[1]Инф. по МКД'!$D$3:$T$13113,3,0)))</f>
        <v>1963</v>
      </c>
      <c r="E833" s="75"/>
      <c r="F833" s="87" t="str">
        <f>IF(ISERROR(IF(ISBLANK($C833),"",VLOOKUP($C833,'[1]Инф. по МКД'!$D$3:$T$13113,5,0))),"",IF(ISBLANK($C833),"",VLOOKUP($C833,'[1]Инф. по МКД'!$D$3:$T$13113,5,0)))</f>
        <v>Кирпич</v>
      </c>
      <c r="G833" s="75">
        <f>IF(ISERROR(IF(ISBLANK($C833),"",VLOOKUP($C833,'[1]Инф. по МКД'!$D$3:$T$13113,9,0))),"",IF(ISBLANK($C833),"",VLOOKUP($C833,'[1]Инф. по МКД'!$D$3:$T$13113,9,0)))</f>
        <v>1</v>
      </c>
      <c r="H833" s="61">
        <f>IF(ISERROR(IF(ISBLANK($C833),"",VLOOKUP($C833,'[1]Инф. по МКД'!$D$3:$T$13113,10,0))),"",IF(ISBLANK($C833),"",VLOOKUP($C833,'[1]Инф. по МКД'!$D$3:$T$13113,10,0)))</f>
        <v>1</v>
      </c>
      <c r="I833" s="77">
        <f>IF(ISERROR(IF(ISBLANK($C833),"",VLOOKUP($C833,'[1]Инф. по МКД'!$D$3:$T$13113,14,0))),"",IF(ISBLANK($C833),"",VLOOKUP($C833,'[1]Инф. по МКД'!$D$3:$T$13113,14,0)))</f>
        <v>387.4</v>
      </c>
      <c r="J833" s="78">
        <f>IF(ISERROR(IF(ISBLANK($C833),"",VLOOKUP($C833,'[1]Инф. по МКД'!$D$3:$T$13113,15,0))),"",IF(ISBLANK($C833),"",VLOOKUP($C833,'[1]Инф. по МКД'!$D$3:$T$13113,15,0)))</f>
        <v>312.89999999999998</v>
      </c>
      <c r="K833" s="77">
        <f>IF(ISERROR(IF(ISBLANK($C833),"",VLOOKUP($C833,'[1]Инф. по МКД'!$D$3:$T$13113,16,0))),"",IF(ISBLANK($C833),"",VLOOKUP($C833,'[1]Инф. по МКД'!$D$3:$T$13113,16,0)))</f>
        <v>312.89999999999998</v>
      </c>
      <c r="L833" s="79">
        <f>IF(ISERROR(IF(ISBLANK($C833),"",VLOOKUP($C833,'[1]Инф. по МКД'!$D$3:$T$13113,17,0))),"",IF(ISBLANK($C833),"",VLOOKUP($C833,'[1]Инф. по МКД'!$D$3:$T$13113,17,0)))</f>
        <v>27</v>
      </c>
      <c r="M833" s="80">
        <f t="shared" si="114"/>
        <v>10851318.07</v>
      </c>
      <c r="N833" s="78"/>
      <c r="O833" s="78"/>
      <c r="P833" s="78"/>
      <c r="Q833" s="80">
        <f>IF('Форма 2'!D833=0,"",'Форма 2'!D833-N833-O833-P833)</f>
        <v>10851318.07</v>
      </c>
      <c r="R833" s="81">
        <f t="shared" si="121"/>
        <v>34679.827644614896</v>
      </c>
      <c r="S833" s="81">
        <f t="shared" si="122"/>
        <v>34679.827644614896</v>
      </c>
      <c r="T833" s="82">
        <v>46387</v>
      </c>
      <c r="U833" s="75" t="s">
        <v>43</v>
      </c>
      <c r="V833" s="84"/>
      <c r="W833" s="84">
        <f t="shared" si="116"/>
        <v>8</v>
      </c>
      <c r="X833" s="85">
        <v>1</v>
      </c>
      <c r="Y833" s="85">
        <v>1</v>
      </c>
      <c r="Z833" s="85" t="s">
        <v>961</v>
      </c>
      <c r="AA833" s="85">
        <v>1</v>
      </c>
      <c r="AB833" s="85">
        <v>1</v>
      </c>
      <c r="AC833" s="85">
        <v>1</v>
      </c>
      <c r="AD833" s="85" t="s">
        <v>961</v>
      </c>
      <c r="AE833" s="99" t="s">
        <v>961</v>
      </c>
      <c r="AF833" s="86" t="s">
        <v>961</v>
      </c>
      <c r="AG833" s="85">
        <v>1</v>
      </c>
      <c r="AH833" s="85">
        <v>1</v>
      </c>
      <c r="AI833" s="85" t="s">
        <v>961</v>
      </c>
      <c r="AJ833" s="85" t="s">
        <v>961</v>
      </c>
      <c r="AK833" s="85">
        <v>1</v>
      </c>
      <c r="AL833" s="85" t="s">
        <v>961</v>
      </c>
      <c r="AM833" s="85" t="s">
        <v>961</v>
      </c>
      <c r="AN833" s="85" t="s">
        <v>961</v>
      </c>
      <c r="AO833" s="85" t="s">
        <v>961</v>
      </c>
      <c r="AP833" s="85" t="s">
        <v>961</v>
      </c>
      <c r="AQ833" s="85" t="s">
        <v>961</v>
      </c>
      <c r="AR833" s="85" t="s">
        <v>961</v>
      </c>
    </row>
    <row r="834" spans="1:44" ht="17.25" thickTop="1" thickBot="1" x14ac:dyDescent="0.3">
      <c r="A834" s="190">
        <f t="shared" si="115"/>
        <v>0</v>
      </c>
      <c r="B834" s="191" t="str">
        <f>IF(ISERROR(IF(ISBLANK(C834),"",_xlfn.XLOOKUP(C834,'[1]Инф. по МКД'!$D$3:$D$13151,'[1]Инф. по МКД'!$C$3:$C$13151,,0))),"",IF(ISBLANK(C834),"",_xlfn.XLOOKUP(C834,'[1]Инф. по МКД'!$D$3:$D$13151,'[1]Инф. по МКД'!$C$3:$C$13151,,0)))</f>
        <v/>
      </c>
      <c r="C834" s="35" t="s">
        <v>286</v>
      </c>
      <c r="D834" s="32" t="str">
        <f>IF(ISERROR(IF(ISBLANK($C834),"",VLOOKUP($C834,'[1]Инф. по МКД'!$D$3:$T$13113,3,0))),"",IF(ISBLANK($C834),"",VLOOKUP($C834,'[1]Инф. по МКД'!$D$3:$T$13113,3,0)))</f>
        <v/>
      </c>
      <c r="E834" s="32"/>
      <c r="F834" s="32" t="str">
        <f>IF(ISERROR(IF(ISBLANK($C834),"",VLOOKUP($C834,'[1]Инф. по МКД'!$D$3:$T$13113,5,0))),"",IF(ISBLANK($C834),"",VLOOKUP($C834,'[1]Инф. по МКД'!$D$3:$T$13113,5,0)))</f>
        <v/>
      </c>
      <c r="G834" s="32" t="str">
        <f>IF(ISERROR(IF(ISBLANK($C834),"",VLOOKUP($C834,'[1]Инф. по МКД'!$D$3:$T$13113,9,0))),"",IF(ISBLANK($C834),"",VLOOKUP($C834,'[1]Инф. по МКД'!$D$3:$T$13113,9,0)))</f>
        <v/>
      </c>
      <c r="H834" s="32" t="str">
        <f>IF(ISERROR(IF(ISBLANK($C834),"",VLOOKUP($C834,'[1]Инф. по МКД'!$D$3:$T$13113,10,0))),"",IF(ISBLANK($C834),"",VLOOKUP($C834,'[1]Инф. по МКД'!$D$3:$T$13113,10,0)))</f>
        <v/>
      </c>
      <c r="I834" s="36" t="str">
        <f>IF(ISERROR(IF(ISBLANK($C834),"",VLOOKUP($C834,'[1]Инф. по МКД'!$D$3:$T$13113,14,0))),"",IF(ISBLANK($C834),"",VLOOKUP($C834,'[1]Инф. по МКД'!$D$3:$T$13113,14,0)))</f>
        <v/>
      </c>
      <c r="J834" s="36" t="str">
        <f>IF(ISERROR(IF(ISBLANK($C834),"",VLOOKUP($C834,'[1]Инф. по МКД'!$D$3:$T$13113,15,0))),"",IF(ISBLANK($C834),"",VLOOKUP($C834,'[1]Инф. по МКД'!$D$3:$T$13113,15,0)))</f>
        <v/>
      </c>
      <c r="K834" s="36" t="str">
        <f>IF(ISERROR(IF(ISBLANK($C834),"",VLOOKUP($C834,'[1]Инф. по МКД'!$D$3:$T$13113,16,0))),"",IF(ISBLANK($C834),"",VLOOKUP($C834,'[1]Инф. по МКД'!$D$3:$T$13113,16,0)))</f>
        <v/>
      </c>
      <c r="L834" s="36" t="str">
        <f>IF(ISERROR(IF(ISBLANK($C834),"",VLOOKUP($C834,'[1]Инф. по МКД'!$D$3:$T$13113,17,0))),"",IF(ISBLANK($C834),"",VLOOKUP($C834,'[1]Инф. по МКД'!$D$3:$T$13113,17,0)))</f>
        <v/>
      </c>
      <c r="M834" s="36">
        <f t="shared" si="114"/>
        <v>116575271.63</v>
      </c>
      <c r="N834" s="36"/>
      <c r="O834" s="36"/>
      <c r="P834" s="36"/>
      <c r="Q834" s="36">
        <f>IF('Форма 2'!D834=0,"",'Форма 2'!D834-N834-O834-P834)</f>
        <v>116575271.63</v>
      </c>
      <c r="R834" s="93"/>
      <c r="S834" s="93"/>
      <c r="T834" s="32"/>
      <c r="U834" s="32"/>
      <c r="V834" s="84"/>
      <c r="W834" s="84">
        <f t="shared" si="116"/>
        <v>0</v>
      </c>
      <c r="X834" s="85"/>
      <c r="Y834" s="85"/>
      <c r="Z834" s="85"/>
      <c r="AA834" s="85"/>
      <c r="AB834" s="85"/>
      <c r="AC834" s="85"/>
      <c r="AD834" s="85"/>
      <c r="AE834" s="99"/>
      <c r="AF834" s="86"/>
      <c r="AG834" s="85"/>
      <c r="AH834" s="85"/>
      <c r="AI834" s="85"/>
      <c r="AJ834" s="85"/>
      <c r="AK834" s="85"/>
      <c r="AL834" s="85"/>
      <c r="AM834" s="85"/>
      <c r="AN834" s="85"/>
      <c r="AO834" s="85"/>
      <c r="AP834" s="85"/>
      <c r="AQ834" s="85"/>
      <c r="AR834" s="85"/>
    </row>
    <row r="835" spans="1:44" ht="16.5" thickTop="1" thickBot="1" x14ac:dyDescent="0.3">
      <c r="A835" s="61">
        <f t="shared" si="115"/>
        <v>1</v>
      </c>
      <c r="B835" s="92" t="str">
        <f>IF(ISERROR(IF(ISBLANK(C835),"",_xlfn.XLOOKUP(C835,'[1]Инф. по МКД'!$D$3:$D$13151,'[1]Инф. по МКД'!$C$3:$C$13151,,0))),"",IF(ISBLANK(C835),"",_xlfn.XLOOKUP(C835,'[1]Инф. по МКД'!$D$3:$D$13151,'[1]Инф. по МКД'!$C$3:$C$13151,,0)))</f>
        <v>Соликамский городской округ Пермского края</v>
      </c>
      <c r="C835" s="96" t="s">
        <v>937</v>
      </c>
      <c r="D835" s="74">
        <f>IF(ISERROR(IF(ISBLANK($C835),"",VLOOKUP($C835,'[1]Инф. по МКД'!$D$3:$T$13113,3,0))),"",IF(ISBLANK($C835),"",VLOOKUP($C835,'[1]Инф. по МКД'!$D$3:$T$13113,3,0)))</f>
        <v>2010</v>
      </c>
      <c r="E835" s="75"/>
      <c r="F835" s="87" t="str">
        <f>IF(ISERROR(IF(ISBLANK($C835),"",VLOOKUP($C835,'[1]Инф. по МКД'!$D$3:$T$13113,5,0))),"",IF(ISBLANK($C835),"",VLOOKUP($C835,'[1]Инф. по МКД'!$D$3:$T$13113,5,0)))</f>
        <v>Кирпич</v>
      </c>
      <c r="G835" s="75">
        <f>IF(ISERROR(IF(ISBLANK($C835),"",VLOOKUP($C835,'[1]Инф. по МКД'!$D$3:$T$13113,9,0))),"",IF(ISBLANK($C835),"",VLOOKUP($C835,'[1]Инф. по МКД'!$D$3:$T$13113,9,0)))</f>
        <v>3</v>
      </c>
      <c r="H835" s="61">
        <f>IF(ISERROR(IF(ISBLANK($C835),"",VLOOKUP($C835,'[1]Инф. по МКД'!$D$3:$T$13113,10,0))),"",IF(ISBLANK($C835),"",VLOOKUP($C835,'[1]Инф. по МКД'!$D$3:$T$13113,10,0)))</f>
        <v>5</v>
      </c>
      <c r="I835" s="77">
        <f>IF(ISERROR(IF(ISBLANK($C835),"",VLOOKUP($C835,'[1]Инф. по МКД'!$D$3:$T$13113,14,0))),"",IF(ISBLANK($C835),"",VLOOKUP($C835,'[1]Инф. по МКД'!$D$3:$T$13113,14,0)))</f>
        <v>3475.9</v>
      </c>
      <c r="J835" s="78">
        <f>IF(ISERROR(IF(ISBLANK($C835),"",VLOOKUP($C835,'[1]Инф. по МКД'!$D$3:$T$13113,15,0))),"",IF(ISBLANK($C835),"",VLOOKUP($C835,'[1]Инф. по МКД'!$D$3:$T$13113,15,0)))</f>
        <v>2344.9</v>
      </c>
      <c r="K835" s="77">
        <f>IF(ISERROR(IF(ISBLANK($C835),"",VLOOKUP($C835,'[1]Инф. по МКД'!$D$3:$T$13113,16,0))),"",IF(ISBLANK($C835),"",VLOOKUP($C835,'[1]Инф. по МКД'!$D$3:$T$13113,16,0)))</f>
        <v>2246.9</v>
      </c>
      <c r="L835" s="79">
        <f>IF(ISERROR(IF(ISBLANK($C835),"",VLOOKUP($C835,'[1]Инф. по МКД'!$D$3:$T$13113,17,0))),"",IF(ISBLANK($C835),"",VLOOKUP($C835,'[1]Инф. по МКД'!$D$3:$T$13113,17,0)))</f>
        <v>102</v>
      </c>
      <c r="M835" s="80">
        <f t="shared" si="114"/>
        <v>33220531.899999999</v>
      </c>
      <c r="N835" s="78"/>
      <c r="O835" s="78"/>
      <c r="P835" s="78"/>
      <c r="Q835" s="80">
        <f>IF('Форма 2'!D835=0,"",'Форма 2'!D835-N835-O835-P835)</f>
        <v>33220531.899999999</v>
      </c>
      <c r="R835" s="81">
        <f t="shared" ref="R835:R842" si="123">M835/J835</f>
        <v>14167.14226619472</v>
      </c>
      <c r="S835" s="81">
        <f t="shared" ref="S835:S842" si="124">R835</f>
        <v>14167.14226619472</v>
      </c>
      <c r="T835" s="82">
        <v>46387</v>
      </c>
      <c r="U835" s="75" t="s">
        <v>43</v>
      </c>
      <c r="V835" s="84"/>
      <c r="W835" s="84">
        <f t="shared" si="116"/>
        <v>1</v>
      </c>
      <c r="X835" s="85" t="s">
        <v>961</v>
      </c>
      <c r="Y835" s="85" t="s">
        <v>961</v>
      </c>
      <c r="Z835" s="85" t="s">
        <v>961</v>
      </c>
      <c r="AA835" s="85" t="s">
        <v>961</v>
      </c>
      <c r="AB835" s="85" t="s">
        <v>961</v>
      </c>
      <c r="AC835" s="85" t="s">
        <v>961</v>
      </c>
      <c r="AD835" s="85" t="s">
        <v>961</v>
      </c>
      <c r="AE835" s="99" t="s">
        <v>961</v>
      </c>
      <c r="AF835" s="86" t="s">
        <v>961</v>
      </c>
      <c r="AG835" s="85">
        <v>1</v>
      </c>
      <c r="AH835" s="85" t="s">
        <v>961</v>
      </c>
      <c r="AI835" s="85" t="s">
        <v>961</v>
      </c>
      <c r="AJ835" s="85" t="s">
        <v>961</v>
      </c>
      <c r="AK835" s="85" t="s">
        <v>961</v>
      </c>
      <c r="AL835" s="85" t="s">
        <v>961</v>
      </c>
      <c r="AM835" s="85" t="s">
        <v>961</v>
      </c>
      <c r="AN835" s="85" t="s">
        <v>961</v>
      </c>
      <c r="AO835" s="85" t="s">
        <v>961</v>
      </c>
      <c r="AP835" s="85" t="s">
        <v>961</v>
      </c>
      <c r="AQ835" s="85" t="s">
        <v>961</v>
      </c>
      <c r="AR835" s="85" t="s">
        <v>961</v>
      </c>
    </row>
    <row r="836" spans="1:44" ht="16.5" thickTop="1" thickBot="1" x14ac:dyDescent="0.3">
      <c r="A836" s="61">
        <f t="shared" si="115"/>
        <v>2</v>
      </c>
      <c r="B836" s="92" t="str">
        <f>IF(ISERROR(IF(ISBLANK(C836),"",_xlfn.XLOOKUP(C836,'[1]Инф. по МКД'!$D$3:$D$13151,'[1]Инф. по МКД'!$C$3:$C$13151,,0))),"",IF(ISBLANK(C836),"",_xlfn.XLOOKUP(C836,'[1]Инф. по МКД'!$D$3:$D$13151,'[1]Инф. по МКД'!$C$3:$C$13151,,0)))</f>
        <v>Соликамский городской округ Пермского края</v>
      </c>
      <c r="C836" s="96" t="s">
        <v>663</v>
      </c>
      <c r="D836" s="74">
        <f>IF(ISERROR(IF(ISBLANK($C836),"",VLOOKUP($C836,'[1]Инф. по МКД'!$D$3:$T$13113,3,0))),"",IF(ISBLANK($C836),"",VLOOKUP($C836,'[1]Инф. по МКД'!$D$3:$T$13113,3,0)))</f>
        <v>1961</v>
      </c>
      <c r="E836" s="75"/>
      <c r="F836" s="87">
        <f>IF(ISERROR(IF(ISBLANK($C836),"",VLOOKUP($C836,'[1]Инф. по МКД'!$D$3:$T$13113,5,0))),"",IF(ISBLANK($C836),"",VLOOKUP($C836,'[1]Инф. по МКД'!$D$3:$T$13113,5,0)))</f>
        <v>0</v>
      </c>
      <c r="G836" s="75">
        <f>IF(ISERROR(IF(ISBLANK($C836),"",VLOOKUP($C836,'[1]Инф. по МКД'!$D$3:$T$13113,9,0))),"",IF(ISBLANK($C836),"",VLOOKUP($C836,'[1]Инф. по МКД'!$D$3:$T$13113,9,0)))</f>
        <v>5</v>
      </c>
      <c r="H836" s="61">
        <f>IF(ISERROR(IF(ISBLANK($C836),"",VLOOKUP($C836,'[1]Инф. по МКД'!$D$3:$T$13113,10,0))),"",IF(ISBLANK($C836),"",VLOOKUP($C836,'[1]Инф. по МКД'!$D$3:$T$13113,10,0)))</f>
        <v>4</v>
      </c>
      <c r="I836" s="77">
        <f>IF(ISERROR(IF(ISBLANK($C836),"",VLOOKUP($C836,'[1]Инф. по МКД'!$D$3:$T$13113,14,0))),"",IF(ISBLANK($C836),"",VLOOKUP($C836,'[1]Инф. по МКД'!$D$3:$T$13113,14,0)))</f>
        <v>2702.2</v>
      </c>
      <c r="J836" s="78">
        <f>IF(ISERROR(IF(ISBLANK($C836),"",VLOOKUP($C836,'[1]Инф. по МКД'!$D$3:$T$13113,15,0))),"",IF(ISBLANK($C836),"",VLOOKUP($C836,'[1]Инф. по МКД'!$D$3:$T$13113,15,0)))</f>
        <v>2589.4</v>
      </c>
      <c r="K836" s="77">
        <f>IF(ISERROR(IF(ISBLANK($C836),"",VLOOKUP($C836,'[1]Инф. по МКД'!$D$3:$T$13113,16,0))),"",IF(ISBLANK($C836),"",VLOOKUP($C836,'[1]Инф. по МКД'!$D$3:$T$13113,16,0)))</f>
        <v>2551.4</v>
      </c>
      <c r="L836" s="79">
        <f>IF(ISERROR(IF(ISBLANK($C836),"",VLOOKUP($C836,'[1]Инф. по МКД'!$D$3:$T$13113,17,0))),"",IF(ISBLANK($C836),"",VLOOKUP($C836,'[1]Инф. по МКД'!$D$3:$T$13113,17,0)))</f>
        <v>112</v>
      </c>
      <c r="M836" s="80">
        <f t="shared" si="114"/>
        <v>1404090.14</v>
      </c>
      <c r="N836" s="78"/>
      <c r="O836" s="78"/>
      <c r="P836" s="78"/>
      <c r="Q836" s="80">
        <f>IF('Форма 2'!D836=0,"",'Форма 2'!D836-N836-O836-P836)</f>
        <v>1404090.14</v>
      </c>
      <c r="R836" s="81">
        <f t="shared" si="123"/>
        <v>542.24536185989029</v>
      </c>
      <c r="S836" s="81">
        <f t="shared" si="124"/>
        <v>542.24536185989029</v>
      </c>
      <c r="T836" s="82">
        <v>46387</v>
      </c>
      <c r="U836" s="75" t="s">
        <v>43</v>
      </c>
      <c r="V836" s="84"/>
      <c r="W836" s="84">
        <f t="shared" si="116"/>
        <v>1</v>
      </c>
      <c r="X836" s="85">
        <v>1</v>
      </c>
      <c r="Y836" s="85" t="s">
        <v>961</v>
      </c>
      <c r="Z836" s="85" t="s">
        <v>961</v>
      </c>
      <c r="AA836" s="85" t="s">
        <v>961</v>
      </c>
      <c r="AB836" s="85" t="s">
        <v>961</v>
      </c>
      <c r="AC836" s="85" t="s">
        <v>961</v>
      </c>
      <c r="AD836" s="85" t="s">
        <v>961</v>
      </c>
      <c r="AE836" s="99" t="s">
        <v>961</v>
      </c>
      <c r="AF836" s="86" t="s">
        <v>961</v>
      </c>
      <c r="AG836" s="85" t="s">
        <v>961</v>
      </c>
      <c r="AH836" s="85" t="s">
        <v>961</v>
      </c>
      <c r="AI836" s="85" t="s">
        <v>961</v>
      </c>
      <c r="AJ836" s="85" t="s">
        <v>961</v>
      </c>
      <c r="AK836" s="85" t="s">
        <v>961</v>
      </c>
      <c r="AL836" s="85" t="s">
        <v>961</v>
      </c>
      <c r="AM836" s="85" t="s">
        <v>961</v>
      </c>
      <c r="AN836" s="85" t="s">
        <v>961</v>
      </c>
      <c r="AO836" s="85" t="s">
        <v>961</v>
      </c>
      <c r="AP836" s="85" t="s">
        <v>961</v>
      </c>
      <c r="AQ836" s="85" t="s">
        <v>961</v>
      </c>
      <c r="AR836" s="85" t="s">
        <v>961</v>
      </c>
    </row>
    <row r="837" spans="1:44" ht="16.5" thickTop="1" thickBot="1" x14ac:dyDescent="0.3">
      <c r="A837" s="61">
        <f t="shared" si="115"/>
        <v>3</v>
      </c>
      <c r="B837" s="92" t="str">
        <f>IF(ISERROR(IF(ISBLANK(C837),"",_xlfn.XLOOKUP(C837,'[1]Инф. по МКД'!$D$3:$D$13151,'[1]Инф. по МКД'!$C$3:$C$13151,,0))),"",IF(ISBLANK(C837),"",_xlfn.XLOOKUP(C837,'[1]Инф. по МКД'!$D$3:$D$13151,'[1]Инф. по МКД'!$C$3:$C$13151,,0)))</f>
        <v>Соликамский городской округ Пермского края</v>
      </c>
      <c r="C837" s="96" t="s">
        <v>664</v>
      </c>
      <c r="D837" s="74">
        <f>IF(ISERROR(IF(ISBLANK($C837),"",VLOOKUP($C837,'[1]Инф. по МКД'!$D$3:$T$13113,3,0))),"",IF(ISBLANK($C837),"",VLOOKUP($C837,'[1]Инф. по МКД'!$D$3:$T$13113,3,0)))</f>
        <v>1958</v>
      </c>
      <c r="E837" s="75"/>
      <c r="F837" s="87" t="str">
        <f>IF(ISERROR(IF(ISBLANK($C837),"",VLOOKUP($C837,'[1]Инф. по МКД'!$D$3:$T$13113,5,0))),"",IF(ISBLANK($C837),"",VLOOKUP($C837,'[1]Инф. по МКД'!$D$3:$T$13113,5,0)))</f>
        <v>Кирпич</v>
      </c>
      <c r="G837" s="75">
        <f>IF(ISERROR(IF(ISBLANK($C837),"",VLOOKUP($C837,'[1]Инф. по МКД'!$D$3:$T$13113,9,0))),"",IF(ISBLANK($C837),"",VLOOKUP($C837,'[1]Инф. по МКД'!$D$3:$T$13113,9,0)))</f>
        <v>3</v>
      </c>
      <c r="H837" s="61">
        <f>IF(ISERROR(IF(ISBLANK($C837),"",VLOOKUP($C837,'[1]Инф. по МКД'!$D$3:$T$13113,10,0))),"",IF(ISBLANK($C837),"",VLOOKUP($C837,'[1]Инф. по МКД'!$D$3:$T$13113,10,0)))</f>
        <v>3</v>
      </c>
      <c r="I837" s="77">
        <f>IF(ISERROR(IF(ISBLANK($C837),"",VLOOKUP($C837,'[1]Инф. по МКД'!$D$3:$T$13113,14,0))),"",IF(ISBLANK($C837),"",VLOOKUP($C837,'[1]Инф. по МКД'!$D$3:$T$13113,14,0)))</f>
        <v>1966</v>
      </c>
      <c r="J837" s="78">
        <f>IF(ISERROR(IF(ISBLANK($C837),"",VLOOKUP($C837,'[1]Инф. по МКД'!$D$3:$T$13113,15,0))),"",IF(ISBLANK($C837),"",VLOOKUP($C837,'[1]Инф. по МКД'!$D$3:$T$13113,15,0)))</f>
        <v>1337.2</v>
      </c>
      <c r="K837" s="77">
        <f>IF(ISERROR(IF(ISBLANK($C837),"",VLOOKUP($C837,'[1]Инф. по МКД'!$D$3:$T$13113,16,0))),"",IF(ISBLANK($C837),"",VLOOKUP($C837,'[1]Инф. по МКД'!$D$3:$T$13113,16,0)))</f>
        <v>1282.2</v>
      </c>
      <c r="L837" s="79">
        <f>IF(ISERROR(IF(ISBLANK($C837),"",VLOOKUP($C837,'[1]Инф. по МКД'!$D$3:$T$13113,17,0))),"",IF(ISBLANK($C837),"",VLOOKUP($C837,'[1]Инф. по МКД'!$D$3:$T$13113,17,0)))</f>
        <v>55</v>
      </c>
      <c r="M837" s="80">
        <f t="shared" ref="M837:M885" si="125">SUM(N837:Q837)</f>
        <v>18789828.739999998</v>
      </c>
      <c r="N837" s="78"/>
      <c r="O837" s="78"/>
      <c r="P837" s="78"/>
      <c r="Q837" s="80">
        <f>IF('Форма 2'!D837=0,"",'Форма 2'!D837-N837-O837-P837)</f>
        <v>18789828.739999998</v>
      </c>
      <c r="R837" s="81">
        <f t="shared" si="123"/>
        <v>14051.621851630271</v>
      </c>
      <c r="S837" s="81">
        <f t="shared" si="124"/>
        <v>14051.621851630271</v>
      </c>
      <c r="T837" s="82">
        <v>46387</v>
      </c>
      <c r="U837" s="75" t="s">
        <v>43</v>
      </c>
      <c r="V837" s="84"/>
      <c r="W837" s="84">
        <f t="shared" si="116"/>
        <v>1</v>
      </c>
      <c r="X837" s="85" t="s">
        <v>961</v>
      </c>
      <c r="Y837" s="85" t="s">
        <v>961</v>
      </c>
      <c r="Z837" s="85" t="s">
        <v>961</v>
      </c>
      <c r="AA837" s="85" t="s">
        <v>961</v>
      </c>
      <c r="AB837" s="85" t="s">
        <v>961</v>
      </c>
      <c r="AC837" s="85" t="s">
        <v>961</v>
      </c>
      <c r="AD837" s="85" t="s">
        <v>961</v>
      </c>
      <c r="AE837" s="99" t="s">
        <v>961</v>
      </c>
      <c r="AF837" s="86" t="s">
        <v>961</v>
      </c>
      <c r="AG837" s="85">
        <v>1</v>
      </c>
      <c r="AH837" s="85" t="s">
        <v>961</v>
      </c>
      <c r="AI837" s="85" t="s">
        <v>961</v>
      </c>
      <c r="AJ837" s="85" t="s">
        <v>961</v>
      </c>
      <c r="AK837" s="85" t="s">
        <v>961</v>
      </c>
      <c r="AL837" s="85" t="s">
        <v>961</v>
      </c>
      <c r="AM837" s="85" t="s">
        <v>961</v>
      </c>
      <c r="AN837" s="85" t="s">
        <v>961</v>
      </c>
      <c r="AO837" s="85" t="s">
        <v>961</v>
      </c>
      <c r="AP837" s="85" t="s">
        <v>961</v>
      </c>
      <c r="AQ837" s="85" t="s">
        <v>961</v>
      </c>
      <c r="AR837" s="85" t="s">
        <v>961</v>
      </c>
    </row>
    <row r="838" spans="1:44" ht="16.5" thickTop="1" thickBot="1" x14ac:dyDescent="0.3">
      <c r="A838" s="61">
        <f t="shared" si="115"/>
        <v>4</v>
      </c>
      <c r="B838" s="92" t="str">
        <f>IF(ISERROR(IF(ISBLANK(C838),"",_xlfn.XLOOKUP(C838,'[1]Инф. по МКД'!$D$3:$D$13151,'[1]Инф. по МКД'!$C$3:$C$13151,,0))),"",IF(ISBLANK(C838),"",_xlfn.XLOOKUP(C838,'[1]Инф. по МКД'!$D$3:$D$13151,'[1]Инф. по МКД'!$C$3:$C$13151,,0)))</f>
        <v>Соликамский городской округ Пермского края</v>
      </c>
      <c r="C838" s="96" t="s">
        <v>665</v>
      </c>
      <c r="D838" s="74">
        <f>IF(ISERROR(IF(ISBLANK($C838),"",VLOOKUP($C838,'[1]Инф. по МКД'!$D$3:$T$13113,3,0))),"",IF(ISBLANK($C838),"",VLOOKUP($C838,'[1]Инф. по МКД'!$D$3:$T$13113,3,0)))</f>
        <v>1962</v>
      </c>
      <c r="E838" s="75"/>
      <c r="F838" s="87" t="str">
        <f>IF(ISERROR(IF(ISBLANK($C838),"",VLOOKUP($C838,'[1]Инф. по МКД'!$D$3:$T$13113,5,0))),"",IF(ISBLANK($C838),"",VLOOKUP($C838,'[1]Инф. по МКД'!$D$3:$T$13113,5,0)))</f>
        <v>Кирпич</v>
      </c>
      <c r="G838" s="75">
        <f>IF(ISERROR(IF(ISBLANK($C838),"",VLOOKUP($C838,'[1]Инф. по МКД'!$D$3:$T$13113,9,0))),"",IF(ISBLANK($C838),"",VLOOKUP($C838,'[1]Инф. по МКД'!$D$3:$T$13113,9,0)))</f>
        <v>3</v>
      </c>
      <c r="H838" s="61">
        <f>IF(ISERROR(IF(ISBLANK($C838),"",VLOOKUP($C838,'[1]Инф. по МКД'!$D$3:$T$13113,10,0))),"",IF(ISBLANK($C838),"",VLOOKUP($C838,'[1]Инф. по МКД'!$D$3:$T$13113,10,0)))</f>
        <v>3</v>
      </c>
      <c r="I838" s="77">
        <f>IF(ISERROR(IF(ISBLANK($C838),"",VLOOKUP($C838,'[1]Инф. по МКД'!$D$3:$T$13113,14,0))),"",IF(ISBLANK($C838),"",VLOOKUP($C838,'[1]Инф. по МКД'!$D$3:$T$13113,14,0)))</f>
        <v>2067.9</v>
      </c>
      <c r="J838" s="78">
        <f>IF(ISERROR(IF(ISBLANK($C838),"",VLOOKUP($C838,'[1]Инф. по МКД'!$D$3:$T$13113,15,0))),"",IF(ISBLANK($C838),"",VLOOKUP($C838,'[1]Инф. по МКД'!$D$3:$T$13113,15,0)))</f>
        <v>1542.1</v>
      </c>
      <c r="K838" s="77">
        <f>IF(ISERROR(IF(ISBLANK($C838),"",VLOOKUP($C838,'[1]Инф. по МКД'!$D$3:$T$13113,16,0))),"",IF(ISBLANK($C838),"",VLOOKUP($C838,'[1]Инф. по МКД'!$D$3:$T$13113,16,0)))</f>
        <v>1542.1</v>
      </c>
      <c r="L838" s="79">
        <f>IF(ISERROR(IF(ISBLANK($C838),"",VLOOKUP($C838,'[1]Инф. по МКД'!$D$3:$T$13113,17,0))),"",IF(ISBLANK($C838),"",VLOOKUP($C838,'[1]Инф. по МКД'!$D$3:$T$13113,17,0)))</f>
        <v>0</v>
      </c>
      <c r="M838" s="80">
        <f t="shared" si="125"/>
        <v>19763726.780000001</v>
      </c>
      <c r="N838" s="78"/>
      <c r="O838" s="78"/>
      <c r="P838" s="78"/>
      <c r="Q838" s="80">
        <f>IF('Форма 2'!D838=0,"",'Форма 2'!D838-N838-O838-P838)</f>
        <v>19763726.780000001</v>
      </c>
      <c r="R838" s="81">
        <f t="shared" si="123"/>
        <v>12816.112301407173</v>
      </c>
      <c r="S838" s="81">
        <f t="shared" si="124"/>
        <v>12816.112301407173</v>
      </c>
      <c r="T838" s="82">
        <v>46387</v>
      </c>
      <c r="U838" s="75" t="s">
        <v>43</v>
      </c>
      <c r="V838" s="84"/>
      <c r="W838" s="84">
        <f t="shared" si="116"/>
        <v>1</v>
      </c>
      <c r="X838" s="85" t="s">
        <v>961</v>
      </c>
      <c r="Y838" s="85" t="s">
        <v>961</v>
      </c>
      <c r="Z838" s="85" t="s">
        <v>961</v>
      </c>
      <c r="AA838" s="85" t="s">
        <v>961</v>
      </c>
      <c r="AB838" s="85" t="s">
        <v>961</v>
      </c>
      <c r="AC838" s="85" t="s">
        <v>961</v>
      </c>
      <c r="AD838" s="85" t="s">
        <v>961</v>
      </c>
      <c r="AE838" s="99" t="s">
        <v>961</v>
      </c>
      <c r="AF838" s="86" t="s">
        <v>961</v>
      </c>
      <c r="AG838" s="85">
        <v>1</v>
      </c>
      <c r="AH838" s="85" t="s">
        <v>961</v>
      </c>
      <c r="AI838" s="85" t="s">
        <v>961</v>
      </c>
      <c r="AJ838" s="85" t="s">
        <v>961</v>
      </c>
      <c r="AK838" s="85" t="s">
        <v>961</v>
      </c>
      <c r="AL838" s="85" t="s">
        <v>961</v>
      </c>
      <c r="AM838" s="85" t="s">
        <v>961</v>
      </c>
      <c r="AN838" s="85" t="s">
        <v>961</v>
      </c>
      <c r="AO838" s="85" t="s">
        <v>961</v>
      </c>
      <c r="AP838" s="85" t="s">
        <v>961</v>
      </c>
      <c r="AQ838" s="85" t="s">
        <v>961</v>
      </c>
      <c r="AR838" s="85" t="s">
        <v>961</v>
      </c>
    </row>
    <row r="839" spans="1:44" ht="16.5" thickTop="1" thickBot="1" x14ac:dyDescent="0.3">
      <c r="A839" s="61">
        <f t="shared" si="115"/>
        <v>5</v>
      </c>
      <c r="B839" s="92" t="str">
        <f>IF(ISERROR(IF(ISBLANK(C839),"",_xlfn.XLOOKUP(C839,'[1]Инф. по МКД'!$D$3:$D$13151,'[1]Инф. по МКД'!$C$3:$C$13151,,0))),"",IF(ISBLANK(C839),"",_xlfn.XLOOKUP(C839,'[1]Инф. по МКД'!$D$3:$D$13151,'[1]Инф. по МКД'!$C$3:$C$13151,,0)))</f>
        <v>Соликамский городской округ Пермского края</v>
      </c>
      <c r="C839" s="96" t="s">
        <v>666</v>
      </c>
      <c r="D839" s="74">
        <f>IF(ISERROR(IF(ISBLANK($C839),"",VLOOKUP($C839,'[1]Инф. по МКД'!$D$3:$T$13113,3,0))),"",IF(ISBLANK($C839),"",VLOOKUP($C839,'[1]Инф. по МКД'!$D$3:$T$13113,3,0)))</f>
        <v>1964</v>
      </c>
      <c r="E839" s="75"/>
      <c r="F839" s="87" t="str">
        <f>IF(ISERROR(IF(ISBLANK($C839),"",VLOOKUP($C839,'[1]Инф. по МКД'!$D$3:$T$13113,5,0))),"",IF(ISBLANK($C839),"",VLOOKUP($C839,'[1]Инф. по МКД'!$D$3:$T$13113,5,0)))</f>
        <v>Кирпич</v>
      </c>
      <c r="G839" s="75">
        <f>IF(ISERROR(IF(ISBLANK($C839),"",VLOOKUP($C839,'[1]Инф. по МКД'!$D$3:$T$13113,9,0))),"",IF(ISBLANK($C839),"",VLOOKUP($C839,'[1]Инф. по МКД'!$D$3:$T$13113,9,0)))</f>
        <v>5</v>
      </c>
      <c r="H839" s="61">
        <f>IF(ISERROR(IF(ISBLANK($C839),"",VLOOKUP($C839,'[1]Инф. по МКД'!$D$3:$T$13113,10,0))),"",IF(ISBLANK($C839),"",VLOOKUP($C839,'[1]Инф. по МКД'!$D$3:$T$13113,10,0)))</f>
        <v>4</v>
      </c>
      <c r="I839" s="77">
        <f>IF(ISERROR(IF(ISBLANK($C839),"",VLOOKUP($C839,'[1]Инф. по МКД'!$D$3:$T$13113,14,0))),"",IF(ISBLANK($C839),"",VLOOKUP($C839,'[1]Инф. по МКД'!$D$3:$T$13113,14,0)))</f>
        <v>3706.6</v>
      </c>
      <c r="J839" s="78">
        <f>IF(ISERROR(IF(ISBLANK($C839),"",VLOOKUP($C839,'[1]Инф. по МКД'!$D$3:$T$13113,15,0))),"",IF(ISBLANK($C839),"",VLOOKUP($C839,'[1]Инф. по МКД'!$D$3:$T$13113,15,0)))</f>
        <v>2891.2</v>
      </c>
      <c r="K839" s="77">
        <f>IF(ISERROR(IF(ISBLANK($C839),"",VLOOKUP($C839,'[1]Инф. по МКД'!$D$3:$T$13113,16,0))),"",IF(ISBLANK($C839),"",VLOOKUP($C839,'[1]Инф. по МКД'!$D$3:$T$13113,16,0)))</f>
        <v>2690.2</v>
      </c>
      <c r="L839" s="79">
        <f>IF(ISERROR(IF(ISBLANK($C839),"",VLOOKUP($C839,'[1]Инф. по МКД'!$D$3:$T$13113,17,0))),"",IF(ISBLANK($C839),"",VLOOKUP($C839,'[1]Инф. по МКД'!$D$3:$T$13113,17,0)))</f>
        <v>128</v>
      </c>
      <c r="M839" s="80">
        <f t="shared" si="125"/>
        <v>12113354.130000001</v>
      </c>
      <c r="N839" s="78"/>
      <c r="O839" s="78"/>
      <c r="P839" s="78"/>
      <c r="Q839" s="80">
        <f>IF('Форма 2'!D839=0,"",'Форма 2'!D839-N839-O839-P839)</f>
        <v>12113354.130000001</v>
      </c>
      <c r="R839" s="81">
        <f t="shared" si="123"/>
        <v>4189.7323360542341</v>
      </c>
      <c r="S839" s="81">
        <f t="shared" si="124"/>
        <v>4189.7323360542341</v>
      </c>
      <c r="T839" s="82">
        <v>46387</v>
      </c>
      <c r="U839" s="75" t="s">
        <v>43</v>
      </c>
      <c r="V839" s="83"/>
      <c r="W839" s="84">
        <f t="shared" si="116"/>
        <v>3</v>
      </c>
      <c r="X839" s="85" t="s">
        <v>961</v>
      </c>
      <c r="Y839" s="85">
        <v>1</v>
      </c>
      <c r="Z839" s="85" t="s">
        <v>961</v>
      </c>
      <c r="AA839" s="85">
        <v>1</v>
      </c>
      <c r="AB839" s="85" t="s">
        <v>961</v>
      </c>
      <c r="AC839" s="85">
        <v>1</v>
      </c>
      <c r="AD839" s="85" t="s">
        <v>961</v>
      </c>
      <c r="AE839" s="99" t="s">
        <v>961</v>
      </c>
      <c r="AF839" s="86" t="s">
        <v>961</v>
      </c>
      <c r="AG839" s="85" t="s">
        <v>961</v>
      </c>
      <c r="AH839" s="85" t="s">
        <v>961</v>
      </c>
      <c r="AI839" s="85" t="s">
        <v>961</v>
      </c>
      <c r="AJ839" s="85" t="s">
        <v>961</v>
      </c>
      <c r="AK839" s="85" t="s">
        <v>961</v>
      </c>
      <c r="AL839" s="85" t="s">
        <v>961</v>
      </c>
      <c r="AM839" s="85" t="s">
        <v>961</v>
      </c>
      <c r="AN839" s="85" t="s">
        <v>961</v>
      </c>
      <c r="AO839" s="85" t="s">
        <v>961</v>
      </c>
      <c r="AP839" s="85" t="s">
        <v>961</v>
      </c>
      <c r="AQ839" s="85" t="s">
        <v>961</v>
      </c>
      <c r="AR839" s="85" t="s">
        <v>961</v>
      </c>
    </row>
    <row r="840" spans="1:44" ht="16.5" thickTop="1" thickBot="1" x14ac:dyDescent="0.3">
      <c r="A840" s="61">
        <f t="shared" ref="A840:A885" si="126">IF(NOT(ISERROR("Пермского края"=MID(C840,FIND("Пермского края",C840),14)))=$C$1,0,IF(NOT(ISERROR("город Пермь"=MID(C840,FIND("город Пермь",C840),11)))=$C$1,0,IF(NOT(ISERROR("Итого"=MID(C840,FIND("Итого",C840),5)))=$C$1,0,IF(NOT(ISERROR("Всего"=MID(C840,FIND("Всего",C840),5)))=$C$1,0,A839+1))))</f>
        <v>6</v>
      </c>
      <c r="B840" s="92" t="str">
        <f>IF(ISERROR(IF(ISBLANK(C840),"",_xlfn.XLOOKUP(C840,'[1]Инф. по МКД'!$D$3:$D$13151,'[1]Инф. по МКД'!$C$3:$C$13151,,0))),"",IF(ISBLANK(C840),"",_xlfn.XLOOKUP(C840,'[1]Инф. по МКД'!$D$3:$D$13151,'[1]Инф. по МКД'!$C$3:$C$13151,,0)))</f>
        <v>Соликамский городской округ Пермского края</v>
      </c>
      <c r="C840" s="96" t="s">
        <v>667</v>
      </c>
      <c r="D840" s="74">
        <f>IF(ISERROR(IF(ISBLANK($C840),"",VLOOKUP($C840,'[1]Инф. по МКД'!$D$3:$T$13113,3,0))),"",IF(ISBLANK($C840),"",VLOOKUP($C840,'[1]Инф. по МКД'!$D$3:$T$13113,3,0)))</f>
        <v>1968</v>
      </c>
      <c r="E840" s="75"/>
      <c r="F840" s="87" t="str">
        <f>IF(ISERROR(IF(ISBLANK($C840),"",VLOOKUP($C840,'[1]Инф. по МКД'!$D$3:$T$13113,5,0))),"",IF(ISBLANK($C840),"",VLOOKUP($C840,'[1]Инф. по МКД'!$D$3:$T$13113,5,0)))</f>
        <v>Кирпич</v>
      </c>
      <c r="G840" s="75">
        <f>IF(ISERROR(IF(ISBLANK($C840),"",VLOOKUP($C840,'[1]Инф. по МКД'!$D$3:$T$13113,9,0))),"",IF(ISBLANK($C840),"",VLOOKUP($C840,'[1]Инф. по МКД'!$D$3:$T$13113,9,0)))</f>
        <v>5</v>
      </c>
      <c r="H840" s="61">
        <f>IF(ISERROR(IF(ISBLANK($C840),"",VLOOKUP($C840,'[1]Инф. по МКД'!$D$3:$T$13113,10,0))),"",IF(ISBLANK($C840),"",VLOOKUP($C840,'[1]Инф. по МКД'!$D$3:$T$13113,10,0)))</f>
        <v>4</v>
      </c>
      <c r="I840" s="77">
        <f>IF(ISERROR(IF(ISBLANK($C840),"",VLOOKUP($C840,'[1]Инф. по МКД'!$D$3:$T$13113,14,0))),"",IF(ISBLANK($C840),"",VLOOKUP($C840,'[1]Инф. по МКД'!$D$3:$T$13113,14,0)))</f>
        <v>3716.9</v>
      </c>
      <c r="J840" s="78">
        <f>IF(ISERROR(IF(ISBLANK($C840),"",VLOOKUP($C840,'[1]Инф. по МКД'!$D$3:$T$13113,15,0))),"",IF(ISBLANK($C840),"",VLOOKUP($C840,'[1]Инф. по МКД'!$D$3:$T$13113,15,0)))</f>
        <v>3017.1</v>
      </c>
      <c r="K840" s="77">
        <f>IF(ISERROR(IF(ISBLANK($C840),"",VLOOKUP($C840,'[1]Инф. по МКД'!$D$3:$T$13113,16,0))),"",IF(ISBLANK($C840),"",VLOOKUP($C840,'[1]Инф. по МКД'!$D$3:$T$13113,16,0)))</f>
        <v>3017.1</v>
      </c>
      <c r="L840" s="79">
        <f>IF(ISERROR(IF(ISBLANK($C840),"",VLOOKUP($C840,'[1]Инф. по МКД'!$D$3:$T$13113,17,0))),"",IF(ISBLANK($C840),"",VLOOKUP($C840,'[1]Инф. по МКД'!$D$3:$T$13113,17,0)))</f>
        <v>152</v>
      </c>
      <c r="M840" s="80">
        <f t="shared" si="125"/>
        <v>16739133.49</v>
      </c>
      <c r="N840" s="78"/>
      <c r="O840" s="78"/>
      <c r="P840" s="78"/>
      <c r="Q840" s="80">
        <f>IF('Форма 2'!D840=0,"",'Форма 2'!D840-N840-O840-P840)</f>
        <v>16739133.49</v>
      </c>
      <c r="R840" s="81">
        <f t="shared" si="123"/>
        <v>5548.0870670511422</v>
      </c>
      <c r="S840" s="81">
        <f t="shared" si="124"/>
        <v>5548.0870670511422</v>
      </c>
      <c r="T840" s="82">
        <v>46387</v>
      </c>
      <c r="U840" s="75" t="s">
        <v>43</v>
      </c>
      <c r="V840" s="84"/>
      <c r="W840" s="84">
        <f t="shared" ref="W840:W903" si="127">SUM(X840:AD840,AG840:AR840,)+IF(ISNUMBER(AE840),1,0)</f>
        <v>1</v>
      </c>
      <c r="X840" s="85" t="s">
        <v>961</v>
      </c>
      <c r="Y840" s="85" t="s">
        <v>961</v>
      </c>
      <c r="Z840" s="85" t="s">
        <v>961</v>
      </c>
      <c r="AA840" s="85" t="s">
        <v>961</v>
      </c>
      <c r="AB840" s="85" t="s">
        <v>961</v>
      </c>
      <c r="AC840" s="85" t="s">
        <v>961</v>
      </c>
      <c r="AD840" s="85" t="s">
        <v>961</v>
      </c>
      <c r="AE840" s="99" t="s">
        <v>961</v>
      </c>
      <c r="AF840" s="86" t="s">
        <v>961</v>
      </c>
      <c r="AG840" s="85">
        <v>1</v>
      </c>
      <c r="AH840" s="85" t="s">
        <v>961</v>
      </c>
      <c r="AI840" s="85" t="s">
        <v>961</v>
      </c>
      <c r="AJ840" s="85" t="s">
        <v>961</v>
      </c>
      <c r="AK840" s="85" t="s">
        <v>961</v>
      </c>
      <c r="AL840" s="85" t="s">
        <v>961</v>
      </c>
      <c r="AM840" s="85" t="s">
        <v>961</v>
      </c>
      <c r="AN840" s="85" t="s">
        <v>961</v>
      </c>
      <c r="AO840" s="85" t="s">
        <v>961</v>
      </c>
      <c r="AP840" s="85" t="s">
        <v>961</v>
      </c>
      <c r="AQ840" s="85" t="s">
        <v>961</v>
      </c>
      <c r="AR840" s="85" t="s">
        <v>961</v>
      </c>
    </row>
    <row r="841" spans="1:44" ht="16.5" thickTop="1" thickBot="1" x14ac:dyDescent="0.3">
      <c r="A841" s="61">
        <f t="shared" si="126"/>
        <v>7</v>
      </c>
      <c r="B841" s="92" t="str">
        <f>IF(ISERROR(IF(ISBLANK(C841),"",_xlfn.XLOOKUP(C841,'[1]Инф. по МКД'!$D$3:$D$13151,'[1]Инф. по МКД'!$C$3:$C$13151,,0))),"",IF(ISBLANK(C841),"",_xlfn.XLOOKUP(C841,'[1]Инф. по МКД'!$D$3:$D$13151,'[1]Инф. по МКД'!$C$3:$C$13151,,0)))</f>
        <v>Соликамский городской округ Пермского края</v>
      </c>
      <c r="C841" s="96" t="s">
        <v>668</v>
      </c>
      <c r="D841" s="74">
        <f>IF(ISERROR(IF(ISBLANK($C841),"",VLOOKUP($C841,'[1]Инф. по МКД'!$D$3:$T$13113,3,0))),"",IF(ISBLANK($C841),"",VLOOKUP($C841,'[1]Инф. по МКД'!$D$3:$T$13113,3,0)))</f>
        <v>1951</v>
      </c>
      <c r="E841" s="75"/>
      <c r="F841" s="87" t="str">
        <f>IF(ISERROR(IF(ISBLANK($C841),"",VLOOKUP($C841,'[1]Инф. по МКД'!$D$3:$T$13113,5,0))),"",IF(ISBLANK($C841),"",VLOOKUP($C841,'[1]Инф. по МКД'!$D$3:$T$13113,5,0)))</f>
        <v>Дерево</v>
      </c>
      <c r="G841" s="75">
        <f>IF(ISERROR(IF(ISBLANK($C841),"",VLOOKUP($C841,'[1]Инф. по МКД'!$D$3:$T$13113,9,0))),"",IF(ISBLANK($C841),"",VLOOKUP($C841,'[1]Инф. по МКД'!$D$3:$T$13113,9,0)))</f>
        <v>2</v>
      </c>
      <c r="H841" s="61">
        <f>IF(ISERROR(IF(ISBLANK($C841),"",VLOOKUP($C841,'[1]Инф. по МКД'!$D$3:$T$13113,10,0))),"",IF(ISBLANK($C841),"",VLOOKUP($C841,'[1]Инф. по МКД'!$D$3:$T$13113,10,0)))</f>
        <v>1</v>
      </c>
      <c r="I841" s="77">
        <f>IF(ISERROR(IF(ISBLANK($C841),"",VLOOKUP($C841,'[1]Инф. по МКД'!$D$3:$T$13113,14,0))),"",IF(ISBLANK($C841),"",VLOOKUP($C841,'[1]Инф. по МКД'!$D$3:$T$13113,14,0)))</f>
        <v>305.60000000000002</v>
      </c>
      <c r="J841" s="78">
        <f>IF(ISERROR(IF(ISBLANK($C841),"",VLOOKUP($C841,'[1]Инф. по МКД'!$D$3:$T$13113,15,0))),"",IF(ISBLANK($C841),"",VLOOKUP($C841,'[1]Инф. по МКД'!$D$3:$T$13113,15,0)))</f>
        <v>276.2</v>
      </c>
      <c r="K841" s="77">
        <f>IF(ISERROR(IF(ISBLANK($C841),"",VLOOKUP($C841,'[1]Инф. по МКД'!$D$3:$T$13113,16,0))),"",IF(ISBLANK($C841),"",VLOOKUP($C841,'[1]Инф. по МКД'!$D$3:$T$13113,16,0)))</f>
        <v>276.2</v>
      </c>
      <c r="L841" s="79">
        <f>IF(ISERROR(IF(ISBLANK($C841),"",VLOOKUP($C841,'[1]Инф. по МКД'!$D$3:$T$13113,17,0))),"",IF(ISBLANK($C841),"",VLOOKUP($C841,'[1]Инф. по МКД'!$D$3:$T$13113,17,0)))</f>
        <v>0</v>
      </c>
      <c r="M841" s="80">
        <f t="shared" si="125"/>
        <v>2920738.38</v>
      </c>
      <c r="N841" s="78"/>
      <c r="O841" s="78"/>
      <c r="P841" s="78"/>
      <c r="Q841" s="80">
        <f>IF('Форма 2'!D841=0,"",'Форма 2'!D841-N841-O841-P841)</f>
        <v>2920738.38</v>
      </c>
      <c r="R841" s="81">
        <f t="shared" si="123"/>
        <v>10574.722592324402</v>
      </c>
      <c r="S841" s="81">
        <f t="shared" si="124"/>
        <v>10574.722592324402</v>
      </c>
      <c r="T841" s="82">
        <v>46387</v>
      </c>
      <c r="U841" s="75" t="s">
        <v>43</v>
      </c>
      <c r="V841" s="83"/>
      <c r="W841" s="84">
        <f t="shared" si="127"/>
        <v>1</v>
      </c>
      <c r="X841" s="85" t="s">
        <v>961</v>
      </c>
      <c r="Y841" s="85" t="s">
        <v>961</v>
      </c>
      <c r="Z841" s="85" t="s">
        <v>961</v>
      </c>
      <c r="AA841" s="85" t="s">
        <v>961</v>
      </c>
      <c r="AB841" s="85" t="s">
        <v>961</v>
      </c>
      <c r="AC841" s="85" t="s">
        <v>961</v>
      </c>
      <c r="AD841" s="85" t="s">
        <v>961</v>
      </c>
      <c r="AE841" s="99" t="s">
        <v>961</v>
      </c>
      <c r="AF841" s="86" t="s">
        <v>961</v>
      </c>
      <c r="AG841" s="85">
        <v>1</v>
      </c>
      <c r="AH841" s="85" t="s">
        <v>961</v>
      </c>
      <c r="AI841" s="85" t="s">
        <v>961</v>
      </c>
      <c r="AJ841" s="85" t="s">
        <v>961</v>
      </c>
      <c r="AK841" s="85" t="s">
        <v>961</v>
      </c>
      <c r="AL841" s="85" t="s">
        <v>961</v>
      </c>
      <c r="AM841" s="85" t="s">
        <v>961</v>
      </c>
      <c r="AN841" s="85" t="s">
        <v>961</v>
      </c>
      <c r="AO841" s="85" t="s">
        <v>961</v>
      </c>
      <c r="AP841" s="85" t="s">
        <v>961</v>
      </c>
      <c r="AQ841" s="85" t="s">
        <v>961</v>
      </c>
      <c r="AR841" s="85" t="s">
        <v>961</v>
      </c>
    </row>
    <row r="842" spans="1:44" ht="16.5" thickTop="1" thickBot="1" x14ac:dyDescent="0.3">
      <c r="A842" s="61">
        <f t="shared" si="126"/>
        <v>8</v>
      </c>
      <c r="B842" s="92" t="str">
        <f>IF(ISERROR(IF(ISBLANK(C842),"",_xlfn.XLOOKUP(C842,'[1]Инф. по МКД'!$D$3:$D$13151,'[1]Инф. по МКД'!$C$3:$C$13151,,0))),"",IF(ISBLANK(C842),"",_xlfn.XLOOKUP(C842,'[1]Инф. по МКД'!$D$3:$D$13151,'[1]Инф. по МКД'!$C$3:$C$13151,,0)))</f>
        <v>Соликамский городской округ Пермского края</v>
      </c>
      <c r="C842" s="96" t="s">
        <v>669</v>
      </c>
      <c r="D842" s="74">
        <f>IF(ISERROR(IF(ISBLANK($C842),"",VLOOKUP($C842,'[1]Инф. по МКД'!$D$3:$T$13113,3,0))),"",IF(ISBLANK($C842),"",VLOOKUP($C842,'[1]Инф. по МКД'!$D$3:$T$13113,3,0)))</f>
        <v>1959</v>
      </c>
      <c r="E842" s="75"/>
      <c r="F842" s="87" t="str">
        <f>IF(ISERROR(IF(ISBLANK($C842),"",VLOOKUP($C842,'[1]Инф. по МКД'!$D$3:$T$13113,5,0))),"",IF(ISBLANK($C842),"",VLOOKUP($C842,'[1]Инф. по МКД'!$D$3:$T$13113,5,0)))</f>
        <v>кирпич</v>
      </c>
      <c r="G842" s="75">
        <f>IF(ISERROR(IF(ISBLANK($C842),"",VLOOKUP($C842,'[1]Инф. по МКД'!$D$3:$T$13113,9,0))),"",IF(ISBLANK($C842),"",VLOOKUP($C842,'[1]Инф. по МКД'!$D$3:$T$13113,9,0)))</f>
        <v>4</v>
      </c>
      <c r="H842" s="61">
        <f>IF(ISERROR(IF(ISBLANK($C842),"",VLOOKUP($C842,'[1]Инф. по МКД'!$D$3:$T$13113,10,0))),"",IF(ISBLANK($C842),"",VLOOKUP($C842,'[1]Инф. по МКД'!$D$3:$T$13113,10,0)))</f>
        <v>4</v>
      </c>
      <c r="I842" s="77">
        <f>IF(ISERROR(IF(ISBLANK($C842),"",VLOOKUP($C842,'[1]Инф. по МКД'!$D$3:$T$13113,14,0))),"",IF(ISBLANK($C842),"",VLOOKUP($C842,'[1]Инф. по МКД'!$D$3:$T$13113,14,0)))</f>
        <v>2502.9</v>
      </c>
      <c r="J842" s="78">
        <f>IF(ISERROR(IF(ISBLANK($C842),"",VLOOKUP($C842,'[1]Инф. по МКД'!$D$3:$T$13113,15,0))),"",IF(ISBLANK($C842),"",VLOOKUP($C842,'[1]Инф. по МКД'!$D$3:$T$13113,15,0)))</f>
        <v>2424</v>
      </c>
      <c r="K842" s="77">
        <f>IF(ISERROR(IF(ISBLANK($C842),"",VLOOKUP($C842,'[1]Инф. по МКД'!$D$3:$T$13113,16,0))),"",IF(ISBLANK($C842),"",VLOOKUP($C842,'[1]Инф. по МКД'!$D$3:$T$13113,16,0)))</f>
        <v>2424</v>
      </c>
      <c r="L842" s="79">
        <f>IF(ISERROR(IF(ISBLANK($C842),"",VLOOKUP($C842,'[1]Инф. по МКД'!$D$3:$T$13113,17,0))),"",IF(ISBLANK($C842),"",VLOOKUP($C842,'[1]Инф. по МКД'!$D$3:$T$13113,17,0)))</f>
        <v>98</v>
      </c>
      <c r="M842" s="80">
        <f t="shared" si="125"/>
        <v>11623868.07</v>
      </c>
      <c r="N842" s="78"/>
      <c r="O842" s="78"/>
      <c r="P842" s="78"/>
      <c r="Q842" s="80">
        <f>IF('Форма 2'!D842=0,"",'Форма 2'!D842-N842-O842-P842)</f>
        <v>11623868.07</v>
      </c>
      <c r="R842" s="81">
        <f t="shared" si="123"/>
        <v>4795.3251113861388</v>
      </c>
      <c r="S842" s="81">
        <f t="shared" si="124"/>
        <v>4795.3251113861388</v>
      </c>
      <c r="T842" s="82">
        <v>46387</v>
      </c>
      <c r="U842" s="75" t="s">
        <v>43</v>
      </c>
      <c r="V842" s="84"/>
      <c r="W842" s="84">
        <f t="shared" si="127"/>
        <v>5</v>
      </c>
      <c r="X842" s="85">
        <v>1</v>
      </c>
      <c r="Y842" s="85">
        <v>1</v>
      </c>
      <c r="Z842" s="85" t="s">
        <v>961</v>
      </c>
      <c r="AA842" s="85">
        <v>1</v>
      </c>
      <c r="AB842" s="85">
        <v>1</v>
      </c>
      <c r="AC842" s="85">
        <v>1</v>
      </c>
      <c r="AD842" s="85" t="s">
        <v>961</v>
      </c>
      <c r="AE842" s="99" t="s">
        <v>961</v>
      </c>
      <c r="AF842" s="86" t="s">
        <v>961</v>
      </c>
      <c r="AG842" s="85" t="s">
        <v>961</v>
      </c>
      <c r="AH842" s="85" t="s">
        <v>961</v>
      </c>
      <c r="AI842" s="85" t="s">
        <v>961</v>
      </c>
      <c r="AJ842" s="85" t="s">
        <v>961</v>
      </c>
      <c r="AK842" s="85" t="s">
        <v>961</v>
      </c>
      <c r="AL842" s="85" t="s">
        <v>961</v>
      </c>
      <c r="AM842" s="85" t="s">
        <v>961</v>
      </c>
      <c r="AN842" s="85" t="s">
        <v>961</v>
      </c>
      <c r="AO842" s="85" t="s">
        <v>961</v>
      </c>
      <c r="AP842" s="85" t="s">
        <v>961</v>
      </c>
      <c r="AQ842" s="85" t="s">
        <v>961</v>
      </c>
      <c r="AR842" s="85" t="s">
        <v>961</v>
      </c>
    </row>
    <row r="843" spans="1:44" ht="17.25" thickTop="1" thickBot="1" x14ac:dyDescent="0.3">
      <c r="A843" s="190">
        <f t="shared" si="126"/>
        <v>0</v>
      </c>
      <c r="B843" s="191" t="str">
        <f>IF(ISERROR(IF(ISBLANK(C843),"",_xlfn.XLOOKUP(C843,'[1]Инф. по МКД'!$D$3:$D$13151,'[1]Инф. по МКД'!$C$3:$C$13151,,0))),"",IF(ISBLANK(C843),"",_xlfn.XLOOKUP(C843,'[1]Инф. по МКД'!$D$3:$D$13151,'[1]Инф. по МКД'!$C$3:$C$13151,,0)))</f>
        <v/>
      </c>
      <c r="C843" s="35" t="s">
        <v>295</v>
      </c>
      <c r="D843" s="32" t="str">
        <f>IF(ISERROR(IF(ISBLANK($C843),"",VLOOKUP($C843,'[1]Инф. по МКД'!$D$3:$T$13113,3,0))),"",IF(ISBLANK($C843),"",VLOOKUP($C843,'[1]Инф. по МКД'!$D$3:$T$13113,3,0)))</f>
        <v/>
      </c>
      <c r="E843" s="32"/>
      <c r="F843" s="32" t="str">
        <f>IF(ISERROR(IF(ISBLANK($C843),"",VLOOKUP($C843,'[1]Инф. по МКД'!$D$3:$T$13113,5,0))),"",IF(ISBLANK($C843),"",VLOOKUP($C843,'[1]Инф. по МКД'!$D$3:$T$13113,5,0)))</f>
        <v/>
      </c>
      <c r="G843" s="32" t="str">
        <f>IF(ISERROR(IF(ISBLANK($C843),"",VLOOKUP($C843,'[1]Инф. по МКД'!$D$3:$T$13113,9,0))),"",IF(ISBLANK($C843),"",VLOOKUP($C843,'[1]Инф. по МКД'!$D$3:$T$13113,9,0)))</f>
        <v/>
      </c>
      <c r="H843" s="32" t="str">
        <f>IF(ISERROR(IF(ISBLANK($C843),"",VLOOKUP($C843,'[1]Инф. по МКД'!$D$3:$T$13113,10,0))),"",IF(ISBLANK($C843),"",VLOOKUP($C843,'[1]Инф. по МКД'!$D$3:$T$13113,10,0)))</f>
        <v/>
      </c>
      <c r="I843" s="36" t="str">
        <f>IF(ISERROR(IF(ISBLANK($C843),"",VLOOKUP($C843,'[1]Инф. по МКД'!$D$3:$T$13113,14,0))),"",IF(ISBLANK($C843),"",VLOOKUP($C843,'[1]Инф. по МКД'!$D$3:$T$13113,14,0)))</f>
        <v/>
      </c>
      <c r="J843" s="36" t="str">
        <f>IF(ISERROR(IF(ISBLANK($C843),"",VLOOKUP($C843,'[1]Инф. по МКД'!$D$3:$T$13113,15,0))),"",IF(ISBLANK($C843),"",VLOOKUP($C843,'[1]Инф. по МКД'!$D$3:$T$13113,15,0)))</f>
        <v/>
      </c>
      <c r="K843" s="36" t="str">
        <f>IF(ISERROR(IF(ISBLANK($C843),"",VLOOKUP($C843,'[1]Инф. по МКД'!$D$3:$T$13113,16,0))),"",IF(ISBLANK($C843),"",VLOOKUP($C843,'[1]Инф. по МКД'!$D$3:$T$13113,16,0)))</f>
        <v/>
      </c>
      <c r="L843" s="36" t="str">
        <f>IF(ISERROR(IF(ISBLANK($C843),"",VLOOKUP($C843,'[1]Инф. по МКД'!$D$3:$T$13113,17,0))),"",IF(ISBLANK($C843),"",VLOOKUP($C843,'[1]Инф. по МКД'!$D$3:$T$13113,17,0)))</f>
        <v/>
      </c>
      <c r="M843" s="36">
        <f t="shared" si="125"/>
        <v>253192447.80000001</v>
      </c>
      <c r="N843" s="36"/>
      <c r="O843" s="36"/>
      <c r="P843" s="36"/>
      <c r="Q843" s="36">
        <f>IF('Форма 2'!D843=0,"",'Форма 2'!D843-N843-O843-P843)</f>
        <v>253192447.80000001</v>
      </c>
      <c r="R843" s="93"/>
      <c r="S843" s="93"/>
      <c r="T843" s="32"/>
      <c r="U843" s="32"/>
      <c r="V843" s="84"/>
      <c r="W843" s="84">
        <f t="shared" si="127"/>
        <v>0</v>
      </c>
      <c r="X843" s="85"/>
      <c r="Y843" s="85"/>
      <c r="Z843" s="85"/>
      <c r="AA843" s="85"/>
      <c r="AB843" s="85"/>
      <c r="AC843" s="85"/>
      <c r="AD843" s="85"/>
      <c r="AE843" s="99"/>
      <c r="AF843" s="86"/>
      <c r="AG843" s="85"/>
      <c r="AH843" s="85"/>
      <c r="AI843" s="85"/>
      <c r="AJ843" s="85"/>
      <c r="AK843" s="85"/>
      <c r="AL843" s="85"/>
      <c r="AM843" s="85"/>
      <c r="AN843" s="85"/>
      <c r="AO843" s="85"/>
      <c r="AP843" s="85"/>
      <c r="AQ843" s="85"/>
      <c r="AR843" s="85"/>
    </row>
    <row r="844" spans="1:44" ht="16.5" thickTop="1" thickBot="1" x14ac:dyDescent="0.3">
      <c r="A844" s="61">
        <f t="shared" si="126"/>
        <v>1</v>
      </c>
      <c r="B844" s="92" t="str">
        <f>IF(ISERROR(IF(ISBLANK(C844),"",_xlfn.XLOOKUP(C844,'[1]Инф. по МКД'!$D$3:$D$13151,'[1]Инф. по МКД'!$C$3:$C$13151,,0))),"",IF(ISBLANK(C844),"",_xlfn.XLOOKUP(C844,'[1]Инф. по МКД'!$D$3:$D$13151,'[1]Инф. по МКД'!$C$3:$C$13151,,0)))</f>
        <v>Чайковский городской округ Пермского края</v>
      </c>
      <c r="C844" s="96" t="s">
        <v>670</v>
      </c>
      <c r="D844" s="74">
        <f>IF(ISERROR(IF(ISBLANK($C844),"",VLOOKUP($C844,'[1]Инф. по МКД'!$D$3:$T$13113,3,0))),"",IF(ISBLANK($C844),"",VLOOKUP($C844,'[1]Инф. по МКД'!$D$3:$T$13113,3,0)))</f>
        <v>1960</v>
      </c>
      <c r="E844" s="75"/>
      <c r="F844" s="87" t="str">
        <f>IF(ISERROR(IF(ISBLANK($C844),"",VLOOKUP($C844,'[1]Инф. по МКД'!$D$3:$T$13113,5,0))),"",IF(ISBLANK($C844),"",VLOOKUP($C844,'[1]Инф. по МКД'!$D$3:$T$13113,5,0)))</f>
        <v>Кирпич</v>
      </c>
      <c r="G844" s="75">
        <f>IF(ISERROR(IF(ISBLANK($C844),"",VLOOKUP($C844,'[1]Инф. по МКД'!$D$3:$T$13113,9,0))),"",IF(ISBLANK($C844),"",VLOOKUP($C844,'[1]Инф. по МКД'!$D$3:$T$13113,9,0)))</f>
        <v>3</v>
      </c>
      <c r="H844" s="61">
        <f>IF(ISERROR(IF(ISBLANK($C844),"",VLOOKUP($C844,'[1]Инф. по МКД'!$D$3:$T$13113,10,0))),"",IF(ISBLANK($C844),"",VLOOKUP($C844,'[1]Инф. по МКД'!$D$3:$T$13113,10,0)))</f>
        <v>3</v>
      </c>
      <c r="I844" s="77">
        <f>IF(ISERROR(IF(ISBLANK($C844),"",VLOOKUP($C844,'[1]Инф. по МКД'!$D$3:$T$13113,14,0))),"",IF(ISBLANK($C844),"",VLOOKUP($C844,'[1]Инф. по МКД'!$D$3:$T$13113,14,0)))</f>
        <v>1692</v>
      </c>
      <c r="J844" s="78">
        <f>IF(ISERROR(IF(ISBLANK($C844),"",VLOOKUP($C844,'[1]Инф. по МКД'!$D$3:$T$13113,15,0))),"",IF(ISBLANK($C844),"",VLOOKUP($C844,'[1]Инф. по МКД'!$D$3:$T$13113,15,0)))</f>
        <v>1583.6</v>
      </c>
      <c r="K844" s="77">
        <f>IF(ISERROR(IF(ISBLANK($C844),"",VLOOKUP($C844,'[1]Инф. по МКД'!$D$3:$T$13113,16,0))),"",IF(ISBLANK($C844),"",VLOOKUP($C844,'[1]Инф. по МКД'!$D$3:$T$13113,16,0)))</f>
        <v>1583.6</v>
      </c>
      <c r="L844" s="79">
        <f>IF(ISERROR(IF(ISBLANK($C844),"",VLOOKUP($C844,'[1]Инф. по МКД'!$D$3:$T$13113,17,0))),"",IF(ISBLANK($C844),"",VLOOKUP($C844,'[1]Инф. по МКД'!$D$3:$T$13113,17,0)))</f>
        <v>42</v>
      </c>
      <c r="M844" s="80">
        <f t="shared" si="125"/>
        <v>3701605.32</v>
      </c>
      <c r="N844" s="78"/>
      <c r="O844" s="78"/>
      <c r="P844" s="78"/>
      <c r="Q844" s="80">
        <f>IF('Форма 2'!D844=0,"",'Форма 2'!D844-N844-O844-P844)</f>
        <v>3701605.32</v>
      </c>
      <c r="R844" s="81">
        <f t="shared" ref="R844:R856" si="128">M844/J844</f>
        <v>2337.462313715585</v>
      </c>
      <c r="S844" s="81">
        <f t="shared" ref="S844:S856" si="129">R844</f>
        <v>2337.462313715585</v>
      </c>
      <c r="T844" s="82">
        <v>46387</v>
      </c>
      <c r="U844" s="75" t="s">
        <v>44</v>
      </c>
      <c r="V844" s="83"/>
      <c r="W844" s="84">
        <f t="shared" si="127"/>
        <v>3</v>
      </c>
      <c r="X844" s="85" t="s">
        <v>961</v>
      </c>
      <c r="Y844" s="85" t="s">
        <v>961</v>
      </c>
      <c r="Z844" s="85" t="s">
        <v>961</v>
      </c>
      <c r="AA844" s="85">
        <v>1</v>
      </c>
      <c r="AB844" s="85">
        <v>1</v>
      </c>
      <c r="AC844" s="85">
        <v>1</v>
      </c>
      <c r="AD844" s="85" t="s">
        <v>961</v>
      </c>
      <c r="AE844" s="99" t="s">
        <v>961</v>
      </c>
      <c r="AF844" s="86" t="s">
        <v>961</v>
      </c>
      <c r="AG844" s="85" t="s">
        <v>961</v>
      </c>
      <c r="AH844" s="85" t="s">
        <v>961</v>
      </c>
      <c r="AI844" s="85" t="s">
        <v>961</v>
      </c>
      <c r="AJ844" s="85" t="s">
        <v>961</v>
      </c>
      <c r="AK844" s="85" t="s">
        <v>961</v>
      </c>
      <c r="AL844" s="85" t="s">
        <v>961</v>
      </c>
      <c r="AM844" s="85" t="s">
        <v>961</v>
      </c>
      <c r="AN844" s="85" t="s">
        <v>961</v>
      </c>
      <c r="AO844" s="85" t="s">
        <v>961</v>
      </c>
      <c r="AP844" s="85" t="s">
        <v>961</v>
      </c>
      <c r="AQ844" s="85" t="s">
        <v>961</v>
      </c>
      <c r="AR844" s="85" t="s">
        <v>961</v>
      </c>
    </row>
    <row r="845" spans="1:44" ht="16.5" thickTop="1" thickBot="1" x14ac:dyDescent="0.3">
      <c r="A845" s="61">
        <f t="shared" si="126"/>
        <v>2</v>
      </c>
      <c r="B845" s="92" t="str">
        <f>IF(ISERROR(IF(ISBLANK(C845),"",_xlfn.XLOOKUP(C845,'[1]Инф. по МКД'!$D$3:$D$13151,'[1]Инф. по МКД'!$C$3:$C$13151,,0))),"",IF(ISBLANK(C845),"",_xlfn.XLOOKUP(C845,'[1]Инф. по МКД'!$D$3:$D$13151,'[1]Инф. по МКД'!$C$3:$C$13151,,0)))</f>
        <v>Чайковский городской округ Пермского края</v>
      </c>
      <c r="C845" s="96" t="s">
        <v>671</v>
      </c>
      <c r="D845" s="74">
        <f>IF(ISERROR(IF(ISBLANK($C845),"",VLOOKUP($C845,'[1]Инф. по МКД'!$D$3:$T$13113,3,0))),"",IF(ISBLANK($C845),"",VLOOKUP($C845,'[1]Инф. по МКД'!$D$3:$T$13113,3,0)))</f>
        <v>1959</v>
      </c>
      <c r="E845" s="75"/>
      <c r="F845" s="87" t="str">
        <f>IF(ISERROR(IF(ISBLANK($C845),"",VLOOKUP($C845,'[1]Инф. по МКД'!$D$3:$T$13113,5,0))),"",IF(ISBLANK($C845),"",VLOOKUP($C845,'[1]Инф. по МКД'!$D$3:$T$13113,5,0)))</f>
        <v>Кирпич</v>
      </c>
      <c r="G845" s="75">
        <f>IF(ISERROR(IF(ISBLANK($C845),"",VLOOKUP($C845,'[1]Инф. по МКД'!$D$3:$T$13113,9,0))),"",IF(ISBLANK($C845),"",VLOOKUP($C845,'[1]Инф. по МКД'!$D$3:$T$13113,9,0)))</f>
        <v>3</v>
      </c>
      <c r="H845" s="61">
        <f>IF(ISERROR(IF(ISBLANK($C845),"",VLOOKUP($C845,'[1]Инф. по МКД'!$D$3:$T$13113,10,0))),"",IF(ISBLANK($C845),"",VLOOKUP($C845,'[1]Инф. по МКД'!$D$3:$T$13113,10,0)))</f>
        <v>3</v>
      </c>
      <c r="I845" s="77">
        <f>IF(ISERROR(IF(ISBLANK($C845),"",VLOOKUP($C845,'[1]Инф. по МКД'!$D$3:$T$13113,14,0))),"",IF(ISBLANK($C845),"",VLOOKUP($C845,'[1]Инф. по МКД'!$D$3:$T$13113,14,0)))</f>
        <v>1637.6</v>
      </c>
      <c r="J845" s="78">
        <f>IF(ISERROR(IF(ISBLANK($C845),"",VLOOKUP($C845,'[1]Инф. по МКД'!$D$3:$T$13113,15,0))),"",IF(ISBLANK($C845),"",VLOOKUP($C845,'[1]Инф. по МКД'!$D$3:$T$13113,15,0)))</f>
        <v>1503.7</v>
      </c>
      <c r="K845" s="77">
        <f>IF(ISERROR(IF(ISBLANK($C845),"",VLOOKUP($C845,'[1]Инф. по МКД'!$D$3:$T$13113,16,0))),"",IF(ISBLANK($C845),"",VLOOKUP($C845,'[1]Инф. по МКД'!$D$3:$T$13113,16,0)))</f>
        <v>1503.7</v>
      </c>
      <c r="L845" s="79">
        <f>IF(ISERROR(IF(ISBLANK($C845),"",VLOOKUP($C845,'[1]Инф. по МКД'!$D$3:$T$13113,17,0))),"",IF(ISBLANK($C845),"",VLOOKUP($C845,'[1]Инф. по МКД'!$D$3:$T$13113,17,0)))</f>
        <v>50</v>
      </c>
      <c r="M845" s="80">
        <f t="shared" si="125"/>
        <v>26262469.59</v>
      </c>
      <c r="N845" s="78"/>
      <c r="O845" s="78"/>
      <c r="P845" s="78"/>
      <c r="Q845" s="80">
        <f>IF('Форма 2'!D845=0,"",'Форма 2'!D845-N845-O845-P845)</f>
        <v>26262469.59</v>
      </c>
      <c r="R845" s="81">
        <f t="shared" si="128"/>
        <v>17465.232154020083</v>
      </c>
      <c r="S845" s="81">
        <f t="shared" si="129"/>
        <v>17465.232154020083</v>
      </c>
      <c r="T845" s="82">
        <v>46387</v>
      </c>
      <c r="U845" s="75" t="s">
        <v>43</v>
      </c>
      <c r="V845" s="83"/>
      <c r="W845" s="84">
        <f t="shared" si="127"/>
        <v>4</v>
      </c>
      <c r="X845" s="85" t="s">
        <v>961</v>
      </c>
      <c r="Y845" s="85">
        <v>1</v>
      </c>
      <c r="Z845" s="85" t="s">
        <v>961</v>
      </c>
      <c r="AA845" s="85" t="s">
        <v>961</v>
      </c>
      <c r="AB845" s="85">
        <v>1</v>
      </c>
      <c r="AC845" s="85">
        <v>1</v>
      </c>
      <c r="AD845" s="85" t="s">
        <v>961</v>
      </c>
      <c r="AE845" s="99" t="s">
        <v>961</v>
      </c>
      <c r="AF845" s="86" t="s">
        <v>961</v>
      </c>
      <c r="AG845" s="85" t="s">
        <v>961</v>
      </c>
      <c r="AH845" s="85">
        <v>1</v>
      </c>
      <c r="AI845" s="85" t="s">
        <v>961</v>
      </c>
      <c r="AJ845" s="85" t="s">
        <v>961</v>
      </c>
      <c r="AK845" s="85" t="s">
        <v>961</v>
      </c>
      <c r="AL845" s="85" t="s">
        <v>961</v>
      </c>
      <c r="AM845" s="85" t="s">
        <v>961</v>
      </c>
      <c r="AN845" s="85" t="s">
        <v>961</v>
      </c>
      <c r="AO845" s="85" t="s">
        <v>961</v>
      </c>
      <c r="AP845" s="85" t="s">
        <v>961</v>
      </c>
      <c r="AQ845" s="85" t="s">
        <v>961</v>
      </c>
      <c r="AR845" s="85" t="s">
        <v>961</v>
      </c>
    </row>
    <row r="846" spans="1:44" ht="16.5" thickTop="1" thickBot="1" x14ac:dyDescent="0.3">
      <c r="A846" s="61">
        <f t="shared" si="126"/>
        <v>3</v>
      </c>
      <c r="B846" s="92" t="str">
        <f>IF(ISERROR(IF(ISBLANK(C846),"",_xlfn.XLOOKUP(C846,'[1]Инф. по МКД'!$D$3:$D$13151,'[1]Инф. по МКД'!$C$3:$C$13151,,0))),"",IF(ISBLANK(C846),"",_xlfn.XLOOKUP(C846,'[1]Инф. по МКД'!$D$3:$D$13151,'[1]Инф. по МКД'!$C$3:$C$13151,,0)))</f>
        <v>Чайковский городской округ Пермского края</v>
      </c>
      <c r="C846" s="96" t="s">
        <v>941</v>
      </c>
      <c r="D846" s="74">
        <f>IF(ISERROR(IF(ISBLANK($C846),"",VLOOKUP($C846,'[1]Инф. по МКД'!$D$3:$T$13113,3,0))),"",IF(ISBLANK($C846),"",VLOOKUP($C846,'[1]Инф. по МКД'!$D$3:$T$13113,3,0)))</f>
        <v>1962</v>
      </c>
      <c r="E846" s="75"/>
      <c r="F846" s="87" t="str">
        <f>IF(ISERROR(IF(ISBLANK($C846),"",VLOOKUP($C846,'[1]Инф. по МКД'!$D$3:$T$13113,5,0))),"",IF(ISBLANK($C846),"",VLOOKUP($C846,'[1]Инф. по МКД'!$D$3:$T$13113,5,0)))</f>
        <v>Кирпич</v>
      </c>
      <c r="G846" s="75">
        <f>IF(ISERROR(IF(ISBLANK($C846),"",VLOOKUP($C846,'[1]Инф. по МКД'!$D$3:$T$13113,9,0))),"",IF(ISBLANK($C846),"",VLOOKUP($C846,'[1]Инф. по МКД'!$D$3:$T$13113,9,0)))</f>
        <v>5</v>
      </c>
      <c r="H846" s="61">
        <f>IF(ISERROR(IF(ISBLANK($C846),"",VLOOKUP($C846,'[1]Инф. по МКД'!$D$3:$T$13113,10,0))),"",IF(ISBLANK($C846),"",VLOOKUP($C846,'[1]Инф. по МКД'!$D$3:$T$13113,10,0)))</f>
        <v>4</v>
      </c>
      <c r="I846" s="77">
        <f>IF(ISERROR(IF(ISBLANK($C846),"",VLOOKUP($C846,'[1]Инф. по МКД'!$D$3:$T$13113,14,0))),"",IF(ISBLANK($C846),"",VLOOKUP($C846,'[1]Инф. по МКД'!$D$3:$T$13113,14,0)))</f>
        <v>2454.5</v>
      </c>
      <c r="J846" s="78">
        <f>IF(ISERROR(IF(ISBLANK($C846),"",VLOOKUP($C846,'[1]Инф. по МКД'!$D$3:$T$13113,15,0))),"",IF(ISBLANK($C846),"",VLOOKUP($C846,'[1]Инф. по МКД'!$D$3:$T$13113,15,0)))</f>
        <v>2454.5</v>
      </c>
      <c r="K846" s="77">
        <f>IF(ISERROR(IF(ISBLANK($C846),"",VLOOKUP($C846,'[1]Инф. по МКД'!$D$3:$T$13113,16,0))),"",IF(ISBLANK($C846),"",VLOOKUP($C846,'[1]Инф. по МКД'!$D$3:$T$13113,16,0)))</f>
        <v>2454.5</v>
      </c>
      <c r="L846" s="79">
        <f>IF(ISERROR(IF(ISBLANK($C846),"",VLOOKUP($C846,'[1]Инф. по МКД'!$D$3:$T$13113,17,0))),"",IF(ISBLANK($C846),"",VLOOKUP($C846,'[1]Инф. по МКД'!$D$3:$T$13113,17,0)))</f>
        <v>122</v>
      </c>
      <c r="M846" s="80">
        <f t="shared" si="125"/>
        <v>11053889.84</v>
      </c>
      <c r="N846" s="78"/>
      <c r="O846" s="78"/>
      <c r="P846" s="78"/>
      <c r="Q846" s="80">
        <f>IF('Форма 2'!D846=0,"",'Форма 2'!D846-N846-O846-P846)</f>
        <v>11053889.84</v>
      </c>
      <c r="R846" s="81">
        <f t="shared" si="128"/>
        <v>4503.5199999999995</v>
      </c>
      <c r="S846" s="81">
        <f t="shared" si="129"/>
        <v>4503.5199999999995</v>
      </c>
      <c r="T846" s="82">
        <v>46387</v>
      </c>
      <c r="U846" s="75" t="s">
        <v>44</v>
      </c>
      <c r="V846" s="83"/>
      <c r="W846" s="84">
        <f t="shared" si="127"/>
        <v>1</v>
      </c>
      <c r="X846" s="85" t="s">
        <v>961</v>
      </c>
      <c r="Y846" s="85" t="s">
        <v>961</v>
      </c>
      <c r="Z846" s="85" t="s">
        <v>961</v>
      </c>
      <c r="AA846" s="85" t="s">
        <v>961</v>
      </c>
      <c r="AB846" s="85" t="s">
        <v>961</v>
      </c>
      <c r="AC846" s="85" t="s">
        <v>961</v>
      </c>
      <c r="AD846" s="85" t="s">
        <v>961</v>
      </c>
      <c r="AE846" s="99" t="s">
        <v>961</v>
      </c>
      <c r="AF846" s="86" t="s">
        <v>961</v>
      </c>
      <c r="AG846" s="85">
        <v>1</v>
      </c>
      <c r="AH846" s="85" t="s">
        <v>961</v>
      </c>
      <c r="AI846" s="85" t="s">
        <v>961</v>
      </c>
      <c r="AJ846" s="85" t="s">
        <v>961</v>
      </c>
      <c r="AK846" s="85" t="s">
        <v>961</v>
      </c>
      <c r="AL846" s="85" t="s">
        <v>961</v>
      </c>
      <c r="AM846" s="85" t="s">
        <v>961</v>
      </c>
      <c r="AN846" s="85" t="s">
        <v>961</v>
      </c>
      <c r="AO846" s="85" t="s">
        <v>961</v>
      </c>
      <c r="AP846" s="85" t="s">
        <v>961</v>
      </c>
      <c r="AQ846" s="85" t="s">
        <v>961</v>
      </c>
      <c r="AR846" s="85" t="s">
        <v>961</v>
      </c>
    </row>
    <row r="847" spans="1:44" ht="16.5" thickTop="1" thickBot="1" x14ac:dyDescent="0.3">
      <c r="A847" s="61">
        <f t="shared" si="126"/>
        <v>4</v>
      </c>
      <c r="B847" s="92" t="str">
        <f>IF(ISERROR(IF(ISBLANK(C847),"",_xlfn.XLOOKUP(C847,'[1]Инф. по МКД'!$D$3:$D$13151,'[1]Инф. по МКД'!$C$3:$C$13151,,0))),"",IF(ISBLANK(C847),"",_xlfn.XLOOKUP(C847,'[1]Инф. по МКД'!$D$3:$D$13151,'[1]Инф. по МКД'!$C$3:$C$13151,,0)))</f>
        <v>Чайковский городской округ Пермского края</v>
      </c>
      <c r="C847" s="96" t="s">
        <v>672</v>
      </c>
      <c r="D847" s="74">
        <f>IF(ISERROR(IF(ISBLANK($C847),"",VLOOKUP($C847,'[1]Инф. по МКД'!$D$3:$T$13113,3,0))),"",IF(ISBLANK($C847),"",VLOOKUP($C847,'[1]Инф. по МКД'!$D$3:$T$13113,3,0)))</f>
        <v>1960</v>
      </c>
      <c r="E847" s="75"/>
      <c r="F847" s="87" t="str">
        <f>IF(ISERROR(IF(ISBLANK($C847),"",VLOOKUP($C847,'[1]Инф. по МКД'!$D$3:$T$13113,5,0))),"",IF(ISBLANK($C847),"",VLOOKUP($C847,'[1]Инф. по МКД'!$D$3:$T$13113,5,0)))</f>
        <v>Крупные блоки</v>
      </c>
      <c r="G847" s="75">
        <f>IF(ISERROR(IF(ISBLANK($C847),"",VLOOKUP($C847,'[1]Инф. по МКД'!$D$3:$T$13113,9,0))),"",IF(ISBLANK($C847),"",VLOOKUP($C847,'[1]Инф. по МКД'!$D$3:$T$13113,9,0)))</f>
        <v>3</v>
      </c>
      <c r="H847" s="61">
        <f>IF(ISERROR(IF(ISBLANK($C847),"",VLOOKUP($C847,'[1]Инф. по МКД'!$D$3:$T$13113,10,0))),"",IF(ISBLANK($C847),"",VLOOKUP($C847,'[1]Инф. по МКД'!$D$3:$T$13113,10,0)))</f>
        <v>2</v>
      </c>
      <c r="I847" s="77">
        <f>IF(ISERROR(IF(ISBLANK($C847),"",VLOOKUP($C847,'[1]Инф. по МКД'!$D$3:$T$13113,14,0))),"",IF(ISBLANK($C847),"",VLOOKUP($C847,'[1]Инф. по МКД'!$D$3:$T$13113,14,0)))</f>
        <v>1049.5</v>
      </c>
      <c r="J847" s="78">
        <f>IF(ISERROR(IF(ISBLANK($C847),"",VLOOKUP($C847,'[1]Инф. по МКД'!$D$3:$T$13113,15,0))),"",IF(ISBLANK($C847),"",VLOOKUP($C847,'[1]Инф. по МКД'!$D$3:$T$13113,15,0)))</f>
        <v>976.9</v>
      </c>
      <c r="K847" s="77">
        <f>IF(ISERROR(IF(ISBLANK($C847),"",VLOOKUP($C847,'[1]Инф. по МКД'!$D$3:$T$13113,16,0))),"",IF(ISBLANK($C847),"",VLOOKUP($C847,'[1]Инф. по МКД'!$D$3:$T$13113,16,0)))</f>
        <v>966.5</v>
      </c>
      <c r="L847" s="79">
        <f>IF(ISERROR(IF(ISBLANK($C847),"",VLOOKUP($C847,'[1]Инф. по МКД'!$D$3:$T$13113,17,0))),"",IF(ISBLANK($C847),"",VLOOKUP($C847,'[1]Инф. по МКД'!$D$3:$T$13113,17,0)))</f>
        <v>41</v>
      </c>
      <c r="M847" s="80">
        <f t="shared" si="125"/>
        <v>18004382.41</v>
      </c>
      <c r="N847" s="78"/>
      <c r="O847" s="78"/>
      <c r="P847" s="78"/>
      <c r="Q847" s="80">
        <f>IF('Форма 2'!D847=0,"",'Форма 2'!D847-N847-O847-P847)</f>
        <v>18004382.41</v>
      </c>
      <c r="R847" s="81">
        <f t="shared" si="128"/>
        <v>18430.11813901116</v>
      </c>
      <c r="S847" s="81">
        <f t="shared" si="129"/>
        <v>18430.11813901116</v>
      </c>
      <c r="T847" s="82">
        <v>46387</v>
      </c>
      <c r="U847" s="75" t="s">
        <v>43</v>
      </c>
      <c r="V847" s="84"/>
      <c r="W847" s="84">
        <f t="shared" si="127"/>
        <v>6</v>
      </c>
      <c r="X847" s="85">
        <v>1</v>
      </c>
      <c r="Y847" s="85">
        <v>1</v>
      </c>
      <c r="Z847" s="85" t="s">
        <v>961</v>
      </c>
      <c r="AA847" s="85">
        <v>1</v>
      </c>
      <c r="AB847" s="85">
        <v>1</v>
      </c>
      <c r="AC847" s="85">
        <v>1</v>
      </c>
      <c r="AD847" s="85" t="s">
        <v>961</v>
      </c>
      <c r="AE847" s="99" t="s">
        <v>961</v>
      </c>
      <c r="AF847" s="86" t="s">
        <v>961</v>
      </c>
      <c r="AG847" s="85" t="s">
        <v>961</v>
      </c>
      <c r="AH847" s="85">
        <v>1</v>
      </c>
      <c r="AI847" s="85" t="s">
        <v>961</v>
      </c>
      <c r="AJ847" s="85" t="s">
        <v>961</v>
      </c>
      <c r="AK847" s="85" t="s">
        <v>961</v>
      </c>
      <c r="AL847" s="85" t="s">
        <v>961</v>
      </c>
      <c r="AM847" s="85" t="s">
        <v>961</v>
      </c>
      <c r="AN847" s="85" t="s">
        <v>961</v>
      </c>
      <c r="AO847" s="85" t="s">
        <v>961</v>
      </c>
      <c r="AP847" s="85" t="s">
        <v>961</v>
      </c>
      <c r="AQ847" s="85" t="s">
        <v>961</v>
      </c>
      <c r="AR847" s="85" t="s">
        <v>961</v>
      </c>
    </row>
    <row r="848" spans="1:44" ht="16.5" thickTop="1" thickBot="1" x14ac:dyDescent="0.3">
      <c r="A848" s="61">
        <f t="shared" si="126"/>
        <v>5</v>
      </c>
      <c r="B848" s="92" t="str">
        <f>IF(ISERROR(IF(ISBLANK(C848),"",_xlfn.XLOOKUP(C848,'[1]Инф. по МКД'!$D$3:$D$13151,'[1]Инф. по МКД'!$C$3:$C$13151,,0))),"",IF(ISBLANK(C848),"",_xlfn.XLOOKUP(C848,'[1]Инф. по МКД'!$D$3:$D$13151,'[1]Инф. по МКД'!$C$3:$C$13151,,0)))</f>
        <v>Чайковский городской округ Пермского края</v>
      </c>
      <c r="C848" s="96" t="s">
        <v>673</v>
      </c>
      <c r="D848" s="74">
        <f>IF(ISERROR(IF(ISBLANK($C848),"",VLOOKUP($C848,'[1]Инф. по МКД'!$D$3:$T$13113,3,0))),"",IF(ISBLANK($C848),"",VLOOKUP($C848,'[1]Инф. по МКД'!$D$3:$T$13113,3,0)))</f>
        <v>1960</v>
      </c>
      <c r="E848" s="75"/>
      <c r="F848" s="87" t="str">
        <f>IF(ISERROR(IF(ISBLANK($C848),"",VLOOKUP($C848,'[1]Инф. по МКД'!$D$3:$T$13113,5,0))),"",IF(ISBLANK($C848),"",VLOOKUP($C848,'[1]Инф. по МКД'!$D$3:$T$13113,5,0)))</f>
        <v>Крупные блоки</v>
      </c>
      <c r="G848" s="75">
        <f>IF(ISERROR(IF(ISBLANK($C848),"",VLOOKUP($C848,'[1]Инф. по МКД'!$D$3:$T$13113,9,0))),"",IF(ISBLANK($C848),"",VLOOKUP($C848,'[1]Инф. по МКД'!$D$3:$T$13113,9,0)))</f>
        <v>3</v>
      </c>
      <c r="H848" s="61">
        <f>IF(ISERROR(IF(ISBLANK($C848),"",VLOOKUP($C848,'[1]Инф. по МКД'!$D$3:$T$13113,10,0))),"",IF(ISBLANK($C848),"",VLOOKUP($C848,'[1]Инф. по МКД'!$D$3:$T$13113,10,0)))</f>
        <v>2</v>
      </c>
      <c r="I848" s="77">
        <f>IF(ISERROR(IF(ISBLANK($C848),"",VLOOKUP($C848,'[1]Инф. по МКД'!$D$3:$T$13113,14,0))),"",IF(ISBLANK($C848),"",VLOOKUP($C848,'[1]Инф. по МКД'!$D$3:$T$13113,14,0)))</f>
        <v>1054.0999999999999</v>
      </c>
      <c r="J848" s="78">
        <f>IF(ISERROR(IF(ISBLANK($C848),"",VLOOKUP($C848,'[1]Инф. по МКД'!$D$3:$T$13113,15,0))),"",IF(ISBLANK($C848),"",VLOOKUP($C848,'[1]Инф. по МКД'!$D$3:$T$13113,15,0)))</f>
        <v>979.9</v>
      </c>
      <c r="K848" s="77">
        <f>IF(ISERROR(IF(ISBLANK($C848),"",VLOOKUP($C848,'[1]Инф. по МКД'!$D$3:$T$13113,16,0))),"",IF(ISBLANK($C848),"",VLOOKUP($C848,'[1]Инф. по МКД'!$D$3:$T$13113,16,0)))</f>
        <v>979.9</v>
      </c>
      <c r="L848" s="79">
        <f>IF(ISERROR(IF(ISBLANK($C848),"",VLOOKUP($C848,'[1]Инф. по МКД'!$D$3:$T$13113,17,0))),"",IF(ISBLANK($C848),"",VLOOKUP($C848,'[1]Инф. по МКД'!$D$3:$T$13113,17,0)))</f>
        <v>30</v>
      </c>
      <c r="M848" s="80">
        <f t="shared" si="125"/>
        <v>10762382.08</v>
      </c>
      <c r="N848" s="78"/>
      <c r="O848" s="78"/>
      <c r="P848" s="78"/>
      <c r="Q848" s="80">
        <f>IF('Форма 2'!D848=0,"",'Форма 2'!D848-N848-O848-P848)</f>
        <v>10762382.08</v>
      </c>
      <c r="R848" s="81">
        <f t="shared" si="128"/>
        <v>10983.143259516277</v>
      </c>
      <c r="S848" s="81">
        <f t="shared" si="129"/>
        <v>10983.143259516277</v>
      </c>
      <c r="T848" s="82">
        <v>46387</v>
      </c>
      <c r="U848" s="75" t="s">
        <v>44</v>
      </c>
      <c r="V848" s="83"/>
      <c r="W848" s="84">
        <f t="shared" si="127"/>
        <v>3</v>
      </c>
      <c r="X848" s="85" t="s">
        <v>961</v>
      </c>
      <c r="Y848" s="85">
        <v>1</v>
      </c>
      <c r="Z848" s="85" t="s">
        <v>961</v>
      </c>
      <c r="AA848" s="85" t="s">
        <v>961</v>
      </c>
      <c r="AB848" s="85">
        <v>1</v>
      </c>
      <c r="AC848" s="85">
        <v>1</v>
      </c>
      <c r="AD848" s="85" t="s">
        <v>961</v>
      </c>
      <c r="AE848" s="99" t="s">
        <v>961</v>
      </c>
      <c r="AF848" s="86" t="s">
        <v>961</v>
      </c>
      <c r="AG848" s="85" t="s">
        <v>961</v>
      </c>
      <c r="AH848" s="85" t="s">
        <v>961</v>
      </c>
      <c r="AI848" s="85" t="s">
        <v>961</v>
      </c>
      <c r="AJ848" s="85" t="s">
        <v>961</v>
      </c>
      <c r="AK848" s="85" t="s">
        <v>961</v>
      </c>
      <c r="AL848" s="85" t="s">
        <v>961</v>
      </c>
      <c r="AM848" s="85" t="s">
        <v>961</v>
      </c>
      <c r="AN848" s="85" t="s">
        <v>961</v>
      </c>
      <c r="AO848" s="85" t="s">
        <v>961</v>
      </c>
      <c r="AP848" s="85" t="s">
        <v>961</v>
      </c>
      <c r="AQ848" s="85" t="s">
        <v>961</v>
      </c>
      <c r="AR848" s="85" t="s">
        <v>961</v>
      </c>
    </row>
    <row r="849" spans="1:44" ht="16.5" thickTop="1" thickBot="1" x14ac:dyDescent="0.3">
      <c r="A849" s="61">
        <f t="shared" si="126"/>
        <v>6</v>
      </c>
      <c r="B849" s="92" t="str">
        <f>IF(ISERROR(IF(ISBLANK(C849),"",_xlfn.XLOOKUP(C849,'[1]Инф. по МКД'!$D$3:$D$13151,'[1]Инф. по МКД'!$C$3:$C$13151,,0))),"",IF(ISBLANK(C849),"",_xlfn.XLOOKUP(C849,'[1]Инф. по МКД'!$D$3:$D$13151,'[1]Инф. по МКД'!$C$3:$C$13151,,0)))</f>
        <v>Чайковский городской округ Пермского края</v>
      </c>
      <c r="C849" s="96" t="s">
        <v>674</v>
      </c>
      <c r="D849" s="74">
        <f>IF(ISERROR(IF(ISBLANK($C849),"",VLOOKUP($C849,'[1]Инф. по МКД'!$D$3:$T$13113,3,0))),"",IF(ISBLANK($C849),"",VLOOKUP($C849,'[1]Инф. по МКД'!$D$3:$T$13113,3,0)))</f>
        <v>1968</v>
      </c>
      <c r="E849" s="75"/>
      <c r="F849" s="87" t="str">
        <f>IF(ISERROR(IF(ISBLANK($C849),"",VLOOKUP($C849,'[1]Инф. по МКД'!$D$3:$T$13113,5,0))),"",IF(ISBLANK($C849),"",VLOOKUP($C849,'[1]Инф. по МКД'!$D$3:$T$13113,5,0)))</f>
        <v>Силикальцит</v>
      </c>
      <c r="G849" s="75">
        <f>IF(ISERROR(IF(ISBLANK($C849),"",VLOOKUP($C849,'[1]Инф. по МКД'!$D$3:$T$13113,9,0))),"",IF(ISBLANK($C849),"",VLOOKUP($C849,'[1]Инф. по МКД'!$D$3:$T$13113,9,0)))</f>
        <v>5</v>
      </c>
      <c r="H849" s="61">
        <f>IF(ISERROR(IF(ISBLANK($C849),"",VLOOKUP($C849,'[1]Инф. по МКД'!$D$3:$T$13113,10,0))),"",IF(ISBLANK($C849),"",VLOOKUP($C849,'[1]Инф. по МКД'!$D$3:$T$13113,10,0)))</f>
        <v>4</v>
      </c>
      <c r="I849" s="77">
        <f>IF(ISERROR(IF(ISBLANK($C849),"",VLOOKUP($C849,'[1]Инф. по МКД'!$D$3:$T$13113,14,0))),"",IF(ISBLANK($C849),"",VLOOKUP($C849,'[1]Инф. по МКД'!$D$3:$T$13113,14,0)))</f>
        <v>3010</v>
      </c>
      <c r="J849" s="78">
        <f>IF(ISERROR(IF(ISBLANK($C849),"",VLOOKUP($C849,'[1]Инф. по МКД'!$D$3:$T$13113,15,0))),"",IF(ISBLANK($C849),"",VLOOKUP($C849,'[1]Инф. по МКД'!$D$3:$T$13113,15,0)))</f>
        <v>2632</v>
      </c>
      <c r="K849" s="77">
        <f>IF(ISERROR(IF(ISBLANK($C849),"",VLOOKUP($C849,'[1]Инф. по МКД'!$D$3:$T$13113,16,0))),"",IF(ISBLANK($C849),"",VLOOKUP($C849,'[1]Инф. по МКД'!$D$3:$T$13113,16,0)))</f>
        <v>2368.8000000000002</v>
      </c>
      <c r="L849" s="79">
        <f>IF(ISERROR(IF(ISBLANK($C849),"",VLOOKUP($C849,'[1]Инф. по МКД'!$D$3:$T$13113,17,0))),"",IF(ISBLANK($C849),"",VLOOKUP($C849,'[1]Инф. по МКД'!$D$3:$T$13113,17,0)))</f>
        <v>130</v>
      </c>
      <c r="M849" s="80">
        <f t="shared" si="125"/>
        <v>25970490.699999999</v>
      </c>
      <c r="N849" s="78"/>
      <c r="O849" s="78"/>
      <c r="P849" s="78"/>
      <c r="Q849" s="80">
        <f>IF('Форма 2'!D849=0,"",'Форма 2'!D849-N849-O849-P849)</f>
        <v>25970490.699999999</v>
      </c>
      <c r="R849" s="81">
        <f t="shared" si="128"/>
        <v>9867.2077127659577</v>
      </c>
      <c r="S849" s="81">
        <f t="shared" si="129"/>
        <v>9867.2077127659577</v>
      </c>
      <c r="T849" s="82">
        <v>46387</v>
      </c>
      <c r="U849" s="75" t="s">
        <v>44</v>
      </c>
      <c r="V849" s="83"/>
      <c r="W849" s="84">
        <f t="shared" si="127"/>
        <v>5</v>
      </c>
      <c r="X849" s="85" t="s">
        <v>961</v>
      </c>
      <c r="Y849" s="85">
        <v>1</v>
      </c>
      <c r="Z849" s="85" t="s">
        <v>961</v>
      </c>
      <c r="AA849" s="85">
        <v>1</v>
      </c>
      <c r="AB849" s="85">
        <v>1</v>
      </c>
      <c r="AC849" s="85">
        <v>1</v>
      </c>
      <c r="AD849" s="85" t="s">
        <v>961</v>
      </c>
      <c r="AE849" s="99" t="s">
        <v>961</v>
      </c>
      <c r="AF849" s="86" t="s">
        <v>961</v>
      </c>
      <c r="AG849" s="85">
        <v>1</v>
      </c>
      <c r="AH849" s="85" t="s">
        <v>961</v>
      </c>
      <c r="AI849" s="85" t="s">
        <v>961</v>
      </c>
      <c r="AJ849" s="85" t="s">
        <v>961</v>
      </c>
      <c r="AK849" s="85" t="s">
        <v>961</v>
      </c>
      <c r="AL849" s="85" t="s">
        <v>961</v>
      </c>
      <c r="AM849" s="85" t="s">
        <v>961</v>
      </c>
      <c r="AN849" s="85" t="s">
        <v>961</v>
      </c>
      <c r="AO849" s="85" t="s">
        <v>961</v>
      </c>
      <c r="AP849" s="85" t="s">
        <v>961</v>
      </c>
      <c r="AQ849" s="85" t="s">
        <v>961</v>
      </c>
      <c r="AR849" s="85" t="s">
        <v>961</v>
      </c>
    </row>
    <row r="850" spans="1:44" ht="16.5" thickTop="1" thickBot="1" x14ac:dyDescent="0.3">
      <c r="A850" s="61">
        <f t="shared" si="126"/>
        <v>7</v>
      </c>
      <c r="B850" s="92" t="str">
        <f>IF(ISERROR(IF(ISBLANK(C850),"",_xlfn.XLOOKUP(C850,'[1]Инф. по МКД'!$D$3:$D$13151,'[1]Инф. по МКД'!$C$3:$C$13151,,0))),"",IF(ISBLANK(C850),"",_xlfn.XLOOKUP(C850,'[1]Инф. по МКД'!$D$3:$D$13151,'[1]Инф. по МКД'!$C$3:$C$13151,,0)))</f>
        <v>Чайковский городской округ Пермского края</v>
      </c>
      <c r="C850" s="96" t="s">
        <v>675</v>
      </c>
      <c r="D850" s="74">
        <f>IF(ISERROR(IF(ISBLANK($C850),"",VLOOKUP($C850,'[1]Инф. по МКД'!$D$3:$T$13113,3,0))),"",IF(ISBLANK($C850),"",VLOOKUP($C850,'[1]Инф. по МКД'!$D$3:$T$13113,3,0)))</f>
        <v>1965</v>
      </c>
      <c r="E850" s="75"/>
      <c r="F850" s="87" t="str">
        <f>IF(ISERROR(IF(ISBLANK($C850),"",VLOOKUP($C850,'[1]Инф. по МКД'!$D$3:$T$13113,5,0))),"",IF(ISBLANK($C850),"",VLOOKUP($C850,'[1]Инф. по МКД'!$D$3:$T$13113,5,0)))</f>
        <v>силикальцитный</v>
      </c>
      <c r="G850" s="75">
        <f>IF(ISERROR(IF(ISBLANK($C850),"",VLOOKUP($C850,'[1]Инф. по МКД'!$D$3:$T$13113,9,0))),"",IF(ISBLANK($C850),"",VLOOKUP($C850,'[1]Инф. по МКД'!$D$3:$T$13113,9,0)))</f>
        <v>4</v>
      </c>
      <c r="H850" s="61">
        <f>IF(ISERROR(IF(ISBLANK($C850),"",VLOOKUP($C850,'[1]Инф. по МКД'!$D$3:$T$13113,10,0))),"",IF(ISBLANK($C850),"",VLOOKUP($C850,'[1]Инф. по МКД'!$D$3:$T$13113,10,0)))</f>
        <v>3</v>
      </c>
      <c r="I850" s="77">
        <f>IF(ISERROR(IF(ISBLANK($C850),"",VLOOKUP($C850,'[1]Инф. по МКД'!$D$3:$T$13113,14,0))),"",IF(ISBLANK($C850),"",VLOOKUP($C850,'[1]Инф. по МКД'!$D$3:$T$13113,14,0)))</f>
        <v>2242.8000000000002</v>
      </c>
      <c r="J850" s="78">
        <f>IF(ISERROR(IF(ISBLANK($C850),"",VLOOKUP($C850,'[1]Инф. по МКД'!$D$3:$T$13113,15,0))),"",IF(ISBLANK($C850),"",VLOOKUP($C850,'[1]Инф. по МКД'!$D$3:$T$13113,15,0)))</f>
        <v>2053.4</v>
      </c>
      <c r="K850" s="77">
        <f>IF(ISERROR(IF(ISBLANK($C850),"",VLOOKUP($C850,'[1]Инф. по МКД'!$D$3:$T$13113,16,0))),"",IF(ISBLANK($C850),"",VLOOKUP($C850,'[1]Инф. по МКД'!$D$3:$T$13113,16,0)))</f>
        <v>2053.4</v>
      </c>
      <c r="L850" s="79">
        <f>IF(ISERROR(IF(ISBLANK($C850),"",VLOOKUP($C850,'[1]Инф. по МКД'!$D$3:$T$13113,17,0))),"",IF(ISBLANK($C850),"",VLOOKUP($C850,'[1]Инф. по МКД'!$D$3:$T$13113,17,0)))</f>
        <v>94</v>
      </c>
      <c r="M850" s="80">
        <f t="shared" si="125"/>
        <v>9250540.7400000002</v>
      </c>
      <c r="N850" s="78"/>
      <c r="O850" s="78"/>
      <c r="P850" s="78"/>
      <c r="Q850" s="80">
        <f>IF('Форма 2'!D850=0,"",'Форма 2'!D850-N850-O850-P850)</f>
        <v>9250540.7400000002</v>
      </c>
      <c r="R850" s="81">
        <f t="shared" si="128"/>
        <v>4504.9872114541731</v>
      </c>
      <c r="S850" s="81">
        <f t="shared" si="129"/>
        <v>4504.9872114541731</v>
      </c>
      <c r="T850" s="82">
        <v>46387</v>
      </c>
      <c r="U850" s="75" t="s">
        <v>44</v>
      </c>
      <c r="V850" s="83"/>
      <c r="W850" s="84">
        <f t="shared" si="127"/>
        <v>4</v>
      </c>
      <c r="X850" s="85" t="s">
        <v>961</v>
      </c>
      <c r="Y850" s="85">
        <v>1</v>
      </c>
      <c r="Z850" s="85" t="s">
        <v>961</v>
      </c>
      <c r="AA850" s="85">
        <v>1</v>
      </c>
      <c r="AB850" s="85">
        <v>1</v>
      </c>
      <c r="AC850" s="85">
        <v>1</v>
      </c>
      <c r="AD850" s="85" t="s">
        <v>961</v>
      </c>
      <c r="AE850" s="99" t="s">
        <v>961</v>
      </c>
      <c r="AF850" s="86" t="s">
        <v>961</v>
      </c>
      <c r="AG850" s="85" t="s">
        <v>961</v>
      </c>
      <c r="AH850" s="85" t="s">
        <v>961</v>
      </c>
      <c r="AI850" s="85" t="s">
        <v>961</v>
      </c>
      <c r="AJ850" s="85" t="s">
        <v>961</v>
      </c>
      <c r="AK850" s="85" t="s">
        <v>961</v>
      </c>
      <c r="AL850" s="85" t="s">
        <v>961</v>
      </c>
      <c r="AM850" s="85" t="s">
        <v>961</v>
      </c>
      <c r="AN850" s="85" t="s">
        <v>961</v>
      </c>
      <c r="AO850" s="85" t="s">
        <v>961</v>
      </c>
      <c r="AP850" s="85" t="s">
        <v>961</v>
      </c>
      <c r="AQ850" s="85" t="s">
        <v>961</v>
      </c>
      <c r="AR850" s="85" t="s">
        <v>961</v>
      </c>
    </row>
    <row r="851" spans="1:44" ht="16.5" thickTop="1" thickBot="1" x14ac:dyDescent="0.3">
      <c r="A851" s="61">
        <f t="shared" si="126"/>
        <v>8</v>
      </c>
      <c r="B851" s="92" t="str">
        <f>IF(ISERROR(IF(ISBLANK(C851),"",_xlfn.XLOOKUP(C851,'[1]Инф. по МКД'!$D$3:$D$13151,'[1]Инф. по МКД'!$C$3:$C$13151,,0))),"",IF(ISBLANK(C851),"",_xlfn.XLOOKUP(C851,'[1]Инф. по МКД'!$D$3:$D$13151,'[1]Инф. по МКД'!$C$3:$C$13151,,0)))</f>
        <v>Чайковский городской округ Пермского края</v>
      </c>
      <c r="C851" s="96" t="s">
        <v>676</v>
      </c>
      <c r="D851" s="74">
        <f>IF(ISERROR(IF(ISBLANK($C851),"",VLOOKUP($C851,'[1]Инф. по МКД'!$D$3:$T$13113,3,0))),"",IF(ISBLANK($C851),"",VLOOKUP($C851,'[1]Инф. по МКД'!$D$3:$T$13113,3,0)))</f>
        <v>1960</v>
      </c>
      <c r="E851" s="75"/>
      <c r="F851" s="87" t="str">
        <f>IF(ISERROR(IF(ISBLANK($C851),"",VLOOKUP($C851,'[1]Инф. по МКД'!$D$3:$T$13113,5,0))),"",IF(ISBLANK($C851),"",VLOOKUP($C851,'[1]Инф. по МКД'!$D$3:$T$13113,5,0)))</f>
        <v>Крупные блоки</v>
      </c>
      <c r="G851" s="75">
        <f>IF(ISERROR(IF(ISBLANK($C851),"",VLOOKUP($C851,'[1]Инф. по МКД'!$D$3:$T$13113,9,0))),"",IF(ISBLANK($C851),"",VLOOKUP($C851,'[1]Инф. по МКД'!$D$3:$T$13113,9,0)))</f>
        <v>3</v>
      </c>
      <c r="H851" s="61">
        <f>IF(ISERROR(IF(ISBLANK($C851),"",VLOOKUP($C851,'[1]Инф. по МКД'!$D$3:$T$13113,10,0))),"",IF(ISBLANK($C851),"",VLOOKUP($C851,'[1]Инф. по МКД'!$D$3:$T$13113,10,0)))</f>
        <v>2</v>
      </c>
      <c r="I851" s="77">
        <f>IF(ISERROR(IF(ISBLANK($C851),"",VLOOKUP($C851,'[1]Инф. по МКД'!$D$3:$T$13113,14,0))),"",IF(ISBLANK($C851),"",VLOOKUP($C851,'[1]Инф. по МКД'!$D$3:$T$13113,14,0)))</f>
        <v>1039.8</v>
      </c>
      <c r="J851" s="78">
        <f>IF(ISERROR(IF(ISBLANK($C851),"",VLOOKUP($C851,'[1]Инф. по МКД'!$D$3:$T$13113,15,0))),"",IF(ISBLANK($C851),"",VLOOKUP($C851,'[1]Инф. по МКД'!$D$3:$T$13113,15,0)))</f>
        <v>969.6</v>
      </c>
      <c r="K851" s="77">
        <f>IF(ISERROR(IF(ISBLANK($C851),"",VLOOKUP($C851,'[1]Инф. по МКД'!$D$3:$T$13113,16,0))),"",IF(ISBLANK($C851),"",VLOOKUP($C851,'[1]Инф. по МКД'!$D$3:$T$13113,16,0)))</f>
        <v>969.6</v>
      </c>
      <c r="L851" s="79">
        <f>IF(ISERROR(IF(ISBLANK($C851),"",VLOOKUP($C851,'[1]Инф. по МКД'!$D$3:$T$13113,17,0))),"",IF(ISBLANK($C851),"",VLOOKUP($C851,'[1]Инф. по МКД'!$D$3:$T$13113,17,0)))</f>
        <v>30</v>
      </c>
      <c r="M851" s="80">
        <f t="shared" si="125"/>
        <v>20554152.919999998</v>
      </c>
      <c r="N851" s="78"/>
      <c r="O851" s="78"/>
      <c r="P851" s="78"/>
      <c r="Q851" s="80">
        <f>IF('Форма 2'!D851=0,"",'Форма 2'!D851-N851-O851-P851)</f>
        <v>20554152.919999998</v>
      </c>
      <c r="R851" s="81">
        <f t="shared" si="128"/>
        <v>21198.590057755773</v>
      </c>
      <c r="S851" s="81">
        <f t="shared" si="129"/>
        <v>21198.590057755773</v>
      </c>
      <c r="T851" s="82">
        <v>46387</v>
      </c>
      <c r="U851" s="75" t="s">
        <v>44</v>
      </c>
      <c r="V851" s="84"/>
      <c r="W851" s="84">
        <f t="shared" si="127"/>
        <v>4</v>
      </c>
      <c r="X851" s="85" t="s">
        <v>961</v>
      </c>
      <c r="Y851" s="85">
        <v>1</v>
      </c>
      <c r="Z851" s="85" t="s">
        <v>961</v>
      </c>
      <c r="AA851" s="85" t="s">
        <v>961</v>
      </c>
      <c r="AB851" s="85">
        <v>1</v>
      </c>
      <c r="AC851" s="85">
        <v>1</v>
      </c>
      <c r="AD851" s="85" t="s">
        <v>961</v>
      </c>
      <c r="AE851" s="99" t="s">
        <v>961</v>
      </c>
      <c r="AF851" s="86" t="s">
        <v>961</v>
      </c>
      <c r="AG851" s="85">
        <v>1</v>
      </c>
      <c r="AH851" s="85" t="s">
        <v>961</v>
      </c>
      <c r="AI851" s="85" t="s">
        <v>961</v>
      </c>
      <c r="AJ851" s="85" t="s">
        <v>961</v>
      </c>
      <c r="AK851" s="85" t="s">
        <v>961</v>
      </c>
      <c r="AL851" s="85" t="s">
        <v>961</v>
      </c>
      <c r="AM851" s="85" t="s">
        <v>961</v>
      </c>
      <c r="AN851" s="85" t="s">
        <v>961</v>
      </c>
      <c r="AO851" s="85" t="s">
        <v>961</v>
      </c>
      <c r="AP851" s="85" t="s">
        <v>961</v>
      </c>
      <c r="AQ851" s="85" t="s">
        <v>961</v>
      </c>
      <c r="AR851" s="85" t="s">
        <v>961</v>
      </c>
    </row>
    <row r="852" spans="1:44" ht="16.5" thickTop="1" thickBot="1" x14ac:dyDescent="0.3">
      <c r="A852" s="61">
        <f t="shared" si="126"/>
        <v>9</v>
      </c>
      <c r="B852" s="92" t="str">
        <f>IF(ISERROR(IF(ISBLANK(C852),"",_xlfn.XLOOKUP(C852,'[1]Инф. по МКД'!$D$3:$D$13151,'[1]Инф. по МКД'!$C$3:$C$13151,,0))),"",IF(ISBLANK(C852),"",_xlfn.XLOOKUP(C852,'[1]Инф. по МКД'!$D$3:$D$13151,'[1]Инф. по МКД'!$C$3:$C$13151,,0)))</f>
        <v>Чайковский городской округ Пермского края</v>
      </c>
      <c r="C852" s="96" t="s">
        <v>677</v>
      </c>
      <c r="D852" s="74">
        <f>IF(ISERROR(IF(ISBLANK($C852),"",VLOOKUP($C852,'[1]Инф. по МКД'!$D$3:$T$13113,3,0))),"",IF(ISBLANK($C852),"",VLOOKUP($C852,'[1]Инф. по МКД'!$D$3:$T$13113,3,0)))</f>
        <v>1960</v>
      </c>
      <c r="E852" s="75"/>
      <c r="F852" s="87" t="str">
        <f>IF(ISERROR(IF(ISBLANK($C852),"",VLOOKUP($C852,'[1]Инф. по МКД'!$D$3:$T$13113,5,0))),"",IF(ISBLANK($C852),"",VLOOKUP($C852,'[1]Инф. по МКД'!$D$3:$T$13113,5,0)))</f>
        <v>Силикальцит</v>
      </c>
      <c r="G852" s="75">
        <f>IF(ISERROR(IF(ISBLANK($C852),"",VLOOKUP($C852,'[1]Инф. по МКД'!$D$3:$T$13113,9,0))),"",IF(ISBLANK($C852),"",VLOOKUP($C852,'[1]Инф. по МКД'!$D$3:$T$13113,9,0)))</f>
        <v>3</v>
      </c>
      <c r="H852" s="61">
        <f>IF(ISERROR(IF(ISBLANK($C852),"",VLOOKUP($C852,'[1]Инф. по МКД'!$D$3:$T$13113,10,0))),"",IF(ISBLANK($C852),"",VLOOKUP($C852,'[1]Инф. по МКД'!$D$3:$T$13113,10,0)))</f>
        <v>2</v>
      </c>
      <c r="I852" s="77">
        <f>IF(ISERROR(IF(ISBLANK($C852),"",VLOOKUP($C852,'[1]Инф. по МКД'!$D$3:$T$13113,14,0))),"",IF(ISBLANK($C852),"",VLOOKUP($C852,'[1]Инф. по МКД'!$D$3:$T$13113,14,0)))</f>
        <v>1066.7</v>
      </c>
      <c r="J852" s="78">
        <f>IF(ISERROR(IF(ISBLANK($C852),"",VLOOKUP($C852,'[1]Инф. по МКД'!$D$3:$T$13113,15,0))),"",IF(ISBLANK($C852),"",VLOOKUP($C852,'[1]Инф. по МКД'!$D$3:$T$13113,15,0)))</f>
        <v>938.1</v>
      </c>
      <c r="K852" s="77">
        <f>IF(ISERROR(IF(ISBLANK($C852),"",VLOOKUP($C852,'[1]Инф. по МКД'!$D$3:$T$13113,16,0))),"",IF(ISBLANK($C852),"",VLOOKUP($C852,'[1]Инф. по МКД'!$D$3:$T$13113,16,0)))</f>
        <v>938.1</v>
      </c>
      <c r="L852" s="79">
        <f>IF(ISERROR(IF(ISBLANK($C852),"",VLOOKUP($C852,'[1]Инф. по МКД'!$D$3:$T$13113,17,0))),"",IF(ISBLANK($C852),"",VLOOKUP($C852,'[1]Инф. по МКД'!$D$3:$T$13113,17,0)))</f>
        <v>43</v>
      </c>
      <c r="M852" s="80">
        <f t="shared" si="125"/>
        <v>21085896.240000002</v>
      </c>
      <c r="N852" s="78"/>
      <c r="O852" s="78"/>
      <c r="P852" s="78"/>
      <c r="Q852" s="80">
        <f>IF('Форма 2'!D852=0,"",'Форма 2'!D852-N852-O852-P852)</f>
        <v>21085896.240000002</v>
      </c>
      <c r="R852" s="81">
        <f t="shared" si="128"/>
        <v>22477.23722417653</v>
      </c>
      <c r="S852" s="81">
        <f t="shared" si="129"/>
        <v>22477.23722417653</v>
      </c>
      <c r="T852" s="82">
        <v>46387</v>
      </c>
      <c r="U852" s="75" t="s">
        <v>44</v>
      </c>
      <c r="V852" s="83"/>
      <c r="W852" s="84">
        <f t="shared" si="127"/>
        <v>4</v>
      </c>
      <c r="X852" s="85" t="s">
        <v>961</v>
      </c>
      <c r="Y852" s="85">
        <v>1</v>
      </c>
      <c r="Z852" s="85" t="s">
        <v>961</v>
      </c>
      <c r="AA852" s="85" t="s">
        <v>961</v>
      </c>
      <c r="AB852" s="85">
        <v>1</v>
      </c>
      <c r="AC852" s="85">
        <v>1</v>
      </c>
      <c r="AD852" s="85" t="s">
        <v>961</v>
      </c>
      <c r="AE852" s="99" t="s">
        <v>961</v>
      </c>
      <c r="AF852" s="86" t="s">
        <v>961</v>
      </c>
      <c r="AG852" s="85">
        <v>1</v>
      </c>
      <c r="AH852" s="85" t="s">
        <v>961</v>
      </c>
      <c r="AI852" s="85" t="s">
        <v>961</v>
      </c>
      <c r="AJ852" s="85" t="s">
        <v>961</v>
      </c>
      <c r="AK852" s="85" t="s">
        <v>961</v>
      </c>
      <c r="AL852" s="85" t="s">
        <v>961</v>
      </c>
      <c r="AM852" s="85" t="s">
        <v>961</v>
      </c>
      <c r="AN852" s="85" t="s">
        <v>961</v>
      </c>
      <c r="AO852" s="85" t="s">
        <v>961</v>
      </c>
      <c r="AP852" s="85" t="s">
        <v>961</v>
      </c>
      <c r="AQ852" s="85" t="s">
        <v>961</v>
      </c>
      <c r="AR852" s="85" t="s">
        <v>961</v>
      </c>
    </row>
    <row r="853" spans="1:44" ht="16.5" thickTop="1" thickBot="1" x14ac:dyDescent="0.3">
      <c r="A853" s="61">
        <f t="shared" si="126"/>
        <v>10</v>
      </c>
      <c r="B853" s="92" t="str">
        <f>IF(ISERROR(IF(ISBLANK(C853),"",_xlfn.XLOOKUP(C853,'[1]Инф. по МКД'!$D$3:$D$13151,'[1]Инф. по МКД'!$C$3:$C$13151,,0))),"",IF(ISBLANK(C853),"",_xlfn.XLOOKUP(C853,'[1]Инф. по МКД'!$D$3:$D$13151,'[1]Инф. по МКД'!$C$3:$C$13151,,0)))</f>
        <v>Чайковский городской округ Пермского края</v>
      </c>
      <c r="C853" s="96" t="s">
        <v>678</v>
      </c>
      <c r="D853" s="74">
        <f>IF(ISERROR(IF(ISBLANK($C853),"",VLOOKUP($C853,'[1]Инф. по МКД'!$D$3:$T$13113,3,0))),"",IF(ISBLANK($C853),"",VLOOKUP($C853,'[1]Инф. по МКД'!$D$3:$T$13113,3,0)))</f>
        <v>1961</v>
      </c>
      <c r="E853" s="75"/>
      <c r="F853" s="87" t="str">
        <f>IF(ISERROR(IF(ISBLANK($C853),"",VLOOKUP($C853,'[1]Инф. по МКД'!$D$3:$T$13113,5,0))),"",IF(ISBLANK($C853),"",VLOOKUP($C853,'[1]Инф. по МКД'!$D$3:$T$13113,5,0)))</f>
        <v>Крупные блоки</v>
      </c>
      <c r="G853" s="75">
        <f>IF(ISERROR(IF(ISBLANK($C853),"",VLOOKUP($C853,'[1]Инф. по МКД'!$D$3:$T$13113,9,0))),"",IF(ISBLANK($C853),"",VLOOKUP($C853,'[1]Инф. по МКД'!$D$3:$T$13113,9,0)))</f>
        <v>3</v>
      </c>
      <c r="H853" s="61">
        <f>IF(ISERROR(IF(ISBLANK($C853),"",VLOOKUP($C853,'[1]Инф. по МКД'!$D$3:$T$13113,10,0))),"",IF(ISBLANK($C853),"",VLOOKUP($C853,'[1]Инф. по МКД'!$D$3:$T$13113,10,0)))</f>
        <v>2</v>
      </c>
      <c r="I853" s="77">
        <f>IF(ISERROR(IF(ISBLANK($C853),"",VLOOKUP($C853,'[1]Инф. по МКД'!$D$3:$T$13113,14,0))),"",IF(ISBLANK($C853),"",VLOOKUP($C853,'[1]Инф. по МКД'!$D$3:$T$13113,14,0)))</f>
        <v>1070.3</v>
      </c>
      <c r="J853" s="78">
        <f>IF(ISERROR(IF(ISBLANK($C853),"",VLOOKUP($C853,'[1]Инф. по МКД'!$D$3:$T$13113,15,0))),"",IF(ISBLANK($C853),"",VLOOKUP($C853,'[1]Инф. по МКД'!$D$3:$T$13113,15,0)))</f>
        <v>983.7</v>
      </c>
      <c r="K853" s="77">
        <f>IF(ISERROR(IF(ISBLANK($C853),"",VLOOKUP($C853,'[1]Инф. по МКД'!$D$3:$T$13113,16,0))),"",IF(ISBLANK($C853),"",VLOOKUP($C853,'[1]Инф. по МКД'!$D$3:$T$13113,16,0)))</f>
        <v>940.3</v>
      </c>
      <c r="L853" s="79">
        <f>IF(ISERROR(IF(ISBLANK($C853),"",VLOOKUP($C853,'[1]Инф. по МКД'!$D$3:$T$13113,17,0))),"",IF(ISBLANK($C853),"",VLOOKUP($C853,'[1]Инф. по МКД'!$D$3:$T$13113,17,0)))</f>
        <v>34</v>
      </c>
      <c r="M853" s="80">
        <f t="shared" si="125"/>
        <v>18361210.57</v>
      </c>
      <c r="N853" s="78"/>
      <c r="O853" s="78"/>
      <c r="P853" s="78"/>
      <c r="Q853" s="80">
        <f>IF('Форма 2'!D853=0,"",'Форма 2'!D853-N853-O853-P853)</f>
        <v>18361210.57</v>
      </c>
      <c r="R853" s="81">
        <f t="shared" si="128"/>
        <v>18665.457527701536</v>
      </c>
      <c r="S853" s="81">
        <f t="shared" si="129"/>
        <v>18665.457527701536</v>
      </c>
      <c r="T853" s="82">
        <v>46387</v>
      </c>
      <c r="U853" s="75" t="s">
        <v>43</v>
      </c>
      <c r="V853" s="83"/>
      <c r="W853" s="84">
        <f t="shared" si="127"/>
        <v>6</v>
      </c>
      <c r="X853" s="85">
        <v>1</v>
      </c>
      <c r="Y853" s="85">
        <v>1</v>
      </c>
      <c r="Z853" s="85" t="s">
        <v>961</v>
      </c>
      <c r="AA853" s="85">
        <v>1</v>
      </c>
      <c r="AB853" s="85">
        <v>1</v>
      </c>
      <c r="AC853" s="85">
        <v>1</v>
      </c>
      <c r="AD853" s="85" t="s">
        <v>961</v>
      </c>
      <c r="AE853" s="99" t="s">
        <v>961</v>
      </c>
      <c r="AF853" s="86" t="s">
        <v>961</v>
      </c>
      <c r="AG853" s="85" t="s">
        <v>961</v>
      </c>
      <c r="AH853" s="85">
        <v>1</v>
      </c>
      <c r="AI853" s="85" t="s">
        <v>961</v>
      </c>
      <c r="AJ853" s="85" t="s">
        <v>961</v>
      </c>
      <c r="AK853" s="85" t="s">
        <v>961</v>
      </c>
      <c r="AL853" s="85" t="s">
        <v>961</v>
      </c>
      <c r="AM853" s="85" t="s">
        <v>961</v>
      </c>
      <c r="AN853" s="85" t="s">
        <v>961</v>
      </c>
      <c r="AO853" s="85" t="s">
        <v>961</v>
      </c>
      <c r="AP853" s="85" t="s">
        <v>961</v>
      </c>
      <c r="AQ853" s="85" t="s">
        <v>961</v>
      </c>
      <c r="AR853" s="85" t="s">
        <v>961</v>
      </c>
    </row>
    <row r="854" spans="1:44" ht="16.5" thickTop="1" thickBot="1" x14ac:dyDescent="0.3">
      <c r="A854" s="61">
        <f t="shared" si="126"/>
        <v>11</v>
      </c>
      <c r="B854" s="92" t="str">
        <f>IF(ISERROR(IF(ISBLANK(C854),"",_xlfn.XLOOKUP(C854,'[1]Инф. по МКД'!$D$3:$D$13151,'[1]Инф. по МКД'!$C$3:$C$13151,,0))),"",IF(ISBLANK(C854),"",_xlfn.XLOOKUP(C854,'[1]Инф. по МКД'!$D$3:$D$13151,'[1]Инф. по МКД'!$C$3:$C$13151,,0)))</f>
        <v>Чайковский городской округ Пермского края</v>
      </c>
      <c r="C854" s="96" t="s">
        <v>679</v>
      </c>
      <c r="D854" s="74">
        <f>IF(ISERROR(IF(ISBLANK($C854),"",VLOOKUP($C854,'[1]Инф. по МКД'!$D$3:$T$13113,3,0))),"",IF(ISBLANK($C854),"",VLOOKUP($C854,'[1]Инф. по МКД'!$D$3:$T$13113,3,0)))</f>
        <v>1961</v>
      </c>
      <c r="E854" s="75"/>
      <c r="F854" s="87" t="str">
        <f>IF(ISERROR(IF(ISBLANK($C854),"",VLOOKUP($C854,'[1]Инф. по МКД'!$D$3:$T$13113,5,0))),"",IF(ISBLANK($C854),"",VLOOKUP($C854,'[1]Инф. по МКД'!$D$3:$T$13113,5,0)))</f>
        <v>Крупные блоки</v>
      </c>
      <c r="G854" s="75">
        <f>IF(ISERROR(IF(ISBLANK($C854),"",VLOOKUP($C854,'[1]Инф. по МКД'!$D$3:$T$13113,9,0))),"",IF(ISBLANK($C854),"",VLOOKUP($C854,'[1]Инф. по МКД'!$D$3:$T$13113,9,0)))</f>
        <v>3</v>
      </c>
      <c r="H854" s="61">
        <f>IF(ISERROR(IF(ISBLANK($C854),"",VLOOKUP($C854,'[1]Инф. по МКД'!$D$3:$T$13113,10,0))),"",IF(ISBLANK($C854),"",VLOOKUP($C854,'[1]Инф. по МКД'!$D$3:$T$13113,10,0)))</f>
        <v>2</v>
      </c>
      <c r="I854" s="77">
        <f>IF(ISERROR(IF(ISBLANK($C854),"",VLOOKUP($C854,'[1]Инф. по МКД'!$D$3:$T$13113,14,0))),"",IF(ISBLANK($C854),"",VLOOKUP($C854,'[1]Инф. по МКД'!$D$3:$T$13113,14,0)))</f>
        <v>1056.9000000000001</v>
      </c>
      <c r="J854" s="78">
        <f>IF(ISERROR(IF(ISBLANK($C854),"",VLOOKUP($C854,'[1]Инф. по МКД'!$D$3:$T$13113,15,0))),"",IF(ISBLANK($C854),"",VLOOKUP($C854,'[1]Инф. по МКД'!$D$3:$T$13113,15,0)))</f>
        <v>982.6</v>
      </c>
      <c r="K854" s="77">
        <f>IF(ISERROR(IF(ISBLANK($C854),"",VLOOKUP($C854,'[1]Инф. по МКД'!$D$3:$T$13113,16,0))),"",IF(ISBLANK($C854),"",VLOOKUP($C854,'[1]Инф. по МКД'!$D$3:$T$13113,16,0)))</f>
        <v>982.6</v>
      </c>
      <c r="L854" s="79">
        <f>IF(ISERROR(IF(ISBLANK($C854),"",VLOOKUP($C854,'[1]Инф. по МКД'!$D$3:$T$13113,17,0))),"",IF(ISBLANK($C854),"",VLOOKUP($C854,'[1]Инф. по МКД'!$D$3:$T$13113,17,0)))</f>
        <v>60</v>
      </c>
      <c r="M854" s="80">
        <f t="shared" si="125"/>
        <v>21291483.020000003</v>
      </c>
      <c r="N854" s="78"/>
      <c r="O854" s="78"/>
      <c r="P854" s="78"/>
      <c r="Q854" s="80">
        <f>IF('Форма 2'!D854=0,"",'Форма 2'!D854-N854-O854-P854)</f>
        <v>21291483.020000003</v>
      </c>
      <c r="R854" s="81">
        <f t="shared" si="128"/>
        <v>21668.515184205175</v>
      </c>
      <c r="S854" s="81">
        <f t="shared" si="129"/>
        <v>21668.515184205175</v>
      </c>
      <c r="T854" s="82">
        <v>46387</v>
      </c>
      <c r="U854" s="75" t="s">
        <v>44</v>
      </c>
      <c r="V854" s="83"/>
      <c r="W854" s="84">
        <f t="shared" si="127"/>
        <v>5</v>
      </c>
      <c r="X854" s="85" t="s">
        <v>961</v>
      </c>
      <c r="Y854" s="85">
        <v>1</v>
      </c>
      <c r="Z854" s="85" t="s">
        <v>961</v>
      </c>
      <c r="AA854" s="85">
        <v>1</v>
      </c>
      <c r="AB854" s="85">
        <v>1</v>
      </c>
      <c r="AC854" s="85">
        <v>1</v>
      </c>
      <c r="AD854" s="85" t="s">
        <v>961</v>
      </c>
      <c r="AE854" s="99" t="s">
        <v>961</v>
      </c>
      <c r="AF854" s="86" t="s">
        <v>961</v>
      </c>
      <c r="AG854" s="85">
        <v>1</v>
      </c>
      <c r="AH854" s="85" t="s">
        <v>961</v>
      </c>
      <c r="AI854" s="85" t="s">
        <v>961</v>
      </c>
      <c r="AJ854" s="85" t="s">
        <v>961</v>
      </c>
      <c r="AK854" s="85" t="s">
        <v>961</v>
      </c>
      <c r="AL854" s="85" t="s">
        <v>961</v>
      </c>
      <c r="AM854" s="85" t="s">
        <v>961</v>
      </c>
      <c r="AN854" s="85" t="s">
        <v>961</v>
      </c>
      <c r="AO854" s="85" t="s">
        <v>961</v>
      </c>
      <c r="AP854" s="85" t="s">
        <v>961</v>
      </c>
      <c r="AQ854" s="85" t="s">
        <v>961</v>
      </c>
      <c r="AR854" s="85" t="s">
        <v>961</v>
      </c>
    </row>
    <row r="855" spans="1:44" ht="16.5" thickTop="1" thickBot="1" x14ac:dyDescent="0.3">
      <c r="A855" s="61">
        <f t="shared" si="126"/>
        <v>12</v>
      </c>
      <c r="B855" s="92" t="str">
        <f>IF(ISERROR(IF(ISBLANK(C855),"",_xlfn.XLOOKUP(C855,'[1]Инф. по МКД'!$D$3:$D$13151,'[1]Инф. по МКД'!$C$3:$C$13151,,0))),"",IF(ISBLANK(C855),"",_xlfn.XLOOKUP(C855,'[1]Инф. по МКД'!$D$3:$D$13151,'[1]Инф. по МКД'!$C$3:$C$13151,,0)))</f>
        <v>Чайковский городской округ Пермского края</v>
      </c>
      <c r="C855" s="96" t="s">
        <v>680</v>
      </c>
      <c r="D855" s="74">
        <f>IF(ISERROR(IF(ISBLANK($C855),"",VLOOKUP($C855,'[1]Инф. по МКД'!$D$3:$T$13113,3,0))),"",IF(ISBLANK($C855),"",VLOOKUP($C855,'[1]Инф. по МКД'!$D$3:$T$13113,3,0)))</f>
        <v>1961</v>
      </c>
      <c r="E855" s="75"/>
      <c r="F855" s="87" t="str">
        <f>IF(ISERROR(IF(ISBLANK($C855),"",VLOOKUP($C855,'[1]Инф. по МКД'!$D$3:$T$13113,5,0))),"",IF(ISBLANK($C855),"",VLOOKUP($C855,'[1]Инф. по МКД'!$D$3:$T$13113,5,0)))</f>
        <v>Крупные блоки</v>
      </c>
      <c r="G855" s="75">
        <f>IF(ISERROR(IF(ISBLANK($C855),"",VLOOKUP($C855,'[1]Инф. по МКД'!$D$3:$T$13113,9,0))),"",IF(ISBLANK($C855),"",VLOOKUP($C855,'[1]Инф. по МКД'!$D$3:$T$13113,9,0)))</f>
        <v>3</v>
      </c>
      <c r="H855" s="61">
        <f>IF(ISERROR(IF(ISBLANK($C855),"",VLOOKUP($C855,'[1]Инф. по МКД'!$D$3:$T$13113,10,0))),"",IF(ISBLANK($C855),"",VLOOKUP($C855,'[1]Инф. по МКД'!$D$3:$T$13113,10,0)))</f>
        <v>2</v>
      </c>
      <c r="I855" s="77">
        <f>IF(ISERROR(IF(ISBLANK($C855),"",VLOOKUP($C855,'[1]Инф. по МКД'!$D$3:$T$13113,14,0))),"",IF(ISBLANK($C855),"",VLOOKUP($C855,'[1]Инф. по МКД'!$D$3:$T$13113,14,0)))</f>
        <v>1052.9000000000001</v>
      </c>
      <c r="J855" s="78">
        <f>IF(ISERROR(IF(ISBLANK($C855),"",VLOOKUP($C855,'[1]Инф. по МКД'!$D$3:$T$13113,15,0))),"",IF(ISBLANK($C855),"",VLOOKUP($C855,'[1]Инф. по МКД'!$D$3:$T$13113,15,0)))</f>
        <v>977.7</v>
      </c>
      <c r="K855" s="77">
        <f>IF(ISERROR(IF(ISBLANK($C855),"",VLOOKUP($C855,'[1]Инф. по МКД'!$D$3:$T$13113,16,0))),"",IF(ISBLANK($C855),"",VLOOKUP($C855,'[1]Инф. по МКД'!$D$3:$T$13113,16,0)))</f>
        <v>934.3</v>
      </c>
      <c r="L855" s="79">
        <f>IF(ISERROR(IF(ISBLANK($C855),"",VLOOKUP($C855,'[1]Инф. по МКД'!$D$3:$T$13113,17,0))),"",IF(ISBLANK($C855),"",VLOOKUP($C855,'[1]Инф. по МКД'!$D$3:$T$13113,17,0)))</f>
        <v>48</v>
      </c>
      <c r="M855" s="80">
        <f t="shared" si="125"/>
        <v>21210902.140000001</v>
      </c>
      <c r="N855" s="78"/>
      <c r="O855" s="78"/>
      <c r="P855" s="78"/>
      <c r="Q855" s="80">
        <f>IF('Форма 2'!D855=0,"",'Форма 2'!D855-N855-O855-P855)</f>
        <v>21210902.140000001</v>
      </c>
      <c r="R855" s="81">
        <f t="shared" si="128"/>
        <v>21694.693812007772</v>
      </c>
      <c r="S855" s="81">
        <f t="shared" si="129"/>
        <v>21694.693812007772</v>
      </c>
      <c r="T855" s="82">
        <v>46387</v>
      </c>
      <c r="U855" s="75" t="s">
        <v>44</v>
      </c>
      <c r="V855" s="84"/>
      <c r="W855" s="84">
        <f t="shared" si="127"/>
        <v>5</v>
      </c>
      <c r="X855" s="85" t="s">
        <v>961</v>
      </c>
      <c r="Y855" s="85">
        <v>1</v>
      </c>
      <c r="Z855" s="85" t="s">
        <v>961</v>
      </c>
      <c r="AA855" s="85">
        <v>1</v>
      </c>
      <c r="AB855" s="85">
        <v>1</v>
      </c>
      <c r="AC855" s="85">
        <v>1</v>
      </c>
      <c r="AD855" s="85" t="s">
        <v>961</v>
      </c>
      <c r="AE855" s="99" t="s">
        <v>961</v>
      </c>
      <c r="AF855" s="86" t="s">
        <v>961</v>
      </c>
      <c r="AG855" s="85">
        <v>1</v>
      </c>
      <c r="AH855" s="85" t="s">
        <v>961</v>
      </c>
      <c r="AI855" s="85" t="s">
        <v>961</v>
      </c>
      <c r="AJ855" s="85" t="s">
        <v>961</v>
      </c>
      <c r="AK855" s="85" t="s">
        <v>961</v>
      </c>
      <c r="AL855" s="85" t="s">
        <v>961</v>
      </c>
      <c r="AM855" s="85" t="s">
        <v>961</v>
      </c>
      <c r="AN855" s="85" t="s">
        <v>961</v>
      </c>
      <c r="AO855" s="85" t="s">
        <v>961</v>
      </c>
      <c r="AP855" s="85" t="s">
        <v>961</v>
      </c>
      <c r="AQ855" s="85" t="s">
        <v>961</v>
      </c>
      <c r="AR855" s="85" t="s">
        <v>961</v>
      </c>
    </row>
    <row r="856" spans="1:44" ht="16.5" thickTop="1" thickBot="1" x14ac:dyDescent="0.3">
      <c r="A856" s="61">
        <f t="shared" si="126"/>
        <v>13</v>
      </c>
      <c r="B856" s="92" t="str">
        <f>IF(ISERROR(IF(ISBLANK(C856),"",_xlfn.XLOOKUP(C856,'[1]Инф. по МКД'!$D$3:$D$13151,'[1]Инф. по МКД'!$C$3:$C$13151,,0))),"",IF(ISBLANK(C856),"",_xlfn.XLOOKUP(C856,'[1]Инф. по МКД'!$D$3:$D$13151,'[1]Инф. по МКД'!$C$3:$C$13151,,0)))</f>
        <v>Чайковский городской округ Пермского края</v>
      </c>
      <c r="C856" s="96" t="s">
        <v>681</v>
      </c>
      <c r="D856" s="74">
        <f>IF(ISERROR(IF(ISBLANK($C856),"",VLOOKUP($C856,'[1]Инф. по МКД'!$D$3:$T$13113,3,0))),"",IF(ISBLANK($C856),"",VLOOKUP($C856,'[1]Инф. по МКД'!$D$3:$T$13113,3,0)))</f>
        <v>1974</v>
      </c>
      <c r="E856" s="75"/>
      <c r="F856" s="87" t="str">
        <f>IF(ISERROR(IF(ISBLANK($C856),"",VLOOKUP($C856,'[1]Инф. по МКД'!$D$3:$T$13113,5,0))),"",IF(ISBLANK($C856),"",VLOOKUP($C856,'[1]Инф. по МКД'!$D$3:$T$13113,5,0)))</f>
        <v>силикальцитный</v>
      </c>
      <c r="G856" s="75">
        <f>IF(ISERROR(IF(ISBLANK($C856),"",VLOOKUP($C856,'[1]Инф. по МКД'!$D$3:$T$13113,9,0))),"",IF(ISBLANK($C856),"",VLOOKUP($C856,'[1]Инф. по МКД'!$D$3:$T$13113,9,0)))</f>
        <v>5</v>
      </c>
      <c r="H856" s="61">
        <f>IF(ISERROR(IF(ISBLANK($C856),"",VLOOKUP($C856,'[1]Инф. по МКД'!$D$3:$T$13113,10,0))),"",IF(ISBLANK($C856),"",VLOOKUP($C856,'[1]Инф. по МКД'!$D$3:$T$13113,10,0)))</f>
        <v>6</v>
      </c>
      <c r="I856" s="77">
        <f>IF(ISERROR(IF(ISBLANK($C856),"",VLOOKUP($C856,'[1]Инф. по МКД'!$D$3:$T$13113,14,0))),"",IF(ISBLANK($C856),"",VLOOKUP($C856,'[1]Инф. по МКД'!$D$3:$T$13113,14,0)))</f>
        <v>5294.7</v>
      </c>
      <c r="J856" s="78">
        <f>IF(ISERROR(IF(ISBLANK($C856),"",VLOOKUP($C856,'[1]Инф. по МКД'!$D$3:$T$13113,15,0))),"",IF(ISBLANK($C856),"",VLOOKUP($C856,'[1]Инф. по МКД'!$D$3:$T$13113,15,0)))</f>
        <v>4299.6000000000004</v>
      </c>
      <c r="K856" s="77">
        <f>IF(ISERROR(IF(ISBLANK($C856),"",VLOOKUP($C856,'[1]Инф. по МКД'!$D$3:$T$13113,16,0))),"",IF(ISBLANK($C856),"",VLOOKUP($C856,'[1]Инф. по МКД'!$D$3:$T$13113,16,0)))</f>
        <v>4207.3999999999996</v>
      </c>
      <c r="L856" s="79">
        <f>IF(ISERROR(IF(ISBLANK($C856),"",VLOOKUP($C856,'[1]Инф. по МКД'!$D$3:$T$13113,17,0))),"",IF(ISBLANK($C856),"",VLOOKUP($C856,'[1]Инф. по МКД'!$D$3:$T$13113,17,0)))</f>
        <v>202</v>
      </c>
      <c r="M856" s="80">
        <f t="shared" si="125"/>
        <v>45683042.230000004</v>
      </c>
      <c r="N856" s="78"/>
      <c r="O856" s="78"/>
      <c r="P856" s="78"/>
      <c r="Q856" s="80">
        <f>IF('Форма 2'!D856=0,"",'Форма 2'!D856-N856-O856-P856)</f>
        <v>45683042.230000004</v>
      </c>
      <c r="R856" s="81">
        <f t="shared" si="128"/>
        <v>10624.951676900177</v>
      </c>
      <c r="S856" s="81">
        <f t="shared" si="129"/>
        <v>10624.951676900177</v>
      </c>
      <c r="T856" s="82">
        <v>46387</v>
      </c>
      <c r="U856" s="75" t="s">
        <v>44</v>
      </c>
      <c r="V856" s="84"/>
      <c r="W856" s="84">
        <f t="shared" si="127"/>
        <v>5</v>
      </c>
      <c r="X856" s="85" t="s">
        <v>961</v>
      </c>
      <c r="Y856" s="85">
        <v>1</v>
      </c>
      <c r="Z856" s="85" t="s">
        <v>961</v>
      </c>
      <c r="AA856" s="85">
        <v>1</v>
      </c>
      <c r="AB856" s="85">
        <v>1</v>
      </c>
      <c r="AC856" s="85">
        <v>1</v>
      </c>
      <c r="AD856" s="85" t="s">
        <v>961</v>
      </c>
      <c r="AE856" s="99" t="s">
        <v>961</v>
      </c>
      <c r="AF856" s="86" t="s">
        <v>961</v>
      </c>
      <c r="AG856" s="85">
        <v>1</v>
      </c>
      <c r="AH856" s="85" t="s">
        <v>961</v>
      </c>
      <c r="AI856" s="85" t="s">
        <v>961</v>
      </c>
      <c r="AJ856" s="85" t="s">
        <v>961</v>
      </c>
      <c r="AK856" s="85" t="s">
        <v>961</v>
      </c>
      <c r="AL856" s="85" t="s">
        <v>961</v>
      </c>
      <c r="AM856" s="85" t="s">
        <v>961</v>
      </c>
      <c r="AN856" s="85" t="s">
        <v>961</v>
      </c>
      <c r="AO856" s="85" t="s">
        <v>961</v>
      </c>
      <c r="AP856" s="85" t="s">
        <v>961</v>
      </c>
      <c r="AQ856" s="85" t="s">
        <v>961</v>
      </c>
      <c r="AR856" s="85" t="s">
        <v>961</v>
      </c>
    </row>
    <row r="857" spans="1:44" ht="17.25" thickTop="1" thickBot="1" x14ac:dyDescent="0.3">
      <c r="A857" s="190">
        <f t="shared" si="126"/>
        <v>0</v>
      </c>
      <c r="B857" s="191" t="str">
        <f>IF(ISERROR(IF(ISBLANK(C857),"",_xlfn.XLOOKUP(C857,'[1]Инф. по МКД'!$D$3:$D$13151,'[1]Инф. по МКД'!$C$3:$C$13151,,0))),"",IF(ISBLANK(C857),"",_xlfn.XLOOKUP(C857,'[1]Инф. по МКД'!$D$3:$D$13151,'[1]Инф. по МКД'!$C$3:$C$13151,,0)))</f>
        <v/>
      </c>
      <c r="C857" s="35" t="s">
        <v>316</v>
      </c>
      <c r="D857" s="32" t="str">
        <f>IF(ISERROR(IF(ISBLANK($C857),"",VLOOKUP($C857,'[1]Инф. по МКД'!$D$3:$T$13113,3,0))),"",IF(ISBLANK($C857),"",VLOOKUP($C857,'[1]Инф. по МКД'!$D$3:$T$13113,3,0)))</f>
        <v/>
      </c>
      <c r="E857" s="32"/>
      <c r="F857" s="32" t="str">
        <f>IF(ISERROR(IF(ISBLANK($C857),"",VLOOKUP($C857,'[1]Инф. по МКД'!$D$3:$T$13113,5,0))),"",IF(ISBLANK($C857),"",VLOOKUP($C857,'[1]Инф. по МКД'!$D$3:$T$13113,5,0)))</f>
        <v/>
      </c>
      <c r="G857" s="32" t="str">
        <f>IF(ISERROR(IF(ISBLANK($C857),"",VLOOKUP($C857,'[1]Инф. по МКД'!$D$3:$T$13113,9,0))),"",IF(ISBLANK($C857),"",VLOOKUP($C857,'[1]Инф. по МКД'!$D$3:$T$13113,9,0)))</f>
        <v/>
      </c>
      <c r="H857" s="32" t="str">
        <f>IF(ISERROR(IF(ISBLANK($C857),"",VLOOKUP($C857,'[1]Инф. по МКД'!$D$3:$T$13113,10,0))),"",IF(ISBLANK($C857),"",VLOOKUP($C857,'[1]Инф. по МКД'!$D$3:$T$13113,10,0)))</f>
        <v/>
      </c>
      <c r="I857" s="36" t="str">
        <f>IF(ISERROR(IF(ISBLANK($C857),"",VLOOKUP($C857,'[1]Инф. по МКД'!$D$3:$T$13113,14,0))),"",IF(ISBLANK($C857),"",VLOOKUP($C857,'[1]Инф. по МКД'!$D$3:$T$13113,14,0)))</f>
        <v/>
      </c>
      <c r="J857" s="36" t="str">
        <f>IF(ISERROR(IF(ISBLANK($C857),"",VLOOKUP($C857,'[1]Инф. по МКД'!$D$3:$T$13113,15,0))),"",IF(ISBLANK($C857),"",VLOOKUP($C857,'[1]Инф. по МКД'!$D$3:$T$13113,15,0)))</f>
        <v/>
      </c>
      <c r="K857" s="36" t="str">
        <f>IF(ISERROR(IF(ISBLANK($C857),"",VLOOKUP($C857,'[1]Инф. по МКД'!$D$3:$T$13113,16,0))),"",IF(ISBLANK($C857),"",VLOOKUP($C857,'[1]Инф. по МКД'!$D$3:$T$13113,16,0)))</f>
        <v/>
      </c>
      <c r="L857" s="36" t="str">
        <f>IF(ISERROR(IF(ISBLANK($C857),"",VLOOKUP($C857,'[1]Инф. по МКД'!$D$3:$T$13113,17,0))),"",IF(ISBLANK($C857),"",VLOOKUP($C857,'[1]Инф. по МКД'!$D$3:$T$13113,17,0)))</f>
        <v/>
      </c>
      <c r="M857" s="36">
        <f t="shared" si="125"/>
        <v>21970156.640000001</v>
      </c>
      <c r="N857" s="36"/>
      <c r="O857" s="36"/>
      <c r="P857" s="36"/>
      <c r="Q857" s="36">
        <f>IF('Форма 2'!D857=0,"",'Форма 2'!D857-N857-O857-P857)</f>
        <v>21970156.640000001</v>
      </c>
      <c r="R857" s="93"/>
      <c r="S857" s="93"/>
      <c r="T857" s="32"/>
      <c r="U857" s="32"/>
      <c r="V857" s="84"/>
      <c r="W857" s="84">
        <f t="shared" si="127"/>
        <v>0</v>
      </c>
      <c r="X857" s="85"/>
      <c r="Y857" s="85"/>
      <c r="Z857" s="85"/>
      <c r="AA857" s="85"/>
      <c r="AB857" s="85"/>
      <c r="AC857" s="85"/>
      <c r="AD857" s="85"/>
      <c r="AE857" s="99"/>
      <c r="AF857" s="86"/>
      <c r="AG857" s="85"/>
      <c r="AH857" s="85"/>
      <c r="AI857" s="85"/>
      <c r="AJ857" s="85"/>
      <c r="AK857" s="85"/>
      <c r="AL857" s="85"/>
      <c r="AM857" s="85"/>
      <c r="AN857" s="85"/>
      <c r="AO857" s="85"/>
      <c r="AP857" s="85"/>
      <c r="AQ857" s="85"/>
      <c r="AR857" s="85"/>
    </row>
    <row r="858" spans="1:44" ht="16.5" thickTop="1" thickBot="1" x14ac:dyDescent="0.3">
      <c r="A858" s="61">
        <f t="shared" si="126"/>
        <v>1</v>
      </c>
      <c r="B858" s="92" t="str">
        <f>IF(ISERROR(IF(ISBLANK(C858),"",_xlfn.XLOOKUP(C858,'[1]Инф. по МКД'!$D$3:$D$13151,'[1]Инф. по МКД'!$C$3:$C$13151,,0))),"",IF(ISBLANK(C858),"",_xlfn.XLOOKUP(C858,'[1]Инф. по МКД'!$D$3:$D$13151,'[1]Инф. по МКД'!$C$3:$C$13151,,0)))</f>
        <v>Чердынский городской округ Пермского края</v>
      </c>
      <c r="C858" s="96" t="s">
        <v>317</v>
      </c>
      <c r="D858" s="74">
        <f>IF(ISERROR(IF(ISBLANK($C858),"",VLOOKUP($C858,'[1]Инф. по МКД'!$D$3:$T$13113,3,0))),"",IF(ISBLANK($C858),"",VLOOKUP($C858,'[1]Инф. по МКД'!$D$3:$T$13113,3,0)))</f>
        <v>1970</v>
      </c>
      <c r="E858" s="75"/>
      <c r="F858" s="87" t="str">
        <f>IF(ISERROR(IF(ISBLANK($C858),"",VLOOKUP($C858,'[1]Инф. по МКД'!$D$3:$T$13113,5,0))),"",IF(ISBLANK($C858),"",VLOOKUP($C858,'[1]Инф. по МКД'!$D$3:$T$13113,5,0)))</f>
        <v>Кирпич</v>
      </c>
      <c r="G858" s="75">
        <f>IF(ISERROR(IF(ISBLANK($C858),"",VLOOKUP($C858,'[1]Инф. по МКД'!$D$3:$T$13113,9,0))),"",IF(ISBLANK($C858),"",VLOOKUP($C858,'[1]Инф. по МКД'!$D$3:$T$13113,9,0)))</f>
        <v>3</v>
      </c>
      <c r="H858" s="61">
        <f>IF(ISERROR(IF(ISBLANK($C858),"",VLOOKUP($C858,'[1]Инф. по МКД'!$D$3:$T$13113,10,0))),"",IF(ISBLANK($C858),"",VLOOKUP($C858,'[1]Инф. по МКД'!$D$3:$T$13113,10,0)))</f>
        <v>4</v>
      </c>
      <c r="I858" s="77">
        <f>IF(ISERROR(IF(ISBLANK($C858),"",VLOOKUP($C858,'[1]Инф. по МКД'!$D$3:$T$13113,14,0))),"",IF(ISBLANK($C858),"",VLOOKUP($C858,'[1]Инф. по МКД'!$D$3:$T$13113,14,0)))</f>
        <v>2162.5</v>
      </c>
      <c r="J858" s="78">
        <f>IF(ISERROR(IF(ISBLANK($C858),"",VLOOKUP($C858,'[1]Инф. по МКД'!$D$3:$T$13113,15,0))),"",IF(ISBLANK($C858),"",VLOOKUP($C858,'[1]Инф. по МКД'!$D$3:$T$13113,15,0)))</f>
        <v>1547.2</v>
      </c>
      <c r="K858" s="77">
        <f>IF(ISERROR(IF(ISBLANK($C858),"",VLOOKUP($C858,'[1]Инф. по МКД'!$D$3:$T$13113,16,0))),"",IF(ISBLANK($C858),"",VLOOKUP($C858,'[1]Инф. по МКД'!$D$3:$T$13113,16,0)))</f>
        <v>667.6</v>
      </c>
      <c r="L858" s="79">
        <f>IF(ISERROR(IF(ISBLANK($C858),"",VLOOKUP($C858,'[1]Инф. по МКД'!$D$3:$T$13113,17,0))),"",IF(ISBLANK($C858),"",VLOOKUP($C858,'[1]Инф. по МКД'!$D$3:$T$13113,17,0)))</f>
        <v>81</v>
      </c>
      <c r="M858" s="80">
        <f t="shared" si="125"/>
        <v>21970156.640000001</v>
      </c>
      <c r="N858" s="78"/>
      <c r="O858" s="78"/>
      <c r="P858" s="78"/>
      <c r="Q858" s="80">
        <f>IF('Форма 2'!D858=0,"",'Форма 2'!D858-N858-O858-P858)</f>
        <v>21970156.640000001</v>
      </c>
      <c r="R858" s="81">
        <f>M858/J858</f>
        <v>14199.946122026888</v>
      </c>
      <c r="S858" s="81">
        <f>R858</f>
        <v>14199.946122026888</v>
      </c>
      <c r="T858" s="82">
        <v>46387</v>
      </c>
      <c r="U858" s="75" t="s">
        <v>43</v>
      </c>
      <c r="V858" s="84"/>
      <c r="W858" s="84">
        <f t="shared" si="127"/>
        <v>6</v>
      </c>
      <c r="X858" s="85">
        <v>1</v>
      </c>
      <c r="Y858" s="85" t="s">
        <v>961</v>
      </c>
      <c r="Z858" s="85" t="s">
        <v>961</v>
      </c>
      <c r="AA858" s="85">
        <v>1</v>
      </c>
      <c r="AB858" s="85" t="s">
        <v>961</v>
      </c>
      <c r="AC858" s="85">
        <v>1</v>
      </c>
      <c r="AD858" s="85">
        <v>1</v>
      </c>
      <c r="AE858" s="99" t="s">
        <v>961</v>
      </c>
      <c r="AF858" s="86" t="s">
        <v>961</v>
      </c>
      <c r="AG858" s="85" t="s">
        <v>961</v>
      </c>
      <c r="AH858" s="85">
        <v>1</v>
      </c>
      <c r="AI858" s="85" t="s">
        <v>961</v>
      </c>
      <c r="AJ858" s="85" t="s">
        <v>961</v>
      </c>
      <c r="AK858" s="85">
        <v>1</v>
      </c>
      <c r="AL858" s="85" t="s">
        <v>961</v>
      </c>
      <c r="AM858" s="85" t="s">
        <v>961</v>
      </c>
      <c r="AN858" s="85" t="s">
        <v>961</v>
      </c>
      <c r="AO858" s="85" t="s">
        <v>961</v>
      </c>
      <c r="AP858" s="85" t="s">
        <v>961</v>
      </c>
      <c r="AQ858" s="85" t="s">
        <v>961</v>
      </c>
      <c r="AR858" s="85" t="s">
        <v>961</v>
      </c>
    </row>
    <row r="859" spans="1:44" ht="17.25" thickTop="1" thickBot="1" x14ac:dyDescent="0.3">
      <c r="A859" s="190">
        <f t="shared" si="126"/>
        <v>0</v>
      </c>
      <c r="B859" s="191" t="str">
        <f>IF(ISERROR(IF(ISBLANK(C859),"",_xlfn.XLOOKUP(C859,'[1]Инф. по МКД'!$D$3:$D$13151,'[1]Инф. по МКД'!$C$3:$C$13151,,0))),"",IF(ISBLANK(C859),"",_xlfn.XLOOKUP(C859,'[1]Инф. по МКД'!$D$3:$D$13151,'[1]Инф. по МКД'!$C$3:$C$13151,,0)))</f>
        <v/>
      </c>
      <c r="C859" s="35" t="s">
        <v>318</v>
      </c>
      <c r="D859" s="32" t="str">
        <f>IF(ISERROR(IF(ISBLANK($C859),"",VLOOKUP($C859,'[1]Инф. по МКД'!$D$3:$T$13113,3,0))),"",IF(ISBLANK($C859),"",VLOOKUP($C859,'[1]Инф. по МКД'!$D$3:$T$13113,3,0)))</f>
        <v/>
      </c>
      <c r="E859" s="32"/>
      <c r="F859" s="32" t="str">
        <f>IF(ISERROR(IF(ISBLANK($C859),"",VLOOKUP($C859,'[1]Инф. по МКД'!$D$3:$T$13113,5,0))),"",IF(ISBLANK($C859),"",VLOOKUP($C859,'[1]Инф. по МКД'!$D$3:$T$13113,5,0)))</f>
        <v/>
      </c>
      <c r="G859" s="32" t="str">
        <f>IF(ISERROR(IF(ISBLANK($C859),"",VLOOKUP($C859,'[1]Инф. по МКД'!$D$3:$T$13113,9,0))),"",IF(ISBLANK($C859),"",VLOOKUP($C859,'[1]Инф. по МКД'!$D$3:$T$13113,9,0)))</f>
        <v/>
      </c>
      <c r="H859" s="32" t="str">
        <f>IF(ISERROR(IF(ISBLANK($C859),"",VLOOKUP($C859,'[1]Инф. по МКД'!$D$3:$T$13113,10,0))),"",IF(ISBLANK($C859),"",VLOOKUP($C859,'[1]Инф. по МКД'!$D$3:$T$13113,10,0)))</f>
        <v/>
      </c>
      <c r="I859" s="36" t="str">
        <f>IF(ISERROR(IF(ISBLANK($C859),"",VLOOKUP($C859,'[1]Инф. по МКД'!$D$3:$T$13113,14,0))),"",IF(ISBLANK($C859),"",VLOOKUP($C859,'[1]Инф. по МКД'!$D$3:$T$13113,14,0)))</f>
        <v/>
      </c>
      <c r="J859" s="36" t="str">
        <f>IF(ISERROR(IF(ISBLANK($C859),"",VLOOKUP($C859,'[1]Инф. по МКД'!$D$3:$T$13113,15,0))),"",IF(ISBLANK($C859),"",VLOOKUP($C859,'[1]Инф. по МКД'!$D$3:$T$13113,15,0)))</f>
        <v/>
      </c>
      <c r="K859" s="36" t="str">
        <f>IF(ISERROR(IF(ISBLANK($C859),"",VLOOKUP($C859,'[1]Инф. по МКД'!$D$3:$T$13113,16,0))),"",IF(ISBLANK($C859),"",VLOOKUP($C859,'[1]Инф. по МКД'!$D$3:$T$13113,16,0)))</f>
        <v/>
      </c>
      <c r="L859" s="36" t="str">
        <f>IF(ISERROR(IF(ISBLANK($C859),"",VLOOKUP($C859,'[1]Инф. по МКД'!$D$3:$T$13113,17,0))),"",IF(ISBLANK($C859),"",VLOOKUP($C859,'[1]Инф. по МКД'!$D$3:$T$13113,17,0)))</f>
        <v/>
      </c>
      <c r="M859" s="36">
        <f t="shared" si="125"/>
        <v>25506142.700000003</v>
      </c>
      <c r="N859" s="36"/>
      <c r="O859" s="36"/>
      <c r="P859" s="36"/>
      <c r="Q859" s="36">
        <f>IF('Форма 2'!D859=0,"",'Форма 2'!D859-N859-O859-P859)</f>
        <v>25506142.700000003</v>
      </c>
      <c r="R859" s="93"/>
      <c r="S859" s="93"/>
      <c r="T859" s="32"/>
      <c r="U859" s="32"/>
      <c r="V859" s="84"/>
      <c r="W859" s="84">
        <f t="shared" si="127"/>
        <v>0</v>
      </c>
      <c r="X859" s="85"/>
      <c r="Y859" s="85"/>
      <c r="Z859" s="85"/>
      <c r="AA859" s="85"/>
      <c r="AB859" s="85"/>
      <c r="AC859" s="85"/>
      <c r="AD859" s="85"/>
      <c r="AE859" s="99"/>
      <c r="AF859" s="86"/>
      <c r="AG859" s="85"/>
      <c r="AH859" s="85"/>
      <c r="AI859" s="85"/>
      <c r="AJ859" s="85"/>
      <c r="AK859" s="85"/>
      <c r="AL859" s="85"/>
      <c r="AM859" s="85"/>
      <c r="AN859" s="85"/>
      <c r="AO859" s="85"/>
      <c r="AP859" s="85"/>
      <c r="AQ859" s="85"/>
      <c r="AR859" s="85"/>
    </row>
    <row r="860" spans="1:44" ht="16.5" thickTop="1" thickBot="1" x14ac:dyDescent="0.3">
      <c r="A860" s="61">
        <f t="shared" si="126"/>
        <v>1</v>
      </c>
      <c r="B860" s="92" t="str">
        <f>IF(ISERROR(IF(ISBLANK(C860),"",_xlfn.XLOOKUP(C860,'[1]Инф. по МКД'!$D$3:$D$13151,'[1]Инф. по МКД'!$C$3:$C$13151,,0))),"",IF(ISBLANK(C860),"",_xlfn.XLOOKUP(C860,'[1]Инф. по МКД'!$D$3:$D$13151,'[1]Инф. по МКД'!$C$3:$C$13151,,0)))</f>
        <v>Чернушинский городской округ Пермского края</v>
      </c>
      <c r="C860" s="96" t="s">
        <v>682</v>
      </c>
      <c r="D860" s="74">
        <f>IF(ISERROR(IF(ISBLANK($C860),"",VLOOKUP($C860,'[1]Инф. по МКД'!$D$3:$T$13113,3,0))),"",IF(ISBLANK($C860),"",VLOOKUP($C860,'[1]Инф. по МКД'!$D$3:$T$13113,3,0)))</f>
        <v>1994</v>
      </c>
      <c r="E860" s="75"/>
      <c r="F860" s="87" t="str">
        <f>IF(ISERROR(IF(ISBLANK($C860),"",VLOOKUP($C860,'[1]Инф. по МКД'!$D$3:$T$13113,5,0))),"",IF(ISBLANK($C860),"",VLOOKUP($C860,'[1]Инф. по МКД'!$D$3:$T$13113,5,0)))</f>
        <v>Кирпич</v>
      </c>
      <c r="G860" s="75">
        <f>IF(ISERROR(IF(ISBLANK($C860),"",VLOOKUP($C860,'[1]Инф. по МКД'!$D$3:$T$13113,9,0))),"",IF(ISBLANK($C860),"",VLOOKUP($C860,'[1]Инф. по МКД'!$D$3:$T$13113,9,0)))</f>
        <v>5</v>
      </c>
      <c r="H860" s="61">
        <f>IF(ISERROR(IF(ISBLANK($C860),"",VLOOKUP($C860,'[1]Инф. по МКД'!$D$3:$T$13113,10,0))),"",IF(ISBLANK($C860),"",VLOOKUP($C860,'[1]Инф. по МКД'!$D$3:$T$13113,10,0)))</f>
        <v>4</v>
      </c>
      <c r="I860" s="77">
        <f>IF(ISERROR(IF(ISBLANK($C860),"",VLOOKUP($C860,'[1]Инф. по МКД'!$D$3:$T$13113,14,0))),"",IF(ISBLANK($C860),"",VLOOKUP($C860,'[1]Инф. по МКД'!$D$3:$T$13113,14,0)))</f>
        <v>3531</v>
      </c>
      <c r="J860" s="78">
        <f>IF(ISERROR(IF(ISBLANK($C860),"",VLOOKUP($C860,'[1]Инф. по МКД'!$D$3:$T$13113,15,0))),"",IF(ISBLANK($C860),"",VLOOKUP($C860,'[1]Инф. по МКД'!$D$3:$T$13113,15,0)))</f>
        <v>2669.2</v>
      </c>
      <c r="K860" s="77">
        <f>IF(ISERROR(IF(ISBLANK($C860),"",VLOOKUP($C860,'[1]Инф. по МКД'!$D$3:$T$13113,16,0))),"",IF(ISBLANK($C860),"",VLOOKUP($C860,'[1]Инф. по МКД'!$D$3:$T$13113,16,0)))</f>
        <v>2669.2</v>
      </c>
      <c r="L860" s="79">
        <f>IF(ISERROR(IF(ISBLANK($C860),"",VLOOKUP($C860,'[1]Инф. по МКД'!$D$3:$T$13113,17,0))),"",IF(ISBLANK($C860),"",VLOOKUP($C860,'[1]Инф. по МКД'!$D$3:$T$13113,17,0)))</f>
        <v>111</v>
      </c>
      <c r="M860" s="80">
        <f t="shared" si="125"/>
        <v>4172229.6</v>
      </c>
      <c r="N860" s="78"/>
      <c r="O860" s="78"/>
      <c r="P860" s="78"/>
      <c r="Q860" s="80">
        <f>IF('Форма 2'!D860=0,"",'Форма 2'!D860-N860-O860-P860)</f>
        <v>4172229.6</v>
      </c>
      <c r="R860" s="81">
        <f>M860/J860</f>
        <v>1563.1011539037916</v>
      </c>
      <c r="S860" s="81">
        <f>R860</f>
        <v>1563.1011539037916</v>
      </c>
      <c r="T860" s="82">
        <v>46387</v>
      </c>
      <c r="U860" s="75" t="s">
        <v>43</v>
      </c>
      <c r="V860" s="83"/>
      <c r="W860" s="84">
        <f t="shared" si="127"/>
        <v>2</v>
      </c>
      <c r="X860" s="85" t="s">
        <v>961</v>
      </c>
      <c r="Y860" s="85" t="s">
        <v>961</v>
      </c>
      <c r="Z860" s="85" t="s">
        <v>961</v>
      </c>
      <c r="AA860" s="85">
        <v>1</v>
      </c>
      <c r="AB860" s="85">
        <v>1</v>
      </c>
      <c r="AC860" s="85" t="s">
        <v>961</v>
      </c>
      <c r="AD860" s="85" t="s">
        <v>961</v>
      </c>
      <c r="AE860" s="99" t="s">
        <v>961</v>
      </c>
      <c r="AF860" s="86" t="s">
        <v>961</v>
      </c>
      <c r="AG860" s="85" t="s">
        <v>961</v>
      </c>
      <c r="AH860" s="85" t="s">
        <v>961</v>
      </c>
      <c r="AI860" s="85" t="s">
        <v>961</v>
      </c>
      <c r="AJ860" s="85" t="s">
        <v>961</v>
      </c>
      <c r="AK860" s="85" t="s">
        <v>961</v>
      </c>
      <c r="AL860" s="85" t="s">
        <v>961</v>
      </c>
      <c r="AM860" s="85" t="s">
        <v>961</v>
      </c>
      <c r="AN860" s="85" t="s">
        <v>961</v>
      </c>
      <c r="AO860" s="85" t="s">
        <v>961</v>
      </c>
      <c r="AP860" s="85" t="s">
        <v>961</v>
      </c>
      <c r="AQ860" s="85" t="s">
        <v>961</v>
      </c>
      <c r="AR860" s="85" t="s">
        <v>961</v>
      </c>
    </row>
    <row r="861" spans="1:44" ht="16.5" thickTop="1" thickBot="1" x14ac:dyDescent="0.3">
      <c r="A861" s="61">
        <f t="shared" si="126"/>
        <v>2</v>
      </c>
      <c r="B861" s="92" t="str">
        <f>IF(ISERROR(IF(ISBLANK(C861),"",_xlfn.XLOOKUP(C861,'[1]Инф. по МКД'!$D$3:$D$13151,'[1]Инф. по МКД'!$C$3:$C$13151,,0))),"",IF(ISBLANK(C861),"",_xlfn.XLOOKUP(C861,'[1]Инф. по МКД'!$D$3:$D$13151,'[1]Инф. по МКД'!$C$3:$C$13151,,0)))</f>
        <v>Чернушинский городской округ Пермского края</v>
      </c>
      <c r="C861" s="96" t="s">
        <v>683</v>
      </c>
      <c r="D861" s="74">
        <f>IF(ISERROR(IF(ISBLANK($C861),"",VLOOKUP($C861,'[1]Инф. по МКД'!$D$3:$T$13113,3,0))),"",IF(ISBLANK($C861),"",VLOOKUP($C861,'[1]Инф. по МКД'!$D$3:$T$13113,3,0)))</f>
        <v>1995</v>
      </c>
      <c r="E861" s="75"/>
      <c r="F861" s="87" t="str">
        <f>IF(ISERROR(IF(ISBLANK($C861),"",VLOOKUP($C861,'[1]Инф. по МКД'!$D$3:$T$13113,5,0))),"",IF(ISBLANK($C861),"",VLOOKUP($C861,'[1]Инф. по МКД'!$D$3:$T$13113,5,0)))</f>
        <v>Кирпич</v>
      </c>
      <c r="G861" s="75">
        <f>IF(ISERROR(IF(ISBLANK($C861),"",VLOOKUP($C861,'[1]Инф. по МКД'!$D$3:$T$13113,9,0))),"",IF(ISBLANK($C861),"",VLOOKUP($C861,'[1]Инф. по МКД'!$D$3:$T$13113,9,0)))</f>
        <v>5</v>
      </c>
      <c r="H861" s="61">
        <f>IF(ISERROR(IF(ISBLANK($C861),"",VLOOKUP($C861,'[1]Инф. по МКД'!$D$3:$T$13113,10,0))),"",IF(ISBLANK($C861),"",VLOOKUP($C861,'[1]Инф. по МКД'!$D$3:$T$13113,10,0)))</f>
        <v>6</v>
      </c>
      <c r="I861" s="77">
        <f>IF(ISERROR(IF(ISBLANK($C861),"",VLOOKUP($C861,'[1]Инф. по МКД'!$D$3:$T$13113,14,0))),"",IF(ISBLANK($C861),"",VLOOKUP($C861,'[1]Инф. по МКД'!$D$3:$T$13113,14,0)))</f>
        <v>5567.58</v>
      </c>
      <c r="J861" s="78">
        <f>IF(ISERROR(IF(ISBLANK($C861),"",VLOOKUP($C861,'[1]Инф. по МКД'!$D$3:$T$13113,15,0))),"",IF(ISBLANK($C861),"",VLOOKUP($C861,'[1]Инф. по МКД'!$D$3:$T$13113,15,0)))</f>
        <v>4236.8999999999996</v>
      </c>
      <c r="K861" s="77">
        <f>IF(ISERROR(IF(ISBLANK($C861),"",VLOOKUP($C861,'[1]Инф. по МКД'!$D$3:$T$13113,16,0))),"",IF(ISBLANK($C861),"",VLOOKUP($C861,'[1]Инф. по МКД'!$D$3:$T$13113,16,0)))</f>
        <v>4236.8999999999996</v>
      </c>
      <c r="L861" s="79">
        <f>IF(ISERROR(IF(ISBLANK($C861),"",VLOOKUP($C861,'[1]Инф. по МКД'!$D$3:$T$13113,17,0))),"",IF(ISBLANK($C861),"",VLOOKUP($C861,'[1]Инф. по МКД'!$D$3:$T$13113,17,0)))</f>
        <v>189</v>
      </c>
      <c r="M861" s="80">
        <f t="shared" si="125"/>
        <v>13850134.710000001</v>
      </c>
      <c r="N861" s="78"/>
      <c r="O861" s="78"/>
      <c r="P861" s="78"/>
      <c r="Q861" s="80">
        <f>IF('Форма 2'!D861=0,"",'Форма 2'!D861-N861-O861-P861)</f>
        <v>13850134.710000001</v>
      </c>
      <c r="R861" s="81">
        <f>M861/J861</f>
        <v>3268.9312256602711</v>
      </c>
      <c r="S861" s="81">
        <f>R861</f>
        <v>3268.9312256602711</v>
      </c>
      <c r="T861" s="82">
        <v>46387</v>
      </c>
      <c r="U861" s="75" t="s">
        <v>43</v>
      </c>
      <c r="V861" s="83"/>
      <c r="W861" s="84">
        <f t="shared" si="127"/>
        <v>1</v>
      </c>
      <c r="X861" s="85" t="s">
        <v>961</v>
      </c>
      <c r="Y861" s="85">
        <v>1</v>
      </c>
      <c r="Z861" s="85" t="s">
        <v>961</v>
      </c>
      <c r="AA861" s="85" t="s">
        <v>961</v>
      </c>
      <c r="AB861" s="85" t="s">
        <v>961</v>
      </c>
      <c r="AC861" s="85" t="s">
        <v>961</v>
      </c>
      <c r="AD861" s="85" t="s">
        <v>961</v>
      </c>
      <c r="AE861" s="99" t="s">
        <v>961</v>
      </c>
      <c r="AF861" s="86" t="s">
        <v>961</v>
      </c>
      <c r="AG861" s="85" t="s">
        <v>961</v>
      </c>
      <c r="AH861" s="85" t="s">
        <v>961</v>
      </c>
      <c r="AI861" s="85" t="s">
        <v>961</v>
      </c>
      <c r="AJ861" s="85" t="s">
        <v>961</v>
      </c>
      <c r="AK861" s="85" t="s">
        <v>961</v>
      </c>
      <c r="AL861" s="85" t="s">
        <v>961</v>
      </c>
      <c r="AM861" s="85" t="s">
        <v>961</v>
      </c>
      <c r="AN861" s="85" t="s">
        <v>961</v>
      </c>
      <c r="AO861" s="85" t="s">
        <v>961</v>
      </c>
      <c r="AP861" s="85" t="s">
        <v>961</v>
      </c>
      <c r="AQ861" s="85" t="s">
        <v>961</v>
      </c>
      <c r="AR861" s="85" t="s">
        <v>961</v>
      </c>
    </row>
    <row r="862" spans="1:44" ht="16.5" thickTop="1" thickBot="1" x14ac:dyDescent="0.3">
      <c r="A862" s="61">
        <f t="shared" si="126"/>
        <v>3</v>
      </c>
      <c r="B862" s="92" t="str">
        <f>IF(ISERROR(IF(ISBLANK(C862),"",_xlfn.XLOOKUP(C862,'[1]Инф. по МКД'!$D$3:$D$13151,'[1]Инф. по МКД'!$C$3:$C$13151,,0))),"",IF(ISBLANK(C862),"",_xlfn.XLOOKUP(C862,'[1]Инф. по МКД'!$D$3:$D$13151,'[1]Инф. по МКД'!$C$3:$C$13151,,0)))</f>
        <v>Чернушинский городской округ Пермского края</v>
      </c>
      <c r="C862" s="96" t="s">
        <v>684</v>
      </c>
      <c r="D862" s="74">
        <f>IF(ISERROR(IF(ISBLANK($C862),"",VLOOKUP($C862,'[1]Инф. по МКД'!$D$3:$T$13113,3,0))),"",IF(ISBLANK($C862),"",VLOOKUP($C862,'[1]Инф. по МКД'!$D$3:$T$13113,3,0)))</f>
        <v>1987</v>
      </c>
      <c r="E862" s="75"/>
      <c r="F862" s="87" t="str">
        <f>IF(ISERROR(IF(ISBLANK($C862),"",VLOOKUP($C862,'[1]Инф. по МКД'!$D$3:$T$13113,5,0))),"",IF(ISBLANK($C862),"",VLOOKUP($C862,'[1]Инф. по МКД'!$D$3:$T$13113,5,0)))</f>
        <v>Кирпич</v>
      </c>
      <c r="G862" s="75">
        <f>IF(ISERROR(IF(ISBLANK($C862),"",VLOOKUP($C862,'[1]Инф. по МКД'!$D$3:$T$13113,9,0))),"",IF(ISBLANK($C862),"",VLOOKUP($C862,'[1]Инф. по МКД'!$D$3:$T$13113,9,0)))</f>
        <v>5</v>
      </c>
      <c r="H862" s="61">
        <f>IF(ISERROR(IF(ISBLANK($C862),"",VLOOKUP($C862,'[1]Инф. по МКД'!$D$3:$T$13113,10,0))),"",IF(ISBLANK($C862),"",VLOOKUP($C862,'[1]Инф. по МКД'!$D$3:$T$13113,10,0)))</f>
        <v>9</v>
      </c>
      <c r="I862" s="77">
        <f>IF(ISERROR(IF(ISBLANK($C862),"",VLOOKUP($C862,'[1]Инф. по МКД'!$D$3:$T$13113,14,0))),"",IF(ISBLANK($C862),"",VLOOKUP($C862,'[1]Инф. по МКД'!$D$3:$T$13113,14,0)))</f>
        <v>7676.3</v>
      </c>
      <c r="J862" s="78">
        <f>IF(ISERROR(IF(ISBLANK($C862),"",VLOOKUP($C862,'[1]Инф. по МКД'!$D$3:$T$13113,15,0))),"",IF(ISBLANK($C862),"",VLOOKUP($C862,'[1]Инф. по МКД'!$D$3:$T$13113,15,0)))</f>
        <v>6286.4</v>
      </c>
      <c r="K862" s="77">
        <f>IF(ISERROR(IF(ISBLANK($C862),"",VLOOKUP($C862,'[1]Инф. по МКД'!$D$3:$T$13113,16,0))),"",IF(ISBLANK($C862),"",VLOOKUP($C862,'[1]Инф. по МКД'!$D$3:$T$13113,16,0)))</f>
        <v>6286.4</v>
      </c>
      <c r="L862" s="79">
        <f>IF(ISERROR(IF(ISBLANK($C862),"",VLOOKUP($C862,'[1]Инф. по МКД'!$D$3:$T$13113,17,0))),"",IF(ISBLANK($C862),"",VLOOKUP($C862,'[1]Инф. по МКД'!$D$3:$T$13113,17,0)))</f>
        <v>338</v>
      </c>
      <c r="M862" s="80">
        <f t="shared" si="125"/>
        <v>7483778.3900000006</v>
      </c>
      <c r="N862" s="78"/>
      <c r="O862" s="78"/>
      <c r="P862" s="78"/>
      <c r="Q862" s="80">
        <f>IF('Форма 2'!D862=0,"",'Форма 2'!D862-N862-O862-P862)</f>
        <v>7483778.3900000006</v>
      </c>
      <c r="R862" s="81">
        <f>M862/J862</f>
        <v>1190.4712379104099</v>
      </c>
      <c r="S862" s="81">
        <f>R862</f>
        <v>1190.4712379104099</v>
      </c>
      <c r="T862" s="82">
        <v>46387</v>
      </c>
      <c r="U862" s="75" t="s">
        <v>44</v>
      </c>
      <c r="V862" s="84"/>
      <c r="W862" s="84">
        <f t="shared" si="127"/>
        <v>2</v>
      </c>
      <c r="X862" s="85">
        <v>1</v>
      </c>
      <c r="Y862" s="85" t="s">
        <v>961</v>
      </c>
      <c r="Z862" s="85" t="s">
        <v>961</v>
      </c>
      <c r="AA862" s="85" t="s">
        <v>961</v>
      </c>
      <c r="AB862" s="85" t="s">
        <v>961</v>
      </c>
      <c r="AC862" s="85">
        <v>1</v>
      </c>
      <c r="AD862" s="85" t="s">
        <v>961</v>
      </c>
      <c r="AE862" s="99" t="s">
        <v>961</v>
      </c>
      <c r="AF862" s="86" t="s">
        <v>961</v>
      </c>
      <c r="AG862" s="85" t="s">
        <v>961</v>
      </c>
      <c r="AH862" s="85" t="s">
        <v>961</v>
      </c>
      <c r="AI862" s="85" t="s">
        <v>961</v>
      </c>
      <c r="AJ862" s="85" t="s">
        <v>961</v>
      </c>
      <c r="AK862" s="85" t="s">
        <v>961</v>
      </c>
      <c r="AL862" s="85" t="s">
        <v>961</v>
      </c>
      <c r="AM862" s="85" t="s">
        <v>961</v>
      </c>
      <c r="AN862" s="85" t="s">
        <v>961</v>
      </c>
      <c r="AO862" s="85" t="s">
        <v>961</v>
      </c>
      <c r="AP862" s="85" t="s">
        <v>961</v>
      </c>
      <c r="AQ862" s="85" t="s">
        <v>961</v>
      </c>
      <c r="AR862" s="85" t="s">
        <v>961</v>
      </c>
    </row>
    <row r="863" spans="1:44" ht="17.25" thickTop="1" thickBot="1" x14ac:dyDescent="0.3">
      <c r="A863" s="190">
        <f t="shared" si="126"/>
        <v>0</v>
      </c>
      <c r="B863" s="191" t="str">
        <f>IF(ISERROR(IF(ISBLANK(C863),"",_xlfn.XLOOKUP(C863,'[1]Инф. по МКД'!$D$3:$D$13151,'[1]Инф. по МКД'!$C$3:$C$13151,,0))),"",IF(ISBLANK(C863),"",_xlfn.XLOOKUP(C863,'[1]Инф. по МКД'!$D$3:$D$13151,'[1]Инф. по МКД'!$C$3:$C$13151,,0)))</f>
        <v/>
      </c>
      <c r="C863" s="35" t="s">
        <v>320</v>
      </c>
      <c r="D863" s="32" t="str">
        <f>IF(ISERROR(IF(ISBLANK($C863),"",VLOOKUP($C863,'[1]Инф. по МКД'!$D$3:$T$13113,3,0))),"",IF(ISBLANK($C863),"",VLOOKUP($C863,'[1]Инф. по МКД'!$D$3:$T$13113,3,0)))</f>
        <v/>
      </c>
      <c r="E863" s="32"/>
      <c r="F863" s="32" t="str">
        <f>IF(ISERROR(IF(ISBLANK($C863),"",VLOOKUP($C863,'[1]Инф. по МКД'!$D$3:$T$13113,5,0))),"",IF(ISBLANK($C863),"",VLOOKUP($C863,'[1]Инф. по МКД'!$D$3:$T$13113,5,0)))</f>
        <v/>
      </c>
      <c r="G863" s="32" t="str">
        <f>IF(ISERROR(IF(ISBLANK($C863),"",VLOOKUP($C863,'[1]Инф. по МКД'!$D$3:$T$13113,9,0))),"",IF(ISBLANK($C863),"",VLOOKUP($C863,'[1]Инф. по МКД'!$D$3:$T$13113,9,0)))</f>
        <v/>
      </c>
      <c r="H863" s="32" t="str">
        <f>IF(ISERROR(IF(ISBLANK($C863),"",VLOOKUP($C863,'[1]Инф. по МКД'!$D$3:$T$13113,10,0))),"",IF(ISBLANK($C863),"",VLOOKUP($C863,'[1]Инф. по МКД'!$D$3:$T$13113,10,0)))</f>
        <v/>
      </c>
      <c r="I863" s="36" t="str">
        <f>IF(ISERROR(IF(ISBLANK($C863),"",VLOOKUP($C863,'[1]Инф. по МКД'!$D$3:$T$13113,14,0))),"",IF(ISBLANK($C863),"",VLOOKUP($C863,'[1]Инф. по МКД'!$D$3:$T$13113,14,0)))</f>
        <v/>
      </c>
      <c r="J863" s="36" t="str">
        <f>IF(ISERROR(IF(ISBLANK($C863),"",VLOOKUP($C863,'[1]Инф. по МКД'!$D$3:$T$13113,15,0))),"",IF(ISBLANK($C863),"",VLOOKUP($C863,'[1]Инф. по МКД'!$D$3:$T$13113,15,0)))</f>
        <v/>
      </c>
      <c r="K863" s="36" t="str">
        <f>IF(ISERROR(IF(ISBLANK($C863),"",VLOOKUP($C863,'[1]Инф. по МКД'!$D$3:$T$13113,16,0))),"",IF(ISBLANK($C863),"",VLOOKUP($C863,'[1]Инф. по МКД'!$D$3:$T$13113,16,0)))</f>
        <v/>
      </c>
      <c r="L863" s="36" t="str">
        <f>IF(ISERROR(IF(ISBLANK($C863),"",VLOOKUP($C863,'[1]Инф. по МКД'!$D$3:$T$13113,17,0))),"",IF(ISBLANK($C863),"",VLOOKUP($C863,'[1]Инф. по МКД'!$D$3:$T$13113,17,0)))</f>
        <v/>
      </c>
      <c r="M863" s="36">
        <f t="shared" si="125"/>
        <v>317410135.03000009</v>
      </c>
      <c r="N863" s="36"/>
      <c r="O863" s="36"/>
      <c r="P863" s="36"/>
      <c r="Q863" s="36">
        <f>IF('Форма 2'!D863=0,"",'Форма 2'!D863-N863-O863-P863)</f>
        <v>317410135.03000009</v>
      </c>
      <c r="R863" s="93"/>
      <c r="S863" s="93"/>
      <c r="T863" s="32"/>
      <c r="U863" s="32"/>
      <c r="V863" s="84"/>
      <c r="W863" s="84">
        <f t="shared" si="127"/>
        <v>0</v>
      </c>
      <c r="X863" s="85"/>
      <c r="Y863" s="85"/>
      <c r="Z863" s="85"/>
      <c r="AA863" s="85"/>
      <c r="AB863" s="85"/>
      <c r="AC863" s="85"/>
      <c r="AD863" s="85"/>
      <c r="AE863" s="99"/>
      <c r="AF863" s="86"/>
      <c r="AG863" s="85"/>
      <c r="AH863" s="85"/>
      <c r="AI863" s="85"/>
      <c r="AJ863" s="85"/>
      <c r="AK863" s="85"/>
      <c r="AL863" s="85"/>
      <c r="AM863" s="85"/>
      <c r="AN863" s="85"/>
      <c r="AO863" s="85"/>
      <c r="AP863" s="85"/>
      <c r="AQ863" s="85"/>
      <c r="AR863" s="85"/>
    </row>
    <row r="864" spans="1:44" ht="16.5" thickTop="1" thickBot="1" x14ac:dyDescent="0.3">
      <c r="A864" s="61">
        <f t="shared" si="126"/>
        <v>1</v>
      </c>
      <c r="B864" s="92" t="str">
        <f>IF(ISERROR(IF(ISBLANK(C864),"",_xlfn.XLOOKUP(C864,'[1]Инф. по МКД'!$D$3:$D$13151,'[1]Инф. по МКД'!$C$3:$C$13151,,0))),"",IF(ISBLANK(C864),"",_xlfn.XLOOKUP(C864,'[1]Инф. по МКД'!$D$3:$D$13151,'[1]Инф. по МКД'!$C$3:$C$13151,,0)))</f>
        <v>Чусовской городской округ Пермского края</v>
      </c>
      <c r="C864" s="96" t="s">
        <v>685</v>
      </c>
      <c r="D864" s="74">
        <f>IF(ISERROR(IF(ISBLANK($C864),"",VLOOKUP($C864,'[1]Инф. по МКД'!$D$3:$T$13113,3,0))),"",IF(ISBLANK($C864),"",VLOOKUP($C864,'[1]Инф. по МКД'!$D$3:$T$13113,3,0)))</f>
        <v>1977</v>
      </c>
      <c r="E864" s="75"/>
      <c r="F864" s="87" t="str">
        <f>IF(ISERROR(IF(ISBLANK($C864),"",VLOOKUP($C864,'[1]Инф. по МКД'!$D$3:$T$13113,5,0))),"",IF(ISBLANK($C864),"",VLOOKUP($C864,'[1]Инф. по МКД'!$D$3:$T$13113,5,0)))</f>
        <v>крупноблочные</v>
      </c>
      <c r="G864" s="75">
        <f>IF(ISERROR(IF(ISBLANK($C864),"",VLOOKUP($C864,'[1]Инф. по МКД'!$D$3:$T$13113,9,0))),"",IF(ISBLANK($C864),"",VLOOKUP($C864,'[1]Инф. по МКД'!$D$3:$T$13113,9,0)))</f>
        <v>5</v>
      </c>
      <c r="H864" s="61">
        <f>IF(ISERROR(IF(ISBLANK($C864),"",VLOOKUP($C864,'[1]Инф. по МКД'!$D$3:$T$13113,10,0))),"",IF(ISBLANK($C864),"",VLOOKUP($C864,'[1]Инф. по МКД'!$D$3:$T$13113,10,0)))</f>
        <v>4</v>
      </c>
      <c r="I864" s="77">
        <f>IF(ISERROR(IF(ISBLANK($C864),"",VLOOKUP($C864,'[1]Инф. по МКД'!$D$3:$T$13113,14,0))),"",IF(ISBLANK($C864),"",VLOOKUP($C864,'[1]Инф. по МКД'!$D$3:$T$13113,14,0)))</f>
        <v>3438.62</v>
      </c>
      <c r="J864" s="78">
        <f>IF(ISERROR(IF(ISBLANK($C864),"",VLOOKUP($C864,'[1]Инф. по МКД'!$D$3:$T$13113,15,0))),"",IF(ISBLANK($C864),"",VLOOKUP($C864,'[1]Инф. по МКД'!$D$3:$T$13113,15,0)))</f>
        <v>3438.62</v>
      </c>
      <c r="K864" s="77">
        <f>IF(ISERROR(IF(ISBLANK($C864),"",VLOOKUP($C864,'[1]Инф. по МКД'!$D$3:$T$13113,16,0))),"",IF(ISBLANK($C864),"",VLOOKUP($C864,'[1]Инф. по МКД'!$D$3:$T$13113,16,0)))</f>
        <v>3438.62</v>
      </c>
      <c r="L864" s="79">
        <f>IF(ISERROR(IF(ISBLANK($C864),"",VLOOKUP($C864,'[1]Инф. по МКД'!$D$3:$T$13113,17,0))),"",IF(ISBLANK($C864),"",VLOOKUP($C864,'[1]Инф. по МКД'!$D$3:$T$13113,17,0)))</f>
        <v>70</v>
      </c>
      <c r="M864" s="80">
        <f t="shared" si="125"/>
        <v>15485893.939999999</v>
      </c>
      <c r="N864" s="78"/>
      <c r="O864" s="78"/>
      <c r="P864" s="78"/>
      <c r="Q864" s="80">
        <f>IF('Форма 2'!D864=0,"",'Форма 2'!D864-N864-O864-P864)</f>
        <v>15485893.939999999</v>
      </c>
      <c r="R864" s="81">
        <f t="shared" ref="R864:R885" si="130">M864/J864</f>
        <v>4503.519999302046</v>
      </c>
      <c r="S864" s="81">
        <f t="shared" ref="S864:S885" si="131">R864</f>
        <v>4503.519999302046</v>
      </c>
      <c r="T864" s="82">
        <v>46387</v>
      </c>
      <c r="U864" s="75" t="s">
        <v>44</v>
      </c>
      <c r="V864" s="84"/>
      <c r="W864" s="84">
        <f t="shared" si="127"/>
        <v>1</v>
      </c>
      <c r="X864" s="85" t="s">
        <v>961</v>
      </c>
      <c r="Y864" s="85" t="s">
        <v>961</v>
      </c>
      <c r="Z864" s="85" t="s">
        <v>961</v>
      </c>
      <c r="AA864" s="85" t="s">
        <v>961</v>
      </c>
      <c r="AB864" s="85" t="s">
        <v>961</v>
      </c>
      <c r="AC864" s="85" t="s">
        <v>961</v>
      </c>
      <c r="AD864" s="85" t="s">
        <v>961</v>
      </c>
      <c r="AE864" s="99" t="s">
        <v>961</v>
      </c>
      <c r="AF864" s="86" t="s">
        <v>961</v>
      </c>
      <c r="AG864" s="85">
        <v>1</v>
      </c>
      <c r="AH864" s="85" t="s">
        <v>961</v>
      </c>
      <c r="AI864" s="85" t="s">
        <v>961</v>
      </c>
      <c r="AJ864" s="85" t="s">
        <v>961</v>
      </c>
      <c r="AK864" s="85" t="s">
        <v>961</v>
      </c>
      <c r="AL864" s="85" t="s">
        <v>961</v>
      </c>
      <c r="AM864" s="85" t="s">
        <v>961</v>
      </c>
      <c r="AN864" s="85" t="s">
        <v>961</v>
      </c>
      <c r="AO864" s="85" t="s">
        <v>961</v>
      </c>
      <c r="AP864" s="85" t="s">
        <v>961</v>
      </c>
      <c r="AQ864" s="85" t="s">
        <v>961</v>
      </c>
      <c r="AR864" s="85" t="s">
        <v>961</v>
      </c>
    </row>
    <row r="865" spans="1:44" ht="16.5" thickTop="1" thickBot="1" x14ac:dyDescent="0.3">
      <c r="A865" s="61">
        <f t="shared" si="126"/>
        <v>2</v>
      </c>
      <c r="B865" s="92" t="str">
        <f>IF(ISERROR(IF(ISBLANK(C865),"",_xlfn.XLOOKUP(C865,'[1]Инф. по МКД'!$D$3:$D$13151,'[1]Инф. по МКД'!$C$3:$C$13151,,0))),"",IF(ISBLANK(C865),"",_xlfn.XLOOKUP(C865,'[1]Инф. по МКД'!$D$3:$D$13151,'[1]Инф. по МКД'!$C$3:$C$13151,,0)))</f>
        <v>Чусовской городской округ Пермского края</v>
      </c>
      <c r="C865" s="96" t="s">
        <v>686</v>
      </c>
      <c r="D865" s="74">
        <f>IF(ISERROR(IF(ISBLANK($C865),"",VLOOKUP($C865,'[1]Инф. по МКД'!$D$3:$T$13113,3,0))),"",IF(ISBLANK($C865),"",VLOOKUP($C865,'[1]Инф. по МКД'!$D$3:$T$13113,3,0)))</f>
        <v>1972</v>
      </c>
      <c r="E865" s="75"/>
      <c r="F865" s="87" t="str">
        <f>IF(ISERROR(IF(ISBLANK($C865),"",VLOOKUP($C865,'[1]Инф. по МКД'!$D$3:$T$13113,5,0))),"",IF(ISBLANK($C865),"",VLOOKUP($C865,'[1]Инф. по МКД'!$D$3:$T$13113,5,0)))</f>
        <v>Кирпич</v>
      </c>
      <c r="G865" s="75">
        <f>IF(ISERROR(IF(ISBLANK($C865),"",VLOOKUP($C865,'[1]Инф. по МКД'!$D$3:$T$13113,9,0))),"",IF(ISBLANK($C865),"",VLOOKUP($C865,'[1]Инф. по МКД'!$D$3:$T$13113,9,0)))</f>
        <v>5</v>
      </c>
      <c r="H865" s="61">
        <f>IF(ISERROR(IF(ISBLANK($C865),"",VLOOKUP($C865,'[1]Инф. по МКД'!$D$3:$T$13113,10,0))),"",IF(ISBLANK($C865),"",VLOOKUP($C865,'[1]Инф. по МКД'!$D$3:$T$13113,10,0)))</f>
        <v>6</v>
      </c>
      <c r="I865" s="77">
        <f>IF(ISERROR(IF(ISBLANK($C865),"",VLOOKUP($C865,'[1]Инф. по МКД'!$D$3:$T$13113,14,0))),"",IF(ISBLANK($C865),"",VLOOKUP($C865,'[1]Инф. по МКД'!$D$3:$T$13113,14,0)))</f>
        <v>4946.3</v>
      </c>
      <c r="J865" s="78">
        <f>IF(ISERROR(IF(ISBLANK($C865),"",VLOOKUP($C865,'[1]Инф. по МКД'!$D$3:$T$13113,15,0))),"",IF(ISBLANK($C865),"",VLOOKUP($C865,'[1]Инф. по МКД'!$D$3:$T$13113,15,0)))</f>
        <v>4485.55</v>
      </c>
      <c r="K865" s="77">
        <f>IF(ISERROR(IF(ISBLANK($C865),"",VLOOKUP($C865,'[1]Инф. по МКД'!$D$3:$T$13113,16,0))),"",IF(ISBLANK($C865),"",VLOOKUP($C865,'[1]Инф. по МКД'!$D$3:$T$13113,16,0)))</f>
        <v>4479.1000000000004</v>
      </c>
      <c r="L865" s="79">
        <f>IF(ISERROR(IF(ISBLANK($C865),"",VLOOKUP($C865,'[1]Инф. по МКД'!$D$3:$T$13113,17,0))),"",IF(ISBLANK($C865),"",VLOOKUP($C865,'[1]Инф. по МКД'!$D$3:$T$13113,17,0)))</f>
        <v>155</v>
      </c>
      <c r="M865" s="80">
        <f t="shared" si="125"/>
        <v>24149617.27</v>
      </c>
      <c r="N865" s="78"/>
      <c r="O865" s="78"/>
      <c r="P865" s="78"/>
      <c r="Q865" s="80">
        <f>IF('Форма 2'!D865=0,"",'Форма 2'!D865-N865-O865-P865)</f>
        <v>24149617.27</v>
      </c>
      <c r="R865" s="81">
        <f t="shared" si="130"/>
        <v>5383.8698197545446</v>
      </c>
      <c r="S865" s="81">
        <f t="shared" si="131"/>
        <v>5383.8698197545446</v>
      </c>
      <c r="T865" s="82">
        <v>46387</v>
      </c>
      <c r="U865" s="75" t="s">
        <v>43</v>
      </c>
      <c r="V865" s="83"/>
      <c r="W865" s="84">
        <f t="shared" si="127"/>
        <v>1</v>
      </c>
      <c r="X865" s="85" t="s">
        <v>961</v>
      </c>
      <c r="Y865" s="85" t="s">
        <v>961</v>
      </c>
      <c r="Z865" s="85" t="s">
        <v>961</v>
      </c>
      <c r="AA865" s="85" t="s">
        <v>961</v>
      </c>
      <c r="AB865" s="85" t="s">
        <v>961</v>
      </c>
      <c r="AC865" s="85" t="s">
        <v>961</v>
      </c>
      <c r="AD865" s="85" t="s">
        <v>961</v>
      </c>
      <c r="AE865" s="99" t="s">
        <v>961</v>
      </c>
      <c r="AF865" s="86" t="s">
        <v>961</v>
      </c>
      <c r="AG865" s="85" t="s">
        <v>961</v>
      </c>
      <c r="AH865" s="85">
        <v>1</v>
      </c>
      <c r="AI865" s="85" t="s">
        <v>961</v>
      </c>
      <c r="AJ865" s="85" t="s">
        <v>961</v>
      </c>
      <c r="AK865" s="85" t="s">
        <v>961</v>
      </c>
      <c r="AL865" s="85" t="s">
        <v>961</v>
      </c>
      <c r="AM865" s="85" t="s">
        <v>961</v>
      </c>
      <c r="AN865" s="85" t="s">
        <v>961</v>
      </c>
      <c r="AO865" s="85" t="s">
        <v>961</v>
      </c>
      <c r="AP865" s="85" t="s">
        <v>961</v>
      </c>
      <c r="AQ865" s="85" t="s">
        <v>961</v>
      </c>
      <c r="AR865" s="85" t="s">
        <v>961</v>
      </c>
    </row>
    <row r="866" spans="1:44" ht="16.5" thickTop="1" thickBot="1" x14ac:dyDescent="0.3">
      <c r="A866" s="61">
        <f t="shared" si="126"/>
        <v>3</v>
      </c>
      <c r="B866" s="92" t="str">
        <f>IF(ISERROR(IF(ISBLANK(C866),"",_xlfn.XLOOKUP(C866,'[1]Инф. по МКД'!$D$3:$D$13151,'[1]Инф. по МКД'!$C$3:$C$13151,,0))),"",IF(ISBLANK(C866),"",_xlfn.XLOOKUP(C866,'[1]Инф. по МКД'!$D$3:$D$13151,'[1]Инф. по МКД'!$C$3:$C$13151,,0)))</f>
        <v>Чусовской городской округ Пермского края</v>
      </c>
      <c r="C866" s="96" t="s">
        <v>687</v>
      </c>
      <c r="D866" s="74">
        <f>IF(ISERROR(IF(ISBLANK($C866),"",VLOOKUP($C866,'[1]Инф. по МКД'!$D$3:$T$13113,3,0))),"",IF(ISBLANK($C866),"",VLOOKUP($C866,'[1]Инф. по МКД'!$D$3:$T$13113,3,0)))</f>
        <v>1969</v>
      </c>
      <c r="E866" s="75"/>
      <c r="F866" s="87" t="str">
        <f>IF(ISERROR(IF(ISBLANK($C866),"",VLOOKUP($C866,'[1]Инф. по МКД'!$D$3:$T$13113,5,0))),"",IF(ISBLANK($C866),"",VLOOKUP($C866,'[1]Инф. по МКД'!$D$3:$T$13113,5,0)))</f>
        <v>Крупные блоки</v>
      </c>
      <c r="G866" s="75">
        <f>IF(ISERROR(IF(ISBLANK($C866),"",VLOOKUP($C866,'[1]Инф. по МКД'!$D$3:$T$13113,9,0))),"",IF(ISBLANK($C866),"",VLOOKUP($C866,'[1]Инф. по МКД'!$D$3:$T$13113,9,0)))</f>
        <v>5</v>
      </c>
      <c r="H866" s="61">
        <f>IF(ISERROR(IF(ISBLANK($C866),"",VLOOKUP($C866,'[1]Инф. по МКД'!$D$3:$T$13113,10,0))),"",IF(ISBLANK($C866),"",VLOOKUP($C866,'[1]Инф. по МКД'!$D$3:$T$13113,10,0)))</f>
        <v>4</v>
      </c>
      <c r="I866" s="77">
        <f>IF(ISERROR(IF(ISBLANK($C866),"",VLOOKUP($C866,'[1]Инф. по МКД'!$D$3:$T$13113,14,0))),"",IF(ISBLANK($C866),"",VLOOKUP($C866,'[1]Инф. по МКД'!$D$3:$T$13113,14,0)))</f>
        <v>3734.8</v>
      </c>
      <c r="J866" s="78">
        <f>IF(ISERROR(IF(ISBLANK($C866),"",VLOOKUP($C866,'[1]Инф. по МКД'!$D$3:$T$13113,15,0))),"",IF(ISBLANK($C866),"",VLOOKUP($C866,'[1]Инф. по МКД'!$D$3:$T$13113,15,0)))</f>
        <v>3403.3</v>
      </c>
      <c r="K866" s="77">
        <f>IF(ISERROR(IF(ISBLANK($C866),"",VLOOKUP($C866,'[1]Инф. по МКД'!$D$3:$T$13113,16,0))),"",IF(ISBLANK($C866),"",VLOOKUP($C866,'[1]Инф. по МКД'!$D$3:$T$13113,16,0)))</f>
        <v>3403.3</v>
      </c>
      <c r="L866" s="79">
        <f>IF(ISERROR(IF(ISBLANK($C866),"",VLOOKUP($C866,'[1]Инф. по МКД'!$D$3:$T$13113,17,0))),"",IF(ISBLANK($C866),"",VLOOKUP($C866,'[1]Инф. по МКД'!$D$3:$T$13113,17,0)))</f>
        <v>116</v>
      </c>
      <c r="M866" s="80">
        <f t="shared" si="125"/>
        <v>18234638.129999999</v>
      </c>
      <c r="N866" s="78"/>
      <c r="O866" s="78"/>
      <c r="P866" s="78"/>
      <c r="Q866" s="80">
        <f>IF('Форма 2'!D866=0,"",'Форма 2'!D866-N866-O866-P866)</f>
        <v>18234638.129999999</v>
      </c>
      <c r="R866" s="81">
        <f t="shared" si="130"/>
        <v>5357.9285193782498</v>
      </c>
      <c r="S866" s="81">
        <f t="shared" si="131"/>
        <v>5357.9285193782498</v>
      </c>
      <c r="T866" s="82">
        <v>46387</v>
      </c>
      <c r="U866" s="75" t="s">
        <v>44</v>
      </c>
      <c r="V866" s="83"/>
      <c r="W866" s="84">
        <f t="shared" si="127"/>
        <v>1</v>
      </c>
      <c r="X866" s="85" t="s">
        <v>961</v>
      </c>
      <c r="Y866" s="85" t="s">
        <v>961</v>
      </c>
      <c r="Z866" s="85" t="s">
        <v>961</v>
      </c>
      <c r="AA866" s="85" t="s">
        <v>961</v>
      </c>
      <c r="AB866" s="85" t="s">
        <v>961</v>
      </c>
      <c r="AC866" s="85" t="s">
        <v>961</v>
      </c>
      <c r="AD866" s="85" t="s">
        <v>961</v>
      </c>
      <c r="AE866" s="99" t="s">
        <v>961</v>
      </c>
      <c r="AF866" s="86" t="s">
        <v>961</v>
      </c>
      <c r="AG866" s="85" t="s">
        <v>961</v>
      </c>
      <c r="AH866" s="85">
        <v>1</v>
      </c>
      <c r="AI866" s="85" t="s">
        <v>961</v>
      </c>
      <c r="AJ866" s="85" t="s">
        <v>961</v>
      </c>
      <c r="AK866" s="85" t="s">
        <v>961</v>
      </c>
      <c r="AL866" s="85" t="s">
        <v>961</v>
      </c>
      <c r="AM866" s="85" t="s">
        <v>961</v>
      </c>
      <c r="AN866" s="85" t="s">
        <v>961</v>
      </c>
      <c r="AO866" s="85" t="s">
        <v>961</v>
      </c>
      <c r="AP866" s="85" t="s">
        <v>961</v>
      </c>
      <c r="AQ866" s="85" t="s">
        <v>961</v>
      </c>
      <c r="AR866" s="85" t="s">
        <v>961</v>
      </c>
    </row>
    <row r="867" spans="1:44" ht="16.5" thickTop="1" thickBot="1" x14ac:dyDescent="0.3">
      <c r="A867" s="61">
        <f t="shared" si="126"/>
        <v>4</v>
      </c>
      <c r="B867" s="92" t="str">
        <f>IF(ISERROR(IF(ISBLANK(C867),"",_xlfn.XLOOKUP(C867,'[1]Инф. по МКД'!$D$3:$D$13151,'[1]Инф. по МКД'!$C$3:$C$13151,,0))),"",IF(ISBLANK(C867),"",_xlfn.XLOOKUP(C867,'[1]Инф. по МКД'!$D$3:$D$13151,'[1]Инф. по МКД'!$C$3:$C$13151,,0)))</f>
        <v>Чусовской городской округ Пермского края</v>
      </c>
      <c r="C867" s="96" t="s">
        <v>688</v>
      </c>
      <c r="D867" s="74">
        <f>IF(ISERROR(IF(ISBLANK($C867),"",VLOOKUP($C867,'[1]Инф. по МКД'!$D$3:$T$13113,3,0))),"",IF(ISBLANK($C867),"",VLOOKUP($C867,'[1]Инф. по МКД'!$D$3:$T$13113,3,0)))</f>
        <v>1977</v>
      </c>
      <c r="E867" s="75"/>
      <c r="F867" s="87" t="str">
        <f>IF(ISERROR(IF(ISBLANK($C867),"",VLOOKUP($C867,'[1]Инф. по МКД'!$D$3:$T$13113,5,0))),"",IF(ISBLANK($C867),"",VLOOKUP($C867,'[1]Инф. по МКД'!$D$3:$T$13113,5,0)))</f>
        <v>ж/блоки</v>
      </c>
      <c r="G867" s="75">
        <f>IF(ISERROR(IF(ISBLANK($C867),"",VLOOKUP($C867,'[1]Инф. по МКД'!$D$3:$T$13113,9,0))),"",IF(ISBLANK($C867),"",VLOOKUP($C867,'[1]Инф. по МКД'!$D$3:$T$13113,9,0)))</f>
        <v>5</v>
      </c>
      <c r="H867" s="61">
        <f>IF(ISERROR(IF(ISBLANK($C867),"",VLOOKUP($C867,'[1]Инф. по МКД'!$D$3:$T$13113,10,0))),"",IF(ISBLANK($C867),"",VLOOKUP($C867,'[1]Инф. по МКД'!$D$3:$T$13113,10,0)))</f>
        <v>8</v>
      </c>
      <c r="I867" s="77">
        <f>IF(ISERROR(IF(ISBLANK($C867),"",VLOOKUP($C867,'[1]Инф. по МКД'!$D$3:$T$13113,14,0))),"",IF(ISBLANK($C867),"",VLOOKUP($C867,'[1]Инф. по МКД'!$D$3:$T$13113,14,0)))</f>
        <v>7396.7</v>
      </c>
      <c r="J867" s="78">
        <f>IF(ISERROR(IF(ISBLANK($C867),"",VLOOKUP($C867,'[1]Инф. по МКД'!$D$3:$T$13113,15,0))),"",IF(ISBLANK($C867),"",VLOOKUP($C867,'[1]Инф. по МКД'!$D$3:$T$13113,15,0)))</f>
        <v>6121</v>
      </c>
      <c r="K867" s="77">
        <f>IF(ISERROR(IF(ISBLANK($C867),"",VLOOKUP($C867,'[1]Инф. по МКД'!$D$3:$T$13113,16,0))),"",IF(ISBLANK($C867),"",VLOOKUP($C867,'[1]Инф. по МКД'!$D$3:$T$13113,16,0)))</f>
        <v>5508.9</v>
      </c>
      <c r="L867" s="79">
        <f>IF(ISERROR(IF(ISBLANK($C867),"",VLOOKUP($C867,'[1]Инф. по МКД'!$D$3:$T$13113,17,0))),"",IF(ISBLANK($C867),"",VLOOKUP($C867,'[1]Инф. по МКД'!$D$3:$T$13113,17,0)))</f>
        <v>253</v>
      </c>
      <c r="M867" s="80">
        <f t="shared" si="125"/>
        <v>44041135.270000003</v>
      </c>
      <c r="N867" s="78"/>
      <c r="O867" s="78"/>
      <c r="P867" s="78"/>
      <c r="Q867" s="80">
        <f>IF('Форма 2'!D867=0,"",'Форма 2'!D867-N867-O867-P867)</f>
        <v>44041135.270000003</v>
      </c>
      <c r="R867" s="81">
        <f t="shared" si="130"/>
        <v>7195.0882649893811</v>
      </c>
      <c r="S867" s="81">
        <f t="shared" si="131"/>
        <v>7195.0882649893811</v>
      </c>
      <c r="T867" s="82">
        <v>46387</v>
      </c>
      <c r="U867" s="75" t="s">
        <v>44</v>
      </c>
      <c r="V867" s="83"/>
      <c r="W867" s="84">
        <f t="shared" si="127"/>
        <v>2</v>
      </c>
      <c r="X867" s="85" t="s">
        <v>961</v>
      </c>
      <c r="Y867" s="85" t="s">
        <v>961</v>
      </c>
      <c r="Z867" s="85" t="s">
        <v>961</v>
      </c>
      <c r="AA867" s="85" t="s">
        <v>961</v>
      </c>
      <c r="AB867" s="85" t="s">
        <v>961</v>
      </c>
      <c r="AC867" s="85" t="s">
        <v>961</v>
      </c>
      <c r="AD867" s="85">
        <v>1</v>
      </c>
      <c r="AE867" s="99" t="s">
        <v>961</v>
      </c>
      <c r="AF867" s="86" t="s">
        <v>961</v>
      </c>
      <c r="AG867" s="85" t="s">
        <v>961</v>
      </c>
      <c r="AH867" s="85">
        <v>1</v>
      </c>
      <c r="AI867" s="85" t="s">
        <v>961</v>
      </c>
      <c r="AJ867" s="85" t="s">
        <v>961</v>
      </c>
      <c r="AK867" s="85" t="s">
        <v>961</v>
      </c>
      <c r="AL867" s="85" t="s">
        <v>961</v>
      </c>
      <c r="AM867" s="85" t="s">
        <v>961</v>
      </c>
      <c r="AN867" s="85" t="s">
        <v>961</v>
      </c>
      <c r="AO867" s="85" t="s">
        <v>961</v>
      </c>
      <c r="AP867" s="85" t="s">
        <v>961</v>
      </c>
      <c r="AQ867" s="85" t="s">
        <v>961</v>
      </c>
      <c r="AR867" s="85" t="s">
        <v>961</v>
      </c>
    </row>
    <row r="868" spans="1:44" ht="16.5" thickTop="1" thickBot="1" x14ac:dyDescent="0.3">
      <c r="A868" s="61">
        <f t="shared" si="126"/>
        <v>5</v>
      </c>
      <c r="B868" s="92" t="str">
        <f>IF(ISERROR(IF(ISBLANK(C868),"",_xlfn.XLOOKUP(C868,'[1]Инф. по МКД'!$D$3:$D$13151,'[1]Инф. по МКД'!$C$3:$C$13151,,0))),"",IF(ISBLANK(C868),"",_xlfn.XLOOKUP(C868,'[1]Инф. по МКД'!$D$3:$D$13151,'[1]Инф. по МКД'!$C$3:$C$13151,,0)))</f>
        <v>Чусовской городской округ Пермского края</v>
      </c>
      <c r="C868" s="96" t="s">
        <v>689</v>
      </c>
      <c r="D868" s="74">
        <f>IF(ISERROR(IF(ISBLANK($C868),"",VLOOKUP($C868,'[1]Инф. по МКД'!$D$3:$T$13113,3,0))),"",IF(ISBLANK($C868),"",VLOOKUP($C868,'[1]Инф. по МКД'!$D$3:$T$13113,3,0)))</f>
        <v>1974</v>
      </c>
      <c r="E868" s="75"/>
      <c r="F868" s="87" t="str">
        <f>IF(ISERROR(IF(ISBLANK($C868),"",VLOOKUP($C868,'[1]Инф. по МКД'!$D$3:$T$13113,5,0))),"",IF(ISBLANK($C868),"",VLOOKUP($C868,'[1]Инф. по МКД'!$D$3:$T$13113,5,0)))</f>
        <v>блочный</v>
      </c>
      <c r="G868" s="75">
        <f>IF(ISERROR(IF(ISBLANK($C868),"",VLOOKUP($C868,'[1]Инф. по МКД'!$D$3:$T$13113,9,0))),"",IF(ISBLANK($C868),"",VLOOKUP($C868,'[1]Инф. по МКД'!$D$3:$T$13113,9,0)))</f>
        <v>5</v>
      </c>
      <c r="H868" s="61">
        <f>IF(ISERROR(IF(ISBLANK($C868),"",VLOOKUP($C868,'[1]Инф. по МКД'!$D$3:$T$13113,10,0))),"",IF(ISBLANK($C868),"",VLOOKUP($C868,'[1]Инф. по МКД'!$D$3:$T$13113,10,0)))</f>
        <v>4</v>
      </c>
      <c r="I868" s="77">
        <f>IF(ISERROR(IF(ISBLANK($C868),"",VLOOKUP($C868,'[1]Инф. по МКД'!$D$3:$T$13113,14,0))),"",IF(ISBLANK($C868),"",VLOOKUP($C868,'[1]Инф. по МКД'!$D$3:$T$13113,14,0)))</f>
        <v>2935.8</v>
      </c>
      <c r="J868" s="78">
        <f>IF(ISERROR(IF(ISBLANK($C868),"",VLOOKUP($C868,'[1]Инф. по МКД'!$D$3:$T$13113,15,0))),"",IF(ISBLANK($C868),"",VLOOKUP($C868,'[1]Инф. по МКД'!$D$3:$T$13113,15,0)))</f>
        <v>2935.8</v>
      </c>
      <c r="K868" s="77">
        <f>IF(ISERROR(IF(ISBLANK($C868),"",VLOOKUP($C868,'[1]Инф. по МКД'!$D$3:$T$13113,16,0))),"",IF(ISBLANK($C868),"",VLOOKUP($C868,'[1]Инф. по МКД'!$D$3:$T$13113,16,0)))</f>
        <v>2935.8</v>
      </c>
      <c r="L868" s="79">
        <f>IF(ISERROR(IF(ISBLANK($C868),"",VLOOKUP($C868,'[1]Инф. по МКД'!$D$3:$T$13113,17,0))),"",IF(ISBLANK($C868),"",VLOOKUP($C868,'[1]Инф. по МКД'!$D$3:$T$13113,17,0)))</f>
        <v>0</v>
      </c>
      <c r="M868" s="80">
        <f t="shared" si="125"/>
        <v>14333632.49</v>
      </c>
      <c r="N868" s="78"/>
      <c r="O868" s="78"/>
      <c r="P868" s="78"/>
      <c r="Q868" s="80">
        <f>IF('Форма 2'!D868=0,"",'Форма 2'!D868-N868-O868-P868)</f>
        <v>14333632.49</v>
      </c>
      <c r="R868" s="81">
        <f t="shared" si="130"/>
        <v>4882.3600006812449</v>
      </c>
      <c r="S868" s="81">
        <f t="shared" si="131"/>
        <v>4882.3600006812449</v>
      </c>
      <c r="T868" s="82">
        <v>46387</v>
      </c>
      <c r="U868" s="75" t="s">
        <v>44</v>
      </c>
      <c r="V868" s="83"/>
      <c r="W868" s="84">
        <f t="shared" si="127"/>
        <v>1</v>
      </c>
      <c r="X868" s="85" t="s">
        <v>961</v>
      </c>
      <c r="Y868" s="85" t="s">
        <v>961</v>
      </c>
      <c r="Z868" s="85" t="s">
        <v>961</v>
      </c>
      <c r="AA868" s="85" t="s">
        <v>961</v>
      </c>
      <c r="AB868" s="85" t="s">
        <v>961</v>
      </c>
      <c r="AC868" s="85" t="s">
        <v>961</v>
      </c>
      <c r="AD868" s="85" t="s">
        <v>961</v>
      </c>
      <c r="AE868" s="99" t="s">
        <v>961</v>
      </c>
      <c r="AF868" s="86" t="s">
        <v>961</v>
      </c>
      <c r="AG868" s="85" t="s">
        <v>961</v>
      </c>
      <c r="AH868" s="85">
        <v>1</v>
      </c>
      <c r="AI868" s="85" t="s">
        <v>961</v>
      </c>
      <c r="AJ868" s="85" t="s">
        <v>961</v>
      </c>
      <c r="AK868" s="85" t="s">
        <v>961</v>
      </c>
      <c r="AL868" s="85" t="s">
        <v>961</v>
      </c>
      <c r="AM868" s="85" t="s">
        <v>961</v>
      </c>
      <c r="AN868" s="85" t="s">
        <v>961</v>
      </c>
      <c r="AO868" s="85" t="s">
        <v>961</v>
      </c>
      <c r="AP868" s="85" t="s">
        <v>961</v>
      </c>
      <c r="AQ868" s="85" t="s">
        <v>961</v>
      </c>
      <c r="AR868" s="85" t="s">
        <v>961</v>
      </c>
    </row>
    <row r="869" spans="1:44" ht="16.5" thickTop="1" thickBot="1" x14ac:dyDescent="0.3">
      <c r="A869" s="61">
        <f t="shared" si="126"/>
        <v>6</v>
      </c>
      <c r="B869" s="92" t="str">
        <f>IF(ISERROR(IF(ISBLANK(C869),"",_xlfn.XLOOKUP(C869,'[1]Инф. по МКД'!$D$3:$D$13151,'[1]Инф. по МКД'!$C$3:$C$13151,,0))),"",IF(ISBLANK(C869),"",_xlfn.XLOOKUP(C869,'[1]Инф. по МКД'!$D$3:$D$13151,'[1]Инф. по МКД'!$C$3:$C$13151,,0)))</f>
        <v>Чусовской городской округ Пермского края</v>
      </c>
      <c r="C869" s="96" t="s">
        <v>690</v>
      </c>
      <c r="D869" s="74">
        <f>IF(ISERROR(IF(ISBLANK($C869),"",VLOOKUP($C869,'[1]Инф. по МКД'!$D$3:$T$13113,3,0))),"",IF(ISBLANK($C869),"",VLOOKUP($C869,'[1]Инф. по МКД'!$D$3:$T$13113,3,0)))</f>
        <v>1971</v>
      </c>
      <c r="E869" s="75"/>
      <c r="F869" s="87" t="str">
        <f>IF(ISERROR(IF(ISBLANK($C869),"",VLOOKUP($C869,'[1]Инф. по МКД'!$D$3:$T$13113,5,0))),"",IF(ISBLANK($C869),"",VLOOKUP($C869,'[1]Инф. по МКД'!$D$3:$T$13113,5,0)))</f>
        <v>Крупные блоки</v>
      </c>
      <c r="G869" s="75">
        <f>IF(ISERROR(IF(ISBLANK($C869),"",VLOOKUP($C869,'[1]Инф. по МКД'!$D$3:$T$13113,9,0))),"",IF(ISBLANK($C869),"",VLOOKUP($C869,'[1]Инф. по МКД'!$D$3:$T$13113,9,0)))</f>
        <v>5</v>
      </c>
      <c r="H869" s="61">
        <f>IF(ISERROR(IF(ISBLANK($C869),"",VLOOKUP($C869,'[1]Инф. по МКД'!$D$3:$T$13113,10,0))),"",IF(ISBLANK($C869),"",VLOOKUP($C869,'[1]Инф. по МКД'!$D$3:$T$13113,10,0)))</f>
        <v>4</v>
      </c>
      <c r="I869" s="77">
        <f>IF(ISERROR(IF(ISBLANK($C869),"",VLOOKUP($C869,'[1]Инф. по МКД'!$D$3:$T$13113,14,0))),"",IF(ISBLANK($C869),"",VLOOKUP($C869,'[1]Инф. по МКД'!$D$3:$T$13113,14,0)))</f>
        <v>3724.11</v>
      </c>
      <c r="J869" s="78">
        <f>IF(ISERROR(IF(ISBLANK($C869),"",VLOOKUP($C869,'[1]Инф. по МКД'!$D$3:$T$13113,15,0))),"",IF(ISBLANK($C869),"",VLOOKUP($C869,'[1]Инф. по МКД'!$D$3:$T$13113,15,0)))</f>
        <v>3403.1</v>
      </c>
      <c r="K869" s="77">
        <f>IF(ISERROR(IF(ISBLANK($C869),"",VLOOKUP($C869,'[1]Инф. по МКД'!$D$3:$T$13113,16,0))),"",IF(ISBLANK($C869),"",VLOOKUP($C869,'[1]Инф. по МКД'!$D$3:$T$13113,16,0)))</f>
        <v>3403.1</v>
      </c>
      <c r="L869" s="79">
        <f>IF(ISERROR(IF(ISBLANK($C869),"",VLOOKUP($C869,'[1]Инф. по МКД'!$D$3:$T$13113,17,0))),"",IF(ISBLANK($C869),"",VLOOKUP($C869,'[1]Инф. по МКД'!$D$3:$T$13113,17,0)))</f>
        <v>155</v>
      </c>
      <c r="M869" s="80">
        <f t="shared" si="125"/>
        <v>16771603.869999999</v>
      </c>
      <c r="N869" s="78"/>
      <c r="O869" s="78"/>
      <c r="P869" s="78"/>
      <c r="Q869" s="80">
        <f>IF('Форма 2'!D869=0,"",'Форма 2'!D869-N869-O869-P869)</f>
        <v>16771603.869999999</v>
      </c>
      <c r="R869" s="81">
        <f t="shared" si="130"/>
        <v>4928.3311892098382</v>
      </c>
      <c r="S869" s="81">
        <f t="shared" si="131"/>
        <v>4928.3311892098382</v>
      </c>
      <c r="T869" s="82">
        <v>46387</v>
      </c>
      <c r="U869" s="75" t="s">
        <v>44</v>
      </c>
      <c r="V869" s="83"/>
      <c r="W869" s="84">
        <f t="shared" si="127"/>
        <v>1</v>
      </c>
      <c r="X869" s="85" t="s">
        <v>961</v>
      </c>
      <c r="Y869" s="85" t="s">
        <v>961</v>
      </c>
      <c r="Z869" s="85" t="s">
        <v>961</v>
      </c>
      <c r="AA869" s="85" t="s">
        <v>961</v>
      </c>
      <c r="AB869" s="85" t="s">
        <v>961</v>
      </c>
      <c r="AC869" s="85" t="s">
        <v>961</v>
      </c>
      <c r="AD869" s="85" t="s">
        <v>961</v>
      </c>
      <c r="AE869" s="99" t="s">
        <v>961</v>
      </c>
      <c r="AF869" s="86" t="s">
        <v>961</v>
      </c>
      <c r="AG869" s="85">
        <v>1</v>
      </c>
      <c r="AH869" s="85" t="s">
        <v>961</v>
      </c>
      <c r="AI869" s="85" t="s">
        <v>961</v>
      </c>
      <c r="AJ869" s="85" t="s">
        <v>961</v>
      </c>
      <c r="AK869" s="85" t="s">
        <v>961</v>
      </c>
      <c r="AL869" s="85" t="s">
        <v>961</v>
      </c>
      <c r="AM869" s="85" t="s">
        <v>961</v>
      </c>
      <c r="AN869" s="85" t="s">
        <v>961</v>
      </c>
      <c r="AO869" s="85" t="s">
        <v>961</v>
      </c>
      <c r="AP869" s="85" t="s">
        <v>961</v>
      </c>
      <c r="AQ869" s="85" t="s">
        <v>961</v>
      </c>
      <c r="AR869" s="85" t="s">
        <v>961</v>
      </c>
    </row>
    <row r="870" spans="1:44" ht="16.5" thickTop="1" thickBot="1" x14ac:dyDescent="0.3">
      <c r="A870" s="61">
        <f t="shared" si="126"/>
        <v>7</v>
      </c>
      <c r="B870" s="92" t="str">
        <f>IF(ISERROR(IF(ISBLANK(C870),"",_xlfn.XLOOKUP(C870,'[1]Инф. по МКД'!$D$3:$D$13151,'[1]Инф. по МКД'!$C$3:$C$13151,,0))),"",IF(ISBLANK(C870),"",_xlfn.XLOOKUP(C870,'[1]Инф. по МКД'!$D$3:$D$13151,'[1]Инф. по МКД'!$C$3:$C$13151,,0)))</f>
        <v>Чусовской городской округ Пермского края</v>
      </c>
      <c r="C870" s="96" t="s">
        <v>691</v>
      </c>
      <c r="D870" s="74">
        <f>IF(ISERROR(IF(ISBLANK($C870),"",VLOOKUP($C870,'[1]Инф. по МКД'!$D$3:$T$13113,3,0))),"",IF(ISBLANK($C870),"",VLOOKUP($C870,'[1]Инф. по МКД'!$D$3:$T$13113,3,0)))</f>
        <v>1954</v>
      </c>
      <c r="E870" s="75"/>
      <c r="F870" s="87" t="str">
        <f>IF(ISERROR(IF(ISBLANK($C870),"",VLOOKUP($C870,'[1]Инф. по МКД'!$D$3:$T$13113,5,0))),"",IF(ISBLANK($C870),"",VLOOKUP($C870,'[1]Инф. по МКД'!$D$3:$T$13113,5,0)))</f>
        <v>Шлакоблок</v>
      </c>
      <c r="G870" s="75">
        <f>IF(ISERROR(IF(ISBLANK($C870),"",VLOOKUP($C870,'[1]Инф. по МКД'!$D$3:$T$13113,9,0))),"",IF(ISBLANK($C870),"",VLOOKUP($C870,'[1]Инф. по МКД'!$D$3:$T$13113,9,0)))</f>
        <v>2</v>
      </c>
      <c r="H870" s="61">
        <f>IF(ISERROR(IF(ISBLANK($C870),"",VLOOKUP($C870,'[1]Инф. по МКД'!$D$3:$T$13113,10,0))),"",IF(ISBLANK($C870),"",VLOOKUP($C870,'[1]Инф. по МКД'!$D$3:$T$13113,10,0)))</f>
        <v>1</v>
      </c>
      <c r="I870" s="77">
        <f>IF(ISERROR(IF(ISBLANK($C870),"",VLOOKUP($C870,'[1]Инф. по МКД'!$D$3:$T$13113,14,0))),"",IF(ISBLANK($C870),"",VLOOKUP($C870,'[1]Инф. по МКД'!$D$3:$T$13113,14,0)))</f>
        <v>374.6</v>
      </c>
      <c r="J870" s="78">
        <f>IF(ISERROR(IF(ISBLANK($C870),"",VLOOKUP($C870,'[1]Инф. по МКД'!$D$3:$T$13113,15,0))),"",IF(ISBLANK($C870),"",VLOOKUP($C870,'[1]Инф. по МКД'!$D$3:$T$13113,15,0)))</f>
        <v>339.6</v>
      </c>
      <c r="K870" s="77">
        <f>IF(ISERROR(IF(ISBLANK($C870),"",VLOOKUP($C870,'[1]Инф. по МКД'!$D$3:$T$13113,16,0))),"",IF(ISBLANK($C870),"",VLOOKUP($C870,'[1]Инф. по МКД'!$D$3:$T$13113,16,0)))</f>
        <v>339.6</v>
      </c>
      <c r="L870" s="79">
        <f>IF(ISERROR(IF(ISBLANK($C870),"",VLOOKUP($C870,'[1]Инф. по МКД'!$D$3:$T$13113,17,0))),"",IF(ISBLANK($C870),"",VLOOKUP($C870,'[1]Инф. по МКД'!$D$3:$T$13113,17,0)))</f>
        <v>22</v>
      </c>
      <c r="M870" s="80">
        <f t="shared" si="125"/>
        <v>10056290.58</v>
      </c>
      <c r="N870" s="78"/>
      <c r="O870" s="78"/>
      <c r="P870" s="78"/>
      <c r="Q870" s="80">
        <f>IF('Форма 2'!D870=0,"",'Форма 2'!D870-N870-O870-P870)</f>
        <v>10056290.58</v>
      </c>
      <c r="R870" s="81">
        <f t="shared" si="130"/>
        <v>29612.163074204946</v>
      </c>
      <c r="S870" s="81">
        <f t="shared" si="131"/>
        <v>29612.163074204946</v>
      </c>
      <c r="T870" s="82">
        <v>46387</v>
      </c>
      <c r="U870" s="75" t="s">
        <v>43</v>
      </c>
      <c r="V870" s="84"/>
      <c r="W870" s="84">
        <f t="shared" si="127"/>
        <v>7</v>
      </c>
      <c r="X870" s="85">
        <v>1</v>
      </c>
      <c r="Y870" s="85">
        <v>1</v>
      </c>
      <c r="Z870" s="85" t="s">
        <v>961</v>
      </c>
      <c r="AA870" s="85">
        <v>1</v>
      </c>
      <c r="AB870" s="85" t="s">
        <v>961</v>
      </c>
      <c r="AC870" s="85">
        <v>1</v>
      </c>
      <c r="AD870" s="85" t="s">
        <v>961</v>
      </c>
      <c r="AE870" s="99" t="s">
        <v>961</v>
      </c>
      <c r="AF870" s="86" t="s">
        <v>961</v>
      </c>
      <c r="AG870" s="85">
        <v>1</v>
      </c>
      <c r="AH870" s="85">
        <v>1</v>
      </c>
      <c r="AI870" s="85" t="s">
        <v>961</v>
      </c>
      <c r="AJ870" s="85" t="s">
        <v>961</v>
      </c>
      <c r="AK870" s="85">
        <v>1</v>
      </c>
      <c r="AL870" s="85" t="s">
        <v>961</v>
      </c>
      <c r="AM870" s="85" t="s">
        <v>961</v>
      </c>
      <c r="AN870" s="85" t="s">
        <v>961</v>
      </c>
      <c r="AO870" s="85" t="s">
        <v>961</v>
      </c>
      <c r="AP870" s="85" t="s">
        <v>961</v>
      </c>
      <c r="AQ870" s="85" t="s">
        <v>961</v>
      </c>
      <c r="AR870" s="85" t="s">
        <v>961</v>
      </c>
    </row>
    <row r="871" spans="1:44" ht="16.5" thickTop="1" thickBot="1" x14ac:dyDescent="0.3">
      <c r="A871" s="61">
        <f t="shared" si="126"/>
        <v>8</v>
      </c>
      <c r="B871" s="92" t="str">
        <f>IF(ISERROR(IF(ISBLANK(C871),"",_xlfn.XLOOKUP(C871,'[1]Инф. по МКД'!$D$3:$D$13151,'[1]Инф. по МКД'!$C$3:$C$13151,,0))),"",IF(ISBLANK(C871),"",_xlfn.XLOOKUP(C871,'[1]Инф. по МКД'!$D$3:$D$13151,'[1]Инф. по МКД'!$C$3:$C$13151,,0)))</f>
        <v>Чусовской городской округ Пермского края</v>
      </c>
      <c r="C871" s="96" t="s">
        <v>692</v>
      </c>
      <c r="D871" s="74">
        <f>IF(ISERROR(IF(ISBLANK($C871),"",VLOOKUP($C871,'[1]Инф. по МКД'!$D$3:$T$13113,3,0))),"",IF(ISBLANK($C871),"",VLOOKUP($C871,'[1]Инф. по МКД'!$D$3:$T$13113,3,0)))</f>
        <v>1996</v>
      </c>
      <c r="E871" s="75"/>
      <c r="F871" s="87" t="str">
        <f>IF(ISERROR(IF(ISBLANK($C871),"",VLOOKUP($C871,'[1]Инф. по МКД'!$D$3:$T$13113,5,0))),"",IF(ISBLANK($C871),"",VLOOKUP($C871,'[1]Инф. по МКД'!$D$3:$T$13113,5,0)))</f>
        <v>ж/блоки</v>
      </c>
      <c r="G871" s="75">
        <f>IF(ISERROR(IF(ISBLANK($C871),"",VLOOKUP($C871,'[1]Инф. по МКД'!$D$3:$T$13113,9,0))),"",IF(ISBLANK($C871),"",VLOOKUP($C871,'[1]Инф. по МКД'!$D$3:$T$13113,9,0)))</f>
        <v>5</v>
      </c>
      <c r="H871" s="61">
        <f>IF(ISERROR(IF(ISBLANK($C871),"",VLOOKUP($C871,'[1]Инф. по МКД'!$D$3:$T$13113,10,0))),"",IF(ISBLANK($C871),"",VLOOKUP($C871,'[1]Инф. по МКД'!$D$3:$T$13113,10,0)))</f>
        <v>11</v>
      </c>
      <c r="I871" s="77">
        <f>IF(ISERROR(IF(ISBLANK($C871),"",VLOOKUP($C871,'[1]Инф. по МКД'!$D$3:$T$13113,14,0))),"",IF(ISBLANK($C871),"",VLOOKUP($C871,'[1]Инф. по МКД'!$D$3:$T$13113,14,0)))</f>
        <v>11216.8</v>
      </c>
      <c r="J871" s="78">
        <f>IF(ISERROR(IF(ISBLANK($C871),"",VLOOKUP($C871,'[1]Инф. по МКД'!$D$3:$T$13113,15,0))),"",IF(ISBLANK($C871),"",VLOOKUP($C871,'[1]Инф. по МКД'!$D$3:$T$13113,15,0)))</f>
        <v>9318.2999999999993</v>
      </c>
      <c r="K871" s="77">
        <f>IF(ISERROR(IF(ISBLANK($C871),"",VLOOKUP($C871,'[1]Инф. по МКД'!$D$3:$T$13113,16,0))),"",IF(ISBLANK($C871),"",VLOOKUP($C871,'[1]Инф. по МКД'!$D$3:$T$13113,16,0)))</f>
        <v>8386.4699999999993</v>
      </c>
      <c r="L871" s="79">
        <f>IF(ISERROR(IF(ISBLANK($C871),"",VLOOKUP($C871,'[1]Инф. по МКД'!$D$3:$T$13113,17,0))),"",IF(ISBLANK($C871),"",VLOOKUP($C871,'[1]Инф. по МКД'!$D$3:$T$13113,17,0)))</f>
        <v>316</v>
      </c>
      <c r="M871" s="80">
        <f t="shared" si="125"/>
        <v>50515083.140000001</v>
      </c>
      <c r="N871" s="78"/>
      <c r="O871" s="78"/>
      <c r="P871" s="78"/>
      <c r="Q871" s="80">
        <f>IF('Форма 2'!D871=0,"",'Форма 2'!D871-N871-O871-P871)</f>
        <v>50515083.140000001</v>
      </c>
      <c r="R871" s="81">
        <f t="shared" si="130"/>
        <v>5421.062118626789</v>
      </c>
      <c r="S871" s="81">
        <f t="shared" si="131"/>
        <v>5421.062118626789</v>
      </c>
      <c r="T871" s="82">
        <v>46387</v>
      </c>
      <c r="U871" s="75" t="s">
        <v>44</v>
      </c>
      <c r="V871" s="84"/>
      <c r="W871" s="84">
        <f t="shared" si="127"/>
        <v>1</v>
      </c>
      <c r="X871" s="85" t="s">
        <v>961</v>
      </c>
      <c r="Y871" s="85" t="s">
        <v>961</v>
      </c>
      <c r="Z871" s="85" t="s">
        <v>961</v>
      </c>
      <c r="AA871" s="85" t="s">
        <v>961</v>
      </c>
      <c r="AB871" s="85" t="s">
        <v>961</v>
      </c>
      <c r="AC871" s="85" t="s">
        <v>961</v>
      </c>
      <c r="AD871" s="85" t="s">
        <v>961</v>
      </c>
      <c r="AE871" s="99" t="s">
        <v>961</v>
      </c>
      <c r="AF871" s="86" t="s">
        <v>961</v>
      </c>
      <c r="AG871" s="85">
        <v>1</v>
      </c>
      <c r="AH871" s="85" t="s">
        <v>961</v>
      </c>
      <c r="AI871" s="85" t="s">
        <v>961</v>
      </c>
      <c r="AJ871" s="85" t="s">
        <v>961</v>
      </c>
      <c r="AK871" s="85" t="s">
        <v>961</v>
      </c>
      <c r="AL871" s="85" t="s">
        <v>961</v>
      </c>
      <c r="AM871" s="85" t="s">
        <v>961</v>
      </c>
      <c r="AN871" s="85" t="s">
        <v>961</v>
      </c>
      <c r="AO871" s="85" t="s">
        <v>961</v>
      </c>
      <c r="AP871" s="85" t="s">
        <v>961</v>
      </c>
      <c r="AQ871" s="85" t="s">
        <v>961</v>
      </c>
      <c r="AR871" s="85" t="s">
        <v>961</v>
      </c>
    </row>
    <row r="872" spans="1:44" ht="16.5" thickTop="1" thickBot="1" x14ac:dyDescent="0.3">
      <c r="A872" s="61">
        <f t="shared" si="126"/>
        <v>9</v>
      </c>
      <c r="B872" s="92" t="str">
        <f>IF(ISERROR(IF(ISBLANK(C872),"",_xlfn.XLOOKUP(C872,'[1]Инф. по МКД'!$D$3:$D$13151,'[1]Инф. по МКД'!$C$3:$C$13151,,0))),"",IF(ISBLANK(C872),"",_xlfn.XLOOKUP(C872,'[1]Инф. по МКД'!$D$3:$D$13151,'[1]Инф. по МКД'!$C$3:$C$13151,,0)))</f>
        <v>Чусовской городской округ Пермского края</v>
      </c>
      <c r="C872" s="96" t="s">
        <v>693</v>
      </c>
      <c r="D872" s="74">
        <f>IF(ISERROR(IF(ISBLANK($C872),"",VLOOKUP($C872,'[1]Инф. по МКД'!$D$3:$T$13113,3,0))),"",IF(ISBLANK($C872),"",VLOOKUP($C872,'[1]Инф. по МКД'!$D$3:$T$13113,3,0)))</f>
        <v>1955</v>
      </c>
      <c r="E872" s="75"/>
      <c r="F872" s="87" t="str">
        <f>IF(ISERROR(IF(ISBLANK($C872),"",VLOOKUP($C872,'[1]Инф. по МКД'!$D$3:$T$13113,5,0))),"",IF(ISBLANK($C872),"",VLOOKUP($C872,'[1]Инф. по МКД'!$D$3:$T$13113,5,0)))</f>
        <v>Шлакоблок</v>
      </c>
      <c r="G872" s="75">
        <f>IF(ISERROR(IF(ISBLANK($C872),"",VLOOKUP($C872,'[1]Инф. по МКД'!$D$3:$T$13113,9,0))),"",IF(ISBLANK($C872),"",VLOOKUP($C872,'[1]Инф. по МКД'!$D$3:$T$13113,9,0)))</f>
        <v>3</v>
      </c>
      <c r="H872" s="61">
        <f>IF(ISERROR(IF(ISBLANK($C872),"",VLOOKUP($C872,'[1]Инф. по МКД'!$D$3:$T$13113,10,0))),"",IF(ISBLANK($C872),"",VLOOKUP($C872,'[1]Инф. по МКД'!$D$3:$T$13113,10,0)))</f>
        <v>4</v>
      </c>
      <c r="I872" s="77">
        <f>IF(ISERROR(IF(ISBLANK($C872),"",VLOOKUP($C872,'[1]Инф. по МКД'!$D$3:$T$13113,14,0))),"",IF(ISBLANK($C872),"",VLOOKUP($C872,'[1]Инф. по МКД'!$D$3:$T$13113,14,0)))</f>
        <v>2736.99</v>
      </c>
      <c r="J872" s="78">
        <f>IF(ISERROR(IF(ISBLANK($C872),"",VLOOKUP($C872,'[1]Инф. по МКД'!$D$3:$T$13113,15,0))),"",IF(ISBLANK($C872),"",VLOOKUP($C872,'[1]Инф. по МКД'!$D$3:$T$13113,15,0)))</f>
        <v>2597.41</v>
      </c>
      <c r="K872" s="77">
        <f>IF(ISERROR(IF(ISBLANK($C872),"",VLOOKUP($C872,'[1]Инф. по МКД'!$D$3:$T$13113,16,0))),"",IF(ISBLANK($C872),"",VLOOKUP($C872,'[1]Инф. по МКД'!$D$3:$T$13113,16,0)))</f>
        <v>2597.41</v>
      </c>
      <c r="L872" s="79">
        <f>IF(ISERROR(IF(ISBLANK($C872),"",VLOOKUP($C872,'[1]Инф. по МКД'!$D$3:$T$13113,17,0))),"",IF(ISBLANK($C872),"",VLOOKUP($C872,'[1]Инф. по МКД'!$D$3:$T$13113,17,0)))</f>
        <v>87</v>
      </c>
      <c r="M872" s="80">
        <f t="shared" si="125"/>
        <v>3480657.55</v>
      </c>
      <c r="N872" s="78"/>
      <c r="O872" s="78"/>
      <c r="P872" s="78"/>
      <c r="Q872" s="80">
        <f>IF('Форма 2'!D872=0,"",'Форма 2'!D872-N872-O872-P872)</f>
        <v>3480657.55</v>
      </c>
      <c r="R872" s="81">
        <f t="shared" si="130"/>
        <v>1340.0493376093877</v>
      </c>
      <c r="S872" s="81">
        <f t="shared" si="131"/>
        <v>1340.0493376093877</v>
      </c>
      <c r="T872" s="82">
        <v>46387</v>
      </c>
      <c r="U872" s="75" t="s">
        <v>43</v>
      </c>
      <c r="V872" s="84"/>
      <c r="W872" s="84">
        <f t="shared" si="127"/>
        <v>1</v>
      </c>
      <c r="X872" s="85" t="s">
        <v>961</v>
      </c>
      <c r="Y872" s="85" t="s">
        <v>961</v>
      </c>
      <c r="Z872" s="85" t="s">
        <v>961</v>
      </c>
      <c r="AA872" s="85" t="s">
        <v>961</v>
      </c>
      <c r="AB872" s="85" t="s">
        <v>961</v>
      </c>
      <c r="AC872" s="85" t="s">
        <v>961</v>
      </c>
      <c r="AD872" s="85">
        <v>1</v>
      </c>
      <c r="AE872" s="99" t="s">
        <v>961</v>
      </c>
      <c r="AF872" s="86" t="s">
        <v>961</v>
      </c>
      <c r="AG872" s="85" t="s">
        <v>961</v>
      </c>
      <c r="AH872" s="85" t="s">
        <v>961</v>
      </c>
      <c r="AI872" s="85" t="s">
        <v>961</v>
      </c>
      <c r="AJ872" s="85" t="s">
        <v>961</v>
      </c>
      <c r="AK872" s="85" t="s">
        <v>961</v>
      </c>
      <c r="AL872" s="85" t="s">
        <v>961</v>
      </c>
      <c r="AM872" s="85" t="s">
        <v>961</v>
      </c>
      <c r="AN872" s="85" t="s">
        <v>961</v>
      </c>
      <c r="AO872" s="85" t="s">
        <v>961</v>
      </c>
      <c r="AP872" s="85" t="s">
        <v>961</v>
      </c>
      <c r="AQ872" s="85" t="s">
        <v>961</v>
      </c>
      <c r="AR872" s="85" t="s">
        <v>961</v>
      </c>
    </row>
    <row r="873" spans="1:44" ht="16.5" thickTop="1" thickBot="1" x14ac:dyDescent="0.3">
      <c r="A873" s="61">
        <f t="shared" si="126"/>
        <v>10</v>
      </c>
      <c r="B873" s="92" t="str">
        <f>IF(ISERROR(IF(ISBLANK(C873),"",_xlfn.XLOOKUP(C873,'[1]Инф. по МКД'!$D$3:$D$13151,'[1]Инф. по МКД'!$C$3:$C$13151,,0))),"",IF(ISBLANK(C873),"",_xlfn.XLOOKUP(C873,'[1]Инф. по МКД'!$D$3:$D$13151,'[1]Инф. по МКД'!$C$3:$C$13151,,0)))</f>
        <v>Чусовской городской округ Пермского края</v>
      </c>
      <c r="C873" s="96" t="s">
        <v>694</v>
      </c>
      <c r="D873" s="74">
        <f>IF(ISERROR(IF(ISBLANK($C873),"",VLOOKUP($C873,'[1]Инф. по МКД'!$D$3:$T$13113,3,0))),"",IF(ISBLANK($C873),"",VLOOKUP($C873,'[1]Инф. по МКД'!$D$3:$T$13113,3,0)))</f>
        <v>1956</v>
      </c>
      <c r="E873" s="75"/>
      <c r="F873" s="87" t="str">
        <f>IF(ISERROR(IF(ISBLANK($C873),"",VLOOKUP($C873,'[1]Инф. по МКД'!$D$3:$T$13113,5,0))),"",IF(ISBLANK($C873),"",VLOOKUP($C873,'[1]Инф. по МКД'!$D$3:$T$13113,5,0)))</f>
        <v>Шлакоблок</v>
      </c>
      <c r="G873" s="75">
        <f>IF(ISERROR(IF(ISBLANK($C873),"",VLOOKUP($C873,'[1]Инф. по МКД'!$D$3:$T$13113,9,0))),"",IF(ISBLANK($C873),"",VLOOKUP($C873,'[1]Инф. по МКД'!$D$3:$T$13113,9,0)))</f>
        <v>3</v>
      </c>
      <c r="H873" s="61">
        <f>IF(ISERROR(IF(ISBLANK($C873),"",VLOOKUP($C873,'[1]Инф. по МКД'!$D$3:$T$13113,10,0))),"",IF(ISBLANK($C873),"",VLOOKUP($C873,'[1]Инф. по МКД'!$D$3:$T$13113,10,0)))</f>
        <v>4</v>
      </c>
      <c r="I873" s="77">
        <f>IF(ISERROR(IF(ISBLANK($C873),"",VLOOKUP($C873,'[1]Инф. по МКД'!$D$3:$T$13113,14,0))),"",IF(ISBLANK($C873),"",VLOOKUP($C873,'[1]Инф. по МКД'!$D$3:$T$13113,14,0)))</f>
        <v>2977.89</v>
      </c>
      <c r="J873" s="78">
        <f>IF(ISERROR(IF(ISBLANK($C873),"",VLOOKUP($C873,'[1]Инф. по МКД'!$D$3:$T$13113,15,0))),"",IF(ISBLANK($C873),"",VLOOKUP($C873,'[1]Инф. по МКД'!$D$3:$T$13113,15,0)))</f>
        <v>2886.31</v>
      </c>
      <c r="K873" s="77">
        <f>IF(ISERROR(IF(ISBLANK($C873),"",VLOOKUP($C873,'[1]Инф. по МКД'!$D$3:$T$13113,16,0))),"",IF(ISBLANK($C873),"",VLOOKUP($C873,'[1]Инф. по МКД'!$D$3:$T$13113,16,0)))</f>
        <v>2886.31</v>
      </c>
      <c r="L873" s="79">
        <f>IF(ISERROR(IF(ISBLANK($C873),"",VLOOKUP($C873,'[1]Инф. по МКД'!$D$3:$T$13113,17,0))),"",IF(ISBLANK($C873),"",VLOOKUP($C873,'[1]Инф. по МКД'!$D$3:$T$13113,17,0)))</f>
        <v>121</v>
      </c>
      <c r="M873" s="80">
        <f t="shared" si="125"/>
        <v>37520699.320000008</v>
      </c>
      <c r="N873" s="78"/>
      <c r="O873" s="78"/>
      <c r="P873" s="78"/>
      <c r="Q873" s="80">
        <f>IF('Форма 2'!D873=0,"",'Форма 2'!D873-N873-O873-P873)</f>
        <v>37520699.320000008</v>
      </c>
      <c r="R873" s="81">
        <f t="shared" si="130"/>
        <v>12999.538968440676</v>
      </c>
      <c r="S873" s="81">
        <f t="shared" si="131"/>
        <v>12999.538968440676</v>
      </c>
      <c r="T873" s="82">
        <v>46387</v>
      </c>
      <c r="U873" s="75" t="s">
        <v>43</v>
      </c>
      <c r="V873" s="83"/>
      <c r="W873" s="84">
        <f t="shared" si="127"/>
        <v>6</v>
      </c>
      <c r="X873" s="85">
        <v>1</v>
      </c>
      <c r="Y873" s="85">
        <v>1</v>
      </c>
      <c r="Z873" s="85" t="s">
        <v>961</v>
      </c>
      <c r="AA873" s="85">
        <v>1</v>
      </c>
      <c r="AB873" s="85">
        <v>1</v>
      </c>
      <c r="AC873" s="85">
        <v>1</v>
      </c>
      <c r="AD873" s="85">
        <v>1</v>
      </c>
      <c r="AE873" s="99" t="s">
        <v>961</v>
      </c>
      <c r="AF873" s="86" t="s">
        <v>961</v>
      </c>
      <c r="AG873" s="85" t="s">
        <v>961</v>
      </c>
      <c r="AH873" s="85" t="s">
        <v>961</v>
      </c>
      <c r="AI873" s="85" t="s">
        <v>961</v>
      </c>
      <c r="AJ873" s="85" t="s">
        <v>961</v>
      </c>
      <c r="AK873" s="85" t="s">
        <v>961</v>
      </c>
      <c r="AL873" s="85" t="s">
        <v>961</v>
      </c>
      <c r="AM873" s="85" t="s">
        <v>961</v>
      </c>
      <c r="AN873" s="85" t="s">
        <v>961</v>
      </c>
      <c r="AO873" s="85" t="s">
        <v>961</v>
      </c>
      <c r="AP873" s="85" t="s">
        <v>961</v>
      </c>
      <c r="AQ873" s="85" t="s">
        <v>961</v>
      </c>
      <c r="AR873" s="85" t="s">
        <v>961</v>
      </c>
    </row>
    <row r="874" spans="1:44" ht="16.5" thickTop="1" thickBot="1" x14ac:dyDescent="0.3">
      <c r="A874" s="61">
        <f t="shared" si="126"/>
        <v>11</v>
      </c>
      <c r="B874" s="92" t="str">
        <f>IF(ISERROR(IF(ISBLANK(C874),"",_xlfn.XLOOKUP(C874,'[1]Инф. по МКД'!$D$3:$D$13151,'[1]Инф. по МКД'!$C$3:$C$13151,,0))),"",IF(ISBLANK(C874),"",_xlfn.XLOOKUP(C874,'[1]Инф. по МКД'!$D$3:$D$13151,'[1]Инф. по МКД'!$C$3:$C$13151,,0)))</f>
        <v>Чусовской городской округ Пермского края</v>
      </c>
      <c r="C874" s="96" t="s">
        <v>695</v>
      </c>
      <c r="D874" s="74">
        <f>IF(ISERROR(IF(ISBLANK($C874),"",VLOOKUP($C874,'[1]Инф. по МКД'!$D$3:$T$13113,3,0))),"",IF(ISBLANK($C874),"",VLOOKUP($C874,'[1]Инф. по МКД'!$D$3:$T$13113,3,0)))</f>
        <v>1951</v>
      </c>
      <c r="E874" s="75"/>
      <c r="F874" s="87" t="str">
        <f>IF(ISERROR(IF(ISBLANK($C874),"",VLOOKUP($C874,'[1]Инф. по МКД'!$D$3:$T$13113,5,0))),"",IF(ISBLANK($C874),"",VLOOKUP($C874,'[1]Инф. по МКД'!$D$3:$T$13113,5,0)))</f>
        <v>Шлакоблок</v>
      </c>
      <c r="G874" s="75">
        <f>IF(ISERROR(IF(ISBLANK($C874),"",VLOOKUP($C874,'[1]Инф. по МКД'!$D$3:$T$13113,9,0))),"",IF(ISBLANK($C874),"",VLOOKUP($C874,'[1]Инф. по МКД'!$D$3:$T$13113,9,0)))</f>
        <v>3</v>
      </c>
      <c r="H874" s="61">
        <f>IF(ISERROR(IF(ISBLANK($C874),"",VLOOKUP($C874,'[1]Инф. по МКД'!$D$3:$T$13113,10,0))),"",IF(ISBLANK($C874),"",VLOOKUP($C874,'[1]Инф. по МКД'!$D$3:$T$13113,10,0)))</f>
        <v>2</v>
      </c>
      <c r="I874" s="77">
        <f>IF(ISERROR(IF(ISBLANK($C874),"",VLOOKUP($C874,'[1]Инф. по МКД'!$D$3:$T$13113,14,0))),"",IF(ISBLANK($C874),"",VLOOKUP($C874,'[1]Инф. по МКД'!$D$3:$T$13113,14,0)))</f>
        <v>1801.54</v>
      </c>
      <c r="J874" s="78">
        <f>IF(ISERROR(IF(ISBLANK($C874),"",VLOOKUP($C874,'[1]Инф. по МКД'!$D$3:$T$13113,15,0))),"",IF(ISBLANK($C874),"",VLOOKUP($C874,'[1]Инф. по МКД'!$D$3:$T$13113,15,0)))</f>
        <v>943.9</v>
      </c>
      <c r="K874" s="77">
        <f>IF(ISERROR(IF(ISBLANK($C874),"",VLOOKUP($C874,'[1]Инф. по МКД'!$D$3:$T$13113,16,0))),"",IF(ISBLANK($C874),"",VLOOKUP($C874,'[1]Инф. по МКД'!$D$3:$T$13113,16,0)))</f>
        <v>943.9</v>
      </c>
      <c r="L874" s="79">
        <f>IF(ISERROR(IF(ISBLANK($C874),"",VLOOKUP($C874,'[1]Инф. по МКД'!$D$3:$T$13113,17,0))),"",IF(ISBLANK($C874),"",VLOOKUP($C874,'[1]Инф. по МКД'!$D$3:$T$13113,17,0)))</f>
        <v>36</v>
      </c>
      <c r="M874" s="80">
        <f t="shared" si="125"/>
        <v>22816215.859999999</v>
      </c>
      <c r="N874" s="78"/>
      <c r="O874" s="78"/>
      <c r="P874" s="78"/>
      <c r="Q874" s="80">
        <f>IF('Форма 2'!D874=0,"",'Форма 2'!D874-N874-O874-P874)</f>
        <v>22816215.859999999</v>
      </c>
      <c r="R874" s="81">
        <f t="shared" si="130"/>
        <v>24172.280813645513</v>
      </c>
      <c r="S874" s="81">
        <f t="shared" si="131"/>
        <v>24172.280813645513</v>
      </c>
      <c r="T874" s="82">
        <v>46387</v>
      </c>
      <c r="U874" s="75" t="s">
        <v>43</v>
      </c>
      <c r="V874" s="83"/>
      <c r="W874" s="84">
        <f t="shared" si="127"/>
        <v>6</v>
      </c>
      <c r="X874" s="85">
        <v>1</v>
      </c>
      <c r="Y874" s="85">
        <v>1</v>
      </c>
      <c r="Z874" s="85">
        <v>1</v>
      </c>
      <c r="AA874" s="85">
        <v>1</v>
      </c>
      <c r="AB874" s="85">
        <v>1</v>
      </c>
      <c r="AC874" s="85">
        <v>1</v>
      </c>
      <c r="AD874" s="85" t="s">
        <v>961</v>
      </c>
      <c r="AE874" s="99" t="s">
        <v>961</v>
      </c>
      <c r="AF874" s="86" t="s">
        <v>961</v>
      </c>
      <c r="AG874" s="85" t="s">
        <v>961</v>
      </c>
      <c r="AH874" s="85" t="s">
        <v>961</v>
      </c>
      <c r="AI874" s="85" t="s">
        <v>961</v>
      </c>
      <c r="AJ874" s="85" t="s">
        <v>961</v>
      </c>
      <c r="AK874" s="85" t="s">
        <v>961</v>
      </c>
      <c r="AL874" s="85" t="s">
        <v>961</v>
      </c>
      <c r="AM874" s="85" t="s">
        <v>961</v>
      </c>
      <c r="AN874" s="85" t="s">
        <v>961</v>
      </c>
      <c r="AO874" s="85" t="s">
        <v>961</v>
      </c>
      <c r="AP874" s="85" t="s">
        <v>961</v>
      </c>
      <c r="AQ874" s="85" t="s">
        <v>961</v>
      </c>
      <c r="AR874" s="85" t="s">
        <v>961</v>
      </c>
    </row>
    <row r="875" spans="1:44" ht="16.5" thickTop="1" thickBot="1" x14ac:dyDescent="0.3">
      <c r="A875" s="61">
        <f t="shared" si="126"/>
        <v>12</v>
      </c>
      <c r="B875" s="92" t="str">
        <f>IF(ISERROR(IF(ISBLANK(C875),"",_xlfn.XLOOKUP(C875,'[1]Инф. по МКД'!$D$3:$D$13151,'[1]Инф. по МКД'!$C$3:$C$13151,,0))),"",IF(ISBLANK(C875),"",_xlfn.XLOOKUP(C875,'[1]Инф. по МКД'!$D$3:$D$13151,'[1]Инф. по МКД'!$C$3:$C$13151,,0)))</f>
        <v>Чусовской городской округ Пермского края</v>
      </c>
      <c r="C875" s="96" t="s">
        <v>696</v>
      </c>
      <c r="D875" s="74">
        <f>IF(ISERROR(IF(ISBLANK($C875),"",VLOOKUP($C875,'[1]Инф. по МКД'!$D$3:$T$13113,3,0))),"",IF(ISBLANK($C875),"",VLOOKUP($C875,'[1]Инф. по МКД'!$D$3:$T$13113,3,0)))</f>
        <v>1931</v>
      </c>
      <c r="E875" s="75"/>
      <c r="F875" s="87" t="str">
        <f>IF(ISERROR(IF(ISBLANK($C875),"",VLOOKUP($C875,'[1]Инф. по МКД'!$D$3:$T$13113,5,0))),"",IF(ISBLANK($C875),"",VLOOKUP($C875,'[1]Инф. по МКД'!$D$3:$T$13113,5,0)))</f>
        <v>Кирпич</v>
      </c>
      <c r="G875" s="75">
        <f>IF(ISERROR(IF(ISBLANK($C875),"",VLOOKUP($C875,'[1]Инф. по МКД'!$D$3:$T$13113,9,0))),"",IF(ISBLANK($C875),"",VLOOKUP($C875,'[1]Инф. по МКД'!$D$3:$T$13113,9,0)))</f>
        <v>3</v>
      </c>
      <c r="H875" s="61">
        <f>IF(ISERROR(IF(ISBLANK($C875),"",VLOOKUP($C875,'[1]Инф. по МКД'!$D$3:$T$13113,10,0))),"",IF(ISBLANK($C875),"",VLOOKUP($C875,'[1]Инф. по МКД'!$D$3:$T$13113,10,0)))</f>
        <v>2</v>
      </c>
      <c r="I875" s="77">
        <f>IF(ISERROR(IF(ISBLANK($C875),"",VLOOKUP($C875,'[1]Инф. по МКД'!$D$3:$T$13113,14,0))),"",IF(ISBLANK($C875),"",VLOOKUP($C875,'[1]Инф. по МКД'!$D$3:$T$13113,14,0)))</f>
        <v>1186.0999999999999</v>
      </c>
      <c r="J875" s="78">
        <f>IF(ISERROR(IF(ISBLANK($C875),"",VLOOKUP($C875,'[1]Инф. по МКД'!$D$3:$T$13113,15,0))),"",IF(ISBLANK($C875),"",VLOOKUP($C875,'[1]Инф. по МКД'!$D$3:$T$13113,15,0)))</f>
        <v>1022.57</v>
      </c>
      <c r="K875" s="77">
        <f>IF(ISERROR(IF(ISBLANK($C875),"",VLOOKUP($C875,'[1]Инф. по МКД'!$D$3:$T$13113,16,0))),"",IF(ISBLANK($C875),"",VLOOKUP($C875,'[1]Инф. по МКД'!$D$3:$T$13113,16,0)))</f>
        <v>920.31</v>
      </c>
      <c r="L875" s="79">
        <f>IF(ISERROR(IF(ISBLANK($C875),"",VLOOKUP($C875,'[1]Инф. по МКД'!$D$3:$T$13113,17,0))),"",IF(ISBLANK($C875),"",VLOOKUP($C875,'[1]Инф. по МКД'!$D$3:$T$13113,17,0)))</f>
        <v>0</v>
      </c>
      <c r="M875" s="80">
        <f t="shared" si="125"/>
        <v>8451187.8599999994</v>
      </c>
      <c r="N875" s="78"/>
      <c r="O875" s="78"/>
      <c r="P875" s="78"/>
      <c r="Q875" s="80">
        <f>IF('Форма 2'!D875=0,"",'Форма 2'!D875-N875-O875-P875)</f>
        <v>8451187.8599999994</v>
      </c>
      <c r="R875" s="81">
        <f t="shared" si="130"/>
        <v>8264.654605552676</v>
      </c>
      <c r="S875" s="81">
        <f t="shared" si="131"/>
        <v>8264.654605552676</v>
      </c>
      <c r="T875" s="82">
        <v>46387</v>
      </c>
      <c r="U875" s="75" t="s">
        <v>43</v>
      </c>
      <c r="V875" s="83"/>
      <c r="W875" s="84">
        <f t="shared" si="127"/>
        <v>2</v>
      </c>
      <c r="X875" s="85" t="s">
        <v>961</v>
      </c>
      <c r="Y875" s="85" t="s">
        <v>961</v>
      </c>
      <c r="Z875" s="85" t="s">
        <v>961</v>
      </c>
      <c r="AA875" s="85" t="s">
        <v>961</v>
      </c>
      <c r="AB875" s="85" t="s">
        <v>961</v>
      </c>
      <c r="AC875" s="85" t="s">
        <v>961</v>
      </c>
      <c r="AD875" s="85" t="s">
        <v>961</v>
      </c>
      <c r="AE875" s="99" t="s">
        <v>961</v>
      </c>
      <c r="AF875" s="86" t="s">
        <v>961</v>
      </c>
      <c r="AG875" s="85" t="s">
        <v>961</v>
      </c>
      <c r="AH875" s="85">
        <v>1</v>
      </c>
      <c r="AI875" s="85" t="s">
        <v>961</v>
      </c>
      <c r="AJ875" s="85" t="s">
        <v>961</v>
      </c>
      <c r="AK875" s="85">
        <v>1</v>
      </c>
      <c r="AL875" s="85" t="s">
        <v>961</v>
      </c>
      <c r="AM875" s="85" t="s">
        <v>961</v>
      </c>
      <c r="AN875" s="85" t="s">
        <v>961</v>
      </c>
      <c r="AO875" s="85" t="s">
        <v>961</v>
      </c>
      <c r="AP875" s="85" t="s">
        <v>961</v>
      </c>
      <c r="AQ875" s="85" t="s">
        <v>961</v>
      </c>
      <c r="AR875" s="85" t="s">
        <v>961</v>
      </c>
    </row>
    <row r="876" spans="1:44" ht="16.5" thickTop="1" thickBot="1" x14ac:dyDescent="0.3">
      <c r="A876" s="61">
        <f t="shared" si="126"/>
        <v>13</v>
      </c>
      <c r="B876" s="92" t="str">
        <f>IF(ISERROR(IF(ISBLANK(C876),"",_xlfn.XLOOKUP(C876,'[1]Инф. по МКД'!$D$3:$D$13151,'[1]Инф. по МКД'!$C$3:$C$13151,,0))),"",IF(ISBLANK(C876),"",_xlfn.XLOOKUP(C876,'[1]Инф. по МКД'!$D$3:$D$13151,'[1]Инф. по МКД'!$C$3:$C$13151,,0)))</f>
        <v>Чусовской городской округ Пермского края</v>
      </c>
      <c r="C876" s="96" t="s">
        <v>697</v>
      </c>
      <c r="D876" s="74">
        <f>IF(ISERROR(IF(ISBLANK($C876),"",VLOOKUP($C876,'[1]Инф. по МКД'!$D$3:$T$13113,3,0))),"",IF(ISBLANK($C876),"",VLOOKUP($C876,'[1]Инф. по МКД'!$D$3:$T$13113,3,0)))</f>
        <v>1947</v>
      </c>
      <c r="E876" s="75"/>
      <c r="F876" s="87" t="str">
        <f>IF(ISERROR(IF(ISBLANK($C876),"",VLOOKUP($C876,'[1]Инф. по МКД'!$D$3:$T$13113,5,0))),"",IF(ISBLANK($C876),"",VLOOKUP($C876,'[1]Инф. по МКД'!$D$3:$T$13113,5,0)))</f>
        <v>Шлакоблок</v>
      </c>
      <c r="G876" s="75">
        <f>IF(ISERROR(IF(ISBLANK($C876),"",VLOOKUP($C876,'[1]Инф. по МКД'!$D$3:$T$13113,9,0))),"",IF(ISBLANK($C876),"",VLOOKUP($C876,'[1]Инф. по МКД'!$D$3:$T$13113,9,0)))</f>
        <v>2</v>
      </c>
      <c r="H876" s="61">
        <f>IF(ISERROR(IF(ISBLANK($C876),"",VLOOKUP($C876,'[1]Инф. по МКД'!$D$3:$T$13113,10,0))),"",IF(ISBLANK($C876),"",VLOOKUP($C876,'[1]Инф. по МКД'!$D$3:$T$13113,10,0)))</f>
        <v>2</v>
      </c>
      <c r="I876" s="77">
        <f>IF(ISERROR(IF(ISBLANK($C876),"",VLOOKUP($C876,'[1]Инф. по МКД'!$D$3:$T$13113,14,0))),"",IF(ISBLANK($C876),"",VLOOKUP($C876,'[1]Инф. по МКД'!$D$3:$T$13113,14,0)))</f>
        <v>745.8</v>
      </c>
      <c r="J876" s="78">
        <f>IF(ISERROR(IF(ISBLANK($C876),"",VLOOKUP($C876,'[1]Инф. по МКД'!$D$3:$T$13113,15,0))),"",IF(ISBLANK($C876),"",VLOOKUP($C876,'[1]Инф. по МКД'!$D$3:$T$13113,15,0)))</f>
        <v>471.1</v>
      </c>
      <c r="K876" s="77">
        <f>IF(ISERROR(IF(ISBLANK($C876),"",VLOOKUP($C876,'[1]Инф. по МКД'!$D$3:$T$13113,16,0))),"",IF(ISBLANK($C876),"",VLOOKUP($C876,'[1]Инф. по МКД'!$D$3:$T$13113,16,0)))</f>
        <v>423.99</v>
      </c>
      <c r="L876" s="79">
        <f>IF(ISERROR(IF(ISBLANK($C876),"",VLOOKUP($C876,'[1]Инф. по МКД'!$D$3:$T$13113,17,0))),"",IF(ISBLANK($C876),"",VLOOKUP($C876,'[1]Инф. по МКД'!$D$3:$T$13113,17,0)))</f>
        <v>0</v>
      </c>
      <c r="M876" s="80">
        <f t="shared" si="125"/>
        <v>968078.23</v>
      </c>
      <c r="N876" s="78"/>
      <c r="O876" s="78"/>
      <c r="P876" s="78"/>
      <c r="Q876" s="80">
        <f>IF('Форма 2'!D876=0,"",'Форма 2'!D876-N876-O876-P876)</f>
        <v>968078.23</v>
      </c>
      <c r="R876" s="81">
        <f t="shared" si="130"/>
        <v>2054.9315007429418</v>
      </c>
      <c r="S876" s="81">
        <f t="shared" si="131"/>
        <v>2054.9315007429418</v>
      </c>
      <c r="T876" s="82">
        <v>46387</v>
      </c>
      <c r="U876" s="75" t="s">
        <v>43</v>
      </c>
      <c r="V876" s="83"/>
      <c r="W876" s="84">
        <f t="shared" si="127"/>
        <v>1</v>
      </c>
      <c r="X876" s="85" t="s">
        <v>961</v>
      </c>
      <c r="Y876" s="85" t="s">
        <v>961</v>
      </c>
      <c r="Z876" s="85" t="s">
        <v>961</v>
      </c>
      <c r="AA876" s="85" t="s">
        <v>961</v>
      </c>
      <c r="AB876" s="85" t="s">
        <v>961</v>
      </c>
      <c r="AC876" s="85" t="s">
        <v>961</v>
      </c>
      <c r="AD876" s="85" t="s">
        <v>961</v>
      </c>
      <c r="AE876" s="99" t="s">
        <v>961</v>
      </c>
      <c r="AF876" s="86" t="s">
        <v>961</v>
      </c>
      <c r="AG876" s="85" t="s">
        <v>961</v>
      </c>
      <c r="AH876" s="85" t="s">
        <v>961</v>
      </c>
      <c r="AI876" s="85" t="s">
        <v>961</v>
      </c>
      <c r="AJ876" s="85" t="s">
        <v>961</v>
      </c>
      <c r="AK876" s="85">
        <v>1</v>
      </c>
      <c r="AL876" s="85" t="s">
        <v>961</v>
      </c>
      <c r="AM876" s="85" t="s">
        <v>961</v>
      </c>
      <c r="AN876" s="85" t="s">
        <v>961</v>
      </c>
      <c r="AO876" s="85" t="s">
        <v>961</v>
      </c>
      <c r="AP876" s="85" t="s">
        <v>961</v>
      </c>
      <c r="AQ876" s="85" t="s">
        <v>961</v>
      </c>
      <c r="AR876" s="85" t="s">
        <v>961</v>
      </c>
    </row>
    <row r="877" spans="1:44" ht="16.5" thickTop="1" thickBot="1" x14ac:dyDescent="0.3">
      <c r="A877" s="61">
        <f t="shared" si="126"/>
        <v>14</v>
      </c>
      <c r="B877" s="92" t="str">
        <f>IF(ISERROR(IF(ISBLANK(C877),"",_xlfn.XLOOKUP(C877,'[1]Инф. по МКД'!$D$3:$D$13151,'[1]Инф. по МКД'!$C$3:$C$13151,,0))),"",IF(ISBLANK(C877),"",_xlfn.XLOOKUP(C877,'[1]Инф. по МКД'!$D$3:$D$13151,'[1]Инф. по МКД'!$C$3:$C$13151,,0)))</f>
        <v>Чусовской городской округ Пермского края</v>
      </c>
      <c r="C877" s="96" t="s">
        <v>698</v>
      </c>
      <c r="D877" s="74">
        <f>IF(ISERROR(IF(ISBLANK($C877),"",VLOOKUP($C877,'[1]Инф. по МКД'!$D$3:$T$13113,3,0))),"",IF(ISBLANK($C877),"",VLOOKUP($C877,'[1]Инф. по МКД'!$D$3:$T$13113,3,0)))</f>
        <v>1948</v>
      </c>
      <c r="E877" s="75"/>
      <c r="F877" s="87" t="str">
        <f>IF(ISERROR(IF(ISBLANK($C877),"",VLOOKUP($C877,'[1]Инф. по МКД'!$D$3:$T$13113,5,0))),"",IF(ISBLANK($C877),"",VLOOKUP($C877,'[1]Инф. по МКД'!$D$3:$T$13113,5,0)))</f>
        <v>Крупные блоки</v>
      </c>
      <c r="G877" s="75">
        <f>IF(ISERROR(IF(ISBLANK($C877),"",VLOOKUP($C877,'[1]Инф. по МКД'!$D$3:$T$13113,9,0))),"",IF(ISBLANK($C877),"",VLOOKUP($C877,'[1]Инф. по МКД'!$D$3:$T$13113,9,0)))</f>
        <v>2</v>
      </c>
      <c r="H877" s="61">
        <f>IF(ISERROR(IF(ISBLANK($C877),"",VLOOKUP($C877,'[1]Инф. по МКД'!$D$3:$T$13113,10,0))),"",IF(ISBLANK($C877),"",VLOOKUP($C877,'[1]Инф. по МКД'!$D$3:$T$13113,10,0)))</f>
        <v>3</v>
      </c>
      <c r="I877" s="77">
        <f>IF(ISERROR(IF(ISBLANK($C877),"",VLOOKUP($C877,'[1]Инф. по МКД'!$D$3:$T$13113,14,0))),"",IF(ISBLANK($C877),"",VLOOKUP($C877,'[1]Инф. по МКД'!$D$3:$T$13113,14,0)))</f>
        <v>858.3</v>
      </c>
      <c r="J877" s="78">
        <f>IF(ISERROR(IF(ISBLANK($C877),"",VLOOKUP($C877,'[1]Инф. по МКД'!$D$3:$T$13113,15,0))),"",IF(ISBLANK($C877),"",VLOOKUP($C877,'[1]Инф. по МКД'!$D$3:$T$13113,15,0)))</f>
        <v>471</v>
      </c>
      <c r="K877" s="77">
        <f>IF(ISERROR(IF(ISBLANK($C877),"",VLOOKUP($C877,'[1]Инф. по МКД'!$D$3:$T$13113,16,0))),"",IF(ISBLANK($C877),"",VLOOKUP($C877,'[1]Инф. по МКД'!$D$3:$T$13113,16,0)))</f>
        <v>423.9</v>
      </c>
      <c r="L877" s="79">
        <f>IF(ISERROR(IF(ISBLANK($C877),"",VLOOKUP($C877,'[1]Инф. по МКД'!$D$3:$T$13113,17,0))),"",IF(ISBLANK($C877),"",VLOOKUP($C877,'[1]Инф. по МКД'!$D$3:$T$13113,17,0)))</f>
        <v>28</v>
      </c>
      <c r="M877" s="80">
        <f t="shared" si="125"/>
        <v>1114107.73</v>
      </c>
      <c r="N877" s="78"/>
      <c r="O877" s="78"/>
      <c r="P877" s="78"/>
      <c r="Q877" s="80">
        <f>IF('Форма 2'!D877=0,"",'Форма 2'!D877-N877-O877-P877)</f>
        <v>1114107.73</v>
      </c>
      <c r="R877" s="81">
        <f t="shared" si="130"/>
        <v>2365.4091932059446</v>
      </c>
      <c r="S877" s="81">
        <f t="shared" si="131"/>
        <v>2365.4091932059446</v>
      </c>
      <c r="T877" s="82">
        <v>46387</v>
      </c>
      <c r="U877" s="75" t="s">
        <v>43</v>
      </c>
      <c r="V877" s="83"/>
      <c r="W877" s="84">
        <f t="shared" si="127"/>
        <v>1</v>
      </c>
      <c r="X877" s="85" t="s">
        <v>961</v>
      </c>
      <c r="Y877" s="85" t="s">
        <v>961</v>
      </c>
      <c r="Z877" s="85" t="s">
        <v>961</v>
      </c>
      <c r="AA877" s="85" t="s">
        <v>961</v>
      </c>
      <c r="AB877" s="85" t="s">
        <v>961</v>
      </c>
      <c r="AC877" s="85" t="s">
        <v>961</v>
      </c>
      <c r="AD877" s="85" t="s">
        <v>961</v>
      </c>
      <c r="AE877" s="99" t="s">
        <v>961</v>
      </c>
      <c r="AF877" s="86" t="s">
        <v>961</v>
      </c>
      <c r="AG877" s="85" t="s">
        <v>961</v>
      </c>
      <c r="AH877" s="85" t="s">
        <v>961</v>
      </c>
      <c r="AI877" s="85" t="s">
        <v>961</v>
      </c>
      <c r="AJ877" s="85" t="s">
        <v>961</v>
      </c>
      <c r="AK877" s="85">
        <v>1</v>
      </c>
      <c r="AL877" s="85" t="s">
        <v>961</v>
      </c>
      <c r="AM877" s="85" t="s">
        <v>961</v>
      </c>
      <c r="AN877" s="85" t="s">
        <v>961</v>
      </c>
      <c r="AO877" s="85" t="s">
        <v>961</v>
      </c>
      <c r="AP877" s="85" t="s">
        <v>961</v>
      </c>
      <c r="AQ877" s="85" t="s">
        <v>961</v>
      </c>
      <c r="AR877" s="85" t="s">
        <v>961</v>
      </c>
    </row>
    <row r="878" spans="1:44" ht="16.5" thickTop="1" thickBot="1" x14ac:dyDescent="0.3">
      <c r="A878" s="61">
        <f t="shared" si="126"/>
        <v>15</v>
      </c>
      <c r="B878" s="92" t="str">
        <f>IF(ISERROR(IF(ISBLANK(C878),"",_xlfn.XLOOKUP(C878,'[1]Инф. по МКД'!$D$3:$D$13151,'[1]Инф. по МКД'!$C$3:$C$13151,,0))),"",IF(ISBLANK(C878),"",_xlfn.XLOOKUP(C878,'[1]Инф. по МКД'!$D$3:$D$13151,'[1]Инф. по МКД'!$C$3:$C$13151,,0)))</f>
        <v>Чусовской городской округ Пермского края</v>
      </c>
      <c r="C878" s="96" t="s">
        <v>699</v>
      </c>
      <c r="D878" s="74">
        <f>IF(ISERROR(IF(ISBLANK($C878),"",VLOOKUP($C878,'[1]Инф. по МКД'!$D$3:$T$13113,3,0))),"",IF(ISBLANK($C878),"",VLOOKUP($C878,'[1]Инф. по МКД'!$D$3:$T$13113,3,0)))</f>
        <v>1967</v>
      </c>
      <c r="E878" s="75"/>
      <c r="F878" s="87">
        <f>IF(ISERROR(IF(ISBLANK($C878),"",VLOOKUP($C878,'[1]Инф. по МКД'!$D$3:$T$13113,5,0))),"",IF(ISBLANK($C878),"",VLOOKUP($C878,'[1]Инф. по МКД'!$D$3:$T$13113,5,0)))</f>
        <v>0</v>
      </c>
      <c r="G878" s="75">
        <f>IF(ISERROR(IF(ISBLANK($C878),"",VLOOKUP($C878,'[1]Инф. по МКД'!$D$3:$T$13113,9,0))),"",IF(ISBLANK($C878),"",VLOOKUP($C878,'[1]Инф. по МКД'!$D$3:$T$13113,9,0)))</f>
        <v>5</v>
      </c>
      <c r="H878" s="61">
        <f>IF(ISERROR(IF(ISBLANK($C878),"",VLOOKUP($C878,'[1]Инф. по МКД'!$D$3:$T$13113,10,0))),"",IF(ISBLANK($C878),"",VLOOKUP($C878,'[1]Инф. по МКД'!$D$3:$T$13113,10,0)))</f>
        <v>4</v>
      </c>
      <c r="I878" s="77">
        <f>IF(ISERROR(IF(ISBLANK($C878),"",VLOOKUP($C878,'[1]Инф. по МКД'!$D$3:$T$13113,14,0))),"",IF(ISBLANK($C878),"",VLOOKUP($C878,'[1]Инф. по МКД'!$D$3:$T$13113,14,0)))</f>
        <v>3189.3</v>
      </c>
      <c r="J878" s="78">
        <f>IF(ISERROR(IF(ISBLANK($C878),"",VLOOKUP($C878,'[1]Инф. по МКД'!$D$3:$T$13113,15,0))),"",IF(ISBLANK($C878),"",VLOOKUP($C878,'[1]Инф. по МКД'!$D$3:$T$13113,15,0)))</f>
        <v>3188.2</v>
      </c>
      <c r="K878" s="77">
        <f>IF(ISERROR(IF(ISBLANK($C878),"",VLOOKUP($C878,'[1]Инф. по МКД'!$D$3:$T$13113,16,0))),"",IF(ISBLANK($C878),"",VLOOKUP($C878,'[1]Инф. по МКД'!$D$3:$T$13113,16,0)))</f>
        <v>3188.2</v>
      </c>
      <c r="L878" s="79">
        <f>IF(ISERROR(IF(ISBLANK($C878),"",VLOOKUP($C878,'[1]Инф. по МКД'!$D$3:$T$13113,17,0))),"",IF(ISBLANK($C878),"",VLOOKUP($C878,'[1]Инф. по МКД'!$D$3:$T$13113,17,0)))</f>
        <v>0</v>
      </c>
      <c r="M878" s="80">
        <f t="shared" si="125"/>
        <v>1036841.43</v>
      </c>
      <c r="N878" s="78"/>
      <c r="O878" s="78"/>
      <c r="P878" s="78"/>
      <c r="Q878" s="80">
        <f>IF('Форма 2'!D878=0,"",'Форма 2'!D878-N878-O878-P878)</f>
        <v>1036841.43</v>
      </c>
      <c r="R878" s="81">
        <f t="shared" si="130"/>
        <v>325.21216673985322</v>
      </c>
      <c r="S878" s="81">
        <f t="shared" si="131"/>
        <v>325.21216673985322</v>
      </c>
      <c r="T878" s="82">
        <v>46387</v>
      </c>
      <c r="U878" s="75" t="s">
        <v>44</v>
      </c>
      <c r="V878" s="83"/>
      <c r="W878" s="84">
        <f t="shared" si="127"/>
        <v>1</v>
      </c>
      <c r="X878" s="85" t="s">
        <v>961</v>
      </c>
      <c r="Y878" s="85" t="s">
        <v>961</v>
      </c>
      <c r="Z878" s="85" t="s">
        <v>961</v>
      </c>
      <c r="AA878" s="85">
        <v>1</v>
      </c>
      <c r="AB878" s="85" t="s">
        <v>961</v>
      </c>
      <c r="AC878" s="85" t="s">
        <v>961</v>
      </c>
      <c r="AD878" s="85" t="s">
        <v>961</v>
      </c>
      <c r="AE878" s="99" t="s">
        <v>961</v>
      </c>
      <c r="AF878" s="86" t="s">
        <v>961</v>
      </c>
      <c r="AG878" s="85" t="s">
        <v>961</v>
      </c>
      <c r="AH878" s="85" t="s">
        <v>961</v>
      </c>
      <c r="AI878" s="85" t="s">
        <v>961</v>
      </c>
      <c r="AJ878" s="85" t="s">
        <v>961</v>
      </c>
      <c r="AK878" s="85" t="s">
        <v>961</v>
      </c>
      <c r="AL878" s="85" t="s">
        <v>961</v>
      </c>
      <c r="AM878" s="85" t="s">
        <v>961</v>
      </c>
      <c r="AN878" s="85" t="s">
        <v>961</v>
      </c>
      <c r="AO878" s="85" t="s">
        <v>961</v>
      </c>
      <c r="AP878" s="85" t="s">
        <v>961</v>
      </c>
      <c r="AQ878" s="85" t="s">
        <v>961</v>
      </c>
      <c r="AR878" s="85" t="s">
        <v>961</v>
      </c>
    </row>
    <row r="879" spans="1:44" ht="16.5" thickTop="1" thickBot="1" x14ac:dyDescent="0.3">
      <c r="A879" s="61">
        <f t="shared" si="126"/>
        <v>16</v>
      </c>
      <c r="B879" s="92" t="str">
        <f>IF(ISERROR(IF(ISBLANK(C879),"",_xlfn.XLOOKUP(C879,'[1]Инф. по МКД'!$D$3:$D$13151,'[1]Инф. по МКД'!$C$3:$C$13151,,0))),"",IF(ISBLANK(C879),"",_xlfn.XLOOKUP(C879,'[1]Инф. по МКД'!$D$3:$D$13151,'[1]Инф. по МКД'!$C$3:$C$13151,,0)))</f>
        <v>Чусовской городской округ Пермского края</v>
      </c>
      <c r="C879" s="96" t="s">
        <v>700</v>
      </c>
      <c r="D879" s="74">
        <f>IF(ISERROR(IF(ISBLANK($C879),"",VLOOKUP($C879,'[1]Инф. по МКД'!$D$3:$T$13113,3,0))),"",IF(ISBLANK($C879),"",VLOOKUP($C879,'[1]Инф. по МКД'!$D$3:$T$13113,3,0)))</f>
        <v>1971</v>
      </c>
      <c r="E879" s="75"/>
      <c r="F879" s="87" t="str">
        <f>IF(ISERROR(IF(ISBLANK($C879),"",VLOOKUP($C879,'[1]Инф. по МКД'!$D$3:$T$13113,5,0))),"",IF(ISBLANK($C879),"",VLOOKUP($C879,'[1]Инф. по МКД'!$D$3:$T$13113,5,0)))</f>
        <v>блочный</v>
      </c>
      <c r="G879" s="75">
        <f>IF(ISERROR(IF(ISBLANK($C879),"",VLOOKUP($C879,'[1]Инф. по МКД'!$D$3:$T$13113,9,0))),"",IF(ISBLANK($C879),"",VLOOKUP($C879,'[1]Инф. по МКД'!$D$3:$T$13113,9,0)))</f>
        <v>5</v>
      </c>
      <c r="H879" s="61">
        <f>IF(ISERROR(IF(ISBLANK($C879),"",VLOOKUP($C879,'[1]Инф. по МКД'!$D$3:$T$13113,10,0))),"",IF(ISBLANK($C879),"",VLOOKUP($C879,'[1]Инф. по МКД'!$D$3:$T$13113,10,0)))</f>
        <v>4</v>
      </c>
      <c r="I879" s="77">
        <f>IF(ISERROR(IF(ISBLANK($C879),"",VLOOKUP($C879,'[1]Инф. по МКД'!$D$3:$T$13113,14,0))),"",IF(ISBLANK($C879),"",VLOOKUP($C879,'[1]Инф. по МКД'!$D$3:$T$13113,14,0)))</f>
        <v>3225.6</v>
      </c>
      <c r="J879" s="78">
        <f>IF(ISERROR(IF(ISBLANK($C879),"",VLOOKUP($C879,'[1]Инф. по МКД'!$D$3:$T$13113,15,0))),"",IF(ISBLANK($C879),"",VLOOKUP($C879,'[1]Инф. по МКД'!$D$3:$T$13113,15,0)))</f>
        <v>2961.6</v>
      </c>
      <c r="K879" s="77">
        <f>IF(ISERROR(IF(ISBLANK($C879),"",VLOOKUP($C879,'[1]Инф. по МКД'!$D$3:$T$13113,16,0))),"",IF(ISBLANK($C879),"",VLOOKUP($C879,'[1]Инф. по МКД'!$D$3:$T$13113,16,0)))</f>
        <v>2718.9</v>
      </c>
      <c r="L879" s="79">
        <f>IF(ISERROR(IF(ISBLANK($C879),"",VLOOKUP($C879,'[1]Инф. по МКД'!$D$3:$T$13113,17,0))),"",IF(ISBLANK($C879),"",VLOOKUP($C879,'[1]Инф. по МКД'!$D$3:$T$13113,17,0)))</f>
        <v>126</v>
      </c>
      <c r="M879" s="80">
        <f t="shared" si="125"/>
        <v>14526554.109999999</v>
      </c>
      <c r="N879" s="78"/>
      <c r="O879" s="78"/>
      <c r="P879" s="78"/>
      <c r="Q879" s="80">
        <f>IF('Форма 2'!D879=0,"",'Форма 2'!D879-N879-O879-P879)</f>
        <v>14526554.109999999</v>
      </c>
      <c r="R879" s="81">
        <f t="shared" si="130"/>
        <v>4904.9682975418691</v>
      </c>
      <c r="S879" s="81">
        <f t="shared" si="131"/>
        <v>4904.9682975418691</v>
      </c>
      <c r="T879" s="82">
        <v>46387</v>
      </c>
      <c r="U879" s="75" t="s">
        <v>44</v>
      </c>
      <c r="V879" s="83"/>
      <c r="W879" s="84">
        <f t="shared" si="127"/>
        <v>1</v>
      </c>
      <c r="X879" s="85" t="s">
        <v>961</v>
      </c>
      <c r="Y879" s="85" t="s">
        <v>961</v>
      </c>
      <c r="Z879" s="85" t="s">
        <v>961</v>
      </c>
      <c r="AA879" s="85" t="s">
        <v>961</v>
      </c>
      <c r="AB879" s="85" t="s">
        <v>961</v>
      </c>
      <c r="AC879" s="85" t="s">
        <v>961</v>
      </c>
      <c r="AD879" s="85" t="s">
        <v>961</v>
      </c>
      <c r="AE879" s="99" t="s">
        <v>961</v>
      </c>
      <c r="AF879" s="86" t="s">
        <v>961</v>
      </c>
      <c r="AG879" s="85">
        <v>1</v>
      </c>
      <c r="AH879" s="85" t="s">
        <v>961</v>
      </c>
      <c r="AI879" s="85" t="s">
        <v>961</v>
      </c>
      <c r="AJ879" s="85" t="s">
        <v>961</v>
      </c>
      <c r="AK879" s="85" t="s">
        <v>961</v>
      </c>
      <c r="AL879" s="85" t="s">
        <v>961</v>
      </c>
      <c r="AM879" s="85" t="s">
        <v>961</v>
      </c>
      <c r="AN879" s="85" t="s">
        <v>961</v>
      </c>
      <c r="AO879" s="85" t="s">
        <v>961</v>
      </c>
      <c r="AP879" s="85" t="s">
        <v>961</v>
      </c>
      <c r="AQ879" s="85" t="s">
        <v>961</v>
      </c>
      <c r="AR879" s="85" t="s">
        <v>961</v>
      </c>
    </row>
    <row r="880" spans="1:44" ht="16.5" thickTop="1" thickBot="1" x14ac:dyDescent="0.3">
      <c r="A880" s="61">
        <f t="shared" si="126"/>
        <v>17</v>
      </c>
      <c r="B880" s="92" t="str">
        <f>IF(ISERROR(IF(ISBLANK(C880),"",_xlfn.XLOOKUP(C880,'[1]Инф. по МКД'!$D$3:$D$13151,'[1]Инф. по МКД'!$C$3:$C$13151,,0))),"",IF(ISBLANK(C880),"",_xlfn.XLOOKUP(C880,'[1]Инф. по МКД'!$D$3:$D$13151,'[1]Инф. по МКД'!$C$3:$C$13151,,0)))</f>
        <v>Чусовской городской округ Пермского края</v>
      </c>
      <c r="C880" s="96" t="s">
        <v>701</v>
      </c>
      <c r="D880" s="74">
        <f>IF(ISERROR(IF(ISBLANK($C880),"",VLOOKUP($C880,'[1]Инф. по МКД'!$D$3:$T$13113,3,0))),"",IF(ISBLANK($C880),"",VLOOKUP($C880,'[1]Инф. по МКД'!$D$3:$T$13113,3,0)))</f>
        <v>1946</v>
      </c>
      <c r="E880" s="75"/>
      <c r="F880" s="87" t="str">
        <f>IF(ISERROR(IF(ISBLANK($C880),"",VLOOKUP($C880,'[1]Инф. по МКД'!$D$3:$T$13113,5,0))),"",IF(ISBLANK($C880),"",VLOOKUP($C880,'[1]Инф. по МКД'!$D$3:$T$13113,5,0)))</f>
        <v>Шлакоблок</v>
      </c>
      <c r="G880" s="75">
        <f>IF(ISERROR(IF(ISBLANK($C880),"",VLOOKUP($C880,'[1]Инф. по МКД'!$D$3:$T$13113,9,0))),"",IF(ISBLANK($C880),"",VLOOKUP($C880,'[1]Инф. по МКД'!$D$3:$T$13113,9,0)))</f>
        <v>2</v>
      </c>
      <c r="H880" s="61">
        <f>IF(ISERROR(IF(ISBLANK($C880),"",VLOOKUP($C880,'[1]Инф. по МКД'!$D$3:$T$13113,10,0))),"",IF(ISBLANK($C880),"",VLOOKUP($C880,'[1]Инф. по МКД'!$D$3:$T$13113,10,0)))</f>
        <v>1</v>
      </c>
      <c r="I880" s="77">
        <f>IF(ISERROR(IF(ISBLANK($C880),"",VLOOKUP($C880,'[1]Инф. по МКД'!$D$3:$T$13113,14,0))),"",IF(ISBLANK($C880),"",VLOOKUP($C880,'[1]Инф. по МКД'!$D$3:$T$13113,14,0)))</f>
        <v>438.6</v>
      </c>
      <c r="J880" s="78">
        <f>IF(ISERROR(IF(ISBLANK($C880),"",VLOOKUP($C880,'[1]Инф. по МКД'!$D$3:$T$13113,15,0))),"",IF(ISBLANK($C880),"",VLOOKUP($C880,'[1]Инф. по МКД'!$D$3:$T$13113,15,0)))</f>
        <v>265</v>
      </c>
      <c r="K880" s="77">
        <f>IF(ISERROR(IF(ISBLANK($C880),"",VLOOKUP($C880,'[1]Инф. по МКД'!$D$3:$T$13113,16,0))),"",IF(ISBLANK($C880),"",VLOOKUP($C880,'[1]Инф. по МКД'!$D$3:$T$13113,16,0)))</f>
        <v>238.5</v>
      </c>
      <c r="L880" s="79">
        <f>IF(ISERROR(IF(ISBLANK($C880),"",VLOOKUP($C880,'[1]Инф. по МКД'!$D$3:$T$13113,17,0))),"",IF(ISBLANK($C880),"",VLOOKUP($C880,'[1]Инф. по МКД'!$D$3:$T$13113,17,0)))</f>
        <v>0</v>
      </c>
      <c r="M880" s="80">
        <f t="shared" si="125"/>
        <v>4191871.25</v>
      </c>
      <c r="N880" s="78"/>
      <c r="O880" s="78"/>
      <c r="P880" s="78"/>
      <c r="Q880" s="80">
        <f>IF('Форма 2'!D880=0,"",'Форма 2'!D880-N880-O880-P880)</f>
        <v>4191871.25</v>
      </c>
      <c r="R880" s="81">
        <f t="shared" si="130"/>
        <v>15818.382075471698</v>
      </c>
      <c r="S880" s="81">
        <f t="shared" si="131"/>
        <v>15818.382075471698</v>
      </c>
      <c r="T880" s="82">
        <v>46387</v>
      </c>
      <c r="U880" s="75" t="s">
        <v>43</v>
      </c>
      <c r="V880" s="83"/>
      <c r="W880" s="84">
        <f t="shared" si="127"/>
        <v>1</v>
      </c>
      <c r="X880" s="85" t="s">
        <v>961</v>
      </c>
      <c r="Y880" s="85" t="s">
        <v>961</v>
      </c>
      <c r="Z880" s="85" t="s">
        <v>961</v>
      </c>
      <c r="AA880" s="85" t="s">
        <v>961</v>
      </c>
      <c r="AB880" s="85" t="s">
        <v>961</v>
      </c>
      <c r="AC880" s="85" t="s">
        <v>961</v>
      </c>
      <c r="AD880" s="85" t="s">
        <v>961</v>
      </c>
      <c r="AE880" s="99" t="s">
        <v>961</v>
      </c>
      <c r="AF880" s="86" t="s">
        <v>961</v>
      </c>
      <c r="AG880" s="85">
        <v>1</v>
      </c>
      <c r="AH880" s="85" t="s">
        <v>961</v>
      </c>
      <c r="AI880" s="85" t="s">
        <v>961</v>
      </c>
      <c r="AJ880" s="85" t="s">
        <v>961</v>
      </c>
      <c r="AK880" s="85" t="s">
        <v>961</v>
      </c>
      <c r="AL880" s="85" t="s">
        <v>961</v>
      </c>
      <c r="AM880" s="85" t="s">
        <v>961</v>
      </c>
      <c r="AN880" s="85" t="s">
        <v>961</v>
      </c>
      <c r="AO880" s="85" t="s">
        <v>961</v>
      </c>
      <c r="AP880" s="85" t="s">
        <v>961</v>
      </c>
      <c r="AQ880" s="85" t="s">
        <v>961</v>
      </c>
      <c r="AR880" s="85" t="s">
        <v>961</v>
      </c>
    </row>
    <row r="881" spans="1:44" ht="16.5" thickTop="1" thickBot="1" x14ac:dyDescent="0.3">
      <c r="A881" s="61">
        <f t="shared" si="126"/>
        <v>18</v>
      </c>
      <c r="B881" s="92" t="str">
        <f>IF(ISERROR(IF(ISBLANK(C881),"",_xlfn.XLOOKUP(C881,'[1]Инф. по МКД'!$D$3:$D$13151,'[1]Инф. по МКД'!$C$3:$C$13151,,0))),"",IF(ISBLANK(C881),"",_xlfn.XLOOKUP(C881,'[1]Инф. по МКД'!$D$3:$D$13151,'[1]Инф. по МКД'!$C$3:$C$13151,,0)))</f>
        <v>Чусовской городской округ Пермского края</v>
      </c>
      <c r="C881" s="96" t="s">
        <v>762</v>
      </c>
      <c r="D881" s="74">
        <f>IF(ISERROR(IF(ISBLANK($C881),"",VLOOKUP($C881,'[1]Инф. по МКД'!$D$3:$T$13113,3,0))),"",IF(ISBLANK($C881),"",VLOOKUP($C881,'[1]Инф. по МКД'!$D$3:$T$13113,3,0)))</f>
        <v>1993</v>
      </c>
      <c r="E881" s="75"/>
      <c r="F881" s="87" t="str">
        <f>IF(ISERROR(IF(ISBLANK($C881),"",VLOOKUP($C881,'[1]Инф. по МКД'!$D$3:$T$13113,5,0))),"",IF(ISBLANK($C881),"",VLOOKUP($C881,'[1]Инф. по МКД'!$D$3:$T$13113,5,0)))</f>
        <v>блоки</v>
      </c>
      <c r="G881" s="75">
        <f>IF(ISERROR(IF(ISBLANK($C881),"",VLOOKUP($C881,'[1]Инф. по МКД'!$D$3:$T$13113,9,0))),"",IF(ISBLANK($C881),"",VLOOKUP($C881,'[1]Инф. по МКД'!$D$3:$T$13113,9,0)))</f>
        <v>3</v>
      </c>
      <c r="H881" s="61">
        <f>IF(ISERROR(IF(ISBLANK($C881),"",VLOOKUP($C881,'[1]Инф. по МКД'!$D$3:$T$13113,10,0))),"",IF(ISBLANK($C881),"",VLOOKUP($C881,'[1]Инф. по МКД'!$D$3:$T$13113,10,0)))</f>
        <v>3</v>
      </c>
      <c r="I881" s="77">
        <f>IF(ISERROR(IF(ISBLANK($C881),"",VLOOKUP($C881,'[1]Инф. по МКД'!$D$3:$T$13113,14,0))),"",IF(ISBLANK($C881),"",VLOOKUP($C881,'[1]Инф. по МКД'!$D$3:$T$13113,14,0)))</f>
        <v>1071.5</v>
      </c>
      <c r="J881" s="78">
        <f>IF(ISERROR(IF(ISBLANK($C881),"",VLOOKUP($C881,'[1]Инф. по МКД'!$D$3:$T$13113,15,0))),"",IF(ISBLANK($C881),"",VLOOKUP($C881,'[1]Инф. по МКД'!$D$3:$T$13113,15,0)))</f>
        <v>1071.5</v>
      </c>
      <c r="K881" s="77">
        <f>IF(ISERROR(IF(ISBLANK($C881),"",VLOOKUP($C881,'[1]Инф. по МКД'!$D$3:$T$13113,16,0))),"",IF(ISBLANK($C881),"",VLOOKUP($C881,'[1]Инф. по МКД'!$D$3:$T$13113,16,0)))</f>
        <v>728.6</v>
      </c>
      <c r="L881" s="79">
        <f>IF(ISERROR(IF(ISBLANK($C881),"",VLOOKUP($C881,'[1]Инф. по МКД'!$D$3:$T$13113,17,0))),"",IF(ISBLANK($C881),"",VLOOKUP($C881,'[1]Инф. по МКД'!$D$3:$T$13113,17,0)))</f>
        <v>58</v>
      </c>
      <c r="M881" s="80">
        <f t="shared" si="125"/>
        <v>6243791.2300000004</v>
      </c>
      <c r="N881" s="78"/>
      <c r="O881" s="78"/>
      <c r="P881" s="78"/>
      <c r="Q881" s="80">
        <f>IF('Форма 2'!D881=0,"",'Форма 2'!D881-N881-O881-P881)</f>
        <v>6243791.2300000004</v>
      </c>
      <c r="R881" s="81">
        <f t="shared" si="130"/>
        <v>5827.1500046663559</v>
      </c>
      <c r="S881" s="81">
        <f t="shared" si="131"/>
        <v>5827.1500046663559</v>
      </c>
      <c r="T881" s="82">
        <v>46387</v>
      </c>
      <c r="U881" s="75" t="s">
        <v>44</v>
      </c>
      <c r="V881" s="84"/>
      <c r="W881" s="84">
        <f t="shared" si="127"/>
        <v>1</v>
      </c>
      <c r="X881" s="85" t="s">
        <v>961</v>
      </c>
      <c r="Y881" s="85" t="s">
        <v>961</v>
      </c>
      <c r="Z881" s="85" t="s">
        <v>961</v>
      </c>
      <c r="AA881" s="85" t="s">
        <v>961</v>
      </c>
      <c r="AB881" s="85" t="s">
        <v>961</v>
      </c>
      <c r="AC881" s="85" t="s">
        <v>961</v>
      </c>
      <c r="AD881" s="85" t="s">
        <v>961</v>
      </c>
      <c r="AE881" s="99" t="s">
        <v>961</v>
      </c>
      <c r="AF881" s="86" t="s">
        <v>961</v>
      </c>
      <c r="AG881" s="85" t="s">
        <v>961</v>
      </c>
      <c r="AH881" s="85">
        <v>1</v>
      </c>
      <c r="AI881" s="85" t="s">
        <v>961</v>
      </c>
      <c r="AJ881" s="85" t="s">
        <v>961</v>
      </c>
      <c r="AK881" s="85" t="s">
        <v>961</v>
      </c>
      <c r="AL881" s="85" t="s">
        <v>961</v>
      </c>
      <c r="AM881" s="85" t="s">
        <v>961</v>
      </c>
      <c r="AN881" s="85" t="s">
        <v>961</v>
      </c>
      <c r="AO881" s="85" t="s">
        <v>961</v>
      </c>
      <c r="AP881" s="85" t="s">
        <v>961</v>
      </c>
      <c r="AQ881" s="85" t="s">
        <v>961</v>
      </c>
      <c r="AR881" s="85" t="s">
        <v>961</v>
      </c>
    </row>
    <row r="882" spans="1:44" ht="16.5" thickTop="1" thickBot="1" x14ac:dyDescent="0.3">
      <c r="A882" s="61">
        <f t="shared" si="126"/>
        <v>19</v>
      </c>
      <c r="B882" s="92" t="str">
        <f>IF(ISERROR(IF(ISBLANK(C882),"",_xlfn.XLOOKUP(C882,'[1]Инф. по МКД'!$D$3:$D$13151,'[1]Инф. по МКД'!$C$3:$C$13151,,0))),"",IF(ISBLANK(C882),"",_xlfn.XLOOKUP(C882,'[1]Инф. по МКД'!$D$3:$D$13151,'[1]Инф. по МКД'!$C$3:$C$13151,,0)))</f>
        <v>Чусовской городской округ Пермского края</v>
      </c>
      <c r="C882" s="96" t="s">
        <v>702</v>
      </c>
      <c r="D882" s="74">
        <f>IF(ISERROR(IF(ISBLANK($C882),"",VLOOKUP($C882,'[1]Инф. по МКД'!$D$3:$T$13113,3,0))),"",IF(ISBLANK($C882),"",VLOOKUP($C882,'[1]Инф. по МКД'!$D$3:$T$13113,3,0)))</f>
        <v>1972</v>
      </c>
      <c r="E882" s="75"/>
      <c r="F882" s="87" t="str">
        <f>IF(ISERROR(IF(ISBLANK($C882),"",VLOOKUP($C882,'[1]Инф. по МКД'!$D$3:$T$13113,5,0))),"",IF(ISBLANK($C882),"",VLOOKUP($C882,'[1]Инф. по МКД'!$D$3:$T$13113,5,0)))</f>
        <v>Крупные блоки</v>
      </c>
      <c r="G882" s="75">
        <f>IF(ISERROR(IF(ISBLANK($C882),"",VLOOKUP($C882,'[1]Инф. по МКД'!$D$3:$T$13113,9,0))),"",IF(ISBLANK($C882),"",VLOOKUP($C882,'[1]Инф. по МКД'!$D$3:$T$13113,9,0)))</f>
        <v>2</v>
      </c>
      <c r="H882" s="61">
        <f>IF(ISERROR(IF(ISBLANK($C882),"",VLOOKUP($C882,'[1]Инф. по МКД'!$D$3:$T$13113,10,0))),"",IF(ISBLANK($C882),"",VLOOKUP($C882,'[1]Инф. по МКД'!$D$3:$T$13113,10,0)))</f>
        <v>1</v>
      </c>
      <c r="I882" s="77">
        <f>IF(ISERROR(IF(ISBLANK($C882),"",VLOOKUP($C882,'[1]Инф. по МКД'!$D$3:$T$13113,14,0))),"",IF(ISBLANK($C882),"",VLOOKUP($C882,'[1]Инф. по МКД'!$D$3:$T$13113,14,0)))</f>
        <v>448.7</v>
      </c>
      <c r="J882" s="78">
        <f>IF(ISERROR(IF(ISBLANK($C882),"",VLOOKUP($C882,'[1]Инф. по МКД'!$D$3:$T$13113,15,0))),"",IF(ISBLANK($C882),"",VLOOKUP($C882,'[1]Инф. по МКД'!$D$3:$T$13113,15,0)))</f>
        <v>409.4</v>
      </c>
      <c r="K882" s="77">
        <f>IF(ISERROR(IF(ISBLANK($C882),"",VLOOKUP($C882,'[1]Инф. по МКД'!$D$3:$T$13113,16,0))),"",IF(ISBLANK($C882),"",VLOOKUP($C882,'[1]Инф. по МКД'!$D$3:$T$13113,16,0)))</f>
        <v>409.4</v>
      </c>
      <c r="L882" s="79">
        <f>IF(ISERROR(IF(ISBLANK($C882),"",VLOOKUP($C882,'[1]Инф. по МКД'!$D$3:$T$13113,17,0))),"",IF(ISBLANK($C882),"",VLOOKUP($C882,'[1]Инф. по МКД'!$D$3:$T$13113,17,0)))</f>
        <v>17</v>
      </c>
      <c r="M882" s="80">
        <f t="shared" si="125"/>
        <v>4620537.5999999996</v>
      </c>
      <c r="N882" s="78"/>
      <c r="O882" s="78"/>
      <c r="P882" s="78"/>
      <c r="Q882" s="80">
        <f>IF('Форма 2'!D882=0,"",'Форма 2'!D882-N882-O882-P882)</f>
        <v>4620537.5999999996</v>
      </c>
      <c r="R882" s="81">
        <f t="shared" si="130"/>
        <v>11286.120175867123</v>
      </c>
      <c r="S882" s="81">
        <f t="shared" si="131"/>
        <v>11286.120175867123</v>
      </c>
      <c r="T882" s="82">
        <v>46387</v>
      </c>
      <c r="U882" s="75" t="s">
        <v>43</v>
      </c>
      <c r="V882" s="83"/>
      <c r="W882" s="84">
        <f t="shared" si="127"/>
        <v>2</v>
      </c>
      <c r="X882" s="85">
        <v>1</v>
      </c>
      <c r="Y882" s="85" t="s">
        <v>961</v>
      </c>
      <c r="Z882" s="85" t="s">
        <v>961</v>
      </c>
      <c r="AA882" s="85" t="s">
        <v>961</v>
      </c>
      <c r="AB882" s="85" t="s">
        <v>961</v>
      </c>
      <c r="AC882" s="85" t="s">
        <v>961</v>
      </c>
      <c r="AD882" s="85" t="s">
        <v>961</v>
      </c>
      <c r="AE882" s="99" t="s">
        <v>961</v>
      </c>
      <c r="AF882" s="86" t="s">
        <v>961</v>
      </c>
      <c r="AG882" s="85">
        <v>1</v>
      </c>
      <c r="AH882" s="85" t="s">
        <v>961</v>
      </c>
      <c r="AI882" s="85" t="s">
        <v>961</v>
      </c>
      <c r="AJ882" s="85" t="s">
        <v>961</v>
      </c>
      <c r="AK882" s="85" t="s">
        <v>961</v>
      </c>
      <c r="AL882" s="85" t="s">
        <v>961</v>
      </c>
      <c r="AM882" s="85" t="s">
        <v>961</v>
      </c>
      <c r="AN882" s="85" t="s">
        <v>961</v>
      </c>
      <c r="AO882" s="85" t="s">
        <v>961</v>
      </c>
      <c r="AP882" s="85" t="s">
        <v>961</v>
      </c>
      <c r="AQ882" s="85" t="s">
        <v>961</v>
      </c>
      <c r="AR882" s="85" t="s">
        <v>961</v>
      </c>
    </row>
    <row r="883" spans="1:44" ht="16.5" thickTop="1" thickBot="1" x14ac:dyDescent="0.3">
      <c r="A883" s="61">
        <f t="shared" si="126"/>
        <v>20</v>
      </c>
      <c r="B883" s="92" t="str">
        <f>IF(ISERROR(IF(ISBLANK(C883),"",_xlfn.XLOOKUP(C883,'[1]Инф. по МКД'!$D$3:$D$13151,'[1]Инф. по МКД'!$C$3:$C$13151,,0))),"",IF(ISBLANK(C883),"",_xlfn.XLOOKUP(C883,'[1]Инф. по МКД'!$D$3:$D$13151,'[1]Инф. по МКД'!$C$3:$C$13151,,0)))</f>
        <v>Чусовской городской округ Пермского края</v>
      </c>
      <c r="C883" s="96" t="s">
        <v>703</v>
      </c>
      <c r="D883" s="74">
        <f>IF(ISERROR(IF(ISBLANK($C883),"",VLOOKUP($C883,'[1]Инф. по МКД'!$D$3:$T$13113,3,0))),"",IF(ISBLANK($C883),"",VLOOKUP($C883,'[1]Инф. по МКД'!$D$3:$T$13113,3,0)))</f>
        <v>1957</v>
      </c>
      <c r="E883" s="75"/>
      <c r="F883" s="87" t="str">
        <f>IF(ISERROR(IF(ISBLANK($C883),"",VLOOKUP($C883,'[1]Инф. по МКД'!$D$3:$T$13113,5,0))),"",IF(ISBLANK($C883),"",VLOOKUP($C883,'[1]Инф. по МКД'!$D$3:$T$13113,5,0)))</f>
        <v>Крупные блоки</v>
      </c>
      <c r="G883" s="75">
        <f>IF(ISERROR(IF(ISBLANK($C883),"",VLOOKUP($C883,'[1]Инф. по МКД'!$D$3:$T$13113,9,0))),"",IF(ISBLANK($C883),"",VLOOKUP($C883,'[1]Инф. по МКД'!$D$3:$T$13113,9,0)))</f>
        <v>3</v>
      </c>
      <c r="H883" s="61">
        <f>IF(ISERROR(IF(ISBLANK($C883),"",VLOOKUP($C883,'[1]Инф. по МКД'!$D$3:$T$13113,10,0))),"",IF(ISBLANK($C883),"",VLOOKUP($C883,'[1]Инф. по МКД'!$D$3:$T$13113,10,0)))</f>
        <v>3</v>
      </c>
      <c r="I883" s="77">
        <f>IF(ISERROR(IF(ISBLANK($C883),"",VLOOKUP($C883,'[1]Инф. по МКД'!$D$3:$T$13113,14,0))),"",IF(ISBLANK($C883),"",VLOOKUP($C883,'[1]Инф. по МКД'!$D$3:$T$13113,14,0)))</f>
        <v>1657.3</v>
      </c>
      <c r="J883" s="78">
        <f>IF(ISERROR(IF(ISBLANK($C883),"",VLOOKUP($C883,'[1]Инф. по МКД'!$D$3:$T$13113,15,0))),"",IF(ISBLANK($C883),"",VLOOKUP($C883,'[1]Инф. по МКД'!$D$3:$T$13113,15,0)))</f>
        <v>1519.4</v>
      </c>
      <c r="K883" s="77">
        <f>IF(ISERROR(IF(ISBLANK($C883),"",VLOOKUP($C883,'[1]Инф. по МКД'!$D$3:$T$13113,16,0))),"",IF(ISBLANK($C883),"",VLOOKUP($C883,'[1]Инф. по МКД'!$D$3:$T$13113,16,0)))</f>
        <v>1367.46</v>
      </c>
      <c r="L883" s="79">
        <f>IF(ISERROR(IF(ISBLANK($C883),"",VLOOKUP($C883,'[1]Инф. по МКД'!$D$3:$T$13113,17,0))),"",IF(ISBLANK($C883),"",VLOOKUP($C883,'[1]Инф. по МКД'!$D$3:$T$13113,17,0)))</f>
        <v>0</v>
      </c>
      <c r="M883" s="80">
        <f t="shared" si="125"/>
        <v>15839462.449999999</v>
      </c>
      <c r="N883" s="78"/>
      <c r="O883" s="78"/>
      <c r="P883" s="78"/>
      <c r="Q883" s="80">
        <f>IF('Форма 2'!D883=0,"",'Форма 2'!D883-N883-O883-P883)</f>
        <v>15839462.449999999</v>
      </c>
      <c r="R883" s="81">
        <f t="shared" si="130"/>
        <v>10424.814038436223</v>
      </c>
      <c r="S883" s="81">
        <f t="shared" si="131"/>
        <v>10424.814038436223</v>
      </c>
      <c r="T883" s="82">
        <v>46387</v>
      </c>
      <c r="U883" s="75" t="s">
        <v>43</v>
      </c>
      <c r="V883" s="83"/>
      <c r="W883" s="84">
        <f t="shared" si="127"/>
        <v>1</v>
      </c>
      <c r="X883" s="85" t="s">
        <v>961</v>
      </c>
      <c r="Y883" s="85" t="s">
        <v>961</v>
      </c>
      <c r="Z883" s="85" t="s">
        <v>961</v>
      </c>
      <c r="AA883" s="85" t="s">
        <v>961</v>
      </c>
      <c r="AB883" s="85" t="s">
        <v>961</v>
      </c>
      <c r="AC883" s="85" t="s">
        <v>961</v>
      </c>
      <c r="AD883" s="85" t="s">
        <v>961</v>
      </c>
      <c r="AE883" s="99" t="s">
        <v>961</v>
      </c>
      <c r="AF883" s="86" t="s">
        <v>961</v>
      </c>
      <c r="AG883" s="85">
        <v>1</v>
      </c>
      <c r="AH883" s="85" t="s">
        <v>961</v>
      </c>
      <c r="AI883" s="85" t="s">
        <v>961</v>
      </c>
      <c r="AJ883" s="85" t="s">
        <v>961</v>
      </c>
      <c r="AK883" s="85" t="s">
        <v>961</v>
      </c>
      <c r="AL883" s="85" t="s">
        <v>961</v>
      </c>
      <c r="AM883" s="85" t="s">
        <v>961</v>
      </c>
      <c r="AN883" s="85" t="s">
        <v>961</v>
      </c>
      <c r="AO883" s="85" t="s">
        <v>961</v>
      </c>
      <c r="AP883" s="85" t="s">
        <v>961</v>
      </c>
      <c r="AQ883" s="85" t="s">
        <v>961</v>
      </c>
      <c r="AR883" s="85" t="s">
        <v>961</v>
      </c>
    </row>
    <row r="884" spans="1:44" ht="16.5" thickTop="1" thickBot="1" x14ac:dyDescent="0.3">
      <c r="A884" s="61">
        <f t="shared" si="126"/>
        <v>21</v>
      </c>
      <c r="B884" s="92" t="str">
        <f>IF(ISERROR(IF(ISBLANK(C884),"",_xlfn.XLOOKUP(C884,'[1]Инф. по МКД'!$D$3:$D$13151,'[1]Инф. по МКД'!$C$3:$C$13151,,0))),"",IF(ISBLANK(C884),"",_xlfn.XLOOKUP(C884,'[1]Инф. по МКД'!$D$3:$D$13151,'[1]Инф. по МКД'!$C$3:$C$13151,,0)))</f>
        <v>Чусовской городской округ Пермского края</v>
      </c>
      <c r="C884" s="96" t="s">
        <v>704</v>
      </c>
      <c r="D884" s="74">
        <f>IF(ISERROR(IF(ISBLANK($C884),"",VLOOKUP($C884,'[1]Инф. по МКД'!$D$3:$T$13113,3,0))),"",IF(ISBLANK($C884),"",VLOOKUP($C884,'[1]Инф. по МКД'!$D$3:$T$13113,3,0)))</f>
        <v>1950</v>
      </c>
      <c r="E884" s="75"/>
      <c r="F884" s="87" t="str">
        <f>IF(ISERROR(IF(ISBLANK($C884),"",VLOOKUP($C884,'[1]Инф. по МКД'!$D$3:$T$13113,5,0))),"",IF(ISBLANK($C884),"",VLOOKUP($C884,'[1]Инф. по МКД'!$D$3:$T$13113,5,0)))</f>
        <v>Кирпич</v>
      </c>
      <c r="G884" s="75">
        <f>IF(ISERROR(IF(ISBLANK($C884),"",VLOOKUP($C884,'[1]Инф. по МКД'!$D$3:$T$13113,9,0))),"",IF(ISBLANK($C884),"",VLOOKUP($C884,'[1]Инф. по МКД'!$D$3:$T$13113,9,0)))</f>
        <v>1</v>
      </c>
      <c r="H884" s="61">
        <f>IF(ISERROR(IF(ISBLANK($C884),"",VLOOKUP($C884,'[1]Инф. по МКД'!$D$3:$T$13113,10,0))),"",IF(ISBLANK($C884),"",VLOOKUP($C884,'[1]Инф. по МКД'!$D$3:$T$13113,10,0)))</f>
        <v>2</v>
      </c>
      <c r="I884" s="77">
        <f>IF(ISERROR(IF(ISBLANK($C884),"",VLOOKUP($C884,'[1]Инф. по МКД'!$D$3:$T$13113,14,0))),"",IF(ISBLANK($C884),"",VLOOKUP($C884,'[1]Инф. по МКД'!$D$3:$T$13113,14,0)))</f>
        <v>270.8</v>
      </c>
      <c r="J884" s="78">
        <f>IF(ISERROR(IF(ISBLANK($C884),"",VLOOKUP($C884,'[1]Инф. по МКД'!$D$3:$T$13113,15,0))),"",IF(ISBLANK($C884),"",VLOOKUP($C884,'[1]Инф. по МКД'!$D$3:$T$13113,15,0)))</f>
        <v>246.3</v>
      </c>
      <c r="K884" s="77">
        <f>IF(ISERROR(IF(ISBLANK($C884),"",VLOOKUP($C884,'[1]Инф. по МКД'!$D$3:$T$13113,16,0))),"",IF(ISBLANK($C884),"",VLOOKUP($C884,'[1]Инф. по МКД'!$D$3:$T$13113,16,0)))</f>
        <v>176.2</v>
      </c>
      <c r="L884" s="79">
        <f>IF(ISERROR(IF(ISBLANK($C884),"",VLOOKUP($C884,'[1]Инф. по МКД'!$D$3:$T$13113,17,0))),"",IF(ISBLANK($C884),"",VLOOKUP($C884,'[1]Инф. по МКД'!$D$3:$T$13113,17,0)))</f>
        <v>8</v>
      </c>
      <c r="M884" s="80">
        <f t="shared" si="125"/>
        <v>200451.58</v>
      </c>
      <c r="N884" s="78"/>
      <c r="O884" s="78"/>
      <c r="P884" s="78"/>
      <c r="Q884" s="80">
        <f>IF('Форма 2'!D884=0,"",'Форма 2'!D884-N884-O884-P884)</f>
        <v>200451.58</v>
      </c>
      <c r="R884" s="81">
        <f t="shared" si="130"/>
        <v>813.85131952902952</v>
      </c>
      <c r="S884" s="81">
        <f t="shared" si="131"/>
        <v>813.85131952902952</v>
      </c>
      <c r="T884" s="82">
        <v>46387</v>
      </c>
      <c r="U884" s="75" t="s">
        <v>43</v>
      </c>
      <c r="V884" s="84"/>
      <c r="W884" s="84">
        <f t="shared" si="127"/>
        <v>1</v>
      </c>
      <c r="X884" s="85">
        <v>1</v>
      </c>
      <c r="Y884" s="85" t="s">
        <v>961</v>
      </c>
      <c r="Z884" s="85" t="s">
        <v>961</v>
      </c>
      <c r="AA884" s="85" t="s">
        <v>961</v>
      </c>
      <c r="AB884" s="85" t="s">
        <v>961</v>
      </c>
      <c r="AC884" s="85" t="s">
        <v>961</v>
      </c>
      <c r="AD884" s="85" t="s">
        <v>961</v>
      </c>
      <c r="AE884" s="99" t="s">
        <v>961</v>
      </c>
      <c r="AF884" s="86" t="s">
        <v>961</v>
      </c>
      <c r="AG884" s="85" t="s">
        <v>961</v>
      </c>
      <c r="AH884" s="85" t="s">
        <v>961</v>
      </c>
      <c r="AI884" s="85" t="s">
        <v>961</v>
      </c>
      <c r="AJ884" s="85" t="s">
        <v>961</v>
      </c>
      <c r="AK884" s="85" t="s">
        <v>961</v>
      </c>
      <c r="AL884" s="85" t="s">
        <v>961</v>
      </c>
      <c r="AM884" s="85" t="s">
        <v>961</v>
      </c>
      <c r="AN884" s="85" t="s">
        <v>961</v>
      </c>
      <c r="AO884" s="85" t="s">
        <v>961</v>
      </c>
      <c r="AP884" s="85" t="s">
        <v>961</v>
      </c>
      <c r="AQ884" s="85" t="s">
        <v>961</v>
      </c>
      <c r="AR884" s="85" t="s">
        <v>961</v>
      </c>
    </row>
    <row r="885" spans="1:44" ht="16.5" thickTop="1" thickBot="1" x14ac:dyDescent="0.3">
      <c r="A885" s="61">
        <f t="shared" si="126"/>
        <v>22</v>
      </c>
      <c r="B885" s="92" t="str">
        <f>IF(ISERROR(IF(ISBLANK(C885),"",_xlfn.XLOOKUP(C885,'[1]Инф. по МКД'!$D$3:$D$13151,'[1]Инф. по МКД'!$C$3:$C$13151,,0))),"",IF(ISBLANK(C885),"",_xlfn.XLOOKUP(C885,'[1]Инф. по МКД'!$D$3:$D$13151,'[1]Инф. по МКД'!$C$3:$C$13151,,0)))</f>
        <v>Чусовской городской округ Пермского края</v>
      </c>
      <c r="C885" s="96" t="s">
        <v>705</v>
      </c>
      <c r="D885" s="74">
        <f>IF(ISERROR(IF(ISBLANK($C885),"",VLOOKUP($C885,'[1]Инф. по МКД'!$D$3:$T$13113,3,0))),"",IF(ISBLANK($C885),"",VLOOKUP($C885,'[1]Инф. по МКД'!$D$3:$T$13113,3,0)))</f>
        <v>1959</v>
      </c>
      <c r="E885" s="75"/>
      <c r="F885" s="87" t="str">
        <f>IF(ISERROR(IF(ISBLANK($C885),"",VLOOKUP($C885,'[1]Инф. по МКД'!$D$3:$T$13113,5,0))),"",IF(ISBLANK($C885),"",VLOOKUP($C885,'[1]Инф. по МКД'!$D$3:$T$13113,5,0)))</f>
        <v>Кирпич</v>
      </c>
      <c r="G885" s="75">
        <f>IF(ISERROR(IF(ISBLANK($C885),"",VLOOKUP($C885,'[1]Инф. по МКД'!$D$3:$T$13113,9,0))),"",IF(ISBLANK($C885),"",VLOOKUP($C885,'[1]Инф. по МКД'!$D$3:$T$13113,9,0)))</f>
        <v>2</v>
      </c>
      <c r="H885" s="61">
        <f>IF(ISERROR(IF(ISBLANK($C885),"",VLOOKUP($C885,'[1]Инф. по МКД'!$D$3:$T$13113,10,0))),"",IF(ISBLANK($C885),"",VLOOKUP($C885,'[1]Инф. по МКД'!$D$3:$T$13113,10,0)))</f>
        <v>1</v>
      </c>
      <c r="I885" s="77">
        <f>IF(ISERROR(IF(ISBLANK($C885),"",VLOOKUP($C885,'[1]Инф. по МКД'!$D$3:$T$13113,14,0))),"",IF(ISBLANK($C885),"",VLOOKUP($C885,'[1]Инф. по МКД'!$D$3:$T$13113,14,0)))</f>
        <v>294.2</v>
      </c>
      <c r="J885" s="78">
        <f>IF(ISERROR(IF(ISBLANK($C885),"",VLOOKUP($C885,'[1]Инф. по МКД'!$D$3:$T$13113,15,0))),"",IF(ISBLANK($C885),"",VLOOKUP($C885,'[1]Инф. по МКД'!$D$3:$T$13113,15,0)))</f>
        <v>271.8</v>
      </c>
      <c r="K885" s="77">
        <f>IF(ISERROR(IF(ISBLANK($C885),"",VLOOKUP($C885,'[1]Инф. по МКД'!$D$3:$T$13113,16,0))),"",IF(ISBLANK($C885),"",VLOOKUP($C885,'[1]Инф. по МКД'!$D$3:$T$13113,16,0)))</f>
        <v>241.3</v>
      </c>
      <c r="L885" s="79">
        <f>IF(ISERROR(IF(ISBLANK($C885),"",VLOOKUP($C885,'[1]Инф. по МКД'!$D$3:$T$13113,17,0))),"",IF(ISBLANK($C885),"",VLOOKUP($C885,'[1]Инф. по МКД'!$D$3:$T$13113,17,0)))</f>
        <v>15</v>
      </c>
      <c r="M885" s="80">
        <f t="shared" si="125"/>
        <v>2811784.14</v>
      </c>
      <c r="N885" s="78"/>
      <c r="O885" s="78"/>
      <c r="P885" s="78"/>
      <c r="Q885" s="80">
        <f>IF('Форма 2'!D885=0,"",'Форма 2'!D885-N885-O885-P885)</f>
        <v>2811784.14</v>
      </c>
      <c r="R885" s="81">
        <f t="shared" si="130"/>
        <v>10345.048344370862</v>
      </c>
      <c r="S885" s="81">
        <f t="shared" si="131"/>
        <v>10345.048344370862</v>
      </c>
      <c r="T885" s="82">
        <v>46387</v>
      </c>
      <c r="U885" s="75" t="s">
        <v>43</v>
      </c>
      <c r="V885" s="83"/>
      <c r="W885" s="84">
        <f t="shared" si="127"/>
        <v>1</v>
      </c>
      <c r="X885" s="85" t="s">
        <v>961</v>
      </c>
      <c r="Y885" s="85" t="s">
        <v>961</v>
      </c>
      <c r="Z885" s="85" t="s">
        <v>961</v>
      </c>
      <c r="AA885" s="85" t="s">
        <v>961</v>
      </c>
      <c r="AB885" s="85" t="s">
        <v>961</v>
      </c>
      <c r="AC885" s="85" t="s">
        <v>961</v>
      </c>
      <c r="AD885" s="85" t="s">
        <v>961</v>
      </c>
      <c r="AE885" s="99" t="s">
        <v>961</v>
      </c>
      <c r="AF885" s="86" t="s">
        <v>961</v>
      </c>
      <c r="AG885" s="85">
        <v>1</v>
      </c>
      <c r="AH885" s="85" t="s">
        <v>961</v>
      </c>
      <c r="AI885" s="85" t="s">
        <v>961</v>
      </c>
      <c r="AJ885" s="85" t="s">
        <v>961</v>
      </c>
      <c r="AK885" s="85" t="s">
        <v>961</v>
      </c>
      <c r="AL885" s="85" t="s">
        <v>961</v>
      </c>
      <c r="AM885" s="85" t="s">
        <v>961</v>
      </c>
      <c r="AN885" s="85" t="s">
        <v>961</v>
      </c>
      <c r="AO885" s="85" t="s">
        <v>961</v>
      </c>
      <c r="AP885" s="85" t="s">
        <v>961</v>
      </c>
      <c r="AQ885" s="85" t="s">
        <v>961</v>
      </c>
      <c r="AR885" s="85" t="s">
        <v>961</v>
      </c>
    </row>
    <row r="886" spans="1:44" ht="15.75" thickTop="1" x14ac:dyDescent="0.25"/>
  </sheetData>
  <mergeCells count="21">
    <mergeCell ref="A3:A6"/>
    <mergeCell ref="C3:C6"/>
    <mergeCell ref="D3:E3"/>
    <mergeCell ref="F3:F6"/>
    <mergeCell ref="G3:G6"/>
    <mergeCell ref="B3:B6"/>
    <mergeCell ref="T3:T6"/>
    <mergeCell ref="U3:U6"/>
    <mergeCell ref="D4:D6"/>
    <mergeCell ref="E4:E6"/>
    <mergeCell ref="J4:J5"/>
    <mergeCell ref="K4:K5"/>
    <mergeCell ref="M4:M5"/>
    <mergeCell ref="N4:Q4"/>
    <mergeCell ref="I3:I5"/>
    <mergeCell ref="J3:K3"/>
    <mergeCell ref="L3:L5"/>
    <mergeCell ref="M3:Q3"/>
    <mergeCell ref="R3:R5"/>
    <mergeCell ref="S3:S5"/>
    <mergeCell ref="H3:H6"/>
  </mergeCells>
  <phoneticPr fontId="16" type="noConversion"/>
  <pageMargins left="0.31496062992125984" right="0.31496062992125984" top="0.74803149606299213" bottom="0.35433070866141736" header="0.51181102362204722" footer="0.31496062992125984"/>
  <pageSetup paperSize="9" scale="48" fitToHeight="0" orientation="landscape" r:id="rId1"/>
  <colBreaks count="1" manualBreakCount="1">
    <brk id="21" max="1048575" man="1"/>
  </colBreaks>
  <ignoredErrors>
    <ignoredError sqref="D11:L14 D16:H16 D23:L23 D25:L29 D31:L50 D107:L113 D115:L117 D119:L119 D121:L121 D123:L134 D136:L137 D139:L139 D147:L152 D154:L176 D178:L178 D180:L182 D184:L185 D187:L195 D197:L217 D219:L219 D221:L236 D240:L245 D247:L247 D249:L252 D254:L256 D380:L413 D415:L424 D426:L428 D430:L430 D434:L449 D451:L451 D456:L463 D465:L477 D479:L501 D503:L511 D515:L515 D513:L513 D521:L521 D517:L519 D523:L523 D525:L528 D530:L537 D539:L550 D552:L554 D556:L556 D558:L577 D580:L584 D586:L589 D591:L592 D594:L713 D715:L715 D717:L726 D728:L730 D732:L735 D737:L750 D752:L754 D756:L766 D768:L782 D784:L807 D809:L816 D818:L819 D821:L833 D835:L842 D844:L856 D858:L858 D860:L862 D239:H239 D864:L885 D18:L21 N13:P14 N16:P16 N18:P21 N23:P23 N25:P29 N31:P50 N107:P113 N115:P117 N119:P119 N121:P121 N123:P134 N136:P137 N139:P139 N147:P152 N154:P176 N178:P178 N180:P182 N184:P185 N187:P195 N197:P217 N219:P219 N221:P236 N239:P245 N247:P247 N249:P252 N254:P256 N380:P413 N415:P424 N426:P428 N430:P430 N434:P449 N451:P451 N456:P463 N465:P477 N479:P501 N503:P511 N515:P515 N513:P513 N521:P521 N517:P519 N523:P523 N525:P528 N530:P537 N539:P550 N552:P554 N556:P556 N558:P577 N580:P584 N586:P589 N591:P592 N594:P713 N715:P715 N717:P726 N728:P730 N732:P735 N737:P750 N752:P754 N756:P766 N768:P782 N784:P807 N809:P816 N818:P819 N821:P833 N835:P842 N844:P856 N858:P858 N860:P862 N864:P885 N453:P453 D453:L453 D140:L145 N140:P145 N258:P297 D258:L297 N299:P378 D299:L378 D51:L59 N51:P59 D60:L85 N60:P85 D86:L86 N86:P86 D87:L105 N87:P105 I432:K433" unlockedFormula="1"/>
    <ignoredError sqref="R11:S14 R16:S16 R18:S21 R23:S23 R25:S29 R107:S113 R115:S117 R119:S119 R121:S121 R123:S134 R136:S137 R147:S152 R154:S176 R178:S178 R180:S182 R184:S185 R187:S195 R197:S217 R219:S219 R221:S236 R240:S245 R247:S247 R249:S252 R254:S256 R380:S413 R415:S424 R426:S428 R430:S430 R434:S449 R451:S451 R456:S463 R465:S477 R479:S501 R503:S511 R515:S515 R513:S513 R521:S521 R517:S519 R523:S523 R525:S528 R530:S537 R539:S550 R552:S554 R556:S556 R558:S577 R580:S584 R586:S589 R591:S592 R594:S713 R715:S715 R717:S726 R728:S730 R732:S735 R737:S750 R752:S754 R756:S766 R768:S782 R784:S807 R809:S816 R818:S819 R821:S833 R835:S842 R844:S856 R858:S858 R860:S862 R864:S885 R453:S453 R139:S145 Q434:Q761 Q140:Q297 R258:S297 Q299:S378 R31:S105 I10 Q380:Q431 J10:Q10 I15:L15 I17:L17" calculatedColumn="1"/>
    <ignoredError sqref="I16:L16" unlockedFormula="1" calculatedColum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64B1F-64CA-4754-86F8-2CE3FBEDF563}">
  <sheetPr codeName="Лист4">
    <pageSetUpPr fitToPage="1"/>
  </sheetPr>
  <dimension ref="A1:AP885"/>
  <sheetViews>
    <sheetView topLeftCell="A2" zoomScale="80" zoomScaleNormal="80" workbookViewId="0">
      <pane xSplit="4" ySplit="6" topLeftCell="E8" activePane="bottomRight" state="frozen"/>
      <selection activeCell="A2" sqref="A2"/>
      <selection pane="topRight" activeCell="D2" sqref="D2"/>
      <selection pane="bottomLeft" activeCell="A8" sqref="A8"/>
      <selection pane="bottomRight" activeCell="C11" sqref="C11"/>
    </sheetView>
  </sheetViews>
  <sheetFormatPr defaultRowHeight="15" x14ac:dyDescent="0.25"/>
  <cols>
    <col min="1" max="1" width="5" customWidth="1"/>
    <col min="2" max="2" width="15" hidden="1" customWidth="1"/>
    <col min="3" max="3" width="54.85546875" customWidth="1"/>
    <col min="4" max="4" width="21.5703125" customWidth="1"/>
    <col min="5" max="5" width="16.7109375" customWidth="1"/>
    <col min="6" max="6" width="18.42578125" customWidth="1"/>
    <col min="7" max="11" width="16.7109375" customWidth="1"/>
    <col min="12" max="12" width="6.7109375" customWidth="1"/>
    <col min="13" max="13" width="18.28515625" customWidth="1"/>
    <col min="14" max="14" width="19.28515625" customWidth="1"/>
    <col min="15" max="15" width="22.28515625" customWidth="1"/>
    <col min="16" max="16" width="22.42578125" customWidth="1"/>
    <col min="17" max="17" width="22.7109375" customWidth="1"/>
    <col min="18" max="18" width="16.5703125" customWidth="1"/>
    <col min="19" max="19" width="17.42578125" customWidth="1"/>
    <col min="20" max="23" width="17.42578125" hidden="1" customWidth="1"/>
    <col min="24" max="24" width="15.28515625" customWidth="1"/>
    <col min="25" max="25" width="18.7109375" customWidth="1"/>
    <col min="26" max="26" width="16.7109375" customWidth="1"/>
    <col min="27" max="27" width="12.140625" customWidth="1"/>
  </cols>
  <sheetData>
    <row r="1" spans="1:27" x14ac:dyDescent="0.25">
      <c r="C1" s="43" t="b">
        <v>1</v>
      </c>
      <c r="R1" s="41"/>
      <c r="S1" s="41"/>
      <c r="T1" s="41"/>
      <c r="U1" s="41"/>
      <c r="V1" s="41"/>
      <c r="W1" s="41"/>
      <c r="X1" s="41"/>
      <c r="Y1" s="42"/>
    </row>
    <row r="2" spans="1:27" ht="15.75" x14ac:dyDescent="0.25">
      <c r="A2" s="167" t="s">
        <v>46</v>
      </c>
      <c r="B2" s="167" t="s">
        <v>959</v>
      </c>
      <c r="C2" s="167" t="s">
        <v>706</v>
      </c>
      <c r="D2" s="167" t="s">
        <v>707</v>
      </c>
      <c r="E2" s="167" t="s">
        <v>708</v>
      </c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 t="s">
        <v>709</v>
      </c>
      <c r="T2" s="167"/>
      <c r="U2" s="167"/>
      <c r="V2" s="167"/>
      <c r="W2" s="167"/>
      <c r="X2" s="167"/>
      <c r="Y2" s="167"/>
      <c r="Z2" s="167"/>
      <c r="AA2" s="167"/>
    </row>
    <row r="3" spans="1:27" ht="28.5" customHeight="1" x14ac:dyDescent="0.25">
      <c r="A3" s="167"/>
      <c r="B3" s="167"/>
      <c r="C3" s="167"/>
      <c r="D3" s="167"/>
      <c r="E3" s="167" t="s">
        <v>710</v>
      </c>
      <c r="F3" s="167"/>
      <c r="G3" s="167"/>
      <c r="H3" s="167"/>
      <c r="I3" s="167"/>
      <c r="J3" s="167"/>
      <c r="K3" s="167" t="s">
        <v>711</v>
      </c>
      <c r="L3" s="168" t="s">
        <v>712</v>
      </c>
      <c r="M3" s="168"/>
      <c r="N3" s="167" t="s">
        <v>713</v>
      </c>
      <c r="O3" s="167" t="s">
        <v>714</v>
      </c>
      <c r="P3" s="167"/>
      <c r="Q3" s="167"/>
      <c r="R3" s="167" t="s">
        <v>715</v>
      </c>
      <c r="S3" s="170" t="s">
        <v>716</v>
      </c>
      <c r="T3" s="170"/>
      <c r="U3" s="170"/>
      <c r="V3" s="170"/>
      <c r="W3" s="170"/>
      <c r="X3" s="168" t="s">
        <v>717</v>
      </c>
      <c r="Y3" s="168" t="s">
        <v>718</v>
      </c>
      <c r="Z3" s="171" t="s">
        <v>719</v>
      </c>
      <c r="AA3" s="168" t="s">
        <v>720</v>
      </c>
    </row>
    <row r="4" spans="1:27" ht="42.75" customHeight="1" x14ac:dyDescent="0.25">
      <c r="A4" s="167"/>
      <c r="B4" s="167"/>
      <c r="C4" s="167"/>
      <c r="D4" s="167"/>
      <c r="E4" s="167" t="s">
        <v>26</v>
      </c>
      <c r="F4" s="169" t="s">
        <v>27</v>
      </c>
      <c r="G4" s="169" t="s">
        <v>28</v>
      </c>
      <c r="H4" s="169" t="s">
        <v>29</v>
      </c>
      <c r="I4" s="169" t="s">
        <v>30</v>
      </c>
      <c r="J4" s="169" t="s">
        <v>31</v>
      </c>
      <c r="K4" s="167"/>
      <c r="L4" s="168"/>
      <c r="M4" s="168"/>
      <c r="N4" s="167"/>
      <c r="O4" s="44" t="s">
        <v>721</v>
      </c>
      <c r="P4" s="44" t="s">
        <v>722</v>
      </c>
      <c r="Q4" s="44" t="s">
        <v>723</v>
      </c>
      <c r="R4" s="167"/>
      <c r="S4" s="170"/>
      <c r="T4" s="170"/>
      <c r="U4" s="170"/>
      <c r="V4" s="170"/>
      <c r="W4" s="170"/>
      <c r="X4" s="168"/>
      <c r="Y4" s="168"/>
      <c r="Z4" s="171"/>
      <c r="AA4" s="168"/>
    </row>
    <row r="5" spans="1:27" ht="15.75" x14ac:dyDescent="0.25">
      <c r="A5" s="167"/>
      <c r="B5" s="167"/>
      <c r="C5" s="167"/>
      <c r="D5" s="167"/>
      <c r="E5" s="167"/>
      <c r="F5" s="169"/>
      <c r="G5" s="169"/>
      <c r="H5" s="169"/>
      <c r="I5" s="169"/>
      <c r="J5" s="169"/>
      <c r="K5" s="46" t="s">
        <v>32</v>
      </c>
      <c r="L5" s="167" t="s">
        <v>74</v>
      </c>
      <c r="M5" s="167"/>
      <c r="N5" s="46" t="s">
        <v>35</v>
      </c>
      <c r="O5" s="44" t="s">
        <v>75</v>
      </c>
      <c r="P5" s="44" t="s">
        <v>37</v>
      </c>
      <c r="Q5" s="44" t="s">
        <v>76</v>
      </c>
      <c r="R5" s="44" t="s">
        <v>39</v>
      </c>
      <c r="S5" s="47" t="s">
        <v>1</v>
      </c>
      <c r="T5" s="47" t="s">
        <v>949</v>
      </c>
      <c r="U5" s="47" t="s">
        <v>950</v>
      </c>
      <c r="V5" s="47" t="s">
        <v>951</v>
      </c>
      <c r="W5" s="47" t="s">
        <v>952</v>
      </c>
      <c r="X5" s="46" t="s">
        <v>40</v>
      </c>
      <c r="Y5" s="46" t="s">
        <v>41</v>
      </c>
      <c r="Z5" s="48" t="s">
        <v>42</v>
      </c>
      <c r="AA5" s="168"/>
    </row>
    <row r="6" spans="1:27" ht="15.75" x14ac:dyDescent="0.25">
      <c r="A6" s="167"/>
      <c r="B6" s="167"/>
      <c r="C6" s="167"/>
      <c r="D6" s="49" t="s">
        <v>72</v>
      </c>
      <c r="E6" s="49" t="s">
        <v>72</v>
      </c>
      <c r="F6" s="49" t="s">
        <v>72</v>
      </c>
      <c r="G6" s="49" t="s">
        <v>72</v>
      </c>
      <c r="H6" s="49" t="s">
        <v>72</v>
      </c>
      <c r="I6" s="49" t="s">
        <v>72</v>
      </c>
      <c r="J6" s="49" t="s">
        <v>72</v>
      </c>
      <c r="K6" s="49" t="s">
        <v>72</v>
      </c>
      <c r="L6" s="46" t="s">
        <v>724</v>
      </c>
      <c r="M6" s="49" t="s">
        <v>72</v>
      </c>
      <c r="N6" s="49" t="s">
        <v>72</v>
      </c>
      <c r="O6" s="49" t="s">
        <v>72</v>
      </c>
      <c r="P6" s="49"/>
      <c r="Q6" s="49"/>
      <c r="R6" s="49" t="s">
        <v>72</v>
      </c>
      <c r="S6" s="49" t="s">
        <v>72</v>
      </c>
      <c r="T6" s="49"/>
      <c r="U6" s="49"/>
      <c r="V6" s="49"/>
      <c r="W6" s="49"/>
      <c r="X6" s="49" t="s">
        <v>72</v>
      </c>
      <c r="Y6" s="49" t="s">
        <v>72</v>
      </c>
      <c r="Z6" s="50" t="s">
        <v>72</v>
      </c>
      <c r="AA6" s="49" t="s">
        <v>72</v>
      </c>
    </row>
    <row r="7" spans="1:27" x14ac:dyDescent="0.25">
      <c r="A7" s="75" t="s">
        <v>2</v>
      </c>
      <c r="B7" s="75" t="s">
        <v>962</v>
      </c>
      <c r="C7" s="75" t="s">
        <v>3</v>
      </c>
      <c r="D7" s="75" t="s">
        <v>4</v>
      </c>
      <c r="E7" s="75" t="s">
        <v>5</v>
      </c>
      <c r="F7" s="75" t="s">
        <v>6</v>
      </c>
      <c r="G7" s="75" t="s">
        <v>7</v>
      </c>
      <c r="H7" s="75" t="s">
        <v>8</v>
      </c>
      <c r="I7" s="75" t="s">
        <v>9</v>
      </c>
      <c r="J7" s="75" t="s">
        <v>10</v>
      </c>
      <c r="K7" s="75" t="s">
        <v>11</v>
      </c>
      <c r="L7" s="61" t="s">
        <v>12</v>
      </c>
      <c r="M7" s="75" t="s">
        <v>13</v>
      </c>
      <c r="N7" s="75" t="s">
        <v>14</v>
      </c>
      <c r="O7" s="75" t="s">
        <v>15</v>
      </c>
      <c r="P7" s="75" t="s">
        <v>725</v>
      </c>
      <c r="Q7" s="75" t="s">
        <v>726</v>
      </c>
      <c r="R7" s="75" t="s">
        <v>16</v>
      </c>
      <c r="S7" s="75" t="s">
        <v>17</v>
      </c>
      <c r="T7" s="75" t="s">
        <v>955</v>
      </c>
      <c r="U7" s="75" t="s">
        <v>956</v>
      </c>
      <c r="V7" s="75" t="s">
        <v>954</v>
      </c>
      <c r="W7" s="75" t="s">
        <v>953</v>
      </c>
      <c r="X7" s="75" t="s">
        <v>18</v>
      </c>
      <c r="Y7" s="75" t="s">
        <v>19</v>
      </c>
      <c r="Z7" s="172" t="s">
        <v>20</v>
      </c>
      <c r="AA7" s="75" t="s">
        <v>21</v>
      </c>
    </row>
    <row r="8" spans="1:27" ht="15.75" x14ac:dyDescent="0.25">
      <c r="A8" s="173">
        <f t="shared" ref="A8:A71" si="0">IF(NOT(ISERROR("Пермского края"=MID(C8,FIND("Пермского края",C8),14)))=$C$1,0,IF(NOT(ISERROR("город Пермь"=MID(C8,FIND("город Пермь",C8),11)))=$C$1,0,IF(NOT(ISERROR("Итого"=MID(C8,FIND("Итого",C8),5)))=$C$1,0,IF(NOT(ISERROR("Всего"=MID(C8,FIND("Всего",C8),5)))=$C$1,0,A7+1))))</f>
        <v>0</v>
      </c>
      <c r="B8" s="174" t="str">
        <f>IF(ISBLANK('Форма 1'!B8),"",'Форма 1'!B8)</f>
        <v/>
      </c>
      <c r="C8" s="175" t="str">
        <f>IF(ISBLANK('Форма 1'!C8),"",'Форма 1'!C8)</f>
        <v>Всего по МО</v>
      </c>
      <c r="D8" s="37">
        <f>IF(ISBLANK(C8),"Введите адрес",IF(C8='Форма 1'!C8,SUM(E8:K8,M8:S8,X8:AA8),"Ошибка в адресе!"))</f>
        <v>10763748993.240002</v>
      </c>
      <c r="E8" s="33">
        <f t="shared" ref="E8:Z8" si="1">SUM(E9,E237,E578)</f>
        <v>300994219.99999994</v>
      </c>
      <c r="F8" s="33">
        <f t="shared" si="1"/>
        <v>2067777480.46</v>
      </c>
      <c r="G8" s="33">
        <f t="shared" si="1"/>
        <v>117494760.66999999</v>
      </c>
      <c r="H8" s="33">
        <f t="shared" si="1"/>
        <v>186111627.83000001</v>
      </c>
      <c r="I8" s="33">
        <f t="shared" si="1"/>
        <v>470262205.25999999</v>
      </c>
      <c r="J8" s="33">
        <f t="shared" si="1"/>
        <v>204350097.07999998</v>
      </c>
      <c r="K8" s="33">
        <f t="shared" si="1"/>
        <v>126547703.24000001</v>
      </c>
      <c r="L8" s="144">
        <f t="shared" si="1"/>
        <v>254</v>
      </c>
      <c r="M8" s="33">
        <f t="shared" si="1"/>
        <v>843270694.0400002</v>
      </c>
      <c r="N8" s="33">
        <f t="shared" si="1"/>
        <v>3518045816.75</v>
      </c>
      <c r="O8" s="33">
        <f t="shared" si="1"/>
        <v>1776910413.4099998</v>
      </c>
      <c r="P8" s="33">
        <f t="shared" si="1"/>
        <v>888599138.51999986</v>
      </c>
      <c r="Q8" s="33">
        <f t="shared" si="1"/>
        <v>0</v>
      </c>
      <c r="R8" s="33">
        <f t="shared" si="1"/>
        <v>235546357.59999999</v>
      </c>
      <c r="S8" s="33">
        <f t="shared" si="1"/>
        <v>2408784.5699999998</v>
      </c>
      <c r="T8" s="33">
        <f t="shared" si="1"/>
        <v>1763887.75</v>
      </c>
      <c r="U8" s="33">
        <f t="shared" si="1"/>
        <v>77661.55</v>
      </c>
      <c r="V8" s="33">
        <f t="shared" si="1"/>
        <v>420422.81000000006</v>
      </c>
      <c r="W8" s="33">
        <f t="shared" si="1"/>
        <v>146812.46</v>
      </c>
      <c r="X8" s="33">
        <f t="shared" si="1"/>
        <v>24801158.699999999</v>
      </c>
      <c r="Y8" s="33">
        <f t="shared" si="1"/>
        <v>0</v>
      </c>
      <c r="Z8" s="33">
        <f t="shared" si="1"/>
        <v>628535.11</v>
      </c>
      <c r="AA8" s="33"/>
    </row>
    <row r="9" spans="1:27" ht="15.75" x14ac:dyDescent="0.25">
      <c r="A9" s="176">
        <f t="shared" si="0"/>
        <v>0</v>
      </c>
      <c r="B9" s="177" t="str">
        <f>IF(ISBLANK('Форма 1'!B9),"",'Форма 1'!B9)</f>
        <v/>
      </c>
      <c r="C9" s="40" t="str">
        <f>IF(ISBLANK('Форма 1'!C9),"",'Форма 1'!C9)</f>
        <v>Итого на 2024 год</v>
      </c>
      <c r="D9" s="37">
        <f>IF(ISBLANK(C9),"Введите адрес",IF(C9='Форма 1'!C9,SUM(E9:K9,M9:S9,X9:AA9),"Ошибка в адресе!"))</f>
        <v>3013837803.4400001</v>
      </c>
      <c r="E9" s="33">
        <f>SUM(E10,E15,E17,E22,E24,E30,E106,E114,E118,E120,E122,E135,E138,E146,E153,E177,E179,E183,E186,E196,E218,E220)</f>
        <v>94677523.009999976</v>
      </c>
      <c r="F9" s="33">
        <f t="shared" ref="F9:Z9" si="2">SUM(F10,F15,F17,F22,F24,F30,F106,F114,F118,F120,F122,F135,F138,F146,F153,F177,F179,F183,F186,F196,F218,F220)</f>
        <v>402545614.98000002</v>
      </c>
      <c r="G9" s="33">
        <f t="shared" si="2"/>
        <v>23714528.75</v>
      </c>
      <c r="H9" s="33">
        <f t="shared" si="2"/>
        <v>55096121.149999991</v>
      </c>
      <c r="I9" s="33">
        <f t="shared" si="2"/>
        <v>159629875.97</v>
      </c>
      <c r="J9" s="33">
        <f t="shared" si="2"/>
        <v>34637823.899999999</v>
      </c>
      <c r="K9" s="33">
        <f t="shared" si="2"/>
        <v>17188348.670000002</v>
      </c>
      <c r="L9" s="33">
        <f t="shared" si="2"/>
        <v>55</v>
      </c>
      <c r="M9" s="33">
        <f t="shared" si="2"/>
        <v>171662102.63999999</v>
      </c>
      <c r="N9" s="33">
        <f t="shared" si="2"/>
        <v>919881721.81000018</v>
      </c>
      <c r="O9" s="33">
        <f t="shared" si="2"/>
        <v>433499965.71999991</v>
      </c>
      <c r="P9" s="33">
        <f t="shared" si="2"/>
        <v>617551823.12999988</v>
      </c>
      <c r="Q9" s="33">
        <f t="shared" si="2"/>
        <v>0</v>
      </c>
      <c r="R9" s="33">
        <f t="shared" si="2"/>
        <v>77464165.480000004</v>
      </c>
      <c r="S9" s="33">
        <f t="shared" si="2"/>
        <v>1863807.3399999999</v>
      </c>
      <c r="T9" s="33">
        <f t="shared" si="2"/>
        <v>1515720.5</v>
      </c>
      <c r="U9" s="33">
        <f t="shared" si="2"/>
        <v>34687.5</v>
      </c>
      <c r="V9" s="33">
        <f t="shared" si="2"/>
        <v>313399.34000000003</v>
      </c>
      <c r="W9" s="33">
        <f t="shared" si="2"/>
        <v>0</v>
      </c>
      <c r="X9" s="33">
        <f t="shared" si="2"/>
        <v>3878095.32</v>
      </c>
      <c r="Y9" s="33">
        <f t="shared" si="2"/>
        <v>0</v>
      </c>
      <c r="Z9" s="33">
        <f t="shared" si="2"/>
        <v>546285.56999999995</v>
      </c>
      <c r="AA9" s="33"/>
    </row>
    <row r="10" spans="1:27" ht="15.75" x14ac:dyDescent="0.25">
      <c r="A10" s="178">
        <f t="shared" si="0"/>
        <v>0</v>
      </c>
      <c r="B10" s="179" t="str">
        <f>IF(ISBLANK('Форма 1'!B10),"",'Форма 1'!B10)</f>
        <v/>
      </c>
      <c r="C10" s="38" t="str">
        <f>IF(ISBLANK('Форма 1'!C10),"",'Форма 1'!C10)</f>
        <v>Александровский муниципальный округ Пермского края</v>
      </c>
      <c r="D10" s="39">
        <f>IF(ISBLANK(C10),"Введите адрес",IF(C10='Форма 1'!C10,SUM(E10:K10,M10:S10,X10:AA10),"Ошибка в адресе!"))</f>
        <v>36121821.439999998</v>
      </c>
      <c r="E10" s="39">
        <f>SUM(E11:E14)</f>
        <v>457877.89</v>
      </c>
      <c r="F10" s="39">
        <f t="shared" ref="F10:Z10" si="3">SUM(F11:F14)</f>
        <v>5196062.2300000004</v>
      </c>
      <c r="G10" s="39">
        <f t="shared" si="3"/>
        <v>0</v>
      </c>
      <c r="H10" s="39">
        <f t="shared" si="3"/>
        <v>233701.93</v>
      </c>
      <c r="I10" s="39">
        <f t="shared" si="3"/>
        <v>0</v>
      </c>
      <c r="J10" s="39">
        <f t="shared" si="3"/>
        <v>398779.71</v>
      </c>
      <c r="K10" s="39">
        <f t="shared" si="3"/>
        <v>0</v>
      </c>
      <c r="L10" s="145">
        <f t="shared" si="3"/>
        <v>0</v>
      </c>
      <c r="M10" s="39">
        <f t="shared" si="3"/>
        <v>0</v>
      </c>
      <c r="N10" s="39">
        <f t="shared" si="3"/>
        <v>29835399.68</v>
      </c>
      <c r="O10" s="39">
        <f t="shared" si="3"/>
        <v>0</v>
      </c>
      <c r="P10" s="39">
        <f t="shared" si="3"/>
        <v>0</v>
      </c>
      <c r="Q10" s="39">
        <f t="shared" si="3"/>
        <v>0</v>
      </c>
      <c r="R10" s="39">
        <f t="shared" si="3"/>
        <v>0</v>
      </c>
      <c r="S10" s="39">
        <f t="shared" si="3"/>
        <v>0</v>
      </c>
      <c r="T10" s="39">
        <f t="shared" si="3"/>
        <v>0</v>
      </c>
      <c r="U10" s="39">
        <f t="shared" si="3"/>
        <v>0</v>
      </c>
      <c r="V10" s="39">
        <f t="shared" si="3"/>
        <v>0</v>
      </c>
      <c r="W10" s="39">
        <f t="shared" si="3"/>
        <v>0</v>
      </c>
      <c r="X10" s="39">
        <f t="shared" si="3"/>
        <v>0</v>
      </c>
      <c r="Y10" s="39">
        <f t="shared" si="3"/>
        <v>0</v>
      </c>
      <c r="Z10" s="39">
        <f t="shared" si="3"/>
        <v>0</v>
      </c>
      <c r="AA10" s="39"/>
    </row>
    <row r="11" spans="1:27" x14ac:dyDescent="0.25">
      <c r="A11" s="52">
        <f t="shared" si="0"/>
        <v>1</v>
      </c>
      <c r="B11" s="94" t="str">
        <f>IF(ISBLANK('Форма 1'!B11),"",'Форма 1'!B11)</f>
        <v>Александровский муниципальный округ Пермского края</v>
      </c>
      <c r="C11" s="161" t="str">
        <f>IF(ISBLANK('Форма 1'!C11),"",'Форма 1'!C11)</f>
        <v>г. Александровск, ул. Жданова, д. 24</v>
      </c>
      <c r="D11" s="51">
        <f>IF(ISBLANK(C11),"Введите адрес",IF(C11='Форма 1'!C11,SUM(E11:K11,M11:S11,X11:AA11),"Ошибка в адресе!"))</f>
        <v>12198336.49</v>
      </c>
      <c r="E11" s="53">
        <f>IF(ISNUMBER('Форма 1'!X11),ROUND('Форма 1'!$I11*VLOOKUP('Форма 1'!$G11,'Предельники 2022'!$B$4:$X$28,'Форма 1'!X$7),2),"")</f>
        <v>457877.89</v>
      </c>
      <c r="F11" s="53">
        <f>IF(ISNUMBER('Форма 1'!Y11),ROUND('Форма 1'!$I11*VLOOKUP('Форма 1'!$G11,'Предельники 2022'!$B$4:$X$28,'Форма 1'!Y$7),2),"")</f>
        <v>5196062.2300000004</v>
      </c>
      <c r="G11" s="53" t="str">
        <f>IF(ISNUMBER('Форма 1'!Z11),ROUND('Форма 1'!$I11*VLOOKUP('Форма 1'!$G11,'Предельники 2022'!$B$4:$X$28,'Форма 1'!Z$7),2),"")</f>
        <v/>
      </c>
      <c r="H11" s="53">
        <f>IF(ISNUMBER('Форма 1'!AA11),ROUND('Форма 1'!$I11*VLOOKUP('Форма 1'!$G11,'Предельники 2022'!$B$4:$X$28,'Форма 1'!AA$7),2),"")</f>
        <v>233701.93</v>
      </c>
      <c r="I11" s="53" t="str">
        <f>IF(ISNUMBER('Форма 1'!AB11),ROUND('Форма 1'!$I11*VLOOKUP('Форма 1'!$G11,'Предельники 2022'!$B$4:$X$28,'Форма 1'!AB$7),2),"")</f>
        <v/>
      </c>
      <c r="J11" s="53">
        <f>IF(ISNUMBER('Форма 1'!AC11),ROUND('Форма 1'!$I11*VLOOKUP('Форма 1'!$G11,'Предельники 2022'!$B$4:$X$28,'Форма 1'!AC$7),2),"")</f>
        <v>398779.71</v>
      </c>
      <c r="K11" s="53" t="str">
        <f>IF(ISNUMBER('Форма 1'!AD11),ROUND('Форма 1'!$I11*VLOOKUP('Форма 1'!$G11,'Предельники 2022'!$B$4:$X$28,'Форма 1'!AD$7),2),"")</f>
        <v/>
      </c>
      <c r="L11" s="54" t="str">
        <f>IF(ISBLANK('Форма 1'!AE11),"",'Форма 1'!AE11)</f>
        <v/>
      </c>
      <c r="M11" s="55" t="str">
        <f>IF(ISBLANK('Форма 1'!AF11),"",'Форма 1'!AF11)</f>
        <v/>
      </c>
      <c r="N11" s="53">
        <f>IF(ISNUMBER('Форма 1'!AG11),ROUND('Форма 1'!$I11*VLOOKUP('Форма 1'!$G11,'Предельники 2022'!$B$4:$X$28,'Форма 1'!AG$7),2),"")</f>
        <v>5911914.7300000004</v>
      </c>
      <c r="O11" s="53" t="str">
        <f>IF(ISNUMBER('Форма 1'!$AH11),ROUND('Форма 1'!$I11*VLOOKUP('Форма 1'!$G11,'Предельники 2022'!$B$4:$X$28,'Форма 1'!$AH$7,0),2),"")</f>
        <v/>
      </c>
      <c r="P11" s="53" t="str">
        <f>IF(ISNUMBER('Форма 1'!$AI11),ROUND('Форма 1'!$I11*VLOOKUP('Форма 1'!$G11,'Предельники 2022'!$B$4:$X$28,'Форма 1'!$AI$7,0),2),"")</f>
        <v/>
      </c>
      <c r="Q11" s="53" t="str">
        <f>IF(ISNUMBER('Форма 1'!$AJ11),ROUND('Форма 1'!$I11*VLOOKUP('Форма 1'!$G11,'Предельники 2022'!$B$4:$X$28,'Форма 1'!$AJ$7,0),2),"")</f>
        <v/>
      </c>
      <c r="R11" s="53" t="str">
        <f>IF(ISNUMBER('Форма 1'!AK11),ROUND('Форма 1'!$I11*VLOOKUP('Форма 1'!$G11,'Предельники 2022'!$B$4:$X$28,'Форма 1'!AK$7),2),"")</f>
        <v/>
      </c>
      <c r="S11" s="55" t="str">
        <f>IF(SUM(T11:W11)=0,"",SUM(T11:W11))</f>
        <v/>
      </c>
      <c r="T11" s="55" t="str">
        <f>IF(ISNUMBER('Форма 1'!AL11),INDEX('Предельники 2022'!$C$4:$X$28,MATCH('Форма 1'!$H11,'Предельники 2022'!$B$4:$B$28,0),MATCH(T$5,'Предельники 2022'!$C$3:$X$3,0)),"")</f>
        <v/>
      </c>
      <c r="U11" s="55" t="str">
        <f>IF(ISNUMBER('Форма 1'!AM11),INDEX('Предельники 2022'!$C$4:$X$28,MATCH('Форма 1'!$H11,'Предельники 2022'!$B$4:$B$28,0),MATCH(U$5,'Предельники 2022'!$C$3:$X$3,0)),"")</f>
        <v/>
      </c>
      <c r="V11" s="55" t="str">
        <f>IF(ISNUMBER('Форма 1'!AN11),INDEX('Предельники 2022'!$C$4:$X$28,MATCH('Форма 1'!$H11,'Предельники 2022'!$B$4:$B$28,0),MATCH(V$5,'Предельники 2022'!$C$3:$X$3,0)),"")</f>
        <v/>
      </c>
      <c r="W11" s="55" t="str">
        <f>IF(ISNUMBER('Форма 1'!AO11),INDEX('Предельники 2022'!$C$4:$X$28,MATCH('Форма 1'!$H11,'Предельники 2022'!$B$4:$B$28,0),MATCH(W$5,'Предельники 2022'!$C$3:$X$3,0)),"")</f>
        <v/>
      </c>
      <c r="X11" s="53" t="str">
        <f>IF(ISNUMBER('Форма 1'!AP11),ROUND('Форма 1'!$I11*VLOOKUP('Форма 1'!$G11,'Предельники 2022'!$B$4:$X$28,'Форма 1'!AP$7),2),"")</f>
        <v/>
      </c>
      <c r="Y11" s="53" t="str">
        <f>IF(ISNUMBER('Форма 1'!AQ11),ROUND('Форма 1'!$I11*VLOOKUP('Форма 1'!$G11,'Предельники 2022'!$B$4:$X$28,'Форма 1'!AQ$7),2),"")</f>
        <v/>
      </c>
      <c r="Z11" s="53" t="str">
        <f>IF(ISNUMBER('Форма 1'!AR11),ROUND('Форма 1'!$I11*VLOOKUP('Форма 1'!$G11,'Предельники 2022'!$B$4:$X$28,'Форма 1'!AR$7),2),"")</f>
        <v/>
      </c>
      <c r="AA11" s="55"/>
    </row>
    <row r="12" spans="1:27" x14ac:dyDescent="0.25">
      <c r="A12" s="52">
        <f t="shared" si="0"/>
        <v>2</v>
      </c>
      <c r="B12" s="94" t="str">
        <f>IF(ISBLANK('Форма 1'!B12),"",'Форма 1'!B12)</f>
        <v>Александровский муниципальный округ Пермского края</v>
      </c>
      <c r="C12" s="161" t="str">
        <f>IF(ISBLANK('Форма 1'!C12),"",'Форма 1'!C12)</f>
        <v>г. Александровск, ул. Ким, д. 22</v>
      </c>
      <c r="D12" s="51">
        <f>IF(ISBLANK(C12),"Введите адрес",IF(C12='Форма 1'!C12,SUM(E12:K12,M12:S12,X12:AA12),"Ошибка в адресе!"))</f>
        <v>11832908.73</v>
      </c>
      <c r="E12" s="53" t="str">
        <f>IF(ISNUMBER('Форма 1'!X12),ROUND('Форма 1'!$I12*VLOOKUP('Форма 1'!$G12,'Предельники 2022'!$B$4:$X$28,'Форма 1'!X$7),2),"")</f>
        <v/>
      </c>
      <c r="F12" s="53" t="str">
        <f>IF(ISNUMBER('Форма 1'!Y12),ROUND('Форма 1'!$I12*VLOOKUP('Форма 1'!$G12,'Предельники 2022'!$B$4:$X$28,'Форма 1'!Y$7),2),"")</f>
        <v/>
      </c>
      <c r="G12" s="53" t="str">
        <f>IF(ISNUMBER('Форма 1'!Z12),ROUND('Форма 1'!$I12*VLOOKUP('Форма 1'!$G12,'Предельники 2022'!$B$4:$X$28,'Форма 1'!Z$7),2),"")</f>
        <v/>
      </c>
      <c r="H12" s="53" t="str">
        <f>IF(ISNUMBER('Форма 1'!AA12),ROUND('Форма 1'!$I12*VLOOKUP('Форма 1'!$G12,'Предельники 2022'!$B$4:$X$28,'Форма 1'!AA$7),2),"")</f>
        <v/>
      </c>
      <c r="I12" s="53" t="str">
        <f>IF(ISNUMBER('Форма 1'!AB12),ROUND('Форма 1'!$I12*VLOOKUP('Форма 1'!$G12,'Предельники 2022'!$B$4:$X$28,'Форма 1'!AB$7),2),"")</f>
        <v/>
      </c>
      <c r="J12" s="53" t="str">
        <f>IF(ISNUMBER('Форма 1'!AC12),ROUND('Форма 1'!$I12*VLOOKUP('Форма 1'!$G12,'Предельники 2022'!$B$4:$X$28,'Форма 1'!AC$7),2),"")</f>
        <v/>
      </c>
      <c r="K12" s="53" t="str">
        <f>IF(ISNUMBER('Форма 1'!AD12),ROUND('Форма 1'!$I12*VLOOKUP('Форма 1'!$G12,'Предельники 2022'!$B$4:$X$28,'Форма 1'!AD$7),2),"")</f>
        <v/>
      </c>
      <c r="L12" s="54" t="str">
        <f>IF(ISBLANK('Форма 1'!AE12),"",'Форма 1'!AE12)</f>
        <v/>
      </c>
      <c r="M12" s="55" t="str">
        <f>IF(ISBLANK('Форма 1'!AF12),"",'Форма 1'!AF12)</f>
        <v/>
      </c>
      <c r="N12" s="53">
        <f>IF(ISNUMBER('Форма 1'!AG12),ROUND('Форма 1'!$I12*VLOOKUP('Форма 1'!$G12,'Предельники 2022'!$B$4:$X$28,'Форма 1'!AG$7),2),"")</f>
        <v>11832908.73</v>
      </c>
      <c r="O12" s="53" t="str">
        <f>IF(ISNUMBER('Форма 1'!$AH12),ROUND('Форма 1'!$I12*VLOOKUP('Форма 1'!$G12,'Предельники 2022'!$B$4:$X$28,'Форма 1'!$AH$7,0),2),"")</f>
        <v/>
      </c>
      <c r="P12" s="53" t="str">
        <f>IF(ISNUMBER('Форма 1'!$AI12),ROUND('Форма 1'!$I12*VLOOKUP('Форма 1'!$G12,'Предельники 2022'!$B$4:$X$28,'Форма 1'!$AI$7,0),2),"")</f>
        <v/>
      </c>
      <c r="Q12" s="53" t="str">
        <f>IF(ISNUMBER('Форма 1'!$AJ12),ROUND('Форма 1'!$I12*VLOOKUP('Форма 1'!$G12,'Предельники 2022'!$B$4:$X$28,'Форма 1'!$AJ$7,0),2),"")</f>
        <v/>
      </c>
      <c r="R12" s="53" t="str">
        <f>IF(ISNUMBER('Форма 1'!AK12),ROUND('Форма 1'!$I12*VLOOKUP('Форма 1'!$G12,'Предельники 2022'!$B$4:$X$28,'Форма 1'!AK$7),2),"")</f>
        <v/>
      </c>
      <c r="S12" s="55" t="str">
        <f t="shared" ref="S12:S69" si="4">IF(SUM(T12:W12)=0,"",SUM(T12:W12))</f>
        <v/>
      </c>
      <c r="T12" s="55" t="str">
        <f>IF(ISNUMBER('Форма 1'!AL12),INDEX('Предельники 2022'!$C$4:$X$28,MATCH('Форма 1'!$H12,'Предельники 2022'!$B$4:$B$28,0),MATCH(T$5,'Предельники 2022'!$C$3:$X$3,0)),"")</f>
        <v/>
      </c>
      <c r="U12" s="55" t="str">
        <f>IF(ISNUMBER('Форма 1'!AM12),INDEX('Предельники 2022'!$C$4:$X$28,MATCH('Форма 1'!$H12,'Предельники 2022'!$B$4:$B$28,0),MATCH(U$5,'Предельники 2022'!$C$3:$X$3,0)),"")</f>
        <v/>
      </c>
      <c r="V12" s="55" t="str">
        <f>IF(ISNUMBER('Форма 1'!AN12),INDEX('Предельники 2022'!$C$4:$X$28,MATCH('Форма 1'!$H12,'Предельники 2022'!$B$4:$B$28,0),MATCH(V$5,'Предельники 2022'!$C$3:$X$3,0)),"")</f>
        <v/>
      </c>
      <c r="W12" s="55" t="str">
        <f>IF(ISNUMBER('Форма 1'!AO12),INDEX('Предельники 2022'!$C$4:$X$28,MATCH('Форма 1'!$H12,'Предельники 2022'!$B$4:$B$28,0),MATCH(W$5,'Предельники 2022'!$C$3:$X$3,0)),"")</f>
        <v/>
      </c>
      <c r="X12" s="53" t="str">
        <f>IF(ISNUMBER('Форма 1'!AP12),ROUND('Форма 1'!$I12*VLOOKUP('Форма 1'!$G12,'Предельники 2022'!$B$4:$X$28,'Форма 1'!AP$7),2),"")</f>
        <v/>
      </c>
      <c r="Y12" s="53" t="str">
        <f>IF(ISNUMBER('Форма 1'!AQ12),ROUND('Форма 1'!$I12*VLOOKUP('Форма 1'!$G12,'Предельники 2022'!$B$4:$X$28,'Форма 1'!AQ$7),2),"")</f>
        <v/>
      </c>
      <c r="Z12" s="53" t="str">
        <f>IF(ISNUMBER('Форма 1'!AR12),ROUND('Форма 1'!$I12*VLOOKUP('Форма 1'!$G12,'Предельники 2022'!$B$4:$X$28,'Форма 1'!AR$7),2),"")</f>
        <v/>
      </c>
      <c r="AA12" s="55"/>
    </row>
    <row r="13" spans="1:27" x14ac:dyDescent="0.25">
      <c r="A13" s="52">
        <f t="shared" si="0"/>
        <v>3</v>
      </c>
      <c r="B13" s="94" t="str">
        <f>IF(ISBLANK('Форма 1'!B13),"",'Форма 1'!B13)</f>
        <v>Александровский муниципальный округ Пермского края</v>
      </c>
      <c r="C13" s="161" t="str">
        <f>IF(ISBLANK('Форма 1'!C13),"",'Форма 1'!C13)</f>
        <v>п. Лытвенский, ул. 9 Пятилетки, д. 3</v>
      </c>
      <c r="D13" s="51">
        <f>IF(ISBLANK(C13),"Введите адрес",IF(C13='Форма 1'!C13,SUM(E13:K13,M13:S13,X13:AA13),"Ошибка в адресе!"))</f>
        <v>6265824.8799999999</v>
      </c>
      <c r="E13" s="53" t="str">
        <f>IF(ISNUMBER('Форма 1'!X13),ROUND('Форма 1'!$I13*VLOOKUP('Форма 1'!$G13,'Предельники 2022'!$B$4:$X$28,'Форма 1'!X$7),2),"")</f>
        <v/>
      </c>
      <c r="F13" s="53" t="str">
        <f>IF(ISNUMBER('Форма 1'!Y13),ROUND('Форма 1'!$I13*VLOOKUP('Форма 1'!$G13,'Предельники 2022'!$B$4:$X$28,'Форма 1'!Y$7),2),"")</f>
        <v/>
      </c>
      <c r="G13" s="53" t="str">
        <f>IF(ISNUMBER('Форма 1'!Z13),ROUND('Форма 1'!$I13*VLOOKUP('Форма 1'!$G13,'Предельники 2022'!$B$4:$X$28,'Форма 1'!Z$7),2),"")</f>
        <v/>
      </c>
      <c r="H13" s="53" t="str">
        <f>IF(ISNUMBER('Форма 1'!AA13),ROUND('Форма 1'!$I13*VLOOKUP('Форма 1'!$G13,'Предельники 2022'!$B$4:$X$28,'Форма 1'!AA$7),2),"")</f>
        <v/>
      </c>
      <c r="I13" s="53" t="str">
        <f>IF(ISNUMBER('Форма 1'!AB13),ROUND('Форма 1'!$I13*VLOOKUP('Форма 1'!$G13,'Предельники 2022'!$B$4:$X$28,'Форма 1'!AB$7),2),"")</f>
        <v/>
      </c>
      <c r="J13" s="53" t="str">
        <f>IF(ISNUMBER('Форма 1'!AC13),ROUND('Форма 1'!$I13*VLOOKUP('Форма 1'!$G13,'Предельники 2022'!$B$4:$X$28,'Форма 1'!AC$7),2),"")</f>
        <v/>
      </c>
      <c r="K13" s="53" t="str">
        <f>IF(ISNUMBER('Форма 1'!AD13),ROUND('Форма 1'!$I13*VLOOKUP('Форма 1'!$G13,'Предельники 2022'!$B$4:$X$28,'Форма 1'!AD$7),2),"")</f>
        <v/>
      </c>
      <c r="L13" s="54" t="str">
        <f>IF(ISBLANK('Форма 1'!AE13),"",'Форма 1'!AE13)</f>
        <v/>
      </c>
      <c r="M13" s="55" t="str">
        <f>IF(ISBLANK('Форма 1'!AF13),"",'Форма 1'!AF13)</f>
        <v/>
      </c>
      <c r="N13" s="53">
        <f>IF(ISNUMBER('Форма 1'!AG13),ROUND('Форма 1'!$I13*VLOOKUP('Форма 1'!$G13,'Предельники 2022'!$B$4:$X$28,'Форма 1'!AG$7),2),"")</f>
        <v>6265824.8799999999</v>
      </c>
      <c r="O13" s="53" t="str">
        <f>IF(ISNUMBER('Форма 1'!$AH13),ROUND('Форма 1'!$I13*VLOOKUP('Форма 1'!$G13,'Предельники 2022'!$B$4:$X$28,'Форма 1'!$AH$7,0),2),"")</f>
        <v/>
      </c>
      <c r="P13" s="53" t="str">
        <f>IF(ISNUMBER('Форма 1'!$AI13),ROUND('Форма 1'!$I13*VLOOKUP('Форма 1'!$G13,'Предельники 2022'!$B$4:$X$28,'Форма 1'!$AI$7,0),2),"")</f>
        <v/>
      </c>
      <c r="Q13" s="53" t="str">
        <f>IF(ISNUMBER('Форма 1'!$AJ13),ROUND('Форма 1'!$I13*VLOOKUP('Форма 1'!$G13,'Предельники 2022'!$B$4:$X$28,'Форма 1'!$AJ$7,0),2),"")</f>
        <v/>
      </c>
      <c r="R13" s="53" t="str">
        <f>IF(ISNUMBER('Форма 1'!AK13),ROUND('Форма 1'!$I13*VLOOKUP('Форма 1'!$G13,'Предельники 2022'!$B$4:$X$28,'Форма 1'!AK$7),2),"")</f>
        <v/>
      </c>
      <c r="S13" s="55" t="str">
        <f t="shared" si="4"/>
        <v/>
      </c>
      <c r="T13" s="55" t="str">
        <f>IF(ISNUMBER('Форма 1'!AL13),INDEX('Предельники 2022'!$C$4:$X$28,MATCH('Форма 1'!$H13,'Предельники 2022'!$B$4:$B$28,0),MATCH(T$5,'Предельники 2022'!$C$3:$X$3,0)),"")</f>
        <v/>
      </c>
      <c r="U13" s="55" t="str">
        <f>IF(ISNUMBER('Форма 1'!AM13),INDEX('Предельники 2022'!$C$4:$X$28,MATCH('Форма 1'!$H13,'Предельники 2022'!$B$4:$B$28,0),MATCH(U$5,'Предельники 2022'!$C$3:$X$3,0)),"")</f>
        <v/>
      </c>
      <c r="V13" s="55" t="str">
        <f>IF(ISNUMBER('Форма 1'!AN13),INDEX('Предельники 2022'!$C$4:$X$28,MATCH('Форма 1'!$H13,'Предельники 2022'!$B$4:$B$28,0),MATCH(V$5,'Предельники 2022'!$C$3:$X$3,0)),"")</f>
        <v/>
      </c>
      <c r="W13" s="55" t="str">
        <f>IF(ISNUMBER('Форма 1'!AO13),INDEX('Предельники 2022'!$C$4:$X$28,MATCH('Форма 1'!$H13,'Предельники 2022'!$B$4:$B$28,0),MATCH(W$5,'Предельники 2022'!$C$3:$X$3,0)),"")</f>
        <v/>
      </c>
      <c r="X13" s="53" t="str">
        <f>IF(ISNUMBER('Форма 1'!AP13),ROUND('Форма 1'!$I13*VLOOKUP('Форма 1'!$G13,'Предельники 2022'!$B$4:$X$28,'Форма 1'!AP$7),2),"")</f>
        <v/>
      </c>
      <c r="Y13" s="53" t="str">
        <f>IF(ISNUMBER('Форма 1'!AQ13),ROUND('Форма 1'!$I13*VLOOKUP('Форма 1'!$G13,'Предельники 2022'!$B$4:$X$28,'Форма 1'!AQ$7),2),"")</f>
        <v/>
      </c>
      <c r="Z13" s="53" t="str">
        <f>IF(ISNUMBER('Форма 1'!AR13),ROUND('Форма 1'!$I13*VLOOKUP('Форма 1'!$G13,'Предельники 2022'!$B$4:$X$28,'Форма 1'!AR$7),2),"")</f>
        <v/>
      </c>
      <c r="AA13" s="55"/>
    </row>
    <row r="14" spans="1:27" x14ac:dyDescent="0.25">
      <c r="A14" s="52">
        <f t="shared" si="0"/>
        <v>4</v>
      </c>
      <c r="B14" s="94" t="str">
        <f>IF(ISBLANK('Форма 1'!B14),"",'Форма 1'!B14)</f>
        <v>Александровский муниципальный округ Пермского края</v>
      </c>
      <c r="C14" s="161" t="str">
        <f>IF(ISBLANK('Форма 1'!C14),"",'Форма 1'!C14)</f>
        <v>п. Яйва, ул. 6-ой Пятилетки, д. 13</v>
      </c>
      <c r="D14" s="51">
        <f>IF(ISBLANK(C14),"Введите адрес",IF(C14='Форма 1'!C14,SUM(E14:K14,M14:S14,X14:AA14),"Ошибка в адресе!"))</f>
        <v>5824751.3399999999</v>
      </c>
      <c r="E14" s="53" t="str">
        <f>IF(ISNUMBER('Форма 1'!X14),ROUND('Форма 1'!$I14*VLOOKUP('Форма 1'!$G14,'Предельники 2022'!$B$4:$X$28,'Форма 1'!X$7),2),"")</f>
        <v/>
      </c>
      <c r="F14" s="53" t="str">
        <f>IF(ISNUMBER('Форма 1'!Y14),ROUND('Форма 1'!$I14*VLOOKUP('Форма 1'!$G14,'Предельники 2022'!$B$4:$X$28,'Форма 1'!Y$7),2),"")</f>
        <v/>
      </c>
      <c r="G14" s="53" t="str">
        <f>IF(ISNUMBER('Форма 1'!Z14),ROUND('Форма 1'!$I14*VLOOKUP('Форма 1'!$G14,'Предельники 2022'!$B$4:$X$28,'Форма 1'!Z$7),2),"")</f>
        <v/>
      </c>
      <c r="H14" s="53" t="str">
        <f>IF(ISNUMBER('Форма 1'!AA14),ROUND('Форма 1'!$I14*VLOOKUP('Форма 1'!$G14,'Предельники 2022'!$B$4:$X$28,'Форма 1'!AA$7),2),"")</f>
        <v/>
      </c>
      <c r="I14" s="53" t="str">
        <f>IF(ISNUMBER('Форма 1'!AB14),ROUND('Форма 1'!$I14*VLOOKUP('Форма 1'!$G14,'Предельники 2022'!$B$4:$X$28,'Форма 1'!AB$7),2),"")</f>
        <v/>
      </c>
      <c r="J14" s="53" t="str">
        <f>IF(ISNUMBER('Форма 1'!AC14),ROUND('Форма 1'!$I14*VLOOKUP('Форма 1'!$G14,'Предельники 2022'!$B$4:$X$28,'Форма 1'!AC$7),2),"")</f>
        <v/>
      </c>
      <c r="K14" s="53" t="str">
        <f>IF(ISNUMBER('Форма 1'!AD14),ROUND('Форма 1'!$I14*VLOOKUP('Форма 1'!$G14,'Предельники 2022'!$B$4:$X$28,'Форма 1'!AD$7),2),"")</f>
        <v/>
      </c>
      <c r="L14" s="54" t="str">
        <f>IF(ISBLANK('Форма 1'!AE14),"",'Форма 1'!AE14)</f>
        <v/>
      </c>
      <c r="M14" s="55" t="str">
        <f>IF(ISBLANK('Форма 1'!AF14),"",'Форма 1'!AF14)</f>
        <v/>
      </c>
      <c r="N14" s="53">
        <f>IF(ISNUMBER('Форма 1'!AG14),ROUND('Форма 1'!$I14*VLOOKUP('Форма 1'!$G14,'Предельники 2022'!$B$4:$X$28,'Форма 1'!AG$7),2),"")</f>
        <v>5824751.3399999999</v>
      </c>
      <c r="O14" s="53" t="str">
        <f>IF(ISNUMBER('Форма 1'!$AH14),ROUND('Форма 1'!$I14*VLOOKUP('Форма 1'!$G14,'Предельники 2022'!$B$4:$X$28,'Форма 1'!$AH$7,0),2),"")</f>
        <v/>
      </c>
      <c r="P14" s="53" t="str">
        <f>IF(ISNUMBER('Форма 1'!$AI14),ROUND('Форма 1'!$I14*VLOOKUP('Форма 1'!$G14,'Предельники 2022'!$B$4:$X$28,'Форма 1'!$AI$7,0),2),"")</f>
        <v/>
      </c>
      <c r="Q14" s="53" t="str">
        <f>IF(ISNUMBER('Форма 1'!$AJ14),ROUND('Форма 1'!$I14*VLOOKUP('Форма 1'!$G14,'Предельники 2022'!$B$4:$X$28,'Форма 1'!$AJ$7,0),2),"")</f>
        <v/>
      </c>
      <c r="R14" s="53" t="str">
        <f>IF(ISNUMBER('Форма 1'!AK14),ROUND('Форма 1'!$I14*VLOOKUP('Форма 1'!$G14,'Предельники 2022'!$B$4:$X$28,'Форма 1'!AK$7),2),"")</f>
        <v/>
      </c>
      <c r="S14" s="55" t="str">
        <f t="shared" si="4"/>
        <v/>
      </c>
      <c r="T14" s="55" t="str">
        <f>IF(ISNUMBER('Форма 1'!AL14),INDEX('Предельники 2022'!$C$4:$X$28,MATCH('Форма 1'!$H14,'Предельники 2022'!$B$4:$B$28,0),MATCH(T$5,'Предельники 2022'!$C$3:$X$3,0)),"")</f>
        <v/>
      </c>
      <c r="U14" s="55" t="str">
        <f>IF(ISNUMBER('Форма 1'!AM14),INDEX('Предельники 2022'!$C$4:$X$28,MATCH('Форма 1'!$H14,'Предельники 2022'!$B$4:$B$28,0),MATCH(U$5,'Предельники 2022'!$C$3:$X$3,0)),"")</f>
        <v/>
      </c>
      <c r="V14" s="55" t="str">
        <f>IF(ISNUMBER('Форма 1'!AN14),INDEX('Предельники 2022'!$C$4:$X$28,MATCH('Форма 1'!$H14,'Предельники 2022'!$B$4:$B$28,0),MATCH(V$5,'Предельники 2022'!$C$3:$X$3,0)),"")</f>
        <v/>
      </c>
      <c r="W14" s="55" t="str">
        <f>IF(ISNUMBER('Форма 1'!AO14),INDEX('Предельники 2022'!$C$4:$X$28,MATCH('Форма 1'!$H14,'Предельники 2022'!$B$4:$B$28,0),MATCH(W$5,'Предельники 2022'!$C$3:$X$3,0)),"")</f>
        <v/>
      </c>
      <c r="X14" s="53" t="str">
        <f>IF(ISNUMBER('Форма 1'!AP14),ROUND('Форма 1'!$I14*VLOOKUP('Форма 1'!$G14,'Предельники 2022'!$B$4:$X$28,'Форма 1'!AP$7),2),"")</f>
        <v/>
      </c>
      <c r="Y14" s="53" t="str">
        <f>IF(ISNUMBER('Форма 1'!AQ14),ROUND('Форма 1'!$I14*VLOOKUP('Форма 1'!$G14,'Предельники 2022'!$B$4:$X$28,'Форма 1'!AQ$7),2),"")</f>
        <v/>
      </c>
      <c r="Z14" s="53" t="str">
        <f>IF(ISNUMBER('Форма 1'!AR14),ROUND('Форма 1'!$I14*VLOOKUP('Форма 1'!$G14,'Предельники 2022'!$B$4:$X$28,'Форма 1'!AR$7),2),"")</f>
        <v/>
      </c>
      <c r="AA14" s="55"/>
    </row>
    <row r="15" spans="1:27" ht="15.75" x14ac:dyDescent="0.25">
      <c r="A15" s="178">
        <f t="shared" si="0"/>
        <v>0</v>
      </c>
      <c r="B15" s="179" t="str">
        <f>IF(ISBLANK('Форма 1'!B15),"",'Форма 1'!B15)</f>
        <v/>
      </c>
      <c r="C15" s="38" t="str">
        <f>IF(ISBLANK('Форма 1'!C15),"",'Форма 1'!C15)</f>
        <v>Березовский муниципальный округ Пермского края</v>
      </c>
      <c r="D15" s="39">
        <f>IF(ISBLANK(C15),"Введите адрес",IF(C15='Форма 1'!C15,SUM(E15:K15,M15:S15,X15:AA15),"Ошибка в адресе!"))</f>
        <v>1819236.23</v>
      </c>
      <c r="E15" s="39">
        <f>SUM(E16)</f>
        <v>0</v>
      </c>
      <c r="F15" s="39">
        <f t="shared" ref="F15:Z15" si="5">SUM(F16)</f>
        <v>0</v>
      </c>
      <c r="G15" s="39">
        <f t="shared" si="5"/>
        <v>0</v>
      </c>
      <c r="H15" s="39">
        <f t="shared" si="5"/>
        <v>0</v>
      </c>
      <c r="I15" s="39">
        <f t="shared" si="5"/>
        <v>0</v>
      </c>
      <c r="J15" s="39">
        <f t="shared" si="5"/>
        <v>0</v>
      </c>
      <c r="K15" s="39">
        <f t="shared" si="5"/>
        <v>0</v>
      </c>
      <c r="L15" s="145">
        <f t="shared" si="5"/>
        <v>0</v>
      </c>
      <c r="M15" s="39">
        <f t="shared" si="5"/>
        <v>0</v>
      </c>
      <c r="N15" s="39">
        <f t="shared" si="5"/>
        <v>0</v>
      </c>
      <c r="O15" s="39">
        <f t="shared" si="5"/>
        <v>1819236.23</v>
      </c>
      <c r="P15" s="39">
        <f t="shared" si="5"/>
        <v>0</v>
      </c>
      <c r="Q15" s="39">
        <f t="shared" si="5"/>
        <v>0</v>
      </c>
      <c r="R15" s="39">
        <f t="shared" si="5"/>
        <v>0</v>
      </c>
      <c r="S15" s="39">
        <f t="shared" si="5"/>
        <v>0</v>
      </c>
      <c r="T15" s="39">
        <f t="shared" si="5"/>
        <v>0</v>
      </c>
      <c r="U15" s="39">
        <f t="shared" si="5"/>
        <v>0</v>
      </c>
      <c r="V15" s="39">
        <f t="shared" si="5"/>
        <v>0</v>
      </c>
      <c r="W15" s="39">
        <f t="shared" si="5"/>
        <v>0</v>
      </c>
      <c r="X15" s="39">
        <f t="shared" si="5"/>
        <v>0</v>
      </c>
      <c r="Y15" s="39">
        <f t="shared" si="5"/>
        <v>0</v>
      </c>
      <c r="Z15" s="39">
        <f t="shared" si="5"/>
        <v>0</v>
      </c>
      <c r="AA15" s="39"/>
    </row>
    <row r="16" spans="1:27" x14ac:dyDescent="0.25">
      <c r="A16" s="52">
        <f t="shared" si="0"/>
        <v>1</v>
      </c>
      <c r="B16" s="94" t="str">
        <f>IF(ISBLANK('Форма 1'!B16),"",'Форма 1'!B16)</f>
        <v>Березовский муниципальный округ Пермского края</v>
      </c>
      <c r="C16" s="161" t="str">
        <f>IF(ISBLANK('Форма 1'!C16),"",'Форма 1'!C16)</f>
        <v>с. Березовка, ул. Советская, д. 48</v>
      </c>
      <c r="D16" s="51">
        <f>IF(ISBLANK(C16),"Введите адрес",IF(C16='Форма 1'!C16,SUM(E16:K16,M16:S16,X16:AA16),"Ошибка в адресе!"))</f>
        <v>1819236.23</v>
      </c>
      <c r="E16" s="53" t="str">
        <f>IF(ISNUMBER('Форма 1'!X16),ROUND('Форма 1'!$I16*VLOOKUP('Форма 1'!$G16,'Предельники 2022'!$B$4:$X$28,'Форма 1'!X$7),2),"")</f>
        <v/>
      </c>
      <c r="F16" s="53" t="str">
        <f>IF(ISNUMBER('Форма 1'!Y16),ROUND('Форма 1'!$I16*VLOOKUP('Форма 1'!$G16,'Предельники 2022'!$B$4:$X$28,'Форма 1'!Y$7),2),"")</f>
        <v/>
      </c>
      <c r="G16" s="53" t="str">
        <f>IF(ISNUMBER('Форма 1'!Z16),ROUND('Форма 1'!$I16*VLOOKUP('Форма 1'!$G16,'Предельники 2022'!$B$4:$X$28,'Форма 1'!Z$7),2),"")</f>
        <v/>
      </c>
      <c r="H16" s="53" t="str">
        <f>IF(ISNUMBER('Форма 1'!AA16),ROUND('Форма 1'!$I16*VLOOKUP('Форма 1'!$G16,'Предельники 2022'!$B$4:$X$28,'Форма 1'!AA$7),2),"")</f>
        <v/>
      </c>
      <c r="I16" s="53" t="str">
        <f>IF(ISNUMBER('Форма 1'!AB16),ROUND('Форма 1'!$I16*VLOOKUP('Форма 1'!$G16,'Предельники 2022'!$B$4:$X$28,'Форма 1'!AB$7),2),"")</f>
        <v/>
      </c>
      <c r="J16" s="53" t="str">
        <f>IF(ISNUMBER('Форма 1'!AC16),ROUND('Форма 1'!$I16*VLOOKUP('Форма 1'!$G16,'Предельники 2022'!$B$4:$X$28,'Форма 1'!AC$7),2),"")</f>
        <v/>
      </c>
      <c r="K16" s="53" t="str">
        <f>IF(ISNUMBER('Форма 1'!AD16),ROUND('Форма 1'!$I16*VLOOKUP('Форма 1'!$G16,'Предельники 2022'!$B$4:$X$28,'Форма 1'!AD$7),2),"")</f>
        <v/>
      </c>
      <c r="L16" s="54" t="str">
        <f>IF(ISBLANK('Форма 1'!AE16),"",'Форма 1'!AE16)</f>
        <v/>
      </c>
      <c r="M16" s="55" t="str">
        <f>IF(ISBLANK('Форма 1'!AF16),"",'Форма 1'!AF16)</f>
        <v/>
      </c>
      <c r="N16" s="53" t="str">
        <f>IF(ISNUMBER('Форма 1'!AG16),ROUND('Форма 1'!$I16*VLOOKUP('Форма 1'!$G16,'Предельники 2022'!$B$4:$X$28,'Форма 1'!AG$7),2),"")</f>
        <v/>
      </c>
      <c r="O16" s="53">
        <f>IF(ISNUMBER('Форма 1'!$AH16),ROUND('Форма 1'!$I16*VLOOKUP('Форма 1'!$G16,'Предельники 2022'!$B$4:$X$28,'Форма 1'!$AH$7,0),2),"")</f>
        <v>1819236.23</v>
      </c>
      <c r="P16" s="53" t="str">
        <f>IF(ISNUMBER('Форма 1'!$AI16),ROUND('Форма 1'!$I16*VLOOKUP('Форма 1'!$G16,'Предельники 2022'!$B$4:$X$28,'Форма 1'!$AI$7,0),2),"")</f>
        <v/>
      </c>
      <c r="Q16" s="53" t="str">
        <f>IF(ISNUMBER('Форма 1'!$AJ16),ROUND('Форма 1'!$I16*VLOOKUP('Форма 1'!$G16,'Предельники 2022'!$B$4:$X$28,'Форма 1'!$AJ$7,0),2),"")</f>
        <v/>
      </c>
      <c r="R16" s="53" t="str">
        <f>IF(ISNUMBER('Форма 1'!AK16),ROUND('Форма 1'!$I16*VLOOKUP('Форма 1'!$G16,'Предельники 2022'!$B$4:$X$28,'Форма 1'!AK$7),2),"")</f>
        <v/>
      </c>
      <c r="S16" s="55" t="str">
        <f t="shared" si="4"/>
        <v/>
      </c>
      <c r="T16" s="55" t="str">
        <f>IF(ISNUMBER('Форма 1'!AL16),INDEX('Предельники 2022'!$C$4:$X$28,MATCH('Форма 1'!$H16,'Предельники 2022'!$B$4:$B$28,0),MATCH(T$5,'Предельники 2022'!$C$3:$X$3,0)),"")</f>
        <v/>
      </c>
      <c r="U16" s="55" t="str">
        <f>IF(ISNUMBER('Форма 1'!AM16),INDEX('Предельники 2022'!$C$4:$X$28,MATCH('Форма 1'!$H16,'Предельники 2022'!$B$4:$B$28,0),MATCH(U$5,'Предельники 2022'!$C$3:$X$3,0)),"")</f>
        <v/>
      </c>
      <c r="V16" s="55" t="str">
        <f>IF(ISNUMBER('Форма 1'!AN16),INDEX('Предельники 2022'!$C$4:$X$28,MATCH('Форма 1'!$H16,'Предельники 2022'!$B$4:$B$28,0),MATCH(V$5,'Предельники 2022'!$C$3:$X$3,0)),"")</f>
        <v/>
      </c>
      <c r="W16" s="55" t="str">
        <f>IF(ISNUMBER('Форма 1'!AO16),INDEX('Предельники 2022'!$C$4:$X$28,MATCH('Форма 1'!$H16,'Предельники 2022'!$B$4:$B$28,0),MATCH(W$5,'Предельники 2022'!$C$3:$X$3,0)),"")</f>
        <v/>
      </c>
      <c r="X16" s="53" t="str">
        <f>IF(ISNUMBER('Форма 1'!AP16),ROUND('Форма 1'!$I16*VLOOKUP('Форма 1'!$G16,'Предельники 2022'!$B$4:$X$28,'Форма 1'!AP$7),2),"")</f>
        <v/>
      </c>
      <c r="Y16" s="53" t="str">
        <f>IF(ISNUMBER('Форма 1'!AQ16),ROUND('Форма 1'!$I16*VLOOKUP('Форма 1'!$G16,'Предельники 2022'!$B$4:$X$28,'Форма 1'!AQ$7),2),"")</f>
        <v/>
      </c>
      <c r="Z16" s="53" t="str">
        <f>IF(ISNUMBER('Форма 1'!AR16),ROUND('Форма 1'!$I16*VLOOKUP('Форма 1'!$G16,'Предельники 2022'!$B$4:$X$28,'Форма 1'!AR$7),2),"")</f>
        <v/>
      </c>
      <c r="AA16" s="55"/>
    </row>
    <row r="17" spans="1:27" ht="15.75" x14ac:dyDescent="0.25">
      <c r="A17" s="178">
        <f t="shared" si="0"/>
        <v>0</v>
      </c>
      <c r="B17" s="179" t="str">
        <f>IF(ISBLANK('Форма 1'!B17),"",'Форма 1'!B17)</f>
        <v/>
      </c>
      <c r="C17" s="38" t="str">
        <f>IF(ISBLANK('Форма 1'!C17),"",'Форма 1'!C17)</f>
        <v>Верещагинский городской округ Пермского края</v>
      </c>
      <c r="D17" s="39">
        <f>IF(ISBLANK(C17),"Введите адрес",IF(C17='Форма 1'!C17,SUM(E17:K17,M17:S17,X17:AA17),"Ошибка в адресе!"))</f>
        <v>24896601.149999999</v>
      </c>
      <c r="E17" s="39">
        <f>SUM(E18:E21)</f>
        <v>344720.45</v>
      </c>
      <c r="F17" s="39">
        <f t="shared" ref="F17:Z17" si="6">SUM(F18:F21)</f>
        <v>8205237.21</v>
      </c>
      <c r="G17" s="39">
        <f t="shared" si="6"/>
        <v>1724011.56</v>
      </c>
      <c r="H17" s="39">
        <f t="shared" si="6"/>
        <v>520779.69</v>
      </c>
      <c r="I17" s="39">
        <f t="shared" si="6"/>
        <v>0</v>
      </c>
      <c r="J17" s="39">
        <f t="shared" si="6"/>
        <v>300227.48</v>
      </c>
      <c r="K17" s="39">
        <f t="shared" si="6"/>
        <v>592235.35</v>
      </c>
      <c r="L17" s="145">
        <f t="shared" si="6"/>
        <v>0</v>
      </c>
      <c r="M17" s="39">
        <f t="shared" si="6"/>
        <v>0</v>
      </c>
      <c r="N17" s="39">
        <f t="shared" si="6"/>
        <v>9227760.1799999997</v>
      </c>
      <c r="O17" s="39">
        <f t="shared" si="6"/>
        <v>2713703.76</v>
      </c>
      <c r="P17" s="39">
        <f t="shared" si="6"/>
        <v>0</v>
      </c>
      <c r="Q17" s="39">
        <f t="shared" si="6"/>
        <v>0</v>
      </c>
      <c r="R17" s="39">
        <f t="shared" si="6"/>
        <v>1267925.47</v>
      </c>
      <c r="S17" s="39">
        <f t="shared" si="6"/>
        <v>0</v>
      </c>
      <c r="T17" s="39">
        <f t="shared" si="6"/>
        <v>0</v>
      </c>
      <c r="U17" s="39">
        <f t="shared" si="6"/>
        <v>0</v>
      </c>
      <c r="V17" s="39">
        <f t="shared" si="6"/>
        <v>0</v>
      </c>
      <c r="W17" s="39">
        <f t="shared" si="6"/>
        <v>0</v>
      </c>
      <c r="X17" s="39">
        <f t="shared" si="6"/>
        <v>0</v>
      </c>
      <c r="Y17" s="39">
        <f t="shared" si="6"/>
        <v>0</v>
      </c>
      <c r="Z17" s="39">
        <f t="shared" si="6"/>
        <v>0</v>
      </c>
      <c r="AA17" s="39"/>
    </row>
    <row r="18" spans="1:27" x14ac:dyDescent="0.25">
      <c r="A18" s="52">
        <f t="shared" si="0"/>
        <v>1</v>
      </c>
      <c r="B18" s="94" t="str">
        <f>IF(ISBLANK('Форма 1'!B18),"",'Форма 1'!B18)</f>
        <v>Верещагинский городской округ Пермского края</v>
      </c>
      <c r="C18" s="161" t="str">
        <f>IF(ISBLANK('Форма 1'!C18),"",'Форма 1'!C18)</f>
        <v>г. Верещагино, ул. 12 Декабря, д. 93</v>
      </c>
      <c r="D18" s="51">
        <f>IF(ISBLANK(C18),"Введите адрес",IF(C18='Форма 1'!C18,SUM(E18:K18,M18:S18,X18:AA18),"Ошибка в адресе!"))</f>
        <v>4956729.57</v>
      </c>
      <c r="E18" s="53" t="str">
        <f>IF(ISNUMBER('Форма 1'!X18),ROUND('Форма 1'!$I18*VLOOKUP('Форма 1'!$G18,'Предельники 2022'!$B$4:$X$28,'Форма 1'!X$7),2),"")</f>
        <v/>
      </c>
      <c r="F18" s="53">
        <f>IF(ISNUMBER('Форма 1'!Y18),ROUND('Форма 1'!$I18*VLOOKUP('Форма 1'!$G18,'Предельники 2022'!$B$4:$X$28,'Форма 1'!Y$7),2),"")</f>
        <v>4293301.33</v>
      </c>
      <c r="G18" s="53" t="str">
        <f>IF(ISNUMBER('Форма 1'!Z18),ROUND('Форма 1'!$I18*VLOOKUP('Форма 1'!$G18,'Предельники 2022'!$B$4:$X$28,'Форма 1'!Z$7),2),"")</f>
        <v/>
      </c>
      <c r="H18" s="53" t="str">
        <f>IF(ISNUMBER('Форма 1'!AA18),ROUND('Форма 1'!$I18*VLOOKUP('Форма 1'!$G18,'Предельники 2022'!$B$4:$X$28,'Форма 1'!AA$7),2),"")</f>
        <v/>
      </c>
      <c r="I18" s="53" t="str">
        <f>IF(ISNUMBER('Форма 1'!AB18),ROUND('Форма 1'!$I18*VLOOKUP('Форма 1'!$G18,'Предельники 2022'!$B$4:$X$28,'Форма 1'!AB$7),2),"")</f>
        <v/>
      </c>
      <c r="J18" s="53" t="str">
        <f>IF(ISNUMBER('Форма 1'!AC18),ROUND('Форма 1'!$I18*VLOOKUP('Форма 1'!$G18,'Предельники 2022'!$B$4:$X$28,'Форма 1'!AC$7),2),"")</f>
        <v/>
      </c>
      <c r="K18" s="53" t="str">
        <f>IF(ISNUMBER('Форма 1'!AD18),ROUND('Форма 1'!$I18*VLOOKUP('Форма 1'!$G18,'Предельники 2022'!$B$4:$X$28,'Форма 1'!AD$7),2),"")</f>
        <v/>
      </c>
      <c r="L18" s="54" t="str">
        <f>IF(ISBLANK('Форма 1'!AE18),"",'Форма 1'!AE18)</f>
        <v/>
      </c>
      <c r="M18" s="55" t="str">
        <f>IF(ISBLANK('Форма 1'!AF18),"",'Форма 1'!AF18)</f>
        <v/>
      </c>
      <c r="N18" s="53" t="str">
        <f>IF(ISNUMBER('Форма 1'!AG18),ROUND('Форма 1'!$I18*VLOOKUP('Форма 1'!$G18,'Предельники 2022'!$B$4:$X$28,'Форма 1'!AG$7),2),"")</f>
        <v/>
      </c>
      <c r="O18" s="53" t="str">
        <f>IF(ISNUMBER('Форма 1'!$AH18),ROUND('Форма 1'!$I18*VLOOKUP('Форма 1'!$G18,'Предельники 2022'!$B$4:$X$28,'Форма 1'!$AH$7,0),2),"")</f>
        <v/>
      </c>
      <c r="P18" s="53" t="str">
        <f>IF(ISNUMBER('Форма 1'!$AI18),ROUND('Форма 1'!$I18*VLOOKUP('Форма 1'!$G18,'Предельники 2022'!$B$4:$X$28,'Форма 1'!$AI$7,0),2),"")</f>
        <v/>
      </c>
      <c r="Q18" s="53" t="str">
        <f>IF(ISNUMBER('Форма 1'!$AJ18),ROUND('Форма 1'!$I18*VLOOKUP('Форма 1'!$G18,'Предельники 2022'!$B$4:$X$28,'Форма 1'!$AJ$7,0),2),"")</f>
        <v/>
      </c>
      <c r="R18" s="53">
        <f>IF(ISNUMBER('Форма 1'!AK18),ROUND('Форма 1'!$I18*VLOOKUP('Форма 1'!$G18,'Предельники 2022'!$B$4:$X$28,'Форма 1'!AK$7),2),"")</f>
        <v>663428.24</v>
      </c>
      <c r="S18" s="55" t="str">
        <f t="shared" si="4"/>
        <v/>
      </c>
      <c r="T18" s="55" t="str">
        <f>IF(ISNUMBER('Форма 1'!AL18),INDEX('Предельники 2022'!$C$4:$X$28,MATCH('Форма 1'!$H18,'Предельники 2022'!$B$4:$B$28,0),MATCH(T$5,'Предельники 2022'!$C$3:$X$3,0)),"")</f>
        <v/>
      </c>
      <c r="U18" s="55" t="str">
        <f>IF(ISNUMBER('Форма 1'!AM18),INDEX('Предельники 2022'!$C$4:$X$28,MATCH('Форма 1'!$H18,'Предельники 2022'!$B$4:$B$28,0),MATCH(U$5,'Предельники 2022'!$C$3:$X$3,0)),"")</f>
        <v/>
      </c>
      <c r="V18" s="55" t="str">
        <f>IF(ISNUMBER('Форма 1'!AN18),INDEX('Предельники 2022'!$C$4:$X$28,MATCH('Форма 1'!$H18,'Предельники 2022'!$B$4:$B$28,0),MATCH(V$5,'Предельники 2022'!$C$3:$X$3,0)),"")</f>
        <v/>
      </c>
      <c r="W18" s="55" t="str">
        <f>IF(ISNUMBER('Форма 1'!AO18),INDEX('Предельники 2022'!$C$4:$X$28,MATCH('Форма 1'!$H18,'Предельники 2022'!$B$4:$B$28,0),MATCH(W$5,'Предельники 2022'!$C$3:$X$3,0)),"")</f>
        <v/>
      </c>
      <c r="X18" s="53" t="str">
        <f>IF(ISNUMBER('Форма 1'!AP18),ROUND('Форма 1'!$I18*VLOOKUP('Форма 1'!$G18,'Предельники 2022'!$B$4:$X$28,'Форма 1'!AP$7),2),"")</f>
        <v/>
      </c>
      <c r="Y18" s="53" t="str">
        <f>IF(ISNUMBER('Форма 1'!AQ18),ROUND('Форма 1'!$I18*VLOOKUP('Форма 1'!$G18,'Предельники 2022'!$B$4:$X$28,'Форма 1'!AQ$7),2),"")</f>
        <v/>
      </c>
      <c r="Z18" s="53" t="str">
        <f>IF(ISNUMBER('Форма 1'!AR18),ROUND('Форма 1'!$I18*VLOOKUP('Форма 1'!$G18,'Предельники 2022'!$B$4:$X$28,'Форма 1'!AR$7),2),"")</f>
        <v/>
      </c>
      <c r="AA18" s="55"/>
    </row>
    <row r="19" spans="1:27" x14ac:dyDescent="0.25">
      <c r="A19" s="52">
        <f t="shared" si="0"/>
        <v>2</v>
      </c>
      <c r="B19" s="94" t="str">
        <f>IF(ISBLANK('Форма 1'!B19),"",'Форма 1'!B19)</f>
        <v>Верещагинский городской округ Пермского края</v>
      </c>
      <c r="C19" s="161" t="str">
        <f>IF(ISBLANK('Форма 1'!C19),"",'Форма 1'!C19)</f>
        <v>г. Верещагино, ул. Железнодорожная, д. 71А</v>
      </c>
      <c r="D19" s="51">
        <f>IF(ISBLANK(C19),"Введите адрес",IF(C19='Форма 1'!C19,SUM(E19:K19,M19:S19,X19:AA19),"Ошибка в адресе!"))</f>
        <v>13094142.789999999</v>
      </c>
      <c r="E19" s="53">
        <f>IF(ISNUMBER('Форма 1'!X19),ROUND('Форма 1'!$I19*VLOOKUP('Форма 1'!$G19,'Предельники 2022'!$B$4:$X$28,'Форма 1'!X$7),2),"")</f>
        <v>344720.45</v>
      </c>
      <c r="F19" s="53">
        <f>IF(ISNUMBER('Форма 1'!Y19),ROUND('Форма 1'!$I19*VLOOKUP('Форма 1'!$G19,'Предельники 2022'!$B$4:$X$28,'Форма 1'!Y$7),2),"")</f>
        <v>3911935.88</v>
      </c>
      <c r="G19" s="53" t="str">
        <f>IF(ISNUMBER('Форма 1'!Z19),ROUND('Форма 1'!$I19*VLOOKUP('Форма 1'!$G19,'Предельники 2022'!$B$4:$X$28,'Форма 1'!Z$7),2),"")</f>
        <v/>
      </c>
      <c r="H19" s="53">
        <f>IF(ISNUMBER('Форма 1'!AA19),ROUND('Форма 1'!$I19*VLOOKUP('Форма 1'!$G19,'Предельники 2022'!$B$4:$X$28,'Форма 1'!AA$7),2),"")</f>
        <v>175946.12</v>
      </c>
      <c r="I19" s="53" t="str">
        <f>IF(ISNUMBER('Форма 1'!AB19),ROUND('Форма 1'!$I19*VLOOKUP('Форма 1'!$G19,'Предельники 2022'!$B$4:$X$28,'Форма 1'!AB$7),2),"")</f>
        <v/>
      </c>
      <c r="J19" s="53">
        <f>IF(ISNUMBER('Форма 1'!AC19),ROUND('Форма 1'!$I19*VLOOKUP('Форма 1'!$G19,'Предельники 2022'!$B$4:$X$28,'Форма 1'!AC$7),2),"")</f>
        <v>300227.48</v>
      </c>
      <c r="K19" s="53">
        <f>IF(ISNUMBER('Форма 1'!AD19),ROUND('Форма 1'!$I19*VLOOKUP('Форма 1'!$G19,'Предельники 2022'!$B$4:$X$28,'Форма 1'!AD$7),2),"")</f>
        <v>592235.35</v>
      </c>
      <c r="L19" s="54" t="str">
        <f>IF(ISBLANK('Форма 1'!AE19),"",'Форма 1'!AE19)</f>
        <v/>
      </c>
      <c r="M19" s="55" t="str">
        <f>IF(ISBLANK('Форма 1'!AF19),"",'Форма 1'!AF19)</f>
        <v/>
      </c>
      <c r="N19" s="53">
        <f>IF(ISNUMBER('Форма 1'!AG19),ROUND('Форма 1'!$I19*VLOOKUP('Форма 1'!$G19,'Предельники 2022'!$B$4:$X$28,'Форма 1'!AG$7),2),"")</f>
        <v>4450876.5199999996</v>
      </c>
      <c r="O19" s="53">
        <f>IF(ISNUMBER('Форма 1'!$AH19),ROUND('Форма 1'!$I19*VLOOKUP('Форма 1'!$G19,'Предельники 2022'!$B$4:$X$28,'Форма 1'!$AH$7,0),2),"")</f>
        <v>2713703.76</v>
      </c>
      <c r="P19" s="53" t="str">
        <f>IF(ISNUMBER('Форма 1'!$AI19),ROUND('Форма 1'!$I19*VLOOKUP('Форма 1'!$G19,'Предельники 2022'!$B$4:$X$28,'Форма 1'!$AI$7,0),2),"")</f>
        <v/>
      </c>
      <c r="Q19" s="53" t="str">
        <f>IF(ISNUMBER('Форма 1'!$AJ19),ROUND('Форма 1'!$I19*VLOOKUP('Форма 1'!$G19,'Предельники 2022'!$B$4:$X$28,'Форма 1'!$AJ$7,0),2),"")</f>
        <v/>
      </c>
      <c r="R19" s="53">
        <f>IF(ISNUMBER('Форма 1'!AK19),ROUND('Форма 1'!$I19*VLOOKUP('Форма 1'!$G19,'Предельники 2022'!$B$4:$X$28,'Форма 1'!AK$7),2),"")</f>
        <v>604497.23</v>
      </c>
      <c r="S19" s="55" t="str">
        <f t="shared" si="4"/>
        <v/>
      </c>
      <c r="T19" s="55" t="str">
        <f>IF(ISNUMBER('Форма 1'!AL19),INDEX('Предельники 2022'!$C$4:$X$28,MATCH('Форма 1'!$H19,'Предельники 2022'!$B$4:$B$28,0),MATCH(T$5,'Предельники 2022'!$C$3:$X$3,0)),"")</f>
        <v/>
      </c>
      <c r="U19" s="55" t="str">
        <f>IF(ISNUMBER('Форма 1'!AM19),INDEX('Предельники 2022'!$C$4:$X$28,MATCH('Форма 1'!$H19,'Предельники 2022'!$B$4:$B$28,0),MATCH(U$5,'Предельники 2022'!$C$3:$X$3,0)),"")</f>
        <v/>
      </c>
      <c r="V19" s="55" t="str">
        <f>IF(ISNUMBER('Форма 1'!AN19),INDEX('Предельники 2022'!$C$4:$X$28,MATCH('Форма 1'!$H19,'Предельники 2022'!$B$4:$B$28,0),MATCH(V$5,'Предельники 2022'!$C$3:$X$3,0)),"")</f>
        <v/>
      </c>
      <c r="W19" s="55" t="str">
        <f>IF(ISNUMBER('Форма 1'!AO19),INDEX('Предельники 2022'!$C$4:$X$28,MATCH('Форма 1'!$H19,'Предельники 2022'!$B$4:$B$28,0),MATCH(W$5,'Предельники 2022'!$C$3:$X$3,0)),"")</f>
        <v/>
      </c>
      <c r="X19" s="53" t="str">
        <f>IF(ISNUMBER('Форма 1'!AP19),ROUND('Форма 1'!$I19*VLOOKUP('Форма 1'!$G19,'Предельники 2022'!$B$4:$X$28,'Форма 1'!AP$7),2),"")</f>
        <v/>
      </c>
      <c r="Y19" s="53" t="str">
        <f>IF(ISNUMBER('Форма 1'!AQ19),ROUND('Форма 1'!$I19*VLOOKUP('Форма 1'!$G19,'Предельники 2022'!$B$4:$X$28,'Форма 1'!AQ$7),2),"")</f>
        <v/>
      </c>
      <c r="Z19" s="53" t="str">
        <f>IF(ISNUMBER('Форма 1'!AR19),ROUND('Форма 1'!$I19*VLOOKUP('Форма 1'!$G19,'Предельники 2022'!$B$4:$X$28,'Форма 1'!AR$7),2),"")</f>
        <v/>
      </c>
      <c r="AA19" s="55"/>
    </row>
    <row r="20" spans="1:27" x14ac:dyDescent="0.25">
      <c r="A20" s="52">
        <f t="shared" si="0"/>
        <v>3</v>
      </c>
      <c r="B20" s="94" t="str">
        <f>IF(ISBLANK('Форма 1'!B20),"",'Форма 1'!B20)</f>
        <v>Верещагинский городской округ Пермского края</v>
      </c>
      <c r="C20" s="161" t="str">
        <f>IF(ISBLANK('Форма 1'!C20),"",'Форма 1'!C20)</f>
        <v>г. Верещагино, ул. Карла Маркса, д. 58</v>
      </c>
      <c r="D20" s="51">
        <f>IF(ISBLANK(C20),"Введите адрес",IF(C20='Форма 1'!C20,SUM(E20:K20,M20:S20,X20:AA20),"Ошибка в адресе!"))</f>
        <v>1724011.56</v>
      </c>
      <c r="E20" s="53" t="str">
        <f>IF(ISNUMBER('Форма 1'!X20),ROUND('Форма 1'!$I20*VLOOKUP('Форма 1'!$G20,'Предельники 2022'!$B$4:$X$28,'Форма 1'!X$7),2),"")</f>
        <v/>
      </c>
      <c r="F20" s="53" t="str">
        <f>IF(ISNUMBER('Форма 1'!Y20),ROUND('Форма 1'!$I20*VLOOKUP('Форма 1'!$G20,'Предельники 2022'!$B$4:$X$28,'Форма 1'!Y$7),2),"")</f>
        <v/>
      </c>
      <c r="G20" s="53">
        <f>IF(ISNUMBER('Форма 1'!Z20),ROUND('Форма 1'!$I20*VLOOKUP('Форма 1'!$G20,'Предельники 2022'!$B$4:$X$28,'Форма 1'!Z$7),2),"")</f>
        <v>1724011.56</v>
      </c>
      <c r="H20" s="53" t="str">
        <f>IF(ISNUMBER('Форма 1'!AA20),ROUND('Форма 1'!$I20*VLOOKUP('Форма 1'!$G20,'Предельники 2022'!$B$4:$X$28,'Форма 1'!AA$7),2),"")</f>
        <v/>
      </c>
      <c r="I20" s="53" t="str">
        <f>IF(ISNUMBER('Форма 1'!AB20),ROUND('Форма 1'!$I20*VLOOKUP('Форма 1'!$G20,'Предельники 2022'!$B$4:$X$28,'Форма 1'!AB$7),2),"")</f>
        <v/>
      </c>
      <c r="J20" s="53" t="str">
        <f>IF(ISNUMBER('Форма 1'!AC20),ROUND('Форма 1'!$I20*VLOOKUP('Форма 1'!$G20,'Предельники 2022'!$B$4:$X$28,'Форма 1'!AC$7),2),"")</f>
        <v/>
      </c>
      <c r="K20" s="53" t="str">
        <f>IF(ISNUMBER('Форма 1'!AD20),ROUND('Форма 1'!$I20*VLOOKUP('Форма 1'!$G20,'Предельники 2022'!$B$4:$X$28,'Форма 1'!AD$7),2),"")</f>
        <v/>
      </c>
      <c r="L20" s="54" t="str">
        <f>IF(ISBLANK('Форма 1'!AE20),"",'Форма 1'!AE20)</f>
        <v/>
      </c>
      <c r="M20" s="55" t="str">
        <f>IF(ISBLANK('Форма 1'!AF20),"",'Форма 1'!AF20)</f>
        <v/>
      </c>
      <c r="N20" s="53" t="str">
        <f>IF(ISNUMBER('Форма 1'!AG20),ROUND('Форма 1'!$I20*VLOOKUP('Форма 1'!$G20,'Предельники 2022'!$B$4:$X$28,'Форма 1'!AG$7),2),"")</f>
        <v/>
      </c>
      <c r="O20" s="53" t="str">
        <f>IF(ISNUMBER('Форма 1'!$AH20),ROUND('Форма 1'!$I20*VLOOKUP('Форма 1'!$G20,'Предельники 2022'!$B$4:$X$28,'Форма 1'!$AH$7,0),2),"")</f>
        <v/>
      </c>
      <c r="P20" s="53" t="str">
        <f>IF(ISNUMBER('Форма 1'!$AI20),ROUND('Форма 1'!$I20*VLOOKUP('Форма 1'!$G20,'Предельники 2022'!$B$4:$X$28,'Форма 1'!$AI$7,0),2),"")</f>
        <v/>
      </c>
      <c r="Q20" s="53" t="str">
        <f>IF(ISNUMBER('Форма 1'!$AJ20),ROUND('Форма 1'!$I20*VLOOKUP('Форма 1'!$G20,'Предельники 2022'!$B$4:$X$28,'Форма 1'!$AJ$7,0),2),"")</f>
        <v/>
      </c>
      <c r="R20" s="53" t="str">
        <f>IF(ISNUMBER('Форма 1'!AK20),ROUND('Форма 1'!$I20*VLOOKUP('Форма 1'!$G20,'Предельники 2022'!$B$4:$X$28,'Форма 1'!AK$7),2),"")</f>
        <v/>
      </c>
      <c r="S20" s="55" t="str">
        <f t="shared" si="4"/>
        <v/>
      </c>
      <c r="T20" s="55" t="str">
        <f>IF(ISNUMBER('Форма 1'!AL20),INDEX('Предельники 2022'!$C$4:$X$28,MATCH('Форма 1'!$H20,'Предельники 2022'!$B$4:$B$28,0),MATCH(T$5,'Предельники 2022'!$C$3:$X$3,0)),"")</f>
        <v/>
      </c>
      <c r="U20" s="55" t="str">
        <f>IF(ISNUMBER('Форма 1'!AM20),INDEX('Предельники 2022'!$C$4:$X$28,MATCH('Форма 1'!$H20,'Предельники 2022'!$B$4:$B$28,0),MATCH(U$5,'Предельники 2022'!$C$3:$X$3,0)),"")</f>
        <v/>
      </c>
      <c r="V20" s="55" t="str">
        <f>IF(ISNUMBER('Форма 1'!AN20),INDEX('Предельники 2022'!$C$4:$X$28,MATCH('Форма 1'!$H20,'Предельники 2022'!$B$4:$B$28,0),MATCH(V$5,'Предельники 2022'!$C$3:$X$3,0)),"")</f>
        <v/>
      </c>
      <c r="W20" s="55" t="str">
        <f>IF(ISNUMBER('Форма 1'!AO20),INDEX('Предельники 2022'!$C$4:$X$28,MATCH('Форма 1'!$H20,'Предельники 2022'!$B$4:$B$28,0),MATCH(W$5,'Предельники 2022'!$C$3:$X$3,0)),"")</f>
        <v/>
      </c>
      <c r="X20" s="53" t="str">
        <f>IF(ISNUMBER('Форма 1'!AP20),ROUND('Форма 1'!$I20*VLOOKUP('Форма 1'!$G20,'Предельники 2022'!$B$4:$X$28,'Форма 1'!AP$7),2),"")</f>
        <v/>
      </c>
      <c r="Y20" s="53" t="str">
        <f>IF(ISNUMBER('Форма 1'!AQ20),ROUND('Форма 1'!$I20*VLOOKUP('Форма 1'!$G20,'Предельники 2022'!$B$4:$X$28,'Форма 1'!AQ$7),2),"")</f>
        <v/>
      </c>
      <c r="Z20" s="53" t="str">
        <f>IF(ISNUMBER('Форма 1'!AR20),ROUND('Форма 1'!$I20*VLOOKUP('Форма 1'!$G20,'Предельники 2022'!$B$4:$X$28,'Форма 1'!AR$7),2),"")</f>
        <v/>
      </c>
      <c r="AA20" s="55"/>
    </row>
    <row r="21" spans="1:27" x14ac:dyDescent="0.25">
      <c r="A21" s="52">
        <f t="shared" si="0"/>
        <v>4</v>
      </c>
      <c r="B21" s="94" t="str">
        <f>IF(ISBLANK('Форма 1'!B21),"",'Форма 1'!B21)</f>
        <v>Верещагинский городской округ Пермского края</v>
      </c>
      <c r="C21" s="161" t="str">
        <f>IF(ISBLANK('Форма 1'!C21),"",'Форма 1'!C21)</f>
        <v>г. Верещагино, ул. Пролетарская, д. 44</v>
      </c>
      <c r="D21" s="51">
        <f>IF(ISBLANK(C21),"Введите адрес",IF(C21='Форма 1'!C21,SUM(E21:K21,M21:S21,X21:AA21),"Ошибка в адресе!"))</f>
        <v>5121717.2300000004</v>
      </c>
      <c r="E21" s="53" t="str">
        <f>IF(ISNUMBER('Форма 1'!X21),ROUND('Форма 1'!$I21*VLOOKUP('Форма 1'!$G21,'Предельники 2022'!$B$4:$X$28,'Форма 1'!X$7),2),"")</f>
        <v/>
      </c>
      <c r="F21" s="53" t="str">
        <f>IF(ISNUMBER('Форма 1'!Y21),ROUND('Форма 1'!$I21*VLOOKUP('Форма 1'!$G21,'Предельники 2022'!$B$4:$X$28,'Форма 1'!Y$7),2),"")</f>
        <v/>
      </c>
      <c r="G21" s="53" t="str">
        <f>IF(ISNUMBER('Форма 1'!Z21),ROUND('Форма 1'!$I21*VLOOKUP('Форма 1'!$G21,'Предельники 2022'!$B$4:$X$28,'Форма 1'!Z$7),2),"")</f>
        <v/>
      </c>
      <c r="H21" s="53">
        <f>IF(ISNUMBER('Форма 1'!AA21),ROUND('Форма 1'!$I21*VLOOKUP('Форма 1'!$G21,'Предельники 2022'!$B$4:$X$28,'Форма 1'!AA$7),2),"")</f>
        <v>344833.57</v>
      </c>
      <c r="I21" s="53" t="str">
        <f>IF(ISNUMBER('Форма 1'!AB21),ROUND('Форма 1'!$I21*VLOOKUP('Форма 1'!$G21,'Предельники 2022'!$B$4:$X$28,'Форма 1'!AB$7),2),"")</f>
        <v/>
      </c>
      <c r="J21" s="53" t="str">
        <f>IF(ISNUMBER('Форма 1'!AC21),ROUND('Форма 1'!$I21*VLOOKUP('Форма 1'!$G21,'Предельники 2022'!$B$4:$X$28,'Форма 1'!AC$7),2),"")</f>
        <v/>
      </c>
      <c r="K21" s="53" t="str">
        <f>IF(ISNUMBER('Форма 1'!AD21),ROUND('Форма 1'!$I21*VLOOKUP('Форма 1'!$G21,'Предельники 2022'!$B$4:$X$28,'Форма 1'!AD$7),2),"")</f>
        <v/>
      </c>
      <c r="L21" s="54" t="str">
        <f>IF(ISBLANK('Форма 1'!AE21),"",'Форма 1'!AE21)</f>
        <v/>
      </c>
      <c r="M21" s="55" t="str">
        <f>IF(ISBLANK('Форма 1'!AF21),"",'Форма 1'!AF21)</f>
        <v/>
      </c>
      <c r="N21" s="53">
        <f>IF(ISNUMBER('Форма 1'!AG21),ROUND('Форма 1'!$I21*VLOOKUP('Форма 1'!$G21,'Предельники 2022'!$B$4:$X$28,'Форма 1'!AG$7),2),"")</f>
        <v>4776883.66</v>
      </c>
      <c r="O21" s="53" t="str">
        <f>IF(ISNUMBER('Форма 1'!$AH21),ROUND('Форма 1'!$I21*VLOOKUP('Форма 1'!$G21,'Предельники 2022'!$B$4:$X$28,'Форма 1'!$AH$7,0),2),"")</f>
        <v/>
      </c>
      <c r="P21" s="53" t="str">
        <f>IF(ISNUMBER('Форма 1'!$AI21),ROUND('Форма 1'!$I21*VLOOKUP('Форма 1'!$G21,'Предельники 2022'!$B$4:$X$28,'Форма 1'!$AI$7,0),2),"")</f>
        <v/>
      </c>
      <c r="Q21" s="53" t="str">
        <f>IF(ISNUMBER('Форма 1'!$AJ21),ROUND('Форма 1'!$I21*VLOOKUP('Форма 1'!$G21,'Предельники 2022'!$B$4:$X$28,'Форма 1'!$AJ$7,0),2),"")</f>
        <v/>
      </c>
      <c r="R21" s="53" t="str">
        <f>IF(ISNUMBER('Форма 1'!AK21),ROUND('Форма 1'!$I21*VLOOKUP('Форма 1'!$G21,'Предельники 2022'!$B$4:$X$28,'Форма 1'!AK$7),2),"")</f>
        <v/>
      </c>
      <c r="S21" s="55" t="str">
        <f t="shared" si="4"/>
        <v/>
      </c>
      <c r="T21" s="55" t="str">
        <f>IF(ISNUMBER('Форма 1'!AL21),INDEX('Предельники 2022'!$C$4:$X$28,MATCH('Форма 1'!$H21,'Предельники 2022'!$B$4:$B$28,0),MATCH(T$5,'Предельники 2022'!$C$3:$X$3,0)),"")</f>
        <v/>
      </c>
      <c r="U21" s="55" t="str">
        <f>IF(ISNUMBER('Форма 1'!AM21),INDEX('Предельники 2022'!$C$4:$X$28,MATCH('Форма 1'!$H21,'Предельники 2022'!$B$4:$B$28,0),MATCH(U$5,'Предельники 2022'!$C$3:$X$3,0)),"")</f>
        <v/>
      </c>
      <c r="V21" s="55" t="str">
        <f>IF(ISNUMBER('Форма 1'!AN21),INDEX('Предельники 2022'!$C$4:$X$28,MATCH('Форма 1'!$H21,'Предельники 2022'!$B$4:$B$28,0),MATCH(V$5,'Предельники 2022'!$C$3:$X$3,0)),"")</f>
        <v/>
      </c>
      <c r="W21" s="55" t="str">
        <f>IF(ISNUMBER('Форма 1'!AO21),INDEX('Предельники 2022'!$C$4:$X$28,MATCH('Форма 1'!$H21,'Предельники 2022'!$B$4:$B$28,0),MATCH(W$5,'Предельники 2022'!$C$3:$X$3,0)),"")</f>
        <v/>
      </c>
      <c r="X21" s="53" t="str">
        <f>IF(ISNUMBER('Форма 1'!AP21),ROUND('Форма 1'!$I21*VLOOKUP('Форма 1'!$G21,'Предельники 2022'!$B$4:$X$28,'Форма 1'!AP$7),2),"")</f>
        <v/>
      </c>
      <c r="Y21" s="53" t="str">
        <f>IF(ISNUMBER('Форма 1'!AQ21),ROUND('Форма 1'!$I21*VLOOKUP('Форма 1'!$G21,'Предельники 2022'!$B$4:$X$28,'Форма 1'!AQ$7),2),"")</f>
        <v/>
      </c>
      <c r="Z21" s="53" t="str">
        <f>IF(ISNUMBER('Форма 1'!AR21),ROUND('Форма 1'!$I21*VLOOKUP('Форма 1'!$G21,'Предельники 2022'!$B$4:$X$28,'Форма 1'!AR$7),2),"")</f>
        <v/>
      </c>
      <c r="AA21" s="55"/>
    </row>
    <row r="22" spans="1:27" ht="15.75" x14ac:dyDescent="0.25">
      <c r="A22" s="178">
        <f t="shared" si="0"/>
        <v>0</v>
      </c>
      <c r="B22" s="179" t="str">
        <f>IF(ISBLANK('Форма 1'!B22),"",'Форма 1'!B22)</f>
        <v/>
      </c>
      <c r="C22" s="38" t="str">
        <f>IF(ISBLANK('Форма 1'!C22),"",'Форма 1'!C22)</f>
        <v>Гайнский муниципальный округ Пермского края</v>
      </c>
      <c r="D22" s="39">
        <f>IF(ISBLANK(C22),"Введите адрес",IF(C22='Форма 1'!C22,SUM(E22:K22,M22:S22,X22:AA22),"Ошибка в адресе!"))</f>
        <v>1125761.6200000001</v>
      </c>
      <c r="E22" s="39">
        <f>SUM(E23)</f>
        <v>310596.31</v>
      </c>
      <c r="F22" s="39">
        <f t="shared" ref="F22:Z22" si="7">SUM(F23)</f>
        <v>0</v>
      </c>
      <c r="G22" s="39">
        <f t="shared" si="7"/>
        <v>0</v>
      </c>
      <c r="H22" s="39">
        <f t="shared" si="7"/>
        <v>0</v>
      </c>
      <c r="I22" s="39">
        <f t="shared" si="7"/>
        <v>0</v>
      </c>
      <c r="J22" s="39">
        <f t="shared" si="7"/>
        <v>270507.73</v>
      </c>
      <c r="K22" s="39">
        <f t="shared" si="7"/>
        <v>0</v>
      </c>
      <c r="L22" s="145">
        <f t="shared" si="7"/>
        <v>0</v>
      </c>
      <c r="M22" s="39">
        <f t="shared" si="7"/>
        <v>0</v>
      </c>
      <c r="N22" s="39">
        <f t="shared" si="7"/>
        <v>0</v>
      </c>
      <c r="O22" s="39">
        <f t="shared" si="7"/>
        <v>0</v>
      </c>
      <c r="P22" s="39">
        <f t="shared" si="7"/>
        <v>0</v>
      </c>
      <c r="Q22" s="39">
        <f t="shared" si="7"/>
        <v>0</v>
      </c>
      <c r="R22" s="39">
        <f t="shared" si="7"/>
        <v>544657.57999999996</v>
      </c>
      <c r="S22" s="39">
        <f t="shared" si="7"/>
        <v>0</v>
      </c>
      <c r="T22" s="39">
        <f t="shared" si="7"/>
        <v>0</v>
      </c>
      <c r="U22" s="39">
        <f t="shared" si="7"/>
        <v>0</v>
      </c>
      <c r="V22" s="39">
        <f t="shared" si="7"/>
        <v>0</v>
      </c>
      <c r="W22" s="39">
        <f t="shared" si="7"/>
        <v>0</v>
      </c>
      <c r="X22" s="39">
        <f t="shared" si="7"/>
        <v>0</v>
      </c>
      <c r="Y22" s="39">
        <f t="shared" si="7"/>
        <v>0</v>
      </c>
      <c r="Z22" s="39">
        <f t="shared" si="7"/>
        <v>0</v>
      </c>
      <c r="AA22" s="39"/>
    </row>
    <row r="23" spans="1:27" x14ac:dyDescent="0.25">
      <c r="A23" s="52">
        <f t="shared" si="0"/>
        <v>1</v>
      </c>
      <c r="B23" s="94" t="str">
        <f>IF(ISBLANK('Форма 1'!B23),"",'Форма 1'!B23)</f>
        <v>Гайнский муниципальный округ Пермского края</v>
      </c>
      <c r="C23" s="161" t="str">
        <f>IF(ISBLANK('Форма 1'!C23),"",'Форма 1'!C23)</f>
        <v>п. Гайны, ул. Советская, д. 15</v>
      </c>
      <c r="D23" s="51">
        <f>IF(ISBLANK(C23),"Введите адрес",IF(C23='Форма 1'!C23,SUM(E23:K23,M23:S23,X23:AA23),"Ошибка в адресе!"))</f>
        <v>1125761.6200000001</v>
      </c>
      <c r="E23" s="53">
        <f>IF(ISNUMBER('Форма 1'!X23),ROUND('Форма 1'!$I23*VLOOKUP('Форма 1'!$G23,'Предельники 2022'!$B$4:$X$28,'Форма 1'!X$7),2),"")</f>
        <v>310596.31</v>
      </c>
      <c r="F23" s="53" t="str">
        <f>IF(ISNUMBER('Форма 1'!Y23),ROUND('Форма 1'!$I23*VLOOKUP('Форма 1'!$G23,'Предельники 2022'!$B$4:$X$28,'Форма 1'!Y$7),2),"")</f>
        <v/>
      </c>
      <c r="G23" s="53" t="str">
        <f>IF(ISNUMBER('Форма 1'!Z23),ROUND('Форма 1'!$I23*VLOOKUP('Форма 1'!$G23,'Предельники 2022'!$B$4:$X$28,'Форма 1'!Z$7),2),"")</f>
        <v/>
      </c>
      <c r="H23" s="53" t="str">
        <f>IF(ISNUMBER('Форма 1'!AA23),ROUND('Форма 1'!$I23*VLOOKUP('Форма 1'!$G23,'Предельники 2022'!$B$4:$X$28,'Форма 1'!AA$7),2),"")</f>
        <v/>
      </c>
      <c r="I23" s="53" t="str">
        <f>IF(ISNUMBER('Форма 1'!AB23),ROUND('Форма 1'!$I23*VLOOKUP('Форма 1'!$G23,'Предельники 2022'!$B$4:$X$28,'Форма 1'!AB$7),2),"")</f>
        <v/>
      </c>
      <c r="J23" s="53">
        <f>IF(ISNUMBER('Форма 1'!AC23),ROUND('Форма 1'!$I23*VLOOKUP('Форма 1'!$G23,'Предельники 2022'!$B$4:$X$28,'Форма 1'!AC$7),2),"")</f>
        <v>270507.73</v>
      </c>
      <c r="K23" s="53" t="str">
        <f>IF(ISNUMBER('Форма 1'!AD23),ROUND('Форма 1'!$I23*VLOOKUP('Форма 1'!$G23,'Предельники 2022'!$B$4:$X$28,'Форма 1'!AD$7),2),"")</f>
        <v/>
      </c>
      <c r="L23" s="54" t="str">
        <f>IF(ISBLANK('Форма 1'!AE23),"",'Форма 1'!AE23)</f>
        <v/>
      </c>
      <c r="M23" s="55" t="str">
        <f>IF(ISBLANK('Форма 1'!AF23),"",'Форма 1'!AF23)</f>
        <v/>
      </c>
      <c r="N23" s="53" t="str">
        <f>IF(ISNUMBER('Форма 1'!AG23),ROUND('Форма 1'!$I23*VLOOKUP('Форма 1'!$G23,'Предельники 2022'!$B$4:$X$28,'Форма 1'!AG$7),2),"")</f>
        <v/>
      </c>
      <c r="O23" s="53" t="str">
        <f>IF(ISNUMBER('Форма 1'!$AH23),ROUND('Форма 1'!$I23*VLOOKUP('Форма 1'!$G23,'Предельники 2022'!$B$4:$X$28,'Форма 1'!$AH$7,0),2),"")</f>
        <v/>
      </c>
      <c r="P23" s="53" t="str">
        <f>IF(ISNUMBER('Форма 1'!$AI23),ROUND('Форма 1'!$I23*VLOOKUP('Форма 1'!$G23,'Предельники 2022'!$B$4:$X$28,'Форма 1'!$AI$7,0),2),"")</f>
        <v/>
      </c>
      <c r="Q23" s="53" t="str">
        <f>IF(ISNUMBER('Форма 1'!$AJ23),ROUND('Форма 1'!$I23*VLOOKUP('Форма 1'!$G23,'Предельники 2022'!$B$4:$X$28,'Форма 1'!$AJ$7,0),2),"")</f>
        <v/>
      </c>
      <c r="R23" s="53">
        <f>IF(ISNUMBER('Форма 1'!AK23),ROUND('Форма 1'!$I23*VLOOKUP('Форма 1'!$G23,'Предельники 2022'!$B$4:$X$28,'Форма 1'!AK$7),2),"")</f>
        <v>544657.57999999996</v>
      </c>
      <c r="S23" s="55" t="str">
        <f t="shared" si="4"/>
        <v/>
      </c>
      <c r="T23" s="55" t="str">
        <f>IF(ISNUMBER('Форма 1'!AL23),INDEX('Предельники 2022'!$C$4:$X$28,MATCH('Форма 1'!$H23,'Предельники 2022'!$B$4:$B$28,0),MATCH(T$5,'Предельники 2022'!$C$3:$X$3,0)),"")</f>
        <v/>
      </c>
      <c r="U23" s="55" t="str">
        <f>IF(ISNUMBER('Форма 1'!AM23),INDEX('Предельники 2022'!$C$4:$X$28,MATCH('Форма 1'!$H23,'Предельники 2022'!$B$4:$B$28,0),MATCH(U$5,'Предельники 2022'!$C$3:$X$3,0)),"")</f>
        <v/>
      </c>
      <c r="V23" s="55" t="str">
        <f>IF(ISNUMBER('Форма 1'!AN23),INDEX('Предельники 2022'!$C$4:$X$28,MATCH('Форма 1'!$H23,'Предельники 2022'!$B$4:$B$28,0),MATCH(V$5,'Предельники 2022'!$C$3:$X$3,0)),"")</f>
        <v/>
      </c>
      <c r="W23" s="55" t="str">
        <f>IF(ISNUMBER('Форма 1'!AO23),INDEX('Предельники 2022'!$C$4:$X$28,MATCH('Форма 1'!$H23,'Предельники 2022'!$B$4:$B$28,0),MATCH(W$5,'Предельники 2022'!$C$3:$X$3,0)),"")</f>
        <v/>
      </c>
      <c r="X23" s="53" t="str">
        <f>IF(ISNUMBER('Форма 1'!AP23),ROUND('Форма 1'!$I23*VLOOKUP('Форма 1'!$G23,'Предельники 2022'!$B$4:$X$28,'Форма 1'!AP$7),2),"")</f>
        <v/>
      </c>
      <c r="Y23" s="53" t="str">
        <f>IF(ISNUMBER('Форма 1'!AQ23),ROUND('Форма 1'!$I23*VLOOKUP('Форма 1'!$G23,'Предельники 2022'!$B$4:$X$28,'Форма 1'!AQ$7),2),"")</f>
        <v/>
      </c>
      <c r="Z23" s="53" t="str">
        <f>IF(ISNUMBER('Форма 1'!AR23),ROUND('Форма 1'!$I23*VLOOKUP('Форма 1'!$G23,'Предельники 2022'!$B$4:$X$28,'Форма 1'!AR$7),2),"")</f>
        <v/>
      </c>
      <c r="AA23" s="55"/>
    </row>
    <row r="24" spans="1:27" ht="15.75" x14ac:dyDescent="0.25">
      <c r="A24" s="178">
        <f t="shared" si="0"/>
        <v>0</v>
      </c>
      <c r="B24" s="179" t="str">
        <f>IF(ISBLANK('Форма 1'!B24),"",'Форма 1'!B24)</f>
        <v/>
      </c>
      <c r="C24" s="38" t="str">
        <f>IF(ISBLANK('Форма 1'!C24),"",'Форма 1'!C24)</f>
        <v>Горнозаводской городской округ Пермского края</v>
      </c>
      <c r="D24" s="39">
        <f>IF(ISBLANK(C24),"Введите адрес",IF(C24='Форма 1'!C24,SUM(E24:K24,M24:S24,X24:AA24),"Ошибка в адресе!"))</f>
        <v>46009638.390000001</v>
      </c>
      <c r="E24" s="39">
        <f>SUM(E25:E29)</f>
        <v>0</v>
      </c>
      <c r="F24" s="39">
        <f t="shared" ref="F24:Z24" si="8">SUM(F25:F29)</f>
        <v>0</v>
      </c>
      <c r="G24" s="39">
        <f t="shared" si="8"/>
        <v>0</v>
      </c>
      <c r="H24" s="39">
        <f t="shared" si="8"/>
        <v>0</v>
      </c>
      <c r="I24" s="39">
        <f t="shared" si="8"/>
        <v>0</v>
      </c>
      <c r="J24" s="39">
        <f t="shared" si="8"/>
        <v>0</v>
      </c>
      <c r="K24" s="39">
        <f t="shared" si="8"/>
        <v>0</v>
      </c>
      <c r="L24" s="145">
        <f t="shared" si="8"/>
        <v>0</v>
      </c>
      <c r="M24" s="39">
        <f t="shared" si="8"/>
        <v>0</v>
      </c>
      <c r="N24" s="39">
        <f t="shared" si="8"/>
        <v>45480557.289999999</v>
      </c>
      <c r="O24" s="39">
        <f t="shared" si="8"/>
        <v>0</v>
      </c>
      <c r="P24" s="39">
        <f t="shared" si="8"/>
        <v>0</v>
      </c>
      <c r="Q24" s="39">
        <f t="shared" si="8"/>
        <v>0</v>
      </c>
      <c r="R24" s="39">
        <f t="shared" si="8"/>
        <v>529081.1</v>
      </c>
      <c r="S24" s="39">
        <f t="shared" si="8"/>
        <v>0</v>
      </c>
      <c r="T24" s="39">
        <f t="shared" si="8"/>
        <v>0</v>
      </c>
      <c r="U24" s="39">
        <f t="shared" si="8"/>
        <v>0</v>
      </c>
      <c r="V24" s="39">
        <f t="shared" si="8"/>
        <v>0</v>
      </c>
      <c r="W24" s="39">
        <f t="shared" si="8"/>
        <v>0</v>
      </c>
      <c r="X24" s="39">
        <f t="shared" si="8"/>
        <v>0</v>
      </c>
      <c r="Y24" s="39">
        <f t="shared" si="8"/>
        <v>0</v>
      </c>
      <c r="Z24" s="39">
        <f t="shared" si="8"/>
        <v>0</v>
      </c>
      <c r="AA24" s="39"/>
    </row>
    <row r="25" spans="1:27" x14ac:dyDescent="0.25">
      <c r="A25" s="52">
        <f t="shared" si="0"/>
        <v>1</v>
      </c>
      <c r="B25" s="94" t="str">
        <f>IF(ISBLANK('Форма 1'!B25),"",'Форма 1'!B25)</f>
        <v>Горнозаводской городской округ Пермского края</v>
      </c>
      <c r="C25" s="161" t="str">
        <f>IF(ISBLANK('Форма 1'!C25),"",'Форма 1'!C25)</f>
        <v>г. Горнозаводск, ул. Гипроцемента, д. 30</v>
      </c>
      <c r="D25" s="51">
        <f>IF(ISBLANK(C25),"Введите адрес",IF(C25='Форма 1'!C25,SUM(E25:K25,M25:S25,X25:AA25),"Ошибка в адресе!"))</f>
        <v>14980058.58</v>
      </c>
      <c r="E25" s="53" t="str">
        <f>IF(ISNUMBER('Форма 1'!X25),ROUND('Форма 1'!$I25*VLOOKUP('Форма 1'!$G25,'Предельники 2022'!$B$4:$X$28,'Форма 1'!X$7),2),"")</f>
        <v/>
      </c>
      <c r="F25" s="53" t="str">
        <f>IF(ISNUMBER('Форма 1'!Y25),ROUND('Форма 1'!$I25*VLOOKUP('Форма 1'!$G25,'Предельники 2022'!$B$4:$X$28,'Форма 1'!Y$7),2),"")</f>
        <v/>
      </c>
      <c r="G25" s="53" t="str">
        <f>IF(ISNUMBER('Форма 1'!Z25),ROUND('Форма 1'!$I25*VLOOKUP('Форма 1'!$G25,'Предельники 2022'!$B$4:$X$28,'Форма 1'!Z$7),2),"")</f>
        <v/>
      </c>
      <c r="H25" s="53" t="str">
        <f>IF(ISNUMBER('Форма 1'!AA25),ROUND('Форма 1'!$I25*VLOOKUP('Форма 1'!$G25,'Предельники 2022'!$B$4:$X$28,'Форма 1'!AA$7),2),"")</f>
        <v/>
      </c>
      <c r="I25" s="53" t="str">
        <f>IF(ISNUMBER('Форма 1'!AB25),ROUND('Форма 1'!$I25*VLOOKUP('Форма 1'!$G25,'Предельники 2022'!$B$4:$X$28,'Форма 1'!AB$7),2),"")</f>
        <v/>
      </c>
      <c r="J25" s="53" t="str">
        <f>IF(ISNUMBER('Форма 1'!AC25),ROUND('Форма 1'!$I25*VLOOKUP('Форма 1'!$G25,'Предельники 2022'!$B$4:$X$28,'Форма 1'!AC$7),2),"")</f>
        <v/>
      </c>
      <c r="K25" s="53" t="str">
        <f>IF(ISNUMBER('Форма 1'!AD25),ROUND('Форма 1'!$I25*VLOOKUP('Форма 1'!$G25,'Предельники 2022'!$B$4:$X$28,'Форма 1'!AD$7),2),"")</f>
        <v/>
      </c>
      <c r="L25" s="54" t="str">
        <f>IF(ISBLANK('Форма 1'!AE25),"",'Форма 1'!AE25)</f>
        <v/>
      </c>
      <c r="M25" s="55" t="str">
        <f>IF(ISBLANK('Форма 1'!AF25),"",'Форма 1'!AF25)</f>
        <v/>
      </c>
      <c r="N25" s="53">
        <f>IF(ISNUMBER('Форма 1'!AG25),ROUND('Форма 1'!$I25*VLOOKUP('Форма 1'!$G25,'Предельники 2022'!$B$4:$X$28,'Форма 1'!AG$7),2),"")</f>
        <v>14980058.58</v>
      </c>
      <c r="O25" s="53" t="str">
        <f>IF(ISNUMBER('Форма 1'!$AH25),ROUND('Форма 1'!$I25*VLOOKUP('Форма 1'!$G25,'Предельники 2022'!$B$4:$X$28,'Форма 1'!$AH$7,0),2),"")</f>
        <v/>
      </c>
      <c r="P25" s="53" t="str">
        <f>IF(ISNUMBER('Форма 1'!$AI25),ROUND('Форма 1'!$I25*VLOOKUP('Форма 1'!$G25,'Предельники 2022'!$B$4:$X$28,'Форма 1'!$AI$7,0),2),"")</f>
        <v/>
      </c>
      <c r="Q25" s="53" t="str">
        <f>IF(ISNUMBER('Форма 1'!$AJ25),ROUND('Форма 1'!$I25*VLOOKUP('Форма 1'!$G25,'Предельники 2022'!$B$4:$X$28,'Форма 1'!$AJ$7,0),2),"")</f>
        <v/>
      </c>
      <c r="R25" s="53" t="str">
        <f>IF(ISNUMBER('Форма 1'!AK25),ROUND('Форма 1'!$I25*VLOOKUP('Форма 1'!$G25,'Предельники 2022'!$B$4:$X$28,'Форма 1'!AK$7),2),"")</f>
        <v/>
      </c>
      <c r="S25" s="55" t="str">
        <f t="shared" si="4"/>
        <v/>
      </c>
      <c r="T25" s="55" t="str">
        <f>IF(ISNUMBER('Форма 1'!AL25),INDEX('Предельники 2022'!$C$4:$X$28,MATCH('Форма 1'!$H25,'Предельники 2022'!$B$4:$B$28,0),MATCH(T$5,'Предельники 2022'!$C$3:$X$3,0)),"")</f>
        <v/>
      </c>
      <c r="U25" s="55" t="str">
        <f>IF(ISNUMBER('Форма 1'!AM25),INDEX('Предельники 2022'!$C$4:$X$28,MATCH('Форма 1'!$H25,'Предельники 2022'!$B$4:$B$28,0),MATCH(U$5,'Предельники 2022'!$C$3:$X$3,0)),"")</f>
        <v/>
      </c>
      <c r="V25" s="55" t="str">
        <f>IF(ISNUMBER('Форма 1'!AN25),INDEX('Предельники 2022'!$C$4:$X$28,MATCH('Форма 1'!$H25,'Предельники 2022'!$B$4:$B$28,0),MATCH(V$5,'Предельники 2022'!$C$3:$X$3,0)),"")</f>
        <v/>
      </c>
      <c r="W25" s="55" t="str">
        <f>IF(ISNUMBER('Форма 1'!AO25),INDEX('Предельники 2022'!$C$4:$X$28,MATCH('Форма 1'!$H25,'Предельники 2022'!$B$4:$B$28,0),MATCH(W$5,'Предельники 2022'!$C$3:$X$3,0)),"")</f>
        <v/>
      </c>
      <c r="X25" s="53" t="str">
        <f>IF(ISNUMBER('Форма 1'!AP25),ROUND('Форма 1'!$I25*VLOOKUP('Форма 1'!$G25,'Предельники 2022'!$B$4:$X$28,'Форма 1'!AP$7),2),"")</f>
        <v/>
      </c>
      <c r="Y25" s="53" t="str">
        <f>IF(ISNUMBER('Форма 1'!AQ25),ROUND('Форма 1'!$I25*VLOOKUP('Форма 1'!$G25,'Предельники 2022'!$B$4:$X$28,'Форма 1'!AQ$7),2),"")</f>
        <v/>
      </c>
      <c r="Z25" s="53" t="str">
        <f>IF(ISNUMBER('Форма 1'!AR25),ROUND('Форма 1'!$I25*VLOOKUP('Форма 1'!$G25,'Предельники 2022'!$B$4:$X$28,'Форма 1'!AR$7),2),"")</f>
        <v/>
      </c>
      <c r="AA25" s="55"/>
    </row>
    <row r="26" spans="1:27" x14ac:dyDescent="0.25">
      <c r="A26" s="52">
        <f t="shared" si="0"/>
        <v>2</v>
      </c>
      <c r="B26" s="94" t="str">
        <f>IF(ISBLANK('Форма 1'!B26),"",'Форма 1'!B26)</f>
        <v>Горнозаводской городской округ Пермского края</v>
      </c>
      <c r="C26" s="161" t="str">
        <f>IF(ISBLANK('Форма 1'!C26),"",'Форма 1'!C26)</f>
        <v>г. Горнозаводск, ул. Свердлова, д. 66</v>
      </c>
      <c r="D26" s="51">
        <f>IF(ISBLANK(C26),"Введите адрес",IF(C26='Форма 1'!C26,SUM(E26:K26,M26:S26,X26:AA26),"Ошибка в адресе!"))</f>
        <v>529081.1</v>
      </c>
      <c r="E26" s="53" t="str">
        <f>IF(ISNUMBER('Форма 1'!X26),ROUND('Форма 1'!$I26*VLOOKUP('Форма 1'!$G26,'Предельники 2022'!$B$4:$X$28,'Форма 1'!X$7),2),"")</f>
        <v/>
      </c>
      <c r="F26" s="53" t="str">
        <f>IF(ISNUMBER('Форма 1'!Y26),ROUND('Форма 1'!$I26*VLOOKUP('Форма 1'!$G26,'Предельники 2022'!$B$4:$X$28,'Форма 1'!Y$7),2),"")</f>
        <v/>
      </c>
      <c r="G26" s="53" t="str">
        <f>IF(ISNUMBER('Форма 1'!Z26),ROUND('Форма 1'!$I26*VLOOKUP('Форма 1'!$G26,'Предельники 2022'!$B$4:$X$28,'Форма 1'!Z$7),2),"")</f>
        <v/>
      </c>
      <c r="H26" s="53" t="str">
        <f>IF(ISNUMBER('Форма 1'!AA26),ROUND('Форма 1'!$I26*VLOOKUP('Форма 1'!$G26,'Предельники 2022'!$B$4:$X$28,'Форма 1'!AA$7),2),"")</f>
        <v/>
      </c>
      <c r="I26" s="53" t="str">
        <f>IF(ISNUMBER('Форма 1'!AB26),ROUND('Форма 1'!$I26*VLOOKUP('Форма 1'!$G26,'Предельники 2022'!$B$4:$X$28,'Форма 1'!AB$7),2),"")</f>
        <v/>
      </c>
      <c r="J26" s="53" t="str">
        <f>IF(ISNUMBER('Форма 1'!AC26),ROUND('Форма 1'!$I26*VLOOKUP('Форма 1'!$G26,'Предельники 2022'!$B$4:$X$28,'Форма 1'!AC$7),2),"")</f>
        <v/>
      </c>
      <c r="K26" s="53" t="str">
        <f>IF(ISNUMBER('Форма 1'!AD26),ROUND('Форма 1'!$I26*VLOOKUP('Форма 1'!$G26,'Предельники 2022'!$B$4:$X$28,'Форма 1'!AD$7),2),"")</f>
        <v/>
      </c>
      <c r="L26" s="54" t="str">
        <f>IF(ISBLANK('Форма 1'!AE26),"",'Форма 1'!AE26)</f>
        <v/>
      </c>
      <c r="M26" s="55" t="str">
        <f>IF(ISBLANK('Форма 1'!AF26),"",'Форма 1'!AF26)</f>
        <v/>
      </c>
      <c r="N26" s="53" t="str">
        <f>IF(ISNUMBER('Форма 1'!AG26),ROUND('Форма 1'!$I26*VLOOKUP('Форма 1'!$G26,'Предельники 2022'!$B$4:$X$28,'Форма 1'!AG$7),2),"")</f>
        <v/>
      </c>
      <c r="O26" s="53" t="str">
        <f>IF(ISNUMBER('Форма 1'!$AH26),ROUND('Форма 1'!$I26*VLOOKUP('Форма 1'!$G26,'Предельники 2022'!$B$4:$X$28,'Форма 1'!$AH$7,0),2),"")</f>
        <v/>
      </c>
      <c r="P26" s="53" t="str">
        <f>IF(ISNUMBER('Форма 1'!$AI26),ROUND('Форма 1'!$I26*VLOOKUP('Форма 1'!$G26,'Предельники 2022'!$B$4:$X$28,'Форма 1'!$AI$7,0),2),"")</f>
        <v/>
      </c>
      <c r="Q26" s="53" t="str">
        <f>IF(ISNUMBER('Форма 1'!$AJ26),ROUND('Форма 1'!$I26*VLOOKUP('Форма 1'!$G26,'Предельники 2022'!$B$4:$X$28,'Форма 1'!$AJ$7,0),2),"")</f>
        <v/>
      </c>
      <c r="R26" s="53">
        <f>IF(ISNUMBER('Форма 1'!AK26),ROUND('Форма 1'!$I26*VLOOKUP('Форма 1'!$G26,'Предельники 2022'!$B$4:$X$28,'Форма 1'!AK$7),2),"")</f>
        <v>529081.1</v>
      </c>
      <c r="S26" s="55" t="str">
        <f t="shared" si="4"/>
        <v/>
      </c>
      <c r="T26" s="55" t="str">
        <f>IF(ISNUMBER('Форма 1'!AL26),INDEX('Предельники 2022'!$C$4:$X$28,MATCH('Форма 1'!$H26,'Предельники 2022'!$B$4:$B$28,0),MATCH(T$5,'Предельники 2022'!$C$3:$X$3,0)),"")</f>
        <v/>
      </c>
      <c r="U26" s="55" t="str">
        <f>IF(ISNUMBER('Форма 1'!AM26),INDEX('Предельники 2022'!$C$4:$X$28,MATCH('Форма 1'!$H26,'Предельники 2022'!$B$4:$B$28,0),MATCH(U$5,'Предельники 2022'!$C$3:$X$3,0)),"")</f>
        <v/>
      </c>
      <c r="V26" s="55" t="str">
        <f>IF(ISNUMBER('Форма 1'!AN26),INDEX('Предельники 2022'!$C$4:$X$28,MATCH('Форма 1'!$H26,'Предельники 2022'!$B$4:$B$28,0),MATCH(V$5,'Предельники 2022'!$C$3:$X$3,0)),"")</f>
        <v/>
      </c>
      <c r="W26" s="55" t="str">
        <f>IF(ISNUMBER('Форма 1'!AO26),INDEX('Предельники 2022'!$C$4:$X$28,MATCH('Форма 1'!$H26,'Предельники 2022'!$B$4:$B$28,0),MATCH(W$5,'Предельники 2022'!$C$3:$X$3,0)),"")</f>
        <v/>
      </c>
      <c r="X26" s="53" t="str">
        <f>IF(ISNUMBER('Форма 1'!AP26),ROUND('Форма 1'!$I26*VLOOKUP('Форма 1'!$G26,'Предельники 2022'!$B$4:$X$28,'Форма 1'!AP$7),2),"")</f>
        <v/>
      </c>
      <c r="Y26" s="53" t="str">
        <f>IF(ISNUMBER('Форма 1'!AQ26),ROUND('Форма 1'!$I26*VLOOKUP('Форма 1'!$G26,'Предельники 2022'!$B$4:$X$28,'Форма 1'!AQ$7),2),"")</f>
        <v/>
      </c>
      <c r="Z26" s="53" t="str">
        <f>IF(ISNUMBER('Форма 1'!AR26),ROUND('Форма 1'!$I26*VLOOKUP('Форма 1'!$G26,'Предельники 2022'!$B$4:$X$28,'Форма 1'!AR$7),2),"")</f>
        <v/>
      </c>
      <c r="AA26" s="55"/>
    </row>
    <row r="27" spans="1:27" x14ac:dyDescent="0.25">
      <c r="A27" s="52">
        <f t="shared" si="0"/>
        <v>3</v>
      </c>
      <c r="B27" s="94" t="str">
        <f>IF(ISBLANK('Форма 1'!B27),"",'Форма 1'!B27)</f>
        <v>Горнозаводской городской округ Пермского края</v>
      </c>
      <c r="C27" s="161" t="str">
        <f>IF(ISBLANK('Форма 1'!C27),"",'Форма 1'!C27)</f>
        <v>г. Горнозаводск, ул. Свердлова, д. 74</v>
      </c>
      <c r="D27" s="51">
        <f>IF(ISBLANK(C27),"Введите адрес",IF(C27='Форма 1'!C27,SUM(E27:K27,M27:S27,X27:AA27),"Ошибка в адресе!"))</f>
        <v>14100973.210000001</v>
      </c>
      <c r="E27" s="53" t="str">
        <f>IF(ISNUMBER('Форма 1'!X27),ROUND('Форма 1'!$I27*VLOOKUP('Форма 1'!$G27,'Предельники 2022'!$B$4:$X$28,'Форма 1'!X$7),2),"")</f>
        <v/>
      </c>
      <c r="F27" s="53" t="str">
        <f>IF(ISNUMBER('Форма 1'!Y27),ROUND('Форма 1'!$I27*VLOOKUP('Форма 1'!$G27,'Предельники 2022'!$B$4:$X$28,'Форма 1'!Y$7),2),"")</f>
        <v/>
      </c>
      <c r="G27" s="53" t="str">
        <f>IF(ISNUMBER('Форма 1'!Z27),ROUND('Форма 1'!$I27*VLOOKUP('Форма 1'!$G27,'Предельники 2022'!$B$4:$X$28,'Форма 1'!Z$7),2),"")</f>
        <v/>
      </c>
      <c r="H27" s="53" t="str">
        <f>IF(ISNUMBER('Форма 1'!AA27),ROUND('Форма 1'!$I27*VLOOKUP('Форма 1'!$G27,'Предельники 2022'!$B$4:$X$28,'Форма 1'!AA$7),2),"")</f>
        <v/>
      </c>
      <c r="I27" s="53" t="str">
        <f>IF(ISNUMBER('Форма 1'!AB27),ROUND('Форма 1'!$I27*VLOOKUP('Форма 1'!$G27,'Предельники 2022'!$B$4:$X$28,'Форма 1'!AB$7),2),"")</f>
        <v/>
      </c>
      <c r="J27" s="53" t="str">
        <f>IF(ISNUMBER('Форма 1'!AC27),ROUND('Форма 1'!$I27*VLOOKUP('Форма 1'!$G27,'Предельники 2022'!$B$4:$X$28,'Форма 1'!AC$7),2),"")</f>
        <v/>
      </c>
      <c r="K27" s="53" t="str">
        <f>IF(ISNUMBER('Форма 1'!AD27),ROUND('Форма 1'!$I27*VLOOKUP('Форма 1'!$G27,'Предельники 2022'!$B$4:$X$28,'Форма 1'!AD$7),2),"")</f>
        <v/>
      </c>
      <c r="L27" s="54" t="str">
        <f>IF(ISBLANK('Форма 1'!AE27),"",'Форма 1'!AE27)</f>
        <v/>
      </c>
      <c r="M27" s="55" t="str">
        <f>IF(ISBLANK('Форма 1'!AF27),"",'Форма 1'!AF27)</f>
        <v/>
      </c>
      <c r="N27" s="53">
        <f>IF(ISNUMBER('Форма 1'!AG27),ROUND('Форма 1'!$I27*VLOOKUP('Форма 1'!$G27,'Предельники 2022'!$B$4:$X$28,'Форма 1'!AG$7),2),"")</f>
        <v>14100973.210000001</v>
      </c>
      <c r="O27" s="53" t="str">
        <f>IF(ISNUMBER('Форма 1'!$AH27),ROUND('Форма 1'!$I27*VLOOKUP('Форма 1'!$G27,'Предельники 2022'!$B$4:$X$28,'Форма 1'!$AH$7,0),2),"")</f>
        <v/>
      </c>
      <c r="P27" s="53" t="str">
        <f>IF(ISNUMBER('Форма 1'!$AI27),ROUND('Форма 1'!$I27*VLOOKUP('Форма 1'!$G27,'Предельники 2022'!$B$4:$X$28,'Форма 1'!$AI$7,0),2),"")</f>
        <v/>
      </c>
      <c r="Q27" s="53" t="str">
        <f>IF(ISNUMBER('Форма 1'!$AJ27),ROUND('Форма 1'!$I27*VLOOKUP('Форма 1'!$G27,'Предельники 2022'!$B$4:$X$28,'Форма 1'!$AJ$7,0),2),"")</f>
        <v/>
      </c>
      <c r="R27" s="53" t="str">
        <f>IF(ISNUMBER('Форма 1'!AK27),ROUND('Форма 1'!$I27*VLOOKUP('Форма 1'!$G27,'Предельники 2022'!$B$4:$X$28,'Форма 1'!AK$7),2),"")</f>
        <v/>
      </c>
      <c r="S27" s="55" t="str">
        <f t="shared" si="4"/>
        <v/>
      </c>
      <c r="T27" s="55" t="str">
        <f>IF(ISNUMBER('Форма 1'!AL27),INDEX('Предельники 2022'!$C$4:$X$28,MATCH('Форма 1'!$H27,'Предельники 2022'!$B$4:$B$28,0),MATCH(T$5,'Предельники 2022'!$C$3:$X$3,0)),"")</f>
        <v/>
      </c>
      <c r="U27" s="55" t="str">
        <f>IF(ISNUMBER('Форма 1'!AM27),INDEX('Предельники 2022'!$C$4:$X$28,MATCH('Форма 1'!$H27,'Предельники 2022'!$B$4:$B$28,0),MATCH(U$5,'Предельники 2022'!$C$3:$X$3,0)),"")</f>
        <v/>
      </c>
      <c r="V27" s="55" t="str">
        <f>IF(ISNUMBER('Форма 1'!AN27),INDEX('Предельники 2022'!$C$4:$X$28,MATCH('Форма 1'!$H27,'Предельники 2022'!$B$4:$B$28,0),MATCH(V$5,'Предельники 2022'!$C$3:$X$3,0)),"")</f>
        <v/>
      </c>
      <c r="W27" s="55" t="str">
        <f>IF(ISNUMBER('Форма 1'!AO27),INDEX('Предельники 2022'!$C$4:$X$28,MATCH('Форма 1'!$H27,'Предельники 2022'!$B$4:$B$28,0),MATCH(W$5,'Предельники 2022'!$C$3:$X$3,0)),"")</f>
        <v/>
      </c>
      <c r="X27" s="53" t="str">
        <f>IF(ISNUMBER('Форма 1'!AP27),ROUND('Форма 1'!$I27*VLOOKUP('Форма 1'!$G27,'Предельники 2022'!$B$4:$X$28,'Форма 1'!AP$7),2),"")</f>
        <v/>
      </c>
      <c r="Y27" s="53" t="str">
        <f>IF(ISNUMBER('Форма 1'!AQ27),ROUND('Форма 1'!$I27*VLOOKUP('Форма 1'!$G27,'Предельники 2022'!$B$4:$X$28,'Форма 1'!AQ$7),2),"")</f>
        <v/>
      </c>
      <c r="Z27" s="53" t="str">
        <f>IF(ISNUMBER('Форма 1'!AR27),ROUND('Форма 1'!$I27*VLOOKUP('Форма 1'!$G27,'Предельники 2022'!$B$4:$X$28,'Форма 1'!AR$7),2),"")</f>
        <v/>
      </c>
      <c r="AA27" s="55"/>
    </row>
    <row r="28" spans="1:27" x14ac:dyDescent="0.25">
      <c r="A28" s="52">
        <f t="shared" si="0"/>
        <v>4</v>
      </c>
      <c r="B28" s="94" t="str">
        <f>IF(ISBLANK('Форма 1'!B28),"",'Форма 1'!B28)</f>
        <v>Горнозаводской городской округ Пермского края</v>
      </c>
      <c r="C28" s="161" t="str">
        <f>IF(ISBLANK('Форма 1'!C28),"",'Форма 1'!C28)</f>
        <v>г. Горнозаводск, ул. Свердлова, д. 76</v>
      </c>
      <c r="D28" s="51">
        <f>IF(ISBLANK(C28),"Введите адрес",IF(C28='Форма 1'!C28,SUM(E28:K28,M28:S28,X28:AA28),"Ошибка в адресе!"))</f>
        <v>10090692.359999999</v>
      </c>
      <c r="E28" s="53" t="str">
        <f>IF(ISNUMBER('Форма 1'!X28),ROUND('Форма 1'!$I28*VLOOKUP('Форма 1'!$G28,'Предельники 2022'!$B$4:$X$28,'Форма 1'!X$7),2),"")</f>
        <v/>
      </c>
      <c r="F28" s="53" t="str">
        <f>IF(ISNUMBER('Форма 1'!Y28),ROUND('Форма 1'!$I28*VLOOKUP('Форма 1'!$G28,'Предельники 2022'!$B$4:$X$28,'Форма 1'!Y$7),2),"")</f>
        <v/>
      </c>
      <c r="G28" s="53" t="str">
        <f>IF(ISNUMBER('Форма 1'!Z28),ROUND('Форма 1'!$I28*VLOOKUP('Форма 1'!$G28,'Предельники 2022'!$B$4:$X$28,'Форма 1'!Z$7),2),"")</f>
        <v/>
      </c>
      <c r="H28" s="53" t="str">
        <f>IF(ISNUMBER('Форма 1'!AA28),ROUND('Форма 1'!$I28*VLOOKUP('Форма 1'!$G28,'Предельники 2022'!$B$4:$X$28,'Форма 1'!AA$7),2),"")</f>
        <v/>
      </c>
      <c r="I28" s="53" t="str">
        <f>IF(ISNUMBER('Форма 1'!AB28),ROUND('Форма 1'!$I28*VLOOKUP('Форма 1'!$G28,'Предельники 2022'!$B$4:$X$28,'Форма 1'!AB$7),2),"")</f>
        <v/>
      </c>
      <c r="J28" s="53" t="str">
        <f>IF(ISNUMBER('Форма 1'!AC28),ROUND('Форма 1'!$I28*VLOOKUP('Форма 1'!$G28,'Предельники 2022'!$B$4:$X$28,'Форма 1'!AC$7),2),"")</f>
        <v/>
      </c>
      <c r="K28" s="53" t="str">
        <f>IF(ISNUMBER('Форма 1'!AD28),ROUND('Форма 1'!$I28*VLOOKUP('Форма 1'!$G28,'Предельники 2022'!$B$4:$X$28,'Форма 1'!AD$7),2),"")</f>
        <v/>
      </c>
      <c r="L28" s="54" t="str">
        <f>IF(ISBLANK('Форма 1'!AE28),"",'Форма 1'!AE28)</f>
        <v/>
      </c>
      <c r="M28" s="55" t="str">
        <f>IF(ISBLANK('Форма 1'!AF28),"",'Форма 1'!AF28)</f>
        <v/>
      </c>
      <c r="N28" s="53">
        <f>IF(ISNUMBER('Форма 1'!AG28),ROUND('Форма 1'!$I28*VLOOKUP('Форма 1'!$G28,'Предельники 2022'!$B$4:$X$28,'Форма 1'!AG$7),2),"")</f>
        <v>10090692.359999999</v>
      </c>
      <c r="O28" s="53" t="str">
        <f>IF(ISNUMBER('Форма 1'!$AH28),ROUND('Форма 1'!$I28*VLOOKUP('Форма 1'!$G28,'Предельники 2022'!$B$4:$X$28,'Форма 1'!$AH$7,0),2),"")</f>
        <v/>
      </c>
      <c r="P28" s="53" t="str">
        <f>IF(ISNUMBER('Форма 1'!$AI28),ROUND('Форма 1'!$I28*VLOOKUP('Форма 1'!$G28,'Предельники 2022'!$B$4:$X$28,'Форма 1'!$AI$7,0),2),"")</f>
        <v/>
      </c>
      <c r="Q28" s="53" t="str">
        <f>IF(ISNUMBER('Форма 1'!$AJ28),ROUND('Форма 1'!$I28*VLOOKUP('Форма 1'!$G28,'Предельники 2022'!$B$4:$X$28,'Форма 1'!$AJ$7,0),2),"")</f>
        <v/>
      </c>
      <c r="R28" s="53" t="str">
        <f>IF(ISNUMBER('Форма 1'!AK28),ROUND('Форма 1'!$I28*VLOOKUP('Форма 1'!$G28,'Предельники 2022'!$B$4:$X$28,'Форма 1'!AK$7),2),"")</f>
        <v/>
      </c>
      <c r="S28" s="55" t="str">
        <f t="shared" si="4"/>
        <v/>
      </c>
      <c r="T28" s="55" t="str">
        <f>IF(ISNUMBER('Форма 1'!AL28),INDEX('Предельники 2022'!$C$4:$X$28,MATCH('Форма 1'!$H28,'Предельники 2022'!$B$4:$B$28,0),MATCH(T$5,'Предельники 2022'!$C$3:$X$3,0)),"")</f>
        <v/>
      </c>
      <c r="U28" s="55" t="str">
        <f>IF(ISNUMBER('Форма 1'!AM28),INDEX('Предельники 2022'!$C$4:$X$28,MATCH('Форма 1'!$H28,'Предельники 2022'!$B$4:$B$28,0),MATCH(U$5,'Предельники 2022'!$C$3:$X$3,0)),"")</f>
        <v/>
      </c>
      <c r="V28" s="55" t="str">
        <f>IF(ISNUMBER('Форма 1'!AN28),INDEX('Предельники 2022'!$C$4:$X$28,MATCH('Форма 1'!$H28,'Предельники 2022'!$B$4:$B$28,0),MATCH(V$5,'Предельники 2022'!$C$3:$X$3,0)),"")</f>
        <v/>
      </c>
      <c r="W28" s="55" t="str">
        <f>IF(ISNUMBER('Форма 1'!AO28),INDEX('Предельники 2022'!$C$4:$X$28,MATCH('Форма 1'!$H28,'Предельники 2022'!$B$4:$B$28,0),MATCH(W$5,'Предельники 2022'!$C$3:$X$3,0)),"")</f>
        <v/>
      </c>
      <c r="X28" s="53" t="str">
        <f>IF(ISNUMBER('Форма 1'!AP28),ROUND('Форма 1'!$I28*VLOOKUP('Форма 1'!$G28,'Предельники 2022'!$B$4:$X$28,'Форма 1'!AP$7),2),"")</f>
        <v/>
      </c>
      <c r="Y28" s="53" t="str">
        <f>IF(ISNUMBER('Форма 1'!AQ28),ROUND('Форма 1'!$I28*VLOOKUP('Форма 1'!$G28,'Предельники 2022'!$B$4:$X$28,'Форма 1'!AQ$7),2),"")</f>
        <v/>
      </c>
      <c r="Z28" s="53" t="str">
        <f>IF(ISNUMBER('Форма 1'!AR28),ROUND('Форма 1'!$I28*VLOOKUP('Форма 1'!$G28,'Предельники 2022'!$B$4:$X$28,'Форма 1'!AR$7),2),"")</f>
        <v/>
      </c>
      <c r="AA28" s="55"/>
    </row>
    <row r="29" spans="1:27" x14ac:dyDescent="0.25">
      <c r="A29" s="52">
        <f t="shared" si="0"/>
        <v>5</v>
      </c>
      <c r="B29" s="94" t="str">
        <f>IF(ISBLANK('Форма 1'!B29),"",'Форма 1'!B29)</f>
        <v>Горнозаводской городской округ Пермского края</v>
      </c>
      <c r="C29" s="161" t="str">
        <f>IF(ISBLANK('Форма 1'!C29),"",'Форма 1'!C29)</f>
        <v>рп Пашия, ул. Свердловская, д. 33</v>
      </c>
      <c r="D29" s="51">
        <f>IF(ISBLANK(C29),"Введите адрес",IF(C29='Форма 1'!C29,SUM(E29:K29,M29:S29,X29:AA29),"Ошибка в адресе!"))</f>
        <v>6308833.1399999997</v>
      </c>
      <c r="E29" s="53" t="str">
        <f>IF(ISNUMBER('Форма 1'!X29),ROUND('Форма 1'!$I29*VLOOKUP('Форма 1'!$G29,'Предельники 2022'!$B$4:$X$28,'Форма 1'!X$7),2),"")</f>
        <v/>
      </c>
      <c r="F29" s="53" t="str">
        <f>IF(ISNUMBER('Форма 1'!Y29),ROUND('Форма 1'!$I29*VLOOKUP('Форма 1'!$G29,'Предельники 2022'!$B$4:$X$28,'Форма 1'!Y$7),2),"")</f>
        <v/>
      </c>
      <c r="G29" s="53" t="str">
        <f>IF(ISNUMBER('Форма 1'!Z29),ROUND('Форма 1'!$I29*VLOOKUP('Форма 1'!$G29,'Предельники 2022'!$B$4:$X$28,'Форма 1'!Z$7),2),"")</f>
        <v/>
      </c>
      <c r="H29" s="53" t="str">
        <f>IF(ISNUMBER('Форма 1'!AA29),ROUND('Форма 1'!$I29*VLOOKUP('Форма 1'!$G29,'Предельники 2022'!$B$4:$X$28,'Форма 1'!AA$7),2),"")</f>
        <v/>
      </c>
      <c r="I29" s="53" t="str">
        <f>IF(ISNUMBER('Форма 1'!AB29),ROUND('Форма 1'!$I29*VLOOKUP('Форма 1'!$G29,'Предельники 2022'!$B$4:$X$28,'Форма 1'!AB$7),2),"")</f>
        <v/>
      </c>
      <c r="J29" s="53" t="str">
        <f>IF(ISNUMBER('Форма 1'!AC29),ROUND('Форма 1'!$I29*VLOOKUP('Форма 1'!$G29,'Предельники 2022'!$B$4:$X$28,'Форма 1'!AC$7),2),"")</f>
        <v/>
      </c>
      <c r="K29" s="53" t="str">
        <f>IF(ISNUMBER('Форма 1'!AD29),ROUND('Форма 1'!$I29*VLOOKUP('Форма 1'!$G29,'Предельники 2022'!$B$4:$X$28,'Форма 1'!AD$7),2),"")</f>
        <v/>
      </c>
      <c r="L29" s="54" t="str">
        <f>IF(ISBLANK('Форма 1'!AE29),"",'Форма 1'!AE29)</f>
        <v/>
      </c>
      <c r="M29" s="55" t="str">
        <f>IF(ISBLANK('Форма 1'!AF29),"",'Форма 1'!AF29)</f>
        <v/>
      </c>
      <c r="N29" s="53">
        <f>IF(ISNUMBER('Форма 1'!AG29),ROUND('Форма 1'!$I29*VLOOKUP('Форма 1'!$G29,'Предельники 2022'!$B$4:$X$28,'Форма 1'!AG$7),2),"")</f>
        <v>6308833.1399999997</v>
      </c>
      <c r="O29" s="53" t="str">
        <f>IF(ISNUMBER('Форма 1'!$AH29),ROUND('Форма 1'!$I29*VLOOKUP('Форма 1'!$G29,'Предельники 2022'!$B$4:$X$28,'Форма 1'!$AH$7,0),2),"")</f>
        <v/>
      </c>
      <c r="P29" s="53" t="str">
        <f>IF(ISNUMBER('Форма 1'!$AI29),ROUND('Форма 1'!$I29*VLOOKUP('Форма 1'!$G29,'Предельники 2022'!$B$4:$X$28,'Форма 1'!$AI$7,0),2),"")</f>
        <v/>
      </c>
      <c r="Q29" s="53" t="str">
        <f>IF(ISNUMBER('Форма 1'!$AJ29),ROUND('Форма 1'!$I29*VLOOKUP('Форма 1'!$G29,'Предельники 2022'!$B$4:$X$28,'Форма 1'!$AJ$7,0),2),"")</f>
        <v/>
      </c>
      <c r="R29" s="53" t="str">
        <f>IF(ISNUMBER('Форма 1'!AK29),ROUND('Форма 1'!$I29*VLOOKUP('Форма 1'!$G29,'Предельники 2022'!$B$4:$X$28,'Форма 1'!AK$7),2),"")</f>
        <v/>
      </c>
      <c r="S29" s="55" t="str">
        <f t="shared" si="4"/>
        <v/>
      </c>
      <c r="T29" s="55" t="str">
        <f>IF(ISNUMBER('Форма 1'!AL29),INDEX('Предельники 2022'!$C$4:$X$28,MATCH('Форма 1'!$H29,'Предельники 2022'!$B$4:$B$28,0),MATCH(T$5,'Предельники 2022'!$C$3:$X$3,0)),"")</f>
        <v/>
      </c>
      <c r="U29" s="55" t="str">
        <f>IF(ISNUMBER('Форма 1'!AM29),INDEX('Предельники 2022'!$C$4:$X$28,MATCH('Форма 1'!$H29,'Предельники 2022'!$B$4:$B$28,0),MATCH(U$5,'Предельники 2022'!$C$3:$X$3,0)),"")</f>
        <v/>
      </c>
      <c r="V29" s="55" t="str">
        <f>IF(ISNUMBER('Форма 1'!AN29),INDEX('Предельники 2022'!$C$4:$X$28,MATCH('Форма 1'!$H29,'Предельники 2022'!$B$4:$B$28,0),MATCH(V$5,'Предельники 2022'!$C$3:$X$3,0)),"")</f>
        <v/>
      </c>
      <c r="W29" s="55" t="str">
        <f>IF(ISNUMBER('Форма 1'!AO29),INDEX('Предельники 2022'!$C$4:$X$28,MATCH('Форма 1'!$H29,'Предельники 2022'!$B$4:$B$28,0),MATCH(W$5,'Предельники 2022'!$C$3:$X$3,0)),"")</f>
        <v/>
      </c>
      <c r="X29" s="53" t="str">
        <f>IF(ISNUMBER('Форма 1'!AP29),ROUND('Форма 1'!$I29*VLOOKUP('Форма 1'!$G29,'Предельники 2022'!$B$4:$X$28,'Форма 1'!AP$7),2),"")</f>
        <v/>
      </c>
      <c r="Y29" s="53" t="str">
        <f>IF(ISNUMBER('Форма 1'!AQ29),ROUND('Форма 1'!$I29*VLOOKUP('Форма 1'!$G29,'Предельники 2022'!$B$4:$X$28,'Форма 1'!AQ$7),2),"")</f>
        <v/>
      </c>
      <c r="Z29" s="53" t="str">
        <f>IF(ISNUMBER('Форма 1'!AR29),ROUND('Форма 1'!$I29*VLOOKUP('Форма 1'!$G29,'Предельники 2022'!$B$4:$X$28,'Форма 1'!AR$7),2),"")</f>
        <v/>
      </c>
      <c r="AA29" s="55"/>
    </row>
    <row r="30" spans="1:27" ht="15.75" x14ac:dyDescent="0.25">
      <c r="A30" s="178">
        <f t="shared" si="0"/>
        <v>0</v>
      </c>
      <c r="B30" s="179" t="str">
        <f>IF(ISBLANK('Форма 1'!B30),"",'Форма 1'!B30)</f>
        <v/>
      </c>
      <c r="C30" s="38" t="str">
        <f>IF(ISBLANK('Форма 1'!C30),"",'Форма 1'!C30)</f>
        <v>город Пермь</v>
      </c>
      <c r="D30" s="39">
        <f>IF(ISBLANK(C30),"Введите адрес",IF(C30='Форма 1'!C30,SUM(E30:K30,M30:S30,X30:AA30),"Ошибка в адресе!"))</f>
        <v>1145527072.4000001</v>
      </c>
      <c r="E30" s="39">
        <f t="shared" ref="E30:Z30" si="9">SUM(E31:E105)</f>
        <v>60616957.019999996</v>
      </c>
      <c r="F30" s="39">
        <f t="shared" si="9"/>
        <v>42834498.440000005</v>
      </c>
      <c r="G30" s="39">
        <f t="shared" si="9"/>
        <v>11788430.560000001</v>
      </c>
      <c r="H30" s="39">
        <f t="shared" si="9"/>
        <v>40836955.739999995</v>
      </c>
      <c r="I30" s="39">
        <f t="shared" si="9"/>
        <v>121638623.27000001</v>
      </c>
      <c r="J30" s="39">
        <f t="shared" si="9"/>
        <v>4222619.1900000004</v>
      </c>
      <c r="K30" s="39">
        <f t="shared" si="9"/>
        <v>12223211.310000001</v>
      </c>
      <c r="L30" s="145">
        <f t="shared" si="9"/>
        <v>36</v>
      </c>
      <c r="M30" s="39">
        <f t="shared" si="9"/>
        <v>111959585.88000001</v>
      </c>
      <c r="N30" s="39">
        <f t="shared" si="9"/>
        <v>312658249.05000001</v>
      </c>
      <c r="O30" s="39">
        <f t="shared" si="9"/>
        <v>233658867.28999996</v>
      </c>
      <c r="P30" s="39">
        <f t="shared" si="9"/>
        <v>154927306.86000001</v>
      </c>
      <c r="Q30" s="39">
        <f t="shared" si="9"/>
        <v>0</v>
      </c>
      <c r="R30" s="39">
        <f t="shared" si="9"/>
        <v>33445286.350000001</v>
      </c>
      <c r="S30" s="39">
        <f t="shared" si="9"/>
        <v>471580.43000000005</v>
      </c>
      <c r="T30" s="39">
        <f t="shared" si="9"/>
        <v>280193.26</v>
      </c>
      <c r="U30" s="39">
        <f t="shared" si="9"/>
        <v>34687.5</v>
      </c>
      <c r="V30" s="39">
        <f t="shared" si="9"/>
        <v>156699.67000000001</v>
      </c>
      <c r="W30" s="39">
        <f t="shared" si="9"/>
        <v>0</v>
      </c>
      <c r="X30" s="39">
        <f t="shared" si="9"/>
        <v>3878095.32</v>
      </c>
      <c r="Y30" s="39">
        <f t="shared" si="9"/>
        <v>0</v>
      </c>
      <c r="Z30" s="39">
        <f t="shared" si="9"/>
        <v>366805.68999999994</v>
      </c>
      <c r="AA30" s="39"/>
    </row>
    <row r="31" spans="1:27" x14ac:dyDescent="0.25">
      <c r="A31" s="52">
        <f t="shared" si="0"/>
        <v>1</v>
      </c>
      <c r="B31" s="94" t="str">
        <f>IF(ISBLANK('Форма 1'!B31),"",'Форма 1'!B31)</f>
        <v>город Пермь</v>
      </c>
      <c r="C31" s="161" t="str">
        <f>IF(ISBLANK('Форма 1'!C31),"",'Форма 1'!C31)</f>
        <v>г. Пермь, б-р Гагарина, д. 66А</v>
      </c>
      <c r="D31" s="51">
        <f>IF(ISBLANK(C31),"Введите адрес",IF(C31='Форма 1'!C31,SUM(E31:K31,M31:S31,X31:AA31),"Ошибка в адресе!"))</f>
        <v>5392952.7699999996</v>
      </c>
      <c r="E31" s="53" t="str">
        <f>IF(ISNUMBER('Форма 1'!X31),ROUND('Форма 1'!$I31*VLOOKUP('Форма 1'!$G31,'Предельники 2022'!$B$4:$X$28,'Форма 1'!X$7),2),"")</f>
        <v/>
      </c>
      <c r="F31" s="53" t="str">
        <f>IF(ISNUMBER('Форма 1'!Y31),ROUND('Форма 1'!$I31*VLOOKUP('Форма 1'!$G31,'Предельники 2022'!$B$4:$X$28,'Форма 1'!Y$7),2),"")</f>
        <v/>
      </c>
      <c r="G31" s="53" t="str">
        <f>IF(ISNUMBER('Форма 1'!Z31),ROUND('Форма 1'!$I31*VLOOKUP('Форма 1'!$G31,'Предельники 2022'!$B$4:$X$28,'Форма 1'!Z$7),2),"")</f>
        <v/>
      </c>
      <c r="H31" s="53">
        <f>IF(ISNUMBER('Форма 1'!AA31),ROUND('Форма 1'!$I31*VLOOKUP('Форма 1'!$G31,'Предельники 2022'!$B$4:$X$28,'Форма 1'!AA$7),2),"")</f>
        <v>5392952.7699999996</v>
      </c>
      <c r="I31" s="53" t="str">
        <f>IF(ISNUMBER('Форма 1'!AB31),ROUND('Форма 1'!$I31*VLOOKUP('Форма 1'!$G31,'Предельники 2022'!$B$4:$X$28,'Форма 1'!AB$7),2),"")</f>
        <v/>
      </c>
      <c r="J31" s="53" t="str">
        <f>IF(ISNUMBER('Форма 1'!AC31),ROUND('Форма 1'!$I31*VLOOKUP('Форма 1'!$G31,'Предельники 2022'!$B$4:$X$28,'Форма 1'!AC$7),2),"")</f>
        <v/>
      </c>
      <c r="K31" s="53" t="str">
        <f>IF(ISNUMBER('Форма 1'!AD31),ROUND('Форма 1'!$I31*VLOOKUP('Форма 1'!$G31,'Предельники 2022'!$B$4:$X$28,'Форма 1'!AD$7),2),"")</f>
        <v/>
      </c>
      <c r="L31" s="54" t="str">
        <f>IF(ISBLANK('Форма 1'!AE31),"",'Форма 1'!AE31)</f>
        <v/>
      </c>
      <c r="M31" s="55" t="str">
        <f>IF(ISBLANK('Форма 1'!AF31),"",'Форма 1'!AF31)</f>
        <v/>
      </c>
      <c r="N31" s="53" t="str">
        <f>IF(ISNUMBER('Форма 1'!AG31),ROUND('Форма 1'!$I31*VLOOKUP('Форма 1'!$G31,'Предельники 2022'!$B$4:$X$28,'Форма 1'!AG$7),2),"")</f>
        <v/>
      </c>
      <c r="O31" s="53" t="str">
        <f>IF(ISNUMBER('Форма 1'!$AH31),ROUND('Форма 1'!$I31*VLOOKUP('Форма 1'!$G31,'Предельники 2022'!$B$4:$X$28,'Форма 1'!$AH$7,0),2),"")</f>
        <v/>
      </c>
      <c r="P31" s="53" t="str">
        <f>IF(ISNUMBER('Форма 1'!$AI31),ROUND('Форма 1'!$I31*VLOOKUP('Форма 1'!$G31,'Предельники 2022'!$B$4:$X$28,'Форма 1'!$AI$7,0),2),"")</f>
        <v/>
      </c>
      <c r="Q31" s="53" t="str">
        <f>IF(ISNUMBER('Форма 1'!$AJ31),ROUND('Форма 1'!$I31*VLOOKUP('Форма 1'!$G31,'Предельники 2022'!$B$4:$X$28,'Форма 1'!$AJ$7,0),2),"")</f>
        <v/>
      </c>
      <c r="R31" s="53" t="str">
        <f>IF(ISNUMBER('Форма 1'!AK31),ROUND('Форма 1'!$I31*VLOOKUP('Форма 1'!$G31,'Предельники 2022'!$B$4:$X$28,'Форма 1'!AK$7),2),"")</f>
        <v/>
      </c>
      <c r="S31" s="55" t="str">
        <f t="shared" si="4"/>
        <v/>
      </c>
      <c r="T31" s="55" t="str">
        <f>IF(ISNUMBER('Форма 1'!AL31),INDEX('Предельники 2022'!$C$4:$X$28,MATCH('Форма 1'!$H31,'Предельники 2022'!$B$4:$B$28,0),MATCH(T$5,'Предельники 2022'!$C$3:$X$3,0)),"")</f>
        <v/>
      </c>
      <c r="U31" s="55" t="str">
        <f>IF(ISNUMBER('Форма 1'!AM31),INDEX('Предельники 2022'!$C$4:$X$28,MATCH('Форма 1'!$H31,'Предельники 2022'!$B$4:$B$28,0),MATCH(U$5,'Предельники 2022'!$C$3:$X$3,0)),"")</f>
        <v/>
      </c>
      <c r="V31" s="55" t="str">
        <f>IF(ISNUMBER('Форма 1'!AN31),INDEX('Предельники 2022'!$C$4:$X$28,MATCH('Форма 1'!$H31,'Предельники 2022'!$B$4:$B$28,0),MATCH(V$5,'Предельники 2022'!$C$3:$X$3,0)),"")</f>
        <v/>
      </c>
      <c r="W31" s="55" t="str">
        <f>IF(ISNUMBER('Форма 1'!AO31),INDEX('Предельники 2022'!$C$4:$X$28,MATCH('Форма 1'!$H31,'Предельники 2022'!$B$4:$B$28,0),MATCH(W$5,'Предельники 2022'!$C$3:$X$3,0)),"")</f>
        <v/>
      </c>
      <c r="X31" s="53" t="str">
        <f>IF(ISNUMBER('Форма 1'!AP31),ROUND('Форма 1'!$I31*VLOOKUP('Форма 1'!$G31,'Предельники 2022'!$B$4:$X$28,'Форма 1'!AP$7),2),"")</f>
        <v/>
      </c>
      <c r="Y31" s="53" t="str">
        <f>IF(ISNUMBER('Форма 1'!AQ31),ROUND('Форма 1'!$I31*VLOOKUP('Форма 1'!$G31,'Предельники 2022'!$B$4:$X$28,'Форма 1'!AQ$7),2),"")</f>
        <v/>
      </c>
      <c r="Z31" s="53" t="str">
        <f>IF(ISNUMBER('Форма 1'!AR31),ROUND('Форма 1'!$I31*VLOOKUP('Форма 1'!$G31,'Предельники 2022'!$B$4:$X$28,'Форма 1'!AR$7),2),"")</f>
        <v/>
      </c>
      <c r="AA31" s="55"/>
    </row>
    <row r="32" spans="1:27" x14ac:dyDescent="0.25">
      <c r="A32" s="52">
        <f t="shared" si="0"/>
        <v>2</v>
      </c>
      <c r="B32" s="94" t="str">
        <f>IF(ISBLANK('Форма 1'!B32),"",'Форма 1'!B32)</f>
        <v>город Пермь</v>
      </c>
      <c r="C32" s="161" t="str">
        <f>IF(ISBLANK('Форма 1'!C32),"",'Форма 1'!C32)</f>
        <v>г. Пермь, б-р Гагарина, д. 73</v>
      </c>
      <c r="D32" s="51">
        <f>IF(ISBLANK(C32),"Введите адрес",IF(C32='Форма 1'!C32,SUM(E32:K32,M32:S32,X32:AA32),"Ошибка в адресе!"))</f>
        <v>15003476.880000001</v>
      </c>
      <c r="E32" s="53" t="str">
        <f>IF(ISNUMBER('Форма 1'!X32),ROUND('Форма 1'!$I32*VLOOKUP('Форма 1'!$G32,'Предельники 2022'!$B$4:$X$28,'Форма 1'!X$7),2),"")</f>
        <v/>
      </c>
      <c r="F32" s="53" t="str">
        <f>IF(ISNUMBER('Форма 1'!Y32),ROUND('Форма 1'!$I32*VLOOKUP('Форма 1'!$G32,'Предельники 2022'!$B$4:$X$28,'Форма 1'!Y$7),2),"")</f>
        <v/>
      </c>
      <c r="G32" s="53" t="str">
        <f>IF(ISNUMBER('Форма 1'!Z32),ROUND('Форма 1'!$I32*VLOOKUP('Форма 1'!$G32,'Предельники 2022'!$B$4:$X$28,'Форма 1'!Z$7),2),"")</f>
        <v/>
      </c>
      <c r="H32" s="53" t="str">
        <f>IF(ISNUMBER('Форма 1'!AA32),ROUND('Форма 1'!$I32*VLOOKUP('Форма 1'!$G32,'Предельники 2022'!$B$4:$X$28,'Форма 1'!AA$7),2),"")</f>
        <v/>
      </c>
      <c r="I32" s="53" t="str">
        <f>IF(ISNUMBER('Форма 1'!AB32),ROUND('Форма 1'!$I32*VLOOKUP('Форма 1'!$G32,'Предельники 2022'!$B$4:$X$28,'Форма 1'!AB$7),2),"")</f>
        <v/>
      </c>
      <c r="J32" s="53" t="str">
        <f>IF(ISNUMBER('Форма 1'!AC32),ROUND('Форма 1'!$I32*VLOOKUP('Форма 1'!$G32,'Предельники 2022'!$B$4:$X$28,'Форма 1'!AC$7),2),"")</f>
        <v/>
      </c>
      <c r="K32" s="53" t="str">
        <f>IF(ISNUMBER('Форма 1'!AD32),ROUND('Форма 1'!$I32*VLOOKUP('Форма 1'!$G32,'Предельники 2022'!$B$4:$X$28,'Форма 1'!AD$7),2),"")</f>
        <v/>
      </c>
      <c r="L32" s="54" t="str">
        <f>IF(ISBLANK('Форма 1'!AE32),"",'Форма 1'!AE32)</f>
        <v/>
      </c>
      <c r="M32" s="55" t="str">
        <f>IF(ISBLANK('Форма 1'!AF32),"",'Форма 1'!AF32)</f>
        <v/>
      </c>
      <c r="N32" s="53">
        <f>IF(ISNUMBER('Форма 1'!AG32),ROUND('Форма 1'!$I32*VLOOKUP('Форма 1'!$G32,'Предельники 2022'!$B$4:$X$28,'Форма 1'!AG$7),2),"")</f>
        <v>15003476.880000001</v>
      </c>
      <c r="O32" s="53" t="str">
        <f>IF(ISNUMBER('Форма 1'!$AH32),ROUND('Форма 1'!$I32*VLOOKUP('Форма 1'!$G32,'Предельники 2022'!$B$4:$X$28,'Форма 1'!$AH$7,0),2),"")</f>
        <v/>
      </c>
      <c r="P32" s="53" t="str">
        <f>IF(ISNUMBER('Форма 1'!$AI32),ROUND('Форма 1'!$I32*VLOOKUP('Форма 1'!$G32,'Предельники 2022'!$B$4:$X$28,'Форма 1'!$AI$7,0),2),"")</f>
        <v/>
      </c>
      <c r="Q32" s="53" t="str">
        <f>IF(ISNUMBER('Форма 1'!$AJ32),ROUND('Форма 1'!$I32*VLOOKUP('Форма 1'!$G32,'Предельники 2022'!$B$4:$X$28,'Форма 1'!$AJ$7,0),2),"")</f>
        <v/>
      </c>
      <c r="R32" s="53" t="str">
        <f>IF(ISNUMBER('Форма 1'!AK32),ROUND('Форма 1'!$I32*VLOOKUP('Форма 1'!$G32,'Предельники 2022'!$B$4:$X$28,'Форма 1'!AK$7),2),"")</f>
        <v/>
      </c>
      <c r="S32" s="55" t="str">
        <f t="shared" si="4"/>
        <v/>
      </c>
      <c r="T32" s="55" t="str">
        <f>IF(ISNUMBER('Форма 1'!AL32),INDEX('Предельники 2022'!$C$4:$X$28,MATCH('Форма 1'!$H32,'Предельники 2022'!$B$4:$B$28,0),MATCH(T$5,'Предельники 2022'!$C$3:$X$3,0)),"")</f>
        <v/>
      </c>
      <c r="U32" s="55" t="str">
        <f>IF(ISNUMBER('Форма 1'!AM32),INDEX('Предельники 2022'!$C$4:$X$28,MATCH('Форма 1'!$H32,'Предельники 2022'!$B$4:$B$28,0),MATCH(U$5,'Предельники 2022'!$C$3:$X$3,0)),"")</f>
        <v/>
      </c>
      <c r="V32" s="55" t="str">
        <f>IF(ISNUMBER('Форма 1'!AN32),INDEX('Предельники 2022'!$C$4:$X$28,MATCH('Форма 1'!$H32,'Предельники 2022'!$B$4:$B$28,0),MATCH(V$5,'Предельники 2022'!$C$3:$X$3,0)),"")</f>
        <v/>
      </c>
      <c r="W32" s="55" t="str">
        <f>IF(ISNUMBER('Форма 1'!AO32),INDEX('Предельники 2022'!$C$4:$X$28,MATCH('Форма 1'!$H32,'Предельники 2022'!$B$4:$B$28,0),MATCH(W$5,'Предельники 2022'!$C$3:$X$3,0)),"")</f>
        <v/>
      </c>
      <c r="X32" s="53" t="str">
        <f>IF(ISNUMBER('Форма 1'!AP32),ROUND('Форма 1'!$I32*VLOOKUP('Форма 1'!$G32,'Предельники 2022'!$B$4:$X$28,'Форма 1'!AP$7),2),"")</f>
        <v/>
      </c>
      <c r="Y32" s="53" t="str">
        <f>IF(ISNUMBER('Форма 1'!AQ32),ROUND('Форма 1'!$I32*VLOOKUP('Форма 1'!$G32,'Предельники 2022'!$B$4:$X$28,'Форма 1'!AQ$7),2),"")</f>
        <v/>
      </c>
      <c r="Z32" s="53" t="str">
        <f>IF(ISNUMBER('Форма 1'!AR32),ROUND('Форма 1'!$I32*VLOOKUP('Форма 1'!$G32,'Предельники 2022'!$B$4:$X$28,'Форма 1'!AR$7),2),"")</f>
        <v/>
      </c>
      <c r="AA32" s="55"/>
    </row>
    <row r="33" spans="1:27" x14ac:dyDescent="0.25">
      <c r="A33" s="52">
        <f t="shared" si="0"/>
        <v>3</v>
      </c>
      <c r="B33" s="94" t="str">
        <f>IF(ISBLANK('Форма 1'!B33),"",'Форма 1'!B33)</f>
        <v>город Пермь</v>
      </c>
      <c r="C33" s="161" t="str">
        <f>IF(ISBLANK('Форма 1'!C33),"",'Форма 1'!C33)</f>
        <v>г. Пермь, пр-т Комсомольский, д. 3</v>
      </c>
      <c r="D33" s="51">
        <f>IF(ISBLANK(C33),"Введите адрес",IF(C33='Форма 1'!C33,SUM(E33:K33,M33:S33,X33:AA33),"Ошибка в адресе!"))</f>
        <v>12351223.470000001</v>
      </c>
      <c r="E33" s="53" t="str">
        <f>IF(ISNUMBER('Форма 1'!X33),ROUND('Форма 1'!$I33*VLOOKUP('Форма 1'!$G33,'Предельники 2022'!$B$4:$X$28,'Форма 1'!X$7),2),"")</f>
        <v/>
      </c>
      <c r="F33" s="53">
        <f>IF(ISNUMBER('Форма 1'!Y33),ROUND('Форма 1'!$I33*VLOOKUP('Форма 1'!$G33,'Предельники 2022'!$B$4:$X$28,'Форма 1'!Y$7),2),"")</f>
        <v>12351223.470000001</v>
      </c>
      <c r="G33" s="53" t="str">
        <f>IF(ISNUMBER('Форма 1'!Z33),ROUND('Форма 1'!$I33*VLOOKUP('Форма 1'!$G33,'Предельники 2022'!$B$4:$X$28,'Форма 1'!Z$7),2),"")</f>
        <v/>
      </c>
      <c r="H33" s="53" t="str">
        <f>IF(ISNUMBER('Форма 1'!AA33),ROUND('Форма 1'!$I33*VLOOKUP('Форма 1'!$G33,'Предельники 2022'!$B$4:$X$28,'Форма 1'!AA$7),2),"")</f>
        <v/>
      </c>
      <c r="I33" s="53" t="str">
        <f>IF(ISNUMBER('Форма 1'!AB33),ROUND('Форма 1'!$I33*VLOOKUP('Форма 1'!$G33,'Предельники 2022'!$B$4:$X$28,'Форма 1'!AB$7),2),"")</f>
        <v/>
      </c>
      <c r="J33" s="53" t="str">
        <f>IF(ISNUMBER('Форма 1'!AC33),ROUND('Форма 1'!$I33*VLOOKUP('Форма 1'!$G33,'Предельники 2022'!$B$4:$X$28,'Форма 1'!AC$7),2),"")</f>
        <v/>
      </c>
      <c r="K33" s="53" t="str">
        <f>IF(ISNUMBER('Форма 1'!AD33),ROUND('Форма 1'!$I33*VLOOKUP('Форма 1'!$G33,'Предельники 2022'!$B$4:$X$28,'Форма 1'!AD$7),2),"")</f>
        <v/>
      </c>
      <c r="L33" s="54" t="str">
        <f>IF(ISBLANK('Форма 1'!AE33),"",'Форма 1'!AE33)</f>
        <v/>
      </c>
      <c r="M33" s="55" t="str">
        <f>IF(ISBLANK('Форма 1'!AF33),"",'Форма 1'!AF33)</f>
        <v/>
      </c>
      <c r="N33" s="53" t="str">
        <f>IF(ISNUMBER('Форма 1'!AG33),ROUND('Форма 1'!$I33*VLOOKUP('Форма 1'!$G33,'Предельники 2022'!$B$4:$X$28,'Форма 1'!AG$7),2),"")</f>
        <v/>
      </c>
      <c r="O33" s="53" t="str">
        <f>IF(ISNUMBER('Форма 1'!$AH33),ROUND('Форма 1'!$I33*VLOOKUP('Форма 1'!$G33,'Предельники 2022'!$B$4:$X$28,'Форма 1'!$AH$7,0),2),"")</f>
        <v/>
      </c>
      <c r="P33" s="53" t="str">
        <f>IF(ISNUMBER('Форма 1'!$AI33),ROUND('Форма 1'!$I33*VLOOKUP('Форма 1'!$G33,'Предельники 2022'!$B$4:$X$28,'Форма 1'!$AI$7,0),2),"")</f>
        <v/>
      </c>
      <c r="Q33" s="53" t="str">
        <f>IF(ISNUMBER('Форма 1'!$AJ33),ROUND('Форма 1'!$I33*VLOOKUP('Форма 1'!$G33,'Предельники 2022'!$B$4:$X$28,'Форма 1'!$AJ$7,0),2),"")</f>
        <v/>
      </c>
      <c r="R33" s="53" t="str">
        <f>IF(ISNUMBER('Форма 1'!AK33),ROUND('Форма 1'!$I33*VLOOKUP('Форма 1'!$G33,'Предельники 2022'!$B$4:$X$28,'Форма 1'!AK$7),2),"")</f>
        <v/>
      </c>
      <c r="S33" s="55" t="str">
        <f t="shared" si="4"/>
        <v/>
      </c>
      <c r="T33" s="55" t="str">
        <f>IF(ISNUMBER('Форма 1'!AL33),INDEX('Предельники 2022'!$C$4:$X$28,MATCH('Форма 1'!$H33,'Предельники 2022'!$B$4:$B$28,0),MATCH(T$5,'Предельники 2022'!$C$3:$X$3,0)),"")</f>
        <v/>
      </c>
      <c r="U33" s="55" t="str">
        <f>IF(ISNUMBER('Форма 1'!AM33),INDEX('Предельники 2022'!$C$4:$X$28,MATCH('Форма 1'!$H33,'Предельники 2022'!$B$4:$B$28,0),MATCH(U$5,'Предельники 2022'!$C$3:$X$3,0)),"")</f>
        <v/>
      </c>
      <c r="V33" s="55" t="str">
        <f>IF(ISNUMBER('Форма 1'!AN33),INDEX('Предельники 2022'!$C$4:$X$28,MATCH('Форма 1'!$H33,'Предельники 2022'!$B$4:$B$28,0),MATCH(V$5,'Предельники 2022'!$C$3:$X$3,0)),"")</f>
        <v/>
      </c>
      <c r="W33" s="55" t="str">
        <f>IF(ISNUMBER('Форма 1'!AO33),INDEX('Предельники 2022'!$C$4:$X$28,MATCH('Форма 1'!$H33,'Предельники 2022'!$B$4:$B$28,0),MATCH(W$5,'Предельники 2022'!$C$3:$X$3,0)),"")</f>
        <v/>
      </c>
      <c r="X33" s="53" t="str">
        <f>IF(ISNUMBER('Форма 1'!AP33),ROUND('Форма 1'!$I33*VLOOKUP('Форма 1'!$G33,'Предельники 2022'!$B$4:$X$28,'Форма 1'!AP$7),2),"")</f>
        <v/>
      </c>
      <c r="Y33" s="53" t="str">
        <f>IF(ISNUMBER('Форма 1'!AQ33),ROUND('Форма 1'!$I33*VLOOKUP('Форма 1'!$G33,'Предельники 2022'!$B$4:$X$28,'Форма 1'!AQ$7),2),"")</f>
        <v/>
      </c>
      <c r="Z33" s="53" t="str">
        <f>IF(ISNUMBER('Форма 1'!AR33),ROUND('Форма 1'!$I33*VLOOKUP('Форма 1'!$G33,'Предельники 2022'!$B$4:$X$28,'Форма 1'!AR$7),2),"")</f>
        <v/>
      </c>
      <c r="AA33" s="55"/>
    </row>
    <row r="34" spans="1:27" x14ac:dyDescent="0.25">
      <c r="A34" s="52">
        <f t="shared" si="0"/>
        <v>4</v>
      </c>
      <c r="B34" s="94" t="str">
        <f>IF(ISBLANK('Форма 1'!B34),"",'Форма 1'!B34)</f>
        <v>город Пермь</v>
      </c>
      <c r="C34" s="161" t="str">
        <f>IF(ISBLANK('Форма 1'!C34),"",'Форма 1'!C34)</f>
        <v>г. Пермь, пр-т Комсомольский, д. 51</v>
      </c>
      <c r="D34" s="51">
        <f>IF(ISBLANK(C34),"Введите адрес",IF(C34='Форма 1'!C34,SUM(E34:K34,M34:S34,X34:AA34),"Ошибка в адресе!"))</f>
        <v>20178952.48</v>
      </c>
      <c r="E34" s="53" t="str">
        <f>IF(ISNUMBER('Форма 1'!X34),ROUND('Форма 1'!$I34*VLOOKUP('Форма 1'!$G34,'Предельники 2022'!$B$4:$X$28,'Форма 1'!X$7),2),"")</f>
        <v/>
      </c>
      <c r="F34" s="53" t="str">
        <f>IF(ISNUMBER('Форма 1'!Y34),ROUND('Форма 1'!$I34*VLOOKUP('Форма 1'!$G34,'Предельники 2022'!$B$4:$X$28,'Форма 1'!Y$7),2),"")</f>
        <v/>
      </c>
      <c r="G34" s="53" t="str">
        <f>IF(ISNUMBER('Форма 1'!Z34),ROUND('Форма 1'!$I34*VLOOKUP('Форма 1'!$G34,'Предельники 2022'!$B$4:$X$28,'Форма 1'!Z$7),2),"")</f>
        <v/>
      </c>
      <c r="H34" s="53" t="str">
        <f>IF(ISNUMBER('Форма 1'!AA34),ROUND('Форма 1'!$I34*VLOOKUP('Форма 1'!$G34,'Предельники 2022'!$B$4:$X$28,'Форма 1'!AA$7),2),"")</f>
        <v/>
      </c>
      <c r="I34" s="53" t="str">
        <f>IF(ISNUMBER('Форма 1'!AB34),ROUND('Форма 1'!$I34*VLOOKUP('Форма 1'!$G34,'Предельники 2022'!$B$4:$X$28,'Форма 1'!AB$7),2),"")</f>
        <v/>
      </c>
      <c r="J34" s="53" t="str">
        <f>IF(ISNUMBER('Форма 1'!AC34),ROUND('Форма 1'!$I34*VLOOKUP('Форма 1'!$G34,'Предельники 2022'!$B$4:$X$28,'Форма 1'!AC$7),2),"")</f>
        <v/>
      </c>
      <c r="K34" s="53" t="str">
        <f>IF(ISNUMBER('Форма 1'!AD34),ROUND('Форма 1'!$I34*VLOOKUP('Форма 1'!$G34,'Предельники 2022'!$B$4:$X$28,'Форма 1'!AD$7),2),"")</f>
        <v/>
      </c>
      <c r="L34" s="54" t="str">
        <f>IF(ISBLANK('Форма 1'!AE34),"",'Форма 1'!AE34)</f>
        <v/>
      </c>
      <c r="M34" s="55" t="str">
        <f>IF(ISBLANK('Форма 1'!AF34),"",'Форма 1'!AF34)</f>
        <v/>
      </c>
      <c r="N34" s="53">
        <f>IF(ISNUMBER('Форма 1'!AG34),ROUND('Форма 1'!$I34*VLOOKUP('Форма 1'!$G34,'Предельники 2022'!$B$4:$X$28,'Форма 1'!AG$7),2),"")</f>
        <v>17083202.420000002</v>
      </c>
      <c r="O34" s="53" t="str">
        <f>IF(ISNUMBER('Форма 1'!$AH34),ROUND('Форма 1'!$I34*VLOOKUP('Форма 1'!$G34,'Предельники 2022'!$B$4:$X$28,'Форма 1'!$AH$7,0),2),"")</f>
        <v/>
      </c>
      <c r="P34" s="53" t="str">
        <f>IF(ISNUMBER('Форма 1'!$AI34),ROUND('Форма 1'!$I34*VLOOKUP('Форма 1'!$G34,'Предельники 2022'!$B$4:$X$28,'Форма 1'!$AI$7,0),2),"")</f>
        <v/>
      </c>
      <c r="Q34" s="53" t="str">
        <f>IF(ISNUMBER('Форма 1'!$AJ34),ROUND('Форма 1'!$I34*VLOOKUP('Форма 1'!$G34,'Предельники 2022'!$B$4:$X$28,'Форма 1'!$AJ$7,0),2),"")</f>
        <v/>
      </c>
      <c r="R34" s="53">
        <f>IF(ISNUMBER('Форма 1'!AK34),ROUND('Форма 1'!$I34*VLOOKUP('Форма 1'!$G34,'Предельники 2022'!$B$4:$X$28,'Форма 1'!AK$7),2),"")</f>
        <v>3095750.06</v>
      </c>
      <c r="S34" s="55" t="str">
        <f t="shared" si="4"/>
        <v/>
      </c>
      <c r="T34" s="55" t="str">
        <f>IF(ISNUMBER('Форма 1'!AL34),INDEX('Предельники 2022'!$C$4:$X$28,MATCH('Форма 1'!$H34,'Предельники 2022'!$B$4:$B$28,0),MATCH(T$5,'Предельники 2022'!$C$3:$X$3,0)),"")</f>
        <v/>
      </c>
      <c r="U34" s="55" t="str">
        <f>IF(ISNUMBER('Форма 1'!AM34),INDEX('Предельники 2022'!$C$4:$X$28,MATCH('Форма 1'!$H34,'Предельники 2022'!$B$4:$B$28,0),MATCH(U$5,'Предельники 2022'!$C$3:$X$3,0)),"")</f>
        <v/>
      </c>
      <c r="V34" s="55" t="str">
        <f>IF(ISNUMBER('Форма 1'!AN34),INDEX('Предельники 2022'!$C$4:$X$28,MATCH('Форма 1'!$H34,'Предельники 2022'!$B$4:$B$28,0),MATCH(V$5,'Предельники 2022'!$C$3:$X$3,0)),"")</f>
        <v/>
      </c>
      <c r="W34" s="55" t="str">
        <f>IF(ISNUMBER('Форма 1'!AO34),INDEX('Предельники 2022'!$C$4:$X$28,MATCH('Форма 1'!$H34,'Предельники 2022'!$B$4:$B$28,0),MATCH(W$5,'Предельники 2022'!$C$3:$X$3,0)),"")</f>
        <v/>
      </c>
      <c r="X34" s="53" t="str">
        <f>IF(ISNUMBER('Форма 1'!AP34),ROUND('Форма 1'!$I34*VLOOKUP('Форма 1'!$G34,'Предельники 2022'!$B$4:$X$28,'Форма 1'!AP$7),2),"")</f>
        <v/>
      </c>
      <c r="Y34" s="53" t="str">
        <f>IF(ISNUMBER('Форма 1'!AQ34),ROUND('Форма 1'!$I34*VLOOKUP('Форма 1'!$G34,'Предельники 2022'!$B$4:$X$28,'Форма 1'!AQ$7),2),"")</f>
        <v/>
      </c>
      <c r="Z34" s="53" t="str">
        <f>IF(ISNUMBER('Форма 1'!AR34),ROUND('Форма 1'!$I34*VLOOKUP('Форма 1'!$G34,'Предельники 2022'!$B$4:$X$28,'Форма 1'!AR$7),2),"")</f>
        <v/>
      </c>
      <c r="AA34" s="55"/>
    </row>
    <row r="35" spans="1:27" x14ac:dyDescent="0.25">
      <c r="A35" s="52">
        <f t="shared" si="0"/>
        <v>5</v>
      </c>
      <c r="B35" s="94" t="str">
        <f>IF(ISBLANK('Форма 1'!B35),"",'Форма 1'!B35)</f>
        <v>город Пермь</v>
      </c>
      <c r="C35" s="161" t="str">
        <f>IF(ISBLANK('Форма 1'!C35),"",'Форма 1'!C35)</f>
        <v>г. Пермь, пр-т Парковый, д. 28А</v>
      </c>
      <c r="D35" s="51">
        <f>IF(ISBLANK(C35),"Введите адрес",IF(C35='Форма 1'!C35,SUM(E35:K35,M35:S35,X35:AA35),"Ошибка в адресе!"))</f>
        <v>15998057.84</v>
      </c>
      <c r="E35" s="53" t="str">
        <f>IF(ISNUMBER('Форма 1'!X35),ROUND('Форма 1'!$I35*VLOOKUP('Форма 1'!$G35,'Предельники 2022'!$B$4:$X$28,'Форма 1'!X$7),2),"")</f>
        <v/>
      </c>
      <c r="F35" s="53" t="str">
        <f>IF(ISNUMBER('Форма 1'!Y35),ROUND('Форма 1'!$I35*VLOOKUP('Форма 1'!$G35,'Предельники 2022'!$B$4:$X$28,'Форма 1'!Y$7),2),"")</f>
        <v/>
      </c>
      <c r="G35" s="53" t="str">
        <f>IF(ISNUMBER('Форма 1'!Z35),ROUND('Форма 1'!$I35*VLOOKUP('Форма 1'!$G35,'Предельники 2022'!$B$4:$X$28,'Форма 1'!Z$7),2),"")</f>
        <v/>
      </c>
      <c r="H35" s="53" t="str">
        <f>IF(ISNUMBER('Форма 1'!AA35),ROUND('Форма 1'!$I35*VLOOKUP('Форма 1'!$G35,'Предельники 2022'!$B$4:$X$28,'Форма 1'!AA$7),2),"")</f>
        <v/>
      </c>
      <c r="I35" s="53" t="str">
        <f>IF(ISNUMBER('Форма 1'!AB35),ROUND('Форма 1'!$I35*VLOOKUP('Форма 1'!$G35,'Предельники 2022'!$B$4:$X$28,'Форма 1'!AB$7),2),"")</f>
        <v/>
      </c>
      <c r="J35" s="53" t="str">
        <f>IF(ISNUMBER('Форма 1'!AC35),ROUND('Форма 1'!$I35*VLOOKUP('Форма 1'!$G35,'Предельники 2022'!$B$4:$X$28,'Форма 1'!AC$7),2),"")</f>
        <v/>
      </c>
      <c r="K35" s="53" t="str">
        <f>IF(ISNUMBER('Форма 1'!AD35),ROUND('Форма 1'!$I35*VLOOKUP('Форма 1'!$G35,'Предельники 2022'!$B$4:$X$28,'Форма 1'!AD$7),2),"")</f>
        <v/>
      </c>
      <c r="L35" s="54">
        <f>IF(ISBLANK('Форма 1'!AE35),"",'Форма 1'!AE35)</f>
        <v>4</v>
      </c>
      <c r="M35" s="55">
        <f>IF(ISBLANK('Форма 1'!AF35),"",'Форма 1'!AF35)</f>
        <v>15998057.84</v>
      </c>
      <c r="N35" s="53" t="str">
        <f>IF(ISNUMBER('Форма 1'!AG35),ROUND('Форма 1'!$I35*VLOOKUP('Форма 1'!$G35,'Предельники 2022'!$B$4:$X$28,'Форма 1'!AG$7),2),"")</f>
        <v/>
      </c>
      <c r="O35" s="53" t="str">
        <f>IF(ISNUMBER('Форма 1'!$AH35),ROUND('Форма 1'!$I35*VLOOKUP('Форма 1'!$G35,'Предельники 2022'!$B$4:$X$28,'Форма 1'!$AH$7,0),2),"")</f>
        <v/>
      </c>
      <c r="P35" s="53" t="str">
        <f>IF(ISNUMBER('Форма 1'!$AI35),ROUND('Форма 1'!$I35*VLOOKUP('Форма 1'!$G35,'Предельники 2022'!$B$4:$X$28,'Форма 1'!$AI$7,0),2),"")</f>
        <v/>
      </c>
      <c r="Q35" s="53" t="str">
        <f>IF(ISNUMBER('Форма 1'!$AJ35),ROUND('Форма 1'!$I35*VLOOKUP('Форма 1'!$G35,'Предельники 2022'!$B$4:$X$28,'Форма 1'!$AJ$7,0),2),"")</f>
        <v/>
      </c>
      <c r="R35" s="53" t="str">
        <f>IF(ISNUMBER('Форма 1'!AK35),ROUND('Форма 1'!$I35*VLOOKUP('Форма 1'!$G35,'Предельники 2022'!$B$4:$X$28,'Форма 1'!AK$7),2),"")</f>
        <v/>
      </c>
      <c r="S35" s="55" t="str">
        <f t="shared" si="4"/>
        <v/>
      </c>
      <c r="T35" s="55" t="str">
        <f>IF(ISNUMBER('Форма 1'!AL35),INDEX('Предельники 2022'!$C$4:$X$28,MATCH('Форма 1'!$H35,'Предельники 2022'!$B$4:$B$28,0),MATCH(T$5,'Предельники 2022'!$C$3:$X$3,0)),"")</f>
        <v/>
      </c>
      <c r="U35" s="55" t="str">
        <f>IF(ISNUMBER('Форма 1'!AM35),INDEX('Предельники 2022'!$C$4:$X$28,MATCH('Форма 1'!$H35,'Предельники 2022'!$B$4:$B$28,0),MATCH(U$5,'Предельники 2022'!$C$3:$X$3,0)),"")</f>
        <v/>
      </c>
      <c r="V35" s="55" t="str">
        <f>IF(ISNUMBER('Форма 1'!AN35),INDEX('Предельники 2022'!$C$4:$X$28,MATCH('Форма 1'!$H35,'Предельники 2022'!$B$4:$B$28,0),MATCH(V$5,'Предельники 2022'!$C$3:$X$3,0)),"")</f>
        <v/>
      </c>
      <c r="W35" s="55" t="str">
        <f>IF(ISNUMBER('Форма 1'!AO35),INDEX('Предельники 2022'!$C$4:$X$28,MATCH('Форма 1'!$H35,'Предельники 2022'!$B$4:$B$28,0),MATCH(W$5,'Предельники 2022'!$C$3:$X$3,0)),"")</f>
        <v/>
      </c>
      <c r="X35" s="53" t="str">
        <f>IF(ISNUMBER('Форма 1'!AP35),ROUND('Форма 1'!$I35*VLOOKUP('Форма 1'!$G35,'Предельники 2022'!$B$4:$X$28,'Форма 1'!AP$7),2),"")</f>
        <v/>
      </c>
      <c r="Y35" s="53" t="str">
        <f>IF(ISNUMBER('Форма 1'!AQ35),ROUND('Форма 1'!$I35*VLOOKUP('Форма 1'!$G35,'Предельники 2022'!$B$4:$X$28,'Форма 1'!AQ$7),2),"")</f>
        <v/>
      </c>
      <c r="Z35" s="53" t="str">
        <f>IF(ISNUMBER('Форма 1'!AR35),ROUND('Форма 1'!$I35*VLOOKUP('Форма 1'!$G35,'Предельники 2022'!$B$4:$X$28,'Форма 1'!AR$7),2),"")</f>
        <v/>
      </c>
      <c r="AA35" s="55"/>
    </row>
    <row r="36" spans="1:27" x14ac:dyDescent="0.25">
      <c r="A36" s="52">
        <f t="shared" si="0"/>
        <v>6</v>
      </c>
      <c r="B36" s="94" t="str">
        <f>IF(ISBLANK('Форма 1'!B36),"",'Форма 1'!B36)</f>
        <v>город Пермь</v>
      </c>
      <c r="C36" s="161" t="str">
        <f>IF(ISBLANK('Форма 1'!C36),"",'Форма 1'!C36)</f>
        <v>г. Пермь, пр-т Парковый, д. 4</v>
      </c>
      <c r="D36" s="51">
        <f>IF(ISBLANK(C36),"Введите адрес",IF(C36='Форма 1'!C36,SUM(E36:K36,M36:S36,X36:AA36),"Ошибка в адресе!"))</f>
        <v>22228071.359999999</v>
      </c>
      <c r="E36" s="53" t="str">
        <f>IF(ISNUMBER('Форма 1'!X36),ROUND('Форма 1'!$I36*VLOOKUP('Форма 1'!$G36,'Предельники 2022'!$B$4:$X$28,'Форма 1'!X$7),2),"")</f>
        <v/>
      </c>
      <c r="F36" s="53" t="str">
        <f>IF(ISNUMBER('Форма 1'!Y36),ROUND('Форма 1'!$I36*VLOOKUP('Форма 1'!$G36,'Предельники 2022'!$B$4:$X$28,'Форма 1'!Y$7),2),"")</f>
        <v/>
      </c>
      <c r="G36" s="53" t="str">
        <f>IF(ISNUMBER('Форма 1'!Z36),ROUND('Форма 1'!$I36*VLOOKUP('Форма 1'!$G36,'Предельники 2022'!$B$4:$X$28,'Форма 1'!Z$7),2),"")</f>
        <v/>
      </c>
      <c r="H36" s="53" t="str">
        <f>IF(ISNUMBER('Форма 1'!AA36),ROUND('Форма 1'!$I36*VLOOKUP('Форма 1'!$G36,'Предельники 2022'!$B$4:$X$28,'Форма 1'!AA$7),2),"")</f>
        <v/>
      </c>
      <c r="I36" s="53" t="str">
        <f>IF(ISNUMBER('Форма 1'!AB36),ROUND('Форма 1'!$I36*VLOOKUP('Форма 1'!$G36,'Предельники 2022'!$B$4:$X$28,'Форма 1'!AB$7),2),"")</f>
        <v/>
      </c>
      <c r="J36" s="53" t="str">
        <f>IF(ISNUMBER('Форма 1'!AC36),ROUND('Форма 1'!$I36*VLOOKUP('Форма 1'!$G36,'Предельники 2022'!$B$4:$X$28,'Форма 1'!AC$7),2),"")</f>
        <v/>
      </c>
      <c r="K36" s="53" t="str">
        <f>IF(ISNUMBER('Форма 1'!AD36),ROUND('Форма 1'!$I36*VLOOKUP('Форма 1'!$G36,'Предельники 2022'!$B$4:$X$28,'Форма 1'!AD$7),2),"")</f>
        <v/>
      </c>
      <c r="L36" s="54">
        <f>IF(ISBLANK('Форма 1'!AE36),"",'Форма 1'!AE36)</f>
        <v>8</v>
      </c>
      <c r="M36" s="55">
        <f>IF(ISBLANK('Форма 1'!AF36),"",'Форма 1'!AF36)</f>
        <v>22228071.359999999</v>
      </c>
      <c r="N36" s="53" t="str">
        <f>IF(ISNUMBER('Форма 1'!AG36),ROUND('Форма 1'!$I36*VLOOKUP('Форма 1'!$G36,'Предельники 2022'!$B$4:$X$28,'Форма 1'!AG$7),2),"")</f>
        <v/>
      </c>
      <c r="O36" s="53" t="str">
        <f>IF(ISNUMBER('Форма 1'!$AH36),ROUND('Форма 1'!$I36*VLOOKUP('Форма 1'!$G36,'Предельники 2022'!$B$4:$X$28,'Форма 1'!$AH$7,0),2),"")</f>
        <v/>
      </c>
      <c r="P36" s="53" t="str">
        <f>IF(ISNUMBER('Форма 1'!$AI36),ROUND('Форма 1'!$I36*VLOOKUP('Форма 1'!$G36,'Предельники 2022'!$B$4:$X$28,'Форма 1'!$AI$7,0),2),"")</f>
        <v/>
      </c>
      <c r="Q36" s="53" t="str">
        <f>IF(ISNUMBER('Форма 1'!$AJ36),ROUND('Форма 1'!$I36*VLOOKUP('Форма 1'!$G36,'Предельники 2022'!$B$4:$X$28,'Форма 1'!$AJ$7,0),2),"")</f>
        <v/>
      </c>
      <c r="R36" s="53" t="str">
        <f>IF(ISNUMBER('Форма 1'!AK36),ROUND('Форма 1'!$I36*VLOOKUP('Форма 1'!$G36,'Предельники 2022'!$B$4:$X$28,'Форма 1'!AK$7),2),"")</f>
        <v/>
      </c>
      <c r="S36" s="55" t="str">
        <f t="shared" si="4"/>
        <v/>
      </c>
      <c r="T36" s="55" t="str">
        <f>IF(ISNUMBER('Форма 1'!AL36),INDEX('Предельники 2022'!$C$4:$X$28,MATCH('Форма 1'!$H36,'Предельники 2022'!$B$4:$B$28,0),MATCH(T$5,'Предельники 2022'!$C$3:$X$3,0)),"")</f>
        <v/>
      </c>
      <c r="U36" s="55" t="str">
        <f>IF(ISNUMBER('Форма 1'!AM36),INDEX('Предельники 2022'!$C$4:$X$28,MATCH('Форма 1'!$H36,'Предельники 2022'!$B$4:$B$28,0),MATCH(U$5,'Предельники 2022'!$C$3:$X$3,0)),"")</f>
        <v/>
      </c>
      <c r="V36" s="55" t="str">
        <f>IF(ISNUMBER('Форма 1'!AN36),INDEX('Предельники 2022'!$C$4:$X$28,MATCH('Форма 1'!$H36,'Предельники 2022'!$B$4:$B$28,0),MATCH(V$5,'Предельники 2022'!$C$3:$X$3,0)),"")</f>
        <v/>
      </c>
      <c r="W36" s="55" t="str">
        <f>IF(ISNUMBER('Форма 1'!AO36),INDEX('Предельники 2022'!$C$4:$X$28,MATCH('Форма 1'!$H36,'Предельники 2022'!$B$4:$B$28,0),MATCH(W$5,'Предельники 2022'!$C$3:$X$3,0)),"")</f>
        <v/>
      </c>
      <c r="X36" s="53" t="str">
        <f>IF(ISNUMBER('Форма 1'!AP36),ROUND('Форма 1'!$I36*VLOOKUP('Форма 1'!$G36,'Предельники 2022'!$B$4:$X$28,'Форма 1'!AP$7),2),"")</f>
        <v/>
      </c>
      <c r="Y36" s="53" t="str">
        <f>IF(ISNUMBER('Форма 1'!AQ36),ROUND('Форма 1'!$I36*VLOOKUP('Форма 1'!$G36,'Предельники 2022'!$B$4:$X$28,'Форма 1'!AQ$7),2),"")</f>
        <v/>
      </c>
      <c r="Z36" s="53" t="str">
        <f>IF(ISNUMBER('Форма 1'!AR36),ROUND('Форма 1'!$I36*VLOOKUP('Форма 1'!$G36,'Предельники 2022'!$B$4:$X$28,'Форма 1'!AR$7),2),"")</f>
        <v/>
      </c>
      <c r="AA36" s="55"/>
    </row>
    <row r="37" spans="1:27" x14ac:dyDescent="0.25">
      <c r="A37" s="52">
        <f t="shared" si="0"/>
        <v>7</v>
      </c>
      <c r="B37" s="94" t="str">
        <f>IF(ISBLANK('Форма 1'!B37),"",'Форма 1'!B37)</f>
        <v>город Пермь</v>
      </c>
      <c r="C37" s="161" t="str">
        <f>IF(ISBLANK('Форма 1'!C37),"",'Форма 1'!C37)</f>
        <v>г. Пермь, пр-т Парковый, д. 41В</v>
      </c>
      <c r="D37" s="51">
        <f>IF(ISBLANK(C37),"Введите адрес",IF(C37='Форма 1'!C37,SUM(E37:K37,M37:S37,X37:AA37),"Ошибка в адресе!"))</f>
        <v>5557017.8399999999</v>
      </c>
      <c r="E37" s="53" t="str">
        <f>IF(ISNUMBER('Форма 1'!X37),ROUND('Форма 1'!$I37*VLOOKUP('Форма 1'!$G37,'Предельники 2022'!$B$4:$X$28,'Форма 1'!X$7),2),"")</f>
        <v/>
      </c>
      <c r="F37" s="53" t="str">
        <f>IF(ISNUMBER('Форма 1'!Y37),ROUND('Форма 1'!$I37*VLOOKUP('Форма 1'!$G37,'Предельники 2022'!$B$4:$X$28,'Форма 1'!Y$7),2),"")</f>
        <v/>
      </c>
      <c r="G37" s="53" t="str">
        <f>IF(ISNUMBER('Форма 1'!Z37),ROUND('Форма 1'!$I37*VLOOKUP('Форма 1'!$G37,'Предельники 2022'!$B$4:$X$28,'Форма 1'!Z$7),2),"")</f>
        <v/>
      </c>
      <c r="H37" s="53" t="str">
        <f>IF(ISNUMBER('Форма 1'!AA37),ROUND('Форма 1'!$I37*VLOOKUP('Форма 1'!$G37,'Предельники 2022'!$B$4:$X$28,'Форма 1'!AA$7),2),"")</f>
        <v/>
      </c>
      <c r="I37" s="53" t="str">
        <f>IF(ISNUMBER('Форма 1'!AB37),ROUND('Форма 1'!$I37*VLOOKUP('Форма 1'!$G37,'Предельники 2022'!$B$4:$X$28,'Форма 1'!AB$7),2),"")</f>
        <v/>
      </c>
      <c r="J37" s="53" t="str">
        <f>IF(ISNUMBER('Форма 1'!AC37),ROUND('Форма 1'!$I37*VLOOKUP('Форма 1'!$G37,'Предельники 2022'!$B$4:$X$28,'Форма 1'!AC$7),2),"")</f>
        <v/>
      </c>
      <c r="K37" s="53" t="str">
        <f>IF(ISNUMBER('Форма 1'!AD37),ROUND('Форма 1'!$I37*VLOOKUP('Форма 1'!$G37,'Предельники 2022'!$B$4:$X$28,'Форма 1'!AD$7),2),"")</f>
        <v/>
      </c>
      <c r="L37" s="54">
        <f>IF(ISBLANK('Форма 1'!AE37),"",'Форма 1'!AE37)</f>
        <v>2</v>
      </c>
      <c r="M37" s="55">
        <f>IF(ISBLANK('Форма 1'!AF37),"",'Форма 1'!AF37)</f>
        <v>5557017.8399999999</v>
      </c>
      <c r="N37" s="53" t="str">
        <f>IF(ISNUMBER('Форма 1'!AG37),ROUND('Форма 1'!$I37*VLOOKUP('Форма 1'!$G37,'Предельники 2022'!$B$4:$X$28,'Форма 1'!AG$7),2),"")</f>
        <v/>
      </c>
      <c r="O37" s="53" t="str">
        <f>IF(ISNUMBER('Форма 1'!$AH37),ROUND('Форма 1'!$I37*VLOOKUP('Форма 1'!$G37,'Предельники 2022'!$B$4:$X$28,'Форма 1'!$AH$7,0),2),"")</f>
        <v/>
      </c>
      <c r="P37" s="53" t="str">
        <f>IF(ISNUMBER('Форма 1'!$AI37),ROUND('Форма 1'!$I37*VLOOKUP('Форма 1'!$G37,'Предельники 2022'!$B$4:$X$28,'Форма 1'!$AI$7,0),2),"")</f>
        <v/>
      </c>
      <c r="Q37" s="53" t="str">
        <f>IF(ISNUMBER('Форма 1'!$AJ37),ROUND('Форма 1'!$I37*VLOOKUP('Форма 1'!$G37,'Предельники 2022'!$B$4:$X$28,'Форма 1'!$AJ$7,0),2),"")</f>
        <v/>
      </c>
      <c r="R37" s="53" t="str">
        <f>IF(ISNUMBER('Форма 1'!AK37),ROUND('Форма 1'!$I37*VLOOKUP('Форма 1'!$G37,'Предельники 2022'!$B$4:$X$28,'Форма 1'!AK$7),2),"")</f>
        <v/>
      </c>
      <c r="S37" s="55" t="str">
        <f t="shared" si="4"/>
        <v/>
      </c>
      <c r="T37" s="55" t="str">
        <f>IF(ISNUMBER('Форма 1'!AL37),INDEX('Предельники 2022'!$C$4:$X$28,MATCH('Форма 1'!$H37,'Предельники 2022'!$B$4:$B$28,0),MATCH(T$5,'Предельники 2022'!$C$3:$X$3,0)),"")</f>
        <v/>
      </c>
      <c r="U37" s="55" t="str">
        <f>IF(ISNUMBER('Форма 1'!AM37),INDEX('Предельники 2022'!$C$4:$X$28,MATCH('Форма 1'!$H37,'Предельники 2022'!$B$4:$B$28,0),MATCH(U$5,'Предельники 2022'!$C$3:$X$3,0)),"")</f>
        <v/>
      </c>
      <c r="V37" s="55" t="str">
        <f>IF(ISNUMBER('Форма 1'!AN37),INDEX('Предельники 2022'!$C$4:$X$28,MATCH('Форма 1'!$H37,'Предельники 2022'!$B$4:$B$28,0),MATCH(V$5,'Предельники 2022'!$C$3:$X$3,0)),"")</f>
        <v/>
      </c>
      <c r="W37" s="55" t="str">
        <f>IF(ISNUMBER('Форма 1'!AO37),INDEX('Предельники 2022'!$C$4:$X$28,MATCH('Форма 1'!$H37,'Предельники 2022'!$B$4:$B$28,0),MATCH(W$5,'Предельники 2022'!$C$3:$X$3,0)),"")</f>
        <v/>
      </c>
      <c r="X37" s="53" t="str">
        <f>IF(ISNUMBER('Форма 1'!AP37),ROUND('Форма 1'!$I37*VLOOKUP('Форма 1'!$G37,'Предельники 2022'!$B$4:$X$28,'Форма 1'!AP$7),2),"")</f>
        <v/>
      </c>
      <c r="Y37" s="53" t="str">
        <f>IF(ISNUMBER('Форма 1'!AQ37),ROUND('Форма 1'!$I37*VLOOKUP('Форма 1'!$G37,'Предельники 2022'!$B$4:$X$28,'Форма 1'!AQ$7),2),"")</f>
        <v/>
      </c>
      <c r="Z37" s="53" t="str">
        <f>IF(ISNUMBER('Форма 1'!AR37),ROUND('Форма 1'!$I37*VLOOKUP('Форма 1'!$G37,'Предельники 2022'!$B$4:$X$28,'Форма 1'!AR$7),2),"")</f>
        <v/>
      </c>
      <c r="AA37" s="55"/>
    </row>
    <row r="38" spans="1:27" x14ac:dyDescent="0.25">
      <c r="A38" s="52">
        <f t="shared" si="0"/>
        <v>8</v>
      </c>
      <c r="B38" s="94" t="str">
        <f>IF(ISBLANK('Форма 1'!B38),"",'Форма 1'!B38)</f>
        <v>город Пермь</v>
      </c>
      <c r="C38" s="161" t="str">
        <f>IF(ISBLANK('Форма 1'!C38),"",'Форма 1'!C38)</f>
        <v>г. Пермь, ул. 1-я Красноармейская, д. 44А</v>
      </c>
      <c r="D38" s="51">
        <f>IF(ISBLANK(C38),"Введите адрес",IF(C38='Форма 1'!C38,SUM(E38:K38,M38:S38,X38:AA38),"Ошибка в адресе!"))</f>
        <v>11917980.220000001</v>
      </c>
      <c r="E38" s="53" t="str">
        <f>IF(ISNUMBER('Форма 1'!X38),ROUND('Форма 1'!$I38*VLOOKUP('Форма 1'!$G38,'Предельники 2022'!$B$4:$X$28,'Форма 1'!X$7),2),"")</f>
        <v/>
      </c>
      <c r="F38" s="53" t="str">
        <f>IF(ISNUMBER('Форма 1'!Y38),ROUND('Форма 1'!$I38*VLOOKUP('Форма 1'!$G38,'Предельники 2022'!$B$4:$X$28,'Форма 1'!Y$7),2),"")</f>
        <v/>
      </c>
      <c r="G38" s="53" t="str">
        <f>IF(ISNUMBER('Форма 1'!Z38),ROUND('Форма 1'!$I38*VLOOKUP('Форма 1'!$G38,'Предельники 2022'!$B$4:$X$28,'Форма 1'!Z$7),2),"")</f>
        <v/>
      </c>
      <c r="H38" s="53" t="str">
        <f>IF(ISNUMBER('Форма 1'!AA38),ROUND('Форма 1'!$I38*VLOOKUP('Форма 1'!$G38,'Предельники 2022'!$B$4:$X$28,'Форма 1'!AA$7),2),"")</f>
        <v/>
      </c>
      <c r="I38" s="53" t="str">
        <f>IF(ISNUMBER('Форма 1'!AB38),ROUND('Форма 1'!$I38*VLOOKUP('Форма 1'!$G38,'Предельники 2022'!$B$4:$X$28,'Форма 1'!AB$7),2),"")</f>
        <v/>
      </c>
      <c r="J38" s="53" t="str">
        <f>IF(ISNUMBER('Форма 1'!AC38),ROUND('Форма 1'!$I38*VLOOKUP('Форма 1'!$G38,'Предельники 2022'!$B$4:$X$28,'Форма 1'!AC$7),2),"")</f>
        <v/>
      </c>
      <c r="K38" s="53" t="str">
        <f>IF(ISNUMBER('Форма 1'!AD38),ROUND('Форма 1'!$I38*VLOOKUP('Форма 1'!$G38,'Предельники 2022'!$B$4:$X$28,'Форма 1'!AD$7),2),"")</f>
        <v/>
      </c>
      <c r="L38" s="54" t="str">
        <f>IF(ISBLANK('Форма 1'!AE38),"",'Форма 1'!AE38)</f>
        <v/>
      </c>
      <c r="M38" s="55" t="str">
        <f>IF(ISBLANK('Форма 1'!AF38),"",'Форма 1'!AF38)</f>
        <v/>
      </c>
      <c r="N38" s="53">
        <f>IF(ISNUMBER('Форма 1'!AG38),ROUND('Форма 1'!$I38*VLOOKUP('Форма 1'!$G38,'Предельники 2022'!$B$4:$X$28,'Форма 1'!AG$7),2),"")</f>
        <v>11917980.220000001</v>
      </c>
      <c r="O38" s="53" t="str">
        <f>IF(ISNUMBER('Форма 1'!$AH38),ROUND('Форма 1'!$I38*VLOOKUP('Форма 1'!$G38,'Предельники 2022'!$B$4:$X$28,'Форма 1'!$AH$7,0),2),"")</f>
        <v/>
      </c>
      <c r="P38" s="53" t="str">
        <f>IF(ISNUMBER('Форма 1'!$AI38),ROUND('Форма 1'!$I38*VLOOKUP('Форма 1'!$G38,'Предельники 2022'!$B$4:$X$28,'Форма 1'!$AI$7,0),2),"")</f>
        <v/>
      </c>
      <c r="Q38" s="53" t="str">
        <f>IF(ISNUMBER('Форма 1'!$AJ38),ROUND('Форма 1'!$I38*VLOOKUP('Форма 1'!$G38,'Предельники 2022'!$B$4:$X$28,'Форма 1'!$AJ$7,0),2),"")</f>
        <v/>
      </c>
      <c r="R38" s="53" t="str">
        <f>IF(ISNUMBER('Форма 1'!AK38),ROUND('Форма 1'!$I38*VLOOKUP('Форма 1'!$G38,'Предельники 2022'!$B$4:$X$28,'Форма 1'!AK$7),2),"")</f>
        <v/>
      </c>
      <c r="S38" s="55" t="str">
        <f t="shared" si="4"/>
        <v/>
      </c>
      <c r="T38" s="55" t="str">
        <f>IF(ISNUMBER('Форма 1'!AL38),INDEX('Предельники 2022'!$C$4:$X$28,MATCH('Форма 1'!$H38,'Предельники 2022'!$B$4:$B$28,0),MATCH(T$5,'Предельники 2022'!$C$3:$X$3,0)),"")</f>
        <v/>
      </c>
      <c r="U38" s="55" t="str">
        <f>IF(ISNUMBER('Форма 1'!AM38),INDEX('Предельники 2022'!$C$4:$X$28,MATCH('Форма 1'!$H38,'Предельники 2022'!$B$4:$B$28,0),MATCH(U$5,'Предельники 2022'!$C$3:$X$3,0)),"")</f>
        <v/>
      </c>
      <c r="V38" s="55" t="str">
        <f>IF(ISNUMBER('Форма 1'!AN38),INDEX('Предельники 2022'!$C$4:$X$28,MATCH('Форма 1'!$H38,'Предельники 2022'!$B$4:$B$28,0),MATCH(V$5,'Предельники 2022'!$C$3:$X$3,0)),"")</f>
        <v/>
      </c>
      <c r="W38" s="55" t="str">
        <f>IF(ISNUMBER('Форма 1'!AO38),INDEX('Предельники 2022'!$C$4:$X$28,MATCH('Форма 1'!$H38,'Предельники 2022'!$B$4:$B$28,0),MATCH(W$5,'Предельники 2022'!$C$3:$X$3,0)),"")</f>
        <v/>
      </c>
      <c r="X38" s="53" t="str">
        <f>IF(ISNUMBER('Форма 1'!AP38),ROUND('Форма 1'!$I38*VLOOKUP('Форма 1'!$G38,'Предельники 2022'!$B$4:$X$28,'Форма 1'!AP$7),2),"")</f>
        <v/>
      </c>
      <c r="Y38" s="53" t="str">
        <f>IF(ISNUMBER('Форма 1'!AQ38),ROUND('Форма 1'!$I38*VLOOKUP('Форма 1'!$G38,'Предельники 2022'!$B$4:$X$28,'Форма 1'!AQ$7),2),"")</f>
        <v/>
      </c>
      <c r="Z38" s="53" t="str">
        <f>IF(ISNUMBER('Форма 1'!AR38),ROUND('Форма 1'!$I38*VLOOKUP('Форма 1'!$G38,'Предельники 2022'!$B$4:$X$28,'Форма 1'!AR$7),2),"")</f>
        <v/>
      </c>
      <c r="AA38" s="55"/>
    </row>
    <row r="39" spans="1:27" x14ac:dyDescent="0.25">
      <c r="A39" s="52">
        <f t="shared" si="0"/>
        <v>9</v>
      </c>
      <c r="B39" s="94" t="str">
        <f>IF(ISBLANK('Форма 1'!B39),"",'Форма 1'!B39)</f>
        <v>город Пермь</v>
      </c>
      <c r="C39" s="161" t="str">
        <f>IF(ISBLANK('Форма 1'!C39),"",'Форма 1'!C39)</f>
        <v>г. Пермь, ул. 9-го Мая, д. 18/1</v>
      </c>
      <c r="D39" s="51">
        <f>IF(ISBLANK(C39),"Введите адрес",IF(C39='Форма 1'!C39,SUM(E39:K39,M39:S39,X39:AA39),"Ошибка в адресе!"))</f>
        <v>2778508.92</v>
      </c>
      <c r="E39" s="53" t="str">
        <f>IF(ISNUMBER('Форма 1'!X39),ROUND('Форма 1'!$I39*VLOOKUP('Форма 1'!$G39,'Предельники 2022'!$B$4:$X$28,'Форма 1'!X$7),2),"")</f>
        <v/>
      </c>
      <c r="F39" s="53" t="str">
        <f>IF(ISNUMBER('Форма 1'!Y39),ROUND('Форма 1'!$I39*VLOOKUP('Форма 1'!$G39,'Предельники 2022'!$B$4:$X$28,'Форма 1'!Y$7),2),"")</f>
        <v/>
      </c>
      <c r="G39" s="53" t="str">
        <f>IF(ISNUMBER('Форма 1'!Z39),ROUND('Форма 1'!$I39*VLOOKUP('Форма 1'!$G39,'Предельники 2022'!$B$4:$X$28,'Форма 1'!Z$7),2),"")</f>
        <v/>
      </c>
      <c r="H39" s="53" t="str">
        <f>IF(ISNUMBER('Форма 1'!AA39),ROUND('Форма 1'!$I39*VLOOKUP('Форма 1'!$G39,'Предельники 2022'!$B$4:$X$28,'Форма 1'!AA$7),2),"")</f>
        <v/>
      </c>
      <c r="I39" s="53" t="str">
        <f>IF(ISNUMBER('Форма 1'!AB39),ROUND('Форма 1'!$I39*VLOOKUP('Форма 1'!$G39,'Предельники 2022'!$B$4:$X$28,'Форма 1'!AB$7),2),"")</f>
        <v/>
      </c>
      <c r="J39" s="53" t="str">
        <f>IF(ISNUMBER('Форма 1'!AC39),ROUND('Форма 1'!$I39*VLOOKUP('Форма 1'!$G39,'Предельники 2022'!$B$4:$X$28,'Форма 1'!AC$7),2),"")</f>
        <v/>
      </c>
      <c r="K39" s="53" t="str">
        <f>IF(ISNUMBER('Форма 1'!AD39),ROUND('Форма 1'!$I39*VLOOKUP('Форма 1'!$G39,'Предельники 2022'!$B$4:$X$28,'Форма 1'!AD$7),2),"")</f>
        <v/>
      </c>
      <c r="L39" s="54">
        <f>IF(ISBLANK('Форма 1'!AE39),"",'Форма 1'!AE39)</f>
        <v>1</v>
      </c>
      <c r="M39" s="55">
        <f>IF(ISBLANK('Форма 1'!AF39),"",'Форма 1'!AF39)</f>
        <v>2778508.92</v>
      </c>
      <c r="N39" s="53" t="str">
        <f>IF(ISNUMBER('Форма 1'!AG39),ROUND('Форма 1'!$I39*VLOOKUP('Форма 1'!$G39,'Предельники 2022'!$B$4:$X$28,'Форма 1'!AG$7),2),"")</f>
        <v/>
      </c>
      <c r="O39" s="53" t="str">
        <f>IF(ISNUMBER('Форма 1'!$AH39),ROUND('Форма 1'!$I39*VLOOKUP('Форма 1'!$G39,'Предельники 2022'!$B$4:$X$28,'Форма 1'!$AH$7,0),2),"")</f>
        <v/>
      </c>
      <c r="P39" s="53" t="str">
        <f>IF(ISNUMBER('Форма 1'!$AI39),ROUND('Форма 1'!$I39*VLOOKUP('Форма 1'!$G39,'Предельники 2022'!$B$4:$X$28,'Форма 1'!$AI$7,0),2),"")</f>
        <v/>
      </c>
      <c r="Q39" s="53" t="str">
        <f>IF(ISNUMBER('Форма 1'!$AJ39),ROUND('Форма 1'!$I39*VLOOKUP('Форма 1'!$G39,'Предельники 2022'!$B$4:$X$28,'Форма 1'!$AJ$7,0),2),"")</f>
        <v/>
      </c>
      <c r="R39" s="53" t="str">
        <f>IF(ISNUMBER('Форма 1'!AK39),ROUND('Форма 1'!$I39*VLOOKUP('Форма 1'!$G39,'Предельники 2022'!$B$4:$X$28,'Форма 1'!AK$7),2),"")</f>
        <v/>
      </c>
      <c r="S39" s="55" t="str">
        <f t="shared" si="4"/>
        <v/>
      </c>
      <c r="T39" s="55" t="str">
        <f>IF(ISNUMBER('Форма 1'!AL39),INDEX('Предельники 2022'!$C$4:$X$28,MATCH('Форма 1'!$H39,'Предельники 2022'!$B$4:$B$28,0),MATCH(T$5,'Предельники 2022'!$C$3:$X$3,0)),"")</f>
        <v/>
      </c>
      <c r="U39" s="55" t="str">
        <f>IF(ISNUMBER('Форма 1'!AM39),INDEX('Предельники 2022'!$C$4:$X$28,MATCH('Форма 1'!$H39,'Предельники 2022'!$B$4:$B$28,0),MATCH(U$5,'Предельники 2022'!$C$3:$X$3,0)),"")</f>
        <v/>
      </c>
      <c r="V39" s="55" t="str">
        <f>IF(ISNUMBER('Форма 1'!AN39),INDEX('Предельники 2022'!$C$4:$X$28,MATCH('Форма 1'!$H39,'Предельники 2022'!$B$4:$B$28,0),MATCH(V$5,'Предельники 2022'!$C$3:$X$3,0)),"")</f>
        <v/>
      </c>
      <c r="W39" s="55" t="str">
        <f>IF(ISNUMBER('Форма 1'!AO39),INDEX('Предельники 2022'!$C$4:$X$28,MATCH('Форма 1'!$H39,'Предельники 2022'!$B$4:$B$28,0),MATCH(W$5,'Предельники 2022'!$C$3:$X$3,0)),"")</f>
        <v/>
      </c>
      <c r="X39" s="53" t="str">
        <f>IF(ISNUMBER('Форма 1'!AP39),ROUND('Форма 1'!$I39*VLOOKUP('Форма 1'!$G39,'Предельники 2022'!$B$4:$X$28,'Форма 1'!AP$7),2),"")</f>
        <v/>
      </c>
      <c r="Y39" s="53" t="str">
        <f>IF(ISNUMBER('Форма 1'!AQ39),ROUND('Форма 1'!$I39*VLOOKUP('Форма 1'!$G39,'Предельники 2022'!$B$4:$X$28,'Форма 1'!AQ$7),2),"")</f>
        <v/>
      </c>
      <c r="Z39" s="53" t="str">
        <f>IF(ISNUMBER('Форма 1'!AR39),ROUND('Форма 1'!$I39*VLOOKUP('Форма 1'!$G39,'Предельники 2022'!$B$4:$X$28,'Форма 1'!AR$7),2),"")</f>
        <v/>
      </c>
      <c r="AA39" s="55"/>
    </row>
    <row r="40" spans="1:27" x14ac:dyDescent="0.25">
      <c r="A40" s="52">
        <f t="shared" si="0"/>
        <v>10</v>
      </c>
      <c r="B40" s="94" t="str">
        <f>IF(ISBLANK('Форма 1'!B40),"",'Форма 1'!B40)</f>
        <v>город Пермь</v>
      </c>
      <c r="C40" s="161" t="str">
        <f>IF(ISBLANK('Форма 1'!C40),"",'Форма 1'!C40)</f>
        <v>г. Пермь, ул. Александра Невского, д. 10</v>
      </c>
      <c r="D40" s="51">
        <f>IF(ISBLANK(C40),"Введите адрес",IF(C40='Форма 1'!C40,SUM(E40:K40,M40:S40,X40:AA40),"Ошибка в адресе!"))</f>
        <v>4812145.87</v>
      </c>
      <c r="E40" s="53" t="str">
        <f>IF(ISNUMBER('Форма 1'!X40),ROUND('Форма 1'!$I40*VLOOKUP('Форма 1'!$G40,'Предельники 2022'!$B$4:$X$28,'Форма 1'!X$7),2),"")</f>
        <v/>
      </c>
      <c r="F40" s="53" t="str">
        <f>IF(ISNUMBER('Форма 1'!Y40),ROUND('Форма 1'!$I40*VLOOKUP('Форма 1'!$G40,'Предельники 2022'!$B$4:$X$28,'Форма 1'!Y$7),2),"")</f>
        <v/>
      </c>
      <c r="G40" s="53" t="str">
        <f>IF(ISNUMBER('Форма 1'!Z40),ROUND('Форма 1'!$I40*VLOOKUP('Форма 1'!$G40,'Предельники 2022'!$B$4:$X$28,'Форма 1'!Z$7),2),"")</f>
        <v/>
      </c>
      <c r="H40" s="53" t="str">
        <f>IF(ISNUMBER('Форма 1'!AA40),ROUND('Форма 1'!$I40*VLOOKUP('Форма 1'!$G40,'Предельники 2022'!$B$4:$X$28,'Форма 1'!AA$7),2),"")</f>
        <v/>
      </c>
      <c r="I40" s="53" t="str">
        <f>IF(ISNUMBER('Форма 1'!AB40),ROUND('Форма 1'!$I40*VLOOKUP('Форма 1'!$G40,'Предельники 2022'!$B$4:$X$28,'Форма 1'!AB$7),2),"")</f>
        <v/>
      </c>
      <c r="J40" s="53" t="str">
        <f>IF(ISNUMBER('Форма 1'!AC40),ROUND('Форма 1'!$I40*VLOOKUP('Форма 1'!$G40,'Предельники 2022'!$B$4:$X$28,'Форма 1'!AC$7),2),"")</f>
        <v/>
      </c>
      <c r="K40" s="53" t="str">
        <f>IF(ISNUMBER('Форма 1'!AD40),ROUND('Форма 1'!$I40*VLOOKUP('Форма 1'!$G40,'Предельники 2022'!$B$4:$X$28,'Форма 1'!AD$7),2),"")</f>
        <v/>
      </c>
      <c r="L40" s="54" t="str">
        <f>IF(ISBLANK('Форма 1'!AE40),"",'Форма 1'!AE40)</f>
        <v/>
      </c>
      <c r="M40" s="55" t="str">
        <f>IF(ISBLANK('Форма 1'!AF40),"",'Форма 1'!AF40)</f>
        <v/>
      </c>
      <c r="N40" s="53">
        <f>IF(ISNUMBER('Форма 1'!AG40),ROUND('Форма 1'!$I40*VLOOKUP('Форма 1'!$G40,'Предельники 2022'!$B$4:$X$28,'Форма 1'!AG$7),2),"")</f>
        <v>4812145.87</v>
      </c>
      <c r="O40" s="53" t="str">
        <f>IF(ISNUMBER('Форма 1'!$AH40),ROUND('Форма 1'!$I40*VLOOKUP('Форма 1'!$G40,'Предельники 2022'!$B$4:$X$28,'Форма 1'!$AH$7,0),2),"")</f>
        <v/>
      </c>
      <c r="P40" s="53" t="str">
        <f>IF(ISNUMBER('Форма 1'!$AI40),ROUND('Форма 1'!$I40*VLOOKUP('Форма 1'!$G40,'Предельники 2022'!$B$4:$X$28,'Форма 1'!$AI$7,0),2),"")</f>
        <v/>
      </c>
      <c r="Q40" s="53" t="str">
        <f>IF(ISNUMBER('Форма 1'!$AJ40),ROUND('Форма 1'!$I40*VLOOKUP('Форма 1'!$G40,'Предельники 2022'!$B$4:$X$28,'Форма 1'!$AJ$7,0),2),"")</f>
        <v/>
      </c>
      <c r="R40" s="53" t="str">
        <f>IF(ISNUMBER('Форма 1'!AK40),ROUND('Форма 1'!$I40*VLOOKUP('Форма 1'!$G40,'Предельники 2022'!$B$4:$X$28,'Форма 1'!AK$7),2),"")</f>
        <v/>
      </c>
      <c r="S40" s="55" t="str">
        <f t="shared" si="4"/>
        <v/>
      </c>
      <c r="T40" s="55" t="str">
        <f>IF(ISNUMBER('Форма 1'!AL40),INDEX('Предельники 2022'!$C$4:$X$28,MATCH('Форма 1'!$H40,'Предельники 2022'!$B$4:$B$28,0),MATCH(T$5,'Предельники 2022'!$C$3:$X$3,0)),"")</f>
        <v/>
      </c>
      <c r="U40" s="55" t="str">
        <f>IF(ISNUMBER('Форма 1'!AM40),INDEX('Предельники 2022'!$C$4:$X$28,MATCH('Форма 1'!$H40,'Предельники 2022'!$B$4:$B$28,0),MATCH(U$5,'Предельники 2022'!$C$3:$X$3,0)),"")</f>
        <v/>
      </c>
      <c r="V40" s="55" t="str">
        <f>IF(ISNUMBER('Форма 1'!AN40),INDEX('Предельники 2022'!$C$4:$X$28,MATCH('Форма 1'!$H40,'Предельники 2022'!$B$4:$B$28,0),MATCH(V$5,'Предельники 2022'!$C$3:$X$3,0)),"")</f>
        <v/>
      </c>
      <c r="W40" s="55" t="str">
        <f>IF(ISNUMBER('Форма 1'!AO40),INDEX('Предельники 2022'!$C$4:$X$28,MATCH('Форма 1'!$H40,'Предельники 2022'!$B$4:$B$28,0),MATCH(W$5,'Предельники 2022'!$C$3:$X$3,0)),"")</f>
        <v/>
      </c>
      <c r="X40" s="53" t="str">
        <f>IF(ISNUMBER('Форма 1'!AP40),ROUND('Форма 1'!$I40*VLOOKUP('Форма 1'!$G40,'Предельники 2022'!$B$4:$X$28,'Форма 1'!AP$7),2),"")</f>
        <v/>
      </c>
      <c r="Y40" s="53" t="str">
        <f>IF(ISNUMBER('Форма 1'!AQ40),ROUND('Форма 1'!$I40*VLOOKUP('Форма 1'!$G40,'Предельники 2022'!$B$4:$X$28,'Форма 1'!AQ$7),2),"")</f>
        <v/>
      </c>
      <c r="Z40" s="53" t="str">
        <f>IF(ISNUMBER('Форма 1'!AR40),ROUND('Форма 1'!$I40*VLOOKUP('Форма 1'!$G40,'Предельники 2022'!$B$4:$X$28,'Форма 1'!AR$7),2),"")</f>
        <v/>
      </c>
      <c r="AA40" s="55"/>
    </row>
    <row r="41" spans="1:27" x14ac:dyDescent="0.25">
      <c r="A41" s="52">
        <f t="shared" si="0"/>
        <v>11</v>
      </c>
      <c r="B41" s="94" t="str">
        <f>IF(ISBLANK('Форма 1'!B41),"",'Форма 1'!B41)</f>
        <v>город Пермь</v>
      </c>
      <c r="C41" s="161" t="str">
        <f>IF(ISBLANK('Форма 1'!C41),"",'Форма 1'!C41)</f>
        <v>г. Пермь, ул. Аркадия Гайдара, д. 18</v>
      </c>
      <c r="D41" s="51">
        <f>IF(ISBLANK(C41),"Введите адрес",IF(C41='Форма 1'!C41,SUM(E41:K41,M41:S41,X41:AA41),"Ошибка в адресе!"))</f>
        <v>3190173.99</v>
      </c>
      <c r="E41" s="53" t="str">
        <f>IF(ISNUMBER('Форма 1'!X41),ROUND('Форма 1'!$I41*VLOOKUP('Форма 1'!$G41,'Предельники 2022'!$B$4:$X$28,'Форма 1'!X$7),2),"")</f>
        <v/>
      </c>
      <c r="F41" s="53" t="str">
        <f>IF(ISNUMBER('Форма 1'!Y41),ROUND('Форма 1'!$I41*VLOOKUP('Форма 1'!$G41,'Предельники 2022'!$B$4:$X$28,'Форма 1'!Y$7),2),"")</f>
        <v/>
      </c>
      <c r="G41" s="53" t="str">
        <f>IF(ISNUMBER('Форма 1'!Z41),ROUND('Форма 1'!$I41*VLOOKUP('Форма 1'!$G41,'Предельники 2022'!$B$4:$X$28,'Форма 1'!Z$7),2),"")</f>
        <v/>
      </c>
      <c r="H41" s="53" t="str">
        <f>IF(ISNUMBER('Форма 1'!AA41),ROUND('Форма 1'!$I41*VLOOKUP('Форма 1'!$G41,'Предельники 2022'!$B$4:$X$28,'Форма 1'!AA$7),2),"")</f>
        <v/>
      </c>
      <c r="I41" s="53" t="str">
        <f>IF(ISNUMBER('Форма 1'!AB41),ROUND('Форма 1'!$I41*VLOOKUP('Форма 1'!$G41,'Предельники 2022'!$B$4:$X$28,'Форма 1'!AB$7),2),"")</f>
        <v/>
      </c>
      <c r="J41" s="53" t="str">
        <f>IF(ISNUMBER('Форма 1'!AC41),ROUND('Форма 1'!$I41*VLOOKUP('Форма 1'!$G41,'Предельники 2022'!$B$4:$X$28,'Форма 1'!AC$7),2),"")</f>
        <v/>
      </c>
      <c r="K41" s="53" t="str">
        <f>IF(ISNUMBER('Форма 1'!AD41),ROUND('Форма 1'!$I41*VLOOKUP('Форма 1'!$G41,'Предельники 2022'!$B$4:$X$28,'Форма 1'!AD$7),2),"")</f>
        <v/>
      </c>
      <c r="L41" s="54" t="str">
        <f>IF(ISBLANK('Форма 1'!AE41),"",'Форма 1'!AE41)</f>
        <v/>
      </c>
      <c r="M41" s="55" t="str">
        <f>IF(ISBLANK('Форма 1'!AF41),"",'Форма 1'!AF41)</f>
        <v/>
      </c>
      <c r="N41" s="53" t="str">
        <f>IF(ISNUMBER('Форма 1'!AG41),ROUND('Форма 1'!$I41*VLOOKUP('Форма 1'!$G41,'Предельники 2022'!$B$4:$X$28,'Форма 1'!AG$7),2),"")</f>
        <v/>
      </c>
      <c r="O41" s="53" t="str">
        <f>IF(ISNUMBER('Форма 1'!$AH41),ROUND('Форма 1'!$I41*VLOOKUP('Форма 1'!$G41,'Предельники 2022'!$B$4:$X$28,'Форма 1'!$AH$7,0),2),"")</f>
        <v/>
      </c>
      <c r="P41" s="53" t="str">
        <f>IF(ISNUMBER('Форма 1'!$AI41),ROUND('Форма 1'!$I41*VLOOKUP('Форма 1'!$G41,'Предельники 2022'!$B$4:$X$28,'Форма 1'!$AI$7,0),2),"")</f>
        <v/>
      </c>
      <c r="Q41" s="53" t="str">
        <f>IF(ISNUMBER('Форма 1'!$AJ41),ROUND('Форма 1'!$I41*VLOOKUP('Форма 1'!$G41,'Предельники 2022'!$B$4:$X$28,'Форма 1'!$AJ$7,0),2),"")</f>
        <v/>
      </c>
      <c r="R41" s="53">
        <f>IF(ISNUMBER('Форма 1'!AK41),ROUND('Форма 1'!$I41*VLOOKUP('Форма 1'!$G41,'Предельники 2022'!$B$4:$X$28,'Форма 1'!AK$7),2),"")</f>
        <v>3190173.99</v>
      </c>
      <c r="S41" s="55" t="str">
        <f t="shared" si="4"/>
        <v/>
      </c>
      <c r="T41" s="55" t="str">
        <f>IF(ISNUMBER('Форма 1'!AL41),INDEX('Предельники 2022'!$C$4:$X$28,MATCH('Форма 1'!$H41,'Предельники 2022'!$B$4:$B$28,0),MATCH(T$5,'Предельники 2022'!$C$3:$X$3,0)),"")</f>
        <v/>
      </c>
      <c r="U41" s="55" t="str">
        <f>IF(ISNUMBER('Форма 1'!AM41),INDEX('Предельники 2022'!$C$4:$X$28,MATCH('Форма 1'!$H41,'Предельники 2022'!$B$4:$B$28,0),MATCH(U$5,'Предельники 2022'!$C$3:$X$3,0)),"")</f>
        <v/>
      </c>
      <c r="V41" s="55" t="str">
        <f>IF(ISNUMBER('Форма 1'!AN41),INDEX('Предельники 2022'!$C$4:$X$28,MATCH('Форма 1'!$H41,'Предельники 2022'!$B$4:$B$28,0),MATCH(V$5,'Предельники 2022'!$C$3:$X$3,0)),"")</f>
        <v/>
      </c>
      <c r="W41" s="55" t="str">
        <f>IF(ISNUMBER('Форма 1'!AO41),INDEX('Предельники 2022'!$C$4:$X$28,MATCH('Форма 1'!$H41,'Предельники 2022'!$B$4:$B$28,0),MATCH(W$5,'Предельники 2022'!$C$3:$X$3,0)),"")</f>
        <v/>
      </c>
      <c r="X41" s="53" t="str">
        <f>IF(ISNUMBER('Форма 1'!AP41),ROUND('Форма 1'!$I41*VLOOKUP('Форма 1'!$G41,'Предельники 2022'!$B$4:$X$28,'Форма 1'!AP$7),2),"")</f>
        <v/>
      </c>
      <c r="Y41" s="53" t="str">
        <f>IF(ISNUMBER('Форма 1'!AQ41),ROUND('Форма 1'!$I41*VLOOKUP('Форма 1'!$G41,'Предельники 2022'!$B$4:$X$28,'Форма 1'!AQ$7),2),"")</f>
        <v/>
      </c>
      <c r="Z41" s="53" t="str">
        <f>IF(ISNUMBER('Форма 1'!AR41),ROUND('Форма 1'!$I41*VLOOKUP('Форма 1'!$G41,'Предельники 2022'!$B$4:$X$28,'Форма 1'!AR$7),2),"")</f>
        <v/>
      </c>
      <c r="AA41" s="55"/>
    </row>
    <row r="42" spans="1:27" x14ac:dyDescent="0.25">
      <c r="A42" s="52">
        <f t="shared" si="0"/>
        <v>12</v>
      </c>
      <c r="B42" s="94" t="str">
        <f>IF(ISBLANK('Форма 1'!B42),"",'Форма 1'!B42)</f>
        <v>город Пермь</v>
      </c>
      <c r="C42" s="161" t="str">
        <f>IF(ISBLANK('Форма 1'!C42),"",'Форма 1'!C42)</f>
        <v>г. Пермь, ул. Аркадия Гайдара, д. 8</v>
      </c>
      <c r="D42" s="51">
        <f>IF(ISBLANK(C42),"Введите адрес",IF(C42='Форма 1'!C42,SUM(E42:K42,M42:S42,X42:AA42),"Ошибка в адресе!"))</f>
        <v>29250485.759999998</v>
      </c>
      <c r="E42" s="53" t="str">
        <f>IF(ISNUMBER('Форма 1'!X42),ROUND('Форма 1'!$I42*VLOOKUP('Форма 1'!$G42,'Предельники 2022'!$B$4:$X$28,'Форма 1'!X$7),2),"")</f>
        <v/>
      </c>
      <c r="F42" s="53" t="str">
        <f>IF(ISNUMBER('Форма 1'!Y42),ROUND('Форма 1'!$I42*VLOOKUP('Форма 1'!$G42,'Предельники 2022'!$B$4:$X$28,'Форма 1'!Y$7),2),"")</f>
        <v/>
      </c>
      <c r="G42" s="53" t="str">
        <f>IF(ISNUMBER('Форма 1'!Z42),ROUND('Форма 1'!$I42*VLOOKUP('Форма 1'!$G42,'Предельники 2022'!$B$4:$X$28,'Форма 1'!Z$7),2),"")</f>
        <v/>
      </c>
      <c r="H42" s="53" t="str">
        <f>IF(ISNUMBER('Форма 1'!AA42),ROUND('Форма 1'!$I42*VLOOKUP('Форма 1'!$G42,'Предельники 2022'!$B$4:$X$28,'Форма 1'!AA$7),2),"")</f>
        <v/>
      </c>
      <c r="I42" s="53" t="str">
        <f>IF(ISNUMBER('Форма 1'!AB42),ROUND('Форма 1'!$I42*VLOOKUP('Форма 1'!$G42,'Предельники 2022'!$B$4:$X$28,'Форма 1'!AB$7),2),"")</f>
        <v/>
      </c>
      <c r="J42" s="53" t="str">
        <f>IF(ISNUMBER('Форма 1'!AC42),ROUND('Форма 1'!$I42*VLOOKUP('Форма 1'!$G42,'Предельники 2022'!$B$4:$X$28,'Форма 1'!AC$7),2),"")</f>
        <v/>
      </c>
      <c r="K42" s="53" t="str">
        <f>IF(ISNUMBER('Форма 1'!AD42),ROUND('Форма 1'!$I42*VLOOKUP('Форма 1'!$G42,'Предельники 2022'!$B$4:$X$28,'Форма 1'!AD$7),2),"")</f>
        <v/>
      </c>
      <c r="L42" s="54" t="str">
        <f>IF(ISBLANK('Форма 1'!AE42),"",'Форма 1'!AE42)</f>
        <v/>
      </c>
      <c r="M42" s="55" t="str">
        <f>IF(ISBLANK('Форма 1'!AF42),"",'Форма 1'!AF42)</f>
        <v/>
      </c>
      <c r="N42" s="53">
        <f>IF(ISNUMBER('Форма 1'!AG42),ROUND('Форма 1'!$I42*VLOOKUP('Форма 1'!$G42,'Предельники 2022'!$B$4:$X$28,'Форма 1'!AG$7),2),"")</f>
        <v>29088235.68</v>
      </c>
      <c r="O42" s="53" t="str">
        <f>IF(ISNUMBER('Форма 1'!$AH42),ROUND('Форма 1'!$I42*VLOOKUP('Форма 1'!$G42,'Предельники 2022'!$B$4:$X$28,'Форма 1'!$AH$7,0),2),"")</f>
        <v/>
      </c>
      <c r="P42" s="53" t="str">
        <f>IF(ISNUMBER('Форма 1'!$AI42),ROUND('Форма 1'!$I42*VLOOKUP('Форма 1'!$G42,'Предельники 2022'!$B$4:$X$28,'Форма 1'!$AI$7,0),2),"")</f>
        <v/>
      </c>
      <c r="Q42" s="53" t="str">
        <f>IF(ISNUMBER('Форма 1'!$AJ42),ROUND('Форма 1'!$I42*VLOOKUP('Форма 1'!$G42,'Предельники 2022'!$B$4:$X$28,'Форма 1'!$AJ$7,0),2),"")</f>
        <v/>
      </c>
      <c r="R42" s="53" t="str">
        <f>IF(ISNUMBER('Форма 1'!AK42),ROUND('Форма 1'!$I42*VLOOKUP('Форма 1'!$G42,'Предельники 2022'!$B$4:$X$28,'Форма 1'!AK$7),2),"")</f>
        <v/>
      </c>
      <c r="S42" s="55" t="str">
        <f t="shared" si="4"/>
        <v/>
      </c>
      <c r="T42" s="55" t="str">
        <f>IF(ISNUMBER('Форма 1'!AL42),INDEX('Предельники 2022'!$C$4:$X$28,MATCH('Форма 1'!$H42,'Предельники 2022'!$B$4:$B$28,0),MATCH(T$5,'Предельники 2022'!$C$3:$X$3,0)),"")</f>
        <v/>
      </c>
      <c r="U42" s="55" t="str">
        <f>IF(ISNUMBER('Форма 1'!AM42),INDEX('Предельники 2022'!$C$4:$X$28,MATCH('Форма 1'!$H42,'Предельники 2022'!$B$4:$B$28,0),MATCH(U$5,'Предельники 2022'!$C$3:$X$3,0)),"")</f>
        <v/>
      </c>
      <c r="V42" s="55" t="str">
        <f>IF(ISNUMBER('Форма 1'!AN42),INDEX('Предельники 2022'!$C$4:$X$28,MATCH('Форма 1'!$H42,'Предельники 2022'!$B$4:$B$28,0),MATCH(V$5,'Предельники 2022'!$C$3:$X$3,0)),"")</f>
        <v/>
      </c>
      <c r="W42" s="55" t="str">
        <f>IF(ISNUMBER('Форма 1'!AO42),INDEX('Предельники 2022'!$C$4:$X$28,MATCH('Форма 1'!$H42,'Предельники 2022'!$B$4:$B$28,0),MATCH(W$5,'Предельники 2022'!$C$3:$X$3,0)),"")</f>
        <v/>
      </c>
      <c r="X42" s="53" t="str">
        <f>IF(ISNUMBER('Форма 1'!AP42),ROUND('Форма 1'!$I42*VLOOKUP('Форма 1'!$G42,'Предельники 2022'!$B$4:$X$28,'Форма 1'!AP$7),2),"")</f>
        <v/>
      </c>
      <c r="Y42" s="53" t="str">
        <f>IF(ISNUMBER('Форма 1'!AQ42),ROUND('Форма 1'!$I42*VLOOKUP('Форма 1'!$G42,'Предельники 2022'!$B$4:$X$28,'Форма 1'!AQ$7),2),"")</f>
        <v/>
      </c>
      <c r="Z42" s="53">
        <f>IF(ISNUMBER('Форма 1'!AR42),ROUND('Форма 1'!$I42*VLOOKUP('Форма 1'!$G42,'Предельники 2022'!$B$4:$X$28,'Форма 1'!AR$7),2),"")</f>
        <v>162250.07999999999</v>
      </c>
      <c r="AA42" s="55"/>
    </row>
    <row r="43" spans="1:27" x14ac:dyDescent="0.25">
      <c r="A43" s="52">
        <f t="shared" si="0"/>
        <v>13</v>
      </c>
      <c r="B43" s="94" t="str">
        <f>IF(ISBLANK('Форма 1'!B43),"",'Форма 1'!B43)</f>
        <v>город Пермь</v>
      </c>
      <c r="C43" s="161" t="str">
        <f>IF(ISBLANK('Форма 1'!C43),"",'Форма 1'!C43)</f>
        <v>г. Пермь, ул. Богдана Хмельницкого, д. 11</v>
      </c>
      <c r="D43" s="51">
        <f>IF(ISBLANK(C43),"Введите адрес",IF(C43='Форма 1'!C43,SUM(E43:K43,M43:S43,X43:AA43),"Ошибка в адресе!"))</f>
        <v>16123316.93</v>
      </c>
      <c r="E43" s="53" t="str">
        <f>IF(ISNUMBER('Форма 1'!X43),ROUND('Форма 1'!$I43*VLOOKUP('Форма 1'!$G43,'Предельники 2022'!$B$4:$X$28,'Форма 1'!X$7),2),"")</f>
        <v/>
      </c>
      <c r="F43" s="53" t="str">
        <f>IF(ISNUMBER('Форма 1'!Y43),ROUND('Форма 1'!$I43*VLOOKUP('Форма 1'!$G43,'Предельники 2022'!$B$4:$X$28,'Форма 1'!Y$7),2),"")</f>
        <v/>
      </c>
      <c r="G43" s="53" t="str">
        <f>IF(ISNUMBER('Форма 1'!Z43),ROUND('Форма 1'!$I43*VLOOKUP('Форма 1'!$G43,'Предельники 2022'!$B$4:$X$28,'Форма 1'!Z$7),2),"")</f>
        <v/>
      </c>
      <c r="H43" s="53" t="str">
        <f>IF(ISNUMBER('Форма 1'!AA43),ROUND('Форма 1'!$I43*VLOOKUP('Форма 1'!$G43,'Предельники 2022'!$B$4:$X$28,'Форма 1'!AA$7),2),"")</f>
        <v/>
      </c>
      <c r="I43" s="53" t="str">
        <f>IF(ISNUMBER('Форма 1'!AB43),ROUND('Форма 1'!$I43*VLOOKUP('Форма 1'!$G43,'Предельники 2022'!$B$4:$X$28,'Форма 1'!AB$7),2),"")</f>
        <v/>
      </c>
      <c r="J43" s="53" t="str">
        <f>IF(ISNUMBER('Форма 1'!AC43),ROUND('Форма 1'!$I43*VLOOKUP('Форма 1'!$G43,'Предельники 2022'!$B$4:$X$28,'Форма 1'!AC$7),2),"")</f>
        <v/>
      </c>
      <c r="K43" s="53" t="str">
        <f>IF(ISNUMBER('Форма 1'!AD43),ROUND('Форма 1'!$I43*VLOOKUP('Форма 1'!$G43,'Предельники 2022'!$B$4:$X$28,'Форма 1'!AD$7),2),"")</f>
        <v/>
      </c>
      <c r="L43" s="54" t="str">
        <f>IF(ISBLANK('Форма 1'!AE43),"",'Форма 1'!AE43)</f>
        <v/>
      </c>
      <c r="M43" s="55" t="str">
        <f>IF(ISBLANK('Форма 1'!AF43),"",'Форма 1'!AF43)</f>
        <v/>
      </c>
      <c r="N43" s="53">
        <f>IF(ISNUMBER('Форма 1'!AG43),ROUND('Форма 1'!$I43*VLOOKUP('Форма 1'!$G43,'Предельники 2022'!$B$4:$X$28,'Форма 1'!AG$7),2),"")</f>
        <v>16123316.93</v>
      </c>
      <c r="O43" s="53" t="str">
        <f>IF(ISNUMBER('Форма 1'!$AH43),ROUND('Форма 1'!$I43*VLOOKUP('Форма 1'!$G43,'Предельники 2022'!$B$4:$X$28,'Форма 1'!$AH$7,0),2),"")</f>
        <v/>
      </c>
      <c r="P43" s="53" t="str">
        <f>IF(ISNUMBER('Форма 1'!$AI43),ROUND('Форма 1'!$I43*VLOOKUP('Форма 1'!$G43,'Предельники 2022'!$B$4:$X$28,'Форма 1'!$AI$7,0),2),"")</f>
        <v/>
      </c>
      <c r="Q43" s="53" t="str">
        <f>IF(ISNUMBER('Форма 1'!$AJ43),ROUND('Форма 1'!$I43*VLOOKUP('Форма 1'!$G43,'Предельники 2022'!$B$4:$X$28,'Форма 1'!$AJ$7,0),2),"")</f>
        <v/>
      </c>
      <c r="R43" s="53" t="str">
        <f>IF(ISNUMBER('Форма 1'!AK43),ROUND('Форма 1'!$I43*VLOOKUP('Форма 1'!$G43,'Предельники 2022'!$B$4:$X$28,'Форма 1'!AK$7),2),"")</f>
        <v/>
      </c>
      <c r="S43" s="55" t="str">
        <f t="shared" si="4"/>
        <v/>
      </c>
      <c r="T43" s="55" t="str">
        <f>IF(ISNUMBER('Форма 1'!AL43),INDEX('Предельники 2022'!$C$4:$X$28,MATCH('Форма 1'!$H43,'Предельники 2022'!$B$4:$B$28,0),MATCH(T$5,'Предельники 2022'!$C$3:$X$3,0)),"")</f>
        <v/>
      </c>
      <c r="U43" s="55" t="str">
        <f>IF(ISNUMBER('Форма 1'!AM43),INDEX('Предельники 2022'!$C$4:$X$28,MATCH('Форма 1'!$H43,'Предельники 2022'!$B$4:$B$28,0),MATCH(U$5,'Предельники 2022'!$C$3:$X$3,0)),"")</f>
        <v/>
      </c>
      <c r="V43" s="55" t="str">
        <f>IF(ISNUMBER('Форма 1'!AN43),INDEX('Предельники 2022'!$C$4:$X$28,MATCH('Форма 1'!$H43,'Предельники 2022'!$B$4:$B$28,0),MATCH(V$5,'Предельники 2022'!$C$3:$X$3,0)),"")</f>
        <v/>
      </c>
      <c r="W43" s="55" t="str">
        <f>IF(ISNUMBER('Форма 1'!AO43),INDEX('Предельники 2022'!$C$4:$X$28,MATCH('Форма 1'!$H43,'Предельники 2022'!$B$4:$B$28,0),MATCH(W$5,'Предельники 2022'!$C$3:$X$3,0)),"")</f>
        <v/>
      </c>
      <c r="X43" s="53" t="str">
        <f>IF(ISNUMBER('Форма 1'!AP43),ROUND('Форма 1'!$I43*VLOOKUP('Форма 1'!$G43,'Предельники 2022'!$B$4:$X$28,'Форма 1'!AP$7),2),"")</f>
        <v/>
      </c>
      <c r="Y43" s="53" t="str">
        <f>IF(ISNUMBER('Форма 1'!AQ43),ROUND('Форма 1'!$I43*VLOOKUP('Форма 1'!$G43,'Предельники 2022'!$B$4:$X$28,'Форма 1'!AQ$7),2),"")</f>
        <v/>
      </c>
      <c r="Z43" s="53" t="str">
        <f>IF(ISNUMBER('Форма 1'!AR43),ROUND('Форма 1'!$I43*VLOOKUP('Форма 1'!$G43,'Предельники 2022'!$B$4:$X$28,'Форма 1'!AR$7),2),"")</f>
        <v/>
      </c>
      <c r="AA43" s="55"/>
    </row>
    <row r="44" spans="1:27" x14ac:dyDescent="0.25">
      <c r="A44" s="52">
        <f t="shared" si="0"/>
        <v>14</v>
      </c>
      <c r="B44" s="94" t="str">
        <f>IF(ISBLANK('Форма 1'!B44),"",'Форма 1'!B44)</f>
        <v>город Пермь</v>
      </c>
      <c r="C44" s="161" t="str">
        <f>IF(ISBLANK('Форма 1'!C44),"",'Форма 1'!C44)</f>
        <v>г. Пермь, ул. Богдана Хмельницкого, д. 31</v>
      </c>
      <c r="D44" s="51">
        <f>IF(ISBLANK(C44),"Введите адрес",IF(C44='Форма 1'!C44,SUM(E44:K44,M44:S44,X44:AA44),"Ошибка в адресе!"))</f>
        <v>19016792.199999999</v>
      </c>
      <c r="E44" s="53" t="str">
        <f>IF(ISNUMBER('Форма 1'!X44),ROUND('Форма 1'!$I44*VLOOKUP('Форма 1'!$G44,'Предельники 2022'!$B$4:$X$28,'Форма 1'!X$7),2),"")</f>
        <v/>
      </c>
      <c r="F44" s="53" t="str">
        <f>IF(ISNUMBER('Форма 1'!Y44),ROUND('Форма 1'!$I44*VLOOKUP('Форма 1'!$G44,'Предельники 2022'!$B$4:$X$28,'Форма 1'!Y$7),2),"")</f>
        <v/>
      </c>
      <c r="G44" s="53" t="str">
        <f>IF(ISNUMBER('Форма 1'!Z44),ROUND('Форма 1'!$I44*VLOOKUP('Форма 1'!$G44,'Предельники 2022'!$B$4:$X$28,'Форма 1'!Z$7),2),"")</f>
        <v/>
      </c>
      <c r="H44" s="53" t="str">
        <f>IF(ISNUMBER('Форма 1'!AA44),ROUND('Форма 1'!$I44*VLOOKUP('Форма 1'!$G44,'Предельники 2022'!$B$4:$X$28,'Форма 1'!AA$7),2),"")</f>
        <v/>
      </c>
      <c r="I44" s="53" t="str">
        <f>IF(ISNUMBER('Форма 1'!AB44),ROUND('Форма 1'!$I44*VLOOKUP('Форма 1'!$G44,'Предельники 2022'!$B$4:$X$28,'Форма 1'!AB$7),2),"")</f>
        <v/>
      </c>
      <c r="J44" s="53" t="str">
        <f>IF(ISNUMBER('Форма 1'!AC44),ROUND('Форма 1'!$I44*VLOOKUP('Форма 1'!$G44,'Предельники 2022'!$B$4:$X$28,'Форма 1'!AC$7),2),"")</f>
        <v/>
      </c>
      <c r="K44" s="53" t="str">
        <f>IF(ISNUMBER('Форма 1'!AD44),ROUND('Форма 1'!$I44*VLOOKUP('Форма 1'!$G44,'Предельники 2022'!$B$4:$X$28,'Форма 1'!AD$7),2),"")</f>
        <v/>
      </c>
      <c r="L44" s="54" t="str">
        <f>IF(ISBLANK('Форма 1'!AE44),"",'Форма 1'!AE44)</f>
        <v/>
      </c>
      <c r="M44" s="55" t="str">
        <f>IF(ISBLANK('Форма 1'!AF44),"",'Форма 1'!AF44)</f>
        <v/>
      </c>
      <c r="N44" s="53" t="str">
        <f>IF(ISNUMBER('Форма 1'!AG44),ROUND('Форма 1'!$I44*VLOOKUP('Форма 1'!$G44,'Предельники 2022'!$B$4:$X$28,'Форма 1'!AG$7),2),"")</f>
        <v/>
      </c>
      <c r="O44" s="53">
        <f>IF(ISNUMBER('Форма 1'!$AH44),ROUND('Форма 1'!$I44*VLOOKUP('Форма 1'!$G44,'Предельники 2022'!$B$4:$X$28,'Форма 1'!$AH$7,0),2),"")</f>
        <v>19016792.199999999</v>
      </c>
      <c r="P44" s="53" t="str">
        <f>IF(ISNUMBER('Форма 1'!$AI44),ROUND('Форма 1'!$I44*VLOOKUP('Форма 1'!$G44,'Предельники 2022'!$B$4:$X$28,'Форма 1'!$AI$7,0),2),"")</f>
        <v/>
      </c>
      <c r="Q44" s="53" t="str">
        <f>IF(ISNUMBER('Форма 1'!$AJ44),ROUND('Форма 1'!$I44*VLOOKUP('Форма 1'!$G44,'Предельники 2022'!$B$4:$X$28,'Форма 1'!$AJ$7,0),2),"")</f>
        <v/>
      </c>
      <c r="R44" s="53" t="str">
        <f>IF(ISNUMBER('Форма 1'!AK44),ROUND('Форма 1'!$I44*VLOOKUP('Форма 1'!$G44,'Предельники 2022'!$B$4:$X$28,'Форма 1'!AK$7),2),"")</f>
        <v/>
      </c>
      <c r="S44" s="55" t="str">
        <f t="shared" si="4"/>
        <v/>
      </c>
      <c r="T44" s="55" t="str">
        <f>IF(ISNUMBER('Форма 1'!AL44),INDEX('Предельники 2022'!$C$4:$X$28,MATCH('Форма 1'!$H44,'Предельники 2022'!$B$4:$B$28,0),MATCH(T$5,'Предельники 2022'!$C$3:$X$3,0)),"")</f>
        <v/>
      </c>
      <c r="U44" s="55" t="str">
        <f>IF(ISNUMBER('Форма 1'!AM44),INDEX('Предельники 2022'!$C$4:$X$28,MATCH('Форма 1'!$H44,'Предельники 2022'!$B$4:$B$28,0),MATCH(U$5,'Предельники 2022'!$C$3:$X$3,0)),"")</f>
        <v/>
      </c>
      <c r="V44" s="55" t="str">
        <f>IF(ISNUMBER('Форма 1'!AN44),INDEX('Предельники 2022'!$C$4:$X$28,MATCH('Форма 1'!$H44,'Предельники 2022'!$B$4:$B$28,0),MATCH(V$5,'Предельники 2022'!$C$3:$X$3,0)),"")</f>
        <v/>
      </c>
      <c r="W44" s="55" t="str">
        <f>IF(ISNUMBER('Форма 1'!AO44),INDEX('Предельники 2022'!$C$4:$X$28,MATCH('Форма 1'!$H44,'Предельники 2022'!$B$4:$B$28,0),MATCH(W$5,'Предельники 2022'!$C$3:$X$3,0)),"")</f>
        <v/>
      </c>
      <c r="X44" s="53" t="str">
        <f>IF(ISNUMBER('Форма 1'!AP44),ROUND('Форма 1'!$I44*VLOOKUP('Форма 1'!$G44,'Предельники 2022'!$B$4:$X$28,'Форма 1'!AP$7),2),"")</f>
        <v/>
      </c>
      <c r="Y44" s="53" t="str">
        <f>IF(ISNUMBER('Форма 1'!AQ44),ROUND('Форма 1'!$I44*VLOOKUP('Форма 1'!$G44,'Предельники 2022'!$B$4:$X$28,'Форма 1'!AQ$7),2),"")</f>
        <v/>
      </c>
      <c r="Z44" s="53" t="str">
        <f>IF(ISNUMBER('Форма 1'!AR44),ROUND('Форма 1'!$I44*VLOOKUP('Форма 1'!$G44,'Предельники 2022'!$B$4:$X$28,'Форма 1'!AR$7),2),"")</f>
        <v/>
      </c>
      <c r="AA44" s="55"/>
    </row>
    <row r="45" spans="1:27" x14ac:dyDescent="0.25">
      <c r="A45" s="52">
        <f t="shared" si="0"/>
        <v>15</v>
      </c>
      <c r="B45" s="94" t="str">
        <f>IF(ISBLANK('Форма 1'!B45),"",'Форма 1'!B45)</f>
        <v>город Пермь</v>
      </c>
      <c r="C45" s="161" t="str">
        <f>IF(ISBLANK('Форма 1'!C45),"",'Форма 1'!C45)</f>
        <v>г. Пермь, ул. Борчанинова, д. 15</v>
      </c>
      <c r="D45" s="51">
        <f>IF(ISBLANK(C45),"Введите адрес",IF(C45='Форма 1'!C45,SUM(E45:K45,M45:S45,X45:AA45),"Ошибка в адресе!"))</f>
        <v>16671053.52</v>
      </c>
      <c r="E45" s="53" t="str">
        <f>IF(ISNUMBER('Форма 1'!X45),ROUND('Форма 1'!$I45*VLOOKUP('Форма 1'!$G45,'Предельники 2022'!$B$4:$X$28,'Форма 1'!X$7),2),"")</f>
        <v/>
      </c>
      <c r="F45" s="53" t="str">
        <f>IF(ISNUMBER('Форма 1'!Y45),ROUND('Форма 1'!$I45*VLOOKUP('Форма 1'!$G45,'Предельники 2022'!$B$4:$X$28,'Форма 1'!Y$7),2),"")</f>
        <v/>
      </c>
      <c r="G45" s="53" t="str">
        <f>IF(ISNUMBER('Форма 1'!Z45),ROUND('Форма 1'!$I45*VLOOKUP('Форма 1'!$G45,'Предельники 2022'!$B$4:$X$28,'Форма 1'!Z$7),2),"")</f>
        <v/>
      </c>
      <c r="H45" s="53" t="str">
        <f>IF(ISNUMBER('Форма 1'!AA45),ROUND('Форма 1'!$I45*VLOOKUP('Форма 1'!$G45,'Предельники 2022'!$B$4:$X$28,'Форма 1'!AA$7),2),"")</f>
        <v/>
      </c>
      <c r="I45" s="53" t="str">
        <f>IF(ISNUMBER('Форма 1'!AB45),ROUND('Форма 1'!$I45*VLOOKUP('Форма 1'!$G45,'Предельники 2022'!$B$4:$X$28,'Форма 1'!AB$7),2),"")</f>
        <v/>
      </c>
      <c r="J45" s="53" t="str">
        <f>IF(ISNUMBER('Форма 1'!AC45),ROUND('Форма 1'!$I45*VLOOKUP('Форма 1'!$G45,'Предельники 2022'!$B$4:$X$28,'Форма 1'!AC$7),2),"")</f>
        <v/>
      </c>
      <c r="K45" s="53" t="str">
        <f>IF(ISNUMBER('Форма 1'!AD45),ROUND('Форма 1'!$I45*VLOOKUP('Форма 1'!$G45,'Предельники 2022'!$B$4:$X$28,'Форма 1'!AD$7),2),"")</f>
        <v/>
      </c>
      <c r="L45" s="54">
        <f>IF(ISBLANK('Форма 1'!AE45),"",'Форма 1'!AE45)</f>
        <v>6</v>
      </c>
      <c r="M45" s="55">
        <f>IF(ISBLANK('Форма 1'!AF45),"",'Форма 1'!AF45)</f>
        <v>16671053.52</v>
      </c>
      <c r="N45" s="53" t="str">
        <f>IF(ISNUMBER('Форма 1'!AG45),ROUND('Форма 1'!$I45*VLOOKUP('Форма 1'!$G45,'Предельники 2022'!$B$4:$X$28,'Форма 1'!AG$7),2),"")</f>
        <v/>
      </c>
      <c r="O45" s="53" t="str">
        <f>IF(ISNUMBER('Форма 1'!$AH45),ROUND('Форма 1'!$I45*VLOOKUP('Форма 1'!$G45,'Предельники 2022'!$B$4:$X$28,'Форма 1'!$AH$7,0),2),"")</f>
        <v/>
      </c>
      <c r="P45" s="53" t="str">
        <f>IF(ISNUMBER('Форма 1'!$AI45),ROUND('Форма 1'!$I45*VLOOKUP('Форма 1'!$G45,'Предельники 2022'!$B$4:$X$28,'Форма 1'!$AI$7,0),2),"")</f>
        <v/>
      </c>
      <c r="Q45" s="53" t="str">
        <f>IF(ISNUMBER('Форма 1'!$AJ45),ROUND('Форма 1'!$I45*VLOOKUP('Форма 1'!$G45,'Предельники 2022'!$B$4:$X$28,'Форма 1'!$AJ$7,0),2),"")</f>
        <v/>
      </c>
      <c r="R45" s="53" t="str">
        <f>IF(ISNUMBER('Форма 1'!AK45),ROUND('Форма 1'!$I45*VLOOKUP('Форма 1'!$G45,'Предельники 2022'!$B$4:$X$28,'Форма 1'!AK$7),2),"")</f>
        <v/>
      </c>
      <c r="S45" s="55" t="str">
        <f t="shared" si="4"/>
        <v/>
      </c>
      <c r="T45" s="55" t="str">
        <f>IF(ISNUMBER('Форма 1'!AL45),INDEX('Предельники 2022'!$C$4:$X$28,MATCH('Форма 1'!$H45,'Предельники 2022'!$B$4:$B$28,0),MATCH(T$5,'Предельники 2022'!$C$3:$X$3,0)),"")</f>
        <v/>
      </c>
      <c r="U45" s="55" t="str">
        <f>IF(ISNUMBER('Форма 1'!AM45),INDEX('Предельники 2022'!$C$4:$X$28,MATCH('Форма 1'!$H45,'Предельники 2022'!$B$4:$B$28,0),MATCH(U$5,'Предельники 2022'!$C$3:$X$3,0)),"")</f>
        <v/>
      </c>
      <c r="V45" s="55" t="str">
        <f>IF(ISNUMBER('Форма 1'!AN45),INDEX('Предельники 2022'!$C$4:$X$28,MATCH('Форма 1'!$H45,'Предельники 2022'!$B$4:$B$28,0),MATCH(V$5,'Предельники 2022'!$C$3:$X$3,0)),"")</f>
        <v/>
      </c>
      <c r="W45" s="55" t="str">
        <f>IF(ISNUMBER('Форма 1'!AO45),INDEX('Предельники 2022'!$C$4:$X$28,MATCH('Форма 1'!$H45,'Предельники 2022'!$B$4:$B$28,0),MATCH(W$5,'Предельники 2022'!$C$3:$X$3,0)),"")</f>
        <v/>
      </c>
      <c r="X45" s="53" t="str">
        <f>IF(ISNUMBER('Форма 1'!AP45),ROUND('Форма 1'!$I45*VLOOKUP('Форма 1'!$G45,'Предельники 2022'!$B$4:$X$28,'Форма 1'!AP$7),2),"")</f>
        <v/>
      </c>
      <c r="Y45" s="53" t="str">
        <f>IF(ISNUMBER('Форма 1'!AQ45),ROUND('Форма 1'!$I45*VLOOKUP('Форма 1'!$G45,'Предельники 2022'!$B$4:$X$28,'Форма 1'!AQ$7),2),"")</f>
        <v/>
      </c>
      <c r="Z45" s="53" t="str">
        <f>IF(ISNUMBER('Форма 1'!AR45),ROUND('Форма 1'!$I45*VLOOKUP('Форма 1'!$G45,'Предельники 2022'!$B$4:$X$28,'Форма 1'!AR$7),2),"")</f>
        <v/>
      </c>
      <c r="AA45" s="55"/>
    </row>
    <row r="46" spans="1:27" x14ac:dyDescent="0.25">
      <c r="A46" s="52">
        <f t="shared" si="0"/>
        <v>16</v>
      </c>
      <c r="B46" s="94" t="str">
        <f>IF(ISBLANK('Форма 1'!B46),"",'Форма 1'!B46)</f>
        <v>город Пермь</v>
      </c>
      <c r="C46" s="161" t="str">
        <f>IF(ISBLANK('Форма 1'!C46),"",'Форма 1'!C46)</f>
        <v>г. Пермь, ул. Братьев Вагановых, д. 8</v>
      </c>
      <c r="D46" s="51">
        <f>IF(ISBLANK(C46),"Введите адрес",IF(C46='Форма 1'!C46,SUM(E46:K46,M46:S46,X46:AA46),"Ошибка в адресе!"))</f>
        <v>11044882.800000001</v>
      </c>
      <c r="E46" s="53" t="str">
        <f>IF(ISNUMBER('Форма 1'!X46),ROUND('Форма 1'!$I46*VLOOKUP('Форма 1'!$G46,'Предельники 2022'!$B$4:$X$28,'Форма 1'!X$7),2),"")</f>
        <v/>
      </c>
      <c r="F46" s="53" t="str">
        <f>IF(ISNUMBER('Форма 1'!Y46),ROUND('Форма 1'!$I46*VLOOKUP('Форма 1'!$G46,'Предельники 2022'!$B$4:$X$28,'Форма 1'!Y$7),2),"")</f>
        <v/>
      </c>
      <c r="G46" s="53" t="str">
        <f>IF(ISNUMBER('Форма 1'!Z46),ROUND('Форма 1'!$I46*VLOOKUP('Форма 1'!$G46,'Предельники 2022'!$B$4:$X$28,'Форма 1'!Z$7),2),"")</f>
        <v/>
      </c>
      <c r="H46" s="53" t="str">
        <f>IF(ISNUMBER('Форма 1'!AA46),ROUND('Форма 1'!$I46*VLOOKUP('Форма 1'!$G46,'Предельники 2022'!$B$4:$X$28,'Форма 1'!AA$7),2),"")</f>
        <v/>
      </c>
      <c r="I46" s="53" t="str">
        <f>IF(ISNUMBER('Форма 1'!AB46),ROUND('Форма 1'!$I46*VLOOKUP('Форма 1'!$G46,'Предельники 2022'!$B$4:$X$28,'Форма 1'!AB$7),2),"")</f>
        <v/>
      </c>
      <c r="J46" s="53" t="str">
        <f>IF(ISNUMBER('Форма 1'!AC46),ROUND('Форма 1'!$I46*VLOOKUP('Форма 1'!$G46,'Предельники 2022'!$B$4:$X$28,'Форма 1'!AC$7),2),"")</f>
        <v/>
      </c>
      <c r="K46" s="53" t="str">
        <f>IF(ISNUMBER('Форма 1'!AD46),ROUND('Форма 1'!$I46*VLOOKUP('Форма 1'!$G46,'Предельники 2022'!$B$4:$X$28,'Форма 1'!AD$7),2),"")</f>
        <v/>
      </c>
      <c r="L46" s="54" t="str">
        <f>IF(ISBLANK('Форма 1'!AE46),"",'Форма 1'!AE46)</f>
        <v/>
      </c>
      <c r="M46" s="55" t="str">
        <f>IF(ISBLANK('Форма 1'!AF46),"",'Форма 1'!AF46)</f>
        <v/>
      </c>
      <c r="N46" s="53">
        <f>IF(ISNUMBER('Форма 1'!AG46),ROUND('Форма 1'!$I46*VLOOKUP('Форма 1'!$G46,'Предельники 2022'!$B$4:$X$28,'Форма 1'!AG$7),2),"")</f>
        <v>11044882.800000001</v>
      </c>
      <c r="O46" s="53" t="str">
        <f>IF(ISNUMBER('Форма 1'!$AH46),ROUND('Форма 1'!$I46*VLOOKUP('Форма 1'!$G46,'Предельники 2022'!$B$4:$X$28,'Форма 1'!$AH$7,0),2),"")</f>
        <v/>
      </c>
      <c r="P46" s="53" t="str">
        <f>IF(ISNUMBER('Форма 1'!$AI46),ROUND('Форма 1'!$I46*VLOOKUP('Форма 1'!$G46,'Предельники 2022'!$B$4:$X$28,'Форма 1'!$AI$7,0),2),"")</f>
        <v/>
      </c>
      <c r="Q46" s="53" t="str">
        <f>IF(ISNUMBER('Форма 1'!$AJ46),ROUND('Форма 1'!$I46*VLOOKUP('Форма 1'!$G46,'Предельники 2022'!$B$4:$X$28,'Форма 1'!$AJ$7,0),2),"")</f>
        <v/>
      </c>
      <c r="R46" s="53" t="str">
        <f>IF(ISNUMBER('Форма 1'!AK46),ROUND('Форма 1'!$I46*VLOOKUP('Форма 1'!$G46,'Предельники 2022'!$B$4:$X$28,'Форма 1'!AK$7),2),"")</f>
        <v/>
      </c>
      <c r="S46" s="55" t="str">
        <f t="shared" si="4"/>
        <v/>
      </c>
      <c r="T46" s="55" t="str">
        <f>IF(ISNUMBER('Форма 1'!AL46),INDEX('Предельники 2022'!$C$4:$X$28,MATCH('Форма 1'!$H46,'Предельники 2022'!$B$4:$B$28,0),MATCH(T$5,'Предельники 2022'!$C$3:$X$3,0)),"")</f>
        <v/>
      </c>
      <c r="U46" s="55" t="str">
        <f>IF(ISNUMBER('Форма 1'!AM46),INDEX('Предельники 2022'!$C$4:$X$28,MATCH('Форма 1'!$H46,'Предельники 2022'!$B$4:$B$28,0),MATCH(U$5,'Предельники 2022'!$C$3:$X$3,0)),"")</f>
        <v/>
      </c>
      <c r="V46" s="55" t="str">
        <f>IF(ISNUMBER('Форма 1'!AN46),INDEX('Предельники 2022'!$C$4:$X$28,MATCH('Форма 1'!$H46,'Предельники 2022'!$B$4:$B$28,0),MATCH(V$5,'Предельники 2022'!$C$3:$X$3,0)),"")</f>
        <v/>
      </c>
      <c r="W46" s="55" t="str">
        <f>IF(ISNUMBER('Форма 1'!AO46),INDEX('Предельники 2022'!$C$4:$X$28,MATCH('Форма 1'!$H46,'Предельники 2022'!$B$4:$B$28,0),MATCH(W$5,'Предельники 2022'!$C$3:$X$3,0)),"")</f>
        <v/>
      </c>
      <c r="X46" s="53" t="str">
        <f>IF(ISNUMBER('Форма 1'!AP46),ROUND('Форма 1'!$I46*VLOOKUP('Форма 1'!$G46,'Предельники 2022'!$B$4:$X$28,'Форма 1'!AP$7),2),"")</f>
        <v/>
      </c>
      <c r="Y46" s="53" t="str">
        <f>IF(ISNUMBER('Форма 1'!AQ46),ROUND('Форма 1'!$I46*VLOOKUP('Форма 1'!$G46,'Предельники 2022'!$B$4:$X$28,'Форма 1'!AQ$7),2),"")</f>
        <v/>
      </c>
      <c r="Z46" s="53" t="str">
        <f>IF(ISNUMBER('Форма 1'!AR46),ROUND('Форма 1'!$I46*VLOOKUP('Форма 1'!$G46,'Предельники 2022'!$B$4:$X$28,'Форма 1'!AR$7),2),"")</f>
        <v/>
      </c>
      <c r="AA46" s="55"/>
    </row>
    <row r="47" spans="1:27" x14ac:dyDescent="0.25">
      <c r="A47" s="52">
        <f t="shared" si="0"/>
        <v>17</v>
      </c>
      <c r="B47" s="94" t="str">
        <f>IF(ISBLANK('Форма 1'!B47),"",'Форма 1'!B47)</f>
        <v>город Пермь</v>
      </c>
      <c r="C47" s="161" t="str">
        <f>IF(ISBLANK('Форма 1'!C47),"",'Форма 1'!C47)</f>
        <v>г. Пермь, ул. Вагонная, д. 25</v>
      </c>
      <c r="D47" s="51">
        <f>IF(ISBLANK(C47),"Введите адрес",IF(C47='Форма 1'!C47,SUM(E47:K47,M47:S47,X47:AA47),"Ошибка в адресе!"))</f>
        <v>8361267.4000000004</v>
      </c>
      <c r="E47" s="53" t="str">
        <f>IF(ISNUMBER('Форма 1'!X47),ROUND('Форма 1'!$I47*VLOOKUP('Форма 1'!$G47,'Предельники 2022'!$B$4:$X$28,'Форма 1'!X$7),2),"")</f>
        <v/>
      </c>
      <c r="F47" s="53" t="str">
        <f>IF(ISNUMBER('Форма 1'!Y47),ROUND('Форма 1'!$I47*VLOOKUP('Форма 1'!$G47,'Предельники 2022'!$B$4:$X$28,'Форма 1'!Y$7),2),"")</f>
        <v/>
      </c>
      <c r="G47" s="53" t="str">
        <f>IF(ISNUMBER('Форма 1'!Z47),ROUND('Форма 1'!$I47*VLOOKUP('Форма 1'!$G47,'Предельники 2022'!$B$4:$X$28,'Форма 1'!Z$7),2),"")</f>
        <v/>
      </c>
      <c r="H47" s="53" t="str">
        <f>IF(ISNUMBER('Форма 1'!AA47),ROUND('Форма 1'!$I47*VLOOKUP('Форма 1'!$G47,'Предельники 2022'!$B$4:$X$28,'Форма 1'!AA$7),2),"")</f>
        <v/>
      </c>
      <c r="I47" s="53" t="str">
        <f>IF(ISNUMBER('Форма 1'!AB47),ROUND('Форма 1'!$I47*VLOOKUP('Форма 1'!$G47,'Предельники 2022'!$B$4:$X$28,'Форма 1'!AB$7),2),"")</f>
        <v/>
      </c>
      <c r="J47" s="53" t="str">
        <f>IF(ISNUMBER('Форма 1'!AC47),ROUND('Форма 1'!$I47*VLOOKUP('Форма 1'!$G47,'Предельники 2022'!$B$4:$X$28,'Форма 1'!AC$7),2),"")</f>
        <v/>
      </c>
      <c r="K47" s="53">
        <f>IF(ISNUMBER('Форма 1'!AD47),ROUND('Форма 1'!$I47*VLOOKUP('Форма 1'!$G47,'Предельники 2022'!$B$4:$X$28,'Форма 1'!AD$7),2),"")</f>
        <v>5715956.7999999998</v>
      </c>
      <c r="L47" s="54" t="str">
        <f>IF(ISBLANK('Форма 1'!AE47),"",'Форма 1'!AE47)</f>
        <v/>
      </c>
      <c r="M47" s="55" t="str">
        <f>IF(ISBLANK('Форма 1'!AF47),"",'Форма 1'!AF47)</f>
        <v/>
      </c>
      <c r="N47" s="53" t="str">
        <f>IF(ISNUMBER('Форма 1'!AG47),ROUND('Форма 1'!$I47*VLOOKUP('Форма 1'!$G47,'Предельники 2022'!$B$4:$X$28,'Форма 1'!AG$7),2),"")</f>
        <v/>
      </c>
      <c r="O47" s="53" t="str">
        <f>IF(ISNUMBER('Форма 1'!$AH47),ROUND('Форма 1'!$I47*VLOOKUP('Форма 1'!$G47,'Предельники 2022'!$B$4:$X$28,'Форма 1'!$AH$7,0),2),"")</f>
        <v/>
      </c>
      <c r="P47" s="53" t="str">
        <f>IF(ISNUMBER('Форма 1'!$AI47),ROUND('Форма 1'!$I47*VLOOKUP('Форма 1'!$G47,'Предельники 2022'!$B$4:$X$28,'Форма 1'!$AI$7,0),2),"")</f>
        <v/>
      </c>
      <c r="Q47" s="53" t="str">
        <f>IF(ISNUMBER('Форма 1'!$AJ47),ROUND('Форма 1'!$I47*VLOOKUP('Форма 1'!$G47,'Предельники 2022'!$B$4:$X$28,'Форма 1'!$AJ$7,0),2),"")</f>
        <v/>
      </c>
      <c r="R47" s="53">
        <f>IF(ISNUMBER('Форма 1'!AK47),ROUND('Форма 1'!$I47*VLOOKUP('Форма 1'!$G47,'Предельники 2022'!$B$4:$X$28,'Форма 1'!AK$7),2),"")</f>
        <v>2645310.6</v>
      </c>
      <c r="S47" s="55" t="str">
        <f t="shared" si="4"/>
        <v/>
      </c>
      <c r="T47" s="55" t="str">
        <f>IF(ISNUMBER('Форма 1'!AL47),INDEX('Предельники 2022'!$C$4:$X$28,MATCH('Форма 1'!$H47,'Предельники 2022'!$B$4:$B$28,0),MATCH(T$5,'Предельники 2022'!$C$3:$X$3,0)),"")</f>
        <v/>
      </c>
      <c r="U47" s="55" t="str">
        <f>IF(ISNUMBER('Форма 1'!AM47),INDEX('Предельники 2022'!$C$4:$X$28,MATCH('Форма 1'!$H47,'Предельники 2022'!$B$4:$B$28,0),MATCH(U$5,'Предельники 2022'!$C$3:$X$3,0)),"")</f>
        <v/>
      </c>
      <c r="V47" s="55" t="str">
        <f>IF(ISNUMBER('Форма 1'!AN47),INDEX('Предельники 2022'!$C$4:$X$28,MATCH('Форма 1'!$H47,'Предельники 2022'!$B$4:$B$28,0),MATCH(V$5,'Предельники 2022'!$C$3:$X$3,0)),"")</f>
        <v/>
      </c>
      <c r="W47" s="55" t="str">
        <f>IF(ISNUMBER('Форма 1'!AO47),INDEX('Предельники 2022'!$C$4:$X$28,MATCH('Форма 1'!$H47,'Предельники 2022'!$B$4:$B$28,0),MATCH(W$5,'Предельники 2022'!$C$3:$X$3,0)),"")</f>
        <v/>
      </c>
      <c r="X47" s="53" t="str">
        <f>IF(ISNUMBER('Форма 1'!AP47),ROUND('Форма 1'!$I47*VLOOKUP('Форма 1'!$G47,'Предельники 2022'!$B$4:$X$28,'Форма 1'!AP$7),2),"")</f>
        <v/>
      </c>
      <c r="Y47" s="53" t="str">
        <f>IF(ISNUMBER('Форма 1'!AQ47),ROUND('Форма 1'!$I47*VLOOKUP('Форма 1'!$G47,'Предельники 2022'!$B$4:$X$28,'Форма 1'!AQ$7),2),"")</f>
        <v/>
      </c>
      <c r="Z47" s="53" t="str">
        <f>IF(ISNUMBER('Форма 1'!AR47),ROUND('Форма 1'!$I47*VLOOKUP('Форма 1'!$G47,'Предельники 2022'!$B$4:$X$28,'Форма 1'!AR$7),2),"")</f>
        <v/>
      </c>
      <c r="AA47" s="55"/>
    </row>
    <row r="48" spans="1:27" x14ac:dyDescent="0.25">
      <c r="A48" s="52">
        <f t="shared" si="0"/>
        <v>18</v>
      </c>
      <c r="B48" s="94" t="str">
        <f>IF(ISBLANK('Форма 1'!B48),"",'Форма 1'!B48)</f>
        <v>город Пермь</v>
      </c>
      <c r="C48" s="161" t="str">
        <f>IF(ISBLANK('Форма 1'!C48),"",'Форма 1'!C48)</f>
        <v>г. Пермь, ул. Васнецова, д. 3</v>
      </c>
      <c r="D48" s="51">
        <f>IF(ISBLANK(C48),"Введите адрес",IF(C48='Форма 1'!C48,SUM(E48:K48,M48:S48,X48:AA48),"Ошибка в адресе!"))</f>
        <v>4472129.0999999996</v>
      </c>
      <c r="E48" s="53" t="str">
        <f>IF(ISNUMBER('Форма 1'!X48),ROUND('Форма 1'!$I48*VLOOKUP('Форма 1'!$G48,'Предельники 2022'!$B$4:$X$28,'Форма 1'!X$7),2),"")</f>
        <v/>
      </c>
      <c r="F48" s="53" t="str">
        <f>IF(ISNUMBER('Форма 1'!Y48),ROUND('Форма 1'!$I48*VLOOKUP('Форма 1'!$G48,'Предельники 2022'!$B$4:$X$28,'Форма 1'!Y$7),2),"")</f>
        <v/>
      </c>
      <c r="G48" s="53" t="str">
        <f>IF(ISNUMBER('Форма 1'!Z48),ROUND('Форма 1'!$I48*VLOOKUP('Форма 1'!$G48,'Предельники 2022'!$B$4:$X$28,'Форма 1'!Z$7),2),"")</f>
        <v/>
      </c>
      <c r="H48" s="53" t="str">
        <f>IF(ISNUMBER('Форма 1'!AA48),ROUND('Форма 1'!$I48*VLOOKUP('Форма 1'!$G48,'Предельники 2022'!$B$4:$X$28,'Форма 1'!AA$7),2),"")</f>
        <v/>
      </c>
      <c r="I48" s="53">
        <f>IF(ISNUMBER('Форма 1'!AB48),ROUND('Форма 1'!$I48*VLOOKUP('Форма 1'!$G48,'Предельники 2022'!$B$4:$X$28,'Форма 1'!AB$7),2),"")</f>
        <v>4472129.0999999996</v>
      </c>
      <c r="J48" s="53" t="str">
        <f>IF(ISNUMBER('Форма 1'!AC48),ROUND('Форма 1'!$I48*VLOOKUP('Форма 1'!$G48,'Предельники 2022'!$B$4:$X$28,'Форма 1'!AC$7),2),"")</f>
        <v/>
      </c>
      <c r="K48" s="53" t="str">
        <f>IF(ISNUMBER('Форма 1'!AD48),ROUND('Форма 1'!$I48*VLOOKUP('Форма 1'!$G48,'Предельники 2022'!$B$4:$X$28,'Форма 1'!AD$7),2),"")</f>
        <v/>
      </c>
      <c r="L48" s="54" t="str">
        <f>IF(ISBLANK('Форма 1'!AE48),"",'Форма 1'!AE48)</f>
        <v/>
      </c>
      <c r="M48" s="55" t="str">
        <f>IF(ISBLANK('Форма 1'!AF48),"",'Форма 1'!AF48)</f>
        <v/>
      </c>
      <c r="N48" s="53" t="str">
        <f>IF(ISNUMBER('Форма 1'!AG48),ROUND('Форма 1'!$I48*VLOOKUP('Форма 1'!$G48,'Предельники 2022'!$B$4:$X$28,'Форма 1'!AG$7),2),"")</f>
        <v/>
      </c>
      <c r="O48" s="53" t="str">
        <f>IF(ISNUMBER('Форма 1'!$AH48),ROUND('Форма 1'!$I48*VLOOKUP('Форма 1'!$G48,'Предельники 2022'!$B$4:$X$28,'Форма 1'!$AH$7,0),2),"")</f>
        <v/>
      </c>
      <c r="P48" s="53" t="str">
        <f>IF(ISNUMBER('Форма 1'!$AI48),ROUND('Форма 1'!$I48*VLOOKUP('Форма 1'!$G48,'Предельники 2022'!$B$4:$X$28,'Форма 1'!$AI$7,0),2),"")</f>
        <v/>
      </c>
      <c r="Q48" s="53" t="str">
        <f>IF(ISNUMBER('Форма 1'!$AJ48),ROUND('Форма 1'!$I48*VLOOKUP('Форма 1'!$G48,'Предельники 2022'!$B$4:$X$28,'Форма 1'!$AJ$7,0),2),"")</f>
        <v/>
      </c>
      <c r="R48" s="53" t="str">
        <f>IF(ISNUMBER('Форма 1'!AK48),ROUND('Форма 1'!$I48*VLOOKUP('Форма 1'!$G48,'Предельники 2022'!$B$4:$X$28,'Форма 1'!AK$7),2),"")</f>
        <v/>
      </c>
      <c r="S48" s="55" t="str">
        <f t="shared" si="4"/>
        <v/>
      </c>
      <c r="T48" s="55" t="str">
        <f>IF(ISNUMBER('Форма 1'!AL48),INDEX('Предельники 2022'!$C$4:$X$28,MATCH('Форма 1'!$H48,'Предельники 2022'!$B$4:$B$28,0),MATCH(T$5,'Предельники 2022'!$C$3:$X$3,0)),"")</f>
        <v/>
      </c>
      <c r="U48" s="55" t="str">
        <f>IF(ISNUMBER('Форма 1'!AM48),INDEX('Предельники 2022'!$C$4:$X$28,MATCH('Форма 1'!$H48,'Предельники 2022'!$B$4:$B$28,0),MATCH(U$5,'Предельники 2022'!$C$3:$X$3,0)),"")</f>
        <v/>
      </c>
      <c r="V48" s="55" t="str">
        <f>IF(ISNUMBER('Форма 1'!AN48),INDEX('Предельники 2022'!$C$4:$X$28,MATCH('Форма 1'!$H48,'Предельники 2022'!$B$4:$B$28,0),MATCH(V$5,'Предельники 2022'!$C$3:$X$3,0)),"")</f>
        <v/>
      </c>
      <c r="W48" s="55" t="str">
        <f>IF(ISNUMBER('Форма 1'!AO48),INDEX('Предельники 2022'!$C$4:$X$28,MATCH('Форма 1'!$H48,'Предельники 2022'!$B$4:$B$28,0),MATCH(W$5,'Предельники 2022'!$C$3:$X$3,0)),"")</f>
        <v/>
      </c>
      <c r="X48" s="53" t="str">
        <f>IF(ISNUMBER('Форма 1'!AP48),ROUND('Форма 1'!$I48*VLOOKUP('Форма 1'!$G48,'Предельники 2022'!$B$4:$X$28,'Форма 1'!AP$7),2),"")</f>
        <v/>
      </c>
      <c r="Y48" s="53" t="str">
        <f>IF(ISNUMBER('Форма 1'!AQ48),ROUND('Форма 1'!$I48*VLOOKUP('Форма 1'!$G48,'Предельники 2022'!$B$4:$X$28,'Форма 1'!AQ$7),2),"")</f>
        <v/>
      </c>
      <c r="Z48" s="53" t="str">
        <f>IF(ISNUMBER('Форма 1'!AR48),ROUND('Форма 1'!$I48*VLOOKUP('Форма 1'!$G48,'Предельники 2022'!$B$4:$X$28,'Форма 1'!AR$7),2),"")</f>
        <v/>
      </c>
      <c r="AA48" s="55"/>
    </row>
    <row r="49" spans="1:27" x14ac:dyDescent="0.25">
      <c r="A49" s="52">
        <f t="shared" si="0"/>
        <v>19</v>
      </c>
      <c r="B49" s="94" t="str">
        <f>IF(ISBLANK('Форма 1'!B49),"",'Форма 1'!B49)</f>
        <v>город Пермь</v>
      </c>
      <c r="C49" s="161" t="str">
        <f>IF(ISBLANK('Форма 1'!C49),"",'Форма 1'!C49)</f>
        <v>г. Пермь, ул. Весенняя, д. 19</v>
      </c>
      <c r="D49" s="51">
        <f>IF(ISBLANK(C49),"Введите адрес",IF(C49='Форма 1'!C49,SUM(E49:K49,M49:S49,X49:AA49),"Ошибка в адресе!"))</f>
        <v>5721053.6500000004</v>
      </c>
      <c r="E49" s="53" t="str">
        <f>IF(ISNUMBER('Форма 1'!X49),ROUND('Форма 1'!$I49*VLOOKUP('Форма 1'!$G49,'Предельники 2022'!$B$4:$X$28,'Форма 1'!X$7),2),"")</f>
        <v/>
      </c>
      <c r="F49" s="53" t="str">
        <f>IF(ISNUMBER('Форма 1'!Y49),ROUND('Форма 1'!$I49*VLOOKUP('Форма 1'!$G49,'Предельники 2022'!$B$4:$X$28,'Форма 1'!Y$7),2),"")</f>
        <v/>
      </c>
      <c r="G49" s="53" t="str">
        <f>IF(ISNUMBER('Форма 1'!Z49),ROUND('Форма 1'!$I49*VLOOKUP('Форма 1'!$G49,'Предельники 2022'!$B$4:$X$28,'Форма 1'!Z$7),2),"")</f>
        <v/>
      </c>
      <c r="H49" s="53" t="str">
        <f>IF(ISNUMBER('Форма 1'!AA49),ROUND('Форма 1'!$I49*VLOOKUP('Форма 1'!$G49,'Предельники 2022'!$B$4:$X$28,'Форма 1'!AA$7),2),"")</f>
        <v/>
      </c>
      <c r="I49" s="53" t="str">
        <f>IF(ISNUMBER('Форма 1'!AB49),ROUND('Форма 1'!$I49*VLOOKUP('Форма 1'!$G49,'Предельники 2022'!$B$4:$X$28,'Форма 1'!AB$7),2),"")</f>
        <v/>
      </c>
      <c r="J49" s="53" t="str">
        <f>IF(ISNUMBER('Форма 1'!AC49),ROUND('Форма 1'!$I49*VLOOKUP('Форма 1'!$G49,'Предельники 2022'!$B$4:$X$28,'Форма 1'!AC$7),2),"")</f>
        <v/>
      </c>
      <c r="K49" s="53" t="str">
        <f>IF(ISNUMBER('Форма 1'!AD49),ROUND('Форма 1'!$I49*VLOOKUP('Форма 1'!$G49,'Предельники 2022'!$B$4:$X$28,'Форма 1'!AD$7),2),"")</f>
        <v/>
      </c>
      <c r="L49" s="54" t="str">
        <f>IF(ISBLANK('Форма 1'!AE49),"",'Форма 1'!AE49)</f>
        <v/>
      </c>
      <c r="M49" s="55" t="str">
        <f>IF(ISBLANK('Форма 1'!AF49),"",'Форма 1'!AF49)</f>
        <v/>
      </c>
      <c r="N49" s="53">
        <f>IF(ISNUMBER('Форма 1'!AG49),ROUND('Форма 1'!$I49*VLOOKUP('Форма 1'!$G49,'Предельники 2022'!$B$4:$X$28,'Форма 1'!AG$7),2),"")</f>
        <v>5721053.6500000004</v>
      </c>
      <c r="O49" s="53" t="str">
        <f>IF(ISNUMBER('Форма 1'!$AH49),ROUND('Форма 1'!$I49*VLOOKUP('Форма 1'!$G49,'Предельники 2022'!$B$4:$X$28,'Форма 1'!$AH$7,0),2),"")</f>
        <v/>
      </c>
      <c r="P49" s="53" t="str">
        <f>IF(ISNUMBER('Форма 1'!$AI49),ROUND('Форма 1'!$I49*VLOOKUP('Форма 1'!$G49,'Предельники 2022'!$B$4:$X$28,'Форма 1'!$AI$7,0),2),"")</f>
        <v/>
      </c>
      <c r="Q49" s="53" t="str">
        <f>IF(ISNUMBER('Форма 1'!$AJ49),ROUND('Форма 1'!$I49*VLOOKUP('Форма 1'!$G49,'Предельники 2022'!$B$4:$X$28,'Форма 1'!$AJ$7,0),2),"")</f>
        <v/>
      </c>
      <c r="R49" s="53" t="str">
        <f>IF(ISNUMBER('Форма 1'!AK49),ROUND('Форма 1'!$I49*VLOOKUP('Форма 1'!$G49,'Предельники 2022'!$B$4:$X$28,'Форма 1'!AK$7),2),"")</f>
        <v/>
      </c>
      <c r="S49" s="55" t="str">
        <f t="shared" si="4"/>
        <v/>
      </c>
      <c r="T49" s="55" t="str">
        <f>IF(ISNUMBER('Форма 1'!AL49),INDEX('Предельники 2022'!$C$4:$X$28,MATCH('Форма 1'!$H49,'Предельники 2022'!$B$4:$B$28,0),MATCH(T$5,'Предельники 2022'!$C$3:$X$3,0)),"")</f>
        <v/>
      </c>
      <c r="U49" s="55" t="str">
        <f>IF(ISNUMBER('Форма 1'!AM49),INDEX('Предельники 2022'!$C$4:$X$28,MATCH('Форма 1'!$H49,'Предельники 2022'!$B$4:$B$28,0),MATCH(U$5,'Предельники 2022'!$C$3:$X$3,0)),"")</f>
        <v/>
      </c>
      <c r="V49" s="55" t="str">
        <f>IF(ISNUMBER('Форма 1'!AN49),INDEX('Предельники 2022'!$C$4:$X$28,MATCH('Форма 1'!$H49,'Предельники 2022'!$B$4:$B$28,0),MATCH(V$5,'Предельники 2022'!$C$3:$X$3,0)),"")</f>
        <v/>
      </c>
      <c r="W49" s="55" t="str">
        <f>IF(ISNUMBER('Форма 1'!AO49),INDEX('Предельники 2022'!$C$4:$X$28,MATCH('Форма 1'!$H49,'Предельники 2022'!$B$4:$B$28,0),MATCH(W$5,'Предельники 2022'!$C$3:$X$3,0)),"")</f>
        <v/>
      </c>
      <c r="X49" s="53" t="str">
        <f>IF(ISNUMBER('Форма 1'!AP49),ROUND('Форма 1'!$I49*VLOOKUP('Форма 1'!$G49,'Предельники 2022'!$B$4:$X$28,'Форма 1'!AP$7),2),"")</f>
        <v/>
      </c>
      <c r="Y49" s="53" t="str">
        <f>IF(ISNUMBER('Форма 1'!AQ49),ROUND('Форма 1'!$I49*VLOOKUP('Форма 1'!$G49,'Предельники 2022'!$B$4:$X$28,'Форма 1'!AQ$7),2),"")</f>
        <v/>
      </c>
      <c r="Z49" s="53" t="str">
        <f>IF(ISNUMBER('Форма 1'!AR49),ROUND('Форма 1'!$I49*VLOOKUP('Форма 1'!$G49,'Предельники 2022'!$B$4:$X$28,'Форма 1'!AR$7),2),"")</f>
        <v/>
      </c>
      <c r="AA49" s="55"/>
    </row>
    <row r="50" spans="1:27" x14ac:dyDescent="0.25">
      <c r="A50" s="52">
        <f t="shared" si="0"/>
        <v>20</v>
      </c>
      <c r="B50" s="94" t="str">
        <f>IF(ISBLANK('Форма 1'!B50),"",'Форма 1'!B50)</f>
        <v>город Пермь</v>
      </c>
      <c r="C50" s="161" t="str">
        <f>IF(ISBLANK('Форма 1'!C50),"",'Форма 1'!C50)</f>
        <v>г. Пермь, ул. Весенняя, д. 30</v>
      </c>
      <c r="D50" s="51">
        <f>IF(ISBLANK(C50),"Введите адрес",IF(C50='Форма 1'!C50,SUM(E50:K50,M50:S50,X50:AA50),"Ошибка в адресе!"))</f>
        <v>5633125.6699999999</v>
      </c>
      <c r="E50" s="53" t="str">
        <f>IF(ISNUMBER('Форма 1'!X50),ROUND('Форма 1'!$I50*VLOOKUP('Форма 1'!$G50,'Предельники 2022'!$B$4:$X$28,'Форма 1'!X$7),2),"")</f>
        <v/>
      </c>
      <c r="F50" s="53" t="str">
        <f>IF(ISNUMBER('Форма 1'!Y50),ROUND('Форма 1'!$I50*VLOOKUP('Форма 1'!$G50,'Предельники 2022'!$B$4:$X$28,'Форма 1'!Y$7),2),"")</f>
        <v/>
      </c>
      <c r="G50" s="53" t="str">
        <f>IF(ISNUMBER('Форма 1'!Z50),ROUND('Форма 1'!$I50*VLOOKUP('Форма 1'!$G50,'Предельники 2022'!$B$4:$X$28,'Форма 1'!Z$7),2),"")</f>
        <v/>
      </c>
      <c r="H50" s="53" t="str">
        <f>IF(ISNUMBER('Форма 1'!AA50),ROUND('Форма 1'!$I50*VLOOKUP('Форма 1'!$G50,'Предельники 2022'!$B$4:$X$28,'Форма 1'!AA$7),2),"")</f>
        <v/>
      </c>
      <c r="I50" s="53" t="str">
        <f>IF(ISNUMBER('Форма 1'!AB50),ROUND('Форма 1'!$I50*VLOOKUP('Форма 1'!$G50,'Предельники 2022'!$B$4:$X$28,'Форма 1'!AB$7),2),"")</f>
        <v/>
      </c>
      <c r="J50" s="53" t="str">
        <f>IF(ISNUMBER('Форма 1'!AC50),ROUND('Форма 1'!$I50*VLOOKUP('Форма 1'!$G50,'Предельники 2022'!$B$4:$X$28,'Форма 1'!AC$7),2),"")</f>
        <v/>
      </c>
      <c r="K50" s="53" t="str">
        <f>IF(ISNUMBER('Форма 1'!AD50),ROUND('Форма 1'!$I50*VLOOKUP('Форма 1'!$G50,'Предельники 2022'!$B$4:$X$28,'Форма 1'!AD$7),2),"")</f>
        <v/>
      </c>
      <c r="L50" s="54" t="str">
        <f>IF(ISBLANK('Форма 1'!AE50),"",'Форма 1'!AE50)</f>
        <v/>
      </c>
      <c r="M50" s="55" t="str">
        <f>IF(ISBLANK('Форма 1'!AF50),"",'Форма 1'!AF50)</f>
        <v/>
      </c>
      <c r="N50" s="53">
        <f>IF(ISNUMBER('Форма 1'!AG50),ROUND('Форма 1'!$I50*VLOOKUP('Форма 1'!$G50,'Предельники 2022'!$B$4:$X$28,'Форма 1'!AG$7),2),"")</f>
        <v>5633125.6699999999</v>
      </c>
      <c r="O50" s="53" t="str">
        <f>IF(ISNUMBER('Форма 1'!$AH50),ROUND('Форма 1'!$I50*VLOOKUP('Форма 1'!$G50,'Предельники 2022'!$B$4:$X$28,'Форма 1'!$AH$7,0),2),"")</f>
        <v/>
      </c>
      <c r="P50" s="53" t="str">
        <f>IF(ISNUMBER('Форма 1'!$AI50),ROUND('Форма 1'!$I50*VLOOKUP('Форма 1'!$G50,'Предельники 2022'!$B$4:$X$28,'Форма 1'!$AI$7,0),2),"")</f>
        <v/>
      </c>
      <c r="Q50" s="53" t="str">
        <f>IF(ISNUMBER('Форма 1'!$AJ50),ROUND('Форма 1'!$I50*VLOOKUP('Форма 1'!$G50,'Предельники 2022'!$B$4:$X$28,'Форма 1'!$AJ$7,0),2),"")</f>
        <v/>
      </c>
      <c r="R50" s="53" t="str">
        <f>IF(ISNUMBER('Форма 1'!AK50),ROUND('Форма 1'!$I50*VLOOKUP('Форма 1'!$G50,'Предельники 2022'!$B$4:$X$28,'Форма 1'!AK$7),2),"")</f>
        <v/>
      </c>
      <c r="S50" s="55" t="str">
        <f t="shared" si="4"/>
        <v/>
      </c>
      <c r="T50" s="55" t="str">
        <f>IF(ISNUMBER('Форма 1'!AL50),INDEX('Предельники 2022'!$C$4:$X$28,MATCH('Форма 1'!$H50,'Предельники 2022'!$B$4:$B$28,0),MATCH(T$5,'Предельники 2022'!$C$3:$X$3,0)),"")</f>
        <v/>
      </c>
      <c r="U50" s="55" t="str">
        <f>IF(ISNUMBER('Форма 1'!AM50),INDEX('Предельники 2022'!$C$4:$X$28,MATCH('Форма 1'!$H50,'Предельники 2022'!$B$4:$B$28,0),MATCH(U$5,'Предельники 2022'!$C$3:$X$3,0)),"")</f>
        <v/>
      </c>
      <c r="V50" s="55" t="str">
        <f>IF(ISNUMBER('Форма 1'!AN50),INDEX('Предельники 2022'!$C$4:$X$28,MATCH('Форма 1'!$H50,'Предельники 2022'!$B$4:$B$28,0),MATCH(V$5,'Предельники 2022'!$C$3:$X$3,0)),"")</f>
        <v/>
      </c>
      <c r="W50" s="55" t="str">
        <f>IF(ISNUMBER('Форма 1'!AO50),INDEX('Предельники 2022'!$C$4:$X$28,MATCH('Форма 1'!$H50,'Предельники 2022'!$B$4:$B$28,0),MATCH(W$5,'Предельники 2022'!$C$3:$X$3,0)),"")</f>
        <v/>
      </c>
      <c r="X50" s="53" t="str">
        <f>IF(ISNUMBER('Форма 1'!AP50),ROUND('Форма 1'!$I50*VLOOKUP('Форма 1'!$G50,'Предельники 2022'!$B$4:$X$28,'Форма 1'!AP$7),2),"")</f>
        <v/>
      </c>
      <c r="Y50" s="53" t="str">
        <f>IF(ISNUMBER('Форма 1'!AQ50),ROUND('Форма 1'!$I50*VLOOKUP('Форма 1'!$G50,'Предельники 2022'!$B$4:$X$28,'Форма 1'!AQ$7),2),"")</f>
        <v/>
      </c>
      <c r="Z50" s="53" t="str">
        <f>IF(ISNUMBER('Форма 1'!AR50),ROUND('Форма 1'!$I50*VLOOKUP('Форма 1'!$G50,'Предельники 2022'!$B$4:$X$28,'Форма 1'!AR$7),2),"")</f>
        <v/>
      </c>
      <c r="AA50" s="55"/>
    </row>
    <row r="51" spans="1:27" x14ac:dyDescent="0.25">
      <c r="A51" s="52">
        <f t="shared" si="0"/>
        <v>21</v>
      </c>
      <c r="B51" s="94" t="str">
        <f>IF(ISBLANK('Форма 1'!B51),"",'Форма 1'!B51)</f>
        <v>город Пермь</v>
      </c>
      <c r="C51" s="161" t="str">
        <f>IF(ISBLANK('Форма 1'!C51),"",'Форма 1'!C51)</f>
        <v>г. Пермь, ул. Вижайская, д. 20</v>
      </c>
      <c r="D51" s="51">
        <f>IF(ISBLANK(C51),"Введите адрес",IF(C51='Форма 1'!C51,SUM(E51:K51,M51:S51,X51:AA51),"Ошибка в адресе!"))</f>
        <v>136317.13</v>
      </c>
      <c r="E51" s="53" t="str">
        <f>IF(ISNUMBER('Форма 1'!X51),ROUND('Форма 1'!$I51*VLOOKUP('Форма 1'!$G51,'Предельники 2022'!$B$4:$X$28,'Форма 1'!X$7),2),"")</f>
        <v/>
      </c>
      <c r="F51" s="53" t="str">
        <f>IF(ISNUMBER('Форма 1'!Y51),ROUND('Форма 1'!$I51*VLOOKUP('Форма 1'!$G51,'Предельники 2022'!$B$4:$X$28,'Форма 1'!Y$7),2),"")</f>
        <v/>
      </c>
      <c r="G51" s="53" t="str">
        <f>IF(ISNUMBER('Форма 1'!Z51),ROUND('Форма 1'!$I51*VLOOKUP('Форма 1'!$G51,'Предельники 2022'!$B$4:$X$28,'Форма 1'!Z$7),2),"")</f>
        <v/>
      </c>
      <c r="H51" s="53" t="str">
        <f>IF(ISNUMBER('Форма 1'!AA51),ROUND('Форма 1'!$I51*VLOOKUP('Форма 1'!$G51,'Предельники 2022'!$B$4:$X$28,'Форма 1'!AA$7),2),"")</f>
        <v/>
      </c>
      <c r="I51" s="53" t="str">
        <f>IF(ISNUMBER('Форма 1'!AB51),ROUND('Форма 1'!$I51*VLOOKUP('Форма 1'!$G51,'Предельники 2022'!$B$4:$X$28,'Форма 1'!AB$7),2),"")</f>
        <v/>
      </c>
      <c r="J51" s="53" t="str">
        <f>IF(ISNUMBER('Форма 1'!AC51),ROUND('Форма 1'!$I51*VLOOKUP('Форма 1'!$G51,'Предельники 2022'!$B$4:$X$28,'Форма 1'!AC$7),2),"")</f>
        <v/>
      </c>
      <c r="K51" s="53" t="str">
        <f>IF(ISNUMBER('Форма 1'!AD51),ROUND('Форма 1'!$I51*VLOOKUP('Форма 1'!$G51,'Предельники 2022'!$B$4:$X$28,'Форма 1'!AD$7),2),"")</f>
        <v/>
      </c>
      <c r="L51" s="54" t="str">
        <f>IF(ISBLANK('Форма 1'!AE51),"",'Форма 1'!AE51)</f>
        <v/>
      </c>
      <c r="M51" s="55" t="str">
        <f>IF(ISBLANK('Форма 1'!AF51),"",'Форма 1'!AF51)</f>
        <v/>
      </c>
      <c r="N51" s="53" t="str">
        <f>IF(ISNUMBER('Форма 1'!AG51),ROUND('Форма 1'!$I51*VLOOKUP('Форма 1'!$G51,'Предельники 2022'!$B$4:$X$28,'Форма 1'!AG$7),2),"")</f>
        <v/>
      </c>
      <c r="O51" s="53" t="str">
        <f>IF(ISNUMBER('Форма 1'!$AH51),ROUND('Форма 1'!$I51*VLOOKUP('Форма 1'!$G51,'Предельники 2022'!$B$4:$X$28,'Форма 1'!$AH$7,0),2),"")</f>
        <v/>
      </c>
      <c r="P51" s="53" t="str">
        <f>IF(ISNUMBER('Форма 1'!$AI51),ROUND('Форма 1'!$I51*VLOOKUP('Форма 1'!$G51,'Предельники 2022'!$B$4:$X$28,'Форма 1'!$AI$7,0),2),"")</f>
        <v/>
      </c>
      <c r="Q51" s="53" t="str">
        <f>IF(ISNUMBER('Форма 1'!$AJ51),ROUND('Форма 1'!$I51*VLOOKUP('Форма 1'!$G51,'Предельники 2022'!$B$4:$X$28,'Форма 1'!$AJ$7,0),2),"")</f>
        <v/>
      </c>
      <c r="R51" s="53" t="str">
        <f>IF(ISNUMBER('Форма 1'!AK51),ROUND('Форма 1'!$I51*VLOOKUP('Форма 1'!$G51,'Предельники 2022'!$B$4:$X$28,'Форма 1'!AK$7),2),"")</f>
        <v/>
      </c>
      <c r="S51" s="55" t="str">
        <f t="shared" si="4"/>
        <v/>
      </c>
      <c r="T51" s="55" t="str">
        <f>IF(ISNUMBER('Форма 1'!AL51),INDEX('Предельники 2022'!$C$4:$X$28,MATCH('Форма 1'!$H51,'Предельники 2022'!$B$4:$B$28,0),MATCH(T$5,'Предельники 2022'!$C$3:$X$3,0)),"")</f>
        <v/>
      </c>
      <c r="U51" s="55" t="str">
        <f>IF(ISNUMBER('Форма 1'!AM51),INDEX('Предельники 2022'!$C$4:$X$28,MATCH('Форма 1'!$H51,'Предельники 2022'!$B$4:$B$28,0),MATCH(U$5,'Предельники 2022'!$C$3:$X$3,0)),"")</f>
        <v/>
      </c>
      <c r="V51" s="55" t="str">
        <f>IF(ISNUMBER('Форма 1'!AN51),INDEX('Предельники 2022'!$C$4:$X$28,MATCH('Форма 1'!$H51,'Предельники 2022'!$B$4:$B$28,0),MATCH(V$5,'Предельники 2022'!$C$3:$X$3,0)),"")</f>
        <v/>
      </c>
      <c r="W51" s="55" t="str">
        <f>IF(ISNUMBER('Форма 1'!AO51),INDEX('Предельники 2022'!$C$4:$X$28,MATCH('Форма 1'!$H51,'Предельники 2022'!$B$4:$B$28,0),MATCH(W$5,'Предельники 2022'!$C$3:$X$3,0)),"")</f>
        <v/>
      </c>
      <c r="X51" s="53" t="str">
        <f>IF(ISNUMBER('Форма 1'!AP51),ROUND('Форма 1'!$I51*VLOOKUP('Форма 1'!$G51,'Предельники 2022'!$B$4:$X$28,'Форма 1'!AP$7),2),"")</f>
        <v/>
      </c>
      <c r="Y51" s="53" t="str">
        <f>IF(ISNUMBER('Форма 1'!AQ51),ROUND('Форма 1'!$I51*VLOOKUP('Форма 1'!$G51,'Предельники 2022'!$B$4:$X$28,'Форма 1'!AQ$7),2),"")</f>
        <v/>
      </c>
      <c r="Z51" s="53">
        <f>IF(ISNUMBER('Форма 1'!AR51),ROUND('Форма 1'!$I51*VLOOKUP('Форма 1'!$G51,'Предельники 2022'!$B$4:$X$28,'Форма 1'!AR$7),2),"")</f>
        <v>136317.13</v>
      </c>
      <c r="AA51" s="55"/>
    </row>
    <row r="52" spans="1:27" x14ac:dyDescent="0.25">
      <c r="A52" s="52">
        <f t="shared" si="0"/>
        <v>22</v>
      </c>
      <c r="B52" s="94" t="str">
        <f>IF(ISBLANK('Форма 1'!B52),"",'Форма 1'!B52)</f>
        <v>город Пермь</v>
      </c>
      <c r="C52" s="161" t="str">
        <f>IF(ISBLANK('Форма 1'!C52),"",'Форма 1'!C52)</f>
        <v>г. Пермь, ул. Вильямса, д. 24</v>
      </c>
      <c r="D52" s="51">
        <f>IF(ISBLANK(C52),"Введите адрес",IF(C52='Форма 1'!C52,SUM(E52:K52,M52:S52,X52:AA52),"Ошибка в адресе!"))</f>
        <v>15721267.199999999</v>
      </c>
      <c r="E52" s="53" t="str">
        <f>IF(ISNUMBER('Форма 1'!X52),ROUND('Форма 1'!$I52*VLOOKUP('Форма 1'!$G52,'Предельники 2022'!$B$4:$X$28,'Форма 1'!X$7),2),"")</f>
        <v/>
      </c>
      <c r="F52" s="53" t="str">
        <f>IF(ISNUMBER('Форма 1'!Y52),ROUND('Форма 1'!$I52*VLOOKUP('Форма 1'!$G52,'Предельники 2022'!$B$4:$X$28,'Форма 1'!Y$7),2),"")</f>
        <v/>
      </c>
      <c r="G52" s="53" t="str">
        <f>IF(ISNUMBER('Форма 1'!Z52),ROUND('Форма 1'!$I52*VLOOKUP('Форма 1'!$G52,'Предельники 2022'!$B$4:$X$28,'Форма 1'!Z$7),2),"")</f>
        <v/>
      </c>
      <c r="H52" s="53" t="str">
        <f>IF(ISNUMBER('Форма 1'!AA52),ROUND('Форма 1'!$I52*VLOOKUP('Форма 1'!$G52,'Предельники 2022'!$B$4:$X$28,'Форма 1'!AA$7),2),"")</f>
        <v/>
      </c>
      <c r="I52" s="53" t="str">
        <f>IF(ISNUMBER('Форма 1'!AB52),ROUND('Форма 1'!$I52*VLOOKUP('Форма 1'!$G52,'Предельники 2022'!$B$4:$X$28,'Форма 1'!AB$7),2),"")</f>
        <v/>
      </c>
      <c r="J52" s="53" t="str">
        <f>IF(ISNUMBER('Форма 1'!AC52),ROUND('Форма 1'!$I52*VLOOKUP('Форма 1'!$G52,'Предельники 2022'!$B$4:$X$28,'Форма 1'!AC$7),2),"")</f>
        <v/>
      </c>
      <c r="K52" s="53" t="str">
        <f>IF(ISNUMBER('Форма 1'!AD52),ROUND('Форма 1'!$I52*VLOOKUP('Форма 1'!$G52,'Предельники 2022'!$B$4:$X$28,'Форма 1'!AD$7),2),"")</f>
        <v/>
      </c>
      <c r="L52" s="54">
        <f>IF(ISBLANK('Форма 1'!AE52),"",'Форма 1'!AE52)</f>
        <v>4</v>
      </c>
      <c r="M52" s="55">
        <f>IF(ISBLANK('Форма 1'!AF52),"",'Форма 1'!AF52)</f>
        <v>15721267.199999999</v>
      </c>
      <c r="N52" s="53" t="str">
        <f>IF(ISNUMBER('Форма 1'!AG52),ROUND('Форма 1'!$I52*VLOOKUP('Форма 1'!$G52,'Предельники 2022'!$B$4:$X$28,'Форма 1'!AG$7),2),"")</f>
        <v/>
      </c>
      <c r="O52" s="53" t="str">
        <f>IF(ISNUMBER('Форма 1'!$AH52),ROUND('Форма 1'!$I52*VLOOKUP('Форма 1'!$G52,'Предельники 2022'!$B$4:$X$28,'Форма 1'!$AH$7,0),2),"")</f>
        <v/>
      </c>
      <c r="P52" s="53" t="str">
        <f>IF(ISNUMBER('Форма 1'!$AI52),ROUND('Форма 1'!$I52*VLOOKUP('Форма 1'!$G52,'Предельники 2022'!$B$4:$X$28,'Форма 1'!$AI$7,0),2),"")</f>
        <v/>
      </c>
      <c r="Q52" s="53" t="str">
        <f>IF(ISNUMBER('Форма 1'!$AJ52),ROUND('Форма 1'!$I52*VLOOKUP('Форма 1'!$G52,'Предельники 2022'!$B$4:$X$28,'Форма 1'!$AJ$7,0),2),"")</f>
        <v/>
      </c>
      <c r="R52" s="53" t="str">
        <f>IF(ISNUMBER('Форма 1'!AK52),ROUND('Форма 1'!$I52*VLOOKUP('Форма 1'!$G52,'Предельники 2022'!$B$4:$X$28,'Форма 1'!AK$7),2),"")</f>
        <v/>
      </c>
      <c r="S52" s="55" t="str">
        <f t="shared" si="4"/>
        <v/>
      </c>
      <c r="T52" s="55" t="str">
        <f>IF(ISNUMBER('Форма 1'!AL52),INDEX('Предельники 2022'!$C$4:$X$28,MATCH('Форма 1'!$H52,'Предельники 2022'!$B$4:$B$28,0),MATCH(T$5,'Предельники 2022'!$C$3:$X$3,0)),"")</f>
        <v/>
      </c>
      <c r="U52" s="55" t="str">
        <f>IF(ISNUMBER('Форма 1'!AM52),INDEX('Предельники 2022'!$C$4:$X$28,MATCH('Форма 1'!$H52,'Предельники 2022'!$B$4:$B$28,0),MATCH(U$5,'Предельники 2022'!$C$3:$X$3,0)),"")</f>
        <v/>
      </c>
      <c r="V52" s="55" t="str">
        <f>IF(ISNUMBER('Форма 1'!AN52),INDEX('Предельники 2022'!$C$4:$X$28,MATCH('Форма 1'!$H52,'Предельники 2022'!$B$4:$B$28,0),MATCH(V$5,'Предельники 2022'!$C$3:$X$3,0)),"")</f>
        <v/>
      </c>
      <c r="W52" s="55" t="str">
        <f>IF(ISNUMBER('Форма 1'!AO52),INDEX('Предельники 2022'!$C$4:$X$28,MATCH('Форма 1'!$H52,'Предельники 2022'!$B$4:$B$28,0),MATCH(W$5,'Предельники 2022'!$C$3:$X$3,0)),"")</f>
        <v/>
      </c>
      <c r="X52" s="53" t="str">
        <f>IF(ISNUMBER('Форма 1'!AP52),ROUND('Форма 1'!$I52*VLOOKUP('Форма 1'!$G52,'Предельники 2022'!$B$4:$X$28,'Форма 1'!AP$7),2),"")</f>
        <v/>
      </c>
      <c r="Y52" s="53" t="str">
        <f>IF(ISNUMBER('Форма 1'!AQ52),ROUND('Форма 1'!$I52*VLOOKUP('Форма 1'!$G52,'Предельники 2022'!$B$4:$X$28,'Форма 1'!AQ$7),2),"")</f>
        <v/>
      </c>
      <c r="Z52" s="53" t="str">
        <f>IF(ISNUMBER('Форма 1'!AR52),ROUND('Форма 1'!$I52*VLOOKUP('Форма 1'!$G52,'Предельники 2022'!$B$4:$X$28,'Форма 1'!AR$7),2),"")</f>
        <v/>
      </c>
      <c r="AA52" s="55"/>
    </row>
    <row r="53" spans="1:27" x14ac:dyDescent="0.25">
      <c r="A53" s="52">
        <f t="shared" si="0"/>
        <v>23</v>
      </c>
      <c r="B53" s="94" t="str">
        <f>IF(ISBLANK('Форма 1'!B53),"",'Форма 1'!B53)</f>
        <v>город Пермь</v>
      </c>
      <c r="C53" s="161" t="str">
        <f>IF(ISBLANK('Форма 1'!C53),"",'Форма 1'!C53)</f>
        <v>г. Пермь, ул. Волгодонская, д. 19</v>
      </c>
      <c r="D53" s="51">
        <f>IF(ISBLANK(C53),"Введите адрес",IF(C53='Форма 1'!C53,SUM(E53:K53,M53:S53,X53:AA53),"Ошибка в адресе!"))</f>
        <v>13266469.220000001</v>
      </c>
      <c r="E53" s="53" t="str">
        <f>IF(ISNUMBER('Форма 1'!X53),ROUND('Форма 1'!$I53*VLOOKUP('Форма 1'!$G53,'Предельники 2022'!$B$4:$X$28,'Форма 1'!X$7),2),"")</f>
        <v/>
      </c>
      <c r="F53" s="53" t="str">
        <f>IF(ISNUMBER('Форма 1'!Y53),ROUND('Форма 1'!$I53*VLOOKUP('Форма 1'!$G53,'Предельники 2022'!$B$4:$X$28,'Форма 1'!Y$7),2),"")</f>
        <v/>
      </c>
      <c r="G53" s="53" t="str">
        <f>IF(ISNUMBER('Форма 1'!Z53),ROUND('Форма 1'!$I53*VLOOKUP('Форма 1'!$G53,'Предельники 2022'!$B$4:$X$28,'Форма 1'!Z$7),2),"")</f>
        <v/>
      </c>
      <c r="H53" s="53" t="str">
        <f>IF(ISNUMBER('Форма 1'!AA53),ROUND('Форма 1'!$I53*VLOOKUP('Форма 1'!$G53,'Предельники 2022'!$B$4:$X$28,'Форма 1'!AA$7),2),"")</f>
        <v/>
      </c>
      <c r="I53" s="53" t="str">
        <f>IF(ISNUMBER('Форма 1'!AB53),ROUND('Форма 1'!$I53*VLOOKUP('Форма 1'!$G53,'Предельники 2022'!$B$4:$X$28,'Форма 1'!AB$7),2),"")</f>
        <v/>
      </c>
      <c r="J53" s="53" t="str">
        <f>IF(ISNUMBER('Форма 1'!AC53),ROUND('Форма 1'!$I53*VLOOKUP('Форма 1'!$G53,'Предельники 2022'!$B$4:$X$28,'Форма 1'!AC$7),2),"")</f>
        <v/>
      </c>
      <c r="K53" s="53" t="str">
        <f>IF(ISNUMBER('Форма 1'!AD53),ROUND('Форма 1'!$I53*VLOOKUP('Форма 1'!$G53,'Предельники 2022'!$B$4:$X$28,'Форма 1'!AD$7),2),"")</f>
        <v/>
      </c>
      <c r="L53" s="54" t="str">
        <f>IF(ISBLANK('Форма 1'!AE53),"",'Форма 1'!AE53)</f>
        <v/>
      </c>
      <c r="M53" s="55" t="str">
        <f>IF(ISBLANK('Форма 1'!AF53),"",'Форма 1'!AF53)</f>
        <v/>
      </c>
      <c r="N53" s="53">
        <f>IF(ISNUMBER('Форма 1'!AG53),ROUND('Форма 1'!$I53*VLOOKUP('Форма 1'!$G53,'Предельники 2022'!$B$4:$X$28,'Форма 1'!AG$7),2),"")</f>
        <v>13266469.220000001</v>
      </c>
      <c r="O53" s="53" t="str">
        <f>IF(ISNUMBER('Форма 1'!$AH53),ROUND('Форма 1'!$I53*VLOOKUP('Форма 1'!$G53,'Предельники 2022'!$B$4:$X$28,'Форма 1'!$AH$7,0),2),"")</f>
        <v/>
      </c>
      <c r="P53" s="53" t="str">
        <f>IF(ISNUMBER('Форма 1'!$AI53),ROUND('Форма 1'!$I53*VLOOKUP('Форма 1'!$G53,'Предельники 2022'!$B$4:$X$28,'Форма 1'!$AI$7,0),2),"")</f>
        <v/>
      </c>
      <c r="Q53" s="53" t="str">
        <f>IF(ISNUMBER('Форма 1'!$AJ53),ROUND('Форма 1'!$I53*VLOOKUP('Форма 1'!$G53,'Предельники 2022'!$B$4:$X$28,'Форма 1'!$AJ$7,0),2),"")</f>
        <v/>
      </c>
      <c r="R53" s="53" t="str">
        <f>IF(ISNUMBER('Форма 1'!AK53),ROUND('Форма 1'!$I53*VLOOKUP('Форма 1'!$G53,'Предельники 2022'!$B$4:$X$28,'Форма 1'!AK$7),2),"")</f>
        <v/>
      </c>
      <c r="S53" s="55" t="str">
        <f t="shared" si="4"/>
        <v/>
      </c>
      <c r="T53" s="55" t="str">
        <f>IF(ISNUMBER('Форма 1'!AL53),INDEX('Предельники 2022'!$C$4:$X$28,MATCH('Форма 1'!$H53,'Предельники 2022'!$B$4:$B$28,0),MATCH(T$5,'Предельники 2022'!$C$3:$X$3,0)),"")</f>
        <v/>
      </c>
      <c r="U53" s="55" t="str">
        <f>IF(ISNUMBER('Форма 1'!AM53),INDEX('Предельники 2022'!$C$4:$X$28,MATCH('Форма 1'!$H53,'Предельники 2022'!$B$4:$B$28,0),MATCH(U$5,'Предельники 2022'!$C$3:$X$3,0)),"")</f>
        <v/>
      </c>
      <c r="V53" s="55" t="str">
        <f>IF(ISNUMBER('Форма 1'!AN53),INDEX('Предельники 2022'!$C$4:$X$28,MATCH('Форма 1'!$H53,'Предельники 2022'!$B$4:$B$28,0),MATCH(V$5,'Предельники 2022'!$C$3:$X$3,0)),"")</f>
        <v/>
      </c>
      <c r="W53" s="55" t="str">
        <f>IF(ISNUMBER('Форма 1'!AO53),INDEX('Предельники 2022'!$C$4:$X$28,MATCH('Форма 1'!$H53,'Предельники 2022'!$B$4:$B$28,0),MATCH(W$5,'Предельники 2022'!$C$3:$X$3,0)),"")</f>
        <v/>
      </c>
      <c r="X53" s="53" t="str">
        <f>IF(ISNUMBER('Форма 1'!AP53),ROUND('Форма 1'!$I53*VLOOKUP('Форма 1'!$G53,'Предельники 2022'!$B$4:$X$28,'Форма 1'!AP$7),2),"")</f>
        <v/>
      </c>
      <c r="Y53" s="53" t="str">
        <f>IF(ISNUMBER('Форма 1'!AQ53),ROUND('Форма 1'!$I53*VLOOKUP('Форма 1'!$G53,'Предельники 2022'!$B$4:$X$28,'Форма 1'!AQ$7),2),"")</f>
        <v/>
      </c>
      <c r="Z53" s="53" t="str">
        <f>IF(ISNUMBER('Форма 1'!AR53),ROUND('Форма 1'!$I53*VLOOKUP('Форма 1'!$G53,'Предельники 2022'!$B$4:$X$28,'Форма 1'!AR$7),2),"")</f>
        <v/>
      </c>
      <c r="AA53" s="55"/>
    </row>
    <row r="54" spans="1:27" x14ac:dyDescent="0.25">
      <c r="A54" s="52">
        <f t="shared" si="0"/>
        <v>24</v>
      </c>
      <c r="B54" s="94" t="str">
        <f>IF(ISBLANK('Форма 1'!B54),"",'Форма 1'!B54)</f>
        <v>город Пермь</v>
      </c>
      <c r="C54" s="161" t="str">
        <f>IF(ISBLANK('Форма 1'!C54),"",'Форма 1'!C54)</f>
        <v>г. Пермь, ул. Воронежская, д. 22</v>
      </c>
      <c r="D54" s="51">
        <f>IF(ISBLANK(C54),"Введите адрес",IF(C54='Форма 1'!C54,SUM(E54:K54,M54:S54,X54:AA54),"Ошибка в адресе!"))</f>
        <v>11722882.77</v>
      </c>
      <c r="E54" s="53" t="str">
        <f>IF(ISNUMBER('Форма 1'!X54),ROUND('Форма 1'!$I54*VLOOKUP('Форма 1'!$G54,'Предельники 2022'!$B$4:$X$28,'Форма 1'!X$7),2),"")</f>
        <v/>
      </c>
      <c r="F54" s="53">
        <f>IF(ISNUMBER('Форма 1'!Y54),ROUND('Форма 1'!$I54*VLOOKUP('Форма 1'!$G54,'Предельники 2022'!$B$4:$X$28,'Форма 1'!Y$7),2),"")</f>
        <v>8720422.0199999996</v>
      </c>
      <c r="G54" s="53" t="str">
        <f>IF(ISNUMBER('Форма 1'!Z54),ROUND('Форма 1'!$I54*VLOOKUP('Форма 1'!$G54,'Предельники 2022'!$B$4:$X$28,'Форма 1'!Z$7),2),"")</f>
        <v/>
      </c>
      <c r="H54" s="53" t="str">
        <f>IF(ISNUMBER('Форма 1'!AA54),ROUND('Форма 1'!$I54*VLOOKUP('Форма 1'!$G54,'Предельники 2022'!$B$4:$X$28,'Форма 1'!AA$7),2),"")</f>
        <v/>
      </c>
      <c r="I54" s="53">
        <f>IF(ISNUMBER('Форма 1'!AB54),ROUND('Форма 1'!$I54*VLOOKUP('Форма 1'!$G54,'Предельники 2022'!$B$4:$X$28,'Форма 1'!AB$7),2),"")</f>
        <v>3002460.75</v>
      </c>
      <c r="J54" s="53" t="str">
        <f>IF(ISNUMBER('Форма 1'!AC54),ROUND('Форма 1'!$I54*VLOOKUP('Форма 1'!$G54,'Предельники 2022'!$B$4:$X$28,'Форма 1'!AC$7),2),"")</f>
        <v/>
      </c>
      <c r="K54" s="53" t="str">
        <f>IF(ISNUMBER('Форма 1'!AD54),ROUND('Форма 1'!$I54*VLOOKUP('Форма 1'!$G54,'Предельники 2022'!$B$4:$X$28,'Форма 1'!AD$7),2),"")</f>
        <v/>
      </c>
      <c r="L54" s="54" t="str">
        <f>IF(ISBLANK('Форма 1'!AE54),"",'Форма 1'!AE54)</f>
        <v/>
      </c>
      <c r="M54" s="55" t="str">
        <f>IF(ISBLANK('Форма 1'!AF54),"",'Форма 1'!AF54)</f>
        <v/>
      </c>
      <c r="N54" s="53" t="str">
        <f>IF(ISNUMBER('Форма 1'!AG54),ROUND('Форма 1'!$I54*VLOOKUP('Форма 1'!$G54,'Предельники 2022'!$B$4:$X$28,'Форма 1'!AG$7),2),"")</f>
        <v/>
      </c>
      <c r="O54" s="53" t="str">
        <f>IF(ISNUMBER('Форма 1'!$AH54),ROUND('Форма 1'!$I54*VLOOKUP('Форма 1'!$G54,'Предельники 2022'!$B$4:$X$28,'Форма 1'!$AH$7,0),2),"")</f>
        <v/>
      </c>
      <c r="P54" s="53" t="str">
        <f>IF(ISNUMBER('Форма 1'!$AI54),ROUND('Форма 1'!$I54*VLOOKUP('Форма 1'!$G54,'Предельники 2022'!$B$4:$X$28,'Форма 1'!$AI$7,0),2),"")</f>
        <v/>
      </c>
      <c r="Q54" s="53" t="str">
        <f>IF(ISNUMBER('Форма 1'!$AJ54),ROUND('Форма 1'!$I54*VLOOKUP('Форма 1'!$G54,'Предельники 2022'!$B$4:$X$28,'Форма 1'!$AJ$7,0),2),"")</f>
        <v/>
      </c>
      <c r="R54" s="53" t="str">
        <f>IF(ISNUMBER('Форма 1'!AK54),ROUND('Форма 1'!$I54*VLOOKUP('Форма 1'!$G54,'Предельники 2022'!$B$4:$X$28,'Форма 1'!AK$7),2),"")</f>
        <v/>
      </c>
      <c r="S54" s="55" t="str">
        <f t="shared" si="4"/>
        <v/>
      </c>
      <c r="T54" s="55" t="str">
        <f>IF(ISNUMBER('Форма 1'!AL54),INDEX('Предельники 2022'!$C$4:$X$28,MATCH('Форма 1'!$H54,'Предельники 2022'!$B$4:$B$28,0),MATCH(T$5,'Предельники 2022'!$C$3:$X$3,0)),"")</f>
        <v/>
      </c>
      <c r="U54" s="55" t="str">
        <f>IF(ISNUMBER('Форма 1'!AM54),INDEX('Предельники 2022'!$C$4:$X$28,MATCH('Форма 1'!$H54,'Предельники 2022'!$B$4:$B$28,0),MATCH(U$5,'Предельники 2022'!$C$3:$X$3,0)),"")</f>
        <v/>
      </c>
      <c r="V54" s="55" t="str">
        <f>IF(ISNUMBER('Форма 1'!AN54),INDEX('Предельники 2022'!$C$4:$X$28,MATCH('Форма 1'!$H54,'Предельники 2022'!$B$4:$B$28,0),MATCH(V$5,'Предельники 2022'!$C$3:$X$3,0)),"")</f>
        <v/>
      </c>
      <c r="W54" s="55" t="str">
        <f>IF(ISNUMBER('Форма 1'!AO54),INDEX('Предельники 2022'!$C$4:$X$28,MATCH('Форма 1'!$H54,'Предельники 2022'!$B$4:$B$28,0),MATCH(W$5,'Предельники 2022'!$C$3:$X$3,0)),"")</f>
        <v/>
      </c>
      <c r="X54" s="53" t="str">
        <f>IF(ISNUMBER('Форма 1'!AP54),ROUND('Форма 1'!$I54*VLOOKUP('Форма 1'!$G54,'Предельники 2022'!$B$4:$X$28,'Форма 1'!AP$7),2),"")</f>
        <v/>
      </c>
      <c r="Y54" s="53" t="str">
        <f>IF(ISNUMBER('Форма 1'!AQ54),ROUND('Форма 1'!$I54*VLOOKUP('Форма 1'!$G54,'Предельники 2022'!$B$4:$X$28,'Форма 1'!AQ$7),2),"")</f>
        <v/>
      </c>
      <c r="Z54" s="53" t="str">
        <f>IF(ISNUMBER('Форма 1'!AR54),ROUND('Форма 1'!$I54*VLOOKUP('Форма 1'!$G54,'Предельники 2022'!$B$4:$X$28,'Форма 1'!AR$7),2),"")</f>
        <v/>
      </c>
      <c r="AA54" s="55"/>
    </row>
    <row r="55" spans="1:27" x14ac:dyDescent="0.25">
      <c r="A55" s="52">
        <f t="shared" si="0"/>
        <v>25</v>
      </c>
      <c r="B55" s="94" t="str">
        <f>IF(ISBLANK('Форма 1'!B55),"",'Форма 1'!B55)</f>
        <v>город Пермь</v>
      </c>
      <c r="C55" s="161" t="str">
        <f>IF(ISBLANK('Форма 1'!C55),"",'Форма 1'!C55)</f>
        <v>г. Пермь, ул. Добролюбова, д. 12</v>
      </c>
      <c r="D55" s="51">
        <f>IF(ISBLANK(C55),"Введите адрес",IF(C55='Форма 1'!C55,SUM(E55:K55,M55:S55,X55:AA55),"Ошибка в адресе!"))</f>
        <v>2361414.29</v>
      </c>
      <c r="E55" s="53" t="str">
        <f>IF(ISNUMBER('Форма 1'!X55),ROUND('Форма 1'!$I55*VLOOKUP('Форма 1'!$G55,'Предельники 2022'!$B$4:$X$28,'Форма 1'!X$7),2),"")</f>
        <v/>
      </c>
      <c r="F55" s="53" t="str">
        <f>IF(ISNUMBER('Форма 1'!Y55),ROUND('Форма 1'!$I55*VLOOKUP('Форма 1'!$G55,'Предельники 2022'!$B$4:$X$28,'Форма 1'!Y$7),2),"")</f>
        <v/>
      </c>
      <c r="G55" s="53" t="str">
        <f>IF(ISNUMBER('Форма 1'!Z55),ROUND('Форма 1'!$I55*VLOOKUP('Форма 1'!$G55,'Предельники 2022'!$B$4:$X$28,'Форма 1'!Z$7),2),"")</f>
        <v/>
      </c>
      <c r="H55" s="53" t="str">
        <f>IF(ISNUMBER('Форма 1'!AA55),ROUND('Форма 1'!$I55*VLOOKUP('Форма 1'!$G55,'Предельники 2022'!$B$4:$X$28,'Форма 1'!AA$7),2),"")</f>
        <v/>
      </c>
      <c r="I55" s="53" t="str">
        <f>IF(ISNUMBER('Форма 1'!AB55),ROUND('Форма 1'!$I55*VLOOKUP('Форма 1'!$G55,'Предельники 2022'!$B$4:$X$28,'Форма 1'!AB$7),2),"")</f>
        <v/>
      </c>
      <c r="J55" s="53" t="str">
        <f>IF(ISNUMBER('Форма 1'!AC55),ROUND('Форма 1'!$I55*VLOOKUP('Форма 1'!$G55,'Предельники 2022'!$B$4:$X$28,'Форма 1'!AC$7),2),"")</f>
        <v/>
      </c>
      <c r="K55" s="53" t="str">
        <f>IF(ISNUMBER('Форма 1'!AD55),ROUND('Форма 1'!$I55*VLOOKUP('Форма 1'!$G55,'Предельники 2022'!$B$4:$X$28,'Форма 1'!AD$7),2),"")</f>
        <v/>
      </c>
      <c r="L55" s="54" t="str">
        <f>IF(ISBLANK('Форма 1'!AE55),"",'Форма 1'!AE55)</f>
        <v/>
      </c>
      <c r="M55" s="55" t="str">
        <f>IF(ISBLANK('Форма 1'!AF55),"",'Форма 1'!AF55)</f>
        <v/>
      </c>
      <c r="N55" s="53" t="str">
        <f>IF(ISNUMBER('Форма 1'!AG55),ROUND('Форма 1'!$I55*VLOOKUP('Форма 1'!$G55,'Предельники 2022'!$B$4:$X$28,'Форма 1'!AG$7),2),"")</f>
        <v/>
      </c>
      <c r="O55" s="53" t="str">
        <f>IF(ISNUMBER('Форма 1'!$AH55),ROUND('Форма 1'!$I55*VLOOKUP('Форма 1'!$G55,'Предельники 2022'!$B$4:$X$28,'Форма 1'!$AH$7,0),2),"")</f>
        <v/>
      </c>
      <c r="P55" s="53" t="str">
        <f>IF(ISNUMBER('Форма 1'!$AI55),ROUND('Форма 1'!$I55*VLOOKUP('Форма 1'!$G55,'Предельники 2022'!$B$4:$X$28,'Форма 1'!$AI$7,0),2),"")</f>
        <v/>
      </c>
      <c r="Q55" s="53" t="str">
        <f>IF(ISNUMBER('Форма 1'!$AJ55),ROUND('Форма 1'!$I55*VLOOKUP('Форма 1'!$G55,'Предельники 2022'!$B$4:$X$28,'Форма 1'!$AJ$7,0),2),"")</f>
        <v/>
      </c>
      <c r="R55" s="53">
        <f>IF(ISNUMBER('Форма 1'!AK55),ROUND('Форма 1'!$I55*VLOOKUP('Форма 1'!$G55,'Предельники 2022'!$B$4:$X$28,'Форма 1'!AK$7),2),"")</f>
        <v>2361414.29</v>
      </c>
      <c r="S55" s="55" t="str">
        <f t="shared" si="4"/>
        <v/>
      </c>
      <c r="T55" s="55" t="str">
        <f>IF(ISNUMBER('Форма 1'!AL55),INDEX('Предельники 2022'!$C$4:$X$28,MATCH('Форма 1'!$H55,'Предельники 2022'!$B$4:$B$28,0),MATCH(T$5,'Предельники 2022'!$C$3:$X$3,0)),"")</f>
        <v/>
      </c>
      <c r="U55" s="55" t="str">
        <f>IF(ISNUMBER('Форма 1'!AM55),INDEX('Предельники 2022'!$C$4:$X$28,MATCH('Форма 1'!$H55,'Предельники 2022'!$B$4:$B$28,0),MATCH(U$5,'Предельники 2022'!$C$3:$X$3,0)),"")</f>
        <v/>
      </c>
      <c r="V55" s="55" t="str">
        <f>IF(ISNUMBER('Форма 1'!AN55),INDEX('Предельники 2022'!$C$4:$X$28,MATCH('Форма 1'!$H55,'Предельники 2022'!$B$4:$B$28,0),MATCH(V$5,'Предельники 2022'!$C$3:$X$3,0)),"")</f>
        <v/>
      </c>
      <c r="W55" s="55" t="str">
        <f>IF(ISNUMBER('Форма 1'!AO55),INDEX('Предельники 2022'!$C$4:$X$28,MATCH('Форма 1'!$H55,'Предельники 2022'!$B$4:$B$28,0),MATCH(W$5,'Предельники 2022'!$C$3:$X$3,0)),"")</f>
        <v/>
      </c>
      <c r="X55" s="53" t="str">
        <f>IF(ISNUMBER('Форма 1'!AP55),ROUND('Форма 1'!$I55*VLOOKUP('Форма 1'!$G55,'Предельники 2022'!$B$4:$X$28,'Форма 1'!AP$7),2),"")</f>
        <v/>
      </c>
      <c r="Y55" s="53" t="str">
        <f>IF(ISNUMBER('Форма 1'!AQ55),ROUND('Форма 1'!$I55*VLOOKUP('Форма 1'!$G55,'Предельники 2022'!$B$4:$X$28,'Форма 1'!AQ$7),2),"")</f>
        <v/>
      </c>
      <c r="Z55" s="53" t="str">
        <f>IF(ISNUMBER('Форма 1'!AR55),ROUND('Форма 1'!$I55*VLOOKUP('Форма 1'!$G55,'Предельники 2022'!$B$4:$X$28,'Форма 1'!AR$7),2),"")</f>
        <v/>
      </c>
      <c r="AA55" s="55"/>
    </row>
    <row r="56" spans="1:27" x14ac:dyDescent="0.25">
      <c r="A56" s="52">
        <f t="shared" si="0"/>
        <v>26</v>
      </c>
      <c r="B56" s="94" t="str">
        <f>IF(ISBLANK('Форма 1'!B56),"",'Форма 1'!B56)</f>
        <v>город Пермь</v>
      </c>
      <c r="C56" s="161" t="str">
        <f>IF(ISBLANK('Форма 1'!C56),"",'Форма 1'!C56)</f>
        <v>г. Пермь, ул. Добролюбова, д. 18</v>
      </c>
      <c r="D56" s="51">
        <f>IF(ISBLANK(C56),"Введите адрес",IF(C56='Форма 1'!C56,SUM(E56:K56,M56:S56,X56:AA56),"Ошибка в адресе!"))</f>
        <v>3899112.42</v>
      </c>
      <c r="E56" s="53" t="str">
        <f>IF(ISNUMBER('Форма 1'!X56),ROUND('Форма 1'!$I56*VLOOKUP('Форма 1'!$G56,'Предельники 2022'!$B$4:$X$28,'Форма 1'!X$7),2),"")</f>
        <v/>
      </c>
      <c r="F56" s="53" t="str">
        <f>IF(ISNUMBER('Форма 1'!Y56),ROUND('Форма 1'!$I56*VLOOKUP('Форма 1'!$G56,'Предельники 2022'!$B$4:$X$28,'Форма 1'!Y$7),2),"")</f>
        <v/>
      </c>
      <c r="G56" s="53" t="str">
        <f>IF(ISNUMBER('Форма 1'!Z56),ROUND('Форма 1'!$I56*VLOOKUP('Форма 1'!$G56,'Предельники 2022'!$B$4:$X$28,'Форма 1'!Z$7),2),"")</f>
        <v/>
      </c>
      <c r="H56" s="53" t="str">
        <f>IF(ISNUMBER('Форма 1'!AA56),ROUND('Форма 1'!$I56*VLOOKUP('Форма 1'!$G56,'Предельники 2022'!$B$4:$X$28,'Форма 1'!AA$7),2),"")</f>
        <v/>
      </c>
      <c r="I56" s="53" t="str">
        <f>IF(ISNUMBER('Форма 1'!AB56),ROUND('Форма 1'!$I56*VLOOKUP('Форма 1'!$G56,'Предельники 2022'!$B$4:$X$28,'Форма 1'!AB$7),2),"")</f>
        <v/>
      </c>
      <c r="J56" s="53" t="str">
        <f>IF(ISNUMBER('Форма 1'!AC56),ROUND('Форма 1'!$I56*VLOOKUP('Форма 1'!$G56,'Предельники 2022'!$B$4:$X$28,'Форма 1'!AC$7),2),"")</f>
        <v/>
      </c>
      <c r="K56" s="53" t="str">
        <f>IF(ISNUMBER('Форма 1'!AD56),ROUND('Форма 1'!$I56*VLOOKUP('Форма 1'!$G56,'Предельники 2022'!$B$4:$X$28,'Форма 1'!AD$7),2),"")</f>
        <v/>
      </c>
      <c r="L56" s="54" t="str">
        <f>IF(ISBLANK('Форма 1'!AE56),"",'Форма 1'!AE56)</f>
        <v/>
      </c>
      <c r="M56" s="55" t="str">
        <f>IF(ISBLANK('Форма 1'!AF56),"",'Форма 1'!AF56)</f>
        <v/>
      </c>
      <c r="N56" s="53" t="str">
        <f>IF(ISNUMBER('Форма 1'!AG56),ROUND('Форма 1'!$I56*VLOOKUP('Форма 1'!$G56,'Предельники 2022'!$B$4:$X$28,'Форма 1'!AG$7),2),"")</f>
        <v/>
      </c>
      <c r="O56" s="53" t="str">
        <f>IF(ISNUMBER('Форма 1'!$AH56),ROUND('Форма 1'!$I56*VLOOKUP('Форма 1'!$G56,'Предельники 2022'!$B$4:$X$28,'Форма 1'!$AH$7,0),2),"")</f>
        <v/>
      </c>
      <c r="P56" s="53" t="str">
        <f>IF(ISNUMBER('Форма 1'!$AI56),ROUND('Форма 1'!$I56*VLOOKUP('Форма 1'!$G56,'Предельники 2022'!$B$4:$X$28,'Форма 1'!$AI$7,0),2),"")</f>
        <v/>
      </c>
      <c r="Q56" s="53" t="str">
        <f>IF(ISNUMBER('Форма 1'!$AJ56),ROUND('Форма 1'!$I56*VLOOKUP('Форма 1'!$G56,'Предельники 2022'!$B$4:$X$28,'Форма 1'!$AJ$7,0),2),"")</f>
        <v/>
      </c>
      <c r="R56" s="53">
        <f>IF(ISNUMBER('Форма 1'!AK56),ROUND('Форма 1'!$I56*VLOOKUP('Форма 1'!$G56,'Предельники 2022'!$B$4:$X$28,'Форма 1'!AK$7),2),"")</f>
        <v>3899112.42</v>
      </c>
      <c r="S56" s="55" t="str">
        <f t="shared" si="4"/>
        <v/>
      </c>
      <c r="T56" s="55" t="str">
        <f>IF(ISNUMBER('Форма 1'!AL56),INDEX('Предельники 2022'!$C$4:$X$28,MATCH('Форма 1'!$H56,'Предельники 2022'!$B$4:$B$28,0),MATCH(T$5,'Предельники 2022'!$C$3:$X$3,0)),"")</f>
        <v/>
      </c>
      <c r="U56" s="55" t="str">
        <f>IF(ISNUMBER('Форма 1'!AM56),INDEX('Предельники 2022'!$C$4:$X$28,MATCH('Форма 1'!$H56,'Предельники 2022'!$B$4:$B$28,0),MATCH(U$5,'Предельники 2022'!$C$3:$X$3,0)),"")</f>
        <v/>
      </c>
      <c r="V56" s="55" t="str">
        <f>IF(ISNUMBER('Форма 1'!AN56),INDEX('Предельники 2022'!$C$4:$X$28,MATCH('Форма 1'!$H56,'Предельники 2022'!$B$4:$B$28,0),MATCH(V$5,'Предельники 2022'!$C$3:$X$3,0)),"")</f>
        <v/>
      </c>
      <c r="W56" s="55" t="str">
        <f>IF(ISNUMBER('Форма 1'!AO56),INDEX('Предельники 2022'!$C$4:$X$28,MATCH('Форма 1'!$H56,'Предельники 2022'!$B$4:$B$28,0),MATCH(W$5,'Предельники 2022'!$C$3:$X$3,0)),"")</f>
        <v/>
      </c>
      <c r="X56" s="53" t="str">
        <f>IF(ISNUMBER('Форма 1'!AP56),ROUND('Форма 1'!$I56*VLOOKUP('Форма 1'!$G56,'Предельники 2022'!$B$4:$X$28,'Форма 1'!AP$7),2),"")</f>
        <v/>
      </c>
      <c r="Y56" s="53" t="str">
        <f>IF(ISNUMBER('Форма 1'!AQ56),ROUND('Форма 1'!$I56*VLOOKUP('Форма 1'!$G56,'Предельники 2022'!$B$4:$X$28,'Форма 1'!AQ$7),2),"")</f>
        <v/>
      </c>
      <c r="Z56" s="53" t="str">
        <f>IF(ISNUMBER('Форма 1'!AR56),ROUND('Форма 1'!$I56*VLOOKUP('Форма 1'!$G56,'Предельники 2022'!$B$4:$X$28,'Форма 1'!AR$7),2),"")</f>
        <v/>
      </c>
      <c r="AA56" s="55"/>
    </row>
    <row r="57" spans="1:27" x14ac:dyDescent="0.25">
      <c r="A57" s="52">
        <f t="shared" si="0"/>
        <v>27</v>
      </c>
      <c r="B57" s="94" t="str">
        <f>IF(ISBLANK('Форма 1'!B57),"",'Форма 1'!B57)</f>
        <v>город Пермь</v>
      </c>
      <c r="C57" s="161" t="str">
        <f>IF(ISBLANK('Форма 1'!C57),"",'Форма 1'!C57)</f>
        <v>г. Пермь, ул. Звонарева, д. 2/1</v>
      </c>
      <c r="D57" s="51">
        <f>IF(ISBLANK(C57),"Введите адрес",IF(C57='Форма 1'!C57,SUM(E57:K57,M57:S57,X57:AA57),"Ошибка в адресе!"))</f>
        <v>3680397.76</v>
      </c>
      <c r="E57" s="53">
        <f>IF(ISNUMBER('Форма 1'!X57),ROUND('Форма 1'!$I57*VLOOKUP('Форма 1'!$G57,'Предельники 2022'!$B$4:$X$28,'Форма 1'!X$7),2),"")</f>
        <v>3680397.76</v>
      </c>
      <c r="F57" s="53" t="str">
        <f>IF(ISNUMBER('Форма 1'!Y57),ROUND('Форма 1'!$I57*VLOOKUP('Форма 1'!$G57,'Предельники 2022'!$B$4:$X$28,'Форма 1'!Y$7),2),"")</f>
        <v/>
      </c>
      <c r="G57" s="53" t="str">
        <f>IF(ISNUMBER('Форма 1'!Z57),ROUND('Форма 1'!$I57*VLOOKUP('Форма 1'!$G57,'Предельники 2022'!$B$4:$X$28,'Форма 1'!Z$7),2),"")</f>
        <v/>
      </c>
      <c r="H57" s="53" t="str">
        <f>IF(ISNUMBER('Форма 1'!AA57),ROUND('Форма 1'!$I57*VLOOKUP('Форма 1'!$G57,'Предельники 2022'!$B$4:$X$28,'Форма 1'!AA$7),2),"")</f>
        <v/>
      </c>
      <c r="I57" s="53" t="str">
        <f>IF(ISNUMBER('Форма 1'!AB57),ROUND('Форма 1'!$I57*VLOOKUP('Форма 1'!$G57,'Предельники 2022'!$B$4:$X$28,'Форма 1'!AB$7),2),"")</f>
        <v/>
      </c>
      <c r="J57" s="53" t="str">
        <f>IF(ISNUMBER('Форма 1'!AC57),ROUND('Форма 1'!$I57*VLOOKUP('Форма 1'!$G57,'Предельники 2022'!$B$4:$X$28,'Форма 1'!AC$7),2),"")</f>
        <v/>
      </c>
      <c r="K57" s="53" t="str">
        <f>IF(ISNUMBER('Форма 1'!AD57),ROUND('Форма 1'!$I57*VLOOKUP('Форма 1'!$G57,'Предельники 2022'!$B$4:$X$28,'Форма 1'!AD$7),2),"")</f>
        <v/>
      </c>
      <c r="L57" s="54" t="str">
        <f>IF(ISBLANK('Форма 1'!AE57),"",'Форма 1'!AE57)</f>
        <v/>
      </c>
      <c r="M57" s="55" t="str">
        <f>IF(ISBLANK('Форма 1'!AF57),"",'Форма 1'!AF57)</f>
        <v/>
      </c>
      <c r="N57" s="53" t="str">
        <f>IF(ISNUMBER('Форма 1'!AG57),ROUND('Форма 1'!$I57*VLOOKUP('Форма 1'!$G57,'Предельники 2022'!$B$4:$X$28,'Форма 1'!AG$7),2),"")</f>
        <v/>
      </c>
      <c r="O57" s="53" t="str">
        <f>IF(ISNUMBER('Форма 1'!$AH57),ROUND('Форма 1'!$I57*VLOOKUP('Форма 1'!$G57,'Предельники 2022'!$B$4:$X$28,'Форма 1'!$AH$7,0),2),"")</f>
        <v/>
      </c>
      <c r="P57" s="53" t="str">
        <f>IF(ISNUMBER('Форма 1'!$AI57),ROUND('Форма 1'!$I57*VLOOKUP('Форма 1'!$G57,'Предельники 2022'!$B$4:$X$28,'Форма 1'!$AI$7,0),2),"")</f>
        <v/>
      </c>
      <c r="Q57" s="53" t="str">
        <f>IF(ISNUMBER('Форма 1'!$AJ57),ROUND('Форма 1'!$I57*VLOOKUP('Форма 1'!$G57,'Предельники 2022'!$B$4:$X$28,'Форма 1'!$AJ$7,0),2),"")</f>
        <v/>
      </c>
      <c r="R57" s="53" t="str">
        <f>IF(ISNUMBER('Форма 1'!AK57),ROUND('Форма 1'!$I57*VLOOKUP('Форма 1'!$G57,'Предельники 2022'!$B$4:$X$28,'Форма 1'!AK$7),2),"")</f>
        <v/>
      </c>
      <c r="S57" s="55" t="str">
        <f t="shared" si="4"/>
        <v/>
      </c>
      <c r="T57" s="55" t="str">
        <f>IF(ISNUMBER('Форма 1'!AL57),INDEX('Предельники 2022'!$C$4:$X$28,MATCH('Форма 1'!$H57,'Предельники 2022'!$B$4:$B$28,0),MATCH(T$5,'Предельники 2022'!$C$3:$X$3,0)),"")</f>
        <v/>
      </c>
      <c r="U57" s="55" t="str">
        <f>IF(ISNUMBER('Форма 1'!AM57),INDEX('Предельники 2022'!$C$4:$X$28,MATCH('Форма 1'!$H57,'Предельники 2022'!$B$4:$B$28,0),MATCH(U$5,'Предельники 2022'!$C$3:$X$3,0)),"")</f>
        <v/>
      </c>
      <c r="V57" s="55" t="str">
        <f>IF(ISNUMBER('Форма 1'!AN57),INDEX('Предельники 2022'!$C$4:$X$28,MATCH('Форма 1'!$H57,'Предельники 2022'!$B$4:$B$28,0),MATCH(V$5,'Предельники 2022'!$C$3:$X$3,0)),"")</f>
        <v/>
      </c>
      <c r="W57" s="55" t="str">
        <f>IF(ISNUMBER('Форма 1'!AO57),INDEX('Предельники 2022'!$C$4:$X$28,MATCH('Форма 1'!$H57,'Предельники 2022'!$B$4:$B$28,0),MATCH(W$5,'Предельники 2022'!$C$3:$X$3,0)),"")</f>
        <v/>
      </c>
      <c r="X57" s="53" t="str">
        <f>IF(ISNUMBER('Форма 1'!AP57),ROUND('Форма 1'!$I57*VLOOKUP('Форма 1'!$G57,'Предельники 2022'!$B$4:$X$28,'Форма 1'!AP$7),2),"")</f>
        <v/>
      </c>
      <c r="Y57" s="53" t="str">
        <f>IF(ISNUMBER('Форма 1'!AQ57),ROUND('Форма 1'!$I57*VLOOKUP('Форма 1'!$G57,'Предельники 2022'!$B$4:$X$28,'Форма 1'!AQ$7),2),"")</f>
        <v/>
      </c>
      <c r="Z57" s="53" t="str">
        <f>IF(ISNUMBER('Форма 1'!AR57),ROUND('Форма 1'!$I57*VLOOKUP('Форма 1'!$G57,'Предельники 2022'!$B$4:$X$28,'Форма 1'!AR$7),2),"")</f>
        <v/>
      </c>
      <c r="AA57" s="55"/>
    </row>
    <row r="58" spans="1:27" x14ac:dyDescent="0.25">
      <c r="A58" s="52">
        <f t="shared" si="0"/>
        <v>28</v>
      </c>
      <c r="B58" s="94" t="str">
        <f>IF(ISBLANK('Форма 1'!B58),"",'Форма 1'!B58)</f>
        <v>город Пермь</v>
      </c>
      <c r="C58" s="161" t="str">
        <f>IF(ISBLANK('Форма 1'!C58),"",'Форма 1'!C58)</f>
        <v>г. Пермь, ул. Камышинская, д. 10</v>
      </c>
      <c r="D58" s="51">
        <f>IF(ISBLANK(C58),"Введите адрес",IF(C58='Форма 1'!C58,SUM(E58:K58,M58:S58,X58:AA58),"Ошибка в адресе!"))</f>
        <v>60125540.490000002</v>
      </c>
      <c r="E58" s="53" t="str">
        <f>IF(ISNUMBER('Форма 1'!X58),ROUND('Форма 1'!$I58*VLOOKUP('Форма 1'!$G58,'Предельники 2022'!$B$4:$X$28,'Форма 1'!X$7),2),"")</f>
        <v/>
      </c>
      <c r="F58" s="53" t="str">
        <f>IF(ISNUMBER('Форма 1'!Y58),ROUND('Форма 1'!$I58*VLOOKUP('Форма 1'!$G58,'Предельники 2022'!$B$4:$X$28,'Форма 1'!Y$7),2),"")</f>
        <v/>
      </c>
      <c r="G58" s="53" t="str">
        <f>IF(ISNUMBER('Форма 1'!Z58),ROUND('Форма 1'!$I58*VLOOKUP('Форма 1'!$G58,'Предельники 2022'!$B$4:$X$28,'Форма 1'!Z$7),2),"")</f>
        <v/>
      </c>
      <c r="H58" s="53" t="str">
        <f>IF(ISNUMBER('Форма 1'!AA58),ROUND('Форма 1'!$I58*VLOOKUP('Форма 1'!$G58,'Предельники 2022'!$B$4:$X$28,'Форма 1'!AA$7),2),"")</f>
        <v/>
      </c>
      <c r="I58" s="53" t="str">
        <f>IF(ISNUMBER('Форма 1'!AB58),ROUND('Форма 1'!$I58*VLOOKUP('Форма 1'!$G58,'Предельники 2022'!$B$4:$X$28,'Форма 1'!AB$7),2),"")</f>
        <v/>
      </c>
      <c r="J58" s="53" t="str">
        <f>IF(ISNUMBER('Форма 1'!AC58),ROUND('Форма 1'!$I58*VLOOKUP('Форма 1'!$G58,'Предельники 2022'!$B$4:$X$28,'Форма 1'!AC$7),2),"")</f>
        <v/>
      </c>
      <c r="K58" s="53" t="str">
        <f>IF(ISNUMBER('Форма 1'!AD58),ROUND('Форма 1'!$I58*VLOOKUP('Форма 1'!$G58,'Предельники 2022'!$B$4:$X$28,'Форма 1'!AD$7),2),"")</f>
        <v/>
      </c>
      <c r="L58" s="54" t="str">
        <f>IF(ISBLANK('Форма 1'!AE58),"",'Форма 1'!AE58)</f>
        <v/>
      </c>
      <c r="M58" s="55" t="str">
        <f>IF(ISBLANK('Форма 1'!AF58),"",'Форма 1'!AF58)</f>
        <v/>
      </c>
      <c r="N58" s="53">
        <f>IF(ISNUMBER('Форма 1'!AG58),ROUND('Форма 1'!$I58*VLOOKUP('Форма 1'!$G58,'Предельники 2022'!$B$4:$X$28,'Форма 1'!AG$7),2),"")</f>
        <v>60125540.490000002</v>
      </c>
      <c r="O58" s="53" t="str">
        <f>IF(ISNUMBER('Форма 1'!$AH58),ROUND('Форма 1'!$I58*VLOOKUP('Форма 1'!$G58,'Предельники 2022'!$B$4:$X$28,'Форма 1'!$AH$7,0),2),"")</f>
        <v/>
      </c>
      <c r="P58" s="53" t="str">
        <f>IF(ISNUMBER('Форма 1'!$AI58),ROUND('Форма 1'!$I58*VLOOKUP('Форма 1'!$G58,'Предельники 2022'!$B$4:$X$28,'Форма 1'!$AI$7,0),2),"")</f>
        <v/>
      </c>
      <c r="Q58" s="53" t="str">
        <f>IF(ISNUMBER('Форма 1'!$AJ58),ROUND('Форма 1'!$I58*VLOOKUP('Форма 1'!$G58,'Предельники 2022'!$B$4:$X$28,'Форма 1'!$AJ$7,0),2),"")</f>
        <v/>
      </c>
      <c r="R58" s="53" t="str">
        <f>IF(ISNUMBER('Форма 1'!AK58),ROUND('Форма 1'!$I58*VLOOKUP('Форма 1'!$G58,'Предельники 2022'!$B$4:$X$28,'Форма 1'!AK$7),2),"")</f>
        <v/>
      </c>
      <c r="S58" s="55" t="str">
        <f t="shared" si="4"/>
        <v/>
      </c>
      <c r="T58" s="55" t="str">
        <f>IF(ISNUMBER('Форма 1'!AL58),INDEX('Предельники 2022'!$C$4:$X$28,MATCH('Форма 1'!$H58,'Предельники 2022'!$B$4:$B$28,0),MATCH(T$5,'Предельники 2022'!$C$3:$X$3,0)),"")</f>
        <v/>
      </c>
      <c r="U58" s="55" t="str">
        <f>IF(ISNUMBER('Форма 1'!AM58),INDEX('Предельники 2022'!$C$4:$X$28,MATCH('Форма 1'!$H58,'Предельники 2022'!$B$4:$B$28,0),MATCH(U$5,'Предельники 2022'!$C$3:$X$3,0)),"")</f>
        <v/>
      </c>
      <c r="V58" s="55" t="str">
        <f>IF(ISNUMBER('Форма 1'!AN58),INDEX('Предельники 2022'!$C$4:$X$28,MATCH('Форма 1'!$H58,'Предельники 2022'!$B$4:$B$28,0),MATCH(V$5,'Предельники 2022'!$C$3:$X$3,0)),"")</f>
        <v/>
      </c>
      <c r="W58" s="55" t="str">
        <f>IF(ISNUMBER('Форма 1'!AO58),INDEX('Предельники 2022'!$C$4:$X$28,MATCH('Форма 1'!$H58,'Предельники 2022'!$B$4:$B$28,0),MATCH(W$5,'Предельники 2022'!$C$3:$X$3,0)),"")</f>
        <v/>
      </c>
      <c r="X58" s="53" t="str">
        <f>IF(ISNUMBER('Форма 1'!AP58),ROUND('Форма 1'!$I58*VLOOKUP('Форма 1'!$G58,'Предельники 2022'!$B$4:$X$28,'Форма 1'!AP$7),2),"")</f>
        <v/>
      </c>
      <c r="Y58" s="53" t="str">
        <f>IF(ISNUMBER('Форма 1'!AQ58),ROUND('Форма 1'!$I58*VLOOKUP('Форма 1'!$G58,'Предельники 2022'!$B$4:$X$28,'Форма 1'!AQ$7),2),"")</f>
        <v/>
      </c>
      <c r="Z58" s="53" t="str">
        <f>IF(ISNUMBER('Форма 1'!AR58),ROUND('Форма 1'!$I58*VLOOKUP('Форма 1'!$G58,'Предельники 2022'!$B$4:$X$28,'Форма 1'!AR$7),2),"")</f>
        <v/>
      </c>
      <c r="AA58" s="55"/>
    </row>
    <row r="59" spans="1:27" x14ac:dyDescent="0.25">
      <c r="A59" s="52">
        <f t="shared" si="0"/>
        <v>29</v>
      </c>
      <c r="B59" s="94" t="str">
        <f>IF(ISBLANK('Форма 1'!B59),"",'Форма 1'!B59)</f>
        <v>город Пермь</v>
      </c>
      <c r="C59" s="161" t="str">
        <f>IF(ISBLANK('Форма 1'!C59),"",'Форма 1'!C59)</f>
        <v>г. Пермь, ул. Камышинская, д. 12</v>
      </c>
      <c r="D59" s="51">
        <f>IF(ISBLANK(C59),"Введите адрес",IF(C59='Форма 1'!C59,SUM(E59:K59,M59:S59,X59:AA59),"Ошибка в адресе!"))</f>
        <v>9286915.8599999994</v>
      </c>
      <c r="E59" s="53" t="str">
        <f>IF(ISNUMBER('Форма 1'!X59),ROUND('Форма 1'!$I59*VLOOKUP('Форма 1'!$G59,'Предельники 2022'!$B$4:$X$28,'Форма 1'!X$7),2),"")</f>
        <v/>
      </c>
      <c r="F59" s="53" t="str">
        <f>IF(ISNUMBER('Форма 1'!Y59),ROUND('Форма 1'!$I59*VLOOKUP('Форма 1'!$G59,'Предельники 2022'!$B$4:$X$28,'Форма 1'!Y$7),2),"")</f>
        <v/>
      </c>
      <c r="G59" s="53" t="str">
        <f>IF(ISNUMBER('Форма 1'!Z59),ROUND('Форма 1'!$I59*VLOOKUP('Форма 1'!$G59,'Предельники 2022'!$B$4:$X$28,'Форма 1'!Z$7),2),"")</f>
        <v/>
      </c>
      <c r="H59" s="53" t="str">
        <f>IF(ISNUMBER('Форма 1'!AA59),ROUND('Форма 1'!$I59*VLOOKUP('Форма 1'!$G59,'Предельники 2022'!$B$4:$X$28,'Форма 1'!AA$7),2),"")</f>
        <v/>
      </c>
      <c r="I59" s="53" t="str">
        <f>IF(ISNUMBER('Форма 1'!AB59),ROUND('Форма 1'!$I59*VLOOKUP('Форма 1'!$G59,'Предельники 2022'!$B$4:$X$28,'Форма 1'!AB$7),2),"")</f>
        <v/>
      </c>
      <c r="J59" s="53" t="str">
        <f>IF(ISNUMBER('Форма 1'!AC59),ROUND('Форма 1'!$I59*VLOOKUP('Форма 1'!$G59,'Предельники 2022'!$B$4:$X$28,'Форма 1'!AC$7),2),"")</f>
        <v/>
      </c>
      <c r="K59" s="53" t="str">
        <f>IF(ISNUMBER('Форма 1'!AD59),ROUND('Форма 1'!$I59*VLOOKUP('Форма 1'!$G59,'Предельники 2022'!$B$4:$X$28,'Форма 1'!AD$7),2),"")</f>
        <v/>
      </c>
      <c r="L59" s="54" t="str">
        <f>IF(ISBLANK('Форма 1'!AE59),"",'Форма 1'!AE59)</f>
        <v/>
      </c>
      <c r="M59" s="55" t="str">
        <f>IF(ISBLANK('Форма 1'!AF59),"",'Форма 1'!AF59)</f>
        <v/>
      </c>
      <c r="N59" s="53">
        <f>IF(ISNUMBER('Форма 1'!AG59),ROUND('Форма 1'!$I59*VLOOKUP('Форма 1'!$G59,'Предельники 2022'!$B$4:$X$28,'Форма 1'!AG$7),2),"")</f>
        <v>9286915.8599999994</v>
      </c>
      <c r="O59" s="53" t="str">
        <f>IF(ISNUMBER('Форма 1'!$AH59),ROUND('Форма 1'!$I59*VLOOKUP('Форма 1'!$G59,'Предельники 2022'!$B$4:$X$28,'Форма 1'!$AH$7,0),2),"")</f>
        <v/>
      </c>
      <c r="P59" s="53" t="str">
        <f>IF(ISNUMBER('Форма 1'!$AI59),ROUND('Форма 1'!$I59*VLOOKUP('Форма 1'!$G59,'Предельники 2022'!$B$4:$X$28,'Форма 1'!$AI$7,0),2),"")</f>
        <v/>
      </c>
      <c r="Q59" s="53" t="str">
        <f>IF(ISNUMBER('Форма 1'!$AJ59),ROUND('Форма 1'!$I59*VLOOKUP('Форма 1'!$G59,'Предельники 2022'!$B$4:$X$28,'Форма 1'!$AJ$7,0),2),"")</f>
        <v/>
      </c>
      <c r="R59" s="53" t="str">
        <f>IF(ISNUMBER('Форма 1'!AK59),ROUND('Форма 1'!$I59*VLOOKUP('Форма 1'!$G59,'Предельники 2022'!$B$4:$X$28,'Форма 1'!AK$7),2),"")</f>
        <v/>
      </c>
      <c r="S59" s="55" t="str">
        <f t="shared" si="4"/>
        <v/>
      </c>
      <c r="T59" s="55" t="str">
        <f>IF(ISNUMBER('Форма 1'!AL59),INDEX('Предельники 2022'!$C$4:$X$28,MATCH('Форма 1'!$H59,'Предельники 2022'!$B$4:$B$28,0),MATCH(T$5,'Предельники 2022'!$C$3:$X$3,0)),"")</f>
        <v/>
      </c>
      <c r="U59" s="55" t="str">
        <f>IF(ISNUMBER('Форма 1'!AM59),INDEX('Предельники 2022'!$C$4:$X$28,MATCH('Форма 1'!$H59,'Предельники 2022'!$B$4:$B$28,0),MATCH(U$5,'Предельники 2022'!$C$3:$X$3,0)),"")</f>
        <v/>
      </c>
      <c r="V59" s="55" t="str">
        <f>IF(ISNUMBER('Форма 1'!AN59),INDEX('Предельники 2022'!$C$4:$X$28,MATCH('Форма 1'!$H59,'Предельники 2022'!$B$4:$B$28,0),MATCH(V$5,'Предельники 2022'!$C$3:$X$3,0)),"")</f>
        <v/>
      </c>
      <c r="W59" s="55" t="str">
        <f>IF(ISNUMBER('Форма 1'!AO59),INDEX('Предельники 2022'!$C$4:$X$28,MATCH('Форма 1'!$H59,'Предельники 2022'!$B$4:$B$28,0),MATCH(W$5,'Предельники 2022'!$C$3:$X$3,0)),"")</f>
        <v/>
      </c>
      <c r="X59" s="53" t="str">
        <f>IF(ISNUMBER('Форма 1'!AP59),ROUND('Форма 1'!$I59*VLOOKUP('Форма 1'!$G59,'Предельники 2022'!$B$4:$X$28,'Форма 1'!AP$7),2),"")</f>
        <v/>
      </c>
      <c r="Y59" s="53" t="str">
        <f>IF(ISNUMBER('Форма 1'!AQ59),ROUND('Форма 1'!$I59*VLOOKUP('Форма 1'!$G59,'Предельники 2022'!$B$4:$X$28,'Форма 1'!AQ$7),2),"")</f>
        <v/>
      </c>
      <c r="Z59" s="53" t="str">
        <f>IF(ISNUMBER('Форма 1'!AR59),ROUND('Форма 1'!$I59*VLOOKUP('Форма 1'!$G59,'Предельники 2022'!$B$4:$X$28,'Форма 1'!AR$7),2),"")</f>
        <v/>
      </c>
      <c r="AA59" s="55"/>
    </row>
    <row r="60" spans="1:27" x14ac:dyDescent="0.25">
      <c r="A60" s="52">
        <f t="shared" si="0"/>
        <v>30</v>
      </c>
      <c r="B60" s="94" t="str">
        <f>IF(ISBLANK('Форма 1'!B60),"",'Форма 1'!B60)</f>
        <v>город Пермь</v>
      </c>
      <c r="C60" s="161" t="str">
        <f>IF(ISBLANK('Форма 1'!C60),"",'Форма 1'!C60)</f>
        <v>г. Пермь, ул. Кояновская, д. 6</v>
      </c>
      <c r="D60" s="51">
        <f>IF(ISBLANK(C60),"Введите адрес",IF(C60='Форма 1'!C60,SUM(E60:K60,M60:S60,X60:AA60),"Ошибка в адресе!"))</f>
        <v>12890895.109999999</v>
      </c>
      <c r="E60" s="53" t="str">
        <f>IF(ISNUMBER('Форма 1'!X60),ROUND('Форма 1'!$I60*VLOOKUP('Форма 1'!$G60,'Предельники 2022'!$B$4:$X$28,'Форма 1'!X$7),2),"")</f>
        <v/>
      </c>
      <c r="F60" s="53" t="str">
        <f>IF(ISNUMBER('Форма 1'!Y60),ROUND('Форма 1'!$I60*VLOOKUP('Форма 1'!$G60,'Предельники 2022'!$B$4:$X$28,'Форма 1'!Y$7),2),"")</f>
        <v/>
      </c>
      <c r="G60" s="53" t="str">
        <f>IF(ISNUMBER('Форма 1'!Z60),ROUND('Форма 1'!$I60*VLOOKUP('Форма 1'!$G60,'Предельники 2022'!$B$4:$X$28,'Форма 1'!Z$7),2),"")</f>
        <v/>
      </c>
      <c r="H60" s="53" t="str">
        <f>IF(ISNUMBER('Форма 1'!AA60),ROUND('Форма 1'!$I60*VLOOKUP('Форма 1'!$G60,'Предельники 2022'!$B$4:$X$28,'Форма 1'!AA$7),2),"")</f>
        <v/>
      </c>
      <c r="I60" s="53" t="str">
        <f>IF(ISNUMBER('Форма 1'!AB60),ROUND('Форма 1'!$I60*VLOOKUP('Форма 1'!$G60,'Предельники 2022'!$B$4:$X$28,'Форма 1'!AB$7),2),"")</f>
        <v/>
      </c>
      <c r="J60" s="53" t="str">
        <f>IF(ISNUMBER('Форма 1'!AC60),ROUND('Форма 1'!$I60*VLOOKUP('Форма 1'!$G60,'Предельники 2022'!$B$4:$X$28,'Форма 1'!AC$7),2),"")</f>
        <v/>
      </c>
      <c r="K60" s="53" t="str">
        <f>IF(ISNUMBER('Форма 1'!AD60),ROUND('Форма 1'!$I60*VLOOKUP('Форма 1'!$G60,'Предельники 2022'!$B$4:$X$28,'Форма 1'!AD$7),2),"")</f>
        <v/>
      </c>
      <c r="L60" s="54" t="str">
        <f>IF(ISBLANK('Форма 1'!AE60),"",'Форма 1'!AE60)</f>
        <v/>
      </c>
      <c r="M60" s="55" t="str">
        <f>IF(ISBLANK('Форма 1'!AF60),"",'Форма 1'!AF60)</f>
        <v/>
      </c>
      <c r="N60" s="53" t="str">
        <f>IF(ISNUMBER('Форма 1'!AG60),ROUND('Форма 1'!$I60*VLOOKUP('Форма 1'!$G60,'Предельники 2022'!$B$4:$X$28,'Форма 1'!AG$7),2),"")</f>
        <v/>
      </c>
      <c r="O60" s="53">
        <f>IF(ISNUMBER('Форма 1'!$AH60),ROUND('Форма 1'!$I60*VLOOKUP('Форма 1'!$G60,'Предельники 2022'!$B$4:$X$28,'Форма 1'!$AH$7,0),2),"")</f>
        <v>12890895.109999999</v>
      </c>
      <c r="P60" s="53" t="str">
        <f>IF(ISNUMBER('Форма 1'!$AI60),ROUND('Форма 1'!$I60*VLOOKUP('Форма 1'!$G60,'Предельники 2022'!$B$4:$X$28,'Форма 1'!$AI$7,0),2),"")</f>
        <v/>
      </c>
      <c r="Q60" s="53" t="str">
        <f>IF(ISNUMBER('Форма 1'!$AJ60),ROUND('Форма 1'!$I60*VLOOKUP('Форма 1'!$G60,'Предельники 2022'!$B$4:$X$28,'Форма 1'!$AJ$7,0),2),"")</f>
        <v/>
      </c>
      <c r="R60" s="53" t="str">
        <f>IF(ISNUMBER('Форма 1'!AK60),ROUND('Форма 1'!$I60*VLOOKUP('Форма 1'!$G60,'Предельники 2022'!$B$4:$X$28,'Форма 1'!AK$7),2),"")</f>
        <v/>
      </c>
      <c r="S60" s="55" t="str">
        <f t="shared" si="4"/>
        <v/>
      </c>
      <c r="T60" s="55" t="str">
        <f>IF(ISNUMBER('Форма 1'!AL60),INDEX('Предельники 2022'!$C$4:$X$28,MATCH('Форма 1'!$H60,'Предельники 2022'!$B$4:$B$28,0),MATCH(T$5,'Предельники 2022'!$C$3:$X$3,0)),"")</f>
        <v/>
      </c>
      <c r="U60" s="55" t="str">
        <f>IF(ISNUMBER('Форма 1'!AM60),INDEX('Предельники 2022'!$C$4:$X$28,MATCH('Форма 1'!$H60,'Предельники 2022'!$B$4:$B$28,0),MATCH(U$5,'Предельники 2022'!$C$3:$X$3,0)),"")</f>
        <v/>
      </c>
      <c r="V60" s="55" t="str">
        <f>IF(ISNUMBER('Форма 1'!AN60),INDEX('Предельники 2022'!$C$4:$X$28,MATCH('Форма 1'!$H60,'Предельники 2022'!$B$4:$B$28,0),MATCH(V$5,'Предельники 2022'!$C$3:$X$3,0)),"")</f>
        <v/>
      </c>
      <c r="W60" s="55" t="str">
        <f>IF(ISNUMBER('Форма 1'!AO60),INDEX('Предельники 2022'!$C$4:$X$28,MATCH('Форма 1'!$H60,'Предельники 2022'!$B$4:$B$28,0),MATCH(W$5,'Предельники 2022'!$C$3:$X$3,0)),"")</f>
        <v/>
      </c>
      <c r="X60" s="53" t="str">
        <f>IF(ISNUMBER('Форма 1'!AP60),ROUND('Форма 1'!$I60*VLOOKUP('Форма 1'!$G60,'Предельники 2022'!$B$4:$X$28,'Форма 1'!AP$7),2),"")</f>
        <v/>
      </c>
      <c r="Y60" s="53" t="str">
        <f>IF(ISNUMBER('Форма 1'!AQ60),ROUND('Форма 1'!$I60*VLOOKUP('Форма 1'!$G60,'Предельники 2022'!$B$4:$X$28,'Форма 1'!AQ$7),2),"")</f>
        <v/>
      </c>
      <c r="Z60" s="53" t="str">
        <f>IF(ISNUMBER('Форма 1'!AR60),ROUND('Форма 1'!$I60*VLOOKUP('Форма 1'!$G60,'Предельники 2022'!$B$4:$X$28,'Форма 1'!AR$7),2),"")</f>
        <v/>
      </c>
      <c r="AA60" s="55"/>
    </row>
    <row r="61" spans="1:27" x14ac:dyDescent="0.25">
      <c r="A61" s="52">
        <f t="shared" si="0"/>
        <v>31</v>
      </c>
      <c r="B61" s="94" t="str">
        <f>IF(ISBLANK('Форма 1'!B61),"",'Форма 1'!B61)</f>
        <v>город Пермь</v>
      </c>
      <c r="C61" s="161" t="str">
        <f>IF(ISBLANK('Форма 1'!C61),"",'Форма 1'!C61)</f>
        <v>г. Пермь, ул. Красноводская, д. 6</v>
      </c>
      <c r="D61" s="51">
        <f>IF(ISBLANK(C61),"Введите адрес",IF(C61='Форма 1'!C61,SUM(E61:K61,M61:S61,X61:AA61),"Ошибка в адресе!"))</f>
        <v>68238.48</v>
      </c>
      <c r="E61" s="53" t="str">
        <f>IF(ISNUMBER('Форма 1'!X61),ROUND('Форма 1'!$I61*VLOOKUP('Форма 1'!$G61,'Предельники 2022'!$B$4:$X$28,'Форма 1'!X$7),2),"")</f>
        <v/>
      </c>
      <c r="F61" s="53" t="str">
        <f>IF(ISNUMBER('Форма 1'!Y61),ROUND('Форма 1'!$I61*VLOOKUP('Форма 1'!$G61,'Предельники 2022'!$B$4:$X$28,'Форма 1'!Y$7),2),"")</f>
        <v/>
      </c>
      <c r="G61" s="53" t="str">
        <f>IF(ISNUMBER('Форма 1'!Z61),ROUND('Форма 1'!$I61*VLOOKUP('Форма 1'!$G61,'Предельники 2022'!$B$4:$X$28,'Форма 1'!Z$7),2),"")</f>
        <v/>
      </c>
      <c r="H61" s="53" t="str">
        <f>IF(ISNUMBER('Форма 1'!AA61),ROUND('Форма 1'!$I61*VLOOKUP('Форма 1'!$G61,'Предельники 2022'!$B$4:$X$28,'Форма 1'!AA$7),2),"")</f>
        <v/>
      </c>
      <c r="I61" s="53" t="str">
        <f>IF(ISNUMBER('Форма 1'!AB61),ROUND('Форма 1'!$I61*VLOOKUP('Форма 1'!$G61,'Предельники 2022'!$B$4:$X$28,'Форма 1'!AB$7),2),"")</f>
        <v/>
      </c>
      <c r="J61" s="53" t="str">
        <f>IF(ISNUMBER('Форма 1'!AC61),ROUND('Форма 1'!$I61*VLOOKUP('Форма 1'!$G61,'Предельники 2022'!$B$4:$X$28,'Форма 1'!AC$7),2),"")</f>
        <v/>
      </c>
      <c r="K61" s="53" t="str">
        <f>IF(ISNUMBER('Форма 1'!AD61),ROUND('Форма 1'!$I61*VLOOKUP('Форма 1'!$G61,'Предельники 2022'!$B$4:$X$28,'Форма 1'!AD$7),2),"")</f>
        <v/>
      </c>
      <c r="L61" s="54" t="str">
        <f>IF(ISBLANK('Форма 1'!AE61),"",'Форма 1'!AE61)</f>
        <v/>
      </c>
      <c r="M61" s="55" t="str">
        <f>IF(ISBLANK('Форма 1'!AF61),"",'Форма 1'!AF61)</f>
        <v/>
      </c>
      <c r="N61" s="53" t="str">
        <f>IF(ISNUMBER('Форма 1'!AG61),ROUND('Форма 1'!$I61*VLOOKUP('Форма 1'!$G61,'Предельники 2022'!$B$4:$X$28,'Форма 1'!AG$7),2),"")</f>
        <v/>
      </c>
      <c r="O61" s="53" t="str">
        <f>IF(ISNUMBER('Форма 1'!$AH61),ROUND('Форма 1'!$I61*VLOOKUP('Форма 1'!$G61,'Предельники 2022'!$B$4:$X$28,'Форма 1'!$AH$7,0),2),"")</f>
        <v/>
      </c>
      <c r="P61" s="53" t="str">
        <f>IF(ISNUMBER('Форма 1'!$AI61),ROUND('Форма 1'!$I61*VLOOKUP('Форма 1'!$G61,'Предельники 2022'!$B$4:$X$28,'Форма 1'!$AI$7,0),2),"")</f>
        <v/>
      </c>
      <c r="Q61" s="53" t="str">
        <f>IF(ISNUMBER('Форма 1'!$AJ61),ROUND('Форма 1'!$I61*VLOOKUP('Форма 1'!$G61,'Предельники 2022'!$B$4:$X$28,'Форма 1'!$AJ$7,0),2),"")</f>
        <v/>
      </c>
      <c r="R61" s="53" t="str">
        <f>IF(ISNUMBER('Форма 1'!AK61),ROUND('Форма 1'!$I61*VLOOKUP('Форма 1'!$G61,'Предельники 2022'!$B$4:$X$28,'Форма 1'!AK$7),2),"")</f>
        <v/>
      </c>
      <c r="S61" s="55" t="str">
        <f t="shared" si="4"/>
        <v/>
      </c>
      <c r="T61" s="55" t="str">
        <f>IF(ISNUMBER('Форма 1'!AL61),INDEX('Предельники 2022'!$C$4:$X$28,MATCH('Форма 1'!$H61,'Предельники 2022'!$B$4:$B$28,0),MATCH(T$5,'Предельники 2022'!$C$3:$X$3,0)),"")</f>
        <v/>
      </c>
      <c r="U61" s="55" t="str">
        <f>IF(ISNUMBER('Форма 1'!AM61),INDEX('Предельники 2022'!$C$4:$X$28,MATCH('Форма 1'!$H61,'Предельники 2022'!$B$4:$B$28,0),MATCH(U$5,'Предельники 2022'!$C$3:$X$3,0)),"")</f>
        <v/>
      </c>
      <c r="V61" s="55" t="str">
        <f>IF(ISNUMBER('Форма 1'!AN61),INDEX('Предельники 2022'!$C$4:$X$28,MATCH('Форма 1'!$H61,'Предельники 2022'!$B$4:$B$28,0),MATCH(V$5,'Предельники 2022'!$C$3:$X$3,0)),"")</f>
        <v/>
      </c>
      <c r="W61" s="55" t="str">
        <f>IF(ISNUMBER('Форма 1'!AO61),INDEX('Предельники 2022'!$C$4:$X$28,MATCH('Форма 1'!$H61,'Предельники 2022'!$B$4:$B$28,0),MATCH(W$5,'Предельники 2022'!$C$3:$X$3,0)),"")</f>
        <v/>
      </c>
      <c r="X61" s="53" t="str">
        <f>IF(ISNUMBER('Форма 1'!AP61),ROUND('Форма 1'!$I61*VLOOKUP('Форма 1'!$G61,'Предельники 2022'!$B$4:$X$28,'Форма 1'!AP$7),2),"")</f>
        <v/>
      </c>
      <c r="Y61" s="53" t="str">
        <f>IF(ISNUMBER('Форма 1'!AQ61),ROUND('Форма 1'!$I61*VLOOKUP('Форма 1'!$G61,'Предельники 2022'!$B$4:$X$28,'Форма 1'!AQ$7),2),"")</f>
        <v/>
      </c>
      <c r="Z61" s="53">
        <f>IF(ISNUMBER('Форма 1'!AR61),ROUND('Форма 1'!$I61*VLOOKUP('Форма 1'!$G61,'Предельники 2022'!$B$4:$X$28,'Форма 1'!AR$7),2),"")</f>
        <v>68238.48</v>
      </c>
      <c r="AA61" s="55"/>
    </row>
    <row r="62" spans="1:27" x14ac:dyDescent="0.25">
      <c r="A62" s="52">
        <f t="shared" si="0"/>
        <v>32</v>
      </c>
      <c r="B62" s="94" t="str">
        <f>IF(ISBLANK('Форма 1'!B62),"",'Форма 1'!B62)</f>
        <v>город Пермь</v>
      </c>
      <c r="C62" s="161" t="str">
        <f>IF(ISBLANK('Форма 1'!C62),"",'Форма 1'!C62)</f>
        <v>г. Пермь, ул. Краснополянская, д. 6</v>
      </c>
      <c r="D62" s="51">
        <f>IF(ISBLANK(C62),"Введите адрес",IF(C62='Форма 1'!C62,SUM(E62:K62,M62:S62,X62:AA62),"Ошибка в адресе!"))</f>
        <v>5314755.92</v>
      </c>
      <c r="E62" s="53" t="str">
        <f>IF(ISNUMBER('Форма 1'!X62),ROUND('Форма 1'!$I62*VLOOKUP('Форма 1'!$G62,'Предельники 2022'!$B$4:$X$28,'Форма 1'!X$7),2),"")</f>
        <v/>
      </c>
      <c r="F62" s="53">
        <f>IF(ISNUMBER('Форма 1'!Y62),ROUND('Форма 1'!$I62*VLOOKUP('Форма 1'!$G62,'Предельники 2022'!$B$4:$X$28,'Форма 1'!Y$7),2),"")</f>
        <v>5314755.92</v>
      </c>
      <c r="G62" s="53" t="str">
        <f>IF(ISNUMBER('Форма 1'!Z62),ROUND('Форма 1'!$I62*VLOOKUP('Форма 1'!$G62,'Предельники 2022'!$B$4:$X$28,'Форма 1'!Z$7),2),"")</f>
        <v/>
      </c>
      <c r="H62" s="53" t="str">
        <f>IF(ISNUMBER('Форма 1'!AA62),ROUND('Форма 1'!$I62*VLOOKUP('Форма 1'!$G62,'Предельники 2022'!$B$4:$X$28,'Форма 1'!AA$7),2),"")</f>
        <v/>
      </c>
      <c r="I62" s="53" t="str">
        <f>IF(ISNUMBER('Форма 1'!AB62),ROUND('Форма 1'!$I62*VLOOKUP('Форма 1'!$G62,'Предельники 2022'!$B$4:$X$28,'Форма 1'!AB$7),2),"")</f>
        <v/>
      </c>
      <c r="J62" s="53" t="str">
        <f>IF(ISNUMBER('Форма 1'!AC62),ROUND('Форма 1'!$I62*VLOOKUP('Форма 1'!$G62,'Предельники 2022'!$B$4:$X$28,'Форма 1'!AC$7),2),"")</f>
        <v/>
      </c>
      <c r="K62" s="53" t="str">
        <f>IF(ISNUMBER('Форма 1'!AD62),ROUND('Форма 1'!$I62*VLOOKUP('Форма 1'!$G62,'Предельники 2022'!$B$4:$X$28,'Форма 1'!AD$7),2),"")</f>
        <v/>
      </c>
      <c r="L62" s="54" t="str">
        <f>IF(ISBLANK('Форма 1'!AE62),"",'Форма 1'!AE62)</f>
        <v/>
      </c>
      <c r="M62" s="55" t="str">
        <f>IF(ISBLANK('Форма 1'!AF62),"",'Форма 1'!AF62)</f>
        <v/>
      </c>
      <c r="N62" s="53" t="str">
        <f>IF(ISNUMBER('Форма 1'!AG62),ROUND('Форма 1'!$I62*VLOOKUP('Форма 1'!$G62,'Предельники 2022'!$B$4:$X$28,'Форма 1'!AG$7),2),"")</f>
        <v/>
      </c>
      <c r="O62" s="53" t="str">
        <f>IF(ISNUMBER('Форма 1'!$AH62),ROUND('Форма 1'!$I62*VLOOKUP('Форма 1'!$G62,'Предельники 2022'!$B$4:$X$28,'Форма 1'!$AH$7,0),2),"")</f>
        <v/>
      </c>
      <c r="P62" s="53" t="str">
        <f>IF(ISNUMBER('Форма 1'!$AI62),ROUND('Форма 1'!$I62*VLOOKUP('Форма 1'!$G62,'Предельники 2022'!$B$4:$X$28,'Форма 1'!$AI$7,0),2),"")</f>
        <v/>
      </c>
      <c r="Q62" s="53" t="str">
        <f>IF(ISNUMBER('Форма 1'!$AJ62),ROUND('Форма 1'!$I62*VLOOKUP('Форма 1'!$G62,'Предельники 2022'!$B$4:$X$28,'Форма 1'!$AJ$7,0),2),"")</f>
        <v/>
      </c>
      <c r="R62" s="53" t="str">
        <f>IF(ISNUMBER('Форма 1'!AK62),ROUND('Форма 1'!$I62*VLOOKUP('Форма 1'!$G62,'Предельники 2022'!$B$4:$X$28,'Форма 1'!AK$7),2),"")</f>
        <v/>
      </c>
      <c r="S62" s="55" t="str">
        <f t="shared" si="4"/>
        <v/>
      </c>
      <c r="T62" s="55" t="str">
        <f>IF(ISNUMBER('Форма 1'!AL62),INDEX('Предельники 2022'!$C$4:$X$28,MATCH('Форма 1'!$H62,'Предельники 2022'!$B$4:$B$28,0),MATCH(T$5,'Предельники 2022'!$C$3:$X$3,0)),"")</f>
        <v/>
      </c>
      <c r="U62" s="55" t="str">
        <f>IF(ISNUMBER('Форма 1'!AM62),INDEX('Предельники 2022'!$C$4:$X$28,MATCH('Форма 1'!$H62,'Предельники 2022'!$B$4:$B$28,0),MATCH(U$5,'Предельники 2022'!$C$3:$X$3,0)),"")</f>
        <v/>
      </c>
      <c r="V62" s="55" t="str">
        <f>IF(ISNUMBER('Форма 1'!AN62),INDEX('Предельники 2022'!$C$4:$X$28,MATCH('Форма 1'!$H62,'Предельники 2022'!$B$4:$B$28,0),MATCH(V$5,'Предельники 2022'!$C$3:$X$3,0)),"")</f>
        <v/>
      </c>
      <c r="W62" s="55" t="str">
        <f>IF(ISNUMBER('Форма 1'!AO62),INDEX('Предельники 2022'!$C$4:$X$28,MATCH('Форма 1'!$H62,'Предельники 2022'!$B$4:$B$28,0),MATCH(W$5,'Предельники 2022'!$C$3:$X$3,0)),"")</f>
        <v/>
      </c>
      <c r="X62" s="53" t="str">
        <f>IF(ISNUMBER('Форма 1'!AP62),ROUND('Форма 1'!$I62*VLOOKUP('Форма 1'!$G62,'Предельники 2022'!$B$4:$X$28,'Форма 1'!AP$7),2),"")</f>
        <v/>
      </c>
      <c r="Y62" s="53" t="str">
        <f>IF(ISNUMBER('Форма 1'!AQ62),ROUND('Форма 1'!$I62*VLOOKUP('Форма 1'!$G62,'Предельники 2022'!$B$4:$X$28,'Форма 1'!AQ$7),2),"")</f>
        <v/>
      </c>
      <c r="Z62" s="53" t="str">
        <f>IF(ISNUMBER('Форма 1'!AR62),ROUND('Форма 1'!$I62*VLOOKUP('Форма 1'!$G62,'Предельники 2022'!$B$4:$X$28,'Форма 1'!AR$7),2),"")</f>
        <v/>
      </c>
      <c r="AA62" s="55"/>
    </row>
    <row r="63" spans="1:27" x14ac:dyDescent="0.25">
      <c r="A63" s="52">
        <f t="shared" si="0"/>
        <v>33</v>
      </c>
      <c r="B63" s="94" t="str">
        <f>IF(ISBLANK('Форма 1'!B63),"",'Форма 1'!B63)</f>
        <v>город Пермь</v>
      </c>
      <c r="C63" s="161" t="str">
        <f>IF(ISBLANK('Форма 1'!C63),"",'Форма 1'!C63)</f>
        <v>г. Пермь, ул. Крисанова, д. 23</v>
      </c>
      <c r="D63" s="51">
        <f>IF(ISBLANK(C63),"Введите адрес",IF(C63='Форма 1'!C63,SUM(E63:K63,M63:S63,X63:AA63),"Ошибка в адресе!"))</f>
        <v>1363612.52</v>
      </c>
      <c r="E63" s="53">
        <f>IF(ISNUMBER('Форма 1'!X63),ROUND('Форма 1'!$I63*VLOOKUP('Форма 1'!$G63,'Предельники 2022'!$B$4:$X$28,'Форма 1'!X$7),2),"")</f>
        <v>1363612.52</v>
      </c>
      <c r="F63" s="53" t="str">
        <f>IF(ISNUMBER('Форма 1'!Y63),ROUND('Форма 1'!$I63*VLOOKUP('Форма 1'!$G63,'Предельники 2022'!$B$4:$X$28,'Форма 1'!Y$7),2),"")</f>
        <v/>
      </c>
      <c r="G63" s="53" t="str">
        <f>IF(ISNUMBER('Форма 1'!Z63),ROUND('Форма 1'!$I63*VLOOKUP('Форма 1'!$G63,'Предельники 2022'!$B$4:$X$28,'Форма 1'!Z$7),2),"")</f>
        <v/>
      </c>
      <c r="H63" s="53" t="str">
        <f>IF(ISNUMBER('Форма 1'!AA63),ROUND('Форма 1'!$I63*VLOOKUP('Форма 1'!$G63,'Предельники 2022'!$B$4:$X$28,'Форма 1'!AA$7),2),"")</f>
        <v/>
      </c>
      <c r="I63" s="53" t="str">
        <f>IF(ISNUMBER('Форма 1'!AB63),ROUND('Форма 1'!$I63*VLOOKUP('Форма 1'!$G63,'Предельники 2022'!$B$4:$X$28,'Форма 1'!AB$7),2),"")</f>
        <v/>
      </c>
      <c r="J63" s="53" t="str">
        <f>IF(ISNUMBER('Форма 1'!AC63),ROUND('Форма 1'!$I63*VLOOKUP('Форма 1'!$G63,'Предельники 2022'!$B$4:$X$28,'Форма 1'!AC$7),2),"")</f>
        <v/>
      </c>
      <c r="K63" s="53" t="str">
        <f>IF(ISNUMBER('Форма 1'!AD63),ROUND('Форма 1'!$I63*VLOOKUP('Форма 1'!$G63,'Предельники 2022'!$B$4:$X$28,'Форма 1'!AD$7),2),"")</f>
        <v/>
      </c>
      <c r="L63" s="54" t="str">
        <f>IF(ISBLANK('Форма 1'!AE63),"",'Форма 1'!AE63)</f>
        <v/>
      </c>
      <c r="M63" s="55" t="str">
        <f>IF(ISBLANK('Форма 1'!AF63),"",'Форма 1'!AF63)</f>
        <v/>
      </c>
      <c r="N63" s="53" t="str">
        <f>IF(ISNUMBER('Форма 1'!AG63),ROUND('Форма 1'!$I63*VLOOKUP('Форма 1'!$G63,'Предельники 2022'!$B$4:$X$28,'Форма 1'!AG$7),2),"")</f>
        <v/>
      </c>
      <c r="O63" s="53" t="str">
        <f>IF(ISNUMBER('Форма 1'!$AH63),ROUND('Форма 1'!$I63*VLOOKUP('Форма 1'!$G63,'Предельники 2022'!$B$4:$X$28,'Форма 1'!$AH$7,0),2),"")</f>
        <v/>
      </c>
      <c r="P63" s="53" t="str">
        <f>IF(ISNUMBER('Форма 1'!$AI63),ROUND('Форма 1'!$I63*VLOOKUP('Форма 1'!$G63,'Предельники 2022'!$B$4:$X$28,'Форма 1'!$AI$7,0),2),"")</f>
        <v/>
      </c>
      <c r="Q63" s="53" t="str">
        <f>IF(ISNUMBER('Форма 1'!$AJ63),ROUND('Форма 1'!$I63*VLOOKUP('Форма 1'!$G63,'Предельники 2022'!$B$4:$X$28,'Форма 1'!$AJ$7,0),2),"")</f>
        <v/>
      </c>
      <c r="R63" s="53" t="str">
        <f>IF(ISNUMBER('Форма 1'!AK63),ROUND('Форма 1'!$I63*VLOOKUP('Форма 1'!$G63,'Предельники 2022'!$B$4:$X$28,'Форма 1'!AK$7),2),"")</f>
        <v/>
      </c>
      <c r="S63" s="55" t="str">
        <f t="shared" si="4"/>
        <v/>
      </c>
      <c r="T63" s="55" t="str">
        <f>IF(ISNUMBER('Форма 1'!AL63),INDEX('Предельники 2022'!$C$4:$X$28,MATCH('Форма 1'!$H63,'Предельники 2022'!$B$4:$B$28,0),MATCH(T$5,'Предельники 2022'!$C$3:$X$3,0)),"")</f>
        <v/>
      </c>
      <c r="U63" s="55" t="str">
        <f>IF(ISNUMBER('Форма 1'!AM63),INDEX('Предельники 2022'!$C$4:$X$28,MATCH('Форма 1'!$H63,'Предельники 2022'!$B$4:$B$28,0),MATCH(U$5,'Предельники 2022'!$C$3:$X$3,0)),"")</f>
        <v/>
      </c>
      <c r="V63" s="55" t="str">
        <f>IF(ISNUMBER('Форма 1'!AN63),INDEX('Предельники 2022'!$C$4:$X$28,MATCH('Форма 1'!$H63,'Предельники 2022'!$B$4:$B$28,0),MATCH(V$5,'Предельники 2022'!$C$3:$X$3,0)),"")</f>
        <v/>
      </c>
      <c r="W63" s="55" t="str">
        <f>IF(ISNUMBER('Форма 1'!AO63),INDEX('Предельники 2022'!$C$4:$X$28,MATCH('Форма 1'!$H63,'Предельники 2022'!$B$4:$B$28,0),MATCH(W$5,'Предельники 2022'!$C$3:$X$3,0)),"")</f>
        <v/>
      </c>
      <c r="X63" s="53" t="str">
        <f>IF(ISNUMBER('Форма 1'!AP63),ROUND('Форма 1'!$I63*VLOOKUP('Форма 1'!$G63,'Предельники 2022'!$B$4:$X$28,'Форма 1'!AP$7),2),"")</f>
        <v/>
      </c>
      <c r="Y63" s="53" t="str">
        <f>IF(ISNUMBER('Форма 1'!AQ63),ROUND('Форма 1'!$I63*VLOOKUP('Форма 1'!$G63,'Предельники 2022'!$B$4:$X$28,'Форма 1'!AQ$7),2),"")</f>
        <v/>
      </c>
      <c r="Z63" s="53" t="str">
        <f>IF(ISNUMBER('Форма 1'!AR63),ROUND('Форма 1'!$I63*VLOOKUP('Форма 1'!$G63,'Предельники 2022'!$B$4:$X$28,'Форма 1'!AR$7),2),"")</f>
        <v/>
      </c>
      <c r="AA63" s="55"/>
    </row>
    <row r="64" spans="1:27" x14ac:dyDescent="0.25">
      <c r="A64" s="52">
        <f t="shared" si="0"/>
        <v>34</v>
      </c>
      <c r="B64" s="94" t="str">
        <f>IF(ISBLANK('Форма 1'!B64),"",'Форма 1'!B64)</f>
        <v>город Пермь</v>
      </c>
      <c r="C64" s="161" t="str">
        <f>IF(ISBLANK('Форма 1'!C64),"",'Форма 1'!C64)</f>
        <v>г. Пермь, ул. Кронита, д. 6</v>
      </c>
      <c r="D64" s="51">
        <f>IF(ISBLANK(C64),"Введите адрес",IF(C64='Форма 1'!C64,SUM(E64:K64,M64:S64,X64:AA64),"Ошибка в адресе!"))</f>
        <v>2484982.86</v>
      </c>
      <c r="E64" s="53">
        <f>IF(ISNUMBER('Форма 1'!X64),ROUND('Форма 1'!$I64*VLOOKUP('Форма 1'!$G64,'Предельники 2022'!$B$4:$X$28,'Форма 1'!X$7),2),"")</f>
        <v>2484982.86</v>
      </c>
      <c r="F64" s="53" t="str">
        <f>IF(ISNUMBER('Форма 1'!Y64),ROUND('Форма 1'!$I64*VLOOKUP('Форма 1'!$G64,'Предельники 2022'!$B$4:$X$28,'Форма 1'!Y$7),2),"")</f>
        <v/>
      </c>
      <c r="G64" s="53" t="str">
        <f>IF(ISNUMBER('Форма 1'!Z64),ROUND('Форма 1'!$I64*VLOOKUP('Форма 1'!$G64,'Предельники 2022'!$B$4:$X$28,'Форма 1'!Z$7),2),"")</f>
        <v/>
      </c>
      <c r="H64" s="53" t="str">
        <f>IF(ISNUMBER('Форма 1'!AA64),ROUND('Форма 1'!$I64*VLOOKUP('Форма 1'!$G64,'Предельники 2022'!$B$4:$X$28,'Форма 1'!AA$7),2),"")</f>
        <v/>
      </c>
      <c r="I64" s="53" t="str">
        <f>IF(ISNUMBER('Форма 1'!AB64),ROUND('Форма 1'!$I64*VLOOKUP('Форма 1'!$G64,'Предельники 2022'!$B$4:$X$28,'Форма 1'!AB$7),2),"")</f>
        <v/>
      </c>
      <c r="J64" s="53" t="str">
        <f>IF(ISNUMBER('Форма 1'!AC64),ROUND('Форма 1'!$I64*VLOOKUP('Форма 1'!$G64,'Предельники 2022'!$B$4:$X$28,'Форма 1'!AC$7),2),"")</f>
        <v/>
      </c>
      <c r="K64" s="53" t="str">
        <f>IF(ISNUMBER('Форма 1'!AD64),ROUND('Форма 1'!$I64*VLOOKUP('Форма 1'!$G64,'Предельники 2022'!$B$4:$X$28,'Форма 1'!AD$7),2),"")</f>
        <v/>
      </c>
      <c r="L64" s="54" t="str">
        <f>IF(ISBLANK('Форма 1'!AE64),"",'Форма 1'!AE64)</f>
        <v/>
      </c>
      <c r="M64" s="55" t="str">
        <f>IF(ISBLANK('Форма 1'!AF64),"",'Форма 1'!AF64)</f>
        <v/>
      </c>
      <c r="N64" s="53" t="str">
        <f>IF(ISNUMBER('Форма 1'!AG64),ROUND('Форма 1'!$I64*VLOOKUP('Форма 1'!$G64,'Предельники 2022'!$B$4:$X$28,'Форма 1'!AG$7),2),"")</f>
        <v/>
      </c>
      <c r="O64" s="53" t="str">
        <f>IF(ISNUMBER('Форма 1'!$AH64),ROUND('Форма 1'!$I64*VLOOKUP('Форма 1'!$G64,'Предельники 2022'!$B$4:$X$28,'Форма 1'!$AH$7,0),2),"")</f>
        <v/>
      </c>
      <c r="P64" s="53" t="str">
        <f>IF(ISNUMBER('Форма 1'!$AI64),ROUND('Форма 1'!$I64*VLOOKUP('Форма 1'!$G64,'Предельники 2022'!$B$4:$X$28,'Форма 1'!$AI$7,0),2),"")</f>
        <v/>
      </c>
      <c r="Q64" s="53" t="str">
        <f>IF(ISNUMBER('Форма 1'!$AJ64),ROUND('Форма 1'!$I64*VLOOKUP('Форма 1'!$G64,'Предельники 2022'!$B$4:$X$28,'Форма 1'!$AJ$7,0),2),"")</f>
        <v/>
      </c>
      <c r="R64" s="53" t="str">
        <f>IF(ISNUMBER('Форма 1'!AK64),ROUND('Форма 1'!$I64*VLOOKUP('Форма 1'!$G64,'Предельники 2022'!$B$4:$X$28,'Форма 1'!AK$7),2),"")</f>
        <v/>
      </c>
      <c r="S64" s="55" t="str">
        <f t="shared" si="4"/>
        <v/>
      </c>
      <c r="T64" s="55" t="str">
        <f>IF(ISNUMBER('Форма 1'!AL64),INDEX('Предельники 2022'!$C$4:$X$28,MATCH('Форма 1'!$H64,'Предельники 2022'!$B$4:$B$28,0),MATCH(T$5,'Предельники 2022'!$C$3:$X$3,0)),"")</f>
        <v/>
      </c>
      <c r="U64" s="55" t="str">
        <f>IF(ISNUMBER('Форма 1'!AM64),INDEX('Предельники 2022'!$C$4:$X$28,MATCH('Форма 1'!$H64,'Предельники 2022'!$B$4:$B$28,0),MATCH(U$5,'Предельники 2022'!$C$3:$X$3,0)),"")</f>
        <v/>
      </c>
      <c r="V64" s="55" t="str">
        <f>IF(ISNUMBER('Форма 1'!AN64),INDEX('Предельники 2022'!$C$4:$X$28,MATCH('Форма 1'!$H64,'Предельники 2022'!$B$4:$B$28,0),MATCH(V$5,'Предельники 2022'!$C$3:$X$3,0)),"")</f>
        <v/>
      </c>
      <c r="W64" s="55" t="str">
        <f>IF(ISNUMBER('Форма 1'!AO64),INDEX('Предельники 2022'!$C$4:$X$28,MATCH('Форма 1'!$H64,'Предельники 2022'!$B$4:$B$28,0),MATCH(W$5,'Предельники 2022'!$C$3:$X$3,0)),"")</f>
        <v/>
      </c>
      <c r="X64" s="53" t="str">
        <f>IF(ISNUMBER('Форма 1'!AP64),ROUND('Форма 1'!$I64*VLOOKUP('Форма 1'!$G64,'Предельники 2022'!$B$4:$X$28,'Форма 1'!AP$7),2),"")</f>
        <v/>
      </c>
      <c r="Y64" s="53" t="str">
        <f>IF(ISNUMBER('Форма 1'!AQ64),ROUND('Форма 1'!$I64*VLOOKUP('Форма 1'!$G64,'Предельники 2022'!$B$4:$X$28,'Форма 1'!AQ$7),2),"")</f>
        <v/>
      </c>
      <c r="Z64" s="53" t="str">
        <f>IF(ISNUMBER('Форма 1'!AR64),ROUND('Форма 1'!$I64*VLOOKUP('Форма 1'!$G64,'Предельники 2022'!$B$4:$X$28,'Форма 1'!AR$7),2),"")</f>
        <v/>
      </c>
      <c r="AA64" s="55"/>
    </row>
    <row r="65" spans="1:27" x14ac:dyDescent="0.25">
      <c r="A65" s="52">
        <f t="shared" si="0"/>
        <v>35</v>
      </c>
      <c r="B65" s="94" t="str">
        <f>IF(ISBLANK('Форма 1'!B65),"",'Форма 1'!B65)</f>
        <v>город Пермь</v>
      </c>
      <c r="C65" s="161" t="str">
        <f>IF(ISBLANK('Форма 1'!C65),"",'Форма 1'!C65)</f>
        <v>г. Пермь, ул. Крупской, д. 39</v>
      </c>
      <c r="D65" s="51">
        <f>IF(ISBLANK(C65),"Введите адрес",IF(C65='Форма 1'!C65,SUM(E65:K65,M65:S65,X65:AA65),"Ошибка в адресе!"))</f>
        <v>15160964.970000001</v>
      </c>
      <c r="E65" s="53" t="str">
        <f>IF(ISNUMBER('Форма 1'!X65),ROUND('Форма 1'!$I65*VLOOKUP('Форма 1'!$G65,'Предельники 2022'!$B$4:$X$28,'Форма 1'!X$7),2),"")</f>
        <v/>
      </c>
      <c r="F65" s="53" t="str">
        <f>IF(ISNUMBER('Форма 1'!Y65),ROUND('Форма 1'!$I65*VLOOKUP('Форма 1'!$G65,'Предельники 2022'!$B$4:$X$28,'Форма 1'!Y$7),2),"")</f>
        <v/>
      </c>
      <c r="G65" s="53" t="str">
        <f>IF(ISNUMBER('Форма 1'!Z65),ROUND('Форма 1'!$I65*VLOOKUP('Форма 1'!$G65,'Предельники 2022'!$B$4:$X$28,'Форма 1'!Z$7),2),"")</f>
        <v/>
      </c>
      <c r="H65" s="53" t="str">
        <f>IF(ISNUMBER('Форма 1'!AA65),ROUND('Форма 1'!$I65*VLOOKUP('Форма 1'!$G65,'Предельники 2022'!$B$4:$X$28,'Форма 1'!AA$7),2),"")</f>
        <v/>
      </c>
      <c r="I65" s="53" t="str">
        <f>IF(ISNUMBER('Форма 1'!AB65),ROUND('Форма 1'!$I65*VLOOKUP('Форма 1'!$G65,'Предельники 2022'!$B$4:$X$28,'Форма 1'!AB$7),2),"")</f>
        <v/>
      </c>
      <c r="J65" s="53" t="str">
        <f>IF(ISNUMBER('Форма 1'!AC65),ROUND('Форма 1'!$I65*VLOOKUP('Форма 1'!$G65,'Предельники 2022'!$B$4:$X$28,'Форма 1'!AC$7),2),"")</f>
        <v/>
      </c>
      <c r="K65" s="53" t="str">
        <f>IF(ISNUMBER('Форма 1'!AD65),ROUND('Форма 1'!$I65*VLOOKUP('Форма 1'!$G65,'Предельники 2022'!$B$4:$X$28,'Форма 1'!AD$7),2),"")</f>
        <v/>
      </c>
      <c r="L65" s="54" t="str">
        <f>IF(ISBLANK('Форма 1'!AE65),"",'Форма 1'!AE65)</f>
        <v/>
      </c>
      <c r="M65" s="55" t="str">
        <f>IF(ISBLANK('Форма 1'!AF65),"",'Форма 1'!AF65)</f>
        <v/>
      </c>
      <c r="N65" s="53">
        <f>IF(ISNUMBER('Форма 1'!AG65),ROUND('Форма 1'!$I65*VLOOKUP('Форма 1'!$G65,'Предельники 2022'!$B$4:$X$28,'Форма 1'!AG$7),2),"")</f>
        <v>15160964.970000001</v>
      </c>
      <c r="O65" s="53" t="str">
        <f>IF(ISNUMBER('Форма 1'!$AH65),ROUND('Форма 1'!$I65*VLOOKUP('Форма 1'!$G65,'Предельники 2022'!$B$4:$X$28,'Форма 1'!$AH$7,0),2),"")</f>
        <v/>
      </c>
      <c r="P65" s="53" t="str">
        <f>IF(ISNUMBER('Форма 1'!$AI65),ROUND('Форма 1'!$I65*VLOOKUP('Форма 1'!$G65,'Предельники 2022'!$B$4:$X$28,'Форма 1'!$AI$7,0),2),"")</f>
        <v/>
      </c>
      <c r="Q65" s="53" t="str">
        <f>IF(ISNUMBER('Форма 1'!$AJ65),ROUND('Форма 1'!$I65*VLOOKUP('Форма 1'!$G65,'Предельники 2022'!$B$4:$X$28,'Форма 1'!$AJ$7,0),2),"")</f>
        <v/>
      </c>
      <c r="R65" s="53" t="str">
        <f>IF(ISNUMBER('Форма 1'!AK65),ROUND('Форма 1'!$I65*VLOOKUP('Форма 1'!$G65,'Предельники 2022'!$B$4:$X$28,'Форма 1'!AK$7),2),"")</f>
        <v/>
      </c>
      <c r="S65" s="55" t="str">
        <f t="shared" si="4"/>
        <v/>
      </c>
      <c r="T65" s="55" t="str">
        <f>IF(ISNUMBER('Форма 1'!AL65),INDEX('Предельники 2022'!$C$4:$X$28,MATCH('Форма 1'!$H65,'Предельники 2022'!$B$4:$B$28,0),MATCH(T$5,'Предельники 2022'!$C$3:$X$3,0)),"")</f>
        <v/>
      </c>
      <c r="U65" s="55" t="str">
        <f>IF(ISNUMBER('Форма 1'!AM65),INDEX('Предельники 2022'!$C$4:$X$28,MATCH('Форма 1'!$H65,'Предельники 2022'!$B$4:$B$28,0),MATCH(U$5,'Предельники 2022'!$C$3:$X$3,0)),"")</f>
        <v/>
      </c>
      <c r="V65" s="55" t="str">
        <f>IF(ISNUMBER('Форма 1'!AN65),INDEX('Предельники 2022'!$C$4:$X$28,MATCH('Форма 1'!$H65,'Предельники 2022'!$B$4:$B$28,0),MATCH(V$5,'Предельники 2022'!$C$3:$X$3,0)),"")</f>
        <v/>
      </c>
      <c r="W65" s="55" t="str">
        <f>IF(ISNUMBER('Форма 1'!AO65),INDEX('Предельники 2022'!$C$4:$X$28,MATCH('Форма 1'!$H65,'Предельники 2022'!$B$4:$B$28,0),MATCH(W$5,'Предельники 2022'!$C$3:$X$3,0)),"")</f>
        <v/>
      </c>
      <c r="X65" s="53" t="str">
        <f>IF(ISNUMBER('Форма 1'!AP65),ROUND('Форма 1'!$I65*VLOOKUP('Форма 1'!$G65,'Предельники 2022'!$B$4:$X$28,'Форма 1'!AP$7),2),"")</f>
        <v/>
      </c>
      <c r="Y65" s="53" t="str">
        <f>IF(ISNUMBER('Форма 1'!AQ65),ROUND('Форма 1'!$I65*VLOOKUP('Форма 1'!$G65,'Предельники 2022'!$B$4:$X$28,'Форма 1'!AQ$7),2),"")</f>
        <v/>
      </c>
      <c r="Z65" s="53" t="str">
        <f>IF(ISNUMBER('Форма 1'!AR65),ROUND('Форма 1'!$I65*VLOOKUP('Форма 1'!$G65,'Предельники 2022'!$B$4:$X$28,'Форма 1'!AR$7),2),"")</f>
        <v/>
      </c>
      <c r="AA65" s="55"/>
    </row>
    <row r="66" spans="1:27" x14ac:dyDescent="0.25">
      <c r="A66" s="52">
        <f t="shared" si="0"/>
        <v>36</v>
      </c>
      <c r="B66" s="94" t="str">
        <f>IF(ISBLANK('Форма 1'!B66),"",'Форма 1'!B66)</f>
        <v>город Пермь</v>
      </c>
      <c r="C66" s="161" t="str">
        <f>IF(ISBLANK('Форма 1'!C66),"",'Форма 1'!C66)</f>
        <v>г. Пермь, ул. Крупской, д. 73</v>
      </c>
      <c r="D66" s="51">
        <f>IF(ISBLANK(C66),"Введите адрес",IF(C66='Форма 1'!C66,SUM(E66:K66,M66:S66,X66:AA66),"Ошибка в адресе!"))</f>
        <v>21645305.219999999</v>
      </c>
      <c r="E66" s="53" t="str">
        <f>IF(ISNUMBER('Форма 1'!X66),ROUND('Форма 1'!$I66*VLOOKUP('Форма 1'!$G66,'Предельники 2022'!$B$4:$X$28,'Форма 1'!X$7),2),"")</f>
        <v/>
      </c>
      <c r="F66" s="53" t="str">
        <f>IF(ISNUMBER('Форма 1'!Y66),ROUND('Форма 1'!$I66*VLOOKUP('Форма 1'!$G66,'Предельники 2022'!$B$4:$X$28,'Форма 1'!Y$7),2),"")</f>
        <v/>
      </c>
      <c r="G66" s="53" t="str">
        <f>IF(ISNUMBER('Форма 1'!Z66),ROUND('Форма 1'!$I66*VLOOKUP('Форма 1'!$G66,'Предельники 2022'!$B$4:$X$28,'Форма 1'!Z$7),2),"")</f>
        <v/>
      </c>
      <c r="H66" s="53">
        <f>IF(ISNUMBER('Форма 1'!AA66),ROUND('Форма 1'!$I66*VLOOKUP('Форма 1'!$G66,'Предельники 2022'!$B$4:$X$28,'Форма 1'!AA$7),2),"")</f>
        <v>1160444.45</v>
      </c>
      <c r="I66" s="53">
        <f>IF(ISNUMBER('Форма 1'!AB66),ROUND('Форма 1'!$I66*VLOOKUP('Форма 1'!$G66,'Предельники 2022'!$B$4:$X$28,'Форма 1'!AB$7),2),"")</f>
        <v>3057276.75</v>
      </c>
      <c r="J66" s="53" t="str">
        <f>IF(ISNUMBER('Форма 1'!AC66),ROUND('Форма 1'!$I66*VLOOKUP('Форма 1'!$G66,'Предельники 2022'!$B$4:$X$28,'Форма 1'!AC$7),2),"")</f>
        <v/>
      </c>
      <c r="K66" s="53" t="str">
        <f>IF(ISNUMBER('Форма 1'!AD66),ROUND('Форма 1'!$I66*VLOOKUP('Форма 1'!$G66,'Предельники 2022'!$B$4:$X$28,'Форма 1'!AD$7),2),"")</f>
        <v/>
      </c>
      <c r="L66" s="54" t="str">
        <f>IF(ISBLANK('Форма 1'!AE66),"",'Форма 1'!AE66)</f>
        <v/>
      </c>
      <c r="M66" s="55" t="str">
        <f>IF(ISBLANK('Форма 1'!AF66),"",'Форма 1'!AF66)</f>
        <v/>
      </c>
      <c r="N66" s="53" t="str">
        <f>IF(ISNUMBER('Форма 1'!AG66),ROUND('Форма 1'!$I66*VLOOKUP('Форма 1'!$G66,'Предельники 2022'!$B$4:$X$28,'Форма 1'!AG$7),2),"")</f>
        <v/>
      </c>
      <c r="O66" s="53">
        <f>IF(ISNUMBER('Форма 1'!$AH66),ROUND('Форма 1'!$I66*VLOOKUP('Форма 1'!$G66,'Предельники 2022'!$B$4:$X$28,'Форма 1'!$AH$7,0),2),"")</f>
        <v>17427584.02</v>
      </c>
      <c r="P66" s="53" t="str">
        <f>IF(ISNUMBER('Форма 1'!$AI66),ROUND('Форма 1'!$I66*VLOOKUP('Форма 1'!$G66,'Предельники 2022'!$B$4:$X$28,'Форма 1'!$AI$7,0),2),"")</f>
        <v/>
      </c>
      <c r="Q66" s="53" t="str">
        <f>IF(ISNUMBER('Форма 1'!$AJ66),ROUND('Форма 1'!$I66*VLOOKUP('Форма 1'!$G66,'Предельники 2022'!$B$4:$X$28,'Форма 1'!$AJ$7,0),2),"")</f>
        <v/>
      </c>
      <c r="R66" s="53" t="str">
        <f>IF(ISNUMBER('Форма 1'!AK66),ROUND('Форма 1'!$I66*VLOOKUP('Форма 1'!$G66,'Предельники 2022'!$B$4:$X$28,'Форма 1'!AK$7),2),"")</f>
        <v/>
      </c>
      <c r="S66" s="55" t="str">
        <f t="shared" si="4"/>
        <v/>
      </c>
      <c r="T66" s="55" t="str">
        <f>IF(ISNUMBER('Форма 1'!AL66),INDEX('Предельники 2022'!$C$4:$X$28,MATCH('Форма 1'!$H66,'Предельники 2022'!$B$4:$B$28,0),MATCH(T$5,'Предельники 2022'!$C$3:$X$3,0)),"")</f>
        <v/>
      </c>
      <c r="U66" s="55" t="str">
        <f>IF(ISNUMBER('Форма 1'!AM66),INDEX('Предельники 2022'!$C$4:$X$28,MATCH('Форма 1'!$H66,'Предельники 2022'!$B$4:$B$28,0),MATCH(U$5,'Предельники 2022'!$C$3:$X$3,0)),"")</f>
        <v/>
      </c>
      <c r="V66" s="55" t="str">
        <f>IF(ISNUMBER('Форма 1'!AN66),INDEX('Предельники 2022'!$C$4:$X$28,MATCH('Форма 1'!$H66,'Предельники 2022'!$B$4:$B$28,0),MATCH(V$5,'Предельники 2022'!$C$3:$X$3,0)),"")</f>
        <v/>
      </c>
      <c r="W66" s="55" t="str">
        <f>IF(ISNUMBER('Форма 1'!AO66),INDEX('Предельники 2022'!$C$4:$X$28,MATCH('Форма 1'!$H66,'Предельники 2022'!$B$4:$B$28,0),MATCH(W$5,'Предельники 2022'!$C$3:$X$3,0)),"")</f>
        <v/>
      </c>
      <c r="X66" s="53" t="str">
        <f>IF(ISNUMBER('Форма 1'!AP66),ROUND('Форма 1'!$I66*VLOOKUP('Форма 1'!$G66,'Предельники 2022'!$B$4:$X$28,'Форма 1'!AP$7),2),"")</f>
        <v/>
      </c>
      <c r="Y66" s="53" t="str">
        <f>IF(ISNUMBER('Форма 1'!AQ66),ROUND('Форма 1'!$I66*VLOOKUP('Форма 1'!$G66,'Предельники 2022'!$B$4:$X$28,'Форма 1'!AQ$7),2),"")</f>
        <v/>
      </c>
      <c r="Z66" s="53" t="str">
        <f>IF(ISNUMBER('Форма 1'!AR66),ROUND('Форма 1'!$I66*VLOOKUP('Форма 1'!$G66,'Предельники 2022'!$B$4:$X$28,'Форма 1'!AR$7),2),"")</f>
        <v/>
      </c>
      <c r="AA66" s="55"/>
    </row>
    <row r="67" spans="1:27" x14ac:dyDescent="0.25">
      <c r="A67" s="52">
        <f t="shared" si="0"/>
        <v>37</v>
      </c>
      <c r="B67" s="94" t="str">
        <f>IF(ISBLANK('Форма 1'!B67),"",'Форма 1'!B67)</f>
        <v>город Пермь</v>
      </c>
      <c r="C67" s="161" t="str">
        <f>IF(ISBLANK('Форма 1'!C67),"",'Форма 1'!C67)</f>
        <v>г. Пермь, ул. Крупской, д. 82А</v>
      </c>
      <c r="D67" s="51">
        <f>IF(ISBLANK(C67),"Введите адрес",IF(C67='Форма 1'!C67,SUM(E67:K67,M67:S67,X67:AA67),"Ошибка в адресе!"))</f>
        <v>23301009.740000002</v>
      </c>
      <c r="E67" s="53" t="str">
        <f>IF(ISNUMBER('Форма 1'!X67),ROUND('Форма 1'!$I67*VLOOKUP('Форма 1'!$G67,'Предельники 2022'!$B$4:$X$28,'Форма 1'!X$7),2),"")</f>
        <v/>
      </c>
      <c r="F67" s="53" t="str">
        <f>IF(ISNUMBER('Форма 1'!Y67),ROUND('Форма 1'!$I67*VLOOKUP('Форма 1'!$G67,'Предельники 2022'!$B$4:$X$28,'Форма 1'!Y$7),2),"")</f>
        <v/>
      </c>
      <c r="G67" s="53" t="str">
        <f>IF(ISNUMBER('Форма 1'!Z67),ROUND('Форма 1'!$I67*VLOOKUP('Форма 1'!$G67,'Предельники 2022'!$B$4:$X$28,'Форма 1'!Z$7),2),"")</f>
        <v/>
      </c>
      <c r="H67" s="53" t="str">
        <f>IF(ISNUMBER('Форма 1'!AA67),ROUND('Форма 1'!$I67*VLOOKUP('Форма 1'!$G67,'Предельники 2022'!$B$4:$X$28,'Форма 1'!AA$7),2),"")</f>
        <v/>
      </c>
      <c r="I67" s="53" t="str">
        <f>IF(ISNUMBER('Форма 1'!AB67),ROUND('Форма 1'!$I67*VLOOKUP('Форма 1'!$G67,'Предельники 2022'!$B$4:$X$28,'Форма 1'!AB$7),2),"")</f>
        <v/>
      </c>
      <c r="J67" s="53" t="str">
        <f>IF(ISNUMBER('Форма 1'!AC67),ROUND('Форма 1'!$I67*VLOOKUP('Форма 1'!$G67,'Предельники 2022'!$B$4:$X$28,'Форма 1'!AC$7),2),"")</f>
        <v/>
      </c>
      <c r="K67" s="53">
        <f>IF(ISNUMBER('Форма 1'!AD67),ROUND('Форма 1'!$I67*VLOOKUP('Форма 1'!$G67,'Предельники 2022'!$B$4:$X$28,'Форма 1'!AD$7),2),"")</f>
        <v>4194382.12</v>
      </c>
      <c r="L67" s="54" t="str">
        <f>IF(ISBLANK('Форма 1'!AE67),"",'Форма 1'!AE67)</f>
        <v/>
      </c>
      <c r="M67" s="55" t="str">
        <f>IF(ISBLANK('Форма 1'!AF67),"",'Форма 1'!AF67)</f>
        <v/>
      </c>
      <c r="N67" s="53" t="str">
        <f>IF(ISNUMBER('Форма 1'!AG67),ROUND('Форма 1'!$I67*VLOOKUP('Форма 1'!$G67,'Предельники 2022'!$B$4:$X$28,'Форма 1'!AG$7),2),"")</f>
        <v/>
      </c>
      <c r="O67" s="53">
        <f>IF(ISNUMBER('Форма 1'!$AH67),ROUND('Форма 1'!$I67*VLOOKUP('Форма 1'!$G67,'Предельники 2022'!$B$4:$X$28,'Форма 1'!$AH$7,0),2),"")</f>
        <v>19106627.620000001</v>
      </c>
      <c r="P67" s="53" t="str">
        <f>IF(ISNUMBER('Форма 1'!$AI67),ROUND('Форма 1'!$I67*VLOOKUP('Форма 1'!$G67,'Предельники 2022'!$B$4:$X$28,'Форма 1'!$AI$7,0),2),"")</f>
        <v/>
      </c>
      <c r="Q67" s="53" t="str">
        <f>IF(ISNUMBER('Форма 1'!$AJ67),ROUND('Форма 1'!$I67*VLOOKUP('Форма 1'!$G67,'Предельники 2022'!$B$4:$X$28,'Форма 1'!$AJ$7,0),2),"")</f>
        <v/>
      </c>
      <c r="R67" s="53" t="str">
        <f>IF(ISNUMBER('Форма 1'!AK67),ROUND('Форма 1'!$I67*VLOOKUP('Форма 1'!$G67,'Предельники 2022'!$B$4:$X$28,'Форма 1'!AK$7),2),"")</f>
        <v/>
      </c>
      <c r="S67" s="55" t="str">
        <f t="shared" si="4"/>
        <v/>
      </c>
      <c r="T67" s="55" t="str">
        <f>IF(ISNUMBER('Форма 1'!AL67),INDEX('Предельники 2022'!$C$4:$X$28,MATCH('Форма 1'!$H67,'Предельники 2022'!$B$4:$B$28,0),MATCH(T$5,'Предельники 2022'!$C$3:$X$3,0)),"")</f>
        <v/>
      </c>
      <c r="U67" s="55" t="str">
        <f>IF(ISNUMBER('Форма 1'!AM67),INDEX('Предельники 2022'!$C$4:$X$28,MATCH('Форма 1'!$H67,'Предельники 2022'!$B$4:$B$28,0),MATCH(U$5,'Предельники 2022'!$C$3:$X$3,0)),"")</f>
        <v/>
      </c>
      <c r="V67" s="55" t="str">
        <f>IF(ISNUMBER('Форма 1'!AN67),INDEX('Предельники 2022'!$C$4:$X$28,MATCH('Форма 1'!$H67,'Предельники 2022'!$B$4:$B$28,0),MATCH(V$5,'Предельники 2022'!$C$3:$X$3,0)),"")</f>
        <v/>
      </c>
      <c r="W67" s="55" t="str">
        <f>IF(ISNUMBER('Форма 1'!AO67),INDEX('Предельники 2022'!$C$4:$X$28,MATCH('Форма 1'!$H67,'Предельники 2022'!$B$4:$B$28,0),MATCH(W$5,'Предельники 2022'!$C$3:$X$3,0)),"")</f>
        <v/>
      </c>
      <c r="X67" s="53" t="str">
        <f>IF(ISNUMBER('Форма 1'!AP67),ROUND('Форма 1'!$I67*VLOOKUP('Форма 1'!$G67,'Предельники 2022'!$B$4:$X$28,'Форма 1'!AP$7),2),"")</f>
        <v/>
      </c>
      <c r="Y67" s="53" t="str">
        <f>IF(ISNUMBER('Форма 1'!AQ67),ROUND('Форма 1'!$I67*VLOOKUP('Форма 1'!$G67,'Предельники 2022'!$B$4:$X$28,'Форма 1'!AQ$7),2),"")</f>
        <v/>
      </c>
      <c r="Z67" s="53" t="str">
        <f>IF(ISNUMBER('Форма 1'!AR67),ROUND('Форма 1'!$I67*VLOOKUP('Форма 1'!$G67,'Предельники 2022'!$B$4:$X$28,'Форма 1'!AR$7),2),"")</f>
        <v/>
      </c>
      <c r="AA67" s="55"/>
    </row>
    <row r="68" spans="1:27" x14ac:dyDescent="0.25">
      <c r="A68" s="52">
        <f t="shared" si="0"/>
        <v>38</v>
      </c>
      <c r="B68" s="94" t="str">
        <f>IF(ISBLANK('Форма 1'!B68),"",'Форма 1'!B68)</f>
        <v>город Пермь</v>
      </c>
      <c r="C68" s="161" t="str">
        <f>IF(ISBLANK('Форма 1'!C68),"",'Форма 1'!C68)</f>
        <v>г. Пермь, ул. Куйбышева, д. 107</v>
      </c>
      <c r="D68" s="51">
        <f>IF(ISBLANK(C68),"Введите адрес",IF(C68='Форма 1'!C68,SUM(E68:K68,M68:S68,X68:AA68),"Ошибка в адресе!"))</f>
        <v>36448788.770000003</v>
      </c>
      <c r="E68" s="53" t="str">
        <f>IF(ISNUMBER('Форма 1'!X68),ROUND('Форма 1'!$I68*VLOOKUP('Форма 1'!$G68,'Предельники 2022'!$B$4:$X$28,'Форма 1'!X$7),2),"")</f>
        <v/>
      </c>
      <c r="F68" s="53" t="str">
        <f>IF(ISNUMBER('Форма 1'!Y68),ROUND('Форма 1'!$I68*VLOOKUP('Форма 1'!$G68,'Предельники 2022'!$B$4:$X$28,'Форма 1'!Y$7),2),"")</f>
        <v/>
      </c>
      <c r="G68" s="53" t="str">
        <f>IF(ISNUMBER('Форма 1'!Z68),ROUND('Форма 1'!$I68*VLOOKUP('Форма 1'!$G68,'Предельники 2022'!$B$4:$X$28,'Форма 1'!Z$7),2),"")</f>
        <v/>
      </c>
      <c r="H68" s="53" t="str">
        <f>IF(ISNUMBER('Форма 1'!AA68),ROUND('Форма 1'!$I68*VLOOKUP('Форма 1'!$G68,'Предельники 2022'!$B$4:$X$28,'Форма 1'!AA$7),2),"")</f>
        <v/>
      </c>
      <c r="I68" s="53" t="str">
        <f>IF(ISNUMBER('Форма 1'!AB68),ROUND('Форма 1'!$I68*VLOOKUP('Форма 1'!$G68,'Предельники 2022'!$B$4:$X$28,'Форма 1'!AB$7),2),"")</f>
        <v/>
      </c>
      <c r="J68" s="53" t="str">
        <f>IF(ISNUMBER('Форма 1'!AC68),ROUND('Форма 1'!$I68*VLOOKUP('Форма 1'!$G68,'Предельники 2022'!$B$4:$X$28,'Форма 1'!AC$7),2),"")</f>
        <v/>
      </c>
      <c r="K68" s="53" t="str">
        <f>IF(ISNUMBER('Форма 1'!AD68),ROUND('Форма 1'!$I68*VLOOKUP('Форма 1'!$G68,'Предельники 2022'!$B$4:$X$28,'Форма 1'!AD$7),2),"")</f>
        <v/>
      </c>
      <c r="L68" s="54" t="str">
        <f>IF(ISBLANK('Форма 1'!AE68),"",'Форма 1'!AE68)</f>
        <v/>
      </c>
      <c r="M68" s="55" t="str">
        <f>IF(ISBLANK('Форма 1'!AF68),"",'Форма 1'!AF68)</f>
        <v/>
      </c>
      <c r="N68" s="53">
        <f>IF(ISNUMBER('Форма 1'!AG68),ROUND('Форма 1'!$I68*VLOOKUP('Форма 1'!$G68,'Предельники 2022'!$B$4:$X$28,'Форма 1'!AG$7),2),"")</f>
        <v>36448788.770000003</v>
      </c>
      <c r="O68" s="53" t="str">
        <f>IF(ISNUMBER('Форма 1'!$AH68),ROUND('Форма 1'!$I68*VLOOKUP('Форма 1'!$G68,'Предельники 2022'!$B$4:$X$28,'Форма 1'!$AH$7,0),2),"")</f>
        <v/>
      </c>
      <c r="P68" s="53" t="str">
        <f>IF(ISNUMBER('Форма 1'!$AI68),ROUND('Форма 1'!$I68*VLOOKUP('Форма 1'!$G68,'Предельники 2022'!$B$4:$X$28,'Форма 1'!$AI$7,0),2),"")</f>
        <v/>
      </c>
      <c r="Q68" s="53" t="str">
        <f>IF(ISNUMBER('Форма 1'!$AJ68),ROUND('Форма 1'!$I68*VLOOKUP('Форма 1'!$G68,'Предельники 2022'!$B$4:$X$28,'Форма 1'!$AJ$7,0),2),"")</f>
        <v/>
      </c>
      <c r="R68" s="53" t="str">
        <f>IF(ISNUMBER('Форма 1'!AK68),ROUND('Форма 1'!$I68*VLOOKUP('Форма 1'!$G68,'Предельники 2022'!$B$4:$X$28,'Форма 1'!AK$7),2),"")</f>
        <v/>
      </c>
      <c r="S68" s="55" t="str">
        <f t="shared" si="4"/>
        <v/>
      </c>
      <c r="T68" s="55" t="str">
        <f>IF(ISNUMBER('Форма 1'!AL68),INDEX('Предельники 2022'!$C$4:$X$28,MATCH('Форма 1'!$H68,'Предельники 2022'!$B$4:$B$28,0),MATCH(T$5,'Предельники 2022'!$C$3:$X$3,0)),"")</f>
        <v/>
      </c>
      <c r="U68" s="55" t="str">
        <f>IF(ISNUMBER('Форма 1'!AM68),INDEX('Предельники 2022'!$C$4:$X$28,MATCH('Форма 1'!$H68,'Предельники 2022'!$B$4:$B$28,0),MATCH(U$5,'Предельники 2022'!$C$3:$X$3,0)),"")</f>
        <v/>
      </c>
      <c r="V68" s="55" t="str">
        <f>IF(ISNUMBER('Форма 1'!AN68),INDEX('Предельники 2022'!$C$4:$X$28,MATCH('Форма 1'!$H68,'Предельники 2022'!$B$4:$B$28,0),MATCH(V$5,'Предельники 2022'!$C$3:$X$3,0)),"")</f>
        <v/>
      </c>
      <c r="W68" s="55" t="str">
        <f>IF(ISNUMBER('Форма 1'!AO68),INDEX('Предельники 2022'!$C$4:$X$28,MATCH('Форма 1'!$H68,'Предельники 2022'!$B$4:$B$28,0),MATCH(W$5,'Предельники 2022'!$C$3:$X$3,0)),"")</f>
        <v/>
      </c>
      <c r="X68" s="53" t="str">
        <f>IF(ISNUMBER('Форма 1'!AP68),ROUND('Форма 1'!$I68*VLOOKUP('Форма 1'!$G68,'Предельники 2022'!$B$4:$X$28,'Форма 1'!AP$7),2),"")</f>
        <v/>
      </c>
      <c r="Y68" s="53" t="str">
        <f>IF(ISNUMBER('Форма 1'!AQ68),ROUND('Форма 1'!$I68*VLOOKUP('Форма 1'!$G68,'Предельники 2022'!$B$4:$X$28,'Форма 1'!AQ$7),2),"")</f>
        <v/>
      </c>
      <c r="Z68" s="53" t="str">
        <f>IF(ISNUMBER('Форма 1'!AR68),ROUND('Форма 1'!$I68*VLOOKUP('Форма 1'!$G68,'Предельники 2022'!$B$4:$X$28,'Форма 1'!AR$7),2),"")</f>
        <v/>
      </c>
      <c r="AA68" s="55"/>
    </row>
    <row r="69" spans="1:27" x14ac:dyDescent="0.25">
      <c r="A69" s="52">
        <f t="shared" si="0"/>
        <v>39</v>
      </c>
      <c r="B69" s="94" t="str">
        <f>IF(ISBLANK('Форма 1'!B69),"",'Форма 1'!B69)</f>
        <v>город Пермь</v>
      </c>
      <c r="C69" s="161" t="str">
        <f>IF(ISBLANK('Форма 1'!C69),"",'Форма 1'!C69)</f>
        <v>г. Пермь, ул. Куйбышева, д. 86</v>
      </c>
      <c r="D69" s="51">
        <f>IF(ISBLANK(C69),"Введите адрес",IF(C69='Форма 1'!C69,SUM(E69:K69,M69:S69,X69:AA69),"Ошибка в адресе!"))</f>
        <v>20018596.75</v>
      </c>
      <c r="E69" s="53" t="str">
        <f>IF(ISNUMBER('Форма 1'!X69),ROUND('Форма 1'!$I69*VLOOKUP('Форма 1'!$G69,'Предельники 2022'!$B$4:$X$28,'Форма 1'!X$7),2),"")</f>
        <v/>
      </c>
      <c r="F69" s="53" t="str">
        <f>IF(ISNUMBER('Форма 1'!Y69),ROUND('Форма 1'!$I69*VLOOKUP('Форма 1'!$G69,'Предельники 2022'!$B$4:$X$28,'Форма 1'!Y$7),2),"")</f>
        <v/>
      </c>
      <c r="G69" s="53" t="str">
        <f>IF(ISNUMBER('Форма 1'!Z69),ROUND('Форма 1'!$I69*VLOOKUP('Форма 1'!$G69,'Предельники 2022'!$B$4:$X$28,'Форма 1'!Z$7),2),"")</f>
        <v/>
      </c>
      <c r="H69" s="53" t="str">
        <f>IF(ISNUMBER('Форма 1'!AA69),ROUND('Форма 1'!$I69*VLOOKUP('Форма 1'!$G69,'Предельники 2022'!$B$4:$X$28,'Форма 1'!AA$7),2),"")</f>
        <v/>
      </c>
      <c r="I69" s="53" t="str">
        <f>IF(ISNUMBER('Форма 1'!AB69),ROUND('Форма 1'!$I69*VLOOKUP('Форма 1'!$G69,'Предельники 2022'!$B$4:$X$28,'Форма 1'!AB$7),2),"")</f>
        <v/>
      </c>
      <c r="J69" s="53" t="str">
        <f>IF(ISNUMBER('Форма 1'!AC69),ROUND('Форма 1'!$I69*VLOOKUP('Форма 1'!$G69,'Предельники 2022'!$B$4:$X$28,'Форма 1'!AC$7),2),"")</f>
        <v/>
      </c>
      <c r="K69" s="53" t="str">
        <f>IF(ISNUMBER('Форма 1'!AD69),ROUND('Форма 1'!$I69*VLOOKUP('Форма 1'!$G69,'Предельники 2022'!$B$4:$X$28,'Форма 1'!AD$7),2),"")</f>
        <v/>
      </c>
      <c r="L69" s="54" t="str">
        <f>IF(ISBLANK('Форма 1'!AE69),"",'Форма 1'!AE69)</f>
        <v/>
      </c>
      <c r="M69" s="55" t="str">
        <f>IF(ISBLANK('Форма 1'!AF69),"",'Форма 1'!AF69)</f>
        <v/>
      </c>
      <c r="N69" s="53">
        <f>IF(ISNUMBER('Форма 1'!AG69),ROUND('Форма 1'!$I69*VLOOKUP('Форма 1'!$G69,'Предельники 2022'!$B$4:$X$28,'Форма 1'!AG$7),2),"")</f>
        <v>20018596.75</v>
      </c>
      <c r="O69" s="53" t="str">
        <f>IF(ISNUMBER('Форма 1'!$AH69),ROUND('Форма 1'!$I69*VLOOKUP('Форма 1'!$G69,'Предельники 2022'!$B$4:$X$28,'Форма 1'!$AH$7,0),2),"")</f>
        <v/>
      </c>
      <c r="P69" s="53" t="str">
        <f>IF(ISNUMBER('Форма 1'!$AI69),ROUND('Форма 1'!$I69*VLOOKUP('Форма 1'!$G69,'Предельники 2022'!$B$4:$X$28,'Форма 1'!$AI$7,0),2),"")</f>
        <v/>
      </c>
      <c r="Q69" s="53" t="str">
        <f>IF(ISNUMBER('Форма 1'!$AJ69),ROUND('Форма 1'!$I69*VLOOKUP('Форма 1'!$G69,'Предельники 2022'!$B$4:$X$28,'Форма 1'!$AJ$7,0),2),"")</f>
        <v/>
      </c>
      <c r="R69" s="53" t="str">
        <f>IF(ISNUMBER('Форма 1'!AK69),ROUND('Форма 1'!$I69*VLOOKUP('Форма 1'!$G69,'Предельники 2022'!$B$4:$X$28,'Форма 1'!AK$7),2),"")</f>
        <v/>
      </c>
      <c r="S69" s="55" t="str">
        <f t="shared" si="4"/>
        <v/>
      </c>
      <c r="T69" s="55" t="str">
        <f>IF(ISNUMBER('Форма 1'!AL69),INDEX('Предельники 2022'!$C$4:$X$28,MATCH('Форма 1'!$H69,'Предельники 2022'!$B$4:$B$28,0),MATCH(T$5,'Предельники 2022'!$C$3:$X$3,0)),"")</f>
        <v/>
      </c>
      <c r="U69" s="55" t="str">
        <f>IF(ISNUMBER('Форма 1'!AM69),INDEX('Предельники 2022'!$C$4:$X$28,MATCH('Форма 1'!$H69,'Предельники 2022'!$B$4:$B$28,0),MATCH(U$5,'Предельники 2022'!$C$3:$X$3,0)),"")</f>
        <v/>
      </c>
      <c r="V69" s="55" t="str">
        <f>IF(ISNUMBER('Форма 1'!AN69),INDEX('Предельники 2022'!$C$4:$X$28,MATCH('Форма 1'!$H69,'Предельники 2022'!$B$4:$B$28,0),MATCH(V$5,'Предельники 2022'!$C$3:$X$3,0)),"")</f>
        <v/>
      </c>
      <c r="W69" s="55" t="str">
        <f>IF(ISNUMBER('Форма 1'!AO69),INDEX('Предельники 2022'!$C$4:$X$28,MATCH('Форма 1'!$H69,'Предельники 2022'!$B$4:$B$28,0),MATCH(W$5,'Предельники 2022'!$C$3:$X$3,0)),"")</f>
        <v/>
      </c>
      <c r="X69" s="53" t="str">
        <f>IF(ISNUMBER('Форма 1'!AP69),ROUND('Форма 1'!$I69*VLOOKUP('Форма 1'!$G69,'Предельники 2022'!$B$4:$X$28,'Форма 1'!AP$7),2),"")</f>
        <v/>
      </c>
      <c r="Y69" s="53" t="str">
        <f>IF(ISNUMBER('Форма 1'!AQ69),ROUND('Форма 1'!$I69*VLOOKUP('Форма 1'!$G69,'Предельники 2022'!$B$4:$X$28,'Форма 1'!AQ$7),2),"")</f>
        <v/>
      </c>
      <c r="Z69" s="53" t="str">
        <f>IF(ISNUMBER('Форма 1'!AR69),ROUND('Форма 1'!$I69*VLOOKUP('Форма 1'!$G69,'Предельники 2022'!$B$4:$X$28,'Форма 1'!AR$7),2),"")</f>
        <v/>
      </c>
      <c r="AA69" s="55"/>
    </row>
    <row r="70" spans="1:27" x14ac:dyDescent="0.25">
      <c r="A70" s="52">
        <f t="shared" si="0"/>
        <v>40</v>
      </c>
      <c r="B70" s="94" t="str">
        <f>IF(ISBLANK('Форма 1'!B70),"",'Форма 1'!B70)</f>
        <v>город Пермь</v>
      </c>
      <c r="C70" s="161" t="str">
        <f>IF(ISBLANK('Форма 1'!C70),"",'Форма 1'!C70)</f>
        <v>г. Пермь, ул. Левченко, д. 6</v>
      </c>
      <c r="D70" s="51">
        <f>IF(ISBLANK(C70),"Введите адрес",IF(C70='Форма 1'!C70,SUM(E70:K70,M70:S70,X70:AA70),"Ошибка в адресе!"))</f>
        <v>54495612</v>
      </c>
      <c r="E70" s="53" t="str">
        <f>IF(ISNUMBER('Форма 1'!X70),ROUND('Форма 1'!$I70*VLOOKUP('Форма 1'!$G70,'Предельники 2022'!$B$4:$X$28,'Форма 1'!X$7),2),"")</f>
        <v/>
      </c>
      <c r="F70" s="53" t="str">
        <f>IF(ISNUMBER('Форма 1'!Y70),ROUND('Форма 1'!$I70*VLOOKUP('Форма 1'!$G70,'Предельники 2022'!$B$4:$X$28,'Форма 1'!Y$7),2),"")</f>
        <v/>
      </c>
      <c r="G70" s="53" t="str">
        <f>IF(ISNUMBER('Форма 1'!Z70),ROUND('Форма 1'!$I70*VLOOKUP('Форма 1'!$G70,'Предельники 2022'!$B$4:$X$28,'Форма 1'!Z$7),2),"")</f>
        <v/>
      </c>
      <c r="H70" s="53" t="str">
        <f>IF(ISNUMBER('Форма 1'!AA70),ROUND('Форма 1'!$I70*VLOOKUP('Форма 1'!$G70,'Предельники 2022'!$B$4:$X$28,'Форма 1'!AA$7),2),"")</f>
        <v/>
      </c>
      <c r="I70" s="53" t="str">
        <f>IF(ISNUMBER('Форма 1'!AB70),ROUND('Форма 1'!$I70*VLOOKUP('Форма 1'!$G70,'Предельники 2022'!$B$4:$X$28,'Форма 1'!AB$7),2),"")</f>
        <v/>
      </c>
      <c r="J70" s="53" t="str">
        <f>IF(ISNUMBER('Форма 1'!AC70),ROUND('Форма 1'!$I70*VLOOKUP('Форма 1'!$G70,'Предельники 2022'!$B$4:$X$28,'Форма 1'!AC$7),2),"")</f>
        <v/>
      </c>
      <c r="K70" s="53" t="str">
        <f>IF(ISNUMBER('Форма 1'!AD70),ROUND('Форма 1'!$I70*VLOOKUP('Форма 1'!$G70,'Предельники 2022'!$B$4:$X$28,'Форма 1'!AD$7),2),"")</f>
        <v/>
      </c>
      <c r="L70" s="54" t="str">
        <f>IF(ISBLANK('Форма 1'!AE70),"",'Форма 1'!AE70)</f>
        <v/>
      </c>
      <c r="M70" s="55" t="str">
        <f>IF(ISBLANK('Форма 1'!AF70),"",'Форма 1'!AF70)</f>
        <v/>
      </c>
      <c r="N70" s="53" t="str">
        <f>IF(ISNUMBER('Форма 1'!AG70),ROUND('Форма 1'!$I70*VLOOKUP('Форма 1'!$G70,'Предельники 2022'!$B$4:$X$28,'Форма 1'!AG$7),2),"")</f>
        <v/>
      </c>
      <c r="O70" s="53">
        <f>IF(ISNUMBER('Форма 1'!$AH70),ROUND('Форма 1'!$I70*VLOOKUP('Форма 1'!$G70,'Предельники 2022'!$B$4:$X$28,'Форма 1'!$AH$7,0),2),"")</f>
        <v>54495612</v>
      </c>
      <c r="P70" s="53" t="str">
        <f>IF(ISNUMBER('Форма 1'!$AI70),ROUND('Форма 1'!$I70*VLOOKUP('Форма 1'!$G70,'Предельники 2022'!$B$4:$X$28,'Форма 1'!$AI$7,0),2),"")</f>
        <v/>
      </c>
      <c r="Q70" s="53" t="str">
        <f>IF(ISNUMBER('Форма 1'!$AJ70),ROUND('Форма 1'!$I70*VLOOKUP('Форма 1'!$G70,'Предельники 2022'!$B$4:$X$28,'Форма 1'!$AJ$7,0),2),"")</f>
        <v/>
      </c>
      <c r="R70" s="53" t="str">
        <f>IF(ISNUMBER('Форма 1'!AK70),ROUND('Форма 1'!$I70*VLOOKUP('Форма 1'!$G70,'Предельники 2022'!$B$4:$X$28,'Форма 1'!AK$7),2),"")</f>
        <v/>
      </c>
      <c r="S70" s="55" t="str">
        <f t="shared" ref="S70:S128" si="10">IF(SUM(T70:W70)=0,"",SUM(T70:W70))</f>
        <v/>
      </c>
      <c r="T70" s="55" t="str">
        <f>IF(ISNUMBER('Форма 1'!AL70),INDEX('Предельники 2022'!$C$4:$X$28,MATCH('Форма 1'!$H70,'Предельники 2022'!$B$4:$B$28,0),MATCH(T$5,'Предельники 2022'!$C$3:$X$3,0)),"")</f>
        <v/>
      </c>
      <c r="U70" s="55" t="str">
        <f>IF(ISNUMBER('Форма 1'!AM70),INDEX('Предельники 2022'!$C$4:$X$28,MATCH('Форма 1'!$H70,'Предельники 2022'!$B$4:$B$28,0),MATCH(U$5,'Предельники 2022'!$C$3:$X$3,0)),"")</f>
        <v/>
      </c>
      <c r="V70" s="55" t="str">
        <f>IF(ISNUMBER('Форма 1'!AN70),INDEX('Предельники 2022'!$C$4:$X$28,MATCH('Форма 1'!$H70,'Предельники 2022'!$B$4:$B$28,0),MATCH(V$5,'Предельники 2022'!$C$3:$X$3,0)),"")</f>
        <v/>
      </c>
      <c r="W70" s="55" t="str">
        <f>IF(ISNUMBER('Форма 1'!AO70),INDEX('Предельники 2022'!$C$4:$X$28,MATCH('Форма 1'!$H70,'Предельники 2022'!$B$4:$B$28,0),MATCH(W$5,'Предельники 2022'!$C$3:$X$3,0)),"")</f>
        <v/>
      </c>
      <c r="X70" s="53" t="str">
        <f>IF(ISNUMBER('Форма 1'!AP70),ROUND('Форма 1'!$I70*VLOOKUP('Форма 1'!$G70,'Предельники 2022'!$B$4:$X$28,'Форма 1'!AP$7),2),"")</f>
        <v/>
      </c>
      <c r="Y70" s="53" t="str">
        <f>IF(ISNUMBER('Форма 1'!AQ70),ROUND('Форма 1'!$I70*VLOOKUP('Форма 1'!$G70,'Предельники 2022'!$B$4:$X$28,'Форма 1'!AQ$7),2),"")</f>
        <v/>
      </c>
      <c r="Z70" s="53" t="str">
        <f>IF(ISNUMBER('Форма 1'!AR70),ROUND('Форма 1'!$I70*VLOOKUP('Форма 1'!$G70,'Предельники 2022'!$B$4:$X$28,'Форма 1'!AR$7),2),"")</f>
        <v/>
      </c>
      <c r="AA70" s="55"/>
    </row>
    <row r="71" spans="1:27" x14ac:dyDescent="0.25">
      <c r="A71" s="52">
        <f t="shared" si="0"/>
        <v>41</v>
      </c>
      <c r="B71" s="94" t="str">
        <f>IF(ISBLANK('Форма 1'!B71),"",'Форма 1'!B71)</f>
        <v>город Пермь</v>
      </c>
      <c r="C71" s="161" t="str">
        <f>IF(ISBLANK('Форма 1'!C71),"",'Форма 1'!C71)</f>
        <v>г. Пермь, ул. Луговского, д. 3</v>
      </c>
      <c r="D71" s="51">
        <f>IF(ISBLANK(C71),"Введите адрес",IF(C71='Форма 1'!C71,SUM(E71:K71,M71:S71,X71:AA71),"Ошибка в адресе!"))</f>
        <v>471580.43000000005</v>
      </c>
      <c r="E71" s="53" t="str">
        <f>IF(ISNUMBER('Форма 1'!X71),ROUND('Форма 1'!$I71*VLOOKUP('Форма 1'!$G71,'Предельники 2022'!$B$4:$X$28,'Форма 1'!X$7),2),"")</f>
        <v/>
      </c>
      <c r="F71" s="53" t="str">
        <f>IF(ISNUMBER('Форма 1'!Y71),ROUND('Форма 1'!$I71*VLOOKUP('Форма 1'!$G71,'Предельники 2022'!$B$4:$X$28,'Форма 1'!Y$7),2),"")</f>
        <v/>
      </c>
      <c r="G71" s="53" t="str">
        <f>IF(ISNUMBER('Форма 1'!Z71),ROUND('Форма 1'!$I71*VLOOKUP('Форма 1'!$G71,'Предельники 2022'!$B$4:$X$28,'Форма 1'!Z$7),2),"")</f>
        <v/>
      </c>
      <c r="H71" s="53" t="str">
        <f>IF(ISNUMBER('Форма 1'!AA71),ROUND('Форма 1'!$I71*VLOOKUP('Форма 1'!$G71,'Предельники 2022'!$B$4:$X$28,'Форма 1'!AA$7),2),"")</f>
        <v/>
      </c>
      <c r="I71" s="53" t="str">
        <f>IF(ISNUMBER('Форма 1'!AB71),ROUND('Форма 1'!$I71*VLOOKUP('Форма 1'!$G71,'Предельники 2022'!$B$4:$X$28,'Форма 1'!AB$7),2),"")</f>
        <v/>
      </c>
      <c r="J71" s="53" t="str">
        <f>IF(ISNUMBER('Форма 1'!AC71),ROUND('Форма 1'!$I71*VLOOKUP('Форма 1'!$G71,'Предельники 2022'!$B$4:$X$28,'Форма 1'!AC$7),2),"")</f>
        <v/>
      </c>
      <c r="K71" s="53" t="str">
        <f>IF(ISNUMBER('Форма 1'!AD71),ROUND('Форма 1'!$I71*VLOOKUP('Форма 1'!$G71,'Предельники 2022'!$B$4:$X$28,'Форма 1'!AD$7),2),"")</f>
        <v/>
      </c>
      <c r="L71" s="54" t="str">
        <f>IF(ISBLANK('Форма 1'!AE71),"",'Форма 1'!AE71)</f>
        <v/>
      </c>
      <c r="M71" s="55" t="str">
        <f>IF(ISBLANK('Форма 1'!AF71),"",'Форма 1'!AF71)</f>
        <v/>
      </c>
      <c r="N71" s="53" t="str">
        <f>IF(ISNUMBER('Форма 1'!AG71),ROUND('Форма 1'!$I71*VLOOKUP('Форма 1'!$G71,'Предельники 2022'!$B$4:$X$28,'Форма 1'!AG$7),2),"")</f>
        <v/>
      </c>
      <c r="O71" s="53" t="str">
        <f>IF(ISNUMBER('Форма 1'!$AH71),ROUND('Форма 1'!$I71*VLOOKUP('Форма 1'!$G71,'Предельники 2022'!$B$4:$X$28,'Форма 1'!$AH$7,0),2),"")</f>
        <v/>
      </c>
      <c r="P71" s="53" t="str">
        <f>IF(ISNUMBER('Форма 1'!$AI71),ROUND('Форма 1'!$I71*VLOOKUP('Форма 1'!$G71,'Предельники 2022'!$B$4:$X$28,'Форма 1'!$AI$7,0),2),"")</f>
        <v/>
      </c>
      <c r="Q71" s="53" t="str">
        <f>IF(ISNUMBER('Форма 1'!$AJ71),ROUND('Форма 1'!$I71*VLOOKUP('Форма 1'!$G71,'Предельники 2022'!$B$4:$X$28,'Форма 1'!$AJ$7,0),2),"")</f>
        <v/>
      </c>
      <c r="R71" s="53" t="str">
        <f>IF(ISNUMBER('Форма 1'!AK71),ROUND('Форма 1'!$I71*VLOOKUP('Форма 1'!$G71,'Предельники 2022'!$B$4:$X$28,'Форма 1'!AK$7),2),"")</f>
        <v/>
      </c>
      <c r="S71" s="55">
        <f t="shared" si="10"/>
        <v>471580.43000000005</v>
      </c>
      <c r="T71" s="55">
        <f>IF(ISNUMBER('Форма 1'!AL71),INDEX('Предельники 2022'!$C$4:$X$28,MATCH('Форма 1'!$H71,'Предельники 2022'!$B$4:$B$28,0),MATCH(T$5,'Предельники 2022'!$C$3:$X$3,0)),"")</f>
        <v>280193.26</v>
      </c>
      <c r="U71" s="55">
        <f>IF(ISNUMBER('Форма 1'!AM71),INDEX('Предельники 2022'!$C$4:$X$28,MATCH('Форма 1'!$H71,'Предельники 2022'!$B$4:$B$28,0),MATCH(U$5,'Предельники 2022'!$C$3:$X$3,0)),"")</f>
        <v>34687.5</v>
      </c>
      <c r="V71" s="55">
        <f>IF(ISNUMBER('Форма 1'!AN71),INDEX('Предельники 2022'!$C$4:$X$28,MATCH('Форма 1'!$H71,'Предельники 2022'!$B$4:$B$28,0),MATCH(V$5,'Предельники 2022'!$C$3:$X$3,0)),"")</f>
        <v>156699.67000000001</v>
      </c>
      <c r="W71" s="55" t="str">
        <f>IF(ISNUMBER('Форма 1'!AO71),INDEX('Предельники 2022'!$C$4:$X$28,MATCH('Форма 1'!$H71,'Предельники 2022'!$B$4:$B$28,0),MATCH(W$5,'Предельники 2022'!$C$3:$X$3,0)),"")</f>
        <v/>
      </c>
      <c r="X71" s="53" t="str">
        <f>IF(ISNUMBER('Форма 1'!AP71),ROUND('Форма 1'!$I71*VLOOKUP('Форма 1'!$G71,'Предельники 2022'!$B$4:$X$28,'Форма 1'!AP$7),2),"")</f>
        <v/>
      </c>
      <c r="Y71" s="53" t="str">
        <f>IF(ISNUMBER('Форма 1'!AQ71),ROUND('Форма 1'!$I71*VLOOKUP('Форма 1'!$G71,'Предельники 2022'!$B$4:$X$28,'Форма 1'!AQ$7),2),"")</f>
        <v/>
      </c>
      <c r="Z71" s="53" t="str">
        <f>IF(ISNUMBER('Форма 1'!AR71),ROUND('Форма 1'!$I71*VLOOKUP('Форма 1'!$G71,'Предельники 2022'!$B$4:$X$28,'Форма 1'!AR$7),2),"")</f>
        <v/>
      </c>
      <c r="AA71" s="55"/>
    </row>
    <row r="72" spans="1:27" x14ac:dyDescent="0.25">
      <c r="A72" s="52">
        <f t="shared" ref="A72:A132" si="11">IF(NOT(ISERROR("Пермского края"=MID(C72,FIND("Пермского края",C72),14)))=$C$1,0,IF(NOT(ISERROR("город Пермь"=MID(C72,FIND("город Пермь",C72),11)))=$C$1,0,IF(NOT(ISERROR("Итого"=MID(C72,FIND("Итого",C72),5)))=$C$1,0,IF(NOT(ISERROR("Всего"=MID(C72,FIND("Всего",C72),5)))=$C$1,0,A71+1))))</f>
        <v>42</v>
      </c>
      <c r="B72" s="94" t="str">
        <f>IF(ISBLANK('Форма 1'!B72),"",'Форма 1'!B72)</f>
        <v>город Пермь</v>
      </c>
      <c r="C72" s="161" t="str">
        <f>IF(ISBLANK('Форма 1'!C72),"",'Форма 1'!C72)</f>
        <v>г. Пермь, ул. Магистральная, д. 12А</v>
      </c>
      <c r="D72" s="51">
        <f>IF(ISBLANK(C72),"Введите адрес",IF(C72='Форма 1'!C72,SUM(E72:K72,M72:S72,X72:AA72),"Ошибка в адресе!"))</f>
        <v>7053353.8200000003</v>
      </c>
      <c r="E72" s="53" t="str">
        <f>IF(ISNUMBER('Форма 1'!X72),ROUND('Форма 1'!$I72*VLOOKUP('Форма 1'!$G72,'Предельники 2022'!$B$4:$X$28,'Форма 1'!X$7),2),"")</f>
        <v/>
      </c>
      <c r="F72" s="53" t="str">
        <f>IF(ISNUMBER('Форма 1'!Y72),ROUND('Форма 1'!$I72*VLOOKUP('Форма 1'!$G72,'Предельники 2022'!$B$4:$X$28,'Форма 1'!Y$7),2),"")</f>
        <v/>
      </c>
      <c r="G72" s="53" t="str">
        <f>IF(ISNUMBER('Форма 1'!Z72),ROUND('Форма 1'!$I72*VLOOKUP('Форма 1'!$G72,'Предельники 2022'!$B$4:$X$28,'Форма 1'!Z$7),2),"")</f>
        <v/>
      </c>
      <c r="H72" s="53" t="str">
        <f>IF(ISNUMBER('Форма 1'!AA72),ROUND('Форма 1'!$I72*VLOOKUP('Форма 1'!$G72,'Предельники 2022'!$B$4:$X$28,'Форма 1'!AA$7),2),"")</f>
        <v/>
      </c>
      <c r="I72" s="53" t="str">
        <f>IF(ISNUMBER('Форма 1'!AB72),ROUND('Форма 1'!$I72*VLOOKUP('Форма 1'!$G72,'Предельники 2022'!$B$4:$X$28,'Форма 1'!AB$7),2),"")</f>
        <v/>
      </c>
      <c r="J72" s="53" t="str">
        <f>IF(ISNUMBER('Форма 1'!AC72),ROUND('Форма 1'!$I72*VLOOKUP('Форма 1'!$G72,'Предельники 2022'!$B$4:$X$28,'Форма 1'!AC$7),2),"")</f>
        <v/>
      </c>
      <c r="K72" s="53" t="str">
        <f>IF(ISNUMBER('Форма 1'!AD72),ROUND('Форма 1'!$I72*VLOOKUP('Форма 1'!$G72,'Предельники 2022'!$B$4:$X$28,'Форма 1'!AD$7),2),"")</f>
        <v/>
      </c>
      <c r="L72" s="54" t="str">
        <f>IF(ISBLANK('Форма 1'!AE72),"",'Форма 1'!AE72)</f>
        <v/>
      </c>
      <c r="M72" s="55" t="str">
        <f>IF(ISBLANK('Форма 1'!AF72),"",'Форма 1'!AF72)</f>
        <v/>
      </c>
      <c r="N72" s="53">
        <f>IF(ISNUMBER('Форма 1'!AG72),ROUND('Форма 1'!$I72*VLOOKUP('Форма 1'!$G72,'Предельники 2022'!$B$4:$X$28,'Форма 1'!AG$7),2),"")</f>
        <v>7053353.8200000003</v>
      </c>
      <c r="O72" s="53" t="str">
        <f>IF(ISNUMBER('Форма 1'!$AH72),ROUND('Форма 1'!$I72*VLOOKUP('Форма 1'!$G72,'Предельники 2022'!$B$4:$X$28,'Форма 1'!$AH$7,0),2),"")</f>
        <v/>
      </c>
      <c r="P72" s="53" t="str">
        <f>IF(ISNUMBER('Форма 1'!$AI72),ROUND('Форма 1'!$I72*VLOOKUP('Форма 1'!$G72,'Предельники 2022'!$B$4:$X$28,'Форма 1'!$AI$7,0),2),"")</f>
        <v/>
      </c>
      <c r="Q72" s="53" t="str">
        <f>IF(ISNUMBER('Форма 1'!$AJ72),ROUND('Форма 1'!$I72*VLOOKUP('Форма 1'!$G72,'Предельники 2022'!$B$4:$X$28,'Форма 1'!$AJ$7,0),2),"")</f>
        <v/>
      </c>
      <c r="R72" s="53" t="str">
        <f>IF(ISNUMBER('Форма 1'!AK72),ROUND('Форма 1'!$I72*VLOOKUP('Форма 1'!$G72,'Предельники 2022'!$B$4:$X$28,'Форма 1'!AK$7),2),"")</f>
        <v/>
      </c>
      <c r="S72" s="55" t="str">
        <f t="shared" si="10"/>
        <v/>
      </c>
      <c r="T72" s="55" t="str">
        <f>IF(ISNUMBER('Форма 1'!AL72),INDEX('Предельники 2022'!$C$4:$X$28,MATCH('Форма 1'!$H72,'Предельники 2022'!$B$4:$B$28,0),MATCH(T$5,'Предельники 2022'!$C$3:$X$3,0)),"")</f>
        <v/>
      </c>
      <c r="U72" s="55" t="str">
        <f>IF(ISNUMBER('Форма 1'!AM72),INDEX('Предельники 2022'!$C$4:$X$28,MATCH('Форма 1'!$H72,'Предельники 2022'!$B$4:$B$28,0),MATCH(U$5,'Предельники 2022'!$C$3:$X$3,0)),"")</f>
        <v/>
      </c>
      <c r="V72" s="55" t="str">
        <f>IF(ISNUMBER('Форма 1'!AN72),INDEX('Предельники 2022'!$C$4:$X$28,MATCH('Форма 1'!$H72,'Предельники 2022'!$B$4:$B$28,0),MATCH(V$5,'Предельники 2022'!$C$3:$X$3,0)),"")</f>
        <v/>
      </c>
      <c r="W72" s="55" t="str">
        <f>IF(ISNUMBER('Форма 1'!AO72),INDEX('Предельники 2022'!$C$4:$X$28,MATCH('Форма 1'!$H72,'Предельники 2022'!$B$4:$B$28,0),MATCH(W$5,'Предельники 2022'!$C$3:$X$3,0)),"")</f>
        <v/>
      </c>
      <c r="X72" s="53" t="str">
        <f>IF(ISNUMBER('Форма 1'!AP72),ROUND('Форма 1'!$I72*VLOOKUP('Форма 1'!$G72,'Предельники 2022'!$B$4:$X$28,'Форма 1'!AP$7),2),"")</f>
        <v/>
      </c>
      <c r="Y72" s="53" t="str">
        <f>IF(ISNUMBER('Форма 1'!AQ72),ROUND('Форма 1'!$I72*VLOOKUP('Форма 1'!$G72,'Предельники 2022'!$B$4:$X$28,'Форма 1'!AQ$7),2),"")</f>
        <v/>
      </c>
      <c r="Z72" s="53" t="str">
        <f>IF(ISNUMBER('Форма 1'!AR72),ROUND('Форма 1'!$I72*VLOOKUP('Форма 1'!$G72,'Предельники 2022'!$B$4:$X$28,'Форма 1'!AR$7),2),"")</f>
        <v/>
      </c>
      <c r="AA72" s="55"/>
    </row>
    <row r="73" spans="1:27" x14ac:dyDescent="0.25">
      <c r="A73" s="52">
        <f t="shared" si="11"/>
        <v>43</v>
      </c>
      <c r="B73" s="94" t="str">
        <f>IF(ISBLANK('Форма 1'!B73),"",'Форма 1'!B73)</f>
        <v>город Пермь</v>
      </c>
      <c r="C73" s="161" t="str">
        <f>IF(ISBLANK('Форма 1'!C73),"",'Форма 1'!C73)</f>
        <v>г. Пермь, ул. Макаренко, д. 14А</v>
      </c>
      <c r="D73" s="51">
        <f>IF(ISBLANK(C73),"Введите адрес",IF(C73='Форма 1'!C73,SUM(E73:K73,M73:S73,X73:AA73),"Ошибка в адресе!"))</f>
        <v>35741428.890000001</v>
      </c>
      <c r="E73" s="53">
        <f>IF(ISNUMBER('Форма 1'!X73),ROUND('Форма 1'!$I73*VLOOKUP('Форма 1'!$G73,'Предельники 2022'!$B$4:$X$28,'Форма 1'!X$7),2),"")</f>
        <v>14332998.779999999</v>
      </c>
      <c r="F73" s="53" t="str">
        <f>IF(ISNUMBER('Форма 1'!Y73),ROUND('Форма 1'!$I73*VLOOKUP('Форма 1'!$G73,'Предельники 2022'!$B$4:$X$28,'Форма 1'!Y$7),2),"")</f>
        <v/>
      </c>
      <c r="G73" s="53" t="str">
        <f>IF(ISNUMBER('Форма 1'!Z73),ROUND('Форма 1'!$I73*VLOOKUP('Форма 1'!$G73,'Предельники 2022'!$B$4:$X$28,'Форма 1'!Z$7),2),"")</f>
        <v/>
      </c>
      <c r="H73" s="53">
        <f>IF(ISNUMBER('Форма 1'!AA73),ROUND('Форма 1'!$I73*VLOOKUP('Форма 1'!$G73,'Предельники 2022'!$B$4:$X$28,'Форма 1'!AA$7),2),"")</f>
        <v>4890512.51</v>
      </c>
      <c r="I73" s="53">
        <f>IF(ISNUMBER('Форма 1'!AB73),ROUND('Форма 1'!$I73*VLOOKUP('Форма 1'!$G73,'Предельники 2022'!$B$4:$X$28,'Форма 1'!AB$7),2),"")</f>
        <v>16517917.6</v>
      </c>
      <c r="J73" s="53" t="str">
        <f>IF(ISNUMBER('Форма 1'!AC73),ROUND('Форма 1'!$I73*VLOOKUP('Форма 1'!$G73,'Предельники 2022'!$B$4:$X$28,'Форма 1'!AC$7),2),"")</f>
        <v/>
      </c>
      <c r="K73" s="53" t="str">
        <f>IF(ISNUMBER('Форма 1'!AD73),ROUND('Форма 1'!$I73*VLOOKUP('Форма 1'!$G73,'Предельники 2022'!$B$4:$X$28,'Форма 1'!AD$7),2),"")</f>
        <v/>
      </c>
      <c r="L73" s="54" t="str">
        <f>IF(ISBLANK('Форма 1'!AE73),"",'Форма 1'!AE73)</f>
        <v/>
      </c>
      <c r="M73" s="55" t="str">
        <f>IF(ISBLANK('Форма 1'!AF73),"",'Форма 1'!AF73)</f>
        <v/>
      </c>
      <c r="N73" s="53" t="str">
        <f>IF(ISNUMBER('Форма 1'!AG73),ROUND('Форма 1'!$I73*VLOOKUP('Форма 1'!$G73,'Предельники 2022'!$B$4:$X$28,'Форма 1'!AG$7),2),"")</f>
        <v/>
      </c>
      <c r="O73" s="53" t="str">
        <f>IF(ISNUMBER('Форма 1'!$AH73),ROUND('Форма 1'!$I73*VLOOKUP('Форма 1'!$G73,'Предельники 2022'!$B$4:$X$28,'Форма 1'!$AH$7,0),2),"")</f>
        <v/>
      </c>
      <c r="P73" s="53" t="str">
        <f>IF(ISNUMBER('Форма 1'!$AI73),ROUND('Форма 1'!$I73*VLOOKUP('Форма 1'!$G73,'Предельники 2022'!$B$4:$X$28,'Форма 1'!$AI$7,0),2),"")</f>
        <v/>
      </c>
      <c r="Q73" s="53" t="str">
        <f>IF(ISNUMBER('Форма 1'!$AJ73),ROUND('Форма 1'!$I73*VLOOKUP('Форма 1'!$G73,'Предельники 2022'!$B$4:$X$28,'Форма 1'!$AJ$7,0),2),"")</f>
        <v/>
      </c>
      <c r="R73" s="53" t="str">
        <f>IF(ISNUMBER('Форма 1'!AK73),ROUND('Форма 1'!$I73*VLOOKUP('Форма 1'!$G73,'Предельники 2022'!$B$4:$X$28,'Форма 1'!AK$7),2),"")</f>
        <v/>
      </c>
      <c r="S73" s="55" t="str">
        <f t="shared" si="10"/>
        <v/>
      </c>
      <c r="T73" s="55" t="str">
        <f>IF(ISNUMBER('Форма 1'!AL73),INDEX('Предельники 2022'!$C$4:$X$28,MATCH('Форма 1'!$H73,'Предельники 2022'!$B$4:$B$28,0),MATCH(T$5,'Предельники 2022'!$C$3:$X$3,0)),"")</f>
        <v/>
      </c>
      <c r="U73" s="55" t="str">
        <f>IF(ISNUMBER('Форма 1'!AM73),INDEX('Предельники 2022'!$C$4:$X$28,MATCH('Форма 1'!$H73,'Предельники 2022'!$B$4:$B$28,0),MATCH(U$5,'Предельники 2022'!$C$3:$X$3,0)),"")</f>
        <v/>
      </c>
      <c r="V73" s="55" t="str">
        <f>IF(ISNUMBER('Форма 1'!AN73),INDEX('Предельники 2022'!$C$4:$X$28,MATCH('Форма 1'!$H73,'Предельники 2022'!$B$4:$B$28,0),MATCH(V$5,'Предельники 2022'!$C$3:$X$3,0)),"")</f>
        <v/>
      </c>
      <c r="W73" s="55" t="str">
        <f>IF(ISNUMBER('Форма 1'!AO73),INDEX('Предельники 2022'!$C$4:$X$28,MATCH('Форма 1'!$H73,'Предельники 2022'!$B$4:$B$28,0),MATCH(W$5,'Предельники 2022'!$C$3:$X$3,0)),"")</f>
        <v/>
      </c>
      <c r="X73" s="53" t="str">
        <f>IF(ISNUMBER('Форма 1'!AP73),ROUND('Форма 1'!$I73*VLOOKUP('Форма 1'!$G73,'Предельники 2022'!$B$4:$X$28,'Форма 1'!AP$7),2),"")</f>
        <v/>
      </c>
      <c r="Y73" s="53" t="str">
        <f>IF(ISNUMBER('Форма 1'!AQ73),ROUND('Форма 1'!$I73*VLOOKUP('Форма 1'!$G73,'Предельники 2022'!$B$4:$X$28,'Форма 1'!AQ$7),2),"")</f>
        <v/>
      </c>
      <c r="Z73" s="53" t="str">
        <f>IF(ISNUMBER('Форма 1'!AR73),ROUND('Форма 1'!$I73*VLOOKUP('Форма 1'!$G73,'Предельники 2022'!$B$4:$X$28,'Форма 1'!AR$7),2),"")</f>
        <v/>
      </c>
      <c r="AA73" s="55"/>
    </row>
    <row r="74" spans="1:27" x14ac:dyDescent="0.25">
      <c r="A74" s="52">
        <f t="shared" si="11"/>
        <v>44</v>
      </c>
      <c r="B74" s="94" t="str">
        <f>IF(ISBLANK('Форма 1'!B74),"",'Форма 1'!B74)</f>
        <v>город Пермь</v>
      </c>
      <c r="C74" s="161" t="str">
        <f>IF(ISBLANK('Форма 1'!C74),"",'Форма 1'!C74)</f>
        <v>г. Пермь, ул. Макаренко, д. 36</v>
      </c>
      <c r="D74" s="51">
        <f>IF(ISBLANK(C74),"Введите адрес",IF(C74='Форма 1'!C74,SUM(E74:K74,M74:S74,X74:AA74),"Ошибка в адресе!"))</f>
        <v>19217163.379999999</v>
      </c>
      <c r="E74" s="53" t="str">
        <f>IF(ISNUMBER('Форма 1'!X74),ROUND('Форма 1'!$I74*VLOOKUP('Форма 1'!$G74,'Предельники 2022'!$B$4:$X$28,'Форма 1'!X$7),2),"")</f>
        <v/>
      </c>
      <c r="F74" s="53" t="str">
        <f>IF(ISNUMBER('Форма 1'!Y74),ROUND('Форма 1'!$I74*VLOOKUP('Форма 1'!$G74,'Предельники 2022'!$B$4:$X$28,'Форма 1'!Y$7),2),"")</f>
        <v/>
      </c>
      <c r="G74" s="53" t="str">
        <f>IF(ISNUMBER('Форма 1'!Z74),ROUND('Форма 1'!$I74*VLOOKUP('Форма 1'!$G74,'Предельники 2022'!$B$4:$X$28,'Форма 1'!Z$7),2),"")</f>
        <v/>
      </c>
      <c r="H74" s="53" t="str">
        <f>IF(ISNUMBER('Форма 1'!AA74),ROUND('Форма 1'!$I74*VLOOKUP('Форма 1'!$G74,'Предельники 2022'!$B$4:$X$28,'Форма 1'!AA$7),2),"")</f>
        <v/>
      </c>
      <c r="I74" s="53" t="str">
        <f>IF(ISNUMBER('Форма 1'!AB74),ROUND('Форма 1'!$I74*VLOOKUP('Форма 1'!$G74,'Предельники 2022'!$B$4:$X$28,'Форма 1'!AB$7),2),"")</f>
        <v/>
      </c>
      <c r="J74" s="53" t="str">
        <f>IF(ISNUMBER('Форма 1'!AC74),ROUND('Форма 1'!$I74*VLOOKUP('Форма 1'!$G74,'Предельники 2022'!$B$4:$X$28,'Форма 1'!AC$7),2),"")</f>
        <v/>
      </c>
      <c r="K74" s="53" t="str">
        <f>IF(ISNUMBER('Форма 1'!AD74),ROUND('Форма 1'!$I74*VLOOKUP('Форма 1'!$G74,'Предельники 2022'!$B$4:$X$28,'Форма 1'!AD$7),2),"")</f>
        <v/>
      </c>
      <c r="L74" s="54" t="str">
        <f>IF(ISBLANK('Форма 1'!AE74),"",'Форма 1'!AE74)</f>
        <v/>
      </c>
      <c r="M74" s="55" t="str">
        <f>IF(ISBLANK('Форма 1'!AF74),"",'Форма 1'!AF74)</f>
        <v/>
      </c>
      <c r="N74" s="53">
        <f>IF(ISNUMBER('Форма 1'!AG74),ROUND('Форма 1'!$I74*VLOOKUP('Форма 1'!$G74,'Предельники 2022'!$B$4:$X$28,'Форма 1'!AG$7),2),"")</f>
        <v>16268966</v>
      </c>
      <c r="O74" s="53" t="str">
        <f>IF(ISNUMBER('Форма 1'!$AH74),ROUND('Форма 1'!$I74*VLOOKUP('Форма 1'!$G74,'Предельники 2022'!$B$4:$X$28,'Форма 1'!$AH$7,0),2),"")</f>
        <v/>
      </c>
      <c r="P74" s="53" t="str">
        <f>IF(ISNUMBER('Форма 1'!$AI74),ROUND('Форма 1'!$I74*VLOOKUP('Форма 1'!$G74,'Предельники 2022'!$B$4:$X$28,'Форма 1'!$AI$7,0),2),"")</f>
        <v/>
      </c>
      <c r="Q74" s="53" t="str">
        <f>IF(ISNUMBER('Форма 1'!$AJ74),ROUND('Форма 1'!$I74*VLOOKUP('Форма 1'!$G74,'Предельники 2022'!$B$4:$X$28,'Форма 1'!$AJ$7,0),2),"")</f>
        <v/>
      </c>
      <c r="R74" s="53">
        <f>IF(ISNUMBER('Форма 1'!AK74),ROUND('Форма 1'!$I74*VLOOKUP('Форма 1'!$G74,'Предельники 2022'!$B$4:$X$28,'Форма 1'!AK$7),2),"")</f>
        <v>2948197.38</v>
      </c>
      <c r="S74" s="55" t="str">
        <f t="shared" si="10"/>
        <v/>
      </c>
      <c r="T74" s="55" t="str">
        <f>IF(ISNUMBER('Форма 1'!AL74),INDEX('Предельники 2022'!$C$4:$X$28,MATCH('Форма 1'!$H74,'Предельники 2022'!$B$4:$B$28,0),MATCH(T$5,'Предельники 2022'!$C$3:$X$3,0)),"")</f>
        <v/>
      </c>
      <c r="U74" s="55" t="str">
        <f>IF(ISNUMBER('Форма 1'!AM74),INDEX('Предельники 2022'!$C$4:$X$28,MATCH('Форма 1'!$H74,'Предельники 2022'!$B$4:$B$28,0),MATCH(U$5,'Предельники 2022'!$C$3:$X$3,0)),"")</f>
        <v/>
      </c>
      <c r="V74" s="55" t="str">
        <f>IF(ISNUMBER('Форма 1'!AN74),INDEX('Предельники 2022'!$C$4:$X$28,MATCH('Форма 1'!$H74,'Предельники 2022'!$B$4:$B$28,0),MATCH(V$5,'Предельники 2022'!$C$3:$X$3,0)),"")</f>
        <v/>
      </c>
      <c r="W74" s="55" t="str">
        <f>IF(ISNUMBER('Форма 1'!AO74),INDEX('Предельники 2022'!$C$4:$X$28,MATCH('Форма 1'!$H74,'Предельники 2022'!$B$4:$B$28,0),MATCH(W$5,'Предельники 2022'!$C$3:$X$3,0)),"")</f>
        <v/>
      </c>
      <c r="X74" s="53" t="str">
        <f>IF(ISNUMBER('Форма 1'!AP74),ROUND('Форма 1'!$I74*VLOOKUP('Форма 1'!$G74,'Предельники 2022'!$B$4:$X$28,'Форма 1'!AP$7),2),"")</f>
        <v/>
      </c>
      <c r="Y74" s="53" t="str">
        <f>IF(ISNUMBER('Форма 1'!AQ74),ROUND('Форма 1'!$I74*VLOOKUP('Форма 1'!$G74,'Предельники 2022'!$B$4:$X$28,'Форма 1'!AQ$7),2),"")</f>
        <v/>
      </c>
      <c r="Z74" s="53" t="str">
        <f>IF(ISNUMBER('Форма 1'!AR74),ROUND('Форма 1'!$I74*VLOOKUP('Форма 1'!$G74,'Предельники 2022'!$B$4:$X$28,'Форма 1'!AR$7),2),"")</f>
        <v/>
      </c>
      <c r="AA74" s="55"/>
    </row>
    <row r="75" spans="1:27" x14ac:dyDescent="0.25">
      <c r="A75" s="52">
        <f t="shared" si="11"/>
        <v>45</v>
      </c>
      <c r="B75" s="94" t="str">
        <f>IF(ISBLANK('Форма 1'!B75),"",'Форма 1'!B75)</f>
        <v>город Пермь</v>
      </c>
      <c r="C75" s="161" t="str">
        <f>IF(ISBLANK('Форма 1'!C75),"",'Форма 1'!C75)</f>
        <v>г. Пермь, ул. Малкова, д. 22</v>
      </c>
      <c r="D75" s="51">
        <f>IF(ISBLANK(C75),"Введите адрес",IF(C75='Форма 1'!C75,SUM(E75:K75,M75:S75,X75:AA75),"Ошибка в адресе!"))</f>
        <v>9993216.3000000007</v>
      </c>
      <c r="E75" s="53" t="str">
        <f>IF(ISNUMBER('Форма 1'!X75),ROUND('Форма 1'!$I75*VLOOKUP('Форма 1'!$G75,'Предельники 2022'!$B$4:$X$28,'Форма 1'!X$7),2),"")</f>
        <v/>
      </c>
      <c r="F75" s="53" t="str">
        <f>IF(ISNUMBER('Форма 1'!Y75),ROUND('Форма 1'!$I75*VLOOKUP('Форма 1'!$G75,'Предельники 2022'!$B$4:$X$28,'Форма 1'!Y$7),2),"")</f>
        <v/>
      </c>
      <c r="G75" s="53" t="str">
        <f>IF(ISNUMBER('Форма 1'!Z75),ROUND('Форма 1'!$I75*VLOOKUP('Форма 1'!$G75,'Предельники 2022'!$B$4:$X$28,'Форма 1'!Z$7),2),"")</f>
        <v/>
      </c>
      <c r="H75" s="53">
        <f>IF(ISNUMBER('Форма 1'!AA75),ROUND('Форма 1'!$I75*VLOOKUP('Форма 1'!$G75,'Предельники 2022'!$B$4:$X$28,'Форма 1'!AA$7),2),"")</f>
        <v>2282836.67</v>
      </c>
      <c r="I75" s="53">
        <f>IF(ISNUMBER('Форма 1'!AB75),ROUND('Форма 1'!$I75*VLOOKUP('Форма 1'!$G75,'Предельники 2022'!$B$4:$X$28,'Форма 1'!AB$7),2),"")</f>
        <v>7710379.6299999999</v>
      </c>
      <c r="J75" s="53" t="str">
        <f>IF(ISNUMBER('Форма 1'!AC75),ROUND('Форма 1'!$I75*VLOOKUP('Форма 1'!$G75,'Предельники 2022'!$B$4:$X$28,'Форма 1'!AC$7),2),"")</f>
        <v/>
      </c>
      <c r="K75" s="53" t="str">
        <f>IF(ISNUMBER('Форма 1'!AD75),ROUND('Форма 1'!$I75*VLOOKUP('Форма 1'!$G75,'Предельники 2022'!$B$4:$X$28,'Форма 1'!AD$7),2),"")</f>
        <v/>
      </c>
      <c r="L75" s="54" t="str">
        <f>IF(ISBLANK('Форма 1'!AE75),"",'Форма 1'!AE75)</f>
        <v/>
      </c>
      <c r="M75" s="55" t="str">
        <f>IF(ISBLANK('Форма 1'!AF75),"",'Форма 1'!AF75)</f>
        <v/>
      </c>
      <c r="N75" s="53" t="str">
        <f>IF(ISNUMBER('Форма 1'!AG75),ROUND('Форма 1'!$I75*VLOOKUP('Форма 1'!$G75,'Предельники 2022'!$B$4:$X$28,'Форма 1'!AG$7),2),"")</f>
        <v/>
      </c>
      <c r="O75" s="53" t="str">
        <f>IF(ISNUMBER('Форма 1'!$AH75),ROUND('Форма 1'!$I75*VLOOKUP('Форма 1'!$G75,'Предельники 2022'!$B$4:$X$28,'Форма 1'!$AH$7,0),2),"")</f>
        <v/>
      </c>
      <c r="P75" s="53" t="str">
        <f>IF(ISNUMBER('Форма 1'!$AI75),ROUND('Форма 1'!$I75*VLOOKUP('Форма 1'!$G75,'Предельники 2022'!$B$4:$X$28,'Форма 1'!$AI$7,0),2),"")</f>
        <v/>
      </c>
      <c r="Q75" s="53" t="str">
        <f>IF(ISNUMBER('Форма 1'!$AJ75),ROUND('Форма 1'!$I75*VLOOKUP('Форма 1'!$G75,'Предельники 2022'!$B$4:$X$28,'Форма 1'!$AJ$7,0),2),"")</f>
        <v/>
      </c>
      <c r="R75" s="53" t="str">
        <f>IF(ISNUMBER('Форма 1'!AK75),ROUND('Форма 1'!$I75*VLOOKUP('Форма 1'!$G75,'Предельники 2022'!$B$4:$X$28,'Форма 1'!AK$7),2),"")</f>
        <v/>
      </c>
      <c r="S75" s="55" t="str">
        <f t="shared" si="10"/>
        <v/>
      </c>
      <c r="T75" s="55" t="str">
        <f>IF(ISNUMBER('Форма 1'!AL75),INDEX('Предельники 2022'!$C$4:$X$28,MATCH('Форма 1'!$H75,'Предельники 2022'!$B$4:$B$28,0),MATCH(T$5,'Предельники 2022'!$C$3:$X$3,0)),"")</f>
        <v/>
      </c>
      <c r="U75" s="55" t="str">
        <f>IF(ISNUMBER('Форма 1'!AM75),INDEX('Предельники 2022'!$C$4:$X$28,MATCH('Форма 1'!$H75,'Предельники 2022'!$B$4:$B$28,0),MATCH(U$5,'Предельники 2022'!$C$3:$X$3,0)),"")</f>
        <v/>
      </c>
      <c r="V75" s="55" t="str">
        <f>IF(ISNUMBER('Форма 1'!AN75),INDEX('Предельники 2022'!$C$4:$X$28,MATCH('Форма 1'!$H75,'Предельники 2022'!$B$4:$B$28,0),MATCH(V$5,'Предельники 2022'!$C$3:$X$3,0)),"")</f>
        <v/>
      </c>
      <c r="W75" s="55" t="str">
        <f>IF(ISNUMBER('Форма 1'!AO75),INDEX('Предельники 2022'!$C$4:$X$28,MATCH('Форма 1'!$H75,'Предельники 2022'!$B$4:$B$28,0),MATCH(W$5,'Предельники 2022'!$C$3:$X$3,0)),"")</f>
        <v/>
      </c>
      <c r="X75" s="53" t="str">
        <f>IF(ISNUMBER('Форма 1'!AP75),ROUND('Форма 1'!$I75*VLOOKUP('Форма 1'!$G75,'Предельники 2022'!$B$4:$X$28,'Форма 1'!AP$7),2),"")</f>
        <v/>
      </c>
      <c r="Y75" s="53" t="str">
        <f>IF(ISNUMBER('Форма 1'!AQ75),ROUND('Форма 1'!$I75*VLOOKUP('Форма 1'!$G75,'Предельники 2022'!$B$4:$X$28,'Форма 1'!AQ$7),2),"")</f>
        <v/>
      </c>
      <c r="Z75" s="53" t="str">
        <f>IF(ISNUMBER('Форма 1'!AR75),ROUND('Форма 1'!$I75*VLOOKUP('Форма 1'!$G75,'Предельники 2022'!$B$4:$X$28,'Форма 1'!AR$7),2),"")</f>
        <v/>
      </c>
      <c r="AA75" s="55"/>
    </row>
    <row r="76" spans="1:27" x14ac:dyDescent="0.25">
      <c r="A76" s="52">
        <f t="shared" si="11"/>
        <v>46</v>
      </c>
      <c r="B76" s="94" t="str">
        <f>IF(ISBLANK('Форма 1'!B76),"",'Форма 1'!B76)</f>
        <v>город Пермь</v>
      </c>
      <c r="C76" s="161" t="str">
        <f>IF(ISBLANK('Форма 1'!C76),"",'Форма 1'!C76)</f>
        <v>г. Пермь, ул. Маршала Рыбалко, д. 107</v>
      </c>
      <c r="D76" s="51">
        <f>IF(ISBLANK(C76),"Введите адрес",IF(C76='Форма 1'!C76,SUM(E76:K76,M76:S76,X76:AA76),"Ошибка в адресе!"))</f>
        <v>5323936.7</v>
      </c>
      <c r="E76" s="53">
        <f>IF(ISNUMBER('Форма 1'!X76),ROUND('Форма 1'!$I76*VLOOKUP('Форма 1'!$G76,'Предельники 2022'!$B$4:$X$28,'Форма 1'!X$7),2),"")</f>
        <v>1626119.5</v>
      </c>
      <c r="F76" s="53" t="str">
        <f>IF(ISNUMBER('Форма 1'!Y76),ROUND('Форма 1'!$I76*VLOOKUP('Форма 1'!$G76,'Предельники 2022'!$B$4:$X$28,'Форма 1'!Y$7),2),"")</f>
        <v/>
      </c>
      <c r="G76" s="53" t="str">
        <f>IF(ISNUMBER('Форма 1'!Z76),ROUND('Форма 1'!$I76*VLOOKUP('Форма 1'!$G76,'Предельники 2022'!$B$4:$X$28,'Форма 1'!Z$7),2),"")</f>
        <v/>
      </c>
      <c r="H76" s="53">
        <f>IF(ISNUMBER('Форма 1'!AA76),ROUND('Форма 1'!$I76*VLOOKUP('Форма 1'!$G76,'Предельники 2022'!$B$4:$X$28,'Форма 1'!AA$7),2),"")</f>
        <v>1017400.45</v>
      </c>
      <c r="I76" s="53">
        <f>IF(ISNUMBER('Форма 1'!AB76),ROUND('Форма 1'!$I76*VLOOKUP('Форма 1'!$G76,'Предельники 2022'!$B$4:$X$28,'Форма 1'!AB$7),2),"")</f>
        <v>2680416.75</v>
      </c>
      <c r="J76" s="53" t="str">
        <f>IF(ISNUMBER('Форма 1'!AC76),ROUND('Форма 1'!$I76*VLOOKUP('Форма 1'!$G76,'Предельники 2022'!$B$4:$X$28,'Форма 1'!AC$7),2),"")</f>
        <v/>
      </c>
      <c r="K76" s="53" t="str">
        <f>IF(ISNUMBER('Форма 1'!AD76),ROUND('Форма 1'!$I76*VLOOKUP('Форма 1'!$G76,'Предельники 2022'!$B$4:$X$28,'Форма 1'!AD$7),2),"")</f>
        <v/>
      </c>
      <c r="L76" s="54" t="str">
        <f>IF(ISBLANK('Форма 1'!AE76),"",'Форма 1'!AE76)</f>
        <v/>
      </c>
      <c r="M76" s="55" t="str">
        <f>IF(ISBLANK('Форма 1'!AF76),"",'Форма 1'!AF76)</f>
        <v/>
      </c>
      <c r="N76" s="53" t="str">
        <f>IF(ISNUMBER('Форма 1'!AG76),ROUND('Форма 1'!$I76*VLOOKUP('Форма 1'!$G76,'Предельники 2022'!$B$4:$X$28,'Форма 1'!AG$7),2),"")</f>
        <v/>
      </c>
      <c r="O76" s="53" t="str">
        <f>IF(ISNUMBER('Форма 1'!$AH76),ROUND('Форма 1'!$I76*VLOOKUP('Форма 1'!$G76,'Предельники 2022'!$B$4:$X$28,'Форма 1'!$AH$7,0),2),"")</f>
        <v/>
      </c>
      <c r="P76" s="53" t="str">
        <f>IF(ISNUMBER('Форма 1'!$AI76),ROUND('Форма 1'!$I76*VLOOKUP('Форма 1'!$G76,'Предельники 2022'!$B$4:$X$28,'Форма 1'!$AI$7,0),2),"")</f>
        <v/>
      </c>
      <c r="Q76" s="53" t="str">
        <f>IF(ISNUMBER('Форма 1'!$AJ76),ROUND('Форма 1'!$I76*VLOOKUP('Форма 1'!$G76,'Предельники 2022'!$B$4:$X$28,'Форма 1'!$AJ$7,0),2),"")</f>
        <v/>
      </c>
      <c r="R76" s="53" t="str">
        <f>IF(ISNUMBER('Форма 1'!AK76),ROUND('Форма 1'!$I76*VLOOKUP('Форма 1'!$G76,'Предельники 2022'!$B$4:$X$28,'Форма 1'!AK$7),2),"")</f>
        <v/>
      </c>
      <c r="S76" s="55" t="str">
        <f t="shared" si="10"/>
        <v/>
      </c>
      <c r="T76" s="55" t="str">
        <f>IF(ISNUMBER('Форма 1'!AL76),INDEX('Предельники 2022'!$C$4:$X$28,MATCH('Форма 1'!$H76,'Предельники 2022'!$B$4:$B$28,0),MATCH(T$5,'Предельники 2022'!$C$3:$X$3,0)),"")</f>
        <v/>
      </c>
      <c r="U76" s="55" t="str">
        <f>IF(ISNUMBER('Форма 1'!AM76),INDEX('Предельники 2022'!$C$4:$X$28,MATCH('Форма 1'!$H76,'Предельники 2022'!$B$4:$B$28,0),MATCH(U$5,'Предельники 2022'!$C$3:$X$3,0)),"")</f>
        <v/>
      </c>
      <c r="V76" s="55" t="str">
        <f>IF(ISNUMBER('Форма 1'!AN76),INDEX('Предельники 2022'!$C$4:$X$28,MATCH('Форма 1'!$H76,'Предельники 2022'!$B$4:$B$28,0),MATCH(V$5,'Предельники 2022'!$C$3:$X$3,0)),"")</f>
        <v/>
      </c>
      <c r="W76" s="55" t="str">
        <f>IF(ISNUMBER('Форма 1'!AO76),INDEX('Предельники 2022'!$C$4:$X$28,MATCH('Форма 1'!$H76,'Предельники 2022'!$B$4:$B$28,0),MATCH(W$5,'Предельники 2022'!$C$3:$X$3,0)),"")</f>
        <v/>
      </c>
      <c r="X76" s="53" t="str">
        <f>IF(ISNUMBER('Форма 1'!AP76),ROUND('Форма 1'!$I76*VLOOKUP('Форма 1'!$G76,'Предельники 2022'!$B$4:$X$28,'Форма 1'!AP$7),2),"")</f>
        <v/>
      </c>
      <c r="Y76" s="53" t="str">
        <f>IF(ISNUMBER('Форма 1'!AQ76),ROUND('Форма 1'!$I76*VLOOKUP('Форма 1'!$G76,'Предельники 2022'!$B$4:$X$28,'Форма 1'!AQ$7),2),"")</f>
        <v/>
      </c>
      <c r="Z76" s="53" t="str">
        <f>IF(ISNUMBER('Форма 1'!AR76),ROUND('Форма 1'!$I76*VLOOKUP('Форма 1'!$G76,'Предельники 2022'!$B$4:$X$28,'Форма 1'!AR$7),2),"")</f>
        <v/>
      </c>
      <c r="AA76" s="55"/>
    </row>
    <row r="77" spans="1:27" x14ac:dyDescent="0.25">
      <c r="A77" s="52">
        <f t="shared" si="11"/>
        <v>47</v>
      </c>
      <c r="B77" s="94" t="str">
        <f>IF(ISBLANK('Форма 1'!B77),"",'Форма 1'!B77)</f>
        <v>город Пермь</v>
      </c>
      <c r="C77" s="161" t="str">
        <f>IF(ISBLANK('Форма 1'!C77),"",'Форма 1'!C77)</f>
        <v>г. Пермь, ул. Маршала Рыбалко, д. 109</v>
      </c>
      <c r="D77" s="51">
        <f>IF(ISBLANK(C77),"Введите адрес",IF(C77='Форма 1'!C77,SUM(E77:K77,M77:S77,X77:AA77),"Ошибка в адресе!"))</f>
        <v>5374802.8700000001</v>
      </c>
      <c r="E77" s="53">
        <f>IF(ISNUMBER('Форма 1'!X77),ROUND('Форма 1'!$I77*VLOOKUP('Форма 1'!$G77,'Предельники 2022'!$B$4:$X$28,'Форма 1'!X$7),2),"")</f>
        <v>1641655.83</v>
      </c>
      <c r="F77" s="53" t="str">
        <f>IF(ISNUMBER('Форма 1'!Y77),ROUND('Форма 1'!$I77*VLOOKUP('Форма 1'!$G77,'Предельники 2022'!$B$4:$X$28,'Форма 1'!Y$7),2),"")</f>
        <v/>
      </c>
      <c r="G77" s="53" t="str">
        <f>IF(ISNUMBER('Форма 1'!Z77),ROUND('Форма 1'!$I77*VLOOKUP('Форма 1'!$G77,'Предельники 2022'!$B$4:$X$28,'Форма 1'!Z$7),2),"")</f>
        <v/>
      </c>
      <c r="H77" s="53">
        <f>IF(ISNUMBER('Форма 1'!AA77),ROUND('Форма 1'!$I77*VLOOKUP('Форма 1'!$G77,'Предельники 2022'!$B$4:$X$28,'Форма 1'!AA$7),2),"")</f>
        <v>1027120.94</v>
      </c>
      <c r="I77" s="53">
        <f>IF(ISNUMBER('Форма 1'!AB77),ROUND('Форма 1'!$I77*VLOOKUP('Форма 1'!$G77,'Предельники 2022'!$B$4:$X$28,'Форма 1'!AB$7),2),"")</f>
        <v>2706026.1</v>
      </c>
      <c r="J77" s="53" t="str">
        <f>IF(ISNUMBER('Форма 1'!AC77),ROUND('Форма 1'!$I77*VLOOKUP('Форма 1'!$G77,'Предельники 2022'!$B$4:$X$28,'Форма 1'!AC$7),2),"")</f>
        <v/>
      </c>
      <c r="K77" s="53" t="str">
        <f>IF(ISNUMBER('Форма 1'!AD77),ROUND('Форма 1'!$I77*VLOOKUP('Форма 1'!$G77,'Предельники 2022'!$B$4:$X$28,'Форма 1'!AD$7),2),"")</f>
        <v/>
      </c>
      <c r="L77" s="54" t="str">
        <f>IF(ISBLANK('Форма 1'!AE77),"",'Форма 1'!AE77)</f>
        <v/>
      </c>
      <c r="M77" s="55" t="str">
        <f>IF(ISBLANK('Форма 1'!AF77),"",'Форма 1'!AF77)</f>
        <v/>
      </c>
      <c r="N77" s="53" t="str">
        <f>IF(ISNUMBER('Форма 1'!AG77),ROUND('Форма 1'!$I77*VLOOKUP('Форма 1'!$G77,'Предельники 2022'!$B$4:$X$28,'Форма 1'!AG$7),2),"")</f>
        <v/>
      </c>
      <c r="O77" s="53" t="str">
        <f>IF(ISNUMBER('Форма 1'!$AH77),ROUND('Форма 1'!$I77*VLOOKUP('Форма 1'!$G77,'Предельники 2022'!$B$4:$X$28,'Форма 1'!$AH$7,0),2),"")</f>
        <v/>
      </c>
      <c r="P77" s="53" t="str">
        <f>IF(ISNUMBER('Форма 1'!$AI77),ROUND('Форма 1'!$I77*VLOOKUP('Форма 1'!$G77,'Предельники 2022'!$B$4:$X$28,'Форма 1'!$AI$7,0),2),"")</f>
        <v/>
      </c>
      <c r="Q77" s="53" t="str">
        <f>IF(ISNUMBER('Форма 1'!$AJ77),ROUND('Форма 1'!$I77*VLOOKUP('Форма 1'!$G77,'Предельники 2022'!$B$4:$X$28,'Форма 1'!$AJ$7,0),2),"")</f>
        <v/>
      </c>
      <c r="R77" s="53" t="str">
        <f>IF(ISNUMBER('Форма 1'!AK77),ROUND('Форма 1'!$I77*VLOOKUP('Форма 1'!$G77,'Предельники 2022'!$B$4:$X$28,'Форма 1'!AK$7),2),"")</f>
        <v/>
      </c>
      <c r="S77" s="55" t="str">
        <f t="shared" si="10"/>
        <v/>
      </c>
      <c r="T77" s="55" t="str">
        <f>IF(ISNUMBER('Форма 1'!AL77),INDEX('Предельники 2022'!$C$4:$X$28,MATCH('Форма 1'!$H77,'Предельники 2022'!$B$4:$B$28,0),MATCH(T$5,'Предельники 2022'!$C$3:$X$3,0)),"")</f>
        <v/>
      </c>
      <c r="U77" s="55" t="str">
        <f>IF(ISNUMBER('Форма 1'!AM77),INDEX('Предельники 2022'!$C$4:$X$28,MATCH('Форма 1'!$H77,'Предельники 2022'!$B$4:$B$28,0),MATCH(U$5,'Предельники 2022'!$C$3:$X$3,0)),"")</f>
        <v/>
      </c>
      <c r="V77" s="55" t="str">
        <f>IF(ISNUMBER('Форма 1'!AN77),INDEX('Предельники 2022'!$C$4:$X$28,MATCH('Форма 1'!$H77,'Предельники 2022'!$B$4:$B$28,0),MATCH(V$5,'Предельники 2022'!$C$3:$X$3,0)),"")</f>
        <v/>
      </c>
      <c r="W77" s="55" t="str">
        <f>IF(ISNUMBER('Форма 1'!AO77),INDEX('Предельники 2022'!$C$4:$X$28,MATCH('Форма 1'!$H77,'Предельники 2022'!$B$4:$B$28,0),MATCH(W$5,'Предельники 2022'!$C$3:$X$3,0)),"")</f>
        <v/>
      </c>
      <c r="X77" s="53" t="str">
        <f>IF(ISNUMBER('Форма 1'!AP77),ROUND('Форма 1'!$I77*VLOOKUP('Форма 1'!$G77,'Предельники 2022'!$B$4:$X$28,'Форма 1'!AP$7),2),"")</f>
        <v/>
      </c>
      <c r="Y77" s="53" t="str">
        <f>IF(ISNUMBER('Форма 1'!AQ77),ROUND('Форма 1'!$I77*VLOOKUP('Форма 1'!$G77,'Предельники 2022'!$B$4:$X$28,'Форма 1'!AQ$7),2),"")</f>
        <v/>
      </c>
      <c r="Z77" s="53" t="str">
        <f>IF(ISNUMBER('Форма 1'!AR77),ROUND('Форма 1'!$I77*VLOOKUP('Форма 1'!$G77,'Предельники 2022'!$B$4:$X$28,'Форма 1'!AR$7),2),"")</f>
        <v/>
      </c>
      <c r="AA77" s="55"/>
    </row>
    <row r="78" spans="1:27" x14ac:dyDescent="0.25">
      <c r="A78" s="52">
        <f t="shared" si="11"/>
        <v>48</v>
      </c>
      <c r="B78" s="94" t="str">
        <f>IF(ISBLANK('Форма 1'!B78),"",'Форма 1'!B78)</f>
        <v>город Пермь</v>
      </c>
      <c r="C78" s="161" t="str">
        <f>IF(ISBLANK('Форма 1'!C78),"",'Форма 1'!C78)</f>
        <v>г. Пермь, ул. Маршала Рыбалко, д. 109А</v>
      </c>
      <c r="D78" s="51">
        <f>IF(ISBLANK(C78),"Введите адрес",IF(C78='Форма 1'!C78,SUM(E78:K78,M78:S78,X78:AA78),"Ошибка в адресе!"))</f>
        <v>4594117.6100000003</v>
      </c>
      <c r="E78" s="53">
        <f>IF(ISNUMBER('Форма 1'!X78),ROUND('Форма 1'!$I78*VLOOKUP('Форма 1'!$G78,'Предельники 2022'!$B$4:$X$28,'Форма 1'!X$7),2),"")</f>
        <v>1403206.81</v>
      </c>
      <c r="F78" s="53" t="str">
        <f>IF(ISNUMBER('Форма 1'!Y78),ROUND('Форма 1'!$I78*VLOOKUP('Форма 1'!$G78,'Предельники 2022'!$B$4:$X$28,'Форма 1'!Y$7),2),"")</f>
        <v/>
      </c>
      <c r="G78" s="53" t="str">
        <f>IF(ISNUMBER('Форма 1'!Z78),ROUND('Форма 1'!$I78*VLOOKUP('Форма 1'!$G78,'Предельники 2022'!$B$4:$X$28,'Форма 1'!Z$7),2),"")</f>
        <v/>
      </c>
      <c r="H78" s="53">
        <f>IF(ISNUMBER('Форма 1'!AA78),ROUND('Форма 1'!$I78*VLOOKUP('Форма 1'!$G78,'Предельники 2022'!$B$4:$X$28,'Форма 1'!AA$7),2),"")</f>
        <v>877932.55</v>
      </c>
      <c r="I78" s="53">
        <f>IF(ISNUMBER('Форма 1'!AB78),ROUND('Форма 1'!$I78*VLOOKUP('Форма 1'!$G78,'Предельники 2022'!$B$4:$X$28,'Форма 1'!AB$7),2),"")</f>
        <v>2312978.25</v>
      </c>
      <c r="J78" s="53" t="str">
        <f>IF(ISNUMBER('Форма 1'!AC78),ROUND('Форма 1'!$I78*VLOOKUP('Форма 1'!$G78,'Предельники 2022'!$B$4:$X$28,'Форма 1'!AC$7),2),"")</f>
        <v/>
      </c>
      <c r="K78" s="53" t="str">
        <f>IF(ISNUMBER('Форма 1'!AD78),ROUND('Форма 1'!$I78*VLOOKUP('Форма 1'!$G78,'Предельники 2022'!$B$4:$X$28,'Форма 1'!AD$7),2),"")</f>
        <v/>
      </c>
      <c r="L78" s="54" t="str">
        <f>IF(ISBLANK('Форма 1'!AE78),"",'Форма 1'!AE78)</f>
        <v/>
      </c>
      <c r="M78" s="55" t="str">
        <f>IF(ISBLANK('Форма 1'!AF78),"",'Форма 1'!AF78)</f>
        <v/>
      </c>
      <c r="N78" s="53" t="str">
        <f>IF(ISNUMBER('Форма 1'!AG78),ROUND('Форма 1'!$I78*VLOOKUP('Форма 1'!$G78,'Предельники 2022'!$B$4:$X$28,'Форма 1'!AG$7),2),"")</f>
        <v/>
      </c>
      <c r="O78" s="53" t="str">
        <f>IF(ISNUMBER('Форма 1'!$AH78),ROUND('Форма 1'!$I78*VLOOKUP('Форма 1'!$G78,'Предельники 2022'!$B$4:$X$28,'Форма 1'!$AH$7,0),2),"")</f>
        <v/>
      </c>
      <c r="P78" s="53" t="str">
        <f>IF(ISNUMBER('Форма 1'!$AI78),ROUND('Форма 1'!$I78*VLOOKUP('Форма 1'!$G78,'Предельники 2022'!$B$4:$X$28,'Форма 1'!$AI$7,0),2),"")</f>
        <v/>
      </c>
      <c r="Q78" s="53" t="str">
        <f>IF(ISNUMBER('Форма 1'!$AJ78),ROUND('Форма 1'!$I78*VLOOKUP('Форма 1'!$G78,'Предельники 2022'!$B$4:$X$28,'Форма 1'!$AJ$7,0),2),"")</f>
        <v/>
      </c>
      <c r="R78" s="53" t="str">
        <f>IF(ISNUMBER('Форма 1'!AK78),ROUND('Форма 1'!$I78*VLOOKUP('Форма 1'!$G78,'Предельники 2022'!$B$4:$X$28,'Форма 1'!AK$7),2),"")</f>
        <v/>
      </c>
      <c r="S78" s="55" t="str">
        <f t="shared" si="10"/>
        <v/>
      </c>
      <c r="T78" s="55" t="str">
        <f>IF(ISNUMBER('Форма 1'!AL78),INDEX('Предельники 2022'!$C$4:$X$28,MATCH('Форма 1'!$H78,'Предельники 2022'!$B$4:$B$28,0),MATCH(T$5,'Предельники 2022'!$C$3:$X$3,0)),"")</f>
        <v/>
      </c>
      <c r="U78" s="55" t="str">
        <f>IF(ISNUMBER('Форма 1'!AM78),INDEX('Предельники 2022'!$C$4:$X$28,MATCH('Форма 1'!$H78,'Предельники 2022'!$B$4:$B$28,0),MATCH(U$5,'Предельники 2022'!$C$3:$X$3,0)),"")</f>
        <v/>
      </c>
      <c r="V78" s="55" t="str">
        <f>IF(ISNUMBER('Форма 1'!AN78),INDEX('Предельники 2022'!$C$4:$X$28,MATCH('Форма 1'!$H78,'Предельники 2022'!$B$4:$B$28,0),MATCH(V$5,'Предельники 2022'!$C$3:$X$3,0)),"")</f>
        <v/>
      </c>
      <c r="W78" s="55" t="str">
        <f>IF(ISNUMBER('Форма 1'!AO78),INDEX('Предельники 2022'!$C$4:$X$28,MATCH('Форма 1'!$H78,'Предельники 2022'!$B$4:$B$28,0),MATCH(W$5,'Предельники 2022'!$C$3:$X$3,0)),"")</f>
        <v/>
      </c>
      <c r="X78" s="53" t="str">
        <f>IF(ISNUMBER('Форма 1'!AP78),ROUND('Форма 1'!$I78*VLOOKUP('Форма 1'!$G78,'Предельники 2022'!$B$4:$X$28,'Форма 1'!AP$7),2),"")</f>
        <v/>
      </c>
      <c r="Y78" s="53" t="str">
        <f>IF(ISNUMBER('Форма 1'!AQ78),ROUND('Форма 1'!$I78*VLOOKUP('Форма 1'!$G78,'Предельники 2022'!$B$4:$X$28,'Форма 1'!AQ$7),2),"")</f>
        <v/>
      </c>
      <c r="Z78" s="53" t="str">
        <f>IF(ISNUMBER('Форма 1'!AR78),ROUND('Форма 1'!$I78*VLOOKUP('Форма 1'!$G78,'Предельники 2022'!$B$4:$X$28,'Форма 1'!AR$7),2),"")</f>
        <v/>
      </c>
      <c r="AA78" s="55"/>
    </row>
    <row r="79" spans="1:27" x14ac:dyDescent="0.25">
      <c r="A79" s="52">
        <f t="shared" si="11"/>
        <v>49</v>
      </c>
      <c r="B79" s="94" t="str">
        <f>IF(ISBLANK('Форма 1'!B79),"",'Форма 1'!B79)</f>
        <v>город Пермь</v>
      </c>
      <c r="C79" s="161" t="str">
        <f>IF(ISBLANK('Форма 1'!C79),"",'Форма 1'!C79)</f>
        <v>г. Пермь, ул. Маршала Рыбалко, д. 49</v>
      </c>
      <c r="D79" s="51">
        <f>IF(ISBLANK(C79),"Введите адрес",IF(C79='Форма 1'!C79,SUM(E79:K79,M79:S79,X79:AA79),"Ошибка в адресе!"))</f>
        <v>21059301.490000002</v>
      </c>
      <c r="E79" s="53">
        <f>IF(ISNUMBER('Форма 1'!X79),ROUND('Форма 1'!$I79*VLOOKUP('Форма 1'!$G79,'Предельники 2022'!$B$4:$X$28,'Форма 1'!X$7),2),"")</f>
        <v>6889993.3399999999</v>
      </c>
      <c r="F79" s="53" t="str">
        <f>IF(ISNUMBER('Форма 1'!Y79),ROUND('Форма 1'!$I79*VLOOKUP('Форма 1'!$G79,'Предельники 2022'!$B$4:$X$28,'Форма 1'!Y$7),2),"")</f>
        <v/>
      </c>
      <c r="G79" s="53" t="str">
        <f>IF(ISNUMBER('Форма 1'!Z79),ROUND('Форма 1'!$I79*VLOOKUP('Форма 1'!$G79,'Предельники 2022'!$B$4:$X$28,'Форма 1'!Z$7),2),"")</f>
        <v/>
      </c>
      <c r="H79" s="53">
        <f>IF(ISNUMBER('Форма 1'!AA79),ROUND('Форма 1'!$I79*VLOOKUP('Форма 1'!$G79,'Предельники 2022'!$B$4:$X$28,'Форма 1'!AA$7),2),"")</f>
        <v>2350910.59</v>
      </c>
      <c r="I79" s="53">
        <f>IF(ISNUMBER('Форма 1'!AB79),ROUND('Форма 1'!$I79*VLOOKUP('Форма 1'!$G79,'Предельники 2022'!$B$4:$X$28,'Форма 1'!AB$7),2),"")</f>
        <v>7940302.2400000002</v>
      </c>
      <c r="J79" s="53" t="str">
        <f>IF(ISNUMBER('Форма 1'!AC79),ROUND('Форма 1'!$I79*VLOOKUP('Форма 1'!$G79,'Предельники 2022'!$B$4:$X$28,'Форма 1'!AC$7),2),"")</f>
        <v/>
      </c>
      <c r="K79" s="53" t="str">
        <f>IF(ISNUMBER('Форма 1'!AD79),ROUND('Форма 1'!$I79*VLOOKUP('Форма 1'!$G79,'Предельники 2022'!$B$4:$X$28,'Форма 1'!AD$7),2),"")</f>
        <v/>
      </c>
      <c r="L79" s="54" t="str">
        <f>IF(ISBLANK('Форма 1'!AE79),"",'Форма 1'!AE79)</f>
        <v/>
      </c>
      <c r="M79" s="55" t="str">
        <f>IF(ISBLANK('Форма 1'!AF79),"",'Форма 1'!AF79)</f>
        <v/>
      </c>
      <c r="N79" s="53" t="str">
        <f>IF(ISNUMBER('Форма 1'!AG79),ROUND('Форма 1'!$I79*VLOOKUP('Форма 1'!$G79,'Предельники 2022'!$B$4:$X$28,'Форма 1'!AG$7),2),"")</f>
        <v/>
      </c>
      <c r="O79" s="53" t="str">
        <f>IF(ISNUMBER('Форма 1'!$AH79),ROUND('Форма 1'!$I79*VLOOKUP('Форма 1'!$G79,'Предельники 2022'!$B$4:$X$28,'Форма 1'!$AH$7,0),2),"")</f>
        <v/>
      </c>
      <c r="P79" s="53" t="str">
        <f>IF(ISNUMBER('Форма 1'!$AI79),ROUND('Форма 1'!$I79*VLOOKUP('Форма 1'!$G79,'Предельники 2022'!$B$4:$X$28,'Форма 1'!$AI$7,0),2),"")</f>
        <v/>
      </c>
      <c r="Q79" s="53" t="str">
        <f>IF(ISNUMBER('Форма 1'!$AJ79),ROUND('Форма 1'!$I79*VLOOKUP('Форма 1'!$G79,'Предельники 2022'!$B$4:$X$28,'Форма 1'!$AJ$7,0),2),"")</f>
        <v/>
      </c>
      <c r="R79" s="53" t="str">
        <f>IF(ISNUMBER('Форма 1'!AK79),ROUND('Форма 1'!$I79*VLOOKUP('Форма 1'!$G79,'Предельники 2022'!$B$4:$X$28,'Форма 1'!AK$7),2),"")</f>
        <v/>
      </c>
      <c r="S79" s="55" t="str">
        <f t="shared" si="10"/>
        <v/>
      </c>
      <c r="T79" s="55" t="str">
        <f>IF(ISNUMBER('Форма 1'!AL79),INDEX('Предельники 2022'!$C$4:$X$28,MATCH('Форма 1'!$H79,'Предельники 2022'!$B$4:$B$28,0),MATCH(T$5,'Предельники 2022'!$C$3:$X$3,0)),"")</f>
        <v/>
      </c>
      <c r="U79" s="55" t="str">
        <f>IF(ISNUMBER('Форма 1'!AM79),INDEX('Предельники 2022'!$C$4:$X$28,MATCH('Форма 1'!$H79,'Предельники 2022'!$B$4:$B$28,0),MATCH(U$5,'Предельники 2022'!$C$3:$X$3,0)),"")</f>
        <v/>
      </c>
      <c r="V79" s="55" t="str">
        <f>IF(ISNUMBER('Форма 1'!AN79),INDEX('Предельники 2022'!$C$4:$X$28,MATCH('Форма 1'!$H79,'Предельники 2022'!$B$4:$B$28,0),MATCH(V$5,'Предельники 2022'!$C$3:$X$3,0)),"")</f>
        <v/>
      </c>
      <c r="W79" s="55" t="str">
        <f>IF(ISNUMBER('Форма 1'!AO79),INDEX('Предельники 2022'!$C$4:$X$28,MATCH('Форма 1'!$H79,'Предельники 2022'!$B$4:$B$28,0),MATCH(W$5,'Предельники 2022'!$C$3:$X$3,0)),"")</f>
        <v/>
      </c>
      <c r="X79" s="53">
        <f>IF(ISNUMBER('Форма 1'!AP79),ROUND('Форма 1'!$I79*VLOOKUP('Форма 1'!$G79,'Предельники 2022'!$B$4:$X$28,'Форма 1'!AP$7),2),"")</f>
        <v>3878095.32</v>
      </c>
      <c r="Y79" s="53" t="str">
        <f>IF(ISNUMBER('Форма 1'!AQ79),ROUND('Форма 1'!$I79*VLOOKUP('Форма 1'!$G79,'Предельники 2022'!$B$4:$X$28,'Форма 1'!AQ$7),2),"")</f>
        <v/>
      </c>
      <c r="Z79" s="53" t="str">
        <f>IF(ISNUMBER('Форма 1'!AR79),ROUND('Форма 1'!$I79*VLOOKUP('Форма 1'!$G79,'Предельники 2022'!$B$4:$X$28,'Форма 1'!AR$7),2),"")</f>
        <v/>
      </c>
      <c r="AA79" s="55"/>
    </row>
    <row r="80" spans="1:27" x14ac:dyDescent="0.25">
      <c r="A80" s="52">
        <f t="shared" si="11"/>
        <v>50</v>
      </c>
      <c r="B80" s="94" t="str">
        <f>IF(ISBLANK('Форма 1'!B80),"",'Форма 1'!B80)</f>
        <v>город Пермь</v>
      </c>
      <c r="C80" s="161" t="str">
        <f>IF(ISBLANK('Форма 1'!C80),"",'Форма 1'!C80)</f>
        <v>г. Пермь, ул. Маршала Рыбалко, д. 93</v>
      </c>
      <c r="D80" s="51">
        <f>IF(ISBLANK(C80),"Введите адрес",IF(C80='Форма 1'!C80,SUM(E80:K80,M80:S80,X80:AA80),"Ошибка в адресе!"))</f>
        <v>5657373.8600000003</v>
      </c>
      <c r="E80" s="53">
        <f>IF(ISNUMBER('Форма 1'!X80),ROUND('Форма 1'!$I80*VLOOKUP('Форма 1'!$G80,'Предельники 2022'!$B$4:$X$28,'Форма 1'!X$7),2),"")</f>
        <v>1727963.06</v>
      </c>
      <c r="F80" s="53" t="str">
        <f>IF(ISNUMBER('Форма 1'!Y80),ROUND('Форма 1'!$I80*VLOOKUP('Форма 1'!$G80,'Предельники 2022'!$B$4:$X$28,'Форма 1'!Y$7),2),"")</f>
        <v/>
      </c>
      <c r="G80" s="53" t="str">
        <f>IF(ISNUMBER('Форма 1'!Z80),ROUND('Форма 1'!$I80*VLOOKUP('Форма 1'!$G80,'Предельники 2022'!$B$4:$X$28,'Форма 1'!Z$7),2),"")</f>
        <v/>
      </c>
      <c r="H80" s="53">
        <f>IF(ISNUMBER('Форма 1'!AA80),ROUND('Форма 1'!$I80*VLOOKUP('Форма 1'!$G80,'Предельники 2022'!$B$4:$X$28,'Форма 1'!AA$7),2),"")</f>
        <v>1081120.05</v>
      </c>
      <c r="I80" s="53">
        <f>IF(ISNUMBER('Форма 1'!AB80),ROUND('Форма 1'!$I80*VLOOKUP('Форма 1'!$G80,'Предельники 2022'!$B$4:$X$28,'Форма 1'!AB$7),2),"")</f>
        <v>2848290.75</v>
      </c>
      <c r="J80" s="53" t="str">
        <f>IF(ISNUMBER('Форма 1'!AC80),ROUND('Форма 1'!$I80*VLOOKUP('Форма 1'!$G80,'Предельники 2022'!$B$4:$X$28,'Форма 1'!AC$7),2),"")</f>
        <v/>
      </c>
      <c r="K80" s="53" t="str">
        <f>IF(ISNUMBER('Форма 1'!AD80),ROUND('Форма 1'!$I80*VLOOKUP('Форма 1'!$G80,'Предельники 2022'!$B$4:$X$28,'Форма 1'!AD$7),2),"")</f>
        <v/>
      </c>
      <c r="L80" s="54" t="str">
        <f>IF(ISBLANK('Форма 1'!AE80),"",'Форма 1'!AE80)</f>
        <v/>
      </c>
      <c r="M80" s="55" t="str">
        <f>IF(ISBLANK('Форма 1'!AF80),"",'Форма 1'!AF80)</f>
        <v/>
      </c>
      <c r="N80" s="53" t="str">
        <f>IF(ISNUMBER('Форма 1'!AG80),ROUND('Форма 1'!$I80*VLOOKUP('Форма 1'!$G80,'Предельники 2022'!$B$4:$X$28,'Форма 1'!AG$7),2),"")</f>
        <v/>
      </c>
      <c r="O80" s="53" t="str">
        <f>IF(ISNUMBER('Форма 1'!$AH80),ROUND('Форма 1'!$I80*VLOOKUP('Форма 1'!$G80,'Предельники 2022'!$B$4:$X$28,'Форма 1'!$AH$7,0),2),"")</f>
        <v/>
      </c>
      <c r="P80" s="53" t="str">
        <f>IF(ISNUMBER('Форма 1'!$AI80),ROUND('Форма 1'!$I80*VLOOKUP('Форма 1'!$G80,'Предельники 2022'!$B$4:$X$28,'Форма 1'!$AI$7,0),2),"")</f>
        <v/>
      </c>
      <c r="Q80" s="53" t="str">
        <f>IF(ISNUMBER('Форма 1'!$AJ80),ROUND('Форма 1'!$I80*VLOOKUP('Форма 1'!$G80,'Предельники 2022'!$B$4:$X$28,'Форма 1'!$AJ$7,0),2),"")</f>
        <v/>
      </c>
      <c r="R80" s="53" t="str">
        <f>IF(ISNUMBER('Форма 1'!AK80),ROUND('Форма 1'!$I80*VLOOKUP('Форма 1'!$G80,'Предельники 2022'!$B$4:$X$28,'Форма 1'!AK$7),2),"")</f>
        <v/>
      </c>
      <c r="S80" s="55" t="str">
        <f t="shared" si="10"/>
        <v/>
      </c>
      <c r="T80" s="55" t="str">
        <f>IF(ISNUMBER('Форма 1'!AL80),INDEX('Предельники 2022'!$C$4:$X$28,MATCH('Форма 1'!$H80,'Предельники 2022'!$B$4:$B$28,0),MATCH(T$5,'Предельники 2022'!$C$3:$X$3,0)),"")</f>
        <v/>
      </c>
      <c r="U80" s="55" t="str">
        <f>IF(ISNUMBER('Форма 1'!AM80),INDEX('Предельники 2022'!$C$4:$X$28,MATCH('Форма 1'!$H80,'Предельники 2022'!$B$4:$B$28,0),MATCH(U$5,'Предельники 2022'!$C$3:$X$3,0)),"")</f>
        <v/>
      </c>
      <c r="V80" s="55" t="str">
        <f>IF(ISNUMBER('Форма 1'!AN80),INDEX('Предельники 2022'!$C$4:$X$28,MATCH('Форма 1'!$H80,'Предельники 2022'!$B$4:$B$28,0),MATCH(V$5,'Предельники 2022'!$C$3:$X$3,0)),"")</f>
        <v/>
      </c>
      <c r="W80" s="55" t="str">
        <f>IF(ISNUMBER('Форма 1'!AO80),INDEX('Предельники 2022'!$C$4:$X$28,MATCH('Форма 1'!$H80,'Предельники 2022'!$B$4:$B$28,0),MATCH(W$5,'Предельники 2022'!$C$3:$X$3,0)),"")</f>
        <v/>
      </c>
      <c r="X80" s="53" t="str">
        <f>IF(ISNUMBER('Форма 1'!AP80),ROUND('Форма 1'!$I80*VLOOKUP('Форма 1'!$G80,'Предельники 2022'!$B$4:$X$28,'Форма 1'!AP$7),2),"")</f>
        <v/>
      </c>
      <c r="Y80" s="53" t="str">
        <f>IF(ISNUMBER('Форма 1'!AQ80),ROUND('Форма 1'!$I80*VLOOKUP('Форма 1'!$G80,'Предельники 2022'!$B$4:$X$28,'Форма 1'!AQ$7),2),"")</f>
        <v/>
      </c>
      <c r="Z80" s="53" t="str">
        <f>IF(ISNUMBER('Форма 1'!AR80),ROUND('Форма 1'!$I80*VLOOKUP('Форма 1'!$G80,'Предельники 2022'!$B$4:$X$28,'Форма 1'!AR$7),2),"")</f>
        <v/>
      </c>
      <c r="AA80" s="55"/>
    </row>
    <row r="81" spans="1:27" x14ac:dyDescent="0.25">
      <c r="A81" s="52">
        <f t="shared" si="11"/>
        <v>51</v>
      </c>
      <c r="B81" s="94" t="str">
        <f>IF(ISBLANK('Форма 1'!B81),"",'Форма 1'!B81)</f>
        <v>город Пермь</v>
      </c>
      <c r="C81" s="161" t="str">
        <f>IF(ISBLANK('Форма 1'!C81),"",'Форма 1'!C81)</f>
        <v>г. Пермь, ул. Маршала Толбухина, д. 40</v>
      </c>
      <c r="D81" s="51">
        <f>IF(ISBLANK(C81),"Введите адрес",IF(C81='Форма 1'!C81,SUM(E81:K81,M81:S81,X81:AA81),"Ошибка в адресе!"))</f>
        <v>6661500.8300000001</v>
      </c>
      <c r="E81" s="53" t="str">
        <f>IF(ISNUMBER('Форма 1'!X81),ROUND('Форма 1'!$I81*VLOOKUP('Форма 1'!$G81,'Предельники 2022'!$B$4:$X$28,'Форма 1'!X$7),2),"")</f>
        <v/>
      </c>
      <c r="F81" s="53" t="str">
        <f>IF(ISNUMBER('Форма 1'!Y81),ROUND('Форма 1'!$I81*VLOOKUP('Форма 1'!$G81,'Предельники 2022'!$B$4:$X$28,'Форма 1'!Y$7),2),"")</f>
        <v/>
      </c>
      <c r="G81" s="53" t="str">
        <f>IF(ISNUMBER('Форма 1'!Z81),ROUND('Форма 1'!$I81*VLOOKUP('Форма 1'!$G81,'Предельники 2022'!$B$4:$X$28,'Форма 1'!Z$7),2),"")</f>
        <v/>
      </c>
      <c r="H81" s="53" t="str">
        <f>IF(ISNUMBER('Форма 1'!AA81),ROUND('Форма 1'!$I81*VLOOKUP('Форма 1'!$G81,'Предельники 2022'!$B$4:$X$28,'Форма 1'!AA$7),2),"")</f>
        <v/>
      </c>
      <c r="I81" s="53" t="str">
        <f>IF(ISNUMBER('Форма 1'!AB81),ROUND('Форма 1'!$I81*VLOOKUP('Форма 1'!$G81,'Предельники 2022'!$B$4:$X$28,'Форма 1'!AB$7),2),"")</f>
        <v/>
      </c>
      <c r="J81" s="53" t="str">
        <f>IF(ISNUMBER('Форма 1'!AC81),ROUND('Форма 1'!$I81*VLOOKUP('Форма 1'!$G81,'Предельники 2022'!$B$4:$X$28,'Форма 1'!AC$7),2),"")</f>
        <v/>
      </c>
      <c r="K81" s="53" t="str">
        <f>IF(ISNUMBER('Форма 1'!AD81),ROUND('Форма 1'!$I81*VLOOKUP('Форма 1'!$G81,'Предельники 2022'!$B$4:$X$28,'Форма 1'!AD$7),2),"")</f>
        <v/>
      </c>
      <c r="L81" s="54" t="str">
        <f>IF(ISBLANK('Форма 1'!AE81),"",'Форма 1'!AE81)</f>
        <v/>
      </c>
      <c r="M81" s="55" t="str">
        <f>IF(ISBLANK('Форма 1'!AF81),"",'Форма 1'!AF81)</f>
        <v/>
      </c>
      <c r="N81" s="53">
        <f>IF(ISNUMBER('Форма 1'!AG81),ROUND('Форма 1'!$I81*VLOOKUP('Форма 1'!$G81,'Предельники 2022'!$B$4:$X$28,'Форма 1'!AG$7),2),"")</f>
        <v>6661500.8300000001</v>
      </c>
      <c r="O81" s="53" t="str">
        <f>IF(ISNUMBER('Форма 1'!$AH81),ROUND('Форма 1'!$I81*VLOOKUP('Форма 1'!$G81,'Предельники 2022'!$B$4:$X$28,'Форма 1'!$AH$7,0),2),"")</f>
        <v/>
      </c>
      <c r="P81" s="53" t="str">
        <f>IF(ISNUMBER('Форма 1'!$AI81),ROUND('Форма 1'!$I81*VLOOKUP('Форма 1'!$G81,'Предельники 2022'!$B$4:$X$28,'Форма 1'!$AI$7,0),2),"")</f>
        <v/>
      </c>
      <c r="Q81" s="53" t="str">
        <f>IF(ISNUMBER('Форма 1'!$AJ81),ROUND('Форма 1'!$I81*VLOOKUP('Форма 1'!$G81,'Предельники 2022'!$B$4:$X$28,'Форма 1'!$AJ$7,0),2),"")</f>
        <v/>
      </c>
      <c r="R81" s="53" t="str">
        <f>IF(ISNUMBER('Форма 1'!AK81),ROUND('Форма 1'!$I81*VLOOKUP('Форма 1'!$G81,'Предельники 2022'!$B$4:$X$28,'Форма 1'!AK$7),2),"")</f>
        <v/>
      </c>
      <c r="S81" s="55" t="str">
        <f t="shared" si="10"/>
        <v/>
      </c>
      <c r="T81" s="55" t="str">
        <f>IF(ISNUMBER('Форма 1'!AL81),INDEX('Предельники 2022'!$C$4:$X$28,MATCH('Форма 1'!$H81,'Предельники 2022'!$B$4:$B$28,0),MATCH(T$5,'Предельники 2022'!$C$3:$X$3,0)),"")</f>
        <v/>
      </c>
      <c r="U81" s="55" t="str">
        <f>IF(ISNUMBER('Форма 1'!AM81),INDEX('Предельники 2022'!$C$4:$X$28,MATCH('Форма 1'!$H81,'Предельники 2022'!$B$4:$B$28,0),MATCH(U$5,'Предельники 2022'!$C$3:$X$3,0)),"")</f>
        <v/>
      </c>
      <c r="V81" s="55" t="str">
        <f>IF(ISNUMBER('Форма 1'!AN81),INDEX('Предельники 2022'!$C$4:$X$28,MATCH('Форма 1'!$H81,'Предельники 2022'!$B$4:$B$28,0),MATCH(V$5,'Предельники 2022'!$C$3:$X$3,0)),"")</f>
        <v/>
      </c>
      <c r="W81" s="55" t="str">
        <f>IF(ISNUMBER('Форма 1'!AO81),INDEX('Предельники 2022'!$C$4:$X$28,MATCH('Форма 1'!$H81,'Предельники 2022'!$B$4:$B$28,0),MATCH(W$5,'Предельники 2022'!$C$3:$X$3,0)),"")</f>
        <v/>
      </c>
      <c r="X81" s="53" t="str">
        <f>IF(ISNUMBER('Форма 1'!AP81),ROUND('Форма 1'!$I81*VLOOKUP('Форма 1'!$G81,'Предельники 2022'!$B$4:$X$28,'Форма 1'!AP$7),2),"")</f>
        <v/>
      </c>
      <c r="Y81" s="53" t="str">
        <f>IF(ISNUMBER('Форма 1'!AQ81),ROUND('Форма 1'!$I81*VLOOKUP('Форма 1'!$G81,'Предельники 2022'!$B$4:$X$28,'Форма 1'!AQ$7),2),"")</f>
        <v/>
      </c>
      <c r="Z81" s="53" t="str">
        <f>IF(ISNUMBER('Форма 1'!AR81),ROUND('Форма 1'!$I81*VLOOKUP('Форма 1'!$G81,'Предельники 2022'!$B$4:$X$28,'Форма 1'!AR$7),2),"")</f>
        <v/>
      </c>
      <c r="AA81" s="55"/>
    </row>
    <row r="82" spans="1:27" x14ac:dyDescent="0.25">
      <c r="A82" s="52">
        <f t="shared" si="11"/>
        <v>52</v>
      </c>
      <c r="B82" s="94" t="str">
        <f>IF(ISBLANK('Форма 1'!B82),"",'Форма 1'!B82)</f>
        <v>город Пермь</v>
      </c>
      <c r="C82" s="161" t="str">
        <f>IF(ISBLANK('Форма 1'!C82),"",'Форма 1'!C82)</f>
        <v>г. Пермь, ул. Мильчакова, д. 19</v>
      </c>
      <c r="D82" s="51">
        <f>IF(ISBLANK(C82),"Введите адрес",IF(C82='Форма 1'!C82,SUM(E82:K82,M82:S82,X82:AA82),"Ошибка в адресе!"))</f>
        <v>25006580.280000001</v>
      </c>
      <c r="E82" s="53" t="str">
        <f>IF(ISNUMBER('Форма 1'!X82),ROUND('Форма 1'!$I82*VLOOKUP('Форма 1'!$G82,'Предельники 2022'!$B$4:$X$28,'Форма 1'!X$7),2),"")</f>
        <v/>
      </c>
      <c r="F82" s="53" t="str">
        <f>IF(ISNUMBER('Форма 1'!Y82),ROUND('Форма 1'!$I82*VLOOKUP('Форма 1'!$G82,'Предельники 2022'!$B$4:$X$28,'Форма 1'!Y$7),2),"")</f>
        <v/>
      </c>
      <c r="G82" s="53" t="str">
        <f>IF(ISNUMBER('Форма 1'!Z82),ROUND('Форма 1'!$I82*VLOOKUP('Форма 1'!$G82,'Предельники 2022'!$B$4:$X$28,'Форма 1'!Z$7),2),"")</f>
        <v/>
      </c>
      <c r="H82" s="53" t="str">
        <f>IF(ISNUMBER('Форма 1'!AA82),ROUND('Форма 1'!$I82*VLOOKUP('Форма 1'!$G82,'Предельники 2022'!$B$4:$X$28,'Форма 1'!AA$7),2),"")</f>
        <v/>
      </c>
      <c r="I82" s="53" t="str">
        <f>IF(ISNUMBER('Форма 1'!AB82),ROUND('Форма 1'!$I82*VLOOKUP('Форма 1'!$G82,'Предельники 2022'!$B$4:$X$28,'Форма 1'!AB$7),2),"")</f>
        <v/>
      </c>
      <c r="J82" s="53" t="str">
        <f>IF(ISNUMBER('Форма 1'!AC82),ROUND('Форма 1'!$I82*VLOOKUP('Форма 1'!$G82,'Предельники 2022'!$B$4:$X$28,'Форма 1'!AC$7),2),"")</f>
        <v/>
      </c>
      <c r="K82" s="53" t="str">
        <f>IF(ISNUMBER('Форма 1'!AD82),ROUND('Форма 1'!$I82*VLOOKUP('Форма 1'!$G82,'Предельники 2022'!$B$4:$X$28,'Форма 1'!AD$7),2),"")</f>
        <v/>
      </c>
      <c r="L82" s="54">
        <f>IF(ISBLANK('Форма 1'!AE82),"",'Форма 1'!AE82)</f>
        <v>9</v>
      </c>
      <c r="M82" s="55">
        <f>IF(ISBLANK('Форма 1'!AF82),"",'Форма 1'!AF82)</f>
        <v>25006580.280000001</v>
      </c>
      <c r="N82" s="53" t="str">
        <f>IF(ISNUMBER('Форма 1'!AG82),ROUND('Форма 1'!$I82*VLOOKUP('Форма 1'!$G82,'Предельники 2022'!$B$4:$X$28,'Форма 1'!AG$7),2),"")</f>
        <v/>
      </c>
      <c r="O82" s="53" t="str">
        <f>IF(ISNUMBER('Форма 1'!$AH82),ROUND('Форма 1'!$I82*VLOOKUP('Форма 1'!$G82,'Предельники 2022'!$B$4:$X$28,'Форма 1'!$AH$7,0),2),"")</f>
        <v/>
      </c>
      <c r="P82" s="53" t="str">
        <f>IF(ISNUMBER('Форма 1'!$AI82),ROUND('Форма 1'!$I82*VLOOKUP('Форма 1'!$G82,'Предельники 2022'!$B$4:$X$28,'Форма 1'!$AI$7,0),2),"")</f>
        <v/>
      </c>
      <c r="Q82" s="53" t="str">
        <f>IF(ISNUMBER('Форма 1'!$AJ82),ROUND('Форма 1'!$I82*VLOOKUP('Форма 1'!$G82,'Предельники 2022'!$B$4:$X$28,'Форма 1'!$AJ$7,0),2),"")</f>
        <v/>
      </c>
      <c r="R82" s="53" t="str">
        <f>IF(ISNUMBER('Форма 1'!AK82),ROUND('Форма 1'!$I82*VLOOKUP('Форма 1'!$G82,'Предельники 2022'!$B$4:$X$28,'Форма 1'!AK$7),2),"")</f>
        <v/>
      </c>
      <c r="S82" s="55" t="str">
        <f t="shared" si="10"/>
        <v/>
      </c>
      <c r="T82" s="55" t="str">
        <f>IF(ISNUMBER('Форма 1'!AL82),INDEX('Предельники 2022'!$C$4:$X$28,MATCH('Форма 1'!$H82,'Предельники 2022'!$B$4:$B$28,0),MATCH(T$5,'Предельники 2022'!$C$3:$X$3,0)),"")</f>
        <v/>
      </c>
      <c r="U82" s="55" t="str">
        <f>IF(ISNUMBER('Форма 1'!AM82),INDEX('Предельники 2022'!$C$4:$X$28,MATCH('Форма 1'!$H82,'Предельники 2022'!$B$4:$B$28,0),MATCH(U$5,'Предельники 2022'!$C$3:$X$3,0)),"")</f>
        <v/>
      </c>
      <c r="V82" s="55" t="str">
        <f>IF(ISNUMBER('Форма 1'!AN82),INDEX('Предельники 2022'!$C$4:$X$28,MATCH('Форма 1'!$H82,'Предельники 2022'!$B$4:$B$28,0),MATCH(V$5,'Предельники 2022'!$C$3:$X$3,0)),"")</f>
        <v/>
      </c>
      <c r="W82" s="55" t="str">
        <f>IF(ISNUMBER('Форма 1'!AO82),INDEX('Предельники 2022'!$C$4:$X$28,MATCH('Форма 1'!$H82,'Предельники 2022'!$B$4:$B$28,0),MATCH(W$5,'Предельники 2022'!$C$3:$X$3,0)),"")</f>
        <v/>
      </c>
      <c r="X82" s="53" t="str">
        <f>IF(ISNUMBER('Форма 1'!AP82),ROUND('Форма 1'!$I82*VLOOKUP('Форма 1'!$G82,'Предельники 2022'!$B$4:$X$28,'Форма 1'!AP$7),2),"")</f>
        <v/>
      </c>
      <c r="Y82" s="53" t="str">
        <f>IF(ISNUMBER('Форма 1'!AQ82),ROUND('Форма 1'!$I82*VLOOKUP('Форма 1'!$G82,'Предельники 2022'!$B$4:$X$28,'Форма 1'!AQ$7),2),"")</f>
        <v/>
      </c>
      <c r="Z82" s="53" t="str">
        <f>IF(ISNUMBER('Форма 1'!AR82),ROUND('Форма 1'!$I82*VLOOKUP('Форма 1'!$G82,'Предельники 2022'!$B$4:$X$28,'Форма 1'!AR$7),2),"")</f>
        <v/>
      </c>
      <c r="AA82" s="55"/>
    </row>
    <row r="83" spans="1:27" x14ac:dyDescent="0.25">
      <c r="A83" s="52">
        <f t="shared" si="11"/>
        <v>53</v>
      </c>
      <c r="B83" s="94" t="str">
        <f>IF(ISBLANK('Форма 1'!B83),"",'Форма 1'!B83)</f>
        <v>город Пермь</v>
      </c>
      <c r="C83" s="161" t="str">
        <f>IF(ISBLANK('Форма 1'!C83),"",'Форма 1'!C83)</f>
        <v>г. Пермь, ул. Моторостроителей, д. 11</v>
      </c>
      <c r="D83" s="51">
        <f>IF(ISBLANK(C83),"Введите адрес",IF(C83='Форма 1'!C83,SUM(E83:K83,M83:S83,X83:AA83),"Ошибка в адресе!"))</f>
        <v>7715501.25</v>
      </c>
      <c r="E83" s="53">
        <f>IF(ISNUMBER('Форма 1'!X83),ROUND('Форма 1'!$I83*VLOOKUP('Форма 1'!$G83,'Предельники 2022'!$B$4:$X$28,'Форма 1'!X$7),2),"")</f>
        <v>7715501.25</v>
      </c>
      <c r="F83" s="53" t="str">
        <f>IF(ISNUMBER('Форма 1'!Y83),ROUND('Форма 1'!$I83*VLOOKUP('Форма 1'!$G83,'Предельники 2022'!$B$4:$X$28,'Форма 1'!Y$7),2),"")</f>
        <v/>
      </c>
      <c r="G83" s="53" t="str">
        <f>IF(ISNUMBER('Форма 1'!Z83),ROUND('Форма 1'!$I83*VLOOKUP('Форма 1'!$G83,'Предельники 2022'!$B$4:$X$28,'Форма 1'!Z$7),2),"")</f>
        <v/>
      </c>
      <c r="H83" s="53" t="str">
        <f>IF(ISNUMBER('Форма 1'!AA83),ROUND('Форма 1'!$I83*VLOOKUP('Форма 1'!$G83,'Предельники 2022'!$B$4:$X$28,'Форма 1'!AA$7),2),"")</f>
        <v/>
      </c>
      <c r="I83" s="53" t="str">
        <f>IF(ISNUMBER('Форма 1'!AB83),ROUND('Форма 1'!$I83*VLOOKUP('Форма 1'!$G83,'Предельники 2022'!$B$4:$X$28,'Форма 1'!AB$7),2),"")</f>
        <v/>
      </c>
      <c r="J83" s="53" t="str">
        <f>IF(ISNUMBER('Форма 1'!AC83),ROUND('Форма 1'!$I83*VLOOKUP('Форма 1'!$G83,'Предельники 2022'!$B$4:$X$28,'Форма 1'!AC$7),2),"")</f>
        <v/>
      </c>
      <c r="K83" s="53" t="str">
        <f>IF(ISNUMBER('Форма 1'!AD83),ROUND('Форма 1'!$I83*VLOOKUP('Форма 1'!$G83,'Предельники 2022'!$B$4:$X$28,'Форма 1'!AD$7),2),"")</f>
        <v/>
      </c>
      <c r="L83" s="54" t="str">
        <f>IF(ISBLANK('Форма 1'!AE83),"",'Форма 1'!AE83)</f>
        <v/>
      </c>
      <c r="M83" s="55" t="str">
        <f>IF(ISBLANK('Форма 1'!AF83),"",'Форма 1'!AF83)</f>
        <v/>
      </c>
      <c r="N83" s="53" t="str">
        <f>IF(ISNUMBER('Форма 1'!AG83),ROUND('Форма 1'!$I83*VLOOKUP('Форма 1'!$G83,'Предельники 2022'!$B$4:$X$28,'Форма 1'!AG$7),2),"")</f>
        <v/>
      </c>
      <c r="O83" s="53" t="str">
        <f>IF(ISNUMBER('Форма 1'!$AH83),ROUND('Форма 1'!$I83*VLOOKUP('Форма 1'!$G83,'Предельники 2022'!$B$4:$X$28,'Форма 1'!$AH$7,0),2),"")</f>
        <v/>
      </c>
      <c r="P83" s="53" t="str">
        <f>IF(ISNUMBER('Форма 1'!$AI83),ROUND('Форма 1'!$I83*VLOOKUP('Форма 1'!$G83,'Предельники 2022'!$B$4:$X$28,'Форма 1'!$AI$7,0),2),"")</f>
        <v/>
      </c>
      <c r="Q83" s="53" t="str">
        <f>IF(ISNUMBER('Форма 1'!$AJ83),ROUND('Форма 1'!$I83*VLOOKUP('Форма 1'!$G83,'Предельники 2022'!$B$4:$X$28,'Форма 1'!$AJ$7,0),2),"")</f>
        <v/>
      </c>
      <c r="R83" s="53" t="str">
        <f>IF(ISNUMBER('Форма 1'!AK83),ROUND('Форма 1'!$I83*VLOOKUP('Форма 1'!$G83,'Предельники 2022'!$B$4:$X$28,'Форма 1'!AK$7),2),"")</f>
        <v/>
      </c>
      <c r="S83" s="55" t="str">
        <f t="shared" si="10"/>
        <v/>
      </c>
      <c r="T83" s="55" t="str">
        <f>IF(ISNUMBER('Форма 1'!AL83),INDEX('Предельники 2022'!$C$4:$X$28,MATCH('Форма 1'!$H83,'Предельники 2022'!$B$4:$B$28,0),MATCH(T$5,'Предельники 2022'!$C$3:$X$3,0)),"")</f>
        <v/>
      </c>
      <c r="U83" s="55" t="str">
        <f>IF(ISNUMBER('Форма 1'!AM83),INDEX('Предельники 2022'!$C$4:$X$28,MATCH('Форма 1'!$H83,'Предельники 2022'!$B$4:$B$28,0),MATCH(U$5,'Предельники 2022'!$C$3:$X$3,0)),"")</f>
        <v/>
      </c>
      <c r="V83" s="55" t="str">
        <f>IF(ISNUMBER('Форма 1'!AN83),INDEX('Предельники 2022'!$C$4:$X$28,MATCH('Форма 1'!$H83,'Предельники 2022'!$B$4:$B$28,0),MATCH(V$5,'Предельники 2022'!$C$3:$X$3,0)),"")</f>
        <v/>
      </c>
      <c r="W83" s="55" t="str">
        <f>IF(ISNUMBER('Форма 1'!AO83),INDEX('Предельники 2022'!$C$4:$X$28,MATCH('Форма 1'!$H83,'Предельники 2022'!$B$4:$B$28,0),MATCH(W$5,'Предельники 2022'!$C$3:$X$3,0)),"")</f>
        <v/>
      </c>
      <c r="X83" s="53" t="str">
        <f>IF(ISNUMBER('Форма 1'!AP83),ROUND('Форма 1'!$I83*VLOOKUP('Форма 1'!$G83,'Предельники 2022'!$B$4:$X$28,'Форма 1'!AP$7),2),"")</f>
        <v/>
      </c>
      <c r="Y83" s="53" t="str">
        <f>IF(ISNUMBER('Форма 1'!AQ83),ROUND('Форма 1'!$I83*VLOOKUP('Форма 1'!$G83,'Предельники 2022'!$B$4:$X$28,'Форма 1'!AQ$7),2),"")</f>
        <v/>
      </c>
      <c r="Z83" s="53" t="str">
        <f>IF(ISNUMBER('Форма 1'!AR83),ROUND('Форма 1'!$I83*VLOOKUP('Форма 1'!$G83,'Предельники 2022'!$B$4:$X$28,'Форма 1'!AR$7),2),"")</f>
        <v/>
      </c>
      <c r="AA83" s="55"/>
    </row>
    <row r="84" spans="1:27" x14ac:dyDescent="0.25">
      <c r="A84" s="52">
        <f t="shared" si="11"/>
        <v>54</v>
      </c>
      <c r="B84" s="94" t="str">
        <f>IF(ISBLANK('Форма 1'!B84),"",'Форма 1'!B84)</f>
        <v>город Пермь</v>
      </c>
      <c r="C84" s="161" t="str">
        <f>IF(ISBLANK('Форма 1'!C84),"",'Форма 1'!C84)</f>
        <v>г. Пермь, ул. Николая Островского, д. 29</v>
      </c>
      <c r="D84" s="51">
        <f>IF(ISBLANK(C84),"Введите адрес",IF(C84='Форма 1'!C84,SUM(E84:K84,M84:S84,X84:AA84),"Ошибка в адресе!"))</f>
        <v>2954150.09</v>
      </c>
      <c r="E84" s="53" t="str">
        <f>IF(ISNUMBER('Форма 1'!X84),ROUND('Форма 1'!$I84*VLOOKUP('Форма 1'!$G84,'Предельники 2022'!$B$4:$X$28,'Форма 1'!X$7),2),"")</f>
        <v/>
      </c>
      <c r="F84" s="53" t="str">
        <f>IF(ISNUMBER('Форма 1'!Y84),ROUND('Форма 1'!$I84*VLOOKUP('Форма 1'!$G84,'Предельники 2022'!$B$4:$X$28,'Форма 1'!Y$7),2),"")</f>
        <v/>
      </c>
      <c r="G84" s="53" t="str">
        <f>IF(ISNUMBER('Форма 1'!Z84),ROUND('Форма 1'!$I84*VLOOKUP('Форма 1'!$G84,'Предельники 2022'!$B$4:$X$28,'Форма 1'!Z$7),2),"")</f>
        <v/>
      </c>
      <c r="H84" s="53" t="str">
        <f>IF(ISNUMBER('Форма 1'!AA84),ROUND('Форма 1'!$I84*VLOOKUP('Форма 1'!$G84,'Предельники 2022'!$B$4:$X$28,'Форма 1'!AA$7),2),"")</f>
        <v/>
      </c>
      <c r="I84" s="53" t="str">
        <f>IF(ISNUMBER('Форма 1'!AB84),ROUND('Форма 1'!$I84*VLOOKUP('Форма 1'!$G84,'Предельники 2022'!$B$4:$X$28,'Форма 1'!AB$7),2),"")</f>
        <v/>
      </c>
      <c r="J84" s="53" t="str">
        <f>IF(ISNUMBER('Форма 1'!AC84),ROUND('Форма 1'!$I84*VLOOKUP('Форма 1'!$G84,'Предельники 2022'!$B$4:$X$28,'Форма 1'!AC$7),2),"")</f>
        <v/>
      </c>
      <c r="K84" s="53" t="str">
        <f>IF(ISNUMBER('Форма 1'!AD84),ROUND('Форма 1'!$I84*VLOOKUP('Форма 1'!$G84,'Предельники 2022'!$B$4:$X$28,'Форма 1'!AD$7),2),"")</f>
        <v/>
      </c>
      <c r="L84" s="54" t="str">
        <f>IF(ISBLANK('Форма 1'!AE84),"",'Форма 1'!AE84)</f>
        <v/>
      </c>
      <c r="M84" s="55" t="str">
        <f>IF(ISBLANK('Форма 1'!AF84),"",'Форма 1'!AF84)</f>
        <v/>
      </c>
      <c r="N84" s="53" t="str">
        <f>IF(ISNUMBER('Форма 1'!AG84),ROUND('Форма 1'!$I84*VLOOKUP('Форма 1'!$G84,'Предельники 2022'!$B$4:$X$28,'Форма 1'!AG$7),2),"")</f>
        <v/>
      </c>
      <c r="O84" s="53" t="str">
        <f>IF(ISNUMBER('Форма 1'!$AH84),ROUND('Форма 1'!$I84*VLOOKUP('Форма 1'!$G84,'Предельники 2022'!$B$4:$X$28,'Форма 1'!$AH$7,0),2),"")</f>
        <v/>
      </c>
      <c r="P84" s="53" t="str">
        <f>IF(ISNUMBER('Форма 1'!$AI84),ROUND('Форма 1'!$I84*VLOOKUP('Форма 1'!$G84,'Предельники 2022'!$B$4:$X$28,'Форма 1'!$AI$7,0),2),"")</f>
        <v/>
      </c>
      <c r="Q84" s="53" t="str">
        <f>IF(ISNUMBER('Форма 1'!$AJ84),ROUND('Форма 1'!$I84*VLOOKUP('Форма 1'!$G84,'Предельники 2022'!$B$4:$X$28,'Форма 1'!$AJ$7,0),2),"")</f>
        <v/>
      </c>
      <c r="R84" s="53">
        <f>IF(ISNUMBER('Форма 1'!AK84),ROUND('Форма 1'!$I84*VLOOKUP('Форма 1'!$G84,'Предельники 2022'!$B$4:$X$28,'Форма 1'!AK$7),2),"")</f>
        <v>2954150.09</v>
      </c>
      <c r="S84" s="55" t="str">
        <f t="shared" si="10"/>
        <v/>
      </c>
      <c r="T84" s="55" t="str">
        <f>IF(ISNUMBER('Форма 1'!AL84),INDEX('Предельники 2022'!$C$4:$X$28,MATCH('Форма 1'!$H84,'Предельники 2022'!$B$4:$B$28,0),MATCH(T$5,'Предельники 2022'!$C$3:$X$3,0)),"")</f>
        <v/>
      </c>
      <c r="U84" s="55" t="str">
        <f>IF(ISNUMBER('Форма 1'!AM84),INDEX('Предельники 2022'!$C$4:$X$28,MATCH('Форма 1'!$H84,'Предельники 2022'!$B$4:$B$28,0),MATCH(U$5,'Предельники 2022'!$C$3:$X$3,0)),"")</f>
        <v/>
      </c>
      <c r="V84" s="55" t="str">
        <f>IF(ISNUMBER('Форма 1'!AN84),INDEX('Предельники 2022'!$C$4:$X$28,MATCH('Форма 1'!$H84,'Предельники 2022'!$B$4:$B$28,0),MATCH(V$5,'Предельники 2022'!$C$3:$X$3,0)),"")</f>
        <v/>
      </c>
      <c r="W84" s="55" t="str">
        <f>IF(ISNUMBER('Форма 1'!AO84),INDEX('Предельники 2022'!$C$4:$X$28,MATCH('Форма 1'!$H84,'Предельники 2022'!$B$4:$B$28,0),MATCH(W$5,'Предельники 2022'!$C$3:$X$3,0)),"")</f>
        <v/>
      </c>
      <c r="X84" s="53" t="str">
        <f>IF(ISNUMBER('Форма 1'!AP84),ROUND('Форма 1'!$I84*VLOOKUP('Форма 1'!$G84,'Предельники 2022'!$B$4:$X$28,'Форма 1'!AP$7),2),"")</f>
        <v/>
      </c>
      <c r="Y84" s="53" t="str">
        <f>IF(ISNUMBER('Форма 1'!AQ84),ROUND('Форма 1'!$I84*VLOOKUP('Форма 1'!$G84,'Предельники 2022'!$B$4:$X$28,'Форма 1'!AQ$7),2),"")</f>
        <v/>
      </c>
      <c r="Z84" s="53" t="str">
        <f>IF(ISNUMBER('Форма 1'!AR84),ROUND('Форма 1'!$I84*VLOOKUP('Форма 1'!$G84,'Предельники 2022'!$B$4:$X$28,'Форма 1'!AR$7),2),"")</f>
        <v/>
      </c>
      <c r="AA84" s="55"/>
    </row>
    <row r="85" spans="1:27" x14ac:dyDescent="0.25">
      <c r="A85" s="52">
        <f t="shared" si="11"/>
        <v>55</v>
      </c>
      <c r="B85" s="94" t="str">
        <f>IF(ISBLANK('Форма 1'!B85),"",'Форма 1'!B85)</f>
        <v>город Пермь</v>
      </c>
      <c r="C85" s="161" t="str">
        <f>IF(ISBLANK('Форма 1'!C85),"",'Форма 1'!C85)</f>
        <v>г. Пермь, ул. Новосибирская, д. 13</v>
      </c>
      <c r="D85" s="51">
        <f>IF(ISBLANK(C85),"Введите адрес",IF(C85='Форма 1'!C85,SUM(E85:K85,M85:S85,X85:AA85),"Ошибка в адресе!"))</f>
        <v>6075210.0099999998</v>
      </c>
      <c r="E85" s="53" t="str">
        <f>IF(ISNUMBER('Форма 1'!X85),ROUND('Форма 1'!$I85*VLOOKUP('Форма 1'!$G85,'Предельники 2022'!$B$4:$X$28,'Форма 1'!X$7),2),"")</f>
        <v/>
      </c>
      <c r="F85" s="53" t="str">
        <f>IF(ISNUMBER('Форма 1'!Y85),ROUND('Форма 1'!$I85*VLOOKUP('Форма 1'!$G85,'Предельники 2022'!$B$4:$X$28,'Форма 1'!Y$7),2),"")</f>
        <v/>
      </c>
      <c r="G85" s="53" t="str">
        <f>IF(ISNUMBER('Форма 1'!Z85),ROUND('Форма 1'!$I85*VLOOKUP('Форма 1'!$G85,'Предельники 2022'!$B$4:$X$28,'Форма 1'!Z$7),2),"")</f>
        <v/>
      </c>
      <c r="H85" s="53" t="str">
        <f>IF(ISNUMBER('Форма 1'!AA85),ROUND('Форма 1'!$I85*VLOOKUP('Форма 1'!$G85,'Предельники 2022'!$B$4:$X$28,'Форма 1'!AA$7),2),"")</f>
        <v/>
      </c>
      <c r="I85" s="53" t="str">
        <f>IF(ISNUMBER('Форма 1'!AB85),ROUND('Форма 1'!$I85*VLOOKUP('Форма 1'!$G85,'Предельники 2022'!$B$4:$X$28,'Форма 1'!AB$7),2),"")</f>
        <v/>
      </c>
      <c r="J85" s="53" t="str">
        <f>IF(ISNUMBER('Форма 1'!AC85),ROUND('Форма 1'!$I85*VLOOKUP('Форма 1'!$G85,'Предельники 2022'!$B$4:$X$28,'Форма 1'!AC$7),2),"")</f>
        <v/>
      </c>
      <c r="K85" s="53" t="str">
        <f>IF(ISNUMBER('Форма 1'!AD85),ROUND('Форма 1'!$I85*VLOOKUP('Форма 1'!$G85,'Предельники 2022'!$B$4:$X$28,'Форма 1'!AD$7),2),"")</f>
        <v/>
      </c>
      <c r="L85" s="54" t="str">
        <f>IF(ISBLANK('Форма 1'!AE85),"",'Форма 1'!AE85)</f>
        <v/>
      </c>
      <c r="M85" s="55" t="str">
        <f>IF(ISBLANK('Форма 1'!AF85),"",'Форма 1'!AF85)</f>
        <v/>
      </c>
      <c r="N85" s="53" t="str">
        <f>IF(ISNUMBER('Форма 1'!AG85),ROUND('Форма 1'!$I85*VLOOKUP('Форма 1'!$G85,'Предельники 2022'!$B$4:$X$28,'Форма 1'!AG$7),2),"")</f>
        <v/>
      </c>
      <c r="O85" s="53" t="str">
        <f>IF(ISNUMBER('Форма 1'!$AH85),ROUND('Форма 1'!$I85*VLOOKUP('Форма 1'!$G85,'Предельники 2022'!$B$4:$X$28,'Форма 1'!$AH$7,0),2),"")</f>
        <v/>
      </c>
      <c r="P85" s="53" t="str">
        <f>IF(ISNUMBER('Форма 1'!$AI85),ROUND('Форма 1'!$I85*VLOOKUP('Форма 1'!$G85,'Предельники 2022'!$B$4:$X$28,'Форма 1'!$AI$7,0),2),"")</f>
        <v/>
      </c>
      <c r="Q85" s="53" t="str">
        <f>IF(ISNUMBER('Форма 1'!$AJ85),ROUND('Форма 1'!$I85*VLOOKUP('Форма 1'!$G85,'Предельники 2022'!$B$4:$X$28,'Форма 1'!$AJ$7,0),2),"")</f>
        <v/>
      </c>
      <c r="R85" s="53">
        <f>IF(ISNUMBER('Форма 1'!AK85),ROUND('Форма 1'!$I85*VLOOKUP('Форма 1'!$G85,'Предельники 2022'!$B$4:$X$28,'Форма 1'!AK$7),2),"")</f>
        <v>6075210.0099999998</v>
      </c>
      <c r="S85" s="55" t="str">
        <f t="shared" si="10"/>
        <v/>
      </c>
      <c r="T85" s="55" t="str">
        <f>IF(ISNUMBER('Форма 1'!AL85),INDEX('Предельники 2022'!$C$4:$X$28,MATCH('Форма 1'!$H85,'Предельники 2022'!$B$4:$B$28,0),MATCH(T$5,'Предельники 2022'!$C$3:$X$3,0)),"")</f>
        <v/>
      </c>
      <c r="U85" s="55" t="str">
        <f>IF(ISNUMBER('Форма 1'!AM85),INDEX('Предельники 2022'!$C$4:$X$28,MATCH('Форма 1'!$H85,'Предельники 2022'!$B$4:$B$28,0),MATCH(U$5,'Предельники 2022'!$C$3:$X$3,0)),"")</f>
        <v/>
      </c>
      <c r="V85" s="55" t="str">
        <f>IF(ISNUMBER('Форма 1'!AN85),INDEX('Предельники 2022'!$C$4:$X$28,MATCH('Форма 1'!$H85,'Предельники 2022'!$B$4:$B$28,0),MATCH(V$5,'Предельники 2022'!$C$3:$X$3,0)),"")</f>
        <v/>
      </c>
      <c r="W85" s="55" t="str">
        <f>IF(ISNUMBER('Форма 1'!AO85),INDEX('Предельники 2022'!$C$4:$X$28,MATCH('Форма 1'!$H85,'Предельники 2022'!$B$4:$B$28,0),MATCH(W$5,'Предельники 2022'!$C$3:$X$3,0)),"")</f>
        <v/>
      </c>
      <c r="X85" s="53" t="str">
        <f>IF(ISNUMBER('Форма 1'!AP85),ROUND('Форма 1'!$I85*VLOOKUP('Форма 1'!$G85,'Предельники 2022'!$B$4:$X$28,'Форма 1'!AP$7),2),"")</f>
        <v/>
      </c>
      <c r="Y85" s="53" t="str">
        <f>IF(ISNUMBER('Форма 1'!AQ85),ROUND('Форма 1'!$I85*VLOOKUP('Форма 1'!$G85,'Предельники 2022'!$B$4:$X$28,'Форма 1'!AQ$7),2),"")</f>
        <v/>
      </c>
      <c r="Z85" s="53" t="str">
        <f>IF(ISNUMBER('Форма 1'!AR85),ROUND('Форма 1'!$I85*VLOOKUP('Форма 1'!$G85,'Предельники 2022'!$B$4:$X$28,'Форма 1'!AR$7),2),"")</f>
        <v/>
      </c>
      <c r="AA85" s="55"/>
    </row>
    <row r="86" spans="1:27" x14ac:dyDescent="0.25">
      <c r="A86" s="52">
        <f t="shared" si="11"/>
        <v>56</v>
      </c>
      <c r="B86" s="94" t="str">
        <f>IF(ISBLANK('Форма 1'!B86),"",'Форма 1'!B86)</f>
        <v>город Пермь</v>
      </c>
      <c r="C86" s="161" t="str">
        <f>IF(ISBLANK('Форма 1'!C86),"",'Форма 1'!C86)</f>
        <v>г. Пермь, ул. Одоевского, д. 34</v>
      </c>
      <c r="D86" s="51">
        <f>IF(ISBLANK(C86),"Введите адрес",IF(C86='Форма 1'!C86,SUM(E86:K86,M86:S86,X86:AA86),"Ошибка в адресе!"))</f>
        <v>11939732.220000001</v>
      </c>
      <c r="E86" s="53" t="str">
        <f>IF(ISNUMBER('Форма 1'!X86),ROUND('Форма 1'!$I86*VLOOKUP('Форма 1'!$G86,'Предельники 2022'!$B$4:$X$28,'Форма 1'!X$7),2),"")</f>
        <v/>
      </c>
      <c r="F86" s="53" t="str">
        <f>IF(ISNUMBER('Форма 1'!Y86),ROUND('Форма 1'!$I86*VLOOKUP('Форма 1'!$G86,'Предельники 2022'!$B$4:$X$28,'Форма 1'!Y$7),2),"")</f>
        <v/>
      </c>
      <c r="G86" s="53" t="str">
        <f>IF(ISNUMBER('Форма 1'!Z86),ROUND('Форма 1'!$I86*VLOOKUP('Форма 1'!$G86,'Предельники 2022'!$B$4:$X$28,'Форма 1'!Z$7),2),"")</f>
        <v/>
      </c>
      <c r="H86" s="53" t="str">
        <f>IF(ISNUMBER('Форма 1'!AA86),ROUND('Форма 1'!$I86*VLOOKUP('Форма 1'!$G86,'Предельники 2022'!$B$4:$X$28,'Форма 1'!AA$7),2),"")</f>
        <v/>
      </c>
      <c r="I86" s="53" t="str">
        <f>IF(ISNUMBER('Форма 1'!AB86),ROUND('Форма 1'!$I86*VLOOKUP('Форма 1'!$G86,'Предельники 2022'!$B$4:$X$28,'Форма 1'!AB$7),2),"")</f>
        <v/>
      </c>
      <c r="J86" s="53" t="str">
        <f>IF(ISNUMBER('Форма 1'!AC86),ROUND('Форма 1'!$I86*VLOOKUP('Форма 1'!$G86,'Предельники 2022'!$B$4:$X$28,'Форма 1'!AC$7),2),"")</f>
        <v/>
      </c>
      <c r="K86" s="53" t="str">
        <f>IF(ISNUMBER('Форма 1'!AD86),ROUND('Форма 1'!$I86*VLOOKUP('Форма 1'!$G86,'Предельники 2022'!$B$4:$X$28,'Форма 1'!AD$7),2),"")</f>
        <v/>
      </c>
      <c r="L86" s="54" t="str">
        <f>IF(ISBLANK('Форма 1'!AE86),"",'Форма 1'!AE86)</f>
        <v/>
      </c>
      <c r="M86" s="55" t="str">
        <f>IF(ISBLANK('Форма 1'!AF86),"",'Форма 1'!AF86)</f>
        <v/>
      </c>
      <c r="N86" s="53">
        <f>IF(ISNUMBER('Форма 1'!AG86),ROUND('Форма 1'!$I86*VLOOKUP('Форма 1'!$G86,'Предельники 2022'!$B$4:$X$28,'Форма 1'!AG$7),2),"")</f>
        <v>11939732.220000001</v>
      </c>
      <c r="O86" s="53" t="str">
        <f>IF(ISNUMBER('Форма 1'!$AH86),ROUND('Форма 1'!$I86*VLOOKUP('Форма 1'!$G86,'Предельники 2022'!$B$4:$X$28,'Форма 1'!$AH$7,0),2),"")</f>
        <v/>
      </c>
      <c r="P86" s="53" t="str">
        <f>IF(ISNUMBER('Форма 1'!$AI86),ROUND('Форма 1'!$I86*VLOOKUP('Форма 1'!$G86,'Предельники 2022'!$B$4:$X$28,'Форма 1'!$AI$7,0),2),"")</f>
        <v/>
      </c>
      <c r="Q86" s="53" t="str">
        <f>IF(ISNUMBER('Форма 1'!$AJ86),ROUND('Форма 1'!$I86*VLOOKUP('Форма 1'!$G86,'Предельники 2022'!$B$4:$X$28,'Форма 1'!$AJ$7,0),2),"")</f>
        <v/>
      </c>
      <c r="R86" s="53" t="str">
        <f>IF(ISNUMBER('Форма 1'!AK86),ROUND('Форма 1'!$I86*VLOOKUP('Форма 1'!$G86,'Предельники 2022'!$B$4:$X$28,'Форма 1'!AK$7),2),"")</f>
        <v/>
      </c>
      <c r="S86" s="55" t="str">
        <f t="shared" si="10"/>
        <v/>
      </c>
      <c r="T86" s="55" t="str">
        <f>IF(ISNUMBER('Форма 1'!AL86),INDEX('Предельники 2022'!$C$4:$X$28,MATCH('Форма 1'!$H86,'Предельники 2022'!$B$4:$B$28,0),MATCH(T$5,'Предельники 2022'!$C$3:$X$3,0)),"")</f>
        <v/>
      </c>
      <c r="U86" s="55" t="str">
        <f>IF(ISNUMBER('Форма 1'!AM86),INDEX('Предельники 2022'!$C$4:$X$28,MATCH('Форма 1'!$H86,'Предельники 2022'!$B$4:$B$28,0),MATCH(U$5,'Предельники 2022'!$C$3:$X$3,0)),"")</f>
        <v/>
      </c>
      <c r="V86" s="55" t="str">
        <f>IF(ISNUMBER('Форма 1'!AN86),INDEX('Предельники 2022'!$C$4:$X$28,MATCH('Форма 1'!$H86,'Предельники 2022'!$B$4:$B$28,0),MATCH(V$5,'Предельники 2022'!$C$3:$X$3,0)),"")</f>
        <v/>
      </c>
      <c r="W86" s="55" t="str">
        <f>IF(ISNUMBER('Форма 1'!AO86),INDEX('Предельники 2022'!$C$4:$X$28,MATCH('Форма 1'!$H86,'Предельники 2022'!$B$4:$B$28,0),MATCH(W$5,'Предельники 2022'!$C$3:$X$3,0)),"")</f>
        <v/>
      </c>
      <c r="X86" s="53" t="str">
        <f>IF(ISNUMBER('Форма 1'!AP86),ROUND('Форма 1'!$I86*VLOOKUP('Форма 1'!$G86,'Предельники 2022'!$B$4:$X$28,'Форма 1'!AP$7),2),"")</f>
        <v/>
      </c>
      <c r="Y86" s="53" t="str">
        <f>IF(ISNUMBER('Форма 1'!AQ86),ROUND('Форма 1'!$I86*VLOOKUP('Форма 1'!$G86,'Предельники 2022'!$B$4:$X$28,'Форма 1'!AQ$7),2),"")</f>
        <v/>
      </c>
      <c r="Z86" s="53" t="str">
        <f>IF(ISNUMBER('Форма 1'!AR86),ROUND('Форма 1'!$I86*VLOOKUP('Форма 1'!$G86,'Предельники 2022'!$B$4:$X$28,'Форма 1'!AR$7),2),"")</f>
        <v/>
      </c>
      <c r="AA86" s="55"/>
    </row>
    <row r="87" spans="1:27" x14ac:dyDescent="0.25">
      <c r="A87" s="52">
        <f t="shared" si="11"/>
        <v>57</v>
      </c>
      <c r="B87" s="94" t="str">
        <f>IF(ISBLANK('Форма 1'!B87),"",'Форма 1'!B87)</f>
        <v>город Пермь</v>
      </c>
      <c r="C87" s="161" t="str">
        <f>IF(ISBLANK('Форма 1'!C87),"",'Форма 1'!C87)</f>
        <v>г. Пермь, ул. Осинская, д. 12</v>
      </c>
      <c r="D87" s="51">
        <f>IF(ISBLANK(C87),"Введите адрес",IF(C87='Форма 1'!C87,SUM(E87:K87,M87:S87,X87:AA87),"Ошибка в адресе!"))</f>
        <v>4222619.1900000004</v>
      </c>
      <c r="E87" s="53" t="str">
        <f>IF(ISNUMBER('Форма 1'!X87),ROUND('Форма 1'!$I87*VLOOKUP('Форма 1'!$G87,'Предельники 2022'!$B$4:$X$28,'Форма 1'!X$7),2),"")</f>
        <v/>
      </c>
      <c r="F87" s="53" t="str">
        <f>IF(ISNUMBER('Форма 1'!Y87),ROUND('Форма 1'!$I87*VLOOKUP('Форма 1'!$G87,'Предельники 2022'!$B$4:$X$28,'Форма 1'!Y$7),2),"")</f>
        <v/>
      </c>
      <c r="G87" s="53" t="str">
        <f>IF(ISNUMBER('Форма 1'!Z87),ROUND('Форма 1'!$I87*VLOOKUP('Форма 1'!$G87,'Предельники 2022'!$B$4:$X$28,'Форма 1'!Z$7),2),"")</f>
        <v/>
      </c>
      <c r="H87" s="53" t="str">
        <f>IF(ISNUMBER('Форма 1'!AA87),ROUND('Форма 1'!$I87*VLOOKUP('Форма 1'!$G87,'Предельники 2022'!$B$4:$X$28,'Форма 1'!AA$7),2),"")</f>
        <v/>
      </c>
      <c r="I87" s="53" t="str">
        <f>IF(ISNUMBER('Форма 1'!AB87),ROUND('Форма 1'!$I87*VLOOKUP('Форма 1'!$G87,'Предельники 2022'!$B$4:$X$28,'Форма 1'!AB$7),2),"")</f>
        <v/>
      </c>
      <c r="J87" s="53">
        <f>IF(ISNUMBER('Форма 1'!AC87),ROUND('Форма 1'!$I87*VLOOKUP('Форма 1'!$G87,'Предельники 2022'!$B$4:$X$28,'Форма 1'!AC$7),2),"")</f>
        <v>4222619.1900000004</v>
      </c>
      <c r="K87" s="53" t="str">
        <f>IF(ISNUMBER('Форма 1'!AD87),ROUND('Форма 1'!$I87*VLOOKUP('Форма 1'!$G87,'Предельники 2022'!$B$4:$X$28,'Форма 1'!AD$7),2),"")</f>
        <v/>
      </c>
      <c r="L87" s="54" t="str">
        <f>IF(ISBLANK('Форма 1'!AE87),"",'Форма 1'!AE87)</f>
        <v/>
      </c>
      <c r="M87" s="55" t="str">
        <f>IF(ISBLANK('Форма 1'!AF87),"",'Форма 1'!AF87)</f>
        <v/>
      </c>
      <c r="N87" s="53" t="str">
        <f>IF(ISNUMBER('Форма 1'!AG87),ROUND('Форма 1'!$I87*VLOOKUP('Форма 1'!$G87,'Предельники 2022'!$B$4:$X$28,'Форма 1'!AG$7),2),"")</f>
        <v/>
      </c>
      <c r="O87" s="53" t="str">
        <f>IF(ISNUMBER('Форма 1'!$AH87),ROUND('Форма 1'!$I87*VLOOKUP('Форма 1'!$G87,'Предельники 2022'!$B$4:$X$28,'Форма 1'!$AH$7,0),2),"")</f>
        <v/>
      </c>
      <c r="P87" s="53" t="str">
        <f>IF(ISNUMBER('Форма 1'!$AI87),ROUND('Форма 1'!$I87*VLOOKUP('Форма 1'!$G87,'Предельники 2022'!$B$4:$X$28,'Форма 1'!$AI$7,0),2),"")</f>
        <v/>
      </c>
      <c r="Q87" s="53" t="str">
        <f>IF(ISNUMBER('Форма 1'!$AJ87),ROUND('Форма 1'!$I87*VLOOKUP('Форма 1'!$G87,'Предельники 2022'!$B$4:$X$28,'Форма 1'!$AJ$7,0),2),"")</f>
        <v/>
      </c>
      <c r="R87" s="53" t="str">
        <f>IF(ISNUMBER('Форма 1'!AK87),ROUND('Форма 1'!$I87*VLOOKUP('Форма 1'!$G87,'Предельники 2022'!$B$4:$X$28,'Форма 1'!AK$7),2),"")</f>
        <v/>
      </c>
      <c r="S87" s="55" t="str">
        <f t="shared" si="10"/>
        <v/>
      </c>
      <c r="T87" s="55" t="str">
        <f>IF(ISNUMBER('Форма 1'!AL87),INDEX('Предельники 2022'!$C$4:$X$28,MATCH('Форма 1'!$H87,'Предельники 2022'!$B$4:$B$28,0),MATCH(T$5,'Предельники 2022'!$C$3:$X$3,0)),"")</f>
        <v/>
      </c>
      <c r="U87" s="55" t="str">
        <f>IF(ISNUMBER('Форма 1'!AM87),INDEX('Предельники 2022'!$C$4:$X$28,MATCH('Форма 1'!$H87,'Предельники 2022'!$B$4:$B$28,0),MATCH(U$5,'Предельники 2022'!$C$3:$X$3,0)),"")</f>
        <v/>
      </c>
      <c r="V87" s="55" t="str">
        <f>IF(ISNUMBER('Форма 1'!AN87),INDEX('Предельники 2022'!$C$4:$X$28,MATCH('Форма 1'!$H87,'Предельники 2022'!$B$4:$B$28,0),MATCH(V$5,'Предельники 2022'!$C$3:$X$3,0)),"")</f>
        <v/>
      </c>
      <c r="W87" s="55" t="str">
        <f>IF(ISNUMBER('Форма 1'!AO87),INDEX('Предельники 2022'!$C$4:$X$28,MATCH('Форма 1'!$H87,'Предельники 2022'!$B$4:$B$28,0),MATCH(W$5,'Предельники 2022'!$C$3:$X$3,0)),"")</f>
        <v/>
      </c>
      <c r="X87" s="53" t="str">
        <f>IF(ISNUMBER('Форма 1'!AP87),ROUND('Форма 1'!$I87*VLOOKUP('Форма 1'!$G87,'Предельники 2022'!$B$4:$X$28,'Форма 1'!AP$7),2),"")</f>
        <v/>
      </c>
      <c r="Y87" s="53" t="str">
        <f>IF(ISNUMBER('Форма 1'!AQ87),ROUND('Форма 1'!$I87*VLOOKUP('Форма 1'!$G87,'Предельники 2022'!$B$4:$X$28,'Форма 1'!AQ$7),2),"")</f>
        <v/>
      </c>
      <c r="Z87" s="53" t="str">
        <f>IF(ISNUMBER('Форма 1'!AR87),ROUND('Форма 1'!$I87*VLOOKUP('Форма 1'!$G87,'Предельники 2022'!$B$4:$X$28,'Форма 1'!AR$7),2),"")</f>
        <v/>
      </c>
      <c r="AA87" s="55"/>
    </row>
    <row r="88" spans="1:27" x14ac:dyDescent="0.25">
      <c r="A88" s="52">
        <f t="shared" si="11"/>
        <v>58</v>
      </c>
      <c r="B88" s="94" t="str">
        <f>IF(ISBLANK('Форма 1'!B88),"",'Форма 1'!B88)</f>
        <v>город Пермь</v>
      </c>
      <c r="C88" s="161" t="str">
        <f>IF(ISBLANK('Форма 1'!C88),"",'Форма 1'!C88)</f>
        <v>г. Пермь, ул. Подлесная, д. 23/2</v>
      </c>
      <c r="D88" s="51">
        <f>IF(ISBLANK(C88),"Введите адрес",IF(C88='Форма 1'!C88,SUM(E88:K88,M88:S88,X88:AA88),"Ошибка в адресе!"))</f>
        <v>68328720.340000004</v>
      </c>
      <c r="E88" s="53" t="str">
        <f>IF(ISNUMBER('Форма 1'!X88),ROUND('Форма 1'!$I88*VLOOKUP('Форма 1'!$G88,'Предельники 2022'!$B$4:$X$28,'Форма 1'!X$7),2),"")</f>
        <v/>
      </c>
      <c r="F88" s="53" t="str">
        <f>IF(ISNUMBER('Форма 1'!Y88),ROUND('Форма 1'!$I88*VLOOKUP('Форма 1'!$G88,'Предельники 2022'!$B$4:$X$28,'Форма 1'!Y$7),2),"")</f>
        <v/>
      </c>
      <c r="G88" s="53" t="str">
        <f>IF(ISNUMBER('Форма 1'!Z88),ROUND('Форма 1'!$I88*VLOOKUP('Форма 1'!$G88,'Предельники 2022'!$B$4:$X$28,'Форма 1'!Z$7),2),"")</f>
        <v/>
      </c>
      <c r="H88" s="53" t="str">
        <f>IF(ISNUMBER('Форма 1'!AA88),ROUND('Форма 1'!$I88*VLOOKUP('Форма 1'!$G88,'Предельники 2022'!$B$4:$X$28,'Форма 1'!AA$7),2),"")</f>
        <v/>
      </c>
      <c r="I88" s="53" t="str">
        <f>IF(ISNUMBER('Форма 1'!AB88),ROUND('Форма 1'!$I88*VLOOKUP('Форма 1'!$G88,'Предельники 2022'!$B$4:$X$28,'Форма 1'!AB$7),2),"")</f>
        <v/>
      </c>
      <c r="J88" s="53" t="str">
        <f>IF(ISNUMBER('Форма 1'!AC88),ROUND('Форма 1'!$I88*VLOOKUP('Форма 1'!$G88,'Предельники 2022'!$B$4:$X$28,'Форма 1'!AC$7),2),"")</f>
        <v/>
      </c>
      <c r="K88" s="53" t="str">
        <f>IF(ISNUMBER('Форма 1'!AD88),ROUND('Форма 1'!$I88*VLOOKUP('Форма 1'!$G88,'Предельники 2022'!$B$4:$X$28,'Форма 1'!AD$7),2),"")</f>
        <v/>
      </c>
      <c r="L88" s="54" t="str">
        <f>IF(ISBLANK('Форма 1'!AE88),"",'Форма 1'!AE88)</f>
        <v/>
      </c>
      <c r="M88" s="55" t="str">
        <f>IF(ISBLANK('Форма 1'!AF88),"",'Форма 1'!AF88)</f>
        <v/>
      </c>
      <c r="N88" s="53" t="str">
        <f>IF(ISNUMBER('Форма 1'!AG88),ROUND('Форма 1'!$I88*VLOOKUP('Форма 1'!$G88,'Предельники 2022'!$B$4:$X$28,'Форма 1'!AG$7),2),"")</f>
        <v/>
      </c>
      <c r="O88" s="53" t="str">
        <f>IF(ISNUMBER('Форма 1'!$AH88),ROUND('Форма 1'!$I88*VLOOKUP('Форма 1'!$G88,'Предельники 2022'!$B$4:$X$28,'Форма 1'!$AH$7,0),2),"")</f>
        <v/>
      </c>
      <c r="P88" s="53">
        <f>IF(ISNUMBER('Форма 1'!$AI88),ROUND('Форма 1'!$I88*VLOOKUP('Форма 1'!$G88,'Предельники 2022'!$B$4:$X$28,'Форма 1'!$AI$7,0),2),"")</f>
        <v>68328720.340000004</v>
      </c>
      <c r="Q88" s="53" t="str">
        <f>IF(ISNUMBER('Форма 1'!$AJ88),ROUND('Форма 1'!$I88*VLOOKUP('Форма 1'!$G88,'Предельники 2022'!$B$4:$X$28,'Форма 1'!$AJ$7,0),2),"")</f>
        <v/>
      </c>
      <c r="R88" s="53" t="str">
        <f>IF(ISNUMBER('Форма 1'!AK88),ROUND('Форма 1'!$I88*VLOOKUP('Форма 1'!$G88,'Предельники 2022'!$B$4:$X$28,'Форма 1'!AK$7),2),"")</f>
        <v/>
      </c>
      <c r="S88" s="55" t="str">
        <f t="shared" si="10"/>
        <v/>
      </c>
      <c r="T88" s="55" t="str">
        <f>IF(ISNUMBER('Форма 1'!AL88),INDEX('Предельники 2022'!$C$4:$X$28,MATCH('Форма 1'!$H88,'Предельники 2022'!$B$4:$B$28,0),MATCH(T$5,'Предельники 2022'!$C$3:$X$3,0)),"")</f>
        <v/>
      </c>
      <c r="U88" s="55" t="str">
        <f>IF(ISNUMBER('Форма 1'!AM88),INDEX('Предельники 2022'!$C$4:$X$28,MATCH('Форма 1'!$H88,'Предельники 2022'!$B$4:$B$28,0),MATCH(U$5,'Предельники 2022'!$C$3:$X$3,0)),"")</f>
        <v/>
      </c>
      <c r="V88" s="55" t="str">
        <f>IF(ISNUMBER('Форма 1'!AN88),INDEX('Предельники 2022'!$C$4:$X$28,MATCH('Форма 1'!$H88,'Предельники 2022'!$B$4:$B$28,0),MATCH(V$5,'Предельники 2022'!$C$3:$X$3,0)),"")</f>
        <v/>
      </c>
      <c r="W88" s="55" t="str">
        <f>IF(ISNUMBER('Форма 1'!AO88),INDEX('Предельники 2022'!$C$4:$X$28,MATCH('Форма 1'!$H88,'Предельники 2022'!$B$4:$B$28,0),MATCH(W$5,'Предельники 2022'!$C$3:$X$3,0)),"")</f>
        <v/>
      </c>
      <c r="X88" s="53" t="str">
        <f>IF(ISNUMBER('Форма 1'!AP88),ROUND('Форма 1'!$I88*VLOOKUP('Форма 1'!$G88,'Предельники 2022'!$B$4:$X$28,'Форма 1'!AP$7),2),"")</f>
        <v/>
      </c>
      <c r="Y88" s="53" t="str">
        <f>IF(ISNUMBER('Форма 1'!AQ88),ROUND('Форма 1'!$I88*VLOOKUP('Форма 1'!$G88,'Предельники 2022'!$B$4:$X$28,'Форма 1'!AQ$7),2),"")</f>
        <v/>
      </c>
      <c r="Z88" s="53" t="str">
        <f>IF(ISNUMBER('Форма 1'!AR88),ROUND('Форма 1'!$I88*VLOOKUP('Форма 1'!$G88,'Предельники 2022'!$B$4:$X$28,'Форма 1'!AR$7),2),"")</f>
        <v/>
      </c>
      <c r="AA88" s="55"/>
    </row>
    <row r="89" spans="1:27" x14ac:dyDescent="0.25">
      <c r="A89" s="52">
        <f t="shared" si="11"/>
        <v>59</v>
      </c>
      <c r="B89" s="94" t="str">
        <f>IF(ISBLANK('Форма 1'!B89),"",'Форма 1'!B89)</f>
        <v>город Пермь</v>
      </c>
      <c r="C89" s="161" t="str">
        <f>IF(ISBLANK('Форма 1'!C89),"",'Форма 1'!C89)</f>
        <v>г. Пермь, ул. Подлесная, д. 33</v>
      </c>
      <c r="D89" s="51">
        <f>IF(ISBLANK(C89),"Введите адрес",IF(C89='Форма 1'!C89,SUM(E89:K89,M89:S89,X89:AA89),"Ошибка в адресе!"))</f>
        <v>86598586.519999996</v>
      </c>
      <c r="E89" s="53" t="str">
        <f>IF(ISNUMBER('Форма 1'!X89),ROUND('Форма 1'!$I89*VLOOKUP('Форма 1'!$G89,'Предельники 2022'!$B$4:$X$28,'Форма 1'!X$7),2),"")</f>
        <v/>
      </c>
      <c r="F89" s="53" t="str">
        <f>IF(ISNUMBER('Форма 1'!Y89),ROUND('Форма 1'!$I89*VLOOKUP('Форма 1'!$G89,'Предельники 2022'!$B$4:$X$28,'Форма 1'!Y$7),2),"")</f>
        <v/>
      </c>
      <c r="G89" s="53" t="str">
        <f>IF(ISNUMBER('Форма 1'!Z89),ROUND('Форма 1'!$I89*VLOOKUP('Форма 1'!$G89,'Предельники 2022'!$B$4:$X$28,'Форма 1'!Z$7),2),"")</f>
        <v/>
      </c>
      <c r="H89" s="53" t="str">
        <f>IF(ISNUMBER('Форма 1'!AA89),ROUND('Форма 1'!$I89*VLOOKUP('Форма 1'!$G89,'Предельники 2022'!$B$4:$X$28,'Форма 1'!AA$7),2),"")</f>
        <v/>
      </c>
      <c r="I89" s="53" t="str">
        <f>IF(ISNUMBER('Форма 1'!AB89),ROUND('Форма 1'!$I89*VLOOKUP('Форма 1'!$G89,'Предельники 2022'!$B$4:$X$28,'Форма 1'!AB$7),2),"")</f>
        <v/>
      </c>
      <c r="J89" s="53" t="str">
        <f>IF(ISNUMBER('Форма 1'!AC89),ROUND('Форма 1'!$I89*VLOOKUP('Форма 1'!$G89,'Предельники 2022'!$B$4:$X$28,'Форма 1'!AC$7),2),"")</f>
        <v/>
      </c>
      <c r="K89" s="53" t="str">
        <f>IF(ISNUMBER('Форма 1'!AD89),ROUND('Форма 1'!$I89*VLOOKUP('Форма 1'!$G89,'Предельники 2022'!$B$4:$X$28,'Форма 1'!AD$7),2),"")</f>
        <v/>
      </c>
      <c r="L89" s="54" t="str">
        <f>IF(ISBLANK('Форма 1'!AE89),"",'Форма 1'!AE89)</f>
        <v/>
      </c>
      <c r="M89" s="55" t="str">
        <f>IF(ISBLANK('Форма 1'!AF89),"",'Форма 1'!AF89)</f>
        <v/>
      </c>
      <c r="N89" s="53" t="str">
        <f>IF(ISNUMBER('Форма 1'!AG89),ROUND('Форма 1'!$I89*VLOOKUP('Форма 1'!$G89,'Предельники 2022'!$B$4:$X$28,'Форма 1'!AG$7),2),"")</f>
        <v/>
      </c>
      <c r="O89" s="53" t="str">
        <f>IF(ISNUMBER('Форма 1'!$AH89),ROUND('Форма 1'!$I89*VLOOKUP('Форма 1'!$G89,'Предельники 2022'!$B$4:$X$28,'Форма 1'!$AH$7,0),2),"")</f>
        <v/>
      </c>
      <c r="P89" s="53">
        <f>IF(ISNUMBER('Форма 1'!$AI89),ROUND('Форма 1'!$I89*VLOOKUP('Форма 1'!$G89,'Предельники 2022'!$B$4:$X$28,'Форма 1'!$AI$7,0),2),"")</f>
        <v>86598586.519999996</v>
      </c>
      <c r="Q89" s="53" t="str">
        <f>IF(ISNUMBER('Форма 1'!$AJ89),ROUND('Форма 1'!$I89*VLOOKUP('Форма 1'!$G89,'Предельники 2022'!$B$4:$X$28,'Форма 1'!$AJ$7,0),2),"")</f>
        <v/>
      </c>
      <c r="R89" s="53" t="str">
        <f>IF(ISNUMBER('Форма 1'!AK89),ROUND('Форма 1'!$I89*VLOOKUP('Форма 1'!$G89,'Предельники 2022'!$B$4:$X$28,'Форма 1'!AK$7),2),"")</f>
        <v/>
      </c>
      <c r="S89" s="55" t="str">
        <f t="shared" si="10"/>
        <v/>
      </c>
      <c r="T89" s="55" t="str">
        <f>IF(ISNUMBER('Форма 1'!AL89),INDEX('Предельники 2022'!$C$4:$X$28,MATCH('Форма 1'!$H89,'Предельники 2022'!$B$4:$B$28,0),MATCH(T$5,'Предельники 2022'!$C$3:$X$3,0)),"")</f>
        <v/>
      </c>
      <c r="U89" s="55" t="str">
        <f>IF(ISNUMBER('Форма 1'!AM89),INDEX('Предельники 2022'!$C$4:$X$28,MATCH('Форма 1'!$H89,'Предельники 2022'!$B$4:$B$28,0),MATCH(U$5,'Предельники 2022'!$C$3:$X$3,0)),"")</f>
        <v/>
      </c>
      <c r="V89" s="55" t="str">
        <f>IF(ISNUMBER('Форма 1'!AN89),INDEX('Предельники 2022'!$C$4:$X$28,MATCH('Форма 1'!$H89,'Предельники 2022'!$B$4:$B$28,0),MATCH(V$5,'Предельники 2022'!$C$3:$X$3,0)),"")</f>
        <v/>
      </c>
      <c r="W89" s="55" t="str">
        <f>IF(ISNUMBER('Форма 1'!AO89),INDEX('Предельники 2022'!$C$4:$X$28,MATCH('Форма 1'!$H89,'Предельники 2022'!$B$4:$B$28,0),MATCH(W$5,'Предельники 2022'!$C$3:$X$3,0)),"")</f>
        <v/>
      </c>
      <c r="X89" s="53" t="str">
        <f>IF(ISNUMBER('Форма 1'!AP89),ROUND('Форма 1'!$I89*VLOOKUP('Форма 1'!$G89,'Предельники 2022'!$B$4:$X$28,'Форма 1'!AP$7),2),"")</f>
        <v/>
      </c>
      <c r="Y89" s="53" t="str">
        <f>IF(ISNUMBER('Форма 1'!AQ89),ROUND('Форма 1'!$I89*VLOOKUP('Форма 1'!$G89,'Предельники 2022'!$B$4:$X$28,'Форма 1'!AQ$7),2),"")</f>
        <v/>
      </c>
      <c r="Z89" s="53" t="str">
        <f>IF(ISNUMBER('Форма 1'!AR89),ROUND('Форма 1'!$I89*VLOOKUP('Форма 1'!$G89,'Предельники 2022'!$B$4:$X$28,'Форма 1'!AR$7),2),"")</f>
        <v/>
      </c>
      <c r="AA89" s="55"/>
    </row>
    <row r="90" spans="1:27" x14ac:dyDescent="0.25">
      <c r="A90" s="52">
        <f t="shared" si="11"/>
        <v>60</v>
      </c>
      <c r="B90" s="94" t="str">
        <f>IF(ISBLANK('Форма 1'!B90),"",'Форма 1'!B90)</f>
        <v>город Пермь</v>
      </c>
      <c r="C90" s="161" t="str">
        <f>IF(ISBLANK('Форма 1'!C90),"",'Форма 1'!C90)</f>
        <v>г. Пермь, ул. Пушкарская, д. 94</v>
      </c>
      <c r="D90" s="51">
        <f>IF(ISBLANK(C90),"Введите адрес",IF(C90='Форма 1'!C90,SUM(E90:K90,M90:S90,X90:AA90),"Ошибка в адресе!"))</f>
        <v>8482673.75</v>
      </c>
      <c r="E90" s="53" t="str">
        <f>IF(ISNUMBER('Форма 1'!X90),ROUND('Форма 1'!$I90*VLOOKUP('Форма 1'!$G90,'Предельники 2022'!$B$4:$X$28,'Форма 1'!X$7),2),"")</f>
        <v/>
      </c>
      <c r="F90" s="53">
        <f>IF(ISNUMBER('Форма 1'!Y90),ROUND('Форма 1'!$I90*VLOOKUP('Форма 1'!$G90,'Предельники 2022'!$B$4:$X$28,'Форма 1'!Y$7),2),"")</f>
        <v>8482673.75</v>
      </c>
      <c r="G90" s="53" t="str">
        <f>IF(ISNUMBER('Форма 1'!Z90),ROUND('Форма 1'!$I90*VLOOKUP('Форма 1'!$G90,'Предельники 2022'!$B$4:$X$28,'Форма 1'!Z$7),2),"")</f>
        <v/>
      </c>
      <c r="H90" s="53" t="str">
        <f>IF(ISNUMBER('Форма 1'!AA90),ROUND('Форма 1'!$I90*VLOOKUP('Форма 1'!$G90,'Предельники 2022'!$B$4:$X$28,'Форма 1'!AA$7),2),"")</f>
        <v/>
      </c>
      <c r="I90" s="53" t="str">
        <f>IF(ISNUMBER('Форма 1'!AB90),ROUND('Форма 1'!$I90*VLOOKUP('Форма 1'!$G90,'Предельники 2022'!$B$4:$X$28,'Форма 1'!AB$7),2),"")</f>
        <v/>
      </c>
      <c r="J90" s="53" t="str">
        <f>IF(ISNUMBER('Форма 1'!AC90),ROUND('Форма 1'!$I90*VLOOKUP('Форма 1'!$G90,'Предельники 2022'!$B$4:$X$28,'Форма 1'!AC$7),2),"")</f>
        <v/>
      </c>
      <c r="K90" s="53" t="str">
        <f>IF(ISNUMBER('Форма 1'!AD90),ROUND('Форма 1'!$I90*VLOOKUP('Форма 1'!$G90,'Предельники 2022'!$B$4:$X$28,'Форма 1'!AD$7),2),"")</f>
        <v/>
      </c>
      <c r="L90" s="54" t="str">
        <f>IF(ISBLANK('Форма 1'!AE90),"",'Форма 1'!AE90)</f>
        <v/>
      </c>
      <c r="M90" s="55" t="str">
        <f>IF(ISBLANK('Форма 1'!AF90),"",'Форма 1'!AF90)</f>
        <v/>
      </c>
      <c r="N90" s="53" t="str">
        <f>IF(ISNUMBER('Форма 1'!AG90),ROUND('Форма 1'!$I90*VLOOKUP('Форма 1'!$G90,'Предельники 2022'!$B$4:$X$28,'Форма 1'!AG$7),2),"")</f>
        <v/>
      </c>
      <c r="O90" s="53" t="str">
        <f>IF(ISNUMBER('Форма 1'!$AH90),ROUND('Форма 1'!$I90*VLOOKUP('Форма 1'!$G90,'Предельники 2022'!$B$4:$X$28,'Форма 1'!$AH$7,0),2),"")</f>
        <v/>
      </c>
      <c r="P90" s="53" t="str">
        <f>IF(ISNUMBER('Форма 1'!$AI90),ROUND('Форма 1'!$I90*VLOOKUP('Форма 1'!$G90,'Предельники 2022'!$B$4:$X$28,'Форма 1'!$AI$7,0),2),"")</f>
        <v/>
      </c>
      <c r="Q90" s="53" t="str">
        <f>IF(ISNUMBER('Форма 1'!$AJ90),ROUND('Форма 1'!$I90*VLOOKUP('Форма 1'!$G90,'Предельники 2022'!$B$4:$X$28,'Форма 1'!$AJ$7,0),2),"")</f>
        <v/>
      </c>
      <c r="R90" s="53" t="str">
        <f>IF(ISNUMBER('Форма 1'!AK90),ROUND('Форма 1'!$I90*VLOOKUP('Форма 1'!$G90,'Предельники 2022'!$B$4:$X$28,'Форма 1'!AK$7),2),"")</f>
        <v/>
      </c>
      <c r="S90" s="55" t="str">
        <f t="shared" si="10"/>
        <v/>
      </c>
      <c r="T90" s="55" t="str">
        <f>IF(ISNUMBER('Форма 1'!AL90),INDEX('Предельники 2022'!$C$4:$X$28,MATCH('Форма 1'!$H90,'Предельники 2022'!$B$4:$B$28,0),MATCH(T$5,'Предельники 2022'!$C$3:$X$3,0)),"")</f>
        <v/>
      </c>
      <c r="U90" s="55" t="str">
        <f>IF(ISNUMBER('Форма 1'!AM90),INDEX('Предельники 2022'!$C$4:$X$28,MATCH('Форма 1'!$H90,'Предельники 2022'!$B$4:$B$28,0),MATCH(U$5,'Предельники 2022'!$C$3:$X$3,0)),"")</f>
        <v/>
      </c>
      <c r="V90" s="55" t="str">
        <f>IF(ISNUMBER('Форма 1'!AN90),INDEX('Предельники 2022'!$C$4:$X$28,MATCH('Форма 1'!$H90,'Предельники 2022'!$B$4:$B$28,0),MATCH(V$5,'Предельники 2022'!$C$3:$X$3,0)),"")</f>
        <v/>
      </c>
      <c r="W90" s="55" t="str">
        <f>IF(ISNUMBER('Форма 1'!AO90),INDEX('Предельники 2022'!$C$4:$X$28,MATCH('Форма 1'!$H90,'Предельники 2022'!$B$4:$B$28,0),MATCH(W$5,'Предельники 2022'!$C$3:$X$3,0)),"")</f>
        <v/>
      </c>
      <c r="X90" s="53" t="str">
        <f>IF(ISNUMBER('Форма 1'!AP90),ROUND('Форма 1'!$I90*VLOOKUP('Форма 1'!$G90,'Предельники 2022'!$B$4:$X$28,'Форма 1'!AP$7),2),"")</f>
        <v/>
      </c>
      <c r="Y90" s="53" t="str">
        <f>IF(ISNUMBER('Форма 1'!AQ90),ROUND('Форма 1'!$I90*VLOOKUP('Форма 1'!$G90,'Предельники 2022'!$B$4:$X$28,'Форма 1'!AQ$7),2),"")</f>
        <v/>
      </c>
      <c r="Z90" s="53" t="str">
        <f>IF(ISNUMBER('Форма 1'!AR90),ROUND('Форма 1'!$I90*VLOOKUP('Форма 1'!$G90,'Предельники 2022'!$B$4:$X$28,'Форма 1'!AR$7),2),"")</f>
        <v/>
      </c>
      <c r="AA90" s="55"/>
    </row>
    <row r="91" spans="1:27" x14ac:dyDescent="0.25">
      <c r="A91" s="52">
        <f t="shared" si="11"/>
        <v>61</v>
      </c>
      <c r="B91" s="94" t="str">
        <f>IF(ISBLANK('Форма 1'!B91),"",'Форма 1'!B91)</f>
        <v>город Пермь</v>
      </c>
      <c r="C91" s="161" t="str">
        <f>IF(ISBLANK('Форма 1'!C91),"",'Форма 1'!C91)</f>
        <v>г. Пермь, ул. Пушкина, д. 23</v>
      </c>
      <c r="D91" s="51">
        <f>IF(ISBLANK(C91),"Введите адрес",IF(C91='Форма 1'!C91,SUM(E91:K91,M91:S91,X91:AA91),"Ошибка в адресе!"))</f>
        <v>13904203.869999999</v>
      </c>
      <c r="E91" s="53">
        <f>IF(ISNUMBER('Форма 1'!X91),ROUND('Форма 1'!$I91*VLOOKUP('Форма 1'!$G91,'Предельники 2022'!$B$4:$X$28,'Форма 1'!X$7),2),"")</f>
        <v>13904203.869999999</v>
      </c>
      <c r="F91" s="53" t="str">
        <f>IF(ISNUMBER('Форма 1'!Y91),ROUND('Форма 1'!$I91*VLOOKUP('Форма 1'!$G91,'Предельники 2022'!$B$4:$X$28,'Форма 1'!Y$7),2),"")</f>
        <v/>
      </c>
      <c r="G91" s="53" t="str">
        <f>IF(ISNUMBER('Форма 1'!Z91),ROUND('Форма 1'!$I91*VLOOKUP('Форма 1'!$G91,'Предельники 2022'!$B$4:$X$28,'Форма 1'!Z$7),2),"")</f>
        <v/>
      </c>
      <c r="H91" s="53" t="str">
        <f>IF(ISNUMBER('Форма 1'!AA91),ROUND('Форма 1'!$I91*VLOOKUP('Форма 1'!$G91,'Предельники 2022'!$B$4:$X$28,'Форма 1'!AA$7),2),"")</f>
        <v/>
      </c>
      <c r="I91" s="53" t="str">
        <f>IF(ISNUMBER('Форма 1'!AB91),ROUND('Форма 1'!$I91*VLOOKUP('Форма 1'!$G91,'Предельники 2022'!$B$4:$X$28,'Форма 1'!AB$7),2),"")</f>
        <v/>
      </c>
      <c r="J91" s="53" t="str">
        <f>IF(ISNUMBER('Форма 1'!AC91),ROUND('Форма 1'!$I91*VLOOKUP('Форма 1'!$G91,'Предельники 2022'!$B$4:$X$28,'Форма 1'!AC$7),2),"")</f>
        <v/>
      </c>
      <c r="K91" s="53" t="str">
        <f>IF(ISNUMBER('Форма 1'!AD91),ROUND('Форма 1'!$I91*VLOOKUP('Форма 1'!$G91,'Предельники 2022'!$B$4:$X$28,'Форма 1'!AD$7),2),"")</f>
        <v/>
      </c>
      <c r="L91" s="54" t="str">
        <f>IF(ISBLANK('Форма 1'!AE91),"",'Форма 1'!AE91)</f>
        <v/>
      </c>
      <c r="M91" s="55" t="str">
        <f>IF(ISBLANK('Форма 1'!AF91),"",'Форма 1'!AF91)</f>
        <v/>
      </c>
      <c r="N91" s="53" t="str">
        <f>IF(ISNUMBER('Форма 1'!AG91),ROUND('Форма 1'!$I91*VLOOKUP('Форма 1'!$G91,'Предельники 2022'!$B$4:$X$28,'Форма 1'!AG$7),2),"")</f>
        <v/>
      </c>
      <c r="O91" s="53" t="str">
        <f>IF(ISNUMBER('Форма 1'!$AH91),ROUND('Форма 1'!$I91*VLOOKUP('Форма 1'!$G91,'Предельники 2022'!$B$4:$X$28,'Форма 1'!$AH$7,0),2),"")</f>
        <v/>
      </c>
      <c r="P91" s="53" t="str">
        <f>IF(ISNUMBER('Форма 1'!$AI91),ROUND('Форма 1'!$I91*VLOOKUP('Форма 1'!$G91,'Предельники 2022'!$B$4:$X$28,'Форма 1'!$AI$7,0),2),"")</f>
        <v/>
      </c>
      <c r="Q91" s="53" t="str">
        <f>IF(ISNUMBER('Форма 1'!$AJ91),ROUND('Форма 1'!$I91*VLOOKUP('Форма 1'!$G91,'Предельники 2022'!$B$4:$X$28,'Форма 1'!$AJ$7,0),2),"")</f>
        <v/>
      </c>
      <c r="R91" s="53" t="str">
        <f>IF(ISNUMBER('Форма 1'!AK91),ROUND('Форма 1'!$I91*VLOOKUP('Форма 1'!$G91,'Предельники 2022'!$B$4:$X$28,'Форма 1'!AK$7),2),"")</f>
        <v/>
      </c>
      <c r="S91" s="55" t="str">
        <f t="shared" si="10"/>
        <v/>
      </c>
      <c r="T91" s="55" t="str">
        <f>IF(ISNUMBER('Форма 1'!AL91),INDEX('Предельники 2022'!$C$4:$X$28,MATCH('Форма 1'!$H91,'Предельники 2022'!$B$4:$B$28,0),MATCH(T$5,'Предельники 2022'!$C$3:$X$3,0)),"")</f>
        <v/>
      </c>
      <c r="U91" s="55" t="str">
        <f>IF(ISNUMBER('Форма 1'!AM91),INDEX('Предельники 2022'!$C$4:$X$28,MATCH('Форма 1'!$H91,'Предельники 2022'!$B$4:$B$28,0),MATCH(U$5,'Предельники 2022'!$C$3:$X$3,0)),"")</f>
        <v/>
      </c>
      <c r="V91" s="55" t="str">
        <f>IF(ISNUMBER('Форма 1'!AN91),INDEX('Предельники 2022'!$C$4:$X$28,MATCH('Форма 1'!$H91,'Предельники 2022'!$B$4:$B$28,0),MATCH(V$5,'Предельники 2022'!$C$3:$X$3,0)),"")</f>
        <v/>
      </c>
      <c r="W91" s="55" t="str">
        <f>IF(ISNUMBER('Форма 1'!AO91),INDEX('Предельники 2022'!$C$4:$X$28,MATCH('Форма 1'!$H91,'Предельники 2022'!$B$4:$B$28,0),MATCH(W$5,'Предельники 2022'!$C$3:$X$3,0)),"")</f>
        <v/>
      </c>
      <c r="X91" s="53" t="str">
        <f>IF(ISNUMBER('Форма 1'!AP91),ROUND('Форма 1'!$I91*VLOOKUP('Форма 1'!$G91,'Предельники 2022'!$B$4:$X$28,'Форма 1'!AP$7),2),"")</f>
        <v/>
      </c>
      <c r="Y91" s="53" t="str">
        <f>IF(ISNUMBER('Форма 1'!AQ91),ROUND('Форма 1'!$I91*VLOOKUP('Форма 1'!$G91,'Предельники 2022'!$B$4:$X$28,'Форма 1'!AQ$7),2),"")</f>
        <v/>
      </c>
      <c r="Z91" s="53" t="str">
        <f>IF(ISNUMBER('Форма 1'!AR91),ROUND('Форма 1'!$I91*VLOOKUP('Форма 1'!$G91,'Предельники 2022'!$B$4:$X$28,'Форма 1'!AR$7),2),"")</f>
        <v/>
      </c>
      <c r="AA91" s="55"/>
    </row>
    <row r="92" spans="1:27" x14ac:dyDescent="0.25">
      <c r="A92" s="52">
        <f t="shared" si="11"/>
        <v>62</v>
      </c>
      <c r="B92" s="94" t="str">
        <f>IF(ISBLANK('Форма 1'!B92),"",'Форма 1'!B92)</f>
        <v>город Пермь</v>
      </c>
      <c r="C92" s="161" t="str">
        <f>IF(ISBLANK('Форма 1'!C92),"",'Форма 1'!C92)</f>
        <v>г. Пермь, ул. Репина, д. 31</v>
      </c>
      <c r="D92" s="51">
        <f>IF(ISBLANK(C92),"Введите адрес",IF(C92='Форма 1'!C92,SUM(E92:K92,M92:S92,X92:AA92),"Ошибка в адресе!"))</f>
        <v>3493149.6</v>
      </c>
      <c r="E92" s="53" t="str">
        <f>IF(ISNUMBER('Форма 1'!X92),ROUND('Форма 1'!$I92*VLOOKUP('Форма 1'!$G92,'Предельники 2022'!$B$4:$X$28,'Форма 1'!X$7),2),"")</f>
        <v/>
      </c>
      <c r="F92" s="53" t="str">
        <f>IF(ISNUMBER('Форма 1'!Y92),ROUND('Форма 1'!$I92*VLOOKUP('Форма 1'!$G92,'Предельники 2022'!$B$4:$X$28,'Форма 1'!Y$7),2),"")</f>
        <v/>
      </c>
      <c r="G92" s="53" t="str">
        <f>IF(ISNUMBER('Форма 1'!Z92),ROUND('Форма 1'!$I92*VLOOKUP('Форма 1'!$G92,'Предельники 2022'!$B$4:$X$28,'Форма 1'!Z$7),2),"")</f>
        <v/>
      </c>
      <c r="H92" s="53" t="str">
        <f>IF(ISNUMBER('Форма 1'!AA92),ROUND('Форма 1'!$I92*VLOOKUP('Форма 1'!$G92,'Предельники 2022'!$B$4:$X$28,'Форма 1'!AA$7),2),"")</f>
        <v/>
      </c>
      <c r="I92" s="53">
        <f>IF(ISNUMBER('Форма 1'!AB92),ROUND('Форма 1'!$I92*VLOOKUP('Форма 1'!$G92,'Предельники 2022'!$B$4:$X$28,'Форма 1'!AB$7),2),"")</f>
        <v>3493149.6</v>
      </c>
      <c r="J92" s="53" t="str">
        <f>IF(ISNUMBER('Форма 1'!AC92),ROUND('Форма 1'!$I92*VLOOKUP('Форма 1'!$G92,'Предельники 2022'!$B$4:$X$28,'Форма 1'!AC$7),2),"")</f>
        <v/>
      </c>
      <c r="K92" s="53" t="str">
        <f>IF(ISNUMBER('Форма 1'!AD92),ROUND('Форма 1'!$I92*VLOOKUP('Форма 1'!$G92,'Предельники 2022'!$B$4:$X$28,'Форма 1'!AD$7),2),"")</f>
        <v/>
      </c>
      <c r="L92" s="54" t="str">
        <f>IF(ISBLANK('Форма 1'!AE92),"",'Форма 1'!AE92)</f>
        <v/>
      </c>
      <c r="M92" s="55" t="str">
        <f>IF(ISBLANK('Форма 1'!AF92),"",'Форма 1'!AF92)</f>
        <v/>
      </c>
      <c r="N92" s="53" t="str">
        <f>IF(ISNUMBER('Форма 1'!AG92),ROUND('Форма 1'!$I92*VLOOKUP('Форма 1'!$G92,'Предельники 2022'!$B$4:$X$28,'Форма 1'!AG$7),2),"")</f>
        <v/>
      </c>
      <c r="O92" s="53" t="str">
        <f>IF(ISNUMBER('Форма 1'!$AH92),ROUND('Форма 1'!$I92*VLOOKUP('Форма 1'!$G92,'Предельники 2022'!$B$4:$X$28,'Форма 1'!$AH$7,0),2),"")</f>
        <v/>
      </c>
      <c r="P92" s="53" t="str">
        <f>IF(ISNUMBER('Форма 1'!$AI92),ROUND('Форма 1'!$I92*VLOOKUP('Форма 1'!$G92,'Предельники 2022'!$B$4:$X$28,'Форма 1'!$AI$7,0),2),"")</f>
        <v/>
      </c>
      <c r="Q92" s="53" t="str">
        <f>IF(ISNUMBER('Форма 1'!$AJ92),ROUND('Форма 1'!$I92*VLOOKUP('Форма 1'!$G92,'Предельники 2022'!$B$4:$X$28,'Форма 1'!$AJ$7,0),2),"")</f>
        <v/>
      </c>
      <c r="R92" s="53" t="str">
        <f>IF(ISNUMBER('Форма 1'!AK92),ROUND('Форма 1'!$I92*VLOOKUP('Форма 1'!$G92,'Предельники 2022'!$B$4:$X$28,'Форма 1'!AK$7),2),"")</f>
        <v/>
      </c>
      <c r="S92" s="55" t="str">
        <f t="shared" si="10"/>
        <v/>
      </c>
      <c r="T92" s="55" t="str">
        <f>IF(ISNUMBER('Форма 1'!AL92),INDEX('Предельники 2022'!$C$4:$X$28,MATCH('Форма 1'!$H92,'Предельники 2022'!$B$4:$B$28,0),MATCH(T$5,'Предельники 2022'!$C$3:$X$3,0)),"")</f>
        <v/>
      </c>
      <c r="U92" s="55" t="str">
        <f>IF(ISNUMBER('Форма 1'!AM92),INDEX('Предельники 2022'!$C$4:$X$28,MATCH('Форма 1'!$H92,'Предельники 2022'!$B$4:$B$28,0),MATCH(U$5,'Предельники 2022'!$C$3:$X$3,0)),"")</f>
        <v/>
      </c>
      <c r="V92" s="55" t="str">
        <f>IF(ISNUMBER('Форма 1'!AN92),INDEX('Предельники 2022'!$C$4:$X$28,MATCH('Форма 1'!$H92,'Предельники 2022'!$B$4:$B$28,0),MATCH(V$5,'Предельники 2022'!$C$3:$X$3,0)),"")</f>
        <v/>
      </c>
      <c r="W92" s="55" t="str">
        <f>IF(ISNUMBER('Форма 1'!AO92),INDEX('Предельники 2022'!$C$4:$X$28,MATCH('Форма 1'!$H92,'Предельники 2022'!$B$4:$B$28,0),MATCH(W$5,'Предельники 2022'!$C$3:$X$3,0)),"")</f>
        <v/>
      </c>
      <c r="X92" s="53" t="str">
        <f>IF(ISNUMBER('Форма 1'!AP92),ROUND('Форма 1'!$I92*VLOOKUP('Форма 1'!$G92,'Предельники 2022'!$B$4:$X$28,'Форма 1'!AP$7),2),"")</f>
        <v/>
      </c>
      <c r="Y92" s="53" t="str">
        <f>IF(ISNUMBER('Форма 1'!AQ92),ROUND('Форма 1'!$I92*VLOOKUP('Форма 1'!$G92,'Предельники 2022'!$B$4:$X$28,'Форма 1'!AQ$7),2),"")</f>
        <v/>
      </c>
      <c r="Z92" s="53" t="str">
        <f>IF(ISNUMBER('Форма 1'!AR92),ROUND('Форма 1'!$I92*VLOOKUP('Форма 1'!$G92,'Предельники 2022'!$B$4:$X$28,'Форма 1'!AR$7),2),"")</f>
        <v/>
      </c>
      <c r="AA92" s="55"/>
    </row>
    <row r="93" spans="1:27" x14ac:dyDescent="0.25">
      <c r="A93" s="52">
        <f t="shared" si="11"/>
        <v>63</v>
      </c>
      <c r="B93" s="94" t="str">
        <f>IF(ISBLANK('Форма 1'!B93),"",'Форма 1'!B93)</f>
        <v>город Пермь</v>
      </c>
      <c r="C93" s="161" t="str">
        <f>IF(ISBLANK('Форма 1'!C93),"",'Форма 1'!C93)</f>
        <v>г. Пермь, ул. Самолетная, д. 36</v>
      </c>
      <c r="D93" s="51">
        <f>IF(ISBLANK(C93),"Введите адрес",IF(C93='Форма 1'!C93,SUM(E93:K93,M93:S93,X93:AA93),"Ошибка в адресе!"))</f>
        <v>7471583.75</v>
      </c>
      <c r="E93" s="53">
        <f>IF(ISNUMBER('Форма 1'!X93),ROUND('Форма 1'!$I93*VLOOKUP('Форма 1'!$G93,'Предельники 2022'!$B$4:$X$28,'Форма 1'!X$7),2),"")</f>
        <v>3846321.44</v>
      </c>
      <c r="F93" s="53" t="str">
        <f>IF(ISNUMBER('Форма 1'!Y93),ROUND('Форма 1'!$I93*VLOOKUP('Форма 1'!$G93,'Предельники 2022'!$B$4:$X$28,'Форма 1'!Y$7),2),"")</f>
        <v/>
      </c>
      <c r="G93" s="53" t="str">
        <f>IF(ISNUMBER('Форма 1'!Z93),ROUND('Форма 1'!$I93*VLOOKUP('Форма 1'!$G93,'Предельники 2022'!$B$4:$X$28,'Форма 1'!Z$7),2),"")</f>
        <v/>
      </c>
      <c r="H93" s="53">
        <f>IF(ISNUMBER('Форма 1'!AA93),ROUND('Форма 1'!$I93*VLOOKUP('Форма 1'!$G93,'Предельники 2022'!$B$4:$X$28,'Форма 1'!AA$7),2),"")</f>
        <v>1312389.92</v>
      </c>
      <c r="I93" s="53" t="str">
        <f>IF(ISNUMBER('Форма 1'!AB93),ROUND('Форма 1'!$I93*VLOOKUP('Форма 1'!$G93,'Предельники 2022'!$B$4:$X$28,'Форма 1'!AB$7),2),"")</f>
        <v/>
      </c>
      <c r="J93" s="53" t="str">
        <f>IF(ISNUMBER('Форма 1'!AC93),ROUND('Форма 1'!$I93*VLOOKUP('Форма 1'!$G93,'Предельники 2022'!$B$4:$X$28,'Форма 1'!AC$7),2),"")</f>
        <v/>
      </c>
      <c r="K93" s="53">
        <f>IF(ISNUMBER('Форма 1'!AD93),ROUND('Форма 1'!$I93*VLOOKUP('Форма 1'!$G93,'Предельники 2022'!$B$4:$X$28,'Форма 1'!AD$7),2),"")</f>
        <v>2312872.39</v>
      </c>
      <c r="L93" s="54" t="str">
        <f>IF(ISBLANK('Форма 1'!AE93),"",'Форма 1'!AE93)</f>
        <v/>
      </c>
      <c r="M93" s="55" t="str">
        <f>IF(ISBLANK('Форма 1'!AF93),"",'Форма 1'!AF93)</f>
        <v/>
      </c>
      <c r="N93" s="53" t="str">
        <f>IF(ISNUMBER('Форма 1'!AG93),ROUND('Форма 1'!$I93*VLOOKUP('Форма 1'!$G93,'Предельники 2022'!$B$4:$X$28,'Форма 1'!AG$7),2),"")</f>
        <v/>
      </c>
      <c r="O93" s="53" t="str">
        <f>IF(ISNUMBER('Форма 1'!$AH93),ROUND('Форма 1'!$I93*VLOOKUP('Форма 1'!$G93,'Предельники 2022'!$B$4:$X$28,'Форма 1'!$AH$7,0),2),"")</f>
        <v/>
      </c>
      <c r="P93" s="53" t="str">
        <f>IF(ISNUMBER('Форма 1'!$AI93),ROUND('Форма 1'!$I93*VLOOKUP('Форма 1'!$G93,'Предельники 2022'!$B$4:$X$28,'Форма 1'!$AI$7,0),2),"")</f>
        <v/>
      </c>
      <c r="Q93" s="53" t="str">
        <f>IF(ISNUMBER('Форма 1'!$AJ93),ROUND('Форма 1'!$I93*VLOOKUP('Форма 1'!$G93,'Предельники 2022'!$B$4:$X$28,'Форма 1'!$AJ$7,0),2),"")</f>
        <v/>
      </c>
      <c r="R93" s="53" t="str">
        <f>IF(ISNUMBER('Форма 1'!AK93),ROUND('Форма 1'!$I93*VLOOKUP('Форма 1'!$G93,'Предельники 2022'!$B$4:$X$28,'Форма 1'!AK$7),2),"")</f>
        <v/>
      </c>
      <c r="S93" s="55" t="str">
        <f t="shared" si="10"/>
        <v/>
      </c>
      <c r="T93" s="55" t="str">
        <f>IF(ISNUMBER('Форма 1'!AL93),INDEX('Предельники 2022'!$C$4:$X$28,MATCH('Форма 1'!$H93,'Предельники 2022'!$B$4:$B$28,0),MATCH(T$5,'Предельники 2022'!$C$3:$X$3,0)),"")</f>
        <v/>
      </c>
      <c r="U93" s="55" t="str">
        <f>IF(ISNUMBER('Форма 1'!AM93),INDEX('Предельники 2022'!$C$4:$X$28,MATCH('Форма 1'!$H93,'Предельники 2022'!$B$4:$B$28,0),MATCH(U$5,'Предельники 2022'!$C$3:$X$3,0)),"")</f>
        <v/>
      </c>
      <c r="V93" s="55" t="str">
        <f>IF(ISNUMBER('Форма 1'!AN93),INDEX('Предельники 2022'!$C$4:$X$28,MATCH('Форма 1'!$H93,'Предельники 2022'!$B$4:$B$28,0),MATCH(V$5,'Предельники 2022'!$C$3:$X$3,0)),"")</f>
        <v/>
      </c>
      <c r="W93" s="55" t="str">
        <f>IF(ISNUMBER('Форма 1'!AO93),INDEX('Предельники 2022'!$C$4:$X$28,MATCH('Форма 1'!$H93,'Предельники 2022'!$B$4:$B$28,0),MATCH(W$5,'Предельники 2022'!$C$3:$X$3,0)),"")</f>
        <v/>
      </c>
      <c r="X93" s="53" t="str">
        <f>IF(ISNUMBER('Форма 1'!AP93),ROUND('Форма 1'!$I93*VLOOKUP('Форма 1'!$G93,'Предельники 2022'!$B$4:$X$28,'Форма 1'!AP$7),2),"")</f>
        <v/>
      </c>
      <c r="Y93" s="53" t="str">
        <f>IF(ISNUMBER('Форма 1'!AQ93),ROUND('Форма 1'!$I93*VLOOKUP('Форма 1'!$G93,'Предельники 2022'!$B$4:$X$28,'Форма 1'!AQ$7),2),"")</f>
        <v/>
      </c>
      <c r="Z93" s="53" t="str">
        <f>IF(ISNUMBER('Форма 1'!AR93),ROUND('Форма 1'!$I93*VLOOKUP('Форма 1'!$G93,'Предельники 2022'!$B$4:$X$28,'Форма 1'!AR$7),2),"")</f>
        <v/>
      </c>
      <c r="AA93" s="55"/>
    </row>
    <row r="94" spans="1:27" x14ac:dyDescent="0.25">
      <c r="A94" s="52">
        <f t="shared" si="11"/>
        <v>64</v>
      </c>
      <c r="B94" s="94" t="str">
        <f>IF(ISBLANK('Форма 1'!B94),"",'Форма 1'!B94)</f>
        <v>город Пермь</v>
      </c>
      <c r="C94" s="161" t="str">
        <f>IF(ISBLANK('Форма 1'!C94),"",'Форма 1'!C94)</f>
        <v>г. Пермь, ул. Советской Армии, д. 33</v>
      </c>
      <c r="D94" s="51">
        <f>IF(ISBLANK(C94),"Введите адрес",IF(C94='Форма 1'!C94,SUM(E94:K94,M94:S94,X94:AA94),"Ошибка в адресе!"))</f>
        <v>7999028.9199999999</v>
      </c>
      <c r="E94" s="53" t="str">
        <f>IF(ISNUMBER('Форма 1'!X94),ROUND('Форма 1'!$I94*VLOOKUP('Форма 1'!$G94,'Предельники 2022'!$B$4:$X$28,'Форма 1'!X$7),2),"")</f>
        <v/>
      </c>
      <c r="F94" s="53" t="str">
        <f>IF(ISNUMBER('Форма 1'!Y94),ROUND('Форма 1'!$I94*VLOOKUP('Форма 1'!$G94,'Предельники 2022'!$B$4:$X$28,'Форма 1'!Y$7),2),"")</f>
        <v/>
      </c>
      <c r="G94" s="53" t="str">
        <f>IF(ISNUMBER('Форма 1'!Z94),ROUND('Форма 1'!$I94*VLOOKUP('Форма 1'!$G94,'Предельники 2022'!$B$4:$X$28,'Форма 1'!Z$7),2),"")</f>
        <v/>
      </c>
      <c r="H94" s="53" t="str">
        <f>IF(ISNUMBER('Форма 1'!AA94),ROUND('Форма 1'!$I94*VLOOKUP('Форма 1'!$G94,'Предельники 2022'!$B$4:$X$28,'Форма 1'!AA$7),2),"")</f>
        <v/>
      </c>
      <c r="I94" s="53" t="str">
        <f>IF(ISNUMBER('Форма 1'!AB94),ROUND('Форма 1'!$I94*VLOOKUP('Форма 1'!$G94,'Предельники 2022'!$B$4:$X$28,'Форма 1'!AB$7),2),"")</f>
        <v/>
      </c>
      <c r="J94" s="53" t="str">
        <f>IF(ISNUMBER('Форма 1'!AC94),ROUND('Форма 1'!$I94*VLOOKUP('Форма 1'!$G94,'Предельники 2022'!$B$4:$X$28,'Форма 1'!AC$7),2),"")</f>
        <v/>
      </c>
      <c r="K94" s="53" t="str">
        <f>IF(ISNUMBER('Форма 1'!AD94),ROUND('Форма 1'!$I94*VLOOKUP('Форма 1'!$G94,'Предельники 2022'!$B$4:$X$28,'Форма 1'!AD$7),2),"")</f>
        <v/>
      </c>
      <c r="L94" s="54">
        <f>IF(ISBLANK('Форма 1'!AE94),"",'Форма 1'!AE94)</f>
        <v>2</v>
      </c>
      <c r="M94" s="55">
        <f>IF(ISBLANK('Форма 1'!AF94),"",'Форма 1'!AF94)</f>
        <v>7999028.9199999999</v>
      </c>
      <c r="N94" s="53" t="str">
        <f>IF(ISNUMBER('Форма 1'!AG94),ROUND('Форма 1'!$I94*VLOOKUP('Форма 1'!$G94,'Предельники 2022'!$B$4:$X$28,'Форма 1'!AG$7),2),"")</f>
        <v/>
      </c>
      <c r="O94" s="53" t="str">
        <f>IF(ISNUMBER('Форма 1'!$AH94),ROUND('Форма 1'!$I94*VLOOKUP('Форма 1'!$G94,'Предельники 2022'!$B$4:$X$28,'Форма 1'!$AH$7,0),2),"")</f>
        <v/>
      </c>
      <c r="P94" s="53" t="str">
        <f>IF(ISNUMBER('Форма 1'!$AI94),ROUND('Форма 1'!$I94*VLOOKUP('Форма 1'!$G94,'Предельники 2022'!$B$4:$X$28,'Форма 1'!$AI$7,0),2),"")</f>
        <v/>
      </c>
      <c r="Q94" s="53" t="str">
        <f>IF(ISNUMBER('Форма 1'!$AJ94),ROUND('Форма 1'!$I94*VLOOKUP('Форма 1'!$G94,'Предельники 2022'!$B$4:$X$28,'Форма 1'!$AJ$7,0),2),"")</f>
        <v/>
      </c>
      <c r="R94" s="53" t="str">
        <f>IF(ISNUMBER('Форма 1'!AK94),ROUND('Форма 1'!$I94*VLOOKUP('Форма 1'!$G94,'Предельники 2022'!$B$4:$X$28,'Форма 1'!AK$7),2),"")</f>
        <v/>
      </c>
      <c r="S94" s="55" t="str">
        <f t="shared" si="10"/>
        <v/>
      </c>
      <c r="T94" s="55" t="str">
        <f>IF(ISNUMBER('Форма 1'!AL94),INDEX('Предельники 2022'!$C$4:$X$28,MATCH('Форма 1'!$H94,'Предельники 2022'!$B$4:$B$28,0),MATCH(T$5,'Предельники 2022'!$C$3:$X$3,0)),"")</f>
        <v/>
      </c>
      <c r="U94" s="55" t="str">
        <f>IF(ISNUMBER('Форма 1'!AM94),INDEX('Предельники 2022'!$C$4:$X$28,MATCH('Форма 1'!$H94,'Предельники 2022'!$B$4:$B$28,0),MATCH(U$5,'Предельники 2022'!$C$3:$X$3,0)),"")</f>
        <v/>
      </c>
      <c r="V94" s="55" t="str">
        <f>IF(ISNUMBER('Форма 1'!AN94),INDEX('Предельники 2022'!$C$4:$X$28,MATCH('Форма 1'!$H94,'Предельники 2022'!$B$4:$B$28,0),MATCH(V$5,'Предельники 2022'!$C$3:$X$3,0)),"")</f>
        <v/>
      </c>
      <c r="W94" s="55" t="str">
        <f>IF(ISNUMBER('Форма 1'!AO94),INDEX('Предельники 2022'!$C$4:$X$28,MATCH('Форма 1'!$H94,'Предельники 2022'!$B$4:$B$28,0),MATCH(W$5,'Предельники 2022'!$C$3:$X$3,0)),"")</f>
        <v/>
      </c>
      <c r="X94" s="53" t="str">
        <f>IF(ISNUMBER('Форма 1'!AP94),ROUND('Форма 1'!$I94*VLOOKUP('Форма 1'!$G94,'Предельники 2022'!$B$4:$X$28,'Форма 1'!AP$7),2),"")</f>
        <v/>
      </c>
      <c r="Y94" s="53" t="str">
        <f>IF(ISNUMBER('Форма 1'!AQ94),ROUND('Форма 1'!$I94*VLOOKUP('Форма 1'!$G94,'Предельники 2022'!$B$4:$X$28,'Форма 1'!AQ$7),2),"")</f>
        <v/>
      </c>
      <c r="Z94" s="53" t="str">
        <f>IF(ISNUMBER('Форма 1'!AR94),ROUND('Форма 1'!$I94*VLOOKUP('Форма 1'!$G94,'Предельники 2022'!$B$4:$X$28,'Форма 1'!AR$7),2),"")</f>
        <v/>
      </c>
      <c r="AA94" s="55"/>
    </row>
    <row r="95" spans="1:27" x14ac:dyDescent="0.25">
      <c r="A95" s="52">
        <f t="shared" si="11"/>
        <v>65</v>
      </c>
      <c r="B95" s="94" t="str">
        <f>IF(ISBLANK('Форма 1'!B95),"",'Форма 1'!B95)</f>
        <v>город Пермь</v>
      </c>
      <c r="C95" s="161" t="str">
        <f>IF(ISBLANK('Форма 1'!C95),"",'Форма 1'!C95)</f>
        <v>г. Пермь, ул. Строителей, д. 46</v>
      </c>
      <c r="D95" s="51">
        <f>IF(ISBLANK(C95),"Введите адрес",IF(C95='Форма 1'!C95,SUM(E95:K95,M95:S95,X95:AA95),"Ошибка в адресе!"))</f>
        <v>22772476</v>
      </c>
      <c r="E95" s="53" t="str">
        <f>IF(ISNUMBER('Форма 1'!X95),ROUND('Форма 1'!$I95*VLOOKUP('Форма 1'!$G95,'Предельники 2022'!$B$4:$X$28,'Форма 1'!X$7),2),"")</f>
        <v/>
      </c>
      <c r="F95" s="53" t="str">
        <f>IF(ISNUMBER('Форма 1'!Y95),ROUND('Форма 1'!$I95*VLOOKUP('Форма 1'!$G95,'Предельники 2022'!$B$4:$X$28,'Форма 1'!Y$7),2),"")</f>
        <v/>
      </c>
      <c r="G95" s="53" t="str">
        <f>IF(ISNUMBER('Форма 1'!Z95),ROUND('Форма 1'!$I95*VLOOKUP('Форма 1'!$G95,'Предельники 2022'!$B$4:$X$28,'Форма 1'!Z$7),2),"")</f>
        <v/>
      </c>
      <c r="H95" s="53" t="str">
        <f>IF(ISNUMBER('Форма 1'!AA95),ROUND('Форма 1'!$I95*VLOOKUP('Форма 1'!$G95,'Предельники 2022'!$B$4:$X$28,'Форма 1'!AA$7),2),"")</f>
        <v/>
      </c>
      <c r="I95" s="53" t="str">
        <f>IF(ISNUMBER('Форма 1'!AB95),ROUND('Форма 1'!$I95*VLOOKUP('Форма 1'!$G95,'Предельники 2022'!$B$4:$X$28,'Форма 1'!AB$7),2),"")</f>
        <v/>
      </c>
      <c r="J95" s="53" t="str">
        <f>IF(ISNUMBER('Форма 1'!AC95),ROUND('Форма 1'!$I95*VLOOKUP('Форма 1'!$G95,'Предельники 2022'!$B$4:$X$28,'Форма 1'!AC$7),2),"")</f>
        <v/>
      </c>
      <c r="K95" s="53" t="str">
        <f>IF(ISNUMBER('Форма 1'!AD95),ROUND('Форма 1'!$I95*VLOOKUP('Форма 1'!$G95,'Предельники 2022'!$B$4:$X$28,'Форма 1'!AD$7),2),"")</f>
        <v/>
      </c>
      <c r="L95" s="54" t="str">
        <f>IF(ISBLANK('Форма 1'!AE95),"",'Форма 1'!AE95)</f>
        <v/>
      </c>
      <c r="M95" s="55" t="str">
        <f>IF(ISBLANK('Форма 1'!AF95),"",'Форма 1'!AF95)</f>
        <v/>
      </c>
      <c r="N95" s="53" t="str">
        <f>IF(ISNUMBER('Форма 1'!AG95),ROUND('Форма 1'!$I95*VLOOKUP('Форма 1'!$G95,'Предельники 2022'!$B$4:$X$28,'Форма 1'!AG$7),2),"")</f>
        <v/>
      </c>
      <c r="O95" s="53">
        <f>IF(ISNUMBER('Форма 1'!$AH95),ROUND('Форма 1'!$I95*VLOOKUP('Форма 1'!$G95,'Предельники 2022'!$B$4:$X$28,'Форма 1'!$AH$7,0),2),"")</f>
        <v>22772476</v>
      </c>
      <c r="P95" s="53" t="str">
        <f>IF(ISNUMBER('Форма 1'!$AI95),ROUND('Форма 1'!$I95*VLOOKUP('Форма 1'!$G95,'Предельники 2022'!$B$4:$X$28,'Форма 1'!$AI$7,0),2),"")</f>
        <v/>
      </c>
      <c r="Q95" s="53" t="str">
        <f>IF(ISNUMBER('Форма 1'!$AJ95),ROUND('Форма 1'!$I95*VLOOKUP('Форма 1'!$G95,'Предельники 2022'!$B$4:$X$28,'Форма 1'!$AJ$7,0),2),"")</f>
        <v/>
      </c>
      <c r="R95" s="53" t="str">
        <f>IF(ISNUMBER('Форма 1'!AK95),ROUND('Форма 1'!$I95*VLOOKUP('Форма 1'!$G95,'Предельники 2022'!$B$4:$X$28,'Форма 1'!AK$7),2),"")</f>
        <v/>
      </c>
      <c r="S95" s="55" t="str">
        <f t="shared" si="10"/>
        <v/>
      </c>
      <c r="T95" s="55" t="str">
        <f>IF(ISNUMBER('Форма 1'!AL95),INDEX('Предельники 2022'!$C$4:$X$28,MATCH('Форма 1'!$H95,'Предельники 2022'!$B$4:$B$28,0),MATCH(T$5,'Предельники 2022'!$C$3:$X$3,0)),"")</f>
        <v/>
      </c>
      <c r="U95" s="55" t="str">
        <f>IF(ISNUMBER('Форма 1'!AM95),INDEX('Предельники 2022'!$C$4:$X$28,MATCH('Форма 1'!$H95,'Предельники 2022'!$B$4:$B$28,0),MATCH(U$5,'Предельники 2022'!$C$3:$X$3,0)),"")</f>
        <v/>
      </c>
      <c r="V95" s="55" t="str">
        <f>IF(ISNUMBER('Форма 1'!AN95),INDEX('Предельники 2022'!$C$4:$X$28,MATCH('Форма 1'!$H95,'Предельники 2022'!$B$4:$B$28,0),MATCH(V$5,'Предельники 2022'!$C$3:$X$3,0)),"")</f>
        <v/>
      </c>
      <c r="W95" s="55" t="str">
        <f>IF(ISNUMBER('Форма 1'!AO95),INDEX('Предельники 2022'!$C$4:$X$28,MATCH('Форма 1'!$H95,'Предельники 2022'!$B$4:$B$28,0),MATCH(W$5,'Предельники 2022'!$C$3:$X$3,0)),"")</f>
        <v/>
      </c>
      <c r="X95" s="53" t="str">
        <f>IF(ISNUMBER('Форма 1'!AP95),ROUND('Форма 1'!$I95*VLOOKUP('Форма 1'!$G95,'Предельники 2022'!$B$4:$X$28,'Форма 1'!AP$7),2),"")</f>
        <v/>
      </c>
      <c r="Y95" s="53" t="str">
        <f>IF(ISNUMBER('Форма 1'!AQ95),ROUND('Форма 1'!$I95*VLOOKUP('Форма 1'!$G95,'Предельники 2022'!$B$4:$X$28,'Форма 1'!AQ$7),2),"")</f>
        <v/>
      </c>
      <c r="Z95" s="53" t="str">
        <f>IF(ISNUMBER('Форма 1'!AR95),ROUND('Форма 1'!$I95*VLOOKUP('Форма 1'!$G95,'Предельники 2022'!$B$4:$X$28,'Форма 1'!AR$7),2),"")</f>
        <v/>
      </c>
      <c r="AA95" s="55"/>
    </row>
    <row r="96" spans="1:27" x14ac:dyDescent="0.25">
      <c r="A96" s="52">
        <f t="shared" si="11"/>
        <v>66</v>
      </c>
      <c r="B96" s="94" t="str">
        <f>IF(ISBLANK('Форма 1'!B96),"",'Форма 1'!B96)</f>
        <v>город Пермь</v>
      </c>
      <c r="C96" s="161" t="str">
        <f>IF(ISBLANK('Форма 1'!C96),"",'Форма 1'!C96)</f>
        <v>г. Пермь, ул. Таборская, д. 14</v>
      </c>
      <c r="D96" s="51">
        <f>IF(ISBLANK(C96),"Введите адрес",IF(C96='Форма 1'!C96,SUM(E96:K96,M96:S96,X96:AA96),"Ошибка в адресе!"))</f>
        <v>3662783.29</v>
      </c>
      <c r="E96" s="53" t="str">
        <f>IF(ISNUMBER('Форма 1'!X96),ROUND('Форма 1'!$I96*VLOOKUP('Форма 1'!$G96,'Предельники 2022'!$B$4:$X$28,'Форма 1'!X$7),2),"")</f>
        <v/>
      </c>
      <c r="F96" s="53" t="str">
        <f>IF(ISNUMBER('Форма 1'!Y96),ROUND('Форма 1'!$I96*VLOOKUP('Форма 1'!$G96,'Предельники 2022'!$B$4:$X$28,'Форма 1'!Y$7),2),"")</f>
        <v/>
      </c>
      <c r="G96" s="53" t="str">
        <f>IF(ISNUMBER('Форма 1'!Z96),ROUND('Форма 1'!$I96*VLOOKUP('Форма 1'!$G96,'Предельники 2022'!$B$4:$X$28,'Форма 1'!Z$7),2),"")</f>
        <v/>
      </c>
      <c r="H96" s="53" t="str">
        <f>IF(ISNUMBER('Форма 1'!AA96),ROUND('Форма 1'!$I96*VLOOKUP('Форма 1'!$G96,'Предельники 2022'!$B$4:$X$28,'Форма 1'!AA$7),2),"")</f>
        <v/>
      </c>
      <c r="I96" s="53" t="str">
        <f>IF(ISNUMBER('Форма 1'!AB96),ROUND('Форма 1'!$I96*VLOOKUP('Форма 1'!$G96,'Предельники 2022'!$B$4:$X$28,'Форма 1'!AB$7),2),"")</f>
        <v/>
      </c>
      <c r="J96" s="53" t="str">
        <f>IF(ISNUMBER('Форма 1'!AC96),ROUND('Форма 1'!$I96*VLOOKUP('Форма 1'!$G96,'Предельники 2022'!$B$4:$X$28,'Форма 1'!AC$7),2),"")</f>
        <v/>
      </c>
      <c r="K96" s="53" t="str">
        <f>IF(ISNUMBER('Форма 1'!AD96),ROUND('Форма 1'!$I96*VLOOKUP('Форма 1'!$G96,'Предельники 2022'!$B$4:$X$28,'Форма 1'!AD$7),2),"")</f>
        <v/>
      </c>
      <c r="L96" s="54" t="str">
        <f>IF(ISBLANK('Форма 1'!AE96),"",'Форма 1'!AE96)</f>
        <v/>
      </c>
      <c r="M96" s="55" t="str">
        <f>IF(ISBLANK('Форма 1'!AF96),"",'Форма 1'!AF96)</f>
        <v/>
      </c>
      <c r="N96" s="53" t="str">
        <f>IF(ISNUMBER('Форма 1'!AG96),ROUND('Форма 1'!$I96*VLOOKUP('Форма 1'!$G96,'Предельники 2022'!$B$4:$X$28,'Форма 1'!AG$7),2),"")</f>
        <v/>
      </c>
      <c r="O96" s="53" t="str">
        <f>IF(ISNUMBER('Форма 1'!$AH96),ROUND('Форма 1'!$I96*VLOOKUP('Форма 1'!$G96,'Предельники 2022'!$B$4:$X$28,'Форма 1'!$AH$7,0),2),"")</f>
        <v/>
      </c>
      <c r="P96" s="53" t="str">
        <f>IF(ISNUMBER('Форма 1'!$AI96),ROUND('Форма 1'!$I96*VLOOKUP('Форма 1'!$G96,'Предельники 2022'!$B$4:$X$28,'Форма 1'!$AI$7,0),2),"")</f>
        <v/>
      </c>
      <c r="Q96" s="53" t="str">
        <f>IF(ISNUMBER('Форма 1'!$AJ96),ROUND('Форма 1'!$I96*VLOOKUP('Форма 1'!$G96,'Предельники 2022'!$B$4:$X$28,'Форма 1'!$AJ$7,0),2),"")</f>
        <v/>
      </c>
      <c r="R96" s="53">
        <f>IF(ISNUMBER('Форма 1'!AK96),ROUND('Форма 1'!$I96*VLOOKUP('Форма 1'!$G96,'Предельники 2022'!$B$4:$X$28,'Форма 1'!AK$7),2),"")</f>
        <v>3662783.29</v>
      </c>
      <c r="S96" s="55" t="str">
        <f t="shared" si="10"/>
        <v/>
      </c>
      <c r="T96" s="55" t="str">
        <f>IF(ISNUMBER('Форма 1'!AL96),INDEX('Предельники 2022'!$C$4:$X$28,MATCH('Форма 1'!$H96,'Предельники 2022'!$B$4:$B$28,0),MATCH(T$5,'Предельники 2022'!$C$3:$X$3,0)),"")</f>
        <v/>
      </c>
      <c r="U96" s="55" t="str">
        <f>IF(ISNUMBER('Форма 1'!AM96),INDEX('Предельники 2022'!$C$4:$X$28,MATCH('Форма 1'!$H96,'Предельники 2022'!$B$4:$B$28,0),MATCH(U$5,'Предельники 2022'!$C$3:$X$3,0)),"")</f>
        <v/>
      </c>
      <c r="V96" s="55" t="str">
        <f>IF(ISNUMBER('Форма 1'!AN96),INDEX('Предельники 2022'!$C$4:$X$28,MATCH('Форма 1'!$H96,'Предельники 2022'!$B$4:$B$28,0),MATCH(V$5,'Предельники 2022'!$C$3:$X$3,0)),"")</f>
        <v/>
      </c>
      <c r="W96" s="55" t="str">
        <f>IF(ISNUMBER('Форма 1'!AO96),INDEX('Предельники 2022'!$C$4:$X$28,MATCH('Форма 1'!$H96,'Предельники 2022'!$B$4:$B$28,0),MATCH(W$5,'Предельники 2022'!$C$3:$X$3,0)),"")</f>
        <v/>
      </c>
      <c r="X96" s="53" t="str">
        <f>IF(ISNUMBER('Форма 1'!AP96),ROUND('Форма 1'!$I96*VLOOKUP('Форма 1'!$G96,'Предельники 2022'!$B$4:$X$28,'Форма 1'!AP$7),2),"")</f>
        <v/>
      </c>
      <c r="Y96" s="53" t="str">
        <f>IF(ISNUMBER('Форма 1'!AQ96),ROUND('Форма 1'!$I96*VLOOKUP('Форма 1'!$G96,'Предельники 2022'!$B$4:$X$28,'Форма 1'!AQ$7),2),"")</f>
        <v/>
      </c>
      <c r="Z96" s="53" t="str">
        <f>IF(ISNUMBER('Форма 1'!AR96),ROUND('Форма 1'!$I96*VLOOKUP('Форма 1'!$G96,'Предельники 2022'!$B$4:$X$28,'Форма 1'!AR$7),2),"")</f>
        <v/>
      </c>
      <c r="AA96" s="55"/>
    </row>
    <row r="97" spans="1:27" x14ac:dyDescent="0.25">
      <c r="A97" s="52">
        <f t="shared" si="11"/>
        <v>67</v>
      </c>
      <c r="B97" s="94" t="str">
        <f>IF(ISBLANK('Форма 1'!B97),"",'Форма 1'!B97)</f>
        <v>город Пермь</v>
      </c>
      <c r="C97" s="161" t="str">
        <f>IF(ISBLANK('Форма 1'!C97),"",'Форма 1'!C97)</f>
        <v>г. Пермь, ул. Тургенева, д. 18/3</v>
      </c>
      <c r="D97" s="51">
        <f>IF(ISBLANK(C97),"Введите адрес",IF(C97='Форма 1'!C97,SUM(E97:K97,M97:S97,X97:AA97),"Ошибка в адресе!"))</f>
        <v>14362090.700000001</v>
      </c>
      <c r="E97" s="53" t="str">
        <f>IF(ISNUMBER('Форма 1'!X97),ROUND('Форма 1'!$I97*VLOOKUP('Форма 1'!$G97,'Предельники 2022'!$B$4:$X$28,'Форма 1'!X$7),2),"")</f>
        <v/>
      </c>
      <c r="F97" s="53">
        <f>IF(ISNUMBER('Форма 1'!Y97),ROUND('Форма 1'!$I97*VLOOKUP('Форма 1'!$G97,'Предельники 2022'!$B$4:$X$28,'Форма 1'!Y$7),2),"")</f>
        <v>7965423.2800000003</v>
      </c>
      <c r="G97" s="53" t="str">
        <f>IF(ISNUMBER('Форма 1'!Z97),ROUND('Форма 1'!$I97*VLOOKUP('Форма 1'!$G97,'Предельники 2022'!$B$4:$X$28,'Форма 1'!Z$7),2),"")</f>
        <v/>
      </c>
      <c r="H97" s="53">
        <f>IF(ISNUMBER('Форма 1'!AA97),ROUND('Форма 1'!$I97*VLOOKUP('Форма 1'!$G97,'Предельники 2022'!$B$4:$X$28,'Форма 1'!AA$7),2),"")</f>
        <v>1040970.2</v>
      </c>
      <c r="I97" s="53">
        <f>IF(ISNUMBER('Форма 1'!AB97),ROUND('Форма 1'!$I97*VLOOKUP('Форма 1'!$G97,'Предельники 2022'!$B$4:$X$28,'Форма 1'!AB$7),2),"")</f>
        <v>2742513</v>
      </c>
      <c r="J97" s="53" t="str">
        <f>IF(ISNUMBER('Форма 1'!AC97),ROUND('Форма 1'!$I97*VLOOKUP('Форма 1'!$G97,'Предельники 2022'!$B$4:$X$28,'Форма 1'!AC$7),2),"")</f>
        <v/>
      </c>
      <c r="K97" s="53" t="str">
        <f>IF(ISNUMBER('Форма 1'!AD97),ROUND('Форма 1'!$I97*VLOOKUP('Форма 1'!$G97,'Предельники 2022'!$B$4:$X$28,'Форма 1'!AD$7),2),"")</f>
        <v/>
      </c>
      <c r="L97" s="54" t="str">
        <f>IF(ISBLANK('Форма 1'!AE97),"",'Форма 1'!AE97)</f>
        <v/>
      </c>
      <c r="M97" s="55" t="str">
        <f>IF(ISBLANK('Форма 1'!AF97),"",'Форма 1'!AF97)</f>
        <v/>
      </c>
      <c r="N97" s="53" t="str">
        <f>IF(ISNUMBER('Форма 1'!AG97),ROUND('Форма 1'!$I97*VLOOKUP('Форма 1'!$G97,'Предельники 2022'!$B$4:$X$28,'Форма 1'!AG$7),2),"")</f>
        <v/>
      </c>
      <c r="O97" s="53" t="str">
        <f>IF(ISNUMBER('Форма 1'!$AH97),ROUND('Форма 1'!$I97*VLOOKUP('Форма 1'!$G97,'Предельники 2022'!$B$4:$X$28,'Форма 1'!$AH$7,0),2),"")</f>
        <v/>
      </c>
      <c r="P97" s="53" t="str">
        <f>IF(ISNUMBER('Форма 1'!$AI97),ROUND('Форма 1'!$I97*VLOOKUP('Форма 1'!$G97,'Предельники 2022'!$B$4:$X$28,'Форма 1'!$AI$7,0),2),"")</f>
        <v/>
      </c>
      <c r="Q97" s="53" t="str">
        <f>IF(ISNUMBER('Форма 1'!$AJ97),ROUND('Форма 1'!$I97*VLOOKUP('Форма 1'!$G97,'Предельники 2022'!$B$4:$X$28,'Форма 1'!$AJ$7,0),2),"")</f>
        <v/>
      </c>
      <c r="R97" s="53">
        <f>IF(ISNUMBER('Форма 1'!AK97),ROUND('Форма 1'!$I97*VLOOKUP('Форма 1'!$G97,'Предельники 2022'!$B$4:$X$28,'Форма 1'!AK$7),2),"")</f>
        <v>2613184.2200000002</v>
      </c>
      <c r="S97" s="55" t="str">
        <f t="shared" si="10"/>
        <v/>
      </c>
      <c r="T97" s="55" t="str">
        <f>IF(ISNUMBER('Форма 1'!AL97),INDEX('Предельники 2022'!$C$4:$X$28,MATCH('Форма 1'!$H97,'Предельники 2022'!$B$4:$B$28,0),MATCH(T$5,'Предельники 2022'!$C$3:$X$3,0)),"")</f>
        <v/>
      </c>
      <c r="U97" s="55" t="str">
        <f>IF(ISNUMBER('Форма 1'!AM97),INDEX('Предельники 2022'!$C$4:$X$28,MATCH('Форма 1'!$H97,'Предельники 2022'!$B$4:$B$28,0),MATCH(U$5,'Предельники 2022'!$C$3:$X$3,0)),"")</f>
        <v/>
      </c>
      <c r="V97" s="55" t="str">
        <f>IF(ISNUMBER('Форма 1'!AN97),INDEX('Предельники 2022'!$C$4:$X$28,MATCH('Форма 1'!$H97,'Предельники 2022'!$B$4:$B$28,0),MATCH(V$5,'Предельники 2022'!$C$3:$X$3,0)),"")</f>
        <v/>
      </c>
      <c r="W97" s="55" t="str">
        <f>IF(ISNUMBER('Форма 1'!AO97),INDEX('Предельники 2022'!$C$4:$X$28,MATCH('Форма 1'!$H97,'Предельники 2022'!$B$4:$B$28,0),MATCH(W$5,'Предельники 2022'!$C$3:$X$3,0)),"")</f>
        <v/>
      </c>
      <c r="X97" s="53" t="str">
        <f>IF(ISNUMBER('Форма 1'!AP97),ROUND('Форма 1'!$I97*VLOOKUP('Форма 1'!$G97,'Предельники 2022'!$B$4:$X$28,'Форма 1'!AP$7),2),"")</f>
        <v/>
      </c>
      <c r="Y97" s="53" t="str">
        <f>IF(ISNUMBER('Форма 1'!AQ97),ROUND('Форма 1'!$I97*VLOOKUP('Форма 1'!$G97,'Предельники 2022'!$B$4:$X$28,'Форма 1'!AQ$7),2),"")</f>
        <v/>
      </c>
      <c r="Z97" s="53" t="str">
        <f>IF(ISNUMBER('Форма 1'!AR97),ROUND('Форма 1'!$I97*VLOOKUP('Форма 1'!$G97,'Предельники 2022'!$B$4:$X$28,'Форма 1'!AR$7),2),"")</f>
        <v/>
      </c>
      <c r="AA97" s="55"/>
    </row>
    <row r="98" spans="1:27" x14ac:dyDescent="0.25">
      <c r="A98" s="52">
        <f t="shared" si="11"/>
        <v>68</v>
      </c>
      <c r="B98" s="94" t="str">
        <f>IF(ISBLANK('Форма 1'!B98),"",'Форма 1'!B98)</f>
        <v>город Пермь</v>
      </c>
      <c r="C98" s="161" t="str">
        <f>IF(ISBLANK('Форма 1'!C98),"",'Форма 1'!C98)</f>
        <v>г. Пермь, ул. Уральская, д. 61</v>
      </c>
      <c r="D98" s="51">
        <f>IF(ISBLANK(C98),"Введите адрес",IF(C98='Форма 1'!C98,SUM(E98:K98,M98:S98,X98:AA98),"Ошибка в адресе!"))</f>
        <v>17752261.199999999</v>
      </c>
      <c r="E98" s="53" t="str">
        <f>IF(ISNUMBER('Форма 1'!X98),ROUND('Форма 1'!$I98*VLOOKUP('Форма 1'!$G98,'Предельники 2022'!$B$4:$X$28,'Форма 1'!X$7),2),"")</f>
        <v/>
      </c>
      <c r="F98" s="53" t="str">
        <f>IF(ISNUMBER('Форма 1'!Y98),ROUND('Форма 1'!$I98*VLOOKUP('Форма 1'!$G98,'Предельники 2022'!$B$4:$X$28,'Форма 1'!Y$7),2),"")</f>
        <v/>
      </c>
      <c r="G98" s="53" t="str">
        <f>IF(ISNUMBER('Форма 1'!Z98),ROUND('Форма 1'!$I98*VLOOKUP('Форма 1'!$G98,'Предельники 2022'!$B$4:$X$28,'Форма 1'!Z$7),2),"")</f>
        <v/>
      </c>
      <c r="H98" s="53" t="str">
        <f>IF(ISNUMBER('Форма 1'!AA98),ROUND('Форма 1'!$I98*VLOOKUP('Форма 1'!$G98,'Предельники 2022'!$B$4:$X$28,'Форма 1'!AA$7),2),"")</f>
        <v/>
      </c>
      <c r="I98" s="53" t="str">
        <f>IF(ISNUMBER('Форма 1'!AB98),ROUND('Форма 1'!$I98*VLOOKUP('Форма 1'!$G98,'Предельники 2022'!$B$4:$X$28,'Форма 1'!AB$7),2),"")</f>
        <v/>
      </c>
      <c r="J98" s="53" t="str">
        <f>IF(ISNUMBER('Форма 1'!AC98),ROUND('Форма 1'!$I98*VLOOKUP('Форма 1'!$G98,'Предельники 2022'!$B$4:$X$28,'Форма 1'!AC$7),2),"")</f>
        <v/>
      </c>
      <c r="K98" s="53" t="str">
        <f>IF(ISNUMBER('Форма 1'!AD98),ROUND('Форма 1'!$I98*VLOOKUP('Форма 1'!$G98,'Предельники 2022'!$B$4:$X$28,'Форма 1'!AD$7),2),"")</f>
        <v/>
      </c>
      <c r="L98" s="54" t="str">
        <f>IF(ISBLANK('Форма 1'!AE98),"",'Форма 1'!AE98)</f>
        <v/>
      </c>
      <c r="M98" s="55" t="str">
        <f>IF(ISBLANK('Форма 1'!AF98),"",'Форма 1'!AF98)</f>
        <v/>
      </c>
      <c r="N98" s="53" t="str">
        <f>IF(ISNUMBER('Форма 1'!AG98),ROUND('Форма 1'!$I98*VLOOKUP('Форма 1'!$G98,'Предельники 2022'!$B$4:$X$28,'Форма 1'!AG$7),2),"")</f>
        <v/>
      </c>
      <c r="O98" s="53">
        <f>IF(ISNUMBER('Форма 1'!$AH98),ROUND('Форма 1'!$I98*VLOOKUP('Форма 1'!$G98,'Предельники 2022'!$B$4:$X$28,'Форма 1'!$AH$7,0),2),"")</f>
        <v>17752261.199999999</v>
      </c>
      <c r="P98" s="53" t="str">
        <f>IF(ISNUMBER('Форма 1'!$AI98),ROUND('Форма 1'!$I98*VLOOKUP('Форма 1'!$G98,'Предельники 2022'!$B$4:$X$28,'Форма 1'!$AI$7,0),2),"")</f>
        <v/>
      </c>
      <c r="Q98" s="53" t="str">
        <f>IF(ISNUMBER('Форма 1'!$AJ98),ROUND('Форма 1'!$I98*VLOOKUP('Форма 1'!$G98,'Предельники 2022'!$B$4:$X$28,'Форма 1'!$AJ$7,0),2),"")</f>
        <v/>
      </c>
      <c r="R98" s="53" t="str">
        <f>IF(ISNUMBER('Форма 1'!AK98),ROUND('Форма 1'!$I98*VLOOKUP('Форма 1'!$G98,'Предельники 2022'!$B$4:$X$28,'Форма 1'!AK$7),2),"")</f>
        <v/>
      </c>
      <c r="S98" s="55" t="str">
        <f t="shared" si="10"/>
        <v/>
      </c>
      <c r="T98" s="55" t="str">
        <f>IF(ISNUMBER('Форма 1'!AL98),INDEX('Предельники 2022'!$C$4:$X$28,MATCH('Форма 1'!$H98,'Предельники 2022'!$B$4:$B$28,0),MATCH(T$5,'Предельники 2022'!$C$3:$X$3,0)),"")</f>
        <v/>
      </c>
      <c r="U98" s="55" t="str">
        <f>IF(ISNUMBER('Форма 1'!AM98),INDEX('Предельники 2022'!$C$4:$X$28,MATCH('Форма 1'!$H98,'Предельники 2022'!$B$4:$B$28,0),MATCH(U$5,'Предельники 2022'!$C$3:$X$3,0)),"")</f>
        <v/>
      </c>
      <c r="V98" s="55" t="str">
        <f>IF(ISNUMBER('Форма 1'!AN98),INDEX('Предельники 2022'!$C$4:$X$28,MATCH('Форма 1'!$H98,'Предельники 2022'!$B$4:$B$28,0),MATCH(V$5,'Предельники 2022'!$C$3:$X$3,0)),"")</f>
        <v/>
      </c>
      <c r="W98" s="55" t="str">
        <f>IF(ISNUMBER('Форма 1'!AO98),INDEX('Предельники 2022'!$C$4:$X$28,MATCH('Форма 1'!$H98,'Предельники 2022'!$B$4:$B$28,0),MATCH(W$5,'Предельники 2022'!$C$3:$X$3,0)),"")</f>
        <v/>
      </c>
      <c r="X98" s="53" t="str">
        <f>IF(ISNUMBER('Форма 1'!AP98),ROUND('Форма 1'!$I98*VLOOKUP('Форма 1'!$G98,'Предельники 2022'!$B$4:$X$28,'Форма 1'!AP$7),2),"")</f>
        <v/>
      </c>
      <c r="Y98" s="53" t="str">
        <f>IF(ISNUMBER('Форма 1'!AQ98),ROUND('Форма 1'!$I98*VLOOKUP('Форма 1'!$G98,'Предельники 2022'!$B$4:$X$28,'Форма 1'!AQ$7),2),"")</f>
        <v/>
      </c>
      <c r="Z98" s="53" t="str">
        <f>IF(ISNUMBER('Форма 1'!AR98),ROUND('Форма 1'!$I98*VLOOKUP('Форма 1'!$G98,'Предельники 2022'!$B$4:$X$28,'Форма 1'!AR$7),2),"")</f>
        <v/>
      </c>
      <c r="AA98" s="55"/>
    </row>
    <row r="99" spans="1:27" x14ac:dyDescent="0.25">
      <c r="A99" s="52">
        <f t="shared" si="11"/>
        <v>69</v>
      </c>
      <c r="B99" s="94" t="str">
        <f>IF(ISBLANK('Форма 1'!B99),"",'Форма 1'!B99)</f>
        <v>город Пермь</v>
      </c>
      <c r="C99" s="161" t="str">
        <f>IF(ISBLANK('Форма 1'!C99),"",'Форма 1'!C99)</f>
        <v>г. Пермь, ул. Химградская, д. 45</v>
      </c>
      <c r="D99" s="51">
        <f>IF(ISBLANK(C99),"Введите адрес",IF(C99='Форма 1'!C99,SUM(E99:K99,M99:S99,X99:AA99),"Ошибка в адресе!"))</f>
        <v>12640918.279999999</v>
      </c>
      <c r="E99" s="53" t="str">
        <f>IF(ISNUMBER('Форма 1'!X99),ROUND('Форма 1'!$I99*VLOOKUP('Форма 1'!$G99,'Предельники 2022'!$B$4:$X$28,'Форма 1'!X$7),2),"")</f>
        <v/>
      </c>
      <c r="F99" s="53" t="str">
        <f>IF(ISNUMBER('Форма 1'!Y99),ROUND('Форма 1'!$I99*VLOOKUP('Форма 1'!$G99,'Предельники 2022'!$B$4:$X$28,'Форма 1'!Y$7),2),"")</f>
        <v/>
      </c>
      <c r="G99" s="53" t="str">
        <f>IF(ISNUMBER('Форма 1'!Z99),ROUND('Форма 1'!$I99*VLOOKUP('Форма 1'!$G99,'Предельники 2022'!$B$4:$X$28,'Форма 1'!Z$7),2),"")</f>
        <v/>
      </c>
      <c r="H99" s="53" t="str">
        <f>IF(ISNUMBER('Форма 1'!AA99),ROUND('Форма 1'!$I99*VLOOKUP('Форма 1'!$G99,'Предельники 2022'!$B$4:$X$28,'Форма 1'!AA$7),2),"")</f>
        <v/>
      </c>
      <c r="I99" s="53" t="str">
        <f>IF(ISNUMBER('Форма 1'!AB99),ROUND('Форма 1'!$I99*VLOOKUP('Форма 1'!$G99,'Предельники 2022'!$B$4:$X$28,'Форма 1'!AB$7),2),"")</f>
        <v/>
      </c>
      <c r="J99" s="53" t="str">
        <f>IF(ISNUMBER('Форма 1'!AC99),ROUND('Форма 1'!$I99*VLOOKUP('Форма 1'!$G99,'Предельники 2022'!$B$4:$X$28,'Форма 1'!AC$7),2),"")</f>
        <v/>
      </c>
      <c r="K99" s="53" t="str">
        <f>IF(ISNUMBER('Форма 1'!AD99),ROUND('Форма 1'!$I99*VLOOKUP('Форма 1'!$G99,'Предельники 2022'!$B$4:$X$28,'Форма 1'!AD$7),2),"")</f>
        <v/>
      </c>
      <c r="L99" s="54" t="str">
        <f>IF(ISBLANK('Форма 1'!AE99),"",'Форма 1'!AE99)</f>
        <v/>
      </c>
      <c r="M99" s="55" t="str">
        <f>IF(ISBLANK('Форма 1'!AF99),"",'Форма 1'!AF99)</f>
        <v/>
      </c>
      <c r="N99" s="53" t="str">
        <f>IF(ISNUMBER('Форма 1'!AG99),ROUND('Форма 1'!$I99*VLOOKUP('Форма 1'!$G99,'Предельники 2022'!$B$4:$X$28,'Форма 1'!AG$7),2),"")</f>
        <v/>
      </c>
      <c r="O99" s="53">
        <f>IF(ISNUMBER('Форма 1'!$AH99),ROUND('Форма 1'!$I99*VLOOKUP('Форма 1'!$G99,'Предельники 2022'!$B$4:$X$28,'Форма 1'!$AH$7,0),2),"")</f>
        <v>12640918.279999999</v>
      </c>
      <c r="P99" s="53" t="str">
        <f>IF(ISNUMBER('Форма 1'!$AI99),ROUND('Форма 1'!$I99*VLOOKUP('Форма 1'!$G99,'Предельники 2022'!$B$4:$X$28,'Форма 1'!$AI$7,0),2),"")</f>
        <v/>
      </c>
      <c r="Q99" s="53" t="str">
        <f>IF(ISNUMBER('Форма 1'!$AJ99),ROUND('Форма 1'!$I99*VLOOKUP('Форма 1'!$G99,'Предельники 2022'!$B$4:$X$28,'Форма 1'!$AJ$7,0),2),"")</f>
        <v/>
      </c>
      <c r="R99" s="53" t="str">
        <f>IF(ISNUMBER('Форма 1'!AK99),ROUND('Форма 1'!$I99*VLOOKUP('Форма 1'!$G99,'Предельники 2022'!$B$4:$X$28,'Форма 1'!AK$7),2),"")</f>
        <v/>
      </c>
      <c r="S99" s="55" t="str">
        <f t="shared" si="10"/>
        <v/>
      </c>
      <c r="T99" s="55" t="str">
        <f>IF(ISNUMBER('Форма 1'!AL99),INDEX('Предельники 2022'!$C$4:$X$28,MATCH('Форма 1'!$H99,'Предельники 2022'!$B$4:$B$28,0),MATCH(T$5,'Предельники 2022'!$C$3:$X$3,0)),"")</f>
        <v/>
      </c>
      <c r="U99" s="55" t="str">
        <f>IF(ISNUMBER('Форма 1'!AM99),INDEX('Предельники 2022'!$C$4:$X$28,MATCH('Форма 1'!$H99,'Предельники 2022'!$B$4:$B$28,0),MATCH(U$5,'Предельники 2022'!$C$3:$X$3,0)),"")</f>
        <v/>
      </c>
      <c r="V99" s="55" t="str">
        <f>IF(ISNUMBER('Форма 1'!AN99),INDEX('Предельники 2022'!$C$4:$X$28,MATCH('Форма 1'!$H99,'Предельники 2022'!$B$4:$B$28,0),MATCH(V$5,'Предельники 2022'!$C$3:$X$3,0)),"")</f>
        <v/>
      </c>
      <c r="W99" s="55" t="str">
        <f>IF(ISNUMBER('Форма 1'!AO99),INDEX('Предельники 2022'!$C$4:$X$28,MATCH('Форма 1'!$H99,'Предельники 2022'!$B$4:$B$28,0),MATCH(W$5,'Предельники 2022'!$C$3:$X$3,0)),"")</f>
        <v/>
      </c>
      <c r="X99" s="53" t="str">
        <f>IF(ISNUMBER('Форма 1'!AP99),ROUND('Форма 1'!$I99*VLOOKUP('Форма 1'!$G99,'Предельники 2022'!$B$4:$X$28,'Форма 1'!AP$7),2),"")</f>
        <v/>
      </c>
      <c r="Y99" s="53" t="str">
        <f>IF(ISNUMBER('Форма 1'!AQ99),ROUND('Форма 1'!$I99*VLOOKUP('Форма 1'!$G99,'Предельники 2022'!$B$4:$X$28,'Форма 1'!AQ$7),2),"")</f>
        <v/>
      </c>
      <c r="Z99" s="53" t="str">
        <f>IF(ISNUMBER('Форма 1'!AR99),ROUND('Форма 1'!$I99*VLOOKUP('Форма 1'!$G99,'Предельники 2022'!$B$4:$X$28,'Форма 1'!AR$7),2),"")</f>
        <v/>
      </c>
      <c r="AA99" s="55"/>
    </row>
    <row r="100" spans="1:27" x14ac:dyDescent="0.25">
      <c r="A100" s="52">
        <f t="shared" si="11"/>
        <v>70</v>
      </c>
      <c r="B100" s="94" t="str">
        <f>IF(ISBLANK('Форма 1'!B100),"",'Форма 1'!B100)</f>
        <v>город Пермь</v>
      </c>
      <c r="C100" s="161" t="str">
        <f>IF(ISBLANK('Форма 1'!C100),"",'Форма 1'!C100)</f>
        <v>г. Пермь, ул. Химградская, д. 45А</v>
      </c>
      <c r="D100" s="51">
        <f>IF(ISBLANK(C100),"Введите адрес",IF(C100='Форма 1'!C100,SUM(E100:K100,M100:S100,X100:AA100),"Ошибка в адресе!"))</f>
        <v>12730753.699999999</v>
      </c>
      <c r="E100" s="53" t="str">
        <f>IF(ISNUMBER('Форма 1'!X100),ROUND('Форма 1'!$I100*VLOOKUP('Форма 1'!$G100,'Предельники 2022'!$B$4:$X$28,'Форма 1'!X$7),2),"")</f>
        <v/>
      </c>
      <c r="F100" s="53" t="str">
        <f>IF(ISNUMBER('Форма 1'!Y100),ROUND('Форма 1'!$I100*VLOOKUP('Форма 1'!$G100,'Предельники 2022'!$B$4:$X$28,'Форма 1'!Y$7),2),"")</f>
        <v/>
      </c>
      <c r="G100" s="53" t="str">
        <f>IF(ISNUMBER('Форма 1'!Z100),ROUND('Форма 1'!$I100*VLOOKUP('Форма 1'!$G100,'Предельники 2022'!$B$4:$X$28,'Форма 1'!Z$7),2),"")</f>
        <v/>
      </c>
      <c r="H100" s="53" t="str">
        <f>IF(ISNUMBER('Форма 1'!AA100),ROUND('Форма 1'!$I100*VLOOKUP('Форма 1'!$G100,'Предельники 2022'!$B$4:$X$28,'Форма 1'!AA$7),2),"")</f>
        <v/>
      </c>
      <c r="I100" s="53" t="str">
        <f>IF(ISNUMBER('Форма 1'!AB100),ROUND('Форма 1'!$I100*VLOOKUP('Форма 1'!$G100,'Предельники 2022'!$B$4:$X$28,'Форма 1'!AB$7),2),"")</f>
        <v/>
      </c>
      <c r="J100" s="53" t="str">
        <f>IF(ISNUMBER('Форма 1'!AC100),ROUND('Форма 1'!$I100*VLOOKUP('Форма 1'!$G100,'Предельники 2022'!$B$4:$X$28,'Форма 1'!AC$7),2),"")</f>
        <v/>
      </c>
      <c r="K100" s="53" t="str">
        <f>IF(ISNUMBER('Форма 1'!AD100),ROUND('Форма 1'!$I100*VLOOKUP('Форма 1'!$G100,'Предельники 2022'!$B$4:$X$28,'Форма 1'!AD$7),2),"")</f>
        <v/>
      </c>
      <c r="L100" s="54" t="str">
        <f>IF(ISBLANK('Форма 1'!AE100),"",'Форма 1'!AE100)</f>
        <v/>
      </c>
      <c r="M100" s="55" t="str">
        <f>IF(ISBLANK('Форма 1'!AF100),"",'Форма 1'!AF100)</f>
        <v/>
      </c>
      <c r="N100" s="53" t="str">
        <f>IF(ISNUMBER('Форма 1'!AG100),ROUND('Форма 1'!$I100*VLOOKUP('Форма 1'!$G100,'Предельники 2022'!$B$4:$X$28,'Форма 1'!AG$7),2),"")</f>
        <v/>
      </c>
      <c r="O100" s="53">
        <f>IF(ISNUMBER('Форма 1'!$AH100),ROUND('Форма 1'!$I100*VLOOKUP('Форма 1'!$G100,'Предельники 2022'!$B$4:$X$28,'Форма 1'!$AH$7,0),2),"")</f>
        <v>12730753.699999999</v>
      </c>
      <c r="P100" s="53" t="str">
        <f>IF(ISNUMBER('Форма 1'!$AI100),ROUND('Форма 1'!$I100*VLOOKUP('Форма 1'!$G100,'Предельники 2022'!$B$4:$X$28,'Форма 1'!$AI$7,0),2),"")</f>
        <v/>
      </c>
      <c r="Q100" s="53" t="str">
        <f>IF(ISNUMBER('Форма 1'!$AJ100),ROUND('Форма 1'!$I100*VLOOKUP('Форма 1'!$G100,'Предельники 2022'!$B$4:$X$28,'Форма 1'!$AJ$7,0),2),"")</f>
        <v/>
      </c>
      <c r="R100" s="53" t="str">
        <f>IF(ISNUMBER('Форма 1'!AK100),ROUND('Форма 1'!$I100*VLOOKUP('Форма 1'!$G100,'Предельники 2022'!$B$4:$X$28,'Форма 1'!AK$7),2),"")</f>
        <v/>
      </c>
      <c r="S100" s="55" t="str">
        <f t="shared" si="10"/>
        <v/>
      </c>
      <c r="T100" s="55" t="str">
        <f>IF(ISNUMBER('Форма 1'!AL100),INDEX('Предельники 2022'!$C$4:$X$28,MATCH('Форма 1'!$H100,'Предельники 2022'!$B$4:$B$28,0),MATCH(T$5,'Предельники 2022'!$C$3:$X$3,0)),"")</f>
        <v/>
      </c>
      <c r="U100" s="55" t="str">
        <f>IF(ISNUMBER('Форма 1'!AM100),INDEX('Предельники 2022'!$C$4:$X$28,MATCH('Форма 1'!$H100,'Предельники 2022'!$B$4:$B$28,0),MATCH(U$5,'Предельники 2022'!$C$3:$X$3,0)),"")</f>
        <v/>
      </c>
      <c r="V100" s="55" t="str">
        <f>IF(ISNUMBER('Форма 1'!AN100),INDEX('Предельники 2022'!$C$4:$X$28,MATCH('Форма 1'!$H100,'Предельники 2022'!$B$4:$B$28,0),MATCH(V$5,'Предельники 2022'!$C$3:$X$3,0)),"")</f>
        <v/>
      </c>
      <c r="W100" s="55" t="str">
        <f>IF(ISNUMBER('Форма 1'!AO100),INDEX('Предельники 2022'!$C$4:$X$28,MATCH('Форма 1'!$H100,'Предельники 2022'!$B$4:$B$28,0),MATCH(W$5,'Предельники 2022'!$C$3:$X$3,0)),"")</f>
        <v/>
      </c>
      <c r="X100" s="53" t="str">
        <f>IF(ISNUMBER('Форма 1'!AP100),ROUND('Форма 1'!$I100*VLOOKUP('Форма 1'!$G100,'Предельники 2022'!$B$4:$X$28,'Форма 1'!AP$7),2),"")</f>
        <v/>
      </c>
      <c r="Y100" s="53" t="str">
        <f>IF(ISNUMBER('Форма 1'!AQ100),ROUND('Форма 1'!$I100*VLOOKUP('Форма 1'!$G100,'Предельники 2022'!$B$4:$X$28,'Форма 1'!AQ$7),2),"")</f>
        <v/>
      </c>
      <c r="Z100" s="53" t="str">
        <f>IF(ISNUMBER('Форма 1'!AR100),ROUND('Форма 1'!$I100*VLOOKUP('Форма 1'!$G100,'Предельники 2022'!$B$4:$X$28,'Форма 1'!AR$7),2),"")</f>
        <v/>
      </c>
      <c r="AA100" s="55"/>
    </row>
    <row r="101" spans="1:27" x14ac:dyDescent="0.25">
      <c r="A101" s="52">
        <f t="shared" si="11"/>
        <v>71</v>
      </c>
      <c r="B101" s="94" t="str">
        <f>IF(ISBLANK('Форма 1'!B101),"",'Форма 1'!B101)</f>
        <v>город Пермь</v>
      </c>
      <c r="C101" s="161" t="str">
        <f>IF(ISBLANK('Форма 1'!C101),"",'Форма 1'!C101)</f>
        <v>г. Пермь, ул. Химградская, д. 51</v>
      </c>
      <c r="D101" s="51">
        <f>IF(ISBLANK(C101),"Введите адрес",IF(C101='Форма 1'!C101,SUM(E101:K101,M101:S101,X101:AA101),"Ошибка в адресе!"))</f>
        <v>12705365.43</v>
      </c>
      <c r="E101" s="53" t="str">
        <f>IF(ISNUMBER('Форма 1'!X101),ROUND('Форма 1'!$I101*VLOOKUP('Форма 1'!$G101,'Предельники 2022'!$B$4:$X$28,'Форма 1'!X$7),2),"")</f>
        <v/>
      </c>
      <c r="F101" s="53" t="str">
        <f>IF(ISNUMBER('Форма 1'!Y101),ROUND('Форма 1'!$I101*VLOOKUP('Форма 1'!$G101,'Предельники 2022'!$B$4:$X$28,'Форма 1'!Y$7),2),"")</f>
        <v/>
      </c>
      <c r="G101" s="53" t="str">
        <f>IF(ISNUMBER('Форма 1'!Z101),ROUND('Форма 1'!$I101*VLOOKUP('Форма 1'!$G101,'Предельники 2022'!$B$4:$X$28,'Форма 1'!Z$7),2),"")</f>
        <v/>
      </c>
      <c r="H101" s="53" t="str">
        <f>IF(ISNUMBER('Форма 1'!AA101),ROUND('Форма 1'!$I101*VLOOKUP('Форма 1'!$G101,'Предельники 2022'!$B$4:$X$28,'Форма 1'!AA$7),2),"")</f>
        <v/>
      </c>
      <c r="I101" s="53" t="str">
        <f>IF(ISNUMBER('Форма 1'!AB101),ROUND('Форма 1'!$I101*VLOOKUP('Форма 1'!$G101,'Предельники 2022'!$B$4:$X$28,'Форма 1'!AB$7),2),"")</f>
        <v/>
      </c>
      <c r="J101" s="53" t="str">
        <f>IF(ISNUMBER('Форма 1'!AC101),ROUND('Форма 1'!$I101*VLOOKUP('Форма 1'!$G101,'Предельники 2022'!$B$4:$X$28,'Форма 1'!AC$7),2),"")</f>
        <v/>
      </c>
      <c r="K101" s="53" t="str">
        <f>IF(ISNUMBER('Форма 1'!AD101),ROUND('Форма 1'!$I101*VLOOKUP('Форма 1'!$G101,'Предельники 2022'!$B$4:$X$28,'Форма 1'!AD$7),2),"")</f>
        <v/>
      </c>
      <c r="L101" s="54" t="str">
        <f>IF(ISBLANK('Форма 1'!AE101),"",'Форма 1'!AE101)</f>
        <v/>
      </c>
      <c r="M101" s="55" t="str">
        <f>IF(ISBLANK('Форма 1'!AF101),"",'Форма 1'!AF101)</f>
        <v/>
      </c>
      <c r="N101" s="53" t="str">
        <f>IF(ISNUMBER('Форма 1'!AG101),ROUND('Форма 1'!$I101*VLOOKUP('Форма 1'!$G101,'Предельники 2022'!$B$4:$X$28,'Форма 1'!AG$7),2),"")</f>
        <v/>
      </c>
      <c r="O101" s="53">
        <f>IF(ISNUMBER('Форма 1'!$AH101),ROUND('Форма 1'!$I101*VLOOKUP('Форма 1'!$G101,'Предельники 2022'!$B$4:$X$28,'Форма 1'!$AH$7,0),2),"")</f>
        <v>12705365.43</v>
      </c>
      <c r="P101" s="53" t="str">
        <f>IF(ISNUMBER('Форма 1'!$AI101),ROUND('Форма 1'!$I101*VLOOKUP('Форма 1'!$G101,'Предельники 2022'!$B$4:$X$28,'Форма 1'!$AI$7,0),2),"")</f>
        <v/>
      </c>
      <c r="Q101" s="53" t="str">
        <f>IF(ISNUMBER('Форма 1'!$AJ101),ROUND('Форма 1'!$I101*VLOOKUP('Форма 1'!$G101,'Предельники 2022'!$B$4:$X$28,'Форма 1'!$AJ$7,0),2),"")</f>
        <v/>
      </c>
      <c r="R101" s="53" t="str">
        <f>IF(ISNUMBER('Форма 1'!AK101),ROUND('Форма 1'!$I101*VLOOKUP('Форма 1'!$G101,'Предельники 2022'!$B$4:$X$28,'Форма 1'!AK$7),2),"")</f>
        <v/>
      </c>
      <c r="S101" s="55" t="str">
        <f t="shared" si="10"/>
        <v/>
      </c>
      <c r="T101" s="55" t="str">
        <f>IF(ISNUMBER('Форма 1'!AL101),INDEX('Предельники 2022'!$C$4:$X$28,MATCH('Форма 1'!$H101,'Предельники 2022'!$B$4:$B$28,0),MATCH(T$5,'Предельники 2022'!$C$3:$X$3,0)),"")</f>
        <v/>
      </c>
      <c r="U101" s="55" t="str">
        <f>IF(ISNUMBER('Форма 1'!AM101),INDEX('Предельники 2022'!$C$4:$X$28,MATCH('Форма 1'!$H101,'Предельники 2022'!$B$4:$B$28,0),MATCH(U$5,'Предельники 2022'!$C$3:$X$3,0)),"")</f>
        <v/>
      </c>
      <c r="V101" s="55" t="str">
        <f>IF(ISNUMBER('Форма 1'!AN101),INDEX('Предельники 2022'!$C$4:$X$28,MATCH('Форма 1'!$H101,'Предельники 2022'!$B$4:$B$28,0),MATCH(V$5,'Предельники 2022'!$C$3:$X$3,0)),"")</f>
        <v/>
      </c>
      <c r="W101" s="55" t="str">
        <f>IF(ISNUMBER('Форма 1'!AO101),INDEX('Предельники 2022'!$C$4:$X$28,MATCH('Форма 1'!$H101,'Предельники 2022'!$B$4:$B$28,0),MATCH(W$5,'Предельники 2022'!$C$3:$X$3,0)),"")</f>
        <v/>
      </c>
      <c r="X101" s="53" t="str">
        <f>IF(ISNUMBER('Форма 1'!AP101),ROUND('Форма 1'!$I101*VLOOKUP('Форма 1'!$G101,'Предельники 2022'!$B$4:$X$28,'Форма 1'!AP$7),2),"")</f>
        <v/>
      </c>
      <c r="Y101" s="53" t="str">
        <f>IF(ISNUMBER('Форма 1'!AQ101),ROUND('Форма 1'!$I101*VLOOKUP('Форма 1'!$G101,'Предельники 2022'!$B$4:$X$28,'Форма 1'!AQ$7),2),"")</f>
        <v/>
      </c>
      <c r="Z101" s="53" t="str">
        <f>IF(ISNUMBER('Форма 1'!AR101),ROUND('Форма 1'!$I101*VLOOKUP('Форма 1'!$G101,'Предельники 2022'!$B$4:$X$28,'Форма 1'!AR$7),2),"")</f>
        <v/>
      </c>
      <c r="AA101" s="55"/>
    </row>
    <row r="102" spans="1:27" x14ac:dyDescent="0.25">
      <c r="A102" s="52">
        <f t="shared" si="11"/>
        <v>72</v>
      </c>
      <c r="B102" s="94" t="str">
        <f>IF(ISBLANK('Форма 1'!B102),"",'Форма 1'!B102)</f>
        <v>город Пермь</v>
      </c>
      <c r="C102" s="161" t="str">
        <f>IF(ISBLANK('Форма 1'!C102),"",'Форма 1'!C102)</f>
        <v>г. Пермь, ул. Холмогорская, д. 23</v>
      </c>
      <c r="D102" s="51">
        <f>IF(ISBLANK(C102),"Введите адрес",IF(C102='Форма 1'!C102,SUM(E102:K102,M102:S102,X102:AA102),"Ошибка в адресе!"))</f>
        <v>14617297.6</v>
      </c>
      <c r="E102" s="53" t="str">
        <f>IF(ISNUMBER('Форма 1'!X102),ROUND('Форма 1'!$I102*VLOOKUP('Форма 1'!$G102,'Предельники 2022'!$B$4:$X$28,'Форма 1'!X$7),2),"")</f>
        <v/>
      </c>
      <c r="F102" s="53" t="str">
        <f>IF(ISNUMBER('Форма 1'!Y102),ROUND('Форма 1'!$I102*VLOOKUP('Форма 1'!$G102,'Предельники 2022'!$B$4:$X$28,'Форма 1'!Y$7),2),"")</f>
        <v/>
      </c>
      <c r="G102" s="53" t="str">
        <f>IF(ISNUMBER('Форма 1'!Z102),ROUND('Форма 1'!$I102*VLOOKUP('Форма 1'!$G102,'Предельники 2022'!$B$4:$X$28,'Форма 1'!Z$7),2),"")</f>
        <v/>
      </c>
      <c r="H102" s="53" t="str">
        <f>IF(ISNUMBER('Форма 1'!AA102),ROUND('Форма 1'!$I102*VLOOKUP('Форма 1'!$G102,'Предельники 2022'!$B$4:$X$28,'Форма 1'!AA$7),2),"")</f>
        <v/>
      </c>
      <c r="I102" s="53" t="str">
        <f>IF(ISNUMBER('Форма 1'!AB102),ROUND('Форма 1'!$I102*VLOOKUP('Форма 1'!$G102,'Предельники 2022'!$B$4:$X$28,'Форма 1'!AB$7),2),"")</f>
        <v/>
      </c>
      <c r="J102" s="53" t="str">
        <f>IF(ISNUMBER('Форма 1'!AC102),ROUND('Форма 1'!$I102*VLOOKUP('Форма 1'!$G102,'Предельники 2022'!$B$4:$X$28,'Форма 1'!AC$7),2),"")</f>
        <v/>
      </c>
      <c r="K102" s="53" t="str">
        <f>IF(ISNUMBER('Форма 1'!AD102),ROUND('Форма 1'!$I102*VLOOKUP('Форма 1'!$G102,'Предельники 2022'!$B$4:$X$28,'Форма 1'!AD$7),2),"")</f>
        <v/>
      </c>
      <c r="L102" s="54" t="str">
        <f>IF(ISBLANK('Форма 1'!AE102),"",'Форма 1'!AE102)</f>
        <v/>
      </c>
      <c r="M102" s="55" t="str">
        <f>IF(ISBLANK('Форма 1'!AF102),"",'Форма 1'!AF102)</f>
        <v/>
      </c>
      <c r="N102" s="53" t="str">
        <f>IF(ISNUMBER('Форма 1'!AG102),ROUND('Форма 1'!$I102*VLOOKUP('Форма 1'!$G102,'Предельники 2022'!$B$4:$X$28,'Форма 1'!AG$7),2),"")</f>
        <v/>
      </c>
      <c r="O102" s="53">
        <f>IF(ISNUMBER('Форма 1'!$AH102),ROUND('Форма 1'!$I102*VLOOKUP('Форма 1'!$G102,'Предельники 2022'!$B$4:$X$28,'Форма 1'!$AH$7,0),2),"")</f>
        <v>14617297.6</v>
      </c>
      <c r="P102" s="53" t="str">
        <f>IF(ISNUMBER('Форма 1'!$AI102),ROUND('Форма 1'!$I102*VLOOKUP('Форма 1'!$G102,'Предельники 2022'!$B$4:$X$28,'Форма 1'!$AI$7,0),2),"")</f>
        <v/>
      </c>
      <c r="Q102" s="53" t="str">
        <f>IF(ISNUMBER('Форма 1'!$AJ102),ROUND('Форма 1'!$I102*VLOOKUP('Форма 1'!$G102,'Предельники 2022'!$B$4:$X$28,'Форма 1'!$AJ$7,0),2),"")</f>
        <v/>
      </c>
      <c r="R102" s="53" t="str">
        <f>IF(ISNUMBER('Форма 1'!AK102),ROUND('Форма 1'!$I102*VLOOKUP('Форма 1'!$G102,'Предельники 2022'!$B$4:$X$28,'Форма 1'!AK$7),2),"")</f>
        <v/>
      </c>
      <c r="S102" s="55" t="str">
        <f t="shared" si="10"/>
        <v/>
      </c>
      <c r="T102" s="55" t="str">
        <f>IF(ISNUMBER('Форма 1'!AL102),INDEX('Предельники 2022'!$C$4:$X$28,MATCH('Форма 1'!$H102,'Предельники 2022'!$B$4:$B$28,0),MATCH(T$5,'Предельники 2022'!$C$3:$X$3,0)),"")</f>
        <v/>
      </c>
      <c r="U102" s="55" t="str">
        <f>IF(ISNUMBER('Форма 1'!AM102),INDEX('Предельники 2022'!$C$4:$X$28,MATCH('Форма 1'!$H102,'Предельники 2022'!$B$4:$B$28,0),MATCH(U$5,'Предельники 2022'!$C$3:$X$3,0)),"")</f>
        <v/>
      </c>
      <c r="V102" s="55" t="str">
        <f>IF(ISNUMBER('Форма 1'!AN102),INDEX('Предельники 2022'!$C$4:$X$28,MATCH('Форма 1'!$H102,'Предельники 2022'!$B$4:$B$28,0),MATCH(V$5,'Предельники 2022'!$C$3:$X$3,0)),"")</f>
        <v/>
      </c>
      <c r="W102" s="55" t="str">
        <f>IF(ISNUMBER('Форма 1'!AO102),INDEX('Предельники 2022'!$C$4:$X$28,MATCH('Форма 1'!$H102,'Предельники 2022'!$B$4:$B$28,0),MATCH(W$5,'Предельники 2022'!$C$3:$X$3,0)),"")</f>
        <v/>
      </c>
      <c r="X102" s="53" t="str">
        <f>IF(ISNUMBER('Форма 1'!AP102),ROUND('Форма 1'!$I102*VLOOKUP('Форма 1'!$G102,'Предельники 2022'!$B$4:$X$28,'Форма 1'!AP$7),2),"")</f>
        <v/>
      </c>
      <c r="Y102" s="53" t="str">
        <f>IF(ISNUMBER('Форма 1'!AQ102),ROUND('Форма 1'!$I102*VLOOKUP('Форма 1'!$G102,'Предельники 2022'!$B$4:$X$28,'Форма 1'!AQ$7),2),"")</f>
        <v/>
      </c>
      <c r="Z102" s="53" t="str">
        <f>IF(ISNUMBER('Форма 1'!AR102),ROUND('Форма 1'!$I102*VLOOKUP('Форма 1'!$G102,'Предельники 2022'!$B$4:$X$28,'Форма 1'!AR$7),2),"")</f>
        <v/>
      </c>
      <c r="AA102" s="55"/>
    </row>
    <row r="103" spans="1:27" x14ac:dyDescent="0.25">
      <c r="A103" s="52">
        <f t="shared" si="11"/>
        <v>73</v>
      </c>
      <c r="B103" s="94" t="str">
        <f>IF(ISBLANK('Форма 1'!B103),"",'Форма 1'!B103)</f>
        <v>город Пермь</v>
      </c>
      <c r="C103" s="161" t="str">
        <f>IF(ISBLANK('Форма 1'!C103),"",'Форма 1'!C103)</f>
        <v>г. Пермь, ул. Чернышевского, д. 15В</v>
      </c>
      <c r="D103" s="51">
        <f>IF(ISBLANK(C103),"Введите адрес",IF(C103='Форма 1'!C103,SUM(E103:K103,M103:S103,X103:AA103),"Ошибка в адресе!"))</f>
        <v>80557147.390000001</v>
      </c>
      <c r="E103" s="53" t="str">
        <f>IF(ISNUMBER('Форма 1'!X103),ROUND('Форма 1'!$I103*VLOOKUP('Форма 1'!$G103,'Предельники 2022'!$B$4:$X$28,'Форма 1'!X$7),2),"")</f>
        <v/>
      </c>
      <c r="F103" s="53" t="str">
        <f>IF(ISNUMBER('Форма 1'!Y103),ROUND('Форма 1'!$I103*VLOOKUP('Форма 1'!$G103,'Предельники 2022'!$B$4:$X$28,'Форма 1'!Y$7),2),"")</f>
        <v/>
      </c>
      <c r="G103" s="53" t="str">
        <f>IF(ISNUMBER('Форма 1'!Z103),ROUND('Форма 1'!$I103*VLOOKUP('Форма 1'!$G103,'Предельники 2022'!$B$4:$X$28,'Форма 1'!Z$7),2),"")</f>
        <v/>
      </c>
      <c r="H103" s="53">
        <f>IF(ISNUMBER('Форма 1'!AA103),ROUND('Форма 1'!$I103*VLOOKUP('Форма 1'!$G103,'Предельники 2022'!$B$4:$X$28,'Форма 1'!AA$7),2),"")</f>
        <v>18402364.640000001</v>
      </c>
      <c r="I103" s="53">
        <f>IF(ISNUMBER('Форма 1'!AB103),ROUND('Форма 1'!$I103*VLOOKUP('Форма 1'!$G103,'Предельники 2022'!$B$4:$X$28,'Форма 1'!AB$7),2),"")</f>
        <v>62154782.75</v>
      </c>
      <c r="J103" s="53" t="str">
        <f>IF(ISNUMBER('Форма 1'!AC103),ROUND('Форма 1'!$I103*VLOOKUP('Форма 1'!$G103,'Предельники 2022'!$B$4:$X$28,'Форма 1'!AC$7),2),"")</f>
        <v/>
      </c>
      <c r="K103" s="53" t="str">
        <f>IF(ISNUMBER('Форма 1'!AD103),ROUND('Форма 1'!$I103*VLOOKUP('Форма 1'!$G103,'Предельники 2022'!$B$4:$X$28,'Форма 1'!AD$7),2),"")</f>
        <v/>
      </c>
      <c r="L103" s="54" t="str">
        <f>IF(ISBLANK('Форма 1'!AE103),"",'Форма 1'!AE103)</f>
        <v/>
      </c>
      <c r="M103" s="55" t="str">
        <f>IF(ISBLANK('Форма 1'!AF103),"",'Форма 1'!AF103)</f>
        <v/>
      </c>
      <c r="N103" s="53" t="str">
        <f>IF(ISNUMBER('Форма 1'!AG103),ROUND('Форма 1'!$I103*VLOOKUP('Форма 1'!$G103,'Предельники 2022'!$B$4:$X$28,'Форма 1'!AG$7),2),"")</f>
        <v/>
      </c>
      <c r="O103" s="53" t="str">
        <f>IF(ISNUMBER('Форма 1'!$AH103),ROUND('Форма 1'!$I103*VLOOKUP('Форма 1'!$G103,'Предельники 2022'!$B$4:$X$28,'Форма 1'!$AH$7,0),2),"")</f>
        <v/>
      </c>
      <c r="P103" s="53" t="str">
        <f>IF(ISNUMBER('Форма 1'!$AI103),ROUND('Форма 1'!$I103*VLOOKUP('Форма 1'!$G103,'Предельники 2022'!$B$4:$X$28,'Форма 1'!$AI$7,0),2),"")</f>
        <v/>
      </c>
      <c r="Q103" s="53" t="str">
        <f>IF(ISNUMBER('Форма 1'!$AJ103),ROUND('Форма 1'!$I103*VLOOKUP('Форма 1'!$G103,'Предельники 2022'!$B$4:$X$28,'Форма 1'!$AJ$7,0),2),"")</f>
        <v/>
      </c>
      <c r="R103" s="53" t="str">
        <f>IF(ISNUMBER('Форма 1'!AK103),ROUND('Форма 1'!$I103*VLOOKUP('Форма 1'!$G103,'Предельники 2022'!$B$4:$X$28,'Форма 1'!AK$7),2),"")</f>
        <v/>
      </c>
      <c r="S103" s="55" t="str">
        <f t="shared" si="10"/>
        <v/>
      </c>
      <c r="T103" s="55" t="str">
        <f>IF(ISNUMBER('Форма 1'!AL103),INDEX('Предельники 2022'!$C$4:$X$28,MATCH('Форма 1'!$H103,'Предельники 2022'!$B$4:$B$28,0),MATCH(T$5,'Предельники 2022'!$C$3:$X$3,0)),"")</f>
        <v/>
      </c>
      <c r="U103" s="55" t="str">
        <f>IF(ISNUMBER('Форма 1'!AM103),INDEX('Предельники 2022'!$C$4:$X$28,MATCH('Форма 1'!$H103,'Предельники 2022'!$B$4:$B$28,0),MATCH(U$5,'Предельники 2022'!$C$3:$X$3,0)),"")</f>
        <v/>
      </c>
      <c r="V103" s="55" t="str">
        <f>IF(ISNUMBER('Форма 1'!AN103),INDEX('Предельники 2022'!$C$4:$X$28,MATCH('Форма 1'!$H103,'Предельники 2022'!$B$4:$B$28,0),MATCH(V$5,'Предельники 2022'!$C$3:$X$3,0)),"")</f>
        <v/>
      </c>
      <c r="W103" s="55" t="str">
        <f>IF(ISNUMBER('Форма 1'!AO103),INDEX('Предельники 2022'!$C$4:$X$28,MATCH('Форма 1'!$H103,'Предельники 2022'!$B$4:$B$28,0),MATCH(W$5,'Предельники 2022'!$C$3:$X$3,0)),"")</f>
        <v/>
      </c>
      <c r="X103" s="53" t="str">
        <f>IF(ISNUMBER('Форма 1'!AP103),ROUND('Форма 1'!$I103*VLOOKUP('Форма 1'!$G103,'Предельники 2022'!$B$4:$X$28,'Форма 1'!AP$7),2),"")</f>
        <v/>
      </c>
      <c r="Y103" s="53" t="str">
        <f>IF(ISNUMBER('Форма 1'!AQ103),ROUND('Форма 1'!$I103*VLOOKUP('Форма 1'!$G103,'Предельники 2022'!$B$4:$X$28,'Форма 1'!AQ$7),2),"")</f>
        <v/>
      </c>
      <c r="Z103" s="53" t="str">
        <f>IF(ISNUMBER('Форма 1'!AR103),ROUND('Форма 1'!$I103*VLOOKUP('Форма 1'!$G103,'Предельники 2022'!$B$4:$X$28,'Форма 1'!AR$7),2),"")</f>
        <v/>
      </c>
      <c r="AA103" s="55"/>
    </row>
    <row r="104" spans="1:27" x14ac:dyDescent="0.25">
      <c r="A104" s="52">
        <f t="shared" si="11"/>
        <v>74</v>
      </c>
      <c r="B104" s="94" t="str">
        <f>IF(ISBLANK('Форма 1'!B104),"",'Форма 1'!B104)</f>
        <v>город Пермь</v>
      </c>
      <c r="C104" s="161" t="str">
        <f>IF(ISBLANK('Форма 1'!C104),"",'Форма 1'!C104)</f>
        <v>г. Пермь, ул. Шишкина, д. 10</v>
      </c>
      <c r="D104" s="51">
        <f>IF(ISBLANK(C104),"Введите адрес",IF(C104='Форма 1'!C104,SUM(E104:K104,M104:S104,X104:AA104),"Ошибка в адресе!"))</f>
        <v>17502284.129999999</v>
      </c>
      <c r="E104" s="53" t="str">
        <f>IF(ISNUMBER('Форма 1'!X104),ROUND('Форма 1'!$I104*VLOOKUP('Форма 1'!$G104,'Предельники 2022'!$B$4:$X$28,'Форма 1'!X$7),2),"")</f>
        <v/>
      </c>
      <c r="F104" s="53" t="str">
        <f>IF(ISNUMBER('Форма 1'!Y104),ROUND('Форма 1'!$I104*VLOOKUP('Форма 1'!$G104,'Предельники 2022'!$B$4:$X$28,'Форма 1'!Y$7),2),"")</f>
        <v/>
      </c>
      <c r="G104" s="53" t="str">
        <f>IF(ISNUMBER('Форма 1'!Z104),ROUND('Форма 1'!$I104*VLOOKUP('Форма 1'!$G104,'Предельники 2022'!$B$4:$X$28,'Форма 1'!Z$7),2),"")</f>
        <v/>
      </c>
      <c r="H104" s="53" t="str">
        <f>IF(ISNUMBER('Форма 1'!AA104),ROUND('Форма 1'!$I104*VLOOKUP('Форма 1'!$G104,'Предельники 2022'!$B$4:$X$28,'Форма 1'!AA$7),2),"")</f>
        <v/>
      </c>
      <c r="I104" s="53" t="str">
        <f>IF(ISNUMBER('Форма 1'!AB104),ROUND('Форма 1'!$I104*VLOOKUP('Форма 1'!$G104,'Предельники 2022'!$B$4:$X$28,'Форма 1'!AB$7),2),"")</f>
        <v/>
      </c>
      <c r="J104" s="53" t="str">
        <f>IF(ISNUMBER('Форма 1'!AC104),ROUND('Форма 1'!$I104*VLOOKUP('Форма 1'!$G104,'Предельники 2022'!$B$4:$X$28,'Форма 1'!AC$7),2),"")</f>
        <v/>
      </c>
      <c r="K104" s="53" t="str">
        <f>IF(ISNUMBER('Форма 1'!AD104),ROUND('Форма 1'!$I104*VLOOKUP('Форма 1'!$G104,'Предельники 2022'!$B$4:$X$28,'Форма 1'!AD$7),2),"")</f>
        <v/>
      </c>
      <c r="L104" s="54" t="str">
        <f>IF(ISBLANK('Форма 1'!AE104),"",'Форма 1'!AE104)</f>
        <v/>
      </c>
      <c r="M104" s="55" t="str">
        <f>IF(ISBLANK('Форма 1'!AF104),"",'Форма 1'!AF104)</f>
        <v/>
      </c>
      <c r="N104" s="53" t="str">
        <f>IF(ISNUMBER('Форма 1'!AG104),ROUND('Форма 1'!$I104*VLOOKUP('Форма 1'!$G104,'Предельники 2022'!$B$4:$X$28,'Форма 1'!AG$7),2),"")</f>
        <v/>
      </c>
      <c r="O104" s="53">
        <f>IF(ISNUMBER('Форма 1'!$AH104),ROUND('Форма 1'!$I104*VLOOKUP('Форма 1'!$G104,'Предельники 2022'!$B$4:$X$28,'Форма 1'!$AH$7,0),2),"")</f>
        <v>17502284.129999999</v>
      </c>
      <c r="P104" s="53" t="str">
        <f>IF(ISNUMBER('Форма 1'!$AI104),ROUND('Форма 1'!$I104*VLOOKUP('Форма 1'!$G104,'Предельники 2022'!$B$4:$X$28,'Форма 1'!$AI$7,0),2),"")</f>
        <v/>
      </c>
      <c r="Q104" s="53" t="str">
        <f>IF(ISNUMBER('Форма 1'!$AJ104),ROUND('Форма 1'!$I104*VLOOKUP('Форма 1'!$G104,'Предельники 2022'!$B$4:$X$28,'Форма 1'!$AJ$7,0),2),"")</f>
        <v/>
      </c>
      <c r="R104" s="53" t="str">
        <f>IF(ISNUMBER('Форма 1'!AK104),ROUND('Форма 1'!$I104*VLOOKUP('Форма 1'!$G104,'Предельники 2022'!$B$4:$X$28,'Форма 1'!AK$7),2),"")</f>
        <v/>
      </c>
      <c r="S104" s="55" t="str">
        <f t="shared" si="10"/>
        <v/>
      </c>
      <c r="T104" s="55" t="str">
        <f>IF(ISNUMBER('Форма 1'!AL104),INDEX('Предельники 2022'!$C$4:$X$28,MATCH('Форма 1'!$H104,'Предельники 2022'!$B$4:$B$28,0),MATCH(T$5,'Предельники 2022'!$C$3:$X$3,0)),"")</f>
        <v/>
      </c>
      <c r="U104" s="55" t="str">
        <f>IF(ISNUMBER('Форма 1'!AM104),INDEX('Предельники 2022'!$C$4:$X$28,MATCH('Форма 1'!$H104,'Предельники 2022'!$B$4:$B$28,0),MATCH(U$5,'Предельники 2022'!$C$3:$X$3,0)),"")</f>
        <v/>
      </c>
      <c r="V104" s="55" t="str">
        <f>IF(ISNUMBER('Форма 1'!AN104),INDEX('Предельники 2022'!$C$4:$X$28,MATCH('Форма 1'!$H104,'Предельники 2022'!$B$4:$B$28,0),MATCH(V$5,'Предельники 2022'!$C$3:$X$3,0)),"")</f>
        <v/>
      </c>
      <c r="W104" s="55" t="str">
        <f>IF(ISNUMBER('Форма 1'!AO104),INDEX('Предельники 2022'!$C$4:$X$28,MATCH('Форма 1'!$H104,'Предельники 2022'!$B$4:$B$28,0),MATCH(W$5,'Предельники 2022'!$C$3:$X$3,0)),"")</f>
        <v/>
      </c>
      <c r="X104" s="53" t="str">
        <f>IF(ISNUMBER('Форма 1'!AP104),ROUND('Форма 1'!$I104*VLOOKUP('Форма 1'!$G104,'Предельники 2022'!$B$4:$X$28,'Форма 1'!AP$7),2),"")</f>
        <v/>
      </c>
      <c r="Y104" s="53" t="str">
        <f>IF(ISNUMBER('Форма 1'!AQ104),ROUND('Форма 1'!$I104*VLOOKUP('Форма 1'!$G104,'Предельники 2022'!$B$4:$X$28,'Форма 1'!AQ$7),2),"")</f>
        <v/>
      </c>
      <c r="Z104" s="53" t="str">
        <f>IF(ISNUMBER('Форма 1'!AR104),ROUND('Форма 1'!$I104*VLOOKUP('Форма 1'!$G104,'Предельники 2022'!$B$4:$X$28,'Форма 1'!AR$7),2),"")</f>
        <v/>
      </c>
      <c r="AA104" s="55"/>
    </row>
    <row r="105" spans="1:27" x14ac:dyDescent="0.25">
      <c r="A105" s="52">
        <f t="shared" si="11"/>
        <v>75</v>
      </c>
      <c r="B105" s="94" t="str">
        <f>IF(ISBLANK('Форма 1'!B105),"",'Форма 1'!B105)</f>
        <v>город Пермь</v>
      </c>
      <c r="C105" s="161" t="str">
        <f>IF(ISBLANK('Форма 1'!C105),"",'Форма 1'!C105)</f>
        <v>г. Пермь, ул. Юрша, д. 3А</v>
      </c>
      <c r="D105" s="51">
        <f>IF(ISBLANK(C105),"Введите адрес",IF(C105='Форма 1'!C105,SUM(E105:K105,M105:S105,X105:AA105),"Ошибка в адресе!"))</f>
        <v>11788430.560000001</v>
      </c>
      <c r="E105" s="53" t="str">
        <f>IF(ISNUMBER('Форма 1'!X105),ROUND('Форма 1'!$I105*VLOOKUP('Форма 1'!$G105,'Предельники 2022'!$B$4:$X$28,'Форма 1'!X$7),2),"")</f>
        <v/>
      </c>
      <c r="F105" s="53" t="str">
        <f>IF(ISNUMBER('Форма 1'!Y105),ROUND('Форма 1'!$I105*VLOOKUP('Форма 1'!$G105,'Предельники 2022'!$B$4:$X$28,'Форма 1'!Y$7),2),"")</f>
        <v/>
      </c>
      <c r="G105" s="53">
        <f>IF(ISNUMBER('Форма 1'!Z105),ROUND('Форма 1'!$I105*VLOOKUP('Форма 1'!$G105,'Предельники 2022'!$B$4:$X$28,'Форма 1'!Z$7),2),"")</f>
        <v>11788430.560000001</v>
      </c>
      <c r="H105" s="53" t="str">
        <f>IF(ISNUMBER('Форма 1'!AA105),ROUND('Форма 1'!$I105*VLOOKUP('Форма 1'!$G105,'Предельники 2022'!$B$4:$X$28,'Форма 1'!AA$7),2),"")</f>
        <v/>
      </c>
      <c r="I105" s="53" t="str">
        <f>IF(ISNUMBER('Форма 1'!AB105),ROUND('Форма 1'!$I105*VLOOKUP('Форма 1'!$G105,'Предельники 2022'!$B$4:$X$28,'Форма 1'!AB$7),2),"")</f>
        <v/>
      </c>
      <c r="J105" s="53" t="str">
        <f>IF(ISNUMBER('Форма 1'!AC105),ROUND('Форма 1'!$I105*VLOOKUP('Форма 1'!$G105,'Предельники 2022'!$B$4:$X$28,'Форма 1'!AC$7),2),"")</f>
        <v/>
      </c>
      <c r="K105" s="53" t="str">
        <f>IF(ISNUMBER('Форма 1'!AD105),ROUND('Форма 1'!$I105*VLOOKUP('Форма 1'!$G105,'Предельники 2022'!$B$4:$X$28,'Форма 1'!AD$7),2),"")</f>
        <v/>
      </c>
      <c r="L105" s="54" t="str">
        <f>IF(ISBLANK('Форма 1'!AE105),"",'Форма 1'!AE105)</f>
        <v/>
      </c>
      <c r="M105" s="55" t="str">
        <f>IF(ISBLANK('Форма 1'!AF105),"",'Форма 1'!AF105)</f>
        <v/>
      </c>
      <c r="N105" s="53" t="str">
        <f>IF(ISNUMBER('Форма 1'!AG105),ROUND('Форма 1'!$I105*VLOOKUP('Форма 1'!$G105,'Предельники 2022'!$B$4:$X$28,'Форма 1'!AG$7),2),"")</f>
        <v/>
      </c>
      <c r="O105" s="53" t="str">
        <f>IF(ISNUMBER('Форма 1'!$AH105),ROUND('Форма 1'!$I105*VLOOKUP('Форма 1'!$G105,'Предельники 2022'!$B$4:$X$28,'Форма 1'!$AH$7,0),2),"")</f>
        <v/>
      </c>
      <c r="P105" s="53" t="str">
        <f>IF(ISNUMBER('Форма 1'!$AI105),ROUND('Форма 1'!$I105*VLOOKUP('Форма 1'!$G105,'Предельники 2022'!$B$4:$X$28,'Форма 1'!$AI$7,0),2),"")</f>
        <v/>
      </c>
      <c r="Q105" s="53" t="str">
        <f>IF(ISNUMBER('Форма 1'!$AJ105),ROUND('Форма 1'!$I105*VLOOKUP('Форма 1'!$G105,'Предельники 2022'!$B$4:$X$28,'Форма 1'!$AJ$7,0),2),"")</f>
        <v/>
      </c>
      <c r="R105" s="53" t="str">
        <f>IF(ISNUMBER('Форма 1'!AK105),ROUND('Форма 1'!$I105*VLOOKUP('Форма 1'!$G105,'Предельники 2022'!$B$4:$X$28,'Форма 1'!AK$7),2),"")</f>
        <v/>
      </c>
      <c r="S105" s="55" t="str">
        <f t="shared" si="10"/>
        <v/>
      </c>
      <c r="T105" s="55" t="str">
        <f>IF(ISNUMBER('Форма 1'!AL105),INDEX('Предельники 2022'!$C$4:$X$28,MATCH('Форма 1'!$H105,'Предельники 2022'!$B$4:$B$28,0),MATCH(T$5,'Предельники 2022'!$C$3:$X$3,0)),"")</f>
        <v/>
      </c>
      <c r="U105" s="55" t="str">
        <f>IF(ISNUMBER('Форма 1'!AM105),INDEX('Предельники 2022'!$C$4:$X$28,MATCH('Форма 1'!$H105,'Предельники 2022'!$B$4:$B$28,0),MATCH(U$5,'Предельники 2022'!$C$3:$X$3,0)),"")</f>
        <v/>
      </c>
      <c r="V105" s="55" t="str">
        <f>IF(ISNUMBER('Форма 1'!AN105),INDEX('Предельники 2022'!$C$4:$X$28,MATCH('Форма 1'!$H105,'Предельники 2022'!$B$4:$B$28,0),MATCH(V$5,'Предельники 2022'!$C$3:$X$3,0)),"")</f>
        <v/>
      </c>
      <c r="W105" s="55" t="str">
        <f>IF(ISNUMBER('Форма 1'!AO105),INDEX('Предельники 2022'!$C$4:$X$28,MATCH('Форма 1'!$H105,'Предельники 2022'!$B$4:$B$28,0),MATCH(W$5,'Предельники 2022'!$C$3:$X$3,0)),"")</f>
        <v/>
      </c>
      <c r="X105" s="53" t="str">
        <f>IF(ISNUMBER('Форма 1'!AP105),ROUND('Форма 1'!$I105*VLOOKUP('Форма 1'!$G105,'Предельники 2022'!$B$4:$X$28,'Форма 1'!AP$7),2),"")</f>
        <v/>
      </c>
      <c r="Y105" s="53" t="str">
        <f>IF(ISNUMBER('Форма 1'!AQ105),ROUND('Форма 1'!$I105*VLOOKUP('Форма 1'!$G105,'Предельники 2022'!$B$4:$X$28,'Форма 1'!AQ$7),2),"")</f>
        <v/>
      </c>
      <c r="Z105" s="53" t="str">
        <f>IF(ISNUMBER('Форма 1'!AR105),ROUND('Форма 1'!$I105*VLOOKUP('Форма 1'!$G105,'Предельники 2022'!$B$4:$X$28,'Форма 1'!AR$7),2),"")</f>
        <v/>
      </c>
      <c r="AA105" s="55"/>
    </row>
    <row r="106" spans="1:27" ht="15.75" x14ac:dyDescent="0.25">
      <c r="A106" s="178">
        <f t="shared" si="11"/>
        <v>0</v>
      </c>
      <c r="B106" s="179" t="str">
        <f>IF(ISBLANK('Форма 1'!B106),"",'Форма 1'!B106)</f>
        <v/>
      </c>
      <c r="C106" s="38" t="str">
        <f>IF(ISBLANK('Форма 1'!C106),"",'Форма 1'!C106)</f>
        <v>Губахинский городской округ Пермского края</v>
      </c>
      <c r="D106" s="39">
        <f>IF(ISBLANK(C106),"Введите адрес",IF(C106='Форма 1'!C106,SUM(E106:K106,M106:S106,X106:AA106),"Ошибка в адресе!"))</f>
        <v>623386266.64999998</v>
      </c>
      <c r="E106" s="39">
        <f>SUM(E107:E113)</f>
        <v>0</v>
      </c>
      <c r="F106" s="39">
        <f t="shared" ref="F106:Z106" si="12">SUM(F107:F113)</f>
        <v>76695130.590000004</v>
      </c>
      <c r="G106" s="39">
        <f t="shared" si="12"/>
        <v>0</v>
      </c>
      <c r="H106" s="39">
        <f t="shared" si="12"/>
        <v>0</v>
      </c>
      <c r="I106" s="39">
        <f t="shared" si="12"/>
        <v>0</v>
      </c>
      <c r="J106" s="39">
        <f t="shared" si="12"/>
        <v>0</v>
      </c>
      <c r="K106" s="39">
        <f t="shared" si="12"/>
        <v>0</v>
      </c>
      <c r="L106" s="145">
        <f t="shared" si="12"/>
        <v>0</v>
      </c>
      <c r="M106" s="39">
        <f t="shared" si="12"/>
        <v>0</v>
      </c>
      <c r="N106" s="39">
        <f t="shared" si="12"/>
        <v>75824268.320000008</v>
      </c>
      <c r="O106" s="39">
        <f t="shared" si="12"/>
        <v>0</v>
      </c>
      <c r="P106" s="39">
        <f t="shared" si="12"/>
        <v>452807258.72999996</v>
      </c>
      <c r="Q106" s="39">
        <f t="shared" si="12"/>
        <v>0</v>
      </c>
      <c r="R106" s="39">
        <f t="shared" si="12"/>
        <v>16824081.77</v>
      </c>
      <c r="S106" s="39">
        <f t="shared" si="12"/>
        <v>1235527.24</v>
      </c>
      <c r="T106" s="39">
        <f t="shared" si="12"/>
        <v>1235527.24</v>
      </c>
      <c r="U106" s="39">
        <f t="shared" si="12"/>
        <v>0</v>
      </c>
      <c r="V106" s="39">
        <f t="shared" si="12"/>
        <v>0</v>
      </c>
      <c r="W106" s="39">
        <f t="shared" si="12"/>
        <v>0</v>
      </c>
      <c r="X106" s="39">
        <f t="shared" si="12"/>
        <v>0</v>
      </c>
      <c r="Y106" s="39">
        <f t="shared" si="12"/>
        <v>0</v>
      </c>
      <c r="Z106" s="39">
        <f t="shared" si="12"/>
        <v>0</v>
      </c>
      <c r="AA106" s="39"/>
    </row>
    <row r="107" spans="1:27" x14ac:dyDescent="0.25">
      <c r="A107" s="52">
        <f t="shared" si="11"/>
        <v>1</v>
      </c>
      <c r="B107" s="94" t="str">
        <f>IF(ISBLANK('Форма 1'!B107),"",'Форма 1'!B107)</f>
        <v>Губахинский городской округ Пермского края</v>
      </c>
      <c r="C107" s="161" t="str">
        <f>IF(ISBLANK('Форма 1'!C107),"",'Форма 1'!C107)</f>
        <v>г. Губаха, пр-т Ленина, д. 19</v>
      </c>
      <c r="D107" s="51">
        <f>IF(ISBLANK(C107),"Введите адрес",IF(C107='Форма 1'!C107,SUM(E107:K107,M107:S107,X107:AA107),"Ошибка в адресе!"))</f>
        <v>6216177.9500000002</v>
      </c>
      <c r="E107" s="53" t="str">
        <f>IF(ISNUMBER('Форма 1'!X107),ROUND('Форма 1'!$I107*VLOOKUP('Форма 1'!$G107,'Предельники 2022'!$B$4:$X$28,'Форма 1'!X$7),2),"")</f>
        <v/>
      </c>
      <c r="F107" s="53">
        <f>IF(ISNUMBER('Форма 1'!Y107),ROUND('Форма 1'!$I107*VLOOKUP('Форма 1'!$G107,'Предельники 2022'!$B$4:$X$28,'Форма 1'!Y$7),2),"")</f>
        <v>6056955.6200000001</v>
      </c>
      <c r="G107" s="53" t="str">
        <f>IF(ISNUMBER('Форма 1'!Z107),ROUND('Форма 1'!$I107*VLOOKUP('Форма 1'!$G107,'Предельники 2022'!$B$4:$X$28,'Форма 1'!Z$7),2),"")</f>
        <v/>
      </c>
      <c r="H107" s="53" t="str">
        <f>IF(ISNUMBER('Форма 1'!AA107),ROUND('Форма 1'!$I107*VLOOKUP('Форма 1'!$G107,'Предельники 2022'!$B$4:$X$28,'Форма 1'!AA$7),2),"")</f>
        <v/>
      </c>
      <c r="I107" s="53" t="str">
        <f>IF(ISNUMBER('Форма 1'!AB107),ROUND('Форма 1'!$I107*VLOOKUP('Форма 1'!$G107,'Предельники 2022'!$B$4:$X$28,'Форма 1'!AB$7),2),"")</f>
        <v/>
      </c>
      <c r="J107" s="53" t="str">
        <f>IF(ISNUMBER('Форма 1'!AC107),ROUND('Форма 1'!$I107*VLOOKUP('Форма 1'!$G107,'Предельники 2022'!$B$4:$X$28,'Форма 1'!AC$7),2),"")</f>
        <v/>
      </c>
      <c r="K107" s="53" t="str">
        <f>IF(ISNUMBER('Форма 1'!AD107),ROUND('Форма 1'!$I107*VLOOKUP('Форма 1'!$G107,'Предельники 2022'!$B$4:$X$28,'Форма 1'!AD$7),2),"")</f>
        <v/>
      </c>
      <c r="L107" s="54" t="str">
        <f>IF(ISBLANK('Форма 1'!AE107),"",'Форма 1'!AE107)</f>
        <v/>
      </c>
      <c r="M107" s="55" t="str">
        <f>IF(ISBLANK('Форма 1'!AF107),"",'Форма 1'!AF107)</f>
        <v/>
      </c>
      <c r="N107" s="53" t="str">
        <f>IF(ISNUMBER('Форма 1'!AG107),ROUND('Форма 1'!$I107*VLOOKUP('Форма 1'!$G107,'Предельники 2022'!$B$4:$X$28,'Форма 1'!AG$7),2),"")</f>
        <v/>
      </c>
      <c r="O107" s="53" t="str">
        <f>IF(ISNUMBER('Форма 1'!$AH107),ROUND('Форма 1'!$I107*VLOOKUP('Форма 1'!$G107,'Предельники 2022'!$B$4:$X$28,'Форма 1'!$AH$7,0),2),"")</f>
        <v/>
      </c>
      <c r="P107" s="53" t="str">
        <f>IF(ISNUMBER('Форма 1'!$AI107),ROUND('Форма 1'!$I107*VLOOKUP('Форма 1'!$G107,'Предельники 2022'!$B$4:$X$28,'Форма 1'!$AI$7,0),2),"")</f>
        <v/>
      </c>
      <c r="Q107" s="53" t="str">
        <f>IF(ISNUMBER('Форма 1'!$AJ107),ROUND('Форма 1'!$I107*VLOOKUP('Форма 1'!$G107,'Предельники 2022'!$B$4:$X$28,'Форма 1'!$AJ$7,0),2),"")</f>
        <v/>
      </c>
      <c r="R107" s="53" t="str">
        <f>IF(ISNUMBER('Форма 1'!AK107),ROUND('Форма 1'!$I107*VLOOKUP('Форма 1'!$G107,'Предельники 2022'!$B$4:$X$28,'Форма 1'!AK$7),2),"")</f>
        <v/>
      </c>
      <c r="S107" s="55">
        <f t="shared" si="10"/>
        <v>159222.32999999999</v>
      </c>
      <c r="T107" s="55">
        <f>IF(ISNUMBER('Форма 1'!AL107),INDEX('Предельники 2022'!$C$4:$X$28,MATCH('Форма 1'!$H107,'Предельники 2022'!$B$4:$B$28,0),MATCH(T$5,'Предельники 2022'!$C$3:$X$3,0)),"")</f>
        <v>159222.32999999999</v>
      </c>
      <c r="U107" s="55" t="str">
        <f>IF(ISNUMBER('Форма 1'!AM107),INDEX('Предельники 2022'!$C$4:$X$28,MATCH('Форма 1'!$H107,'Предельники 2022'!$B$4:$B$28,0),MATCH(U$5,'Предельники 2022'!$C$3:$X$3,0)),"")</f>
        <v/>
      </c>
      <c r="V107" s="55" t="str">
        <f>IF(ISNUMBER('Форма 1'!AN107),INDEX('Предельники 2022'!$C$4:$X$28,MATCH('Форма 1'!$H107,'Предельники 2022'!$B$4:$B$28,0),MATCH(V$5,'Предельники 2022'!$C$3:$X$3,0)),"")</f>
        <v/>
      </c>
      <c r="W107" s="55" t="str">
        <f>IF(ISNUMBER('Форма 1'!AO107),INDEX('Предельники 2022'!$C$4:$X$28,MATCH('Форма 1'!$H107,'Предельники 2022'!$B$4:$B$28,0),MATCH(W$5,'Предельники 2022'!$C$3:$X$3,0)),"")</f>
        <v/>
      </c>
      <c r="X107" s="53" t="str">
        <f>IF(ISNUMBER('Форма 1'!AP107),ROUND('Форма 1'!$I107*VLOOKUP('Форма 1'!$G107,'Предельники 2022'!$B$4:$X$28,'Форма 1'!AP$7),2),"")</f>
        <v/>
      </c>
      <c r="Y107" s="53" t="str">
        <f>IF(ISNUMBER('Форма 1'!AQ107),ROUND('Форма 1'!$I107*VLOOKUP('Форма 1'!$G107,'Предельники 2022'!$B$4:$X$28,'Форма 1'!AQ$7),2),"")</f>
        <v/>
      </c>
      <c r="Z107" s="53" t="str">
        <f>IF(ISNUMBER('Форма 1'!AR107),ROUND('Форма 1'!$I107*VLOOKUP('Форма 1'!$G107,'Предельники 2022'!$B$4:$X$28,'Форма 1'!AR$7),2),"")</f>
        <v/>
      </c>
      <c r="AA107" s="55"/>
    </row>
    <row r="108" spans="1:27" x14ac:dyDescent="0.25">
      <c r="A108" s="52">
        <f t="shared" si="11"/>
        <v>2</v>
      </c>
      <c r="B108" s="94" t="str">
        <f>IF(ISBLANK('Форма 1'!B108),"",'Форма 1'!B108)</f>
        <v>Губахинский городской округ Пермского края</v>
      </c>
      <c r="C108" s="161" t="str">
        <f>IF(ISBLANK('Форма 1'!C108),"",'Форма 1'!C108)</f>
        <v>г. Губаха, пр-т Ленина, д. 25</v>
      </c>
      <c r="D108" s="51">
        <f>IF(ISBLANK(C108),"Введите адрес",IF(C108='Форма 1'!C108,SUM(E108:K108,M108:S108,X108:AA108),"Ошибка в адресе!"))</f>
        <v>30900314.739999998</v>
      </c>
      <c r="E108" s="53" t="str">
        <f>IF(ISNUMBER('Форма 1'!X108),ROUND('Форма 1'!$I108*VLOOKUP('Форма 1'!$G108,'Предельники 2022'!$B$4:$X$28,'Форма 1'!X$7),2),"")</f>
        <v/>
      </c>
      <c r="F108" s="53">
        <f>IF(ISNUMBER('Форма 1'!Y108),ROUND('Форма 1'!$I108*VLOOKUP('Форма 1'!$G108,'Предельники 2022'!$B$4:$X$28,'Форма 1'!Y$7),2),"")</f>
        <v>5140981.7</v>
      </c>
      <c r="G108" s="53" t="str">
        <f>IF(ISNUMBER('Форма 1'!Z108),ROUND('Форма 1'!$I108*VLOOKUP('Форма 1'!$G108,'Предельники 2022'!$B$4:$X$28,'Форма 1'!Z$7),2),"")</f>
        <v/>
      </c>
      <c r="H108" s="53" t="str">
        <f>IF(ISNUMBER('Форма 1'!AA108),ROUND('Форма 1'!$I108*VLOOKUP('Форма 1'!$G108,'Предельники 2022'!$B$4:$X$28,'Форма 1'!AA$7),2),"")</f>
        <v/>
      </c>
      <c r="I108" s="53" t="str">
        <f>IF(ISNUMBER('Форма 1'!AB108),ROUND('Форма 1'!$I108*VLOOKUP('Форма 1'!$G108,'Предельники 2022'!$B$4:$X$28,'Форма 1'!AB$7),2),"")</f>
        <v/>
      </c>
      <c r="J108" s="53" t="str">
        <f>IF(ISNUMBER('Форма 1'!AC108),ROUND('Форма 1'!$I108*VLOOKUP('Форма 1'!$G108,'Предельники 2022'!$B$4:$X$28,'Форма 1'!AC$7),2),"")</f>
        <v/>
      </c>
      <c r="K108" s="53" t="str">
        <f>IF(ISNUMBER('Форма 1'!AD108),ROUND('Форма 1'!$I108*VLOOKUP('Форма 1'!$G108,'Предельники 2022'!$B$4:$X$28,'Форма 1'!AD$7),2),"")</f>
        <v/>
      </c>
      <c r="L108" s="54" t="str">
        <f>IF(ISBLANK('Форма 1'!AE108),"",'Форма 1'!AE108)</f>
        <v/>
      </c>
      <c r="M108" s="55" t="str">
        <f>IF(ISBLANK('Форма 1'!AF108),"",'Форма 1'!AF108)</f>
        <v/>
      </c>
      <c r="N108" s="53">
        <f>IF(ISNUMBER('Форма 1'!AG108),ROUND('Форма 1'!$I108*VLOOKUP('Форма 1'!$G108,'Предельники 2022'!$B$4:$X$28,'Форма 1'!AG$7),2),"")</f>
        <v>9307019.4700000007</v>
      </c>
      <c r="O108" s="53" t="str">
        <f>IF(ISNUMBER('Форма 1'!$AH108),ROUND('Форма 1'!$I108*VLOOKUP('Форма 1'!$G108,'Предельники 2022'!$B$4:$X$28,'Форма 1'!$AH$7,0),2),"")</f>
        <v/>
      </c>
      <c r="P108" s="53">
        <f>IF(ISNUMBER('Форма 1'!$AI108),ROUND('Форма 1'!$I108*VLOOKUP('Форма 1'!$G108,'Предельники 2022'!$B$4:$X$28,'Форма 1'!$AI$7,0),2),"")</f>
        <v>14606510.15</v>
      </c>
      <c r="Q108" s="53" t="str">
        <f>IF(ISNUMBER('Форма 1'!$AJ108),ROUND('Форма 1'!$I108*VLOOKUP('Форма 1'!$G108,'Предельники 2022'!$B$4:$X$28,'Форма 1'!$AJ$7,0),2),"")</f>
        <v/>
      </c>
      <c r="R108" s="53">
        <f>IF(ISNUMBER('Форма 1'!AK108),ROUND('Форма 1'!$I108*VLOOKUP('Форма 1'!$G108,'Предельники 2022'!$B$4:$X$28,'Форма 1'!AK$7),2),"")</f>
        <v>1686581.09</v>
      </c>
      <c r="S108" s="55">
        <f t="shared" si="10"/>
        <v>159222.32999999999</v>
      </c>
      <c r="T108" s="55">
        <f>IF(ISNUMBER('Форма 1'!AL108),INDEX('Предельники 2022'!$C$4:$X$28,MATCH('Форма 1'!$H108,'Предельники 2022'!$B$4:$B$28,0),MATCH(T$5,'Предельники 2022'!$C$3:$X$3,0)),"")</f>
        <v>159222.32999999999</v>
      </c>
      <c r="U108" s="55" t="str">
        <f>IF(ISNUMBER('Форма 1'!AM108),INDEX('Предельники 2022'!$C$4:$X$28,MATCH('Форма 1'!$H108,'Предельники 2022'!$B$4:$B$28,0),MATCH(U$5,'Предельники 2022'!$C$3:$X$3,0)),"")</f>
        <v/>
      </c>
      <c r="V108" s="55" t="str">
        <f>IF(ISNUMBER('Форма 1'!AN108),INDEX('Предельники 2022'!$C$4:$X$28,MATCH('Форма 1'!$H108,'Предельники 2022'!$B$4:$B$28,0),MATCH(V$5,'Предельники 2022'!$C$3:$X$3,0)),"")</f>
        <v/>
      </c>
      <c r="W108" s="55" t="str">
        <f>IF(ISNUMBER('Форма 1'!AO108),INDEX('Предельники 2022'!$C$4:$X$28,MATCH('Форма 1'!$H108,'Предельники 2022'!$B$4:$B$28,0),MATCH(W$5,'Предельники 2022'!$C$3:$X$3,0)),"")</f>
        <v/>
      </c>
      <c r="X108" s="53" t="str">
        <f>IF(ISNUMBER('Форма 1'!AP108),ROUND('Форма 1'!$I108*VLOOKUP('Форма 1'!$G108,'Предельники 2022'!$B$4:$X$28,'Форма 1'!AP$7),2),"")</f>
        <v/>
      </c>
      <c r="Y108" s="53" t="str">
        <f>IF(ISNUMBER('Форма 1'!AQ108),ROUND('Форма 1'!$I108*VLOOKUP('Форма 1'!$G108,'Предельники 2022'!$B$4:$X$28,'Форма 1'!AQ$7),2),"")</f>
        <v/>
      </c>
      <c r="Z108" s="53" t="str">
        <f>IF(ISNUMBER('Форма 1'!AR108),ROUND('Форма 1'!$I108*VLOOKUP('Форма 1'!$G108,'Предельники 2022'!$B$4:$X$28,'Форма 1'!AR$7),2),"")</f>
        <v/>
      </c>
      <c r="AA108" s="55"/>
    </row>
    <row r="109" spans="1:27" x14ac:dyDescent="0.25">
      <c r="A109" s="52">
        <f t="shared" si="11"/>
        <v>3</v>
      </c>
      <c r="B109" s="94" t="str">
        <f>IF(ISBLANK('Форма 1'!B109),"",'Форма 1'!B109)</f>
        <v>Губахинский городской округ Пермского края</v>
      </c>
      <c r="C109" s="161" t="str">
        <f>IF(ISBLANK('Форма 1'!C109),"",'Форма 1'!C109)</f>
        <v>г. Губаха, пр-т Ленина, д. 35</v>
      </c>
      <c r="D109" s="51">
        <f>IF(ISBLANK(C109),"Введите адрес",IF(C109='Форма 1'!C109,SUM(E109:K109,M109:S109,X109:AA109),"Ошибка в адресе!"))</f>
        <v>61643979.140000001</v>
      </c>
      <c r="E109" s="53" t="str">
        <f>IF(ISNUMBER('Форма 1'!X109),ROUND('Форма 1'!$I109*VLOOKUP('Форма 1'!$G109,'Предельники 2022'!$B$4:$X$28,'Форма 1'!X$7),2),"")</f>
        <v/>
      </c>
      <c r="F109" s="53">
        <f>IF(ISNUMBER('Форма 1'!Y109),ROUND('Форма 1'!$I109*VLOOKUP('Форма 1'!$G109,'Предельники 2022'!$B$4:$X$28,'Форма 1'!Y$7),2),"")</f>
        <v>6183670.3799999999</v>
      </c>
      <c r="G109" s="53" t="str">
        <f>IF(ISNUMBER('Форма 1'!Z109),ROUND('Форма 1'!$I109*VLOOKUP('Форма 1'!$G109,'Предельники 2022'!$B$4:$X$28,'Форма 1'!Z$7),2),"")</f>
        <v/>
      </c>
      <c r="H109" s="53" t="str">
        <f>IF(ISNUMBER('Форма 1'!AA109),ROUND('Форма 1'!$I109*VLOOKUP('Форма 1'!$G109,'Предельники 2022'!$B$4:$X$28,'Форма 1'!AA$7),2),"")</f>
        <v/>
      </c>
      <c r="I109" s="53" t="str">
        <f>IF(ISNUMBER('Форма 1'!AB109),ROUND('Форма 1'!$I109*VLOOKUP('Форма 1'!$G109,'Предельники 2022'!$B$4:$X$28,'Форма 1'!AB$7),2),"")</f>
        <v/>
      </c>
      <c r="J109" s="53" t="str">
        <f>IF(ISNUMBER('Форма 1'!AC109),ROUND('Форма 1'!$I109*VLOOKUP('Форма 1'!$G109,'Предельники 2022'!$B$4:$X$28,'Форма 1'!AC$7),2),"")</f>
        <v/>
      </c>
      <c r="K109" s="53" t="str">
        <f>IF(ISNUMBER('Форма 1'!AD109),ROUND('Форма 1'!$I109*VLOOKUP('Форма 1'!$G109,'Предельники 2022'!$B$4:$X$28,'Форма 1'!AD$7),2),"")</f>
        <v/>
      </c>
      <c r="L109" s="54" t="str">
        <f>IF(ISBLANK('Форма 1'!AE109),"",'Форма 1'!AE109)</f>
        <v/>
      </c>
      <c r="M109" s="55" t="str">
        <f>IF(ISBLANK('Форма 1'!AF109),"",'Форма 1'!AF109)</f>
        <v/>
      </c>
      <c r="N109" s="53">
        <f>IF(ISNUMBER('Форма 1'!AG109),ROUND('Форма 1'!$I109*VLOOKUP('Форма 1'!$G109,'Предельники 2022'!$B$4:$X$28,'Форма 1'!AG$7),2),"")</f>
        <v>6426443.9100000001</v>
      </c>
      <c r="O109" s="53" t="str">
        <f>IF(ISNUMBER('Форма 1'!$AH109),ROUND('Форма 1'!$I109*VLOOKUP('Форма 1'!$G109,'Предельники 2022'!$B$4:$X$28,'Форма 1'!$AH$7,0),2),"")</f>
        <v/>
      </c>
      <c r="P109" s="53">
        <f>IF(ISNUMBER('Форма 1'!$AI109),ROUND('Форма 1'!$I109*VLOOKUP('Форма 1'!$G109,'Предельники 2022'!$B$4:$X$28,'Форма 1'!$AI$7,0),2),"")</f>
        <v>47365698.780000001</v>
      </c>
      <c r="Q109" s="53" t="str">
        <f>IF(ISNUMBER('Форма 1'!$AJ109),ROUND('Форма 1'!$I109*VLOOKUP('Форма 1'!$G109,'Предельники 2022'!$B$4:$X$28,'Форма 1'!$AJ$7,0),2),"")</f>
        <v/>
      </c>
      <c r="R109" s="53">
        <f>IF(ISNUMBER('Форма 1'!AK109),ROUND('Форма 1'!$I109*VLOOKUP('Форма 1'!$G109,'Предельники 2022'!$B$4:$X$28,'Форма 1'!AK$7),2),"")</f>
        <v>1508943.74</v>
      </c>
      <c r="S109" s="55">
        <f t="shared" si="10"/>
        <v>159222.32999999999</v>
      </c>
      <c r="T109" s="55">
        <f>IF(ISNUMBER('Форма 1'!AL109),INDEX('Предельники 2022'!$C$4:$X$28,MATCH('Форма 1'!$H109,'Предельники 2022'!$B$4:$B$28,0),MATCH(T$5,'Предельники 2022'!$C$3:$X$3,0)),"")</f>
        <v>159222.32999999999</v>
      </c>
      <c r="U109" s="55" t="str">
        <f>IF(ISNUMBER('Форма 1'!AM109),INDEX('Предельники 2022'!$C$4:$X$28,MATCH('Форма 1'!$H109,'Предельники 2022'!$B$4:$B$28,0),MATCH(U$5,'Предельники 2022'!$C$3:$X$3,0)),"")</f>
        <v/>
      </c>
      <c r="V109" s="55" t="str">
        <f>IF(ISNUMBER('Форма 1'!AN109),INDEX('Предельники 2022'!$C$4:$X$28,MATCH('Форма 1'!$H109,'Предельники 2022'!$B$4:$B$28,0),MATCH(V$5,'Предельники 2022'!$C$3:$X$3,0)),"")</f>
        <v/>
      </c>
      <c r="W109" s="55" t="str">
        <f>IF(ISNUMBER('Форма 1'!AO109),INDEX('Предельники 2022'!$C$4:$X$28,MATCH('Форма 1'!$H109,'Предельники 2022'!$B$4:$B$28,0),MATCH(W$5,'Предельники 2022'!$C$3:$X$3,0)),"")</f>
        <v/>
      </c>
      <c r="X109" s="53" t="str">
        <f>IF(ISNUMBER('Форма 1'!AP109),ROUND('Форма 1'!$I109*VLOOKUP('Форма 1'!$G109,'Предельники 2022'!$B$4:$X$28,'Форма 1'!AP$7),2),"")</f>
        <v/>
      </c>
      <c r="Y109" s="53" t="str">
        <f>IF(ISNUMBER('Форма 1'!AQ109),ROUND('Форма 1'!$I109*VLOOKUP('Форма 1'!$G109,'Предельники 2022'!$B$4:$X$28,'Форма 1'!AQ$7),2),"")</f>
        <v/>
      </c>
      <c r="Z109" s="53" t="str">
        <f>IF(ISNUMBER('Форма 1'!AR109),ROUND('Форма 1'!$I109*VLOOKUP('Форма 1'!$G109,'Предельники 2022'!$B$4:$X$28,'Форма 1'!AR$7),2),"")</f>
        <v/>
      </c>
      <c r="AA109" s="55"/>
    </row>
    <row r="110" spans="1:27" x14ac:dyDescent="0.25">
      <c r="A110" s="52">
        <f t="shared" si="11"/>
        <v>4</v>
      </c>
      <c r="B110" s="94" t="str">
        <f>IF(ISBLANK('Форма 1'!B110),"",'Форма 1'!B110)</f>
        <v>Губахинский городской округ Пермского края</v>
      </c>
      <c r="C110" s="161" t="str">
        <f>IF(ISBLANK('Форма 1'!C110),"",'Форма 1'!C110)</f>
        <v>г. Губаха, пр-т Ленина, д. 41</v>
      </c>
      <c r="D110" s="51">
        <f>IF(ISBLANK(C110),"Введите адрес",IF(C110='Форма 1'!C110,SUM(E110:K110,M110:S110,X110:AA110),"Ошибка в адресе!"))</f>
        <v>134950064.32000002</v>
      </c>
      <c r="E110" s="53" t="str">
        <f>IF(ISNUMBER('Форма 1'!X110),ROUND('Форма 1'!$I110*VLOOKUP('Форма 1'!$G110,'Предельники 2022'!$B$4:$X$28,'Форма 1'!X$7),2),"")</f>
        <v/>
      </c>
      <c r="F110" s="53">
        <f>IF(ISNUMBER('Форма 1'!Y110),ROUND('Форма 1'!$I110*VLOOKUP('Форма 1'!$G110,'Предельники 2022'!$B$4:$X$28,'Форма 1'!Y$7),2),"")</f>
        <v>13556240.289999999</v>
      </c>
      <c r="G110" s="53" t="str">
        <f>IF(ISNUMBER('Форма 1'!Z110),ROUND('Форма 1'!$I110*VLOOKUP('Форма 1'!$G110,'Предельники 2022'!$B$4:$X$28,'Форма 1'!Z$7),2),"")</f>
        <v/>
      </c>
      <c r="H110" s="53" t="str">
        <f>IF(ISNUMBER('Форма 1'!AA110),ROUND('Форма 1'!$I110*VLOOKUP('Форма 1'!$G110,'Предельники 2022'!$B$4:$X$28,'Форма 1'!AA$7),2),"")</f>
        <v/>
      </c>
      <c r="I110" s="53" t="str">
        <f>IF(ISNUMBER('Форма 1'!AB110),ROUND('Форма 1'!$I110*VLOOKUP('Форма 1'!$G110,'Предельники 2022'!$B$4:$X$28,'Форма 1'!AB$7),2),"")</f>
        <v/>
      </c>
      <c r="J110" s="53" t="str">
        <f>IF(ISNUMBER('Форма 1'!AC110),ROUND('Форма 1'!$I110*VLOOKUP('Форма 1'!$G110,'Предельники 2022'!$B$4:$X$28,'Форма 1'!AC$7),2),"")</f>
        <v/>
      </c>
      <c r="K110" s="53" t="str">
        <f>IF(ISNUMBER('Форма 1'!AD110),ROUND('Форма 1'!$I110*VLOOKUP('Форма 1'!$G110,'Предельники 2022'!$B$4:$X$28,'Форма 1'!AD$7),2),"")</f>
        <v/>
      </c>
      <c r="L110" s="54" t="str">
        <f>IF(ISBLANK('Форма 1'!AE110),"",'Форма 1'!AE110)</f>
        <v/>
      </c>
      <c r="M110" s="55" t="str">
        <f>IF(ISBLANK('Форма 1'!AF110),"",'Форма 1'!AF110)</f>
        <v/>
      </c>
      <c r="N110" s="53">
        <f>IF(ISNUMBER('Форма 1'!AG110),ROUND('Форма 1'!$I110*VLOOKUP('Форма 1'!$G110,'Предельники 2022'!$B$4:$X$28,'Форма 1'!AG$7),2),"")</f>
        <v>14088464.039999999</v>
      </c>
      <c r="O110" s="53" t="str">
        <f>IF(ISNUMBER('Форма 1'!$AH110),ROUND('Форма 1'!$I110*VLOOKUP('Форма 1'!$G110,'Предельники 2022'!$B$4:$X$28,'Форма 1'!$AH$7,0),2),"")</f>
        <v/>
      </c>
      <c r="P110" s="53">
        <f>IF(ISNUMBER('Форма 1'!$AI110),ROUND('Форма 1'!$I110*VLOOKUP('Форма 1'!$G110,'Предельники 2022'!$B$4:$X$28,'Форма 1'!$AI$7,0),2),"")</f>
        <v>103838134.06</v>
      </c>
      <c r="Q110" s="53" t="str">
        <f>IF(ISNUMBER('Форма 1'!$AJ110),ROUND('Форма 1'!$I110*VLOOKUP('Форма 1'!$G110,'Предельники 2022'!$B$4:$X$28,'Форма 1'!$AJ$7,0),2),"")</f>
        <v/>
      </c>
      <c r="R110" s="53">
        <f>IF(ISNUMBER('Форма 1'!AK110),ROUND('Форма 1'!$I110*VLOOKUP('Форма 1'!$G110,'Предельники 2022'!$B$4:$X$28,'Форма 1'!AK$7),2),"")</f>
        <v>3308003.6</v>
      </c>
      <c r="S110" s="55">
        <f t="shared" si="10"/>
        <v>159222.32999999999</v>
      </c>
      <c r="T110" s="55">
        <f>IF(ISNUMBER('Форма 1'!AL110),INDEX('Предельники 2022'!$C$4:$X$28,MATCH('Форма 1'!$H110,'Предельники 2022'!$B$4:$B$28,0),MATCH(T$5,'Предельники 2022'!$C$3:$X$3,0)),"")</f>
        <v>159222.32999999999</v>
      </c>
      <c r="U110" s="55" t="str">
        <f>IF(ISNUMBER('Форма 1'!AM110),INDEX('Предельники 2022'!$C$4:$X$28,MATCH('Форма 1'!$H110,'Предельники 2022'!$B$4:$B$28,0),MATCH(U$5,'Предельники 2022'!$C$3:$X$3,0)),"")</f>
        <v/>
      </c>
      <c r="V110" s="55" t="str">
        <f>IF(ISNUMBER('Форма 1'!AN110),INDEX('Предельники 2022'!$C$4:$X$28,MATCH('Форма 1'!$H110,'Предельники 2022'!$B$4:$B$28,0),MATCH(V$5,'Предельники 2022'!$C$3:$X$3,0)),"")</f>
        <v/>
      </c>
      <c r="W110" s="55" t="str">
        <f>IF(ISNUMBER('Форма 1'!AO110),INDEX('Предельники 2022'!$C$4:$X$28,MATCH('Форма 1'!$H110,'Предельники 2022'!$B$4:$B$28,0),MATCH(W$5,'Предельники 2022'!$C$3:$X$3,0)),"")</f>
        <v/>
      </c>
      <c r="X110" s="53" t="str">
        <f>IF(ISNUMBER('Форма 1'!AP110),ROUND('Форма 1'!$I110*VLOOKUP('Форма 1'!$G110,'Предельники 2022'!$B$4:$X$28,'Форма 1'!AP$7),2),"")</f>
        <v/>
      </c>
      <c r="Y110" s="53" t="str">
        <f>IF(ISNUMBER('Форма 1'!AQ110),ROUND('Форма 1'!$I110*VLOOKUP('Форма 1'!$G110,'Предельники 2022'!$B$4:$X$28,'Форма 1'!AQ$7),2),"")</f>
        <v/>
      </c>
      <c r="Z110" s="53" t="str">
        <f>IF(ISNUMBER('Форма 1'!AR110),ROUND('Форма 1'!$I110*VLOOKUP('Форма 1'!$G110,'Предельники 2022'!$B$4:$X$28,'Форма 1'!AR$7),2),"")</f>
        <v/>
      </c>
      <c r="AA110" s="55"/>
    </row>
    <row r="111" spans="1:27" x14ac:dyDescent="0.25">
      <c r="A111" s="52">
        <f t="shared" si="11"/>
        <v>5</v>
      </c>
      <c r="B111" s="94" t="str">
        <f>IF(ISBLANK('Форма 1'!B111),"",'Форма 1'!B111)</f>
        <v>Губахинский городской округ Пермского края</v>
      </c>
      <c r="C111" s="161" t="str">
        <f>IF(ISBLANK('Форма 1'!C111),"",'Форма 1'!C111)</f>
        <v>г. Губаха, ул. Дегтярева, д. 9</v>
      </c>
      <c r="D111" s="51">
        <f>IF(ISBLANK(C111),"Введите адрес",IF(C111='Форма 1'!C111,SUM(E111:K111,M111:S111,X111:AA111),"Ошибка в адресе!"))</f>
        <v>354544136.15999997</v>
      </c>
      <c r="E111" s="53" t="str">
        <f>IF(ISNUMBER('Форма 1'!X111),ROUND('Форма 1'!$I111*VLOOKUP('Форма 1'!$G111,'Предельники 2022'!$B$4:$X$28,'Форма 1'!X$7),2),"")</f>
        <v/>
      </c>
      <c r="F111" s="53">
        <f>IF(ISNUMBER('Форма 1'!Y111),ROUND('Форма 1'!$I111*VLOOKUP('Форма 1'!$G111,'Предельники 2022'!$B$4:$X$28,'Форма 1'!Y$7),2),"")</f>
        <v>35629179.740000002</v>
      </c>
      <c r="G111" s="53" t="str">
        <f>IF(ISNUMBER('Форма 1'!Z111),ROUND('Форма 1'!$I111*VLOOKUP('Форма 1'!$G111,'Предельники 2022'!$B$4:$X$28,'Форма 1'!Z$7),2),"")</f>
        <v/>
      </c>
      <c r="H111" s="53" t="str">
        <f>IF(ISNUMBER('Форма 1'!AA111),ROUND('Форма 1'!$I111*VLOOKUP('Форма 1'!$G111,'Предельники 2022'!$B$4:$X$28,'Форма 1'!AA$7),2),"")</f>
        <v/>
      </c>
      <c r="I111" s="53" t="str">
        <f>IF(ISNUMBER('Форма 1'!AB111),ROUND('Форма 1'!$I111*VLOOKUP('Форма 1'!$G111,'Предельники 2022'!$B$4:$X$28,'Форма 1'!AB$7),2),"")</f>
        <v/>
      </c>
      <c r="J111" s="53" t="str">
        <f>IF(ISNUMBER('Форма 1'!AC111),ROUND('Форма 1'!$I111*VLOOKUP('Форма 1'!$G111,'Предельники 2022'!$B$4:$X$28,'Форма 1'!AC$7),2),"")</f>
        <v/>
      </c>
      <c r="K111" s="53" t="str">
        <f>IF(ISNUMBER('Форма 1'!AD111),ROUND('Форма 1'!$I111*VLOOKUP('Форма 1'!$G111,'Предельники 2022'!$B$4:$X$28,'Форма 1'!AD$7),2),"")</f>
        <v/>
      </c>
      <c r="L111" s="54" t="str">
        <f>IF(ISBLANK('Форма 1'!AE111),"",'Форма 1'!AE111)</f>
        <v/>
      </c>
      <c r="M111" s="55" t="str">
        <f>IF(ISBLANK('Форма 1'!AF111),"",'Форма 1'!AF111)</f>
        <v/>
      </c>
      <c r="N111" s="53">
        <f>IF(ISNUMBER('Форма 1'!AG111),ROUND('Форма 1'!$I111*VLOOKUP('Форма 1'!$G111,'Предельники 2022'!$B$4:$X$28,'Форма 1'!AG$7),2),"")</f>
        <v>37027996.460000001</v>
      </c>
      <c r="O111" s="53" t="str">
        <f>IF(ISNUMBER('Форма 1'!$AH111),ROUND('Форма 1'!$I111*VLOOKUP('Форма 1'!$G111,'Предельники 2022'!$B$4:$X$28,'Форма 1'!$AH$7,0),2),"")</f>
        <v/>
      </c>
      <c r="P111" s="53">
        <f>IF(ISNUMBER('Форма 1'!$AI111),ROUND('Форма 1'!$I111*VLOOKUP('Форма 1'!$G111,'Предельники 2022'!$B$4:$X$28,'Форма 1'!$AI$7,0),2),"")</f>
        <v>272912508.39999998</v>
      </c>
      <c r="Q111" s="53" t="str">
        <f>IF(ISNUMBER('Форма 1'!$AJ111),ROUND('Форма 1'!$I111*VLOOKUP('Форма 1'!$G111,'Предельники 2022'!$B$4:$X$28,'Форма 1'!$AJ$7,0),2),"")</f>
        <v/>
      </c>
      <c r="R111" s="53">
        <f>IF(ISNUMBER('Форма 1'!AK111),ROUND('Форма 1'!$I111*VLOOKUP('Форма 1'!$G111,'Предельники 2022'!$B$4:$X$28,'Форма 1'!AK$7),2),"")</f>
        <v>8694258.3000000007</v>
      </c>
      <c r="S111" s="55">
        <f t="shared" si="10"/>
        <v>280193.26</v>
      </c>
      <c r="T111" s="55">
        <f>IF(ISNUMBER('Форма 1'!AL111),INDEX('Предельники 2022'!$C$4:$X$28,MATCH('Форма 1'!$H111,'Предельники 2022'!$B$4:$B$28,0),MATCH(T$5,'Предельники 2022'!$C$3:$X$3,0)),"")</f>
        <v>280193.26</v>
      </c>
      <c r="U111" s="55" t="str">
        <f>IF(ISNUMBER('Форма 1'!AM111),INDEX('Предельники 2022'!$C$4:$X$28,MATCH('Форма 1'!$H111,'Предельники 2022'!$B$4:$B$28,0),MATCH(U$5,'Предельники 2022'!$C$3:$X$3,0)),"")</f>
        <v/>
      </c>
      <c r="V111" s="55" t="str">
        <f>IF(ISNUMBER('Форма 1'!AN111),INDEX('Предельники 2022'!$C$4:$X$28,MATCH('Форма 1'!$H111,'Предельники 2022'!$B$4:$B$28,0),MATCH(V$5,'Предельники 2022'!$C$3:$X$3,0)),"")</f>
        <v/>
      </c>
      <c r="W111" s="55" t="str">
        <f>IF(ISNUMBER('Форма 1'!AO111),INDEX('Предельники 2022'!$C$4:$X$28,MATCH('Форма 1'!$H111,'Предельники 2022'!$B$4:$B$28,0),MATCH(W$5,'Предельники 2022'!$C$3:$X$3,0)),"")</f>
        <v/>
      </c>
      <c r="X111" s="53" t="str">
        <f>IF(ISNUMBER('Форма 1'!AP111),ROUND('Форма 1'!$I111*VLOOKUP('Форма 1'!$G111,'Предельники 2022'!$B$4:$X$28,'Форма 1'!AP$7),2),"")</f>
        <v/>
      </c>
      <c r="Y111" s="53" t="str">
        <f>IF(ISNUMBER('Форма 1'!AQ111),ROUND('Форма 1'!$I111*VLOOKUP('Форма 1'!$G111,'Предельники 2022'!$B$4:$X$28,'Форма 1'!AQ$7),2),"")</f>
        <v/>
      </c>
      <c r="Z111" s="53" t="str">
        <f>IF(ISNUMBER('Форма 1'!AR111),ROUND('Форма 1'!$I111*VLOOKUP('Форма 1'!$G111,'Предельники 2022'!$B$4:$X$28,'Форма 1'!AR$7),2),"")</f>
        <v/>
      </c>
      <c r="AA111" s="55"/>
    </row>
    <row r="112" spans="1:27" x14ac:dyDescent="0.25">
      <c r="A112" s="52">
        <f t="shared" si="11"/>
        <v>6</v>
      </c>
      <c r="B112" s="94" t="str">
        <f>IF(ISBLANK('Форма 1'!B112),"",'Форма 1'!B112)</f>
        <v>Губахинский городской округ Пермского края</v>
      </c>
      <c r="C112" s="161" t="str">
        <f>IF(ISBLANK('Форма 1'!C112),"",'Форма 1'!C112)</f>
        <v>г. Губаха, ул. Мичурина, д. 2</v>
      </c>
      <c r="D112" s="51">
        <f>IF(ISBLANK(C112),"Введите адрес",IF(C112='Форма 1'!C112,SUM(E112:K112,M112:S112,X112:AA112),"Ошибка в адресе!"))</f>
        <v>5330105.46</v>
      </c>
      <c r="E112" s="53" t="str">
        <f>IF(ISNUMBER('Форма 1'!X112),ROUND('Форма 1'!$I112*VLOOKUP('Форма 1'!$G112,'Предельники 2022'!$B$4:$X$28,'Форма 1'!X$7),2),"")</f>
        <v/>
      </c>
      <c r="F112" s="53">
        <f>IF(ISNUMBER('Форма 1'!Y112),ROUND('Форма 1'!$I112*VLOOKUP('Форма 1'!$G112,'Предельники 2022'!$B$4:$X$28,'Форма 1'!Y$7),2),"")</f>
        <v>5170883.13</v>
      </c>
      <c r="G112" s="53" t="str">
        <f>IF(ISNUMBER('Форма 1'!Z112),ROUND('Форма 1'!$I112*VLOOKUP('Форма 1'!$G112,'Предельники 2022'!$B$4:$X$28,'Форма 1'!Z$7),2),"")</f>
        <v/>
      </c>
      <c r="H112" s="53" t="str">
        <f>IF(ISNUMBER('Форма 1'!AA112),ROUND('Форма 1'!$I112*VLOOKUP('Форма 1'!$G112,'Предельники 2022'!$B$4:$X$28,'Форма 1'!AA$7),2),"")</f>
        <v/>
      </c>
      <c r="I112" s="53" t="str">
        <f>IF(ISNUMBER('Форма 1'!AB112),ROUND('Форма 1'!$I112*VLOOKUP('Форма 1'!$G112,'Предельники 2022'!$B$4:$X$28,'Форма 1'!AB$7),2),"")</f>
        <v/>
      </c>
      <c r="J112" s="53" t="str">
        <f>IF(ISNUMBER('Форма 1'!AC112),ROUND('Форма 1'!$I112*VLOOKUP('Форма 1'!$G112,'Предельники 2022'!$B$4:$X$28,'Форма 1'!AC$7),2),"")</f>
        <v/>
      </c>
      <c r="K112" s="53" t="str">
        <f>IF(ISNUMBER('Форма 1'!AD112),ROUND('Форма 1'!$I112*VLOOKUP('Форма 1'!$G112,'Предельники 2022'!$B$4:$X$28,'Форма 1'!AD$7),2),"")</f>
        <v/>
      </c>
      <c r="L112" s="54" t="str">
        <f>IF(ISBLANK('Форма 1'!AE112),"",'Форма 1'!AE112)</f>
        <v/>
      </c>
      <c r="M112" s="55" t="str">
        <f>IF(ISBLANK('Форма 1'!AF112),"",'Форма 1'!AF112)</f>
        <v/>
      </c>
      <c r="N112" s="53" t="str">
        <f>IF(ISNUMBER('Форма 1'!AG112),ROUND('Форма 1'!$I112*VLOOKUP('Форма 1'!$G112,'Предельники 2022'!$B$4:$X$28,'Форма 1'!AG$7),2),"")</f>
        <v/>
      </c>
      <c r="O112" s="53" t="str">
        <f>IF(ISNUMBER('Форма 1'!$AH112),ROUND('Форма 1'!$I112*VLOOKUP('Форма 1'!$G112,'Предельники 2022'!$B$4:$X$28,'Форма 1'!$AH$7,0),2),"")</f>
        <v/>
      </c>
      <c r="P112" s="53" t="str">
        <f>IF(ISNUMBER('Форма 1'!$AI112),ROUND('Форма 1'!$I112*VLOOKUP('Форма 1'!$G112,'Предельники 2022'!$B$4:$X$28,'Форма 1'!$AI$7,0),2),"")</f>
        <v/>
      </c>
      <c r="Q112" s="53" t="str">
        <f>IF(ISNUMBER('Форма 1'!$AJ112),ROUND('Форма 1'!$I112*VLOOKUP('Форма 1'!$G112,'Предельники 2022'!$B$4:$X$28,'Форма 1'!$AJ$7,0),2),"")</f>
        <v/>
      </c>
      <c r="R112" s="53" t="str">
        <f>IF(ISNUMBER('Форма 1'!AK112),ROUND('Форма 1'!$I112*VLOOKUP('Форма 1'!$G112,'Предельники 2022'!$B$4:$X$28,'Форма 1'!AK$7),2),"")</f>
        <v/>
      </c>
      <c r="S112" s="55">
        <f t="shared" si="10"/>
        <v>159222.32999999999</v>
      </c>
      <c r="T112" s="55">
        <f>IF(ISNUMBER('Форма 1'!AL112),INDEX('Предельники 2022'!$C$4:$X$28,MATCH('Форма 1'!$H112,'Предельники 2022'!$B$4:$B$28,0),MATCH(T$5,'Предельники 2022'!$C$3:$X$3,0)),"")</f>
        <v>159222.32999999999</v>
      </c>
      <c r="U112" s="55" t="str">
        <f>IF(ISNUMBER('Форма 1'!AM112),INDEX('Предельники 2022'!$C$4:$X$28,MATCH('Форма 1'!$H112,'Предельники 2022'!$B$4:$B$28,0),MATCH(U$5,'Предельники 2022'!$C$3:$X$3,0)),"")</f>
        <v/>
      </c>
      <c r="V112" s="55" t="str">
        <f>IF(ISNUMBER('Форма 1'!AN112),INDEX('Предельники 2022'!$C$4:$X$28,MATCH('Форма 1'!$H112,'Предельники 2022'!$B$4:$B$28,0),MATCH(V$5,'Предельники 2022'!$C$3:$X$3,0)),"")</f>
        <v/>
      </c>
      <c r="W112" s="55" t="str">
        <f>IF(ISNUMBER('Форма 1'!AO112),INDEX('Предельники 2022'!$C$4:$X$28,MATCH('Форма 1'!$H112,'Предельники 2022'!$B$4:$B$28,0),MATCH(W$5,'Предельники 2022'!$C$3:$X$3,0)),"")</f>
        <v/>
      </c>
      <c r="X112" s="53" t="str">
        <f>IF(ISNUMBER('Форма 1'!AP112),ROUND('Форма 1'!$I112*VLOOKUP('Форма 1'!$G112,'Предельники 2022'!$B$4:$X$28,'Форма 1'!AP$7),2),"")</f>
        <v/>
      </c>
      <c r="Y112" s="53" t="str">
        <f>IF(ISNUMBER('Форма 1'!AQ112),ROUND('Форма 1'!$I112*VLOOKUP('Форма 1'!$G112,'Предельники 2022'!$B$4:$X$28,'Форма 1'!AQ$7),2),"")</f>
        <v/>
      </c>
      <c r="Z112" s="53" t="str">
        <f>IF(ISNUMBER('Форма 1'!AR112),ROUND('Форма 1'!$I112*VLOOKUP('Форма 1'!$G112,'Предельники 2022'!$B$4:$X$28,'Форма 1'!AR$7),2),"")</f>
        <v/>
      </c>
      <c r="AA112" s="55"/>
    </row>
    <row r="113" spans="1:27" x14ac:dyDescent="0.25">
      <c r="A113" s="52">
        <f t="shared" si="11"/>
        <v>7</v>
      </c>
      <c r="B113" s="94" t="str">
        <f>IF(ISBLANK('Форма 1'!B113),"",'Форма 1'!B113)</f>
        <v>Губахинский городской округ Пермского края</v>
      </c>
      <c r="C113" s="161" t="str">
        <f>IF(ISBLANK('Форма 1'!C113),"",'Форма 1'!C113)</f>
        <v>г. Губаха, ул. Циолковского, д. 4</v>
      </c>
      <c r="D113" s="51">
        <f>IF(ISBLANK(C113),"Введите адрес",IF(C113='Форма 1'!C113,SUM(E113:K113,M113:S113,X113:AA113),"Ошибка в адресе!"))</f>
        <v>29801488.879999995</v>
      </c>
      <c r="E113" s="53" t="str">
        <f>IF(ISNUMBER('Форма 1'!X113),ROUND('Форма 1'!$I113*VLOOKUP('Форма 1'!$G113,'Предельники 2022'!$B$4:$X$28,'Форма 1'!X$7),2),"")</f>
        <v/>
      </c>
      <c r="F113" s="53">
        <f>IF(ISNUMBER('Форма 1'!Y113),ROUND('Форма 1'!$I113*VLOOKUP('Форма 1'!$G113,'Предельники 2022'!$B$4:$X$28,'Форма 1'!Y$7),2),"")</f>
        <v>4957219.7300000004</v>
      </c>
      <c r="G113" s="53" t="str">
        <f>IF(ISNUMBER('Форма 1'!Z113),ROUND('Форма 1'!$I113*VLOOKUP('Форма 1'!$G113,'Предельники 2022'!$B$4:$X$28,'Форма 1'!Z$7),2),"")</f>
        <v/>
      </c>
      <c r="H113" s="53" t="str">
        <f>IF(ISNUMBER('Форма 1'!AA113),ROUND('Форма 1'!$I113*VLOOKUP('Форма 1'!$G113,'Предельники 2022'!$B$4:$X$28,'Форма 1'!AA$7),2),"")</f>
        <v/>
      </c>
      <c r="I113" s="53" t="str">
        <f>IF(ISNUMBER('Форма 1'!AB113),ROUND('Форма 1'!$I113*VLOOKUP('Форма 1'!$G113,'Предельники 2022'!$B$4:$X$28,'Форма 1'!AB$7),2),"")</f>
        <v/>
      </c>
      <c r="J113" s="53" t="str">
        <f>IF(ISNUMBER('Форма 1'!AC113),ROUND('Форма 1'!$I113*VLOOKUP('Форма 1'!$G113,'Предельники 2022'!$B$4:$X$28,'Форма 1'!AC$7),2),"")</f>
        <v/>
      </c>
      <c r="K113" s="53" t="str">
        <f>IF(ISNUMBER('Форма 1'!AD113),ROUND('Форма 1'!$I113*VLOOKUP('Форма 1'!$G113,'Предельники 2022'!$B$4:$X$28,'Форма 1'!AD$7),2),"")</f>
        <v/>
      </c>
      <c r="L113" s="54" t="str">
        <f>IF(ISBLANK('Форма 1'!AE113),"",'Форма 1'!AE113)</f>
        <v/>
      </c>
      <c r="M113" s="55" t="str">
        <f>IF(ISBLANK('Форма 1'!AF113),"",'Форма 1'!AF113)</f>
        <v/>
      </c>
      <c r="N113" s="53">
        <f>IF(ISNUMBER('Форма 1'!AG113),ROUND('Форма 1'!$I113*VLOOKUP('Форма 1'!$G113,'Предельники 2022'!$B$4:$X$28,'Форма 1'!AG$7),2),"")</f>
        <v>8974344.4399999995</v>
      </c>
      <c r="O113" s="53" t="str">
        <f>IF(ISNUMBER('Форма 1'!$AH113),ROUND('Форма 1'!$I113*VLOOKUP('Форма 1'!$G113,'Предельники 2022'!$B$4:$X$28,'Форма 1'!$AH$7,0),2),"")</f>
        <v/>
      </c>
      <c r="P113" s="53">
        <f>IF(ISNUMBER('Форма 1'!$AI113),ROUND('Форма 1'!$I113*VLOOKUP('Форма 1'!$G113,'Предельники 2022'!$B$4:$X$28,'Форма 1'!$AI$7,0),2),"")</f>
        <v>14084407.34</v>
      </c>
      <c r="Q113" s="53" t="str">
        <f>IF(ISNUMBER('Форма 1'!$AJ113),ROUND('Форма 1'!$I113*VLOOKUP('Форма 1'!$G113,'Предельники 2022'!$B$4:$X$28,'Форма 1'!$AJ$7,0),2),"")</f>
        <v/>
      </c>
      <c r="R113" s="53">
        <f>IF(ISNUMBER('Форма 1'!AK113),ROUND('Форма 1'!$I113*VLOOKUP('Форма 1'!$G113,'Предельники 2022'!$B$4:$X$28,'Форма 1'!AK$7),2),"")</f>
        <v>1626295.04</v>
      </c>
      <c r="S113" s="55">
        <f t="shared" si="10"/>
        <v>159222.32999999999</v>
      </c>
      <c r="T113" s="55">
        <f>IF(ISNUMBER('Форма 1'!AL113),INDEX('Предельники 2022'!$C$4:$X$28,MATCH('Форма 1'!$H113,'Предельники 2022'!$B$4:$B$28,0),MATCH(T$5,'Предельники 2022'!$C$3:$X$3,0)),"")</f>
        <v>159222.32999999999</v>
      </c>
      <c r="U113" s="55" t="str">
        <f>IF(ISNUMBER('Форма 1'!AM113),INDEX('Предельники 2022'!$C$4:$X$28,MATCH('Форма 1'!$H113,'Предельники 2022'!$B$4:$B$28,0),MATCH(U$5,'Предельники 2022'!$C$3:$X$3,0)),"")</f>
        <v/>
      </c>
      <c r="V113" s="55" t="str">
        <f>IF(ISNUMBER('Форма 1'!AN113),INDEX('Предельники 2022'!$C$4:$X$28,MATCH('Форма 1'!$H113,'Предельники 2022'!$B$4:$B$28,0),MATCH(V$5,'Предельники 2022'!$C$3:$X$3,0)),"")</f>
        <v/>
      </c>
      <c r="W113" s="55" t="str">
        <f>IF(ISNUMBER('Форма 1'!AO113),INDEX('Предельники 2022'!$C$4:$X$28,MATCH('Форма 1'!$H113,'Предельники 2022'!$B$4:$B$28,0),MATCH(W$5,'Предельники 2022'!$C$3:$X$3,0)),"")</f>
        <v/>
      </c>
      <c r="X113" s="53" t="str">
        <f>IF(ISNUMBER('Форма 1'!AP113),ROUND('Форма 1'!$I113*VLOOKUP('Форма 1'!$G113,'Предельники 2022'!$B$4:$X$28,'Форма 1'!AP$7),2),"")</f>
        <v/>
      </c>
      <c r="Y113" s="53" t="str">
        <f>IF(ISNUMBER('Форма 1'!AQ113),ROUND('Форма 1'!$I113*VLOOKUP('Форма 1'!$G113,'Предельники 2022'!$B$4:$X$28,'Форма 1'!AQ$7),2),"")</f>
        <v/>
      </c>
      <c r="Z113" s="53" t="str">
        <f>IF(ISNUMBER('Форма 1'!AR113),ROUND('Форма 1'!$I113*VLOOKUP('Форма 1'!$G113,'Предельники 2022'!$B$4:$X$28,'Форма 1'!AR$7),2),"")</f>
        <v/>
      </c>
      <c r="AA113" s="55"/>
    </row>
    <row r="114" spans="1:27" ht="15.75" x14ac:dyDescent="0.25">
      <c r="A114" s="178">
        <f t="shared" si="11"/>
        <v>0</v>
      </c>
      <c r="B114" s="179" t="str">
        <f>IF(ISBLANK('Форма 1'!B114),"",'Форма 1'!B114)</f>
        <v/>
      </c>
      <c r="C114" s="38" t="str">
        <f>IF(ISBLANK('Форма 1'!C114),"",'Форма 1'!C114)</f>
        <v>Добрянский городской округ Пермского края</v>
      </c>
      <c r="D114" s="39">
        <f>IF(ISBLANK(C114),"Введите адрес",IF(C114='Форма 1'!C114,SUM(E114:K114,M114:S114,X114:AA114),"Ошибка в адресе!"))</f>
        <v>59443673.999999993</v>
      </c>
      <c r="E114" s="39">
        <f>SUM(E115:E117)</f>
        <v>0</v>
      </c>
      <c r="F114" s="39">
        <f t="shared" ref="F114:Z114" si="13">SUM(F115:F117)</f>
        <v>0</v>
      </c>
      <c r="G114" s="39">
        <f t="shared" si="13"/>
        <v>2282521.23</v>
      </c>
      <c r="H114" s="39">
        <f t="shared" si="13"/>
        <v>0</v>
      </c>
      <c r="I114" s="39">
        <f t="shared" si="13"/>
        <v>0</v>
      </c>
      <c r="J114" s="39">
        <f t="shared" si="13"/>
        <v>0</v>
      </c>
      <c r="K114" s="39">
        <f t="shared" si="13"/>
        <v>0</v>
      </c>
      <c r="L114" s="145">
        <f t="shared" si="13"/>
        <v>0</v>
      </c>
      <c r="M114" s="39">
        <f t="shared" si="13"/>
        <v>0</v>
      </c>
      <c r="N114" s="39">
        <f t="shared" si="13"/>
        <v>57161152.769999996</v>
      </c>
      <c r="O114" s="39">
        <f t="shared" si="13"/>
        <v>0</v>
      </c>
      <c r="P114" s="39">
        <f t="shared" si="13"/>
        <v>0</v>
      </c>
      <c r="Q114" s="39">
        <f t="shared" si="13"/>
        <v>0</v>
      </c>
      <c r="R114" s="39">
        <f t="shared" si="13"/>
        <v>0</v>
      </c>
      <c r="S114" s="39">
        <f t="shared" si="13"/>
        <v>0</v>
      </c>
      <c r="T114" s="39">
        <f t="shared" si="13"/>
        <v>0</v>
      </c>
      <c r="U114" s="39">
        <f t="shared" si="13"/>
        <v>0</v>
      </c>
      <c r="V114" s="39">
        <f t="shared" si="13"/>
        <v>0</v>
      </c>
      <c r="W114" s="39">
        <f t="shared" si="13"/>
        <v>0</v>
      </c>
      <c r="X114" s="39">
        <f t="shared" si="13"/>
        <v>0</v>
      </c>
      <c r="Y114" s="39">
        <f t="shared" si="13"/>
        <v>0</v>
      </c>
      <c r="Z114" s="39">
        <f t="shared" si="13"/>
        <v>0</v>
      </c>
      <c r="AA114" s="39"/>
    </row>
    <row r="115" spans="1:27" x14ac:dyDescent="0.25">
      <c r="A115" s="52">
        <f t="shared" si="11"/>
        <v>1</v>
      </c>
      <c r="B115" s="94" t="str">
        <f>IF(ISBLANK('Форма 1'!B115),"",'Форма 1'!B115)</f>
        <v>Добрянский городской округ Пермского края</v>
      </c>
      <c r="C115" s="161" t="str">
        <f>IF(ISBLANK('Форма 1'!C115),"",'Форма 1'!C115)</f>
        <v>г. Добрянка, ул. Копылова, д. 71</v>
      </c>
      <c r="D115" s="51">
        <f>IF(ISBLANK(C115),"Введите адрес",IF(C115='Форма 1'!C115,SUM(E115:K115,M115:S115,X115:AA115),"Ошибка в адресе!"))</f>
        <v>30213440.149999999</v>
      </c>
      <c r="E115" s="53" t="str">
        <f>IF(ISNUMBER('Форма 1'!X115),ROUND('Форма 1'!$I115*VLOOKUP('Форма 1'!$G115,'Предельники 2022'!$B$4:$X$28,'Форма 1'!X$7),2),"")</f>
        <v/>
      </c>
      <c r="F115" s="53" t="str">
        <f>IF(ISNUMBER('Форма 1'!Y115),ROUND('Форма 1'!$I115*VLOOKUP('Форма 1'!$G115,'Предельники 2022'!$B$4:$X$28,'Форма 1'!Y$7),2),"")</f>
        <v/>
      </c>
      <c r="G115" s="53" t="str">
        <f>IF(ISNUMBER('Форма 1'!Z115),ROUND('Форма 1'!$I115*VLOOKUP('Форма 1'!$G115,'Предельники 2022'!$B$4:$X$28,'Форма 1'!Z$7),2),"")</f>
        <v/>
      </c>
      <c r="H115" s="53" t="str">
        <f>IF(ISNUMBER('Форма 1'!AA115),ROUND('Форма 1'!$I115*VLOOKUP('Форма 1'!$G115,'Предельники 2022'!$B$4:$X$28,'Форма 1'!AA$7),2),"")</f>
        <v/>
      </c>
      <c r="I115" s="53" t="str">
        <f>IF(ISNUMBER('Форма 1'!AB115),ROUND('Форма 1'!$I115*VLOOKUP('Форма 1'!$G115,'Предельники 2022'!$B$4:$X$28,'Форма 1'!AB$7),2),"")</f>
        <v/>
      </c>
      <c r="J115" s="53" t="str">
        <f>IF(ISNUMBER('Форма 1'!AC115),ROUND('Форма 1'!$I115*VLOOKUP('Форма 1'!$G115,'Предельники 2022'!$B$4:$X$28,'Форма 1'!AC$7),2),"")</f>
        <v/>
      </c>
      <c r="K115" s="53" t="str">
        <f>IF(ISNUMBER('Форма 1'!AD115),ROUND('Форма 1'!$I115*VLOOKUP('Форма 1'!$G115,'Предельники 2022'!$B$4:$X$28,'Форма 1'!AD$7),2),"")</f>
        <v/>
      </c>
      <c r="L115" s="54" t="str">
        <f>IF(ISBLANK('Форма 1'!AE115),"",'Форма 1'!AE115)</f>
        <v/>
      </c>
      <c r="M115" s="55" t="str">
        <f>IF(ISBLANK('Форма 1'!AF115),"",'Форма 1'!AF115)</f>
        <v/>
      </c>
      <c r="N115" s="53">
        <f>IF(ISNUMBER('Форма 1'!AG115),ROUND('Форма 1'!$I115*VLOOKUP('Форма 1'!$G115,'Предельники 2022'!$B$4:$X$28,'Форма 1'!AG$7),2),"")</f>
        <v>30213440.149999999</v>
      </c>
      <c r="O115" s="53" t="str">
        <f>IF(ISNUMBER('Форма 1'!$AH115),ROUND('Форма 1'!$I115*VLOOKUP('Форма 1'!$G115,'Предельники 2022'!$B$4:$X$28,'Форма 1'!$AH$7,0),2),"")</f>
        <v/>
      </c>
      <c r="P115" s="53" t="str">
        <f>IF(ISNUMBER('Форма 1'!$AI115),ROUND('Форма 1'!$I115*VLOOKUP('Форма 1'!$G115,'Предельники 2022'!$B$4:$X$28,'Форма 1'!$AI$7,0),2),"")</f>
        <v/>
      </c>
      <c r="Q115" s="53" t="str">
        <f>IF(ISNUMBER('Форма 1'!$AJ115),ROUND('Форма 1'!$I115*VLOOKUP('Форма 1'!$G115,'Предельники 2022'!$B$4:$X$28,'Форма 1'!$AJ$7,0),2),"")</f>
        <v/>
      </c>
      <c r="R115" s="53" t="str">
        <f>IF(ISNUMBER('Форма 1'!AK115),ROUND('Форма 1'!$I115*VLOOKUP('Форма 1'!$G115,'Предельники 2022'!$B$4:$X$28,'Форма 1'!AK$7),2),"")</f>
        <v/>
      </c>
      <c r="S115" s="55" t="str">
        <f t="shared" si="10"/>
        <v/>
      </c>
      <c r="T115" s="55" t="str">
        <f>IF(ISNUMBER('Форма 1'!AL115),INDEX('Предельники 2022'!$C$4:$X$28,MATCH('Форма 1'!$H115,'Предельники 2022'!$B$4:$B$28,0),MATCH(T$5,'Предельники 2022'!$C$3:$X$3,0)),"")</f>
        <v/>
      </c>
      <c r="U115" s="55" t="str">
        <f>IF(ISNUMBER('Форма 1'!AM115),INDEX('Предельники 2022'!$C$4:$X$28,MATCH('Форма 1'!$H115,'Предельники 2022'!$B$4:$B$28,0),MATCH(U$5,'Предельники 2022'!$C$3:$X$3,0)),"")</f>
        <v/>
      </c>
      <c r="V115" s="55" t="str">
        <f>IF(ISNUMBER('Форма 1'!AN115),INDEX('Предельники 2022'!$C$4:$X$28,MATCH('Форма 1'!$H115,'Предельники 2022'!$B$4:$B$28,0),MATCH(V$5,'Предельники 2022'!$C$3:$X$3,0)),"")</f>
        <v/>
      </c>
      <c r="W115" s="55" t="str">
        <f>IF(ISNUMBER('Форма 1'!AO115),INDEX('Предельники 2022'!$C$4:$X$28,MATCH('Форма 1'!$H115,'Предельники 2022'!$B$4:$B$28,0),MATCH(W$5,'Предельники 2022'!$C$3:$X$3,0)),"")</f>
        <v/>
      </c>
      <c r="X115" s="53" t="str">
        <f>IF(ISNUMBER('Форма 1'!AP115),ROUND('Форма 1'!$I115*VLOOKUP('Форма 1'!$G115,'Предельники 2022'!$B$4:$X$28,'Форма 1'!AP$7),2),"")</f>
        <v/>
      </c>
      <c r="Y115" s="53" t="str">
        <f>IF(ISNUMBER('Форма 1'!AQ115),ROUND('Форма 1'!$I115*VLOOKUP('Форма 1'!$G115,'Предельники 2022'!$B$4:$X$28,'Форма 1'!AQ$7),2),"")</f>
        <v/>
      </c>
      <c r="Z115" s="53" t="str">
        <f>IF(ISNUMBER('Форма 1'!AR115),ROUND('Форма 1'!$I115*VLOOKUP('Форма 1'!$G115,'Предельники 2022'!$B$4:$X$28,'Форма 1'!AR$7),2),"")</f>
        <v/>
      </c>
      <c r="AA115" s="55"/>
    </row>
    <row r="116" spans="1:27" x14ac:dyDescent="0.25">
      <c r="A116" s="52">
        <f t="shared" si="11"/>
        <v>2</v>
      </c>
      <c r="B116" s="94" t="str">
        <f>IF(ISBLANK('Форма 1'!B116),"",'Форма 1'!B116)</f>
        <v>Добрянский городской округ Пермского края</v>
      </c>
      <c r="C116" s="161" t="str">
        <f>IF(ISBLANK('Форма 1'!C116),"",'Форма 1'!C116)</f>
        <v>пгт Полазна, ул. 50 лет Октября, д. 15</v>
      </c>
      <c r="D116" s="51">
        <f>IF(ISBLANK(C116),"Введите адрес",IF(C116='Форма 1'!C116,SUM(E116:K116,M116:S116,X116:AA116),"Ошибка в адресе!"))</f>
        <v>2282521.23</v>
      </c>
      <c r="E116" s="53" t="str">
        <f>IF(ISNUMBER('Форма 1'!X116),ROUND('Форма 1'!$I116*VLOOKUP('Форма 1'!$G116,'Предельники 2022'!$B$4:$X$28,'Форма 1'!X$7),2),"")</f>
        <v/>
      </c>
      <c r="F116" s="53" t="str">
        <f>IF(ISNUMBER('Форма 1'!Y116),ROUND('Форма 1'!$I116*VLOOKUP('Форма 1'!$G116,'Предельники 2022'!$B$4:$X$28,'Форма 1'!Y$7),2),"")</f>
        <v/>
      </c>
      <c r="G116" s="53">
        <f>IF(ISNUMBER('Форма 1'!Z116),ROUND('Форма 1'!$I116*VLOOKUP('Форма 1'!$G116,'Предельники 2022'!$B$4:$X$28,'Форма 1'!Z$7),2),"")</f>
        <v>2282521.23</v>
      </c>
      <c r="H116" s="53" t="str">
        <f>IF(ISNUMBER('Форма 1'!AA116),ROUND('Форма 1'!$I116*VLOOKUP('Форма 1'!$G116,'Предельники 2022'!$B$4:$X$28,'Форма 1'!AA$7),2),"")</f>
        <v/>
      </c>
      <c r="I116" s="53" t="str">
        <f>IF(ISNUMBER('Форма 1'!AB116),ROUND('Форма 1'!$I116*VLOOKUP('Форма 1'!$G116,'Предельники 2022'!$B$4:$X$28,'Форма 1'!AB$7),2),"")</f>
        <v/>
      </c>
      <c r="J116" s="53" t="str">
        <f>IF(ISNUMBER('Форма 1'!AC116),ROUND('Форма 1'!$I116*VLOOKUP('Форма 1'!$G116,'Предельники 2022'!$B$4:$X$28,'Форма 1'!AC$7),2),"")</f>
        <v/>
      </c>
      <c r="K116" s="53" t="str">
        <f>IF(ISNUMBER('Форма 1'!AD116),ROUND('Форма 1'!$I116*VLOOKUP('Форма 1'!$G116,'Предельники 2022'!$B$4:$X$28,'Форма 1'!AD$7),2),"")</f>
        <v/>
      </c>
      <c r="L116" s="54" t="str">
        <f>IF(ISBLANK('Форма 1'!AE116),"",'Форма 1'!AE116)</f>
        <v/>
      </c>
      <c r="M116" s="55" t="str">
        <f>IF(ISBLANK('Форма 1'!AF116),"",'Форма 1'!AF116)</f>
        <v/>
      </c>
      <c r="N116" s="53" t="str">
        <f>IF(ISNUMBER('Форма 1'!AG116),ROUND('Форма 1'!$I116*VLOOKUP('Форма 1'!$G116,'Предельники 2022'!$B$4:$X$28,'Форма 1'!AG$7),2),"")</f>
        <v/>
      </c>
      <c r="O116" s="53" t="str">
        <f>IF(ISNUMBER('Форма 1'!$AH116),ROUND('Форма 1'!$I116*VLOOKUP('Форма 1'!$G116,'Предельники 2022'!$B$4:$X$28,'Форма 1'!$AH$7,0),2),"")</f>
        <v/>
      </c>
      <c r="P116" s="53" t="str">
        <f>IF(ISNUMBER('Форма 1'!$AI116),ROUND('Форма 1'!$I116*VLOOKUP('Форма 1'!$G116,'Предельники 2022'!$B$4:$X$28,'Форма 1'!$AI$7,0),2),"")</f>
        <v/>
      </c>
      <c r="Q116" s="53" t="str">
        <f>IF(ISNUMBER('Форма 1'!$AJ116),ROUND('Форма 1'!$I116*VLOOKUP('Форма 1'!$G116,'Предельники 2022'!$B$4:$X$28,'Форма 1'!$AJ$7,0),2),"")</f>
        <v/>
      </c>
      <c r="R116" s="53" t="str">
        <f>IF(ISNUMBER('Форма 1'!AK116),ROUND('Форма 1'!$I116*VLOOKUP('Форма 1'!$G116,'Предельники 2022'!$B$4:$X$28,'Форма 1'!AK$7),2),"")</f>
        <v/>
      </c>
      <c r="S116" s="55" t="str">
        <f t="shared" si="10"/>
        <v/>
      </c>
      <c r="T116" s="55" t="str">
        <f>IF(ISNUMBER('Форма 1'!AL116),INDEX('Предельники 2022'!$C$4:$X$28,MATCH('Форма 1'!$H116,'Предельники 2022'!$B$4:$B$28,0),MATCH(T$5,'Предельники 2022'!$C$3:$X$3,0)),"")</f>
        <v/>
      </c>
      <c r="U116" s="55" t="str">
        <f>IF(ISNUMBER('Форма 1'!AM116),INDEX('Предельники 2022'!$C$4:$X$28,MATCH('Форма 1'!$H116,'Предельники 2022'!$B$4:$B$28,0),MATCH(U$5,'Предельники 2022'!$C$3:$X$3,0)),"")</f>
        <v/>
      </c>
      <c r="V116" s="55" t="str">
        <f>IF(ISNUMBER('Форма 1'!AN116),INDEX('Предельники 2022'!$C$4:$X$28,MATCH('Форма 1'!$H116,'Предельники 2022'!$B$4:$B$28,0),MATCH(V$5,'Предельники 2022'!$C$3:$X$3,0)),"")</f>
        <v/>
      </c>
      <c r="W116" s="55" t="str">
        <f>IF(ISNUMBER('Форма 1'!AO116),INDEX('Предельники 2022'!$C$4:$X$28,MATCH('Форма 1'!$H116,'Предельники 2022'!$B$4:$B$28,0),MATCH(W$5,'Предельники 2022'!$C$3:$X$3,0)),"")</f>
        <v/>
      </c>
      <c r="X116" s="53" t="str">
        <f>IF(ISNUMBER('Форма 1'!AP116),ROUND('Форма 1'!$I116*VLOOKUP('Форма 1'!$G116,'Предельники 2022'!$B$4:$X$28,'Форма 1'!AP$7),2),"")</f>
        <v/>
      </c>
      <c r="Y116" s="53" t="str">
        <f>IF(ISNUMBER('Форма 1'!AQ116),ROUND('Форма 1'!$I116*VLOOKUP('Форма 1'!$G116,'Предельники 2022'!$B$4:$X$28,'Форма 1'!AQ$7),2),"")</f>
        <v/>
      </c>
      <c r="Z116" s="53" t="str">
        <f>IF(ISNUMBER('Форма 1'!AR116),ROUND('Форма 1'!$I116*VLOOKUP('Форма 1'!$G116,'Предельники 2022'!$B$4:$X$28,'Форма 1'!AR$7),2),"")</f>
        <v/>
      </c>
      <c r="AA116" s="55"/>
    </row>
    <row r="117" spans="1:27" x14ac:dyDescent="0.25">
      <c r="A117" s="52">
        <f t="shared" si="11"/>
        <v>3</v>
      </c>
      <c r="B117" s="94" t="str">
        <f>IF(ISBLANK('Форма 1'!B117),"",'Форма 1'!B117)</f>
        <v>Добрянский городской округ Пермского края</v>
      </c>
      <c r="C117" s="161" t="str">
        <f>IF(ISBLANK('Форма 1'!C117),"",'Форма 1'!C117)</f>
        <v>пгт Полазна, ул. Дружбы, д. 12</v>
      </c>
      <c r="D117" s="51">
        <f>IF(ISBLANK(C117),"Введите адрес",IF(C117='Форма 1'!C117,SUM(E117:K117,M117:S117,X117:AA117),"Ошибка в адресе!"))</f>
        <v>26947712.620000001</v>
      </c>
      <c r="E117" s="53" t="str">
        <f>IF(ISNUMBER('Форма 1'!X117),ROUND('Форма 1'!$I117*VLOOKUP('Форма 1'!$G117,'Предельники 2022'!$B$4:$X$28,'Форма 1'!X$7),2),"")</f>
        <v/>
      </c>
      <c r="F117" s="53" t="str">
        <f>IF(ISNUMBER('Форма 1'!Y117),ROUND('Форма 1'!$I117*VLOOKUP('Форма 1'!$G117,'Предельники 2022'!$B$4:$X$28,'Форма 1'!Y$7),2),"")</f>
        <v/>
      </c>
      <c r="G117" s="53" t="str">
        <f>IF(ISNUMBER('Форма 1'!Z117),ROUND('Форма 1'!$I117*VLOOKUP('Форма 1'!$G117,'Предельники 2022'!$B$4:$X$28,'Форма 1'!Z$7),2),"")</f>
        <v/>
      </c>
      <c r="H117" s="53" t="str">
        <f>IF(ISNUMBER('Форма 1'!AA117),ROUND('Форма 1'!$I117*VLOOKUP('Форма 1'!$G117,'Предельники 2022'!$B$4:$X$28,'Форма 1'!AA$7),2),"")</f>
        <v/>
      </c>
      <c r="I117" s="53" t="str">
        <f>IF(ISNUMBER('Форма 1'!AB117),ROUND('Форма 1'!$I117*VLOOKUP('Форма 1'!$G117,'Предельники 2022'!$B$4:$X$28,'Форма 1'!AB$7),2),"")</f>
        <v/>
      </c>
      <c r="J117" s="53" t="str">
        <f>IF(ISNUMBER('Форма 1'!AC117),ROUND('Форма 1'!$I117*VLOOKUP('Форма 1'!$G117,'Предельники 2022'!$B$4:$X$28,'Форма 1'!AC$7),2),"")</f>
        <v/>
      </c>
      <c r="K117" s="53" t="str">
        <f>IF(ISNUMBER('Форма 1'!AD117),ROUND('Форма 1'!$I117*VLOOKUP('Форма 1'!$G117,'Предельники 2022'!$B$4:$X$28,'Форма 1'!AD$7),2),"")</f>
        <v/>
      </c>
      <c r="L117" s="54" t="str">
        <f>IF(ISBLANK('Форма 1'!AE117),"",'Форма 1'!AE117)</f>
        <v/>
      </c>
      <c r="M117" s="55" t="str">
        <f>IF(ISBLANK('Форма 1'!AF117),"",'Форма 1'!AF117)</f>
        <v/>
      </c>
      <c r="N117" s="53">
        <f>IF(ISNUMBER('Форма 1'!AG117),ROUND('Форма 1'!$I117*VLOOKUP('Форма 1'!$G117,'Предельники 2022'!$B$4:$X$28,'Форма 1'!AG$7),2),"")</f>
        <v>26947712.620000001</v>
      </c>
      <c r="O117" s="53" t="str">
        <f>IF(ISNUMBER('Форма 1'!$AH117),ROUND('Форма 1'!$I117*VLOOKUP('Форма 1'!$G117,'Предельники 2022'!$B$4:$X$28,'Форма 1'!$AH$7,0),2),"")</f>
        <v/>
      </c>
      <c r="P117" s="53" t="str">
        <f>IF(ISNUMBER('Форма 1'!$AI117),ROUND('Форма 1'!$I117*VLOOKUP('Форма 1'!$G117,'Предельники 2022'!$B$4:$X$28,'Форма 1'!$AI$7,0),2),"")</f>
        <v/>
      </c>
      <c r="Q117" s="53" t="str">
        <f>IF(ISNUMBER('Форма 1'!$AJ117),ROUND('Форма 1'!$I117*VLOOKUP('Форма 1'!$G117,'Предельники 2022'!$B$4:$X$28,'Форма 1'!$AJ$7,0),2),"")</f>
        <v/>
      </c>
      <c r="R117" s="53" t="str">
        <f>IF(ISNUMBER('Форма 1'!AK117),ROUND('Форма 1'!$I117*VLOOKUP('Форма 1'!$G117,'Предельники 2022'!$B$4:$X$28,'Форма 1'!AK$7),2),"")</f>
        <v/>
      </c>
      <c r="S117" s="55" t="str">
        <f t="shared" si="10"/>
        <v/>
      </c>
      <c r="T117" s="55" t="str">
        <f>IF(ISNUMBER('Форма 1'!AL117),INDEX('Предельники 2022'!$C$4:$X$28,MATCH('Форма 1'!$H117,'Предельники 2022'!$B$4:$B$28,0),MATCH(T$5,'Предельники 2022'!$C$3:$X$3,0)),"")</f>
        <v/>
      </c>
      <c r="U117" s="55" t="str">
        <f>IF(ISNUMBER('Форма 1'!AM117),INDEX('Предельники 2022'!$C$4:$X$28,MATCH('Форма 1'!$H117,'Предельники 2022'!$B$4:$B$28,0),MATCH(U$5,'Предельники 2022'!$C$3:$X$3,0)),"")</f>
        <v/>
      </c>
      <c r="V117" s="55" t="str">
        <f>IF(ISNUMBER('Форма 1'!AN117),INDEX('Предельники 2022'!$C$4:$X$28,MATCH('Форма 1'!$H117,'Предельники 2022'!$B$4:$B$28,0),MATCH(V$5,'Предельники 2022'!$C$3:$X$3,0)),"")</f>
        <v/>
      </c>
      <c r="W117" s="55" t="str">
        <f>IF(ISNUMBER('Форма 1'!AO117),INDEX('Предельники 2022'!$C$4:$X$28,MATCH('Форма 1'!$H117,'Предельники 2022'!$B$4:$B$28,0),MATCH(W$5,'Предельники 2022'!$C$3:$X$3,0)),"")</f>
        <v/>
      </c>
      <c r="X117" s="53" t="str">
        <f>IF(ISNUMBER('Форма 1'!AP117),ROUND('Форма 1'!$I117*VLOOKUP('Форма 1'!$G117,'Предельники 2022'!$B$4:$X$28,'Форма 1'!AP$7),2),"")</f>
        <v/>
      </c>
      <c r="Y117" s="53" t="str">
        <f>IF(ISNUMBER('Форма 1'!AQ117),ROUND('Форма 1'!$I117*VLOOKUP('Форма 1'!$G117,'Предельники 2022'!$B$4:$X$28,'Форма 1'!AQ$7),2),"")</f>
        <v/>
      </c>
      <c r="Z117" s="53" t="str">
        <f>IF(ISNUMBER('Форма 1'!AR117),ROUND('Форма 1'!$I117*VLOOKUP('Форма 1'!$G117,'Предельники 2022'!$B$4:$X$28,'Форма 1'!AR$7),2),"")</f>
        <v/>
      </c>
      <c r="AA117" s="55"/>
    </row>
    <row r="118" spans="1:27" ht="15.75" x14ac:dyDescent="0.25">
      <c r="A118" s="178">
        <f t="shared" si="11"/>
        <v>0</v>
      </c>
      <c r="B118" s="179" t="str">
        <f>IF(ISBLANK('Форма 1'!B118),"",'Форма 1'!B118)</f>
        <v/>
      </c>
      <c r="C118" s="38" t="str">
        <f>IF(ISBLANK('Форма 1'!C118),"",'Форма 1'!C118)</f>
        <v>Ильинский городской округ Пермского края</v>
      </c>
      <c r="D118" s="39">
        <f>IF(ISBLANK(C118),"Введите адрес",IF(C118='Форма 1'!C118,SUM(E118:K118,M118:S118,X118:AA118),"Ошибка в адресе!"))</f>
        <v>408971.55</v>
      </c>
      <c r="E118" s="39">
        <f>SUM(E119)</f>
        <v>408971.55</v>
      </c>
      <c r="F118" s="39">
        <f t="shared" ref="F118:Z118" si="14">SUM(F119)</f>
        <v>0</v>
      </c>
      <c r="G118" s="39">
        <f t="shared" si="14"/>
        <v>0</v>
      </c>
      <c r="H118" s="39">
        <f t="shared" si="14"/>
        <v>0</v>
      </c>
      <c r="I118" s="39">
        <f t="shared" si="14"/>
        <v>0</v>
      </c>
      <c r="J118" s="39">
        <f t="shared" si="14"/>
        <v>0</v>
      </c>
      <c r="K118" s="39">
        <f t="shared" si="14"/>
        <v>0</v>
      </c>
      <c r="L118" s="145">
        <f t="shared" si="14"/>
        <v>0</v>
      </c>
      <c r="M118" s="39">
        <f t="shared" si="14"/>
        <v>0</v>
      </c>
      <c r="N118" s="39">
        <f t="shared" si="14"/>
        <v>0</v>
      </c>
      <c r="O118" s="39">
        <f t="shared" si="14"/>
        <v>0</v>
      </c>
      <c r="P118" s="39">
        <f t="shared" si="14"/>
        <v>0</v>
      </c>
      <c r="Q118" s="39">
        <f t="shared" si="14"/>
        <v>0</v>
      </c>
      <c r="R118" s="39">
        <f t="shared" si="14"/>
        <v>0</v>
      </c>
      <c r="S118" s="39">
        <f t="shared" si="14"/>
        <v>0</v>
      </c>
      <c r="T118" s="39">
        <f t="shared" si="14"/>
        <v>0</v>
      </c>
      <c r="U118" s="39">
        <f t="shared" si="14"/>
        <v>0</v>
      </c>
      <c r="V118" s="39">
        <f t="shared" si="14"/>
        <v>0</v>
      </c>
      <c r="W118" s="39">
        <f t="shared" si="14"/>
        <v>0</v>
      </c>
      <c r="X118" s="39">
        <f t="shared" si="14"/>
        <v>0</v>
      </c>
      <c r="Y118" s="39">
        <f t="shared" si="14"/>
        <v>0</v>
      </c>
      <c r="Z118" s="39">
        <f t="shared" si="14"/>
        <v>0</v>
      </c>
      <c r="AA118" s="39"/>
    </row>
    <row r="119" spans="1:27" x14ac:dyDescent="0.25">
      <c r="A119" s="52">
        <f t="shared" si="11"/>
        <v>1</v>
      </c>
      <c r="B119" s="94" t="str">
        <f>IF(ISBLANK('Форма 1'!B119),"",'Форма 1'!B119)</f>
        <v>Ильинский городской округ Пермского края</v>
      </c>
      <c r="C119" s="161" t="str">
        <f>IF(ISBLANK('Форма 1'!C119),"",'Форма 1'!C119)</f>
        <v>п. Ильинский, ул. Бутырина, д. 5</v>
      </c>
      <c r="D119" s="51">
        <f>IF(ISBLANK(C119),"Введите адрес",IF(C119='Форма 1'!C119,SUM(E119:K119,M119:S119,X119:AA119),"Ошибка в адресе!"))</f>
        <v>408971.55</v>
      </c>
      <c r="E119" s="53">
        <f>IF(ISNUMBER('Форма 1'!X119),ROUND('Форма 1'!$I119*VLOOKUP('Форма 1'!$G119,'Предельники 2022'!$B$4:$X$28,'Форма 1'!X$7),2),"")</f>
        <v>408971.55</v>
      </c>
      <c r="F119" s="53" t="str">
        <f>IF(ISNUMBER('Форма 1'!Y119),ROUND('Форма 1'!$I119*VLOOKUP('Форма 1'!$G119,'Предельники 2022'!$B$4:$X$28,'Форма 1'!Y$7),2),"")</f>
        <v/>
      </c>
      <c r="G119" s="53" t="str">
        <f>IF(ISNUMBER('Форма 1'!Z119),ROUND('Форма 1'!$I119*VLOOKUP('Форма 1'!$G119,'Предельники 2022'!$B$4:$X$28,'Форма 1'!Z$7),2),"")</f>
        <v/>
      </c>
      <c r="H119" s="53" t="str">
        <f>IF(ISNUMBER('Форма 1'!AA119),ROUND('Форма 1'!$I119*VLOOKUP('Форма 1'!$G119,'Предельники 2022'!$B$4:$X$28,'Форма 1'!AA$7),2),"")</f>
        <v/>
      </c>
      <c r="I119" s="53" t="str">
        <f>IF(ISNUMBER('Форма 1'!AB119),ROUND('Форма 1'!$I119*VLOOKUP('Форма 1'!$G119,'Предельники 2022'!$B$4:$X$28,'Форма 1'!AB$7),2),"")</f>
        <v/>
      </c>
      <c r="J119" s="53" t="str">
        <f>IF(ISNUMBER('Форма 1'!AC119),ROUND('Форма 1'!$I119*VLOOKUP('Форма 1'!$G119,'Предельники 2022'!$B$4:$X$28,'Форма 1'!AC$7),2),"")</f>
        <v/>
      </c>
      <c r="K119" s="53" t="str">
        <f>IF(ISNUMBER('Форма 1'!AD119),ROUND('Форма 1'!$I119*VLOOKUP('Форма 1'!$G119,'Предельники 2022'!$B$4:$X$28,'Форма 1'!AD$7),2),"")</f>
        <v/>
      </c>
      <c r="L119" s="54" t="str">
        <f>IF(ISBLANK('Форма 1'!AE119),"",'Форма 1'!AE119)</f>
        <v/>
      </c>
      <c r="M119" s="55" t="str">
        <f>IF(ISBLANK('Форма 1'!AF119),"",'Форма 1'!AF119)</f>
        <v/>
      </c>
      <c r="N119" s="53" t="str">
        <f>IF(ISNUMBER('Форма 1'!AG119),ROUND('Форма 1'!$I119*VLOOKUP('Форма 1'!$G119,'Предельники 2022'!$B$4:$X$28,'Форма 1'!AG$7),2),"")</f>
        <v/>
      </c>
      <c r="O119" s="53" t="str">
        <f>IF(ISNUMBER('Форма 1'!$AH119),ROUND('Форма 1'!$I119*VLOOKUP('Форма 1'!$G119,'Предельники 2022'!$B$4:$X$28,'Форма 1'!$AH$7,0),2),"")</f>
        <v/>
      </c>
      <c r="P119" s="53" t="str">
        <f>IF(ISNUMBER('Форма 1'!$AI119),ROUND('Форма 1'!$I119*VLOOKUP('Форма 1'!$G119,'Предельники 2022'!$B$4:$X$28,'Форма 1'!$AI$7,0),2),"")</f>
        <v/>
      </c>
      <c r="Q119" s="53" t="str">
        <f>IF(ISNUMBER('Форма 1'!$AJ119),ROUND('Форма 1'!$I119*VLOOKUP('Форма 1'!$G119,'Предельники 2022'!$B$4:$X$28,'Форма 1'!$AJ$7,0),2),"")</f>
        <v/>
      </c>
      <c r="R119" s="53" t="str">
        <f>IF(ISNUMBER('Форма 1'!AK119),ROUND('Форма 1'!$I119*VLOOKUP('Форма 1'!$G119,'Предельники 2022'!$B$4:$X$28,'Форма 1'!AK$7),2),"")</f>
        <v/>
      </c>
      <c r="S119" s="55" t="str">
        <f t="shared" si="10"/>
        <v/>
      </c>
      <c r="T119" s="55" t="str">
        <f>IF(ISNUMBER('Форма 1'!AL119),INDEX('Предельники 2022'!$C$4:$X$28,MATCH('Форма 1'!$H119,'Предельники 2022'!$B$4:$B$28,0),MATCH(T$5,'Предельники 2022'!$C$3:$X$3,0)),"")</f>
        <v/>
      </c>
      <c r="U119" s="55" t="str">
        <f>IF(ISNUMBER('Форма 1'!AM119),INDEX('Предельники 2022'!$C$4:$X$28,MATCH('Форма 1'!$H119,'Предельники 2022'!$B$4:$B$28,0),MATCH(U$5,'Предельники 2022'!$C$3:$X$3,0)),"")</f>
        <v/>
      </c>
      <c r="V119" s="55" t="str">
        <f>IF(ISNUMBER('Форма 1'!AN119),INDEX('Предельники 2022'!$C$4:$X$28,MATCH('Форма 1'!$H119,'Предельники 2022'!$B$4:$B$28,0),MATCH(V$5,'Предельники 2022'!$C$3:$X$3,0)),"")</f>
        <v/>
      </c>
      <c r="W119" s="55" t="str">
        <f>IF(ISNUMBER('Форма 1'!AO119),INDEX('Предельники 2022'!$C$4:$X$28,MATCH('Форма 1'!$H119,'Предельники 2022'!$B$4:$B$28,0),MATCH(W$5,'Предельники 2022'!$C$3:$X$3,0)),"")</f>
        <v/>
      </c>
      <c r="X119" s="53" t="str">
        <f>IF(ISNUMBER('Форма 1'!AP119),ROUND('Форма 1'!$I119*VLOOKUP('Форма 1'!$G119,'Предельники 2022'!$B$4:$X$28,'Форма 1'!AP$7),2),"")</f>
        <v/>
      </c>
      <c r="Y119" s="53" t="str">
        <f>IF(ISNUMBER('Форма 1'!AQ119),ROUND('Форма 1'!$I119*VLOOKUP('Форма 1'!$G119,'Предельники 2022'!$B$4:$X$28,'Форма 1'!AQ$7),2),"")</f>
        <v/>
      </c>
      <c r="Z119" s="53" t="str">
        <f>IF(ISNUMBER('Форма 1'!AR119),ROUND('Форма 1'!$I119*VLOOKUP('Форма 1'!$G119,'Предельники 2022'!$B$4:$X$28,'Форма 1'!AR$7),2),"")</f>
        <v/>
      </c>
      <c r="AA119" s="55"/>
    </row>
    <row r="120" spans="1:27" ht="15.75" x14ac:dyDescent="0.25">
      <c r="A120" s="178">
        <f t="shared" si="11"/>
        <v>0</v>
      </c>
      <c r="B120" s="179" t="str">
        <f>IF(ISBLANK('Форма 1'!B120),"",'Форма 1'!B120)</f>
        <v/>
      </c>
      <c r="C120" s="38" t="str">
        <f>IF(ISBLANK('Форма 1'!C120),"",'Форма 1'!C120)</f>
        <v>Карагайский муниципальный округ Пермского края</v>
      </c>
      <c r="D120" s="39">
        <f>IF(ISBLANK(C120),"Введите адрес",IF(C120='Форма 1'!C120,SUM(E120:K120,M120:S120,X120:AA120),"Ошибка в адресе!"))</f>
        <v>2371975.7599999998</v>
      </c>
      <c r="E120" s="39">
        <f>SUM(E121)</f>
        <v>0</v>
      </c>
      <c r="F120" s="39">
        <f t="shared" ref="F120:Z120" si="15">SUM(F121)</f>
        <v>0</v>
      </c>
      <c r="G120" s="39">
        <f t="shared" si="15"/>
        <v>0</v>
      </c>
      <c r="H120" s="39">
        <f t="shared" si="15"/>
        <v>0</v>
      </c>
      <c r="I120" s="39">
        <f t="shared" si="15"/>
        <v>0</v>
      </c>
      <c r="J120" s="39">
        <f t="shared" si="15"/>
        <v>0</v>
      </c>
      <c r="K120" s="39">
        <f t="shared" si="15"/>
        <v>0</v>
      </c>
      <c r="L120" s="145">
        <f t="shared" si="15"/>
        <v>0</v>
      </c>
      <c r="M120" s="39">
        <f t="shared" si="15"/>
        <v>0</v>
      </c>
      <c r="N120" s="39">
        <f t="shared" si="15"/>
        <v>0</v>
      </c>
      <c r="O120" s="39">
        <f t="shared" si="15"/>
        <v>1939858.24</v>
      </c>
      <c r="P120" s="39">
        <f t="shared" si="15"/>
        <v>0</v>
      </c>
      <c r="Q120" s="39">
        <f t="shared" si="15"/>
        <v>0</v>
      </c>
      <c r="R120" s="39">
        <f t="shared" si="15"/>
        <v>432117.52</v>
      </c>
      <c r="S120" s="39">
        <f t="shared" si="15"/>
        <v>0</v>
      </c>
      <c r="T120" s="39">
        <f t="shared" si="15"/>
        <v>0</v>
      </c>
      <c r="U120" s="39">
        <f t="shared" si="15"/>
        <v>0</v>
      </c>
      <c r="V120" s="39">
        <f t="shared" si="15"/>
        <v>0</v>
      </c>
      <c r="W120" s="39">
        <f t="shared" si="15"/>
        <v>0</v>
      </c>
      <c r="X120" s="39">
        <f t="shared" si="15"/>
        <v>0</v>
      </c>
      <c r="Y120" s="39">
        <f t="shared" si="15"/>
        <v>0</v>
      </c>
      <c r="Z120" s="39">
        <f t="shared" si="15"/>
        <v>0</v>
      </c>
      <c r="AA120" s="39"/>
    </row>
    <row r="121" spans="1:27" x14ac:dyDescent="0.25">
      <c r="A121" s="52">
        <f t="shared" si="11"/>
        <v>1</v>
      </c>
      <c r="B121" s="94" t="str">
        <f>IF(ISBLANK('Форма 1'!B121),"",'Форма 1'!B121)</f>
        <v>Карагайский муниципальный округ Пермского края</v>
      </c>
      <c r="C121" s="161" t="str">
        <f>IF(ISBLANK('Форма 1'!C121),"",'Форма 1'!C121)</f>
        <v>п. Менделеево, ул. Ленина, д. 31</v>
      </c>
      <c r="D121" s="51">
        <f>IF(ISBLANK(C121),"Введите адрес",IF(C121='Форма 1'!C121,SUM(E121:K121,M121:S121,X121:AA121),"Ошибка в адресе!"))</f>
        <v>2371975.7599999998</v>
      </c>
      <c r="E121" s="53" t="str">
        <f>IF(ISNUMBER('Форма 1'!X121),ROUND('Форма 1'!$I121*VLOOKUP('Форма 1'!$G121,'Предельники 2022'!$B$4:$X$28,'Форма 1'!X$7),2),"")</f>
        <v/>
      </c>
      <c r="F121" s="53" t="str">
        <f>IF(ISNUMBER('Форма 1'!Y121),ROUND('Форма 1'!$I121*VLOOKUP('Форма 1'!$G121,'Предельники 2022'!$B$4:$X$28,'Форма 1'!Y$7),2),"")</f>
        <v/>
      </c>
      <c r="G121" s="53" t="str">
        <f>IF(ISNUMBER('Форма 1'!Z121),ROUND('Форма 1'!$I121*VLOOKUP('Форма 1'!$G121,'Предельники 2022'!$B$4:$X$28,'Форма 1'!Z$7),2),"")</f>
        <v/>
      </c>
      <c r="H121" s="53" t="str">
        <f>IF(ISNUMBER('Форма 1'!AA121),ROUND('Форма 1'!$I121*VLOOKUP('Форма 1'!$G121,'Предельники 2022'!$B$4:$X$28,'Форма 1'!AA$7),2),"")</f>
        <v/>
      </c>
      <c r="I121" s="53" t="str">
        <f>IF(ISNUMBER('Форма 1'!AB121),ROUND('Форма 1'!$I121*VLOOKUP('Форма 1'!$G121,'Предельники 2022'!$B$4:$X$28,'Форма 1'!AB$7),2),"")</f>
        <v/>
      </c>
      <c r="J121" s="53" t="str">
        <f>IF(ISNUMBER('Форма 1'!AC121),ROUND('Форма 1'!$I121*VLOOKUP('Форма 1'!$G121,'Предельники 2022'!$B$4:$X$28,'Форма 1'!AC$7),2),"")</f>
        <v/>
      </c>
      <c r="K121" s="53" t="str">
        <f>IF(ISNUMBER('Форма 1'!AD121),ROUND('Форма 1'!$I121*VLOOKUP('Форма 1'!$G121,'Предельники 2022'!$B$4:$X$28,'Форма 1'!AD$7),2),"")</f>
        <v/>
      </c>
      <c r="L121" s="54" t="str">
        <f>IF(ISBLANK('Форма 1'!AE121),"",'Форма 1'!AE121)</f>
        <v/>
      </c>
      <c r="M121" s="55" t="str">
        <f>IF(ISBLANK('Форма 1'!AF121),"",'Форма 1'!AF121)</f>
        <v/>
      </c>
      <c r="N121" s="53" t="str">
        <f>IF(ISNUMBER('Форма 1'!AG121),ROUND('Форма 1'!$I121*VLOOKUP('Форма 1'!$G121,'Предельники 2022'!$B$4:$X$28,'Форма 1'!AG$7),2),"")</f>
        <v/>
      </c>
      <c r="O121" s="53">
        <f>IF(ISNUMBER('Форма 1'!$AH121),ROUND('Форма 1'!$I121*VLOOKUP('Форма 1'!$G121,'Предельники 2022'!$B$4:$X$28,'Форма 1'!$AH$7,0),2),"")</f>
        <v>1939858.24</v>
      </c>
      <c r="P121" s="53" t="str">
        <f>IF(ISNUMBER('Форма 1'!$AI121),ROUND('Форма 1'!$I121*VLOOKUP('Форма 1'!$G121,'Предельники 2022'!$B$4:$X$28,'Форма 1'!$AI$7,0),2),"")</f>
        <v/>
      </c>
      <c r="Q121" s="53" t="str">
        <f>IF(ISNUMBER('Форма 1'!$AJ121),ROUND('Форма 1'!$I121*VLOOKUP('Форма 1'!$G121,'Предельники 2022'!$B$4:$X$28,'Форма 1'!$AJ$7,0),2),"")</f>
        <v/>
      </c>
      <c r="R121" s="53">
        <f>IF(ISNUMBER('Форма 1'!AK121),ROUND('Форма 1'!$I121*VLOOKUP('Форма 1'!$G121,'Предельники 2022'!$B$4:$X$28,'Форма 1'!AK$7),2),"")</f>
        <v>432117.52</v>
      </c>
      <c r="S121" s="55" t="str">
        <f t="shared" si="10"/>
        <v/>
      </c>
      <c r="T121" s="55" t="str">
        <f>IF(ISNUMBER('Форма 1'!AL121),INDEX('Предельники 2022'!$C$4:$X$28,MATCH('Форма 1'!$H121,'Предельники 2022'!$B$4:$B$28,0),MATCH(T$5,'Предельники 2022'!$C$3:$X$3,0)),"")</f>
        <v/>
      </c>
      <c r="U121" s="55" t="str">
        <f>IF(ISNUMBER('Форма 1'!AM121),INDEX('Предельники 2022'!$C$4:$X$28,MATCH('Форма 1'!$H121,'Предельники 2022'!$B$4:$B$28,0),MATCH(U$5,'Предельники 2022'!$C$3:$X$3,0)),"")</f>
        <v/>
      </c>
      <c r="V121" s="55" t="str">
        <f>IF(ISNUMBER('Форма 1'!AN121),INDEX('Предельники 2022'!$C$4:$X$28,MATCH('Форма 1'!$H121,'Предельники 2022'!$B$4:$B$28,0),MATCH(V$5,'Предельники 2022'!$C$3:$X$3,0)),"")</f>
        <v/>
      </c>
      <c r="W121" s="55" t="str">
        <f>IF(ISNUMBER('Форма 1'!AO121),INDEX('Предельники 2022'!$C$4:$X$28,MATCH('Форма 1'!$H121,'Предельники 2022'!$B$4:$B$28,0),MATCH(W$5,'Предельники 2022'!$C$3:$X$3,0)),"")</f>
        <v/>
      </c>
      <c r="X121" s="53" t="str">
        <f>IF(ISNUMBER('Форма 1'!AP121),ROUND('Форма 1'!$I121*VLOOKUP('Форма 1'!$G121,'Предельники 2022'!$B$4:$X$28,'Форма 1'!AP$7),2),"")</f>
        <v/>
      </c>
      <c r="Y121" s="53" t="str">
        <f>IF(ISNUMBER('Форма 1'!AQ121),ROUND('Форма 1'!$I121*VLOOKUP('Форма 1'!$G121,'Предельники 2022'!$B$4:$X$28,'Форма 1'!AQ$7),2),"")</f>
        <v/>
      </c>
      <c r="Z121" s="53" t="str">
        <f>IF(ISNUMBER('Форма 1'!AR121),ROUND('Форма 1'!$I121*VLOOKUP('Форма 1'!$G121,'Предельники 2022'!$B$4:$X$28,'Форма 1'!AR$7),2),"")</f>
        <v/>
      </c>
      <c r="AA121" s="55"/>
    </row>
    <row r="122" spans="1:27" ht="15.75" x14ac:dyDescent="0.25">
      <c r="A122" s="178">
        <f>IF(NOT(ISERROR("Пермского края"=MID(C122,FIND("Пермского края",C122),14)))=$C$1,0,IF(NOT(ISERROR("город Пермь"=MID(C122,FIND("город Пермь",C122),11)))=$C$1,0,IF(NOT(ISERROR("Итого"=MID(C122,FIND("Итого",C122),5)))=$C$1,0,IF(NOT(ISERROR("Всего"=MID(C122,FIND("Всего",C122),5)))=$C$1,0,#REF!+1))))</f>
        <v>0</v>
      </c>
      <c r="B122" s="179" t="str">
        <f>IF(ISBLANK('Форма 1'!B122),"",'Форма 1'!B122)</f>
        <v/>
      </c>
      <c r="C122" s="38" t="str">
        <f>IF(ISBLANK('Форма 1'!C122),"",'Форма 1'!C122)</f>
        <v>Краснокамский городской округ Пермского края</v>
      </c>
      <c r="D122" s="39">
        <f>IF(ISBLANK(C122),"Введите адрес",IF(C122='Форма 1'!C122,SUM(E122:K122,M122:S122,X122:AA122),"Ошибка в адресе!"))</f>
        <v>154055736.03</v>
      </c>
      <c r="E122" s="39">
        <f>SUM(E123:E134)</f>
        <v>4912410.1700000009</v>
      </c>
      <c r="F122" s="39">
        <f t="shared" ref="F122:Z122" si="16">SUM(F123:F134)</f>
        <v>23574936.780000001</v>
      </c>
      <c r="G122" s="39">
        <f t="shared" si="16"/>
        <v>0</v>
      </c>
      <c r="H122" s="39">
        <f t="shared" si="16"/>
        <v>1222366.48</v>
      </c>
      <c r="I122" s="39">
        <f t="shared" si="16"/>
        <v>1565822.64</v>
      </c>
      <c r="J122" s="39">
        <f t="shared" si="16"/>
        <v>1663919.08</v>
      </c>
      <c r="K122" s="39">
        <f t="shared" si="16"/>
        <v>0</v>
      </c>
      <c r="L122" s="145">
        <f t="shared" si="16"/>
        <v>0</v>
      </c>
      <c r="M122" s="39">
        <f t="shared" si="16"/>
        <v>0</v>
      </c>
      <c r="N122" s="39">
        <f t="shared" si="16"/>
        <v>91890473.919999987</v>
      </c>
      <c r="O122" s="39">
        <f t="shared" si="16"/>
        <v>29225806.960000001</v>
      </c>
      <c r="P122" s="39">
        <f t="shared" si="16"/>
        <v>0</v>
      </c>
      <c r="Q122" s="39">
        <f t="shared" si="16"/>
        <v>0</v>
      </c>
      <c r="R122" s="39">
        <f t="shared" si="16"/>
        <v>0</v>
      </c>
      <c r="S122" s="39">
        <f t="shared" si="16"/>
        <v>0</v>
      </c>
      <c r="T122" s="39">
        <f t="shared" si="16"/>
        <v>0</v>
      </c>
      <c r="U122" s="39">
        <f t="shared" si="16"/>
        <v>0</v>
      </c>
      <c r="V122" s="39">
        <f t="shared" si="16"/>
        <v>0</v>
      </c>
      <c r="W122" s="39">
        <f t="shared" si="16"/>
        <v>0</v>
      </c>
      <c r="X122" s="39">
        <f t="shared" si="16"/>
        <v>0</v>
      </c>
      <c r="Y122" s="39">
        <f t="shared" si="16"/>
        <v>0</v>
      </c>
      <c r="Z122" s="39">
        <f t="shared" si="16"/>
        <v>0</v>
      </c>
      <c r="AA122" s="39"/>
    </row>
    <row r="123" spans="1:27" x14ac:dyDescent="0.25">
      <c r="A123" s="52">
        <f t="shared" si="11"/>
        <v>1</v>
      </c>
      <c r="B123" s="94" t="str">
        <f>IF(ISBLANK('Форма 1'!B123),"",'Форма 1'!B123)</f>
        <v>Краснокамский городской округ Пермского края</v>
      </c>
      <c r="C123" s="161" t="str">
        <f>IF(ISBLANK('Форма 1'!C123),"",'Форма 1'!C123)</f>
        <v>г. Краснокамск, пер. Василия Шваи, д. 2</v>
      </c>
      <c r="D123" s="51">
        <f>IF(ISBLANK(C123),"Введите адрес",IF(C123='Форма 1'!C123,SUM(E123:K123,M123:S123,X123:AA123),"Ошибка в адресе!"))</f>
        <v>13970819.74</v>
      </c>
      <c r="E123" s="53" t="str">
        <f>IF(ISNUMBER('Форма 1'!X123),ROUND('Форма 1'!$I123*VLOOKUP('Форма 1'!$G123,'Предельники 2022'!$B$4:$X$28,'Форма 1'!X$7),2),"")</f>
        <v/>
      </c>
      <c r="F123" s="53" t="str">
        <f>IF(ISNUMBER('Форма 1'!Y123),ROUND('Форма 1'!$I123*VLOOKUP('Форма 1'!$G123,'Предельники 2022'!$B$4:$X$28,'Форма 1'!Y$7),2),"")</f>
        <v/>
      </c>
      <c r="G123" s="53" t="str">
        <f>IF(ISNUMBER('Форма 1'!Z123),ROUND('Форма 1'!$I123*VLOOKUP('Форма 1'!$G123,'Предельники 2022'!$B$4:$X$28,'Форма 1'!Z$7),2),"")</f>
        <v/>
      </c>
      <c r="H123" s="53" t="str">
        <f>IF(ISNUMBER('Форма 1'!AA123),ROUND('Форма 1'!$I123*VLOOKUP('Форма 1'!$G123,'Предельники 2022'!$B$4:$X$28,'Форма 1'!AA$7),2),"")</f>
        <v/>
      </c>
      <c r="I123" s="53" t="str">
        <f>IF(ISNUMBER('Форма 1'!AB123),ROUND('Форма 1'!$I123*VLOOKUP('Форма 1'!$G123,'Предельники 2022'!$B$4:$X$28,'Форма 1'!AB$7),2),"")</f>
        <v/>
      </c>
      <c r="J123" s="53" t="str">
        <f>IF(ISNUMBER('Форма 1'!AC123),ROUND('Форма 1'!$I123*VLOOKUP('Форма 1'!$G123,'Предельники 2022'!$B$4:$X$28,'Форма 1'!AC$7),2),"")</f>
        <v/>
      </c>
      <c r="K123" s="53" t="str">
        <f>IF(ISNUMBER('Форма 1'!AD123),ROUND('Форма 1'!$I123*VLOOKUP('Форма 1'!$G123,'Предельники 2022'!$B$4:$X$28,'Форма 1'!AD$7),2),"")</f>
        <v/>
      </c>
      <c r="L123" s="54" t="str">
        <f>IF(ISBLANK('Форма 1'!AE123),"",'Форма 1'!AE123)</f>
        <v/>
      </c>
      <c r="M123" s="55" t="str">
        <f>IF(ISBLANK('Форма 1'!AF123),"",'Форма 1'!AF123)</f>
        <v/>
      </c>
      <c r="N123" s="53">
        <f>IF(ISNUMBER('Форма 1'!AG123),ROUND('Форма 1'!$I123*VLOOKUP('Форма 1'!$G123,'Предельники 2022'!$B$4:$X$28,'Форма 1'!AG$7),2),"")</f>
        <v>13970819.74</v>
      </c>
      <c r="O123" s="53" t="str">
        <f>IF(ISNUMBER('Форма 1'!$AH123),ROUND('Форма 1'!$I123*VLOOKUP('Форма 1'!$G123,'Предельники 2022'!$B$4:$X$28,'Форма 1'!$AH$7,0),2),"")</f>
        <v/>
      </c>
      <c r="P123" s="53" t="str">
        <f>IF(ISNUMBER('Форма 1'!$AI123),ROUND('Форма 1'!$I123*VLOOKUP('Форма 1'!$G123,'Предельники 2022'!$B$4:$X$28,'Форма 1'!$AI$7,0),2),"")</f>
        <v/>
      </c>
      <c r="Q123" s="53" t="str">
        <f>IF(ISNUMBER('Форма 1'!$AJ123),ROUND('Форма 1'!$I123*VLOOKUP('Форма 1'!$G123,'Предельники 2022'!$B$4:$X$28,'Форма 1'!$AJ$7,0),2),"")</f>
        <v/>
      </c>
      <c r="R123" s="53" t="str">
        <f>IF(ISNUMBER('Форма 1'!AK123),ROUND('Форма 1'!$I123*VLOOKUP('Форма 1'!$G123,'Предельники 2022'!$B$4:$X$28,'Форма 1'!AK$7),2),"")</f>
        <v/>
      </c>
      <c r="S123" s="55" t="str">
        <f t="shared" si="10"/>
        <v/>
      </c>
      <c r="T123" s="55" t="str">
        <f>IF(ISNUMBER('Форма 1'!AL123),INDEX('Предельники 2022'!$C$4:$X$28,MATCH('Форма 1'!$H123,'Предельники 2022'!$B$4:$B$28,0),MATCH(T$5,'Предельники 2022'!$C$3:$X$3,0)),"")</f>
        <v/>
      </c>
      <c r="U123" s="55" t="str">
        <f>IF(ISNUMBER('Форма 1'!AM123),INDEX('Предельники 2022'!$C$4:$X$28,MATCH('Форма 1'!$H123,'Предельники 2022'!$B$4:$B$28,0),MATCH(U$5,'Предельники 2022'!$C$3:$X$3,0)),"")</f>
        <v/>
      </c>
      <c r="V123" s="55" t="str">
        <f>IF(ISNUMBER('Форма 1'!AN123),INDEX('Предельники 2022'!$C$4:$X$28,MATCH('Форма 1'!$H123,'Предельники 2022'!$B$4:$B$28,0),MATCH(V$5,'Предельники 2022'!$C$3:$X$3,0)),"")</f>
        <v/>
      </c>
      <c r="W123" s="55" t="str">
        <f>IF(ISNUMBER('Форма 1'!AO123),INDEX('Предельники 2022'!$C$4:$X$28,MATCH('Форма 1'!$H123,'Предельники 2022'!$B$4:$B$28,0),MATCH(W$5,'Предельники 2022'!$C$3:$X$3,0)),"")</f>
        <v/>
      </c>
      <c r="X123" s="53" t="str">
        <f>IF(ISNUMBER('Форма 1'!AP123),ROUND('Форма 1'!$I123*VLOOKUP('Форма 1'!$G123,'Предельники 2022'!$B$4:$X$28,'Форма 1'!AP$7),2),"")</f>
        <v/>
      </c>
      <c r="Y123" s="53" t="str">
        <f>IF(ISNUMBER('Форма 1'!AQ123),ROUND('Форма 1'!$I123*VLOOKUP('Форма 1'!$G123,'Предельники 2022'!$B$4:$X$28,'Форма 1'!AQ$7),2),"")</f>
        <v/>
      </c>
      <c r="Z123" s="53" t="str">
        <f>IF(ISNUMBER('Форма 1'!AR123),ROUND('Форма 1'!$I123*VLOOKUP('Форма 1'!$G123,'Предельники 2022'!$B$4:$X$28,'Форма 1'!AR$7),2),"")</f>
        <v/>
      </c>
      <c r="AA123" s="55"/>
    </row>
    <row r="124" spans="1:27" x14ac:dyDescent="0.25">
      <c r="A124" s="52">
        <f t="shared" si="11"/>
        <v>2</v>
      </c>
      <c r="B124" s="94" t="str">
        <f>IF(ISBLANK('Форма 1'!B124),"",'Форма 1'!B124)</f>
        <v>Краснокамский городской округ Пермского края</v>
      </c>
      <c r="C124" s="161" t="str">
        <f>IF(ISBLANK('Форма 1'!C124),"",'Форма 1'!C124)</f>
        <v>г. Краснокамск, пр-т Комсомольский, д. 16</v>
      </c>
      <c r="D124" s="51">
        <f>IF(ISBLANK(C124),"Введите адрес",IF(C124='Форма 1'!C124,SUM(E124:K124,M124:S124,X124:AA124),"Ошибка в адресе!"))</f>
        <v>29225806.960000001</v>
      </c>
      <c r="E124" s="53" t="str">
        <f>IF(ISNUMBER('Форма 1'!X124),ROUND('Форма 1'!$I124*VLOOKUP('Форма 1'!$G124,'Предельники 2022'!$B$4:$X$28,'Форма 1'!X$7),2),"")</f>
        <v/>
      </c>
      <c r="F124" s="53" t="str">
        <f>IF(ISNUMBER('Форма 1'!Y124),ROUND('Форма 1'!$I124*VLOOKUP('Форма 1'!$G124,'Предельники 2022'!$B$4:$X$28,'Форма 1'!Y$7),2),"")</f>
        <v/>
      </c>
      <c r="G124" s="53" t="str">
        <f>IF(ISNUMBER('Форма 1'!Z124),ROUND('Форма 1'!$I124*VLOOKUP('Форма 1'!$G124,'Предельники 2022'!$B$4:$X$28,'Форма 1'!Z$7),2),"")</f>
        <v/>
      </c>
      <c r="H124" s="53" t="str">
        <f>IF(ISNUMBER('Форма 1'!AA124),ROUND('Форма 1'!$I124*VLOOKUP('Форма 1'!$G124,'Предельники 2022'!$B$4:$X$28,'Форма 1'!AA$7),2),"")</f>
        <v/>
      </c>
      <c r="I124" s="53" t="str">
        <f>IF(ISNUMBER('Форма 1'!AB124),ROUND('Форма 1'!$I124*VLOOKUP('Форма 1'!$G124,'Предельники 2022'!$B$4:$X$28,'Форма 1'!AB$7),2),"")</f>
        <v/>
      </c>
      <c r="J124" s="53" t="str">
        <f>IF(ISNUMBER('Форма 1'!AC124),ROUND('Форма 1'!$I124*VLOOKUP('Форма 1'!$G124,'Предельники 2022'!$B$4:$X$28,'Форма 1'!AC$7),2),"")</f>
        <v/>
      </c>
      <c r="K124" s="53" t="str">
        <f>IF(ISNUMBER('Форма 1'!AD124),ROUND('Форма 1'!$I124*VLOOKUP('Форма 1'!$G124,'Предельники 2022'!$B$4:$X$28,'Форма 1'!AD$7),2),"")</f>
        <v/>
      </c>
      <c r="L124" s="54" t="str">
        <f>IF(ISBLANK('Форма 1'!AE124),"",'Форма 1'!AE124)</f>
        <v/>
      </c>
      <c r="M124" s="55" t="str">
        <f>IF(ISBLANK('Форма 1'!AF124),"",'Форма 1'!AF124)</f>
        <v/>
      </c>
      <c r="N124" s="53" t="str">
        <f>IF(ISNUMBER('Форма 1'!AG124),ROUND('Форма 1'!$I124*VLOOKUP('Форма 1'!$G124,'Предельники 2022'!$B$4:$X$28,'Форма 1'!AG$7),2),"")</f>
        <v/>
      </c>
      <c r="O124" s="53">
        <f>IF(ISNUMBER('Форма 1'!$AH124),ROUND('Форма 1'!$I124*VLOOKUP('Форма 1'!$G124,'Предельники 2022'!$B$4:$X$28,'Форма 1'!$AH$7,0),2),"")</f>
        <v>29225806.960000001</v>
      </c>
      <c r="P124" s="53" t="str">
        <f>IF(ISNUMBER('Форма 1'!$AI124),ROUND('Форма 1'!$I124*VLOOKUP('Форма 1'!$G124,'Предельники 2022'!$B$4:$X$28,'Форма 1'!$AI$7,0),2),"")</f>
        <v/>
      </c>
      <c r="Q124" s="53" t="str">
        <f>IF(ISNUMBER('Форма 1'!$AJ124),ROUND('Форма 1'!$I124*VLOOKUP('Форма 1'!$G124,'Предельники 2022'!$B$4:$X$28,'Форма 1'!$AJ$7,0),2),"")</f>
        <v/>
      </c>
      <c r="R124" s="53" t="str">
        <f>IF(ISNUMBER('Форма 1'!AK124),ROUND('Форма 1'!$I124*VLOOKUP('Форма 1'!$G124,'Предельники 2022'!$B$4:$X$28,'Форма 1'!AK$7),2),"")</f>
        <v/>
      </c>
      <c r="S124" s="55" t="str">
        <f t="shared" si="10"/>
        <v/>
      </c>
      <c r="T124" s="55" t="str">
        <f>IF(ISNUMBER('Форма 1'!AL124),INDEX('Предельники 2022'!$C$4:$X$28,MATCH('Форма 1'!$H124,'Предельники 2022'!$B$4:$B$28,0),MATCH(T$5,'Предельники 2022'!$C$3:$X$3,0)),"")</f>
        <v/>
      </c>
      <c r="U124" s="55" t="str">
        <f>IF(ISNUMBER('Форма 1'!AM124),INDEX('Предельники 2022'!$C$4:$X$28,MATCH('Форма 1'!$H124,'Предельники 2022'!$B$4:$B$28,0),MATCH(U$5,'Предельники 2022'!$C$3:$X$3,0)),"")</f>
        <v/>
      </c>
      <c r="V124" s="55" t="str">
        <f>IF(ISNUMBER('Форма 1'!AN124),INDEX('Предельники 2022'!$C$4:$X$28,MATCH('Форма 1'!$H124,'Предельники 2022'!$B$4:$B$28,0),MATCH(V$5,'Предельники 2022'!$C$3:$X$3,0)),"")</f>
        <v/>
      </c>
      <c r="W124" s="55" t="str">
        <f>IF(ISNUMBER('Форма 1'!AO124),INDEX('Предельники 2022'!$C$4:$X$28,MATCH('Форма 1'!$H124,'Предельники 2022'!$B$4:$B$28,0),MATCH(W$5,'Предельники 2022'!$C$3:$X$3,0)),"")</f>
        <v/>
      </c>
      <c r="X124" s="53" t="str">
        <f>IF(ISNUMBER('Форма 1'!AP124),ROUND('Форма 1'!$I124*VLOOKUP('Форма 1'!$G124,'Предельники 2022'!$B$4:$X$28,'Форма 1'!AP$7),2),"")</f>
        <v/>
      </c>
      <c r="Y124" s="53" t="str">
        <f>IF(ISNUMBER('Форма 1'!AQ124),ROUND('Форма 1'!$I124*VLOOKUP('Форма 1'!$G124,'Предельники 2022'!$B$4:$X$28,'Форма 1'!AQ$7),2),"")</f>
        <v/>
      </c>
      <c r="Z124" s="53" t="str">
        <f>IF(ISNUMBER('Форма 1'!AR124),ROUND('Форма 1'!$I124*VLOOKUP('Форма 1'!$G124,'Предельники 2022'!$B$4:$X$28,'Форма 1'!AR$7),2),"")</f>
        <v/>
      </c>
      <c r="AA124" s="55"/>
    </row>
    <row r="125" spans="1:27" x14ac:dyDescent="0.25">
      <c r="A125" s="52">
        <f t="shared" si="11"/>
        <v>3</v>
      </c>
      <c r="B125" s="94" t="str">
        <f>IF(ISBLANK('Форма 1'!B125),"",'Форма 1'!B125)</f>
        <v>Краснокамский городской округ Пермского края</v>
      </c>
      <c r="C125" s="161" t="str">
        <f>IF(ISBLANK('Форма 1'!C125),"",'Форма 1'!C125)</f>
        <v>г. Краснокамск, пр-т Мира, д. 7</v>
      </c>
      <c r="D125" s="51">
        <f>IF(ISBLANK(C125),"Введите адрес",IF(C125='Форма 1'!C125,SUM(E125:K125,M125:S125,X125:AA125),"Ошибка в адресе!"))</f>
        <v>12553562</v>
      </c>
      <c r="E125" s="53" t="str">
        <f>IF(ISNUMBER('Форма 1'!X125),ROUND('Форма 1'!$I125*VLOOKUP('Форма 1'!$G125,'Предельники 2022'!$B$4:$X$28,'Форма 1'!X$7),2),"")</f>
        <v/>
      </c>
      <c r="F125" s="53" t="str">
        <f>IF(ISNUMBER('Форма 1'!Y125),ROUND('Форма 1'!$I125*VLOOKUP('Форма 1'!$G125,'Предельники 2022'!$B$4:$X$28,'Форма 1'!Y$7),2),"")</f>
        <v/>
      </c>
      <c r="G125" s="53" t="str">
        <f>IF(ISNUMBER('Форма 1'!Z125),ROUND('Форма 1'!$I125*VLOOKUP('Форма 1'!$G125,'Предельники 2022'!$B$4:$X$28,'Форма 1'!Z$7),2),"")</f>
        <v/>
      </c>
      <c r="H125" s="53" t="str">
        <f>IF(ISNUMBER('Форма 1'!AA125),ROUND('Форма 1'!$I125*VLOOKUP('Форма 1'!$G125,'Предельники 2022'!$B$4:$X$28,'Форма 1'!AA$7),2),"")</f>
        <v/>
      </c>
      <c r="I125" s="53" t="str">
        <f>IF(ISNUMBER('Форма 1'!AB125),ROUND('Форма 1'!$I125*VLOOKUP('Форма 1'!$G125,'Предельники 2022'!$B$4:$X$28,'Форма 1'!AB$7),2),"")</f>
        <v/>
      </c>
      <c r="J125" s="53" t="str">
        <f>IF(ISNUMBER('Форма 1'!AC125),ROUND('Форма 1'!$I125*VLOOKUP('Форма 1'!$G125,'Предельники 2022'!$B$4:$X$28,'Форма 1'!AC$7),2),"")</f>
        <v/>
      </c>
      <c r="K125" s="53" t="str">
        <f>IF(ISNUMBER('Форма 1'!AD125),ROUND('Форма 1'!$I125*VLOOKUP('Форма 1'!$G125,'Предельники 2022'!$B$4:$X$28,'Форма 1'!AD$7),2),"")</f>
        <v/>
      </c>
      <c r="L125" s="54" t="str">
        <f>IF(ISBLANK('Форма 1'!AE125),"",'Форма 1'!AE125)</f>
        <v/>
      </c>
      <c r="M125" s="55" t="str">
        <f>IF(ISBLANK('Форма 1'!AF125),"",'Форма 1'!AF125)</f>
        <v/>
      </c>
      <c r="N125" s="53">
        <f>IF(ISNUMBER('Форма 1'!AG125),ROUND('Форма 1'!$I125*VLOOKUP('Форма 1'!$G125,'Предельники 2022'!$B$4:$X$28,'Форма 1'!AG$7),2),"")</f>
        <v>12553562</v>
      </c>
      <c r="O125" s="53" t="str">
        <f>IF(ISNUMBER('Форма 1'!$AH125),ROUND('Форма 1'!$I125*VLOOKUP('Форма 1'!$G125,'Предельники 2022'!$B$4:$X$28,'Форма 1'!$AH$7,0),2),"")</f>
        <v/>
      </c>
      <c r="P125" s="53" t="str">
        <f>IF(ISNUMBER('Форма 1'!$AI125),ROUND('Форма 1'!$I125*VLOOKUP('Форма 1'!$G125,'Предельники 2022'!$B$4:$X$28,'Форма 1'!$AI$7,0),2),"")</f>
        <v/>
      </c>
      <c r="Q125" s="53" t="str">
        <f>IF(ISNUMBER('Форма 1'!$AJ125),ROUND('Форма 1'!$I125*VLOOKUP('Форма 1'!$G125,'Предельники 2022'!$B$4:$X$28,'Форма 1'!$AJ$7,0),2),"")</f>
        <v/>
      </c>
      <c r="R125" s="53" t="str">
        <f>IF(ISNUMBER('Форма 1'!AK125),ROUND('Форма 1'!$I125*VLOOKUP('Форма 1'!$G125,'Предельники 2022'!$B$4:$X$28,'Форма 1'!AK$7),2),"")</f>
        <v/>
      </c>
      <c r="S125" s="55" t="str">
        <f t="shared" si="10"/>
        <v/>
      </c>
      <c r="T125" s="55" t="str">
        <f>IF(ISNUMBER('Форма 1'!AL125),INDEX('Предельники 2022'!$C$4:$X$28,MATCH('Форма 1'!$H125,'Предельники 2022'!$B$4:$B$28,0),MATCH(T$5,'Предельники 2022'!$C$3:$X$3,0)),"")</f>
        <v/>
      </c>
      <c r="U125" s="55" t="str">
        <f>IF(ISNUMBER('Форма 1'!AM125),INDEX('Предельники 2022'!$C$4:$X$28,MATCH('Форма 1'!$H125,'Предельники 2022'!$B$4:$B$28,0),MATCH(U$5,'Предельники 2022'!$C$3:$X$3,0)),"")</f>
        <v/>
      </c>
      <c r="V125" s="55" t="str">
        <f>IF(ISNUMBER('Форма 1'!AN125),INDEX('Предельники 2022'!$C$4:$X$28,MATCH('Форма 1'!$H125,'Предельники 2022'!$B$4:$B$28,0),MATCH(V$5,'Предельники 2022'!$C$3:$X$3,0)),"")</f>
        <v/>
      </c>
      <c r="W125" s="55" t="str">
        <f>IF(ISNUMBER('Форма 1'!AO125),INDEX('Предельники 2022'!$C$4:$X$28,MATCH('Форма 1'!$H125,'Предельники 2022'!$B$4:$B$28,0),MATCH(W$5,'Предельники 2022'!$C$3:$X$3,0)),"")</f>
        <v/>
      </c>
      <c r="X125" s="53" t="str">
        <f>IF(ISNUMBER('Форма 1'!AP125),ROUND('Форма 1'!$I125*VLOOKUP('Форма 1'!$G125,'Предельники 2022'!$B$4:$X$28,'Форма 1'!AP$7),2),"")</f>
        <v/>
      </c>
      <c r="Y125" s="53" t="str">
        <f>IF(ISNUMBER('Форма 1'!AQ125),ROUND('Форма 1'!$I125*VLOOKUP('Форма 1'!$G125,'Предельники 2022'!$B$4:$X$28,'Форма 1'!AQ$7),2),"")</f>
        <v/>
      </c>
      <c r="Z125" s="53" t="str">
        <f>IF(ISNUMBER('Форма 1'!AR125),ROUND('Форма 1'!$I125*VLOOKUP('Форма 1'!$G125,'Предельники 2022'!$B$4:$X$28,'Форма 1'!AR$7),2),"")</f>
        <v/>
      </c>
      <c r="AA125" s="55"/>
    </row>
    <row r="126" spans="1:27" x14ac:dyDescent="0.25">
      <c r="A126" s="52">
        <f t="shared" si="11"/>
        <v>4</v>
      </c>
      <c r="B126" s="94" t="str">
        <f>IF(ISBLANK('Форма 1'!B126),"",'Форма 1'!B126)</f>
        <v>Краснокамский городской округ Пермского края</v>
      </c>
      <c r="C126" s="161" t="str">
        <f>IF(ISBLANK('Форма 1'!C126),"",'Форма 1'!C126)</f>
        <v>г. Краснокамск, ул. Большевистская, д. 27</v>
      </c>
      <c r="D126" s="51">
        <f>IF(ISBLANK(C126),"Введите адрес",IF(C126='Форма 1'!C126,SUM(E126:K126,M126:S126,X126:AA126),"Ошибка в адресе!"))</f>
        <v>629409.06999999995</v>
      </c>
      <c r="E126" s="53">
        <f>IF(ISNUMBER('Форма 1'!X126),ROUND('Форма 1'!$I126*VLOOKUP('Форма 1'!$G126,'Предельники 2022'!$B$4:$X$28,'Форма 1'!X$7),2),"")</f>
        <v>629409.06999999995</v>
      </c>
      <c r="F126" s="53" t="str">
        <f>IF(ISNUMBER('Форма 1'!Y126),ROUND('Форма 1'!$I126*VLOOKUP('Форма 1'!$G126,'Предельники 2022'!$B$4:$X$28,'Форма 1'!Y$7),2),"")</f>
        <v/>
      </c>
      <c r="G126" s="53" t="str">
        <f>IF(ISNUMBER('Форма 1'!Z126),ROUND('Форма 1'!$I126*VLOOKUP('Форма 1'!$G126,'Предельники 2022'!$B$4:$X$28,'Форма 1'!Z$7),2),"")</f>
        <v/>
      </c>
      <c r="H126" s="53" t="str">
        <f>IF(ISNUMBER('Форма 1'!AA126),ROUND('Форма 1'!$I126*VLOOKUP('Форма 1'!$G126,'Предельники 2022'!$B$4:$X$28,'Форма 1'!AA$7),2),"")</f>
        <v/>
      </c>
      <c r="I126" s="53" t="str">
        <f>IF(ISNUMBER('Форма 1'!AB126),ROUND('Форма 1'!$I126*VLOOKUP('Форма 1'!$G126,'Предельники 2022'!$B$4:$X$28,'Форма 1'!AB$7),2),"")</f>
        <v/>
      </c>
      <c r="J126" s="53" t="str">
        <f>IF(ISNUMBER('Форма 1'!AC126),ROUND('Форма 1'!$I126*VLOOKUP('Форма 1'!$G126,'Предельники 2022'!$B$4:$X$28,'Форма 1'!AC$7),2),"")</f>
        <v/>
      </c>
      <c r="K126" s="53" t="str">
        <f>IF(ISNUMBER('Форма 1'!AD126),ROUND('Форма 1'!$I126*VLOOKUP('Форма 1'!$G126,'Предельники 2022'!$B$4:$X$28,'Форма 1'!AD$7),2),"")</f>
        <v/>
      </c>
      <c r="L126" s="54" t="str">
        <f>IF(ISBLANK('Форма 1'!AE126),"",'Форма 1'!AE126)</f>
        <v/>
      </c>
      <c r="M126" s="55" t="str">
        <f>IF(ISBLANK('Форма 1'!AF126),"",'Форма 1'!AF126)</f>
        <v/>
      </c>
      <c r="N126" s="53" t="str">
        <f>IF(ISNUMBER('Форма 1'!AG126),ROUND('Форма 1'!$I126*VLOOKUP('Форма 1'!$G126,'Предельники 2022'!$B$4:$X$28,'Форма 1'!AG$7),2),"")</f>
        <v/>
      </c>
      <c r="O126" s="53" t="str">
        <f>IF(ISNUMBER('Форма 1'!$AH126),ROUND('Форма 1'!$I126*VLOOKUP('Форма 1'!$G126,'Предельники 2022'!$B$4:$X$28,'Форма 1'!$AH$7,0),2),"")</f>
        <v/>
      </c>
      <c r="P126" s="53" t="str">
        <f>IF(ISNUMBER('Форма 1'!$AI126),ROUND('Форма 1'!$I126*VLOOKUP('Форма 1'!$G126,'Предельники 2022'!$B$4:$X$28,'Форма 1'!$AI$7,0),2),"")</f>
        <v/>
      </c>
      <c r="Q126" s="53" t="str">
        <f>IF(ISNUMBER('Форма 1'!$AJ126),ROUND('Форма 1'!$I126*VLOOKUP('Форма 1'!$G126,'Предельники 2022'!$B$4:$X$28,'Форма 1'!$AJ$7,0),2),"")</f>
        <v/>
      </c>
      <c r="R126" s="53" t="str">
        <f>IF(ISNUMBER('Форма 1'!AK126),ROUND('Форма 1'!$I126*VLOOKUP('Форма 1'!$G126,'Предельники 2022'!$B$4:$X$28,'Форма 1'!AK$7),2),"")</f>
        <v/>
      </c>
      <c r="S126" s="55" t="str">
        <f t="shared" si="10"/>
        <v/>
      </c>
      <c r="T126" s="55" t="str">
        <f>IF(ISNUMBER('Форма 1'!AL126),INDEX('Предельники 2022'!$C$4:$X$28,MATCH('Форма 1'!$H126,'Предельники 2022'!$B$4:$B$28,0),MATCH(T$5,'Предельники 2022'!$C$3:$X$3,0)),"")</f>
        <v/>
      </c>
      <c r="U126" s="55" t="str">
        <f>IF(ISNUMBER('Форма 1'!AM126),INDEX('Предельники 2022'!$C$4:$X$28,MATCH('Форма 1'!$H126,'Предельники 2022'!$B$4:$B$28,0),MATCH(U$5,'Предельники 2022'!$C$3:$X$3,0)),"")</f>
        <v/>
      </c>
      <c r="V126" s="55" t="str">
        <f>IF(ISNUMBER('Форма 1'!AN126),INDEX('Предельники 2022'!$C$4:$X$28,MATCH('Форма 1'!$H126,'Предельники 2022'!$B$4:$B$28,0),MATCH(V$5,'Предельники 2022'!$C$3:$X$3,0)),"")</f>
        <v/>
      </c>
      <c r="W126" s="55" t="str">
        <f>IF(ISNUMBER('Форма 1'!AO126),INDEX('Предельники 2022'!$C$4:$X$28,MATCH('Форма 1'!$H126,'Предельники 2022'!$B$4:$B$28,0),MATCH(W$5,'Предельники 2022'!$C$3:$X$3,0)),"")</f>
        <v/>
      </c>
      <c r="X126" s="53" t="str">
        <f>IF(ISNUMBER('Форма 1'!AP126),ROUND('Форма 1'!$I126*VLOOKUP('Форма 1'!$G126,'Предельники 2022'!$B$4:$X$28,'Форма 1'!AP$7),2),"")</f>
        <v/>
      </c>
      <c r="Y126" s="53" t="str">
        <f>IF(ISNUMBER('Форма 1'!AQ126),ROUND('Форма 1'!$I126*VLOOKUP('Форма 1'!$G126,'Предельники 2022'!$B$4:$X$28,'Форма 1'!AQ$7),2),"")</f>
        <v/>
      </c>
      <c r="Z126" s="53" t="str">
        <f>IF(ISNUMBER('Форма 1'!AR126),ROUND('Форма 1'!$I126*VLOOKUP('Форма 1'!$G126,'Предельники 2022'!$B$4:$X$28,'Форма 1'!AR$7),2),"")</f>
        <v/>
      </c>
      <c r="AA126" s="55"/>
    </row>
    <row r="127" spans="1:27" x14ac:dyDescent="0.25">
      <c r="A127" s="52">
        <f t="shared" si="11"/>
        <v>5</v>
      </c>
      <c r="B127" s="94" t="str">
        <f>IF(ISBLANK('Форма 1'!B127),"",'Форма 1'!B127)</f>
        <v>Краснокамский городской округ Пермского края</v>
      </c>
      <c r="C127" s="161" t="str">
        <f>IF(ISBLANK('Форма 1'!C127),"",'Форма 1'!C127)</f>
        <v>г. Краснокамск, ул. Дзержинского, д. 2А</v>
      </c>
      <c r="D127" s="51">
        <f>IF(ISBLANK(C127),"Введите адрес",IF(C127='Форма 1'!C127,SUM(E127:K127,M127:S127,X127:AA127),"Ошибка в адресе!"))</f>
        <v>12483033.379999999</v>
      </c>
      <c r="E127" s="53">
        <f>IF(ISNUMBER('Форма 1'!X127),ROUND('Форма 1'!$I127*VLOOKUP('Форма 1'!$G127,'Предельники 2022'!$B$4:$X$28,'Форма 1'!X$7),2),"")</f>
        <v>484399.97</v>
      </c>
      <c r="F127" s="53">
        <f>IF(ISNUMBER('Форма 1'!Y127),ROUND('Форма 1'!$I127*VLOOKUP('Форма 1'!$G127,'Предельники 2022'!$B$4:$X$28,'Форма 1'!Y$7),2),"")</f>
        <v>5497038.5300000003</v>
      </c>
      <c r="G127" s="53" t="str">
        <f>IF(ISNUMBER('Форма 1'!Z127),ROUND('Форма 1'!$I127*VLOOKUP('Форма 1'!$G127,'Предельники 2022'!$B$4:$X$28,'Форма 1'!Z$7),2),"")</f>
        <v/>
      </c>
      <c r="H127" s="53">
        <f>IF(ISNUMBER('Форма 1'!AA127),ROUND('Форма 1'!$I127*VLOOKUP('Форма 1'!$G127,'Предельники 2022'!$B$4:$X$28,'Форма 1'!AA$7),2),"")</f>
        <v>247238.86</v>
      </c>
      <c r="I127" s="53" t="str">
        <f>IF(ISNUMBER('Форма 1'!AB127),ROUND('Форма 1'!$I127*VLOOKUP('Форма 1'!$G127,'Предельники 2022'!$B$4:$X$28,'Форма 1'!AB$7),2),"")</f>
        <v/>
      </c>
      <c r="J127" s="53" t="str">
        <f>IF(ISNUMBER('Форма 1'!AC127),ROUND('Форма 1'!$I127*VLOOKUP('Форма 1'!$G127,'Предельники 2022'!$B$4:$X$28,'Форма 1'!AC$7),2),"")</f>
        <v/>
      </c>
      <c r="K127" s="53" t="str">
        <f>IF(ISNUMBER('Форма 1'!AD127),ROUND('Форма 1'!$I127*VLOOKUP('Форма 1'!$G127,'Предельники 2022'!$B$4:$X$28,'Форма 1'!AD$7),2),"")</f>
        <v/>
      </c>
      <c r="L127" s="54" t="str">
        <f>IF(ISBLANK('Форма 1'!AE127),"",'Форма 1'!AE127)</f>
        <v/>
      </c>
      <c r="M127" s="55" t="str">
        <f>IF(ISBLANK('Форма 1'!AF127),"",'Форма 1'!AF127)</f>
        <v/>
      </c>
      <c r="N127" s="53">
        <f>IF(ISNUMBER('Форма 1'!AG127),ROUND('Форма 1'!$I127*VLOOKUP('Форма 1'!$G127,'Предельники 2022'!$B$4:$X$28,'Форма 1'!AG$7),2),"")</f>
        <v>6254356.0199999996</v>
      </c>
      <c r="O127" s="53" t="str">
        <f>IF(ISNUMBER('Форма 1'!$AH127),ROUND('Форма 1'!$I127*VLOOKUP('Форма 1'!$G127,'Предельники 2022'!$B$4:$X$28,'Форма 1'!$AH$7,0),2),"")</f>
        <v/>
      </c>
      <c r="P127" s="53" t="str">
        <f>IF(ISNUMBER('Форма 1'!$AI127),ROUND('Форма 1'!$I127*VLOOKUP('Форма 1'!$G127,'Предельники 2022'!$B$4:$X$28,'Форма 1'!$AI$7,0),2),"")</f>
        <v/>
      </c>
      <c r="Q127" s="53" t="str">
        <f>IF(ISNUMBER('Форма 1'!$AJ127),ROUND('Форма 1'!$I127*VLOOKUP('Форма 1'!$G127,'Предельники 2022'!$B$4:$X$28,'Форма 1'!$AJ$7,0),2),"")</f>
        <v/>
      </c>
      <c r="R127" s="53" t="str">
        <f>IF(ISNUMBER('Форма 1'!AK127),ROUND('Форма 1'!$I127*VLOOKUP('Форма 1'!$G127,'Предельники 2022'!$B$4:$X$28,'Форма 1'!AK$7),2),"")</f>
        <v/>
      </c>
      <c r="S127" s="55" t="str">
        <f t="shared" si="10"/>
        <v/>
      </c>
      <c r="T127" s="55" t="str">
        <f>IF(ISNUMBER('Форма 1'!AL127),INDEX('Предельники 2022'!$C$4:$X$28,MATCH('Форма 1'!$H127,'Предельники 2022'!$B$4:$B$28,0),MATCH(T$5,'Предельники 2022'!$C$3:$X$3,0)),"")</f>
        <v/>
      </c>
      <c r="U127" s="55" t="str">
        <f>IF(ISNUMBER('Форма 1'!AM127),INDEX('Предельники 2022'!$C$4:$X$28,MATCH('Форма 1'!$H127,'Предельники 2022'!$B$4:$B$28,0),MATCH(U$5,'Предельники 2022'!$C$3:$X$3,0)),"")</f>
        <v/>
      </c>
      <c r="V127" s="55" t="str">
        <f>IF(ISNUMBER('Форма 1'!AN127),INDEX('Предельники 2022'!$C$4:$X$28,MATCH('Форма 1'!$H127,'Предельники 2022'!$B$4:$B$28,0),MATCH(V$5,'Предельники 2022'!$C$3:$X$3,0)),"")</f>
        <v/>
      </c>
      <c r="W127" s="55" t="str">
        <f>IF(ISNUMBER('Форма 1'!AO127),INDEX('Предельники 2022'!$C$4:$X$28,MATCH('Форма 1'!$H127,'Предельники 2022'!$B$4:$B$28,0),MATCH(W$5,'Предельники 2022'!$C$3:$X$3,0)),"")</f>
        <v/>
      </c>
      <c r="X127" s="53" t="str">
        <f>IF(ISNUMBER('Форма 1'!AP127),ROUND('Форма 1'!$I127*VLOOKUP('Форма 1'!$G127,'Предельники 2022'!$B$4:$X$28,'Форма 1'!AP$7),2),"")</f>
        <v/>
      </c>
      <c r="Y127" s="53" t="str">
        <f>IF(ISNUMBER('Форма 1'!AQ127),ROUND('Форма 1'!$I127*VLOOKUP('Форма 1'!$G127,'Предельники 2022'!$B$4:$X$28,'Форма 1'!AQ$7),2),"")</f>
        <v/>
      </c>
      <c r="Z127" s="53" t="str">
        <f>IF(ISNUMBER('Форма 1'!AR127),ROUND('Форма 1'!$I127*VLOOKUP('Форма 1'!$G127,'Предельники 2022'!$B$4:$X$28,'Форма 1'!AR$7),2),"")</f>
        <v/>
      </c>
      <c r="AA127" s="55"/>
    </row>
    <row r="128" spans="1:27" x14ac:dyDescent="0.25">
      <c r="A128" s="52">
        <f t="shared" si="11"/>
        <v>6</v>
      </c>
      <c r="B128" s="94" t="str">
        <f>IF(ISBLANK('Форма 1'!B128),"",'Форма 1'!B128)</f>
        <v>Краснокамский городской округ Пермского края</v>
      </c>
      <c r="C128" s="161" t="str">
        <f>IF(ISBLANK('Форма 1'!C128),"",'Форма 1'!C128)</f>
        <v>г. Краснокамск, ул. Карла Маркса, д. 15</v>
      </c>
      <c r="D128" s="51">
        <f>IF(ISBLANK(C128),"Введите адрес",IF(C128='Форма 1'!C128,SUM(E128:K128,M128:S128,X128:AA128),"Ошибка в адресе!"))</f>
        <v>3906614.11</v>
      </c>
      <c r="E128" s="53" t="str">
        <f>IF(ISNUMBER('Форма 1'!X128),ROUND('Форма 1'!$I128*VLOOKUP('Форма 1'!$G128,'Предельники 2022'!$B$4:$X$28,'Форма 1'!X$7),2),"")</f>
        <v/>
      </c>
      <c r="F128" s="53">
        <f>IF(ISNUMBER('Форма 1'!Y128),ROUND('Форма 1'!$I128*VLOOKUP('Форма 1'!$G128,'Предельники 2022'!$B$4:$X$28,'Форма 1'!Y$7),2),"")</f>
        <v>3482689.75</v>
      </c>
      <c r="G128" s="53" t="str">
        <f>IF(ISNUMBER('Форма 1'!Z128),ROUND('Форма 1'!$I128*VLOOKUP('Форма 1'!$G128,'Предельники 2022'!$B$4:$X$28,'Форма 1'!Z$7),2),"")</f>
        <v/>
      </c>
      <c r="H128" s="53">
        <f>IF(ISNUMBER('Форма 1'!AA128),ROUND('Форма 1'!$I128*VLOOKUP('Форма 1'!$G128,'Предельники 2022'!$B$4:$X$28,'Форма 1'!AA$7),2),"")</f>
        <v>156640.03</v>
      </c>
      <c r="I128" s="53" t="str">
        <f>IF(ISNUMBER('Форма 1'!AB128),ROUND('Форма 1'!$I128*VLOOKUP('Форма 1'!$G128,'Предельники 2022'!$B$4:$X$28,'Форма 1'!AB$7),2),"")</f>
        <v/>
      </c>
      <c r="J128" s="53">
        <f>IF(ISNUMBER('Форма 1'!AC128),ROUND('Форма 1'!$I128*VLOOKUP('Форма 1'!$G128,'Предельники 2022'!$B$4:$X$28,'Форма 1'!AC$7),2),"")</f>
        <v>267284.33</v>
      </c>
      <c r="K128" s="53" t="str">
        <f>IF(ISNUMBER('Форма 1'!AD128),ROUND('Форма 1'!$I128*VLOOKUP('Форма 1'!$G128,'Предельники 2022'!$B$4:$X$28,'Форма 1'!AD$7),2),"")</f>
        <v/>
      </c>
      <c r="L128" s="54" t="str">
        <f>IF(ISBLANK('Форма 1'!AE128),"",'Форма 1'!AE128)</f>
        <v/>
      </c>
      <c r="M128" s="55" t="str">
        <f>IF(ISBLANK('Форма 1'!AF128),"",'Форма 1'!AF128)</f>
        <v/>
      </c>
      <c r="N128" s="53" t="str">
        <f>IF(ISNUMBER('Форма 1'!AG128),ROUND('Форма 1'!$I128*VLOOKUP('Форма 1'!$G128,'Предельники 2022'!$B$4:$X$28,'Форма 1'!AG$7),2),"")</f>
        <v/>
      </c>
      <c r="O128" s="53" t="str">
        <f>IF(ISNUMBER('Форма 1'!$AH128),ROUND('Форма 1'!$I128*VLOOKUP('Форма 1'!$G128,'Предельники 2022'!$B$4:$X$28,'Форма 1'!$AH$7,0),2),"")</f>
        <v/>
      </c>
      <c r="P128" s="53" t="str">
        <f>IF(ISNUMBER('Форма 1'!$AI128),ROUND('Форма 1'!$I128*VLOOKUP('Форма 1'!$G128,'Предельники 2022'!$B$4:$X$28,'Форма 1'!$AI$7,0),2),"")</f>
        <v/>
      </c>
      <c r="Q128" s="53" t="str">
        <f>IF(ISNUMBER('Форма 1'!$AJ128),ROUND('Форма 1'!$I128*VLOOKUP('Форма 1'!$G128,'Предельники 2022'!$B$4:$X$28,'Форма 1'!$AJ$7,0),2),"")</f>
        <v/>
      </c>
      <c r="R128" s="53" t="str">
        <f>IF(ISNUMBER('Форма 1'!AK128),ROUND('Форма 1'!$I128*VLOOKUP('Форма 1'!$G128,'Предельники 2022'!$B$4:$X$28,'Форма 1'!AK$7),2),"")</f>
        <v/>
      </c>
      <c r="S128" s="55" t="str">
        <f t="shared" si="10"/>
        <v/>
      </c>
      <c r="T128" s="55" t="str">
        <f>IF(ISNUMBER('Форма 1'!AL128),INDEX('Предельники 2022'!$C$4:$X$28,MATCH('Форма 1'!$H128,'Предельники 2022'!$B$4:$B$28,0),MATCH(T$5,'Предельники 2022'!$C$3:$X$3,0)),"")</f>
        <v/>
      </c>
      <c r="U128" s="55" t="str">
        <f>IF(ISNUMBER('Форма 1'!AM128),INDEX('Предельники 2022'!$C$4:$X$28,MATCH('Форма 1'!$H128,'Предельники 2022'!$B$4:$B$28,0),MATCH(U$5,'Предельники 2022'!$C$3:$X$3,0)),"")</f>
        <v/>
      </c>
      <c r="V128" s="55" t="str">
        <f>IF(ISNUMBER('Форма 1'!AN128),INDEX('Предельники 2022'!$C$4:$X$28,MATCH('Форма 1'!$H128,'Предельники 2022'!$B$4:$B$28,0),MATCH(V$5,'Предельники 2022'!$C$3:$X$3,0)),"")</f>
        <v/>
      </c>
      <c r="W128" s="55" t="str">
        <f>IF(ISNUMBER('Форма 1'!AO128),INDEX('Предельники 2022'!$C$4:$X$28,MATCH('Форма 1'!$H128,'Предельники 2022'!$B$4:$B$28,0),MATCH(W$5,'Предельники 2022'!$C$3:$X$3,0)),"")</f>
        <v/>
      </c>
      <c r="X128" s="53" t="str">
        <f>IF(ISNUMBER('Форма 1'!AP128),ROUND('Форма 1'!$I128*VLOOKUP('Форма 1'!$G128,'Предельники 2022'!$B$4:$X$28,'Форма 1'!AP$7),2),"")</f>
        <v/>
      </c>
      <c r="Y128" s="53" t="str">
        <f>IF(ISNUMBER('Форма 1'!AQ128),ROUND('Форма 1'!$I128*VLOOKUP('Форма 1'!$G128,'Предельники 2022'!$B$4:$X$28,'Форма 1'!AQ$7),2),"")</f>
        <v/>
      </c>
      <c r="Z128" s="53" t="str">
        <f>IF(ISNUMBER('Форма 1'!AR128),ROUND('Форма 1'!$I128*VLOOKUP('Форма 1'!$G128,'Предельники 2022'!$B$4:$X$28,'Форма 1'!AR$7),2),"")</f>
        <v/>
      </c>
      <c r="AA128" s="55"/>
    </row>
    <row r="129" spans="1:27" x14ac:dyDescent="0.25">
      <c r="A129" s="52">
        <f t="shared" si="11"/>
        <v>7</v>
      </c>
      <c r="B129" s="94" t="str">
        <f>IF(ISBLANK('Форма 1'!B129),"",'Форма 1'!B129)</f>
        <v>Краснокамский городской округ Пермского края</v>
      </c>
      <c r="C129" s="161" t="str">
        <f>IF(ISBLANK('Форма 1'!C129),"",'Форма 1'!C129)</f>
        <v>г. Краснокамск, ул. Карла Маркса, д. 9</v>
      </c>
      <c r="D129" s="51">
        <f>IF(ISBLANK(C129),"Введите адрес",IF(C129='Форма 1'!C129,SUM(E129:K129,M129:S129,X129:AA129),"Ошибка в адресе!"))</f>
        <v>28065854.280000001</v>
      </c>
      <c r="E129" s="53">
        <f>IF(ISNUMBER('Форма 1'!X129),ROUND('Форма 1'!$I129*VLOOKUP('Форма 1'!$G129,'Предельники 2022'!$B$4:$X$28,'Форма 1'!X$7),2),"")</f>
        <v>994707.64</v>
      </c>
      <c r="F129" s="53">
        <f>IF(ISNUMBER('Форма 1'!Y129),ROUND('Форма 1'!$I129*VLOOKUP('Форма 1'!$G129,'Предельники 2022'!$B$4:$X$28,'Форма 1'!Y$7),2),"")</f>
        <v>11288081.26</v>
      </c>
      <c r="G129" s="53" t="str">
        <f>IF(ISNUMBER('Форма 1'!Z129),ROUND('Форма 1'!$I129*VLOOKUP('Форма 1'!$G129,'Предельники 2022'!$B$4:$X$28,'Форма 1'!Z$7),2),"")</f>
        <v/>
      </c>
      <c r="H129" s="53">
        <f>IF(ISNUMBER('Форма 1'!AA129),ROUND('Форма 1'!$I129*VLOOKUP('Форма 1'!$G129,'Предельники 2022'!$B$4:$X$28,'Форма 1'!AA$7),2),"")</f>
        <v>507701.08</v>
      </c>
      <c r="I129" s="53">
        <f>IF(ISNUMBER('Форма 1'!AB129),ROUND('Форма 1'!$I129*VLOOKUP('Форма 1'!$G129,'Предельники 2022'!$B$4:$X$28,'Форма 1'!AB$7),2),"")</f>
        <v>1565822.64</v>
      </c>
      <c r="J129" s="53">
        <f>IF(ISNUMBER('Форма 1'!AC129),ROUND('Форма 1'!$I129*VLOOKUP('Форма 1'!$G129,'Предельники 2022'!$B$4:$X$28,'Форма 1'!AC$7),2),"")</f>
        <v>866320.98</v>
      </c>
      <c r="K129" s="53" t="str">
        <f>IF(ISNUMBER('Форма 1'!AD129),ROUND('Форма 1'!$I129*VLOOKUP('Форма 1'!$G129,'Предельники 2022'!$B$4:$X$28,'Форма 1'!AD$7),2),"")</f>
        <v/>
      </c>
      <c r="L129" s="54" t="str">
        <f>IF(ISBLANK('Форма 1'!AE129),"",'Форма 1'!AE129)</f>
        <v/>
      </c>
      <c r="M129" s="55" t="str">
        <f>IF(ISBLANK('Форма 1'!AF129),"",'Форма 1'!AF129)</f>
        <v/>
      </c>
      <c r="N129" s="53">
        <f>IF(ISNUMBER('Форма 1'!AG129),ROUND('Форма 1'!$I129*VLOOKUP('Форма 1'!$G129,'Предельники 2022'!$B$4:$X$28,'Форма 1'!AG$7),2),"")</f>
        <v>12843220.68</v>
      </c>
      <c r="O129" s="53" t="str">
        <f>IF(ISNUMBER('Форма 1'!$AH129),ROUND('Форма 1'!$I129*VLOOKUP('Форма 1'!$G129,'Предельники 2022'!$B$4:$X$28,'Форма 1'!$AH$7,0),2),"")</f>
        <v/>
      </c>
      <c r="P129" s="53" t="str">
        <f>IF(ISNUMBER('Форма 1'!$AI129),ROUND('Форма 1'!$I129*VLOOKUP('Форма 1'!$G129,'Предельники 2022'!$B$4:$X$28,'Форма 1'!$AI$7,0),2),"")</f>
        <v/>
      </c>
      <c r="Q129" s="53" t="str">
        <f>IF(ISNUMBER('Форма 1'!$AJ129),ROUND('Форма 1'!$I129*VLOOKUP('Форма 1'!$G129,'Предельники 2022'!$B$4:$X$28,'Форма 1'!$AJ$7,0),2),"")</f>
        <v/>
      </c>
      <c r="R129" s="53" t="str">
        <f>IF(ISNUMBER('Форма 1'!AK129),ROUND('Форма 1'!$I129*VLOOKUP('Форма 1'!$G129,'Предельники 2022'!$B$4:$X$28,'Форма 1'!AK$7),2),"")</f>
        <v/>
      </c>
      <c r="S129" s="55" t="str">
        <f t="shared" ref="S129:S190" si="17">IF(SUM(T129:W129)=0,"",SUM(T129:W129))</f>
        <v/>
      </c>
      <c r="T129" s="55" t="str">
        <f>IF(ISNUMBER('Форма 1'!AL129),INDEX('Предельники 2022'!$C$4:$X$28,MATCH('Форма 1'!$H129,'Предельники 2022'!$B$4:$B$28,0),MATCH(T$5,'Предельники 2022'!$C$3:$X$3,0)),"")</f>
        <v/>
      </c>
      <c r="U129" s="55" t="str">
        <f>IF(ISNUMBER('Форма 1'!AM129),INDEX('Предельники 2022'!$C$4:$X$28,MATCH('Форма 1'!$H129,'Предельники 2022'!$B$4:$B$28,0),MATCH(U$5,'Предельники 2022'!$C$3:$X$3,0)),"")</f>
        <v/>
      </c>
      <c r="V129" s="55" t="str">
        <f>IF(ISNUMBER('Форма 1'!AN129),INDEX('Предельники 2022'!$C$4:$X$28,MATCH('Форма 1'!$H129,'Предельники 2022'!$B$4:$B$28,0),MATCH(V$5,'Предельники 2022'!$C$3:$X$3,0)),"")</f>
        <v/>
      </c>
      <c r="W129" s="55" t="str">
        <f>IF(ISNUMBER('Форма 1'!AO129),INDEX('Предельники 2022'!$C$4:$X$28,MATCH('Форма 1'!$H129,'Предельники 2022'!$B$4:$B$28,0),MATCH(W$5,'Предельники 2022'!$C$3:$X$3,0)),"")</f>
        <v/>
      </c>
      <c r="X129" s="53" t="str">
        <f>IF(ISNUMBER('Форма 1'!AP129),ROUND('Форма 1'!$I129*VLOOKUP('Форма 1'!$G129,'Предельники 2022'!$B$4:$X$28,'Форма 1'!AP$7),2),"")</f>
        <v/>
      </c>
      <c r="Y129" s="53" t="str">
        <f>IF(ISNUMBER('Форма 1'!AQ129),ROUND('Форма 1'!$I129*VLOOKUP('Форма 1'!$G129,'Предельники 2022'!$B$4:$X$28,'Форма 1'!AQ$7),2),"")</f>
        <v/>
      </c>
      <c r="Z129" s="53" t="str">
        <f>IF(ISNUMBER('Форма 1'!AR129),ROUND('Форма 1'!$I129*VLOOKUP('Форма 1'!$G129,'Предельники 2022'!$B$4:$X$28,'Форма 1'!AR$7),2),"")</f>
        <v/>
      </c>
      <c r="AA129" s="55"/>
    </row>
    <row r="130" spans="1:27" x14ac:dyDescent="0.25">
      <c r="A130" s="52">
        <f t="shared" si="11"/>
        <v>8</v>
      </c>
      <c r="B130" s="94" t="str">
        <f>IF(ISBLANK('Форма 1'!B130),"",'Форма 1'!B130)</f>
        <v>Краснокамский городской округ Пермского края</v>
      </c>
      <c r="C130" s="161" t="str">
        <f>IF(ISBLANK('Форма 1'!C130),"",'Форма 1'!C130)</f>
        <v>г. Краснокамск, ул. Ленина, д. 13</v>
      </c>
      <c r="D130" s="51">
        <f>IF(ISBLANK(C130),"Введите адрес",IF(C130='Форма 1'!C130,SUM(E130:K130,M130:S130,X130:AA130),"Ошибка в адресе!"))</f>
        <v>6561148.2400000002</v>
      </c>
      <c r="E130" s="53" t="str">
        <f>IF(ISNUMBER('Форма 1'!X130),ROUND('Форма 1'!$I130*VLOOKUP('Форма 1'!$G130,'Предельники 2022'!$B$4:$X$28,'Форма 1'!X$7),2),"")</f>
        <v/>
      </c>
      <c r="F130" s="53" t="str">
        <f>IF(ISNUMBER('Форма 1'!Y130),ROUND('Форма 1'!$I130*VLOOKUP('Форма 1'!$G130,'Предельники 2022'!$B$4:$X$28,'Форма 1'!Y$7),2),"")</f>
        <v/>
      </c>
      <c r="G130" s="53" t="str">
        <f>IF(ISNUMBER('Форма 1'!Z130),ROUND('Форма 1'!$I130*VLOOKUP('Форма 1'!$G130,'Предельники 2022'!$B$4:$X$28,'Форма 1'!Z$7),2),"")</f>
        <v/>
      </c>
      <c r="H130" s="53" t="str">
        <f>IF(ISNUMBER('Форма 1'!AA130),ROUND('Форма 1'!$I130*VLOOKUP('Форма 1'!$G130,'Предельники 2022'!$B$4:$X$28,'Форма 1'!AA$7),2),"")</f>
        <v/>
      </c>
      <c r="I130" s="53" t="str">
        <f>IF(ISNUMBER('Форма 1'!AB130),ROUND('Форма 1'!$I130*VLOOKUP('Форма 1'!$G130,'Предельники 2022'!$B$4:$X$28,'Форма 1'!AB$7),2),"")</f>
        <v/>
      </c>
      <c r="J130" s="53" t="str">
        <f>IF(ISNUMBER('Форма 1'!AC130),ROUND('Форма 1'!$I130*VLOOKUP('Форма 1'!$G130,'Предельники 2022'!$B$4:$X$28,'Форма 1'!AC$7),2),"")</f>
        <v/>
      </c>
      <c r="K130" s="53" t="str">
        <f>IF(ISNUMBER('Форма 1'!AD130),ROUND('Форма 1'!$I130*VLOOKUP('Форма 1'!$G130,'Предельники 2022'!$B$4:$X$28,'Форма 1'!AD$7),2),"")</f>
        <v/>
      </c>
      <c r="L130" s="54" t="str">
        <f>IF(ISBLANK('Форма 1'!AE130),"",'Форма 1'!AE130)</f>
        <v/>
      </c>
      <c r="M130" s="55" t="str">
        <f>IF(ISBLANK('Форма 1'!AF130),"",'Форма 1'!AF130)</f>
        <v/>
      </c>
      <c r="N130" s="53">
        <f>IF(ISNUMBER('Форма 1'!AG130),ROUND('Форма 1'!$I130*VLOOKUP('Форма 1'!$G130,'Предельники 2022'!$B$4:$X$28,'Форма 1'!AG$7),2),"")</f>
        <v>6561148.2400000002</v>
      </c>
      <c r="O130" s="53" t="str">
        <f>IF(ISNUMBER('Форма 1'!$AH130),ROUND('Форма 1'!$I130*VLOOKUP('Форма 1'!$G130,'Предельники 2022'!$B$4:$X$28,'Форма 1'!$AH$7,0),2),"")</f>
        <v/>
      </c>
      <c r="P130" s="53" t="str">
        <f>IF(ISNUMBER('Форма 1'!$AI130),ROUND('Форма 1'!$I130*VLOOKUP('Форма 1'!$G130,'Предельники 2022'!$B$4:$X$28,'Форма 1'!$AI$7,0),2),"")</f>
        <v/>
      </c>
      <c r="Q130" s="53" t="str">
        <f>IF(ISNUMBER('Форма 1'!$AJ130),ROUND('Форма 1'!$I130*VLOOKUP('Форма 1'!$G130,'Предельники 2022'!$B$4:$X$28,'Форма 1'!$AJ$7,0),2),"")</f>
        <v/>
      </c>
      <c r="R130" s="53" t="str">
        <f>IF(ISNUMBER('Форма 1'!AK130),ROUND('Форма 1'!$I130*VLOOKUP('Форма 1'!$G130,'Предельники 2022'!$B$4:$X$28,'Форма 1'!AK$7),2),"")</f>
        <v/>
      </c>
      <c r="S130" s="55" t="str">
        <f t="shared" si="17"/>
        <v/>
      </c>
      <c r="T130" s="55" t="str">
        <f>IF(ISNUMBER('Форма 1'!AL130),INDEX('Предельники 2022'!$C$4:$X$28,MATCH('Форма 1'!$H130,'Предельники 2022'!$B$4:$B$28,0),MATCH(T$5,'Предельники 2022'!$C$3:$X$3,0)),"")</f>
        <v/>
      </c>
      <c r="U130" s="55" t="str">
        <f>IF(ISNUMBER('Форма 1'!AM130),INDEX('Предельники 2022'!$C$4:$X$28,MATCH('Форма 1'!$H130,'Предельники 2022'!$B$4:$B$28,0),MATCH(U$5,'Предельники 2022'!$C$3:$X$3,0)),"")</f>
        <v/>
      </c>
      <c r="V130" s="55" t="str">
        <f>IF(ISNUMBER('Форма 1'!AN130),INDEX('Предельники 2022'!$C$4:$X$28,MATCH('Форма 1'!$H130,'Предельники 2022'!$B$4:$B$28,0),MATCH(V$5,'Предельники 2022'!$C$3:$X$3,0)),"")</f>
        <v/>
      </c>
      <c r="W130" s="55" t="str">
        <f>IF(ISNUMBER('Форма 1'!AO130),INDEX('Предельники 2022'!$C$4:$X$28,MATCH('Форма 1'!$H130,'Предельники 2022'!$B$4:$B$28,0),MATCH(W$5,'Предельники 2022'!$C$3:$X$3,0)),"")</f>
        <v/>
      </c>
      <c r="X130" s="53" t="str">
        <f>IF(ISNUMBER('Форма 1'!AP130),ROUND('Форма 1'!$I130*VLOOKUP('Форма 1'!$G130,'Предельники 2022'!$B$4:$X$28,'Форма 1'!AP$7),2),"")</f>
        <v/>
      </c>
      <c r="Y130" s="53" t="str">
        <f>IF(ISNUMBER('Форма 1'!AQ130),ROUND('Форма 1'!$I130*VLOOKUP('Форма 1'!$G130,'Предельники 2022'!$B$4:$X$28,'Форма 1'!AQ$7),2),"")</f>
        <v/>
      </c>
      <c r="Z130" s="53" t="str">
        <f>IF(ISNUMBER('Форма 1'!AR130),ROUND('Форма 1'!$I130*VLOOKUP('Форма 1'!$G130,'Предельники 2022'!$B$4:$X$28,'Форма 1'!AR$7),2),"")</f>
        <v/>
      </c>
      <c r="AA130" s="55"/>
    </row>
    <row r="131" spans="1:27" x14ac:dyDescent="0.25">
      <c r="A131" s="52">
        <f t="shared" si="11"/>
        <v>9</v>
      </c>
      <c r="B131" s="94" t="str">
        <f>IF(ISBLANK('Форма 1'!B131),"",'Форма 1'!B131)</f>
        <v>Краснокамский городской округ Пермского края</v>
      </c>
      <c r="C131" s="161" t="str">
        <f>IF(ISBLANK('Форма 1'!C131),"",'Форма 1'!C131)</f>
        <v>г. Краснокамск, ул. Чапаева, д. 2</v>
      </c>
      <c r="D131" s="51">
        <f>IF(ISBLANK(C131),"Введите адрес",IF(C131='Форма 1'!C131,SUM(E131:K131,M131:S131,X131:AA131),"Ошибка в адресе!"))</f>
        <v>21219208.059999999</v>
      </c>
      <c r="E131" s="53">
        <f>IF(ISNUMBER('Форма 1'!X131),ROUND('Форма 1'!$I131*VLOOKUP('Форма 1'!$G131,'Предельники 2022'!$B$4:$X$28,'Форма 1'!X$7),2),"")</f>
        <v>2194988.52</v>
      </c>
      <c r="F131" s="53" t="str">
        <f>IF(ISNUMBER('Форма 1'!Y131),ROUND('Форма 1'!$I131*VLOOKUP('Форма 1'!$G131,'Предельники 2022'!$B$4:$X$28,'Форма 1'!Y$7),2),"")</f>
        <v/>
      </c>
      <c r="G131" s="53" t="str">
        <f>IF(ISNUMBER('Форма 1'!Z131),ROUND('Форма 1'!$I131*VLOOKUP('Форма 1'!$G131,'Предельники 2022'!$B$4:$X$28,'Форма 1'!Z$7),2),"")</f>
        <v/>
      </c>
      <c r="H131" s="53" t="str">
        <f>IF(ISNUMBER('Форма 1'!AA131),ROUND('Форма 1'!$I131*VLOOKUP('Форма 1'!$G131,'Предельники 2022'!$B$4:$X$28,'Форма 1'!AA$7),2),"")</f>
        <v/>
      </c>
      <c r="I131" s="53" t="str">
        <f>IF(ISNUMBER('Форма 1'!AB131),ROUND('Форма 1'!$I131*VLOOKUP('Форма 1'!$G131,'Предельники 2022'!$B$4:$X$28,'Форма 1'!AB$7),2),"")</f>
        <v/>
      </c>
      <c r="J131" s="53" t="str">
        <f>IF(ISNUMBER('Форма 1'!AC131),ROUND('Форма 1'!$I131*VLOOKUP('Форма 1'!$G131,'Предельники 2022'!$B$4:$X$28,'Форма 1'!AC$7),2),"")</f>
        <v/>
      </c>
      <c r="K131" s="53" t="str">
        <f>IF(ISNUMBER('Форма 1'!AD131),ROUND('Форма 1'!$I131*VLOOKUP('Форма 1'!$G131,'Предельники 2022'!$B$4:$X$28,'Форма 1'!AD$7),2),"")</f>
        <v/>
      </c>
      <c r="L131" s="54" t="str">
        <f>IF(ISBLANK('Форма 1'!AE131),"",'Форма 1'!AE131)</f>
        <v/>
      </c>
      <c r="M131" s="55" t="str">
        <f>IF(ISBLANK('Форма 1'!AF131),"",'Форма 1'!AF131)</f>
        <v/>
      </c>
      <c r="N131" s="53">
        <f>IF(ISNUMBER('Форма 1'!AG131),ROUND('Форма 1'!$I131*VLOOKUP('Форма 1'!$G131,'Предельники 2022'!$B$4:$X$28,'Форма 1'!AG$7),2),"")</f>
        <v>19024219.539999999</v>
      </c>
      <c r="O131" s="53" t="str">
        <f>IF(ISNUMBER('Форма 1'!$AH131),ROUND('Форма 1'!$I131*VLOOKUP('Форма 1'!$G131,'Предельники 2022'!$B$4:$X$28,'Форма 1'!$AH$7,0),2),"")</f>
        <v/>
      </c>
      <c r="P131" s="53" t="str">
        <f>IF(ISNUMBER('Форма 1'!$AI131),ROUND('Форма 1'!$I131*VLOOKUP('Форма 1'!$G131,'Предельники 2022'!$B$4:$X$28,'Форма 1'!$AI$7,0),2),"")</f>
        <v/>
      </c>
      <c r="Q131" s="53" t="str">
        <f>IF(ISNUMBER('Форма 1'!$AJ131),ROUND('Форма 1'!$I131*VLOOKUP('Форма 1'!$G131,'Предельники 2022'!$B$4:$X$28,'Форма 1'!$AJ$7,0),2),"")</f>
        <v/>
      </c>
      <c r="R131" s="53" t="str">
        <f>IF(ISNUMBER('Форма 1'!AK131),ROUND('Форма 1'!$I131*VLOOKUP('Форма 1'!$G131,'Предельники 2022'!$B$4:$X$28,'Форма 1'!AK$7),2),"")</f>
        <v/>
      </c>
      <c r="S131" s="55" t="str">
        <f t="shared" si="17"/>
        <v/>
      </c>
      <c r="T131" s="55" t="str">
        <f>IF(ISNUMBER('Форма 1'!AL131),INDEX('Предельники 2022'!$C$4:$X$28,MATCH('Форма 1'!$H131,'Предельники 2022'!$B$4:$B$28,0),MATCH(T$5,'Предельники 2022'!$C$3:$X$3,0)),"")</f>
        <v/>
      </c>
      <c r="U131" s="55" t="str">
        <f>IF(ISNUMBER('Форма 1'!AM131),INDEX('Предельники 2022'!$C$4:$X$28,MATCH('Форма 1'!$H131,'Предельники 2022'!$B$4:$B$28,0),MATCH(U$5,'Предельники 2022'!$C$3:$X$3,0)),"")</f>
        <v/>
      </c>
      <c r="V131" s="55" t="str">
        <f>IF(ISNUMBER('Форма 1'!AN131),INDEX('Предельники 2022'!$C$4:$X$28,MATCH('Форма 1'!$H131,'Предельники 2022'!$B$4:$B$28,0),MATCH(V$5,'Предельники 2022'!$C$3:$X$3,0)),"")</f>
        <v/>
      </c>
      <c r="W131" s="55" t="str">
        <f>IF(ISNUMBER('Форма 1'!AO131),INDEX('Предельники 2022'!$C$4:$X$28,MATCH('Форма 1'!$H131,'Предельники 2022'!$B$4:$B$28,0),MATCH(W$5,'Предельники 2022'!$C$3:$X$3,0)),"")</f>
        <v/>
      </c>
      <c r="X131" s="53" t="str">
        <f>IF(ISNUMBER('Форма 1'!AP131),ROUND('Форма 1'!$I131*VLOOKUP('Форма 1'!$G131,'Предельники 2022'!$B$4:$X$28,'Форма 1'!AP$7),2),"")</f>
        <v/>
      </c>
      <c r="Y131" s="53" t="str">
        <f>IF(ISNUMBER('Форма 1'!AQ131),ROUND('Форма 1'!$I131*VLOOKUP('Форма 1'!$G131,'Предельники 2022'!$B$4:$X$28,'Форма 1'!AQ$7),2),"")</f>
        <v/>
      </c>
      <c r="Z131" s="53" t="str">
        <f>IF(ISNUMBER('Форма 1'!AR131),ROUND('Форма 1'!$I131*VLOOKUP('Форма 1'!$G131,'Предельники 2022'!$B$4:$X$28,'Форма 1'!AR$7),2),"")</f>
        <v/>
      </c>
      <c r="AA131" s="55"/>
    </row>
    <row r="132" spans="1:27" x14ac:dyDescent="0.25">
      <c r="A132" s="52">
        <f t="shared" si="11"/>
        <v>10</v>
      </c>
      <c r="B132" s="94" t="str">
        <f>IF(ISBLANK('Форма 1'!B132),"",'Форма 1'!B132)</f>
        <v>Краснокамский городской округ Пермского края</v>
      </c>
      <c r="C132" s="161" t="str">
        <f>IF(ISBLANK('Форма 1'!C132),"",'Форма 1'!C132)</f>
        <v>г. Краснокамск, ул. Чехова, д. 3</v>
      </c>
      <c r="D132" s="51">
        <f>IF(ISBLANK(C132),"Введите адрес",IF(C132='Форма 1'!C132,SUM(E132:K132,M132:S132,X132:AA132),"Ошибка в адресе!"))</f>
        <v>4001106.17</v>
      </c>
      <c r="E132" s="53">
        <f>IF(ISNUMBER('Форма 1'!X132),ROUND('Форма 1'!$I132*VLOOKUP('Форма 1'!$G132,'Предельники 2022'!$B$4:$X$28,'Форма 1'!X$7),2),"")</f>
        <v>291424.61</v>
      </c>
      <c r="F132" s="53">
        <f>IF(ISNUMBER('Форма 1'!Y132),ROUND('Форма 1'!$I132*VLOOKUP('Форма 1'!$G132,'Предельники 2022'!$B$4:$X$28,'Форма 1'!Y$7),2),"")</f>
        <v>3307127.24</v>
      </c>
      <c r="G132" s="53" t="str">
        <f>IF(ISNUMBER('Форма 1'!Z132),ROUND('Форма 1'!$I132*VLOOKUP('Форма 1'!$G132,'Предельники 2022'!$B$4:$X$28,'Форма 1'!Z$7),2),"")</f>
        <v/>
      </c>
      <c r="H132" s="53">
        <f>IF(ISNUMBER('Форма 1'!AA132),ROUND('Форма 1'!$I132*VLOOKUP('Форма 1'!$G132,'Предельники 2022'!$B$4:$X$28,'Форма 1'!AA$7),2),"")</f>
        <v>148743.79999999999</v>
      </c>
      <c r="I132" s="53" t="str">
        <f>IF(ISNUMBER('Форма 1'!AB132),ROUND('Форма 1'!$I132*VLOOKUP('Форма 1'!$G132,'Предельники 2022'!$B$4:$X$28,'Форма 1'!AB$7),2),"")</f>
        <v/>
      </c>
      <c r="J132" s="53">
        <f>IF(ISNUMBER('Форма 1'!AC132),ROUND('Форма 1'!$I132*VLOOKUP('Форма 1'!$G132,'Предельники 2022'!$B$4:$X$28,'Форма 1'!AC$7),2),"")</f>
        <v>253810.52</v>
      </c>
      <c r="K132" s="53" t="str">
        <f>IF(ISNUMBER('Форма 1'!AD132),ROUND('Форма 1'!$I132*VLOOKUP('Форма 1'!$G132,'Предельники 2022'!$B$4:$X$28,'Форма 1'!AD$7),2),"")</f>
        <v/>
      </c>
      <c r="L132" s="54" t="str">
        <f>IF(ISBLANK('Форма 1'!AE132),"",'Форма 1'!AE132)</f>
        <v/>
      </c>
      <c r="M132" s="55" t="str">
        <f>IF(ISBLANK('Форма 1'!AF132),"",'Форма 1'!AF132)</f>
        <v/>
      </c>
      <c r="N132" s="53" t="str">
        <f>IF(ISNUMBER('Форма 1'!AG132),ROUND('Форма 1'!$I132*VLOOKUP('Форма 1'!$G132,'Предельники 2022'!$B$4:$X$28,'Форма 1'!AG$7),2),"")</f>
        <v/>
      </c>
      <c r="O132" s="53" t="str">
        <f>IF(ISNUMBER('Форма 1'!$AH132),ROUND('Форма 1'!$I132*VLOOKUP('Форма 1'!$G132,'Предельники 2022'!$B$4:$X$28,'Форма 1'!$AH$7,0),2),"")</f>
        <v/>
      </c>
      <c r="P132" s="53" t="str">
        <f>IF(ISNUMBER('Форма 1'!$AI132),ROUND('Форма 1'!$I132*VLOOKUP('Форма 1'!$G132,'Предельники 2022'!$B$4:$X$28,'Форма 1'!$AI$7,0),2),"")</f>
        <v/>
      </c>
      <c r="Q132" s="53" t="str">
        <f>IF(ISNUMBER('Форма 1'!$AJ132),ROUND('Форма 1'!$I132*VLOOKUP('Форма 1'!$G132,'Предельники 2022'!$B$4:$X$28,'Форма 1'!$AJ$7,0),2),"")</f>
        <v/>
      </c>
      <c r="R132" s="53" t="str">
        <f>IF(ISNUMBER('Форма 1'!AK132),ROUND('Форма 1'!$I132*VLOOKUP('Форма 1'!$G132,'Предельники 2022'!$B$4:$X$28,'Форма 1'!AK$7),2),"")</f>
        <v/>
      </c>
      <c r="S132" s="55" t="str">
        <f t="shared" si="17"/>
        <v/>
      </c>
      <c r="T132" s="55" t="str">
        <f>IF(ISNUMBER('Форма 1'!AL132),INDEX('Предельники 2022'!$C$4:$X$28,MATCH('Форма 1'!$H132,'Предельники 2022'!$B$4:$B$28,0),MATCH(T$5,'Предельники 2022'!$C$3:$X$3,0)),"")</f>
        <v/>
      </c>
      <c r="U132" s="55" t="str">
        <f>IF(ISNUMBER('Форма 1'!AM132),INDEX('Предельники 2022'!$C$4:$X$28,MATCH('Форма 1'!$H132,'Предельники 2022'!$B$4:$B$28,0),MATCH(U$5,'Предельники 2022'!$C$3:$X$3,0)),"")</f>
        <v/>
      </c>
      <c r="V132" s="55" t="str">
        <f>IF(ISNUMBER('Форма 1'!AN132),INDEX('Предельники 2022'!$C$4:$X$28,MATCH('Форма 1'!$H132,'Предельники 2022'!$B$4:$B$28,0),MATCH(V$5,'Предельники 2022'!$C$3:$X$3,0)),"")</f>
        <v/>
      </c>
      <c r="W132" s="55" t="str">
        <f>IF(ISNUMBER('Форма 1'!AO132),INDEX('Предельники 2022'!$C$4:$X$28,MATCH('Форма 1'!$H132,'Предельники 2022'!$B$4:$B$28,0),MATCH(W$5,'Предельники 2022'!$C$3:$X$3,0)),"")</f>
        <v/>
      </c>
      <c r="X132" s="53" t="str">
        <f>IF(ISNUMBER('Форма 1'!AP132),ROUND('Форма 1'!$I132*VLOOKUP('Форма 1'!$G132,'Предельники 2022'!$B$4:$X$28,'Форма 1'!AP$7),2),"")</f>
        <v/>
      </c>
      <c r="Y132" s="53" t="str">
        <f>IF(ISNUMBER('Форма 1'!AQ132),ROUND('Форма 1'!$I132*VLOOKUP('Форма 1'!$G132,'Предельники 2022'!$B$4:$X$28,'Форма 1'!AQ$7),2),"")</f>
        <v/>
      </c>
      <c r="Z132" s="53" t="str">
        <f>IF(ISNUMBER('Форма 1'!AR132),ROUND('Форма 1'!$I132*VLOOKUP('Форма 1'!$G132,'Предельники 2022'!$B$4:$X$28,'Форма 1'!AR$7),2),"")</f>
        <v/>
      </c>
      <c r="AA132" s="55"/>
    </row>
    <row r="133" spans="1:27" x14ac:dyDescent="0.25">
      <c r="A133" s="52">
        <f t="shared" ref="A133:A196" si="18">IF(NOT(ISERROR("Пермского края"=MID(C133,FIND("Пермского края",C133),14)))=$C$1,0,IF(NOT(ISERROR("город Пермь"=MID(C133,FIND("город Пермь",C133),11)))=$C$1,0,IF(NOT(ISERROR("Итого"=MID(C133,FIND("Итого",C133),5)))=$C$1,0,IF(NOT(ISERROR("Всего"=MID(C133,FIND("Всего",C133),5)))=$C$1,0,A132+1))))</f>
        <v>11</v>
      </c>
      <c r="B133" s="94" t="str">
        <f>IF(ISBLANK('Форма 1'!B133),"",'Форма 1'!B133)</f>
        <v>Краснокамский городской округ Пермского края</v>
      </c>
      <c r="C133" s="161" t="str">
        <f>IF(ISBLANK('Форма 1'!C133),"",'Форма 1'!C133)</f>
        <v>г. Краснокамск, ул. Шоссейная, д. 4</v>
      </c>
      <c r="D133" s="51">
        <f>IF(ISBLANK(C133),"Введите адрес",IF(C133='Форма 1'!C133,SUM(E133:K133,M133:S133,X133:AA133),"Ошибка в адресе!"))</f>
        <v>16583983.130000001</v>
      </c>
      <c r="E133" s="53" t="str">
        <f>IF(ISNUMBER('Форма 1'!X133),ROUND('Форма 1'!$I133*VLOOKUP('Форма 1'!$G133,'Предельники 2022'!$B$4:$X$28,'Форма 1'!X$7),2),"")</f>
        <v/>
      </c>
      <c r="F133" s="53" t="str">
        <f>IF(ISNUMBER('Форма 1'!Y133),ROUND('Форма 1'!$I133*VLOOKUP('Форма 1'!$G133,'Предельники 2022'!$B$4:$X$28,'Форма 1'!Y$7),2),"")</f>
        <v/>
      </c>
      <c r="G133" s="53" t="str">
        <f>IF(ISNUMBER('Форма 1'!Z133),ROUND('Форма 1'!$I133*VLOOKUP('Форма 1'!$G133,'Предельники 2022'!$B$4:$X$28,'Форма 1'!Z$7),2),"")</f>
        <v/>
      </c>
      <c r="H133" s="53" t="str">
        <f>IF(ISNUMBER('Форма 1'!AA133),ROUND('Форма 1'!$I133*VLOOKUP('Форма 1'!$G133,'Предельники 2022'!$B$4:$X$28,'Форма 1'!AA$7),2),"")</f>
        <v/>
      </c>
      <c r="I133" s="53" t="str">
        <f>IF(ISNUMBER('Форма 1'!AB133),ROUND('Форма 1'!$I133*VLOOKUP('Форма 1'!$G133,'Предельники 2022'!$B$4:$X$28,'Форма 1'!AB$7),2),"")</f>
        <v/>
      </c>
      <c r="J133" s="53" t="str">
        <f>IF(ISNUMBER('Форма 1'!AC133),ROUND('Форма 1'!$I133*VLOOKUP('Форма 1'!$G133,'Предельники 2022'!$B$4:$X$28,'Форма 1'!AC$7),2),"")</f>
        <v/>
      </c>
      <c r="K133" s="53" t="str">
        <f>IF(ISNUMBER('Форма 1'!AD133),ROUND('Форма 1'!$I133*VLOOKUP('Форма 1'!$G133,'Предельники 2022'!$B$4:$X$28,'Форма 1'!AD$7),2),"")</f>
        <v/>
      </c>
      <c r="L133" s="54" t="str">
        <f>IF(ISBLANK('Форма 1'!AE133),"",'Форма 1'!AE133)</f>
        <v/>
      </c>
      <c r="M133" s="55" t="str">
        <f>IF(ISBLANK('Форма 1'!AF133),"",'Форма 1'!AF133)</f>
        <v/>
      </c>
      <c r="N133" s="53">
        <f>IF(ISNUMBER('Форма 1'!AG133),ROUND('Форма 1'!$I133*VLOOKUP('Форма 1'!$G133,'Предельники 2022'!$B$4:$X$28,'Форма 1'!AG$7),2),"")</f>
        <v>16583983.130000001</v>
      </c>
      <c r="O133" s="53" t="str">
        <f>IF(ISNUMBER('Форма 1'!$AH133),ROUND('Форма 1'!$I133*VLOOKUP('Форма 1'!$G133,'Предельники 2022'!$B$4:$X$28,'Форма 1'!$AH$7,0),2),"")</f>
        <v/>
      </c>
      <c r="P133" s="53" t="str">
        <f>IF(ISNUMBER('Форма 1'!$AI133),ROUND('Форма 1'!$I133*VLOOKUP('Форма 1'!$G133,'Предельники 2022'!$B$4:$X$28,'Форма 1'!$AI$7,0),2),"")</f>
        <v/>
      </c>
      <c r="Q133" s="53" t="str">
        <f>IF(ISNUMBER('Форма 1'!$AJ133),ROUND('Форма 1'!$I133*VLOOKUP('Форма 1'!$G133,'Предельники 2022'!$B$4:$X$28,'Форма 1'!$AJ$7,0),2),"")</f>
        <v/>
      </c>
      <c r="R133" s="53" t="str">
        <f>IF(ISNUMBER('Форма 1'!AK133),ROUND('Форма 1'!$I133*VLOOKUP('Форма 1'!$G133,'Предельники 2022'!$B$4:$X$28,'Форма 1'!AK$7),2),"")</f>
        <v/>
      </c>
      <c r="S133" s="55" t="str">
        <f t="shared" si="17"/>
        <v/>
      </c>
      <c r="T133" s="55" t="str">
        <f>IF(ISNUMBER('Форма 1'!AL133),INDEX('Предельники 2022'!$C$4:$X$28,MATCH('Форма 1'!$H133,'Предельники 2022'!$B$4:$B$28,0),MATCH(T$5,'Предельники 2022'!$C$3:$X$3,0)),"")</f>
        <v/>
      </c>
      <c r="U133" s="55" t="str">
        <f>IF(ISNUMBER('Форма 1'!AM133),INDEX('Предельники 2022'!$C$4:$X$28,MATCH('Форма 1'!$H133,'Предельники 2022'!$B$4:$B$28,0),MATCH(U$5,'Предельники 2022'!$C$3:$X$3,0)),"")</f>
        <v/>
      </c>
      <c r="V133" s="55" t="str">
        <f>IF(ISNUMBER('Форма 1'!AN133),INDEX('Предельники 2022'!$C$4:$X$28,MATCH('Форма 1'!$H133,'Предельники 2022'!$B$4:$B$28,0),MATCH(V$5,'Предельники 2022'!$C$3:$X$3,0)),"")</f>
        <v/>
      </c>
      <c r="W133" s="55" t="str">
        <f>IF(ISNUMBER('Форма 1'!AO133),INDEX('Предельники 2022'!$C$4:$X$28,MATCH('Форма 1'!$H133,'Предельники 2022'!$B$4:$B$28,0),MATCH(W$5,'Предельники 2022'!$C$3:$X$3,0)),"")</f>
        <v/>
      </c>
      <c r="X133" s="53" t="str">
        <f>IF(ISNUMBER('Форма 1'!AP133),ROUND('Форма 1'!$I133*VLOOKUP('Форма 1'!$G133,'Предельники 2022'!$B$4:$X$28,'Форма 1'!AP$7),2),"")</f>
        <v/>
      </c>
      <c r="Y133" s="53" t="str">
        <f>IF(ISNUMBER('Форма 1'!AQ133),ROUND('Форма 1'!$I133*VLOOKUP('Форма 1'!$G133,'Предельники 2022'!$B$4:$X$28,'Форма 1'!AQ$7),2),"")</f>
        <v/>
      </c>
      <c r="Z133" s="53" t="str">
        <f>IF(ISNUMBER('Форма 1'!AR133),ROUND('Форма 1'!$I133*VLOOKUP('Форма 1'!$G133,'Предельники 2022'!$B$4:$X$28,'Форма 1'!AR$7),2),"")</f>
        <v/>
      </c>
      <c r="AA133" s="55"/>
    </row>
    <row r="134" spans="1:27" x14ac:dyDescent="0.25">
      <c r="A134" s="52">
        <f t="shared" si="18"/>
        <v>12</v>
      </c>
      <c r="B134" s="94" t="str">
        <f>IF(ISBLANK('Форма 1'!B134),"",'Форма 1'!B134)</f>
        <v>Краснокамский городской округ Пермского края</v>
      </c>
      <c r="C134" s="161" t="str">
        <f>IF(ISBLANK('Форма 1'!C134),"",'Форма 1'!C134)</f>
        <v>п. Оверята, ул. Линейная, д. 5</v>
      </c>
      <c r="D134" s="51">
        <f>IF(ISBLANK(C134),"Введите адрес",IF(C134='Форма 1'!C134,SUM(E134:K134,M134:S134,X134:AA134),"Ошибка в адресе!"))</f>
        <v>4855190.8899999997</v>
      </c>
      <c r="E134" s="53">
        <f>IF(ISNUMBER('Форма 1'!X134),ROUND('Форма 1'!$I134*VLOOKUP('Форма 1'!$G134,'Предельники 2022'!$B$4:$X$28,'Форма 1'!X$7),2),"")</f>
        <v>317480.36</v>
      </c>
      <c r="F134" s="53" t="str">
        <f>IF(ISNUMBER('Форма 1'!Y134),ROUND('Форма 1'!$I134*VLOOKUP('Форма 1'!$G134,'Предельники 2022'!$B$4:$X$28,'Форма 1'!Y$7),2),"")</f>
        <v/>
      </c>
      <c r="G134" s="53" t="str">
        <f>IF(ISNUMBER('Форма 1'!Z134),ROUND('Форма 1'!$I134*VLOOKUP('Форма 1'!$G134,'Предельники 2022'!$B$4:$X$28,'Форма 1'!Z$7),2),"")</f>
        <v/>
      </c>
      <c r="H134" s="53">
        <f>IF(ISNUMBER('Форма 1'!AA134),ROUND('Форма 1'!$I134*VLOOKUP('Форма 1'!$G134,'Предельники 2022'!$B$4:$X$28,'Форма 1'!AA$7),2),"")</f>
        <v>162042.71</v>
      </c>
      <c r="I134" s="53" t="str">
        <f>IF(ISNUMBER('Форма 1'!AB134),ROUND('Форма 1'!$I134*VLOOKUP('Форма 1'!$G134,'Предельники 2022'!$B$4:$X$28,'Форма 1'!AB$7),2),"")</f>
        <v/>
      </c>
      <c r="J134" s="53">
        <f>IF(ISNUMBER('Форма 1'!AC134),ROUND('Форма 1'!$I134*VLOOKUP('Форма 1'!$G134,'Предельники 2022'!$B$4:$X$28,'Форма 1'!AC$7),2),"")</f>
        <v>276503.25</v>
      </c>
      <c r="K134" s="53" t="str">
        <f>IF(ISNUMBER('Форма 1'!AD134),ROUND('Форма 1'!$I134*VLOOKUP('Форма 1'!$G134,'Предельники 2022'!$B$4:$X$28,'Форма 1'!AD$7),2),"")</f>
        <v/>
      </c>
      <c r="L134" s="54" t="str">
        <f>IF(ISBLANK('Форма 1'!AE134),"",'Форма 1'!AE134)</f>
        <v/>
      </c>
      <c r="M134" s="55" t="str">
        <f>IF(ISBLANK('Форма 1'!AF134),"",'Форма 1'!AF134)</f>
        <v/>
      </c>
      <c r="N134" s="53">
        <f>IF(ISNUMBER('Форма 1'!AG134),ROUND('Форма 1'!$I134*VLOOKUP('Форма 1'!$G134,'Предельники 2022'!$B$4:$X$28,'Форма 1'!AG$7),2),"")</f>
        <v>4099164.57</v>
      </c>
      <c r="O134" s="53" t="str">
        <f>IF(ISNUMBER('Форма 1'!$AH134),ROUND('Форма 1'!$I134*VLOOKUP('Форма 1'!$G134,'Предельники 2022'!$B$4:$X$28,'Форма 1'!$AH$7,0),2),"")</f>
        <v/>
      </c>
      <c r="P134" s="53" t="str">
        <f>IF(ISNUMBER('Форма 1'!$AI134),ROUND('Форма 1'!$I134*VLOOKUP('Форма 1'!$G134,'Предельники 2022'!$B$4:$X$28,'Форма 1'!$AI$7,0),2),"")</f>
        <v/>
      </c>
      <c r="Q134" s="53" t="str">
        <f>IF(ISNUMBER('Форма 1'!$AJ134),ROUND('Форма 1'!$I134*VLOOKUP('Форма 1'!$G134,'Предельники 2022'!$B$4:$X$28,'Форма 1'!$AJ$7,0),2),"")</f>
        <v/>
      </c>
      <c r="R134" s="53" t="str">
        <f>IF(ISNUMBER('Форма 1'!AK134),ROUND('Форма 1'!$I134*VLOOKUP('Форма 1'!$G134,'Предельники 2022'!$B$4:$X$28,'Форма 1'!AK$7),2),"")</f>
        <v/>
      </c>
      <c r="S134" s="55" t="str">
        <f t="shared" si="17"/>
        <v/>
      </c>
      <c r="T134" s="55" t="str">
        <f>IF(ISNUMBER('Форма 1'!AL134),INDEX('Предельники 2022'!$C$4:$X$28,MATCH('Форма 1'!$H134,'Предельники 2022'!$B$4:$B$28,0),MATCH(T$5,'Предельники 2022'!$C$3:$X$3,0)),"")</f>
        <v/>
      </c>
      <c r="U134" s="55" t="str">
        <f>IF(ISNUMBER('Форма 1'!AM134),INDEX('Предельники 2022'!$C$4:$X$28,MATCH('Форма 1'!$H134,'Предельники 2022'!$B$4:$B$28,0),MATCH(U$5,'Предельники 2022'!$C$3:$X$3,0)),"")</f>
        <v/>
      </c>
      <c r="V134" s="55" t="str">
        <f>IF(ISNUMBER('Форма 1'!AN134),INDEX('Предельники 2022'!$C$4:$X$28,MATCH('Форма 1'!$H134,'Предельники 2022'!$B$4:$B$28,0),MATCH(V$5,'Предельники 2022'!$C$3:$X$3,0)),"")</f>
        <v/>
      </c>
      <c r="W134" s="55" t="str">
        <f>IF(ISNUMBER('Форма 1'!AO134),INDEX('Предельники 2022'!$C$4:$X$28,MATCH('Форма 1'!$H134,'Предельники 2022'!$B$4:$B$28,0),MATCH(W$5,'Предельники 2022'!$C$3:$X$3,0)),"")</f>
        <v/>
      </c>
      <c r="X134" s="53" t="str">
        <f>IF(ISNUMBER('Форма 1'!AP134),ROUND('Форма 1'!$I134*VLOOKUP('Форма 1'!$G134,'Предельники 2022'!$B$4:$X$28,'Форма 1'!AP$7),2),"")</f>
        <v/>
      </c>
      <c r="Y134" s="53" t="str">
        <f>IF(ISNUMBER('Форма 1'!AQ134),ROUND('Форма 1'!$I134*VLOOKUP('Форма 1'!$G134,'Предельники 2022'!$B$4:$X$28,'Форма 1'!AQ$7),2),"")</f>
        <v/>
      </c>
      <c r="Z134" s="53" t="str">
        <f>IF(ISNUMBER('Форма 1'!AR134),ROUND('Форма 1'!$I134*VLOOKUP('Форма 1'!$G134,'Предельники 2022'!$B$4:$X$28,'Форма 1'!AR$7),2),"")</f>
        <v/>
      </c>
      <c r="AA134" s="55"/>
    </row>
    <row r="135" spans="1:27" ht="15.75" x14ac:dyDescent="0.25">
      <c r="A135" s="178">
        <f t="shared" si="18"/>
        <v>0</v>
      </c>
      <c r="B135" s="179" t="str">
        <f>IF(ISBLANK('Форма 1'!B135),"",'Форма 1'!B135)</f>
        <v/>
      </c>
      <c r="C135" s="38" t="str">
        <f>IF(ISBLANK('Форма 1'!C135),"",'Форма 1'!C135)</f>
        <v>Кудымкарский муниципальный округ Пермского края</v>
      </c>
      <c r="D135" s="39">
        <f>IF(ISBLANK(C135),"Введите адрес",IF(C135='Форма 1'!C135,SUM(E135:K135,M135:S135,X135:AA135),"Ошибка в адресе!"))</f>
        <v>5720470.5100000007</v>
      </c>
      <c r="E135" s="39">
        <f>SUM(E136:E137)</f>
        <v>0</v>
      </c>
      <c r="F135" s="39">
        <f t="shared" ref="F135:Z135" si="19">SUM(F136:F137)</f>
        <v>0</v>
      </c>
      <c r="G135" s="39">
        <f t="shared" si="19"/>
        <v>0</v>
      </c>
      <c r="H135" s="39">
        <f t="shared" si="19"/>
        <v>799370.4</v>
      </c>
      <c r="I135" s="39">
        <f t="shared" si="19"/>
        <v>0</v>
      </c>
      <c r="J135" s="39">
        <f t="shared" si="19"/>
        <v>0</v>
      </c>
      <c r="K135" s="39">
        <f t="shared" si="19"/>
        <v>0</v>
      </c>
      <c r="L135" s="145">
        <f t="shared" si="19"/>
        <v>0</v>
      </c>
      <c r="M135" s="39">
        <f t="shared" si="19"/>
        <v>0</v>
      </c>
      <c r="N135" s="39">
        <f t="shared" si="19"/>
        <v>4921100.1100000003</v>
      </c>
      <c r="O135" s="39">
        <f t="shared" si="19"/>
        <v>0</v>
      </c>
      <c r="P135" s="39">
        <f t="shared" si="19"/>
        <v>0</v>
      </c>
      <c r="Q135" s="39">
        <f t="shared" si="19"/>
        <v>0</v>
      </c>
      <c r="R135" s="39">
        <f t="shared" si="19"/>
        <v>0</v>
      </c>
      <c r="S135" s="39">
        <f t="shared" si="19"/>
        <v>0</v>
      </c>
      <c r="T135" s="39">
        <f t="shared" si="19"/>
        <v>0</v>
      </c>
      <c r="U135" s="39">
        <f t="shared" si="19"/>
        <v>0</v>
      </c>
      <c r="V135" s="39">
        <f t="shared" si="19"/>
        <v>0</v>
      </c>
      <c r="W135" s="39">
        <f t="shared" si="19"/>
        <v>0</v>
      </c>
      <c r="X135" s="39">
        <f t="shared" si="19"/>
        <v>0</v>
      </c>
      <c r="Y135" s="39">
        <f t="shared" si="19"/>
        <v>0</v>
      </c>
      <c r="Z135" s="39">
        <f t="shared" si="19"/>
        <v>0</v>
      </c>
      <c r="AA135" s="39"/>
    </row>
    <row r="136" spans="1:27" x14ac:dyDescent="0.25">
      <c r="A136" s="52">
        <f t="shared" si="18"/>
        <v>1</v>
      </c>
      <c r="B136" s="94" t="str">
        <f>IF(ISBLANK('Форма 1'!B136),"",'Форма 1'!B136)</f>
        <v>Кудымкарский муниципальный округ Пермского края</v>
      </c>
      <c r="C136" s="161" t="str">
        <f>IF(ISBLANK('Форма 1'!C136),"",'Форма 1'!C136)</f>
        <v>г. Кудымкар, ул. 50 лет Октября, д. 32</v>
      </c>
      <c r="D136" s="51">
        <f>IF(ISBLANK(C136),"Введите адрес",IF(C136='Форма 1'!C136,SUM(E136:K136,M136:S136,X136:AA136),"Ошибка в адресе!"))</f>
        <v>799370.4</v>
      </c>
      <c r="E136" s="53" t="str">
        <f>IF(ISNUMBER('Форма 1'!X136),ROUND('Форма 1'!$I136*VLOOKUP('Форма 1'!$G136,'Предельники 2022'!$B$4:$X$28,'Форма 1'!X$7),2),"")</f>
        <v/>
      </c>
      <c r="F136" s="53" t="str">
        <f>IF(ISNUMBER('Форма 1'!Y136),ROUND('Форма 1'!$I136*VLOOKUP('Форма 1'!$G136,'Предельники 2022'!$B$4:$X$28,'Форма 1'!Y$7),2),"")</f>
        <v/>
      </c>
      <c r="G136" s="53" t="str">
        <f>IF(ISNUMBER('Форма 1'!Z136),ROUND('Форма 1'!$I136*VLOOKUP('Форма 1'!$G136,'Предельники 2022'!$B$4:$X$28,'Форма 1'!Z$7),2),"")</f>
        <v/>
      </c>
      <c r="H136" s="53">
        <f>IF(ISNUMBER('Форма 1'!AA136),ROUND('Форма 1'!$I136*VLOOKUP('Форма 1'!$G136,'Предельники 2022'!$B$4:$X$28,'Форма 1'!AA$7),2),"")</f>
        <v>799370.4</v>
      </c>
      <c r="I136" s="53" t="str">
        <f>IF(ISNUMBER('Форма 1'!AB136),ROUND('Форма 1'!$I136*VLOOKUP('Форма 1'!$G136,'Предельники 2022'!$B$4:$X$28,'Форма 1'!AB$7),2),"")</f>
        <v/>
      </c>
      <c r="J136" s="53" t="str">
        <f>IF(ISNUMBER('Форма 1'!AC136),ROUND('Форма 1'!$I136*VLOOKUP('Форма 1'!$G136,'Предельники 2022'!$B$4:$X$28,'Форма 1'!AC$7),2),"")</f>
        <v/>
      </c>
      <c r="K136" s="53" t="str">
        <f>IF(ISNUMBER('Форма 1'!AD136),ROUND('Форма 1'!$I136*VLOOKUP('Форма 1'!$G136,'Предельники 2022'!$B$4:$X$28,'Форма 1'!AD$7),2),"")</f>
        <v/>
      </c>
      <c r="L136" s="54" t="str">
        <f>IF(ISBLANK('Форма 1'!AE136),"",'Форма 1'!AE136)</f>
        <v/>
      </c>
      <c r="M136" s="55" t="str">
        <f>IF(ISBLANK('Форма 1'!AF136),"",'Форма 1'!AF136)</f>
        <v/>
      </c>
      <c r="N136" s="53" t="str">
        <f>IF(ISNUMBER('Форма 1'!AG136),ROUND('Форма 1'!$I136*VLOOKUP('Форма 1'!$G136,'Предельники 2022'!$B$4:$X$28,'Форма 1'!AG$7),2),"")</f>
        <v/>
      </c>
      <c r="O136" s="53" t="str">
        <f>IF(ISNUMBER('Форма 1'!$AH136),ROUND('Форма 1'!$I136*VLOOKUP('Форма 1'!$G136,'Предельники 2022'!$B$4:$X$28,'Форма 1'!$AH$7,0),2),"")</f>
        <v/>
      </c>
      <c r="P136" s="53" t="str">
        <f>IF(ISNUMBER('Форма 1'!$AI136),ROUND('Форма 1'!$I136*VLOOKUP('Форма 1'!$G136,'Предельники 2022'!$B$4:$X$28,'Форма 1'!$AI$7,0),2),"")</f>
        <v/>
      </c>
      <c r="Q136" s="53" t="str">
        <f>IF(ISNUMBER('Форма 1'!$AJ136),ROUND('Форма 1'!$I136*VLOOKUP('Форма 1'!$G136,'Предельники 2022'!$B$4:$X$28,'Форма 1'!$AJ$7,0),2),"")</f>
        <v/>
      </c>
      <c r="R136" s="53" t="str">
        <f>IF(ISNUMBER('Форма 1'!AK136),ROUND('Форма 1'!$I136*VLOOKUP('Форма 1'!$G136,'Предельники 2022'!$B$4:$X$28,'Форма 1'!AK$7),2),"")</f>
        <v/>
      </c>
      <c r="S136" s="55" t="str">
        <f t="shared" si="17"/>
        <v/>
      </c>
      <c r="T136" s="55" t="str">
        <f>IF(ISNUMBER('Форма 1'!AL136),INDEX('Предельники 2022'!$C$4:$X$28,MATCH('Форма 1'!$H136,'Предельники 2022'!$B$4:$B$28,0),MATCH(T$5,'Предельники 2022'!$C$3:$X$3,0)),"")</f>
        <v/>
      </c>
      <c r="U136" s="55" t="str">
        <f>IF(ISNUMBER('Форма 1'!AM136),INDEX('Предельники 2022'!$C$4:$X$28,MATCH('Форма 1'!$H136,'Предельники 2022'!$B$4:$B$28,0),MATCH(U$5,'Предельники 2022'!$C$3:$X$3,0)),"")</f>
        <v/>
      </c>
      <c r="V136" s="55" t="str">
        <f>IF(ISNUMBER('Форма 1'!AN136),INDEX('Предельники 2022'!$C$4:$X$28,MATCH('Форма 1'!$H136,'Предельники 2022'!$B$4:$B$28,0),MATCH(V$5,'Предельники 2022'!$C$3:$X$3,0)),"")</f>
        <v/>
      </c>
      <c r="W136" s="55" t="str">
        <f>IF(ISNUMBER('Форма 1'!AO136),INDEX('Предельники 2022'!$C$4:$X$28,MATCH('Форма 1'!$H136,'Предельники 2022'!$B$4:$B$28,0),MATCH(W$5,'Предельники 2022'!$C$3:$X$3,0)),"")</f>
        <v/>
      </c>
      <c r="X136" s="53" t="str">
        <f>IF(ISNUMBER('Форма 1'!AP136),ROUND('Форма 1'!$I136*VLOOKUP('Форма 1'!$G136,'Предельники 2022'!$B$4:$X$28,'Форма 1'!AP$7),2),"")</f>
        <v/>
      </c>
      <c r="Y136" s="53" t="str">
        <f>IF(ISNUMBER('Форма 1'!AQ136),ROUND('Форма 1'!$I136*VLOOKUP('Форма 1'!$G136,'Предельники 2022'!$B$4:$X$28,'Форма 1'!AQ$7),2),"")</f>
        <v/>
      </c>
      <c r="Z136" s="53" t="str">
        <f>IF(ISNUMBER('Форма 1'!AR136),ROUND('Форма 1'!$I136*VLOOKUP('Форма 1'!$G136,'Предельники 2022'!$B$4:$X$28,'Форма 1'!AR$7),2),"")</f>
        <v/>
      </c>
      <c r="AA136" s="55"/>
    </row>
    <row r="137" spans="1:27" x14ac:dyDescent="0.25">
      <c r="A137" s="52">
        <f t="shared" si="18"/>
        <v>2</v>
      </c>
      <c r="B137" s="94" t="str">
        <f>IF(ISBLANK('Форма 1'!B137),"",'Форма 1'!B137)</f>
        <v>Кудымкарский муниципальный округ Пермского края</v>
      </c>
      <c r="C137" s="161" t="str">
        <f>IF(ISBLANK('Форма 1'!C137),"",'Форма 1'!C137)</f>
        <v>г. Кудымкар, ул. Загородная, д. 14</v>
      </c>
      <c r="D137" s="51">
        <f>IF(ISBLANK(C137),"Введите адрес",IF(C137='Форма 1'!C137,SUM(E137:K137,M137:S137,X137:AA137),"Ошибка в адресе!"))</f>
        <v>4921100.1100000003</v>
      </c>
      <c r="E137" s="53" t="str">
        <f>IF(ISNUMBER('Форма 1'!X137),ROUND('Форма 1'!$I137*VLOOKUP('Форма 1'!$G137,'Предельники 2022'!$B$4:$X$28,'Форма 1'!X$7),2),"")</f>
        <v/>
      </c>
      <c r="F137" s="53" t="str">
        <f>IF(ISNUMBER('Форма 1'!Y137),ROUND('Форма 1'!$I137*VLOOKUP('Форма 1'!$G137,'Предельники 2022'!$B$4:$X$28,'Форма 1'!Y$7),2),"")</f>
        <v/>
      </c>
      <c r="G137" s="53" t="str">
        <f>IF(ISNUMBER('Форма 1'!Z137),ROUND('Форма 1'!$I137*VLOOKUP('Форма 1'!$G137,'Предельники 2022'!$B$4:$X$28,'Форма 1'!Z$7),2),"")</f>
        <v/>
      </c>
      <c r="H137" s="53" t="str">
        <f>IF(ISNUMBER('Форма 1'!AA137),ROUND('Форма 1'!$I137*VLOOKUP('Форма 1'!$G137,'Предельники 2022'!$B$4:$X$28,'Форма 1'!AA$7),2),"")</f>
        <v/>
      </c>
      <c r="I137" s="53" t="str">
        <f>IF(ISNUMBER('Форма 1'!AB137),ROUND('Форма 1'!$I137*VLOOKUP('Форма 1'!$G137,'Предельники 2022'!$B$4:$X$28,'Форма 1'!AB$7),2),"")</f>
        <v/>
      </c>
      <c r="J137" s="53" t="str">
        <f>IF(ISNUMBER('Форма 1'!AC137),ROUND('Форма 1'!$I137*VLOOKUP('Форма 1'!$G137,'Предельники 2022'!$B$4:$X$28,'Форма 1'!AC$7),2),"")</f>
        <v/>
      </c>
      <c r="K137" s="53" t="str">
        <f>IF(ISNUMBER('Форма 1'!AD137),ROUND('Форма 1'!$I137*VLOOKUP('Форма 1'!$G137,'Предельники 2022'!$B$4:$X$28,'Форма 1'!AD$7),2),"")</f>
        <v/>
      </c>
      <c r="L137" s="54" t="str">
        <f>IF(ISBLANK('Форма 1'!AE137),"",'Форма 1'!AE137)</f>
        <v/>
      </c>
      <c r="M137" s="55" t="str">
        <f>IF(ISBLANK('Форма 1'!AF137),"",'Форма 1'!AF137)</f>
        <v/>
      </c>
      <c r="N137" s="53">
        <f>IF(ISNUMBER('Форма 1'!AG137),ROUND('Форма 1'!$I137*VLOOKUP('Форма 1'!$G137,'Предельники 2022'!$B$4:$X$28,'Форма 1'!AG$7),2),"")</f>
        <v>4921100.1100000003</v>
      </c>
      <c r="O137" s="53" t="str">
        <f>IF(ISNUMBER('Форма 1'!$AH137),ROUND('Форма 1'!$I137*VLOOKUP('Форма 1'!$G137,'Предельники 2022'!$B$4:$X$28,'Форма 1'!$AH$7,0),2),"")</f>
        <v/>
      </c>
      <c r="P137" s="53" t="str">
        <f>IF(ISNUMBER('Форма 1'!$AI137),ROUND('Форма 1'!$I137*VLOOKUP('Форма 1'!$G137,'Предельники 2022'!$B$4:$X$28,'Форма 1'!$AI$7,0),2),"")</f>
        <v/>
      </c>
      <c r="Q137" s="53" t="str">
        <f>IF(ISNUMBER('Форма 1'!$AJ137),ROUND('Форма 1'!$I137*VLOOKUP('Форма 1'!$G137,'Предельники 2022'!$B$4:$X$28,'Форма 1'!$AJ$7,0),2),"")</f>
        <v/>
      </c>
      <c r="R137" s="53" t="str">
        <f>IF(ISNUMBER('Форма 1'!AK137),ROUND('Форма 1'!$I137*VLOOKUP('Форма 1'!$G137,'Предельники 2022'!$B$4:$X$28,'Форма 1'!AK$7),2),"")</f>
        <v/>
      </c>
      <c r="S137" s="55" t="str">
        <f t="shared" si="17"/>
        <v/>
      </c>
      <c r="T137" s="55" t="str">
        <f>IF(ISNUMBER('Форма 1'!AL137),INDEX('Предельники 2022'!$C$4:$X$28,MATCH('Форма 1'!$H137,'Предельники 2022'!$B$4:$B$28,0),MATCH(T$5,'Предельники 2022'!$C$3:$X$3,0)),"")</f>
        <v/>
      </c>
      <c r="U137" s="55" t="str">
        <f>IF(ISNUMBER('Форма 1'!AM137),INDEX('Предельники 2022'!$C$4:$X$28,MATCH('Форма 1'!$H137,'Предельники 2022'!$B$4:$B$28,0),MATCH(U$5,'Предельники 2022'!$C$3:$X$3,0)),"")</f>
        <v/>
      </c>
      <c r="V137" s="55" t="str">
        <f>IF(ISNUMBER('Форма 1'!AN137),INDEX('Предельники 2022'!$C$4:$X$28,MATCH('Форма 1'!$H137,'Предельники 2022'!$B$4:$B$28,0),MATCH(V$5,'Предельники 2022'!$C$3:$X$3,0)),"")</f>
        <v/>
      </c>
      <c r="W137" s="55" t="str">
        <f>IF(ISNUMBER('Форма 1'!AO137),INDEX('Предельники 2022'!$C$4:$X$28,MATCH('Форма 1'!$H137,'Предельники 2022'!$B$4:$B$28,0),MATCH(W$5,'Предельники 2022'!$C$3:$X$3,0)),"")</f>
        <v/>
      </c>
      <c r="X137" s="53" t="str">
        <f>IF(ISNUMBER('Форма 1'!AP137),ROUND('Форма 1'!$I137*VLOOKUP('Форма 1'!$G137,'Предельники 2022'!$B$4:$X$28,'Форма 1'!AP$7),2),"")</f>
        <v/>
      </c>
      <c r="Y137" s="53" t="str">
        <f>IF(ISNUMBER('Форма 1'!AQ137),ROUND('Форма 1'!$I137*VLOOKUP('Форма 1'!$G137,'Предельники 2022'!$B$4:$X$28,'Форма 1'!AQ$7),2),"")</f>
        <v/>
      </c>
      <c r="Z137" s="53" t="str">
        <f>IF(ISNUMBER('Форма 1'!AR137),ROUND('Форма 1'!$I137*VLOOKUP('Форма 1'!$G137,'Предельники 2022'!$B$4:$X$28,'Форма 1'!AR$7),2),"")</f>
        <v/>
      </c>
      <c r="AA137" s="55"/>
    </row>
    <row r="138" spans="1:27" ht="15.75" x14ac:dyDescent="0.25">
      <c r="A138" s="178">
        <f t="shared" si="18"/>
        <v>0</v>
      </c>
      <c r="B138" s="179" t="str">
        <f>IF(ISBLANK('Форма 1'!B138),"",'Форма 1'!B138)</f>
        <v/>
      </c>
      <c r="C138" s="38" t="str">
        <f>IF(ISBLANK('Форма 1'!C138),"",'Форма 1'!C138)</f>
        <v>Кунгурский муниципальный округ Пермского края</v>
      </c>
      <c r="D138" s="39">
        <f>IF(ISBLANK(C138),"Введите адрес",IF(C138='Форма 1'!C138,SUM(E138:K138,M138:S138,X138:AA138),"Ошибка в адресе!"))</f>
        <v>26882589.370000001</v>
      </c>
      <c r="E138" s="39">
        <f t="shared" ref="E138:Z138" si="20">SUM(E139:E145)</f>
        <v>0</v>
      </c>
      <c r="F138" s="39">
        <f t="shared" si="20"/>
        <v>0</v>
      </c>
      <c r="G138" s="39">
        <f t="shared" si="20"/>
        <v>3839505.38</v>
      </c>
      <c r="H138" s="39">
        <f t="shared" si="20"/>
        <v>0</v>
      </c>
      <c r="I138" s="39">
        <f t="shared" si="20"/>
        <v>0</v>
      </c>
      <c r="J138" s="39">
        <f t="shared" si="20"/>
        <v>0</v>
      </c>
      <c r="K138" s="39">
        <f t="shared" si="20"/>
        <v>0</v>
      </c>
      <c r="L138" s="145">
        <f t="shared" si="20"/>
        <v>0</v>
      </c>
      <c r="M138" s="39">
        <f t="shared" si="20"/>
        <v>0</v>
      </c>
      <c r="N138" s="39">
        <f t="shared" si="20"/>
        <v>13631704.689999999</v>
      </c>
      <c r="O138" s="39">
        <f t="shared" si="20"/>
        <v>9254679.629999999</v>
      </c>
      <c r="P138" s="39">
        <f t="shared" si="20"/>
        <v>0</v>
      </c>
      <c r="Q138" s="39">
        <f t="shared" si="20"/>
        <v>0</v>
      </c>
      <c r="R138" s="39">
        <f t="shared" si="20"/>
        <v>0</v>
      </c>
      <c r="S138" s="39">
        <f t="shared" si="20"/>
        <v>156699.67000000001</v>
      </c>
      <c r="T138" s="39">
        <f t="shared" si="20"/>
        <v>0</v>
      </c>
      <c r="U138" s="39">
        <f t="shared" si="20"/>
        <v>0</v>
      </c>
      <c r="V138" s="39">
        <f t="shared" si="20"/>
        <v>156699.67000000001</v>
      </c>
      <c r="W138" s="39">
        <f t="shared" si="20"/>
        <v>0</v>
      </c>
      <c r="X138" s="39">
        <f t="shared" si="20"/>
        <v>0</v>
      </c>
      <c r="Y138" s="39">
        <f t="shared" si="20"/>
        <v>0</v>
      </c>
      <c r="Z138" s="39">
        <f t="shared" si="20"/>
        <v>0</v>
      </c>
      <c r="AA138" s="39"/>
    </row>
    <row r="139" spans="1:27" x14ac:dyDescent="0.25">
      <c r="A139" s="52">
        <f t="shared" si="18"/>
        <v>1</v>
      </c>
      <c r="B139" s="94" t="str">
        <f>IF(ISBLANK('Форма 1'!B139),"",'Форма 1'!B139)</f>
        <v>Кунгурский муниципальный округ Пермского края</v>
      </c>
      <c r="C139" s="161" t="str">
        <f>IF(ISBLANK('Форма 1'!C139),"",'Форма 1'!C139)</f>
        <v>г. Кунгур, ул. 8 Марта, д. 2</v>
      </c>
      <c r="D139" s="51">
        <f>IF(ISBLANK(C139),"Введите адрес",IF(C139='Форма 1'!C139,SUM(E139:K139,M139:S139,X139:AA139),"Ошибка в адресе!"))</f>
        <v>3080231.49</v>
      </c>
      <c r="E139" s="53" t="str">
        <f>IF(ISNUMBER('Форма 1'!X139),ROUND('Форма 1'!$I139*VLOOKUP('Форма 1'!$G139,'Предельники 2022'!$B$4:$X$28,'Форма 1'!X$7),2),"")</f>
        <v/>
      </c>
      <c r="F139" s="53" t="str">
        <f>IF(ISNUMBER('Форма 1'!Y139),ROUND('Форма 1'!$I139*VLOOKUP('Форма 1'!$G139,'Предельники 2022'!$B$4:$X$28,'Форма 1'!Y$7),2),"")</f>
        <v/>
      </c>
      <c r="G139" s="53" t="str">
        <f>IF(ISNUMBER('Форма 1'!Z139),ROUND('Форма 1'!$I139*VLOOKUP('Форма 1'!$G139,'Предельники 2022'!$B$4:$X$28,'Форма 1'!Z$7),2),"")</f>
        <v/>
      </c>
      <c r="H139" s="53" t="str">
        <f>IF(ISNUMBER('Форма 1'!AA139),ROUND('Форма 1'!$I139*VLOOKUP('Форма 1'!$G139,'Предельники 2022'!$B$4:$X$28,'Форма 1'!AA$7),2),"")</f>
        <v/>
      </c>
      <c r="I139" s="53" t="str">
        <f>IF(ISNUMBER('Форма 1'!AB139),ROUND('Форма 1'!$I139*VLOOKUP('Форма 1'!$G139,'Предельники 2022'!$B$4:$X$28,'Форма 1'!AB$7),2),"")</f>
        <v/>
      </c>
      <c r="J139" s="53" t="str">
        <f>IF(ISNUMBER('Форма 1'!AC139),ROUND('Форма 1'!$I139*VLOOKUP('Форма 1'!$G139,'Предельники 2022'!$B$4:$X$28,'Форма 1'!AC$7),2),"")</f>
        <v/>
      </c>
      <c r="K139" s="53" t="str">
        <f>IF(ISNUMBER('Форма 1'!AD139),ROUND('Форма 1'!$I139*VLOOKUP('Форма 1'!$G139,'Предельники 2022'!$B$4:$X$28,'Форма 1'!AD$7),2),"")</f>
        <v/>
      </c>
      <c r="L139" s="54" t="str">
        <f>IF(ISBLANK('Форма 1'!AE139),"",'Форма 1'!AE139)</f>
        <v/>
      </c>
      <c r="M139" s="55" t="str">
        <f>IF(ISBLANK('Форма 1'!AF139),"",'Форма 1'!AF139)</f>
        <v/>
      </c>
      <c r="N139" s="53" t="str">
        <f>IF(ISNUMBER('Форма 1'!AG139),ROUND('Форма 1'!$I139*VLOOKUP('Форма 1'!$G139,'Предельники 2022'!$B$4:$X$28,'Форма 1'!AG$7),2),"")</f>
        <v/>
      </c>
      <c r="O139" s="53">
        <f>IF(ISNUMBER('Форма 1'!$AH139),ROUND('Форма 1'!$I139*VLOOKUP('Форма 1'!$G139,'Предельники 2022'!$B$4:$X$28,'Форма 1'!$AH$7,0),2),"")</f>
        <v>3080231.49</v>
      </c>
      <c r="P139" s="53" t="str">
        <f>IF(ISNUMBER('Форма 1'!$AI139),ROUND('Форма 1'!$I139*VLOOKUP('Форма 1'!$G139,'Предельники 2022'!$B$4:$X$28,'Форма 1'!$AI$7,0),2),"")</f>
        <v/>
      </c>
      <c r="Q139" s="53" t="str">
        <f>IF(ISNUMBER('Форма 1'!$AJ139),ROUND('Форма 1'!$I139*VLOOKUP('Форма 1'!$G139,'Предельники 2022'!$B$4:$X$28,'Форма 1'!$AJ$7,0),2),"")</f>
        <v/>
      </c>
      <c r="R139" s="53" t="str">
        <f>IF(ISNUMBER('Форма 1'!AK139),ROUND('Форма 1'!$I139*VLOOKUP('Форма 1'!$G139,'Предельники 2022'!$B$4:$X$28,'Форма 1'!AK$7),2),"")</f>
        <v/>
      </c>
      <c r="S139" s="55" t="str">
        <f t="shared" si="17"/>
        <v/>
      </c>
      <c r="T139" s="55" t="str">
        <f>IF(ISNUMBER('Форма 1'!AL139),INDEX('Предельники 2022'!$C$4:$X$28,MATCH('Форма 1'!$H139,'Предельники 2022'!$B$4:$B$28,0),MATCH(T$5,'Предельники 2022'!$C$3:$X$3,0)),"")</f>
        <v/>
      </c>
      <c r="U139" s="55" t="str">
        <f>IF(ISNUMBER('Форма 1'!AM139),INDEX('Предельники 2022'!$C$4:$X$28,MATCH('Форма 1'!$H139,'Предельники 2022'!$B$4:$B$28,0),MATCH(U$5,'Предельники 2022'!$C$3:$X$3,0)),"")</f>
        <v/>
      </c>
      <c r="V139" s="55" t="str">
        <f>IF(ISNUMBER('Форма 1'!AN139),INDEX('Предельники 2022'!$C$4:$X$28,MATCH('Форма 1'!$H139,'Предельники 2022'!$B$4:$B$28,0),MATCH(V$5,'Предельники 2022'!$C$3:$X$3,0)),"")</f>
        <v/>
      </c>
      <c r="W139" s="55" t="str">
        <f>IF(ISNUMBER('Форма 1'!AO139),INDEX('Предельники 2022'!$C$4:$X$28,MATCH('Форма 1'!$H139,'Предельники 2022'!$B$4:$B$28,0),MATCH(W$5,'Предельники 2022'!$C$3:$X$3,0)),"")</f>
        <v/>
      </c>
      <c r="X139" s="53" t="str">
        <f>IF(ISNUMBER('Форма 1'!AP139),ROUND('Форма 1'!$I139*VLOOKUP('Форма 1'!$G139,'Предельники 2022'!$B$4:$X$28,'Форма 1'!AP$7),2),"")</f>
        <v/>
      </c>
      <c r="Y139" s="53" t="str">
        <f>IF(ISNUMBER('Форма 1'!AQ139),ROUND('Форма 1'!$I139*VLOOKUP('Форма 1'!$G139,'Предельники 2022'!$B$4:$X$28,'Форма 1'!AQ$7),2),"")</f>
        <v/>
      </c>
      <c r="Z139" s="53" t="str">
        <f>IF(ISNUMBER('Форма 1'!AR139),ROUND('Форма 1'!$I139*VLOOKUP('Форма 1'!$G139,'Предельники 2022'!$B$4:$X$28,'Форма 1'!AR$7),2),"")</f>
        <v/>
      </c>
      <c r="AA139" s="55"/>
    </row>
    <row r="140" spans="1:27" x14ac:dyDescent="0.25">
      <c r="A140" s="52">
        <f t="shared" si="18"/>
        <v>2</v>
      </c>
      <c r="B140" s="94" t="str">
        <f>IF(ISBLANK('Форма 1'!B140),"",'Форма 1'!B140)</f>
        <v>Кунгурский муниципальный округ Пермского края</v>
      </c>
      <c r="C140" s="161" t="str">
        <f>IF(ISBLANK('Форма 1'!C140),"",'Форма 1'!C140)</f>
        <v>г. Кунгур, ул. Нефтяников, д. 35</v>
      </c>
      <c r="D140" s="51">
        <f>IF(ISBLANK(C140),"Введите адрес",IF(C140='Форма 1'!C140,SUM(E140:K140,M140:S140,X140:AA140),"Ошибка в адресе!"))</f>
        <v>156699.67000000001</v>
      </c>
      <c r="E140" s="53" t="str">
        <f>IF(ISNUMBER('Форма 1'!X140),ROUND('Форма 1'!$I140*VLOOKUP('Форма 1'!$G140,'Предельники 2022'!$B$4:$X$28,'Форма 1'!X$7),2),"")</f>
        <v/>
      </c>
      <c r="F140" s="53" t="str">
        <f>IF(ISNUMBER('Форма 1'!Y140),ROUND('Форма 1'!$I140*VLOOKUP('Форма 1'!$G140,'Предельники 2022'!$B$4:$X$28,'Форма 1'!Y$7),2),"")</f>
        <v/>
      </c>
      <c r="G140" s="53" t="str">
        <f>IF(ISNUMBER('Форма 1'!Z140),ROUND('Форма 1'!$I140*VLOOKUP('Форма 1'!$G140,'Предельники 2022'!$B$4:$X$28,'Форма 1'!Z$7),2),"")</f>
        <v/>
      </c>
      <c r="H140" s="53" t="str">
        <f>IF(ISNUMBER('Форма 1'!AA140),ROUND('Форма 1'!$I140*VLOOKUP('Форма 1'!$G140,'Предельники 2022'!$B$4:$X$28,'Форма 1'!AA$7),2),"")</f>
        <v/>
      </c>
      <c r="I140" s="53" t="str">
        <f>IF(ISNUMBER('Форма 1'!AB140),ROUND('Форма 1'!$I140*VLOOKUP('Форма 1'!$G140,'Предельники 2022'!$B$4:$X$28,'Форма 1'!AB$7),2),"")</f>
        <v/>
      </c>
      <c r="J140" s="53" t="str">
        <f>IF(ISNUMBER('Форма 1'!AC140),ROUND('Форма 1'!$I140*VLOOKUP('Форма 1'!$G140,'Предельники 2022'!$B$4:$X$28,'Форма 1'!AC$7),2),"")</f>
        <v/>
      </c>
      <c r="K140" s="53" t="str">
        <f>IF(ISNUMBER('Форма 1'!AD140),ROUND('Форма 1'!$I140*VLOOKUP('Форма 1'!$G140,'Предельники 2022'!$B$4:$X$28,'Форма 1'!AD$7),2),"")</f>
        <v/>
      </c>
      <c r="L140" s="54" t="str">
        <f>IF(ISBLANK('Форма 1'!AE140),"",'Форма 1'!AE140)</f>
        <v/>
      </c>
      <c r="M140" s="55" t="str">
        <f>IF(ISBLANK('Форма 1'!AF140),"",'Форма 1'!AF140)</f>
        <v/>
      </c>
      <c r="N140" s="53" t="str">
        <f>IF(ISNUMBER('Форма 1'!AG140),ROUND('Форма 1'!$I140*VLOOKUP('Форма 1'!$G140,'Предельники 2022'!$B$4:$X$28,'Форма 1'!AG$7),2),"")</f>
        <v/>
      </c>
      <c r="O140" s="53" t="str">
        <f>IF(ISNUMBER('Форма 1'!$AH140),ROUND('Форма 1'!$I140*VLOOKUP('Форма 1'!$G140,'Предельники 2022'!$B$4:$X$28,'Форма 1'!$AH$7,0),2),"")</f>
        <v/>
      </c>
      <c r="P140" s="53" t="str">
        <f>IF(ISNUMBER('Форма 1'!$AI140),ROUND('Форма 1'!$I140*VLOOKUP('Форма 1'!$G140,'Предельники 2022'!$B$4:$X$28,'Форма 1'!$AI$7,0),2),"")</f>
        <v/>
      </c>
      <c r="Q140" s="53" t="str">
        <f>IF(ISNUMBER('Форма 1'!$AJ140),ROUND('Форма 1'!$I140*VLOOKUP('Форма 1'!$G140,'Предельники 2022'!$B$4:$X$28,'Форма 1'!$AJ$7,0),2),"")</f>
        <v/>
      </c>
      <c r="R140" s="53" t="str">
        <f>IF(ISNUMBER('Форма 1'!AK140),ROUND('Форма 1'!$I140*VLOOKUP('Форма 1'!$G140,'Предельники 2022'!$B$4:$X$28,'Форма 1'!AK$7),2),"")</f>
        <v/>
      </c>
      <c r="S140" s="55">
        <f t="shared" si="17"/>
        <v>156699.67000000001</v>
      </c>
      <c r="T140" s="55" t="str">
        <f>IF(ISNUMBER('Форма 1'!AL140),INDEX('Предельники 2022'!$C$4:$X$28,MATCH('Форма 1'!$H140,'Предельники 2022'!$B$4:$B$28,0),MATCH(T$5,'Предельники 2022'!$C$3:$X$3,0)),"")</f>
        <v/>
      </c>
      <c r="U140" s="55" t="str">
        <f>IF(ISNUMBER('Форма 1'!AM140),INDEX('Предельники 2022'!$C$4:$X$28,MATCH('Форма 1'!$H140,'Предельники 2022'!$B$4:$B$28,0),MATCH(U$5,'Предельники 2022'!$C$3:$X$3,0)),"")</f>
        <v/>
      </c>
      <c r="V140" s="55">
        <f>IF(ISNUMBER('Форма 1'!AN140),INDEX('Предельники 2022'!$C$4:$X$28,MATCH('Форма 1'!$H140,'Предельники 2022'!$B$4:$B$28,0),MATCH(V$5,'Предельники 2022'!$C$3:$X$3,0)),"")</f>
        <v>156699.67000000001</v>
      </c>
      <c r="W140" s="55" t="str">
        <f>IF(ISNUMBER('Форма 1'!AO140),INDEX('Предельники 2022'!$C$4:$X$28,MATCH('Форма 1'!$H140,'Предельники 2022'!$B$4:$B$28,0),MATCH(W$5,'Предельники 2022'!$C$3:$X$3,0)),"")</f>
        <v/>
      </c>
      <c r="X140" s="53" t="str">
        <f>IF(ISNUMBER('Форма 1'!AP140),ROUND('Форма 1'!$I140*VLOOKUP('Форма 1'!$G140,'Предельники 2022'!$B$4:$X$28,'Форма 1'!AP$7),2),"")</f>
        <v/>
      </c>
      <c r="Y140" s="53" t="str">
        <f>IF(ISNUMBER('Форма 1'!AQ140),ROUND('Форма 1'!$I140*VLOOKUP('Форма 1'!$G140,'Предельники 2022'!$B$4:$X$28,'Форма 1'!AQ$7),2),"")</f>
        <v/>
      </c>
      <c r="Z140" s="53" t="str">
        <f>IF(ISNUMBER('Форма 1'!AR140),ROUND('Форма 1'!$I140*VLOOKUP('Форма 1'!$G140,'Предельники 2022'!$B$4:$X$28,'Форма 1'!AR$7),2),"")</f>
        <v/>
      </c>
      <c r="AA140" s="55"/>
    </row>
    <row r="141" spans="1:27" x14ac:dyDescent="0.25">
      <c r="A141" s="52">
        <f t="shared" si="18"/>
        <v>3</v>
      </c>
      <c r="B141" s="94" t="str">
        <f>IF(ISBLANK('Форма 1'!B141),"",'Форма 1'!B141)</f>
        <v>Кунгурский муниципальный округ Пермского края</v>
      </c>
      <c r="C141" s="161" t="str">
        <f>IF(ISBLANK('Форма 1'!C141),"",'Форма 1'!C141)</f>
        <v>г. Кунгур, ул. Пролетарская, д. 119</v>
      </c>
      <c r="D141" s="51">
        <f>IF(ISBLANK(C141),"Введите адрес",IF(C141='Форма 1'!C141,SUM(E141:K141,M141:S141,X141:AA141),"Ошибка в адресе!"))</f>
        <v>1669017.92</v>
      </c>
      <c r="E141" s="53" t="str">
        <f>IF(ISNUMBER('Форма 1'!X141),ROUND('Форма 1'!$I141*VLOOKUP('Форма 1'!$G141,'Предельники 2022'!$B$4:$X$28,'Форма 1'!X$7),2),"")</f>
        <v/>
      </c>
      <c r="F141" s="53" t="str">
        <f>IF(ISNUMBER('Форма 1'!Y141),ROUND('Форма 1'!$I141*VLOOKUP('Форма 1'!$G141,'Предельники 2022'!$B$4:$X$28,'Форма 1'!Y$7),2),"")</f>
        <v/>
      </c>
      <c r="G141" s="53">
        <f>IF(ISNUMBER('Форма 1'!Z141),ROUND('Форма 1'!$I141*VLOOKUP('Форма 1'!$G141,'Предельники 2022'!$B$4:$X$28,'Форма 1'!Z$7),2),"")</f>
        <v>1669017.92</v>
      </c>
      <c r="H141" s="53" t="str">
        <f>IF(ISNUMBER('Форма 1'!AA141),ROUND('Форма 1'!$I141*VLOOKUP('Форма 1'!$G141,'Предельники 2022'!$B$4:$X$28,'Форма 1'!AA$7),2),"")</f>
        <v/>
      </c>
      <c r="I141" s="53" t="str">
        <f>IF(ISNUMBER('Форма 1'!AB141),ROUND('Форма 1'!$I141*VLOOKUP('Форма 1'!$G141,'Предельники 2022'!$B$4:$X$28,'Форма 1'!AB$7),2),"")</f>
        <v/>
      </c>
      <c r="J141" s="53" t="str">
        <f>IF(ISNUMBER('Форма 1'!AC141),ROUND('Форма 1'!$I141*VLOOKUP('Форма 1'!$G141,'Предельники 2022'!$B$4:$X$28,'Форма 1'!AC$7),2),"")</f>
        <v/>
      </c>
      <c r="K141" s="53" t="str">
        <f>IF(ISNUMBER('Форма 1'!AD141),ROUND('Форма 1'!$I141*VLOOKUP('Форма 1'!$G141,'Предельники 2022'!$B$4:$X$28,'Форма 1'!AD$7),2),"")</f>
        <v/>
      </c>
      <c r="L141" s="54" t="str">
        <f>IF(ISBLANK('Форма 1'!AE141),"",'Форма 1'!AE141)</f>
        <v/>
      </c>
      <c r="M141" s="55" t="str">
        <f>IF(ISBLANK('Форма 1'!AF141),"",'Форма 1'!AF141)</f>
        <v/>
      </c>
      <c r="N141" s="53" t="str">
        <f>IF(ISNUMBER('Форма 1'!AG141),ROUND('Форма 1'!$I141*VLOOKUP('Форма 1'!$G141,'Предельники 2022'!$B$4:$X$28,'Форма 1'!AG$7),2),"")</f>
        <v/>
      </c>
      <c r="O141" s="53" t="str">
        <f>IF(ISNUMBER('Форма 1'!$AH141),ROUND('Форма 1'!$I141*VLOOKUP('Форма 1'!$G141,'Предельники 2022'!$B$4:$X$28,'Форма 1'!$AH$7,0),2),"")</f>
        <v/>
      </c>
      <c r="P141" s="53" t="str">
        <f>IF(ISNUMBER('Форма 1'!$AI141),ROUND('Форма 1'!$I141*VLOOKUP('Форма 1'!$G141,'Предельники 2022'!$B$4:$X$28,'Форма 1'!$AI$7,0),2),"")</f>
        <v/>
      </c>
      <c r="Q141" s="53" t="str">
        <f>IF(ISNUMBER('Форма 1'!$AJ141),ROUND('Форма 1'!$I141*VLOOKUP('Форма 1'!$G141,'Предельники 2022'!$B$4:$X$28,'Форма 1'!$AJ$7,0),2),"")</f>
        <v/>
      </c>
      <c r="R141" s="53" t="str">
        <f>IF(ISNUMBER('Форма 1'!AK141),ROUND('Форма 1'!$I141*VLOOKUP('Форма 1'!$G141,'Предельники 2022'!$B$4:$X$28,'Форма 1'!AK$7),2),"")</f>
        <v/>
      </c>
      <c r="S141" s="55" t="str">
        <f t="shared" si="17"/>
        <v/>
      </c>
      <c r="T141" s="55" t="str">
        <f>IF(ISNUMBER('Форма 1'!AL141),INDEX('Предельники 2022'!$C$4:$X$28,MATCH('Форма 1'!$H141,'Предельники 2022'!$B$4:$B$28,0),MATCH(T$5,'Предельники 2022'!$C$3:$X$3,0)),"")</f>
        <v/>
      </c>
      <c r="U141" s="55" t="str">
        <f>IF(ISNUMBER('Форма 1'!AM141),INDEX('Предельники 2022'!$C$4:$X$28,MATCH('Форма 1'!$H141,'Предельники 2022'!$B$4:$B$28,0),MATCH(U$5,'Предельники 2022'!$C$3:$X$3,0)),"")</f>
        <v/>
      </c>
      <c r="V141" s="55" t="str">
        <f>IF(ISNUMBER('Форма 1'!AN141),INDEX('Предельники 2022'!$C$4:$X$28,MATCH('Форма 1'!$H141,'Предельники 2022'!$B$4:$B$28,0),MATCH(V$5,'Предельники 2022'!$C$3:$X$3,0)),"")</f>
        <v/>
      </c>
      <c r="W141" s="55" t="str">
        <f>IF(ISNUMBER('Форма 1'!AO141),INDEX('Предельники 2022'!$C$4:$X$28,MATCH('Форма 1'!$H141,'Предельники 2022'!$B$4:$B$28,0),MATCH(W$5,'Предельники 2022'!$C$3:$X$3,0)),"")</f>
        <v/>
      </c>
      <c r="X141" s="53" t="str">
        <f>IF(ISNUMBER('Форма 1'!AP141),ROUND('Форма 1'!$I141*VLOOKUP('Форма 1'!$G141,'Предельники 2022'!$B$4:$X$28,'Форма 1'!AP$7),2),"")</f>
        <v/>
      </c>
      <c r="Y141" s="53" t="str">
        <f>IF(ISNUMBER('Форма 1'!AQ141),ROUND('Форма 1'!$I141*VLOOKUP('Форма 1'!$G141,'Предельники 2022'!$B$4:$X$28,'Форма 1'!AQ$7),2),"")</f>
        <v/>
      </c>
      <c r="Z141" s="53" t="str">
        <f>IF(ISNUMBER('Форма 1'!AR141),ROUND('Форма 1'!$I141*VLOOKUP('Форма 1'!$G141,'Предельники 2022'!$B$4:$X$28,'Форма 1'!AR$7),2),"")</f>
        <v/>
      </c>
      <c r="AA141" s="55"/>
    </row>
    <row r="142" spans="1:27" x14ac:dyDescent="0.25">
      <c r="A142" s="52">
        <f t="shared" si="18"/>
        <v>4</v>
      </c>
      <c r="B142" s="94" t="str">
        <f>IF(ISBLANK('Форма 1'!B142),"",'Форма 1'!B142)</f>
        <v>Кунгурский муниципальный округ Пермского края</v>
      </c>
      <c r="C142" s="161" t="str">
        <f>IF(ISBLANK('Форма 1'!C142),"",'Форма 1'!C142)</f>
        <v>г. Кунгур, ул. Пролетарская, д. 135</v>
      </c>
      <c r="D142" s="51">
        <f>IF(ISBLANK(C142),"Введите адрес",IF(C142='Форма 1'!C142,SUM(E142:K142,M142:S142,X142:AA142),"Ошибка в адресе!"))</f>
        <v>6174448.1399999997</v>
      </c>
      <c r="E142" s="53" t="str">
        <f>IF(ISNUMBER('Форма 1'!X142),ROUND('Форма 1'!$I142*VLOOKUP('Форма 1'!$G142,'Предельники 2022'!$B$4:$X$28,'Форма 1'!X$7),2),"")</f>
        <v/>
      </c>
      <c r="F142" s="53" t="str">
        <f>IF(ISNUMBER('Форма 1'!Y142),ROUND('Форма 1'!$I142*VLOOKUP('Форма 1'!$G142,'Предельники 2022'!$B$4:$X$28,'Форма 1'!Y$7),2),"")</f>
        <v/>
      </c>
      <c r="G142" s="53" t="str">
        <f>IF(ISNUMBER('Форма 1'!Z142),ROUND('Форма 1'!$I142*VLOOKUP('Форма 1'!$G142,'Предельники 2022'!$B$4:$X$28,'Форма 1'!Z$7),2),"")</f>
        <v/>
      </c>
      <c r="H142" s="53" t="str">
        <f>IF(ISNUMBER('Форма 1'!AA142),ROUND('Форма 1'!$I142*VLOOKUP('Форма 1'!$G142,'Предельники 2022'!$B$4:$X$28,'Форма 1'!AA$7),2),"")</f>
        <v/>
      </c>
      <c r="I142" s="53" t="str">
        <f>IF(ISNUMBER('Форма 1'!AB142),ROUND('Форма 1'!$I142*VLOOKUP('Форма 1'!$G142,'Предельники 2022'!$B$4:$X$28,'Форма 1'!AB$7),2),"")</f>
        <v/>
      </c>
      <c r="J142" s="53" t="str">
        <f>IF(ISNUMBER('Форма 1'!AC142),ROUND('Форма 1'!$I142*VLOOKUP('Форма 1'!$G142,'Предельники 2022'!$B$4:$X$28,'Форма 1'!AC$7),2),"")</f>
        <v/>
      </c>
      <c r="K142" s="53" t="str">
        <f>IF(ISNUMBER('Форма 1'!AD142),ROUND('Форма 1'!$I142*VLOOKUP('Форма 1'!$G142,'Предельники 2022'!$B$4:$X$28,'Форма 1'!AD$7),2),"")</f>
        <v/>
      </c>
      <c r="L142" s="54" t="str">
        <f>IF(ISBLANK('Форма 1'!AE142),"",'Форма 1'!AE142)</f>
        <v/>
      </c>
      <c r="M142" s="55" t="str">
        <f>IF(ISBLANK('Форма 1'!AF142),"",'Форма 1'!AF142)</f>
        <v/>
      </c>
      <c r="N142" s="53" t="str">
        <f>IF(ISNUMBER('Форма 1'!AG142),ROUND('Форма 1'!$I142*VLOOKUP('Форма 1'!$G142,'Предельники 2022'!$B$4:$X$28,'Форма 1'!AG$7),2),"")</f>
        <v/>
      </c>
      <c r="O142" s="53">
        <f>IF(ISNUMBER('Форма 1'!$AH142),ROUND('Форма 1'!$I142*VLOOKUP('Форма 1'!$G142,'Предельники 2022'!$B$4:$X$28,'Форма 1'!$AH$7,0),2),"")</f>
        <v>6174448.1399999997</v>
      </c>
      <c r="P142" s="53" t="str">
        <f>IF(ISNUMBER('Форма 1'!$AI142),ROUND('Форма 1'!$I142*VLOOKUP('Форма 1'!$G142,'Предельники 2022'!$B$4:$X$28,'Форма 1'!$AI$7,0),2),"")</f>
        <v/>
      </c>
      <c r="Q142" s="53" t="str">
        <f>IF(ISNUMBER('Форма 1'!$AJ142),ROUND('Форма 1'!$I142*VLOOKUP('Форма 1'!$G142,'Предельники 2022'!$B$4:$X$28,'Форма 1'!$AJ$7,0),2),"")</f>
        <v/>
      </c>
      <c r="R142" s="53" t="str">
        <f>IF(ISNUMBER('Форма 1'!AK142),ROUND('Форма 1'!$I142*VLOOKUP('Форма 1'!$G142,'Предельники 2022'!$B$4:$X$28,'Форма 1'!AK$7),2),"")</f>
        <v/>
      </c>
      <c r="S142" s="55" t="str">
        <f t="shared" si="17"/>
        <v/>
      </c>
      <c r="T142" s="55" t="str">
        <f>IF(ISNUMBER('Форма 1'!AL142),INDEX('Предельники 2022'!$C$4:$X$28,MATCH('Форма 1'!$H142,'Предельники 2022'!$B$4:$B$28,0),MATCH(T$5,'Предельники 2022'!$C$3:$X$3,0)),"")</f>
        <v/>
      </c>
      <c r="U142" s="55" t="str">
        <f>IF(ISNUMBER('Форма 1'!AM142),INDEX('Предельники 2022'!$C$4:$X$28,MATCH('Форма 1'!$H142,'Предельники 2022'!$B$4:$B$28,0),MATCH(U$5,'Предельники 2022'!$C$3:$X$3,0)),"")</f>
        <v/>
      </c>
      <c r="V142" s="55" t="str">
        <f>IF(ISNUMBER('Форма 1'!AN142),INDEX('Предельники 2022'!$C$4:$X$28,MATCH('Форма 1'!$H142,'Предельники 2022'!$B$4:$B$28,0),MATCH(V$5,'Предельники 2022'!$C$3:$X$3,0)),"")</f>
        <v/>
      </c>
      <c r="W142" s="55" t="str">
        <f>IF(ISNUMBER('Форма 1'!AO142),INDEX('Предельники 2022'!$C$4:$X$28,MATCH('Форма 1'!$H142,'Предельники 2022'!$B$4:$B$28,0),MATCH(W$5,'Предельники 2022'!$C$3:$X$3,0)),"")</f>
        <v/>
      </c>
      <c r="X142" s="53" t="str">
        <f>IF(ISNUMBER('Форма 1'!AP142),ROUND('Форма 1'!$I142*VLOOKUP('Форма 1'!$G142,'Предельники 2022'!$B$4:$X$28,'Форма 1'!AP$7),2),"")</f>
        <v/>
      </c>
      <c r="Y142" s="53" t="str">
        <f>IF(ISNUMBER('Форма 1'!AQ142),ROUND('Форма 1'!$I142*VLOOKUP('Форма 1'!$G142,'Предельники 2022'!$B$4:$X$28,'Форма 1'!AQ$7),2),"")</f>
        <v/>
      </c>
      <c r="Z142" s="53" t="str">
        <f>IF(ISNUMBER('Форма 1'!AR142),ROUND('Форма 1'!$I142*VLOOKUP('Форма 1'!$G142,'Предельники 2022'!$B$4:$X$28,'Форма 1'!AR$7),2),"")</f>
        <v/>
      </c>
      <c r="AA142" s="55"/>
    </row>
    <row r="143" spans="1:27" x14ac:dyDescent="0.25">
      <c r="A143" s="52">
        <f t="shared" si="18"/>
        <v>5</v>
      </c>
      <c r="B143" s="94" t="str">
        <f>IF(ISBLANK('Форма 1'!B143),"",'Форма 1'!B143)</f>
        <v>Кунгурский муниципальный округ Пермского края</v>
      </c>
      <c r="C143" s="161" t="str">
        <f>IF(ISBLANK('Форма 1'!C143),"",'Форма 1'!C143)</f>
        <v>г. Кунгур, ул. Свердлова, д. 25А</v>
      </c>
      <c r="D143" s="51">
        <f>IF(ISBLANK(C143),"Введите адрес",IF(C143='Форма 1'!C143,SUM(E143:K143,M143:S143,X143:AA143),"Ошибка в адресе!"))</f>
        <v>430862.88</v>
      </c>
      <c r="E143" s="53" t="str">
        <f>IF(ISNUMBER('Форма 1'!X143),ROUND('Форма 1'!$I143*VLOOKUP('Форма 1'!$G143,'Предельники 2022'!$B$4:$X$28,'Форма 1'!X$7),2),"")</f>
        <v/>
      </c>
      <c r="F143" s="53" t="str">
        <f>IF(ISNUMBER('Форма 1'!Y143),ROUND('Форма 1'!$I143*VLOOKUP('Форма 1'!$G143,'Предельники 2022'!$B$4:$X$28,'Форма 1'!Y$7),2),"")</f>
        <v/>
      </c>
      <c r="G143" s="53">
        <f>IF(ISNUMBER('Форма 1'!Z143),ROUND('Форма 1'!$I143*VLOOKUP('Форма 1'!$G143,'Предельники 2022'!$B$4:$X$28,'Форма 1'!Z$7),2),"")</f>
        <v>430862.88</v>
      </c>
      <c r="H143" s="53" t="str">
        <f>IF(ISNUMBER('Форма 1'!AA143),ROUND('Форма 1'!$I143*VLOOKUP('Форма 1'!$G143,'Предельники 2022'!$B$4:$X$28,'Форма 1'!AA$7),2),"")</f>
        <v/>
      </c>
      <c r="I143" s="53" t="str">
        <f>IF(ISNUMBER('Форма 1'!AB143),ROUND('Форма 1'!$I143*VLOOKUP('Форма 1'!$G143,'Предельники 2022'!$B$4:$X$28,'Форма 1'!AB$7),2),"")</f>
        <v/>
      </c>
      <c r="J143" s="53" t="str">
        <f>IF(ISNUMBER('Форма 1'!AC143),ROUND('Форма 1'!$I143*VLOOKUP('Форма 1'!$G143,'Предельники 2022'!$B$4:$X$28,'Форма 1'!AC$7),2),"")</f>
        <v/>
      </c>
      <c r="K143" s="53" t="str">
        <f>IF(ISNUMBER('Форма 1'!AD143),ROUND('Форма 1'!$I143*VLOOKUP('Форма 1'!$G143,'Предельники 2022'!$B$4:$X$28,'Форма 1'!AD$7),2),"")</f>
        <v/>
      </c>
      <c r="L143" s="54" t="str">
        <f>IF(ISBLANK('Форма 1'!AE143),"",'Форма 1'!AE143)</f>
        <v/>
      </c>
      <c r="M143" s="55" t="str">
        <f>IF(ISBLANK('Форма 1'!AF143),"",'Форма 1'!AF143)</f>
        <v/>
      </c>
      <c r="N143" s="53" t="str">
        <f>IF(ISNUMBER('Форма 1'!AG143),ROUND('Форма 1'!$I143*VLOOKUP('Форма 1'!$G143,'Предельники 2022'!$B$4:$X$28,'Форма 1'!AG$7),2),"")</f>
        <v/>
      </c>
      <c r="O143" s="53" t="str">
        <f>IF(ISNUMBER('Форма 1'!$AH143),ROUND('Форма 1'!$I143*VLOOKUP('Форма 1'!$G143,'Предельники 2022'!$B$4:$X$28,'Форма 1'!$AH$7,0),2),"")</f>
        <v/>
      </c>
      <c r="P143" s="53" t="str">
        <f>IF(ISNUMBER('Форма 1'!$AI143),ROUND('Форма 1'!$I143*VLOOKUP('Форма 1'!$G143,'Предельники 2022'!$B$4:$X$28,'Форма 1'!$AI$7,0),2),"")</f>
        <v/>
      </c>
      <c r="Q143" s="53" t="str">
        <f>IF(ISNUMBER('Форма 1'!$AJ143),ROUND('Форма 1'!$I143*VLOOKUP('Форма 1'!$G143,'Предельники 2022'!$B$4:$X$28,'Форма 1'!$AJ$7,0),2),"")</f>
        <v/>
      </c>
      <c r="R143" s="53" t="str">
        <f>IF(ISNUMBER('Форма 1'!AK143),ROUND('Форма 1'!$I143*VLOOKUP('Форма 1'!$G143,'Предельники 2022'!$B$4:$X$28,'Форма 1'!AK$7),2),"")</f>
        <v/>
      </c>
      <c r="S143" s="55" t="str">
        <f t="shared" si="17"/>
        <v/>
      </c>
      <c r="T143" s="55" t="str">
        <f>IF(ISNUMBER('Форма 1'!AL143),INDEX('Предельники 2022'!$C$4:$X$28,MATCH('Форма 1'!$H143,'Предельники 2022'!$B$4:$B$28,0),MATCH(T$5,'Предельники 2022'!$C$3:$X$3,0)),"")</f>
        <v/>
      </c>
      <c r="U143" s="55" t="str">
        <f>IF(ISNUMBER('Форма 1'!AM143),INDEX('Предельники 2022'!$C$4:$X$28,MATCH('Форма 1'!$H143,'Предельники 2022'!$B$4:$B$28,0),MATCH(U$5,'Предельники 2022'!$C$3:$X$3,0)),"")</f>
        <v/>
      </c>
      <c r="V143" s="55" t="str">
        <f>IF(ISNUMBER('Форма 1'!AN143),INDEX('Предельники 2022'!$C$4:$X$28,MATCH('Форма 1'!$H143,'Предельники 2022'!$B$4:$B$28,0),MATCH(V$5,'Предельники 2022'!$C$3:$X$3,0)),"")</f>
        <v/>
      </c>
      <c r="W143" s="55" t="str">
        <f>IF(ISNUMBER('Форма 1'!AO143),INDEX('Предельники 2022'!$C$4:$X$28,MATCH('Форма 1'!$H143,'Предельники 2022'!$B$4:$B$28,0),MATCH(W$5,'Предельники 2022'!$C$3:$X$3,0)),"")</f>
        <v/>
      </c>
      <c r="X143" s="53" t="str">
        <f>IF(ISNUMBER('Форма 1'!AP143),ROUND('Форма 1'!$I143*VLOOKUP('Форма 1'!$G143,'Предельники 2022'!$B$4:$X$28,'Форма 1'!AP$7),2),"")</f>
        <v/>
      </c>
      <c r="Y143" s="53" t="str">
        <f>IF(ISNUMBER('Форма 1'!AQ143),ROUND('Форма 1'!$I143*VLOOKUP('Форма 1'!$G143,'Предельники 2022'!$B$4:$X$28,'Форма 1'!AQ$7),2),"")</f>
        <v/>
      </c>
      <c r="Z143" s="53" t="str">
        <f>IF(ISNUMBER('Форма 1'!AR143),ROUND('Форма 1'!$I143*VLOOKUP('Форма 1'!$G143,'Предельники 2022'!$B$4:$X$28,'Форма 1'!AR$7),2),"")</f>
        <v/>
      </c>
      <c r="AA143" s="55"/>
    </row>
    <row r="144" spans="1:27" x14ac:dyDescent="0.25">
      <c r="A144" s="52">
        <f t="shared" si="18"/>
        <v>6</v>
      </c>
      <c r="B144" s="94" t="str">
        <f>IF(ISBLANK('Форма 1'!B144),"",'Форма 1'!B144)</f>
        <v>Кунгурский муниципальный округ Пермского края</v>
      </c>
      <c r="C144" s="161" t="str">
        <f>IF(ISBLANK('Форма 1'!C144),"",'Форма 1'!C144)</f>
        <v>г. Кунгур, ул. Свободы, д. 12</v>
      </c>
      <c r="D144" s="51">
        <f>IF(ISBLANK(C144),"Введите адрес",IF(C144='Форма 1'!C144,SUM(E144:K144,M144:S144,X144:AA144),"Ошибка в адресе!"))</f>
        <v>1739624.58</v>
      </c>
      <c r="E144" s="53" t="str">
        <f>IF(ISNUMBER('Форма 1'!X144),ROUND('Форма 1'!$I144*VLOOKUP('Форма 1'!$G144,'Предельники 2022'!$B$4:$X$28,'Форма 1'!X$7),2),"")</f>
        <v/>
      </c>
      <c r="F144" s="53" t="str">
        <f>IF(ISNUMBER('Форма 1'!Y144),ROUND('Форма 1'!$I144*VLOOKUP('Форма 1'!$G144,'Предельники 2022'!$B$4:$X$28,'Форма 1'!Y$7),2),"")</f>
        <v/>
      </c>
      <c r="G144" s="53">
        <f>IF(ISNUMBER('Форма 1'!Z144),ROUND('Форма 1'!$I144*VLOOKUP('Форма 1'!$G144,'Предельники 2022'!$B$4:$X$28,'Форма 1'!Z$7),2),"")</f>
        <v>1739624.58</v>
      </c>
      <c r="H144" s="53" t="str">
        <f>IF(ISNUMBER('Форма 1'!AA144),ROUND('Форма 1'!$I144*VLOOKUP('Форма 1'!$G144,'Предельники 2022'!$B$4:$X$28,'Форма 1'!AA$7),2),"")</f>
        <v/>
      </c>
      <c r="I144" s="53" t="str">
        <f>IF(ISNUMBER('Форма 1'!AB144),ROUND('Форма 1'!$I144*VLOOKUP('Форма 1'!$G144,'Предельники 2022'!$B$4:$X$28,'Форма 1'!AB$7),2),"")</f>
        <v/>
      </c>
      <c r="J144" s="53" t="str">
        <f>IF(ISNUMBER('Форма 1'!AC144),ROUND('Форма 1'!$I144*VLOOKUP('Форма 1'!$G144,'Предельники 2022'!$B$4:$X$28,'Форма 1'!AC$7),2),"")</f>
        <v/>
      </c>
      <c r="K144" s="53" t="str">
        <f>IF(ISNUMBER('Форма 1'!AD144),ROUND('Форма 1'!$I144*VLOOKUP('Форма 1'!$G144,'Предельники 2022'!$B$4:$X$28,'Форма 1'!AD$7),2),"")</f>
        <v/>
      </c>
      <c r="L144" s="54" t="str">
        <f>IF(ISBLANK('Форма 1'!AE144),"",'Форма 1'!AE144)</f>
        <v/>
      </c>
      <c r="M144" s="55" t="str">
        <f>IF(ISBLANK('Форма 1'!AF144),"",'Форма 1'!AF144)</f>
        <v/>
      </c>
      <c r="N144" s="53" t="str">
        <f>IF(ISNUMBER('Форма 1'!AG144),ROUND('Форма 1'!$I144*VLOOKUP('Форма 1'!$G144,'Предельники 2022'!$B$4:$X$28,'Форма 1'!AG$7),2),"")</f>
        <v/>
      </c>
      <c r="O144" s="53" t="str">
        <f>IF(ISNUMBER('Форма 1'!$AH144),ROUND('Форма 1'!$I144*VLOOKUP('Форма 1'!$G144,'Предельники 2022'!$B$4:$X$28,'Форма 1'!$AH$7,0),2),"")</f>
        <v/>
      </c>
      <c r="P144" s="53" t="str">
        <f>IF(ISNUMBER('Форма 1'!$AI144),ROUND('Форма 1'!$I144*VLOOKUP('Форма 1'!$G144,'Предельники 2022'!$B$4:$X$28,'Форма 1'!$AI$7,0),2),"")</f>
        <v/>
      </c>
      <c r="Q144" s="53" t="str">
        <f>IF(ISNUMBER('Форма 1'!$AJ144),ROUND('Форма 1'!$I144*VLOOKUP('Форма 1'!$G144,'Предельники 2022'!$B$4:$X$28,'Форма 1'!$AJ$7,0),2),"")</f>
        <v/>
      </c>
      <c r="R144" s="53" t="str">
        <f>IF(ISNUMBER('Форма 1'!AK144),ROUND('Форма 1'!$I144*VLOOKUP('Форма 1'!$G144,'Предельники 2022'!$B$4:$X$28,'Форма 1'!AK$7),2),"")</f>
        <v/>
      </c>
      <c r="S144" s="55" t="str">
        <f t="shared" si="17"/>
        <v/>
      </c>
      <c r="T144" s="55" t="str">
        <f>IF(ISNUMBER('Форма 1'!AL144),INDEX('Предельники 2022'!$C$4:$X$28,MATCH('Форма 1'!$H144,'Предельники 2022'!$B$4:$B$28,0),MATCH(T$5,'Предельники 2022'!$C$3:$X$3,0)),"")</f>
        <v/>
      </c>
      <c r="U144" s="55" t="str">
        <f>IF(ISNUMBER('Форма 1'!AM144),INDEX('Предельники 2022'!$C$4:$X$28,MATCH('Форма 1'!$H144,'Предельники 2022'!$B$4:$B$28,0),MATCH(U$5,'Предельники 2022'!$C$3:$X$3,0)),"")</f>
        <v/>
      </c>
      <c r="V144" s="55" t="str">
        <f>IF(ISNUMBER('Форма 1'!AN144),INDEX('Предельники 2022'!$C$4:$X$28,MATCH('Форма 1'!$H144,'Предельники 2022'!$B$4:$B$28,0),MATCH(V$5,'Предельники 2022'!$C$3:$X$3,0)),"")</f>
        <v/>
      </c>
      <c r="W144" s="55" t="str">
        <f>IF(ISNUMBER('Форма 1'!AO144),INDEX('Предельники 2022'!$C$4:$X$28,MATCH('Форма 1'!$H144,'Предельники 2022'!$B$4:$B$28,0),MATCH(W$5,'Предельники 2022'!$C$3:$X$3,0)),"")</f>
        <v/>
      </c>
      <c r="X144" s="53" t="str">
        <f>IF(ISNUMBER('Форма 1'!AP144),ROUND('Форма 1'!$I144*VLOOKUP('Форма 1'!$G144,'Предельники 2022'!$B$4:$X$28,'Форма 1'!AP$7),2),"")</f>
        <v/>
      </c>
      <c r="Y144" s="53" t="str">
        <f>IF(ISNUMBER('Форма 1'!AQ144),ROUND('Форма 1'!$I144*VLOOKUP('Форма 1'!$G144,'Предельники 2022'!$B$4:$X$28,'Форма 1'!AQ$7),2),"")</f>
        <v/>
      </c>
      <c r="Z144" s="53" t="str">
        <f>IF(ISNUMBER('Форма 1'!AR144),ROUND('Форма 1'!$I144*VLOOKUP('Форма 1'!$G144,'Предельники 2022'!$B$4:$X$28,'Форма 1'!AR$7),2),"")</f>
        <v/>
      </c>
      <c r="AA144" s="55"/>
    </row>
    <row r="145" spans="1:27" x14ac:dyDescent="0.25">
      <c r="A145" s="52">
        <f t="shared" si="18"/>
        <v>7</v>
      </c>
      <c r="B145" s="94" t="str">
        <f>IF(ISBLANK('Форма 1'!B145),"",'Форма 1'!B145)</f>
        <v>Кунгурский муниципальный округ Пермского края</v>
      </c>
      <c r="C145" s="161" t="str">
        <f>IF(ISBLANK('Форма 1'!C145),"",'Форма 1'!C145)</f>
        <v>с. Моховое, ул. Мира, д. 14</v>
      </c>
      <c r="D145" s="51">
        <f>IF(ISBLANK(C145),"Введите адрес",IF(C145='Форма 1'!C145,SUM(E145:K145,M145:S145,X145:AA145),"Ошибка в адресе!"))</f>
        <v>13631704.689999999</v>
      </c>
      <c r="E145" s="53" t="str">
        <f>IF(ISNUMBER('Форма 1'!X145),ROUND('Форма 1'!$I145*VLOOKUP('Форма 1'!$G145,'Предельники 2022'!$B$4:$X$28,'Форма 1'!X$7),2),"")</f>
        <v/>
      </c>
      <c r="F145" s="53" t="str">
        <f>IF(ISNUMBER('Форма 1'!Y145),ROUND('Форма 1'!$I145*VLOOKUP('Форма 1'!$G145,'Предельники 2022'!$B$4:$X$28,'Форма 1'!Y$7),2),"")</f>
        <v/>
      </c>
      <c r="G145" s="53" t="str">
        <f>IF(ISNUMBER('Форма 1'!Z145),ROUND('Форма 1'!$I145*VLOOKUP('Форма 1'!$G145,'Предельники 2022'!$B$4:$X$28,'Форма 1'!Z$7),2),"")</f>
        <v/>
      </c>
      <c r="H145" s="53" t="str">
        <f>IF(ISNUMBER('Форма 1'!AA145),ROUND('Форма 1'!$I145*VLOOKUP('Форма 1'!$G145,'Предельники 2022'!$B$4:$X$28,'Форма 1'!AA$7),2),"")</f>
        <v/>
      </c>
      <c r="I145" s="53" t="str">
        <f>IF(ISNUMBER('Форма 1'!AB145),ROUND('Форма 1'!$I145*VLOOKUP('Форма 1'!$G145,'Предельники 2022'!$B$4:$X$28,'Форма 1'!AB$7),2),"")</f>
        <v/>
      </c>
      <c r="J145" s="53" t="str">
        <f>IF(ISNUMBER('Форма 1'!AC145),ROUND('Форма 1'!$I145*VLOOKUP('Форма 1'!$G145,'Предельники 2022'!$B$4:$X$28,'Форма 1'!AC$7),2),"")</f>
        <v/>
      </c>
      <c r="K145" s="53" t="str">
        <f>IF(ISNUMBER('Форма 1'!AD145),ROUND('Форма 1'!$I145*VLOOKUP('Форма 1'!$G145,'Предельники 2022'!$B$4:$X$28,'Форма 1'!AD$7),2),"")</f>
        <v/>
      </c>
      <c r="L145" s="54" t="str">
        <f>IF(ISBLANK('Форма 1'!AE145),"",'Форма 1'!AE145)</f>
        <v/>
      </c>
      <c r="M145" s="55" t="str">
        <f>IF(ISBLANK('Форма 1'!AF145),"",'Форма 1'!AF145)</f>
        <v/>
      </c>
      <c r="N145" s="53">
        <f>IF(ISNUMBER('Форма 1'!AG145),ROUND('Форма 1'!$I145*VLOOKUP('Форма 1'!$G145,'Предельники 2022'!$B$4:$X$28,'Форма 1'!AG$7),2),"")</f>
        <v>13631704.689999999</v>
      </c>
      <c r="O145" s="53" t="str">
        <f>IF(ISNUMBER('Форма 1'!$AH145),ROUND('Форма 1'!$I145*VLOOKUP('Форма 1'!$G145,'Предельники 2022'!$B$4:$X$28,'Форма 1'!$AH$7,0),2),"")</f>
        <v/>
      </c>
      <c r="P145" s="53" t="str">
        <f>IF(ISNUMBER('Форма 1'!$AI145),ROUND('Форма 1'!$I145*VLOOKUP('Форма 1'!$G145,'Предельники 2022'!$B$4:$X$28,'Форма 1'!$AI$7,0),2),"")</f>
        <v/>
      </c>
      <c r="Q145" s="53" t="str">
        <f>IF(ISNUMBER('Форма 1'!$AJ145),ROUND('Форма 1'!$I145*VLOOKUP('Форма 1'!$G145,'Предельники 2022'!$B$4:$X$28,'Форма 1'!$AJ$7,0),2),"")</f>
        <v/>
      </c>
      <c r="R145" s="53" t="str">
        <f>IF(ISNUMBER('Форма 1'!AK145),ROUND('Форма 1'!$I145*VLOOKUP('Форма 1'!$G145,'Предельники 2022'!$B$4:$X$28,'Форма 1'!AK$7),2),"")</f>
        <v/>
      </c>
      <c r="S145" s="55" t="str">
        <f t="shared" si="17"/>
        <v/>
      </c>
      <c r="T145" s="55" t="str">
        <f>IF(ISNUMBER('Форма 1'!AL145),INDEX('Предельники 2022'!$C$4:$X$28,MATCH('Форма 1'!$H145,'Предельники 2022'!$B$4:$B$28,0),MATCH(T$5,'Предельники 2022'!$C$3:$X$3,0)),"")</f>
        <v/>
      </c>
      <c r="U145" s="55" t="str">
        <f>IF(ISNUMBER('Форма 1'!AM145),INDEX('Предельники 2022'!$C$4:$X$28,MATCH('Форма 1'!$H145,'Предельники 2022'!$B$4:$B$28,0),MATCH(U$5,'Предельники 2022'!$C$3:$X$3,0)),"")</f>
        <v/>
      </c>
      <c r="V145" s="55" t="str">
        <f>IF(ISNUMBER('Форма 1'!AN145),INDEX('Предельники 2022'!$C$4:$X$28,MATCH('Форма 1'!$H145,'Предельники 2022'!$B$4:$B$28,0),MATCH(V$5,'Предельники 2022'!$C$3:$X$3,0)),"")</f>
        <v/>
      </c>
      <c r="W145" s="55" t="str">
        <f>IF(ISNUMBER('Форма 1'!AO145),INDEX('Предельники 2022'!$C$4:$X$28,MATCH('Форма 1'!$H145,'Предельники 2022'!$B$4:$B$28,0),MATCH(W$5,'Предельники 2022'!$C$3:$X$3,0)),"")</f>
        <v/>
      </c>
      <c r="X145" s="53" t="str">
        <f>IF(ISNUMBER('Форма 1'!AP145),ROUND('Форма 1'!$I145*VLOOKUP('Форма 1'!$G145,'Предельники 2022'!$B$4:$X$28,'Форма 1'!AP$7),2),"")</f>
        <v/>
      </c>
      <c r="Y145" s="53" t="str">
        <f>IF(ISNUMBER('Форма 1'!AQ145),ROUND('Форма 1'!$I145*VLOOKUP('Форма 1'!$G145,'Предельники 2022'!$B$4:$X$28,'Форма 1'!AQ$7),2),"")</f>
        <v/>
      </c>
      <c r="Z145" s="53" t="str">
        <f>IF(ISNUMBER('Форма 1'!AR145),ROUND('Форма 1'!$I145*VLOOKUP('Форма 1'!$G145,'Предельники 2022'!$B$4:$X$28,'Форма 1'!AR$7),2),"")</f>
        <v/>
      </c>
      <c r="AA145" s="55"/>
    </row>
    <row r="146" spans="1:27" ht="15.75" x14ac:dyDescent="0.25">
      <c r="A146" s="178">
        <f t="shared" si="18"/>
        <v>0</v>
      </c>
      <c r="B146" s="179" t="str">
        <f>IF(ISBLANK('Форма 1'!B146),"",'Форма 1'!B146)</f>
        <v/>
      </c>
      <c r="C146" s="38" t="str">
        <f>IF(ISBLANK('Форма 1'!C146),"",'Форма 1'!C146)</f>
        <v>Лысьвенский городской округ Пермского края</v>
      </c>
      <c r="D146" s="39">
        <f>IF(ISBLANK(C146),"Введите адрес",IF(C146='Форма 1'!C146,SUM(E146:K146,M146:S146,X146:AA146),"Ошибка в адресе!"))</f>
        <v>36889721.479999997</v>
      </c>
      <c r="E146" s="39">
        <f>SUM(E147:E152)</f>
        <v>3471819.89</v>
      </c>
      <c r="F146" s="39">
        <f t="shared" ref="F146:Z146" si="21">SUM(F147:F152)</f>
        <v>7061166.1399999997</v>
      </c>
      <c r="G146" s="39">
        <f t="shared" si="21"/>
        <v>0</v>
      </c>
      <c r="H146" s="39">
        <f t="shared" si="21"/>
        <v>0</v>
      </c>
      <c r="I146" s="39">
        <f t="shared" si="21"/>
        <v>2431175.25</v>
      </c>
      <c r="J146" s="39">
        <f t="shared" si="21"/>
        <v>474613.42</v>
      </c>
      <c r="K146" s="39">
        <f t="shared" si="21"/>
        <v>0</v>
      </c>
      <c r="L146" s="145">
        <f t="shared" si="21"/>
        <v>0</v>
      </c>
      <c r="M146" s="39">
        <f t="shared" si="21"/>
        <v>0</v>
      </c>
      <c r="N146" s="39">
        <f t="shared" si="21"/>
        <v>19452464.359999999</v>
      </c>
      <c r="O146" s="39">
        <f t="shared" si="21"/>
        <v>0</v>
      </c>
      <c r="P146" s="39">
        <f t="shared" si="21"/>
        <v>0</v>
      </c>
      <c r="Q146" s="39">
        <f t="shared" si="21"/>
        <v>0</v>
      </c>
      <c r="R146" s="39">
        <f t="shared" si="21"/>
        <v>3998482.42</v>
      </c>
      <c r="S146" s="39">
        <f t="shared" si="21"/>
        <v>0</v>
      </c>
      <c r="T146" s="39">
        <f t="shared" si="21"/>
        <v>0</v>
      </c>
      <c r="U146" s="39">
        <f t="shared" si="21"/>
        <v>0</v>
      </c>
      <c r="V146" s="39">
        <f t="shared" si="21"/>
        <v>0</v>
      </c>
      <c r="W146" s="39">
        <f t="shared" si="21"/>
        <v>0</v>
      </c>
      <c r="X146" s="39">
        <f t="shared" si="21"/>
        <v>0</v>
      </c>
      <c r="Y146" s="39">
        <f t="shared" si="21"/>
        <v>0</v>
      </c>
      <c r="Z146" s="39">
        <f t="shared" si="21"/>
        <v>0</v>
      </c>
      <c r="AA146" s="39"/>
    </row>
    <row r="147" spans="1:27" x14ac:dyDescent="0.25">
      <c r="A147" s="52">
        <f t="shared" si="18"/>
        <v>1</v>
      </c>
      <c r="B147" s="94" t="str">
        <f>IF(ISBLANK('Форма 1'!B147),"",'Форма 1'!B147)</f>
        <v>Лысьвенский городской округ Пермского края</v>
      </c>
      <c r="C147" s="161" t="str">
        <f>IF(ISBLANK('Форма 1'!C147),"",'Форма 1'!C147)</f>
        <v>г. Лысьва, ул. Белинского, д. 32</v>
      </c>
      <c r="D147" s="51">
        <f>IF(ISBLANK(C147),"Введите адрес",IF(C147='Форма 1'!C147,SUM(E147:K147,M147:S147,X147:AA147),"Ошибка в адресе!"))</f>
        <v>698967.54</v>
      </c>
      <c r="E147" s="53">
        <f>IF(ISNUMBER('Форма 1'!X147),ROUND('Форма 1'!$I147*VLOOKUP('Форма 1'!$G147,'Предельники 2022'!$B$4:$X$28,'Форма 1'!X$7),2),"")</f>
        <v>698967.54</v>
      </c>
      <c r="F147" s="53" t="str">
        <f>IF(ISNUMBER('Форма 1'!Y147),ROUND('Форма 1'!$I147*VLOOKUP('Форма 1'!$G147,'Предельники 2022'!$B$4:$X$28,'Форма 1'!Y$7),2),"")</f>
        <v/>
      </c>
      <c r="G147" s="53" t="str">
        <f>IF(ISNUMBER('Форма 1'!Z147),ROUND('Форма 1'!$I147*VLOOKUP('Форма 1'!$G147,'Предельники 2022'!$B$4:$X$28,'Форма 1'!Z$7),2),"")</f>
        <v/>
      </c>
      <c r="H147" s="53" t="str">
        <f>IF(ISNUMBER('Форма 1'!AA147),ROUND('Форма 1'!$I147*VLOOKUP('Форма 1'!$G147,'Предельники 2022'!$B$4:$X$28,'Форма 1'!AA$7),2),"")</f>
        <v/>
      </c>
      <c r="I147" s="53" t="str">
        <f>IF(ISNUMBER('Форма 1'!AB147),ROUND('Форма 1'!$I147*VLOOKUP('Форма 1'!$G147,'Предельники 2022'!$B$4:$X$28,'Форма 1'!AB$7),2),"")</f>
        <v/>
      </c>
      <c r="J147" s="53" t="str">
        <f>IF(ISNUMBER('Форма 1'!AC147),ROUND('Форма 1'!$I147*VLOOKUP('Форма 1'!$G147,'Предельники 2022'!$B$4:$X$28,'Форма 1'!AC$7),2),"")</f>
        <v/>
      </c>
      <c r="K147" s="53" t="str">
        <f>IF(ISNUMBER('Форма 1'!AD147),ROUND('Форма 1'!$I147*VLOOKUP('Форма 1'!$G147,'Предельники 2022'!$B$4:$X$28,'Форма 1'!AD$7),2),"")</f>
        <v/>
      </c>
      <c r="L147" s="54" t="str">
        <f>IF(ISBLANK('Форма 1'!AE147),"",'Форма 1'!AE147)</f>
        <v/>
      </c>
      <c r="M147" s="55" t="str">
        <f>IF(ISBLANK('Форма 1'!AF147),"",'Форма 1'!AF147)</f>
        <v/>
      </c>
      <c r="N147" s="53" t="str">
        <f>IF(ISNUMBER('Форма 1'!AG147),ROUND('Форма 1'!$I147*VLOOKUP('Форма 1'!$G147,'Предельники 2022'!$B$4:$X$28,'Форма 1'!AG$7),2),"")</f>
        <v/>
      </c>
      <c r="O147" s="53" t="str">
        <f>IF(ISNUMBER('Форма 1'!$AH147),ROUND('Форма 1'!$I147*VLOOKUP('Форма 1'!$G147,'Предельники 2022'!$B$4:$X$28,'Форма 1'!$AH$7,0),2),"")</f>
        <v/>
      </c>
      <c r="P147" s="53" t="str">
        <f>IF(ISNUMBER('Форма 1'!$AI147),ROUND('Форма 1'!$I147*VLOOKUP('Форма 1'!$G147,'Предельники 2022'!$B$4:$X$28,'Форма 1'!$AI$7,0),2),"")</f>
        <v/>
      </c>
      <c r="Q147" s="53" t="str">
        <f>IF(ISNUMBER('Форма 1'!$AJ147),ROUND('Форма 1'!$I147*VLOOKUP('Форма 1'!$G147,'Предельники 2022'!$B$4:$X$28,'Форма 1'!$AJ$7,0),2),"")</f>
        <v/>
      </c>
      <c r="R147" s="53" t="str">
        <f>IF(ISNUMBER('Форма 1'!AK147),ROUND('Форма 1'!$I147*VLOOKUP('Форма 1'!$G147,'Предельники 2022'!$B$4:$X$28,'Форма 1'!AK$7),2),"")</f>
        <v/>
      </c>
      <c r="S147" s="55" t="str">
        <f t="shared" si="17"/>
        <v/>
      </c>
      <c r="T147" s="55" t="str">
        <f>IF(ISNUMBER('Форма 1'!AL147),INDEX('Предельники 2022'!$C$4:$X$28,MATCH('Форма 1'!$H147,'Предельники 2022'!$B$4:$B$28,0),MATCH(T$5,'Предельники 2022'!$C$3:$X$3,0)),"")</f>
        <v/>
      </c>
      <c r="U147" s="55" t="str">
        <f>IF(ISNUMBER('Форма 1'!AM147),INDEX('Предельники 2022'!$C$4:$X$28,MATCH('Форма 1'!$H147,'Предельники 2022'!$B$4:$B$28,0),MATCH(U$5,'Предельники 2022'!$C$3:$X$3,0)),"")</f>
        <v/>
      </c>
      <c r="V147" s="55" t="str">
        <f>IF(ISNUMBER('Форма 1'!AN147),INDEX('Предельники 2022'!$C$4:$X$28,MATCH('Форма 1'!$H147,'Предельники 2022'!$B$4:$B$28,0),MATCH(V$5,'Предельники 2022'!$C$3:$X$3,0)),"")</f>
        <v/>
      </c>
      <c r="W147" s="55" t="str">
        <f>IF(ISNUMBER('Форма 1'!AO147),INDEX('Предельники 2022'!$C$4:$X$28,MATCH('Форма 1'!$H147,'Предельники 2022'!$B$4:$B$28,0),MATCH(W$5,'Предельники 2022'!$C$3:$X$3,0)),"")</f>
        <v/>
      </c>
      <c r="X147" s="53" t="str">
        <f>IF(ISNUMBER('Форма 1'!AP147),ROUND('Форма 1'!$I147*VLOOKUP('Форма 1'!$G147,'Предельники 2022'!$B$4:$X$28,'Форма 1'!AP$7),2),"")</f>
        <v/>
      </c>
      <c r="Y147" s="53" t="str">
        <f>IF(ISNUMBER('Форма 1'!AQ147),ROUND('Форма 1'!$I147*VLOOKUP('Форма 1'!$G147,'Предельники 2022'!$B$4:$X$28,'Форма 1'!AQ$7),2),"")</f>
        <v/>
      </c>
      <c r="Z147" s="53" t="str">
        <f>IF(ISNUMBER('Форма 1'!AR147),ROUND('Форма 1'!$I147*VLOOKUP('Форма 1'!$G147,'Предельники 2022'!$B$4:$X$28,'Форма 1'!AR$7),2),"")</f>
        <v/>
      </c>
      <c r="AA147" s="55"/>
    </row>
    <row r="148" spans="1:27" x14ac:dyDescent="0.25">
      <c r="A148" s="52">
        <f t="shared" si="18"/>
        <v>2</v>
      </c>
      <c r="B148" s="94" t="str">
        <f>IF(ISBLANK('Форма 1'!B148),"",'Форма 1'!B148)</f>
        <v>Лысьвенский городской округ Пермского края</v>
      </c>
      <c r="C148" s="161" t="str">
        <f>IF(ISBLANK('Форма 1'!C148),"",'Форма 1'!C148)</f>
        <v>г. Лысьва, ул. Кирова, д. 27</v>
      </c>
      <c r="D148" s="51">
        <f>IF(ISBLANK(C148),"Введите адрес",IF(C148='Форма 1'!C148,SUM(E148:K148,M148:S148,X148:AA148),"Ошибка в адресе!"))</f>
        <v>13528036.869999999</v>
      </c>
      <c r="E148" s="53" t="str">
        <f>IF(ISNUMBER('Форма 1'!X148),ROUND('Форма 1'!$I148*VLOOKUP('Форма 1'!$G148,'Предельники 2022'!$B$4:$X$28,'Форма 1'!X$7),2),"")</f>
        <v/>
      </c>
      <c r="F148" s="53" t="str">
        <f>IF(ISNUMBER('Форма 1'!Y148),ROUND('Форма 1'!$I148*VLOOKUP('Форма 1'!$G148,'Предельники 2022'!$B$4:$X$28,'Форма 1'!Y$7),2),"")</f>
        <v/>
      </c>
      <c r="G148" s="53" t="str">
        <f>IF(ISNUMBER('Форма 1'!Z148),ROUND('Форма 1'!$I148*VLOOKUP('Форма 1'!$G148,'Предельники 2022'!$B$4:$X$28,'Форма 1'!Z$7),2),"")</f>
        <v/>
      </c>
      <c r="H148" s="53" t="str">
        <f>IF(ISNUMBER('Форма 1'!AA148),ROUND('Форма 1'!$I148*VLOOKUP('Форма 1'!$G148,'Предельники 2022'!$B$4:$X$28,'Форма 1'!AA$7),2),"")</f>
        <v/>
      </c>
      <c r="I148" s="53" t="str">
        <f>IF(ISNUMBER('Форма 1'!AB148),ROUND('Форма 1'!$I148*VLOOKUP('Форма 1'!$G148,'Предельники 2022'!$B$4:$X$28,'Форма 1'!AB$7),2),"")</f>
        <v/>
      </c>
      <c r="J148" s="53" t="str">
        <f>IF(ISNUMBER('Форма 1'!AC148),ROUND('Форма 1'!$I148*VLOOKUP('Форма 1'!$G148,'Предельники 2022'!$B$4:$X$28,'Форма 1'!AC$7),2),"")</f>
        <v/>
      </c>
      <c r="K148" s="53" t="str">
        <f>IF(ISNUMBER('Форма 1'!AD148),ROUND('Форма 1'!$I148*VLOOKUP('Форма 1'!$G148,'Предельники 2022'!$B$4:$X$28,'Форма 1'!AD$7),2),"")</f>
        <v/>
      </c>
      <c r="L148" s="54" t="str">
        <f>IF(ISBLANK('Форма 1'!AE148),"",'Форма 1'!AE148)</f>
        <v/>
      </c>
      <c r="M148" s="55" t="str">
        <f>IF(ISBLANK('Форма 1'!AF148),"",'Форма 1'!AF148)</f>
        <v/>
      </c>
      <c r="N148" s="53">
        <f>IF(ISNUMBER('Форма 1'!AG148),ROUND('Форма 1'!$I148*VLOOKUP('Форма 1'!$G148,'Предельники 2022'!$B$4:$X$28,'Форма 1'!AG$7),2),"")</f>
        <v>11910419.42</v>
      </c>
      <c r="O148" s="53" t="str">
        <f>IF(ISNUMBER('Форма 1'!$AH148),ROUND('Форма 1'!$I148*VLOOKUP('Форма 1'!$G148,'Предельники 2022'!$B$4:$X$28,'Форма 1'!$AH$7,0),2),"")</f>
        <v/>
      </c>
      <c r="P148" s="53" t="str">
        <f>IF(ISNUMBER('Форма 1'!$AI148),ROUND('Форма 1'!$I148*VLOOKUP('Форма 1'!$G148,'Предельники 2022'!$B$4:$X$28,'Форма 1'!$AI$7,0),2),"")</f>
        <v/>
      </c>
      <c r="Q148" s="53" t="str">
        <f>IF(ISNUMBER('Форма 1'!$AJ148),ROUND('Форма 1'!$I148*VLOOKUP('Форма 1'!$G148,'Предельники 2022'!$B$4:$X$28,'Форма 1'!$AJ$7,0),2),"")</f>
        <v/>
      </c>
      <c r="R148" s="53">
        <f>IF(ISNUMBER('Форма 1'!AK148),ROUND('Форма 1'!$I148*VLOOKUP('Форма 1'!$G148,'Предельники 2022'!$B$4:$X$28,'Форма 1'!AK$7),2),"")</f>
        <v>1617617.45</v>
      </c>
      <c r="S148" s="55" t="str">
        <f t="shared" si="17"/>
        <v/>
      </c>
      <c r="T148" s="55" t="str">
        <f>IF(ISNUMBER('Форма 1'!AL148),INDEX('Предельники 2022'!$C$4:$X$28,MATCH('Форма 1'!$H148,'Предельники 2022'!$B$4:$B$28,0),MATCH(T$5,'Предельники 2022'!$C$3:$X$3,0)),"")</f>
        <v/>
      </c>
      <c r="U148" s="55" t="str">
        <f>IF(ISNUMBER('Форма 1'!AM148),INDEX('Предельники 2022'!$C$4:$X$28,MATCH('Форма 1'!$H148,'Предельники 2022'!$B$4:$B$28,0),MATCH(U$5,'Предельники 2022'!$C$3:$X$3,0)),"")</f>
        <v/>
      </c>
      <c r="V148" s="55" t="str">
        <f>IF(ISNUMBER('Форма 1'!AN148),INDEX('Предельники 2022'!$C$4:$X$28,MATCH('Форма 1'!$H148,'Предельники 2022'!$B$4:$B$28,0),MATCH(V$5,'Предельники 2022'!$C$3:$X$3,0)),"")</f>
        <v/>
      </c>
      <c r="W148" s="55" t="str">
        <f>IF(ISNUMBER('Форма 1'!AO148),INDEX('Предельники 2022'!$C$4:$X$28,MATCH('Форма 1'!$H148,'Предельники 2022'!$B$4:$B$28,0),MATCH(W$5,'Предельники 2022'!$C$3:$X$3,0)),"")</f>
        <v/>
      </c>
      <c r="X148" s="53" t="str">
        <f>IF(ISNUMBER('Форма 1'!AP148),ROUND('Форма 1'!$I148*VLOOKUP('Форма 1'!$G148,'Предельники 2022'!$B$4:$X$28,'Форма 1'!AP$7),2),"")</f>
        <v/>
      </c>
      <c r="Y148" s="53" t="str">
        <f>IF(ISNUMBER('Форма 1'!AQ148),ROUND('Форма 1'!$I148*VLOOKUP('Форма 1'!$G148,'Предельники 2022'!$B$4:$X$28,'Форма 1'!AQ$7),2),"")</f>
        <v/>
      </c>
      <c r="Z148" s="53" t="str">
        <f>IF(ISNUMBER('Форма 1'!AR148),ROUND('Форма 1'!$I148*VLOOKUP('Форма 1'!$G148,'Предельники 2022'!$B$4:$X$28,'Форма 1'!AR$7),2),"")</f>
        <v/>
      </c>
      <c r="AA148" s="55"/>
    </row>
    <row r="149" spans="1:27" x14ac:dyDescent="0.25">
      <c r="A149" s="52">
        <f t="shared" si="18"/>
        <v>3</v>
      </c>
      <c r="B149" s="94" t="str">
        <f>IF(ISBLANK('Форма 1'!B149),"",'Форма 1'!B149)</f>
        <v>Лысьвенский городской округ Пермского края</v>
      </c>
      <c r="C149" s="161" t="str">
        <f>IF(ISBLANK('Форма 1'!C149),"",'Форма 1'!C149)</f>
        <v>г. Лысьва, ул. Ленина, д. 38</v>
      </c>
      <c r="D149" s="51">
        <f>IF(ISBLANK(C149),"Введите адрес",IF(C149='Форма 1'!C149,SUM(E149:K149,M149:S149,X149:AA149),"Ошибка в адресе!"))</f>
        <v>3738576.49</v>
      </c>
      <c r="E149" s="53">
        <f>IF(ISNUMBER('Форма 1'!X149),ROUND('Форма 1'!$I149*VLOOKUP('Форма 1'!$G149,'Предельники 2022'!$B$4:$X$28,'Форма 1'!X$7),2),"")</f>
        <v>1357711.52</v>
      </c>
      <c r="F149" s="53" t="str">
        <f>IF(ISNUMBER('Форма 1'!Y149),ROUND('Форма 1'!$I149*VLOOKUP('Форма 1'!$G149,'Предельники 2022'!$B$4:$X$28,'Форма 1'!Y$7),2),"")</f>
        <v/>
      </c>
      <c r="G149" s="53" t="str">
        <f>IF(ISNUMBER('Форма 1'!Z149),ROUND('Форма 1'!$I149*VLOOKUP('Форма 1'!$G149,'Предельники 2022'!$B$4:$X$28,'Форма 1'!Z$7),2),"")</f>
        <v/>
      </c>
      <c r="H149" s="53" t="str">
        <f>IF(ISNUMBER('Форма 1'!AA149),ROUND('Форма 1'!$I149*VLOOKUP('Форма 1'!$G149,'Предельники 2022'!$B$4:$X$28,'Форма 1'!AA$7),2),"")</f>
        <v/>
      </c>
      <c r="I149" s="53" t="str">
        <f>IF(ISNUMBER('Форма 1'!AB149),ROUND('Форма 1'!$I149*VLOOKUP('Форма 1'!$G149,'Предельники 2022'!$B$4:$X$28,'Форма 1'!AB$7),2),"")</f>
        <v/>
      </c>
      <c r="J149" s="53" t="str">
        <f>IF(ISNUMBER('Форма 1'!AC149),ROUND('Форма 1'!$I149*VLOOKUP('Форма 1'!$G149,'Предельники 2022'!$B$4:$X$28,'Форма 1'!AC$7),2),"")</f>
        <v/>
      </c>
      <c r="K149" s="53" t="str">
        <f>IF(ISNUMBER('Форма 1'!AD149),ROUND('Форма 1'!$I149*VLOOKUP('Форма 1'!$G149,'Предельники 2022'!$B$4:$X$28,'Форма 1'!AD$7),2),"")</f>
        <v/>
      </c>
      <c r="L149" s="54" t="str">
        <f>IF(ISBLANK('Форма 1'!AE149),"",'Форма 1'!AE149)</f>
        <v/>
      </c>
      <c r="M149" s="55" t="str">
        <f>IF(ISBLANK('Форма 1'!AF149),"",'Форма 1'!AF149)</f>
        <v/>
      </c>
      <c r="N149" s="53" t="str">
        <f>IF(ISNUMBER('Форма 1'!AG149),ROUND('Форма 1'!$I149*VLOOKUP('Форма 1'!$G149,'Предельники 2022'!$B$4:$X$28,'Форма 1'!AG$7),2),"")</f>
        <v/>
      </c>
      <c r="O149" s="53" t="str">
        <f>IF(ISNUMBER('Форма 1'!$AH149),ROUND('Форма 1'!$I149*VLOOKUP('Форма 1'!$G149,'Предельники 2022'!$B$4:$X$28,'Форма 1'!$AH$7,0),2),"")</f>
        <v/>
      </c>
      <c r="P149" s="53" t="str">
        <f>IF(ISNUMBER('Форма 1'!$AI149),ROUND('Форма 1'!$I149*VLOOKUP('Форма 1'!$G149,'Предельники 2022'!$B$4:$X$28,'Форма 1'!$AI$7,0),2),"")</f>
        <v/>
      </c>
      <c r="Q149" s="53" t="str">
        <f>IF(ISNUMBER('Форма 1'!$AJ149),ROUND('Форма 1'!$I149*VLOOKUP('Форма 1'!$G149,'Предельники 2022'!$B$4:$X$28,'Форма 1'!$AJ$7,0),2),"")</f>
        <v/>
      </c>
      <c r="R149" s="53">
        <f>IF(ISNUMBER('Форма 1'!AK149),ROUND('Форма 1'!$I149*VLOOKUP('Форма 1'!$G149,'Предельники 2022'!$B$4:$X$28,'Форма 1'!AK$7),2),"")</f>
        <v>2380864.9700000002</v>
      </c>
      <c r="S149" s="55" t="str">
        <f t="shared" si="17"/>
        <v/>
      </c>
      <c r="T149" s="55" t="str">
        <f>IF(ISNUMBER('Форма 1'!AL149),INDEX('Предельники 2022'!$C$4:$X$28,MATCH('Форма 1'!$H149,'Предельники 2022'!$B$4:$B$28,0),MATCH(T$5,'Предельники 2022'!$C$3:$X$3,0)),"")</f>
        <v/>
      </c>
      <c r="U149" s="55" t="str">
        <f>IF(ISNUMBER('Форма 1'!AM149),INDEX('Предельники 2022'!$C$4:$X$28,MATCH('Форма 1'!$H149,'Предельники 2022'!$B$4:$B$28,0),MATCH(U$5,'Предельники 2022'!$C$3:$X$3,0)),"")</f>
        <v/>
      </c>
      <c r="V149" s="55" t="str">
        <f>IF(ISNUMBER('Форма 1'!AN149),INDEX('Предельники 2022'!$C$4:$X$28,MATCH('Форма 1'!$H149,'Предельники 2022'!$B$4:$B$28,0),MATCH(V$5,'Предельники 2022'!$C$3:$X$3,0)),"")</f>
        <v/>
      </c>
      <c r="W149" s="55" t="str">
        <f>IF(ISNUMBER('Форма 1'!AO149),INDEX('Предельники 2022'!$C$4:$X$28,MATCH('Форма 1'!$H149,'Предельники 2022'!$B$4:$B$28,0),MATCH(W$5,'Предельники 2022'!$C$3:$X$3,0)),"")</f>
        <v/>
      </c>
      <c r="X149" s="53" t="str">
        <f>IF(ISNUMBER('Форма 1'!AP149),ROUND('Форма 1'!$I149*VLOOKUP('Форма 1'!$G149,'Предельники 2022'!$B$4:$X$28,'Форма 1'!AP$7),2),"")</f>
        <v/>
      </c>
      <c r="Y149" s="53" t="str">
        <f>IF(ISNUMBER('Форма 1'!AQ149),ROUND('Форма 1'!$I149*VLOOKUP('Форма 1'!$G149,'Предельники 2022'!$B$4:$X$28,'Форма 1'!AQ$7),2),"")</f>
        <v/>
      </c>
      <c r="Z149" s="53" t="str">
        <f>IF(ISNUMBER('Форма 1'!AR149),ROUND('Форма 1'!$I149*VLOOKUP('Форма 1'!$G149,'Предельники 2022'!$B$4:$X$28,'Форма 1'!AR$7),2),"")</f>
        <v/>
      </c>
      <c r="AA149" s="55"/>
    </row>
    <row r="150" spans="1:27" x14ac:dyDescent="0.25">
      <c r="A150" s="52">
        <f t="shared" si="18"/>
        <v>4</v>
      </c>
      <c r="B150" s="94" t="str">
        <f>IF(ISBLANK('Форма 1'!B150),"",'Форма 1'!B150)</f>
        <v>Лысьвенский городской округ Пермского края</v>
      </c>
      <c r="C150" s="161" t="str">
        <f>IF(ISBLANK('Форма 1'!C150),"",'Форма 1'!C150)</f>
        <v>г. Лысьва, ул. Мира, д. 20</v>
      </c>
      <c r="D150" s="51">
        <f>IF(ISBLANK(C150),"Введите адрес",IF(C150='Форма 1'!C150,SUM(E150:K150,M150:S150,X150:AA150),"Ошибка в адресе!"))</f>
        <v>9492341.3900000006</v>
      </c>
      <c r="E150" s="53" t="str">
        <f>IF(ISNUMBER('Форма 1'!X150),ROUND('Форма 1'!$I150*VLOOKUP('Форма 1'!$G150,'Предельники 2022'!$B$4:$X$28,'Форма 1'!X$7),2),"")</f>
        <v/>
      </c>
      <c r="F150" s="53">
        <f>IF(ISNUMBER('Форма 1'!Y150),ROUND('Форма 1'!$I150*VLOOKUP('Форма 1'!$G150,'Предельники 2022'!$B$4:$X$28,'Форма 1'!Y$7),2),"")</f>
        <v>7061166.1399999997</v>
      </c>
      <c r="G150" s="53" t="str">
        <f>IF(ISNUMBER('Форма 1'!Z150),ROUND('Форма 1'!$I150*VLOOKUP('Форма 1'!$G150,'Предельники 2022'!$B$4:$X$28,'Форма 1'!Z$7),2),"")</f>
        <v/>
      </c>
      <c r="H150" s="53" t="str">
        <f>IF(ISNUMBER('Форма 1'!AA150),ROUND('Форма 1'!$I150*VLOOKUP('Форма 1'!$G150,'Предельники 2022'!$B$4:$X$28,'Форма 1'!AA$7),2),"")</f>
        <v/>
      </c>
      <c r="I150" s="53">
        <f>IF(ISNUMBER('Форма 1'!AB150),ROUND('Форма 1'!$I150*VLOOKUP('Форма 1'!$G150,'Предельники 2022'!$B$4:$X$28,'Форма 1'!AB$7),2),"")</f>
        <v>2431175.25</v>
      </c>
      <c r="J150" s="53" t="str">
        <f>IF(ISNUMBER('Форма 1'!AC150),ROUND('Форма 1'!$I150*VLOOKUP('Форма 1'!$G150,'Предельники 2022'!$B$4:$X$28,'Форма 1'!AC$7),2),"")</f>
        <v/>
      </c>
      <c r="K150" s="53" t="str">
        <f>IF(ISNUMBER('Форма 1'!AD150),ROUND('Форма 1'!$I150*VLOOKUP('Форма 1'!$G150,'Предельники 2022'!$B$4:$X$28,'Форма 1'!AD$7),2),"")</f>
        <v/>
      </c>
      <c r="L150" s="54" t="str">
        <f>IF(ISBLANK('Форма 1'!AE150),"",'Форма 1'!AE150)</f>
        <v/>
      </c>
      <c r="M150" s="55" t="str">
        <f>IF(ISBLANK('Форма 1'!AF150),"",'Форма 1'!AF150)</f>
        <v/>
      </c>
      <c r="N150" s="53" t="str">
        <f>IF(ISNUMBER('Форма 1'!AG150),ROUND('Форма 1'!$I150*VLOOKUP('Форма 1'!$G150,'Предельники 2022'!$B$4:$X$28,'Форма 1'!AG$7),2),"")</f>
        <v/>
      </c>
      <c r="O150" s="53" t="str">
        <f>IF(ISNUMBER('Форма 1'!$AH150),ROUND('Форма 1'!$I150*VLOOKUP('Форма 1'!$G150,'Предельники 2022'!$B$4:$X$28,'Форма 1'!$AH$7,0),2),"")</f>
        <v/>
      </c>
      <c r="P150" s="53" t="str">
        <f>IF(ISNUMBER('Форма 1'!$AI150),ROUND('Форма 1'!$I150*VLOOKUP('Форма 1'!$G150,'Предельники 2022'!$B$4:$X$28,'Форма 1'!$AI$7,0),2),"")</f>
        <v/>
      </c>
      <c r="Q150" s="53" t="str">
        <f>IF(ISNUMBER('Форма 1'!$AJ150),ROUND('Форма 1'!$I150*VLOOKUP('Форма 1'!$G150,'Предельники 2022'!$B$4:$X$28,'Форма 1'!$AJ$7,0),2),"")</f>
        <v/>
      </c>
      <c r="R150" s="53" t="str">
        <f>IF(ISNUMBER('Форма 1'!AK150),ROUND('Форма 1'!$I150*VLOOKUP('Форма 1'!$G150,'Предельники 2022'!$B$4:$X$28,'Форма 1'!AK$7),2),"")</f>
        <v/>
      </c>
      <c r="S150" s="55" t="str">
        <f t="shared" si="17"/>
        <v/>
      </c>
      <c r="T150" s="55" t="str">
        <f>IF(ISNUMBER('Форма 1'!AL150),INDEX('Предельники 2022'!$C$4:$X$28,MATCH('Форма 1'!$H150,'Предельники 2022'!$B$4:$B$28,0),MATCH(T$5,'Предельники 2022'!$C$3:$X$3,0)),"")</f>
        <v/>
      </c>
      <c r="U150" s="55" t="str">
        <f>IF(ISNUMBER('Форма 1'!AM150),INDEX('Предельники 2022'!$C$4:$X$28,MATCH('Форма 1'!$H150,'Предельники 2022'!$B$4:$B$28,0),MATCH(U$5,'Предельники 2022'!$C$3:$X$3,0)),"")</f>
        <v/>
      </c>
      <c r="V150" s="55" t="str">
        <f>IF(ISNUMBER('Форма 1'!AN150),INDEX('Предельники 2022'!$C$4:$X$28,MATCH('Форма 1'!$H150,'Предельники 2022'!$B$4:$B$28,0),MATCH(V$5,'Предельники 2022'!$C$3:$X$3,0)),"")</f>
        <v/>
      </c>
      <c r="W150" s="55" t="str">
        <f>IF(ISNUMBER('Форма 1'!AO150),INDEX('Предельники 2022'!$C$4:$X$28,MATCH('Форма 1'!$H150,'Предельники 2022'!$B$4:$B$28,0),MATCH(W$5,'Предельники 2022'!$C$3:$X$3,0)),"")</f>
        <v/>
      </c>
      <c r="X150" s="53" t="str">
        <f>IF(ISNUMBER('Форма 1'!AP150),ROUND('Форма 1'!$I150*VLOOKUP('Форма 1'!$G150,'Предельники 2022'!$B$4:$X$28,'Форма 1'!AP$7),2),"")</f>
        <v/>
      </c>
      <c r="Y150" s="53" t="str">
        <f>IF(ISNUMBER('Форма 1'!AQ150),ROUND('Форма 1'!$I150*VLOOKUP('Форма 1'!$G150,'Предельники 2022'!$B$4:$X$28,'Форма 1'!AQ$7),2),"")</f>
        <v/>
      </c>
      <c r="Z150" s="53" t="str">
        <f>IF(ISNUMBER('Форма 1'!AR150),ROUND('Форма 1'!$I150*VLOOKUP('Форма 1'!$G150,'Предельники 2022'!$B$4:$X$28,'Форма 1'!AR$7),2),"")</f>
        <v/>
      </c>
      <c r="AA150" s="55"/>
    </row>
    <row r="151" spans="1:27" x14ac:dyDescent="0.25">
      <c r="A151" s="52">
        <f t="shared" si="18"/>
        <v>5</v>
      </c>
      <c r="B151" s="94" t="str">
        <f>IF(ISBLANK('Форма 1'!B151),"",'Форма 1'!B151)</f>
        <v>Лысьвенский городской округ Пермского края</v>
      </c>
      <c r="C151" s="161" t="str">
        <f>IF(ISBLANK('Форма 1'!C151),"",'Форма 1'!C151)</f>
        <v>г. Лысьва, ул. Невского, д. 6</v>
      </c>
      <c r="D151" s="51">
        <f>IF(ISBLANK(C151),"Введите адрес",IF(C151='Форма 1'!C151,SUM(E151:K151,M151:S151,X151:AA151),"Ошибка в адресе!"))</f>
        <v>8412235.8100000005</v>
      </c>
      <c r="E151" s="53">
        <f>IF(ISNUMBER('Форма 1'!X151),ROUND('Форма 1'!$I151*VLOOKUP('Форма 1'!$G151,'Предельники 2022'!$B$4:$X$28,'Форма 1'!X$7),2),"")</f>
        <v>870190.87</v>
      </c>
      <c r="F151" s="53" t="str">
        <f>IF(ISNUMBER('Форма 1'!Y151),ROUND('Форма 1'!$I151*VLOOKUP('Форма 1'!$G151,'Предельники 2022'!$B$4:$X$28,'Форма 1'!Y$7),2),"")</f>
        <v/>
      </c>
      <c r="G151" s="53" t="str">
        <f>IF(ISNUMBER('Форма 1'!Z151),ROUND('Форма 1'!$I151*VLOOKUP('Форма 1'!$G151,'Предельники 2022'!$B$4:$X$28,'Форма 1'!Z$7),2),"")</f>
        <v/>
      </c>
      <c r="H151" s="53" t="str">
        <f>IF(ISNUMBER('Форма 1'!AA151),ROUND('Форма 1'!$I151*VLOOKUP('Форма 1'!$G151,'Предельники 2022'!$B$4:$X$28,'Форма 1'!AA$7),2),"")</f>
        <v/>
      </c>
      <c r="I151" s="53" t="str">
        <f>IF(ISNUMBER('Форма 1'!AB151),ROUND('Форма 1'!$I151*VLOOKUP('Форма 1'!$G151,'Предельники 2022'!$B$4:$X$28,'Форма 1'!AB$7),2),"")</f>
        <v/>
      </c>
      <c r="J151" s="53" t="str">
        <f>IF(ISNUMBER('Форма 1'!AC151),ROUND('Форма 1'!$I151*VLOOKUP('Форма 1'!$G151,'Предельники 2022'!$B$4:$X$28,'Форма 1'!AC$7),2),"")</f>
        <v/>
      </c>
      <c r="K151" s="53" t="str">
        <f>IF(ISNUMBER('Форма 1'!AD151),ROUND('Форма 1'!$I151*VLOOKUP('Форма 1'!$G151,'Предельники 2022'!$B$4:$X$28,'Форма 1'!AD$7),2),"")</f>
        <v/>
      </c>
      <c r="L151" s="54" t="str">
        <f>IF(ISBLANK('Форма 1'!AE151),"",'Форма 1'!AE151)</f>
        <v/>
      </c>
      <c r="M151" s="55" t="str">
        <f>IF(ISBLANK('Форма 1'!AF151),"",'Форма 1'!AF151)</f>
        <v/>
      </c>
      <c r="N151" s="53">
        <f>IF(ISNUMBER('Форма 1'!AG151),ROUND('Форма 1'!$I151*VLOOKUP('Форма 1'!$G151,'Предельники 2022'!$B$4:$X$28,'Форма 1'!AG$7),2),"")</f>
        <v>7542044.9400000004</v>
      </c>
      <c r="O151" s="53" t="str">
        <f>IF(ISNUMBER('Форма 1'!$AH151),ROUND('Форма 1'!$I151*VLOOKUP('Форма 1'!$G151,'Предельники 2022'!$B$4:$X$28,'Форма 1'!$AH$7,0),2),"")</f>
        <v/>
      </c>
      <c r="P151" s="53" t="str">
        <f>IF(ISNUMBER('Форма 1'!$AI151),ROUND('Форма 1'!$I151*VLOOKUP('Форма 1'!$G151,'Предельники 2022'!$B$4:$X$28,'Форма 1'!$AI$7,0),2),"")</f>
        <v/>
      </c>
      <c r="Q151" s="53" t="str">
        <f>IF(ISNUMBER('Форма 1'!$AJ151),ROUND('Форма 1'!$I151*VLOOKUP('Форма 1'!$G151,'Предельники 2022'!$B$4:$X$28,'Форма 1'!$AJ$7,0),2),"")</f>
        <v/>
      </c>
      <c r="R151" s="53" t="str">
        <f>IF(ISNUMBER('Форма 1'!AK151),ROUND('Форма 1'!$I151*VLOOKUP('Форма 1'!$G151,'Предельники 2022'!$B$4:$X$28,'Форма 1'!AK$7),2),"")</f>
        <v/>
      </c>
      <c r="S151" s="55" t="str">
        <f t="shared" si="17"/>
        <v/>
      </c>
      <c r="T151" s="55" t="str">
        <f>IF(ISNUMBER('Форма 1'!AL151),INDEX('Предельники 2022'!$C$4:$X$28,MATCH('Форма 1'!$H151,'Предельники 2022'!$B$4:$B$28,0),MATCH(T$5,'Предельники 2022'!$C$3:$X$3,0)),"")</f>
        <v/>
      </c>
      <c r="U151" s="55" t="str">
        <f>IF(ISNUMBER('Форма 1'!AM151),INDEX('Предельники 2022'!$C$4:$X$28,MATCH('Форма 1'!$H151,'Предельники 2022'!$B$4:$B$28,0),MATCH(U$5,'Предельники 2022'!$C$3:$X$3,0)),"")</f>
        <v/>
      </c>
      <c r="V151" s="55" t="str">
        <f>IF(ISNUMBER('Форма 1'!AN151),INDEX('Предельники 2022'!$C$4:$X$28,MATCH('Форма 1'!$H151,'Предельники 2022'!$B$4:$B$28,0),MATCH(V$5,'Предельники 2022'!$C$3:$X$3,0)),"")</f>
        <v/>
      </c>
      <c r="W151" s="55" t="str">
        <f>IF(ISNUMBER('Форма 1'!AO151),INDEX('Предельники 2022'!$C$4:$X$28,MATCH('Форма 1'!$H151,'Предельники 2022'!$B$4:$B$28,0),MATCH(W$5,'Предельники 2022'!$C$3:$X$3,0)),"")</f>
        <v/>
      </c>
      <c r="X151" s="53" t="str">
        <f>IF(ISNUMBER('Форма 1'!AP151),ROUND('Форма 1'!$I151*VLOOKUP('Форма 1'!$G151,'Предельники 2022'!$B$4:$X$28,'Форма 1'!AP$7),2),"")</f>
        <v/>
      </c>
      <c r="Y151" s="53" t="str">
        <f>IF(ISNUMBER('Форма 1'!AQ151),ROUND('Форма 1'!$I151*VLOOKUP('Форма 1'!$G151,'Предельники 2022'!$B$4:$X$28,'Форма 1'!AQ$7),2),"")</f>
        <v/>
      </c>
      <c r="Z151" s="53" t="str">
        <f>IF(ISNUMBER('Форма 1'!AR151),ROUND('Форма 1'!$I151*VLOOKUP('Форма 1'!$G151,'Предельники 2022'!$B$4:$X$28,'Форма 1'!AR$7),2),"")</f>
        <v/>
      </c>
      <c r="AA151" s="55"/>
    </row>
    <row r="152" spans="1:27" x14ac:dyDescent="0.25">
      <c r="A152" s="52">
        <f t="shared" si="18"/>
        <v>6</v>
      </c>
      <c r="B152" s="94" t="str">
        <f>IF(ISBLANK('Форма 1'!B152),"",'Форма 1'!B152)</f>
        <v>Лысьвенский городской округ Пермского края</v>
      </c>
      <c r="C152" s="161" t="str">
        <f>IF(ISBLANK('Форма 1'!C152),"",'Форма 1'!C152)</f>
        <v>г. Лысьва, ул. Суворова, д. 38</v>
      </c>
      <c r="D152" s="51">
        <f>IF(ISBLANK(C152),"Введите адрес",IF(C152='Форма 1'!C152,SUM(E152:K152,M152:S152,X152:AA152),"Ошибка в адресе!"))</f>
        <v>1019563.3799999999</v>
      </c>
      <c r="E152" s="53">
        <f>IF(ISNUMBER('Форма 1'!X152),ROUND('Форма 1'!$I152*VLOOKUP('Форма 1'!$G152,'Предельники 2022'!$B$4:$X$28,'Форма 1'!X$7),2),"")</f>
        <v>544949.96</v>
      </c>
      <c r="F152" s="53" t="str">
        <f>IF(ISNUMBER('Форма 1'!Y152),ROUND('Форма 1'!$I152*VLOOKUP('Форма 1'!$G152,'Предельники 2022'!$B$4:$X$28,'Форма 1'!Y$7),2),"")</f>
        <v/>
      </c>
      <c r="G152" s="53" t="str">
        <f>IF(ISNUMBER('Форма 1'!Z152),ROUND('Форма 1'!$I152*VLOOKUP('Форма 1'!$G152,'Предельники 2022'!$B$4:$X$28,'Форма 1'!Z$7),2),"")</f>
        <v/>
      </c>
      <c r="H152" s="53" t="str">
        <f>IF(ISNUMBER('Форма 1'!AA152),ROUND('Форма 1'!$I152*VLOOKUP('Форма 1'!$G152,'Предельники 2022'!$B$4:$X$28,'Форма 1'!AA$7),2),"")</f>
        <v/>
      </c>
      <c r="I152" s="53" t="str">
        <f>IF(ISNUMBER('Форма 1'!AB152),ROUND('Форма 1'!$I152*VLOOKUP('Форма 1'!$G152,'Предельники 2022'!$B$4:$X$28,'Форма 1'!AB$7),2),"")</f>
        <v/>
      </c>
      <c r="J152" s="53">
        <f>IF(ISNUMBER('Форма 1'!AC152),ROUND('Форма 1'!$I152*VLOOKUP('Форма 1'!$G152,'Предельники 2022'!$B$4:$X$28,'Форма 1'!AC$7),2),"")</f>
        <v>474613.42</v>
      </c>
      <c r="K152" s="53" t="str">
        <f>IF(ISNUMBER('Форма 1'!AD152),ROUND('Форма 1'!$I152*VLOOKUP('Форма 1'!$G152,'Предельники 2022'!$B$4:$X$28,'Форма 1'!AD$7),2),"")</f>
        <v/>
      </c>
      <c r="L152" s="54" t="str">
        <f>IF(ISBLANK('Форма 1'!AE152),"",'Форма 1'!AE152)</f>
        <v/>
      </c>
      <c r="M152" s="55" t="str">
        <f>IF(ISBLANK('Форма 1'!AF152),"",'Форма 1'!AF152)</f>
        <v/>
      </c>
      <c r="N152" s="53" t="str">
        <f>IF(ISNUMBER('Форма 1'!AG152),ROUND('Форма 1'!$I152*VLOOKUP('Форма 1'!$G152,'Предельники 2022'!$B$4:$X$28,'Форма 1'!AG$7),2),"")</f>
        <v/>
      </c>
      <c r="O152" s="53" t="str">
        <f>IF(ISNUMBER('Форма 1'!$AH152),ROUND('Форма 1'!$I152*VLOOKUP('Форма 1'!$G152,'Предельники 2022'!$B$4:$X$28,'Форма 1'!$AH$7,0),2),"")</f>
        <v/>
      </c>
      <c r="P152" s="53" t="str">
        <f>IF(ISNUMBER('Форма 1'!$AI152),ROUND('Форма 1'!$I152*VLOOKUP('Форма 1'!$G152,'Предельники 2022'!$B$4:$X$28,'Форма 1'!$AI$7,0),2),"")</f>
        <v/>
      </c>
      <c r="Q152" s="53" t="str">
        <f>IF(ISNUMBER('Форма 1'!$AJ152),ROUND('Форма 1'!$I152*VLOOKUP('Форма 1'!$G152,'Предельники 2022'!$B$4:$X$28,'Форма 1'!$AJ$7,0),2),"")</f>
        <v/>
      </c>
      <c r="R152" s="53" t="str">
        <f>IF(ISNUMBER('Форма 1'!AK152),ROUND('Форма 1'!$I152*VLOOKUP('Форма 1'!$G152,'Предельники 2022'!$B$4:$X$28,'Форма 1'!AK$7),2),"")</f>
        <v/>
      </c>
      <c r="S152" s="55" t="str">
        <f t="shared" si="17"/>
        <v/>
      </c>
      <c r="T152" s="55" t="str">
        <f>IF(ISNUMBER('Форма 1'!AL152),INDEX('Предельники 2022'!$C$4:$X$28,MATCH('Форма 1'!$H152,'Предельники 2022'!$B$4:$B$28,0),MATCH(T$5,'Предельники 2022'!$C$3:$X$3,0)),"")</f>
        <v/>
      </c>
      <c r="U152" s="55" t="str">
        <f>IF(ISNUMBER('Форма 1'!AM152),INDEX('Предельники 2022'!$C$4:$X$28,MATCH('Форма 1'!$H152,'Предельники 2022'!$B$4:$B$28,0),MATCH(U$5,'Предельники 2022'!$C$3:$X$3,0)),"")</f>
        <v/>
      </c>
      <c r="V152" s="55" t="str">
        <f>IF(ISNUMBER('Форма 1'!AN152),INDEX('Предельники 2022'!$C$4:$X$28,MATCH('Форма 1'!$H152,'Предельники 2022'!$B$4:$B$28,0),MATCH(V$5,'Предельники 2022'!$C$3:$X$3,0)),"")</f>
        <v/>
      </c>
      <c r="W152" s="55" t="str">
        <f>IF(ISNUMBER('Форма 1'!AO152),INDEX('Предельники 2022'!$C$4:$X$28,MATCH('Форма 1'!$H152,'Предельники 2022'!$B$4:$B$28,0),MATCH(W$5,'Предельники 2022'!$C$3:$X$3,0)),"")</f>
        <v/>
      </c>
      <c r="X152" s="53" t="str">
        <f>IF(ISNUMBER('Форма 1'!AP152),ROUND('Форма 1'!$I152*VLOOKUP('Форма 1'!$G152,'Предельники 2022'!$B$4:$X$28,'Форма 1'!AP$7),2),"")</f>
        <v/>
      </c>
      <c r="Y152" s="53" t="str">
        <f>IF(ISNUMBER('Форма 1'!AQ152),ROUND('Форма 1'!$I152*VLOOKUP('Форма 1'!$G152,'Предельники 2022'!$B$4:$X$28,'Форма 1'!AQ$7),2),"")</f>
        <v/>
      </c>
      <c r="Z152" s="53" t="str">
        <f>IF(ISNUMBER('Форма 1'!AR152),ROUND('Форма 1'!$I152*VLOOKUP('Форма 1'!$G152,'Предельники 2022'!$B$4:$X$28,'Форма 1'!AR$7),2),"")</f>
        <v/>
      </c>
      <c r="AA152" s="55"/>
    </row>
    <row r="153" spans="1:27" ht="15.75" x14ac:dyDescent="0.25">
      <c r="A153" s="178">
        <f t="shared" si="18"/>
        <v>0</v>
      </c>
      <c r="B153" s="179" t="str">
        <f>IF(ISBLANK('Форма 1'!B153),"",'Форма 1'!B153)</f>
        <v/>
      </c>
      <c r="C153" s="38" t="str">
        <f>IF(ISBLANK('Форма 1'!C153),"",'Форма 1'!C153)</f>
        <v>Муниципальное образование "Город Березники" Пермского края</v>
      </c>
      <c r="D153" s="39">
        <f>IF(ISBLANK(C153),"Введите адрес",IF(C153='Форма 1'!C153,SUM(E153:K153,M153:S153,X153:AA153),"Ошибка в адресе!"))</f>
        <v>302495246.76999998</v>
      </c>
      <c r="E153" s="39">
        <f>SUM(E154:E176)</f>
        <v>14142544.91</v>
      </c>
      <c r="F153" s="39">
        <f t="shared" ref="F153:Z153" si="22">SUM(F154:F176)</f>
        <v>105887379.86</v>
      </c>
      <c r="G153" s="39">
        <f t="shared" si="22"/>
        <v>0</v>
      </c>
      <c r="H153" s="39">
        <f t="shared" si="22"/>
        <v>5823480.6500000004</v>
      </c>
      <c r="I153" s="39">
        <f t="shared" si="22"/>
        <v>23550122.239999998</v>
      </c>
      <c r="J153" s="39">
        <f t="shared" si="22"/>
        <v>11883769.019999998</v>
      </c>
      <c r="K153" s="39">
        <f t="shared" si="22"/>
        <v>0</v>
      </c>
      <c r="L153" s="145">
        <f t="shared" si="22"/>
        <v>0</v>
      </c>
      <c r="M153" s="39">
        <f t="shared" si="22"/>
        <v>0</v>
      </c>
      <c r="N153" s="39">
        <f t="shared" si="22"/>
        <v>77195501.019999996</v>
      </c>
      <c r="O153" s="39">
        <f t="shared" si="22"/>
        <v>55759819.630000003</v>
      </c>
      <c r="P153" s="39">
        <f t="shared" si="22"/>
        <v>0</v>
      </c>
      <c r="Q153" s="39">
        <f t="shared" si="22"/>
        <v>0</v>
      </c>
      <c r="R153" s="39">
        <f t="shared" si="22"/>
        <v>8252629.4400000004</v>
      </c>
      <c r="S153" s="39">
        <f t="shared" si="22"/>
        <v>0</v>
      </c>
      <c r="T153" s="39">
        <f t="shared" si="22"/>
        <v>0</v>
      </c>
      <c r="U153" s="39">
        <f t="shared" si="22"/>
        <v>0</v>
      </c>
      <c r="V153" s="39">
        <f t="shared" si="22"/>
        <v>0</v>
      </c>
      <c r="W153" s="39">
        <f t="shared" si="22"/>
        <v>0</v>
      </c>
      <c r="X153" s="39">
        <f t="shared" si="22"/>
        <v>0</v>
      </c>
      <c r="Y153" s="39">
        <f t="shared" si="22"/>
        <v>0</v>
      </c>
      <c r="Z153" s="39">
        <f t="shared" si="22"/>
        <v>0</v>
      </c>
      <c r="AA153" s="39"/>
    </row>
    <row r="154" spans="1:27" x14ac:dyDescent="0.25">
      <c r="A154" s="52">
        <f t="shared" si="18"/>
        <v>1</v>
      </c>
      <c r="B154" s="94" t="str">
        <f>IF(ISBLANK('Форма 1'!B154),"",'Форма 1'!B154)</f>
        <v>Муниципальное образование "Город Березники" Пермского края</v>
      </c>
      <c r="C154" s="161" t="str">
        <f>IF(ISBLANK('Форма 1'!C154),"",'Форма 1'!C154)</f>
        <v>г. Березники, пр-т Ленина, д. 55</v>
      </c>
      <c r="D154" s="51">
        <f>IF(ISBLANK(C154),"Введите адрес",IF(C154='Форма 1'!C154,SUM(E154:K154,M154:S154,X154:AA154),"Ошибка в адресе!"))</f>
        <v>13356248.440000001</v>
      </c>
      <c r="E154" s="53">
        <f>IF(ISNUMBER('Форма 1'!X154),ROUND('Форма 1'!$I154*VLOOKUP('Форма 1'!$G154,'Предельники 2022'!$B$4:$X$28,'Форма 1'!X$7),2),"")</f>
        <v>5043230.74</v>
      </c>
      <c r="F154" s="53" t="str">
        <f>IF(ISNUMBER('Форма 1'!Y154),ROUND('Форма 1'!$I154*VLOOKUP('Форма 1'!$G154,'Предельники 2022'!$B$4:$X$28,'Форма 1'!Y$7),2),"")</f>
        <v/>
      </c>
      <c r="G154" s="53" t="str">
        <f>IF(ISNUMBER('Форма 1'!Z154),ROUND('Форма 1'!$I154*VLOOKUP('Форма 1'!$G154,'Предельники 2022'!$B$4:$X$28,'Форма 1'!Z$7),2),"")</f>
        <v/>
      </c>
      <c r="H154" s="53" t="str">
        <f>IF(ISNUMBER('Форма 1'!AA154),ROUND('Форма 1'!$I154*VLOOKUP('Форма 1'!$G154,'Предельники 2022'!$B$4:$X$28,'Форма 1'!AA$7),2),"")</f>
        <v/>
      </c>
      <c r="I154" s="53">
        <f>IF(ISNUMBER('Форма 1'!AB154),ROUND('Форма 1'!$I154*VLOOKUP('Форма 1'!$G154,'Предельники 2022'!$B$4:$X$28,'Форма 1'!AB$7),2),"")</f>
        <v>8313017.7000000002</v>
      </c>
      <c r="J154" s="53" t="str">
        <f>IF(ISNUMBER('Форма 1'!AC154),ROUND('Форма 1'!$I154*VLOOKUP('Форма 1'!$G154,'Предельники 2022'!$B$4:$X$28,'Форма 1'!AC$7),2),"")</f>
        <v/>
      </c>
      <c r="K154" s="53" t="str">
        <f>IF(ISNUMBER('Форма 1'!AD154),ROUND('Форма 1'!$I154*VLOOKUP('Форма 1'!$G154,'Предельники 2022'!$B$4:$X$28,'Форма 1'!AD$7),2),"")</f>
        <v/>
      </c>
      <c r="L154" s="54" t="str">
        <f>IF(ISBLANK('Форма 1'!AE154),"",'Форма 1'!AE154)</f>
        <v/>
      </c>
      <c r="M154" s="55" t="str">
        <f>IF(ISBLANK('Форма 1'!AF154),"",'Форма 1'!AF154)</f>
        <v/>
      </c>
      <c r="N154" s="53" t="str">
        <f>IF(ISNUMBER('Форма 1'!AG154),ROUND('Форма 1'!$I154*VLOOKUP('Форма 1'!$G154,'Предельники 2022'!$B$4:$X$28,'Форма 1'!AG$7),2),"")</f>
        <v/>
      </c>
      <c r="O154" s="53" t="str">
        <f>IF(ISNUMBER('Форма 1'!$AH154),ROUND('Форма 1'!$I154*VLOOKUP('Форма 1'!$G154,'Предельники 2022'!$B$4:$X$28,'Форма 1'!$AH$7,0),2),"")</f>
        <v/>
      </c>
      <c r="P154" s="53" t="str">
        <f>IF(ISNUMBER('Форма 1'!$AI154),ROUND('Форма 1'!$I154*VLOOKUP('Форма 1'!$G154,'Предельники 2022'!$B$4:$X$28,'Форма 1'!$AI$7,0),2),"")</f>
        <v/>
      </c>
      <c r="Q154" s="53" t="str">
        <f>IF(ISNUMBER('Форма 1'!$AJ154),ROUND('Форма 1'!$I154*VLOOKUP('Форма 1'!$G154,'Предельники 2022'!$B$4:$X$28,'Форма 1'!$AJ$7,0),2),"")</f>
        <v/>
      </c>
      <c r="R154" s="53" t="str">
        <f>IF(ISNUMBER('Форма 1'!AK154),ROUND('Форма 1'!$I154*VLOOKUP('Форма 1'!$G154,'Предельники 2022'!$B$4:$X$28,'Форма 1'!AK$7),2),"")</f>
        <v/>
      </c>
      <c r="S154" s="55" t="str">
        <f t="shared" si="17"/>
        <v/>
      </c>
      <c r="T154" s="55" t="str">
        <f>IF(ISNUMBER('Форма 1'!AL154),INDEX('Предельники 2022'!$C$4:$X$28,MATCH('Форма 1'!$H154,'Предельники 2022'!$B$4:$B$28,0),MATCH(T$5,'Предельники 2022'!$C$3:$X$3,0)),"")</f>
        <v/>
      </c>
      <c r="U154" s="55" t="str">
        <f>IF(ISNUMBER('Форма 1'!AM154),INDEX('Предельники 2022'!$C$4:$X$28,MATCH('Форма 1'!$H154,'Предельники 2022'!$B$4:$B$28,0),MATCH(U$5,'Предельники 2022'!$C$3:$X$3,0)),"")</f>
        <v/>
      </c>
      <c r="V154" s="55" t="str">
        <f>IF(ISNUMBER('Форма 1'!AN154),INDEX('Предельники 2022'!$C$4:$X$28,MATCH('Форма 1'!$H154,'Предельники 2022'!$B$4:$B$28,0),MATCH(V$5,'Предельники 2022'!$C$3:$X$3,0)),"")</f>
        <v/>
      </c>
      <c r="W154" s="55" t="str">
        <f>IF(ISNUMBER('Форма 1'!AO154),INDEX('Предельники 2022'!$C$4:$X$28,MATCH('Форма 1'!$H154,'Предельники 2022'!$B$4:$B$28,0),MATCH(W$5,'Предельники 2022'!$C$3:$X$3,0)),"")</f>
        <v/>
      </c>
      <c r="X154" s="53" t="str">
        <f>IF(ISNUMBER('Форма 1'!AP154),ROUND('Форма 1'!$I154*VLOOKUP('Форма 1'!$G154,'Предельники 2022'!$B$4:$X$28,'Форма 1'!AP$7),2),"")</f>
        <v/>
      </c>
      <c r="Y154" s="53" t="str">
        <f>IF(ISNUMBER('Форма 1'!AQ154),ROUND('Форма 1'!$I154*VLOOKUP('Форма 1'!$G154,'Предельники 2022'!$B$4:$X$28,'Форма 1'!AQ$7),2),"")</f>
        <v/>
      </c>
      <c r="Z154" s="53" t="str">
        <f>IF(ISNUMBER('Форма 1'!AR154),ROUND('Форма 1'!$I154*VLOOKUP('Форма 1'!$G154,'Предельники 2022'!$B$4:$X$28,'Форма 1'!AR$7),2),"")</f>
        <v/>
      </c>
      <c r="AA154" s="55"/>
    </row>
    <row r="155" spans="1:27" x14ac:dyDescent="0.25">
      <c r="A155" s="52">
        <f t="shared" si="18"/>
        <v>2</v>
      </c>
      <c r="B155" s="94" t="str">
        <f>IF(ISBLANK('Форма 1'!B155),"",'Форма 1'!B155)</f>
        <v>Муниципальное образование "Город Березники" Пермского края</v>
      </c>
      <c r="C155" s="161" t="str">
        <f>IF(ISBLANK('Форма 1'!C155),"",'Форма 1'!C155)</f>
        <v>г. Березники, пр-т Советский, д. 28</v>
      </c>
      <c r="D155" s="51">
        <f>IF(ISBLANK(C155),"Введите адрес",IF(C155='Форма 1'!C155,SUM(E155:K155,M155:S155,X155:AA155),"Ошибка в адресе!"))</f>
        <v>13020183.960000001</v>
      </c>
      <c r="E155" s="53" t="str">
        <f>IF(ISNUMBER('Форма 1'!X155),ROUND('Форма 1'!$I155*VLOOKUP('Форма 1'!$G155,'Предельники 2022'!$B$4:$X$28,'Форма 1'!X$7),2),"")</f>
        <v/>
      </c>
      <c r="F155" s="53" t="str">
        <f>IF(ISNUMBER('Форма 1'!Y155),ROUND('Форма 1'!$I155*VLOOKUP('Форма 1'!$G155,'Предельники 2022'!$B$4:$X$28,'Форма 1'!Y$7),2),"")</f>
        <v/>
      </c>
      <c r="G155" s="53" t="str">
        <f>IF(ISNUMBER('Форма 1'!Z155),ROUND('Форма 1'!$I155*VLOOKUP('Форма 1'!$G155,'Предельники 2022'!$B$4:$X$28,'Форма 1'!Z$7),2),"")</f>
        <v/>
      </c>
      <c r="H155" s="53" t="str">
        <f>IF(ISNUMBER('Форма 1'!AA155),ROUND('Форма 1'!$I155*VLOOKUP('Форма 1'!$G155,'Предельники 2022'!$B$4:$X$28,'Форма 1'!AA$7),2),"")</f>
        <v/>
      </c>
      <c r="I155" s="53" t="str">
        <f>IF(ISNUMBER('Форма 1'!AB155),ROUND('Форма 1'!$I155*VLOOKUP('Форма 1'!$G155,'Предельники 2022'!$B$4:$X$28,'Форма 1'!AB$7),2),"")</f>
        <v/>
      </c>
      <c r="J155" s="53" t="str">
        <f>IF(ISNUMBER('Форма 1'!AC155),ROUND('Форма 1'!$I155*VLOOKUP('Форма 1'!$G155,'Предельники 2022'!$B$4:$X$28,'Форма 1'!AC$7),2),"")</f>
        <v/>
      </c>
      <c r="K155" s="53" t="str">
        <f>IF(ISNUMBER('Форма 1'!AD155),ROUND('Форма 1'!$I155*VLOOKUP('Форма 1'!$G155,'Предельники 2022'!$B$4:$X$28,'Форма 1'!AD$7),2),"")</f>
        <v/>
      </c>
      <c r="L155" s="54" t="str">
        <f>IF(ISBLANK('Форма 1'!AE155),"",'Форма 1'!AE155)</f>
        <v/>
      </c>
      <c r="M155" s="55" t="str">
        <f>IF(ISBLANK('Форма 1'!AF155),"",'Форма 1'!AF155)</f>
        <v/>
      </c>
      <c r="N155" s="53" t="str">
        <f>IF(ISNUMBER('Форма 1'!AG155),ROUND('Форма 1'!$I155*VLOOKUP('Форма 1'!$G155,'Предельники 2022'!$B$4:$X$28,'Форма 1'!AG$7),2),"")</f>
        <v/>
      </c>
      <c r="O155" s="53">
        <f>IF(ISNUMBER('Форма 1'!$AH155),ROUND('Форма 1'!$I155*VLOOKUP('Форма 1'!$G155,'Предельники 2022'!$B$4:$X$28,'Форма 1'!$AH$7,0),2),"")</f>
        <v>13020183.960000001</v>
      </c>
      <c r="P155" s="53" t="str">
        <f>IF(ISNUMBER('Форма 1'!$AI155),ROUND('Форма 1'!$I155*VLOOKUP('Форма 1'!$G155,'Предельники 2022'!$B$4:$X$28,'Форма 1'!$AI$7,0),2),"")</f>
        <v/>
      </c>
      <c r="Q155" s="53" t="str">
        <f>IF(ISNUMBER('Форма 1'!$AJ155),ROUND('Форма 1'!$I155*VLOOKUP('Форма 1'!$G155,'Предельники 2022'!$B$4:$X$28,'Форма 1'!$AJ$7,0),2),"")</f>
        <v/>
      </c>
      <c r="R155" s="53" t="str">
        <f>IF(ISNUMBER('Форма 1'!AK155),ROUND('Форма 1'!$I155*VLOOKUP('Форма 1'!$G155,'Предельники 2022'!$B$4:$X$28,'Форма 1'!AK$7),2),"")</f>
        <v/>
      </c>
      <c r="S155" s="55" t="str">
        <f t="shared" si="17"/>
        <v/>
      </c>
      <c r="T155" s="55" t="str">
        <f>IF(ISNUMBER('Форма 1'!AL155),INDEX('Предельники 2022'!$C$4:$X$28,MATCH('Форма 1'!$H155,'Предельники 2022'!$B$4:$B$28,0),MATCH(T$5,'Предельники 2022'!$C$3:$X$3,0)),"")</f>
        <v/>
      </c>
      <c r="U155" s="55" t="str">
        <f>IF(ISNUMBER('Форма 1'!AM155),INDEX('Предельники 2022'!$C$4:$X$28,MATCH('Форма 1'!$H155,'Предельники 2022'!$B$4:$B$28,0),MATCH(U$5,'Предельники 2022'!$C$3:$X$3,0)),"")</f>
        <v/>
      </c>
      <c r="V155" s="55" t="str">
        <f>IF(ISNUMBER('Форма 1'!AN155),INDEX('Предельники 2022'!$C$4:$X$28,MATCH('Форма 1'!$H155,'Предельники 2022'!$B$4:$B$28,0),MATCH(V$5,'Предельники 2022'!$C$3:$X$3,0)),"")</f>
        <v/>
      </c>
      <c r="W155" s="55" t="str">
        <f>IF(ISNUMBER('Форма 1'!AO155),INDEX('Предельники 2022'!$C$4:$X$28,MATCH('Форма 1'!$H155,'Предельники 2022'!$B$4:$B$28,0),MATCH(W$5,'Предельники 2022'!$C$3:$X$3,0)),"")</f>
        <v/>
      </c>
      <c r="X155" s="53" t="str">
        <f>IF(ISNUMBER('Форма 1'!AP155),ROUND('Форма 1'!$I155*VLOOKUP('Форма 1'!$G155,'Предельники 2022'!$B$4:$X$28,'Форма 1'!AP$7),2),"")</f>
        <v/>
      </c>
      <c r="Y155" s="53" t="str">
        <f>IF(ISNUMBER('Форма 1'!AQ155),ROUND('Форма 1'!$I155*VLOOKUP('Форма 1'!$G155,'Предельники 2022'!$B$4:$X$28,'Форма 1'!AQ$7),2),"")</f>
        <v/>
      </c>
      <c r="Z155" s="53" t="str">
        <f>IF(ISNUMBER('Форма 1'!AR155),ROUND('Форма 1'!$I155*VLOOKUP('Форма 1'!$G155,'Предельники 2022'!$B$4:$X$28,'Форма 1'!AR$7),2),"")</f>
        <v/>
      </c>
      <c r="AA155" s="55"/>
    </row>
    <row r="156" spans="1:27" x14ac:dyDescent="0.25">
      <c r="A156" s="52">
        <f t="shared" si="18"/>
        <v>3</v>
      </c>
      <c r="B156" s="94" t="str">
        <f>IF(ISBLANK('Форма 1'!B156),"",'Форма 1'!B156)</f>
        <v>Муниципальное образование "Город Березники" Пермского края</v>
      </c>
      <c r="C156" s="161" t="str">
        <f>IF(ISBLANK('Форма 1'!C156),"",'Форма 1'!C156)</f>
        <v>г. Березники, пр-т Советский, д. 30</v>
      </c>
      <c r="D156" s="51">
        <f>IF(ISBLANK(C156),"Введите адрес",IF(C156='Форма 1'!C156,SUM(E156:K156,M156:S156,X156:AA156),"Ошибка в адресе!"))</f>
        <v>26520996.52</v>
      </c>
      <c r="E156" s="53">
        <f>IF(ISNUMBER('Форма 1'!X156),ROUND('Форма 1'!$I156*VLOOKUP('Форма 1'!$G156,'Предельники 2022'!$B$4:$X$28,'Форма 1'!X$7),2),"")</f>
        <v>1063844.18</v>
      </c>
      <c r="F156" s="53">
        <f>IF(ISNUMBER('Форма 1'!Y156),ROUND('Форма 1'!$I156*VLOOKUP('Форма 1'!$G156,'Предельники 2022'!$B$4:$X$28,'Форма 1'!Y$7),2),"")</f>
        <v>12072652.460000001</v>
      </c>
      <c r="G156" s="53" t="str">
        <f>IF(ISNUMBER('Форма 1'!Z156),ROUND('Форма 1'!$I156*VLOOKUP('Форма 1'!$G156,'Предельники 2022'!$B$4:$X$28,'Форма 1'!Z$7),2),"")</f>
        <v/>
      </c>
      <c r="H156" s="53">
        <f>IF(ISNUMBER('Форма 1'!AA156),ROUND('Форма 1'!$I156*VLOOKUP('Форма 1'!$G156,'Предельники 2022'!$B$4:$X$28,'Форма 1'!AA$7),2),"")</f>
        <v>542988.53</v>
      </c>
      <c r="I156" s="53">
        <f>IF(ISNUMBER('Форма 1'!AB156),ROUND('Форма 1'!$I156*VLOOKUP('Форма 1'!$G156,'Предельники 2022'!$B$4:$X$28,'Форма 1'!AB$7),2),"")</f>
        <v>1674654.18</v>
      </c>
      <c r="J156" s="53">
        <f>IF(ISNUMBER('Форма 1'!AC156),ROUND('Форма 1'!$I156*VLOOKUP('Форма 1'!$G156,'Предельники 2022'!$B$4:$X$28,'Форма 1'!AC$7),2),"")</f>
        <v>926534.1</v>
      </c>
      <c r="K156" s="53" t="str">
        <f>IF(ISNUMBER('Форма 1'!AD156),ROUND('Форма 1'!$I156*VLOOKUP('Форма 1'!$G156,'Предельники 2022'!$B$4:$X$28,'Форма 1'!AD$7),2),"")</f>
        <v/>
      </c>
      <c r="L156" s="54" t="str">
        <f>IF(ISBLANK('Форма 1'!AE156),"",'Форма 1'!AE156)</f>
        <v/>
      </c>
      <c r="M156" s="55" t="str">
        <f>IF(ISBLANK('Форма 1'!AF156),"",'Форма 1'!AF156)</f>
        <v/>
      </c>
      <c r="N156" s="53" t="str">
        <f>IF(ISNUMBER('Форма 1'!AG156),ROUND('Форма 1'!$I156*VLOOKUP('Форма 1'!$G156,'Предельники 2022'!$B$4:$X$28,'Форма 1'!AG$7),2),"")</f>
        <v/>
      </c>
      <c r="O156" s="53">
        <f>IF(ISNUMBER('Форма 1'!$AH156),ROUND('Форма 1'!$I156*VLOOKUP('Форма 1'!$G156,'Предельники 2022'!$B$4:$X$28,'Форма 1'!$AH$7,0),2),"")</f>
        <v>8374779.9800000004</v>
      </c>
      <c r="P156" s="53" t="str">
        <f>IF(ISNUMBER('Форма 1'!$AI156),ROUND('Форма 1'!$I156*VLOOKUP('Форма 1'!$G156,'Предельники 2022'!$B$4:$X$28,'Форма 1'!$AI$7,0),2),"")</f>
        <v/>
      </c>
      <c r="Q156" s="53" t="str">
        <f>IF(ISNUMBER('Форма 1'!$AJ156),ROUND('Форма 1'!$I156*VLOOKUP('Форма 1'!$G156,'Предельники 2022'!$B$4:$X$28,'Форма 1'!$AJ$7,0),2),"")</f>
        <v/>
      </c>
      <c r="R156" s="53">
        <f>IF(ISNUMBER('Форма 1'!AK156),ROUND('Форма 1'!$I156*VLOOKUP('Форма 1'!$G156,'Предельники 2022'!$B$4:$X$28,'Форма 1'!AK$7),2),"")</f>
        <v>1865543.09</v>
      </c>
      <c r="S156" s="55" t="str">
        <f t="shared" si="17"/>
        <v/>
      </c>
      <c r="T156" s="55" t="str">
        <f>IF(ISNUMBER('Форма 1'!AL156),INDEX('Предельники 2022'!$C$4:$X$28,MATCH('Форма 1'!$H156,'Предельники 2022'!$B$4:$B$28,0),MATCH(T$5,'Предельники 2022'!$C$3:$X$3,0)),"")</f>
        <v/>
      </c>
      <c r="U156" s="55" t="str">
        <f>IF(ISNUMBER('Форма 1'!AM156),INDEX('Предельники 2022'!$C$4:$X$28,MATCH('Форма 1'!$H156,'Предельники 2022'!$B$4:$B$28,0),MATCH(U$5,'Предельники 2022'!$C$3:$X$3,0)),"")</f>
        <v/>
      </c>
      <c r="V156" s="55" t="str">
        <f>IF(ISNUMBER('Форма 1'!AN156),INDEX('Предельники 2022'!$C$4:$X$28,MATCH('Форма 1'!$H156,'Предельники 2022'!$B$4:$B$28,0),MATCH(V$5,'Предельники 2022'!$C$3:$X$3,0)),"")</f>
        <v/>
      </c>
      <c r="W156" s="55" t="str">
        <f>IF(ISNUMBER('Форма 1'!AO156),INDEX('Предельники 2022'!$C$4:$X$28,MATCH('Форма 1'!$H156,'Предельники 2022'!$B$4:$B$28,0),MATCH(W$5,'Предельники 2022'!$C$3:$X$3,0)),"")</f>
        <v/>
      </c>
      <c r="X156" s="53" t="str">
        <f>IF(ISNUMBER('Форма 1'!AP156),ROUND('Форма 1'!$I156*VLOOKUP('Форма 1'!$G156,'Предельники 2022'!$B$4:$X$28,'Форма 1'!AP$7),2),"")</f>
        <v/>
      </c>
      <c r="Y156" s="53" t="str">
        <f>IF(ISNUMBER('Форма 1'!AQ156),ROUND('Форма 1'!$I156*VLOOKUP('Форма 1'!$G156,'Предельники 2022'!$B$4:$X$28,'Форма 1'!AQ$7),2),"")</f>
        <v/>
      </c>
      <c r="Z156" s="53" t="str">
        <f>IF(ISNUMBER('Форма 1'!AR156),ROUND('Форма 1'!$I156*VLOOKUP('Форма 1'!$G156,'Предельники 2022'!$B$4:$X$28,'Форма 1'!AR$7),2),"")</f>
        <v/>
      </c>
      <c r="AA156" s="55"/>
    </row>
    <row r="157" spans="1:27" x14ac:dyDescent="0.25">
      <c r="A157" s="52">
        <f t="shared" si="18"/>
        <v>4</v>
      </c>
      <c r="B157" s="94" t="str">
        <f>IF(ISBLANK('Форма 1'!B157),"",'Форма 1'!B157)</f>
        <v>Муниципальное образование "Город Березники" Пермского края</v>
      </c>
      <c r="C157" s="161" t="str">
        <f>IF(ISBLANK('Форма 1'!C157),"",'Форма 1'!C157)</f>
        <v>г. Березники, пр-т Советский, д. 38</v>
      </c>
      <c r="D157" s="51">
        <f>IF(ISBLANK(C157),"Введите адрес",IF(C157='Форма 1'!C157,SUM(E157:K157,M157:S157,X157:AA157),"Ошибка в адресе!"))</f>
        <v>26972435.060000002</v>
      </c>
      <c r="E157" s="53" t="str">
        <f>IF(ISNUMBER('Форма 1'!X157),ROUND('Форма 1'!$I157*VLOOKUP('Форма 1'!$G157,'Предельники 2022'!$B$4:$X$28,'Форма 1'!X$7),2),"")</f>
        <v/>
      </c>
      <c r="F157" s="53">
        <f>IF(ISNUMBER('Форма 1'!Y157),ROUND('Форма 1'!$I157*VLOOKUP('Форма 1'!$G157,'Предельники 2022'!$B$4:$X$28,'Форма 1'!Y$7),2),"")</f>
        <v>11246920.67</v>
      </c>
      <c r="G157" s="53" t="str">
        <f>IF(ISNUMBER('Форма 1'!Z157),ROUND('Форма 1'!$I157*VLOOKUP('Форма 1'!$G157,'Предельники 2022'!$B$4:$X$28,'Форма 1'!Z$7),2),"")</f>
        <v/>
      </c>
      <c r="H157" s="53">
        <f>IF(ISNUMBER('Форма 1'!AA157),ROUND('Форма 1'!$I157*VLOOKUP('Форма 1'!$G157,'Предельники 2022'!$B$4:$X$28,'Форма 1'!AA$7),2),"")</f>
        <v>505849.81</v>
      </c>
      <c r="I157" s="53">
        <f>IF(ISNUMBER('Форма 1'!AB157),ROUND('Форма 1'!$I157*VLOOKUP('Форма 1'!$G157,'Предельники 2022'!$B$4:$X$28,'Форма 1'!AB$7),2),"")</f>
        <v>1560113.06</v>
      </c>
      <c r="J157" s="53">
        <f>IF(ISNUMBER('Форма 1'!AC157),ROUND('Форма 1'!$I157*VLOOKUP('Форма 1'!$G157,'Предельники 2022'!$B$4:$X$28,'Форма 1'!AC$7),2),"")</f>
        <v>863162.05</v>
      </c>
      <c r="K157" s="53" t="str">
        <f>IF(ISNUMBER('Форма 1'!AD157),ROUND('Форма 1'!$I157*VLOOKUP('Форма 1'!$G157,'Предельники 2022'!$B$4:$X$28,'Форма 1'!AD$7),2),"")</f>
        <v/>
      </c>
      <c r="L157" s="54" t="str">
        <f>IF(ISBLANK('Форма 1'!AE157),"",'Форма 1'!AE157)</f>
        <v/>
      </c>
      <c r="M157" s="55" t="str">
        <f>IF(ISBLANK('Форма 1'!AF157),"",'Форма 1'!AF157)</f>
        <v/>
      </c>
      <c r="N157" s="53">
        <f>IF(ISNUMBER('Форма 1'!AG157),ROUND('Форма 1'!$I157*VLOOKUP('Форма 1'!$G157,'Предельники 2022'!$B$4:$X$28,'Форма 1'!AG$7),2),"")</f>
        <v>12796389.470000001</v>
      </c>
      <c r="O157" s="53" t="str">
        <f>IF(ISNUMBER('Форма 1'!$AH157),ROUND('Форма 1'!$I157*VLOOKUP('Форма 1'!$G157,'Предельники 2022'!$B$4:$X$28,'Форма 1'!$AH$7,0),2),"")</f>
        <v/>
      </c>
      <c r="P157" s="53" t="str">
        <f>IF(ISNUMBER('Форма 1'!$AI157),ROUND('Форма 1'!$I157*VLOOKUP('Форма 1'!$G157,'Предельники 2022'!$B$4:$X$28,'Форма 1'!$AI$7,0),2),"")</f>
        <v/>
      </c>
      <c r="Q157" s="53" t="str">
        <f>IF(ISNUMBER('Форма 1'!$AJ157),ROUND('Форма 1'!$I157*VLOOKUP('Форма 1'!$G157,'Предельники 2022'!$B$4:$X$28,'Форма 1'!$AJ$7,0),2),"")</f>
        <v/>
      </c>
      <c r="R157" s="53" t="str">
        <f>IF(ISNUMBER('Форма 1'!AK157),ROUND('Форма 1'!$I157*VLOOKUP('Форма 1'!$G157,'Предельники 2022'!$B$4:$X$28,'Форма 1'!AK$7),2),"")</f>
        <v/>
      </c>
      <c r="S157" s="55" t="str">
        <f t="shared" si="17"/>
        <v/>
      </c>
      <c r="T157" s="55" t="str">
        <f>IF(ISNUMBER('Форма 1'!AL157),INDEX('Предельники 2022'!$C$4:$X$28,MATCH('Форма 1'!$H157,'Предельники 2022'!$B$4:$B$28,0),MATCH(T$5,'Предельники 2022'!$C$3:$X$3,0)),"")</f>
        <v/>
      </c>
      <c r="U157" s="55" t="str">
        <f>IF(ISNUMBER('Форма 1'!AM157),INDEX('Предельники 2022'!$C$4:$X$28,MATCH('Форма 1'!$H157,'Предельники 2022'!$B$4:$B$28,0),MATCH(U$5,'Предельники 2022'!$C$3:$X$3,0)),"")</f>
        <v/>
      </c>
      <c r="V157" s="55" t="str">
        <f>IF(ISNUMBER('Форма 1'!AN157),INDEX('Предельники 2022'!$C$4:$X$28,MATCH('Форма 1'!$H157,'Предельники 2022'!$B$4:$B$28,0),MATCH(V$5,'Предельники 2022'!$C$3:$X$3,0)),"")</f>
        <v/>
      </c>
      <c r="W157" s="55" t="str">
        <f>IF(ISNUMBER('Форма 1'!AO157),INDEX('Предельники 2022'!$C$4:$X$28,MATCH('Форма 1'!$H157,'Предельники 2022'!$B$4:$B$28,0),MATCH(W$5,'Предельники 2022'!$C$3:$X$3,0)),"")</f>
        <v/>
      </c>
      <c r="X157" s="53" t="str">
        <f>IF(ISNUMBER('Форма 1'!AP157),ROUND('Форма 1'!$I157*VLOOKUP('Форма 1'!$G157,'Предельники 2022'!$B$4:$X$28,'Форма 1'!AP$7),2),"")</f>
        <v/>
      </c>
      <c r="Y157" s="53" t="str">
        <f>IF(ISNUMBER('Форма 1'!AQ157),ROUND('Форма 1'!$I157*VLOOKUP('Форма 1'!$G157,'Предельники 2022'!$B$4:$X$28,'Форма 1'!AQ$7),2),"")</f>
        <v/>
      </c>
      <c r="Z157" s="53" t="str">
        <f>IF(ISNUMBER('Форма 1'!AR157),ROUND('Форма 1'!$I157*VLOOKUP('Форма 1'!$G157,'Предельники 2022'!$B$4:$X$28,'Форма 1'!AR$7),2),"")</f>
        <v/>
      </c>
      <c r="AA157" s="55"/>
    </row>
    <row r="158" spans="1:27" x14ac:dyDescent="0.25">
      <c r="A158" s="52">
        <f t="shared" si="18"/>
        <v>5</v>
      </c>
      <c r="B158" s="94" t="str">
        <f>IF(ISBLANK('Форма 1'!B158),"",'Форма 1'!B158)</f>
        <v>Муниципальное образование "Город Березники" Пермского края</v>
      </c>
      <c r="C158" s="161" t="str">
        <f>IF(ISBLANK('Форма 1'!C158),"",'Форма 1'!C158)</f>
        <v>г. Березники, пр-т Советский, д. 44</v>
      </c>
      <c r="D158" s="51">
        <f>IF(ISBLANK(C158),"Введите адрес",IF(C158='Форма 1'!C158,SUM(E158:K158,M158:S158,X158:AA158),"Ошибка в адресе!"))</f>
        <v>27226777.349999998</v>
      </c>
      <c r="E158" s="53" t="str">
        <f>IF(ISNUMBER('Форма 1'!X158),ROUND('Форма 1'!$I158*VLOOKUP('Форма 1'!$G158,'Предельники 2022'!$B$4:$X$28,'Форма 1'!X$7),2),"")</f>
        <v/>
      </c>
      <c r="F158" s="53">
        <f>IF(ISNUMBER('Форма 1'!Y158),ROUND('Форма 1'!$I158*VLOOKUP('Форма 1'!$G158,'Предельники 2022'!$B$4:$X$28,'Форма 1'!Y$7),2),"")</f>
        <v>8386679.8099999996</v>
      </c>
      <c r="G158" s="53" t="str">
        <f>IF(ISNUMBER('Форма 1'!Z158),ROUND('Форма 1'!$I158*VLOOKUP('Форма 1'!$G158,'Предельники 2022'!$B$4:$X$28,'Форма 1'!Z$7),2),"")</f>
        <v/>
      </c>
      <c r="H158" s="53">
        <f>IF(ISNUMBER('Форма 1'!AA158),ROUND('Форма 1'!$I158*VLOOKUP('Форма 1'!$G158,'Предельники 2022'!$B$4:$X$28,'Форма 1'!AA$7),2),"")</f>
        <v>377205.5</v>
      </c>
      <c r="I158" s="53">
        <f>IF(ISNUMBER('Форма 1'!AB158),ROUND('Форма 1'!$I158*VLOOKUP('Форма 1'!$G158,'Предельники 2022'!$B$4:$X$28,'Форма 1'!AB$7),2),"")</f>
        <v>1163355.6499999999</v>
      </c>
      <c r="J158" s="53">
        <f>IF(ISNUMBER('Форма 1'!AC158),ROUND('Форма 1'!$I158*VLOOKUP('Форма 1'!$G158,'Предельники 2022'!$B$4:$X$28,'Форма 1'!AC$7),2),"")</f>
        <v>643648.51</v>
      </c>
      <c r="K158" s="53" t="str">
        <f>IF(ISNUMBER('Форма 1'!AD158),ROUND('Форма 1'!$I158*VLOOKUP('Форма 1'!$G158,'Предельники 2022'!$B$4:$X$28,'Форма 1'!AD$7),2),"")</f>
        <v/>
      </c>
      <c r="L158" s="54" t="str">
        <f>IF(ISBLANK('Форма 1'!AE158),"",'Форма 1'!AE158)</f>
        <v/>
      </c>
      <c r="M158" s="55" t="str">
        <f>IF(ISBLANK('Форма 1'!AF158),"",'Форма 1'!AF158)</f>
        <v/>
      </c>
      <c r="N158" s="53">
        <f>IF(ISNUMBER('Форма 1'!AG158),ROUND('Форма 1'!$I158*VLOOKUP('Форма 1'!$G158,'Предельники 2022'!$B$4:$X$28,'Форма 1'!AG$7),2),"")</f>
        <v>9542098.1799999997</v>
      </c>
      <c r="O158" s="53">
        <f>IF(ISNUMBER('Форма 1'!$AH158),ROUND('Форма 1'!$I158*VLOOKUP('Форма 1'!$G158,'Предельники 2022'!$B$4:$X$28,'Форма 1'!$AH$7,0),2),"")</f>
        <v>5817826.5599999996</v>
      </c>
      <c r="P158" s="53" t="str">
        <f>IF(ISNUMBER('Форма 1'!$AI158),ROUND('Форма 1'!$I158*VLOOKUP('Форма 1'!$G158,'Предельники 2022'!$B$4:$X$28,'Форма 1'!$AI$7,0),2),"")</f>
        <v/>
      </c>
      <c r="Q158" s="53" t="str">
        <f>IF(ISNUMBER('Форма 1'!$AJ158),ROUND('Форма 1'!$I158*VLOOKUP('Форма 1'!$G158,'Предельники 2022'!$B$4:$X$28,'Форма 1'!$AJ$7,0),2),"")</f>
        <v/>
      </c>
      <c r="R158" s="53">
        <f>IF(ISNUMBER('Форма 1'!AK158),ROUND('Форма 1'!$I158*VLOOKUP('Форма 1'!$G158,'Предельники 2022'!$B$4:$X$28,'Форма 1'!AK$7),2),"")</f>
        <v>1295963.1399999999</v>
      </c>
      <c r="S158" s="55" t="str">
        <f t="shared" si="17"/>
        <v/>
      </c>
      <c r="T158" s="55" t="str">
        <f>IF(ISNUMBER('Форма 1'!AL158),INDEX('Предельники 2022'!$C$4:$X$28,MATCH('Форма 1'!$H158,'Предельники 2022'!$B$4:$B$28,0),MATCH(T$5,'Предельники 2022'!$C$3:$X$3,0)),"")</f>
        <v/>
      </c>
      <c r="U158" s="55" t="str">
        <f>IF(ISNUMBER('Форма 1'!AM158),INDEX('Предельники 2022'!$C$4:$X$28,MATCH('Форма 1'!$H158,'Предельники 2022'!$B$4:$B$28,0),MATCH(U$5,'Предельники 2022'!$C$3:$X$3,0)),"")</f>
        <v/>
      </c>
      <c r="V158" s="55" t="str">
        <f>IF(ISNUMBER('Форма 1'!AN158),INDEX('Предельники 2022'!$C$4:$X$28,MATCH('Форма 1'!$H158,'Предельники 2022'!$B$4:$B$28,0),MATCH(V$5,'Предельники 2022'!$C$3:$X$3,0)),"")</f>
        <v/>
      </c>
      <c r="W158" s="55" t="str">
        <f>IF(ISNUMBER('Форма 1'!AO158),INDEX('Предельники 2022'!$C$4:$X$28,MATCH('Форма 1'!$H158,'Предельники 2022'!$B$4:$B$28,0),MATCH(W$5,'Предельники 2022'!$C$3:$X$3,0)),"")</f>
        <v/>
      </c>
      <c r="X158" s="53" t="str">
        <f>IF(ISNUMBER('Форма 1'!AP158),ROUND('Форма 1'!$I158*VLOOKUP('Форма 1'!$G158,'Предельники 2022'!$B$4:$X$28,'Форма 1'!AP$7),2),"")</f>
        <v/>
      </c>
      <c r="Y158" s="53" t="str">
        <f>IF(ISNUMBER('Форма 1'!AQ158),ROUND('Форма 1'!$I158*VLOOKUP('Форма 1'!$G158,'Предельники 2022'!$B$4:$X$28,'Форма 1'!AQ$7),2),"")</f>
        <v/>
      </c>
      <c r="Z158" s="53" t="str">
        <f>IF(ISNUMBER('Форма 1'!AR158),ROUND('Форма 1'!$I158*VLOOKUP('Форма 1'!$G158,'Предельники 2022'!$B$4:$X$28,'Форма 1'!AR$7),2),"")</f>
        <v/>
      </c>
      <c r="AA158" s="55"/>
    </row>
    <row r="159" spans="1:27" x14ac:dyDescent="0.25">
      <c r="A159" s="52">
        <f t="shared" si="18"/>
        <v>6</v>
      </c>
      <c r="B159" s="94" t="str">
        <f>IF(ISBLANK('Форма 1'!B159),"",'Форма 1'!B159)</f>
        <v>Муниципальное образование "Город Березники" Пермского края</v>
      </c>
      <c r="C159" s="161" t="str">
        <f>IF(ISBLANK('Форма 1'!C159),"",'Форма 1'!C159)</f>
        <v>г. Березники, ул. Деменева, д. 9</v>
      </c>
      <c r="D159" s="51">
        <f>IF(ISBLANK(C159),"Введите адрес",IF(C159='Форма 1'!C159,SUM(E159:K159,M159:S159,X159:AA159),"Ошибка в адресе!"))</f>
        <v>13232605.08</v>
      </c>
      <c r="E159" s="53">
        <f>IF(ISNUMBER('Форма 1'!X159),ROUND('Форма 1'!$I159*VLOOKUP('Форма 1'!$G159,'Предельники 2022'!$B$4:$X$28,'Форма 1'!X$7),2),"")</f>
        <v>1480524.77</v>
      </c>
      <c r="F159" s="53">
        <f>IF(ISNUMBER('Форма 1'!Y159),ROUND('Форма 1'!$I159*VLOOKUP('Форма 1'!$G159,'Предельники 2022'!$B$4:$X$28,'Форма 1'!Y$7),2),"")</f>
        <v>7088032.6500000004</v>
      </c>
      <c r="G159" s="53" t="str">
        <f>IF(ISNUMBER('Форма 1'!Z159),ROUND('Форма 1'!$I159*VLOOKUP('Форма 1'!$G159,'Предельники 2022'!$B$4:$X$28,'Форма 1'!Z$7),2),"")</f>
        <v/>
      </c>
      <c r="H159" s="53">
        <f>IF(ISNUMBER('Форма 1'!AA159),ROUND('Форма 1'!$I159*VLOOKUP('Форма 1'!$G159,'Предельники 2022'!$B$4:$X$28,'Форма 1'!AA$7),2),"")</f>
        <v>926307.43</v>
      </c>
      <c r="I159" s="53">
        <f>IF(ISNUMBER('Форма 1'!AB159),ROUND('Форма 1'!$I159*VLOOKUP('Форма 1'!$G159,'Предельники 2022'!$B$4:$X$28,'Форма 1'!AB$7),2),"")</f>
        <v>2440425.4500000002</v>
      </c>
      <c r="J159" s="53">
        <f>IF(ISNUMBER('Форма 1'!AC159),ROUND('Форма 1'!$I159*VLOOKUP('Форма 1'!$G159,'Предельники 2022'!$B$4:$X$28,'Форма 1'!AC$7),2),"")</f>
        <v>1297314.78</v>
      </c>
      <c r="K159" s="53" t="str">
        <f>IF(ISNUMBER('Форма 1'!AD159),ROUND('Форма 1'!$I159*VLOOKUP('Форма 1'!$G159,'Предельники 2022'!$B$4:$X$28,'Форма 1'!AD$7),2),"")</f>
        <v/>
      </c>
      <c r="L159" s="54" t="str">
        <f>IF(ISBLANK('Форма 1'!AE159),"",'Форма 1'!AE159)</f>
        <v/>
      </c>
      <c r="M159" s="55" t="str">
        <f>IF(ISBLANK('Форма 1'!AF159),"",'Форма 1'!AF159)</f>
        <v/>
      </c>
      <c r="N159" s="53" t="str">
        <f>IF(ISNUMBER('Форма 1'!AG159),ROUND('Форма 1'!$I159*VLOOKUP('Форма 1'!$G159,'Предельники 2022'!$B$4:$X$28,'Форма 1'!AG$7),2),"")</f>
        <v/>
      </c>
      <c r="O159" s="53" t="str">
        <f>IF(ISNUMBER('Форма 1'!$AH159),ROUND('Форма 1'!$I159*VLOOKUP('Форма 1'!$G159,'Предельники 2022'!$B$4:$X$28,'Форма 1'!$AH$7,0),2),"")</f>
        <v/>
      </c>
      <c r="P159" s="53" t="str">
        <f>IF(ISNUMBER('Форма 1'!$AI159),ROUND('Форма 1'!$I159*VLOOKUP('Форма 1'!$G159,'Предельники 2022'!$B$4:$X$28,'Форма 1'!$AI$7,0),2),"")</f>
        <v/>
      </c>
      <c r="Q159" s="53" t="str">
        <f>IF(ISNUMBER('Форма 1'!$AJ159),ROUND('Форма 1'!$I159*VLOOKUP('Форма 1'!$G159,'Предельники 2022'!$B$4:$X$28,'Форма 1'!$AJ$7,0),2),"")</f>
        <v/>
      </c>
      <c r="R159" s="53" t="str">
        <f>IF(ISNUMBER('Форма 1'!AK159),ROUND('Форма 1'!$I159*VLOOKUP('Форма 1'!$G159,'Предельники 2022'!$B$4:$X$28,'Форма 1'!AK$7),2),"")</f>
        <v/>
      </c>
      <c r="S159" s="55" t="str">
        <f t="shared" si="17"/>
        <v/>
      </c>
      <c r="T159" s="55" t="str">
        <f>IF(ISNUMBER('Форма 1'!AL159),INDEX('Предельники 2022'!$C$4:$X$28,MATCH('Форма 1'!$H159,'Предельники 2022'!$B$4:$B$28,0),MATCH(T$5,'Предельники 2022'!$C$3:$X$3,0)),"")</f>
        <v/>
      </c>
      <c r="U159" s="55" t="str">
        <f>IF(ISNUMBER('Форма 1'!AM159),INDEX('Предельники 2022'!$C$4:$X$28,MATCH('Форма 1'!$H159,'Предельники 2022'!$B$4:$B$28,0),MATCH(U$5,'Предельники 2022'!$C$3:$X$3,0)),"")</f>
        <v/>
      </c>
      <c r="V159" s="55" t="str">
        <f>IF(ISNUMBER('Форма 1'!AN159),INDEX('Предельники 2022'!$C$4:$X$28,MATCH('Форма 1'!$H159,'Предельники 2022'!$B$4:$B$28,0),MATCH(V$5,'Предельники 2022'!$C$3:$X$3,0)),"")</f>
        <v/>
      </c>
      <c r="W159" s="55" t="str">
        <f>IF(ISNUMBER('Форма 1'!AO159),INDEX('Предельники 2022'!$C$4:$X$28,MATCH('Форма 1'!$H159,'Предельники 2022'!$B$4:$B$28,0),MATCH(W$5,'Предельники 2022'!$C$3:$X$3,0)),"")</f>
        <v/>
      </c>
      <c r="X159" s="53" t="str">
        <f>IF(ISNUMBER('Форма 1'!AP159),ROUND('Форма 1'!$I159*VLOOKUP('Форма 1'!$G159,'Предельники 2022'!$B$4:$X$28,'Форма 1'!AP$7),2),"")</f>
        <v/>
      </c>
      <c r="Y159" s="53" t="str">
        <f>IF(ISNUMBER('Форма 1'!AQ159),ROUND('Форма 1'!$I159*VLOOKUP('Форма 1'!$G159,'Предельники 2022'!$B$4:$X$28,'Форма 1'!AQ$7),2),"")</f>
        <v/>
      </c>
      <c r="Z159" s="53" t="str">
        <f>IF(ISNUMBER('Форма 1'!AR159),ROUND('Форма 1'!$I159*VLOOKUP('Форма 1'!$G159,'Предельники 2022'!$B$4:$X$28,'Форма 1'!AR$7),2),"")</f>
        <v/>
      </c>
      <c r="AA159" s="55"/>
    </row>
    <row r="160" spans="1:27" x14ac:dyDescent="0.25">
      <c r="A160" s="52">
        <f t="shared" si="18"/>
        <v>7</v>
      </c>
      <c r="B160" s="94" t="str">
        <f>IF(ISBLANK('Форма 1'!B160),"",'Форма 1'!B160)</f>
        <v>Муниципальное образование "Город Березники" Пермского края</v>
      </c>
      <c r="C160" s="161" t="str">
        <f>IF(ISBLANK('Форма 1'!C160),"",'Форма 1'!C160)</f>
        <v>г. Березники, ул. Клары Цеткин, д. 38</v>
      </c>
      <c r="D160" s="51">
        <f>IF(ISBLANK(C160),"Введите адрес",IF(C160='Форма 1'!C160,SUM(E160:K160,M160:S160,X160:AA160),"Ошибка в адресе!"))</f>
        <v>19246120.789999999</v>
      </c>
      <c r="E160" s="53">
        <f>IF(ISNUMBER('Форма 1'!X160),ROUND('Форма 1'!$I160*VLOOKUP('Форма 1'!$G160,'Предельники 2022'!$B$4:$X$28,'Форма 1'!X$7),2),"")</f>
        <v>1141049.1299999999</v>
      </c>
      <c r="F160" s="53" t="str">
        <f>IF(ISNUMBER('Форма 1'!Y160),ROUND('Форма 1'!$I160*VLOOKUP('Форма 1'!$G160,'Предельники 2022'!$B$4:$X$28,'Форма 1'!Y$7),2),"")</f>
        <v/>
      </c>
      <c r="G160" s="53" t="str">
        <f>IF(ISNUMBER('Форма 1'!Z160),ROUND('Форма 1'!$I160*VLOOKUP('Форма 1'!$G160,'Предельники 2022'!$B$4:$X$28,'Форма 1'!Z$7),2),"")</f>
        <v/>
      </c>
      <c r="H160" s="53">
        <f>IF(ISNUMBER('Форма 1'!AA160),ROUND('Форма 1'!$I160*VLOOKUP('Форма 1'!$G160,'Предельники 2022'!$B$4:$X$28,'Форма 1'!AA$7),2),"")</f>
        <v>582394.12</v>
      </c>
      <c r="I160" s="53">
        <f>IF(ISNUMBER('Форма 1'!AB160),ROUND('Форма 1'!$I160*VLOOKUP('Форма 1'!$G160,'Предельники 2022'!$B$4:$X$28,'Форма 1'!AB$7),2),"")</f>
        <v>1796186.63</v>
      </c>
      <c r="J160" s="53">
        <f>IF(ISNUMBER('Форма 1'!AC160),ROUND('Форма 1'!$I160*VLOOKUP('Форма 1'!$G160,'Предельники 2022'!$B$4:$X$28,'Форма 1'!AC$7),2),"")</f>
        <v>993774.22</v>
      </c>
      <c r="K160" s="53" t="str">
        <f>IF(ISNUMBER('Форма 1'!AD160),ROUND('Форма 1'!$I160*VLOOKUP('Форма 1'!$G160,'Предельники 2022'!$B$4:$X$28,'Форма 1'!AD$7),2),"")</f>
        <v/>
      </c>
      <c r="L160" s="54" t="str">
        <f>IF(ISBLANK('Форма 1'!AE160),"",'Форма 1'!AE160)</f>
        <v/>
      </c>
      <c r="M160" s="55" t="str">
        <f>IF(ISBLANK('Форма 1'!AF160),"",'Форма 1'!AF160)</f>
        <v/>
      </c>
      <c r="N160" s="53">
        <f>IF(ISNUMBER('Форма 1'!AG160),ROUND('Форма 1'!$I160*VLOOKUP('Форма 1'!$G160,'Предельники 2022'!$B$4:$X$28,'Форма 1'!AG$7),2),"")</f>
        <v>14732716.689999999</v>
      </c>
      <c r="O160" s="53" t="str">
        <f>IF(ISNUMBER('Форма 1'!$AH160),ROUND('Форма 1'!$I160*VLOOKUP('Форма 1'!$G160,'Предельники 2022'!$B$4:$X$28,'Форма 1'!$AH$7,0),2),"")</f>
        <v/>
      </c>
      <c r="P160" s="53" t="str">
        <f>IF(ISNUMBER('Форма 1'!$AI160),ROUND('Форма 1'!$I160*VLOOKUP('Форма 1'!$G160,'Предельники 2022'!$B$4:$X$28,'Форма 1'!$AI$7,0),2),"")</f>
        <v/>
      </c>
      <c r="Q160" s="53" t="str">
        <f>IF(ISNUMBER('Форма 1'!$AJ160),ROUND('Форма 1'!$I160*VLOOKUP('Форма 1'!$G160,'Предельники 2022'!$B$4:$X$28,'Форма 1'!$AJ$7,0),2),"")</f>
        <v/>
      </c>
      <c r="R160" s="53" t="str">
        <f>IF(ISNUMBER('Форма 1'!AK160),ROUND('Форма 1'!$I160*VLOOKUP('Форма 1'!$G160,'Предельники 2022'!$B$4:$X$28,'Форма 1'!AK$7),2),"")</f>
        <v/>
      </c>
      <c r="S160" s="55" t="str">
        <f t="shared" si="17"/>
        <v/>
      </c>
      <c r="T160" s="55" t="str">
        <f>IF(ISNUMBER('Форма 1'!AL160),INDEX('Предельники 2022'!$C$4:$X$28,MATCH('Форма 1'!$H160,'Предельники 2022'!$B$4:$B$28,0),MATCH(T$5,'Предельники 2022'!$C$3:$X$3,0)),"")</f>
        <v/>
      </c>
      <c r="U160" s="55" t="str">
        <f>IF(ISNUMBER('Форма 1'!AM160),INDEX('Предельники 2022'!$C$4:$X$28,MATCH('Форма 1'!$H160,'Предельники 2022'!$B$4:$B$28,0),MATCH(U$5,'Предельники 2022'!$C$3:$X$3,0)),"")</f>
        <v/>
      </c>
      <c r="V160" s="55" t="str">
        <f>IF(ISNUMBER('Форма 1'!AN160),INDEX('Предельники 2022'!$C$4:$X$28,MATCH('Форма 1'!$H160,'Предельники 2022'!$B$4:$B$28,0),MATCH(V$5,'Предельники 2022'!$C$3:$X$3,0)),"")</f>
        <v/>
      </c>
      <c r="W160" s="55" t="str">
        <f>IF(ISNUMBER('Форма 1'!AO160),INDEX('Предельники 2022'!$C$4:$X$28,MATCH('Форма 1'!$H160,'Предельники 2022'!$B$4:$B$28,0),MATCH(W$5,'Предельники 2022'!$C$3:$X$3,0)),"")</f>
        <v/>
      </c>
      <c r="X160" s="53" t="str">
        <f>IF(ISNUMBER('Форма 1'!AP160),ROUND('Форма 1'!$I160*VLOOKUP('Форма 1'!$G160,'Предельники 2022'!$B$4:$X$28,'Форма 1'!AP$7),2),"")</f>
        <v/>
      </c>
      <c r="Y160" s="53" t="str">
        <f>IF(ISNUMBER('Форма 1'!AQ160),ROUND('Форма 1'!$I160*VLOOKUP('Форма 1'!$G160,'Предельники 2022'!$B$4:$X$28,'Форма 1'!AQ$7),2),"")</f>
        <v/>
      </c>
      <c r="Z160" s="53" t="str">
        <f>IF(ISNUMBER('Форма 1'!AR160),ROUND('Форма 1'!$I160*VLOOKUP('Форма 1'!$G160,'Предельники 2022'!$B$4:$X$28,'Форма 1'!AR$7),2),"")</f>
        <v/>
      </c>
      <c r="AA160" s="55"/>
    </row>
    <row r="161" spans="1:27" x14ac:dyDescent="0.25">
      <c r="A161" s="52">
        <f t="shared" si="18"/>
        <v>8</v>
      </c>
      <c r="B161" s="94" t="str">
        <f>IF(ISBLANK('Форма 1'!B161),"",'Форма 1'!B161)</f>
        <v>Муниципальное образование "Город Березники" Пермского края</v>
      </c>
      <c r="C161" s="161" t="str">
        <f>IF(ISBLANK('Форма 1'!C161),"",'Форма 1'!C161)</f>
        <v>г. Березники, ул. Ломоносова, д. 78</v>
      </c>
      <c r="D161" s="51">
        <f>IF(ISBLANK(C161),"Введите адрес",IF(C161='Форма 1'!C161,SUM(E161:K161,M161:S161,X161:AA161),"Ошибка в адресе!"))</f>
        <v>10566574.33</v>
      </c>
      <c r="E161" s="53">
        <f>IF(ISNUMBER('Форма 1'!X161),ROUND('Форма 1'!$I161*VLOOKUP('Форма 1'!$G161,'Предельники 2022'!$B$4:$X$28,'Форма 1'!X$7),2),"")</f>
        <v>1825753.66</v>
      </c>
      <c r="F161" s="53">
        <f>IF(ISNUMBER('Форма 1'!Y161),ROUND('Форма 1'!$I161*VLOOKUP('Форма 1'!$G161,'Предельники 2022'!$B$4:$X$28,'Форма 1'!Y$7),2),"")</f>
        <v>8740820.6699999999</v>
      </c>
      <c r="G161" s="53" t="str">
        <f>IF(ISNUMBER('Форма 1'!Z161),ROUND('Форма 1'!$I161*VLOOKUP('Форма 1'!$G161,'Предельники 2022'!$B$4:$X$28,'Форма 1'!Z$7),2),"")</f>
        <v/>
      </c>
      <c r="H161" s="53" t="str">
        <f>IF(ISNUMBER('Форма 1'!AA161),ROUND('Форма 1'!$I161*VLOOKUP('Форма 1'!$G161,'Предельники 2022'!$B$4:$X$28,'Форма 1'!AA$7),2),"")</f>
        <v/>
      </c>
      <c r="I161" s="53" t="str">
        <f>IF(ISNUMBER('Форма 1'!AB161),ROUND('Форма 1'!$I161*VLOOKUP('Форма 1'!$G161,'Предельники 2022'!$B$4:$X$28,'Форма 1'!AB$7),2),"")</f>
        <v/>
      </c>
      <c r="J161" s="53" t="str">
        <f>IF(ISNUMBER('Форма 1'!AC161),ROUND('Форма 1'!$I161*VLOOKUP('Форма 1'!$G161,'Предельники 2022'!$B$4:$X$28,'Форма 1'!AC$7),2),"")</f>
        <v/>
      </c>
      <c r="K161" s="53" t="str">
        <f>IF(ISNUMBER('Форма 1'!AD161),ROUND('Форма 1'!$I161*VLOOKUP('Форма 1'!$G161,'Предельники 2022'!$B$4:$X$28,'Форма 1'!AD$7),2),"")</f>
        <v/>
      </c>
      <c r="L161" s="54" t="str">
        <f>IF(ISBLANK('Форма 1'!AE161),"",'Форма 1'!AE161)</f>
        <v/>
      </c>
      <c r="M161" s="55" t="str">
        <f>IF(ISBLANK('Форма 1'!AF161),"",'Форма 1'!AF161)</f>
        <v/>
      </c>
      <c r="N161" s="53" t="str">
        <f>IF(ISNUMBER('Форма 1'!AG161),ROUND('Форма 1'!$I161*VLOOKUP('Форма 1'!$G161,'Предельники 2022'!$B$4:$X$28,'Форма 1'!AG$7),2),"")</f>
        <v/>
      </c>
      <c r="O161" s="53" t="str">
        <f>IF(ISNUMBER('Форма 1'!$AH161),ROUND('Форма 1'!$I161*VLOOKUP('Форма 1'!$G161,'Предельники 2022'!$B$4:$X$28,'Форма 1'!$AH$7,0),2),"")</f>
        <v/>
      </c>
      <c r="P161" s="53" t="str">
        <f>IF(ISNUMBER('Форма 1'!$AI161),ROUND('Форма 1'!$I161*VLOOKUP('Форма 1'!$G161,'Предельники 2022'!$B$4:$X$28,'Форма 1'!$AI$7,0),2),"")</f>
        <v/>
      </c>
      <c r="Q161" s="53" t="str">
        <f>IF(ISNUMBER('Форма 1'!$AJ161),ROUND('Форма 1'!$I161*VLOOKUP('Форма 1'!$G161,'Предельники 2022'!$B$4:$X$28,'Форма 1'!$AJ$7,0),2),"")</f>
        <v/>
      </c>
      <c r="R161" s="53" t="str">
        <f>IF(ISNUMBER('Форма 1'!AK161),ROUND('Форма 1'!$I161*VLOOKUP('Форма 1'!$G161,'Предельники 2022'!$B$4:$X$28,'Форма 1'!AK$7),2),"")</f>
        <v/>
      </c>
      <c r="S161" s="55" t="str">
        <f t="shared" si="17"/>
        <v/>
      </c>
      <c r="T161" s="55" t="str">
        <f>IF(ISNUMBER('Форма 1'!AL161),INDEX('Предельники 2022'!$C$4:$X$28,MATCH('Форма 1'!$H161,'Предельники 2022'!$B$4:$B$28,0),MATCH(T$5,'Предельники 2022'!$C$3:$X$3,0)),"")</f>
        <v/>
      </c>
      <c r="U161" s="55" t="str">
        <f>IF(ISNUMBER('Форма 1'!AM161),INDEX('Предельники 2022'!$C$4:$X$28,MATCH('Форма 1'!$H161,'Предельники 2022'!$B$4:$B$28,0),MATCH(U$5,'Предельники 2022'!$C$3:$X$3,0)),"")</f>
        <v/>
      </c>
      <c r="V161" s="55" t="str">
        <f>IF(ISNUMBER('Форма 1'!AN161),INDEX('Предельники 2022'!$C$4:$X$28,MATCH('Форма 1'!$H161,'Предельники 2022'!$B$4:$B$28,0),MATCH(V$5,'Предельники 2022'!$C$3:$X$3,0)),"")</f>
        <v/>
      </c>
      <c r="W161" s="55" t="str">
        <f>IF(ISNUMBER('Форма 1'!AO161),INDEX('Предельники 2022'!$C$4:$X$28,MATCH('Форма 1'!$H161,'Предельники 2022'!$B$4:$B$28,0),MATCH(W$5,'Предельники 2022'!$C$3:$X$3,0)),"")</f>
        <v/>
      </c>
      <c r="X161" s="53" t="str">
        <f>IF(ISNUMBER('Форма 1'!AP161),ROUND('Форма 1'!$I161*VLOOKUP('Форма 1'!$G161,'Предельники 2022'!$B$4:$X$28,'Форма 1'!AP$7),2),"")</f>
        <v/>
      </c>
      <c r="Y161" s="53" t="str">
        <f>IF(ISNUMBER('Форма 1'!AQ161),ROUND('Форма 1'!$I161*VLOOKUP('Форма 1'!$G161,'Предельники 2022'!$B$4:$X$28,'Форма 1'!AQ$7),2),"")</f>
        <v/>
      </c>
      <c r="Z161" s="53" t="str">
        <f>IF(ISNUMBER('Форма 1'!AR161),ROUND('Форма 1'!$I161*VLOOKUP('Форма 1'!$G161,'Предельники 2022'!$B$4:$X$28,'Форма 1'!AR$7),2),"")</f>
        <v/>
      </c>
      <c r="AA161" s="55"/>
    </row>
    <row r="162" spans="1:27" x14ac:dyDescent="0.25">
      <c r="A162" s="52">
        <f t="shared" si="18"/>
        <v>9</v>
      </c>
      <c r="B162" s="94" t="str">
        <f>IF(ISBLANK('Форма 1'!B162),"",'Форма 1'!B162)</f>
        <v>Муниципальное образование "Город Березники" Пермского края</v>
      </c>
      <c r="C162" s="161" t="str">
        <f>IF(ISBLANK('Форма 1'!C162),"",'Форма 1'!C162)</f>
        <v>г. Березники, ул. Менделеева, д. 18</v>
      </c>
      <c r="D162" s="51">
        <f>IF(ISBLANK(C162),"Введите адрес",IF(C162='Форма 1'!C162,SUM(E162:K162,M162:S162,X162:AA162),"Ошибка в адресе!"))</f>
        <v>12064709.84</v>
      </c>
      <c r="E162" s="53" t="str">
        <f>IF(ISNUMBER('Форма 1'!X162),ROUND('Форма 1'!$I162*VLOOKUP('Форма 1'!$G162,'Предельники 2022'!$B$4:$X$28,'Форма 1'!X$7),2),"")</f>
        <v/>
      </c>
      <c r="F162" s="53">
        <f>IF(ISNUMBER('Форма 1'!Y162),ROUND('Форма 1'!$I162*VLOOKUP('Форма 1'!$G162,'Предельники 2022'!$B$4:$X$28,'Форма 1'!Y$7),2),"")</f>
        <v>10755513.65</v>
      </c>
      <c r="G162" s="53" t="str">
        <f>IF(ISNUMBER('Форма 1'!Z162),ROUND('Форма 1'!$I162*VLOOKUP('Форма 1'!$G162,'Предельники 2022'!$B$4:$X$28,'Форма 1'!Z$7),2),"")</f>
        <v/>
      </c>
      <c r="H162" s="53">
        <f>IF(ISNUMBER('Форма 1'!AA162),ROUND('Форма 1'!$I162*VLOOKUP('Форма 1'!$G162,'Предельники 2022'!$B$4:$X$28,'Форма 1'!AA$7),2),"")</f>
        <v>483747.92</v>
      </c>
      <c r="I162" s="53" t="str">
        <f>IF(ISNUMBER('Форма 1'!AB162),ROUND('Форма 1'!$I162*VLOOKUP('Форма 1'!$G162,'Предельники 2022'!$B$4:$X$28,'Форма 1'!AB$7),2),"")</f>
        <v/>
      </c>
      <c r="J162" s="53">
        <f>IF(ISNUMBER('Форма 1'!AC162),ROUND('Форма 1'!$I162*VLOOKUP('Форма 1'!$G162,'Предельники 2022'!$B$4:$X$28,'Форма 1'!AC$7),2),"")</f>
        <v>825448.27</v>
      </c>
      <c r="K162" s="53" t="str">
        <f>IF(ISNUMBER('Форма 1'!AD162),ROUND('Форма 1'!$I162*VLOOKUP('Форма 1'!$G162,'Предельники 2022'!$B$4:$X$28,'Форма 1'!AD$7),2),"")</f>
        <v/>
      </c>
      <c r="L162" s="54" t="str">
        <f>IF(ISBLANK('Форма 1'!AE162),"",'Форма 1'!AE162)</f>
        <v/>
      </c>
      <c r="M162" s="55" t="str">
        <f>IF(ISBLANK('Форма 1'!AF162),"",'Форма 1'!AF162)</f>
        <v/>
      </c>
      <c r="N162" s="53" t="str">
        <f>IF(ISNUMBER('Форма 1'!AG162),ROUND('Форма 1'!$I162*VLOOKUP('Форма 1'!$G162,'Предельники 2022'!$B$4:$X$28,'Форма 1'!AG$7),2),"")</f>
        <v/>
      </c>
      <c r="O162" s="53" t="str">
        <f>IF(ISNUMBER('Форма 1'!$AH162),ROUND('Форма 1'!$I162*VLOOKUP('Форма 1'!$G162,'Предельники 2022'!$B$4:$X$28,'Форма 1'!$AH$7,0),2),"")</f>
        <v/>
      </c>
      <c r="P162" s="53" t="str">
        <f>IF(ISNUMBER('Форма 1'!$AI162),ROUND('Форма 1'!$I162*VLOOKUP('Форма 1'!$G162,'Предельники 2022'!$B$4:$X$28,'Форма 1'!$AI$7,0),2),"")</f>
        <v/>
      </c>
      <c r="Q162" s="53" t="str">
        <f>IF(ISNUMBER('Форма 1'!$AJ162),ROUND('Форма 1'!$I162*VLOOKUP('Форма 1'!$G162,'Предельники 2022'!$B$4:$X$28,'Форма 1'!$AJ$7,0),2),"")</f>
        <v/>
      </c>
      <c r="R162" s="53" t="str">
        <f>IF(ISNUMBER('Форма 1'!AK162),ROUND('Форма 1'!$I162*VLOOKUP('Форма 1'!$G162,'Предельники 2022'!$B$4:$X$28,'Форма 1'!AK$7),2),"")</f>
        <v/>
      </c>
      <c r="S162" s="55" t="str">
        <f t="shared" si="17"/>
        <v/>
      </c>
      <c r="T162" s="55" t="str">
        <f>IF(ISNUMBER('Форма 1'!AL162),INDEX('Предельники 2022'!$C$4:$X$28,MATCH('Форма 1'!$H162,'Предельники 2022'!$B$4:$B$28,0),MATCH(T$5,'Предельники 2022'!$C$3:$X$3,0)),"")</f>
        <v/>
      </c>
      <c r="U162" s="55" t="str">
        <f>IF(ISNUMBER('Форма 1'!AM162),INDEX('Предельники 2022'!$C$4:$X$28,MATCH('Форма 1'!$H162,'Предельники 2022'!$B$4:$B$28,0),MATCH(U$5,'Предельники 2022'!$C$3:$X$3,0)),"")</f>
        <v/>
      </c>
      <c r="V162" s="55" t="str">
        <f>IF(ISNUMBER('Форма 1'!AN162),INDEX('Предельники 2022'!$C$4:$X$28,MATCH('Форма 1'!$H162,'Предельники 2022'!$B$4:$B$28,0),MATCH(V$5,'Предельники 2022'!$C$3:$X$3,0)),"")</f>
        <v/>
      </c>
      <c r="W162" s="55" t="str">
        <f>IF(ISNUMBER('Форма 1'!AO162),INDEX('Предельники 2022'!$C$4:$X$28,MATCH('Форма 1'!$H162,'Предельники 2022'!$B$4:$B$28,0),MATCH(W$5,'Предельники 2022'!$C$3:$X$3,0)),"")</f>
        <v/>
      </c>
      <c r="X162" s="53" t="str">
        <f>IF(ISNUMBER('Форма 1'!AP162),ROUND('Форма 1'!$I162*VLOOKUP('Форма 1'!$G162,'Предельники 2022'!$B$4:$X$28,'Форма 1'!AP$7),2),"")</f>
        <v/>
      </c>
      <c r="Y162" s="53" t="str">
        <f>IF(ISNUMBER('Форма 1'!AQ162),ROUND('Форма 1'!$I162*VLOOKUP('Форма 1'!$G162,'Предельники 2022'!$B$4:$X$28,'Форма 1'!AQ$7),2),"")</f>
        <v/>
      </c>
      <c r="Z162" s="53" t="str">
        <f>IF(ISNUMBER('Форма 1'!AR162),ROUND('Форма 1'!$I162*VLOOKUP('Форма 1'!$G162,'Предельники 2022'!$B$4:$X$28,'Форма 1'!AR$7),2),"")</f>
        <v/>
      </c>
      <c r="AA162" s="55"/>
    </row>
    <row r="163" spans="1:27" x14ac:dyDescent="0.25">
      <c r="A163" s="52">
        <f t="shared" si="18"/>
        <v>10</v>
      </c>
      <c r="B163" s="94" t="str">
        <f>IF(ISBLANK('Форма 1'!B163),"",'Форма 1'!B163)</f>
        <v>Муниципальное образование "Город Березники" Пермского края</v>
      </c>
      <c r="C163" s="161" t="str">
        <f>IF(ISBLANK('Форма 1'!C163),"",'Форма 1'!C163)</f>
        <v>г. Березники, ул. Менделеева, д. 24</v>
      </c>
      <c r="D163" s="51">
        <f>IF(ISBLANK(C163),"Введите адрес",IF(C163='Форма 1'!C163,SUM(E163:K163,M163:S163,X163:AA163),"Ошибка в адресе!"))</f>
        <v>6761853.4299999997</v>
      </c>
      <c r="E163" s="53" t="str">
        <f>IF(ISNUMBER('Форма 1'!X163),ROUND('Форма 1'!$I163*VLOOKUP('Форма 1'!$G163,'Предельники 2022'!$B$4:$X$28,'Форма 1'!X$7),2),"")</f>
        <v/>
      </c>
      <c r="F163" s="53" t="str">
        <f>IF(ISNUMBER('Форма 1'!Y163),ROUND('Форма 1'!$I163*VLOOKUP('Форма 1'!$G163,'Предельники 2022'!$B$4:$X$28,'Форма 1'!Y$7),2),"")</f>
        <v/>
      </c>
      <c r="G163" s="53" t="str">
        <f>IF(ISNUMBER('Форма 1'!Z163),ROUND('Форма 1'!$I163*VLOOKUP('Форма 1'!$G163,'Предельники 2022'!$B$4:$X$28,'Форма 1'!Z$7),2),"")</f>
        <v/>
      </c>
      <c r="H163" s="53" t="str">
        <f>IF(ISNUMBER('Форма 1'!AA163),ROUND('Форма 1'!$I163*VLOOKUP('Форма 1'!$G163,'Предельники 2022'!$B$4:$X$28,'Форма 1'!AA$7),2),"")</f>
        <v/>
      </c>
      <c r="I163" s="53" t="str">
        <f>IF(ISNUMBER('Форма 1'!AB163),ROUND('Форма 1'!$I163*VLOOKUP('Форма 1'!$G163,'Предельники 2022'!$B$4:$X$28,'Форма 1'!AB$7),2),"")</f>
        <v/>
      </c>
      <c r="J163" s="53" t="str">
        <f>IF(ISNUMBER('Форма 1'!AC163),ROUND('Форма 1'!$I163*VLOOKUP('Форма 1'!$G163,'Предельники 2022'!$B$4:$X$28,'Форма 1'!AC$7),2),"")</f>
        <v/>
      </c>
      <c r="K163" s="53" t="str">
        <f>IF(ISNUMBER('Форма 1'!AD163),ROUND('Форма 1'!$I163*VLOOKUP('Форма 1'!$G163,'Предельники 2022'!$B$4:$X$28,'Форма 1'!AD$7),2),"")</f>
        <v/>
      </c>
      <c r="L163" s="54" t="str">
        <f>IF(ISBLANK('Форма 1'!AE163),"",'Форма 1'!AE163)</f>
        <v/>
      </c>
      <c r="M163" s="55" t="str">
        <f>IF(ISBLANK('Форма 1'!AF163),"",'Форма 1'!AF163)</f>
        <v/>
      </c>
      <c r="N163" s="53">
        <f>IF(ISNUMBER('Форма 1'!AG163),ROUND('Форма 1'!$I163*VLOOKUP('Форма 1'!$G163,'Предельники 2022'!$B$4:$X$28,'Форма 1'!AG$7),2),"")</f>
        <v>6761853.4299999997</v>
      </c>
      <c r="O163" s="53" t="str">
        <f>IF(ISNUMBER('Форма 1'!$AH163),ROUND('Форма 1'!$I163*VLOOKUP('Форма 1'!$G163,'Предельники 2022'!$B$4:$X$28,'Форма 1'!$AH$7,0),2),"")</f>
        <v/>
      </c>
      <c r="P163" s="53" t="str">
        <f>IF(ISNUMBER('Форма 1'!$AI163),ROUND('Форма 1'!$I163*VLOOKUP('Форма 1'!$G163,'Предельники 2022'!$B$4:$X$28,'Форма 1'!$AI$7,0),2),"")</f>
        <v/>
      </c>
      <c r="Q163" s="53" t="str">
        <f>IF(ISNUMBER('Форма 1'!$AJ163),ROUND('Форма 1'!$I163*VLOOKUP('Форма 1'!$G163,'Предельники 2022'!$B$4:$X$28,'Форма 1'!$AJ$7,0),2),"")</f>
        <v/>
      </c>
      <c r="R163" s="53" t="str">
        <f>IF(ISNUMBER('Форма 1'!AK163),ROUND('Форма 1'!$I163*VLOOKUP('Форма 1'!$G163,'Предельники 2022'!$B$4:$X$28,'Форма 1'!AK$7),2),"")</f>
        <v/>
      </c>
      <c r="S163" s="55" t="str">
        <f t="shared" si="17"/>
        <v/>
      </c>
      <c r="T163" s="55" t="str">
        <f>IF(ISNUMBER('Форма 1'!AL163),INDEX('Предельники 2022'!$C$4:$X$28,MATCH('Форма 1'!$H163,'Предельники 2022'!$B$4:$B$28,0),MATCH(T$5,'Предельники 2022'!$C$3:$X$3,0)),"")</f>
        <v/>
      </c>
      <c r="U163" s="55" t="str">
        <f>IF(ISNUMBER('Форма 1'!AM163),INDEX('Предельники 2022'!$C$4:$X$28,MATCH('Форма 1'!$H163,'Предельники 2022'!$B$4:$B$28,0),MATCH(U$5,'Предельники 2022'!$C$3:$X$3,0)),"")</f>
        <v/>
      </c>
      <c r="V163" s="55" t="str">
        <f>IF(ISNUMBER('Форма 1'!AN163),INDEX('Предельники 2022'!$C$4:$X$28,MATCH('Форма 1'!$H163,'Предельники 2022'!$B$4:$B$28,0),MATCH(V$5,'Предельники 2022'!$C$3:$X$3,0)),"")</f>
        <v/>
      </c>
      <c r="W163" s="55" t="str">
        <f>IF(ISNUMBER('Форма 1'!AO163),INDEX('Предельники 2022'!$C$4:$X$28,MATCH('Форма 1'!$H163,'Предельники 2022'!$B$4:$B$28,0),MATCH(W$5,'Предельники 2022'!$C$3:$X$3,0)),"")</f>
        <v/>
      </c>
      <c r="X163" s="53" t="str">
        <f>IF(ISNUMBER('Форма 1'!AP163),ROUND('Форма 1'!$I163*VLOOKUP('Форма 1'!$G163,'Предельники 2022'!$B$4:$X$28,'Форма 1'!AP$7),2),"")</f>
        <v/>
      </c>
      <c r="Y163" s="53" t="str">
        <f>IF(ISNUMBER('Форма 1'!AQ163),ROUND('Форма 1'!$I163*VLOOKUP('Форма 1'!$G163,'Предельники 2022'!$B$4:$X$28,'Форма 1'!AQ$7),2),"")</f>
        <v/>
      </c>
      <c r="Z163" s="53" t="str">
        <f>IF(ISNUMBER('Форма 1'!AR163),ROUND('Форма 1'!$I163*VLOOKUP('Форма 1'!$G163,'Предельники 2022'!$B$4:$X$28,'Форма 1'!AR$7),2),"")</f>
        <v/>
      </c>
      <c r="AA163" s="55"/>
    </row>
    <row r="164" spans="1:27" x14ac:dyDescent="0.25">
      <c r="A164" s="52">
        <f t="shared" si="18"/>
        <v>11</v>
      </c>
      <c r="B164" s="94" t="str">
        <f>IF(ISBLANK('Форма 1'!B164),"",'Форма 1'!B164)</f>
        <v>Муниципальное образование "Город Березники" Пермского края</v>
      </c>
      <c r="C164" s="161" t="str">
        <f>IF(ISBLANK('Форма 1'!C164),"",'Форма 1'!C164)</f>
        <v>г. Березники, ул. Парковая, д. 6</v>
      </c>
      <c r="D164" s="51">
        <f>IF(ISBLANK(C164),"Введите адрес",IF(C164='Форма 1'!C164,SUM(E164:K164,M164:S164,X164:AA164),"Ошибка в адресе!"))</f>
        <v>21266966.520000003</v>
      </c>
      <c r="E164" s="53">
        <f>IF(ISNUMBER('Форма 1'!X164),ROUND('Форма 1'!$I164*VLOOKUP('Форма 1'!$G164,'Предельники 2022'!$B$4:$X$28,'Форма 1'!X$7),2),"")</f>
        <v>777749.15</v>
      </c>
      <c r="F164" s="53">
        <f>IF(ISNUMBER('Форма 1'!Y164),ROUND('Форма 1'!$I164*VLOOKUP('Форма 1'!$G164,'Предельники 2022'!$B$4:$X$28,'Форма 1'!Y$7),2),"")</f>
        <v>8826006.0800000001</v>
      </c>
      <c r="G164" s="53" t="str">
        <f>IF(ISNUMBER('Форма 1'!Z164),ROUND('Форма 1'!$I164*VLOOKUP('Форма 1'!$G164,'Предельники 2022'!$B$4:$X$28,'Форма 1'!Z$7),2),"")</f>
        <v/>
      </c>
      <c r="H164" s="53">
        <f>IF(ISNUMBER('Форма 1'!AA164),ROUND('Форма 1'!$I164*VLOOKUP('Форма 1'!$G164,'Предельники 2022'!$B$4:$X$28,'Форма 1'!AA$7),2),"")</f>
        <v>396964.97</v>
      </c>
      <c r="I164" s="53">
        <f>IF(ISNUMBER('Форма 1'!AB164),ROUND('Форма 1'!$I164*VLOOKUP('Форма 1'!$G164,'Предельники 2022'!$B$4:$X$28,'Форма 1'!AB$7),2),"")</f>
        <v>1224296.6499999999</v>
      </c>
      <c r="J164" s="53" t="str">
        <f>IF(ISNUMBER('Форма 1'!AC164),ROUND('Форма 1'!$I164*VLOOKUP('Форма 1'!$G164,'Предельники 2022'!$B$4:$X$28,'Форма 1'!AC$7),2),"")</f>
        <v/>
      </c>
      <c r="K164" s="53" t="str">
        <f>IF(ISNUMBER('Форма 1'!AD164),ROUND('Форма 1'!$I164*VLOOKUP('Форма 1'!$G164,'Предельники 2022'!$B$4:$X$28,'Форма 1'!AD$7),2),"")</f>
        <v/>
      </c>
      <c r="L164" s="54" t="str">
        <f>IF(ISBLANK('Форма 1'!AE164),"",'Форма 1'!AE164)</f>
        <v/>
      </c>
      <c r="M164" s="55" t="str">
        <f>IF(ISBLANK('Форма 1'!AF164),"",'Форма 1'!AF164)</f>
        <v/>
      </c>
      <c r="N164" s="53">
        <f>IF(ISNUMBER('Форма 1'!AG164),ROUND('Форма 1'!$I164*VLOOKUP('Форма 1'!$G164,'Предельники 2022'!$B$4:$X$28,'Форма 1'!AG$7),2),"")</f>
        <v>10041949.67</v>
      </c>
      <c r="O164" s="53" t="str">
        <f>IF(ISNUMBER('Форма 1'!$AH164),ROUND('Форма 1'!$I164*VLOOKUP('Форма 1'!$G164,'Предельники 2022'!$B$4:$X$28,'Форма 1'!$AH$7,0),2),"")</f>
        <v/>
      </c>
      <c r="P164" s="53" t="str">
        <f>IF(ISNUMBER('Форма 1'!$AI164),ROUND('Форма 1'!$I164*VLOOKUP('Форма 1'!$G164,'Предельники 2022'!$B$4:$X$28,'Форма 1'!$AI$7,0),2),"")</f>
        <v/>
      </c>
      <c r="Q164" s="53" t="str">
        <f>IF(ISNUMBER('Форма 1'!$AJ164),ROUND('Форма 1'!$I164*VLOOKUP('Форма 1'!$G164,'Предельники 2022'!$B$4:$X$28,'Форма 1'!$AJ$7,0),2),"")</f>
        <v/>
      </c>
      <c r="R164" s="53" t="str">
        <f>IF(ISNUMBER('Форма 1'!AK164),ROUND('Форма 1'!$I164*VLOOKUP('Форма 1'!$G164,'Предельники 2022'!$B$4:$X$28,'Форма 1'!AK$7),2),"")</f>
        <v/>
      </c>
      <c r="S164" s="55" t="str">
        <f t="shared" si="17"/>
        <v/>
      </c>
      <c r="T164" s="55" t="str">
        <f>IF(ISNUMBER('Форма 1'!AL164),INDEX('Предельники 2022'!$C$4:$X$28,MATCH('Форма 1'!$H164,'Предельники 2022'!$B$4:$B$28,0),MATCH(T$5,'Предельники 2022'!$C$3:$X$3,0)),"")</f>
        <v/>
      </c>
      <c r="U164" s="55" t="str">
        <f>IF(ISNUMBER('Форма 1'!AM164),INDEX('Предельники 2022'!$C$4:$X$28,MATCH('Форма 1'!$H164,'Предельники 2022'!$B$4:$B$28,0),MATCH(U$5,'Предельники 2022'!$C$3:$X$3,0)),"")</f>
        <v/>
      </c>
      <c r="V164" s="55" t="str">
        <f>IF(ISNUMBER('Форма 1'!AN164),INDEX('Предельники 2022'!$C$4:$X$28,MATCH('Форма 1'!$H164,'Предельники 2022'!$B$4:$B$28,0),MATCH(V$5,'Предельники 2022'!$C$3:$X$3,0)),"")</f>
        <v/>
      </c>
      <c r="W164" s="55" t="str">
        <f>IF(ISNUMBER('Форма 1'!AO164),INDEX('Предельники 2022'!$C$4:$X$28,MATCH('Форма 1'!$H164,'Предельники 2022'!$B$4:$B$28,0),MATCH(W$5,'Предельники 2022'!$C$3:$X$3,0)),"")</f>
        <v/>
      </c>
      <c r="X164" s="53" t="str">
        <f>IF(ISNUMBER('Форма 1'!AP164),ROUND('Форма 1'!$I164*VLOOKUP('Форма 1'!$G164,'Предельники 2022'!$B$4:$X$28,'Форма 1'!AP$7),2),"")</f>
        <v/>
      </c>
      <c r="Y164" s="53" t="str">
        <f>IF(ISNUMBER('Форма 1'!AQ164),ROUND('Форма 1'!$I164*VLOOKUP('Форма 1'!$G164,'Предельники 2022'!$B$4:$X$28,'Форма 1'!AQ$7),2),"")</f>
        <v/>
      </c>
      <c r="Z164" s="53" t="str">
        <f>IF(ISNUMBER('Форма 1'!AR164),ROUND('Форма 1'!$I164*VLOOKUP('Форма 1'!$G164,'Предельники 2022'!$B$4:$X$28,'Форма 1'!AR$7),2),"")</f>
        <v/>
      </c>
      <c r="AA164" s="55"/>
    </row>
    <row r="165" spans="1:27" x14ac:dyDescent="0.25">
      <c r="A165" s="52">
        <f t="shared" si="18"/>
        <v>12</v>
      </c>
      <c r="B165" s="94" t="str">
        <f>IF(ISBLANK('Форма 1'!B165),"",'Форма 1'!B165)</f>
        <v>Муниципальное образование "Город Березники" Пермского края</v>
      </c>
      <c r="C165" s="161" t="str">
        <f>IF(ISBLANK('Форма 1'!C165),"",'Форма 1'!C165)</f>
        <v>г. Березники, ул. Пятилетки, д. 23</v>
      </c>
      <c r="D165" s="51">
        <f>IF(ISBLANK(C165),"Введите адрес",IF(C165='Форма 1'!C165,SUM(E165:K165,M165:S165,X165:AA165),"Ошибка в адресе!"))</f>
        <v>11356370.130000001</v>
      </c>
      <c r="E165" s="53">
        <f>IF(ISNUMBER('Форма 1'!X165),ROUND('Форма 1'!$I165*VLOOKUP('Форма 1'!$G165,'Предельники 2022'!$B$4:$X$28,'Форма 1'!X$7),2),"")</f>
        <v>742070.55</v>
      </c>
      <c r="F165" s="53">
        <f>IF(ISNUMBER('Форма 1'!Y165),ROUND('Форма 1'!$I165*VLOOKUP('Форма 1'!$G165,'Предельники 2022'!$B$4:$X$28,'Форма 1'!Y$7),2),"")</f>
        <v>8421120.3000000007</v>
      </c>
      <c r="G165" s="53" t="str">
        <f>IF(ISNUMBER('Форма 1'!Z165),ROUND('Форма 1'!$I165*VLOOKUP('Форма 1'!$G165,'Предельники 2022'!$B$4:$X$28,'Форма 1'!Z$7),2),"")</f>
        <v/>
      </c>
      <c r="H165" s="53">
        <f>IF(ISNUMBER('Форма 1'!AA165),ROUND('Форма 1'!$I165*VLOOKUP('Форма 1'!$G165,'Предельники 2022'!$B$4:$X$28,'Форма 1'!AA$7),2),"")</f>
        <v>378754.53</v>
      </c>
      <c r="I165" s="53">
        <f>IF(ISNUMBER('Форма 1'!AB165),ROUND('Форма 1'!$I165*VLOOKUP('Форма 1'!$G165,'Предельники 2022'!$B$4:$X$28,'Форма 1'!AB$7),2),"")</f>
        <v>1168133.05</v>
      </c>
      <c r="J165" s="53">
        <f>IF(ISNUMBER('Форма 1'!AC165),ROUND('Форма 1'!$I165*VLOOKUP('Форма 1'!$G165,'Предельники 2022'!$B$4:$X$28,'Форма 1'!AC$7),2),"")</f>
        <v>646291.69999999995</v>
      </c>
      <c r="K165" s="53" t="str">
        <f>IF(ISNUMBER('Форма 1'!AD165),ROUND('Форма 1'!$I165*VLOOKUP('Форма 1'!$G165,'Предельники 2022'!$B$4:$X$28,'Форма 1'!AD$7),2),"")</f>
        <v/>
      </c>
      <c r="L165" s="54" t="str">
        <f>IF(ISBLANK('Форма 1'!AE165),"",'Форма 1'!AE165)</f>
        <v/>
      </c>
      <c r="M165" s="55" t="str">
        <f>IF(ISBLANK('Форма 1'!AF165),"",'Форма 1'!AF165)</f>
        <v/>
      </c>
      <c r="N165" s="53" t="str">
        <f>IF(ISNUMBER('Форма 1'!AG165),ROUND('Форма 1'!$I165*VLOOKUP('Форма 1'!$G165,'Предельники 2022'!$B$4:$X$28,'Форма 1'!AG$7),2),"")</f>
        <v/>
      </c>
      <c r="O165" s="53" t="str">
        <f>IF(ISNUMBER('Форма 1'!$AH165),ROUND('Форма 1'!$I165*VLOOKUP('Форма 1'!$G165,'Предельники 2022'!$B$4:$X$28,'Форма 1'!$AH$7,0),2),"")</f>
        <v/>
      </c>
      <c r="P165" s="53" t="str">
        <f>IF(ISNUMBER('Форма 1'!$AI165),ROUND('Форма 1'!$I165*VLOOKUP('Форма 1'!$G165,'Предельники 2022'!$B$4:$X$28,'Форма 1'!$AI$7,0),2),"")</f>
        <v/>
      </c>
      <c r="Q165" s="53" t="str">
        <f>IF(ISNUMBER('Форма 1'!$AJ165),ROUND('Форма 1'!$I165*VLOOKUP('Форма 1'!$G165,'Предельники 2022'!$B$4:$X$28,'Форма 1'!$AJ$7,0),2),"")</f>
        <v/>
      </c>
      <c r="R165" s="53" t="str">
        <f>IF(ISNUMBER('Форма 1'!AK165),ROUND('Форма 1'!$I165*VLOOKUP('Форма 1'!$G165,'Предельники 2022'!$B$4:$X$28,'Форма 1'!AK$7),2),"")</f>
        <v/>
      </c>
      <c r="S165" s="55" t="str">
        <f t="shared" si="17"/>
        <v/>
      </c>
      <c r="T165" s="55" t="str">
        <f>IF(ISNUMBER('Форма 1'!AL165),INDEX('Предельники 2022'!$C$4:$X$28,MATCH('Форма 1'!$H165,'Предельники 2022'!$B$4:$B$28,0),MATCH(T$5,'Предельники 2022'!$C$3:$X$3,0)),"")</f>
        <v/>
      </c>
      <c r="U165" s="55" t="str">
        <f>IF(ISNUMBER('Форма 1'!AM165),INDEX('Предельники 2022'!$C$4:$X$28,MATCH('Форма 1'!$H165,'Предельники 2022'!$B$4:$B$28,0),MATCH(U$5,'Предельники 2022'!$C$3:$X$3,0)),"")</f>
        <v/>
      </c>
      <c r="V165" s="55" t="str">
        <f>IF(ISNUMBER('Форма 1'!AN165),INDEX('Предельники 2022'!$C$4:$X$28,MATCH('Форма 1'!$H165,'Предельники 2022'!$B$4:$B$28,0),MATCH(V$5,'Предельники 2022'!$C$3:$X$3,0)),"")</f>
        <v/>
      </c>
      <c r="W165" s="55" t="str">
        <f>IF(ISNUMBER('Форма 1'!AO165),INDEX('Предельники 2022'!$C$4:$X$28,MATCH('Форма 1'!$H165,'Предельники 2022'!$B$4:$B$28,0),MATCH(W$5,'Предельники 2022'!$C$3:$X$3,0)),"")</f>
        <v/>
      </c>
      <c r="X165" s="53" t="str">
        <f>IF(ISNUMBER('Форма 1'!AP165),ROUND('Форма 1'!$I165*VLOOKUP('Форма 1'!$G165,'Предельники 2022'!$B$4:$X$28,'Форма 1'!AP$7),2),"")</f>
        <v/>
      </c>
      <c r="Y165" s="53" t="str">
        <f>IF(ISNUMBER('Форма 1'!AQ165),ROUND('Форма 1'!$I165*VLOOKUP('Форма 1'!$G165,'Предельники 2022'!$B$4:$X$28,'Форма 1'!AQ$7),2),"")</f>
        <v/>
      </c>
      <c r="Z165" s="53" t="str">
        <f>IF(ISNUMBER('Форма 1'!AR165),ROUND('Форма 1'!$I165*VLOOKUP('Форма 1'!$G165,'Предельники 2022'!$B$4:$X$28,'Форма 1'!AR$7),2),"")</f>
        <v/>
      </c>
      <c r="AA165" s="55"/>
    </row>
    <row r="166" spans="1:27" x14ac:dyDescent="0.25">
      <c r="A166" s="52">
        <f t="shared" si="18"/>
        <v>13</v>
      </c>
      <c r="B166" s="94" t="str">
        <f>IF(ISBLANK('Форма 1'!B166),"",'Форма 1'!B166)</f>
        <v>Муниципальное образование "Город Березники" Пермского края</v>
      </c>
      <c r="C166" s="161" t="str">
        <f>IF(ISBLANK('Форма 1'!C166),"",'Форма 1'!C166)</f>
        <v>г. Березники, ул. Пятилетки, д. 35</v>
      </c>
      <c r="D166" s="51">
        <f>IF(ISBLANK(C166),"Введите адрес",IF(C166='Форма 1'!C166,SUM(E166:K166,M166:S166,X166:AA166),"Ошибка в адресе!"))</f>
        <v>23729999.149999999</v>
      </c>
      <c r="E166" s="53">
        <f>IF(ISNUMBER('Форма 1'!X166),ROUND('Форма 1'!$I166*VLOOKUP('Форма 1'!$G166,'Предельники 2022'!$B$4:$X$28,'Форма 1'!X$7),2),"")</f>
        <v>1550612.86</v>
      </c>
      <c r="F166" s="53">
        <f>IF(ISNUMBER('Форма 1'!Y166),ROUND('Форма 1'!$I166*VLOOKUP('Форма 1'!$G166,'Предельники 2022'!$B$4:$X$28,'Форма 1'!Y$7),2),"")</f>
        <v>17596571.379999999</v>
      </c>
      <c r="G166" s="53" t="str">
        <f>IF(ISNUMBER('Форма 1'!Z166),ROUND('Форма 1'!$I166*VLOOKUP('Форма 1'!$G166,'Предельники 2022'!$B$4:$X$28,'Форма 1'!Z$7),2),"")</f>
        <v/>
      </c>
      <c r="H166" s="53">
        <f>IF(ISNUMBER('Форма 1'!AA166),ROUND('Форма 1'!$I166*VLOOKUP('Форма 1'!$G166,'Предельники 2022'!$B$4:$X$28,'Форма 1'!AA$7),2),"")</f>
        <v>791436.39</v>
      </c>
      <c r="I166" s="53">
        <f>IF(ISNUMBER('Форма 1'!AB166),ROUND('Форма 1'!$I166*VLOOKUP('Форма 1'!$G166,'Предельники 2022'!$B$4:$X$28,'Форма 1'!AB$7),2),"")</f>
        <v>2440902.86</v>
      </c>
      <c r="J166" s="53">
        <f>IF(ISNUMBER('Форма 1'!AC166),ROUND('Форма 1'!$I166*VLOOKUP('Форма 1'!$G166,'Предельники 2022'!$B$4:$X$28,'Форма 1'!AC$7),2),"")</f>
        <v>1350475.66</v>
      </c>
      <c r="K166" s="53" t="str">
        <f>IF(ISNUMBER('Форма 1'!AD166),ROUND('Форма 1'!$I166*VLOOKUP('Форма 1'!$G166,'Предельники 2022'!$B$4:$X$28,'Форма 1'!AD$7),2),"")</f>
        <v/>
      </c>
      <c r="L166" s="54" t="str">
        <f>IF(ISBLANK('Форма 1'!AE166),"",'Форма 1'!AE166)</f>
        <v/>
      </c>
      <c r="M166" s="55" t="str">
        <f>IF(ISBLANK('Форма 1'!AF166),"",'Форма 1'!AF166)</f>
        <v/>
      </c>
      <c r="N166" s="53" t="str">
        <f>IF(ISNUMBER('Форма 1'!AG166),ROUND('Форма 1'!$I166*VLOOKUP('Форма 1'!$G166,'Предельники 2022'!$B$4:$X$28,'Форма 1'!AG$7),2),"")</f>
        <v/>
      </c>
      <c r="O166" s="53" t="str">
        <f>IF(ISNUMBER('Форма 1'!$AH166),ROUND('Форма 1'!$I166*VLOOKUP('Форма 1'!$G166,'Предельники 2022'!$B$4:$X$28,'Форма 1'!$AH$7,0),2),"")</f>
        <v/>
      </c>
      <c r="P166" s="53" t="str">
        <f>IF(ISNUMBER('Форма 1'!$AI166),ROUND('Форма 1'!$I166*VLOOKUP('Форма 1'!$G166,'Предельники 2022'!$B$4:$X$28,'Форма 1'!$AI$7,0),2),"")</f>
        <v/>
      </c>
      <c r="Q166" s="53" t="str">
        <f>IF(ISNUMBER('Форма 1'!$AJ166),ROUND('Форма 1'!$I166*VLOOKUP('Форма 1'!$G166,'Предельники 2022'!$B$4:$X$28,'Форма 1'!$AJ$7,0),2),"")</f>
        <v/>
      </c>
      <c r="R166" s="53" t="str">
        <f>IF(ISNUMBER('Форма 1'!AK166),ROUND('Форма 1'!$I166*VLOOKUP('Форма 1'!$G166,'Предельники 2022'!$B$4:$X$28,'Форма 1'!AK$7),2),"")</f>
        <v/>
      </c>
      <c r="S166" s="55" t="str">
        <f t="shared" si="17"/>
        <v/>
      </c>
      <c r="T166" s="55" t="str">
        <f>IF(ISNUMBER('Форма 1'!AL166),INDEX('Предельники 2022'!$C$4:$X$28,MATCH('Форма 1'!$H166,'Предельники 2022'!$B$4:$B$28,0),MATCH(T$5,'Предельники 2022'!$C$3:$X$3,0)),"")</f>
        <v/>
      </c>
      <c r="U166" s="55" t="str">
        <f>IF(ISNUMBER('Форма 1'!AM166),INDEX('Предельники 2022'!$C$4:$X$28,MATCH('Форма 1'!$H166,'Предельники 2022'!$B$4:$B$28,0),MATCH(U$5,'Предельники 2022'!$C$3:$X$3,0)),"")</f>
        <v/>
      </c>
      <c r="V166" s="55" t="str">
        <f>IF(ISNUMBER('Форма 1'!AN166),INDEX('Предельники 2022'!$C$4:$X$28,MATCH('Форма 1'!$H166,'Предельники 2022'!$B$4:$B$28,0),MATCH(V$5,'Предельники 2022'!$C$3:$X$3,0)),"")</f>
        <v/>
      </c>
      <c r="W166" s="55" t="str">
        <f>IF(ISNUMBER('Форма 1'!AO166),INDEX('Предельники 2022'!$C$4:$X$28,MATCH('Форма 1'!$H166,'Предельники 2022'!$B$4:$B$28,0),MATCH(W$5,'Предельники 2022'!$C$3:$X$3,0)),"")</f>
        <v/>
      </c>
      <c r="X166" s="53" t="str">
        <f>IF(ISNUMBER('Форма 1'!AP166),ROUND('Форма 1'!$I166*VLOOKUP('Форма 1'!$G166,'Предельники 2022'!$B$4:$X$28,'Форма 1'!AP$7),2),"")</f>
        <v/>
      </c>
      <c r="Y166" s="53" t="str">
        <f>IF(ISNUMBER('Форма 1'!AQ166),ROUND('Форма 1'!$I166*VLOOKUP('Форма 1'!$G166,'Предельники 2022'!$B$4:$X$28,'Форма 1'!AQ$7),2),"")</f>
        <v/>
      </c>
      <c r="Z166" s="53" t="str">
        <f>IF(ISNUMBER('Форма 1'!AR166),ROUND('Форма 1'!$I166*VLOOKUP('Форма 1'!$G166,'Предельники 2022'!$B$4:$X$28,'Форма 1'!AR$7),2),"")</f>
        <v/>
      </c>
      <c r="AA166" s="55"/>
    </row>
    <row r="167" spans="1:27" x14ac:dyDescent="0.25">
      <c r="A167" s="52">
        <f t="shared" si="18"/>
        <v>14</v>
      </c>
      <c r="B167" s="94" t="str">
        <f>IF(ISBLANK('Форма 1'!B167),"",'Форма 1'!B167)</f>
        <v>Муниципальное образование "Город Березники" Пермского края</v>
      </c>
      <c r="C167" s="161" t="str">
        <f>IF(ISBLANK('Форма 1'!C167),"",'Форма 1'!C167)</f>
        <v>г. Березники, ул. Пятилетки, д. 46</v>
      </c>
      <c r="D167" s="51">
        <f>IF(ISBLANK(C167),"Введите адрес",IF(C167='Форма 1'!C167,SUM(E167:K167,M167:S167,X167:AA167),"Ошибка в адресе!"))</f>
        <v>4464040.09</v>
      </c>
      <c r="E167" s="53" t="str">
        <f>IF(ISNUMBER('Форма 1'!X167),ROUND('Форма 1'!$I167*VLOOKUP('Форма 1'!$G167,'Предельники 2022'!$B$4:$X$28,'Форма 1'!X$7),2),"")</f>
        <v/>
      </c>
      <c r="F167" s="53" t="str">
        <f>IF(ISNUMBER('Форма 1'!Y167),ROUND('Форма 1'!$I167*VLOOKUP('Форма 1'!$G167,'Предельники 2022'!$B$4:$X$28,'Форма 1'!Y$7),2),"")</f>
        <v/>
      </c>
      <c r="G167" s="53" t="str">
        <f>IF(ISNUMBER('Форма 1'!Z167),ROUND('Форма 1'!$I167*VLOOKUP('Форма 1'!$G167,'Предельники 2022'!$B$4:$X$28,'Форма 1'!Z$7),2),"")</f>
        <v/>
      </c>
      <c r="H167" s="53" t="str">
        <f>IF(ISNUMBER('Форма 1'!AA167),ROUND('Форма 1'!$I167*VLOOKUP('Форма 1'!$G167,'Предельники 2022'!$B$4:$X$28,'Форма 1'!AA$7),2),"")</f>
        <v/>
      </c>
      <c r="I167" s="53" t="str">
        <f>IF(ISNUMBER('Форма 1'!AB167),ROUND('Форма 1'!$I167*VLOOKUP('Форма 1'!$G167,'Предельники 2022'!$B$4:$X$28,'Форма 1'!AB$7),2),"")</f>
        <v/>
      </c>
      <c r="J167" s="53" t="str">
        <f>IF(ISNUMBER('Форма 1'!AC167),ROUND('Форма 1'!$I167*VLOOKUP('Форма 1'!$G167,'Предельники 2022'!$B$4:$X$28,'Форма 1'!AC$7),2),"")</f>
        <v/>
      </c>
      <c r="K167" s="53" t="str">
        <f>IF(ISNUMBER('Форма 1'!AD167),ROUND('Форма 1'!$I167*VLOOKUP('Форма 1'!$G167,'Предельники 2022'!$B$4:$X$28,'Форма 1'!AD$7),2),"")</f>
        <v/>
      </c>
      <c r="L167" s="54" t="str">
        <f>IF(ISBLANK('Форма 1'!AE167),"",'Форма 1'!AE167)</f>
        <v/>
      </c>
      <c r="M167" s="55" t="str">
        <f>IF(ISBLANK('Форма 1'!AF167),"",'Форма 1'!AF167)</f>
        <v/>
      </c>
      <c r="N167" s="53" t="str">
        <f>IF(ISNUMBER('Форма 1'!AG167),ROUND('Форма 1'!$I167*VLOOKUP('Форма 1'!$G167,'Предельники 2022'!$B$4:$X$28,'Форма 1'!AG$7),2),"")</f>
        <v/>
      </c>
      <c r="O167" s="53" t="str">
        <f>IF(ISNUMBER('Форма 1'!$AH167),ROUND('Форма 1'!$I167*VLOOKUP('Форма 1'!$G167,'Предельники 2022'!$B$4:$X$28,'Форма 1'!$AH$7,0),2),"")</f>
        <v/>
      </c>
      <c r="P167" s="53" t="str">
        <f>IF(ISNUMBER('Форма 1'!$AI167),ROUND('Форма 1'!$I167*VLOOKUP('Форма 1'!$G167,'Предельники 2022'!$B$4:$X$28,'Форма 1'!$AI$7,0),2),"")</f>
        <v/>
      </c>
      <c r="Q167" s="53" t="str">
        <f>IF(ISNUMBER('Форма 1'!$AJ167),ROUND('Форма 1'!$I167*VLOOKUP('Форма 1'!$G167,'Предельники 2022'!$B$4:$X$28,'Форма 1'!$AJ$7,0),2),"")</f>
        <v/>
      </c>
      <c r="R167" s="53">
        <f>IF(ISNUMBER('Форма 1'!AK167),ROUND('Форма 1'!$I167*VLOOKUP('Форма 1'!$G167,'Предельники 2022'!$B$4:$X$28,'Форма 1'!AK$7),2),"")</f>
        <v>4464040.09</v>
      </c>
      <c r="S167" s="55" t="str">
        <f t="shared" si="17"/>
        <v/>
      </c>
      <c r="T167" s="55" t="str">
        <f>IF(ISNUMBER('Форма 1'!AL167),INDEX('Предельники 2022'!$C$4:$X$28,MATCH('Форма 1'!$H167,'Предельники 2022'!$B$4:$B$28,0),MATCH(T$5,'Предельники 2022'!$C$3:$X$3,0)),"")</f>
        <v/>
      </c>
      <c r="U167" s="55" t="str">
        <f>IF(ISNUMBER('Форма 1'!AM167),INDEX('Предельники 2022'!$C$4:$X$28,MATCH('Форма 1'!$H167,'Предельники 2022'!$B$4:$B$28,0),MATCH(U$5,'Предельники 2022'!$C$3:$X$3,0)),"")</f>
        <v/>
      </c>
      <c r="V167" s="55" t="str">
        <f>IF(ISNUMBER('Форма 1'!AN167),INDEX('Предельники 2022'!$C$4:$X$28,MATCH('Форма 1'!$H167,'Предельники 2022'!$B$4:$B$28,0),MATCH(V$5,'Предельники 2022'!$C$3:$X$3,0)),"")</f>
        <v/>
      </c>
      <c r="W167" s="55" t="str">
        <f>IF(ISNUMBER('Форма 1'!AO167),INDEX('Предельники 2022'!$C$4:$X$28,MATCH('Форма 1'!$H167,'Предельники 2022'!$B$4:$B$28,0),MATCH(W$5,'Предельники 2022'!$C$3:$X$3,0)),"")</f>
        <v/>
      </c>
      <c r="X167" s="53" t="str">
        <f>IF(ISNUMBER('Форма 1'!AP167),ROUND('Форма 1'!$I167*VLOOKUP('Форма 1'!$G167,'Предельники 2022'!$B$4:$X$28,'Форма 1'!AP$7),2),"")</f>
        <v/>
      </c>
      <c r="Y167" s="53" t="str">
        <f>IF(ISNUMBER('Форма 1'!AQ167),ROUND('Форма 1'!$I167*VLOOKUP('Форма 1'!$G167,'Предельники 2022'!$B$4:$X$28,'Форма 1'!AQ$7),2),"")</f>
        <v/>
      </c>
      <c r="Z167" s="53" t="str">
        <f>IF(ISNUMBER('Форма 1'!AR167),ROUND('Форма 1'!$I167*VLOOKUP('Форма 1'!$G167,'Предельники 2022'!$B$4:$X$28,'Форма 1'!AR$7),2),"")</f>
        <v/>
      </c>
      <c r="AA167" s="55"/>
    </row>
    <row r="168" spans="1:27" x14ac:dyDescent="0.25">
      <c r="A168" s="52">
        <f t="shared" si="18"/>
        <v>15</v>
      </c>
      <c r="B168" s="94" t="str">
        <f>IF(ISBLANK('Форма 1'!B168),"",'Форма 1'!B168)</f>
        <v>Муниципальное образование "Город Березники" Пермского края</v>
      </c>
      <c r="C168" s="161" t="str">
        <f>IF(ISBLANK('Форма 1'!C168),"",'Форма 1'!C168)</f>
        <v>г. Березники, ул. Свердлова, д. 49</v>
      </c>
      <c r="D168" s="51">
        <f>IF(ISBLANK(C168),"Введите адрес",IF(C168='Форма 1'!C168,SUM(E168:K168,M168:S168,X168:AA168),"Ошибка в адресе!"))</f>
        <v>13115150.939999999</v>
      </c>
      <c r="E168" s="53" t="str">
        <f>IF(ISNUMBER('Форма 1'!X168),ROUND('Форма 1'!$I168*VLOOKUP('Форма 1'!$G168,'Предельники 2022'!$B$4:$X$28,'Форма 1'!X$7),2),"")</f>
        <v/>
      </c>
      <c r="F168" s="53" t="str">
        <f>IF(ISNUMBER('Форма 1'!Y168),ROUND('Форма 1'!$I168*VLOOKUP('Форма 1'!$G168,'Предельники 2022'!$B$4:$X$28,'Форма 1'!Y$7),2),"")</f>
        <v/>
      </c>
      <c r="G168" s="53" t="str">
        <f>IF(ISNUMBER('Форма 1'!Z168),ROUND('Форма 1'!$I168*VLOOKUP('Форма 1'!$G168,'Предельники 2022'!$B$4:$X$28,'Форма 1'!Z$7),2),"")</f>
        <v/>
      </c>
      <c r="H168" s="53" t="str">
        <f>IF(ISNUMBER('Форма 1'!AA168),ROUND('Форма 1'!$I168*VLOOKUP('Форма 1'!$G168,'Предельники 2022'!$B$4:$X$28,'Форма 1'!AA$7),2),"")</f>
        <v/>
      </c>
      <c r="I168" s="53" t="str">
        <f>IF(ISNUMBER('Форма 1'!AB168),ROUND('Форма 1'!$I168*VLOOKUP('Форма 1'!$G168,'Предельники 2022'!$B$4:$X$28,'Форма 1'!AB$7),2),"")</f>
        <v/>
      </c>
      <c r="J168" s="53" t="str">
        <f>IF(ISNUMBER('Форма 1'!AC168),ROUND('Форма 1'!$I168*VLOOKUP('Форма 1'!$G168,'Предельники 2022'!$B$4:$X$28,'Форма 1'!AC$7),2),"")</f>
        <v/>
      </c>
      <c r="K168" s="53" t="str">
        <f>IF(ISNUMBER('Форма 1'!AD168),ROUND('Форма 1'!$I168*VLOOKUP('Форма 1'!$G168,'Предельники 2022'!$B$4:$X$28,'Форма 1'!AD$7),2),"")</f>
        <v/>
      </c>
      <c r="L168" s="54" t="str">
        <f>IF(ISBLANK('Форма 1'!AE168),"",'Форма 1'!AE168)</f>
        <v/>
      </c>
      <c r="M168" s="55" t="str">
        <f>IF(ISBLANK('Форма 1'!AF168),"",'Форма 1'!AF168)</f>
        <v/>
      </c>
      <c r="N168" s="53">
        <f>IF(ISNUMBER('Форма 1'!AG168),ROUND('Форма 1'!$I168*VLOOKUP('Форма 1'!$G168,'Предельники 2022'!$B$4:$X$28,'Форма 1'!AG$7),2),"")</f>
        <v>13115150.939999999</v>
      </c>
      <c r="O168" s="53" t="str">
        <f>IF(ISNUMBER('Форма 1'!$AH168),ROUND('Форма 1'!$I168*VLOOKUP('Форма 1'!$G168,'Предельники 2022'!$B$4:$X$28,'Форма 1'!$AH$7,0),2),"")</f>
        <v/>
      </c>
      <c r="P168" s="53" t="str">
        <f>IF(ISNUMBER('Форма 1'!$AI168),ROUND('Форма 1'!$I168*VLOOKUP('Форма 1'!$G168,'Предельники 2022'!$B$4:$X$28,'Форма 1'!$AI$7,0),2),"")</f>
        <v/>
      </c>
      <c r="Q168" s="53" t="str">
        <f>IF(ISNUMBER('Форма 1'!$AJ168),ROUND('Форма 1'!$I168*VLOOKUP('Форма 1'!$G168,'Предельники 2022'!$B$4:$X$28,'Форма 1'!$AJ$7,0),2),"")</f>
        <v/>
      </c>
      <c r="R168" s="53" t="str">
        <f>IF(ISNUMBER('Форма 1'!AK168),ROUND('Форма 1'!$I168*VLOOKUP('Форма 1'!$G168,'Предельники 2022'!$B$4:$X$28,'Форма 1'!AK$7),2),"")</f>
        <v/>
      </c>
      <c r="S168" s="55" t="str">
        <f t="shared" si="17"/>
        <v/>
      </c>
      <c r="T168" s="55" t="str">
        <f>IF(ISNUMBER('Форма 1'!AL168),INDEX('Предельники 2022'!$C$4:$X$28,MATCH('Форма 1'!$H168,'Предельники 2022'!$B$4:$B$28,0),MATCH(T$5,'Предельники 2022'!$C$3:$X$3,0)),"")</f>
        <v/>
      </c>
      <c r="U168" s="55" t="str">
        <f>IF(ISNUMBER('Форма 1'!AM168),INDEX('Предельники 2022'!$C$4:$X$28,MATCH('Форма 1'!$H168,'Предельники 2022'!$B$4:$B$28,0),MATCH(U$5,'Предельники 2022'!$C$3:$X$3,0)),"")</f>
        <v/>
      </c>
      <c r="V168" s="55" t="str">
        <f>IF(ISNUMBER('Форма 1'!AN168),INDEX('Предельники 2022'!$C$4:$X$28,MATCH('Форма 1'!$H168,'Предельники 2022'!$B$4:$B$28,0),MATCH(V$5,'Предельники 2022'!$C$3:$X$3,0)),"")</f>
        <v/>
      </c>
      <c r="W168" s="55" t="str">
        <f>IF(ISNUMBER('Форма 1'!AO168),INDEX('Предельники 2022'!$C$4:$X$28,MATCH('Форма 1'!$H168,'Предельники 2022'!$B$4:$B$28,0),MATCH(W$5,'Предельники 2022'!$C$3:$X$3,0)),"")</f>
        <v/>
      </c>
      <c r="X168" s="53" t="str">
        <f>IF(ISNUMBER('Форма 1'!AP168),ROUND('Форма 1'!$I168*VLOOKUP('Форма 1'!$G168,'Предельники 2022'!$B$4:$X$28,'Форма 1'!AP$7),2),"")</f>
        <v/>
      </c>
      <c r="Y168" s="53" t="str">
        <f>IF(ISNUMBER('Форма 1'!AQ168),ROUND('Форма 1'!$I168*VLOOKUP('Форма 1'!$G168,'Предельники 2022'!$B$4:$X$28,'Форма 1'!AQ$7),2),"")</f>
        <v/>
      </c>
      <c r="Z168" s="53" t="str">
        <f>IF(ISNUMBER('Форма 1'!AR168),ROUND('Форма 1'!$I168*VLOOKUP('Форма 1'!$G168,'Предельники 2022'!$B$4:$X$28,'Форма 1'!AR$7),2),"")</f>
        <v/>
      </c>
      <c r="AA168" s="55"/>
    </row>
    <row r="169" spans="1:27" x14ac:dyDescent="0.25">
      <c r="A169" s="52">
        <f t="shared" si="18"/>
        <v>16</v>
      </c>
      <c r="B169" s="94" t="str">
        <f>IF(ISBLANK('Форма 1'!B169),"",'Форма 1'!B169)</f>
        <v>Муниципальное образование "Город Березники" Пермского края</v>
      </c>
      <c r="C169" s="161" t="str">
        <f>IF(ISBLANK('Форма 1'!C169),"",'Форма 1'!C169)</f>
        <v>г. Березники, ул. Труда, д. 6А</v>
      </c>
      <c r="D169" s="51">
        <f>IF(ISBLANK(C169),"Введите адрес",IF(C169='Форма 1'!C169,SUM(E169:K169,M169:S169,X169:AA169),"Ошибка в адресе!"))</f>
        <v>781950.17999999993</v>
      </c>
      <c r="E169" s="53">
        <f>IF(ISNUMBER('Форма 1'!X169),ROUND('Форма 1'!$I169*VLOOKUP('Форма 1'!$G169,'Предельники 2022'!$B$4:$X$28,'Форма 1'!X$7),2),"")</f>
        <v>517709.87</v>
      </c>
      <c r="F169" s="53" t="str">
        <f>IF(ISNUMBER('Форма 1'!Y169),ROUND('Форма 1'!$I169*VLOOKUP('Форма 1'!$G169,'Предельники 2022'!$B$4:$X$28,'Форма 1'!Y$7),2),"")</f>
        <v/>
      </c>
      <c r="G169" s="53" t="str">
        <f>IF(ISNUMBER('Форма 1'!Z169),ROUND('Форма 1'!$I169*VLOOKUP('Форма 1'!$G169,'Предельники 2022'!$B$4:$X$28,'Форма 1'!Z$7),2),"")</f>
        <v/>
      </c>
      <c r="H169" s="53">
        <f>IF(ISNUMBER('Форма 1'!AA169),ROUND('Форма 1'!$I169*VLOOKUP('Форма 1'!$G169,'Предельники 2022'!$B$4:$X$28,'Форма 1'!AA$7),2),"")</f>
        <v>264240.31</v>
      </c>
      <c r="I169" s="53" t="str">
        <f>IF(ISNUMBER('Форма 1'!AB169),ROUND('Форма 1'!$I169*VLOOKUP('Форма 1'!$G169,'Предельники 2022'!$B$4:$X$28,'Форма 1'!AB$7),2),"")</f>
        <v/>
      </c>
      <c r="J169" s="53" t="str">
        <f>IF(ISNUMBER('Форма 1'!AC169),ROUND('Форма 1'!$I169*VLOOKUP('Форма 1'!$G169,'Предельники 2022'!$B$4:$X$28,'Форма 1'!AC$7),2),"")</f>
        <v/>
      </c>
      <c r="K169" s="53" t="str">
        <f>IF(ISNUMBER('Форма 1'!AD169),ROUND('Форма 1'!$I169*VLOOKUP('Форма 1'!$G169,'Предельники 2022'!$B$4:$X$28,'Форма 1'!AD$7),2),"")</f>
        <v/>
      </c>
      <c r="L169" s="54" t="str">
        <f>IF(ISBLANK('Форма 1'!AE169),"",'Форма 1'!AE169)</f>
        <v/>
      </c>
      <c r="M169" s="55" t="str">
        <f>IF(ISBLANK('Форма 1'!AF169),"",'Форма 1'!AF169)</f>
        <v/>
      </c>
      <c r="N169" s="53" t="str">
        <f>IF(ISNUMBER('Форма 1'!AG169),ROUND('Форма 1'!$I169*VLOOKUP('Форма 1'!$G169,'Предельники 2022'!$B$4:$X$28,'Форма 1'!AG$7),2),"")</f>
        <v/>
      </c>
      <c r="O169" s="53" t="str">
        <f>IF(ISNUMBER('Форма 1'!$AH169),ROUND('Форма 1'!$I169*VLOOKUP('Форма 1'!$G169,'Предельники 2022'!$B$4:$X$28,'Форма 1'!$AH$7,0),2),"")</f>
        <v/>
      </c>
      <c r="P169" s="53" t="str">
        <f>IF(ISNUMBER('Форма 1'!$AI169),ROUND('Форма 1'!$I169*VLOOKUP('Форма 1'!$G169,'Предельники 2022'!$B$4:$X$28,'Форма 1'!$AI$7,0),2),"")</f>
        <v/>
      </c>
      <c r="Q169" s="53" t="str">
        <f>IF(ISNUMBER('Форма 1'!$AJ169),ROUND('Форма 1'!$I169*VLOOKUP('Форма 1'!$G169,'Предельники 2022'!$B$4:$X$28,'Форма 1'!$AJ$7,0),2),"")</f>
        <v/>
      </c>
      <c r="R169" s="53" t="str">
        <f>IF(ISNUMBER('Форма 1'!AK169),ROUND('Форма 1'!$I169*VLOOKUP('Форма 1'!$G169,'Предельники 2022'!$B$4:$X$28,'Форма 1'!AK$7),2),"")</f>
        <v/>
      </c>
      <c r="S169" s="55" t="str">
        <f t="shared" si="17"/>
        <v/>
      </c>
      <c r="T169" s="55" t="str">
        <f>IF(ISNUMBER('Форма 1'!AL169),INDEX('Предельники 2022'!$C$4:$X$28,MATCH('Форма 1'!$H169,'Предельники 2022'!$B$4:$B$28,0),MATCH(T$5,'Предельники 2022'!$C$3:$X$3,0)),"")</f>
        <v/>
      </c>
      <c r="U169" s="55" t="str">
        <f>IF(ISNUMBER('Форма 1'!AM169),INDEX('Предельники 2022'!$C$4:$X$28,MATCH('Форма 1'!$H169,'Предельники 2022'!$B$4:$B$28,0),MATCH(U$5,'Предельники 2022'!$C$3:$X$3,0)),"")</f>
        <v/>
      </c>
      <c r="V169" s="55" t="str">
        <f>IF(ISNUMBER('Форма 1'!AN169),INDEX('Предельники 2022'!$C$4:$X$28,MATCH('Форма 1'!$H169,'Предельники 2022'!$B$4:$B$28,0),MATCH(V$5,'Предельники 2022'!$C$3:$X$3,0)),"")</f>
        <v/>
      </c>
      <c r="W169" s="55" t="str">
        <f>IF(ISNUMBER('Форма 1'!AO169),INDEX('Предельники 2022'!$C$4:$X$28,MATCH('Форма 1'!$H169,'Предельники 2022'!$B$4:$B$28,0),MATCH(W$5,'Предельники 2022'!$C$3:$X$3,0)),"")</f>
        <v/>
      </c>
      <c r="X169" s="53" t="str">
        <f>IF(ISNUMBER('Форма 1'!AP169),ROUND('Форма 1'!$I169*VLOOKUP('Форма 1'!$G169,'Предельники 2022'!$B$4:$X$28,'Форма 1'!AP$7),2),"")</f>
        <v/>
      </c>
      <c r="Y169" s="53" t="str">
        <f>IF(ISNUMBER('Форма 1'!AQ169),ROUND('Форма 1'!$I169*VLOOKUP('Форма 1'!$G169,'Предельники 2022'!$B$4:$X$28,'Форма 1'!AQ$7),2),"")</f>
        <v/>
      </c>
      <c r="Z169" s="53" t="str">
        <f>IF(ISNUMBER('Форма 1'!AR169),ROUND('Форма 1'!$I169*VLOOKUP('Форма 1'!$G169,'Предельники 2022'!$B$4:$X$28,'Форма 1'!AR$7),2),"")</f>
        <v/>
      </c>
      <c r="AA169" s="55"/>
    </row>
    <row r="170" spans="1:27" x14ac:dyDescent="0.25">
      <c r="A170" s="52">
        <f t="shared" si="18"/>
        <v>17</v>
      </c>
      <c r="B170" s="94" t="str">
        <f>IF(ISBLANK('Форма 1'!B170),"",'Форма 1'!B170)</f>
        <v>Муниципальное образование "Город Березники" Пермского края</v>
      </c>
      <c r="C170" s="161" t="str">
        <f>IF(ISBLANK('Форма 1'!C170),"",'Форма 1'!C170)</f>
        <v>г. Березники, ул. Челюскинцев, д. 35</v>
      </c>
      <c r="D170" s="51">
        <f>IF(ISBLANK(C170),"Введите адрес",IF(C170='Форма 1'!C170,SUM(E170:K170,M170:S170,X170:AA170),"Ошибка в адресе!"))</f>
        <v>12440913.350000001</v>
      </c>
      <c r="E170" s="53" t="str">
        <f>IF(ISNUMBER('Форма 1'!X170),ROUND('Форма 1'!$I170*VLOOKUP('Форма 1'!$G170,'Предельники 2022'!$B$4:$X$28,'Форма 1'!X$7),2),"")</f>
        <v/>
      </c>
      <c r="F170" s="53">
        <f>IF(ISNUMBER('Форма 1'!Y170),ROUND('Форма 1'!$I170*VLOOKUP('Форма 1'!$G170,'Предельники 2022'!$B$4:$X$28,'Форма 1'!Y$7),2),"")</f>
        <v>6366450.9500000002</v>
      </c>
      <c r="G170" s="53" t="str">
        <f>IF(ISNUMBER('Форма 1'!Z170),ROUND('Форма 1'!$I170*VLOOKUP('Форма 1'!$G170,'Предельники 2022'!$B$4:$X$28,'Форма 1'!Z$7),2),"")</f>
        <v/>
      </c>
      <c r="H170" s="53">
        <f>IF(ISNUMBER('Форма 1'!AA170),ROUND('Форма 1'!$I170*VLOOKUP('Форма 1'!$G170,'Предельники 2022'!$B$4:$X$28,'Форма 1'!AA$7),2),"")</f>
        <v>286342.2</v>
      </c>
      <c r="I170" s="53">
        <f>IF(ISNUMBER('Форма 1'!AB170),ROUND('Форма 1'!$I170*VLOOKUP('Форма 1'!$G170,'Предельники 2022'!$B$4:$X$28,'Форма 1'!AB$7),2),"")</f>
        <v>883120.24</v>
      </c>
      <c r="J170" s="53">
        <f>IF(ISNUMBER('Форма 1'!AC170),ROUND('Форма 1'!$I170*VLOOKUP('Форма 1'!$G170,'Предельники 2022'!$B$4:$X$28,'Форма 1'!AC$7),2),"")</f>
        <v>488602.97</v>
      </c>
      <c r="K170" s="53" t="str">
        <f>IF(ISNUMBER('Форма 1'!AD170),ROUND('Форма 1'!$I170*VLOOKUP('Форма 1'!$G170,'Предельники 2022'!$B$4:$X$28,'Форма 1'!AD$7),2),"")</f>
        <v/>
      </c>
      <c r="L170" s="54" t="str">
        <f>IF(ISBLANK('Форма 1'!AE170),"",'Форма 1'!AE170)</f>
        <v/>
      </c>
      <c r="M170" s="55" t="str">
        <f>IF(ISBLANK('Форма 1'!AF170),"",'Форма 1'!AF170)</f>
        <v/>
      </c>
      <c r="N170" s="53" t="str">
        <f>IF(ISNUMBER('Форма 1'!AG170),ROUND('Форма 1'!$I170*VLOOKUP('Форма 1'!$G170,'Предельники 2022'!$B$4:$X$28,'Форма 1'!AG$7),2),"")</f>
        <v/>
      </c>
      <c r="O170" s="53">
        <f>IF(ISNUMBER('Форма 1'!$AH170),ROUND('Форма 1'!$I170*VLOOKUP('Форма 1'!$G170,'Предельники 2022'!$B$4:$X$28,'Форма 1'!$AH$7,0),2),"")</f>
        <v>4416396.99</v>
      </c>
      <c r="P170" s="53" t="str">
        <f>IF(ISNUMBER('Форма 1'!$AI170),ROUND('Форма 1'!$I170*VLOOKUP('Форма 1'!$G170,'Предельники 2022'!$B$4:$X$28,'Форма 1'!$AI$7,0),2),"")</f>
        <v/>
      </c>
      <c r="Q170" s="53" t="str">
        <f>IF(ISNUMBER('Форма 1'!$AJ170),ROUND('Форма 1'!$I170*VLOOKUP('Форма 1'!$G170,'Предельники 2022'!$B$4:$X$28,'Форма 1'!$AJ$7,0),2),"")</f>
        <v/>
      </c>
      <c r="R170" s="53" t="str">
        <f>IF(ISNUMBER('Форма 1'!AK170),ROUND('Форма 1'!$I170*VLOOKUP('Форма 1'!$G170,'Предельники 2022'!$B$4:$X$28,'Форма 1'!AK$7),2),"")</f>
        <v/>
      </c>
      <c r="S170" s="55" t="str">
        <f t="shared" si="17"/>
        <v/>
      </c>
      <c r="T170" s="55" t="str">
        <f>IF(ISNUMBER('Форма 1'!AL170),INDEX('Предельники 2022'!$C$4:$X$28,MATCH('Форма 1'!$H170,'Предельники 2022'!$B$4:$B$28,0),MATCH(T$5,'Предельники 2022'!$C$3:$X$3,0)),"")</f>
        <v/>
      </c>
      <c r="U170" s="55" t="str">
        <f>IF(ISNUMBER('Форма 1'!AM170),INDEX('Предельники 2022'!$C$4:$X$28,MATCH('Форма 1'!$H170,'Предельники 2022'!$B$4:$B$28,0),MATCH(U$5,'Предельники 2022'!$C$3:$X$3,0)),"")</f>
        <v/>
      </c>
      <c r="V170" s="55" t="str">
        <f>IF(ISNUMBER('Форма 1'!AN170),INDEX('Предельники 2022'!$C$4:$X$28,MATCH('Форма 1'!$H170,'Предельники 2022'!$B$4:$B$28,0),MATCH(V$5,'Предельники 2022'!$C$3:$X$3,0)),"")</f>
        <v/>
      </c>
      <c r="W170" s="55" t="str">
        <f>IF(ISNUMBER('Форма 1'!AO170),INDEX('Предельники 2022'!$C$4:$X$28,MATCH('Форма 1'!$H170,'Предельники 2022'!$B$4:$B$28,0),MATCH(W$5,'Предельники 2022'!$C$3:$X$3,0)),"")</f>
        <v/>
      </c>
      <c r="X170" s="53" t="str">
        <f>IF(ISNUMBER('Форма 1'!AP170),ROUND('Форма 1'!$I170*VLOOKUP('Форма 1'!$G170,'Предельники 2022'!$B$4:$X$28,'Форма 1'!AP$7),2),"")</f>
        <v/>
      </c>
      <c r="Y170" s="53" t="str">
        <f>IF(ISNUMBER('Форма 1'!AQ170),ROUND('Форма 1'!$I170*VLOOKUP('Форма 1'!$G170,'Предельники 2022'!$B$4:$X$28,'Форма 1'!AQ$7),2),"")</f>
        <v/>
      </c>
      <c r="Z170" s="53" t="str">
        <f>IF(ISNUMBER('Форма 1'!AR170),ROUND('Форма 1'!$I170*VLOOKUP('Форма 1'!$G170,'Предельники 2022'!$B$4:$X$28,'Форма 1'!AR$7),2),"")</f>
        <v/>
      </c>
      <c r="AA170" s="55"/>
    </row>
    <row r="171" spans="1:27" x14ac:dyDescent="0.25">
      <c r="A171" s="52">
        <f t="shared" si="18"/>
        <v>18</v>
      </c>
      <c r="B171" s="94" t="str">
        <f>IF(ISBLANK('Форма 1'!B171),"",'Форма 1'!B171)</f>
        <v>Муниципальное образование "Город Березники" Пермского края</v>
      </c>
      <c r="C171" s="161" t="str">
        <f>IF(ISBLANK('Форма 1'!C171),"",'Форма 1'!C171)</f>
        <v>г. Березники, ул. Челюскинцев, д. 53</v>
      </c>
      <c r="D171" s="51">
        <f>IF(ISBLANK(C171),"Введите адрес",IF(C171='Форма 1'!C171,SUM(E171:K171,M171:S171,X171:AA171),"Ошибка в адресе!"))</f>
        <v>12480309.300000001</v>
      </c>
      <c r="E171" s="53" t="str">
        <f>IF(ISNUMBER('Форма 1'!X171),ROUND('Форма 1'!$I171*VLOOKUP('Форма 1'!$G171,'Предельники 2022'!$B$4:$X$28,'Форма 1'!X$7),2),"")</f>
        <v/>
      </c>
      <c r="F171" s="53">
        <f>IF(ISNUMBER('Форма 1'!Y171),ROUND('Форма 1'!$I171*VLOOKUP('Форма 1'!$G171,'Предельники 2022'!$B$4:$X$28,'Форма 1'!Y$7),2),"")</f>
        <v>6386611.2400000002</v>
      </c>
      <c r="G171" s="53" t="str">
        <f>IF(ISNUMBER('Форма 1'!Z171),ROUND('Форма 1'!$I171*VLOOKUP('Форма 1'!$G171,'Предельники 2022'!$B$4:$X$28,'Форма 1'!Z$7),2),"")</f>
        <v/>
      </c>
      <c r="H171" s="53">
        <f>IF(ISNUMBER('Форма 1'!AA171),ROUND('Форма 1'!$I171*VLOOKUP('Форма 1'!$G171,'Предельники 2022'!$B$4:$X$28,'Форма 1'!AA$7),2),"")</f>
        <v>287248.94</v>
      </c>
      <c r="I171" s="53">
        <f>IF(ISNUMBER('Форма 1'!AB171),ROUND('Форма 1'!$I171*VLOOKUP('Форма 1'!$G171,'Предельники 2022'!$B$4:$X$28,'Форма 1'!AB$7),2),"")</f>
        <v>885916.77</v>
      </c>
      <c r="J171" s="53">
        <f>IF(ISNUMBER('Форма 1'!AC171),ROUND('Форма 1'!$I171*VLOOKUP('Форма 1'!$G171,'Предельники 2022'!$B$4:$X$28,'Форма 1'!AC$7),2),"")</f>
        <v>490150.2</v>
      </c>
      <c r="K171" s="53" t="str">
        <f>IF(ISNUMBER('Форма 1'!AD171),ROUND('Форма 1'!$I171*VLOOKUP('Форма 1'!$G171,'Предельники 2022'!$B$4:$X$28,'Форма 1'!AD$7),2),"")</f>
        <v/>
      </c>
      <c r="L171" s="54" t="str">
        <f>IF(ISBLANK('Форма 1'!AE171),"",'Форма 1'!AE171)</f>
        <v/>
      </c>
      <c r="M171" s="55" t="str">
        <f>IF(ISBLANK('Форма 1'!AF171),"",'Форма 1'!AF171)</f>
        <v/>
      </c>
      <c r="N171" s="53" t="str">
        <f>IF(ISNUMBER('Форма 1'!AG171),ROUND('Форма 1'!$I171*VLOOKUP('Форма 1'!$G171,'Предельники 2022'!$B$4:$X$28,'Форма 1'!AG$7),2),"")</f>
        <v/>
      </c>
      <c r="O171" s="53">
        <f>IF(ISNUMBER('Форма 1'!$AH171),ROUND('Форма 1'!$I171*VLOOKUP('Форма 1'!$G171,'Предельники 2022'!$B$4:$X$28,'Форма 1'!$AH$7,0),2),"")</f>
        <v>4430382.1500000004</v>
      </c>
      <c r="P171" s="53" t="str">
        <f>IF(ISNUMBER('Форма 1'!$AI171),ROUND('Форма 1'!$I171*VLOOKUP('Форма 1'!$G171,'Предельники 2022'!$B$4:$X$28,'Форма 1'!$AI$7,0),2),"")</f>
        <v/>
      </c>
      <c r="Q171" s="53" t="str">
        <f>IF(ISNUMBER('Форма 1'!$AJ171),ROUND('Форма 1'!$I171*VLOOKUP('Форма 1'!$G171,'Предельники 2022'!$B$4:$X$28,'Форма 1'!$AJ$7,0),2),"")</f>
        <v/>
      </c>
      <c r="R171" s="53" t="str">
        <f>IF(ISNUMBER('Форма 1'!AK171),ROUND('Форма 1'!$I171*VLOOKUP('Форма 1'!$G171,'Предельники 2022'!$B$4:$X$28,'Форма 1'!AK$7),2),"")</f>
        <v/>
      </c>
      <c r="S171" s="55" t="str">
        <f t="shared" si="17"/>
        <v/>
      </c>
      <c r="T171" s="55" t="str">
        <f>IF(ISNUMBER('Форма 1'!AL171),INDEX('Предельники 2022'!$C$4:$X$28,MATCH('Форма 1'!$H171,'Предельники 2022'!$B$4:$B$28,0),MATCH(T$5,'Предельники 2022'!$C$3:$X$3,0)),"")</f>
        <v/>
      </c>
      <c r="U171" s="55" t="str">
        <f>IF(ISNUMBER('Форма 1'!AM171),INDEX('Предельники 2022'!$C$4:$X$28,MATCH('Форма 1'!$H171,'Предельники 2022'!$B$4:$B$28,0),MATCH(U$5,'Предельники 2022'!$C$3:$X$3,0)),"")</f>
        <v/>
      </c>
      <c r="V171" s="55" t="str">
        <f>IF(ISNUMBER('Форма 1'!AN171),INDEX('Предельники 2022'!$C$4:$X$28,MATCH('Форма 1'!$H171,'Предельники 2022'!$B$4:$B$28,0),MATCH(V$5,'Предельники 2022'!$C$3:$X$3,0)),"")</f>
        <v/>
      </c>
      <c r="W171" s="55" t="str">
        <f>IF(ISNUMBER('Форма 1'!AO171),INDEX('Предельники 2022'!$C$4:$X$28,MATCH('Форма 1'!$H171,'Предельники 2022'!$B$4:$B$28,0),MATCH(W$5,'Предельники 2022'!$C$3:$X$3,0)),"")</f>
        <v/>
      </c>
      <c r="X171" s="53" t="str">
        <f>IF(ISNUMBER('Форма 1'!AP171),ROUND('Форма 1'!$I171*VLOOKUP('Форма 1'!$G171,'Предельники 2022'!$B$4:$X$28,'Форма 1'!AP$7),2),"")</f>
        <v/>
      </c>
      <c r="Y171" s="53" t="str">
        <f>IF(ISNUMBER('Форма 1'!AQ171),ROUND('Форма 1'!$I171*VLOOKUP('Форма 1'!$G171,'Предельники 2022'!$B$4:$X$28,'Форма 1'!AQ$7),2),"")</f>
        <v/>
      </c>
      <c r="Z171" s="53" t="str">
        <f>IF(ISNUMBER('Форма 1'!AR171),ROUND('Форма 1'!$I171*VLOOKUP('Форма 1'!$G171,'Предельники 2022'!$B$4:$X$28,'Форма 1'!AR$7),2),"")</f>
        <v/>
      </c>
      <c r="AA171" s="55"/>
    </row>
    <row r="172" spans="1:27" x14ac:dyDescent="0.25">
      <c r="A172" s="52">
        <f t="shared" si="18"/>
        <v>19</v>
      </c>
      <c r="B172" s="94" t="str">
        <f>IF(ISBLANK('Форма 1'!B172),"",'Форма 1'!B172)</f>
        <v>Муниципальное образование "Город Березники" Пермского края</v>
      </c>
      <c r="C172" s="161" t="str">
        <f>IF(ISBLANK('Форма 1'!C172),"",'Форма 1'!C172)</f>
        <v>г. Березники, ул. Юбилейная, д. 112</v>
      </c>
      <c r="D172" s="51">
        <f>IF(ISBLANK(C172),"Введите адрес",IF(C172='Форма 1'!C172,SUM(E172:K172,M172:S172,X172:AA172),"Ошибка в адресе!"))</f>
        <v>10205342.640000001</v>
      </c>
      <c r="E172" s="53" t="str">
        <f>IF(ISNUMBER('Форма 1'!X172),ROUND('Форма 1'!$I172*VLOOKUP('Форма 1'!$G172,'Предельники 2022'!$B$4:$X$28,'Форма 1'!X$7),2),"")</f>
        <v/>
      </c>
      <c r="F172" s="53" t="str">
        <f>IF(ISNUMBER('Форма 1'!Y172),ROUND('Форма 1'!$I172*VLOOKUP('Форма 1'!$G172,'Предельники 2022'!$B$4:$X$28,'Форма 1'!Y$7),2),"")</f>
        <v/>
      </c>
      <c r="G172" s="53" t="str">
        <f>IF(ISNUMBER('Форма 1'!Z172),ROUND('Форма 1'!$I172*VLOOKUP('Форма 1'!$G172,'Предельники 2022'!$B$4:$X$28,'Форма 1'!Z$7),2),"")</f>
        <v/>
      </c>
      <c r="H172" s="53" t="str">
        <f>IF(ISNUMBER('Форма 1'!AA172),ROUND('Форма 1'!$I172*VLOOKUP('Форма 1'!$G172,'Предельники 2022'!$B$4:$X$28,'Форма 1'!AA$7),2),"")</f>
        <v/>
      </c>
      <c r="I172" s="53" t="str">
        <f>IF(ISNUMBER('Форма 1'!AB172),ROUND('Форма 1'!$I172*VLOOKUP('Форма 1'!$G172,'Предельники 2022'!$B$4:$X$28,'Форма 1'!AB$7),2),"")</f>
        <v/>
      </c>
      <c r="J172" s="53" t="str">
        <f>IF(ISNUMBER('Форма 1'!AC172),ROUND('Форма 1'!$I172*VLOOKUP('Форма 1'!$G172,'Предельники 2022'!$B$4:$X$28,'Форма 1'!AC$7),2),"")</f>
        <v/>
      </c>
      <c r="K172" s="53" t="str">
        <f>IF(ISNUMBER('Форма 1'!AD172),ROUND('Форма 1'!$I172*VLOOKUP('Форма 1'!$G172,'Предельники 2022'!$B$4:$X$28,'Форма 1'!AD$7),2),"")</f>
        <v/>
      </c>
      <c r="L172" s="54" t="str">
        <f>IF(ISBLANK('Форма 1'!AE172),"",'Форма 1'!AE172)</f>
        <v/>
      </c>
      <c r="M172" s="55" t="str">
        <f>IF(ISBLANK('Форма 1'!AF172),"",'Форма 1'!AF172)</f>
        <v/>
      </c>
      <c r="N172" s="53">
        <f>IF(ISNUMBER('Форма 1'!AG172),ROUND('Форма 1'!$I172*VLOOKUP('Форма 1'!$G172,'Предельники 2022'!$B$4:$X$28,'Форма 1'!AG$7),2),"")</f>
        <v>10205342.640000001</v>
      </c>
      <c r="O172" s="53" t="str">
        <f>IF(ISNUMBER('Форма 1'!$AH172),ROUND('Форма 1'!$I172*VLOOKUP('Форма 1'!$G172,'Предельники 2022'!$B$4:$X$28,'Форма 1'!$AH$7,0),2),"")</f>
        <v/>
      </c>
      <c r="P172" s="53" t="str">
        <f>IF(ISNUMBER('Форма 1'!$AI172),ROUND('Форма 1'!$I172*VLOOKUP('Форма 1'!$G172,'Предельники 2022'!$B$4:$X$28,'Форма 1'!$AI$7,0),2),"")</f>
        <v/>
      </c>
      <c r="Q172" s="53" t="str">
        <f>IF(ISNUMBER('Форма 1'!$AJ172),ROUND('Форма 1'!$I172*VLOOKUP('Форма 1'!$G172,'Предельники 2022'!$B$4:$X$28,'Форма 1'!$AJ$7,0),2),"")</f>
        <v/>
      </c>
      <c r="R172" s="53" t="str">
        <f>IF(ISNUMBER('Форма 1'!AK172),ROUND('Форма 1'!$I172*VLOOKUP('Форма 1'!$G172,'Предельники 2022'!$B$4:$X$28,'Форма 1'!AK$7),2),"")</f>
        <v/>
      </c>
      <c r="S172" s="55" t="str">
        <f t="shared" si="17"/>
        <v/>
      </c>
      <c r="T172" s="55" t="str">
        <f>IF(ISNUMBER('Форма 1'!AL172),INDEX('Предельники 2022'!$C$4:$X$28,MATCH('Форма 1'!$H172,'Предельники 2022'!$B$4:$B$28,0),MATCH(T$5,'Предельники 2022'!$C$3:$X$3,0)),"")</f>
        <v/>
      </c>
      <c r="U172" s="55" t="str">
        <f>IF(ISNUMBER('Форма 1'!AM172),INDEX('Предельники 2022'!$C$4:$X$28,MATCH('Форма 1'!$H172,'Предельники 2022'!$B$4:$B$28,0),MATCH(U$5,'Предельники 2022'!$C$3:$X$3,0)),"")</f>
        <v/>
      </c>
      <c r="V172" s="55" t="str">
        <f>IF(ISNUMBER('Форма 1'!AN172),INDEX('Предельники 2022'!$C$4:$X$28,MATCH('Форма 1'!$H172,'Предельники 2022'!$B$4:$B$28,0),MATCH(V$5,'Предельники 2022'!$C$3:$X$3,0)),"")</f>
        <v/>
      </c>
      <c r="W172" s="55" t="str">
        <f>IF(ISNUMBER('Форма 1'!AO172),INDEX('Предельники 2022'!$C$4:$X$28,MATCH('Форма 1'!$H172,'Предельники 2022'!$B$4:$B$28,0),MATCH(W$5,'Предельники 2022'!$C$3:$X$3,0)),"")</f>
        <v/>
      </c>
      <c r="X172" s="53" t="str">
        <f>IF(ISNUMBER('Форма 1'!AP172),ROUND('Форма 1'!$I172*VLOOKUP('Форма 1'!$G172,'Предельники 2022'!$B$4:$X$28,'Форма 1'!AP$7),2),"")</f>
        <v/>
      </c>
      <c r="Y172" s="53" t="str">
        <f>IF(ISNUMBER('Форма 1'!AQ172),ROUND('Форма 1'!$I172*VLOOKUP('Форма 1'!$G172,'Предельники 2022'!$B$4:$X$28,'Форма 1'!AQ$7),2),"")</f>
        <v/>
      </c>
      <c r="Z172" s="53" t="str">
        <f>IF(ISNUMBER('Форма 1'!AR172),ROUND('Форма 1'!$I172*VLOOKUP('Форма 1'!$G172,'Предельники 2022'!$B$4:$X$28,'Форма 1'!AR$7),2),"")</f>
        <v/>
      </c>
      <c r="AA172" s="55"/>
    </row>
    <row r="173" spans="1:27" x14ac:dyDescent="0.25">
      <c r="A173" s="52">
        <f t="shared" si="18"/>
        <v>20</v>
      </c>
      <c r="B173" s="94" t="str">
        <f>IF(ISBLANK('Форма 1'!B173),"",'Форма 1'!B173)</f>
        <v>Муниципальное образование "Город Березники" Пермского края</v>
      </c>
      <c r="C173" s="161" t="str">
        <f>IF(ISBLANK('Форма 1'!C173),"",'Форма 1'!C173)</f>
        <v>г. Березники, ул. Юбилейная, д. 28</v>
      </c>
      <c r="D173" s="51">
        <f>IF(ISBLANK(C173),"Введите адрес",IF(C173='Форма 1'!C173,SUM(E173:K173,M173:S173,X173:AA173),"Ошибка в адресе!"))</f>
        <v>16885153.82</v>
      </c>
      <c r="E173" s="53" t="str">
        <f>IF(ISNUMBER('Форма 1'!X173),ROUND('Форма 1'!$I173*VLOOKUP('Форма 1'!$G173,'Предельники 2022'!$B$4:$X$28,'Форма 1'!X$7),2),"")</f>
        <v/>
      </c>
      <c r="F173" s="53" t="str">
        <f>IF(ISNUMBER('Форма 1'!Y173),ROUND('Форма 1'!$I173*VLOOKUP('Форма 1'!$G173,'Предельники 2022'!$B$4:$X$28,'Форма 1'!Y$7),2),"")</f>
        <v/>
      </c>
      <c r="G173" s="53" t="str">
        <f>IF(ISNUMBER('Форма 1'!Z173),ROUND('Форма 1'!$I173*VLOOKUP('Форма 1'!$G173,'Предельники 2022'!$B$4:$X$28,'Форма 1'!Z$7),2),"")</f>
        <v/>
      </c>
      <c r="H173" s="53" t="str">
        <f>IF(ISNUMBER('Форма 1'!AA173),ROUND('Форма 1'!$I173*VLOOKUP('Форма 1'!$G173,'Предельники 2022'!$B$4:$X$28,'Форма 1'!AA$7),2),"")</f>
        <v/>
      </c>
      <c r="I173" s="53" t="str">
        <f>IF(ISNUMBER('Форма 1'!AB173),ROUND('Форма 1'!$I173*VLOOKUP('Форма 1'!$G173,'Предельники 2022'!$B$4:$X$28,'Форма 1'!AB$7),2),"")</f>
        <v/>
      </c>
      <c r="J173" s="53" t="str">
        <f>IF(ISNUMBER('Форма 1'!AC173),ROUND('Форма 1'!$I173*VLOOKUP('Форма 1'!$G173,'Предельники 2022'!$B$4:$X$28,'Форма 1'!AC$7),2),"")</f>
        <v/>
      </c>
      <c r="K173" s="53" t="str">
        <f>IF(ISNUMBER('Форма 1'!AD173),ROUND('Форма 1'!$I173*VLOOKUP('Форма 1'!$G173,'Предельники 2022'!$B$4:$X$28,'Форма 1'!AD$7),2),"")</f>
        <v/>
      </c>
      <c r="L173" s="54" t="str">
        <f>IF(ISBLANK('Форма 1'!AE173),"",'Форма 1'!AE173)</f>
        <v/>
      </c>
      <c r="M173" s="55" t="str">
        <f>IF(ISBLANK('Форма 1'!AF173),"",'Форма 1'!AF173)</f>
        <v/>
      </c>
      <c r="N173" s="53" t="str">
        <f>IF(ISNUMBER('Форма 1'!AG173),ROUND('Форма 1'!$I173*VLOOKUP('Форма 1'!$G173,'Предельники 2022'!$B$4:$X$28,'Форма 1'!AG$7),2),"")</f>
        <v/>
      </c>
      <c r="O173" s="53">
        <f>IF(ISNUMBER('Форма 1'!$AH173),ROUND('Форма 1'!$I173*VLOOKUP('Форма 1'!$G173,'Предельники 2022'!$B$4:$X$28,'Форма 1'!$AH$7,0),2),"")</f>
        <v>16885153.82</v>
      </c>
      <c r="P173" s="53" t="str">
        <f>IF(ISNUMBER('Форма 1'!$AI173),ROUND('Форма 1'!$I173*VLOOKUP('Форма 1'!$G173,'Предельники 2022'!$B$4:$X$28,'Форма 1'!$AI$7,0),2),"")</f>
        <v/>
      </c>
      <c r="Q173" s="53" t="str">
        <f>IF(ISNUMBER('Форма 1'!$AJ173),ROUND('Форма 1'!$I173*VLOOKUP('Форма 1'!$G173,'Предельники 2022'!$B$4:$X$28,'Форма 1'!$AJ$7,0),2),"")</f>
        <v/>
      </c>
      <c r="R173" s="53" t="str">
        <f>IF(ISNUMBER('Форма 1'!AK173),ROUND('Форма 1'!$I173*VLOOKUP('Форма 1'!$G173,'Предельники 2022'!$B$4:$X$28,'Форма 1'!AK$7),2),"")</f>
        <v/>
      </c>
      <c r="S173" s="55" t="str">
        <f t="shared" si="17"/>
        <v/>
      </c>
      <c r="T173" s="55" t="str">
        <f>IF(ISNUMBER('Форма 1'!AL173),INDEX('Предельники 2022'!$C$4:$X$28,MATCH('Форма 1'!$H173,'Предельники 2022'!$B$4:$B$28,0),MATCH(T$5,'Предельники 2022'!$C$3:$X$3,0)),"")</f>
        <v/>
      </c>
      <c r="U173" s="55" t="str">
        <f>IF(ISNUMBER('Форма 1'!AM173),INDEX('Предельники 2022'!$C$4:$X$28,MATCH('Форма 1'!$H173,'Предельники 2022'!$B$4:$B$28,0),MATCH(U$5,'Предельники 2022'!$C$3:$X$3,0)),"")</f>
        <v/>
      </c>
      <c r="V173" s="55" t="str">
        <f>IF(ISNUMBER('Форма 1'!AN173),INDEX('Предельники 2022'!$C$4:$X$28,MATCH('Форма 1'!$H173,'Предельники 2022'!$B$4:$B$28,0),MATCH(V$5,'Предельники 2022'!$C$3:$X$3,0)),"")</f>
        <v/>
      </c>
      <c r="W173" s="55" t="str">
        <f>IF(ISNUMBER('Форма 1'!AO173),INDEX('Предельники 2022'!$C$4:$X$28,MATCH('Форма 1'!$H173,'Предельники 2022'!$B$4:$B$28,0),MATCH(W$5,'Предельники 2022'!$C$3:$X$3,0)),"")</f>
        <v/>
      </c>
      <c r="X173" s="53" t="str">
        <f>IF(ISNUMBER('Форма 1'!AP173),ROUND('Форма 1'!$I173*VLOOKUP('Форма 1'!$G173,'Предельники 2022'!$B$4:$X$28,'Форма 1'!AP$7),2),"")</f>
        <v/>
      </c>
      <c r="Y173" s="53" t="str">
        <f>IF(ISNUMBER('Форма 1'!AQ173),ROUND('Форма 1'!$I173*VLOOKUP('Форма 1'!$G173,'Предельники 2022'!$B$4:$X$28,'Форма 1'!AQ$7),2),"")</f>
        <v/>
      </c>
      <c r="Z173" s="53" t="str">
        <f>IF(ISNUMBER('Форма 1'!AR173),ROUND('Форма 1'!$I173*VLOOKUP('Форма 1'!$G173,'Предельники 2022'!$B$4:$X$28,'Форма 1'!AR$7),2),"")</f>
        <v/>
      </c>
      <c r="AA173" s="55"/>
    </row>
    <row r="174" spans="1:27" x14ac:dyDescent="0.25">
      <c r="A174" s="52">
        <f t="shared" si="18"/>
        <v>21</v>
      </c>
      <c r="B174" s="94" t="str">
        <f>IF(ISBLANK('Форма 1'!B174),"",'Форма 1'!B174)</f>
        <v>Муниципальное образование "Город Березники" Пермского края</v>
      </c>
      <c r="C174" s="161" t="str">
        <f>IF(ISBLANK('Форма 1'!C174),"",'Форма 1'!C174)</f>
        <v>г. Березники, ул. Юбилейная, д. 42</v>
      </c>
      <c r="D174" s="51">
        <f>IF(ISBLANK(C174),"Введите адрес",IF(C174='Форма 1'!C174,SUM(E174:K174,M174:S174,X174:AA174),"Ошибка в адресе!"))</f>
        <v>1850653.03</v>
      </c>
      <c r="E174" s="53" t="str">
        <f>IF(ISNUMBER('Форма 1'!X174),ROUND('Форма 1'!$I174*VLOOKUP('Форма 1'!$G174,'Предельники 2022'!$B$4:$X$28,'Форма 1'!X$7),2),"")</f>
        <v/>
      </c>
      <c r="F174" s="53" t="str">
        <f>IF(ISNUMBER('Форма 1'!Y174),ROUND('Форма 1'!$I174*VLOOKUP('Форма 1'!$G174,'Предельники 2022'!$B$4:$X$28,'Форма 1'!Y$7),2),"")</f>
        <v/>
      </c>
      <c r="G174" s="53" t="str">
        <f>IF(ISNUMBER('Форма 1'!Z174),ROUND('Форма 1'!$I174*VLOOKUP('Форма 1'!$G174,'Предельники 2022'!$B$4:$X$28,'Форма 1'!Z$7),2),"")</f>
        <v/>
      </c>
      <c r="H174" s="53" t="str">
        <f>IF(ISNUMBER('Форма 1'!AA174),ROUND('Форма 1'!$I174*VLOOKUP('Форма 1'!$G174,'Предельники 2022'!$B$4:$X$28,'Форма 1'!AA$7),2),"")</f>
        <v/>
      </c>
      <c r="I174" s="53" t="str">
        <f>IF(ISNUMBER('Форма 1'!AB174),ROUND('Форма 1'!$I174*VLOOKUP('Форма 1'!$G174,'Предельники 2022'!$B$4:$X$28,'Форма 1'!AB$7),2),"")</f>
        <v/>
      </c>
      <c r="J174" s="53">
        <f>IF(ISNUMBER('Форма 1'!AC174),ROUND('Форма 1'!$I174*VLOOKUP('Форма 1'!$G174,'Предельники 2022'!$B$4:$X$28,'Форма 1'!AC$7),2),"")</f>
        <v>1850653.03</v>
      </c>
      <c r="K174" s="53" t="str">
        <f>IF(ISNUMBER('Форма 1'!AD174),ROUND('Форма 1'!$I174*VLOOKUP('Форма 1'!$G174,'Предельники 2022'!$B$4:$X$28,'Форма 1'!AD$7),2),"")</f>
        <v/>
      </c>
      <c r="L174" s="54" t="str">
        <f>IF(ISBLANK('Форма 1'!AE174),"",'Форма 1'!AE174)</f>
        <v/>
      </c>
      <c r="M174" s="55" t="str">
        <f>IF(ISBLANK('Форма 1'!AF174),"",'Форма 1'!AF174)</f>
        <v/>
      </c>
      <c r="N174" s="53" t="str">
        <f>IF(ISNUMBER('Форма 1'!AG174),ROUND('Форма 1'!$I174*VLOOKUP('Форма 1'!$G174,'Предельники 2022'!$B$4:$X$28,'Форма 1'!AG$7),2),"")</f>
        <v/>
      </c>
      <c r="O174" s="53" t="str">
        <f>IF(ISNUMBER('Форма 1'!$AH174),ROUND('Форма 1'!$I174*VLOOKUP('Форма 1'!$G174,'Предельники 2022'!$B$4:$X$28,'Форма 1'!$AH$7,0),2),"")</f>
        <v/>
      </c>
      <c r="P174" s="53" t="str">
        <f>IF(ISNUMBER('Форма 1'!$AI174),ROUND('Форма 1'!$I174*VLOOKUP('Форма 1'!$G174,'Предельники 2022'!$B$4:$X$28,'Форма 1'!$AI$7,0),2),"")</f>
        <v/>
      </c>
      <c r="Q174" s="53" t="str">
        <f>IF(ISNUMBER('Форма 1'!$AJ174),ROUND('Форма 1'!$I174*VLOOKUP('Форма 1'!$G174,'Предельники 2022'!$B$4:$X$28,'Форма 1'!$AJ$7,0),2),"")</f>
        <v/>
      </c>
      <c r="R174" s="53" t="str">
        <f>IF(ISNUMBER('Форма 1'!AK174),ROUND('Форма 1'!$I174*VLOOKUP('Форма 1'!$G174,'Предельники 2022'!$B$4:$X$28,'Форма 1'!AK$7),2),"")</f>
        <v/>
      </c>
      <c r="S174" s="55" t="str">
        <f t="shared" si="17"/>
        <v/>
      </c>
      <c r="T174" s="55" t="str">
        <f>IF(ISNUMBER('Форма 1'!AL174),INDEX('Предельники 2022'!$C$4:$X$28,MATCH('Форма 1'!$H174,'Предельники 2022'!$B$4:$B$28,0),MATCH(T$5,'Предельники 2022'!$C$3:$X$3,0)),"")</f>
        <v/>
      </c>
      <c r="U174" s="55" t="str">
        <f>IF(ISNUMBER('Форма 1'!AM174),INDEX('Предельники 2022'!$C$4:$X$28,MATCH('Форма 1'!$H174,'Предельники 2022'!$B$4:$B$28,0),MATCH(U$5,'Предельники 2022'!$C$3:$X$3,0)),"")</f>
        <v/>
      </c>
      <c r="V174" s="55" t="str">
        <f>IF(ISNUMBER('Форма 1'!AN174),INDEX('Предельники 2022'!$C$4:$X$28,MATCH('Форма 1'!$H174,'Предельники 2022'!$B$4:$B$28,0),MATCH(V$5,'Предельники 2022'!$C$3:$X$3,0)),"")</f>
        <v/>
      </c>
      <c r="W174" s="55" t="str">
        <f>IF(ISNUMBER('Форма 1'!AO174),INDEX('Предельники 2022'!$C$4:$X$28,MATCH('Форма 1'!$H174,'Предельники 2022'!$B$4:$B$28,0),MATCH(W$5,'Предельники 2022'!$C$3:$X$3,0)),"")</f>
        <v/>
      </c>
      <c r="X174" s="53" t="str">
        <f>IF(ISNUMBER('Форма 1'!AP174),ROUND('Форма 1'!$I174*VLOOKUP('Форма 1'!$G174,'Предельники 2022'!$B$4:$X$28,'Форма 1'!AP$7),2),"")</f>
        <v/>
      </c>
      <c r="Y174" s="53" t="str">
        <f>IF(ISNUMBER('Форма 1'!AQ174),ROUND('Форма 1'!$I174*VLOOKUP('Форма 1'!$G174,'Предельники 2022'!$B$4:$X$28,'Форма 1'!AQ$7),2),"")</f>
        <v/>
      </c>
      <c r="Z174" s="53" t="str">
        <f>IF(ISNUMBER('Форма 1'!AR174),ROUND('Форма 1'!$I174*VLOOKUP('Форма 1'!$G174,'Предельники 2022'!$B$4:$X$28,'Форма 1'!AR$7),2),"")</f>
        <v/>
      </c>
      <c r="AA174" s="55"/>
    </row>
    <row r="175" spans="1:27" x14ac:dyDescent="0.25">
      <c r="A175" s="52">
        <f t="shared" si="18"/>
        <v>22</v>
      </c>
      <c r="B175" s="94" t="str">
        <f>IF(ISBLANK('Форма 1'!B175),"",'Форма 1'!B175)</f>
        <v>Муниципальное образование "Город Березники" Пермского края</v>
      </c>
      <c r="C175" s="161" t="str">
        <f>IF(ISBLANK('Форма 1'!C175),"",'Форма 1'!C175)</f>
        <v>г. Березники, ул. Юбилейная, д. 62</v>
      </c>
      <c r="D175" s="51">
        <f>IF(ISBLANK(C175),"Введите адрес",IF(C175='Форма 1'!C175,SUM(E175:K175,M175:S175,X175:AA175),"Ошибка в адресе!"))</f>
        <v>1507713.53</v>
      </c>
      <c r="E175" s="53" t="str">
        <f>IF(ISNUMBER('Форма 1'!X175),ROUND('Форма 1'!$I175*VLOOKUP('Форма 1'!$G175,'Предельники 2022'!$B$4:$X$28,'Форма 1'!X$7),2),"")</f>
        <v/>
      </c>
      <c r="F175" s="53" t="str">
        <f>IF(ISNUMBER('Форма 1'!Y175),ROUND('Форма 1'!$I175*VLOOKUP('Форма 1'!$G175,'Предельники 2022'!$B$4:$X$28,'Форма 1'!Y$7),2),"")</f>
        <v/>
      </c>
      <c r="G175" s="53" t="str">
        <f>IF(ISNUMBER('Форма 1'!Z175),ROUND('Форма 1'!$I175*VLOOKUP('Форма 1'!$G175,'Предельники 2022'!$B$4:$X$28,'Форма 1'!Z$7),2),"")</f>
        <v/>
      </c>
      <c r="H175" s="53" t="str">
        <f>IF(ISNUMBER('Форма 1'!AA175),ROUND('Форма 1'!$I175*VLOOKUP('Форма 1'!$G175,'Предельники 2022'!$B$4:$X$28,'Форма 1'!AA$7),2),"")</f>
        <v/>
      </c>
      <c r="I175" s="53" t="str">
        <f>IF(ISNUMBER('Форма 1'!AB175),ROUND('Форма 1'!$I175*VLOOKUP('Форма 1'!$G175,'Предельники 2022'!$B$4:$X$28,'Форма 1'!AB$7),2),"")</f>
        <v/>
      </c>
      <c r="J175" s="53">
        <f>IF(ISNUMBER('Форма 1'!AC175),ROUND('Форма 1'!$I175*VLOOKUP('Форма 1'!$G175,'Предельники 2022'!$B$4:$X$28,'Форма 1'!AC$7),2),"")</f>
        <v>1507713.53</v>
      </c>
      <c r="K175" s="53" t="str">
        <f>IF(ISNUMBER('Форма 1'!AD175),ROUND('Форма 1'!$I175*VLOOKUP('Форма 1'!$G175,'Предельники 2022'!$B$4:$X$28,'Форма 1'!AD$7),2),"")</f>
        <v/>
      </c>
      <c r="L175" s="54" t="str">
        <f>IF(ISBLANK('Форма 1'!AE175),"",'Форма 1'!AE175)</f>
        <v/>
      </c>
      <c r="M175" s="55" t="str">
        <f>IF(ISBLANK('Форма 1'!AF175),"",'Форма 1'!AF175)</f>
        <v/>
      </c>
      <c r="N175" s="53" t="str">
        <f>IF(ISNUMBER('Форма 1'!AG175),ROUND('Форма 1'!$I175*VLOOKUP('Форма 1'!$G175,'Предельники 2022'!$B$4:$X$28,'Форма 1'!AG$7),2),"")</f>
        <v/>
      </c>
      <c r="O175" s="53" t="str">
        <f>IF(ISNUMBER('Форма 1'!$AH175),ROUND('Форма 1'!$I175*VLOOKUP('Форма 1'!$G175,'Предельники 2022'!$B$4:$X$28,'Форма 1'!$AH$7,0),2),"")</f>
        <v/>
      </c>
      <c r="P175" s="53" t="str">
        <f>IF(ISNUMBER('Форма 1'!$AI175),ROUND('Форма 1'!$I175*VLOOKUP('Форма 1'!$G175,'Предельники 2022'!$B$4:$X$28,'Форма 1'!$AI$7,0),2),"")</f>
        <v/>
      </c>
      <c r="Q175" s="53" t="str">
        <f>IF(ISNUMBER('Форма 1'!$AJ175),ROUND('Форма 1'!$I175*VLOOKUP('Форма 1'!$G175,'Предельники 2022'!$B$4:$X$28,'Форма 1'!$AJ$7,0),2),"")</f>
        <v/>
      </c>
      <c r="R175" s="53" t="str">
        <f>IF(ISNUMBER('Форма 1'!AK175),ROUND('Форма 1'!$I175*VLOOKUP('Форма 1'!$G175,'Предельники 2022'!$B$4:$X$28,'Форма 1'!AK$7),2),"")</f>
        <v/>
      </c>
      <c r="S175" s="55" t="str">
        <f t="shared" si="17"/>
        <v/>
      </c>
      <c r="T175" s="55" t="str">
        <f>IF(ISNUMBER('Форма 1'!AL175),INDEX('Предельники 2022'!$C$4:$X$28,MATCH('Форма 1'!$H175,'Предельники 2022'!$B$4:$B$28,0),MATCH(T$5,'Предельники 2022'!$C$3:$X$3,0)),"")</f>
        <v/>
      </c>
      <c r="U175" s="55" t="str">
        <f>IF(ISNUMBER('Форма 1'!AM175),INDEX('Предельники 2022'!$C$4:$X$28,MATCH('Форма 1'!$H175,'Предельники 2022'!$B$4:$B$28,0),MATCH(U$5,'Предельники 2022'!$C$3:$X$3,0)),"")</f>
        <v/>
      </c>
      <c r="V175" s="55" t="str">
        <f>IF(ISNUMBER('Форма 1'!AN175),INDEX('Предельники 2022'!$C$4:$X$28,MATCH('Форма 1'!$H175,'Предельники 2022'!$B$4:$B$28,0),MATCH(V$5,'Предельники 2022'!$C$3:$X$3,0)),"")</f>
        <v/>
      </c>
      <c r="W175" s="55" t="str">
        <f>IF(ISNUMBER('Форма 1'!AO175),INDEX('Предельники 2022'!$C$4:$X$28,MATCH('Форма 1'!$H175,'Предельники 2022'!$B$4:$B$28,0),MATCH(W$5,'Предельники 2022'!$C$3:$X$3,0)),"")</f>
        <v/>
      </c>
      <c r="X175" s="53" t="str">
        <f>IF(ISNUMBER('Форма 1'!AP175),ROUND('Форма 1'!$I175*VLOOKUP('Форма 1'!$G175,'Предельники 2022'!$B$4:$X$28,'Форма 1'!AP$7),2),"")</f>
        <v/>
      </c>
      <c r="Y175" s="53" t="str">
        <f>IF(ISNUMBER('Форма 1'!AQ175),ROUND('Форма 1'!$I175*VLOOKUP('Форма 1'!$G175,'Предельники 2022'!$B$4:$X$28,'Форма 1'!AQ$7),2),"")</f>
        <v/>
      </c>
      <c r="Z175" s="53" t="str">
        <f>IF(ISNUMBER('Форма 1'!AR175),ROUND('Форма 1'!$I175*VLOOKUP('Форма 1'!$G175,'Предельники 2022'!$B$4:$X$28,'Форма 1'!AR$7),2),"")</f>
        <v/>
      </c>
      <c r="AA175" s="55"/>
    </row>
    <row r="176" spans="1:27" x14ac:dyDescent="0.25">
      <c r="A176" s="52">
        <f t="shared" si="18"/>
        <v>23</v>
      </c>
      <c r="B176" s="94" t="str">
        <f>IF(ISBLANK('Форма 1'!B176),"",'Форма 1'!B176)</f>
        <v>Муниципальное образование "Город Березники" Пермского края</v>
      </c>
      <c r="C176" s="161" t="str">
        <f>IF(ISBLANK('Форма 1'!C176),"",'Форма 1'!C176)</f>
        <v>г. Березники, ул. Юбилейная, д. 9</v>
      </c>
      <c r="D176" s="51">
        <f>IF(ISBLANK(C176),"Введите адрес",IF(C176='Форма 1'!C176,SUM(E176:K176,M176:S176,X176:AA176),"Ошибка в адресе!"))</f>
        <v>3442179.29</v>
      </c>
      <c r="E176" s="53" t="str">
        <f>IF(ISNUMBER('Форма 1'!X176),ROUND('Форма 1'!$I176*VLOOKUP('Форма 1'!$G176,'Предельники 2022'!$B$4:$X$28,'Форма 1'!X$7),2),"")</f>
        <v/>
      </c>
      <c r="F176" s="53" t="str">
        <f>IF(ISNUMBER('Форма 1'!Y176),ROUND('Форма 1'!$I176*VLOOKUP('Форма 1'!$G176,'Предельники 2022'!$B$4:$X$28,'Форма 1'!Y$7),2),"")</f>
        <v/>
      </c>
      <c r="G176" s="53" t="str">
        <f>IF(ISNUMBER('Форма 1'!Z176),ROUND('Форма 1'!$I176*VLOOKUP('Форма 1'!$G176,'Предельники 2022'!$B$4:$X$28,'Форма 1'!Z$7),2),"")</f>
        <v/>
      </c>
      <c r="H176" s="53" t="str">
        <f>IF(ISNUMBER('Форма 1'!AA176),ROUND('Форма 1'!$I176*VLOOKUP('Форма 1'!$G176,'Предельники 2022'!$B$4:$X$28,'Форма 1'!AA$7),2),"")</f>
        <v/>
      </c>
      <c r="I176" s="53" t="str">
        <f>IF(ISNUMBER('Форма 1'!AB176),ROUND('Форма 1'!$I176*VLOOKUP('Форма 1'!$G176,'Предельники 2022'!$B$4:$X$28,'Форма 1'!AB$7),2),"")</f>
        <v/>
      </c>
      <c r="J176" s="53" t="str">
        <f>IF(ISNUMBER('Форма 1'!AC176),ROUND('Форма 1'!$I176*VLOOKUP('Форма 1'!$G176,'Предельники 2022'!$B$4:$X$28,'Форма 1'!AC$7),2),"")</f>
        <v/>
      </c>
      <c r="K176" s="53" t="str">
        <f>IF(ISNUMBER('Форма 1'!AD176),ROUND('Форма 1'!$I176*VLOOKUP('Форма 1'!$G176,'Предельники 2022'!$B$4:$X$28,'Форма 1'!AD$7),2),"")</f>
        <v/>
      </c>
      <c r="L176" s="54" t="str">
        <f>IF(ISBLANK('Форма 1'!AE176),"",'Форма 1'!AE176)</f>
        <v/>
      </c>
      <c r="M176" s="55" t="str">
        <f>IF(ISBLANK('Форма 1'!AF176),"",'Форма 1'!AF176)</f>
        <v/>
      </c>
      <c r="N176" s="53" t="str">
        <f>IF(ISNUMBER('Форма 1'!AG176),ROUND('Форма 1'!$I176*VLOOKUP('Форма 1'!$G176,'Предельники 2022'!$B$4:$X$28,'Форма 1'!AG$7),2),"")</f>
        <v/>
      </c>
      <c r="O176" s="53">
        <f>IF(ISNUMBER('Форма 1'!$AH176),ROUND('Форма 1'!$I176*VLOOKUP('Форма 1'!$G176,'Предельники 2022'!$B$4:$X$28,'Форма 1'!$AH$7,0),2),"")</f>
        <v>2815096.17</v>
      </c>
      <c r="P176" s="53" t="str">
        <f>IF(ISNUMBER('Форма 1'!$AI176),ROUND('Форма 1'!$I176*VLOOKUP('Форма 1'!$G176,'Предельники 2022'!$B$4:$X$28,'Форма 1'!$AI$7,0),2),"")</f>
        <v/>
      </c>
      <c r="Q176" s="53" t="str">
        <f>IF(ISNUMBER('Форма 1'!$AJ176),ROUND('Форма 1'!$I176*VLOOKUP('Форма 1'!$G176,'Предельники 2022'!$B$4:$X$28,'Форма 1'!$AJ$7,0),2),"")</f>
        <v/>
      </c>
      <c r="R176" s="53">
        <f>IF(ISNUMBER('Форма 1'!AK176),ROUND('Форма 1'!$I176*VLOOKUP('Форма 1'!$G176,'Предельники 2022'!$B$4:$X$28,'Форма 1'!AK$7),2),"")</f>
        <v>627083.12</v>
      </c>
      <c r="S176" s="55" t="str">
        <f t="shared" si="17"/>
        <v/>
      </c>
      <c r="T176" s="55" t="str">
        <f>IF(ISNUMBER('Форма 1'!AL176),INDEX('Предельники 2022'!$C$4:$X$28,MATCH('Форма 1'!$H176,'Предельники 2022'!$B$4:$B$28,0),MATCH(T$5,'Предельники 2022'!$C$3:$X$3,0)),"")</f>
        <v/>
      </c>
      <c r="U176" s="55" t="str">
        <f>IF(ISNUMBER('Форма 1'!AM176),INDEX('Предельники 2022'!$C$4:$X$28,MATCH('Форма 1'!$H176,'Предельники 2022'!$B$4:$B$28,0),MATCH(U$5,'Предельники 2022'!$C$3:$X$3,0)),"")</f>
        <v/>
      </c>
      <c r="V176" s="55" t="str">
        <f>IF(ISNUMBER('Форма 1'!AN176),INDEX('Предельники 2022'!$C$4:$X$28,MATCH('Форма 1'!$H176,'Предельники 2022'!$B$4:$B$28,0),MATCH(V$5,'Предельники 2022'!$C$3:$X$3,0)),"")</f>
        <v/>
      </c>
      <c r="W176" s="55" t="str">
        <f>IF(ISNUMBER('Форма 1'!AO176),INDEX('Предельники 2022'!$C$4:$X$28,MATCH('Форма 1'!$H176,'Предельники 2022'!$B$4:$B$28,0),MATCH(W$5,'Предельники 2022'!$C$3:$X$3,0)),"")</f>
        <v/>
      </c>
      <c r="X176" s="53" t="str">
        <f>IF(ISNUMBER('Форма 1'!AP176),ROUND('Форма 1'!$I176*VLOOKUP('Форма 1'!$G176,'Предельники 2022'!$B$4:$X$28,'Форма 1'!AP$7),2),"")</f>
        <v/>
      </c>
      <c r="Y176" s="53" t="str">
        <f>IF(ISNUMBER('Форма 1'!AQ176),ROUND('Форма 1'!$I176*VLOOKUP('Форма 1'!$G176,'Предельники 2022'!$B$4:$X$28,'Форма 1'!AQ$7),2),"")</f>
        <v/>
      </c>
      <c r="Z176" s="53" t="str">
        <f>IF(ISNUMBER('Форма 1'!AR176),ROUND('Форма 1'!$I176*VLOOKUP('Форма 1'!$G176,'Предельники 2022'!$B$4:$X$28,'Форма 1'!AR$7),2),"")</f>
        <v/>
      </c>
      <c r="AA176" s="55"/>
    </row>
    <row r="177" spans="1:27" ht="15.75" x14ac:dyDescent="0.25">
      <c r="A177" s="178">
        <f t="shared" si="18"/>
        <v>0</v>
      </c>
      <c r="B177" s="179" t="str">
        <f>IF(ISBLANK('Форма 1'!B177),"",'Форма 1'!B177)</f>
        <v/>
      </c>
      <c r="C177" s="38" t="str">
        <f>IF(ISBLANK('Форма 1'!C177),"",'Форма 1'!C177)</f>
        <v>Нытвенский городской округ Пермского края</v>
      </c>
      <c r="D177" s="39">
        <f>IF(ISBLANK(C177),"Введите адрес",IF(C177='Форма 1'!C177,SUM(E177:K177,M177:S177,X177:AA177),"Ошибка в адресе!"))</f>
        <v>19644663.699999999</v>
      </c>
      <c r="E177" s="39">
        <f>SUM(E178)</f>
        <v>0</v>
      </c>
      <c r="F177" s="39">
        <f t="shared" ref="F177:Z177" si="23">SUM(F178)</f>
        <v>0</v>
      </c>
      <c r="G177" s="39">
        <f t="shared" si="23"/>
        <v>0</v>
      </c>
      <c r="H177" s="39">
        <f t="shared" si="23"/>
        <v>0</v>
      </c>
      <c r="I177" s="39">
        <f t="shared" si="23"/>
        <v>0</v>
      </c>
      <c r="J177" s="39">
        <f t="shared" si="23"/>
        <v>0</v>
      </c>
      <c r="K177" s="39">
        <f t="shared" si="23"/>
        <v>0</v>
      </c>
      <c r="L177" s="145">
        <f t="shared" si="23"/>
        <v>0</v>
      </c>
      <c r="M177" s="39">
        <f t="shared" si="23"/>
        <v>0</v>
      </c>
      <c r="N177" s="39">
        <f t="shared" si="23"/>
        <v>0</v>
      </c>
      <c r="O177" s="39">
        <f t="shared" si="23"/>
        <v>19644663.699999999</v>
      </c>
      <c r="P177" s="39">
        <f t="shared" si="23"/>
        <v>0</v>
      </c>
      <c r="Q177" s="39">
        <f t="shared" si="23"/>
        <v>0</v>
      </c>
      <c r="R177" s="39">
        <f t="shared" si="23"/>
        <v>0</v>
      </c>
      <c r="S177" s="39">
        <f t="shared" si="23"/>
        <v>0</v>
      </c>
      <c r="T177" s="39">
        <f t="shared" si="23"/>
        <v>0</v>
      </c>
      <c r="U177" s="39">
        <f t="shared" si="23"/>
        <v>0</v>
      </c>
      <c r="V177" s="39">
        <f t="shared" si="23"/>
        <v>0</v>
      </c>
      <c r="W177" s="39">
        <f t="shared" si="23"/>
        <v>0</v>
      </c>
      <c r="X177" s="39">
        <f t="shared" si="23"/>
        <v>0</v>
      </c>
      <c r="Y177" s="39">
        <f t="shared" si="23"/>
        <v>0</v>
      </c>
      <c r="Z177" s="39">
        <f t="shared" si="23"/>
        <v>0</v>
      </c>
      <c r="AA177" s="39"/>
    </row>
    <row r="178" spans="1:27" x14ac:dyDescent="0.25">
      <c r="A178" s="52">
        <f t="shared" si="18"/>
        <v>1</v>
      </c>
      <c r="B178" s="94" t="str">
        <f>IF(ISBLANK('Форма 1'!B178),"",'Форма 1'!B178)</f>
        <v>Нытвенский городской округ Пермского края</v>
      </c>
      <c r="C178" s="161" t="str">
        <f>IF(ISBLANK('Форма 1'!C178),"",'Форма 1'!C178)</f>
        <v>г. Нытва, пр-т Ленина, д. 41</v>
      </c>
      <c r="D178" s="51">
        <f>IF(ISBLANK(C178),"Введите адрес",IF(C178='Форма 1'!C178,SUM(E178:K178,M178:S178,X178:AA178),"Ошибка в адресе!"))</f>
        <v>19644663.699999999</v>
      </c>
      <c r="E178" s="53" t="str">
        <f>IF(ISNUMBER('Форма 1'!X178),ROUND('Форма 1'!$I178*VLOOKUP('Форма 1'!$G178,'Предельники 2022'!$B$4:$X$28,'Форма 1'!X$7),2),"")</f>
        <v/>
      </c>
      <c r="F178" s="53" t="str">
        <f>IF(ISNUMBER('Форма 1'!Y178),ROUND('Форма 1'!$I178*VLOOKUP('Форма 1'!$G178,'Предельники 2022'!$B$4:$X$28,'Форма 1'!Y$7),2),"")</f>
        <v/>
      </c>
      <c r="G178" s="53" t="str">
        <f>IF(ISNUMBER('Форма 1'!Z178),ROUND('Форма 1'!$I178*VLOOKUP('Форма 1'!$G178,'Предельники 2022'!$B$4:$X$28,'Форма 1'!Z$7),2),"")</f>
        <v/>
      </c>
      <c r="H178" s="53" t="str">
        <f>IF(ISNUMBER('Форма 1'!AA178),ROUND('Форма 1'!$I178*VLOOKUP('Форма 1'!$G178,'Предельники 2022'!$B$4:$X$28,'Форма 1'!AA$7),2),"")</f>
        <v/>
      </c>
      <c r="I178" s="53" t="str">
        <f>IF(ISNUMBER('Форма 1'!AB178),ROUND('Форма 1'!$I178*VLOOKUP('Форма 1'!$G178,'Предельники 2022'!$B$4:$X$28,'Форма 1'!AB$7),2),"")</f>
        <v/>
      </c>
      <c r="J178" s="53" t="str">
        <f>IF(ISNUMBER('Форма 1'!AC178),ROUND('Форма 1'!$I178*VLOOKUP('Форма 1'!$G178,'Предельники 2022'!$B$4:$X$28,'Форма 1'!AC$7),2),"")</f>
        <v/>
      </c>
      <c r="K178" s="53" t="str">
        <f>IF(ISNUMBER('Форма 1'!AD178),ROUND('Форма 1'!$I178*VLOOKUP('Форма 1'!$G178,'Предельники 2022'!$B$4:$X$28,'Форма 1'!AD$7),2),"")</f>
        <v/>
      </c>
      <c r="L178" s="54" t="str">
        <f>IF(ISBLANK('Форма 1'!AE178),"",'Форма 1'!AE178)</f>
        <v/>
      </c>
      <c r="M178" s="55" t="str">
        <f>IF(ISBLANK('Форма 1'!AF178),"",'Форма 1'!AF178)</f>
        <v/>
      </c>
      <c r="N178" s="53" t="str">
        <f>IF(ISNUMBER('Форма 1'!AG178),ROUND('Форма 1'!$I178*VLOOKUP('Форма 1'!$G178,'Предельники 2022'!$B$4:$X$28,'Форма 1'!AG$7),2),"")</f>
        <v/>
      </c>
      <c r="O178" s="53">
        <f>IF(ISNUMBER('Форма 1'!$AH178),ROUND('Форма 1'!$I178*VLOOKUP('Форма 1'!$G178,'Предельники 2022'!$B$4:$X$28,'Форма 1'!$AH$7,0),2),"")</f>
        <v>19644663.699999999</v>
      </c>
      <c r="P178" s="53" t="str">
        <f>IF(ISNUMBER('Форма 1'!$AI178),ROUND('Форма 1'!$I178*VLOOKUP('Форма 1'!$G178,'Предельники 2022'!$B$4:$X$28,'Форма 1'!$AI$7,0),2),"")</f>
        <v/>
      </c>
      <c r="Q178" s="53" t="str">
        <f>IF(ISNUMBER('Форма 1'!$AJ178),ROUND('Форма 1'!$I178*VLOOKUP('Форма 1'!$G178,'Предельники 2022'!$B$4:$X$28,'Форма 1'!$AJ$7,0),2),"")</f>
        <v/>
      </c>
      <c r="R178" s="53" t="str">
        <f>IF(ISNUMBER('Форма 1'!AK178),ROUND('Форма 1'!$I178*VLOOKUP('Форма 1'!$G178,'Предельники 2022'!$B$4:$X$28,'Форма 1'!AK$7),2),"")</f>
        <v/>
      </c>
      <c r="S178" s="55" t="str">
        <f t="shared" si="17"/>
        <v/>
      </c>
      <c r="T178" s="55" t="str">
        <f>IF(ISNUMBER('Форма 1'!AL178),INDEX('Предельники 2022'!$C$4:$X$28,MATCH('Форма 1'!$H178,'Предельники 2022'!$B$4:$B$28,0),MATCH(T$5,'Предельники 2022'!$C$3:$X$3,0)),"")</f>
        <v/>
      </c>
      <c r="U178" s="55" t="str">
        <f>IF(ISNUMBER('Форма 1'!AM178),INDEX('Предельники 2022'!$C$4:$X$28,MATCH('Форма 1'!$H178,'Предельники 2022'!$B$4:$B$28,0),MATCH(U$5,'Предельники 2022'!$C$3:$X$3,0)),"")</f>
        <v/>
      </c>
      <c r="V178" s="55" t="str">
        <f>IF(ISNUMBER('Форма 1'!AN178),INDEX('Предельники 2022'!$C$4:$X$28,MATCH('Форма 1'!$H178,'Предельники 2022'!$B$4:$B$28,0),MATCH(V$5,'Предельники 2022'!$C$3:$X$3,0)),"")</f>
        <v/>
      </c>
      <c r="W178" s="55" t="str">
        <f>IF(ISNUMBER('Форма 1'!AO178),INDEX('Предельники 2022'!$C$4:$X$28,MATCH('Форма 1'!$H178,'Предельники 2022'!$B$4:$B$28,0),MATCH(W$5,'Предельники 2022'!$C$3:$X$3,0)),"")</f>
        <v/>
      </c>
      <c r="X178" s="53" t="str">
        <f>IF(ISNUMBER('Форма 1'!AP178),ROUND('Форма 1'!$I178*VLOOKUP('Форма 1'!$G178,'Предельники 2022'!$B$4:$X$28,'Форма 1'!AP$7),2),"")</f>
        <v/>
      </c>
      <c r="Y178" s="53" t="str">
        <f>IF(ISNUMBER('Форма 1'!AQ178),ROUND('Форма 1'!$I178*VLOOKUP('Форма 1'!$G178,'Предельники 2022'!$B$4:$X$28,'Форма 1'!AQ$7),2),"")</f>
        <v/>
      </c>
      <c r="Z178" s="53" t="str">
        <f>IF(ISNUMBER('Форма 1'!AR178),ROUND('Форма 1'!$I178*VLOOKUP('Форма 1'!$G178,'Предельники 2022'!$B$4:$X$28,'Форма 1'!AR$7),2),"")</f>
        <v/>
      </c>
      <c r="AA178" s="55"/>
    </row>
    <row r="179" spans="1:27" ht="15.75" x14ac:dyDescent="0.25">
      <c r="A179" s="178">
        <f t="shared" si="18"/>
        <v>0</v>
      </c>
      <c r="B179" s="179" t="str">
        <f>IF(ISBLANK('Форма 1'!B179),"",'Форма 1'!B179)</f>
        <v/>
      </c>
      <c r="C179" s="38" t="str">
        <f>IF(ISBLANK('Форма 1'!C179),"",'Форма 1'!C179)</f>
        <v>Ординский муниципальный округ Пермского края</v>
      </c>
      <c r="D179" s="39">
        <f>IF(ISBLANK(C179),"Введите адрес",IF(C179='Форма 1'!C179,SUM(E179:K179,M179:S179,X179:AA179),"Ошибка в адресе!"))</f>
        <v>26834623.73</v>
      </c>
      <c r="E179" s="39">
        <f>SUM(E180:E182)</f>
        <v>268995.95</v>
      </c>
      <c r="F179" s="39">
        <f t="shared" ref="F179:Z179" si="24">SUM(F180:F182)</f>
        <v>0</v>
      </c>
      <c r="G179" s="39">
        <f t="shared" si="24"/>
        <v>0</v>
      </c>
      <c r="H179" s="39">
        <f t="shared" si="24"/>
        <v>0</v>
      </c>
      <c r="I179" s="39">
        <f t="shared" si="24"/>
        <v>0</v>
      </c>
      <c r="J179" s="39">
        <f t="shared" si="24"/>
        <v>0</v>
      </c>
      <c r="K179" s="39">
        <f t="shared" si="24"/>
        <v>0</v>
      </c>
      <c r="L179" s="145">
        <f t="shared" si="24"/>
        <v>0</v>
      </c>
      <c r="M179" s="39">
        <f t="shared" si="24"/>
        <v>0</v>
      </c>
      <c r="N179" s="39">
        <f t="shared" si="24"/>
        <v>16748370.24</v>
      </c>
      <c r="O179" s="39">
        <f t="shared" si="24"/>
        <v>0</v>
      </c>
      <c r="P179" s="39">
        <f t="shared" si="24"/>
        <v>9817257.5399999991</v>
      </c>
      <c r="Q179" s="39">
        <f t="shared" si="24"/>
        <v>0</v>
      </c>
      <c r="R179" s="39">
        <f t="shared" si="24"/>
        <v>0</v>
      </c>
      <c r="S179" s="39">
        <f t="shared" si="24"/>
        <v>0</v>
      </c>
      <c r="T179" s="39">
        <f t="shared" si="24"/>
        <v>0</v>
      </c>
      <c r="U179" s="39">
        <f t="shared" si="24"/>
        <v>0</v>
      </c>
      <c r="V179" s="39">
        <f t="shared" si="24"/>
        <v>0</v>
      </c>
      <c r="W179" s="39">
        <f t="shared" si="24"/>
        <v>0</v>
      </c>
      <c r="X179" s="39">
        <f t="shared" si="24"/>
        <v>0</v>
      </c>
      <c r="Y179" s="39">
        <f t="shared" si="24"/>
        <v>0</v>
      </c>
      <c r="Z179" s="39">
        <f t="shared" si="24"/>
        <v>0</v>
      </c>
      <c r="AA179" s="39"/>
    </row>
    <row r="180" spans="1:27" x14ac:dyDescent="0.25">
      <c r="A180" s="52">
        <f t="shared" si="18"/>
        <v>1</v>
      </c>
      <c r="B180" s="94" t="str">
        <f>IF(ISBLANK('Форма 1'!B180),"",'Форма 1'!B180)</f>
        <v>Ординский муниципальный округ Пермского края</v>
      </c>
      <c r="C180" s="161" t="str">
        <f>IF(ISBLANK('Форма 1'!C180),"",'Форма 1'!C180)</f>
        <v>с. Орда, ул. Новая, д. 4</v>
      </c>
      <c r="D180" s="51">
        <f>IF(ISBLANK(C180),"Введите адрес",IF(C180='Форма 1'!C180,SUM(E180:K180,M180:S180,X180:AA180),"Ошибка в адресе!"))</f>
        <v>3742151.48</v>
      </c>
      <c r="E180" s="53">
        <f>IF(ISNUMBER('Форма 1'!X180),ROUND('Форма 1'!$I180*VLOOKUP('Форма 1'!$G180,'Предельники 2022'!$B$4:$X$28,'Форма 1'!X$7),2),"")</f>
        <v>268995.95</v>
      </c>
      <c r="F180" s="53" t="str">
        <f>IF(ISNUMBER('Форма 1'!Y180),ROUND('Форма 1'!$I180*VLOOKUP('Форма 1'!$G180,'Предельники 2022'!$B$4:$X$28,'Форма 1'!Y$7),2),"")</f>
        <v/>
      </c>
      <c r="G180" s="53" t="str">
        <f>IF(ISNUMBER('Форма 1'!Z180),ROUND('Форма 1'!$I180*VLOOKUP('Форма 1'!$G180,'Предельники 2022'!$B$4:$X$28,'Форма 1'!Z$7),2),"")</f>
        <v/>
      </c>
      <c r="H180" s="53" t="str">
        <f>IF(ISNUMBER('Форма 1'!AA180),ROUND('Форма 1'!$I180*VLOOKUP('Форма 1'!$G180,'Предельники 2022'!$B$4:$X$28,'Форма 1'!AA$7),2),"")</f>
        <v/>
      </c>
      <c r="I180" s="53" t="str">
        <f>IF(ISNUMBER('Форма 1'!AB180),ROUND('Форма 1'!$I180*VLOOKUP('Форма 1'!$G180,'Предельники 2022'!$B$4:$X$28,'Форма 1'!AB$7),2),"")</f>
        <v/>
      </c>
      <c r="J180" s="53" t="str">
        <f>IF(ISNUMBER('Форма 1'!AC180),ROUND('Форма 1'!$I180*VLOOKUP('Форма 1'!$G180,'Предельники 2022'!$B$4:$X$28,'Форма 1'!AC$7),2),"")</f>
        <v/>
      </c>
      <c r="K180" s="53" t="str">
        <f>IF(ISNUMBER('Форма 1'!AD180),ROUND('Форма 1'!$I180*VLOOKUP('Форма 1'!$G180,'Предельники 2022'!$B$4:$X$28,'Форма 1'!AD$7),2),"")</f>
        <v/>
      </c>
      <c r="L180" s="54" t="str">
        <f>IF(ISBLANK('Форма 1'!AE180),"",'Форма 1'!AE180)</f>
        <v/>
      </c>
      <c r="M180" s="55" t="str">
        <f>IF(ISBLANK('Форма 1'!AF180),"",'Форма 1'!AF180)</f>
        <v/>
      </c>
      <c r="N180" s="53">
        <f>IF(ISNUMBER('Форма 1'!AG180),ROUND('Форма 1'!$I180*VLOOKUP('Форма 1'!$G180,'Предельники 2022'!$B$4:$X$28,'Форма 1'!AG$7),2),"")</f>
        <v>3473155.53</v>
      </c>
      <c r="O180" s="53" t="str">
        <f>IF(ISNUMBER('Форма 1'!$AH180),ROUND('Форма 1'!$I180*VLOOKUP('Форма 1'!$G180,'Предельники 2022'!$B$4:$X$28,'Форма 1'!$AH$7,0),2),"")</f>
        <v/>
      </c>
      <c r="P180" s="53" t="str">
        <f>IF(ISNUMBER('Форма 1'!$AI180),ROUND('Форма 1'!$I180*VLOOKUP('Форма 1'!$G180,'Предельники 2022'!$B$4:$X$28,'Форма 1'!$AI$7,0),2),"")</f>
        <v/>
      </c>
      <c r="Q180" s="53" t="str">
        <f>IF(ISNUMBER('Форма 1'!$AJ180),ROUND('Форма 1'!$I180*VLOOKUP('Форма 1'!$G180,'Предельники 2022'!$B$4:$X$28,'Форма 1'!$AJ$7,0),2),"")</f>
        <v/>
      </c>
      <c r="R180" s="53" t="str">
        <f>IF(ISNUMBER('Форма 1'!AK180),ROUND('Форма 1'!$I180*VLOOKUP('Форма 1'!$G180,'Предельники 2022'!$B$4:$X$28,'Форма 1'!AK$7),2),"")</f>
        <v/>
      </c>
      <c r="S180" s="55" t="str">
        <f t="shared" si="17"/>
        <v/>
      </c>
      <c r="T180" s="55" t="str">
        <f>IF(ISNUMBER('Форма 1'!AL180),INDEX('Предельники 2022'!$C$4:$X$28,MATCH('Форма 1'!$H180,'Предельники 2022'!$B$4:$B$28,0),MATCH(T$5,'Предельники 2022'!$C$3:$X$3,0)),"")</f>
        <v/>
      </c>
      <c r="U180" s="55" t="str">
        <f>IF(ISNUMBER('Форма 1'!AM180),INDEX('Предельники 2022'!$C$4:$X$28,MATCH('Форма 1'!$H180,'Предельники 2022'!$B$4:$B$28,0),MATCH(U$5,'Предельники 2022'!$C$3:$X$3,0)),"")</f>
        <v/>
      </c>
      <c r="V180" s="55" t="str">
        <f>IF(ISNUMBER('Форма 1'!AN180),INDEX('Предельники 2022'!$C$4:$X$28,MATCH('Форма 1'!$H180,'Предельники 2022'!$B$4:$B$28,0),MATCH(V$5,'Предельники 2022'!$C$3:$X$3,0)),"")</f>
        <v/>
      </c>
      <c r="W180" s="55" t="str">
        <f>IF(ISNUMBER('Форма 1'!AO180),INDEX('Предельники 2022'!$C$4:$X$28,MATCH('Форма 1'!$H180,'Предельники 2022'!$B$4:$B$28,0),MATCH(W$5,'Предельники 2022'!$C$3:$X$3,0)),"")</f>
        <v/>
      </c>
      <c r="X180" s="53" t="str">
        <f>IF(ISNUMBER('Форма 1'!AP180),ROUND('Форма 1'!$I180*VLOOKUP('Форма 1'!$G180,'Предельники 2022'!$B$4:$X$28,'Форма 1'!AP$7),2),"")</f>
        <v/>
      </c>
      <c r="Y180" s="53" t="str">
        <f>IF(ISNUMBER('Форма 1'!AQ180),ROUND('Форма 1'!$I180*VLOOKUP('Форма 1'!$G180,'Предельники 2022'!$B$4:$X$28,'Форма 1'!AQ$7),2),"")</f>
        <v/>
      </c>
      <c r="Z180" s="53" t="str">
        <f>IF(ISNUMBER('Форма 1'!AR180),ROUND('Форма 1'!$I180*VLOOKUP('Форма 1'!$G180,'Предельники 2022'!$B$4:$X$28,'Форма 1'!AR$7),2),"")</f>
        <v/>
      </c>
      <c r="AA180" s="55"/>
    </row>
    <row r="181" spans="1:27" x14ac:dyDescent="0.25">
      <c r="A181" s="52">
        <f t="shared" si="18"/>
        <v>2</v>
      </c>
      <c r="B181" s="94" t="str">
        <f>IF(ISBLANK('Форма 1'!B181),"",'Форма 1'!B181)</f>
        <v>Ординский муниципальный округ Пермского края</v>
      </c>
      <c r="C181" s="161" t="str">
        <f>IF(ISBLANK('Форма 1'!C181),"",'Форма 1'!C181)</f>
        <v>с. Орда, ул. Трактовая, д. 1Б</v>
      </c>
      <c r="D181" s="51">
        <f>IF(ISBLANK(C181),"Введите адрес",IF(C181='Форма 1'!C181,SUM(E181:K181,M181:S181,X181:AA181),"Ошибка в адресе!"))</f>
        <v>16327658.030000001</v>
      </c>
      <c r="E181" s="53" t="str">
        <f>IF(ISNUMBER('Форма 1'!X181),ROUND('Форма 1'!$I181*VLOOKUP('Форма 1'!$G181,'Предельники 2022'!$B$4:$X$28,'Форма 1'!X$7),2),"")</f>
        <v/>
      </c>
      <c r="F181" s="53" t="str">
        <f>IF(ISNUMBER('Форма 1'!Y181),ROUND('Форма 1'!$I181*VLOOKUP('Форма 1'!$G181,'Предельники 2022'!$B$4:$X$28,'Форма 1'!Y$7),2),"")</f>
        <v/>
      </c>
      <c r="G181" s="53" t="str">
        <f>IF(ISNUMBER('Форма 1'!Z181),ROUND('Форма 1'!$I181*VLOOKUP('Форма 1'!$G181,'Предельники 2022'!$B$4:$X$28,'Форма 1'!Z$7),2),"")</f>
        <v/>
      </c>
      <c r="H181" s="53" t="str">
        <f>IF(ISNUMBER('Форма 1'!AA181),ROUND('Форма 1'!$I181*VLOOKUP('Форма 1'!$G181,'Предельники 2022'!$B$4:$X$28,'Форма 1'!AA$7),2),"")</f>
        <v/>
      </c>
      <c r="I181" s="53" t="str">
        <f>IF(ISNUMBER('Форма 1'!AB181),ROUND('Форма 1'!$I181*VLOOKUP('Форма 1'!$G181,'Предельники 2022'!$B$4:$X$28,'Форма 1'!AB$7),2),"")</f>
        <v/>
      </c>
      <c r="J181" s="53" t="str">
        <f>IF(ISNUMBER('Форма 1'!AC181),ROUND('Форма 1'!$I181*VLOOKUP('Форма 1'!$G181,'Предельники 2022'!$B$4:$X$28,'Форма 1'!AC$7),2),"")</f>
        <v/>
      </c>
      <c r="K181" s="53" t="str">
        <f>IF(ISNUMBER('Форма 1'!AD181),ROUND('Форма 1'!$I181*VLOOKUP('Форма 1'!$G181,'Предельники 2022'!$B$4:$X$28,'Форма 1'!AD$7),2),"")</f>
        <v/>
      </c>
      <c r="L181" s="54" t="str">
        <f>IF(ISBLANK('Форма 1'!AE181),"",'Форма 1'!AE181)</f>
        <v/>
      </c>
      <c r="M181" s="55" t="str">
        <f>IF(ISBLANK('Форма 1'!AF181),"",'Форма 1'!AF181)</f>
        <v/>
      </c>
      <c r="N181" s="53">
        <f>IF(ISNUMBER('Форма 1'!AG181),ROUND('Форма 1'!$I181*VLOOKUP('Форма 1'!$G181,'Предельники 2022'!$B$4:$X$28,'Форма 1'!AG$7),2),"")</f>
        <v>9386312.7200000007</v>
      </c>
      <c r="O181" s="53" t="str">
        <f>IF(ISNUMBER('Форма 1'!$AH181),ROUND('Форма 1'!$I181*VLOOKUP('Форма 1'!$G181,'Предельники 2022'!$B$4:$X$28,'Форма 1'!$AH$7,0),2),"")</f>
        <v/>
      </c>
      <c r="P181" s="53">
        <f>IF(ISNUMBER('Форма 1'!$AI181),ROUND('Форма 1'!$I181*VLOOKUP('Форма 1'!$G181,'Предельники 2022'!$B$4:$X$28,'Форма 1'!$AI$7,0),2),"")</f>
        <v>6941345.3099999996</v>
      </c>
      <c r="Q181" s="53" t="str">
        <f>IF(ISNUMBER('Форма 1'!$AJ181),ROUND('Форма 1'!$I181*VLOOKUP('Форма 1'!$G181,'Предельники 2022'!$B$4:$X$28,'Форма 1'!$AJ$7,0),2),"")</f>
        <v/>
      </c>
      <c r="R181" s="53" t="str">
        <f>IF(ISNUMBER('Форма 1'!AK181),ROUND('Форма 1'!$I181*VLOOKUP('Форма 1'!$G181,'Предельники 2022'!$B$4:$X$28,'Форма 1'!AK$7),2),"")</f>
        <v/>
      </c>
      <c r="S181" s="55" t="str">
        <f t="shared" si="17"/>
        <v/>
      </c>
      <c r="T181" s="55" t="str">
        <f>IF(ISNUMBER('Форма 1'!AL181),INDEX('Предельники 2022'!$C$4:$X$28,MATCH('Форма 1'!$H181,'Предельники 2022'!$B$4:$B$28,0),MATCH(T$5,'Предельники 2022'!$C$3:$X$3,0)),"")</f>
        <v/>
      </c>
      <c r="U181" s="55" t="str">
        <f>IF(ISNUMBER('Форма 1'!AM181),INDEX('Предельники 2022'!$C$4:$X$28,MATCH('Форма 1'!$H181,'Предельники 2022'!$B$4:$B$28,0),MATCH(U$5,'Предельники 2022'!$C$3:$X$3,0)),"")</f>
        <v/>
      </c>
      <c r="V181" s="55" t="str">
        <f>IF(ISNUMBER('Форма 1'!AN181),INDEX('Предельники 2022'!$C$4:$X$28,MATCH('Форма 1'!$H181,'Предельники 2022'!$B$4:$B$28,0),MATCH(V$5,'Предельники 2022'!$C$3:$X$3,0)),"")</f>
        <v/>
      </c>
      <c r="W181" s="55" t="str">
        <f>IF(ISNUMBER('Форма 1'!AO181),INDEX('Предельники 2022'!$C$4:$X$28,MATCH('Форма 1'!$H181,'Предельники 2022'!$B$4:$B$28,0),MATCH(W$5,'Предельники 2022'!$C$3:$X$3,0)),"")</f>
        <v/>
      </c>
      <c r="X181" s="53" t="str">
        <f>IF(ISNUMBER('Форма 1'!AP181),ROUND('Форма 1'!$I181*VLOOKUP('Форма 1'!$G181,'Предельники 2022'!$B$4:$X$28,'Форма 1'!AP$7),2),"")</f>
        <v/>
      </c>
      <c r="Y181" s="53" t="str">
        <f>IF(ISNUMBER('Форма 1'!AQ181),ROUND('Форма 1'!$I181*VLOOKUP('Форма 1'!$G181,'Предельники 2022'!$B$4:$X$28,'Форма 1'!AQ$7),2),"")</f>
        <v/>
      </c>
      <c r="Z181" s="53" t="str">
        <f>IF(ISNUMBER('Форма 1'!AR181),ROUND('Форма 1'!$I181*VLOOKUP('Форма 1'!$G181,'Предельники 2022'!$B$4:$X$28,'Форма 1'!AR$7),2),"")</f>
        <v/>
      </c>
      <c r="AA181" s="55"/>
    </row>
    <row r="182" spans="1:27" x14ac:dyDescent="0.25">
      <c r="A182" s="52">
        <f t="shared" si="18"/>
        <v>3</v>
      </c>
      <c r="B182" s="94" t="str">
        <f>IF(ISBLANK('Форма 1'!B182),"",'Форма 1'!B182)</f>
        <v>Ординский муниципальный округ Пермского края</v>
      </c>
      <c r="C182" s="161" t="str">
        <f>IF(ISBLANK('Форма 1'!C182),"",'Форма 1'!C182)</f>
        <v>с. Орда, ул. Трактовая, д. 8</v>
      </c>
      <c r="D182" s="51">
        <f>IF(ISBLANK(C182),"Введите адрес",IF(C182='Форма 1'!C182,SUM(E182:K182,M182:S182,X182:AA182),"Ошибка в адресе!"))</f>
        <v>6764814.2200000007</v>
      </c>
      <c r="E182" s="53" t="str">
        <f>IF(ISNUMBER('Форма 1'!X182),ROUND('Форма 1'!$I182*VLOOKUP('Форма 1'!$G182,'Предельники 2022'!$B$4:$X$28,'Форма 1'!X$7),2),"")</f>
        <v/>
      </c>
      <c r="F182" s="53" t="str">
        <f>IF(ISNUMBER('Форма 1'!Y182),ROUND('Форма 1'!$I182*VLOOKUP('Форма 1'!$G182,'Предельники 2022'!$B$4:$X$28,'Форма 1'!Y$7),2),"")</f>
        <v/>
      </c>
      <c r="G182" s="53" t="str">
        <f>IF(ISNUMBER('Форма 1'!Z182),ROUND('Форма 1'!$I182*VLOOKUP('Форма 1'!$G182,'Предельники 2022'!$B$4:$X$28,'Форма 1'!Z$7),2),"")</f>
        <v/>
      </c>
      <c r="H182" s="53" t="str">
        <f>IF(ISNUMBER('Форма 1'!AA182),ROUND('Форма 1'!$I182*VLOOKUP('Форма 1'!$G182,'Предельники 2022'!$B$4:$X$28,'Форма 1'!AA$7),2),"")</f>
        <v/>
      </c>
      <c r="I182" s="53" t="str">
        <f>IF(ISNUMBER('Форма 1'!AB182),ROUND('Форма 1'!$I182*VLOOKUP('Форма 1'!$G182,'Предельники 2022'!$B$4:$X$28,'Форма 1'!AB$7),2),"")</f>
        <v/>
      </c>
      <c r="J182" s="53" t="str">
        <f>IF(ISNUMBER('Форма 1'!AC182),ROUND('Форма 1'!$I182*VLOOKUP('Форма 1'!$G182,'Предельники 2022'!$B$4:$X$28,'Форма 1'!AC$7),2),"")</f>
        <v/>
      </c>
      <c r="K182" s="53" t="str">
        <f>IF(ISNUMBER('Форма 1'!AD182),ROUND('Форма 1'!$I182*VLOOKUP('Форма 1'!$G182,'Предельники 2022'!$B$4:$X$28,'Форма 1'!AD$7),2),"")</f>
        <v/>
      </c>
      <c r="L182" s="54" t="str">
        <f>IF(ISBLANK('Форма 1'!AE182),"",'Форма 1'!AE182)</f>
        <v/>
      </c>
      <c r="M182" s="55" t="str">
        <f>IF(ISBLANK('Форма 1'!AF182),"",'Форма 1'!AF182)</f>
        <v/>
      </c>
      <c r="N182" s="53">
        <f>IF(ISNUMBER('Форма 1'!AG182),ROUND('Форма 1'!$I182*VLOOKUP('Форма 1'!$G182,'Предельники 2022'!$B$4:$X$28,'Форма 1'!AG$7),2),"")</f>
        <v>3888901.99</v>
      </c>
      <c r="O182" s="53" t="str">
        <f>IF(ISNUMBER('Форма 1'!$AH182),ROUND('Форма 1'!$I182*VLOOKUP('Форма 1'!$G182,'Предельники 2022'!$B$4:$X$28,'Форма 1'!$AH$7,0),2),"")</f>
        <v/>
      </c>
      <c r="P182" s="53">
        <f>IF(ISNUMBER('Форма 1'!$AI182),ROUND('Форма 1'!$I182*VLOOKUP('Форма 1'!$G182,'Предельники 2022'!$B$4:$X$28,'Форма 1'!$AI$7,0),2),"")</f>
        <v>2875912.23</v>
      </c>
      <c r="Q182" s="53" t="str">
        <f>IF(ISNUMBER('Форма 1'!$AJ182),ROUND('Форма 1'!$I182*VLOOKUP('Форма 1'!$G182,'Предельники 2022'!$B$4:$X$28,'Форма 1'!$AJ$7,0),2),"")</f>
        <v/>
      </c>
      <c r="R182" s="53" t="str">
        <f>IF(ISNUMBER('Форма 1'!AK182),ROUND('Форма 1'!$I182*VLOOKUP('Форма 1'!$G182,'Предельники 2022'!$B$4:$X$28,'Форма 1'!AK$7),2),"")</f>
        <v/>
      </c>
      <c r="S182" s="55" t="str">
        <f t="shared" si="17"/>
        <v/>
      </c>
      <c r="T182" s="55" t="str">
        <f>IF(ISNUMBER('Форма 1'!AL182),INDEX('Предельники 2022'!$C$4:$X$28,MATCH('Форма 1'!$H182,'Предельники 2022'!$B$4:$B$28,0),MATCH(T$5,'Предельники 2022'!$C$3:$X$3,0)),"")</f>
        <v/>
      </c>
      <c r="U182" s="55" t="str">
        <f>IF(ISNUMBER('Форма 1'!AM182),INDEX('Предельники 2022'!$C$4:$X$28,MATCH('Форма 1'!$H182,'Предельники 2022'!$B$4:$B$28,0),MATCH(U$5,'Предельники 2022'!$C$3:$X$3,0)),"")</f>
        <v/>
      </c>
      <c r="V182" s="55" t="str">
        <f>IF(ISNUMBER('Форма 1'!AN182),INDEX('Предельники 2022'!$C$4:$X$28,MATCH('Форма 1'!$H182,'Предельники 2022'!$B$4:$B$28,0),MATCH(V$5,'Предельники 2022'!$C$3:$X$3,0)),"")</f>
        <v/>
      </c>
      <c r="W182" s="55" t="str">
        <f>IF(ISNUMBER('Форма 1'!AO182),INDEX('Предельники 2022'!$C$4:$X$28,MATCH('Форма 1'!$H182,'Предельники 2022'!$B$4:$B$28,0),MATCH(W$5,'Предельники 2022'!$C$3:$X$3,0)),"")</f>
        <v/>
      </c>
      <c r="X182" s="53" t="str">
        <f>IF(ISNUMBER('Форма 1'!AP182),ROUND('Форма 1'!$I182*VLOOKUP('Форма 1'!$G182,'Предельники 2022'!$B$4:$X$28,'Форма 1'!AP$7),2),"")</f>
        <v/>
      </c>
      <c r="Y182" s="53" t="str">
        <f>IF(ISNUMBER('Форма 1'!AQ182),ROUND('Форма 1'!$I182*VLOOKUP('Форма 1'!$G182,'Предельники 2022'!$B$4:$X$28,'Форма 1'!AQ$7),2),"")</f>
        <v/>
      </c>
      <c r="Z182" s="53" t="str">
        <f>IF(ISNUMBER('Форма 1'!AR182),ROUND('Форма 1'!$I182*VLOOKUP('Форма 1'!$G182,'Предельники 2022'!$B$4:$X$28,'Форма 1'!AR$7),2),"")</f>
        <v/>
      </c>
      <c r="AA182" s="55"/>
    </row>
    <row r="183" spans="1:27" ht="15.75" x14ac:dyDescent="0.25">
      <c r="A183" s="178">
        <f t="shared" si="18"/>
        <v>0</v>
      </c>
      <c r="B183" s="179" t="str">
        <f>IF(ISBLANK('Форма 1'!B183),"",'Форма 1'!B183)</f>
        <v/>
      </c>
      <c r="C183" s="38" t="str">
        <f>IF(ISBLANK('Форма 1'!C183),"",'Форма 1'!C183)</f>
        <v>Пермский муниципальный район Пермского края</v>
      </c>
      <c r="D183" s="39">
        <f>IF(ISBLANK(C183),"Введите адрес",IF(C183='Форма 1'!C183,SUM(E183:K183,M183:S183,X183:AA183),"Ошибка в адресе!"))</f>
        <v>869092.3</v>
      </c>
      <c r="E183" s="39">
        <f>SUM(E184:E185)</f>
        <v>869092.3</v>
      </c>
      <c r="F183" s="39">
        <f t="shared" ref="F183:Z183" si="25">SUM(F184:F185)</f>
        <v>0</v>
      </c>
      <c r="G183" s="39">
        <f t="shared" si="25"/>
        <v>0</v>
      </c>
      <c r="H183" s="39">
        <f t="shared" si="25"/>
        <v>0</v>
      </c>
      <c r="I183" s="39">
        <f t="shared" si="25"/>
        <v>0</v>
      </c>
      <c r="J183" s="39">
        <f t="shared" si="25"/>
        <v>0</v>
      </c>
      <c r="K183" s="39">
        <f t="shared" si="25"/>
        <v>0</v>
      </c>
      <c r="L183" s="145">
        <f t="shared" si="25"/>
        <v>0</v>
      </c>
      <c r="M183" s="39">
        <f t="shared" si="25"/>
        <v>0</v>
      </c>
      <c r="N183" s="39">
        <f t="shared" si="25"/>
        <v>0</v>
      </c>
      <c r="O183" s="39">
        <f t="shared" si="25"/>
        <v>0</v>
      </c>
      <c r="P183" s="39">
        <f t="shared" si="25"/>
        <v>0</v>
      </c>
      <c r="Q183" s="39">
        <f t="shared" si="25"/>
        <v>0</v>
      </c>
      <c r="R183" s="39">
        <f t="shared" si="25"/>
        <v>0</v>
      </c>
      <c r="S183" s="39">
        <f t="shared" si="25"/>
        <v>0</v>
      </c>
      <c r="T183" s="39">
        <f t="shared" si="25"/>
        <v>0</v>
      </c>
      <c r="U183" s="39">
        <f t="shared" si="25"/>
        <v>0</v>
      </c>
      <c r="V183" s="39">
        <f t="shared" si="25"/>
        <v>0</v>
      </c>
      <c r="W183" s="39">
        <f t="shared" si="25"/>
        <v>0</v>
      </c>
      <c r="X183" s="39">
        <f t="shared" si="25"/>
        <v>0</v>
      </c>
      <c r="Y183" s="39">
        <f t="shared" si="25"/>
        <v>0</v>
      </c>
      <c r="Z183" s="39">
        <f t="shared" si="25"/>
        <v>0</v>
      </c>
      <c r="AA183" s="39"/>
    </row>
    <row r="184" spans="1:27" x14ac:dyDescent="0.25">
      <c r="A184" s="52">
        <f t="shared" si="18"/>
        <v>1</v>
      </c>
      <c r="B184" s="94" t="str">
        <f>IF(ISBLANK('Форма 1'!B184),"",'Форма 1'!B184)</f>
        <v>Пермский муниципальный район Пермского края</v>
      </c>
      <c r="C184" s="161" t="str">
        <f>IF(ISBLANK('Форма 1'!C184),"",'Форма 1'!C184)</f>
        <v>п. Красный Восход, ул. Зеленинская, д. 6А</v>
      </c>
      <c r="D184" s="51">
        <f>IF(ISBLANK(C184),"Введите адрес",IF(C184='Форма 1'!C184,SUM(E184:K184,M184:S184,X184:AA184),"Ошибка в адресе!"))</f>
        <v>348347.53</v>
      </c>
      <c r="E184" s="53">
        <f>IF(ISNUMBER('Форма 1'!X184),ROUND('Форма 1'!$I184*VLOOKUP('Форма 1'!$G184,'Предельники 2022'!$B$4:$X$28,'Форма 1'!X$7),2),"")</f>
        <v>348347.53</v>
      </c>
      <c r="F184" s="53" t="str">
        <f>IF(ISNUMBER('Форма 1'!Y184),ROUND('Форма 1'!$I184*VLOOKUP('Форма 1'!$G184,'Предельники 2022'!$B$4:$X$28,'Форма 1'!Y$7),2),"")</f>
        <v/>
      </c>
      <c r="G184" s="53" t="str">
        <f>IF(ISNUMBER('Форма 1'!Z184),ROUND('Форма 1'!$I184*VLOOKUP('Форма 1'!$G184,'Предельники 2022'!$B$4:$X$28,'Форма 1'!Z$7),2),"")</f>
        <v/>
      </c>
      <c r="H184" s="53" t="str">
        <f>IF(ISNUMBER('Форма 1'!AA184),ROUND('Форма 1'!$I184*VLOOKUP('Форма 1'!$G184,'Предельники 2022'!$B$4:$X$28,'Форма 1'!AA$7),2),"")</f>
        <v/>
      </c>
      <c r="I184" s="53" t="str">
        <f>IF(ISNUMBER('Форма 1'!AB184),ROUND('Форма 1'!$I184*VLOOKUP('Форма 1'!$G184,'Предельники 2022'!$B$4:$X$28,'Форма 1'!AB$7),2),"")</f>
        <v/>
      </c>
      <c r="J184" s="53" t="str">
        <f>IF(ISNUMBER('Форма 1'!AC184),ROUND('Форма 1'!$I184*VLOOKUP('Форма 1'!$G184,'Предельники 2022'!$B$4:$X$28,'Форма 1'!AC$7),2),"")</f>
        <v/>
      </c>
      <c r="K184" s="53" t="str">
        <f>IF(ISNUMBER('Форма 1'!AD184),ROUND('Форма 1'!$I184*VLOOKUP('Форма 1'!$G184,'Предельники 2022'!$B$4:$X$28,'Форма 1'!AD$7),2),"")</f>
        <v/>
      </c>
      <c r="L184" s="54" t="str">
        <f>IF(ISBLANK('Форма 1'!AE184),"",'Форма 1'!AE184)</f>
        <v/>
      </c>
      <c r="M184" s="55" t="str">
        <f>IF(ISBLANK('Форма 1'!AF184),"",'Форма 1'!AF184)</f>
        <v/>
      </c>
      <c r="N184" s="53" t="str">
        <f>IF(ISNUMBER('Форма 1'!AG184),ROUND('Форма 1'!$I184*VLOOKUP('Форма 1'!$G184,'Предельники 2022'!$B$4:$X$28,'Форма 1'!AG$7),2),"")</f>
        <v/>
      </c>
      <c r="O184" s="53" t="str">
        <f>IF(ISNUMBER('Форма 1'!$AH184),ROUND('Форма 1'!$I184*VLOOKUP('Форма 1'!$G184,'Предельники 2022'!$B$4:$X$28,'Форма 1'!$AH$7,0),2),"")</f>
        <v/>
      </c>
      <c r="P184" s="53" t="str">
        <f>IF(ISNUMBER('Форма 1'!$AI184),ROUND('Форма 1'!$I184*VLOOKUP('Форма 1'!$G184,'Предельники 2022'!$B$4:$X$28,'Форма 1'!$AI$7,0),2),"")</f>
        <v/>
      </c>
      <c r="Q184" s="53" t="str">
        <f>IF(ISNUMBER('Форма 1'!$AJ184),ROUND('Форма 1'!$I184*VLOOKUP('Форма 1'!$G184,'Предельники 2022'!$B$4:$X$28,'Форма 1'!$AJ$7,0),2),"")</f>
        <v/>
      </c>
      <c r="R184" s="53" t="str">
        <f>IF(ISNUMBER('Форма 1'!AK184),ROUND('Форма 1'!$I184*VLOOKUP('Форма 1'!$G184,'Предельники 2022'!$B$4:$X$28,'Форма 1'!AK$7),2),"")</f>
        <v/>
      </c>
      <c r="S184" s="55" t="str">
        <f t="shared" si="17"/>
        <v/>
      </c>
      <c r="T184" s="55" t="str">
        <f>IF(ISNUMBER('Форма 1'!AL184),INDEX('Предельники 2022'!$C$4:$X$28,MATCH('Форма 1'!$H184,'Предельники 2022'!$B$4:$B$28,0),MATCH(T$5,'Предельники 2022'!$C$3:$X$3,0)),"")</f>
        <v/>
      </c>
      <c r="U184" s="55" t="str">
        <f>IF(ISNUMBER('Форма 1'!AM184),INDEX('Предельники 2022'!$C$4:$X$28,MATCH('Форма 1'!$H184,'Предельники 2022'!$B$4:$B$28,0),MATCH(U$5,'Предельники 2022'!$C$3:$X$3,0)),"")</f>
        <v/>
      </c>
      <c r="V184" s="55" t="str">
        <f>IF(ISNUMBER('Форма 1'!AN184),INDEX('Предельники 2022'!$C$4:$X$28,MATCH('Форма 1'!$H184,'Предельники 2022'!$B$4:$B$28,0),MATCH(V$5,'Предельники 2022'!$C$3:$X$3,0)),"")</f>
        <v/>
      </c>
      <c r="W184" s="55" t="str">
        <f>IF(ISNUMBER('Форма 1'!AO184),INDEX('Предельники 2022'!$C$4:$X$28,MATCH('Форма 1'!$H184,'Предельники 2022'!$B$4:$B$28,0),MATCH(W$5,'Предельники 2022'!$C$3:$X$3,0)),"")</f>
        <v/>
      </c>
      <c r="X184" s="53" t="str">
        <f>IF(ISNUMBER('Форма 1'!AP184),ROUND('Форма 1'!$I184*VLOOKUP('Форма 1'!$G184,'Предельники 2022'!$B$4:$X$28,'Форма 1'!AP$7),2),"")</f>
        <v/>
      </c>
      <c r="Y184" s="53" t="str">
        <f>IF(ISNUMBER('Форма 1'!AQ184),ROUND('Форма 1'!$I184*VLOOKUP('Форма 1'!$G184,'Предельники 2022'!$B$4:$X$28,'Форма 1'!AQ$7),2),"")</f>
        <v/>
      </c>
      <c r="Z184" s="53" t="str">
        <f>IF(ISNUMBER('Форма 1'!AR184),ROUND('Форма 1'!$I184*VLOOKUP('Форма 1'!$G184,'Предельники 2022'!$B$4:$X$28,'Форма 1'!AR$7),2),"")</f>
        <v/>
      </c>
      <c r="AA184" s="55"/>
    </row>
    <row r="185" spans="1:27" x14ac:dyDescent="0.25">
      <c r="A185" s="52">
        <f t="shared" si="18"/>
        <v>2</v>
      </c>
      <c r="B185" s="94" t="str">
        <f>IF(ISBLANK('Форма 1'!B185),"",'Форма 1'!B185)</f>
        <v>Пермский муниципальный район Пермского края</v>
      </c>
      <c r="C185" s="161" t="str">
        <f>IF(ISBLANK('Форма 1'!C185),"",'Форма 1'!C185)</f>
        <v>п. Юго-Камский, ул. Сибирская, д. 21</v>
      </c>
      <c r="D185" s="51">
        <f>IF(ISBLANK(C185),"Введите адрес",IF(C185='Форма 1'!C185,SUM(E185:K185,M185:S185,X185:AA185),"Ошибка в адресе!"))</f>
        <v>520744.77</v>
      </c>
      <c r="E185" s="53">
        <f>IF(ISNUMBER('Форма 1'!X185),ROUND('Форма 1'!$I185*VLOOKUP('Форма 1'!$G185,'Предельники 2022'!$B$4:$X$28,'Форма 1'!X$7),2),"")</f>
        <v>520744.77</v>
      </c>
      <c r="F185" s="53" t="str">
        <f>IF(ISNUMBER('Форма 1'!Y185),ROUND('Форма 1'!$I185*VLOOKUP('Форма 1'!$G185,'Предельники 2022'!$B$4:$X$28,'Форма 1'!Y$7),2),"")</f>
        <v/>
      </c>
      <c r="G185" s="53" t="str">
        <f>IF(ISNUMBER('Форма 1'!Z185),ROUND('Форма 1'!$I185*VLOOKUP('Форма 1'!$G185,'Предельники 2022'!$B$4:$X$28,'Форма 1'!Z$7),2),"")</f>
        <v/>
      </c>
      <c r="H185" s="53" t="str">
        <f>IF(ISNUMBER('Форма 1'!AA185),ROUND('Форма 1'!$I185*VLOOKUP('Форма 1'!$G185,'Предельники 2022'!$B$4:$X$28,'Форма 1'!AA$7),2),"")</f>
        <v/>
      </c>
      <c r="I185" s="53" t="str">
        <f>IF(ISNUMBER('Форма 1'!AB185),ROUND('Форма 1'!$I185*VLOOKUP('Форма 1'!$G185,'Предельники 2022'!$B$4:$X$28,'Форма 1'!AB$7),2),"")</f>
        <v/>
      </c>
      <c r="J185" s="53" t="str">
        <f>IF(ISNUMBER('Форма 1'!AC185),ROUND('Форма 1'!$I185*VLOOKUP('Форма 1'!$G185,'Предельники 2022'!$B$4:$X$28,'Форма 1'!AC$7),2),"")</f>
        <v/>
      </c>
      <c r="K185" s="53" t="str">
        <f>IF(ISNUMBER('Форма 1'!AD185),ROUND('Форма 1'!$I185*VLOOKUP('Форма 1'!$G185,'Предельники 2022'!$B$4:$X$28,'Форма 1'!AD$7),2),"")</f>
        <v/>
      </c>
      <c r="L185" s="54" t="str">
        <f>IF(ISBLANK('Форма 1'!AE185),"",'Форма 1'!AE185)</f>
        <v/>
      </c>
      <c r="M185" s="55" t="str">
        <f>IF(ISBLANK('Форма 1'!AF185),"",'Форма 1'!AF185)</f>
        <v/>
      </c>
      <c r="N185" s="53" t="str">
        <f>IF(ISNUMBER('Форма 1'!AG185),ROUND('Форма 1'!$I185*VLOOKUP('Форма 1'!$G185,'Предельники 2022'!$B$4:$X$28,'Форма 1'!AG$7),2),"")</f>
        <v/>
      </c>
      <c r="O185" s="53" t="str">
        <f>IF(ISNUMBER('Форма 1'!$AH185),ROUND('Форма 1'!$I185*VLOOKUP('Форма 1'!$G185,'Предельники 2022'!$B$4:$X$28,'Форма 1'!$AH$7,0),2),"")</f>
        <v/>
      </c>
      <c r="P185" s="53" t="str">
        <f>IF(ISNUMBER('Форма 1'!$AI185),ROUND('Форма 1'!$I185*VLOOKUP('Форма 1'!$G185,'Предельники 2022'!$B$4:$X$28,'Форма 1'!$AI$7,0),2),"")</f>
        <v/>
      </c>
      <c r="Q185" s="53" t="str">
        <f>IF(ISNUMBER('Форма 1'!$AJ185),ROUND('Форма 1'!$I185*VLOOKUP('Форма 1'!$G185,'Предельники 2022'!$B$4:$X$28,'Форма 1'!$AJ$7,0),2),"")</f>
        <v/>
      </c>
      <c r="R185" s="53" t="str">
        <f>IF(ISNUMBER('Форма 1'!AK185),ROUND('Форма 1'!$I185*VLOOKUP('Форма 1'!$G185,'Предельники 2022'!$B$4:$X$28,'Форма 1'!AK$7),2),"")</f>
        <v/>
      </c>
      <c r="S185" s="55" t="str">
        <f t="shared" si="17"/>
        <v/>
      </c>
      <c r="T185" s="55" t="str">
        <f>IF(ISNUMBER('Форма 1'!AL185),INDEX('Предельники 2022'!$C$4:$X$28,MATCH('Форма 1'!$H185,'Предельники 2022'!$B$4:$B$28,0),MATCH(T$5,'Предельники 2022'!$C$3:$X$3,0)),"")</f>
        <v/>
      </c>
      <c r="U185" s="55" t="str">
        <f>IF(ISNUMBER('Форма 1'!AM185),INDEX('Предельники 2022'!$C$4:$X$28,MATCH('Форма 1'!$H185,'Предельники 2022'!$B$4:$B$28,0),MATCH(U$5,'Предельники 2022'!$C$3:$X$3,0)),"")</f>
        <v/>
      </c>
      <c r="V185" s="55" t="str">
        <f>IF(ISNUMBER('Форма 1'!AN185),INDEX('Предельники 2022'!$C$4:$X$28,MATCH('Форма 1'!$H185,'Предельники 2022'!$B$4:$B$28,0),MATCH(V$5,'Предельники 2022'!$C$3:$X$3,0)),"")</f>
        <v/>
      </c>
      <c r="W185" s="55" t="str">
        <f>IF(ISNUMBER('Форма 1'!AO185),INDEX('Предельники 2022'!$C$4:$X$28,MATCH('Форма 1'!$H185,'Предельники 2022'!$B$4:$B$28,0),MATCH(W$5,'Предельники 2022'!$C$3:$X$3,0)),"")</f>
        <v/>
      </c>
      <c r="X185" s="53" t="str">
        <f>IF(ISNUMBER('Форма 1'!AP185),ROUND('Форма 1'!$I185*VLOOKUP('Форма 1'!$G185,'Предельники 2022'!$B$4:$X$28,'Форма 1'!AP$7),2),"")</f>
        <v/>
      </c>
      <c r="Y185" s="53" t="str">
        <f>IF(ISNUMBER('Форма 1'!AQ185),ROUND('Форма 1'!$I185*VLOOKUP('Форма 1'!$G185,'Предельники 2022'!$B$4:$X$28,'Форма 1'!AQ$7),2),"")</f>
        <v/>
      </c>
      <c r="Z185" s="53" t="str">
        <f>IF(ISNUMBER('Форма 1'!AR185),ROUND('Форма 1'!$I185*VLOOKUP('Форма 1'!$G185,'Предельники 2022'!$B$4:$X$28,'Форма 1'!AR$7),2),"")</f>
        <v/>
      </c>
      <c r="AA185" s="55"/>
    </row>
    <row r="186" spans="1:27" ht="15.75" x14ac:dyDescent="0.25">
      <c r="A186" s="178">
        <f t="shared" si="18"/>
        <v>0</v>
      </c>
      <c r="B186" s="179" t="str">
        <f>IF(ISBLANK('Форма 1'!B186),"",'Форма 1'!B186)</f>
        <v/>
      </c>
      <c r="C186" s="38" t="str">
        <f>IF(ISBLANK('Форма 1'!C186),"",'Форма 1'!C186)</f>
        <v>Соликамский городской округ Пермского края</v>
      </c>
      <c r="D186" s="39">
        <f>IF(ISBLANK(C186),"Введите адрес",IF(C186='Форма 1'!C186,SUM(E186:K186,M186:S186,X186:AA186),"Ошибка в адресе!"))</f>
        <v>92751806.649999991</v>
      </c>
      <c r="E186" s="39">
        <f>SUM(E187:E195)</f>
        <v>3465636.02</v>
      </c>
      <c r="F186" s="39">
        <f t="shared" ref="F186:Z186" si="26">SUM(F187:F195)</f>
        <v>22041914.879999999</v>
      </c>
      <c r="G186" s="39">
        <f t="shared" si="26"/>
        <v>0</v>
      </c>
      <c r="H186" s="39">
        <f t="shared" si="26"/>
        <v>1658316.09</v>
      </c>
      <c r="I186" s="39">
        <f t="shared" si="26"/>
        <v>0</v>
      </c>
      <c r="J186" s="39">
        <f t="shared" si="26"/>
        <v>3228949.01</v>
      </c>
      <c r="K186" s="39">
        <f t="shared" si="26"/>
        <v>1520965.16</v>
      </c>
      <c r="L186" s="145">
        <f t="shared" si="26"/>
        <v>0</v>
      </c>
      <c r="M186" s="39">
        <f t="shared" si="26"/>
        <v>0</v>
      </c>
      <c r="N186" s="39">
        <f t="shared" si="26"/>
        <v>33492766.870000001</v>
      </c>
      <c r="O186" s="39">
        <f t="shared" si="26"/>
        <v>18661447.880000003</v>
      </c>
      <c r="P186" s="39">
        <f t="shared" si="26"/>
        <v>0</v>
      </c>
      <c r="Q186" s="39">
        <f t="shared" si="26"/>
        <v>0</v>
      </c>
      <c r="R186" s="39">
        <f t="shared" si="26"/>
        <v>8681810.7400000002</v>
      </c>
      <c r="S186" s="39">
        <f t="shared" si="26"/>
        <v>0</v>
      </c>
      <c r="T186" s="39">
        <f t="shared" si="26"/>
        <v>0</v>
      </c>
      <c r="U186" s="39">
        <f t="shared" si="26"/>
        <v>0</v>
      </c>
      <c r="V186" s="39">
        <f t="shared" si="26"/>
        <v>0</v>
      </c>
      <c r="W186" s="39">
        <f t="shared" si="26"/>
        <v>0</v>
      </c>
      <c r="X186" s="39">
        <f t="shared" si="26"/>
        <v>0</v>
      </c>
      <c r="Y186" s="39">
        <f t="shared" si="26"/>
        <v>0</v>
      </c>
      <c r="Z186" s="39">
        <f t="shared" si="26"/>
        <v>0</v>
      </c>
      <c r="AA186" s="39"/>
    </row>
    <row r="187" spans="1:27" x14ac:dyDescent="0.25">
      <c r="A187" s="52">
        <f t="shared" si="18"/>
        <v>1</v>
      </c>
      <c r="B187" s="94" t="str">
        <f>IF(ISBLANK('Форма 1'!B187),"",'Форма 1'!B187)</f>
        <v>Соликамский городской округ Пермского края</v>
      </c>
      <c r="C187" s="161" t="str">
        <f>IF(ISBLANK('Форма 1'!C187),"",'Форма 1'!C187)</f>
        <v>г. Соликамск, ул. Белинского, д. 14</v>
      </c>
      <c r="D187" s="51">
        <f>IF(ISBLANK(C187),"Введите адрес",IF(C187='Форма 1'!C187,SUM(E187:K187,M187:S187,X187:AA187),"Ошибка в адресе!"))</f>
        <v>5600630.54</v>
      </c>
      <c r="E187" s="53" t="str">
        <f>IF(ISNUMBER('Форма 1'!X187),ROUND('Форма 1'!$I187*VLOOKUP('Форма 1'!$G187,'Предельники 2022'!$B$4:$X$28,'Форма 1'!X$7),2),"")</f>
        <v/>
      </c>
      <c r="F187" s="53" t="str">
        <f>IF(ISNUMBER('Форма 1'!Y187),ROUND('Форма 1'!$I187*VLOOKUP('Форма 1'!$G187,'Предельники 2022'!$B$4:$X$28,'Форма 1'!Y$7),2),"")</f>
        <v/>
      </c>
      <c r="G187" s="53" t="str">
        <f>IF(ISNUMBER('Форма 1'!Z187),ROUND('Форма 1'!$I187*VLOOKUP('Форма 1'!$G187,'Предельники 2022'!$B$4:$X$28,'Форма 1'!Z$7),2),"")</f>
        <v/>
      </c>
      <c r="H187" s="53" t="str">
        <f>IF(ISNUMBER('Форма 1'!AA187),ROUND('Форма 1'!$I187*VLOOKUP('Форма 1'!$G187,'Предельники 2022'!$B$4:$X$28,'Форма 1'!AA$7),2),"")</f>
        <v/>
      </c>
      <c r="I187" s="53" t="str">
        <f>IF(ISNUMBER('Форма 1'!AB187),ROUND('Форма 1'!$I187*VLOOKUP('Форма 1'!$G187,'Предельники 2022'!$B$4:$X$28,'Форма 1'!AB$7),2),"")</f>
        <v/>
      </c>
      <c r="J187" s="53" t="str">
        <f>IF(ISNUMBER('Форма 1'!AC187),ROUND('Форма 1'!$I187*VLOOKUP('Форма 1'!$G187,'Предельники 2022'!$B$4:$X$28,'Форма 1'!AC$7),2),"")</f>
        <v/>
      </c>
      <c r="K187" s="53" t="str">
        <f>IF(ISNUMBER('Форма 1'!AD187),ROUND('Форма 1'!$I187*VLOOKUP('Форма 1'!$G187,'Предельники 2022'!$B$4:$X$28,'Форма 1'!AD$7),2),"")</f>
        <v/>
      </c>
      <c r="L187" s="54" t="str">
        <f>IF(ISBLANK('Форма 1'!AE187),"",'Форма 1'!AE187)</f>
        <v/>
      </c>
      <c r="M187" s="55" t="str">
        <f>IF(ISBLANK('Форма 1'!AF187),"",'Форма 1'!AF187)</f>
        <v/>
      </c>
      <c r="N187" s="53">
        <f>IF(ISNUMBER('Форма 1'!AG187),ROUND('Форма 1'!$I187*VLOOKUP('Форма 1'!$G187,'Предельники 2022'!$B$4:$X$28,'Форма 1'!AG$7),2),"")</f>
        <v>5600630.54</v>
      </c>
      <c r="O187" s="53" t="str">
        <f>IF(ISNUMBER('Форма 1'!$AH187),ROUND('Форма 1'!$I187*VLOOKUP('Форма 1'!$G187,'Предельники 2022'!$B$4:$X$28,'Форма 1'!$AH$7,0),2),"")</f>
        <v/>
      </c>
      <c r="P187" s="53" t="str">
        <f>IF(ISNUMBER('Форма 1'!$AI187),ROUND('Форма 1'!$I187*VLOOKUP('Форма 1'!$G187,'Предельники 2022'!$B$4:$X$28,'Форма 1'!$AI$7,0),2),"")</f>
        <v/>
      </c>
      <c r="Q187" s="53" t="str">
        <f>IF(ISNUMBER('Форма 1'!$AJ187),ROUND('Форма 1'!$I187*VLOOKUP('Форма 1'!$G187,'Предельники 2022'!$B$4:$X$28,'Форма 1'!$AJ$7,0),2),"")</f>
        <v/>
      </c>
      <c r="R187" s="53" t="str">
        <f>IF(ISNUMBER('Форма 1'!AK187),ROUND('Форма 1'!$I187*VLOOKUP('Форма 1'!$G187,'Предельники 2022'!$B$4:$X$28,'Форма 1'!AK$7),2),"")</f>
        <v/>
      </c>
      <c r="S187" s="55" t="str">
        <f t="shared" si="17"/>
        <v/>
      </c>
      <c r="T187" s="55" t="str">
        <f>IF(ISNUMBER('Форма 1'!AL187),INDEX('Предельники 2022'!$C$4:$X$28,MATCH('Форма 1'!$H187,'Предельники 2022'!$B$4:$B$28,0),MATCH(T$5,'Предельники 2022'!$C$3:$X$3,0)),"")</f>
        <v/>
      </c>
      <c r="U187" s="55" t="str">
        <f>IF(ISNUMBER('Форма 1'!AM187),INDEX('Предельники 2022'!$C$4:$X$28,MATCH('Форма 1'!$H187,'Предельники 2022'!$B$4:$B$28,0),MATCH(U$5,'Предельники 2022'!$C$3:$X$3,0)),"")</f>
        <v/>
      </c>
      <c r="V187" s="55" t="str">
        <f>IF(ISNUMBER('Форма 1'!AN187),INDEX('Предельники 2022'!$C$4:$X$28,MATCH('Форма 1'!$H187,'Предельники 2022'!$B$4:$B$28,0),MATCH(V$5,'Предельники 2022'!$C$3:$X$3,0)),"")</f>
        <v/>
      </c>
      <c r="W187" s="55" t="str">
        <f>IF(ISNUMBER('Форма 1'!AO187),INDEX('Предельники 2022'!$C$4:$X$28,MATCH('Форма 1'!$H187,'Предельники 2022'!$B$4:$B$28,0),MATCH(W$5,'Предельники 2022'!$C$3:$X$3,0)),"")</f>
        <v/>
      </c>
      <c r="X187" s="53" t="str">
        <f>IF(ISNUMBER('Форма 1'!AP187),ROUND('Форма 1'!$I187*VLOOKUP('Форма 1'!$G187,'Предельники 2022'!$B$4:$X$28,'Форма 1'!AP$7),2),"")</f>
        <v/>
      </c>
      <c r="Y187" s="53" t="str">
        <f>IF(ISNUMBER('Форма 1'!AQ187),ROUND('Форма 1'!$I187*VLOOKUP('Форма 1'!$G187,'Предельники 2022'!$B$4:$X$28,'Форма 1'!AQ$7),2),"")</f>
        <v/>
      </c>
      <c r="Z187" s="53" t="str">
        <f>IF(ISNUMBER('Форма 1'!AR187),ROUND('Форма 1'!$I187*VLOOKUP('Форма 1'!$G187,'Предельники 2022'!$B$4:$X$28,'Форма 1'!AR$7),2),"")</f>
        <v/>
      </c>
      <c r="AA187" s="55"/>
    </row>
    <row r="188" spans="1:27" x14ac:dyDescent="0.25">
      <c r="A188" s="52">
        <f t="shared" si="18"/>
        <v>2</v>
      </c>
      <c r="B188" s="94" t="str">
        <f>IF(ISBLANK('Форма 1'!B188),"",'Форма 1'!B188)</f>
        <v>Соликамский городской округ Пермского края</v>
      </c>
      <c r="C188" s="161" t="str">
        <f>IF(ISBLANK('Форма 1'!C188),"",'Форма 1'!C188)</f>
        <v>г. Соликамск, ул. Белинского, д. 8</v>
      </c>
      <c r="D188" s="51">
        <f>IF(ISBLANK(C188),"Введите адрес",IF(C188='Форма 1'!C188,SUM(E188:K188,M188:S188,X188:AA188),"Ошибка в адресе!"))</f>
        <v>30014075.279999997</v>
      </c>
      <c r="E188" s="53">
        <f>IF(ISNUMBER('Форма 1'!X188),ROUND('Форма 1'!$I188*VLOOKUP('Форма 1'!$G188,'Предельники 2022'!$B$4:$X$28,'Форма 1'!X$7),2),"")</f>
        <v>1057034.1599999999</v>
      </c>
      <c r="F188" s="53">
        <f>IF(ISNUMBER('Форма 1'!Y188),ROUND('Форма 1'!$I188*VLOOKUP('Форма 1'!$G188,'Предельники 2022'!$B$4:$X$28,'Форма 1'!Y$7),2),"")</f>
        <v>11995371.359999999</v>
      </c>
      <c r="G188" s="53" t="str">
        <f>IF(ISNUMBER('Форма 1'!Z188),ROUND('Форма 1'!$I188*VLOOKUP('Форма 1'!$G188,'Предельники 2022'!$B$4:$X$28,'Форма 1'!Z$7),2),"")</f>
        <v/>
      </c>
      <c r="H188" s="53">
        <f>IF(ISNUMBER('Форма 1'!AA188),ROUND('Форма 1'!$I188*VLOOKUP('Форма 1'!$G188,'Предельники 2022'!$B$4:$X$28,'Форма 1'!AA$7),2),"")</f>
        <v>539512.68000000005</v>
      </c>
      <c r="I188" s="53" t="str">
        <f>IF(ISNUMBER('Форма 1'!AB188),ROUND('Форма 1'!$I188*VLOOKUP('Форма 1'!$G188,'Предельники 2022'!$B$4:$X$28,'Форма 1'!AB$7),2),"")</f>
        <v/>
      </c>
      <c r="J188" s="53">
        <f>IF(ISNUMBER('Форма 1'!AC188),ROUND('Форма 1'!$I188*VLOOKUP('Форма 1'!$G188,'Предельники 2022'!$B$4:$X$28,'Форма 1'!AC$7),2),"")</f>
        <v>920603.04</v>
      </c>
      <c r="K188" s="53" t="str">
        <f>IF(ISNUMBER('Форма 1'!AD188),ROUND('Форма 1'!$I188*VLOOKUP('Форма 1'!$G188,'Предельники 2022'!$B$4:$X$28,'Форма 1'!AD$7),2),"")</f>
        <v/>
      </c>
      <c r="L188" s="54" t="str">
        <f>IF(ISBLANK('Форма 1'!AE188),"",'Форма 1'!AE188)</f>
        <v/>
      </c>
      <c r="M188" s="55" t="str">
        <f>IF(ISBLANK('Форма 1'!AF188),"",'Форма 1'!AF188)</f>
        <v/>
      </c>
      <c r="N188" s="53">
        <f>IF(ISNUMBER('Форма 1'!AG188),ROUND('Форма 1'!$I188*VLOOKUP('Форма 1'!$G188,'Предельники 2022'!$B$4:$X$28,'Форма 1'!AG$7),2),"")</f>
        <v>13647952.92</v>
      </c>
      <c r="O188" s="53" t="str">
        <f>IF(ISNUMBER('Форма 1'!$AH188),ROUND('Форма 1'!$I188*VLOOKUP('Форма 1'!$G188,'Предельники 2022'!$B$4:$X$28,'Форма 1'!$AH$7,0),2),"")</f>
        <v/>
      </c>
      <c r="P188" s="53" t="str">
        <f>IF(ISNUMBER('Форма 1'!$AI188),ROUND('Форма 1'!$I188*VLOOKUP('Форма 1'!$G188,'Предельники 2022'!$B$4:$X$28,'Форма 1'!$AI$7,0),2),"")</f>
        <v/>
      </c>
      <c r="Q188" s="53" t="str">
        <f>IF(ISNUMBER('Форма 1'!$AJ188),ROUND('Форма 1'!$I188*VLOOKUP('Форма 1'!$G188,'Предельники 2022'!$B$4:$X$28,'Форма 1'!$AJ$7,0),2),"")</f>
        <v/>
      </c>
      <c r="R188" s="53">
        <f>IF(ISNUMBER('Форма 1'!AK188),ROUND('Форма 1'!$I188*VLOOKUP('Форма 1'!$G188,'Предельники 2022'!$B$4:$X$28,'Форма 1'!AK$7),2),"")</f>
        <v>1853601.12</v>
      </c>
      <c r="S188" s="55" t="str">
        <f t="shared" si="17"/>
        <v/>
      </c>
      <c r="T188" s="55" t="str">
        <f>IF(ISNUMBER('Форма 1'!AL188),INDEX('Предельники 2022'!$C$4:$X$28,MATCH('Форма 1'!$H188,'Предельники 2022'!$B$4:$B$28,0),MATCH(T$5,'Предельники 2022'!$C$3:$X$3,0)),"")</f>
        <v/>
      </c>
      <c r="U188" s="55" t="str">
        <f>IF(ISNUMBER('Форма 1'!AM188),INDEX('Предельники 2022'!$C$4:$X$28,MATCH('Форма 1'!$H188,'Предельники 2022'!$B$4:$B$28,0),MATCH(U$5,'Предельники 2022'!$C$3:$X$3,0)),"")</f>
        <v/>
      </c>
      <c r="V188" s="55" t="str">
        <f>IF(ISNUMBER('Форма 1'!AN188),INDEX('Предельники 2022'!$C$4:$X$28,MATCH('Форма 1'!$H188,'Предельники 2022'!$B$4:$B$28,0),MATCH(V$5,'Предельники 2022'!$C$3:$X$3,0)),"")</f>
        <v/>
      </c>
      <c r="W188" s="55" t="str">
        <f>IF(ISNUMBER('Форма 1'!AO188),INDEX('Предельники 2022'!$C$4:$X$28,MATCH('Форма 1'!$H188,'Предельники 2022'!$B$4:$B$28,0),MATCH(W$5,'Предельники 2022'!$C$3:$X$3,0)),"")</f>
        <v/>
      </c>
      <c r="X188" s="53" t="str">
        <f>IF(ISNUMBER('Форма 1'!AP188),ROUND('Форма 1'!$I188*VLOOKUP('Форма 1'!$G188,'Предельники 2022'!$B$4:$X$28,'Форма 1'!AP$7),2),"")</f>
        <v/>
      </c>
      <c r="Y188" s="53" t="str">
        <f>IF(ISNUMBER('Форма 1'!AQ188),ROUND('Форма 1'!$I188*VLOOKUP('Форма 1'!$G188,'Предельники 2022'!$B$4:$X$28,'Форма 1'!AQ$7),2),"")</f>
        <v/>
      </c>
      <c r="Z188" s="53" t="str">
        <f>IF(ISNUMBER('Форма 1'!AR188),ROUND('Форма 1'!$I188*VLOOKUP('Форма 1'!$G188,'Предельники 2022'!$B$4:$X$28,'Форма 1'!AR$7),2),"")</f>
        <v/>
      </c>
      <c r="AA188" s="55"/>
    </row>
    <row r="189" spans="1:27" x14ac:dyDescent="0.25">
      <c r="A189" s="52">
        <f t="shared" si="18"/>
        <v>3</v>
      </c>
      <c r="B189" s="94" t="str">
        <f>IF(ISBLANK('Форма 1'!B189),"",'Форма 1'!B189)</f>
        <v>Соликамский городской округ Пермского края</v>
      </c>
      <c r="C189" s="161" t="str">
        <f>IF(ISBLANK('Форма 1'!C189),"",'Форма 1'!C189)</f>
        <v>г. Соликамск, ул. Володарского /Большевистская, 45, д. 16</v>
      </c>
      <c r="D189" s="51">
        <f>IF(ISBLANK(C189),"Введите адрес",IF(C189='Форма 1'!C189,SUM(E189:K189,M189:S189,X189:AA189),"Ошибка в адресе!"))</f>
        <v>10518205.48</v>
      </c>
      <c r="E189" s="53" t="str">
        <f>IF(ISNUMBER('Форма 1'!X189),ROUND('Форма 1'!$I189*VLOOKUP('Форма 1'!$G189,'Предельники 2022'!$B$4:$X$28,'Форма 1'!X$7),2),"")</f>
        <v/>
      </c>
      <c r="F189" s="53" t="str">
        <f>IF(ISNUMBER('Форма 1'!Y189),ROUND('Форма 1'!$I189*VLOOKUP('Форма 1'!$G189,'Предельники 2022'!$B$4:$X$28,'Форма 1'!Y$7),2),"")</f>
        <v/>
      </c>
      <c r="G189" s="53" t="str">
        <f>IF(ISNUMBER('Форма 1'!Z189),ROUND('Форма 1'!$I189*VLOOKUP('Форма 1'!$G189,'Предельники 2022'!$B$4:$X$28,'Форма 1'!Z$7),2),"")</f>
        <v/>
      </c>
      <c r="H189" s="53" t="str">
        <f>IF(ISNUMBER('Форма 1'!AA189),ROUND('Форма 1'!$I189*VLOOKUP('Форма 1'!$G189,'Предельники 2022'!$B$4:$X$28,'Форма 1'!AA$7),2),"")</f>
        <v/>
      </c>
      <c r="I189" s="53" t="str">
        <f>IF(ISNUMBER('Форма 1'!AB189),ROUND('Форма 1'!$I189*VLOOKUP('Форма 1'!$G189,'Предельники 2022'!$B$4:$X$28,'Форма 1'!AB$7),2),"")</f>
        <v/>
      </c>
      <c r="J189" s="53" t="str">
        <f>IF(ISNUMBER('Форма 1'!AC189),ROUND('Форма 1'!$I189*VLOOKUP('Форма 1'!$G189,'Предельники 2022'!$B$4:$X$28,'Форма 1'!AC$7),2),"")</f>
        <v/>
      </c>
      <c r="K189" s="53" t="str">
        <f>IF(ISNUMBER('Форма 1'!AD189),ROUND('Форма 1'!$I189*VLOOKUP('Форма 1'!$G189,'Предельники 2022'!$B$4:$X$28,'Форма 1'!AD$7),2),"")</f>
        <v/>
      </c>
      <c r="L189" s="54" t="str">
        <f>IF(ISBLANK('Форма 1'!AE189),"",'Форма 1'!AE189)</f>
        <v/>
      </c>
      <c r="M189" s="55" t="str">
        <f>IF(ISBLANK('Форма 1'!AF189),"",'Форма 1'!AF189)</f>
        <v/>
      </c>
      <c r="N189" s="53" t="str">
        <f>IF(ISNUMBER('Форма 1'!AG189),ROUND('Форма 1'!$I189*VLOOKUP('Форма 1'!$G189,'Предельники 2022'!$B$4:$X$28,'Форма 1'!AG$7),2),"")</f>
        <v/>
      </c>
      <c r="O189" s="53">
        <f>IF(ISNUMBER('Форма 1'!$AH189),ROUND('Форма 1'!$I189*VLOOKUP('Форма 1'!$G189,'Предельники 2022'!$B$4:$X$28,'Форма 1'!$AH$7,0),2),"")</f>
        <v>8602038.8300000001</v>
      </c>
      <c r="P189" s="53" t="str">
        <f>IF(ISNUMBER('Форма 1'!$AI189),ROUND('Форма 1'!$I189*VLOOKUP('Форма 1'!$G189,'Предельники 2022'!$B$4:$X$28,'Форма 1'!$AI$7,0),2),"")</f>
        <v/>
      </c>
      <c r="Q189" s="53" t="str">
        <f>IF(ISNUMBER('Форма 1'!$AJ189),ROUND('Форма 1'!$I189*VLOOKUP('Форма 1'!$G189,'Предельники 2022'!$B$4:$X$28,'Форма 1'!$AJ$7,0),2),"")</f>
        <v/>
      </c>
      <c r="R189" s="53">
        <f>IF(ISNUMBER('Форма 1'!AK189),ROUND('Форма 1'!$I189*VLOOKUP('Форма 1'!$G189,'Предельники 2022'!$B$4:$X$28,'Форма 1'!AK$7),2),"")</f>
        <v>1916166.65</v>
      </c>
      <c r="S189" s="55" t="str">
        <f t="shared" si="17"/>
        <v/>
      </c>
      <c r="T189" s="55" t="str">
        <f>IF(ISNUMBER('Форма 1'!AL189),INDEX('Предельники 2022'!$C$4:$X$28,MATCH('Форма 1'!$H189,'Предельники 2022'!$B$4:$B$28,0),MATCH(T$5,'Предельники 2022'!$C$3:$X$3,0)),"")</f>
        <v/>
      </c>
      <c r="U189" s="55" t="str">
        <f>IF(ISNUMBER('Форма 1'!AM189),INDEX('Предельники 2022'!$C$4:$X$28,MATCH('Форма 1'!$H189,'Предельники 2022'!$B$4:$B$28,0),MATCH(U$5,'Предельники 2022'!$C$3:$X$3,0)),"")</f>
        <v/>
      </c>
      <c r="V189" s="55" t="str">
        <f>IF(ISNUMBER('Форма 1'!AN189),INDEX('Предельники 2022'!$C$4:$X$28,MATCH('Форма 1'!$H189,'Предельники 2022'!$B$4:$B$28,0),MATCH(V$5,'Предельники 2022'!$C$3:$X$3,0)),"")</f>
        <v/>
      </c>
      <c r="W189" s="55" t="str">
        <f>IF(ISNUMBER('Форма 1'!AO189),INDEX('Предельники 2022'!$C$4:$X$28,MATCH('Форма 1'!$H189,'Предельники 2022'!$B$4:$B$28,0),MATCH(W$5,'Предельники 2022'!$C$3:$X$3,0)),"")</f>
        <v/>
      </c>
      <c r="X189" s="53" t="str">
        <f>IF(ISNUMBER('Форма 1'!AP189),ROUND('Форма 1'!$I189*VLOOKUP('Форма 1'!$G189,'Предельники 2022'!$B$4:$X$28,'Форма 1'!AP$7),2),"")</f>
        <v/>
      </c>
      <c r="Y189" s="53" t="str">
        <f>IF(ISNUMBER('Форма 1'!AQ189),ROUND('Форма 1'!$I189*VLOOKUP('Форма 1'!$G189,'Предельники 2022'!$B$4:$X$28,'Форма 1'!AQ$7),2),"")</f>
        <v/>
      </c>
      <c r="Z189" s="53" t="str">
        <f>IF(ISNUMBER('Форма 1'!AR189),ROUND('Форма 1'!$I189*VLOOKUP('Форма 1'!$G189,'Предельники 2022'!$B$4:$X$28,'Форма 1'!AR$7),2),"")</f>
        <v/>
      </c>
      <c r="AA189" s="55"/>
    </row>
    <row r="190" spans="1:27" x14ac:dyDescent="0.25">
      <c r="A190" s="52">
        <f t="shared" si="18"/>
        <v>4</v>
      </c>
      <c r="B190" s="94" t="str">
        <f>IF(ISBLANK('Форма 1'!B190),"",'Форма 1'!B190)</f>
        <v>Соликамский городской округ Пермского края</v>
      </c>
      <c r="C190" s="161" t="str">
        <f>IF(ISBLANK('Форма 1'!C190),"",'Форма 1'!C190)</f>
        <v>г. Соликамск, ул. Дубравная, д. 59</v>
      </c>
      <c r="D190" s="51">
        <f>IF(ISBLANK(C190),"Введите адрес",IF(C190='Форма 1'!C190,SUM(E190:K190,M190:S190,X190:AA190),"Ошибка в адресе!"))</f>
        <v>603240.22</v>
      </c>
      <c r="E190" s="53" t="str">
        <f>IF(ISNUMBER('Форма 1'!X190),ROUND('Форма 1'!$I190*VLOOKUP('Форма 1'!$G190,'Предельники 2022'!$B$4:$X$28,'Форма 1'!X$7),2),"")</f>
        <v/>
      </c>
      <c r="F190" s="53" t="str">
        <f>IF(ISNUMBER('Форма 1'!Y190),ROUND('Форма 1'!$I190*VLOOKUP('Форма 1'!$G190,'Предельники 2022'!$B$4:$X$28,'Форма 1'!Y$7),2),"")</f>
        <v/>
      </c>
      <c r="G190" s="53" t="str">
        <f>IF(ISNUMBER('Форма 1'!Z190),ROUND('Форма 1'!$I190*VLOOKUP('Форма 1'!$G190,'Предельники 2022'!$B$4:$X$28,'Форма 1'!Z$7),2),"")</f>
        <v/>
      </c>
      <c r="H190" s="53" t="str">
        <f>IF(ISNUMBER('Форма 1'!AA190),ROUND('Форма 1'!$I190*VLOOKUP('Форма 1'!$G190,'Предельники 2022'!$B$4:$X$28,'Форма 1'!AA$7),2),"")</f>
        <v/>
      </c>
      <c r="I190" s="53" t="str">
        <f>IF(ISNUMBER('Форма 1'!AB190),ROUND('Форма 1'!$I190*VLOOKUP('Форма 1'!$G190,'Предельники 2022'!$B$4:$X$28,'Форма 1'!AB$7),2),"")</f>
        <v/>
      </c>
      <c r="J190" s="53">
        <f>IF(ISNUMBER('Форма 1'!AC190),ROUND('Форма 1'!$I190*VLOOKUP('Форма 1'!$G190,'Предельники 2022'!$B$4:$X$28,'Форма 1'!AC$7),2),"")</f>
        <v>603240.22</v>
      </c>
      <c r="K190" s="53" t="str">
        <f>IF(ISNUMBER('Форма 1'!AD190),ROUND('Форма 1'!$I190*VLOOKUP('Форма 1'!$G190,'Предельники 2022'!$B$4:$X$28,'Форма 1'!AD$7),2),"")</f>
        <v/>
      </c>
      <c r="L190" s="54" t="str">
        <f>IF(ISBLANK('Форма 1'!AE190),"",'Форма 1'!AE190)</f>
        <v/>
      </c>
      <c r="M190" s="55" t="str">
        <f>IF(ISBLANK('Форма 1'!AF190),"",'Форма 1'!AF190)</f>
        <v/>
      </c>
      <c r="N190" s="53" t="str">
        <f>IF(ISNUMBER('Форма 1'!AG190),ROUND('Форма 1'!$I190*VLOOKUP('Форма 1'!$G190,'Предельники 2022'!$B$4:$X$28,'Форма 1'!AG$7),2),"")</f>
        <v/>
      </c>
      <c r="O190" s="53" t="str">
        <f>IF(ISNUMBER('Форма 1'!$AH190),ROUND('Форма 1'!$I190*VLOOKUP('Форма 1'!$G190,'Предельники 2022'!$B$4:$X$28,'Форма 1'!$AH$7,0),2),"")</f>
        <v/>
      </c>
      <c r="P190" s="53" t="str">
        <f>IF(ISNUMBER('Форма 1'!$AI190),ROUND('Форма 1'!$I190*VLOOKUP('Форма 1'!$G190,'Предельники 2022'!$B$4:$X$28,'Форма 1'!$AI$7,0),2),"")</f>
        <v/>
      </c>
      <c r="Q190" s="53" t="str">
        <f>IF(ISNUMBER('Форма 1'!$AJ190),ROUND('Форма 1'!$I190*VLOOKUP('Форма 1'!$G190,'Предельники 2022'!$B$4:$X$28,'Форма 1'!$AJ$7,0),2),"")</f>
        <v/>
      </c>
      <c r="R190" s="53" t="str">
        <f>IF(ISNUMBER('Форма 1'!AK190),ROUND('Форма 1'!$I190*VLOOKUP('Форма 1'!$G190,'Предельники 2022'!$B$4:$X$28,'Форма 1'!AK$7),2),"")</f>
        <v/>
      </c>
      <c r="S190" s="55" t="str">
        <f t="shared" si="17"/>
        <v/>
      </c>
      <c r="T190" s="55" t="str">
        <f>IF(ISNUMBER('Форма 1'!AL190),INDEX('Предельники 2022'!$C$4:$X$28,MATCH('Форма 1'!$H190,'Предельники 2022'!$B$4:$B$28,0),MATCH(T$5,'Предельники 2022'!$C$3:$X$3,0)),"")</f>
        <v/>
      </c>
      <c r="U190" s="55" t="str">
        <f>IF(ISNUMBER('Форма 1'!AM190),INDEX('Предельники 2022'!$C$4:$X$28,MATCH('Форма 1'!$H190,'Предельники 2022'!$B$4:$B$28,0),MATCH(U$5,'Предельники 2022'!$C$3:$X$3,0)),"")</f>
        <v/>
      </c>
      <c r="V190" s="55" t="str">
        <f>IF(ISNUMBER('Форма 1'!AN190),INDEX('Предельники 2022'!$C$4:$X$28,MATCH('Форма 1'!$H190,'Предельники 2022'!$B$4:$B$28,0),MATCH(V$5,'Предельники 2022'!$C$3:$X$3,0)),"")</f>
        <v/>
      </c>
      <c r="W190" s="55" t="str">
        <f>IF(ISNUMBER('Форма 1'!AO190),INDEX('Предельники 2022'!$C$4:$X$28,MATCH('Форма 1'!$H190,'Предельники 2022'!$B$4:$B$28,0),MATCH(W$5,'Предельники 2022'!$C$3:$X$3,0)),"")</f>
        <v/>
      </c>
      <c r="X190" s="53" t="str">
        <f>IF(ISNUMBER('Форма 1'!AP190),ROUND('Форма 1'!$I190*VLOOKUP('Форма 1'!$G190,'Предельники 2022'!$B$4:$X$28,'Форма 1'!AP$7),2),"")</f>
        <v/>
      </c>
      <c r="Y190" s="53" t="str">
        <f>IF(ISNUMBER('Форма 1'!AQ190),ROUND('Форма 1'!$I190*VLOOKUP('Форма 1'!$G190,'Предельники 2022'!$B$4:$X$28,'Форма 1'!AQ$7),2),"")</f>
        <v/>
      </c>
      <c r="Z190" s="53" t="str">
        <f>IF(ISNUMBER('Форма 1'!AR190),ROUND('Форма 1'!$I190*VLOOKUP('Форма 1'!$G190,'Предельники 2022'!$B$4:$X$28,'Форма 1'!AR$7),2),"")</f>
        <v/>
      </c>
      <c r="AA190" s="55"/>
    </row>
    <row r="191" spans="1:27" x14ac:dyDescent="0.25">
      <c r="A191" s="52">
        <f t="shared" si="18"/>
        <v>5</v>
      </c>
      <c r="B191" s="94" t="str">
        <f>IF(ISBLANK('Форма 1'!B191),"",'Форма 1'!B191)</f>
        <v>Соликамский городской округ Пермского края</v>
      </c>
      <c r="C191" s="161" t="str">
        <f>IF(ISBLANK('Форма 1'!C191),"",'Форма 1'!C191)</f>
        <v>г. Соликамск, ул. Культуры, д. 40</v>
      </c>
      <c r="D191" s="51">
        <f>IF(ISBLANK(C191),"Введите адрес",IF(C191='Форма 1'!C191,SUM(E191:K191,M191:S191,X191:AA191),"Ошибка в адресе!"))</f>
        <v>4194535.26</v>
      </c>
      <c r="E191" s="53">
        <f>IF(ISNUMBER('Форма 1'!X191),ROUND('Форма 1'!$I191*VLOOKUP('Форма 1'!$G191,'Предельники 2022'!$B$4:$X$28,'Форма 1'!X$7),2),"")</f>
        <v>1523298.74</v>
      </c>
      <c r="F191" s="53" t="str">
        <f>IF(ISNUMBER('Форма 1'!Y191),ROUND('Форма 1'!$I191*VLOOKUP('Форма 1'!$G191,'Предельники 2022'!$B$4:$X$28,'Форма 1'!Y$7),2),"")</f>
        <v/>
      </c>
      <c r="G191" s="53" t="str">
        <f>IF(ISNUMBER('Форма 1'!Z191),ROUND('Форма 1'!$I191*VLOOKUP('Форма 1'!$G191,'Предельники 2022'!$B$4:$X$28,'Форма 1'!Z$7),2),"")</f>
        <v/>
      </c>
      <c r="H191" s="53" t="str">
        <f>IF(ISNUMBER('Форма 1'!AA191),ROUND('Форма 1'!$I191*VLOOKUP('Форма 1'!$G191,'Предельники 2022'!$B$4:$X$28,'Форма 1'!AA$7),2),"")</f>
        <v/>
      </c>
      <c r="I191" s="53" t="str">
        <f>IF(ISNUMBER('Форма 1'!AB191),ROUND('Форма 1'!$I191*VLOOKUP('Форма 1'!$G191,'Предельники 2022'!$B$4:$X$28,'Форма 1'!AB$7),2),"")</f>
        <v/>
      </c>
      <c r="J191" s="53" t="str">
        <f>IF(ISNUMBER('Форма 1'!AC191),ROUND('Форма 1'!$I191*VLOOKUP('Форма 1'!$G191,'Предельники 2022'!$B$4:$X$28,'Форма 1'!AC$7),2),"")</f>
        <v/>
      </c>
      <c r="K191" s="53" t="str">
        <f>IF(ISNUMBER('Форма 1'!AD191),ROUND('Форма 1'!$I191*VLOOKUP('Форма 1'!$G191,'Предельники 2022'!$B$4:$X$28,'Форма 1'!AD$7),2),"")</f>
        <v/>
      </c>
      <c r="L191" s="54" t="str">
        <f>IF(ISBLANK('Форма 1'!AE191),"",'Форма 1'!AE191)</f>
        <v/>
      </c>
      <c r="M191" s="55" t="str">
        <f>IF(ISBLANK('Форма 1'!AF191),"",'Форма 1'!AF191)</f>
        <v/>
      </c>
      <c r="N191" s="53" t="str">
        <f>IF(ISNUMBER('Форма 1'!AG191),ROUND('Форма 1'!$I191*VLOOKUP('Форма 1'!$G191,'Предельники 2022'!$B$4:$X$28,'Форма 1'!AG$7),2),"")</f>
        <v/>
      </c>
      <c r="O191" s="53" t="str">
        <f>IF(ISNUMBER('Форма 1'!$AH191),ROUND('Форма 1'!$I191*VLOOKUP('Форма 1'!$G191,'Предельники 2022'!$B$4:$X$28,'Форма 1'!$AH$7,0),2),"")</f>
        <v/>
      </c>
      <c r="P191" s="53" t="str">
        <f>IF(ISNUMBER('Форма 1'!$AI191),ROUND('Форма 1'!$I191*VLOOKUP('Форма 1'!$G191,'Предельники 2022'!$B$4:$X$28,'Форма 1'!$AI$7,0),2),"")</f>
        <v/>
      </c>
      <c r="Q191" s="53" t="str">
        <f>IF(ISNUMBER('Форма 1'!$AJ191),ROUND('Форма 1'!$I191*VLOOKUP('Форма 1'!$G191,'Предельники 2022'!$B$4:$X$28,'Форма 1'!$AJ$7,0),2),"")</f>
        <v/>
      </c>
      <c r="R191" s="53">
        <f>IF(ISNUMBER('Форма 1'!AK191),ROUND('Форма 1'!$I191*VLOOKUP('Форма 1'!$G191,'Предельники 2022'!$B$4:$X$28,'Форма 1'!AK$7),2),"")</f>
        <v>2671236.52</v>
      </c>
      <c r="S191" s="55" t="str">
        <f t="shared" ref="S191:S255" si="27">IF(SUM(T191:W191)=0,"",SUM(T191:W191))</f>
        <v/>
      </c>
      <c r="T191" s="55" t="str">
        <f>IF(ISNUMBER('Форма 1'!AL191),INDEX('Предельники 2022'!$C$4:$X$28,MATCH('Форма 1'!$H191,'Предельники 2022'!$B$4:$B$28,0),MATCH(T$5,'Предельники 2022'!$C$3:$X$3,0)),"")</f>
        <v/>
      </c>
      <c r="U191" s="55" t="str">
        <f>IF(ISNUMBER('Форма 1'!AM191),INDEX('Предельники 2022'!$C$4:$X$28,MATCH('Форма 1'!$H191,'Предельники 2022'!$B$4:$B$28,0),MATCH(U$5,'Предельники 2022'!$C$3:$X$3,0)),"")</f>
        <v/>
      </c>
      <c r="V191" s="55" t="str">
        <f>IF(ISNUMBER('Форма 1'!AN191),INDEX('Предельники 2022'!$C$4:$X$28,MATCH('Форма 1'!$H191,'Предельники 2022'!$B$4:$B$28,0),MATCH(V$5,'Предельники 2022'!$C$3:$X$3,0)),"")</f>
        <v/>
      </c>
      <c r="W191" s="55" t="str">
        <f>IF(ISNUMBER('Форма 1'!AO191),INDEX('Предельники 2022'!$C$4:$X$28,MATCH('Форма 1'!$H191,'Предельники 2022'!$B$4:$B$28,0),MATCH(W$5,'Предельники 2022'!$C$3:$X$3,0)),"")</f>
        <v/>
      </c>
      <c r="X191" s="53" t="str">
        <f>IF(ISNUMBER('Форма 1'!AP191),ROUND('Форма 1'!$I191*VLOOKUP('Форма 1'!$G191,'Предельники 2022'!$B$4:$X$28,'Форма 1'!AP$7),2),"")</f>
        <v/>
      </c>
      <c r="Y191" s="53" t="str">
        <f>IF(ISNUMBER('Форма 1'!AQ191),ROUND('Форма 1'!$I191*VLOOKUP('Форма 1'!$G191,'Предельники 2022'!$B$4:$X$28,'Форма 1'!AQ$7),2),"")</f>
        <v/>
      </c>
      <c r="Z191" s="53" t="str">
        <f>IF(ISNUMBER('Форма 1'!AR191),ROUND('Форма 1'!$I191*VLOOKUP('Форма 1'!$G191,'Предельники 2022'!$B$4:$X$28,'Форма 1'!AR$7),2),"")</f>
        <v/>
      </c>
      <c r="AA191" s="55"/>
    </row>
    <row r="192" spans="1:27" x14ac:dyDescent="0.25">
      <c r="A192" s="52">
        <f t="shared" si="18"/>
        <v>6</v>
      </c>
      <c r="B192" s="94" t="str">
        <f>IF(ISBLANK('Форма 1'!B192),"",'Форма 1'!B192)</f>
        <v>Соликамский городской округ Пермского края</v>
      </c>
      <c r="C192" s="161" t="str">
        <f>IF(ISBLANK('Форма 1'!C192),"",'Форма 1'!C192)</f>
        <v>г. Соликамск, ул. Матросова, д. 37</v>
      </c>
      <c r="D192" s="51">
        <f>IF(ISBLANK(C192),"Введите адрес",IF(C192='Форма 1'!C192,SUM(E192:K192,M192:S192,X192:AA192),"Ошибка в адресе!"))</f>
        <v>12300215.5</v>
      </c>
      <c r="E192" s="53" t="str">
        <f>IF(ISNUMBER('Форма 1'!X192),ROUND('Форма 1'!$I192*VLOOKUP('Форма 1'!$G192,'Предельники 2022'!$B$4:$X$28,'Форма 1'!X$7),2),"")</f>
        <v/>
      </c>
      <c r="F192" s="53" t="str">
        <f>IF(ISNUMBER('Форма 1'!Y192),ROUND('Форма 1'!$I192*VLOOKUP('Форма 1'!$G192,'Предельники 2022'!$B$4:$X$28,'Форма 1'!Y$7),2),"")</f>
        <v/>
      </c>
      <c r="G192" s="53" t="str">
        <f>IF(ISNUMBER('Форма 1'!Z192),ROUND('Форма 1'!$I192*VLOOKUP('Форма 1'!$G192,'Предельники 2022'!$B$4:$X$28,'Форма 1'!Z$7),2),"")</f>
        <v/>
      </c>
      <c r="H192" s="53" t="str">
        <f>IF(ISNUMBER('Форма 1'!AA192),ROUND('Форма 1'!$I192*VLOOKUP('Форма 1'!$G192,'Предельники 2022'!$B$4:$X$28,'Форма 1'!AA$7),2),"")</f>
        <v/>
      </c>
      <c r="I192" s="53" t="str">
        <f>IF(ISNUMBER('Форма 1'!AB192),ROUND('Форма 1'!$I192*VLOOKUP('Форма 1'!$G192,'Предельники 2022'!$B$4:$X$28,'Форма 1'!AB$7),2),"")</f>
        <v/>
      </c>
      <c r="J192" s="53" t="str">
        <f>IF(ISNUMBER('Форма 1'!AC192),ROUND('Форма 1'!$I192*VLOOKUP('Форма 1'!$G192,'Предельники 2022'!$B$4:$X$28,'Форма 1'!AC$7),2),"")</f>
        <v/>
      </c>
      <c r="K192" s="53" t="str">
        <f>IF(ISNUMBER('Форма 1'!AD192),ROUND('Форма 1'!$I192*VLOOKUP('Форма 1'!$G192,'Предельники 2022'!$B$4:$X$28,'Форма 1'!AD$7),2),"")</f>
        <v/>
      </c>
      <c r="L192" s="54" t="str">
        <f>IF(ISBLANK('Форма 1'!AE192),"",'Форма 1'!AE192)</f>
        <v/>
      </c>
      <c r="M192" s="55" t="str">
        <f>IF(ISBLANK('Форма 1'!AF192),"",'Форма 1'!AF192)</f>
        <v/>
      </c>
      <c r="N192" s="53" t="str">
        <f>IF(ISNUMBER('Форма 1'!AG192),ROUND('Форма 1'!$I192*VLOOKUP('Форма 1'!$G192,'Предельники 2022'!$B$4:$X$28,'Форма 1'!AG$7),2),"")</f>
        <v/>
      </c>
      <c r="O192" s="53">
        <f>IF(ISNUMBER('Форма 1'!$AH192),ROUND('Форма 1'!$I192*VLOOKUP('Форма 1'!$G192,'Предельники 2022'!$B$4:$X$28,'Форма 1'!$AH$7,0),2),"")</f>
        <v>10059409.050000001</v>
      </c>
      <c r="P192" s="53" t="str">
        <f>IF(ISNUMBER('Форма 1'!$AI192),ROUND('Форма 1'!$I192*VLOOKUP('Форма 1'!$G192,'Предельники 2022'!$B$4:$X$28,'Форма 1'!$AI$7,0),2),"")</f>
        <v/>
      </c>
      <c r="Q192" s="53" t="str">
        <f>IF(ISNUMBER('Форма 1'!$AJ192),ROUND('Форма 1'!$I192*VLOOKUP('Форма 1'!$G192,'Предельники 2022'!$B$4:$X$28,'Форма 1'!$AJ$7,0),2),"")</f>
        <v/>
      </c>
      <c r="R192" s="53">
        <f>IF(ISNUMBER('Форма 1'!AK192),ROUND('Форма 1'!$I192*VLOOKUP('Форма 1'!$G192,'Предельники 2022'!$B$4:$X$28,'Форма 1'!AK$7),2),"")</f>
        <v>2240806.4500000002</v>
      </c>
      <c r="S192" s="55" t="str">
        <f t="shared" si="27"/>
        <v/>
      </c>
      <c r="T192" s="55" t="str">
        <f>IF(ISNUMBER('Форма 1'!AL192),INDEX('Предельники 2022'!$C$4:$X$28,MATCH('Форма 1'!$H192,'Предельники 2022'!$B$4:$B$28,0),MATCH(T$5,'Предельники 2022'!$C$3:$X$3,0)),"")</f>
        <v/>
      </c>
      <c r="U192" s="55" t="str">
        <f>IF(ISNUMBER('Форма 1'!AM192),INDEX('Предельники 2022'!$C$4:$X$28,MATCH('Форма 1'!$H192,'Предельники 2022'!$B$4:$B$28,0),MATCH(U$5,'Предельники 2022'!$C$3:$X$3,0)),"")</f>
        <v/>
      </c>
      <c r="V192" s="55" t="str">
        <f>IF(ISNUMBER('Форма 1'!AN192),INDEX('Предельники 2022'!$C$4:$X$28,MATCH('Форма 1'!$H192,'Предельники 2022'!$B$4:$B$28,0),MATCH(V$5,'Предельники 2022'!$C$3:$X$3,0)),"")</f>
        <v/>
      </c>
      <c r="W192" s="55" t="str">
        <f>IF(ISNUMBER('Форма 1'!AO192),INDEX('Предельники 2022'!$C$4:$X$28,MATCH('Форма 1'!$H192,'Предельники 2022'!$B$4:$B$28,0),MATCH(W$5,'Предельники 2022'!$C$3:$X$3,0)),"")</f>
        <v/>
      </c>
      <c r="X192" s="53" t="str">
        <f>IF(ISNUMBER('Форма 1'!AP192),ROUND('Форма 1'!$I192*VLOOKUP('Форма 1'!$G192,'Предельники 2022'!$B$4:$X$28,'Форма 1'!AP$7),2),"")</f>
        <v/>
      </c>
      <c r="Y192" s="53" t="str">
        <f>IF(ISNUMBER('Форма 1'!AQ192),ROUND('Форма 1'!$I192*VLOOKUP('Форма 1'!$G192,'Предельники 2022'!$B$4:$X$28,'Форма 1'!AQ$7),2),"")</f>
        <v/>
      </c>
      <c r="Z192" s="53" t="str">
        <f>IF(ISNUMBER('Форма 1'!AR192),ROUND('Форма 1'!$I192*VLOOKUP('Форма 1'!$G192,'Предельники 2022'!$B$4:$X$28,'Форма 1'!AR$7),2),"")</f>
        <v/>
      </c>
      <c r="AA192" s="55"/>
    </row>
    <row r="193" spans="1:27" x14ac:dyDescent="0.25">
      <c r="A193" s="52">
        <f t="shared" si="18"/>
        <v>7</v>
      </c>
      <c r="B193" s="94" t="str">
        <f>IF(ISBLANK('Форма 1'!B193),"",'Форма 1'!B193)</f>
        <v>Соликамский городской округ Пермского края</v>
      </c>
      <c r="C193" s="161" t="str">
        <f>IF(ISBLANK('Форма 1'!C193),"",'Форма 1'!C193)</f>
        <v>г. Соликамск, ул. Молодежная, д. 5</v>
      </c>
      <c r="D193" s="51">
        <f>IF(ISBLANK(C193),"Введите адрес",IF(C193='Форма 1'!C193,SUM(E193:K193,M193:S193,X193:AA193),"Ошибка в адресе!"))</f>
        <v>14244183.41</v>
      </c>
      <c r="E193" s="53" t="str">
        <f>IF(ISNUMBER('Форма 1'!X193),ROUND('Форма 1'!$I193*VLOOKUP('Форма 1'!$G193,'Предельники 2022'!$B$4:$X$28,'Форма 1'!X$7),2),"")</f>
        <v/>
      </c>
      <c r="F193" s="53" t="str">
        <f>IF(ISNUMBER('Форма 1'!Y193),ROUND('Форма 1'!$I193*VLOOKUP('Форма 1'!$G193,'Предельники 2022'!$B$4:$X$28,'Форма 1'!Y$7),2),"")</f>
        <v/>
      </c>
      <c r="G193" s="53" t="str">
        <f>IF(ISNUMBER('Форма 1'!Z193),ROUND('Форма 1'!$I193*VLOOKUP('Форма 1'!$G193,'Предельники 2022'!$B$4:$X$28,'Форма 1'!Z$7),2),"")</f>
        <v/>
      </c>
      <c r="H193" s="53" t="str">
        <f>IF(ISNUMBER('Форма 1'!AA193),ROUND('Форма 1'!$I193*VLOOKUP('Форма 1'!$G193,'Предельники 2022'!$B$4:$X$28,'Форма 1'!AA$7),2),"")</f>
        <v/>
      </c>
      <c r="I193" s="53" t="str">
        <f>IF(ISNUMBER('Форма 1'!AB193),ROUND('Форма 1'!$I193*VLOOKUP('Форма 1'!$G193,'Предельники 2022'!$B$4:$X$28,'Форма 1'!AB$7),2),"")</f>
        <v/>
      </c>
      <c r="J193" s="53" t="str">
        <f>IF(ISNUMBER('Форма 1'!AC193),ROUND('Форма 1'!$I193*VLOOKUP('Форма 1'!$G193,'Предельники 2022'!$B$4:$X$28,'Форма 1'!AC$7),2),"")</f>
        <v/>
      </c>
      <c r="K193" s="53" t="str">
        <f>IF(ISNUMBER('Форма 1'!AD193),ROUND('Форма 1'!$I193*VLOOKUP('Форма 1'!$G193,'Предельники 2022'!$B$4:$X$28,'Форма 1'!AD$7),2),"")</f>
        <v/>
      </c>
      <c r="L193" s="54" t="str">
        <f>IF(ISBLANK('Форма 1'!AE193),"",'Форма 1'!AE193)</f>
        <v/>
      </c>
      <c r="M193" s="55" t="str">
        <f>IF(ISBLANK('Форма 1'!AF193),"",'Форма 1'!AF193)</f>
        <v/>
      </c>
      <c r="N193" s="53">
        <f>IF(ISNUMBER('Форма 1'!AG193),ROUND('Форма 1'!$I193*VLOOKUP('Форма 1'!$G193,'Предельники 2022'!$B$4:$X$28,'Форма 1'!AG$7),2),"")</f>
        <v>14244183.41</v>
      </c>
      <c r="O193" s="53" t="str">
        <f>IF(ISNUMBER('Форма 1'!$AH193),ROUND('Форма 1'!$I193*VLOOKUP('Форма 1'!$G193,'Предельники 2022'!$B$4:$X$28,'Форма 1'!$AH$7,0),2),"")</f>
        <v/>
      </c>
      <c r="P193" s="53" t="str">
        <f>IF(ISNUMBER('Форма 1'!$AI193),ROUND('Форма 1'!$I193*VLOOKUP('Форма 1'!$G193,'Предельники 2022'!$B$4:$X$28,'Форма 1'!$AI$7,0),2),"")</f>
        <v/>
      </c>
      <c r="Q193" s="53" t="str">
        <f>IF(ISNUMBER('Форма 1'!$AJ193),ROUND('Форма 1'!$I193*VLOOKUP('Форма 1'!$G193,'Предельники 2022'!$B$4:$X$28,'Форма 1'!$AJ$7,0),2),"")</f>
        <v/>
      </c>
      <c r="R193" s="53" t="str">
        <f>IF(ISNUMBER('Форма 1'!AK193),ROUND('Форма 1'!$I193*VLOOKUP('Форма 1'!$G193,'Предельники 2022'!$B$4:$X$28,'Форма 1'!AK$7),2),"")</f>
        <v/>
      </c>
      <c r="S193" s="55" t="str">
        <f t="shared" si="27"/>
        <v/>
      </c>
      <c r="T193" s="55" t="str">
        <f>IF(ISNUMBER('Форма 1'!AL193),INDEX('Предельники 2022'!$C$4:$X$28,MATCH('Форма 1'!$H193,'Предельники 2022'!$B$4:$B$28,0),MATCH(T$5,'Предельники 2022'!$C$3:$X$3,0)),"")</f>
        <v/>
      </c>
      <c r="U193" s="55" t="str">
        <f>IF(ISNUMBER('Форма 1'!AM193),INDEX('Предельники 2022'!$C$4:$X$28,MATCH('Форма 1'!$H193,'Предельники 2022'!$B$4:$B$28,0),MATCH(U$5,'Предельники 2022'!$C$3:$X$3,0)),"")</f>
        <v/>
      </c>
      <c r="V193" s="55" t="str">
        <f>IF(ISNUMBER('Форма 1'!AN193),INDEX('Предельники 2022'!$C$4:$X$28,MATCH('Форма 1'!$H193,'Предельники 2022'!$B$4:$B$28,0),MATCH(V$5,'Предельники 2022'!$C$3:$X$3,0)),"")</f>
        <v/>
      </c>
      <c r="W193" s="55" t="str">
        <f>IF(ISNUMBER('Форма 1'!AO193),INDEX('Предельники 2022'!$C$4:$X$28,MATCH('Форма 1'!$H193,'Предельники 2022'!$B$4:$B$28,0),MATCH(W$5,'Предельники 2022'!$C$3:$X$3,0)),"")</f>
        <v/>
      </c>
      <c r="X193" s="53" t="str">
        <f>IF(ISNUMBER('Форма 1'!AP193),ROUND('Форма 1'!$I193*VLOOKUP('Форма 1'!$G193,'Предельники 2022'!$B$4:$X$28,'Форма 1'!AP$7),2),"")</f>
        <v/>
      </c>
      <c r="Y193" s="53" t="str">
        <f>IF(ISNUMBER('Форма 1'!AQ193),ROUND('Форма 1'!$I193*VLOOKUP('Форма 1'!$G193,'Предельники 2022'!$B$4:$X$28,'Форма 1'!AQ$7),2),"")</f>
        <v/>
      </c>
      <c r="Z193" s="53" t="str">
        <f>IF(ISNUMBER('Форма 1'!AR193),ROUND('Форма 1'!$I193*VLOOKUP('Форма 1'!$G193,'Предельники 2022'!$B$4:$X$28,'Форма 1'!AR$7),2),"")</f>
        <v/>
      </c>
      <c r="AA193" s="55"/>
    </row>
    <row r="194" spans="1:27" x14ac:dyDescent="0.25">
      <c r="A194" s="52">
        <f t="shared" si="18"/>
        <v>8</v>
      </c>
      <c r="B194" s="94" t="str">
        <f>IF(ISBLANK('Форма 1'!B194),"",'Форма 1'!B194)</f>
        <v>Соликамский городской округ Пермского края</v>
      </c>
      <c r="C194" s="161" t="str">
        <f>IF(ISBLANK('Форма 1'!C194),"",'Форма 1'!C194)</f>
        <v>г. Соликамск, ул. Розы Люксембург, д. 22</v>
      </c>
      <c r="D194" s="51">
        <f>IF(ISBLANK(C194),"Введите адрес",IF(C194='Форма 1'!C194,SUM(E194:K194,M194:S194,X194:AA194),"Ошибка в адресе!"))</f>
        <v>1601011.12</v>
      </c>
      <c r="E194" s="53" t="str">
        <f>IF(ISNUMBER('Форма 1'!X194),ROUND('Форма 1'!$I194*VLOOKUP('Форма 1'!$G194,'Предельники 2022'!$B$4:$X$28,'Форма 1'!X$7),2),"")</f>
        <v/>
      </c>
      <c r="F194" s="53" t="str">
        <f>IF(ISNUMBER('Форма 1'!Y194),ROUND('Форма 1'!$I194*VLOOKUP('Форма 1'!$G194,'Предельники 2022'!$B$4:$X$28,'Форма 1'!Y$7),2),"")</f>
        <v/>
      </c>
      <c r="G194" s="53" t="str">
        <f>IF(ISNUMBER('Форма 1'!Z194),ROUND('Форма 1'!$I194*VLOOKUP('Форма 1'!$G194,'Предельники 2022'!$B$4:$X$28,'Форма 1'!Z$7),2),"")</f>
        <v/>
      </c>
      <c r="H194" s="53">
        <f>IF(ISNUMBER('Форма 1'!AA194),ROUND('Форма 1'!$I194*VLOOKUP('Форма 1'!$G194,'Предельники 2022'!$B$4:$X$28,'Форма 1'!AA$7),2),"")</f>
        <v>666942.65</v>
      </c>
      <c r="I194" s="53" t="str">
        <f>IF(ISNUMBER('Форма 1'!AB194),ROUND('Форма 1'!$I194*VLOOKUP('Форма 1'!$G194,'Предельники 2022'!$B$4:$X$28,'Форма 1'!AB$7),2),"")</f>
        <v/>
      </c>
      <c r="J194" s="53">
        <f>IF(ISNUMBER('Форма 1'!AC194),ROUND('Форма 1'!$I194*VLOOKUP('Форма 1'!$G194,'Предельники 2022'!$B$4:$X$28,'Форма 1'!AC$7),2),"")</f>
        <v>934068.47</v>
      </c>
      <c r="K194" s="53" t="str">
        <f>IF(ISNUMBER('Форма 1'!AD194),ROUND('Форма 1'!$I194*VLOOKUP('Форма 1'!$G194,'Предельники 2022'!$B$4:$X$28,'Форма 1'!AD$7),2),"")</f>
        <v/>
      </c>
      <c r="L194" s="54" t="str">
        <f>IF(ISBLANK('Форма 1'!AE194),"",'Форма 1'!AE194)</f>
        <v/>
      </c>
      <c r="M194" s="55" t="str">
        <f>IF(ISBLANK('Форма 1'!AF194),"",'Форма 1'!AF194)</f>
        <v/>
      </c>
      <c r="N194" s="53" t="str">
        <f>IF(ISNUMBER('Форма 1'!AG194),ROUND('Форма 1'!$I194*VLOOKUP('Форма 1'!$G194,'Предельники 2022'!$B$4:$X$28,'Форма 1'!AG$7),2),"")</f>
        <v/>
      </c>
      <c r="O194" s="53" t="str">
        <f>IF(ISNUMBER('Форма 1'!$AH194),ROUND('Форма 1'!$I194*VLOOKUP('Форма 1'!$G194,'Предельники 2022'!$B$4:$X$28,'Форма 1'!$AH$7,0),2),"")</f>
        <v/>
      </c>
      <c r="P194" s="53" t="str">
        <f>IF(ISNUMBER('Форма 1'!$AI194),ROUND('Форма 1'!$I194*VLOOKUP('Форма 1'!$G194,'Предельники 2022'!$B$4:$X$28,'Форма 1'!$AI$7,0),2),"")</f>
        <v/>
      </c>
      <c r="Q194" s="53" t="str">
        <f>IF(ISNUMBER('Форма 1'!$AJ194),ROUND('Форма 1'!$I194*VLOOKUP('Форма 1'!$G194,'Предельники 2022'!$B$4:$X$28,'Форма 1'!$AJ$7,0),2),"")</f>
        <v/>
      </c>
      <c r="R194" s="53" t="str">
        <f>IF(ISNUMBER('Форма 1'!AK194),ROUND('Форма 1'!$I194*VLOOKUP('Форма 1'!$G194,'Предельники 2022'!$B$4:$X$28,'Форма 1'!AK$7),2),"")</f>
        <v/>
      </c>
      <c r="S194" s="55" t="str">
        <f t="shared" si="27"/>
        <v/>
      </c>
      <c r="T194" s="55" t="str">
        <f>IF(ISNUMBER('Форма 1'!AL194),INDEX('Предельники 2022'!$C$4:$X$28,MATCH('Форма 1'!$H194,'Предельники 2022'!$B$4:$B$28,0),MATCH(T$5,'Предельники 2022'!$C$3:$X$3,0)),"")</f>
        <v/>
      </c>
      <c r="U194" s="55" t="str">
        <f>IF(ISNUMBER('Форма 1'!AM194),INDEX('Предельники 2022'!$C$4:$X$28,MATCH('Форма 1'!$H194,'Предельники 2022'!$B$4:$B$28,0),MATCH(U$5,'Предельники 2022'!$C$3:$X$3,0)),"")</f>
        <v/>
      </c>
      <c r="V194" s="55" t="str">
        <f>IF(ISNUMBER('Форма 1'!AN194),INDEX('Предельники 2022'!$C$4:$X$28,MATCH('Форма 1'!$H194,'Предельники 2022'!$B$4:$B$28,0),MATCH(V$5,'Предельники 2022'!$C$3:$X$3,0)),"")</f>
        <v/>
      </c>
      <c r="W194" s="55" t="str">
        <f>IF(ISNUMBER('Форма 1'!AO194),INDEX('Предельники 2022'!$C$4:$X$28,MATCH('Форма 1'!$H194,'Предельники 2022'!$B$4:$B$28,0),MATCH(W$5,'Предельники 2022'!$C$3:$X$3,0)),"")</f>
        <v/>
      </c>
      <c r="X194" s="53" t="str">
        <f>IF(ISNUMBER('Форма 1'!AP194),ROUND('Форма 1'!$I194*VLOOKUP('Форма 1'!$G194,'Предельники 2022'!$B$4:$X$28,'Форма 1'!AP$7),2),"")</f>
        <v/>
      </c>
      <c r="Y194" s="53" t="str">
        <f>IF(ISNUMBER('Форма 1'!AQ194),ROUND('Форма 1'!$I194*VLOOKUP('Форма 1'!$G194,'Предельники 2022'!$B$4:$X$28,'Форма 1'!AQ$7),2),"")</f>
        <v/>
      </c>
      <c r="Z194" s="53" t="str">
        <f>IF(ISNUMBER('Форма 1'!AR194),ROUND('Форма 1'!$I194*VLOOKUP('Форма 1'!$G194,'Предельники 2022'!$B$4:$X$28,'Форма 1'!AR$7),2),"")</f>
        <v/>
      </c>
      <c r="AA194" s="55"/>
    </row>
    <row r="195" spans="1:27" x14ac:dyDescent="0.25">
      <c r="A195" s="52">
        <f t="shared" si="18"/>
        <v>9</v>
      </c>
      <c r="B195" s="94" t="str">
        <f>IF(ISBLANK('Форма 1'!B195),"",'Форма 1'!B195)</f>
        <v>Соликамский городской округ Пермского края</v>
      </c>
      <c r="C195" s="161" t="str">
        <f>IF(ISBLANK('Форма 1'!C195),"",'Форма 1'!C195)</f>
        <v>г. Соликамск, ул. Черняховского, д. 23</v>
      </c>
      <c r="D195" s="51">
        <f>IF(ISBLANK(C195),"Введите адрес",IF(C195='Форма 1'!C195,SUM(E195:K195,M195:S195,X195:AA195),"Ошибка в адресе!"))</f>
        <v>13675709.839999998</v>
      </c>
      <c r="E195" s="53">
        <f>IF(ISNUMBER('Форма 1'!X195),ROUND('Форма 1'!$I195*VLOOKUP('Форма 1'!$G195,'Предельники 2022'!$B$4:$X$28,'Форма 1'!X$7),2),"")</f>
        <v>885303.12</v>
      </c>
      <c r="F195" s="53">
        <f>IF(ISNUMBER('Форма 1'!Y195),ROUND('Форма 1'!$I195*VLOOKUP('Форма 1'!$G195,'Предельники 2022'!$B$4:$X$28,'Форма 1'!Y$7),2),"")</f>
        <v>10046543.52</v>
      </c>
      <c r="G195" s="53" t="str">
        <f>IF(ISNUMBER('Форма 1'!Z195),ROUND('Форма 1'!$I195*VLOOKUP('Форма 1'!$G195,'Предельники 2022'!$B$4:$X$28,'Форма 1'!Z$7),2),"")</f>
        <v/>
      </c>
      <c r="H195" s="53">
        <f>IF(ISNUMBER('Форма 1'!AA195),ROUND('Форма 1'!$I195*VLOOKUP('Форма 1'!$G195,'Предельники 2022'!$B$4:$X$28,'Форма 1'!AA$7),2),"")</f>
        <v>451860.76</v>
      </c>
      <c r="I195" s="53" t="str">
        <f>IF(ISNUMBER('Форма 1'!AB195),ROUND('Форма 1'!$I195*VLOOKUP('Форма 1'!$G195,'Предельники 2022'!$B$4:$X$28,'Форма 1'!AB$7),2),"")</f>
        <v/>
      </c>
      <c r="J195" s="53">
        <f>IF(ISNUMBER('Форма 1'!AC195),ROUND('Форма 1'!$I195*VLOOKUP('Форма 1'!$G195,'Предельники 2022'!$B$4:$X$28,'Форма 1'!AC$7),2),"")</f>
        <v>771037.28</v>
      </c>
      <c r="K195" s="53">
        <f>IF(ISNUMBER('Форма 1'!AD195),ROUND('Форма 1'!$I195*VLOOKUP('Форма 1'!$G195,'Предельники 2022'!$B$4:$X$28,'Форма 1'!AD$7),2),"")</f>
        <v>1520965.16</v>
      </c>
      <c r="L195" s="54" t="str">
        <f>IF(ISBLANK('Форма 1'!AE195),"",'Форма 1'!AE195)</f>
        <v/>
      </c>
      <c r="M195" s="55" t="str">
        <f>IF(ISBLANK('Форма 1'!AF195),"",'Форма 1'!AF195)</f>
        <v/>
      </c>
      <c r="N195" s="53" t="str">
        <f>IF(ISNUMBER('Форма 1'!AG195),ROUND('Форма 1'!$I195*VLOOKUP('Форма 1'!$G195,'Предельники 2022'!$B$4:$X$28,'Форма 1'!AG$7),2),"")</f>
        <v/>
      </c>
      <c r="O195" s="53" t="str">
        <f>IF(ISNUMBER('Форма 1'!$AH195),ROUND('Форма 1'!$I195*VLOOKUP('Форма 1'!$G195,'Предельники 2022'!$B$4:$X$28,'Форма 1'!$AH$7,0),2),"")</f>
        <v/>
      </c>
      <c r="P195" s="53" t="str">
        <f>IF(ISNUMBER('Форма 1'!$AI195),ROUND('Форма 1'!$I195*VLOOKUP('Форма 1'!$G195,'Предельники 2022'!$B$4:$X$28,'Форма 1'!$AI$7,0),2),"")</f>
        <v/>
      </c>
      <c r="Q195" s="53" t="str">
        <f>IF(ISNUMBER('Форма 1'!$AJ195),ROUND('Форма 1'!$I195*VLOOKUP('Форма 1'!$G195,'Предельники 2022'!$B$4:$X$28,'Форма 1'!$AJ$7,0),2),"")</f>
        <v/>
      </c>
      <c r="R195" s="53" t="str">
        <f>IF(ISNUMBER('Форма 1'!AK195),ROUND('Форма 1'!$I195*VLOOKUP('Форма 1'!$G195,'Предельники 2022'!$B$4:$X$28,'Форма 1'!AK$7),2),"")</f>
        <v/>
      </c>
      <c r="S195" s="55" t="str">
        <f t="shared" si="27"/>
        <v/>
      </c>
      <c r="T195" s="55" t="str">
        <f>IF(ISNUMBER('Форма 1'!AL195),INDEX('Предельники 2022'!$C$4:$X$28,MATCH('Форма 1'!$H195,'Предельники 2022'!$B$4:$B$28,0),MATCH(T$5,'Предельники 2022'!$C$3:$X$3,0)),"")</f>
        <v/>
      </c>
      <c r="U195" s="55" t="str">
        <f>IF(ISNUMBER('Форма 1'!AM195),INDEX('Предельники 2022'!$C$4:$X$28,MATCH('Форма 1'!$H195,'Предельники 2022'!$B$4:$B$28,0),MATCH(U$5,'Предельники 2022'!$C$3:$X$3,0)),"")</f>
        <v/>
      </c>
      <c r="V195" s="55" t="str">
        <f>IF(ISNUMBER('Форма 1'!AN195),INDEX('Предельники 2022'!$C$4:$X$28,MATCH('Форма 1'!$H195,'Предельники 2022'!$B$4:$B$28,0),MATCH(V$5,'Предельники 2022'!$C$3:$X$3,0)),"")</f>
        <v/>
      </c>
      <c r="W195" s="55" t="str">
        <f>IF(ISNUMBER('Форма 1'!AO195),INDEX('Предельники 2022'!$C$4:$X$28,MATCH('Форма 1'!$H195,'Предельники 2022'!$B$4:$B$28,0),MATCH(W$5,'Предельники 2022'!$C$3:$X$3,0)),"")</f>
        <v/>
      </c>
      <c r="X195" s="53" t="str">
        <f>IF(ISNUMBER('Форма 1'!AP195),ROUND('Форма 1'!$I195*VLOOKUP('Форма 1'!$G195,'Предельники 2022'!$B$4:$X$28,'Форма 1'!AP$7),2),"")</f>
        <v/>
      </c>
      <c r="Y195" s="53" t="str">
        <f>IF(ISNUMBER('Форма 1'!AQ195),ROUND('Форма 1'!$I195*VLOOKUP('Форма 1'!$G195,'Предельники 2022'!$B$4:$X$28,'Форма 1'!AQ$7),2),"")</f>
        <v/>
      </c>
      <c r="Z195" s="53" t="str">
        <f>IF(ISNUMBER('Форма 1'!AR195),ROUND('Форма 1'!$I195*VLOOKUP('Форма 1'!$G195,'Предельники 2022'!$B$4:$X$28,'Форма 1'!AR$7),2),"")</f>
        <v/>
      </c>
      <c r="AA195" s="55"/>
    </row>
    <row r="196" spans="1:27" ht="15.75" x14ac:dyDescent="0.25">
      <c r="A196" s="178">
        <f t="shared" si="18"/>
        <v>0</v>
      </c>
      <c r="B196" s="179" t="str">
        <f>IF(ISBLANK('Форма 1'!B196),"",'Форма 1'!B196)</f>
        <v/>
      </c>
      <c r="C196" s="38" t="str">
        <f>IF(ISBLANK('Форма 1'!C196),"",'Форма 1'!C196)</f>
        <v>Чайковский городской округ Пермского края</v>
      </c>
      <c r="D196" s="39">
        <f>IF(ISBLANK(C196),"Введите адрес",IF(C196='Форма 1'!C196,SUM(E196:K196,M196:S196,X196:AA196),"Ошибка в адресе!"))</f>
        <v>273346128.73999995</v>
      </c>
      <c r="E196" s="39">
        <f>SUM(E197:E217)</f>
        <v>1132697.8400000001</v>
      </c>
      <c r="F196" s="39">
        <f t="shared" ref="F196:Z196" si="28">SUM(F197:F217)</f>
        <v>94832857.189999983</v>
      </c>
      <c r="G196" s="39">
        <f t="shared" si="28"/>
        <v>4080060.0200000005</v>
      </c>
      <c r="H196" s="39">
        <f t="shared" si="28"/>
        <v>3271787.96</v>
      </c>
      <c r="I196" s="39">
        <f t="shared" si="28"/>
        <v>10444132.57</v>
      </c>
      <c r="J196" s="39">
        <f t="shared" si="28"/>
        <v>8529417.0000000019</v>
      </c>
      <c r="K196" s="39">
        <f t="shared" si="28"/>
        <v>0</v>
      </c>
      <c r="L196" s="145">
        <f t="shared" si="28"/>
        <v>13</v>
      </c>
      <c r="M196" s="39">
        <f t="shared" si="28"/>
        <v>36120615.959999993</v>
      </c>
      <c r="N196" s="39">
        <f t="shared" si="28"/>
        <v>99004880.239999995</v>
      </c>
      <c r="O196" s="39">
        <f t="shared" si="28"/>
        <v>15929679.960000001</v>
      </c>
      <c r="P196" s="39">
        <f t="shared" si="28"/>
        <v>0</v>
      </c>
      <c r="Q196" s="39">
        <f t="shared" si="28"/>
        <v>0</v>
      </c>
      <c r="R196" s="39">
        <f t="shared" si="28"/>
        <v>0</v>
      </c>
      <c r="S196" s="39">
        <f t="shared" si="28"/>
        <v>0</v>
      </c>
      <c r="T196" s="39">
        <f t="shared" si="28"/>
        <v>0</v>
      </c>
      <c r="U196" s="39">
        <f t="shared" si="28"/>
        <v>0</v>
      </c>
      <c r="V196" s="39">
        <f t="shared" si="28"/>
        <v>0</v>
      </c>
      <c r="W196" s="39">
        <f t="shared" si="28"/>
        <v>0</v>
      </c>
      <c r="X196" s="39">
        <f t="shared" si="28"/>
        <v>0</v>
      </c>
      <c r="Y196" s="39">
        <f t="shared" si="28"/>
        <v>0</v>
      </c>
      <c r="Z196" s="39">
        <f t="shared" si="28"/>
        <v>0</v>
      </c>
      <c r="AA196" s="39"/>
    </row>
    <row r="197" spans="1:27" x14ac:dyDescent="0.25">
      <c r="A197" s="52">
        <f t="shared" ref="A197:A260" si="29">IF(NOT(ISERROR("Пермского края"=MID(C197,FIND("Пермского края",C197),14)))=$C$1,0,IF(NOT(ISERROR("город Пермь"=MID(C197,FIND("город Пермь",C197),11)))=$C$1,0,IF(NOT(ISERROR("Итого"=MID(C197,FIND("Итого",C197),5)))=$C$1,0,IF(NOT(ISERROR("Всего"=MID(C197,FIND("Всего",C197),5)))=$C$1,0,A196+1))))</f>
        <v>1</v>
      </c>
      <c r="B197" s="94" t="str">
        <f>IF(ISBLANK('Форма 1'!B197),"",'Форма 1'!B197)</f>
        <v>Чайковский городской округ Пермского края</v>
      </c>
      <c r="C197" s="161" t="str">
        <f>IF(ISBLANK('Форма 1'!C197),"",'Форма 1'!C197)</f>
        <v>г. Чайковский, б-р Приморский, д. 17</v>
      </c>
      <c r="D197" s="51">
        <f>IF(ISBLANK(C197),"Введите адрес",IF(C197='Форма 1'!C197,SUM(E197:K197,M197:S197,X197:AA197),"Ошибка в адресе!"))</f>
        <v>6659012.9700000007</v>
      </c>
      <c r="E197" s="53" t="str">
        <f>IF(ISNUMBER('Форма 1'!X197),ROUND('Форма 1'!$I197*VLOOKUP('Форма 1'!$G197,'Предельники 2022'!$B$4:$X$28,'Форма 1'!X$7),2),"")</f>
        <v/>
      </c>
      <c r="F197" s="53">
        <f>IF(ISNUMBER('Форма 1'!Y197),ROUND('Форма 1'!$I197*VLOOKUP('Форма 1'!$G197,'Предельники 2022'!$B$4:$X$28,'Форма 1'!Y$7),2),"")</f>
        <v>5628783.0300000003</v>
      </c>
      <c r="G197" s="53" t="str">
        <f>IF(ISNUMBER('Форма 1'!Z197),ROUND('Форма 1'!$I197*VLOOKUP('Форма 1'!$G197,'Предельники 2022'!$B$4:$X$28,'Форма 1'!Z$7),2),"")</f>
        <v/>
      </c>
      <c r="H197" s="53" t="str">
        <f>IF(ISNUMBER('Форма 1'!AA197),ROUND('Форма 1'!$I197*VLOOKUP('Форма 1'!$G197,'Предельники 2022'!$B$4:$X$28,'Форма 1'!AA$7),2),"")</f>
        <v/>
      </c>
      <c r="I197" s="53" t="str">
        <f>IF(ISNUMBER('Форма 1'!AB197),ROUND('Форма 1'!$I197*VLOOKUP('Форма 1'!$G197,'Предельники 2022'!$B$4:$X$28,'Форма 1'!AB$7),2),"")</f>
        <v/>
      </c>
      <c r="J197" s="53">
        <f>IF(ISNUMBER('Форма 1'!AC197),ROUND('Форма 1'!$I197*VLOOKUP('Форма 1'!$G197,'Предельники 2022'!$B$4:$X$28,'Форма 1'!AC$7),2),"")</f>
        <v>1030229.94</v>
      </c>
      <c r="K197" s="53" t="str">
        <f>IF(ISNUMBER('Форма 1'!AD197),ROUND('Форма 1'!$I197*VLOOKUP('Форма 1'!$G197,'Предельники 2022'!$B$4:$X$28,'Форма 1'!AD$7),2),"")</f>
        <v/>
      </c>
      <c r="L197" s="54" t="str">
        <f>IF(ISBLANK('Форма 1'!AE197),"",'Форма 1'!AE197)</f>
        <v/>
      </c>
      <c r="M197" s="55" t="str">
        <f>IF(ISBLANK('Форма 1'!AF197),"",'Форма 1'!AF197)</f>
        <v/>
      </c>
      <c r="N197" s="53" t="str">
        <f>IF(ISNUMBER('Форма 1'!AG197),ROUND('Форма 1'!$I197*VLOOKUP('Форма 1'!$G197,'Предельники 2022'!$B$4:$X$28,'Форма 1'!AG$7),2),"")</f>
        <v/>
      </c>
      <c r="O197" s="53" t="str">
        <f>IF(ISNUMBER('Форма 1'!$AH197),ROUND('Форма 1'!$I197*VLOOKUP('Форма 1'!$G197,'Предельники 2022'!$B$4:$X$28,'Форма 1'!$AH$7,0),2),"")</f>
        <v/>
      </c>
      <c r="P197" s="53" t="str">
        <f>IF(ISNUMBER('Форма 1'!$AI197),ROUND('Форма 1'!$I197*VLOOKUP('Форма 1'!$G197,'Предельники 2022'!$B$4:$X$28,'Форма 1'!$AI$7,0),2),"")</f>
        <v/>
      </c>
      <c r="Q197" s="53" t="str">
        <f>IF(ISNUMBER('Форма 1'!$AJ197),ROUND('Форма 1'!$I197*VLOOKUP('Форма 1'!$G197,'Предельники 2022'!$B$4:$X$28,'Форма 1'!$AJ$7,0),2),"")</f>
        <v/>
      </c>
      <c r="R197" s="53" t="str">
        <f>IF(ISNUMBER('Форма 1'!AK197),ROUND('Форма 1'!$I197*VLOOKUP('Форма 1'!$G197,'Предельники 2022'!$B$4:$X$28,'Форма 1'!AK$7),2),"")</f>
        <v/>
      </c>
      <c r="S197" s="55" t="str">
        <f t="shared" si="27"/>
        <v/>
      </c>
      <c r="T197" s="55" t="str">
        <f>IF(ISNUMBER('Форма 1'!AL197),INDEX('Предельники 2022'!$C$4:$X$28,MATCH('Форма 1'!$H197,'Предельники 2022'!$B$4:$B$28,0),MATCH(T$5,'Предельники 2022'!$C$3:$X$3,0)),"")</f>
        <v/>
      </c>
      <c r="U197" s="55" t="str">
        <f>IF(ISNUMBER('Форма 1'!AM197),INDEX('Предельники 2022'!$C$4:$X$28,MATCH('Форма 1'!$H197,'Предельники 2022'!$B$4:$B$28,0),MATCH(U$5,'Предельники 2022'!$C$3:$X$3,0)),"")</f>
        <v/>
      </c>
      <c r="V197" s="55" t="str">
        <f>IF(ISNUMBER('Форма 1'!AN197),INDEX('Предельники 2022'!$C$4:$X$28,MATCH('Форма 1'!$H197,'Предельники 2022'!$B$4:$B$28,0),MATCH(V$5,'Предельники 2022'!$C$3:$X$3,0)),"")</f>
        <v/>
      </c>
      <c r="W197" s="55" t="str">
        <f>IF(ISNUMBER('Форма 1'!AO197),INDEX('Предельники 2022'!$C$4:$X$28,MATCH('Форма 1'!$H197,'Предельники 2022'!$B$4:$B$28,0),MATCH(W$5,'Предельники 2022'!$C$3:$X$3,0)),"")</f>
        <v/>
      </c>
      <c r="X197" s="53" t="str">
        <f>IF(ISNUMBER('Форма 1'!AP197),ROUND('Форма 1'!$I197*VLOOKUP('Форма 1'!$G197,'Предельники 2022'!$B$4:$X$28,'Форма 1'!AP$7),2),"")</f>
        <v/>
      </c>
      <c r="Y197" s="53" t="str">
        <f>IF(ISNUMBER('Форма 1'!AQ197),ROUND('Форма 1'!$I197*VLOOKUP('Форма 1'!$G197,'Предельники 2022'!$B$4:$X$28,'Форма 1'!AQ$7),2),"")</f>
        <v/>
      </c>
      <c r="Z197" s="53" t="str">
        <f>IF(ISNUMBER('Форма 1'!AR197),ROUND('Форма 1'!$I197*VLOOKUP('Форма 1'!$G197,'Предельники 2022'!$B$4:$X$28,'Форма 1'!AR$7),2),"")</f>
        <v/>
      </c>
      <c r="AA197" s="55"/>
    </row>
    <row r="198" spans="1:27" x14ac:dyDescent="0.25">
      <c r="A198" s="52">
        <f t="shared" si="29"/>
        <v>2</v>
      </c>
      <c r="B198" s="94" t="str">
        <f>IF(ISBLANK('Форма 1'!B198),"",'Форма 1'!B198)</f>
        <v>Чайковский городской округ Пермского края</v>
      </c>
      <c r="C198" s="161" t="str">
        <f>IF(ISBLANK('Форма 1'!C198),"",'Форма 1'!C198)</f>
        <v>г. Чайковский, б-р Приморский, д. 33</v>
      </c>
      <c r="D198" s="51">
        <f>IF(ISBLANK(C198),"Введите адрес",IF(C198='Форма 1'!C198,SUM(E198:K198,M198:S198,X198:AA198),"Ошибка в адресе!"))</f>
        <v>19589966.289999999</v>
      </c>
      <c r="E198" s="53" t="str">
        <f>IF(ISNUMBER('Форма 1'!X198),ROUND('Форма 1'!$I198*VLOOKUP('Форма 1'!$G198,'Предельники 2022'!$B$4:$X$28,'Форма 1'!X$7),2),"")</f>
        <v/>
      </c>
      <c r="F198" s="53">
        <f>IF(ISNUMBER('Форма 1'!Y198),ROUND('Форма 1'!$I198*VLOOKUP('Форма 1'!$G198,'Предельники 2022'!$B$4:$X$28,'Форма 1'!Y$7),2),"")</f>
        <v>8846166.3699999992</v>
      </c>
      <c r="G198" s="53" t="str">
        <f>IF(ISNUMBER('Форма 1'!Z198),ROUND('Форма 1'!$I198*VLOOKUP('Форма 1'!$G198,'Предельники 2022'!$B$4:$X$28,'Форма 1'!Z$7),2),"")</f>
        <v/>
      </c>
      <c r="H198" s="53" t="str">
        <f>IF(ISNUMBER('Форма 1'!AA198),ROUND('Форма 1'!$I198*VLOOKUP('Форма 1'!$G198,'Предельники 2022'!$B$4:$X$28,'Форма 1'!AA$7),2),"")</f>
        <v/>
      </c>
      <c r="I198" s="53" t="str">
        <f>IF(ISNUMBER('Форма 1'!AB198),ROUND('Форма 1'!$I198*VLOOKUP('Форма 1'!$G198,'Предельники 2022'!$B$4:$X$28,'Форма 1'!AB$7),2),"")</f>
        <v/>
      </c>
      <c r="J198" s="53">
        <f>IF(ISNUMBER('Форма 1'!AC198),ROUND('Форма 1'!$I198*VLOOKUP('Форма 1'!$G198,'Предельники 2022'!$B$4:$X$28,'Форма 1'!AC$7),2),"")</f>
        <v>678912.51</v>
      </c>
      <c r="K198" s="53" t="str">
        <f>IF(ISNUMBER('Форма 1'!AD198),ROUND('Форма 1'!$I198*VLOOKUP('Форма 1'!$G198,'Предельники 2022'!$B$4:$X$28,'Форма 1'!AD$7),2),"")</f>
        <v/>
      </c>
      <c r="L198" s="54" t="str">
        <f>IF(ISBLANK('Форма 1'!AE198),"",'Форма 1'!AE198)</f>
        <v/>
      </c>
      <c r="M198" s="55" t="str">
        <f>IF(ISBLANK('Форма 1'!AF198),"",'Форма 1'!AF198)</f>
        <v/>
      </c>
      <c r="N198" s="53">
        <f>IF(ISNUMBER('Форма 1'!AG198),ROUND('Форма 1'!$I198*VLOOKUP('Форма 1'!$G198,'Предельники 2022'!$B$4:$X$28,'Форма 1'!AG$7),2),"")</f>
        <v>10064887.41</v>
      </c>
      <c r="O198" s="53" t="str">
        <f>IF(ISNUMBER('Форма 1'!$AH198),ROUND('Форма 1'!$I198*VLOOKUP('Форма 1'!$G198,'Предельники 2022'!$B$4:$X$28,'Форма 1'!$AH$7,0),2),"")</f>
        <v/>
      </c>
      <c r="P198" s="53" t="str">
        <f>IF(ISNUMBER('Форма 1'!$AI198),ROUND('Форма 1'!$I198*VLOOKUP('Форма 1'!$G198,'Предельники 2022'!$B$4:$X$28,'Форма 1'!$AI$7,0),2),"")</f>
        <v/>
      </c>
      <c r="Q198" s="53" t="str">
        <f>IF(ISNUMBER('Форма 1'!$AJ198),ROUND('Форма 1'!$I198*VLOOKUP('Форма 1'!$G198,'Предельники 2022'!$B$4:$X$28,'Форма 1'!$AJ$7,0),2),"")</f>
        <v/>
      </c>
      <c r="R198" s="53" t="str">
        <f>IF(ISNUMBER('Форма 1'!AK198),ROUND('Форма 1'!$I198*VLOOKUP('Форма 1'!$G198,'Предельники 2022'!$B$4:$X$28,'Форма 1'!AK$7),2),"")</f>
        <v/>
      </c>
      <c r="S198" s="55" t="str">
        <f t="shared" si="27"/>
        <v/>
      </c>
      <c r="T198" s="55" t="str">
        <f>IF(ISNUMBER('Форма 1'!AL198),INDEX('Предельники 2022'!$C$4:$X$28,MATCH('Форма 1'!$H198,'Предельники 2022'!$B$4:$B$28,0),MATCH(T$5,'Предельники 2022'!$C$3:$X$3,0)),"")</f>
        <v/>
      </c>
      <c r="U198" s="55" t="str">
        <f>IF(ISNUMBER('Форма 1'!AM198),INDEX('Предельники 2022'!$C$4:$X$28,MATCH('Форма 1'!$H198,'Предельники 2022'!$B$4:$B$28,0),MATCH(U$5,'Предельники 2022'!$C$3:$X$3,0)),"")</f>
        <v/>
      </c>
      <c r="V198" s="55" t="str">
        <f>IF(ISNUMBER('Форма 1'!AN198),INDEX('Предельники 2022'!$C$4:$X$28,MATCH('Форма 1'!$H198,'Предельники 2022'!$B$4:$B$28,0),MATCH(V$5,'Предельники 2022'!$C$3:$X$3,0)),"")</f>
        <v/>
      </c>
      <c r="W198" s="55" t="str">
        <f>IF(ISNUMBER('Форма 1'!AO198),INDEX('Предельники 2022'!$C$4:$X$28,MATCH('Форма 1'!$H198,'Предельники 2022'!$B$4:$B$28,0),MATCH(W$5,'Предельники 2022'!$C$3:$X$3,0)),"")</f>
        <v/>
      </c>
      <c r="X198" s="53" t="str">
        <f>IF(ISNUMBER('Форма 1'!AP198),ROUND('Форма 1'!$I198*VLOOKUP('Форма 1'!$G198,'Предельники 2022'!$B$4:$X$28,'Форма 1'!AP$7),2),"")</f>
        <v/>
      </c>
      <c r="Y198" s="53" t="str">
        <f>IF(ISNUMBER('Форма 1'!AQ198),ROUND('Форма 1'!$I198*VLOOKUP('Форма 1'!$G198,'Предельники 2022'!$B$4:$X$28,'Форма 1'!AQ$7),2),"")</f>
        <v/>
      </c>
      <c r="Z198" s="53" t="str">
        <f>IF(ISNUMBER('Форма 1'!AR198),ROUND('Форма 1'!$I198*VLOOKUP('Форма 1'!$G198,'Предельники 2022'!$B$4:$X$28,'Форма 1'!AR$7),2),"")</f>
        <v/>
      </c>
      <c r="AA198" s="55"/>
    </row>
    <row r="199" spans="1:27" x14ac:dyDescent="0.25">
      <c r="A199" s="52">
        <f t="shared" si="29"/>
        <v>3</v>
      </c>
      <c r="B199" s="94" t="str">
        <f>IF(ISBLANK('Форма 1'!B199),"",'Форма 1'!B199)</f>
        <v>Чайковский городской округ Пермского края</v>
      </c>
      <c r="C199" s="161" t="str">
        <f>IF(ISBLANK('Форма 1'!C199),"",'Форма 1'!C199)</f>
        <v>г. Чайковский, б-р Приморский, д. 53</v>
      </c>
      <c r="D199" s="51">
        <f>IF(ISBLANK(C199),"Введите адрес",IF(C199='Форма 1'!C199,SUM(E199:K199,M199:S199,X199:AA199),"Ошибка в адресе!"))</f>
        <v>26464537.93</v>
      </c>
      <c r="E199" s="53" t="str">
        <f>IF(ISNUMBER('Форма 1'!X199),ROUND('Форма 1'!$I199*VLOOKUP('Форма 1'!$G199,'Предельники 2022'!$B$4:$X$28,'Форма 1'!X$7),2),"")</f>
        <v/>
      </c>
      <c r="F199" s="53">
        <f>IF(ISNUMBER('Форма 1'!Y199),ROUND('Форма 1'!$I199*VLOOKUP('Форма 1'!$G199,'Предельники 2022'!$B$4:$X$28,'Форма 1'!Y$7),2),"")</f>
        <v>13861878.02</v>
      </c>
      <c r="G199" s="53" t="str">
        <f>IF(ISNUMBER('Форма 1'!Z199),ROUND('Форма 1'!$I199*VLOOKUP('Форма 1'!$G199,'Предельники 2022'!$B$4:$X$28,'Форма 1'!Z$7),2),"")</f>
        <v/>
      </c>
      <c r="H199" s="53" t="str">
        <f>IF(ISNUMBER('Форма 1'!AA199),ROUND('Форма 1'!$I199*VLOOKUP('Форма 1'!$G199,'Предельники 2022'!$B$4:$X$28,'Форма 1'!AA$7),2),"")</f>
        <v/>
      </c>
      <c r="I199" s="53">
        <f>IF(ISNUMBER('Форма 1'!AB199),ROUND('Форма 1'!$I199*VLOOKUP('Форма 1'!$G199,'Предельники 2022'!$B$4:$X$28,'Форма 1'!AB$7),2),"")</f>
        <v>1922846.04</v>
      </c>
      <c r="J199" s="53">
        <f>IF(ISNUMBER('Форма 1'!AC199),ROUND('Форма 1'!$I199*VLOOKUP('Форма 1'!$G199,'Предельники 2022'!$B$4:$X$28,'Форма 1'!AC$7),2),"")</f>
        <v>1063850.94</v>
      </c>
      <c r="K199" s="53" t="str">
        <f>IF(ISNUMBER('Форма 1'!AD199),ROUND('Форма 1'!$I199*VLOOKUP('Форма 1'!$G199,'Предельники 2022'!$B$4:$X$28,'Форма 1'!AD$7),2),"")</f>
        <v/>
      </c>
      <c r="L199" s="54" t="str">
        <f>IF(ISBLANK('Форма 1'!AE199),"",'Форма 1'!AE199)</f>
        <v/>
      </c>
      <c r="M199" s="55" t="str">
        <f>IF(ISBLANK('Форма 1'!AF199),"",'Форма 1'!AF199)</f>
        <v/>
      </c>
      <c r="N199" s="53" t="str">
        <f>IF(ISNUMBER('Форма 1'!AG199),ROUND('Форма 1'!$I199*VLOOKUP('Форма 1'!$G199,'Предельники 2022'!$B$4:$X$28,'Форма 1'!AG$7),2),"")</f>
        <v/>
      </c>
      <c r="O199" s="53">
        <f>IF(ISNUMBER('Форма 1'!$AH199),ROUND('Форма 1'!$I199*VLOOKUP('Форма 1'!$G199,'Предельники 2022'!$B$4:$X$28,'Форма 1'!$AH$7,0),2),"")</f>
        <v>9615962.9299999997</v>
      </c>
      <c r="P199" s="53" t="str">
        <f>IF(ISNUMBER('Форма 1'!$AI199),ROUND('Форма 1'!$I199*VLOOKUP('Форма 1'!$G199,'Предельники 2022'!$B$4:$X$28,'Форма 1'!$AI$7,0),2),"")</f>
        <v/>
      </c>
      <c r="Q199" s="53" t="str">
        <f>IF(ISNUMBER('Форма 1'!$AJ199),ROUND('Форма 1'!$I199*VLOOKUP('Форма 1'!$G199,'Предельники 2022'!$B$4:$X$28,'Форма 1'!$AJ$7,0),2),"")</f>
        <v/>
      </c>
      <c r="R199" s="53" t="str">
        <f>IF(ISNUMBER('Форма 1'!AK199),ROUND('Форма 1'!$I199*VLOOKUP('Форма 1'!$G199,'Предельники 2022'!$B$4:$X$28,'Форма 1'!AK$7),2),"")</f>
        <v/>
      </c>
      <c r="S199" s="55" t="str">
        <f t="shared" si="27"/>
        <v/>
      </c>
      <c r="T199" s="55" t="str">
        <f>IF(ISNUMBER('Форма 1'!AL199),INDEX('Предельники 2022'!$C$4:$X$28,MATCH('Форма 1'!$H199,'Предельники 2022'!$B$4:$B$28,0),MATCH(T$5,'Предельники 2022'!$C$3:$X$3,0)),"")</f>
        <v/>
      </c>
      <c r="U199" s="55" t="str">
        <f>IF(ISNUMBER('Форма 1'!AM199),INDEX('Предельники 2022'!$C$4:$X$28,MATCH('Форма 1'!$H199,'Предельники 2022'!$B$4:$B$28,0),MATCH(U$5,'Предельники 2022'!$C$3:$X$3,0)),"")</f>
        <v/>
      </c>
      <c r="V199" s="55" t="str">
        <f>IF(ISNUMBER('Форма 1'!AN199),INDEX('Предельники 2022'!$C$4:$X$28,MATCH('Форма 1'!$H199,'Предельники 2022'!$B$4:$B$28,0),MATCH(V$5,'Предельники 2022'!$C$3:$X$3,0)),"")</f>
        <v/>
      </c>
      <c r="W199" s="55" t="str">
        <f>IF(ISNUMBER('Форма 1'!AO199),INDEX('Предельники 2022'!$C$4:$X$28,MATCH('Форма 1'!$H199,'Предельники 2022'!$B$4:$B$28,0),MATCH(W$5,'Предельники 2022'!$C$3:$X$3,0)),"")</f>
        <v/>
      </c>
      <c r="X199" s="53" t="str">
        <f>IF(ISNUMBER('Форма 1'!AP199),ROUND('Форма 1'!$I199*VLOOKUP('Форма 1'!$G199,'Предельники 2022'!$B$4:$X$28,'Форма 1'!AP$7),2),"")</f>
        <v/>
      </c>
      <c r="Y199" s="53" t="str">
        <f>IF(ISNUMBER('Форма 1'!AQ199),ROUND('Форма 1'!$I199*VLOOKUP('Форма 1'!$G199,'Предельники 2022'!$B$4:$X$28,'Форма 1'!AQ$7),2),"")</f>
        <v/>
      </c>
      <c r="Z199" s="53" t="str">
        <f>IF(ISNUMBER('Форма 1'!AR199),ROUND('Форма 1'!$I199*VLOOKUP('Форма 1'!$G199,'Предельники 2022'!$B$4:$X$28,'Форма 1'!AR$7),2),"")</f>
        <v/>
      </c>
      <c r="AA199" s="55"/>
    </row>
    <row r="200" spans="1:27" x14ac:dyDescent="0.25">
      <c r="A200" s="52">
        <f t="shared" si="29"/>
        <v>4</v>
      </c>
      <c r="B200" s="94" t="str">
        <f>IF(ISBLANK('Форма 1'!B200),"",'Форма 1'!B200)</f>
        <v>Чайковский городской округ Пермского края</v>
      </c>
      <c r="C200" s="161" t="str">
        <f>IF(ISBLANK('Форма 1'!C200),"",'Форма 1'!C200)</f>
        <v>г. Чайковский, ул. Вокзальная, д. 33</v>
      </c>
      <c r="D200" s="51">
        <f>IF(ISBLANK(C200),"Введите адрес",IF(C200='Форма 1'!C200,SUM(E200:K200,M200:S200,X200:AA200),"Ошибка в адресе!"))</f>
        <v>5557017.8399999999</v>
      </c>
      <c r="E200" s="53" t="str">
        <f>IF(ISNUMBER('Форма 1'!X200),ROUND('Форма 1'!$I200*VLOOKUP('Форма 1'!$G200,'Предельники 2022'!$B$4:$X$28,'Форма 1'!X$7),2),"")</f>
        <v/>
      </c>
      <c r="F200" s="53" t="str">
        <f>IF(ISNUMBER('Форма 1'!Y200),ROUND('Форма 1'!$I200*VLOOKUP('Форма 1'!$G200,'Предельники 2022'!$B$4:$X$28,'Форма 1'!Y$7),2),"")</f>
        <v/>
      </c>
      <c r="G200" s="53" t="str">
        <f>IF(ISNUMBER('Форма 1'!Z200),ROUND('Форма 1'!$I200*VLOOKUP('Форма 1'!$G200,'Предельники 2022'!$B$4:$X$28,'Форма 1'!Z$7),2),"")</f>
        <v/>
      </c>
      <c r="H200" s="53" t="str">
        <f>IF(ISNUMBER('Форма 1'!AA200),ROUND('Форма 1'!$I200*VLOOKUP('Форма 1'!$G200,'Предельники 2022'!$B$4:$X$28,'Форма 1'!AA$7),2),"")</f>
        <v/>
      </c>
      <c r="I200" s="53" t="str">
        <f>IF(ISNUMBER('Форма 1'!AB200),ROUND('Форма 1'!$I200*VLOOKUP('Форма 1'!$G200,'Предельники 2022'!$B$4:$X$28,'Форма 1'!AB$7),2),"")</f>
        <v/>
      </c>
      <c r="J200" s="53" t="str">
        <f>IF(ISNUMBER('Форма 1'!AC200),ROUND('Форма 1'!$I200*VLOOKUP('Форма 1'!$G200,'Предельники 2022'!$B$4:$X$28,'Форма 1'!AC$7),2),"")</f>
        <v/>
      </c>
      <c r="K200" s="53" t="str">
        <f>IF(ISNUMBER('Форма 1'!AD200),ROUND('Форма 1'!$I200*VLOOKUP('Форма 1'!$G200,'Предельники 2022'!$B$4:$X$28,'Форма 1'!AD$7),2),"")</f>
        <v/>
      </c>
      <c r="L200" s="54">
        <f>IF(ISBLANK('Форма 1'!AE200),"",'Форма 1'!AE200)</f>
        <v>2</v>
      </c>
      <c r="M200" s="55">
        <f>IF(ISBLANK('Форма 1'!AF200),"",'Форма 1'!AF200)</f>
        <v>5557017.8399999999</v>
      </c>
      <c r="N200" s="53" t="str">
        <f>IF(ISNUMBER('Форма 1'!AG200),ROUND('Форма 1'!$I200*VLOOKUP('Форма 1'!$G200,'Предельники 2022'!$B$4:$X$28,'Форма 1'!AG$7),2),"")</f>
        <v/>
      </c>
      <c r="O200" s="53" t="str">
        <f>IF(ISNUMBER('Форма 1'!$AH200),ROUND('Форма 1'!$I200*VLOOKUP('Форма 1'!$G200,'Предельники 2022'!$B$4:$X$28,'Форма 1'!$AH$7,0),2),"")</f>
        <v/>
      </c>
      <c r="P200" s="53" t="str">
        <f>IF(ISNUMBER('Форма 1'!$AI200),ROUND('Форма 1'!$I200*VLOOKUP('Форма 1'!$G200,'Предельники 2022'!$B$4:$X$28,'Форма 1'!$AI$7,0),2),"")</f>
        <v/>
      </c>
      <c r="Q200" s="53" t="str">
        <f>IF(ISNUMBER('Форма 1'!$AJ200),ROUND('Форма 1'!$I200*VLOOKUP('Форма 1'!$G200,'Предельники 2022'!$B$4:$X$28,'Форма 1'!$AJ$7,0),2),"")</f>
        <v/>
      </c>
      <c r="R200" s="53" t="str">
        <f>IF(ISNUMBER('Форма 1'!AK200),ROUND('Форма 1'!$I200*VLOOKUP('Форма 1'!$G200,'Предельники 2022'!$B$4:$X$28,'Форма 1'!AK$7),2),"")</f>
        <v/>
      </c>
      <c r="S200" s="55" t="str">
        <f t="shared" si="27"/>
        <v/>
      </c>
      <c r="T200" s="55" t="str">
        <f>IF(ISNUMBER('Форма 1'!AL200),INDEX('Предельники 2022'!$C$4:$X$28,MATCH('Форма 1'!$H200,'Предельники 2022'!$B$4:$B$28,0),MATCH(T$5,'Предельники 2022'!$C$3:$X$3,0)),"")</f>
        <v/>
      </c>
      <c r="U200" s="55" t="str">
        <f>IF(ISNUMBER('Форма 1'!AM200),INDEX('Предельники 2022'!$C$4:$X$28,MATCH('Форма 1'!$H200,'Предельники 2022'!$B$4:$B$28,0),MATCH(U$5,'Предельники 2022'!$C$3:$X$3,0)),"")</f>
        <v/>
      </c>
      <c r="V200" s="55" t="str">
        <f>IF(ISNUMBER('Форма 1'!AN200),INDEX('Предельники 2022'!$C$4:$X$28,MATCH('Форма 1'!$H200,'Предельники 2022'!$B$4:$B$28,0),MATCH(V$5,'Предельники 2022'!$C$3:$X$3,0)),"")</f>
        <v/>
      </c>
      <c r="W200" s="55" t="str">
        <f>IF(ISNUMBER('Форма 1'!AO200),INDEX('Предельники 2022'!$C$4:$X$28,MATCH('Форма 1'!$H200,'Предельники 2022'!$B$4:$B$28,0),MATCH(W$5,'Предельники 2022'!$C$3:$X$3,0)),"")</f>
        <v/>
      </c>
      <c r="X200" s="53" t="str">
        <f>IF(ISNUMBER('Форма 1'!AP200),ROUND('Форма 1'!$I200*VLOOKUP('Форма 1'!$G200,'Предельники 2022'!$B$4:$X$28,'Форма 1'!AP$7),2),"")</f>
        <v/>
      </c>
      <c r="Y200" s="53" t="str">
        <f>IF(ISNUMBER('Форма 1'!AQ200),ROUND('Форма 1'!$I200*VLOOKUP('Форма 1'!$G200,'Предельники 2022'!$B$4:$X$28,'Форма 1'!AQ$7),2),"")</f>
        <v/>
      </c>
      <c r="Z200" s="53" t="str">
        <f>IF(ISNUMBER('Форма 1'!AR200),ROUND('Форма 1'!$I200*VLOOKUP('Форма 1'!$G200,'Предельники 2022'!$B$4:$X$28,'Форма 1'!AR$7),2),"")</f>
        <v/>
      </c>
      <c r="AA200" s="55"/>
    </row>
    <row r="201" spans="1:27" x14ac:dyDescent="0.25">
      <c r="A201" s="52">
        <f t="shared" si="29"/>
        <v>5</v>
      </c>
      <c r="B201" s="94" t="str">
        <f>IF(ISBLANK('Форма 1'!B201),"",'Форма 1'!B201)</f>
        <v>Чайковский городской округ Пермского края</v>
      </c>
      <c r="C201" s="161" t="str">
        <f>IF(ISBLANK('Форма 1'!C201),"",'Форма 1'!C201)</f>
        <v>г. Чайковский, ул. Вокзальная, д. 61</v>
      </c>
      <c r="D201" s="51">
        <f>IF(ISBLANK(C201),"Введите адрес",IF(C201='Форма 1'!C201,SUM(E201:K201,M201:S201,X201:AA201),"Ошибка в адресе!"))</f>
        <v>2778508.92</v>
      </c>
      <c r="E201" s="53" t="str">
        <f>IF(ISNUMBER('Форма 1'!X201),ROUND('Форма 1'!$I201*VLOOKUP('Форма 1'!$G201,'Предельники 2022'!$B$4:$X$28,'Форма 1'!X$7),2),"")</f>
        <v/>
      </c>
      <c r="F201" s="53" t="str">
        <f>IF(ISNUMBER('Форма 1'!Y201),ROUND('Форма 1'!$I201*VLOOKUP('Форма 1'!$G201,'Предельники 2022'!$B$4:$X$28,'Форма 1'!Y$7),2),"")</f>
        <v/>
      </c>
      <c r="G201" s="53" t="str">
        <f>IF(ISNUMBER('Форма 1'!Z201),ROUND('Форма 1'!$I201*VLOOKUP('Форма 1'!$G201,'Предельники 2022'!$B$4:$X$28,'Форма 1'!Z$7),2),"")</f>
        <v/>
      </c>
      <c r="H201" s="53" t="str">
        <f>IF(ISNUMBER('Форма 1'!AA201),ROUND('Форма 1'!$I201*VLOOKUP('Форма 1'!$G201,'Предельники 2022'!$B$4:$X$28,'Форма 1'!AA$7),2),"")</f>
        <v/>
      </c>
      <c r="I201" s="53" t="str">
        <f>IF(ISNUMBER('Форма 1'!AB201),ROUND('Форма 1'!$I201*VLOOKUP('Форма 1'!$G201,'Предельники 2022'!$B$4:$X$28,'Форма 1'!AB$7),2),"")</f>
        <v/>
      </c>
      <c r="J201" s="53" t="str">
        <f>IF(ISNUMBER('Форма 1'!AC201),ROUND('Форма 1'!$I201*VLOOKUP('Форма 1'!$G201,'Предельники 2022'!$B$4:$X$28,'Форма 1'!AC$7),2),"")</f>
        <v/>
      </c>
      <c r="K201" s="53" t="str">
        <f>IF(ISNUMBER('Форма 1'!AD201),ROUND('Форма 1'!$I201*VLOOKUP('Форма 1'!$G201,'Предельники 2022'!$B$4:$X$28,'Форма 1'!AD$7),2),"")</f>
        <v/>
      </c>
      <c r="L201" s="54">
        <f>IF(ISBLANK('Форма 1'!AE201),"",'Форма 1'!AE201)</f>
        <v>1</v>
      </c>
      <c r="M201" s="55">
        <f>IF(ISBLANK('Форма 1'!AF201),"",'Форма 1'!AF201)</f>
        <v>2778508.92</v>
      </c>
      <c r="N201" s="53" t="str">
        <f>IF(ISNUMBER('Форма 1'!AG201),ROUND('Форма 1'!$I201*VLOOKUP('Форма 1'!$G201,'Предельники 2022'!$B$4:$X$28,'Форма 1'!AG$7),2),"")</f>
        <v/>
      </c>
      <c r="O201" s="53" t="str">
        <f>IF(ISNUMBER('Форма 1'!$AH201),ROUND('Форма 1'!$I201*VLOOKUP('Форма 1'!$G201,'Предельники 2022'!$B$4:$X$28,'Форма 1'!$AH$7,0),2),"")</f>
        <v/>
      </c>
      <c r="P201" s="53" t="str">
        <f>IF(ISNUMBER('Форма 1'!$AI201),ROUND('Форма 1'!$I201*VLOOKUP('Форма 1'!$G201,'Предельники 2022'!$B$4:$X$28,'Форма 1'!$AI$7,0),2),"")</f>
        <v/>
      </c>
      <c r="Q201" s="53" t="str">
        <f>IF(ISNUMBER('Форма 1'!$AJ201),ROUND('Форма 1'!$I201*VLOOKUP('Форма 1'!$G201,'Предельники 2022'!$B$4:$X$28,'Форма 1'!$AJ$7,0),2),"")</f>
        <v/>
      </c>
      <c r="R201" s="53" t="str">
        <f>IF(ISNUMBER('Форма 1'!AK201),ROUND('Форма 1'!$I201*VLOOKUP('Форма 1'!$G201,'Предельники 2022'!$B$4:$X$28,'Форма 1'!AK$7),2),"")</f>
        <v/>
      </c>
      <c r="S201" s="55" t="str">
        <f t="shared" si="27"/>
        <v/>
      </c>
      <c r="T201" s="55" t="str">
        <f>IF(ISNUMBER('Форма 1'!AL201),INDEX('Предельники 2022'!$C$4:$X$28,MATCH('Форма 1'!$H201,'Предельники 2022'!$B$4:$B$28,0),MATCH(T$5,'Предельники 2022'!$C$3:$X$3,0)),"")</f>
        <v/>
      </c>
      <c r="U201" s="55" t="str">
        <f>IF(ISNUMBER('Форма 1'!AM201),INDEX('Предельники 2022'!$C$4:$X$28,MATCH('Форма 1'!$H201,'Предельники 2022'!$B$4:$B$28,0),MATCH(U$5,'Предельники 2022'!$C$3:$X$3,0)),"")</f>
        <v/>
      </c>
      <c r="V201" s="55" t="str">
        <f>IF(ISNUMBER('Форма 1'!AN201),INDEX('Предельники 2022'!$C$4:$X$28,MATCH('Форма 1'!$H201,'Предельники 2022'!$B$4:$B$28,0),MATCH(V$5,'Предельники 2022'!$C$3:$X$3,0)),"")</f>
        <v/>
      </c>
      <c r="W201" s="55" t="str">
        <f>IF(ISNUMBER('Форма 1'!AO201),INDEX('Предельники 2022'!$C$4:$X$28,MATCH('Форма 1'!$H201,'Предельники 2022'!$B$4:$B$28,0),MATCH(W$5,'Предельники 2022'!$C$3:$X$3,0)),"")</f>
        <v/>
      </c>
      <c r="X201" s="53" t="str">
        <f>IF(ISNUMBER('Форма 1'!AP201),ROUND('Форма 1'!$I201*VLOOKUP('Форма 1'!$G201,'Предельники 2022'!$B$4:$X$28,'Форма 1'!AP$7),2),"")</f>
        <v/>
      </c>
      <c r="Y201" s="53" t="str">
        <f>IF(ISNUMBER('Форма 1'!AQ201),ROUND('Форма 1'!$I201*VLOOKUP('Форма 1'!$G201,'Предельники 2022'!$B$4:$X$28,'Форма 1'!AQ$7),2),"")</f>
        <v/>
      </c>
      <c r="Z201" s="53" t="str">
        <f>IF(ISNUMBER('Форма 1'!AR201),ROUND('Форма 1'!$I201*VLOOKUP('Форма 1'!$G201,'Предельники 2022'!$B$4:$X$28,'Форма 1'!AR$7),2),"")</f>
        <v/>
      </c>
      <c r="AA201" s="55"/>
    </row>
    <row r="202" spans="1:27" x14ac:dyDescent="0.25">
      <c r="A202" s="52">
        <f t="shared" si="29"/>
        <v>6</v>
      </c>
      <c r="B202" s="94" t="str">
        <f>IF(ISBLANK('Форма 1'!B202),"",'Форма 1'!B202)</f>
        <v>Чайковский городской округ Пермского края</v>
      </c>
      <c r="C202" s="161" t="str">
        <f>IF(ISBLANK('Форма 1'!C202),"",'Форма 1'!C202)</f>
        <v>г. Чайковский, ул. Горького, д. 18</v>
      </c>
      <c r="D202" s="51">
        <f>IF(ISBLANK(C202),"Введите адрес",IF(C202='Форма 1'!C202,SUM(E202:K202,M202:S202,X202:AA202),"Ошибка в адресе!"))</f>
        <v>20977217.590000004</v>
      </c>
      <c r="E202" s="53" t="str">
        <f>IF(ISNUMBER('Форма 1'!X202),ROUND('Форма 1'!$I202*VLOOKUP('Форма 1'!$G202,'Предельники 2022'!$B$4:$X$28,'Форма 1'!X$7),2),"")</f>
        <v/>
      </c>
      <c r="F202" s="53">
        <f>IF(ISNUMBER('Форма 1'!Y202),ROUND('Форма 1'!$I202*VLOOKUP('Форма 1'!$G202,'Предельники 2022'!$B$4:$X$28,'Форма 1'!Y$7),2),"")</f>
        <v>8747044.9600000009</v>
      </c>
      <c r="G202" s="53" t="str">
        <f>IF(ISNUMBER('Форма 1'!Z202),ROUND('Форма 1'!$I202*VLOOKUP('Форма 1'!$G202,'Предельники 2022'!$B$4:$X$28,'Форма 1'!Z$7),2),"")</f>
        <v/>
      </c>
      <c r="H202" s="53">
        <f>IF(ISNUMBER('Форма 1'!AA202),ROUND('Форма 1'!$I202*VLOOKUP('Форма 1'!$G202,'Предельники 2022'!$B$4:$X$28,'Форма 1'!AA$7),2),"")</f>
        <v>393413.55</v>
      </c>
      <c r="I202" s="53">
        <f>IF(ISNUMBER('Форма 1'!AB202),ROUND('Форма 1'!$I202*VLOOKUP('Форма 1'!$G202,'Предельники 2022'!$B$4:$X$28,'Форма 1'!AB$7),2),"")</f>
        <v>1213343.5900000001</v>
      </c>
      <c r="J202" s="53">
        <f>IF(ISNUMBER('Форма 1'!AC202),ROUND('Форма 1'!$I202*VLOOKUP('Форма 1'!$G202,'Предельники 2022'!$B$4:$X$28,'Форма 1'!AC$7),2),"")</f>
        <v>671305.28</v>
      </c>
      <c r="K202" s="53" t="str">
        <f>IF(ISNUMBER('Форма 1'!AD202),ROUND('Форма 1'!$I202*VLOOKUP('Форма 1'!$G202,'Предельники 2022'!$B$4:$X$28,'Форма 1'!AD$7),2),"")</f>
        <v/>
      </c>
      <c r="L202" s="54" t="str">
        <f>IF(ISBLANK('Форма 1'!AE202),"",'Форма 1'!AE202)</f>
        <v/>
      </c>
      <c r="M202" s="55" t="str">
        <f>IF(ISBLANK('Форма 1'!AF202),"",'Форма 1'!AF202)</f>
        <v/>
      </c>
      <c r="N202" s="53">
        <f>IF(ISNUMBER('Форма 1'!AG202),ROUND('Форма 1'!$I202*VLOOKUP('Форма 1'!$G202,'Предельники 2022'!$B$4:$X$28,'Форма 1'!AG$7),2),"")</f>
        <v>9952110.2100000009</v>
      </c>
      <c r="O202" s="53" t="str">
        <f>IF(ISNUMBER('Форма 1'!$AH202),ROUND('Форма 1'!$I202*VLOOKUP('Форма 1'!$G202,'Предельники 2022'!$B$4:$X$28,'Форма 1'!$AH$7,0),2),"")</f>
        <v/>
      </c>
      <c r="P202" s="53" t="str">
        <f>IF(ISNUMBER('Форма 1'!$AI202),ROUND('Форма 1'!$I202*VLOOKUP('Форма 1'!$G202,'Предельники 2022'!$B$4:$X$28,'Форма 1'!$AI$7,0),2),"")</f>
        <v/>
      </c>
      <c r="Q202" s="53" t="str">
        <f>IF(ISNUMBER('Форма 1'!$AJ202),ROUND('Форма 1'!$I202*VLOOKUP('Форма 1'!$G202,'Предельники 2022'!$B$4:$X$28,'Форма 1'!$AJ$7,0),2),"")</f>
        <v/>
      </c>
      <c r="R202" s="53" t="str">
        <f>IF(ISNUMBER('Форма 1'!AK202),ROUND('Форма 1'!$I202*VLOOKUP('Форма 1'!$G202,'Предельники 2022'!$B$4:$X$28,'Форма 1'!AK$7),2),"")</f>
        <v/>
      </c>
      <c r="S202" s="55" t="str">
        <f t="shared" si="27"/>
        <v/>
      </c>
      <c r="T202" s="55" t="str">
        <f>IF(ISNUMBER('Форма 1'!AL202),INDEX('Предельники 2022'!$C$4:$X$28,MATCH('Форма 1'!$H202,'Предельники 2022'!$B$4:$B$28,0),MATCH(T$5,'Предельники 2022'!$C$3:$X$3,0)),"")</f>
        <v/>
      </c>
      <c r="U202" s="55" t="str">
        <f>IF(ISNUMBER('Форма 1'!AM202),INDEX('Предельники 2022'!$C$4:$X$28,MATCH('Форма 1'!$H202,'Предельники 2022'!$B$4:$B$28,0),MATCH(U$5,'Предельники 2022'!$C$3:$X$3,0)),"")</f>
        <v/>
      </c>
      <c r="V202" s="55" t="str">
        <f>IF(ISNUMBER('Форма 1'!AN202),INDEX('Предельники 2022'!$C$4:$X$28,MATCH('Форма 1'!$H202,'Предельники 2022'!$B$4:$B$28,0),MATCH(V$5,'Предельники 2022'!$C$3:$X$3,0)),"")</f>
        <v/>
      </c>
      <c r="W202" s="55" t="str">
        <f>IF(ISNUMBER('Форма 1'!AO202),INDEX('Предельники 2022'!$C$4:$X$28,MATCH('Форма 1'!$H202,'Предельники 2022'!$B$4:$B$28,0),MATCH(W$5,'Предельники 2022'!$C$3:$X$3,0)),"")</f>
        <v/>
      </c>
      <c r="X202" s="53" t="str">
        <f>IF(ISNUMBER('Форма 1'!AP202),ROUND('Форма 1'!$I202*VLOOKUP('Форма 1'!$G202,'Предельники 2022'!$B$4:$X$28,'Форма 1'!AP$7),2),"")</f>
        <v/>
      </c>
      <c r="Y202" s="53" t="str">
        <f>IF(ISNUMBER('Форма 1'!AQ202),ROUND('Форма 1'!$I202*VLOOKUP('Форма 1'!$G202,'Предельники 2022'!$B$4:$X$28,'Форма 1'!AQ$7),2),"")</f>
        <v/>
      </c>
      <c r="Z202" s="53" t="str">
        <f>IF(ISNUMBER('Форма 1'!AR202),ROUND('Форма 1'!$I202*VLOOKUP('Форма 1'!$G202,'Предельники 2022'!$B$4:$X$28,'Форма 1'!AR$7),2),"")</f>
        <v/>
      </c>
      <c r="AA202" s="55"/>
    </row>
    <row r="203" spans="1:27" x14ac:dyDescent="0.25">
      <c r="A203" s="52">
        <f t="shared" si="29"/>
        <v>7</v>
      </c>
      <c r="B203" s="94" t="str">
        <f>IF(ISBLANK('Форма 1'!B203),"",'Форма 1'!B203)</f>
        <v>Чайковский городской округ Пермского края</v>
      </c>
      <c r="C203" s="161" t="str">
        <f>IF(ISBLANK('Форма 1'!C203),"",'Форма 1'!C203)</f>
        <v>г. Чайковский, ул. Декабристов, д. 18</v>
      </c>
      <c r="D203" s="51">
        <f>IF(ISBLANK(C203),"Введите адрес",IF(C203='Форма 1'!C203,SUM(E203:K203,M203:S203,X203:AA203),"Ошибка в адресе!"))</f>
        <v>11114035.68</v>
      </c>
      <c r="E203" s="53" t="str">
        <f>IF(ISNUMBER('Форма 1'!X203),ROUND('Форма 1'!$I203*VLOOKUP('Форма 1'!$G203,'Предельники 2022'!$B$4:$X$28,'Форма 1'!X$7),2),"")</f>
        <v/>
      </c>
      <c r="F203" s="53" t="str">
        <f>IF(ISNUMBER('Форма 1'!Y203),ROUND('Форма 1'!$I203*VLOOKUP('Форма 1'!$G203,'Предельники 2022'!$B$4:$X$28,'Форма 1'!Y$7),2),"")</f>
        <v/>
      </c>
      <c r="G203" s="53" t="str">
        <f>IF(ISNUMBER('Форма 1'!Z203),ROUND('Форма 1'!$I203*VLOOKUP('Форма 1'!$G203,'Предельники 2022'!$B$4:$X$28,'Форма 1'!Z$7),2),"")</f>
        <v/>
      </c>
      <c r="H203" s="53" t="str">
        <f>IF(ISNUMBER('Форма 1'!AA203),ROUND('Форма 1'!$I203*VLOOKUP('Форма 1'!$G203,'Предельники 2022'!$B$4:$X$28,'Форма 1'!AA$7),2),"")</f>
        <v/>
      </c>
      <c r="I203" s="53" t="str">
        <f>IF(ISNUMBER('Форма 1'!AB203),ROUND('Форма 1'!$I203*VLOOKUP('Форма 1'!$G203,'Предельники 2022'!$B$4:$X$28,'Форма 1'!AB$7),2),"")</f>
        <v/>
      </c>
      <c r="J203" s="53" t="str">
        <f>IF(ISNUMBER('Форма 1'!AC203),ROUND('Форма 1'!$I203*VLOOKUP('Форма 1'!$G203,'Предельники 2022'!$B$4:$X$28,'Форма 1'!AC$7),2),"")</f>
        <v/>
      </c>
      <c r="K203" s="53" t="str">
        <f>IF(ISNUMBER('Форма 1'!AD203),ROUND('Форма 1'!$I203*VLOOKUP('Форма 1'!$G203,'Предельники 2022'!$B$4:$X$28,'Форма 1'!AD$7),2),"")</f>
        <v/>
      </c>
      <c r="L203" s="54">
        <f>IF(ISBLANK('Форма 1'!AE203),"",'Форма 1'!AE203)</f>
        <v>4</v>
      </c>
      <c r="M203" s="55">
        <f>IF(ISBLANK('Форма 1'!AF203),"",'Форма 1'!AF203)</f>
        <v>11114035.68</v>
      </c>
      <c r="N203" s="53" t="str">
        <f>IF(ISNUMBER('Форма 1'!AG203),ROUND('Форма 1'!$I203*VLOOKUP('Форма 1'!$G203,'Предельники 2022'!$B$4:$X$28,'Форма 1'!AG$7),2),"")</f>
        <v/>
      </c>
      <c r="O203" s="53" t="str">
        <f>IF(ISNUMBER('Форма 1'!$AH203),ROUND('Форма 1'!$I203*VLOOKUP('Форма 1'!$G203,'Предельники 2022'!$B$4:$X$28,'Форма 1'!$AH$7,0),2),"")</f>
        <v/>
      </c>
      <c r="P203" s="53" t="str">
        <f>IF(ISNUMBER('Форма 1'!$AI203),ROUND('Форма 1'!$I203*VLOOKUP('Форма 1'!$G203,'Предельники 2022'!$B$4:$X$28,'Форма 1'!$AI$7,0),2),"")</f>
        <v/>
      </c>
      <c r="Q203" s="53" t="str">
        <f>IF(ISNUMBER('Форма 1'!$AJ203),ROUND('Форма 1'!$I203*VLOOKUP('Форма 1'!$G203,'Предельники 2022'!$B$4:$X$28,'Форма 1'!$AJ$7,0),2),"")</f>
        <v/>
      </c>
      <c r="R203" s="53" t="str">
        <f>IF(ISNUMBER('Форма 1'!AK203),ROUND('Форма 1'!$I203*VLOOKUP('Форма 1'!$G203,'Предельники 2022'!$B$4:$X$28,'Форма 1'!AK$7),2),"")</f>
        <v/>
      </c>
      <c r="S203" s="55" t="str">
        <f t="shared" si="27"/>
        <v/>
      </c>
      <c r="T203" s="55" t="str">
        <f>IF(ISNUMBER('Форма 1'!AL203),INDEX('Предельники 2022'!$C$4:$X$28,MATCH('Форма 1'!$H203,'Предельники 2022'!$B$4:$B$28,0),MATCH(T$5,'Предельники 2022'!$C$3:$X$3,0)),"")</f>
        <v/>
      </c>
      <c r="U203" s="55" t="str">
        <f>IF(ISNUMBER('Форма 1'!AM203),INDEX('Предельники 2022'!$C$4:$X$28,MATCH('Форма 1'!$H203,'Предельники 2022'!$B$4:$B$28,0),MATCH(U$5,'Предельники 2022'!$C$3:$X$3,0)),"")</f>
        <v/>
      </c>
      <c r="V203" s="55" t="str">
        <f>IF(ISNUMBER('Форма 1'!AN203),INDEX('Предельники 2022'!$C$4:$X$28,MATCH('Форма 1'!$H203,'Предельники 2022'!$B$4:$B$28,0),MATCH(V$5,'Предельники 2022'!$C$3:$X$3,0)),"")</f>
        <v/>
      </c>
      <c r="W203" s="55" t="str">
        <f>IF(ISNUMBER('Форма 1'!AO203),INDEX('Предельники 2022'!$C$4:$X$28,MATCH('Форма 1'!$H203,'Предельники 2022'!$B$4:$B$28,0),MATCH(W$5,'Предельники 2022'!$C$3:$X$3,0)),"")</f>
        <v/>
      </c>
      <c r="X203" s="53" t="str">
        <f>IF(ISNUMBER('Форма 1'!AP203),ROUND('Форма 1'!$I203*VLOOKUP('Форма 1'!$G203,'Предельники 2022'!$B$4:$X$28,'Форма 1'!AP$7),2),"")</f>
        <v/>
      </c>
      <c r="Y203" s="53" t="str">
        <f>IF(ISNUMBER('Форма 1'!AQ203),ROUND('Форма 1'!$I203*VLOOKUP('Форма 1'!$G203,'Предельники 2022'!$B$4:$X$28,'Форма 1'!AQ$7),2),"")</f>
        <v/>
      </c>
      <c r="Z203" s="53" t="str">
        <f>IF(ISNUMBER('Форма 1'!AR203),ROUND('Форма 1'!$I203*VLOOKUP('Форма 1'!$G203,'Предельники 2022'!$B$4:$X$28,'Форма 1'!AR$7),2),"")</f>
        <v/>
      </c>
      <c r="AA203" s="55"/>
    </row>
    <row r="204" spans="1:27" x14ac:dyDescent="0.25">
      <c r="A204" s="52">
        <f t="shared" si="29"/>
        <v>8</v>
      </c>
      <c r="B204" s="94" t="str">
        <f>IF(ISBLANK('Форма 1'!B204),"",'Форма 1'!B204)</f>
        <v>Чайковский городской округ Пермского края</v>
      </c>
      <c r="C204" s="161" t="str">
        <f>IF(ISBLANK('Форма 1'!C204),"",'Форма 1'!C204)</f>
        <v>г. Чайковский, ул. Кабалевского, д. 17</v>
      </c>
      <c r="D204" s="51">
        <f>IF(ISBLANK(C204),"Введите адрес",IF(C204='Форма 1'!C204,SUM(E204:K204,M204:S204,X204:AA204),"Ошибка в адресе!"))</f>
        <v>15638473.199999999</v>
      </c>
      <c r="E204" s="53" t="str">
        <f>IF(ISNUMBER('Форма 1'!X204),ROUND('Форма 1'!$I204*VLOOKUP('Форма 1'!$G204,'Предельники 2022'!$B$4:$X$28,'Форма 1'!X$7),2),"")</f>
        <v/>
      </c>
      <c r="F204" s="53" t="str">
        <f>IF(ISNUMBER('Форма 1'!Y204),ROUND('Форма 1'!$I204*VLOOKUP('Форма 1'!$G204,'Предельники 2022'!$B$4:$X$28,'Форма 1'!Y$7),2),"")</f>
        <v/>
      </c>
      <c r="G204" s="53" t="str">
        <f>IF(ISNUMBER('Форма 1'!Z204),ROUND('Форма 1'!$I204*VLOOKUP('Форма 1'!$G204,'Предельники 2022'!$B$4:$X$28,'Форма 1'!Z$7),2),"")</f>
        <v/>
      </c>
      <c r="H204" s="53" t="str">
        <f>IF(ISNUMBER('Форма 1'!AA204),ROUND('Форма 1'!$I204*VLOOKUP('Форма 1'!$G204,'Предельники 2022'!$B$4:$X$28,'Форма 1'!AA$7),2),"")</f>
        <v/>
      </c>
      <c r="I204" s="53" t="str">
        <f>IF(ISNUMBER('Форма 1'!AB204),ROUND('Форма 1'!$I204*VLOOKUP('Форма 1'!$G204,'Предельники 2022'!$B$4:$X$28,'Форма 1'!AB$7),2),"")</f>
        <v/>
      </c>
      <c r="J204" s="53" t="str">
        <f>IF(ISNUMBER('Форма 1'!AC204),ROUND('Форма 1'!$I204*VLOOKUP('Форма 1'!$G204,'Предельники 2022'!$B$4:$X$28,'Форма 1'!AC$7),2),"")</f>
        <v/>
      </c>
      <c r="K204" s="53" t="str">
        <f>IF(ISNUMBER('Форма 1'!AD204),ROUND('Форма 1'!$I204*VLOOKUP('Форма 1'!$G204,'Предельники 2022'!$B$4:$X$28,'Форма 1'!AD$7),2),"")</f>
        <v/>
      </c>
      <c r="L204" s="54" t="str">
        <f>IF(ISBLANK('Форма 1'!AE204),"",'Форма 1'!AE204)</f>
        <v/>
      </c>
      <c r="M204" s="55" t="str">
        <f>IF(ISBLANK('Форма 1'!AF204),"",'Форма 1'!AF204)</f>
        <v/>
      </c>
      <c r="N204" s="53">
        <f>IF(ISNUMBER('Форма 1'!AG204),ROUND('Форма 1'!$I204*VLOOKUP('Форма 1'!$G204,'Предельники 2022'!$B$4:$X$28,'Форма 1'!AG$7),2),"")</f>
        <v>15638473.199999999</v>
      </c>
      <c r="O204" s="53" t="str">
        <f>IF(ISNUMBER('Форма 1'!$AH204),ROUND('Форма 1'!$I204*VLOOKUP('Форма 1'!$G204,'Предельники 2022'!$B$4:$X$28,'Форма 1'!$AH$7,0),2),"")</f>
        <v/>
      </c>
      <c r="P204" s="53" t="str">
        <f>IF(ISNUMBER('Форма 1'!$AI204),ROUND('Форма 1'!$I204*VLOOKUP('Форма 1'!$G204,'Предельники 2022'!$B$4:$X$28,'Форма 1'!$AI$7,0),2),"")</f>
        <v/>
      </c>
      <c r="Q204" s="53" t="str">
        <f>IF(ISNUMBER('Форма 1'!$AJ204),ROUND('Форма 1'!$I204*VLOOKUP('Форма 1'!$G204,'Предельники 2022'!$B$4:$X$28,'Форма 1'!$AJ$7,0),2),"")</f>
        <v/>
      </c>
      <c r="R204" s="53" t="str">
        <f>IF(ISNUMBER('Форма 1'!AK204),ROUND('Форма 1'!$I204*VLOOKUP('Форма 1'!$G204,'Предельники 2022'!$B$4:$X$28,'Форма 1'!AK$7),2),"")</f>
        <v/>
      </c>
      <c r="S204" s="55" t="str">
        <f t="shared" si="27"/>
        <v/>
      </c>
      <c r="T204" s="55" t="str">
        <f>IF(ISNUMBER('Форма 1'!AL204),INDEX('Предельники 2022'!$C$4:$X$28,MATCH('Форма 1'!$H204,'Предельники 2022'!$B$4:$B$28,0),MATCH(T$5,'Предельники 2022'!$C$3:$X$3,0)),"")</f>
        <v/>
      </c>
      <c r="U204" s="55" t="str">
        <f>IF(ISNUMBER('Форма 1'!AM204),INDEX('Предельники 2022'!$C$4:$X$28,MATCH('Форма 1'!$H204,'Предельники 2022'!$B$4:$B$28,0),MATCH(U$5,'Предельники 2022'!$C$3:$X$3,0)),"")</f>
        <v/>
      </c>
      <c r="V204" s="55" t="str">
        <f>IF(ISNUMBER('Форма 1'!AN204),INDEX('Предельники 2022'!$C$4:$X$28,MATCH('Форма 1'!$H204,'Предельники 2022'!$B$4:$B$28,0),MATCH(V$5,'Предельники 2022'!$C$3:$X$3,0)),"")</f>
        <v/>
      </c>
      <c r="W204" s="55" t="str">
        <f>IF(ISNUMBER('Форма 1'!AO204),INDEX('Предельники 2022'!$C$4:$X$28,MATCH('Форма 1'!$H204,'Предельники 2022'!$B$4:$B$28,0),MATCH(W$5,'Предельники 2022'!$C$3:$X$3,0)),"")</f>
        <v/>
      </c>
      <c r="X204" s="53" t="str">
        <f>IF(ISNUMBER('Форма 1'!AP204),ROUND('Форма 1'!$I204*VLOOKUP('Форма 1'!$G204,'Предельники 2022'!$B$4:$X$28,'Форма 1'!AP$7),2),"")</f>
        <v/>
      </c>
      <c r="Y204" s="53" t="str">
        <f>IF(ISNUMBER('Форма 1'!AQ204),ROUND('Форма 1'!$I204*VLOOKUP('Форма 1'!$G204,'Предельники 2022'!$B$4:$X$28,'Форма 1'!AQ$7),2),"")</f>
        <v/>
      </c>
      <c r="Z204" s="53" t="str">
        <f>IF(ISNUMBER('Форма 1'!AR204),ROUND('Форма 1'!$I204*VLOOKUP('Форма 1'!$G204,'Предельники 2022'!$B$4:$X$28,'Форма 1'!AR$7),2),"")</f>
        <v/>
      </c>
      <c r="AA204" s="55"/>
    </row>
    <row r="205" spans="1:27" x14ac:dyDescent="0.25">
      <c r="A205" s="52">
        <f t="shared" si="29"/>
        <v>9</v>
      </c>
      <c r="B205" s="94" t="str">
        <f>IF(ISBLANK('Форма 1'!B205),"",'Форма 1'!B205)</f>
        <v>Чайковский городской округ Пермского края</v>
      </c>
      <c r="C205" s="161" t="str">
        <f>IF(ISBLANK('Форма 1'!C205),"",'Форма 1'!C205)</f>
        <v>г. Чайковский, ул. Кабалевского, д. 40</v>
      </c>
      <c r="D205" s="51">
        <f>IF(ISBLANK(C205),"Введите адрес",IF(C205='Форма 1'!C205,SUM(E205:K205,M205:S205,X205:AA205),"Ошибка в адресе!"))</f>
        <v>12221454.100000001</v>
      </c>
      <c r="E205" s="53" t="str">
        <f>IF(ISNUMBER('Форма 1'!X205),ROUND('Форма 1'!$I205*VLOOKUP('Форма 1'!$G205,'Предельники 2022'!$B$4:$X$28,'Форма 1'!X$7),2),"")</f>
        <v/>
      </c>
      <c r="F205" s="53">
        <f>IF(ISNUMBER('Форма 1'!Y205),ROUND('Форма 1'!$I205*VLOOKUP('Форма 1'!$G205,'Предельники 2022'!$B$4:$X$28,'Форма 1'!Y$7),2),"")</f>
        <v>7371126.0800000001</v>
      </c>
      <c r="G205" s="53" t="str">
        <f>IF(ISNUMBER('Форма 1'!Z205),ROUND('Форма 1'!$I205*VLOOKUP('Форма 1'!$G205,'Предельники 2022'!$B$4:$X$28,'Форма 1'!Z$7),2),"")</f>
        <v/>
      </c>
      <c r="H205" s="53">
        <f>IF(ISNUMBER('Форма 1'!AA205),ROUND('Форма 1'!$I205*VLOOKUP('Форма 1'!$G205,'Предельники 2022'!$B$4:$X$28,'Форма 1'!AA$7),2),"")</f>
        <v>963303.81</v>
      </c>
      <c r="I205" s="53">
        <f>IF(ISNUMBER('Форма 1'!AB205),ROUND('Форма 1'!$I205*VLOOKUP('Форма 1'!$G205,'Предельники 2022'!$B$4:$X$28,'Форма 1'!AB$7),2),"")</f>
        <v>2537895.15</v>
      </c>
      <c r="J205" s="53">
        <f>IF(ISNUMBER('Форма 1'!AC205),ROUND('Форма 1'!$I205*VLOOKUP('Форма 1'!$G205,'Предельники 2022'!$B$4:$X$28,'Форма 1'!AC$7),2),"")</f>
        <v>1349129.06</v>
      </c>
      <c r="K205" s="53" t="str">
        <f>IF(ISNUMBER('Форма 1'!AD205),ROUND('Форма 1'!$I205*VLOOKUP('Форма 1'!$G205,'Предельники 2022'!$B$4:$X$28,'Форма 1'!AD$7),2),"")</f>
        <v/>
      </c>
      <c r="L205" s="54" t="str">
        <f>IF(ISBLANK('Форма 1'!AE205),"",'Форма 1'!AE205)</f>
        <v/>
      </c>
      <c r="M205" s="55" t="str">
        <f>IF(ISBLANK('Форма 1'!AF205),"",'Форма 1'!AF205)</f>
        <v/>
      </c>
      <c r="N205" s="53" t="str">
        <f>IF(ISNUMBER('Форма 1'!AG205),ROUND('Форма 1'!$I205*VLOOKUP('Форма 1'!$G205,'Предельники 2022'!$B$4:$X$28,'Форма 1'!AG$7),2),"")</f>
        <v/>
      </c>
      <c r="O205" s="53" t="str">
        <f>IF(ISNUMBER('Форма 1'!$AH205),ROUND('Форма 1'!$I205*VLOOKUP('Форма 1'!$G205,'Предельники 2022'!$B$4:$X$28,'Форма 1'!$AH$7,0),2),"")</f>
        <v/>
      </c>
      <c r="P205" s="53" t="str">
        <f>IF(ISNUMBER('Форма 1'!$AI205),ROUND('Форма 1'!$I205*VLOOKUP('Форма 1'!$G205,'Предельники 2022'!$B$4:$X$28,'Форма 1'!$AI$7,0),2),"")</f>
        <v/>
      </c>
      <c r="Q205" s="53" t="str">
        <f>IF(ISNUMBER('Форма 1'!$AJ205),ROUND('Форма 1'!$I205*VLOOKUP('Форма 1'!$G205,'Предельники 2022'!$B$4:$X$28,'Форма 1'!$AJ$7,0),2),"")</f>
        <v/>
      </c>
      <c r="R205" s="53" t="str">
        <f>IF(ISNUMBER('Форма 1'!AK205),ROUND('Форма 1'!$I205*VLOOKUP('Форма 1'!$G205,'Предельники 2022'!$B$4:$X$28,'Форма 1'!AK$7),2),"")</f>
        <v/>
      </c>
      <c r="S205" s="55" t="str">
        <f t="shared" si="27"/>
        <v/>
      </c>
      <c r="T205" s="55" t="str">
        <f>IF(ISNUMBER('Форма 1'!AL205),INDEX('Предельники 2022'!$C$4:$X$28,MATCH('Форма 1'!$H205,'Предельники 2022'!$B$4:$B$28,0),MATCH(T$5,'Предельники 2022'!$C$3:$X$3,0)),"")</f>
        <v/>
      </c>
      <c r="U205" s="55" t="str">
        <f>IF(ISNUMBER('Форма 1'!AM205),INDEX('Предельники 2022'!$C$4:$X$28,MATCH('Форма 1'!$H205,'Предельники 2022'!$B$4:$B$28,0),MATCH(U$5,'Предельники 2022'!$C$3:$X$3,0)),"")</f>
        <v/>
      </c>
      <c r="V205" s="55" t="str">
        <f>IF(ISNUMBER('Форма 1'!AN205),INDEX('Предельники 2022'!$C$4:$X$28,MATCH('Форма 1'!$H205,'Предельники 2022'!$B$4:$B$28,0),MATCH(V$5,'Предельники 2022'!$C$3:$X$3,0)),"")</f>
        <v/>
      </c>
      <c r="W205" s="55" t="str">
        <f>IF(ISNUMBER('Форма 1'!AO205),INDEX('Предельники 2022'!$C$4:$X$28,MATCH('Форма 1'!$H205,'Предельники 2022'!$B$4:$B$28,0),MATCH(W$5,'Предельники 2022'!$C$3:$X$3,0)),"")</f>
        <v/>
      </c>
      <c r="X205" s="53" t="str">
        <f>IF(ISNUMBER('Форма 1'!AP205),ROUND('Форма 1'!$I205*VLOOKUP('Форма 1'!$G205,'Предельники 2022'!$B$4:$X$28,'Форма 1'!AP$7),2),"")</f>
        <v/>
      </c>
      <c r="Y205" s="53" t="str">
        <f>IF(ISNUMBER('Форма 1'!AQ205),ROUND('Форма 1'!$I205*VLOOKUP('Форма 1'!$G205,'Предельники 2022'!$B$4:$X$28,'Форма 1'!AQ$7),2),"")</f>
        <v/>
      </c>
      <c r="Z205" s="53" t="str">
        <f>IF(ISNUMBER('Форма 1'!AR205),ROUND('Форма 1'!$I205*VLOOKUP('Форма 1'!$G205,'Предельники 2022'!$B$4:$X$28,'Форма 1'!AR$7),2),"")</f>
        <v/>
      </c>
      <c r="AA205" s="55"/>
    </row>
    <row r="206" spans="1:27" x14ac:dyDescent="0.25">
      <c r="A206" s="52">
        <f t="shared" si="29"/>
        <v>10</v>
      </c>
      <c r="B206" s="94" t="str">
        <f>IF(ISBLANK('Форма 1'!B206),"",'Форма 1'!B206)</f>
        <v>Чайковский городской округ Пермского края</v>
      </c>
      <c r="C206" s="161" t="str">
        <f>IF(ISBLANK('Форма 1'!C206),"",'Форма 1'!C206)</f>
        <v>г. Чайковский, ул. Карла Маркса, д. 18</v>
      </c>
      <c r="D206" s="51">
        <f>IF(ISBLANK(C206),"Введите адрес",IF(C206='Форма 1'!C206,SUM(E206:K206,M206:S206,X206:AA206),"Ошибка в адресе!"))</f>
        <v>16634766.109999999</v>
      </c>
      <c r="E206" s="53" t="str">
        <f>IF(ISNUMBER('Форма 1'!X206),ROUND('Форма 1'!$I206*VLOOKUP('Форма 1'!$G206,'Предельники 2022'!$B$4:$X$28,'Форма 1'!X$7),2),"")</f>
        <v/>
      </c>
      <c r="F206" s="53">
        <f>IF(ISNUMBER('Форма 1'!Y206),ROUND('Форма 1'!$I206*VLOOKUP('Форма 1'!$G206,'Предельники 2022'!$B$4:$X$28,'Форма 1'!Y$7),2),"")</f>
        <v>5919090.6200000001</v>
      </c>
      <c r="G206" s="53" t="str">
        <f>IF(ISNUMBER('Форма 1'!Z206),ROUND('Форма 1'!$I206*VLOOKUP('Форма 1'!$G206,'Предельники 2022'!$B$4:$X$28,'Форма 1'!Z$7),2),"")</f>
        <v/>
      </c>
      <c r="H206" s="53" t="str">
        <f>IF(ISNUMBER('Форма 1'!AA206),ROUND('Форма 1'!$I206*VLOOKUP('Форма 1'!$G206,'Предельники 2022'!$B$4:$X$28,'Форма 1'!AA$7),2),"")</f>
        <v/>
      </c>
      <c r="I206" s="53" t="str">
        <f>IF(ISNUMBER('Форма 1'!AB206),ROUND('Форма 1'!$I206*VLOOKUP('Форма 1'!$G206,'Предельники 2022'!$B$4:$X$28,'Форма 1'!AB$7),2),"")</f>
        <v/>
      </c>
      <c r="J206" s="53" t="str">
        <f>IF(ISNUMBER('Форма 1'!AC206),ROUND('Форма 1'!$I206*VLOOKUP('Форма 1'!$G206,'Предельники 2022'!$B$4:$X$28,'Форма 1'!AC$7),2),"")</f>
        <v/>
      </c>
      <c r="K206" s="53" t="str">
        <f>IF(ISNUMBER('Форма 1'!AD206),ROUND('Форма 1'!$I206*VLOOKUP('Форма 1'!$G206,'Предельники 2022'!$B$4:$X$28,'Форма 1'!AD$7),2),"")</f>
        <v/>
      </c>
      <c r="L206" s="54" t="str">
        <f>IF(ISBLANK('Форма 1'!AE206),"",'Форма 1'!AE206)</f>
        <v/>
      </c>
      <c r="M206" s="55" t="str">
        <f>IF(ISBLANK('Форма 1'!AF206),"",'Форма 1'!AF206)</f>
        <v/>
      </c>
      <c r="N206" s="53">
        <f>IF(ISNUMBER('Форма 1'!AG206),ROUND('Форма 1'!$I206*VLOOKUP('Форма 1'!$G206,'Предельники 2022'!$B$4:$X$28,'Форма 1'!AG$7),2),"")</f>
        <v>10715675.49</v>
      </c>
      <c r="O206" s="53" t="str">
        <f>IF(ISNUMBER('Форма 1'!$AH206),ROUND('Форма 1'!$I206*VLOOKUP('Форма 1'!$G206,'Предельники 2022'!$B$4:$X$28,'Форма 1'!$AH$7,0),2),"")</f>
        <v/>
      </c>
      <c r="P206" s="53" t="str">
        <f>IF(ISNUMBER('Форма 1'!$AI206),ROUND('Форма 1'!$I206*VLOOKUP('Форма 1'!$G206,'Предельники 2022'!$B$4:$X$28,'Форма 1'!$AI$7,0),2),"")</f>
        <v/>
      </c>
      <c r="Q206" s="53" t="str">
        <f>IF(ISNUMBER('Форма 1'!$AJ206),ROUND('Форма 1'!$I206*VLOOKUP('Форма 1'!$G206,'Предельники 2022'!$B$4:$X$28,'Форма 1'!$AJ$7,0),2),"")</f>
        <v/>
      </c>
      <c r="R206" s="53" t="str">
        <f>IF(ISNUMBER('Форма 1'!AK206),ROUND('Форма 1'!$I206*VLOOKUP('Форма 1'!$G206,'Предельники 2022'!$B$4:$X$28,'Форма 1'!AK$7),2),"")</f>
        <v/>
      </c>
      <c r="S206" s="55" t="str">
        <f t="shared" si="27"/>
        <v/>
      </c>
      <c r="T206" s="55" t="str">
        <f>IF(ISNUMBER('Форма 1'!AL206),INDEX('Предельники 2022'!$C$4:$X$28,MATCH('Форма 1'!$H206,'Предельники 2022'!$B$4:$B$28,0),MATCH(T$5,'Предельники 2022'!$C$3:$X$3,0)),"")</f>
        <v/>
      </c>
      <c r="U206" s="55" t="str">
        <f>IF(ISNUMBER('Форма 1'!AM206),INDEX('Предельники 2022'!$C$4:$X$28,MATCH('Форма 1'!$H206,'Предельники 2022'!$B$4:$B$28,0),MATCH(U$5,'Предельники 2022'!$C$3:$X$3,0)),"")</f>
        <v/>
      </c>
      <c r="V206" s="55" t="str">
        <f>IF(ISNUMBER('Форма 1'!AN206),INDEX('Предельники 2022'!$C$4:$X$28,MATCH('Форма 1'!$H206,'Предельники 2022'!$B$4:$B$28,0),MATCH(V$5,'Предельники 2022'!$C$3:$X$3,0)),"")</f>
        <v/>
      </c>
      <c r="W206" s="55" t="str">
        <f>IF(ISNUMBER('Форма 1'!AO206),INDEX('Предельники 2022'!$C$4:$X$28,MATCH('Форма 1'!$H206,'Предельники 2022'!$B$4:$B$28,0),MATCH(W$5,'Предельники 2022'!$C$3:$X$3,0)),"")</f>
        <v/>
      </c>
      <c r="X206" s="53" t="str">
        <f>IF(ISNUMBER('Форма 1'!AP206),ROUND('Форма 1'!$I206*VLOOKUP('Форма 1'!$G206,'Предельники 2022'!$B$4:$X$28,'Форма 1'!AP$7),2),"")</f>
        <v/>
      </c>
      <c r="Y206" s="53" t="str">
        <f>IF(ISNUMBER('Форма 1'!AQ206),ROUND('Форма 1'!$I206*VLOOKUP('Форма 1'!$G206,'Предельники 2022'!$B$4:$X$28,'Форма 1'!AQ$7),2),"")</f>
        <v/>
      </c>
      <c r="Z206" s="53" t="str">
        <f>IF(ISNUMBER('Форма 1'!AR206),ROUND('Форма 1'!$I206*VLOOKUP('Форма 1'!$G206,'Предельники 2022'!$B$4:$X$28,'Форма 1'!AR$7),2),"")</f>
        <v/>
      </c>
      <c r="AA206" s="55"/>
    </row>
    <row r="207" spans="1:27" x14ac:dyDescent="0.25">
      <c r="A207" s="52">
        <f t="shared" si="29"/>
        <v>11</v>
      </c>
      <c r="B207" s="94" t="str">
        <f>IF(ISBLANK('Форма 1'!B207),"",'Форма 1'!B207)</f>
        <v>Чайковский городской округ Пермского края</v>
      </c>
      <c r="C207" s="161" t="str">
        <f>IF(ISBLANK('Форма 1'!C207),"",'Форма 1'!C207)</f>
        <v>г. Чайковский, ул. Карла Маркса, д. 20</v>
      </c>
      <c r="D207" s="51">
        <f>IF(ISBLANK(C207),"Введите адрес",IF(C207='Форма 1'!C207,SUM(E207:K207,M207:S207,X207:AA207),"Ошибка в адресе!"))</f>
        <v>1153782.96</v>
      </c>
      <c r="E207" s="53" t="str">
        <f>IF(ISNUMBER('Форма 1'!X207),ROUND('Форма 1'!$I207*VLOOKUP('Форма 1'!$G207,'Предельники 2022'!$B$4:$X$28,'Форма 1'!X$7),2),"")</f>
        <v/>
      </c>
      <c r="F207" s="53" t="str">
        <f>IF(ISNUMBER('Форма 1'!Y207),ROUND('Форма 1'!$I207*VLOOKUP('Форма 1'!$G207,'Предельники 2022'!$B$4:$X$28,'Форма 1'!Y$7),2),"")</f>
        <v/>
      </c>
      <c r="G207" s="53">
        <f>IF(ISNUMBER('Форма 1'!Z207),ROUND('Форма 1'!$I207*VLOOKUP('Форма 1'!$G207,'Предельники 2022'!$B$4:$X$28,'Форма 1'!Z$7),2),"")</f>
        <v>1153782.96</v>
      </c>
      <c r="H207" s="53" t="str">
        <f>IF(ISNUMBER('Форма 1'!AA207),ROUND('Форма 1'!$I207*VLOOKUP('Форма 1'!$G207,'Предельники 2022'!$B$4:$X$28,'Форма 1'!AA$7),2),"")</f>
        <v/>
      </c>
      <c r="I207" s="53" t="str">
        <f>IF(ISNUMBER('Форма 1'!AB207),ROUND('Форма 1'!$I207*VLOOKUP('Форма 1'!$G207,'Предельники 2022'!$B$4:$X$28,'Форма 1'!AB$7),2),"")</f>
        <v/>
      </c>
      <c r="J207" s="53" t="str">
        <f>IF(ISNUMBER('Форма 1'!AC207),ROUND('Форма 1'!$I207*VLOOKUP('Форма 1'!$G207,'Предельники 2022'!$B$4:$X$28,'Форма 1'!AC$7),2),"")</f>
        <v/>
      </c>
      <c r="K207" s="53" t="str">
        <f>IF(ISNUMBER('Форма 1'!AD207),ROUND('Форма 1'!$I207*VLOOKUP('Форма 1'!$G207,'Предельники 2022'!$B$4:$X$28,'Форма 1'!AD$7),2),"")</f>
        <v/>
      </c>
      <c r="L207" s="54" t="str">
        <f>IF(ISBLANK('Форма 1'!AE207),"",'Форма 1'!AE207)</f>
        <v/>
      </c>
      <c r="M207" s="55" t="str">
        <f>IF(ISBLANK('Форма 1'!AF207),"",'Форма 1'!AF207)</f>
        <v/>
      </c>
      <c r="N207" s="53" t="str">
        <f>IF(ISNUMBER('Форма 1'!AG207),ROUND('Форма 1'!$I207*VLOOKUP('Форма 1'!$G207,'Предельники 2022'!$B$4:$X$28,'Форма 1'!AG$7),2),"")</f>
        <v/>
      </c>
      <c r="O207" s="53" t="str">
        <f>IF(ISNUMBER('Форма 1'!$AH207),ROUND('Форма 1'!$I207*VLOOKUP('Форма 1'!$G207,'Предельники 2022'!$B$4:$X$28,'Форма 1'!$AH$7,0),2),"")</f>
        <v/>
      </c>
      <c r="P207" s="53" t="str">
        <f>IF(ISNUMBER('Форма 1'!$AI207),ROUND('Форма 1'!$I207*VLOOKUP('Форма 1'!$G207,'Предельники 2022'!$B$4:$X$28,'Форма 1'!$AI$7,0),2),"")</f>
        <v/>
      </c>
      <c r="Q207" s="53" t="str">
        <f>IF(ISNUMBER('Форма 1'!$AJ207),ROUND('Форма 1'!$I207*VLOOKUP('Форма 1'!$G207,'Предельники 2022'!$B$4:$X$28,'Форма 1'!$AJ$7,0),2),"")</f>
        <v/>
      </c>
      <c r="R207" s="53" t="str">
        <f>IF(ISNUMBER('Форма 1'!AK207),ROUND('Форма 1'!$I207*VLOOKUP('Форма 1'!$G207,'Предельники 2022'!$B$4:$X$28,'Форма 1'!AK$7),2),"")</f>
        <v/>
      </c>
      <c r="S207" s="55" t="str">
        <f t="shared" si="27"/>
        <v/>
      </c>
      <c r="T207" s="55" t="str">
        <f>IF(ISNUMBER('Форма 1'!AL207),INDEX('Предельники 2022'!$C$4:$X$28,MATCH('Форма 1'!$H207,'Предельники 2022'!$B$4:$B$28,0),MATCH(T$5,'Предельники 2022'!$C$3:$X$3,0)),"")</f>
        <v/>
      </c>
      <c r="U207" s="55" t="str">
        <f>IF(ISNUMBER('Форма 1'!AM207),INDEX('Предельники 2022'!$C$4:$X$28,MATCH('Форма 1'!$H207,'Предельники 2022'!$B$4:$B$28,0),MATCH(U$5,'Предельники 2022'!$C$3:$X$3,0)),"")</f>
        <v/>
      </c>
      <c r="V207" s="55" t="str">
        <f>IF(ISNUMBER('Форма 1'!AN207),INDEX('Предельники 2022'!$C$4:$X$28,MATCH('Форма 1'!$H207,'Предельники 2022'!$B$4:$B$28,0),MATCH(V$5,'Предельники 2022'!$C$3:$X$3,0)),"")</f>
        <v/>
      </c>
      <c r="W207" s="55" t="str">
        <f>IF(ISNUMBER('Форма 1'!AO207),INDEX('Предельники 2022'!$C$4:$X$28,MATCH('Форма 1'!$H207,'Предельники 2022'!$B$4:$B$28,0),MATCH(W$5,'Предельники 2022'!$C$3:$X$3,0)),"")</f>
        <v/>
      </c>
      <c r="X207" s="53" t="str">
        <f>IF(ISNUMBER('Форма 1'!AP207),ROUND('Форма 1'!$I207*VLOOKUP('Форма 1'!$G207,'Предельники 2022'!$B$4:$X$28,'Форма 1'!AP$7),2),"")</f>
        <v/>
      </c>
      <c r="Y207" s="53" t="str">
        <f>IF(ISNUMBER('Форма 1'!AQ207),ROUND('Форма 1'!$I207*VLOOKUP('Форма 1'!$G207,'Предельники 2022'!$B$4:$X$28,'Форма 1'!AQ$7),2),"")</f>
        <v/>
      </c>
      <c r="Z207" s="53" t="str">
        <f>IF(ISNUMBER('Форма 1'!AR207),ROUND('Форма 1'!$I207*VLOOKUP('Форма 1'!$G207,'Предельники 2022'!$B$4:$X$28,'Форма 1'!AR$7),2),"")</f>
        <v/>
      </c>
      <c r="AA207" s="55"/>
    </row>
    <row r="208" spans="1:27" x14ac:dyDescent="0.25">
      <c r="A208" s="52">
        <f t="shared" si="29"/>
        <v>12</v>
      </c>
      <c r="B208" s="94" t="str">
        <f>IF(ISBLANK('Форма 1'!B208),"",'Форма 1'!B208)</f>
        <v>Чайковский городской округ Пермского края</v>
      </c>
      <c r="C208" s="161" t="str">
        <f>IF(ISBLANK('Форма 1'!C208),"",'Форма 1'!C208)</f>
        <v>г. Чайковский, ул. Карла Маркса, д. 30</v>
      </c>
      <c r="D208" s="51">
        <f>IF(ISBLANK(C208),"Введите адрес",IF(C208='Форма 1'!C208,SUM(E208:K208,M208:S208,X208:AA208),"Ошибка в адресе!"))</f>
        <v>21400267.210000001</v>
      </c>
      <c r="E208" s="53" t="str">
        <f>IF(ISNUMBER('Форма 1'!X208),ROUND('Форма 1'!$I208*VLOOKUP('Форма 1'!$G208,'Предельники 2022'!$B$4:$X$28,'Форма 1'!X$7),2),"")</f>
        <v/>
      </c>
      <c r="F208" s="53">
        <f>IF(ISNUMBER('Форма 1'!Y208),ROUND('Форма 1'!$I208*VLOOKUP('Форма 1'!$G208,'Предельники 2022'!$B$4:$X$28,'Форма 1'!Y$7),2),"")</f>
        <v>8923447.4800000004</v>
      </c>
      <c r="G208" s="53" t="str">
        <f>IF(ISNUMBER('Форма 1'!Z208),ROUND('Форма 1'!$I208*VLOOKUP('Форма 1'!$G208,'Предельники 2022'!$B$4:$X$28,'Форма 1'!Z$7),2),"")</f>
        <v/>
      </c>
      <c r="H208" s="53">
        <f>IF(ISNUMBER('Форма 1'!AA208),ROUND('Форма 1'!$I208*VLOOKUP('Форма 1'!$G208,'Предельники 2022'!$B$4:$X$28,'Форма 1'!AA$7),2),"")</f>
        <v>401347.56</v>
      </c>
      <c r="I208" s="53">
        <f>IF(ISNUMBER('Форма 1'!AB208),ROUND('Форма 1'!$I208*VLOOKUP('Форма 1'!$G208,'Предельники 2022'!$B$4:$X$28,'Форма 1'!AB$7),2),"")</f>
        <v>1237813.21</v>
      </c>
      <c r="J208" s="53">
        <f>IF(ISNUMBER('Форма 1'!AC208),ROUND('Форма 1'!$I208*VLOOKUP('Форма 1'!$G208,'Предельники 2022'!$B$4:$X$28,'Форма 1'!AC$7),2),"")</f>
        <v>684843.56</v>
      </c>
      <c r="K208" s="53" t="str">
        <f>IF(ISNUMBER('Форма 1'!AD208),ROUND('Форма 1'!$I208*VLOOKUP('Форма 1'!$G208,'Предельники 2022'!$B$4:$X$28,'Форма 1'!AD$7),2),"")</f>
        <v/>
      </c>
      <c r="L208" s="54" t="str">
        <f>IF(ISBLANK('Форма 1'!AE208),"",'Форма 1'!AE208)</f>
        <v/>
      </c>
      <c r="M208" s="55" t="str">
        <f>IF(ISBLANK('Форма 1'!AF208),"",'Форма 1'!AF208)</f>
        <v/>
      </c>
      <c r="N208" s="53">
        <f>IF(ISNUMBER('Форма 1'!AG208),ROUND('Форма 1'!$I208*VLOOKUP('Форма 1'!$G208,'Предельники 2022'!$B$4:$X$28,'Форма 1'!AG$7),2),"")</f>
        <v>10152815.4</v>
      </c>
      <c r="O208" s="53" t="str">
        <f>IF(ISNUMBER('Форма 1'!$AH208),ROUND('Форма 1'!$I208*VLOOKUP('Форма 1'!$G208,'Предельники 2022'!$B$4:$X$28,'Форма 1'!$AH$7,0),2),"")</f>
        <v/>
      </c>
      <c r="P208" s="53" t="str">
        <f>IF(ISNUMBER('Форма 1'!$AI208),ROUND('Форма 1'!$I208*VLOOKUP('Форма 1'!$G208,'Предельники 2022'!$B$4:$X$28,'Форма 1'!$AI$7,0),2),"")</f>
        <v/>
      </c>
      <c r="Q208" s="53" t="str">
        <f>IF(ISNUMBER('Форма 1'!$AJ208),ROUND('Форма 1'!$I208*VLOOKUP('Форма 1'!$G208,'Предельники 2022'!$B$4:$X$28,'Форма 1'!$AJ$7,0),2),"")</f>
        <v/>
      </c>
      <c r="R208" s="53" t="str">
        <f>IF(ISNUMBER('Форма 1'!AK208),ROUND('Форма 1'!$I208*VLOOKUP('Форма 1'!$G208,'Предельники 2022'!$B$4:$X$28,'Форма 1'!AK$7),2),"")</f>
        <v/>
      </c>
      <c r="S208" s="55" t="str">
        <f t="shared" si="27"/>
        <v/>
      </c>
      <c r="T208" s="55" t="str">
        <f>IF(ISNUMBER('Форма 1'!AL208),INDEX('Предельники 2022'!$C$4:$X$28,MATCH('Форма 1'!$H208,'Предельники 2022'!$B$4:$B$28,0),MATCH(T$5,'Предельники 2022'!$C$3:$X$3,0)),"")</f>
        <v/>
      </c>
      <c r="U208" s="55" t="str">
        <f>IF(ISNUMBER('Форма 1'!AM208),INDEX('Предельники 2022'!$C$4:$X$28,MATCH('Форма 1'!$H208,'Предельники 2022'!$B$4:$B$28,0),MATCH(U$5,'Предельники 2022'!$C$3:$X$3,0)),"")</f>
        <v/>
      </c>
      <c r="V208" s="55" t="str">
        <f>IF(ISNUMBER('Форма 1'!AN208),INDEX('Предельники 2022'!$C$4:$X$28,MATCH('Форма 1'!$H208,'Предельники 2022'!$B$4:$B$28,0),MATCH(V$5,'Предельники 2022'!$C$3:$X$3,0)),"")</f>
        <v/>
      </c>
      <c r="W208" s="55" t="str">
        <f>IF(ISNUMBER('Форма 1'!AO208),INDEX('Предельники 2022'!$C$4:$X$28,MATCH('Форма 1'!$H208,'Предельники 2022'!$B$4:$B$28,0),MATCH(W$5,'Предельники 2022'!$C$3:$X$3,0)),"")</f>
        <v/>
      </c>
      <c r="X208" s="53" t="str">
        <f>IF(ISNUMBER('Форма 1'!AP208),ROUND('Форма 1'!$I208*VLOOKUP('Форма 1'!$G208,'Предельники 2022'!$B$4:$X$28,'Форма 1'!AP$7),2),"")</f>
        <v/>
      </c>
      <c r="Y208" s="53" t="str">
        <f>IF(ISNUMBER('Форма 1'!AQ208),ROUND('Форма 1'!$I208*VLOOKUP('Форма 1'!$G208,'Предельники 2022'!$B$4:$X$28,'Форма 1'!AQ$7),2),"")</f>
        <v/>
      </c>
      <c r="Z208" s="53" t="str">
        <f>IF(ISNUMBER('Форма 1'!AR208),ROUND('Форма 1'!$I208*VLOOKUP('Форма 1'!$G208,'Предельники 2022'!$B$4:$X$28,'Форма 1'!AR$7),2),"")</f>
        <v/>
      </c>
      <c r="AA208" s="55"/>
    </row>
    <row r="209" spans="1:27" x14ac:dyDescent="0.25">
      <c r="A209" s="52">
        <f t="shared" si="29"/>
        <v>13</v>
      </c>
      <c r="B209" s="94" t="str">
        <f>IF(ISBLANK('Форма 1'!B209),"",'Форма 1'!B209)</f>
        <v>Чайковский городской округ Пермского края</v>
      </c>
      <c r="C209" s="161" t="str">
        <f>IF(ISBLANK('Форма 1'!C209),"",'Форма 1'!C209)</f>
        <v>г. Чайковский, ул. Карла Маркса, д. 42</v>
      </c>
      <c r="D209" s="51">
        <f>IF(ISBLANK(C209),"Введите адрес",IF(C209='Форма 1'!C209,SUM(E209:K209,M209:S209,X209:AA209),"Ошибка в адресе!"))</f>
        <v>32306423.370000001</v>
      </c>
      <c r="E209" s="53" t="str">
        <f>IF(ISNUMBER('Форма 1'!X209),ROUND('Форма 1'!$I209*VLOOKUP('Форма 1'!$G209,'Предельники 2022'!$B$4:$X$28,'Форма 1'!X$7),2),"")</f>
        <v/>
      </c>
      <c r="F209" s="53">
        <f>IF(ISNUMBER('Форма 1'!Y209),ROUND('Форма 1'!$I209*VLOOKUP('Форма 1'!$G209,'Предельники 2022'!$B$4:$X$28,'Форма 1'!Y$7),2),"")</f>
        <v>14588488.4</v>
      </c>
      <c r="G209" s="53" t="str">
        <f>IF(ISNUMBER('Форма 1'!Z209),ROUND('Форма 1'!$I209*VLOOKUP('Форма 1'!$G209,'Предельники 2022'!$B$4:$X$28,'Форма 1'!Z$7),2),"")</f>
        <v/>
      </c>
      <c r="H209" s="53" t="str">
        <f>IF(ISNUMBER('Форма 1'!AA209),ROUND('Форма 1'!$I209*VLOOKUP('Форма 1'!$G209,'Предельники 2022'!$B$4:$X$28,'Форма 1'!AA$7),2),"")</f>
        <v/>
      </c>
      <c r="I209" s="53" t="str">
        <f>IF(ISNUMBER('Форма 1'!AB209),ROUND('Форма 1'!$I209*VLOOKUP('Форма 1'!$G209,'Предельники 2022'!$B$4:$X$28,'Форма 1'!AB$7),2),"")</f>
        <v/>
      </c>
      <c r="J209" s="53">
        <f>IF(ISNUMBER('Форма 1'!AC209),ROUND('Форма 1'!$I209*VLOOKUP('Форма 1'!$G209,'Предельники 2022'!$B$4:$X$28,'Форма 1'!AC$7),2),"")</f>
        <v>1119615.76</v>
      </c>
      <c r="K209" s="53" t="str">
        <f>IF(ISNUMBER('Форма 1'!AD209),ROUND('Форма 1'!$I209*VLOOKUP('Форма 1'!$G209,'Предельники 2022'!$B$4:$X$28,'Форма 1'!AD$7),2),"")</f>
        <v/>
      </c>
      <c r="L209" s="54" t="str">
        <f>IF(ISBLANK('Форма 1'!AE209),"",'Форма 1'!AE209)</f>
        <v/>
      </c>
      <c r="M209" s="55" t="str">
        <f>IF(ISBLANK('Форма 1'!AF209),"",'Форма 1'!AF209)</f>
        <v/>
      </c>
      <c r="N209" s="53">
        <f>IF(ISNUMBER('Форма 1'!AG209),ROUND('Форма 1'!$I209*VLOOKUP('Форма 1'!$G209,'Предельники 2022'!$B$4:$X$28,'Форма 1'!AG$7),2),"")</f>
        <v>16598319.210000001</v>
      </c>
      <c r="O209" s="53" t="str">
        <f>IF(ISNUMBER('Форма 1'!$AH209),ROUND('Форма 1'!$I209*VLOOKUP('Форма 1'!$G209,'Предельники 2022'!$B$4:$X$28,'Форма 1'!$AH$7,0),2),"")</f>
        <v/>
      </c>
      <c r="P209" s="53" t="str">
        <f>IF(ISNUMBER('Форма 1'!$AI209),ROUND('Форма 1'!$I209*VLOOKUP('Форма 1'!$G209,'Предельники 2022'!$B$4:$X$28,'Форма 1'!$AI$7,0),2),"")</f>
        <v/>
      </c>
      <c r="Q209" s="53" t="str">
        <f>IF(ISNUMBER('Форма 1'!$AJ209),ROUND('Форма 1'!$I209*VLOOKUP('Форма 1'!$G209,'Предельники 2022'!$B$4:$X$28,'Форма 1'!$AJ$7,0),2),"")</f>
        <v/>
      </c>
      <c r="R209" s="53" t="str">
        <f>IF(ISNUMBER('Форма 1'!AK209),ROUND('Форма 1'!$I209*VLOOKUP('Форма 1'!$G209,'Предельники 2022'!$B$4:$X$28,'Форма 1'!AK$7),2),"")</f>
        <v/>
      </c>
      <c r="S209" s="55" t="str">
        <f t="shared" si="27"/>
        <v/>
      </c>
      <c r="T209" s="55" t="str">
        <f>IF(ISNUMBER('Форма 1'!AL209),INDEX('Предельники 2022'!$C$4:$X$28,MATCH('Форма 1'!$H209,'Предельники 2022'!$B$4:$B$28,0),MATCH(T$5,'Предельники 2022'!$C$3:$X$3,0)),"")</f>
        <v/>
      </c>
      <c r="U209" s="55" t="str">
        <f>IF(ISNUMBER('Форма 1'!AM209),INDEX('Предельники 2022'!$C$4:$X$28,MATCH('Форма 1'!$H209,'Предельники 2022'!$B$4:$B$28,0),MATCH(U$5,'Предельники 2022'!$C$3:$X$3,0)),"")</f>
        <v/>
      </c>
      <c r="V209" s="55" t="str">
        <f>IF(ISNUMBER('Форма 1'!AN209),INDEX('Предельники 2022'!$C$4:$X$28,MATCH('Форма 1'!$H209,'Предельники 2022'!$B$4:$B$28,0),MATCH(V$5,'Предельники 2022'!$C$3:$X$3,0)),"")</f>
        <v/>
      </c>
      <c r="W209" s="55" t="str">
        <f>IF(ISNUMBER('Форма 1'!AO209),INDEX('Предельники 2022'!$C$4:$X$28,MATCH('Форма 1'!$H209,'Предельники 2022'!$B$4:$B$28,0),MATCH(W$5,'Предельники 2022'!$C$3:$X$3,0)),"")</f>
        <v/>
      </c>
      <c r="X209" s="53" t="str">
        <f>IF(ISNUMBER('Форма 1'!AP209),ROUND('Форма 1'!$I209*VLOOKUP('Форма 1'!$G209,'Предельники 2022'!$B$4:$X$28,'Форма 1'!AP$7),2),"")</f>
        <v/>
      </c>
      <c r="Y209" s="53" t="str">
        <f>IF(ISNUMBER('Форма 1'!AQ209),ROUND('Форма 1'!$I209*VLOOKUP('Форма 1'!$G209,'Предельники 2022'!$B$4:$X$28,'Форма 1'!AQ$7),2),"")</f>
        <v/>
      </c>
      <c r="Z209" s="53" t="str">
        <f>IF(ISNUMBER('Форма 1'!AR209),ROUND('Форма 1'!$I209*VLOOKUP('Форма 1'!$G209,'Предельники 2022'!$B$4:$X$28,'Форма 1'!AR$7),2),"")</f>
        <v/>
      </c>
      <c r="AA209" s="55"/>
    </row>
    <row r="210" spans="1:27" x14ac:dyDescent="0.25">
      <c r="A210" s="52">
        <f t="shared" si="29"/>
        <v>14</v>
      </c>
      <c r="B210" s="94" t="str">
        <f>IF(ISBLANK('Форма 1'!B210),"",'Форма 1'!B210)</f>
        <v>Чайковский городской округ Пермского края</v>
      </c>
      <c r="C210" s="161" t="str">
        <f>IF(ISBLANK('Форма 1'!C210),"",'Форма 1'!C210)</f>
        <v>г. Чайковский, ул. Ленина, д. 12</v>
      </c>
      <c r="D210" s="51">
        <f>IF(ISBLANK(C210),"Введите адрес",IF(C210='Форма 1'!C210,SUM(E210:K210,M210:S210,X210:AA210),"Ошибка в адресе!"))</f>
        <v>21098088.91</v>
      </c>
      <c r="E210" s="53" t="str">
        <f>IF(ISNUMBER('Форма 1'!X210),ROUND('Форма 1'!$I210*VLOOKUP('Форма 1'!$G210,'Предельники 2022'!$B$4:$X$28,'Форма 1'!X$7),2),"")</f>
        <v/>
      </c>
      <c r="F210" s="53">
        <f>IF(ISNUMBER('Форма 1'!Y210),ROUND('Форма 1'!$I210*VLOOKUP('Форма 1'!$G210,'Предельники 2022'!$B$4:$X$28,'Форма 1'!Y$7),2),"")</f>
        <v>8797445.6799999997</v>
      </c>
      <c r="G210" s="53" t="str">
        <f>IF(ISNUMBER('Форма 1'!Z210),ROUND('Форма 1'!$I210*VLOOKUP('Форма 1'!$G210,'Предельники 2022'!$B$4:$X$28,'Форма 1'!Z$7),2),"")</f>
        <v/>
      </c>
      <c r="H210" s="53">
        <f>IF(ISNUMBER('Форма 1'!AA210),ROUND('Форма 1'!$I210*VLOOKUP('Форма 1'!$G210,'Предельники 2022'!$B$4:$X$28,'Форма 1'!AA$7),2),"")</f>
        <v>395680.41</v>
      </c>
      <c r="I210" s="53">
        <f>IF(ISNUMBER('Форма 1'!AB210),ROUND('Форма 1'!$I210*VLOOKUP('Форма 1'!$G210,'Предельники 2022'!$B$4:$X$28,'Форма 1'!AB$7),2),"")</f>
        <v>1220334.9099999999</v>
      </c>
      <c r="J210" s="53">
        <f>IF(ISNUMBER('Форма 1'!AC210),ROUND('Форма 1'!$I210*VLOOKUP('Форма 1'!$G210,'Предельники 2022'!$B$4:$X$28,'Форма 1'!AC$7),2),"")</f>
        <v>675173.36</v>
      </c>
      <c r="K210" s="53" t="str">
        <f>IF(ISNUMBER('Форма 1'!AD210),ROUND('Форма 1'!$I210*VLOOKUP('Форма 1'!$G210,'Предельники 2022'!$B$4:$X$28,'Форма 1'!AD$7),2),"")</f>
        <v/>
      </c>
      <c r="L210" s="54" t="str">
        <f>IF(ISBLANK('Форма 1'!AE210),"",'Форма 1'!AE210)</f>
        <v/>
      </c>
      <c r="M210" s="55" t="str">
        <f>IF(ISBLANK('Форма 1'!AF210),"",'Форма 1'!AF210)</f>
        <v/>
      </c>
      <c r="N210" s="53">
        <f>IF(ISNUMBER('Форма 1'!AG210),ROUND('Форма 1'!$I210*VLOOKUP('Форма 1'!$G210,'Предельники 2022'!$B$4:$X$28,'Форма 1'!AG$7),2),"")</f>
        <v>10009454.550000001</v>
      </c>
      <c r="O210" s="53" t="str">
        <f>IF(ISNUMBER('Форма 1'!$AH210),ROUND('Форма 1'!$I210*VLOOKUP('Форма 1'!$G210,'Предельники 2022'!$B$4:$X$28,'Форма 1'!$AH$7,0),2),"")</f>
        <v/>
      </c>
      <c r="P210" s="53" t="str">
        <f>IF(ISNUMBER('Форма 1'!$AI210),ROUND('Форма 1'!$I210*VLOOKUP('Форма 1'!$G210,'Предельники 2022'!$B$4:$X$28,'Форма 1'!$AI$7,0),2),"")</f>
        <v/>
      </c>
      <c r="Q210" s="53" t="str">
        <f>IF(ISNUMBER('Форма 1'!$AJ210),ROUND('Форма 1'!$I210*VLOOKUP('Форма 1'!$G210,'Предельники 2022'!$B$4:$X$28,'Форма 1'!$AJ$7,0),2),"")</f>
        <v/>
      </c>
      <c r="R210" s="53" t="str">
        <f>IF(ISNUMBER('Форма 1'!AK210),ROUND('Форма 1'!$I210*VLOOKUP('Форма 1'!$G210,'Предельники 2022'!$B$4:$X$28,'Форма 1'!AK$7),2),"")</f>
        <v/>
      </c>
      <c r="S210" s="55" t="str">
        <f t="shared" si="27"/>
        <v/>
      </c>
      <c r="T210" s="55" t="str">
        <f>IF(ISNUMBER('Форма 1'!AL210),INDEX('Предельники 2022'!$C$4:$X$28,MATCH('Форма 1'!$H210,'Предельники 2022'!$B$4:$B$28,0),MATCH(T$5,'Предельники 2022'!$C$3:$X$3,0)),"")</f>
        <v/>
      </c>
      <c r="U210" s="55" t="str">
        <f>IF(ISNUMBER('Форма 1'!AM210),INDEX('Предельники 2022'!$C$4:$X$28,MATCH('Форма 1'!$H210,'Предельники 2022'!$B$4:$B$28,0),MATCH(U$5,'Предельники 2022'!$C$3:$X$3,0)),"")</f>
        <v/>
      </c>
      <c r="V210" s="55" t="str">
        <f>IF(ISNUMBER('Форма 1'!AN210),INDEX('Предельники 2022'!$C$4:$X$28,MATCH('Форма 1'!$H210,'Предельники 2022'!$B$4:$B$28,0),MATCH(V$5,'Предельники 2022'!$C$3:$X$3,0)),"")</f>
        <v/>
      </c>
      <c r="W210" s="55" t="str">
        <f>IF(ISNUMBER('Форма 1'!AO210),INDEX('Предельники 2022'!$C$4:$X$28,MATCH('Форма 1'!$H210,'Предельники 2022'!$B$4:$B$28,0),MATCH(W$5,'Предельники 2022'!$C$3:$X$3,0)),"")</f>
        <v/>
      </c>
      <c r="X210" s="53" t="str">
        <f>IF(ISNUMBER('Форма 1'!AP210),ROUND('Форма 1'!$I210*VLOOKUP('Форма 1'!$G210,'Предельники 2022'!$B$4:$X$28,'Форма 1'!AP$7),2),"")</f>
        <v/>
      </c>
      <c r="Y210" s="53" t="str">
        <f>IF(ISNUMBER('Форма 1'!AQ210),ROUND('Форма 1'!$I210*VLOOKUP('Форма 1'!$G210,'Предельники 2022'!$B$4:$X$28,'Форма 1'!AQ$7),2),"")</f>
        <v/>
      </c>
      <c r="Z210" s="53" t="str">
        <f>IF(ISNUMBER('Форма 1'!AR210),ROUND('Форма 1'!$I210*VLOOKUP('Форма 1'!$G210,'Предельники 2022'!$B$4:$X$28,'Форма 1'!AR$7),2),"")</f>
        <v/>
      </c>
      <c r="AA210" s="55"/>
    </row>
    <row r="211" spans="1:27" x14ac:dyDescent="0.25">
      <c r="A211" s="52">
        <f t="shared" si="29"/>
        <v>15</v>
      </c>
      <c r="B211" s="94" t="str">
        <f>IF(ISBLANK('Форма 1'!B211),"",'Форма 1'!B211)</f>
        <v>Чайковский городской округ Пермского края</v>
      </c>
      <c r="C211" s="161" t="str">
        <f>IF(ISBLANK('Форма 1'!C211),"",'Форма 1'!C211)</f>
        <v>г. Чайковский, ул. Ленина, д. 20</v>
      </c>
      <c r="D211" s="51">
        <f>IF(ISBLANK(C211),"Введите адрес",IF(C211='Форма 1'!C211,SUM(E211:K211,M211:S211,X211:AA211),"Ошибка в адресе!"))</f>
        <v>28141062.910000004</v>
      </c>
      <c r="E211" s="53" t="str">
        <f>IF(ISNUMBER('Форма 1'!X211),ROUND('Форма 1'!$I211*VLOOKUP('Форма 1'!$G211,'Предельники 2022'!$B$4:$X$28,'Форма 1'!X$7),2),"")</f>
        <v/>
      </c>
      <c r="F211" s="53">
        <f>IF(ISNUMBER('Форма 1'!Y211),ROUND('Форма 1'!$I211*VLOOKUP('Форма 1'!$G211,'Предельники 2022'!$B$4:$X$28,'Форма 1'!Y$7),2),"")</f>
        <v>9101530.0199999996</v>
      </c>
      <c r="G211" s="53" t="str">
        <f>IF(ISNUMBER('Форма 1'!Z211),ROUND('Форма 1'!$I211*VLOOKUP('Форма 1'!$G211,'Предельники 2022'!$B$4:$X$28,'Форма 1'!Z$7),2),"")</f>
        <v/>
      </c>
      <c r="H211" s="53">
        <f>IF(ISNUMBER('Форма 1'!AA211),ROUND('Форма 1'!$I211*VLOOKUP('Форма 1'!$G211,'Предельники 2022'!$B$4:$X$28,'Форма 1'!AA$7),2),"")</f>
        <v>409357.14</v>
      </c>
      <c r="I211" s="53">
        <f>IF(ISNUMBER('Форма 1'!AB211),ROUND('Форма 1'!$I211*VLOOKUP('Форма 1'!$G211,'Предельники 2022'!$B$4:$X$28,'Форма 1'!AB$7),2),"")</f>
        <v>1262515.8700000001</v>
      </c>
      <c r="J211" s="53">
        <f>IF(ISNUMBER('Форма 1'!AC211),ROUND('Форма 1'!$I211*VLOOKUP('Форма 1'!$G211,'Предельники 2022'!$B$4:$X$28,'Форма 1'!AC$7),2),"")</f>
        <v>698510.78</v>
      </c>
      <c r="K211" s="53" t="str">
        <f>IF(ISNUMBER('Форма 1'!AD211),ROUND('Форма 1'!$I211*VLOOKUP('Форма 1'!$G211,'Предельники 2022'!$B$4:$X$28,'Форма 1'!AD$7),2),"")</f>
        <v/>
      </c>
      <c r="L211" s="54" t="str">
        <f>IF(ISBLANK('Форма 1'!AE211),"",'Форма 1'!AE211)</f>
        <v/>
      </c>
      <c r="M211" s="55" t="str">
        <f>IF(ISBLANK('Форма 1'!AF211),"",'Форма 1'!AF211)</f>
        <v/>
      </c>
      <c r="N211" s="53">
        <f>IF(ISNUMBER('Форма 1'!AG211),ROUND('Форма 1'!$I211*VLOOKUP('Форма 1'!$G211,'Предельники 2022'!$B$4:$X$28,'Форма 1'!AG$7),2),"")</f>
        <v>10355432.07</v>
      </c>
      <c r="O211" s="53">
        <f>IF(ISNUMBER('Форма 1'!$AH211),ROUND('Форма 1'!$I211*VLOOKUP('Форма 1'!$G211,'Предельники 2022'!$B$4:$X$28,'Форма 1'!$AH$7,0),2),"")</f>
        <v>6313717.0300000003</v>
      </c>
      <c r="P211" s="53" t="str">
        <f>IF(ISNUMBER('Форма 1'!$AI211),ROUND('Форма 1'!$I211*VLOOKUP('Форма 1'!$G211,'Предельники 2022'!$B$4:$X$28,'Форма 1'!$AI$7,0),2),"")</f>
        <v/>
      </c>
      <c r="Q211" s="53" t="str">
        <f>IF(ISNUMBER('Форма 1'!$AJ211),ROUND('Форма 1'!$I211*VLOOKUP('Форма 1'!$G211,'Предельники 2022'!$B$4:$X$28,'Форма 1'!$AJ$7,0),2),"")</f>
        <v/>
      </c>
      <c r="R211" s="53" t="str">
        <f>IF(ISNUMBER('Форма 1'!AK211),ROUND('Форма 1'!$I211*VLOOKUP('Форма 1'!$G211,'Предельники 2022'!$B$4:$X$28,'Форма 1'!AK$7),2),"")</f>
        <v/>
      </c>
      <c r="S211" s="55" t="str">
        <f t="shared" si="27"/>
        <v/>
      </c>
      <c r="T211" s="55" t="str">
        <f>IF(ISNUMBER('Форма 1'!AL211),INDEX('Предельники 2022'!$C$4:$X$28,MATCH('Форма 1'!$H211,'Предельники 2022'!$B$4:$B$28,0),MATCH(T$5,'Предельники 2022'!$C$3:$X$3,0)),"")</f>
        <v/>
      </c>
      <c r="U211" s="55" t="str">
        <f>IF(ISNUMBER('Форма 1'!AM211),INDEX('Предельники 2022'!$C$4:$X$28,MATCH('Форма 1'!$H211,'Предельники 2022'!$B$4:$B$28,0),MATCH(U$5,'Предельники 2022'!$C$3:$X$3,0)),"")</f>
        <v/>
      </c>
      <c r="V211" s="55" t="str">
        <f>IF(ISNUMBER('Форма 1'!AN211),INDEX('Предельники 2022'!$C$4:$X$28,MATCH('Форма 1'!$H211,'Предельники 2022'!$B$4:$B$28,0),MATCH(V$5,'Предельники 2022'!$C$3:$X$3,0)),"")</f>
        <v/>
      </c>
      <c r="W211" s="55" t="str">
        <f>IF(ISNUMBER('Форма 1'!AO211),INDEX('Предельники 2022'!$C$4:$X$28,MATCH('Форма 1'!$H211,'Предельники 2022'!$B$4:$B$28,0),MATCH(W$5,'Предельники 2022'!$C$3:$X$3,0)),"")</f>
        <v/>
      </c>
      <c r="X211" s="53" t="str">
        <f>IF(ISNUMBER('Форма 1'!AP211),ROUND('Форма 1'!$I211*VLOOKUP('Форма 1'!$G211,'Предельники 2022'!$B$4:$X$28,'Форма 1'!AP$7),2),"")</f>
        <v/>
      </c>
      <c r="Y211" s="53" t="str">
        <f>IF(ISNUMBER('Форма 1'!AQ211),ROUND('Форма 1'!$I211*VLOOKUP('Форма 1'!$G211,'Предельники 2022'!$B$4:$X$28,'Форма 1'!AQ$7),2),"")</f>
        <v/>
      </c>
      <c r="Z211" s="53" t="str">
        <f>IF(ISNUMBER('Форма 1'!AR211),ROUND('Форма 1'!$I211*VLOOKUP('Форма 1'!$G211,'Предельники 2022'!$B$4:$X$28,'Форма 1'!AR$7),2),"")</f>
        <v/>
      </c>
      <c r="AA211" s="55"/>
    </row>
    <row r="212" spans="1:27" x14ac:dyDescent="0.25">
      <c r="A212" s="52">
        <f t="shared" si="29"/>
        <v>16</v>
      </c>
      <c r="B212" s="94" t="str">
        <f>IF(ISBLANK('Форма 1'!B212),"",'Форма 1'!B212)</f>
        <v>Чайковский городской округ Пермского края</v>
      </c>
      <c r="C212" s="161" t="str">
        <f>IF(ISBLANK('Форма 1'!C212),"",'Форма 1'!C212)</f>
        <v>г. Чайковский, ул. Ленина, д. 31</v>
      </c>
      <c r="D212" s="51">
        <f>IF(ISBLANK(C212),"Введите адрес",IF(C212='Форма 1'!C212,SUM(E212:K212,M212:S212,X212:AA212),"Ошибка в адресе!"))</f>
        <v>10172798.84</v>
      </c>
      <c r="E212" s="53" t="str">
        <f>IF(ISNUMBER('Форма 1'!X212),ROUND('Форма 1'!$I212*VLOOKUP('Форма 1'!$G212,'Предельники 2022'!$B$4:$X$28,'Форма 1'!X$7),2),"")</f>
        <v/>
      </c>
      <c r="F212" s="53">
        <f>IF(ISNUMBER('Форма 1'!Y212),ROUND('Форма 1'!$I212*VLOOKUP('Форма 1'!$G212,'Предельники 2022'!$B$4:$X$28,'Форма 1'!Y$7),2),"")</f>
        <v>3047856.53</v>
      </c>
      <c r="G212" s="53" t="str">
        <f>IF(ISNUMBER('Форма 1'!Z212),ROUND('Форма 1'!$I212*VLOOKUP('Форма 1'!$G212,'Предельники 2022'!$B$4:$X$28,'Форма 1'!Z$7),2),"")</f>
        <v/>
      </c>
      <c r="H212" s="53" t="str">
        <f>IF(ISNUMBER('Форма 1'!AA212),ROUND('Форма 1'!$I212*VLOOKUP('Форма 1'!$G212,'Предельники 2022'!$B$4:$X$28,'Форма 1'!AA$7),2),"")</f>
        <v/>
      </c>
      <c r="I212" s="53">
        <f>IF(ISNUMBER('Форма 1'!AB212),ROUND('Форма 1'!$I212*VLOOKUP('Форма 1'!$G212,'Предельники 2022'!$B$4:$X$28,'Форма 1'!AB$7),2),"")</f>
        <v>1049383.8</v>
      </c>
      <c r="J212" s="53">
        <f>IF(ISNUMBER('Форма 1'!AC212),ROUND('Форма 1'!$I212*VLOOKUP('Форма 1'!$G212,'Предельники 2022'!$B$4:$X$28,'Форма 1'!AC$7),2),"")</f>
        <v>557845.81000000006</v>
      </c>
      <c r="K212" s="53" t="str">
        <f>IF(ISNUMBER('Форма 1'!AD212),ROUND('Форма 1'!$I212*VLOOKUP('Форма 1'!$G212,'Предельники 2022'!$B$4:$X$28,'Форма 1'!AD$7),2),"")</f>
        <v/>
      </c>
      <c r="L212" s="54" t="str">
        <f>IF(ISBLANK('Форма 1'!AE212),"",'Форма 1'!AE212)</f>
        <v/>
      </c>
      <c r="M212" s="55" t="str">
        <f>IF(ISBLANK('Форма 1'!AF212),"",'Форма 1'!AF212)</f>
        <v/>
      </c>
      <c r="N212" s="53">
        <f>IF(ISNUMBER('Форма 1'!AG212),ROUND('Форма 1'!$I212*VLOOKUP('Форма 1'!$G212,'Предельники 2022'!$B$4:$X$28,'Форма 1'!AG$7),2),"")</f>
        <v>5517712.7000000002</v>
      </c>
      <c r="O212" s="53" t="str">
        <f>IF(ISNUMBER('Форма 1'!$AH212),ROUND('Форма 1'!$I212*VLOOKUP('Форма 1'!$G212,'Предельники 2022'!$B$4:$X$28,'Форма 1'!$AH$7,0),2),"")</f>
        <v/>
      </c>
      <c r="P212" s="53" t="str">
        <f>IF(ISNUMBER('Форма 1'!$AI212),ROUND('Форма 1'!$I212*VLOOKUP('Форма 1'!$G212,'Предельники 2022'!$B$4:$X$28,'Форма 1'!$AI$7,0),2),"")</f>
        <v/>
      </c>
      <c r="Q212" s="53" t="str">
        <f>IF(ISNUMBER('Форма 1'!$AJ212),ROUND('Форма 1'!$I212*VLOOKUP('Форма 1'!$G212,'Предельники 2022'!$B$4:$X$28,'Форма 1'!$AJ$7,0),2),"")</f>
        <v/>
      </c>
      <c r="R212" s="53" t="str">
        <f>IF(ISNUMBER('Форма 1'!AK212),ROUND('Форма 1'!$I212*VLOOKUP('Форма 1'!$G212,'Предельники 2022'!$B$4:$X$28,'Форма 1'!AK$7),2),"")</f>
        <v/>
      </c>
      <c r="S212" s="55" t="str">
        <f t="shared" si="27"/>
        <v/>
      </c>
      <c r="T212" s="55" t="str">
        <f>IF(ISNUMBER('Форма 1'!AL212),INDEX('Предельники 2022'!$C$4:$X$28,MATCH('Форма 1'!$H212,'Предельники 2022'!$B$4:$B$28,0),MATCH(T$5,'Предельники 2022'!$C$3:$X$3,0)),"")</f>
        <v/>
      </c>
      <c r="U212" s="55" t="str">
        <f>IF(ISNUMBER('Форма 1'!AM212),INDEX('Предельники 2022'!$C$4:$X$28,MATCH('Форма 1'!$H212,'Предельники 2022'!$B$4:$B$28,0),MATCH(U$5,'Предельники 2022'!$C$3:$X$3,0)),"")</f>
        <v/>
      </c>
      <c r="V212" s="55" t="str">
        <f>IF(ISNUMBER('Форма 1'!AN212),INDEX('Предельники 2022'!$C$4:$X$28,MATCH('Форма 1'!$H212,'Предельники 2022'!$B$4:$B$28,0),MATCH(V$5,'Предельники 2022'!$C$3:$X$3,0)),"")</f>
        <v/>
      </c>
      <c r="W212" s="55" t="str">
        <f>IF(ISNUMBER('Форма 1'!AO212),INDEX('Предельники 2022'!$C$4:$X$28,MATCH('Форма 1'!$H212,'Предельники 2022'!$B$4:$B$28,0),MATCH(W$5,'Предельники 2022'!$C$3:$X$3,0)),"")</f>
        <v/>
      </c>
      <c r="X212" s="53" t="str">
        <f>IF(ISNUMBER('Форма 1'!AP212),ROUND('Форма 1'!$I212*VLOOKUP('Форма 1'!$G212,'Предельники 2022'!$B$4:$X$28,'Форма 1'!AP$7),2),"")</f>
        <v/>
      </c>
      <c r="Y212" s="53" t="str">
        <f>IF(ISNUMBER('Форма 1'!AQ212),ROUND('Форма 1'!$I212*VLOOKUP('Форма 1'!$G212,'Предельники 2022'!$B$4:$X$28,'Форма 1'!AQ$7),2),"")</f>
        <v/>
      </c>
      <c r="Z212" s="53" t="str">
        <f>IF(ISNUMBER('Форма 1'!AR212),ROUND('Форма 1'!$I212*VLOOKUP('Форма 1'!$G212,'Предельники 2022'!$B$4:$X$28,'Форма 1'!AR$7),2),"")</f>
        <v/>
      </c>
      <c r="AA212" s="55"/>
    </row>
    <row r="213" spans="1:27" x14ac:dyDescent="0.25">
      <c r="A213" s="52">
        <f t="shared" si="29"/>
        <v>17</v>
      </c>
      <c r="B213" s="94" t="str">
        <f>IF(ISBLANK('Форма 1'!B213),"",'Форма 1'!B213)</f>
        <v>Чайковский городской округ Пермского края</v>
      </c>
      <c r="C213" s="161" t="str">
        <f>IF(ISBLANK('Форма 1'!C213),"",'Форма 1'!C213)</f>
        <v>г. Чайковский, ул. Ленина, д. 5</v>
      </c>
      <c r="D213" s="51">
        <f>IF(ISBLANK(C213),"Введите адрес",IF(C213='Форма 1'!C213,SUM(E213:K213,M213:S213,X213:AA213),"Ошибка в адресе!"))</f>
        <v>1146455.3600000001</v>
      </c>
      <c r="E213" s="53" t="str">
        <f>IF(ISNUMBER('Форма 1'!X213),ROUND('Форма 1'!$I213*VLOOKUP('Форма 1'!$G213,'Предельники 2022'!$B$4:$X$28,'Форма 1'!X$7),2),"")</f>
        <v/>
      </c>
      <c r="F213" s="53" t="str">
        <f>IF(ISNUMBER('Форма 1'!Y213),ROUND('Форма 1'!$I213*VLOOKUP('Форма 1'!$G213,'Предельники 2022'!$B$4:$X$28,'Форма 1'!Y$7),2),"")</f>
        <v/>
      </c>
      <c r="G213" s="53">
        <f>IF(ISNUMBER('Форма 1'!Z213),ROUND('Форма 1'!$I213*VLOOKUP('Форма 1'!$G213,'Предельники 2022'!$B$4:$X$28,'Форма 1'!Z$7),2),"")</f>
        <v>1146455.3600000001</v>
      </c>
      <c r="H213" s="53" t="str">
        <f>IF(ISNUMBER('Форма 1'!AA213),ROUND('Форма 1'!$I213*VLOOKUP('Форма 1'!$G213,'Предельники 2022'!$B$4:$X$28,'Форма 1'!AA$7),2),"")</f>
        <v/>
      </c>
      <c r="I213" s="53" t="str">
        <f>IF(ISNUMBER('Форма 1'!AB213),ROUND('Форма 1'!$I213*VLOOKUP('Форма 1'!$G213,'Предельники 2022'!$B$4:$X$28,'Форма 1'!AB$7),2),"")</f>
        <v/>
      </c>
      <c r="J213" s="53" t="str">
        <f>IF(ISNUMBER('Форма 1'!AC213),ROUND('Форма 1'!$I213*VLOOKUP('Форма 1'!$G213,'Предельники 2022'!$B$4:$X$28,'Форма 1'!AC$7),2),"")</f>
        <v/>
      </c>
      <c r="K213" s="53" t="str">
        <f>IF(ISNUMBER('Форма 1'!AD213),ROUND('Форма 1'!$I213*VLOOKUP('Форма 1'!$G213,'Предельники 2022'!$B$4:$X$28,'Форма 1'!AD$7),2),"")</f>
        <v/>
      </c>
      <c r="L213" s="54" t="str">
        <f>IF(ISBLANK('Форма 1'!AE213),"",'Форма 1'!AE213)</f>
        <v/>
      </c>
      <c r="M213" s="55" t="str">
        <f>IF(ISBLANK('Форма 1'!AF213),"",'Форма 1'!AF213)</f>
        <v/>
      </c>
      <c r="N213" s="53" t="str">
        <f>IF(ISNUMBER('Форма 1'!AG213),ROUND('Форма 1'!$I213*VLOOKUP('Форма 1'!$G213,'Предельники 2022'!$B$4:$X$28,'Форма 1'!AG$7),2),"")</f>
        <v/>
      </c>
      <c r="O213" s="53" t="str">
        <f>IF(ISNUMBER('Форма 1'!$AH213),ROUND('Форма 1'!$I213*VLOOKUP('Форма 1'!$G213,'Предельники 2022'!$B$4:$X$28,'Форма 1'!$AH$7,0),2),"")</f>
        <v/>
      </c>
      <c r="P213" s="53" t="str">
        <f>IF(ISNUMBER('Форма 1'!$AI213),ROUND('Форма 1'!$I213*VLOOKUP('Форма 1'!$G213,'Предельники 2022'!$B$4:$X$28,'Форма 1'!$AI$7,0),2),"")</f>
        <v/>
      </c>
      <c r="Q213" s="53" t="str">
        <f>IF(ISNUMBER('Форма 1'!$AJ213),ROUND('Форма 1'!$I213*VLOOKUP('Форма 1'!$G213,'Предельники 2022'!$B$4:$X$28,'Форма 1'!$AJ$7,0),2),"")</f>
        <v/>
      </c>
      <c r="R213" s="53" t="str">
        <f>IF(ISNUMBER('Форма 1'!AK213),ROUND('Форма 1'!$I213*VLOOKUP('Форма 1'!$G213,'Предельники 2022'!$B$4:$X$28,'Форма 1'!AK$7),2),"")</f>
        <v/>
      </c>
      <c r="S213" s="55" t="str">
        <f t="shared" si="27"/>
        <v/>
      </c>
      <c r="T213" s="55" t="str">
        <f>IF(ISNUMBER('Форма 1'!AL213),INDEX('Предельники 2022'!$C$4:$X$28,MATCH('Форма 1'!$H213,'Предельники 2022'!$B$4:$B$28,0),MATCH(T$5,'Предельники 2022'!$C$3:$X$3,0)),"")</f>
        <v/>
      </c>
      <c r="U213" s="55" t="str">
        <f>IF(ISNUMBER('Форма 1'!AM213),INDEX('Предельники 2022'!$C$4:$X$28,MATCH('Форма 1'!$H213,'Предельники 2022'!$B$4:$B$28,0),MATCH(U$5,'Предельники 2022'!$C$3:$X$3,0)),"")</f>
        <v/>
      </c>
      <c r="V213" s="55" t="str">
        <f>IF(ISNUMBER('Форма 1'!AN213),INDEX('Предельники 2022'!$C$4:$X$28,MATCH('Форма 1'!$H213,'Предельники 2022'!$B$4:$B$28,0),MATCH(V$5,'Предельники 2022'!$C$3:$X$3,0)),"")</f>
        <v/>
      </c>
      <c r="W213" s="55" t="str">
        <f>IF(ISNUMBER('Форма 1'!AO213),INDEX('Предельники 2022'!$C$4:$X$28,MATCH('Форма 1'!$H213,'Предельники 2022'!$B$4:$B$28,0),MATCH(W$5,'Предельники 2022'!$C$3:$X$3,0)),"")</f>
        <v/>
      </c>
      <c r="X213" s="53" t="str">
        <f>IF(ISNUMBER('Форма 1'!AP213),ROUND('Форма 1'!$I213*VLOOKUP('Форма 1'!$G213,'Предельники 2022'!$B$4:$X$28,'Форма 1'!AP$7),2),"")</f>
        <v/>
      </c>
      <c r="Y213" s="53" t="str">
        <f>IF(ISNUMBER('Форма 1'!AQ213),ROUND('Форма 1'!$I213*VLOOKUP('Форма 1'!$G213,'Предельники 2022'!$B$4:$X$28,'Форма 1'!AQ$7),2),"")</f>
        <v/>
      </c>
      <c r="Z213" s="53" t="str">
        <f>IF(ISNUMBER('Форма 1'!AR213),ROUND('Форма 1'!$I213*VLOOKUP('Форма 1'!$G213,'Предельники 2022'!$B$4:$X$28,'Форма 1'!AR$7),2),"")</f>
        <v/>
      </c>
      <c r="AA213" s="55"/>
    </row>
    <row r="214" spans="1:27" x14ac:dyDescent="0.25">
      <c r="A214" s="52">
        <f t="shared" si="29"/>
        <v>18</v>
      </c>
      <c r="B214" s="94" t="str">
        <f>IF(ISBLANK('Форма 1'!B214),"",'Форма 1'!B214)</f>
        <v>Чайковский городской округ Пермского края</v>
      </c>
      <c r="C214" s="161" t="str">
        <f>IF(ISBLANK('Форма 1'!C214),"",'Форма 1'!C214)</f>
        <v>г. Чайковский, ул. Ленина, д. 7</v>
      </c>
      <c r="D214" s="51">
        <f>IF(ISBLANK(C214),"Введите адрес",IF(C214='Форма 1'!C214,SUM(E214:K214,M214:S214,X214:AA214),"Ошибка в адресе!"))</f>
        <v>602485.74</v>
      </c>
      <c r="E214" s="53" t="str">
        <f>IF(ISNUMBER('Форма 1'!X214),ROUND('Форма 1'!$I214*VLOOKUP('Форма 1'!$G214,'Предельники 2022'!$B$4:$X$28,'Форма 1'!X$7),2),"")</f>
        <v/>
      </c>
      <c r="F214" s="53" t="str">
        <f>IF(ISNUMBER('Форма 1'!Y214),ROUND('Форма 1'!$I214*VLOOKUP('Форма 1'!$G214,'Предельники 2022'!$B$4:$X$28,'Форма 1'!Y$7),2),"")</f>
        <v/>
      </c>
      <c r="G214" s="53">
        <f>IF(ISNUMBER('Форма 1'!Z214),ROUND('Форма 1'!$I214*VLOOKUP('Форма 1'!$G214,'Предельники 2022'!$B$4:$X$28,'Форма 1'!Z$7),2),"")</f>
        <v>602485.74</v>
      </c>
      <c r="H214" s="53" t="str">
        <f>IF(ISNUMBER('Форма 1'!AA214),ROUND('Форма 1'!$I214*VLOOKUP('Форма 1'!$G214,'Предельники 2022'!$B$4:$X$28,'Форма 1'!AA$7),2),"")</f>
        <v/>
      </c>
      <c r="I214" s="53" t="str">
        <f>IF(ISNUMBER('Форма 1'!AB214),ROUND('Форма 1'!$I214*VLOOKUP('Форма 1'!$G214,'Предельники 2022'!$B$4:$X$28,'Форма 1'!AB$7),2),"")</f>
        <v/>
      </c>
      <c r="J214" s="53" t="str">
        <f>IF(ISNUMBER('Форма 1'!AC214),ROUND('Форма 1'!$I214*VLOOKUP('Форма 1'!$G214,'Предельники 2022'!$B$4:$X$28,'Форма 1'!AC$7),2),"")</f>
        <v/>
      </c>
      <c r="K214" s="53" t="str">
        <f>IF(ISNUMBER('Форма 1'!AD214),ROUND('Форма 1'!$I214*VLOOKUP('Форма 1'!$G214,'Предельники 2022'!$B$4:$X$28,'Форма 1'!AD$7),2),"")</f>
        <v/>
      </c>
      <c r="L214" s="54" t="str">
        <f>IF(ISBLANK('Форма 1'!AE214),"",'Форма 1'!AE214)</f>
        <v/>
      </c>
      <c r="M214" s="55" t="str">
        <f>IF(ISBLANK('Форма 1'!AF214),"",'Форма 1'!AF214)</f>
        <v/>
      </c>
      <c r="N214" s="53" t="str">
        <f>IF(ISNUMBER('Форма 1'!AG214),ROUND('Форма 1'!$I214*VLOOKUP('Форма 1'!$G214,'Предельники 2022'!$B$4:$X$28,'Форма 1'!AG$7),2),"")</f>
        <v/>
      </c>
      <c r="O214" s="53" t="str">
        <f>IF(ISNUMBER('Форма 1'!$AH214),ROUND('Форма 1'!$I214*VLOOKUP('Форма 1'!$G214,'Предельники 2022'!$B$4:$X$28,'Форма 1'!$AH$7,0),2),"")</f>
        <v/>
      </c>
      <c r="P214" s="53" t="str">
        <f>IF(ISNUMBER('Форма 1'!$AI214),ROUND('Форма 1'!$I214*VLOOKUP('Форма 1'!$G214,'Предельники 2022'!$B$4:$X$28,'Форма 1'!$AI$7,0),2),"")</f>
        <v/>
      </c>
      <c r="Q214" s="53" t="str">
        <f>IF(ISNUMBER('Форма 1'!$AJ214),ROUND('Форма 1'!$I214*VLOOKUP('Форма 1'!$G214,'Предельники 2022'!$B$4:$X$28,'Форма 1'!$AJ$7,0),2),"")</f>
        <v/>
      </c>
      <c r="R214" s="53" t="str">
        <f>IF(ISNUMBER('Форма 1'!AK214),ROUND('Форма 1'!$I214*VLOOKUP('Форма 1'!$G214,'Предельники 2022'!$B$4:$X$28,'Форма 1'!AK$7),2),"")</f>
        <v/>
      </c>
      <c r="S214" s="55" t="str">
        <f t="shared" si="27"/>
        <v/>
      </c>
      <c r="T214" s="55" t="str">
        <f>IF(ISNUMBER('Форма 1'!AL214),INDEX('Предельники 2022'!$C$4:$X$28,MATCH('Форма 1'!$H214,'Предельники 2022'!$B$4:$B$28,0),MATCH(T$5,'Предельники 2022'!$C$3:$X$3,0)),"")</f>
        <v/>
      </c>
      <c r="U214" s="55" t="str">
        <f>IF(ISNUMBER('Форма 1'!AM214),INDEX('Предельники 2022'!$C$4:$X$28,MATCH('Форма 1'!$H214,'Предельники 2022'!$B$4:$B$28,0),MATCH(U$5,'Предельники 2022'!$C$3:$X$3,0)),"")</f>
        <v/>
      </c>
      <c r="V214" s="55" t="str">
        <f>IF(ISNUMBER('Форма 1'!AN214),INDEX('Предельники 2022'!$C$4:$X$28,MATCH('Форма 1'!$H214,'Предельники 2022'!$B$4:$B$28,0),MATCH(V$5,'Предельники 2022'!$C$3:$X$3,0)),"")</f>
        <v/>
      </c>
      <c r="W214" s="55" t="str">
        <f>IF(ISNUMBER('Форма 1'!AO214),INDEX('Предельники 2022'!$C$4:$X$28,MATCH('Форма 1'!$H214,'Предельники 2022'!$B$4:$B$28,0),MATCH(W$5,'Предельники 2022'!$C$3:$X$3,0)),"")</f>
        <v/>
      </c>
      <c r="X214" s="53" t="str">
        <f>IF(ISNUMBER('Форма 1'!AP214),ROUND('Форма 1'!$I214*VLOOKUP('Форма 1'!$G214,'Предельники 2022'!$B$4:$X$28,'Форма 1'!AP$7),2),"")</f>
        <v/>
      </c>
      <c r="Y214" s="53" t="str">
        <f>IF(ISNUMBER('Форма 1'!AQ214),ROUND('Форма 1'!$I214*VLOOKUP('Форма 1'!$G214,'Предельники 2022'!$B$4:$X$28,'Форма 1'!AQ$7),2),"")</f>
        <v/>
      </c>
      <c r="Z214" s="53" t="str">
        <f>IF(ISNUMBER('Форма 1'!AR214),ROUND('Форма 1'!$I214*VLOOKUP('Форма 1'!$G214,'Предельники 2022'!$B$4:$X$28,'Форма 1'!AR$7),2),"")</f>
        <v/>
      </c>
      <c r="AA214" s="55"/>
    </row>
    <row r="215" spans="1:27" x14ac:dyDescent="0.25">
      <c r="A215" s="52">
        <f t="shared" si="29"/>
        <v>19</v>
      </c>
      <c r="B215" s="94" t="str">
        <f>IF(ISBLANK('Форма 1'!B215),"",'Форма 1'!B215)</f>
        <v>Чайковский городской округ Пермского края</v>
      </c>
      <c r="C215" s="161" t="str">
        <f>IF(ISBLANK('Форма 1'!C215),"",'Форма 1'!C215)</f>
        <v>г. Чайковский, ул. Ленина, д. 9</v>
      </c>
      <c r="D215" s="51">
        <f>IF(ISBLANK(C215),"Введите адрес",IF(C215='Форма 1'!C215,SUM(E215:K215,M215:S215,X215:AA215),"Ошибка в адресе!"))</f>
        <v>1177335.96</v>
      </c>
      <c r="E215" s="53" t="str">
        <f>IF(ISNUMBER('Форма 1'!X215),ROUND('Форма 1'!$I215*VLOOKUP('Форма 1'!$G215,'Предельники 2022'!$B$4:$X$28,'Форма 1'!X$7),2),"")</f>
        <v/>
      </c>
      <c r="F215" s="53" t="str">
        <f>IF(ISNUMBER('Форма 1'!Y215),ROUND('Форма 1'!$I215*VLOOKUP('Форма 1'!$G215,'Предельники 2022'!$B$4:$X$28,'Форма 1'!Y$7),2),"")</f>
        <v/>
      </c>
      <c r="G215" s="53">
        <f>IF(ISNUMBER('Форма 1'!Z215),ROUND('Форма 1'!$I215*VLOOKUP('Форма 1'!$G215,'Предельники 2022'!$B$4:$X$28,'Форма 1'!Z$7),2),"")</f>
        <v>1177335.96</v>
      </c>
      <c r="H215" s="53" t="str">
        <f>IF(ISNUMBER('Форма 1'!AA215),ROUND('Форма 1'!$I215*VLOOKUP('Форма 1'!$G215,'Предельники 2022'!$B$4:$X$28,'Форма 1'!AA$7),2),"")</f>
        <v/>
      </c>
      <c r="I215" s="53" t="str">
        <f>IF(ISNUMBER('Форма 1'!AB215),ROUND('Форма 1'!$I215*VLOOKUP('Форма 1'!$G215,'Предельники 2022'!$B$4:$X$28,'Форма 1'!AB$7),2),"")</f>
        <v/>
      </c>
      <c r="J215" s="53" t="str">
        <f>IF(ISNUMBER('Форма 1'!AC215),ROUND('Форма 1'!$I215*VLOOKUP('Форма 1'!$G215,'Предельники 2022'!$B$4:$X$28,'Форма 1'!AC$7),2),"")</f>
        <v/>
      </c>
      <c r="K215" s="53" t="str">
        <f>IF(ISNUMBER('Форма 1'!AD215),ROUND('Форма 1'!$I215*VLOOKUP('Форма 1'!$G215,'Предельники 2022'!$B$4:$X$28,'Форма 1'!AD$7),2),"")</f>
        <v/>
      </c>
      <c r="L215" s="54" t="str">
        <f>IF(ISBLANK('Форма 1'!AE215),"",'Форма 1'!AE215)</f>
        <v/>
      </c>
      <c r="M215" s="55" t="str">
        <f>IF(ISBLANK('Форма 1'!AF215),"",'Форма 1'!AF215)</f>
        <v/>
      </c>
      <c r="N215" s="53" t="str">
        <f>IF(ISNUMBER('Форма 1'!AG215),ROUND('Форма 1'!$I215*VLOOKUP('Форма 1'!$G215,'Предельники 2022'!$B$4:$X$28,'Форма 1'!AG$7),2),"")</f>
        <v/>
      </c>
      <c r="O215" s="53" t="str">
        <f>IF(ISNUMBER('Форма 1'!$AH215),ROUND('Форма 1'!$I215*VLOOKUP('Форма 1'!$G215,'Предельники 2022'!$B$4:$X$28,'Форма 1'!$AH$7,0),2),"")</f>
        <v/>
      </c>
      <c r="P215" s="53" t="str">
        <f>IF(ISNUMBER('Форма 1'!$AI215),ROUND('Форма 1'!$I215*VLOOKUP('Форма 1'!$G215,'Предельники 2022'!$B$4:$X$28,'Форма 1'!$AI$7,0),2),"")</f>
        <v/>
      </c>
      <c r="Q215" s="53" t="str">
        <f>IF(ISNUMBER('Форма 1'!$AJ215),ROUND('Форма 1'!$I215*VLOOKUP('Форма 1'!$G215,'Предельники 2022'!$B$4:$X$28,'Форма 1'!$AJ$7,0),2),"")</f>
        <v/>
      </c>
      <c r="R215" s="53" t="str">
        <f>IF(ISNUMBER('Форма 1'!AK215),ROUND('Форма 1'!$I215*VLOOKUP('Форма 1'!$G215,'Предельники 2022'!$B$4:$X$28,'Форма 1'!AK$7),2),"")</f>
        <v/>
      </c>
      <c r="S215" s="55" t="str">
        <f t="shared" si="27"/>
        <v/>
      </c>
      <c r="T215" s="55" t="str">
        <f>IF(ISNUMBER('Форма 1'!AL215),INDEX('Предельники 2022'!$C$4:$X$28,MATCH('Форма 1'!$H215,'Предельники 2022'!$B$4:$B$28,0),MATCH(T$5,'Предельники 2022'!$C$3:$X$3,0)),"")</f>
        <v/>
      </c>
      <c r="U215" s="55" t="str">
        <f>IF(ISNUMBER('Форма 1'!AM215),INDEX('Предельники 2022'!$C$4:$X$28,MATCH('Форма 1'!$H215,'Предельники 2022'!$B$4:$B$28,0),MATCH(U$5,'Предельники 2022'!$C$3:$X$3,0)),"")</f>
        <v/>
      </c>
      <c r="V215" s="55" t="str">
        <f>IF(ISNUMBER('Форма 1'!AN215),INDEX('Предельники 2022'!$C$4:$X$28,MATCH('Форма 1'!$H215,'Предельники 2022'!$B$4:$B$28,0),MATCH(V$5,'Предельники 2022'!$C$3:$X$3,0)),"")</f>
        <v/>
      </c>
      <c r="W215" s="55" t="str">
        <f>IF(ISNUMBER('Форма 1'!AO215),INDEX('Предельники 2022'!$C$4:$X$28,MATCH('Форма 1'!$H215,'Предельники 2022'!$B$4:$B$28,0),MATCH(W$5,'Предельники 2022'!$C$3:$X$3,0)),"")</f>
        <v/>
      </c>
      <c r="X215" s="53" t="str">
        <f>IF(ISNUMBER('Форма 1'!AP215),ROUND('Форма 1'!$I215*VLOOKUP('Форма 1'!$G215,'Предельники 2022'!$B$4:$X$28,'Форма 1'!AP$7),2),"")</f>
        <v/>
      </c>
      <c r="Y215" s="53" t="str">
        <f>IF(ISNUMBER('Форма 1'!AQ215),ROUND('Форма 1'!$I215*VLOOKUP('Форма 1'!$G215,'Предельники 2022'!$B$4:$X$28,'Форма 1'!AQ$7),2),"")</f>
        <v/>
      </c>
      <c r="Z215" s="53" t="str">
        <f>IF(ISNUMBER('Форма 1'!AR215),ROUND('Форма 1'!$I215*VLOOKUP('Форма 1'!$G215,'Предельники 2022'!$B$4:$X$28,'Форма 1'!AR$7),2),"")</f>
        <v/>
      </c>
      <c r="AA215" s="55"/>
    </row>
    <row r="216" spans="1:27" x14ac:dyDescent="0.25">
      <c r="A216" s="52">
        <f t="shared" si="29"/>
        <v>20</v>
      </c>
      <c r="B216" s="94" t="str">
        <f>IF(ISBLANK('Форма 1'!B216),"",'Форма 1'!B216)</f>
        <v>Чайковский городской округ Пермского края</v>
      </c>
      <c r="C216" s="161" t="str">
        <f>IF(ISBLANK('Форма 1'!C216),"",'Форма 1'!C216)</f>
        <v>г. Чайковский, ул. Мира, д. 16</v>
      </c>
      <c r="D216" s="51">
        <f>IF(ISBLANK(C216),"Введите адрес",IF(C216='Форма 1'!C216,SUM(E216:K216,M216:S216,X216:AA216),"Ошибка в адресе!"))</f>
        <v>1841383.33</v>
      </c>
      <c r="E216" s="53">
        <f>IF(ISNUMBER('Форма 1'!X216),ROUND('Форма 1'!$I216*VLOOKUP('Форма 1'!$G216,'Предельники 2022'!$B$4:$X$28,'Форма 1'!X$7),2),"")</f>
        <v>1132697.8400000001</v>
      </c>
      <c r="F216" s="53" t="str">
        <f>IF(ISNUMBER('Форма 1'!Y216),ROUND('Форма 1'!$I216*VLOOKUP('Форма 1'!$G216,'Предельники 2022'!$B$4:$X$28,'Форма 1'!Y$7),2),"")</f>
        <v/>
      </c>
      <c r="G216" s="53" t="str">
        <f>IF(ISNUMBER('Форма 1'!Z216),ROUND('Форма 1'!$I216*VLOOKUP('Форма 1'!$G216,'Предельники 2022'!$B$4:$X$28,'Форма 1'!Z$7),2),"")</f>
        <v/>
      </c>
      <c r="H216" s="53">
        <f>IF(ISNUMBER('Форма 1'!AA216),ROUND('Форма 1'!$I216*VLOOKUP('Форма 1'!$G216,'Предельники 2022'!$B$4:$X$28,'Форма 1'!AA$7),2),"")</f>
        <v>708685.49</v>
      </c>
      <c r="I216" s="53" t="str">
        <f>IF(ISNUMBER('Форма 1'!AB216),ROUND('Форма 1'!$I216*VLOOKUP('Форма 1'!$G216,'Предельники 2022'!$B$4:$X$28,'Форма 1'!AB$7),2),"")</f>
        <v/>
      </c>
      <c r="J216" s="53" t="str">
        <f>IF(ISNUMBER('Форма 1'!AC216),ROUND('Форма 1'!$I216*VLOOKUP('Форма 1'!$G216,'Предельники 2022'!$B$4:$X$28,'Форма 1'!AC$7),2),"")</f>
        <v/>
      </c>
      <c r="K216" s="53" t="str">
        <f>IF(ISNUMBER('Форма 1'!AD216),ROUND('Форма 1'!$I216*VLOOKUP('Форма 1'!$G216,'Предельники 2022'!$B$4:$X$28,'Форма 1'!AD$7),2),"")</f>
        <v/>
      </c>
      <c r="L216" s="54" t="str">
        <f>IF(ISBLANK('Форма 1'!AE216),"",'Форма 1'!AE216)</f>
        <v/>
      </c>
      <c r="M216" s="55" t="str">
        <f>IF(ISBLANK('Форма 1'!AF216),"",'Форма 1'!AF216)</f>
        <v/>
      </c>
      <c r="N216" s="53" t="str">
        <f>IF(ISNUMBER('Форма 1'!AG216),ROUND('Форма 1'!$I216*VLOOKUP('Форма 1'!$G216,'Предельники 2022'!$B$4:$X$28,'Форма 1'!AG$7),2),"")</f>
        <v/>
      </c>
      <c r="O216" s="53" t="str">
        <f>IF(ISNUMBER('Форма 1'!$AH216),ROUND('Форма 1'!$I216*VLOOKUP('Форма 1'!$G216,'Предельники 2022'!$B$4:$X$28,'Форма 1'!$AH$7,0),2),"")</f>
        <v/>
      </c>
      <c r="P216" s="53" t="str">
        <f>IF(ISNUMBER('Форма 1'!$AI216),ROUND('Форма 1'!$I216*VLOOKUP('Форма 1'!$G216,'Предельники 2022'!$B$4:$X$28,'Форма 1'!$AI$7,0),2),"")</f>
        <v/>
      </c>
      <c r="Q216" s="53" t="str">
        <f>IF(ISNUMBER('Форма 1'!$AJ216),ROUND('Форма 1'!$I216*VLOOKUP('Форма 1'!$G216,'Предельники 2022'!$B$4:$X$28,'Форма 1'!$AJ$7,0),2),"")</f>
        <v/>
      </c>
      <c r="R216" s="53" t="str">
        <f>IF(ISNUMBER('Форма 1'!AK216),ROUND('Форма 1'!$I216*VLOOKUP('Форма 1'!$G216,'Предельники 2022'!$B$4:$X$28,'Форма 1'!AK$7),2),"")</f>
        <v/>
      </c>
      <c r="S216" s="55" t="str">
        <f t="shared" si="27"/>
        <v/>
      </c>
      <c r="T216" s="55" t="str">
        <f>IF(ISNUMBER('Форма 1'!AL216),INDEX('Предельники 2022'!$C$4:$X$28,MATCH('Форма 1'!$H216,'Предельники 2022'!$B$4:$B$28,0),MATCH(T$5,'Предельники 2022'!$C$3:$X$3,0)),"")</f>
        <v/>
      </c>
      <c r="U216" s="55" t="str">
        <f>IF(ISNUMBER('Форма 1'!AM216),INDEX('Предельники 2022'!$C$4:$X$28,MATCH('Форма 1'!$H216,'Предельники 2022'!$B$4:$B$28,0),MATCH(U$5,'Предельники 2022'!$C$3:$X$3,0)),"")</f>
        <v/>
      </c>
      <c r="V216" s="55" t="str">
        <f>IF(ISNUMBER('Форма 1'!AN216),INDEX('Предельники 2022'!$C$4:$X$28,MATCH('Форма 1'!$H216,'Предельники 2022'!$B$4:$B$28,0),MATCH(V$5,'Предельники 2022'!$C$3:$X$3,0)),"")</f>
        <v/>
      </c>
      <c r="W216" s="55" t="str">
        <f>IF(ISNUMBER('Форма 1'!AO216),INDEX('Предельники 2022'!$C$4:$X$28,MATCH('Форма 1'!$H216,'Предельники 2022'!$B$4:$B$28,0),MATCH(W$5,'Предельники 2022'!$C$3:$X$3,0)),"")</f>
        <v/>
      </c>
      <c r="X216" s="53" t="str">
        <f>IF(ISNUMBER('Форма 1'!AP216),ROUND('Форма 1'!$I216*VLOOKUP('Форма 1'!$G216,'Предельники 2022'!$B$4:$X$28,'Форма 1'!AP$7),2),"")</f>
        <v/>
      </c>
      <c r="Y216" s="53" t="str">
        <f>IF(ISNUMBER('Форма 1'!AQ216),ROUND('Форма 1'!$I216*VLOOKUP('Форма 1'!$G216,'Предельники 2022'!$B$4:$X$28,'Форма 1'!AQ$7),2),"")</f>
        <v/>
      </c>
      <c r="Z216" s="53" t="str">
        <f>IF(ISNUMBER('Форма 1'!AR216),ROUND('Форма 1'!$I216*VLOOKUP('Форма 1'!$G216,'Предельники 2022'!$B$4:$X$28,'Форма 1'!AR$7),2),"")</f>
        <v/>
      </c>
      <c r="AA216" s="55"/>
    </row>
    <row r="217" spans="1:27" x14ac:dyDescent="0.25">
      <c r="A217" s="52">
        <f t="shared" si="29"/>
        <v>21</v>
      </c>
      <c r="B217" s="94" t="str">
        <f>IF(ISBLANK('Форма 1'!B217),"",'Форма 1'!B217)</f>
        <v>Чайковский городской округ Пермского края</v>
      </c>
      <c r="C217" s="161" t="str">
        <f>IF(ISBLANK('Форма 1'!C217),"",'Форма 1'!C217)</f>
        <v>г. Чайковский, ул. Советская, д. 55</v>
      </c>
      <c r="D217" s="51">
        <f>IF(ISBLANK(C217),"Введите адрес",IF(C217='Форма 1'!C217,SUM(E217:K217,M217:S217,X217:AA217),"Ошибка в адресе!"))</f>
        <v>16671053.52</v>
      </c>
      <c r="E217" s="53" t="str">
        <f>IF(ISNUMBER('Форма 1'!X217),ROUND('Форма 1'!$I217*VLOOKUP('Форма 1'!$G217,'Предельники 2022'!$B$4:$X$28,'Форма 1'!X$7),2),"")</f>
        <v/>
      </c>
      <c r="F217" s="53" t="str">
        <f>IF(ISNUMBER('Форма 1'!Y217),ROUND('Форма 1'!$I217*VLOOKUP('Форма 1'!$G217,'Предельники 2022'!$B$4:$X$28,'Форма 1'!Y$7),2),"")</f>
        <v/>
      </c>
      <c r="G217" s="53" t="str">
        <f>IF(ISNUMBER('Форма 1'!Z217),ROUND('Форма 1'!$I217*VLOOKUP('Форма 1'!$G217,'Предельники 2022'!$B$4:$X$28,'Форма 1'!Z$7),2),"")</f>
        <v/>
      </c>
      <c r="H217" s="53" t="str">
        <f>IF(ISNUMBER('Форма 1'!AA217),ROUND('Форма 1'!$I217*VLOOKUP('Форма 1'!$G217,'Предельники 2022'!$B$4:$X$28,'Форма 1'!AA$7),2),"")</f>
        <v/>
      </c>
      <c r="I217" s="53" t="str">
        <f>IF(ISNUMBER('Форма 1'!AB217),ROUND('Форма 1'!$I217*VLOOKUP('Форма 1'!$G217,'Предельники 2022'!$B$4:$X$28,'Форма 1'!AB$7),2),"")</f>
        <v/>
      </c>
      <c r="J217" s="53" t="str">
        <f>IF(ISNUMBER('Форма 1'!AC217),ROUND('Форма 1'!$I217*VLOOKUP('Форма 1'!$G217,'Предельники 2022'!$B$4:$X$28,'Форма 1'!AC$7),2),"")</f>
        <v/>
      </c>
      <c r="K217" s="53" t="str">
        <f>IF(ISNUMBER('Форма 1'!AD217),ROUND('Форма 1'!$I217*VLOOKUP('Форма 1'!$G217,'Предельники 2022'!$B$4:$X$28,'Форма 1'!AD$7),2),"")</f>
        <v/>
      </c>
      <c r="L217" s="54">
        <f>IF(ISBLANK('Форма 1'!AE217),"",'Форма 1'!AE217)</f>
        <v>6</v>
      </c>
      <c r="M217" s="55">
        <f>IF(ISBLANK('Форма 1'!AF217),"",'Форма 1'!AF217)</f>
        <v>16671053.52</v>
      </c>
      <c r="N217" s="53" t="str">
        <f>IF(ISNUMBER('Форма 1'!AG217),ROUND('Форма 1'!$I217*VLOOKUP('Форма 1'!$G217,'Предельники 2022'!$B$4:$X$28,'Форма 1'!AG$7),2),"")</f>
        <v/>
      </c>
      <c r="O217" s="53" t="str">
        <f>IF(ISNUMBER('Форма 1'!$AH217),ROUND('Форма 1'!$I217*VLOOKUP('Форма 1'!$G217,'Предельники 2022'!$B$4:$X$28,'Форма 1'!$AH$7,0),2),"")</f>
        <v/>
      </c>
      <c r="P217" s="53" t="str">
        <f>IF(ISNUMBER('Форма 1'!$AI217),ROUND('Форма 1'!$I217*VLOOKUP('Форма 1'!$G217,'Предельники 2022'!$B$4:$X$28,'Форма 1'!$AI$7,0),2),"")</f>
        <v/>
      </c>
      <c r="Q217" s="53" t="str">
        <f>IF(ISNUMBER('Форма 1'!$AJ217),ROUND('Форма 1'!$I217*VLOOKUP('Форма 1'!$G217,'Предельники 2022'!$B$4:$X$28,'Форма 1'!$AJ$7,0),2),"")</f>
        <v/>
      </c>
      <c r="R217" s="53" t="str">
        <f>IF(ISNUMBER('Форма 1'!AK217),ROUND('Форма 1'!$I217*VLOOKUP('Форма 1'!$G217,'Предельники 2022'!$B$4:$X$28,'Форма 1'!AK$7),2),"")</f>
        <v/>
      </c>
      <c r="S217" s="55" t="str">
        <f t="shared" si="27"/>
        <v/>
      </c>
      <c r="T217" s="55" t="str">
        <f>IF(ISNUMBER('Форма 1'!AL217),INDEX('Предельники 2022'!$C$4:$X$28,MATCH('Форма 1'!$H217,'Предельники 2022'!$B$4:$B$28,0),MATCH(T$5,'Предельники 2022'!$C$3:$X$3,0)),"")</f>
        <v/>
      </c>
      <c r="U217" s="55" t="str">
        <f>IF(ISNUMBER('Форма 1'!AM217),INDEX('Предельники 2022'!$C$4:$X$28,MATCH('Форма 1'!$H217,'Предельники 2022'!$B$4:$B$28,0),MATCH(U$5,'Предельники 2022'!$C$3:$X$3,0)),"")</f>
        <v/>
      </c>
      <c r="V217" s="55" t="str">
        <f>IF(ISNUMBER('Форма 1'!AN217),INDEX('Предельники 2022'!$C$4:$X$28,MATCH('Форма 1'!$H217,'Предельники 2022'!$B$4:$B$28,0),MATCH(V$5,'Предельники 2022'!$C$3:$X$3,0)),"")</f>
        <v/>
      </c>
      <c r="W217" s="55" t="str">
        <f>IF(ISNUMBER('Форма 1'!AO217),INDEX('Предельники 2022'!$C$4:$X$28,MATCH('Форма 1'!$H217,'Предельники 2022'!$B$4:$B$28,0),MATCH(W$5,'Предельники 2022'!$C$3:$X$3,0)),"")</f>
        <v/>
      </c>
      <c r="X217" s="53" t="str">
        <f>IF(ISNUMBER('Форма 1'!AP217),ROUND('Форма 1'!$I217*VLOOKUP('Форма 1'!$G217,'Предельники 2022'!$B$4:$X$28,'Форма 1'!AP$7),2),"")</f>
        <v/>
      </c>
      <c r="Y217" s="53" t="str">
        <f>IF(ISNUMBER('Форма 1'!AQ217),ROUND('Форма 1'!$I217*VLOOKUP('Форма 1'!$G217,'Предельники 2022'!$B$4:$X$28,'Форма 1'!AQ$7),2),"")</f>
        <v/>
      </c>
      <c r="Z217" s="53" t="str">
        <f>IF(ISNUMBER('Форма 1'!AR217),ROUND('Форма 1'!$I217*VLOOKUP('Форма 1'!$G217,'Предельники 2022'!$B$4:$X$28,'Форма 1'!AR$7),2),"")</f>
        <v/>
      </c>
      <c r="AA217" s="55"/>
    </row>
    <row r="218" spans="1:27" ht="15.75" x14ac:dyDescent="0.25">
      <c r="A218" s="178">
        <f t="shared" si="29"/>
        <v>0</v>
      </c>
      <c r="B218" s="179" t="str">
        <f>IF(ISBLANK('Форма 1'!B218),"",'Форма 1'!B218)</f>
        <v/>
      </c>
      <c r="C218" s="38" t="str">
        <f>IF(ISBLANK('Форма 1'!C218),"",'Форма 1'!C218)</f>
        <v>Чернушинский городской округ Пермского края</v>
      </c>
      <c r="D218" s="39">
        <f>IF(ISBLANK(C218),"Введите адрес",IF(C218='Форма 1'!C218,SUM(E218:K218,M218:S218,X218:AA218),"Ошибка в адресе!"))</f>
        <v>11147299.959999999</v>
      </c>
      <c r="E218" s="39">
        <f>SUM(E219)</f>
        <v>0</v>
      </c>
      <c r="F218" s="39">
        <f t="shared" ref="F218:Z218" si="30">SUM(F219)</f>
        <v>0</v>
      </c>
      <c r="G218" s="39">
        <f t="shared" si="30"/>
        <v>0</v>
      </c>
      <c r="H218" s="39">
        <f t="shared" si="30"/>
        <v>0</v>
      </c>
      <c r="I218" s="39">
        <f t="shared" si="30"/>
        <v>0</v>
      </c>
      <c r="J218" s="39">
        <f t="shared" si="30"/>
        <v>0</v>
      </c>
      <c r="K218" s="39">
        <f t="shared" si="30"/>
        <v>0</v>
      </c>
      <c r="L218" s="145">
        <f t="shared" si="30"/>
        <v>0</v>
      </c>
      <c r="M218" s="39">
        <f t="shared" si="30"/>
        <v>0</v>
      </c>
      <c r="N218" s="39">
        <f t="shared" si="30"/>
        <v>6386248</v>
      </c>
      <c r="O218" s="39">
        <f t="shared" si="30"/>
        <v>3893701.63</v>
      </c>
      <c r="P218" s="39">
        <f t="shared" si="30"/>
        <v>0</v>
      </c>
      <c r="Q218" s="39">
        <f t="shared" si="30"/>
        <v>0</v>
      </c>
      <c r="R218" s="39">
        <f t="shared" si="30"/>
        <v>867350.33</v>
      </c>
      <c r="S218" s="39">
        <f t="shared" si="30"/>
        <v>0</v>
      </c>
      <c r="T218" s="39">
        <f t="shared" si="30"/>
        <v>0</v>
      </c>
      <c r="U218" s="39">
        <f t="shared" si="30"/>
        <v>0</v>
      </c>
      <c r="V218" s="39">
        <f t="shared" si="30"/>
        <v>0</v>
      </c>
      <c r="W218" s="39">
        <f t="shared" si="30"/>
        <v>0</v>
      </c>
      <c r="X218" s="39">
        <f t="shared" si="30"/>
        <v>0</v>
      </c>
      <c r="Y218" s="39">
        <f t="shared" si="30"/>
        <v>0</v>
      </c>
      <c r="Z218" s="39">
        <f t="shared" si="30"/>
        <v>0</v>
      </c>
      <c r="AA218" s="39"/>
    </row>
    <row r="219" spans="1:27" x14ac:dyDescent="0.25">
      <c r="A219" s="52">
        <f t="shared" si="29"/>
        <v>1</v>
      </c>
      <c r="B219" s="94" t="str">
        <f>IF(ISBLANK('Форма 1'!B219),"",'Форма 1'!B219)</f>
        <v>Чернушинский городской округ Пермского края</v>
      </c>
      <c r="C219" s="161" t="str">
        <f>IF(ISBLANK('Форма 1'!C219),"",'Форма 1'!C219)</f>
        <v>г. Чернушка, ул. Ленина, д. 83А</v>
      </c>
      <c r="D219" s="51">
        <f>IF(ISBLANK(C219),"Введите адрес",IF(C219='Форма 1'!C219,SUM(E219:K219,M219:S219,X219:AA219),"Ошибка в адресе!"))</f>
        <v>11147299.959999999</v>
      </c>
      <c r="E219" s="53" t="str">
        <f>IF(ISNUMBER('Форма 1'!X219),ROUND('Форма 1'!$I219*VLOOKUP('Форма 1'!$G219,'Предельники 2022'!$B$4:$X$28,'Форма 1'!X$7),2),"")</f>
        <v/>
      </c>
      <c r="F219" s="53" t="str">
        <f>IF(ISNUMBER('Форма 1'!Y219),ROUND('Форма 1'!$I219*VLOOKUP('Форма 1'!$G219,'Предельники 2022'!$B$4:$X$28,'Форма 1'!Y$7),2),"")</f>
        <v/>
      </c>
      <c r="G219" s="53" t="str">
        <f>IF(ISNUMBER('Форма 1'!Z219),ROUND('Форма 1'!$I219*VLOOKUP('Форма 1'!$G219,'Предельники 2022'!$B$4:$X$28,'Форма 1'!Z$7),2),"")</f>
        <v/>
      </c>
      <c r="H219" s="53" t="str">
        <f>IF(ISNUMBER('Форма 1'!AA219),ROUND('Форма 1'!$I219*VLOOKUP('Форма 1'!$G219,'Предельники 2022'!$B$4:$X$28,'Форма 1'!AA$7),2),"")</f>
        <v/>
      </c>
      <c r="I219" s="53" t="str">
        <f>IF(ISNUMBER('Форма 1'!AB219),ROUND('Форма 1'!$I219*VLOOKUP('Форма 1'!$G219,'Предельники 2022'!$B$4:$X$28,'Форма 1'!AB$7),2),"")</f>
        <v/>
      </c>
      <c r="J219" s="53" t="str">
        <f>IF(ISNUMBER('Форма 1'!AC219),ROUND('Форма 1'!$I219*VLOOKUP('Форма 1'!$G219,'Предельники 2022'!$B$4:$X$28,'Форма 1'!AC$7),2),"")</f>
        <v/>
      </c>
      <c r="K219" s="53" t="str">
        <f>IF(ISNUMBER('Форма 1'!AD219),ROUND('Форма 1'!$I219*VLOOKUP('Форма 1'!$G219,'Предельники 2022'!$B$4:$X$28,'Форма 1'!AD$7),2),"")</f>
        <v/>
      </c>
      <c r="L219" s="54" t="str">
        <f>IF(ISBLANK('Форма 1'!AE219),"",'Форма 1'!AE219)</f>
        <v/>
      </c>
      <c r="M219" s="55" t="str">
        <f>IF(ISBLANK('Форма 1'!AF219),"",'Форма 1'!AF219)</f>
        <v/>
      </c>
      <c r="N219" s="53">
        <f>IF(ISNUMBER('Форма 1'!AG219),ROUND('Форма 1'!$I219*VLOOKUP('Форма 1'!$G219,'Предельники 2022'!$B$4:$X$28,'Форма 1'!AG$7),2),"")</f>
        <v>6386248</v>
      </c>
      <c r="O219" s="53">
        <f>IF(ISNUMBER('Форма 1'!$AH219),ROUND('Форма 1'!$I219*VLOOKUP('Форма 1'!$G219,'Предельники 2022'!$B$4:$X$28,'Форма 1'!$AH$7,0),2),"")</f>
        <v>3893701.63</v>
      </c>
      <c r="P219" s="53" t="str">
        <f>IF(ISNUMBER('Форма 1'!$AI219),ROUND('Форма 1'!$I219*VLOOKUP('Форма 1'!$G219,'Предельники 2022'!$B$4:$X$28,'Форма 1'!$AI$7,0),2),"")</f>
        <v/>
      </c>
      <c r="Q219" s="53" t="str">
        <f>IF(ISNUMBER('Форма 1'!$AJ219),ROUND('Форма 1'!$I219*VLOOKUP('Форма 1'!$G219,'Предельники 2022'!$B$4:$X$28,'Форма 1'!$AJ$7,0),2),"")</f>
        <v/>
      </c>
      <c r="R219" s="53">
        <f>IF(ISNUMBER('Форма 1'!AK219),ROUND('Форма 1'!$I219*VLOOKUP('Форма 1'!$G219,'Предельники 2022'!$B$4:$X$28,'Форма 1'!AK$7),2),"")</f>
        <v>867350.33</v>
      </c>
      <c r="S219" s="55" t="str">
        <f t="shared" si="27"/>
        <v/>
      </c>
      <c r="T219" s="55" t="str">
        <f>IF(ISNUMBER('Форма 1'!AL219),INDEX('Предельники 2022'!$C$4:$X$28,MATCH('Форма 1'!$H219,'Предельники 2022'!$B$4:$B$28,0),MATCH(T$5,'Предельники 2022'!$C$3:$X$3,0)),"")</f>
        <v/>
      </c>
      <c r="U219" s="55" t="str">
        <f>IF(ISNUMBER('Форма 1'!AM219),INDEX('Предельники 2022'!$C$4:$X$28,MATCH('Форма 1'!$H219,'Предельники 2022'!$B$4:$B$28,0),MATCH(U$5,'Предельники 2022'!$C$3:$X$3,0)),"")</f>
        <v/>
      </c>
      <c r="V219" s="55" t="str">
        <f>IF(ISNUMBER('Форма 1'!AN219),INDEX('Предельники 2022'!$C$4:$X$28,MATCH('Форма 1'!$H219,'Предельники 2022'!$B$4:$B$28,0),MATCH(V$5,'Предельники 2022'!$C$3:$X$3,0)),"")</f>
        <v/>
      </c>
      <c r="W219" s="55" t="str">
        <f>IF(ISNUMBER('Форма 1'!AO219),INDEX('Предельники 2022'!$C$4:$X$28,MATCH('Форма 1'!$H219,'Предельники 2022'!$B$4:$B$28,0),MATCH(W$5,'Предельники 2022'!$C$3:$X$3,0)),"")</f>
        <v/>
      </c>
      <c r="X219" s="53" t="str">
        <f>IF(ISNUMBER('Форма 1'!AP219),ROUND('Форма 1'!$I219*VLOOKUP('Форма 1'!$G219,'Предельники 2022'!$B$4:$X$28,'Форма 1'!AP$7),2),"")</f>
        <v/>
      </c>
      <c r="Y219" s="53" t="str">
        <f>IF(ISNUMBER('Форма 1'!AQ219),ROUND('Форма 1'!$I219*VLOOKUP('Форма 1'!$G219,'Предельники 2022'!$B$4:$X$28,'Форма 1'!AQ$7),2),"")</f>
        <v/>
      </c>
      <c r="Z219" s="53" t="str">
        <f>IF(ISNUMBER('Форма 1'!AR219),ROUND('Форма 1'!$I219*VLOOKUP('Форма 1'!$G219,'Предельники 2022'!$B$4:$X$28,'Форма 1'!AR$7),2),"")</f>
        <v/>
      </c>
      <c r="AA219" s="55"/>
    </row>
    <row r="220" spans="1:27" ht="15.75" x14ac:dyDescent="0.25">
      <c r="A220" s="178">
        <f t="shared" si="29"/>
        <v>0</v>
      </c>
      <c r="B220" s="179" t="str">
        <f>IF(ISBLANK('Форма 1'!B220),"",'Форма 1'!B220)</f>
        <v/>
      </c>
      <c r="C220" s="38" t="str">
        <f>IF(ISBLANK('Форма 1'!C220),"",'Форма 1'!C220)</f>
        <v>Чусовской городской округ Пермского края</v>
      </c>
      <c r="D220" s="39">
        <f>IF(ISBLANK(C220),"Введите адрес",IF(C220='Форма 1'!C220,SUM(E220:K220,M220:S220,X220:AA220),"Ошибка в адресе!"))</f>
        <v>122089405.01000001</v>
      </c>
      <c r="E220" s="39">
        <f>SUM(E221:E236)</f>
        <v>4275202.71</v>
      </c>
      <c r="F220" s="39">
        <f t="shared" ref="F220:Z220" si="31">SUM(F221:F236)</f>
        <v>16216431.66</v>
      </c>
      <c r="G220" s="39">
        <f t="shared" si="31"/>
        <v>0</v>
      </c>
      <c r="H220" s="39">
        <f t="shared" si="31"/>
        <v>729362.21000000008</v>
      </c>
      <c r="I220" s="39">
        <f t="shared" si="31"/>
        <v>0</v>
      </c>
      <c r="J220" s="39">
        <f t="shared" si="31"/>
        <v>3665022.26</v>
      </c>
      <c r="K220" s="39">
        <f t="shared" si="31"/>
        <v>2851936.85</v>
      </c>
      <c r="L220" s="145">
        <f t="shared" si="31"/>
        <v>6</v>
      </c>
      <c r="M220" s="39">
        <f t="shared" si="31"/>
        <v>23581900.799999997</v>
      </c>
      <c r="N220" s="39">
        <f t="shared" si="31"/>
        <v>26970825.07</v>
      </c>
      <c r="O220" s="39">
        <f t="shared" si="31"/>
        <v>40998500.809999995</v>
      </c>
      <c r="P220" s="39">
        <f t="shared" si="31"/>
        <v>0</v>
      </c>
      <c r="Q220" s="39">
        <f t="shared" si="31"/>
        <v>0</v>
      </c>
      <c r="R220" s="39">
        <f t="shared" si="31"/>
        <v>2620742.7600000002</v>
      </c>
      <c r="S220" s="39">
        <f t="shared" si="31"/>
        <v>0</v>
      </c>
      <c r="T220" s="39">
        <f t="shared" si="31"/>
        <v>0</v>
      </c>
      <c r="U220" s="39">
        <f t="shared" si="31"/>
        <v>0</v>
      </c>
      <c r="V220" s="39">
        <f t="shared" si="31"/>
        <v>0</v>
      </c>
      <c r="W220" s="39">
        <f t="shared" si="31"/>
        <v>0</v>
      </c>
      <c r="X220" s="39">
        <f t="shared" si="31"/>
        <v>0</v>
      </c>
      <c r="Y220" s="39">
        <f t="shared" si="31"/>
        <v>0</v>
      </c>
      <c r="Z220" s="39">
        <f t="shared" si="31"/>
        <v>179479.88</v>
      </c>
      <c r="AA220" s="39"/>
    </row>
    <row r="221" spans="1:27" x14ac:dyDescent="0.25">
      <c r="A221" s="52">
        <f t="shared" si="29"/>
        <v>1</v>
      </c>
      <c r="B221" s="94" t="str">
        <f>IF(ISBLANK('Форма 1'!B221),"",'Форма 1'!B221)</f>
        <v>Чусовской городской округ Пермского края</v>
      </c>
      <c r="C221" s="161" t="str">
        <f>IF(ISBLANK('Форма 1'!C221),"",'Форма 1'!C221)</f>
        <v>г. Чусовой, п. Лямино, ул. Космонавтов, д. 1</v>
      </c>
      <c r="D221" s="51">
        <f>IF(ISBLANK(C221),"Введите адрес",IF(C221='Форма 1'!C221,SUM(E221:K221,M221:S221,X221:AA221),"Ошибка в адресе!"))</f>
        <v>19980917.25</v>
      </c>
      <c r="E221" s="53">
        <f>IF(ISNUMBER('Форма 1'!X221),ROUND('Форма 1'!$I221*VLOOKUP('Форма 1'!$G221,'Предельники 2022'!$B$4:$X$28,'Форма 1'!X$7),2),"")</f>
        <v>1913048.14</v>
      </c>
      <c r="F221" s="53" t="str">
        <f>IF(ISNUMBER('Форма 1'!Y221),ROUND('Форма 1'!$I221*VLOOKUP('Форма 1'!$G221,'Предельники 2022'!$B$4:$X$28,'Форма 1'!Y$7),2),"")</f>
        <v/>
      </c>
      <c r="G221" s="53" t="str">
        <f>IF(ISNUMBER('Форма 1'!Z221),ROUND('Форма 1'!$I221*VLOOKUP('Форма 1'!$G221,'Предельники 2022'!$B$4:$X$28,'Форма 1'!Z$7),2),"")</f>
        <v/>
      </c>
      <c r="H221" s="53" t="str">
        <f>IF(ISNUMBER('Форма 1'!AA221),ROUND('Форма 1'!$I221*VLOOKUP('Форма 1'!$G221,'Предельники 2022'!$B$4:$X$28,'Форма 1'!AA$7),2),"")</f>
        <v/>
      </c>
      <c r="I221" s="53" t="str">
        <f>IF(ISNUMBER('Форма 1'!AB221),ROUND('Форма 1'!$I221*VLOOKUP('Форма 1'!$G221,'Предельники 2022'!$B$4:$X$28,'Форма 1'!AB$7),2),"")</f>
        <v/>
      </c>
      <c r="J221" s="53" t="str">
        <f>IF(ISNUMBER('Форма 1'!AC221),ROUND('Форма 1'!$I221*VLOOKUP('Форма 1'!$G221,'Предельники 2022'!$B$4:$X$28,'Форма 1'!AC$7),2),"")</f>
        <v/>
      </c>
      <c r="K221" s="53" t="str">
        <f>IF(ISNUMBER('Форма 1'!AD221),ROUND('Форма 1'!$I221*VLOOKUP('Форма 1'!$G221,'Предельники 2022'!$B$4:$X$28,'Форма 1'!AD$7),2),"")</f>
        <v/>
      </c>
      <c r="L221" s="54" t="str">
        <f>IF(ISBLANK('Форма 1'!AE221),"",'Форма 1'!AE221)</f>
        <v/>
      </c>
      <c r="M221" s="55" t="str">
        <f>IF(ISBLANK('Форма 1'!AF221),"",'Форма 1'!AF221)</f>
        <v/>
      </c>
      <c r="N221" s="53" t="str">
        <f>IF(ISNUMBER('Форма 1'!AG221),ROUND('Форма 1'!$I221*VLOOKUP('Форма 1'!$G221,'Предельники 2022'!$B$4:$X$28,'Форма 1'!AG$7),2),"")</f>
        <v/>
      </c>
      <c r="O221" s="53">
        <f>IF(ISNUMBER('Форма 1'!$AH221),ROUND('Форма 1'!$I221*VLOOKUP('Форма 1'!$G221,'Предельники 2022'!$B$4:$X$28,'Форма 1'!$AH$7,0),2),"")</f>
        <v>17975384.809999999</v>
      </c>
      <c r="P221" s="53" t="str">
        <f>IF(ISNUMBER('Форма 1'!$AI221),ROUND('Форма 1'!$I221*VLOOKUP('Форма 1'!$G221,'Предельники 2022'!$B$4:$X$28,'Форма 1'!$AI$7,0),2),"")</f>
        <v/>
      </c>
      <c r="Q221" s="53" t="str">
        <f>IF(ISNUMBER('Форма 1'!$AJ221),ROUND('Форма 1'!$I221*VLOOKUP('Форма 1'!$G221,'Предельники 2022'!$B$4:$X$28,'Форма 1'!$AJ$7,0),2),"")</f>
        <v/>
      </c>
      <c r="R221" s="53" t="str">
        <f>IF(ISNUMBER('Форма 1'!AK221),ROUND('Форма 1'!$I221*VLOOKUP('Форма 1'!$G221,'Предельники 2022'!$B$4:$X$28,'Форма 1'!AK$7),2),"")</f>
        <v/>
      </c>
      <c r="S221" s="55" t="str">
        <f t="shared" si="27"/>
        <v/>
      </c>
      <c r="T221" s="55" t="str">
        <f>IF(ISNUMBER('Форма 1'!AL221),INDEX('Предельники 2022'!$C$4:$X$28,MATCH('Форма 1'!$H221,'Предельники 2022'!$B$4:$B$28,0),MATCH(T$5,'Предельники 2022'!$C$3:$X$3,0)),"")</f>
        <v/>
      </c>
      <c r="U221" s="55" t="str">
        <f>IF(ISNUMBER('Форма 1'!AM221),INDEX('Предельники 2022'!$C$4:$X$28,MATCH('Форма 1'!$H221,'Предельники 2022'!$B$4:$B$28,0),MATCH(U$5,'Предельники 2022'!$C$3:$X$3,0)),"")</f>
        <v/>
      </c>
      <c r="V221" s="55" t="str">
        <f>IF(ISNUMBER('Форма 1'!AN221),INDEX('Предельники 2022'!$C$4:$X$28,MATCH('Форма 1'!$H221,'Предельники 2022'!$B$4:$B$28,0),MATCH(V$5,'Предельники 2022'!$C$3:$X$3,0)),"")</f>
        <v/>
      </c>
      <c r="W221" s="55" t="str">
        <f>IF(ISNUMBER('Форма 1'!AO221),INDEX('Предельники 2022'!$C$4:$X$28,MATCH('Форма 1'!$H221,'Предельники 2022'!$B$4:$B$28,0),MATCH(W$5,'Предельники 2022'!$C$3:$X$3,0)),"")</f>
        <v/>
      </c>
      <c r="X221" s="53" t="str">
        <f>IF(ISNUMBER('Форма 1'!AP221),ROUND('Форма 1'!$I221*VLOOKUP('Форма 1'!$G221,'Предельники 2022'!$B$4:$X$28,'Форма 1'!AP$7),2),"")</f>
        <v/>
      </c>
      <c r="Y221" s="53" t="str">
        <f>IF(ISNUMBER('Форма 1'!AQ221),ROUND('Форма 1'!$I221*VLOOKUP('Форма 1'!$G221,'Предельники 2022'!$B$4:$X$28,'Форма 1'!AQ$7),2),"")</f>
        <v/>
      </c>
      <c r="Z221" s="53">
        <f>IF(ISNUMBER('Форма 1'!AR221),ROUND('Форма 1'!$I221*VLOOKUP('Форма 1'!$G221,'Предельники 2022'!$B$4:$X$28,'Форма 1'!AR$7),2),"")</f>
        <v>92484.3</v>
      </c>
      <c r="AA221" s="55"/>
    </row>
    <row r="222" spans="1:27" x14ac:dyDescent="0.25">
      <c r="A222" s="52">
        <f t="shared" si="29"/>
        <v>2</v>
      </c>
      <c r="B222" s="94" t="str">
        <f>IF(ISBLANK('Форма 1'!B222),"",'Форма 1'!B222)</f>
        <v>Чусовской городской округ Пермского края</v>
      </c>
      <c r="C222" s="161" t="str">
        <f>IF(ISBLANK('Форма 1'!C222),"",'Форма 1'!C222)</f>
        <v>г. Чусовой, п. Лямино, ул. Космонавтов, д. 3</v>
      </c>
      <c r="D222" s="51">
        <f>IF(ISBLANK(C222),"Введите адрес",IF(C222='Форма 1'!C222,SUM(E222:K222,M222:S222,X222:AA222),"Ошибка в адресе!"))</f>
        <v>1886508.9300000002</v>
      </c>
      <c r="E222" s="53">
        <f>IF(ISNUMBER('Форма 1'!X222),ROUND('Форма 1'!$I222*VLOOKUP('Форма 1'!$G222,'Предельники 2022'!$B$4:$X$28,'Форма 1'!X$7),2),"")</f>
        <v>1799513.35</v>
      </c>
      <c r="F222" s="53" t="str">
        <f>IF(ISNUMBER('Форма 1'!Y222),ROUND('Форма 1'!$I222*VLOOKUP('Форма 1'!$G222,'Предельники 2022'!$B$4:$X$28,'Форма 1'!Y$7),2),"")</f>
        <v/>
      </c>
      <c r="G222" s="53" t="str">
        <f>IF(ISNUMBER('Форма 1'!Z222),ROUND('Форма 1'!$I222*VLOOKUP('Форма 1'!$G222,'Предельники 2022'!$B$4:$X$28,'Форма 1'!Z$7),2),"")</f>
        <v/>
      </c>
      <c r="H222" s="53" t="str">
        <f>IF(ISNUMBER('Форма 1'!AA222),ROUND('Форма 1'!$I222*VLOOKUP('Форма 1'!$G222,'Предельники 2022'!$B$4:$X$28,'Форма 1'!AA$7),2),"")</f>
        <v/>
      </c>
      <c r="I222" s="53" t="str">
        <f>IF(ISNUMBER('Форма 1'!AB222),ROUND('Форма 1'!$I222*VLOOKUP('Форма 1'!$G222,'Предельники 2022'!$B$4:$X$28,'Форма 1'!AB$7),2),"")</f>
        <v/>
      </c>
      <c r="J222" s="53" t="str">
        <f>IF(ISNUMBER('Форма 1'!AC222),ROUND('Форма 1'!$I222*VLOOKUP('Форма 1'!$G222,'Предельники 2022'!$B$4:$X$28,'Форма 1'!AC$7),2),"")</f>
        <v/>
      </c>
      <c r="K222" s="53" t="str">
        <f>IF(ISNUMBER('Форма 1'!AD222),ROUND('Форма 1'!$I222*VLOOKUP('Форма 1'!$G222,'Предельники 2022'!$B$4:$X$28,'Форма 1'!AD$7),2),"")</f>
        <v/>
      </c>
      <c r="L222" s="54" t="str">
        <f>IF(ISBLANK('Форма 1'!AE222),"",'Форма 1'!AE222)</f>
        <v/>
      </c>
      <c r="M222" s="55" t="str">
        <f>IF(ISBLANK('Форма 1'!AF222),"",'Форма 1'!AF222)</f>
        <v/>
      </c>
      <c r="N222" s="53" t="str">
        <f>IF(ISNUMBER('Форма 1'!AG222),ROUND('Форма 1'!$I222*VLOOKUP('Форма 1'!$G222,'Предельники 2022'!$B$4:$X$28,'Форма 1'!AG$7),2),"")</f>
        <v/>
      </c>
      <c r="O222" s="53" t="str">
        <f>IF(ISNUMBER('Форма 1'!$AH222),ROUND('Форма 1'!$I222*VLOOKUP('Форма 1'!$G222,'Предельники 2022'!$B$4:$X$28,'Форма 1'!$AH$7,0),2),"")</f>
        <v/>
      </c>
      <c r="P222" s="53" t="str">
        <f>IF(ISNUMBER('Форма 1'!$AI222),ROUND('Форма 1'!$I222*VLOOKUP('Форма 1'!$G222,'Предельники 2022'!$B$4:$X$28,'Форма 1'!$AI$7,0),2),"")</f>
        <v/>
      </c>
      <c r="Q222" s="53" t="str">
        <f>IF(ISNUMBER('Форма 1'!$AJ222),ROUND('Форма 1'!$I222*VLOOKUP('Форма 1'!$G222,'Предельники 2022'!$B$4:$X$28,'Форма 1'!$AJ$7,0),2),"")</f>
        <v/>
      </c>
      <c r="R222" s="53" t="str">
        <f>IF(ISNUMBER('Форма 1'!AK222),ROUND('Форма 1'!$I222*VLOOKUP('Форма 1'!$G222,'Предельники 2022'!$B$4:$X$28,'Форма 1'!AK$7),2),"")</f>
        <v/>
      </c>
      <c r="S222" s="55" t="str">
        <f t="shared" si="27"/>
        <v/>
      </c>
      <c r="T222" s="55" t="str">
        <f>IF(ISNUMBER('Форма 1'!AL222),INDEX('Предельники 2022'!$C$4:$X$28,MATCH('Форма 1'!$H222,'Предельники 2022'!$B$4:$B$28,0),MATCH(T$5,'Предельники 2022'!$C$3:$X$3,0)),"")</f>
        <v/>
      </c>
      <c r="U222" s="55" t="str">
        <f>IF(ISNUMBER('Форма 1'!AM222),INDEX('Предельники 2022'!$C$4:$X$28,MATCH('Форма 1'!$H222,'Предельники 2022'!$B$4:$B$28,0),MATCH(U$5,'Предельники 2022'!$C$3:$X$3,0)),"")</f>
        <v/>
      </c>
      <c r="V222" s="55" t="str">
        <f>IF(ISNUMBER('Форма 1'!AN222),INDEX('Предельники 2022'!$C$4:$X$28,MATCH('Форма 1'!$H222,'Предельники 2022'!$B$4:$B$28,0),MATCH(V$5,'Предельники 2022'!$C$3:$X$3,0)),"")</f>
        <v/>
      </c>
      <c r="W222" s="55" t="str">
        <f>IF(ISNUMBER('Форма 1'!AO222),INDEX('Предельники 2022'!$C$4:$X$28,MATCH('Форма 1'!$H222,'Предельники 2022'!$B$4:$B$28,0),MATCH(W$5,'Предельники 2022'!$C$3:$X$3,0)),"")</f>
        <v/>
      </c>
      <c r="X222" s="53" t="str">
        <f>IF(ISNUMBER('Форма 1'!AP222),ROUND('Форма 1'!$I222*VLOOKUP('Форма 1'!$G222,'Предельники 2022'!$B$4:$X$28,'Форма 1'!AP$7),2),"")</f>
        <v/>
      </c>
      <c r="Y222" s="53" t="str">
        <f>IF(ISNUMBER('Форма 1'!AQ222),ROUND('Форма 1'!$I222*VLOOKUP('Форма 1'!$G222,'Предельники 2022'!$B$4:$X$28,'Форма 1'!AQ$7),2),"")</f>
        <v/>
      </c>
      <c r="Z222" s="53">
        <f>IF(ISNUMBER('Форма 1'!AR222),ROUND('Форма 1'!$I222*VLOOKUP('Форма 1'!$G222,'Предельники 2022'!$B$4:$X$28,'Форма 1'!AR$7),2),"")</f>
        <v>86995.58</v>
      </c>
      <c r="AA222" s="55"/>
    </row>
    <row r="223" spans="1:27" x14ac:dyDescent="0.25">
      <c r="A223" s="52">
        <f t="shared" si="29"/>
        <v>3</v>
      </c>
      <c r="B223" s="94" t="str">
        <f>IF(ISBLANK('Форма 1'!B223),"",'Форма 1'!B223)</f>
        <v>Чусовской городской округ Пермского края</v>
      </c>
      <c r="C223" s="161" t="str">
        <f>IF(ISBLANK('Форма 1'!C223),"",'Форма 1'!C223)</f>
        <v>г. Чусовой, ул. 50 лет ВЛКСМ, д. 2А</v>
      </c>
      <c r="D223" s="51">
        <f>IF(ISBLANK(C223),"Введите адрес",IF(C223='Форма 1'!C223,SUM(E223:K223,M223:S223,X223:AA223),"Ошибка в адресе!"))</f>
        <v>23581900.799999997</v>
      </c>
      <c r="E223" s="53" t="str">
        <f>IF(ISNUMBER('Форма 1'!X223),ROUND('Форма 1'!$I223*VLOOKUP('Форма 1'!$G223,'Предельники 2022'!$B$4:$X$28,'Форма 1'!X$7),2),"")</f>
        <v/>
      </c>
      <c r="F223" s="53" t="str">
        <f>IF(ISNUMBER('Форма 1'!Y223),ROUND('Форма 1'!$I223*VLOOKUP('Форма 1'!$G223,'Предельники 2022'!$B$4:$X$28,'Форма 1'!Y$7),2),"")</f>
        <v/>
      </c>
      <c r="G223" s="53" t="str">
        <f>IF(ISNUMBER('Форма 1'!Z223),ROUND('Форма 1'!$I223*VLOOKUP('Форма 1'!$G223,'Предельники 2022'!$B$4:$X$28,'Форма 1'!Z$7),2),"")</f>
        <v/>
      </c>
      <c r="H223" s="53" t="str">
        <f>IF(ISNUMBER('Форма 1'!AA223),ROUND('Форма 1'!$I223*VLOOKUP('Форма 1'!$G223,'Предельники 2022'!$B$4:$X$28,'Форма 1'!AA$7),2),"")</f>
        <v/>
      </c>
      <c r="I223" s="53" t="str">
        <f>IF(ISNUMBER('Форма 1'!AB223),ROUND('Форма 1'!$I223*VLOOKUP('Форма 1'!$G223,'Предельники 2022'!$B$4:$X$28,'Форма 1'!AB$7),2),"")</f>
        <v/>
      </c>
      <c r="J223" s="53" t="str">
        <f>IF(ISNUMBER('Форма 1'!AC223),ROUND('Форма 1'!$I223*VLOOKUP('Форма 1'!$G223,'Предельники 2022'!$B$4:$X$28,'Форма 1'!AC$7),2),"")</f>
        <v/>
      </c>
      <c r="K223" s="53" t="str">
        <f>IF(ISNUMBER('Форма 1'!AD223),ROUND('Форма 1'!$I223*VLOOKUP('Форма 1'!$G223,'Предельники 2022'!$B$4:$X$28,'Форма 1'!AD$7),2),"")</f>
        <v/>
      </c>
      <c r="L223" s="54">
        <f>IF(ISBLANK('Форма 1'!AE223),"",'Форма 1'!AE223)</f>
        <v>6</v>
      </c>
      <c r="M223" s="55">
        <f>IF(ISBLANK('Форма 1'!AF223),"",'Форма 1'!AF223)</f>
        <v>23581900.799999997</v>
      </c>
      <c r="N223" s="53" t="str">
        <f>IF(ISNUMBER('Форма 1'!AG223),ROUND('Форма 1'!$I223*VLOOKUP('Форма 1'!$G223,'Предельники 2022'!$B$4:$X$28,'Форма 1'!AG$7),2),"")</f>
        <v/>
      </c>
      <c r="O223" s="53" t="str">
        <f>IF(ISNUMBER('Форма 1'!$AH223),ROUND('Форма 1'!$I223*VLOOKUP('Форма 1'!$G223,'Предельники 2022'!$B$4:$X$28,'Форма 1'!$AH$7,0),2),"")</f>
        <v/>
      </c>
      <c r="P223" s="53" t="str">
        <f>IF(ISNUMBER('Форма 1'!$AI223),ROUND('Форма 1'!$I223*VLOOKUP('Форма 1'!$G223,'Предельники 2022'!$B$4:$X$28,'Форма 1'!$AI$7,0),2),"")</f>
        <v/>
      </c>
      <c r="Q223" s="53" t="str">
        <f>IF(ISNUMBER('Форма 1'!$AJ223),ROUND('Форма 1'!$I223*VLOOKUP('Форма 1'!$G223,'Предельники 2022'!$B$4:$X$28,'Форма 1'!$AJ$7,0),2),"")</f>
        <v/>
      </c>
      <c r="R223" s="53" t="str">
        <f>IF(ISNUMBER('Форма 1'!AK223),ROUND('Форма 1'!$I223*VLOOKUP('Форма 1'!$G223,'Предельники 2022'!$B$4:$X$28,'Форма 1'!AK$7),2),"")</f>
        <v/>
      </c>
      <c r="S223" s="55" t="str">
        <f t="shared" si="27"/>
        <v/>
      </c>
      <c r="T223" s="55" t="str">
        <f>IF(ISNUMBER('Форма 1'!AL223),INDEX('Предельники 2022'!$C$4:$X$28,MATCH('Форма 1'!$H223,'Предельники 2022'!$B$4:$B$28,0),MATCH(T$5,'Предельники 2022'!$C$3:$X$3,0)),"")</f>
        <v/>
      </c>
      <c r="U223" s="55" t="str">
        <f>IF(ISNUMBER('Форма 1'!AM223),INDEX('Предельники 2022'!$C$4:$X$28,MATCH('Форма 1'!$H223,'Предельники 2022'!$B$4:$B$28,0),MATCH(U$5,'Предельники 2022'!$C$3:$X$3,0)),"")</f>
        <v/>
      </c>
      <c r="V223" s="55" t="str">
        <f>IF(ISNUMBER('Форма 1'!AN223),INDEX('Предельники 2022'!$C$4:$X$28,MATCH('Форма 1'!$H223,'Предельники 2022'!$B$4:$B$28,0),MATCH(V$5,'Предельники 2022'!$C$3:$X$3,0)),"")</f>
        <v/>
      </c>
      <c r="W223" s="55" t="str">
        <f>IF(ISNUMBER('Форма 1'!AO223),INDEX('Предельники 2022'!$C$4:$X$28,MATCH('Форма 1'!$H223,'Предельники 2022'!$B$4:$B$28,0),MATCH(W$5,'Предельники 2022'!$C$3:$X$3,0)),"")</f>
        <v/>
      </c>
      <c r="X223" s="53" t="str">
        <f>IF(ISNUMBER('Форма 1'!AP223),ROUND('Форма 1'!$I223*VLOOKUP('Форма 1'!$G223,'Предельники 2022'!$B$4:$X$28,'Форма 1'!AP$7),2),"")</f>
        <v/>
      </c>
      <c r="Y223" s="53" t="str">
        <f>IF(ISNUMBER('Форма 1'!AQ223),ROUND('Форма 1'!$I223*VLOOKUP('Форма 1'!$G223,'Предельники 2022'!$B$4:$X$28,'Форма 1'!AQ$7),2),"")</f>
        <v/>
      </c>
      <c r="Z223" s="53" t="str">
        <f>IF(ISNUMBER('Форма 1'!AR223),ROUND('Форма 1'!$I223*VLOOKUP('Форма 1'!$G223,'Предельники 2022'!$B$4:$X$28,'Форма 1'!AR$7),2),"")</f>
        <v/>
      </c>
      <c r="AA223" s="55"/>
    </row>
    <row r="224" spans="1:27" x14ac:dyDescent="0.25">
      <c r="A224" s="52">
        <f t="shared" si="29"/>
        <v>4</v>
      </c>
      <c r="B224" s="94" t="str">
        <f>IF(ISBLANK('Форма 1'!B224),"",'Форма 1'!B224)</f>
        <v>Чусовской городской округ Пермского края</v>
      </c>
      <c r="C224" s="161" t="str">
        <f>IF(ISBLANK('Форма 1'!C224),"",'Форма 1'!C224)</f>
        <v>г. Чусовой, ул. Высотная, д. 13</v>
      </c>
      <c r="D224" s="51">
        <f>IF(ISBLANK(C224),"Введите адрес",IF(C224='Форма 1'!C224,SUM(E224:K224,M224:S224,X224:AA224),"Ошибка в адресе!"))</f>
        <v>2532708.35</v>
      </c>
      <c r="E224" s="53" t="str">
        <f>IF(ISNUMBER('Форма 1'!X224),ROUND('Форма 1'!$I224*VLOOKUP('Форма 1'!$G224,'Предельники 2022'!$B$4:$X$28,'Форма 1'!X$7),2),"")</f>
        <v/>
      </c>
      <c r="F224" s="53" t="str">
        <f>IF(ISNUMBER('Форма 1'!Y224),ROUND('Форма 1'!$I224*VLOOKUP('Форма 1'!$G224,'Предельники 2022'!$B$4:$X$28,'Форма 1'!Y$7),2),"")</f>
        <v/>
      </c>
      <c r="G224" s="53" t="str">
        <f>IF(ISNUMBER('Форма 1'!Z224),ROUND('Форма 1'!$I224*VLOOKUP('Форма 1'!$G224,'Предельники 2022'!$B$4:$X$28,'Форма 1'!Z$7),2),"")</f>
        <v/>
      </c>
      <c r="H224" s="53" t="str">
        <f>IF(ISNUMBER('Форма 1'!AA224),ROUND('Форма 1'!$I224*VLOOKUP('Форма 1'!$G224,'Предельники 2022'!$B$4:$X$28,'Форма 1'!AA$7),2),"")</f>
        <v/>
      </c>
      <c r="I224" s="53" t="str">
        <f>IF(ISNUMBER('Форма 1'!AB224),ROUND('Форма 1'!$I224*VLOOKUP('Форма 1'!$G224,'Предельники 2022'!$B$4:$X$28,'Форма 1'!AB$7),2),"")</f>
        <v/>
      </c>
      <c r="J224" s="53" t="str">
        <f>IF(ISNUMBER('Форма 1'!AC224),ROUND('Форма 1'!$I224*VLOOKUP('Форма 1'!$G224,'Предельники 2022'!$B$4:$X$28,'Форма 1'!AC$7),2),"")</f>
        <v/>
      </c>
      <c r="K224" s="53" t="str">
        <f>IF(ISNUMBER('Форма 1'!AD224),ROUND('Форма 1'!$I224*VLOOKUP('Форма 1'!$G224,'Предельники 2022'!$B$4:$X$28,'Форма 1'!AD$7),2),"")</f>
        <v/>
      </c>
      <c r="L224" s="54" t="str">
        <f>IF(ISBLANK('Форма 1'!AE224),"",'Форма 1'!AE224)</f>
        <v/>
      </c>
      <c r="M224" s="55" t="str">
        <f>IF(ISBLANK('Форма 1'!AF224),"",'Форма 1'!AF224)</f>
        <v/>
      </c>
      <c r="N224" s="53">
        <f>IF(ISNUMBER('Форма 1'!AG224),ROUND('Форма 1'!$I224*VLOOKUP('Форма 1'!$G224,'Предельники 2022'!$B$4:$X$28,'Форма 1'!AG$7),2),"")</f>
        <v>2532708.35</v>
      </c>
      <c r="O224" s="53" t="str">
        <f>IF(ISNUMBER('Форма 1'!$AH224),ROUND('Форма 1'!$I224*VLOOKUP('Форма 1'!$G224,'Предельники 2022'!$B$4:$X$28,'Форма 1'!$AH$7,0),2),"")</f>
        <v/>
      </c>
      <c r="P224" s="53" t="str">
        <f>IF(ISNUMBER('Форма 1'!$AI224),ROUND('Форма 1'!$I224*VLOOKUP('Форма 1'!$G224,'Предельники 2022'!$B$4:$X$28,'Форма 1'!$AI$7,0),2),"")</f>
        <v/>
      </c>
      <c r="Q224" s="53" t="str">
        <f>IF(ISNUMBER('Форма 1'!$AJ224),ROUND('Форма 1'!$I224*VLOOKUP('Форма 1'!$G224,'Предельники 2022'!$B$4:$X$28,'Форма 1'!$AJ$7,0),2),"")</f>
        <v/>
      </c>
      <c r="R224" s="53" t="str">
        <f>IF(ISNUMBER('Форма 1'!AK224),ROUND('Форма 1'!$I224*VLOOKUP('Форма 1'!$G224,'Предельники 2022'!$B$4:$X$28,'Форма 1'!AK$7),2),"")</f>
        <v/>
      </c>
      <c r="S224" s="55" t="str">
        <f t="shared" si="27"/>
        <v/>
      </c>
      <c r="T224" s="55" t="str">
        <f>IF(ISNUMBER('Форма 1'!AL224),INDEX('Предельники 2022'!$C$4:$X$28,MATCH('Форма 1'!$H224,'Предельники 2022'!$B$4:$B$28,0),MATCH(T$5,'Предельники 2022'!$C$3:$X$3,0)),"")</f>
        <v/>
      </c>
      <c r="U224" s="55" t="str">
        <f>IF(ISNUMBER('Форма 1'!AM224),INDEX('Предельники 2022'!$C$4:$X$28,MATCH('Форма 1'!$H224,'Предельники 2022'!$B$4:$B$28,0),MATCH(U$5,'Предельники 2022'!$C$3:$X$3,0)),"")</f>
        <v/>
      </c>
      <c r="V224" s="55" t="str">
        <f>IF(ISNUMBER('Форма 1'!AN224),INDEX('Предельники 2022'!$C$4:$X$28,MATCH('Форма 1'!$H224,'Предельники 2022'!$B$4:$B$28,0),MATCH(V$5,'Предельники 2022'!$C$3:$X$3,0)),"")</f>
        <v/>
      </c>
      <c r="W224" s="55" t="str">
        <f>IF(ISNUMBER('Форма 1'!AO224),INDEX('Предельники 2022'!$C$4:$X$28,MATCH('Форма 1'!$H224,'Предельники 2022'!$B$4:$B$28,0),MATCH(W$5,'Предельники 2022'!$C$3:$X$3,0)),"")</f>
        <v/>
      </c>
      <c r="X224" s="53" t="str">
        <f>IF(ISNUMBER('Форма 1'!AP224),ROUND('Форма 1'!$I224*VLOOKUP('Форма 1'!$G224,'Предельники 2022'!$B$4:$X$28,'Форма 1'!AP$7),2),"")</f>
        <v/>
      </c>
      <c r="Y224" s="53" t="str">
        <f>IF(ISNUMBER('Форма 1'!AQ224),ROUND('Форма 1'!$I224*VLOOKUP('Форма 1'!$G224,'Предельники 2022'!$B$4:$X$28,'Форма 1'!AQ$7),2),"")</f>
        <v/>
      </c>
      <c r="Z224" s="53" t="str">
        <f>IF(ISNUMBER('Форма 1'!AR224),ROUND('Форма 1'!$I224*VLOOKUP('Форма 1'!$G224,'Предельники 2022'!$B$4:$X$28,'Форма 1'!AR$7),2),"")</f>
        <v/>
      </c>
      <c r="AA224" s="55"/>
    </row>
    <row r="225" spans="1:27" x14ac:dyDescent="0.25">
      <c r="A225" s="52">
        <f t="shared" si="29"/>
        <v>5</v>
      </c>
      <c r="B225" s="94" t="str">
        <f>IF(ISBLANK('Форма 1'!B225),"",'Форма 1'!B225)</f>
        <v>Чусовской городской округ Пермского края</v>
      </c>
      <c r="C225" s="161" t="str">
        <f>IF(ISBLANK('Форма 1'!C225),"",'Форма 1'!C225)</f>
        <v>г. Чусовой, ул. Железнодорожная, д. 7</v>
      </c>
      <c r="D225" s="51">
        <f>IF(ISBLANK(C225),"Введите адрес",IF(C225='Форма 1'!C225,SUM(E225:K225,M225:S225,X225:AA225),"Ошибка в адресе!"))</f>
        <v>12549311.08</v>
      </c>
      <c r="E225" s="53" t="str">
        <f>IF(ISNUMBER('Форма 1'!X225),ROUND('Форма 1'!$I225*VLOOKUP('Форма 1'!$G225,'Предельники 2022'!$B$4:$X$28,'Форма 1'!X$7),2),"")</f>
        <v/>
      </c>
      <c r="F225" s="53" t="str">
        <f>IF(ISNUMBER('Форма 1'!Y225),ROUND('Форма 1'!$I225*VLOOKUP('Форма 1'!$G225,'Предельники 2022'!$B$4:$X$28,'Форма 1'!Y$7),2),"")</f>
        <v/>
      </c>
      <c r="G225" s="53" t="str">
        <f>IF(ISNUMBER('Форма 1'!Z225),ROUND('Форма 1'!$I225*VLOOKUP('Форма 1'!$G225,'Предельники 2022'!$B$4:$X$28,'Форма 1'!Z$7),2),"")</f>
        <v/>
      </c>
      <c r="H225" s="53" t="str">
        <f>IF(ISNUMBER('Форма 1'!AA225),ROUND('Форма 1'!$I225*VLOOKUP('Форма 1'!$G225,'Предельники 2022'!$B$4:$X$28,'Форма 1'!AA$7),2),"")</f>
        <v/>
      </c>
      <c r="I225" s="53" t="str">
        <f>IF(ISNUMBER('Форма 1'!AB225),ROUND('Форма 1'!$I225*VLOOKUP('Форма 1'!$G225,'Предельники 2022'!$B$4:$X$28,'Форма 1'!AB$7),2),"")</f>
        <v/>
      </c>
      <c r="J225" s="53">
        <f>IF(ISNUMBER('Форма 1'!AC225),ROUND('Форма 1'!$I225*VLOOKUP('Форма 1'!$G225,'Предельники 2022'!$B$4:$X$28,'Форма 1'!AC$7),2),"")</f>
        <v>1152253.02</v>
      </c>
      <c r="K225" s="53" t="str">
        <f>IF(ISNUMBER('Форма 1'!AD225),ROUND('Форма 1'!$I225*VLOOKUP('Форма 1'!$G225,'Предельники 2022'!$B$4:$X$28,'Форма 1'!AD$7),2),"")</f>
        <v/>
      </c>
      <c r="L225" s="54" t="str">
        <f>IF(ISBLANK('Форма 1'!AE225),"",'Форма 1'!AE225)</f>
        <v/>
      </c>
      <c r="M225" s="55" t="str">
        <f>IF(ISBLANK('Форма 1'!AF225),"",'Форма 1'!AF225)</f>
        <v/>
      </c>
      <c r="N225" s="53">
        <f>IF(ISNUMBER('Форма 1'!AG225),ROUND('Форма 1'!$I225*VLOOKUP('Форма 1'!$G225,'Предельники 2022'!$B$4:$X$28,'Форма 1'!AG$7),2),"")</f>
        <v>11397058.060000001</v>
      </c>
      <c r="O225" s="53" t="str">
        <f>IF(ISNUMBER('Форма 1'!$AH225),ROUND('Форма 1'!$I225*VLOOKUP('Форма 1'!$G225,'Предельники 2022'!$B$4:$X$28,'Форма 1'!$AH$7,0),2),"")</f>
        <v/>
      </c>
      <c r="P225" s="53" t="str">
        <f>IF(ISNUMBER('Форма 1'!$AI225),ROUND('Форма 1'!$I225*VLOOKUP('Форма 1'!$G225,'Предельники 2022'!$B$4:$X$28,'Форма 1'!$AI$7,0),2),"")</f>
        <v/>
      </c>
      <c r="Q225" s="53" t="str">
        <f>IF(ISNUMBER('Форма 1'!$AJ225),ROUND('Форма 1'!$I225*VLOOKUP('Форма 1'!$G225,'Предельники 2022'!$B$4:$X$28,'Форма 1'!$AJ$7,0),2),"")</f>
        <v/>
      </c>
      <c r="R225" s="53" t="str">
        <f>IF(ISNUMBER('Форма 1'!AK225),ROUND('Форма 1'!$I225*VLOOKUP('Форма 1'!$G225,'Предельники 2022'!$B$4:$X$28,'Форма 1'!AK$7),2),"")</f>
        <v/>
      </c>
      <c r="S225" s="55" t="str">
        <f t="shared" si="27"/>
        <v/>
      </c>
      <c r="T225" s="55" t="str">
        <f>IF(ISNUMBER('Форма 1'!AL225),INDEX('Предельники 2022'!$C$4:$X$28,MATCH('Форма 1'!$H225,'Предельники 2022'!$B$4:$B$28,0),MATCH(T$5,'Предельники 2022'!$C$3:$X$3,0)),"")</f>
        <v/>
      </c>
      <c r="U225" s="55" t="str">
        <f>IF(ISNUMBER('Форма 1'!AM225),INDEX('Предельники 2022'!$C$4:$X$28,MATCH('Форма 1'!$H225,'Предельники 2022'!$B$4:$B$28,0),MATCH(U$5,'Предельники 2022'!$C$3:$X$3,0)),"")</f>
        <v/>
      </c>
      <c r="V225" s="55" t="str">
        <f>IF(ISNUMBER('Форма 1'!AN225),INDEX('Предельники 2022'!$C$4:$X$28,MATCH('Форма 1'!$H225,'Предельники 2022'!$B$4:$B$28,0),MATCH(V$5,'Предельники 2022'!$C$3:$X$3,0)),"")</f>
        <v/>
      </c>
      <c r="W225" s="55" t="str">
        <f>IF(ISNUMBER('Форма 1'!AO225),INDEX('Предельники 2022'!$C$4:$X$28,MATCH('Форма 1'!$H225,'Предельники 2022'!$B$4:$B$28,0),MATCH(W$5,'Предельники 2022'!$C$3:$X$3,0)),"")</f>
        <v/>
      </c>
      <c r="X225" s="53" t="str">
        <f>IF(ISNUMBER('Форма 1'!AP225),ROUND('Форма 1'!$I225*VLOOKUP('Форма 1'!$G225,'Предельники 2022'!$B$4:$X$28,'Форма 1'!AP$7),2),"")</f>
        <v/>
      </c>
      <c r="Y225" s="53" t="str">
        <f>IF(ISNUMBER('Форма 1'!AQ225),ROUND('Форма 1'!$I225*VLOOKUP('Форма 1'!$G225,'Предельники 2022'!$B$4:$X$28,'Форма 1'!AQ$7),2),"")</f>
        <v/>
      </c>
      <c r="Z225" s="53" t="str">
        <f>IF(ISNUMBER('Форма 1'!AR225),ROUND('Форма 1'!$I225*VLOOKUP('Форма 1'!$G225,'Предельники 2022'!$B$4:$X$28,'Форма 1'!AR$7),2),"")</f>
        <v/>
      </c>
      <c r="AA225" s="55"/>
    </row>
    <row r="226" spans="1:27" x14ac:dyDescent="0.25">
      <c r="A226" s="52">
        <f t="shared" si="29"/>
        <v>6</v>
      </c>
      <c r="B226" s="94" t="str">
        <f>IF(ISBLANK('Форма 1'!B226),"",'Форма 1'!B226)</f>
        <v>Чусовской городской округ Пермского края</v>
      </c>
      <c r="C226" s="161" t="str">
        <f>IF(ISBLANK('Форма 1'!C226),"",'Форма 1'!C226)</f>
        <v>г. Чусовой, ул. Ленина, д. 14</v>
      </c>
      <c r="D226" s="51">
        <f>IF(ISBLANK(C226),"Введите адрес",IF(C226='Форма 1'!C226,SUM(E226:K226,M226:S226,X226:AA226),"Ошибка в адресе!"))</f>
        <v>778193.23</v>
      </c>
      <c r="E226" s="53" t="str">
        <f>IF(ISNUMBER('Форма 1'!X226),ROUND('Форма 1'!$I226*VLOOKUP('Форма 1'!$G226,'Предельники 2022'!$B$4:$X$28,'Форма 1'!X$7),2),"")</f>
        <v/>
      </c>
      <c r="F226" s="53" t="str">
        <f>IF(ISNUMBER('Форма 1'!Y226),ROUND('Форма 1'!$I226*VLOOKUP('Форма 1'!$G226,'Предельники 2022'!$B$4:$X$28,'Форма 1'!Y$7),2),"")</f>
        <v/>
      </c>
      <c r="G226" s="53" t="str">
        <f>IF(ISNUMBER('Форма 1'!Z226),ROUND('Форма 1'!$I226*VLOOKUP('Форма 1'!$G226,'Предельники 2022'!$B$4:$X$28,'Форма 1'!Z$7),2),"")</f>
        <v/>
      </c>
      <c r="H226" s="53" t="str">
        <f>IF(ISNUMBER('Форма 1'!AA226),ROUND('Форма 1'!$I226*VLOOKUP('Форма 1'!$G226,'Предельники 2022'!$B$4:$X$28,'Форма 1'!AA$7),2),"")</f>
        <v/>
      </c>
      <c r="I226" s="53" t="str">
        <f>IF(ISNUMBER('Форма 1'!AB226),ROUND('Форма 1'!$I226*VLOOKUP('Форма 1'!$G226,'Предельники 2022'!$B$4:$X$28,'Форма 1'!AB$7),2),"")</f>
        <v/>
      </c>
      <c r="J226" s="53">
        <f>IF(ISNUMBER('Форма 1'!AC226),ROUND('Форма 1'!$I226*VLOOKUP('Форма 1'!$G226,'Предельники 2022'!$B$4:$X$28,'Форма 1'!AC$7),2),"")</f>
        <v>778193.23</v>
      </c>
      <c r="K226" s="53" t="str">
        <f>IF(ISNUMBER('Форма 1'!AD226),ROUND('Форма 1'!$I226*VLOOKUP('Форма 1'!$G226,'Предельники 2022'!$B$4:$X$28,'Форма 1'!AD$7),2),"")</f>
        <v/>
      </c>
      <c r="L226" s="54" t="str">
        <f>IF(ISBLANK('Форма 1'!AE226),"",'Форма 1'!AE226)</f>
        <v/>
      </c>
      <c r="M226" s="55" t="str">
        <f>IF(ISBLANK('Форма 1'!AF226),"",'Форма 1'!AF226)</f>
        <v/>
      </c>
      <c r="N226" s="53" t="str">
        <f>IF(ISNUMBER('Форма 1'!AG226),ROUND('Форма 1'!$I226*VLOOKUP('Форма 1'!$G226,'Предельники 2022'!$B$4:$X$28,'Форма 1'!AG$7),2),"")</f>
        <v/>
      </c>
      <c r="O226" s="53" t="str">
        <f>IF(ISNUMBER('Форма 1'!$AH226),ROUND('Форма 1'!$I226*VLOOKUP('Форма 1'!$G226,'Предельники 2022'!$B$4:$X$28,'Форма 1'!$AH$7,0),2),"")</f>
        <v/>
      </c>
      <c r="P226" s="53" t="str">
        <f>IF(ISNUMBER('Форма 1'!$AI226),ROUND('Форма 1'!$I226*VLOOKUP('Форма 1'!$G226,'Предельники 2022'!$B$4:$X$28,'Форма 1'!$AI$7,0),2),"")</f>
        <v/>
      </c>
      <c r="Q226" s="53" t="str">
        <f>IF(ISNUMBER('Форма 1'!$AJ226),ROUND('Форма 1'!$I226*VLOOKUP('Форма 1'!$G226,'Предельники 2022'!$B$4:$X$28,'Форма 1'!$AJ$7,0),2),"")</f>
        <v/>
      </c>
      <c r="R226" s="53" t="str">
        <f>IF(ISNUMBER('Форма 1'!AK226),ROUND('Форма 1'!$I226*VLOOKUP('Форма 1'!$G226,'Предельники 2022'!$B$4:$X$28,'Форма 1'!AK$7),2),"")</f>
        <v/>
      </c>
      <c r="S226" s="55" t="str">
        <f t="shared" si="27"/>
        <v/>
      </c>
      <c r="T226" s="55" t="str">
        <f>IF(ISNUMBER('Форма 1'!AL226),INDEX('Предельники 2022'!$C$4:$X$28,MATCH('Форма 1'!$H226,'Предельники 2022'!$B$4:$B$28,0),MATCH(T$5,'Предельники 2022'!$C$3:$X$3,0)),"")</f>
        <v/>
      </c>
      <c r="U226" s="55" t="str">
        <f>IF(ISNUMBER('Форма 1'!AM226),INDEX('Предельники 2022'!$C$4:$X$28,MATCH('Форма 1'!$H226,'Предельники 2022'!$B$4:$B$28,0),MATCH(U$5,'Предельники 2022'!$C$3:$X$3,0)),"")</f>
        <v/>
      </c>
      <c r="V226" s="55" t="str">
        <f>IF(ISNUMBER('Форма 1'!AN226),INDEX('Предельники 2022'!$C$4:$X$28,MATCH('Форма 1'!$H226,'Предельники 2022'!$B$4:$B$28,0),MATCH(V$5,'Предельники 2022'!$C$3:$X$3,0)),"")</f>
        <v/>
      </c>
      <c r="W226" s="55" t="str">
        <f>IF(ISNUMBER('Форма 1'!AO226),INDEX('Предельники 2022'!$C$4:$X$28,MATCH('Форма 1'!$H226,'Предельники 2022'!$B$4:$B$28,0),MATCH(W$5,'Предельники 2022'!$C$3:$X$3,0)),"")</f>
        <v/>
      </c>
      <c r="X226" s="53" t="str">
        <f>IF(ISNUMBER('Форма 1'!AP226),ROUND('Форма 1'!$I226*VLOOKUP('Форма 1'!$G226,'Предельники 2022'!$B$4:$X$28,'Форма 1'!AP$7),2),"")</f>
        <v/>
      </c>
      <c r="Y226" s="53" t="str">
        <f>IF(ISNUMBER('Форма 1'!AQ226),ROUND('Форма 1'!$I226*VLOOKUP('Форма 1'!$G226,'Предельники 2022'!$B$4:$X$28,'Форма 1'!AQ$7),2),"")</f>
        <v/>
      </c>
      <c r="Z226" s="53" t="str">
        <f>IF(ISNUMBER('Форма 1'!AR226),ROUND('Форма 1'!$I226*VLOOKUP('Форма 1'!$G226,'Предельники 2022'!$B$4:$X$28,'Форма 1'!AR$7),2),"")</f>
        <v/>
      </c>
      <c r="AA226" s="55"/>
    </row>
    <row r="227" spans="1:27" x14ac:dyDescent="0.25">
      <c r="A227" s="52">
        <f t="shared" si="29"/>
        <v>7</v>
      </c>
      <c r="B227" s="94" t="str">
        <f>IF(ISBLANK('Форма 1'!B227),"",'Форма 1'!B227)</f>
        <v>Чусовской городской округ Пермского края</v>
      </c>
      <c r="C227" s="161" t="str">
        <f>IF(ISBLANK('Форма 1'!C227),"",'Форма 1'!C227)</f>
        <v>г. Чусовой, ул. Ленина, д. 24</v>
      </c>
      <c r="D227" s="51">
        <f>IF(ISBLANK(C227),"Введите адрес",IF(C227='Форма 1'!C227,SUM(E227:K227,M227:S227,X227:AA227),"Ошибка в адресе!"))</f>
        <v>2851936.85</v>
      </c>
      <c r="E227" s="53" t="str">
        <f>IF(ISNUMBER('Форма 1'!X227),ROUND('Форма 1'!$I227*VLOOKUP('Форма 1'!$G227,'Предельники 2022'!$B$4:$X$28,'Форма 1'!X$7),2),"")</f>
        <v/>
      </c>
      <c r="F227" s="53" t="str">
        <f>IF(ISNUMBER('Форма 1'!Y227),ROUND('Форма 1'!$I227*VLOOKUP('Форма 1'!$G227,'Предельники 2022'!$B$4:$X$28,'Форма 1'!Y$7),2),"")</f>
        <v/>
      </c>
      <c r="G227" s="53" t="str">
        <f>IF(ISNUMBER('Форма 1'!Z227),ROUND('Форма 1'!$I227*VLOOKUP('Форма 1'!$G227,'Предельники 2022'!$B$4:$X$28,'Форма 1'!Z$7),2),"")</f>
        <v/>
      </c>
      <c r="H227" s="53" t="str">
        <f>IF(ISNUMBER('Форма 1'!AA227),ROUND('Форма 1'!$I227*VLOOKUP('Форма 1'!$G227,'Предельники 2022'!$B$4:$X$28,'Форма 1'!AA$7),2),"")</f>
        <v/>
      </c>
      <c r="I227" s="53" t="str">
        <f>IF(ISNUMBER('Форма 1'!AB227),ROUND('Форма 1'!$I227*VLOOKUP('Форма 1'!$G227,'Предельники 2022'!$B$4:$X$28,'Форма 1'!AB$7),2),"")</f>
        <v/>
      </c>
      <c r="J227" s="53" t="str">
        <f>IF(ISNUMBER('Форма 1'!AC227),ROUND('Форма 1'!$I227*VLOOKUP('Форма 1'!$G227,'Предельники 2022'!$B$4:$X$28,'Форма 1'!AC$7),2),"")</f>
        <v/>
      </c>
      <c r="K227" s="53">
        <f>IF(ISNUMBER('Форма 1'!AD227),ROUND('Форма 1'!$I227*VLOOKUP('Форма 1'!$G227,'Предельники 2022'!$B$4:$X$28,'Форма 1'!AD$7),2),"")</f>
        <v>2851936.85</v>
      </c>
      <c r="L227" s="54" t="str">
        <f>IF(ISBLANK('Форма 1'!AE227),"",'Форма 1'!AE227)</f>
        <v/>
      </c>
      <c r="M227" s="55" t="str">
        <f>IF(ISBLANK('Форма 1'!AF227),"",'Форма 1'!AF227)</f>
        <v/>
      </c>
      <c r="N227" s="53" t="str">
        <f>IF(ISNUMBER('Форма 1'!AG227),ROUND('Форма 1'!$I227*VLOOKUP('Форма 1'!$G227,'Предельники 2022'!$B$4:$X$28,'Форма 1'!AG$7),2),"")</f>
        <v/>
      </c>
      <c r="O227" s="53" t="str">
        <f>IF(ISNUMBER('Форма 1'!$AH227),ROUND('Форма 1'!$I227*VLOOKUP('Форма 1'!$G227,'Предельники 2022'!$B$4:$X$28,'Форма 1'!$AH$7,0),2),"")</f>
        <v/>
      </c>
      <c r="P227" s="53" t="str">
        <f>IF(ISNUMBER('Форма 1'!$AI227),ROUND('Форма 1'!$I227*VLOOKUP('Форма 1'!$G227,'Предельники 2022'!$B$4:$X$28,'Форма 1'!$AI$7,0),2),"")</f>
        <v/>
      </c>
      <c r="Q227" s="53" t="str">
        <f>IF(ISNUMBER('Форма 1'!$AJ227),ROUND('Форма 1'!$I227*VLOOKUP('Форма 1'!$G227,'Предельники 2022'!$B$4:$X$28,'Форма 1'!$AJ$7,0),2),"")</f>
        <v/>
      </c>
      <c r="R227" s="53" t="str">
        <f>IF(ISNUMBER('Форма 1'!AK227),ROUND('Форма 1'!$I227*VLOOKUP('Форма 1'!$G227,'Предельники 2022'!$B$4:$X$28,'Форма 1'!AK$7),2),"")</f>
        <v/>
      </c>
      <c r="S227" s="55" t="str">
        <f t="shared" si="27"/>
        <v/>
      </c>
      <c r="T227" s="55" t="str">
        <f>IF(ISNUMBER('Форма 1'!AL227),INDEX('Предельники 2022'!$C$4:$X$28,MATCH('Форма 1'!$H227,'Предельники 2022'!$B$4:$B$28,0),MATCH(T$5,'Предельники 2022'!$C$3:$X$3,0)),"")</f>
        <v/>
      </c>
      <c r="U227" s="55" t="str">
        <f>IF(ISNUMBER('Форма 1'!AM227),INDEX('Предельники 2022'!$C$4:$X$28,MATCH('Форма 1'!$H227,'Предельники 2022'!$B$4:$B$28,0),MATCH(U$5,'Предельники 2022'!$C$3:$X$3,0)),"")</f>
        <v/>
      </c>
      <c r="V227" s="55" t="str">
        <f>IF(ISNUMBER('Форма 1'!AN227),INDEX('Предельники 2022'!$C$4:$X$28,MATCH('Форма 1'!$H227,'Предельники 2022'!$B$4:$B$28,0),MATCH(V$5,'Предельники 2022'!$C$3:$X$3,0)),"")</f>
        <v/>
      </c>
      <c r="W227" s="55" t="str">
        <f>IF(ISNUMBER('Форма 1'!AO227),INDEX('Предельники 2022'!$C$4:$X$28,MATCH('Форма 1'!$H227,'Предельники 2022'!$B$4:$B$28,0),MATCH(W$5,'Предельники 2022'!$C$3:$X$3,0)),"")</f>
        <v/>
      </c>
      <c r="X227" s="53" t="str">
        <f>IF(ISNUMBER('Форма 1'!AP227),ROUND('Форма 1'!$I227*VLOOKUP('Форма 1'!$G227,'Предельники 2022'!$B$4:$X$28,'Форма 1'!AP$7),2),"")</f>
        <v/>
      </c>
      <c r="Y227" s="53" t="str">
        <f>IF(ISNUMBER('Форма 1'!AQ227),ROUND('Форма 1'!$I227*VLOOKUP('Форма 1'!$G227,'Предельники 2022'!$B$4:$X$28,'Форма 1'!AQ$7),2),"")</f>
        <v/>
      </c>
      <c r="Z227" s="53" t="str">
        <f>IF(ISNUMBER('Форма 1'!AR227),ROUND('Форма 1'!$I227*VLOOKUP('Форма 1'!$G227,'Предельники 2022'!$B$4:$X$28,'Форма 1'!AR$7),2),"")</f>
        <v/>
      </c>
      <c r="AA227" s="55"/>
    </row>
    <row r="228" spans="1:27" x14ac:dyDescent="0.25">
      <c r="A228" s="52">
        <f t="shared" si="29"/>
        <v>8</v>
      </c>
      <c r="B228" s="94" t="str">
        <f>IF(ISBLANK('Форма 1'!B228),"",'Форма 1'!B228)</f>
        <v>Чусовской городской округ Пермского края</v>
      </c>
      <c r="C228" s="161" t="str">
        <f>IF(ISBLANK('Форма 1'!C228),"",'Форма 1'!C228)</f>
        <v>г. Чусовой, ул. Ленина, д. 47</v>
      </c>
      <c r="D228" s="51">
        <f>IF(ISBLANK(C228),"Введите адрес",IF(C228='Форма 1'!C228,SUM(E228:K228,M228:S228,X228:AA228),"Ошибка в адресе!"))</f>
        <v>779213.41</v>
      </c>
      <c r="E228" s="53" t="str">
        <f>IF(ISNUMBER('Форма 1'!X228),ROUND('Форма 1'!$I228*VLOOKUP('Форма 1'!$G228,'Предельники 2022'!$B$4:$X$28,'Форма 1'!X$7),2),"")</f>
        <v/>
      </c>
      <c r="F228" s="53" t="str">
        <f>IF(ISNUMBER('Форма 1'!Y228),ROUND('Форма 1'!$I228*VLOOKUP('Форма 1'!$G228,'Предельники 2022'!$B$4:$X$28,'Форма 1'!Y$7),2),"")</f>
        <v/>
      </c>
      <c r="G228" s="53" t="str">
        <f>IF(ISNUMBER('Форма 1'!Z228),ROUND('Форма 1'!$I228*VLOOKUP('Форма 1'!$G228,'Предельники 2022'!$B$4:$X$28,'Форма 1'!Z$7),2),"")</f>
        <v/>
      </c>
      <c r="H228" s="53" t="str">
        <f>IF(ISNUMBER('Форма 1'!AA228),ROUND('Форма 1'!$I228*VLOOKUP('Форма 1'!$G228,'Предельники 2022'!$B$4:$X$28,'Форма 1'!AA$7),2),"")</f>
        <v/>
      </c>
      <c r="I228" s="53" t="str">
        <f>IF(ISNUMBER('Форма 1'!AB228),ROUND('Форма 1'!$I228*VLOOKUP('Форма 1'!$G228,'Предельники 2022'!$B$4:$X$28,'Форма 1'!AB$7),2),"")</f>
        <v/>
      </c>
      <c r="J228" s="53" t="str">
        <f>IF(ISNUMBER('Форма 1'!AC228),ROUND('Форма 1'!$I228*VLOOKUP('Форма 1'!$G228,'Предельники 2022'!$B$4:$X$28,'Форма 1'!AC$7),2),"")</f>
        <v/>
      </c>
      <c r="K228" s="53" t="str">
        <f>IF(ISNUMBER('Форма 1'!AD228),ROUND('Форма 1'!$I228*VLOOKUP('Форма 1'!$G228,'Предельники 2022'!$B$4:$X$28,'Форма 1'!AD$7),2),"")</f>
        <v/>
      </c>
      <c r="L228" s="54" t="str">
        <f>IF(ISBLANK('Форма 1'!AE228),"",'Форма 1'!AE228)</f>
        <v/>
      </c>
      <c r="M228" s="55" t="str">
        <f>IF(ISBLANK('Форма 1'!AF228),"",'Форма 1'!AF228)</f>
        <v/>
      </c>
      <c r="N228" s="53" t="str">
        <f>IF(ISNUMBER('Форма 1'!AG228),ROUND('Форма 1'!$I228*VLOOKUP('Форма 1'!$G228,'Предельники 2022'!$B$4:$X$28,'Форма 1'!AG$7),2),"")</f>
        <v/>
      </c>
      <c r="O228" s="53" t="str">
        <f>IF(ISNUMBER('Форма 1'!$AH228),ROUND('Форма 1'!$I228*VLOOKUP('Форма 1'!$G228,'Предельники 2022'!$B$4:$X$28,'Форма 1'!$AH$7,0),2),"")</f>
        <v/>
      </c>
      <c r="P228" s="53" t="str">
        <f>IF(ISNUMBER('Форма 1'!$AI228),ROUND('Форма 1'!$I228*VLOOKUP('Форма 1'!$G228,'Предельники 2022'!$B$4:$X$28,'Форма 1'!$AI$7,0),2),"")</f>
        <v/>
      </c>
      <c r="Q228" s="53" t="str">
        <f>IF(ISNUMBER('Форма 1'!$AJ228),ROUND('Форма 1'!$I228*VLOOKUP('Форма 1'!$G228,'Предельники 2022'!$B$4:$X$28,'Форма 1'!$AJ$7,0),2),"")</f>
        <v/>
      </c>
      <c r="R228" s="53">
        <f>IF(ISNUMBER('Форма 1'!AK228),ROUND('Форма 1'!$I228*VLOOKUP('Форма 1'!$G228,'Предельники 2022'!$B$4:$X$28,'Форма 1'!AK$7),2),"")</f>
        <v>779213.41</v>
      </c>
      <c r="S228" s="55" t="str">
        <f t="shared" si="27"/>
        <v/>
      </c>
      <c r="T228" s="55" t="str">
        <f>IF(ISNUMBER('Форма 1'!AL228),INDEX('Предельники 2022'!$C$4:$X$28,MATCH('Форма 1'!$H228,'Предельники 2022'!$B$4:$B$28,0),MATCH(T$5,'Предельники 2022'!$C$3:$X$3,0)),"")</f>
        <v/>
      </c>
      <c r="U228" s="55" t="str">
        <f>IF(ISNUMBER('Форма 1'!AM228),INDEX('Предельники 2022'!$C$4:$X$28,MATCH('Форма 1'!$H228,'Предельники 2022'!$B$4:$B$28,0),MATCH(U$5,'Предельники 2022'!$C$3:$X$3,0)),"")</f>
        <v/>
      </c>
      <c r="V228" s="55" t="str">
        <f>IF(ISNUMBER('Форма 1'!AN228),INDEX('Предельники 2022'!$C$4:$X$28,MATCH('Форма 1'!$H228,'Предельники 2022'!$B$4:$B$28,0),MATCH(V$5,'Предельники 2022'!$C$3:$X$3,0)),"")</f>
        <v/>
      </c>
      <c r="W228" s="55" t="str">
        <f>IF(ISNUMBER('Форма 1'!AO228),INDEX('Предельники 2022'!$C$4:$X$28,MATCH('Форма 1'!$H228,'Предельники 2022'!$B$4:$B$28,0),MATCH(W$5,'Предельники 2022'!$C$3:$X$3,0)),"")</f>
        <v/>
      </c>
      <c r="X228" s="53" t="str">
        <f>IF(ISNUMBER('Форма 1'!AP228),ROUND('Форма 1'!$I228*VLOOKUP('Форма 1'!$G228,'Предельники 2022'!$B$4:$X$28,'Форма 1'!AP$7),2),"")</f>
        <v/>
      </c>
      <c r="Y228" s="53" t="str">
        <f>IF(ISNUMBER('Форма 1'!AQ228),ROUND('Форма 1'!$I228*VLOOKUP('Форма 1'!$G228,'Предельники 2022'!$B$4:$X$28,'Форма 1'!AQ$7),2),"")</f>
        <v/>
      </c>
      <c r="Z228" s="53" t="str">
        <f>IF(ISNUMBER('Форма 1'!AR228),ROUND('Форма 1'!$I228*VLOOKUP('Форма 1'!$G228,'Предельники 2022'!$B$4:$X$28,'Форма 1'!AR$7),2),"")</f>
        <v/>
      </c>
      <c r="AA228" s="55"/>
    </row>
    <row r="229" spans="1:27" x14ac:dyDescent="0.25">
      <c r="A229" s="52">
        <f t="shared" si="29"/>
        <v>9</v>
      </c>
      <c r="B229" s="94" t="str">
        <f>IF(ISBLANK('Форма 1'!B229),"",'Форма 1'!B229)</f>
        <v>Чусовской городской округ Пермского края</v>
      </c>
      <c r="C229" s="161" t="str">
        <f>IF(ISBLANK('Форма 1'!C229),"",'Форма 1'!C229)</f>
        <v>г. Чусовой, ул. Ленина, д. 52</v>
      </c>
      <c r="D229" s="51">
        <f>IF(ISBLANK(C229),"Введите адрес",IF(C229='Форма 1'!C229,SUM(E229:K229,M229:S229,X229:AA229),"Ошибка в адресе!"))</f>
        <v>4822491.8</v>
      </c>
      <c r="E229" s="53" t="str">
        <f>IF(ISNUMBER('Форма 1'!X229),ROUND('Форма 1'!$I229*VLOOKUP('Форма 1'!$G229,'Предельники 2022'!$B$4:$X$28,'Форма 1'!X$7),2),"")</f>
        <v/>
      </c>
      <c r="F229" s="53">
        <f>IF(ISNUMBER('Форма 1'!Y229),ROUND('Форма 1'!$I229*VLOOKUP('Форма 1'!$G229,'Предельники 2022'!$B$4:$X$28,'Форма 1'!Y$7),2),"")</f>
        <v>4299181.42</v>
      </c>
      <c r="G229" s="53" t="str">
        <f>IF(ISNUMBER('Форма 1'!Z229),ROUND('Форма 1'!$I229*VLOOKUP('Форма 1'!$G229,'Предельники 2022'!$B$4:$X$28,'Форма 1'!Z$7),2),"")</f>
        <v/>
      </c>
      <c r="H229" s="53">
        <f>IF(ISNUMBER('Форма 1'!AA229),ROUND('Форма 1'!$I229*VLOOKUP('Форма 1'!$G229,'Предельники 2022'!$B$4:$X$28,'Форма 1'!AA$7),2),"")</f>
        <v>193363.16</v>
      </c>
      <c r="I229" s="53" t="str">
        <f>IF(ISNUMBER('Форма 1'!AB229),ROUND('Форма 1'!$I229*VLOOKUP('Форма 1'!$G229,'Предельники 2022'!$B$4:$X$28,'Форма 1'!AB$7),2),"")</f>
        <v/>
      </c>
      <c r="J229" s="53">
        <f>IF(ISNUMBER('Форма 1'!AC229),ROUND('Форма 1'!$I229*VLOOKUP('Форма 1'!$G229,'Предельники 2022'!$B$4:$X$28,'Форма 1'!AC$7),2),"")</f>
        <v>329947.21999999997</v>
      </c>
      <c r="K229" s="53" t="str">
        <f>IF(ISNUMBER('Форма 1'!AD229),ROUND('Форма 1'!$I229*VLOOKUP('Форма 1'!$G229,'Предельники 2022'!$B$4:$X$28,'Форма 1'!AD$7),2),"")</f>
        <v/>
      </c>
      <c r="L229" s="54" t="str">
        <f>IF(ISBLANK('Форма 1'!AE229),"",'Форма 1'!AE229)</f>
        <v/>
      </c>
      <c r="M229" s="55" t="str">
        <f>IF(ISBLANK('Форма 1'!AF229),"",'Форма 1'!AF229)</f>
        <v/>
      </c>
      <c r="N229" s="53" t="str">
        <f>IF(ISNUMBER('Форма 1'!AG229),ROUND('Форма 1'!$I229*VLOOKUP('Форма 1'!$G229,'Предельники 2022'!$B$4:$X$28,'Форма 1'!AG$7),2),"")</f>
        <v/>
      </c>
      <c r="O229" s="53" t="str">
        <f>IF(ISNUMBER('Форма 1'!$AH229),ROUND('Форма 1'!$I229*VLOOKUP('Форма 1'!$G229,'Предельники 2022'!$B$4:$X$28,'Форма 1'!$AH$7,0),2),"")</f>
        <v/>
      </c>
      <c r="P229" s="53" t="str">
        <f>IF(ISNUMBER('Форма 1'!$AI229),ROUND('Форма 1'!$I229*VLOOKUP('Форма 1'!$G229,'Предельники 2022'!$B$4:$X$28,'Форма 1'!$AI$7,0),2),"")</f>
        <v/>
      </c>
      <c r="Q229" s="53" t="str">
        <f>IF(ISNUMBER('Форма 1'!$AJ229),ROUND('Форма 1'!$I229*VLOOKUP('Форма 1'!$G229,'Предельники 2022'!$B$4:$X$28,'Форма 1'!$AJ$7,0),2),"")</f>
        <v/>
      </c>
      <c r="R229" s="53" t="str">
        <f>IF(ISNUMBER('Форма 1'!AK229),ROUND('Форма 1'!$I229*VLOOKUP('Форма 1'!$G229,'Предельники 2022'!$B$4:$X$28,'Форма 1'!AK$7),2),"")</f>
        <v/>
      </c>
      <c r="S229" s="55" t="str">
        <f t="shared" si="27"/>
        <v/>
      </c>
      <c r="T229" s="55" t="str">
        <f>IF(ISNUMBER('Форма 1'!AL229),INDEX('Предельники 2022'!$C$4:$X$28,MATCH('Форма 1'!$H229,'Предельники 2022'!$B$4:$B$28,0),MATCH(T$5,'Предельники 2022'!$C$3:$X$3,0)),"")</f>
        <v/>
      </c>
      <c r="U229" s="55" t="str">
        <f>IF(ISNUMBER('Форма 1'!AM229),INDEX('Предельники 2022'!$C$4:$X$28,MATCH('Форма 1'!$H229,'Предельники 2022'!$B$4:$B$28,0),MATCH(U$5,'Предельники 2022'!$C$3:$X$3,0)),"")</f>
        <v/>
      </c>
      <c r="V229" s="55" t="str">
        <f>IF(ISNUMBER('Форма 1'!AN229),INDEX('Предельники 2022'!$C$4:$X$28,MATCH('Форма 1'!$H229,'Предельники 2022'!$B$4:$B$28,0),MATCH(V$5,'Предельники 2022'!$C$3:$X$3,0)),"")</f>
        <v/>
      </c>
      <c r="W229" s="55" t="str">
        <f>IF(ISNUMBER('Форма 1'!AO229),INDEX('Предельники 2022'!$C$4:$X$28,MATCH('Форма 1'!$H229,'Предельники 2022'!$B$4:$B$28,0),MATCH(W$5,'Предельники 2022'!$C$3:$X$3,0)),"")</f>
        <v/>
      </c>
      <c r="X229" s="53" t="str">
        <f>IF(ISNUMBER('Форма 1'!AP229),ROUND('Форма 1'!$I229*VLOOKUP('Форма 1'!$G229,'Предельники 2022'!$B$4:$X$28,'Форма 1'!AP$7),2),"")</f>
        <v/>
      </c>
      <c r="Y229" s="53" t="str">
        <f>IF(ISNUMBER('Форма 1'!AQ229),ROUND('Форма 1'!$I229*VLOOKUP('Форма 1'!$G229,'Предельники 2022'!$B$4:$X$28,'Форма 1'!AQ$7),2),"")</f>
        <v/>
      </c>
      <c r="Z229" s="53" t="str">
        <f>IF(ISNUMBER('Форма 1'!AR229),ROUND('Форма 1'!$I229*VLOOKUP('Форма 1'!$G229,'Предельники 2022'!$B$4:$X$28,'Форма 1'!AR$7),2),"")</f>
        <v/>
      </c>
      <c r="AA229" s="55"/>
    </row>
    <row r="230" spans="1:27" x14ac:dyDescent="0.25">
      <c r="A230" s="52">
        <f t="shared" si="29"/>
        <v>10</v>
      </c>
      <c r="B230" s="94" t="str">
        <f>IF(ISBLANK('Форма 1'!B230),"",'Форма 1'!B230)</f>
        <v>Чусовской городской округ Пермского края</v>
      </c>
      <c r="C230" s="161" t="str">
        <f>IF(ISBLANK('Форма 1'!C230),"",'Форма 1'!C230)</f>
        <v>г. Чусовой, ул. Ленина, д. 7</v>
      </c>
      <c r="D230" s="51">
        <f>IF(ISBLANK(C230),"Введите адрес",IF(C230='Форма 1'!C230,SUM(E230:K230,M230:S230,X230:AA230),"Ошибка в адресе!"))</f>
        <v>15209386.16</v>
      </c>
      <c r="E230" s="53" t="str">
        <f>IF(ISNUMBER('Форма 1'!X230),ROUND('Форма 1'!$I230*VLOOKUP('Форма 1'!$G230,'Предельники 2022'!$B$4:$X$28,'Форма 1'!X$7),2),"")</f>
        <v/>
      </c>
      <c r="F230" s="53">
        <f>IF(ISNUMBER('Форма 1'!Y230),ROUND('Форма 1'!$I230*VLOOKUP('Форма 1'!$G230,'Предельники 2022'!$B$4:$X$28,'Форма 1'!Y$7),2),"")</f>
        <v>11917250.24</v>
      </c>
      <c r="G230" s="53" t="str">
        <f>IF(ISNUMBER('Форма 1'!Z230),ROUND('Форма 1'!$I230*VLOOKUP('Форма 1'!$G230,'Предельники 2022'!$B$4:$X$28,'Форма 1'!Z$7),2),"")</f>
        <v/>
      </c>
      <c r="H230" s="53">
        <f>IF(ISNUMBER('Форма 1'!AA230),ROUND('Форма 1'!$I230*VLOOKUP('Форма 1'!$G230,'Предельники 2022'!$B$4:$X$28,'Форма 1'!AA$7),2),"")</f>
        <v>535999.05000000005</v>
      </c>
      <c r="I230" s="53" t="str">
        <f>IF(ISNUMBER('Форма 1'!AB230),ROUND('Форма 1'!$I230*VLOOKUP('Форма 1'!$G230,'Предельники 2022'!$B$4:$X$28,'Форма 1'!AB$7),2),"")</f>
        <v/>
      </c>
      <c r="J230" s="53">
        <f>IF(ISNUMBER('Форма 1'!AC230),ROUND('Форма 1'!$I230*VLOOKUP('Форма 1'!$G230,'Предельники 2022'!$B$4:$X$28,'Форма 1'!AC$7),2),"")</f>
        <v>914607.52</v>
      </c>
      <c r="K230" s="53" t="str">
        <f>IF(ISNUMBER('Форма 1'!AD230),ROUND('Форма 1'!$I230*VLOOKUP('Форма 1'!$G230,'Предельники 2022'!$B$4:$X$28,'Форма 1'!AD$7),2),"")</f>
        <v/>
      </c>
      <c r="L230" s="54" t="str">
        <f>IF(ISBLANK('Форма 1'!AE230),"",'Форма 1'!AE230)</f>
        <v/>
      </c>
      <c r="M230" s="55" t="str">
        <f>IF(ISBLANK('Форма 1'!AF230),"",'Форма 1'!AF230)</f>
        <v/>
      </c>
      <c r="N230" s="53" t="str">
        <f>IF(ISNUMBER('Форма 1'!AG230),ROUND('Форма 1'!$I230*VLOOKUP('Форма 1'!$G230,'Предельники 2022'!$B$4:$X$28,'Форма 1'!AG$7),2),"")</f>
        <v/>
      </c>
      <c r="O230" s="53" t="str">
        <f>IF(ISNUMBER('Форма 1'!$AH230),ROUND('Форма 1'!$I230*VLOOKUP('Форма 1'!$G230,'Предельники 2022'!$B$4:$X$28,'Форма 1'!$AH$7,0),2),"")</f>
        <v/>
      </c>
      <c r="P230" s="53" t="str">
        <f>IF(ISNUMBER('Форма 1'!$AI230),ROUND('Форма 1'!$I230*VLOOKUP('Форма 1'!$G230,'Предельники 2022'!$B$4:$X$28,'Форма 1'!$AI$7,0),2),"")</f>
        <v/>
      </c>
      <c r="Q230" s="53" t="str">
        <f>IF(ISNUMBER('Форма 1'!$AJ230),ROUND('Форма 1'!$I230*VLOOKUP('Форма 1'!$G230,'Предельники 2022'!$B$4:$X$28,'Форма 1'!$AJ$7,0),2),"")</f>
        <v/>
      </c>
      <c r="R230" s="53">
        <f>IF(ISNUMBER('Форма 1'!AK230),ROUND('Форма 1'!$I230*VLOOKUP('Форма 1'!$G230,'Предельники 2022'!$B$4:$X$28,'Форма 1'!AK$7),2),"")</f>
        <v>1841529.35</v>
      </c>
      <c r="S230" s="55" t="str">
        <f t="shared" si="27"/>
        <v/>
      </c>
      <c r="T230" s="55" t="str">
        <f>IF(ISNUMBER('Форма 1'!AL230),INDEX('Предельники 2022'!$C$4:$X$28,MATCH('Форма 1'!$H230,'Предельники 2022'!$B$4:$B$28,0),MATCH(T$5,'Предельники 2022'!$C$3:$X$3,0)),"")</f>
        <v/>
      </c>
      <c r="U230" s="55" t="str">
        <f>IF(ISNUMBER('Форма 1'!AM230),INDEX('Предельники 2022'!$C$4:$X$28,MATCH('Форма 1'!$H230,'Предельники 2022'!$B$4:$B$28,0),MATCH(U$5,'Предельники 2022'!$C$3:$X$3,0)),"")</f>
        <v/>
      </c>
      <c r="V230" s="55" t="str">
        <f>IF(ISNUMBER('Форма 1'!AN230),INDEX('Предельники 2022'!$C$4:$X$28,MATCH('Форма 1'!$H230,'Предельники 2022'!$B$4:$B$28,0),MATCH(V$5,'Предельники 2022'!$C$3:$X$3,0)),"")</f>
        <v/>
      </c>
      <c r="W230" s="55" t="str">
        <f>IF(ISNUMBER('Форма 1'!AO230),INDEX('Предельники 2022'!$C$4:$X$28,MATCH('Форма 1'!$H230,'Предельники 2022'!$B$4:$B$28,0),MATCH(W$5,'Предельники 2022'!$C$3:$X$3,0)),"")</f>
        <v/>
      </c>
      <c r="X230" s="53" t="str">
        <f>IF(ISNUMBER('Форма 1'!AP230),ROUND('Форма 1'!$I230*VLOOKUP('Форма 1'!$G230,'Предельники 2022'!$B$4:$X$28,'Форма 1'!AP$7),2),"")</f>
        <v/>
      </c>
      <c r="Y230" s="53" t="str">
        <f>IF(ISNUMBER('Форма 1'!AQ230),ROUND('Форма 1'!$I230*VLOOKUP('Форма 1'!$G230,'Предельники 2022'!$B$4:$X$28,'Форма 1'!AQ$7),2),"")</f>
        <v/>
      </c>
      <c r="Z230" s="53" t="str">
        <f>IF(ISNUMBER('Форма 1'!AR230),ROUND('Форма 1'!$I230*VLOOKUP('Форма 1'!$G230,'Предельники 2022'!$B$4:$X$28,'Форма 1'!AR$7),2),"")</f>
        <v/>
      </c>
      <c r="AA230" s="55"/>
    </row>
    <row r="231" spans="1:27" x14ac:dyDescent="0.25">
      <c r="A231" s="52">
        <f t="shared" si="29"/>
        <v>11</v>
      </c>
      <c r="B231" s="94" t="str">
        <f>IF(ISBLANK('Форма 1'!B231),"",'Форма 1'!B231)</f>
        <v>Чусовской городской округ Пермского края</v>
      </c>
      <c r="C231" s="161" t="str">
        <f>IF(ISBLANK('Форма 1'!C231),"",'Форма 1'!C231)</f>
        <v>г. Чусовой, ул. Мира, д. 5</v>
      </c>
      <c r="D231" s="51">
        <f>IF(ISBLANK(C231),"Введите адрес",IF(C231='Форма 1'!C231,SUM(E231:K231,M231:S231,X231:AA231),"Ошибка в адресе!"))</f>
        <v>15525904.800000001</v>
      </c>
      <c r="E231" s="53" t="str">
        <f>IF(ISNUMBER('Форма 1'!X231),ROUND('Форма 1'!$I231*VLOOKUP('Форма 1'!$G231,'Предельники 2022'!$B$4:$X$28,'Форма 1'!X$7),2),"")</f>
        <v/>
      </c>
      <c r="F231" s="53" t="str">
        <f>IF(ISNUMBER('Форма 1'!Y231),ROUND('Форма 1'!$I231*VLOOKUP('Форма 1'!$G231,'Предельники 2022'!$B$4:$X$28,'Форма 1'!Y$7),2),"")</f>
        <v/>
      </c>
      <c r="G231" s="53" t="str">
        <f>IF(ISNUMBER('Форма 1'!Z231),ROUND('Форма 1'!$I231*VLOOKUP('Форма 1'!$G231,'Предельники 2022'!$B$4:$X$28,'Форма 1'!Z$7),2),"")</f>
        <v/>
      </c>
      <c r="H231" s="53" t="str">
        <f>IF(ISNUMBER('Форма 1'!AA231),ROUND('Форма 1'!$I231*VLOOKUP('Форма 1'!$G231,'Предельники 2022'!$B$4:$X$28,'Форма 1'!AA$7),2),"")</f>
        <v/>
      </c>
      <c r="I231" s="53" t="str">
        <f>IF(ISNUMBER('Форма 1'!AB231),ROUND('Форма 1'!$I231*VLOOKUP('Форма 1'!$G231,'Предельники 2022'!$B$4:$X$28,'Форма 1'!AB$7),2),"")</f>
        <v/>
      </c>
      <c r="J231" s="53" t="str">
        <f>IF(ISNUMBER('Форма 1'!AC231),ROUND('Форма 1'!$I231*VLOOKUP('Форма 1'!$G231,'Предельники 2022'!$B$4:$X$28,'Форма 1'!AC$7),2),"")</f>
        <v/>
      </c>
      <c r="K231" s="53" t="str">
        <f>IF(ISNUMBER('Форма 1'!AD231),ROUND('Форма 1'!$I231*VLOOKUP('Форма 1'!$G231,'Предельники 2022'!$B$4:$X$28,'Форма 1'!AD$7),2),"")</f>
        <v/>
      </c>
      <c r="L231" s="54" t="str">
        <f>IF(ISBLANK('Форма 1'!AE231),"",'Форма 1'!AE231)</f>
        <v/>
      </c>
      <c r="M231" s="55" t="str">
        <f>IF(ISBLANK('Форма 1'!AF231),"",'Форма 1'!AF231)</f>
        <v/>
      </c>
      <c r="N231" s="53" t="str">
        <f>IF(ISNUMBER('Форма 1'!AG231),ROUND('Форма 1'!$I231*VLOOKUP('Форма 1'!$G231,'Предельники 2022'!$B$4:$X$28,'Форма 1'!AG$7),2),"")</f>
        <v/>
      </c>
      <c r="O231" s="53">
        <f>IF(ISNUMBER('Форма 1'!$AH231),ROUND('Форма 1'!$I231*VLOOKUP('Форма 1'!$G231,'Предельники 2022'!$B$4:$X$28,'Форма 1'!$AH$7,0),2),"")</f>
        <v>15525904.800000001</v>
      </c>
      <c r="P231" s="53" t="str">
        <f>IF(ISNUMBER('Форма 1'!$AI231),ROUND('Форма 1'!$I231*VLOOKUP('Форма 1'!$G231,'Предельники 2022'!$B$4:$X$28,'Форма 1'!$AI$7,0),2),"")</f>
        <v/>
      </c>
      <c r="Q231" s="53" t="str">
        <f>IF(ISNUMBER('Форма 1'!$AJ231),ROUND('Форма 1'!$I231*VLOOKUP('Форма 1'!$G231,'Предельники 2022'!$B$4:$X$28,'Форма 1'!$AJ$7,0),2),"")</f>
        <v/>
      </c>
      <c r="R231" s="53" t="str">
        <f>IF(ISNUMBER('Форма 1'!AK231),ROUND('Форма 1'!$I231*VLOOKUP('Форма 1'!$G231,'Предельники 2022'!$B$4:$X$28,'Форма 1'!AK$7),2),"")</f>
        <v/>
      </c>
      <c r="S231" s="55" t="str">
        <f t="shared" si="27"/>
        <v/>
      </c>
      <c r="T231" s="55" t="str">
        <f>IF(ISNUMBER('Форма 1'!AL231),INDEX('Предельники 2022'!$C$4:$X$28,MATCH('Форма 1'!$H231,'Предельники 2022'!$B$4:$B$28,0),MATCH(T$5,'Предельники 2022'!$C$3:$X$3,0)),"")</f>
        <v/>
      </c>
      <c r="U231" s="55" t="str">
        <f>IF(ISNUMBER('Форма 1'!AM231),INDEX('Предельники 2022'!$C$4:$X$28,MATCH('Форма 1'!$H231,'Предельники 2022'!$B$4:$B$28,0),MATCH(U$5,'Предельники 2022'!$C$3:$X$3,0)),"")</f>
        <v/>
      </c>
      <c r="V231" s="55" t="str">
        <f>IF(ISNUMBER('Форма 1'!AN231),INDEX('Предельники 2022'!$C$4:$X$28,MATCH('Форма 1'!$H231,'Предельники 2022'!$B$4:$B$28,0),MATCH(V$5,'Предельники 2022'!$C$3:$X$3,0)),"")</f>
        <v/>
      </c>
      <c r="W231" s="55" t="str">
        <f>IF(ISNUMBER('Форма 1'!AO231),INDEX('Предельники 2022'!$C$4:$X$28,MATCH('Форма 1'!$H231,'Предельники 2022'!$B$4:$B$28,0),MATCH(W$5,'Предельники 2022'!$C$3:$X$3,0)),"")</f>
        <v/>
      </c>
      <c r="X231" s="53" t="str">
        <f>IF(ISNUMBER('Форма 1'!AP231),ROUND('Форма 1'!$I231*VLOOKUP('Форма 1'!$G231,'Предельники 2022'!$B$4:$X$28,'Форма 1'!AP$7),2),"")</f>
        <v/>
      </c>
      <c r="Y231" s="53" t="str">
        <f>IF(ISNUMBER('Форма 1'!AQ231),ROUND('Форма 1'!$I231*VLOOKUP('Форма 1'!$G231,'Предельники 2022'!$B$4:$X$28,'Форма 1'!AQ$7),2),"")</f>
        <v/>
      </c>
      <c r="Z231" s="53" t="str">
        <f>IF(ISNUMBER('Форма 1'!AR231),ROUND('Форма 1'!$I231*VLOOKUP('Форма 1'!$G231,'Предельники 2022'!$B$4:$X$28,'Форма 1'!AR$7),2),"")</f>
        <v/>
      </c>
      <c r="AA231" s="55"/>
    </row>
    <row r="232" spans="1:27" x14ac:dyDescent="0.25">
      <c r="A232" s="52">
        <f t="shared" si="29"/>
        <v>12</v>
      </c>
      <c r="B232" s="94" t="str">
        <f>IF(ISBLANK('Форма 1'!B232),"",'Форма 1'!B232)</f>
        <v>Чусовской городской округ Пермского края</v>
      </c>
      <c r="C232" s="161" t="str">
        <f>IF(ISBLANK('Форма 1'!C232),"",'Форма 1'!C232)</f>
        <v>г. Чусовой, ул. Орджоникидзе, д. 10</v>
      </c>
      <c r="D232" s="51">
        <f>IF(ISBLANK(C232),"Введите адрес",IF(C232='Форма 1'!C232,SUM(E232:K232,M232:S232,X232:AA232),"Ошибка в адресе!"))</f>
        <v>3067994.48</v>
      </c>
      <c r="E232" s="53" t="str">
        <f>IF(ISNUMBER('Форма 1'!X232),ROUND('Форма 1'!$I232*VLOOKUP('Форма 1'!$G232,'Предельники 2022'!$B$4:$X$28,'Форма 1'!X$7),2),"")</f>
        <v/>
      </c>
      <c r="F232" s="53" t="str">
        <f>IF(ISNUMBER('Форма 1'!Y232),ROUND('Форма 1'!$I232*VLOOKUP('Форма 1'!$G232,'Предельники 2022'!$B$4:$X$28,'Форма 1'!Y$7),2),"")</f>
        <v/>
      </c>
      <c r="G232" s="53" t="str">
        <f>IF(ISNUMBER('Форма 1'!Z232),ROUND('Форма 1'!$I232*VLOOKUP('Форма 1'!$G232,'Предельники 2022'!$B$4:$X$28,'Форма 1'!Z$7),2),"")</f>
        <v/>
      </c>
      <c r="H232" s="53" t="str">
        <f>IF(ISNUMBER('Форма 1'!AA232),ROUND('Форма 1'!$I232*VLOOKUP('Форма 1'!$G232,'Предельники 2022'!$B$4:$X$28,'Форма 1'!AA$7),2),"")</f>
        <v/>
      </c>
      <c r="I232" s="53" t="str">
        <f>IF(ISNUMBER('Форма 1'!AB232),ROUND('Форма 1'!$I232*VLOOKUP('Форма 1'!$G232,'Предельники 2022'!$B$4:$X$28,'Форма 1'!AB$7),2),"")</f>
        <v/>
      </c>
      <c r="J232" s="53" t="str">
        <f>IF(ISNUMBER('Форма 1'!AC232),ROUND('Форма 1'!$I232*VLOOKUP('Форма 1'!$G232,'Предельники 2022'!$B$4:$X$28,'Форма 1'!AC$7),2),"")</f>
        <v/>
      </c>
      <c r="K232" s="53" t="str">
        <f>IF(ISNUMBER('Форма 1'!AD232),ROUND('Форма 1'!$I232*VLOOKUP('Форма 1'!$G232,'Предельники 2022'!$B$4:$X$28,'Форма 1'!AD$7),2),"")</f>
        <v/>
      </c>
      <c r="L232" s="54" t="str">
        <f>IF(ISBLANK('Форма 1'!AE232),"",'Форма 1'!AE232)</f>
        <v/>
      </c>
      <c r="M232" s="55" t="str">
        <f>IF(ISBLANK('Форма 1'!AF232),"",'Форма 1'!AF232)</f>
        <v/>
      </c>
      <c r="N232" s="53" t="str">
        <f>IF(ISNUMBER('Форма 1'!AG232),ROUND('Форма 1'!$I232*VLOOKUP('Форма 1'!$G232,'Предельники 2022'!$B$4:$X$28,'Форма 1'!AG$7),2),"")</f>
        <v/>
      </c>
      <c r="O232" s="53">
        <f>IF(ISNUMBER('Форма 1'!$AH232),ROUND('Форма 1'!$I232*VLOOKUP('Форма 1'!$G232,'Предельники 2022'!$B$4:$X$28,'Форма 1'!$AH$7,0),2),"")</f>
        <v>3067994.48</v>
      </c>
      <c r="P232" s="53" t="str">
        <f>IF(ISNUMBER('Форма 1'!$AI232),ROUND('Форма 1'!$I232*VLOOKUP('Форма 1'!$G232,'Предельники 2022'!$B$4:$X$28,'Форма 1'!$AI$7,0),2),"")</f>
        <v/>
      </c>
      <c r="Q232" s="53" t="str">
        <f>IF(ISNUMBER('Форма 1'!$AJ232),ROUND('Форма 1'!$I232*VLOOKUP('Форма 1'!$G232,'Предельники 2022'!$B$4:$X$28,'Форма 1'!$AJ$7,0),2),"")</f>
        <v/>
      </c>
      <c r="R232" s="53" t="str">
        <f>IF(ISNUMBER('Форма 1'!AK232),ROUND('Форма 1'!$I232*VLOOKUP('Форма 1'!$G232,'Предельники 2022'!$B$4:$X$28,'Форма 1'!AK$7),2),"")</f>
        <v/>
      </c>
      <c r="S232" s="55" t="str">
        <f t="shared" si="27"/>
        <v/>
      </c>
      <c r="T232" s="55" t="str">
        <f>IF(ISNUMBER('Форма 1'!AL232),INDEX('Предельники 2022'!$C$4:$X$28,MATCH('Форма 1'!$H232,'Предельники 2022'!$B$4:$B$28,0),MATCH(T$5,'Предельники 2022'!$C$3:$X$3,0)),"")</f>
        <v/>
      </c>
      <c r="U232" s="55" t="str">
        <f>IF(ISNUMBER('Форма 1'!AM232),INDEX('Предельники 2022'!$C$4:$X$28,MATCH('Форма 1'!$H232,'Предельники 2022'!$B$4:$B$28,0),MATCH(U$5,'Предельники 2022'!$C$3:$X$3,0)),"")</f>
        <v/>
      </c>
      <c r="V232" s="55" t="str">
        <f>IF(ISNUMBER('Форма 1'!AN232),INDEX('Предельники 2022'!$C$4:$X$28,MATCH('Форма 1'!$H232,'Предельники 2022'!$B$4:$B$28,0),MATCH(V$5,'Предельники 2022'!$C$3:$X$3,0)),"")</f>
        <v/>
      </c>
      <c r="W232" s="55" t="str">
        <f>IF(ISNUMBER('Форма 1'!AO232),INDEX('Предельники 2022'!$C$4:$X$28,MATCH('Форма 1'!$H232,'Предельники 2022'!$B$4:$B$28,0),MATCH(W$5,'Предельники 2022'!$C$3:$X$3,0)),"")</f>
        <v/>
      </c>
      <c r="X232" s="53" t="str">
        <f>IF(ISNUMBER('Форма 1'!AP232),ROUND('Форма 1'!$I232*VLOOKUP('Форма 1'!$G232,'Предельники 2022'!$B$4:$X$28,'Форма 1'!AP$7),2),"")</f>
        <v/>
      </c>
      <c r="Y232" s="53" t="str">
        <f>IF(ISNUMBER('Форма 1'!AQ232),ROUND('Форма 1'!$I232*VLOOKUP('Форма 1'!$G232,'Предельники 2022'!$B$4:$X$28,'Форма 1'!AQ$7),2),"")</f>
        <v/>
      </c>
      <c r="Z232" s="53" t="str">
        <f>IF(ISNUMBER('Форма 1'!AR232),ROUND('Форма 1'!$I232*VLOOKUP('Форма 1'!$G232,'Предельники 2022'!$B$4:$X$28,'Форма 1'!AR$7),2),"")</f>
        <v/>
      </c>
      <c r="AA232" s="55"/>
    </row>
    <row r="233" spans="1:27" x14ac:dyDescent="0.25">
      <c r="A233" s="52">
        <f t="shared" si="29"/>
        <v>13</v>
      </c>
      <c r="B233" s="94" t="str">
        <f>IF(ISBLANK('Форма 1'!B233),"",'Форма 1'!B233)</f>
        <v>Чусовской городской округ Пермского края</v>
      </c>
      <c r="C233" s="161" t="str">
        <f>IF(ISBLANK('Форма 1'!C233),"",'Форма 1'!C233)</f>
        <v>г. Чусовой, ул. Переездная, д. 11</v>
      </c>
      <c r="D233" s="51">
        <f>IF(ISBLANK(C233),"Введите адрес",IF(C233='Форма 1'!C233,SUM(E233:K233,M233:S233,X233:AA233),"Ошибка в адресе!"))</f>
        <v>4469991.3</v>
      </c>
      <c r="E233" s="53" t="str">
        <f>IF(ISNUMBER('Форма 1'!X233),ROUND('Форма 1'!$I233*VLOOKUP('Форма 1'!$G233,'Предельники 2022'!$B$4:$X$28,'Форма 1'!X$7),2),"")</f>
        <v/>
      </c>
      <c r="F233" s="53" t="str">
        <f>IF(ISNUMBER('Форма 1'!Y233),ROUND('Форма 1'!$I233*VLOOKUP('Форма 1'!$G233,'Предельники 2022'!$B$4:$X$28,'Форма 1'!Y$7),2),"")</f>
        <v/>
      </c>
      <c r="G233" s="53" t="str">
        <f>IF(ISNUMBER('Форма 1'!Z233),ROUND('Форма 1'!$I233*VLOOKUP('Форма 1'!$G233,'Предельники 2022'!$B$4:$X$28,'Форма 1'!Z$7),2),"")</f>
        <v/>
      </c>
      <c r="H233" s="53" t="str">
        <f>IF(ISNUMBER('Форма 1'!AA233),ROUND('Форма 1'!$I233*VLOOKUP('Форма 1'!$G233,'Предельники 2022'!$B$4:$X$28,'Форма 1'!AA$7),2),"")</f>
        <v/>
      </c>
      <c r="I233" s="53" t="str">
        <f>IF(ISNUMBER('Форма 1'!AB233),ROUND('Форма 1'!$I233*VLOOKUP('Форма 1'!$G233,'Предельники 2022'!$B$4:$X$28,'Форма 1'!AB$7),2),"")</f>
        <v/>
      </c>
      <c r="J233" s="53" t="str">
        <f>IF(ISNUMBER('Форма 1'!AC233),ROUND('Форма 1'!$I233*VLOOKUP('Форма 1'!$G233,'Предельники 2022'!$B$4:$X$28,'Форма 1'!AC$7),2),"")</f>
        <v/>
      </c>
      <c r="K233" s="53" t="str">
        <f>IF(ISNUMBER('Форма 1'!AD233),ROUND('Форма 1'!$I233*VLOOKUP('Форма 1'!$G233,'Предельники 2022'!$B$4:$X$28,'Форма 1'!AD$7),2),"")</f>
        <v/>
      </c>
      <c r="L233" s="54" t="str">
        <f>IF(ISBLANK('Форма 1'!AE233),"",'Форма 1'!AE233)</f>
        <v/>
      </c>
      <c r="M233" s="55" t="str">
        <f>IF(ISBLANK('Форма 1'!AF233),"",'Форма 1'!AF233)</f>
        <v/>
      </c>
      <c r="N233" s="53">
        <f>IF(ISNUMBER('Форма 1'!AG233),ROUND('Форма 1'!$I233*VLOOKUP('Форма 1'!$G233,'Предельники 2022'!$B$4:$X$28,'Форма 1'!AG$7),2),"")</f>
        <v>4469991.3</v>
      </c>
      <c r="O233" s="53" t="str">
        <f>IF(ISNUMBER('Форма 1'!$AH233),ROUND('Форма 1'!$I233*VLOOKUP('Форма 1'!$G233,'Предельники 2022'!$B$4:$X$28,'Форма 1'!$AH$7,0),2),"")</f>
        <v/>
      </c>
      <c r="P233" s="53" t="str">
        <f>IF(ISNUMBER('Форма 1'!$AI233),ROUND('Форма 1'!$I233*VLOOKUP('Форма 1'!$G233,'Предельники 2022'!$B$4:$X$28,'Форма 1'!$AI$7,0),2),"")</f>
        <v/>
      </c>
      <c r="Q233" s="53" t="str">
        <f>IF(ISNUMBER('Форма 1'!$AJ233),ROUND('Форма 1'!$I233*VLOOKUP('Форма 1'!$G233,'Предельники 2022'!$B$4:$X$28,'Форма 1'!$AJ$7,0),2),"")</f>
        <v/>
      </c>
      <c r="R233" s="53" t="str">
        <f>IF(ISNUMBER('Форма 1'!AK233),ROUND('Форма 1'!$I233*VLOOKUP('Форма 1'!$G233,'Предельники 2022'!$B$4:$X$28,'Форма 1'!AK$7),2),"")</f>
        <v/>
      </c>
      <c r="S233" s="55" t="str">
        <f t="shared" si="27"/>
        <v/>
      </c>
      <c r="T233" s="55" t="str">
        <f>IF(ISNUMBER('Форма 1'!AL233),INDEX('Предельники 2022'!$C$4:$X$28,MATCH('Форма 1'!$H233,'Предельники 2022'!$B$4:$B$28,0),MATCH(T$5,'Предельники 2022'!$C$3:$X$3,0)),"")</f>
        <v/>
      </c>
      <c r="U233" s="55" t="str">
        <f>IF(ISNUMBER('Форма 1'!AM233),INDEX('Предельники 2022'!$C$4:$X$28,MATCH('Форма 1'!$H233,'Предельники 2022'!$B$4:$B$28,0),MATCH(U$5,'Предельники 2022'!$C$3:$X$3,0)),"")</f>
        <v/>
      </c>
      <c r="V233" s="55" t="str">
        <f>IF(ISNUMBER('Форма 1'!AN233),INDEX('Предельники 2022'!$C$4:$X$28,MATCH('Форма 1'!$H233,'Предельники 2022'!$B$4:$B$28,0),MATCH(V$5,'Предельники 2022'!$C$3:$X$3,0)),"")</f>
        <v/>
      </c>
      <c r="W233" s="55" t="str">
        <f>IF(ISNUMBER('Форма 1'!AO233),INDEX('Предельники 2022'!$C$4:$X$28,MATCH('Форма 1'!$H233,'Предельники 2022'!$B$4:$B$28,0),MATCH(W$5,'Предельники 2022'!$C$3:$X$3,0)),"")</f>
        <v/>
      </c>
      <c r="X233" s="53" t="str">
        <f>IF(ISNUMBER('Форма 1'!AP233),ROUND('Форма 1'!$I233*VLOOKUP('Форма 1'!$G233,'Предельники 2022'!$B$4:$X$28,'Форма 1'!AP$7),2),"")</f>
        <v/>
      </c>
      <c r="Y233" s="53" t="str">
        <f>IF(ISNUMBER('Форма 1'!AQ233),ROUND('Форма 1'!$I233*VLOOKUP('Форма 1'!$G233,'Предельники 2022'!$B$4:$X$28,'Форма 1'!AQ$7),2),"")</f>
        <v/>
      </c>
      <c r="Z233" s="53" t="str">
        <f>IF(ISNUMBER('Форма 1'!AR233),ROUND('Форма 1'!$I233*VLOOKUP('Форма 1'!$G233,'Предельники 2022'!$B$4:$X$28,'Форма 1'!AR$7),2),"")</f>
        <v/>
      </c>
      <c r="AA233" s="55"/>
    </row>
    <row r="234" spans="1:27" x14ac:dyDescent="0.25">
      <c r="A234" s="52">
        <f t="shared" si="29"/>
        <v>14</v>
      </c>
      <c r="B234" s="94" t="str">
        <f>IF(ISBLANK('Форма 1'!B234),"",'Форма 1'!B234)</f>
        <v>Чусовской городской округ Пермского края</v>
      </c>
      <c r="C234" s="161" t="str">
        <f>IF(ISBLANK('Форма 1'!C234),"",'Форма 1'!C234)</f>
        <v>г. Чусовой, ул. Переездная, д. 22</v>
      </c>
      <c r="D234" s="51">
        <f>IF(ISBLANK(C234),"Введите адрес",IF(C234='Форма 1'!C234,SUM(E234:K234,M234:S234,X234:AA234),"Ошибка в адресе!"))</f>
        <v>5481879.21</v>
      </c>
      <c r="E234" s="53">
        <f>IF(ISNUMBER('Форма 1'!X234),ROUND('Форма 1'!$I234*VLOOKUP('Форма 1'!$G234,'Предельники 2022'!$B$4:$X$28,'Форма 1'!X$7),2),"")</f>
        <v>562641.22</v>
      </c>
      <c r="F234" s="53" t="str">
        <f>IF(ISNUMBER('Форма 1'!Y234),ROUND('Форма 1'!$I234*VLOOKUP('Форма 1'!$G234,'Предельники 2022'!$B$4:$X$28,'Форма 1'!Y$7),2),"")</f>
        <v/>
      </c>
      <c r="G234" s="53" t="str">
        <f>IF(ISNUMBER('Форма 1'!Z234),ROUND('Форма 1'!$I234*VLOOKUP('Форма 1'!$G234,'Предельники 2022'!$B$4:$X$28,'Форма 1'!Z$7),2),"")</f>
        <v/>
      </c>
      <c r="H234" s="53" t="str">
        <f>IF(ISNUMBER('Форма 1'!AA234),ROUND('Форма 1'!$I234*VLOOKUP('Форма 1'!$G234,'Предельники 2022'!$B$4:$X$28,'Форма 1'!AA$7),2),"")</f>
        <v/>
      </c>
      <c r="I234" s="53" t="str">
        <f>IF(ISNUMBER('Форма 1'!AB234),ROUND('Форма 1'!$I234*VLOOKUP('Форма 1'!$G234,'Предельники 2022'!$B$4:$X$28,'Форма 1'!AB$7),2),"")</f>
        <v/>
      </c>
      <c r="J234" s="53">
        <f>IF(ISNUMBER('Форма 1'!AC234),ROUND('Форма 1'!$I234*VLOOKUP('Форма 1'!$G234,'Предельники 2022'!$B$4:$X$28,'Форма 1'!AC$7),2),"")</f>
        <v>490021.27</v>
      </c>
      <c r="K234" s="53" t="str">
        <f>IF(ISNUMBER('Форма 1'!AD234),ROUND('Форма 1'!$I234*VLOOKUP('Форма 1'!$G234,'Предельники 2022'!$B$4:$X$28,'Форма 1'!AD$7),2),"")</f>
        <v/>
      </c>
      <c r="L234" s="54" t="str">
        <f>IF(ISBLANK('Форма 1'!AE234),"",'Форма 1'!AE234)</f>
        <v/>
      </c>
      <c r="M234" s="55" t="str">
        <f>IF(ISBLANK('Форма 1'!AF234),"",'Форма 1'!AF234)</f>
        <v/>
      </c>
      <c r="N234" s="53" t="str">
        <f>IF(ISNUMBER('Форма 1'!AG234),ROUND('Форма 1'!$I234*VLOOKUP('Форма 1'!$G234,'Предельники 2022'!$B$4:$X$28,'Форма 1'!AG$7),2),"")</f>
        <v/>
      </c>
      <c r="O234" s="53">
        <f>IF(ISNUMBER('Форма 1'!$AH234),ROUND('Форма 1'!$I234*VLOOKUP('Форма 1'!$G234,'Предельники 2022'!$B$4:$X$28,'Форма 1'!$AH$7,0),2),"")</f>
        <v>4429216.72</v>
      </c>
      <c r="P234" s="53" t="str">
        <f>IF(ISNUMBER('Форма 1'!$AI234),ROUND('Форма 1'!$I234*VLOOKUP('Форма 1'!$G234,'Предельники 2022'!$B$4:$X$28,'Форма 1'!$AI$7,0),2),"")</f>
        <v/>
      </c>
      <c r="Q234" s="53" t="str">
        <f>IF(ISNUMBER('Форма 1'!$AJ234),ROUND('Форма 1'!$I234*VLOOKUP('Форма 1'!$G234,'Предельники 2022'!$B$4:$X$28,'Форма 1'!$AJ$7,0),2),"")</f>
        <v/>
      </c>
      <c r="R234" s="53" t="str">
        <f>IF(ISNUMBER('Форма 1'!AK234),ROUND('Форма 1'!$I234*VLOOKUP('Форма 1'!$G234,'Предельники 2022'!$B$4:$X$28,'Форма 1'!AK$7),2),"")</f>
        <v/>
      </c>
      <c r="S234" s="55" t="str">
        <f t="shared" si="27"/>
        <v/>
      </c>
      <c r="T234" s="55" t="str">
        <f>IF(ISNUMBER('Форма 1'!AL234),INDEX('Предельники 2022'!$C$4:$X$28,MATCH('Форма 1'!$H234,'Предельники 2022'!$B$4:$B$28,0),MATCH(T$5,'Предельники 2022'!$C$3:$X$3,0)),"")</f>
        <v/>
      </c>
      <c r="U234" s="55" t="str">
        <f>IF(ISNUMBER('Форма 1'!AM234),INDEX('Предельники 2022'!$C$4:$X$28,MATCH('Форма 1'!$H234,'Предельники 2022'!$B$4:$B$28,0),MATCH(U$5,'Предельники 2022'!$C$3:$X$3,0)),"")</f>
        <v/>
      </c>
      <c r="V234" s="55" t="str">
        <f>IF(ISNUMBER('Форма 1'!AN234),INDEX('Предельники 2022'!$C$4:$X$28,MATCH('Форма 1'!$H234,'Предельники 2022'!$B$4:$B$28,0),MATCH(V$5,'Предельники 2022'!$C$3:$X$3,0)),"")</f>
        <v/>
      </c>
      <c r="W234" s="55" t="str">
        <f>IF(ISNUMBER('Форма 1'!AO234),INDEX('Предельники 2022'!$C$4:$X$28,MATCH('Форма 1'!$H234,'Предельники 2022'!$B$4:$B$28,0),MATCH(W$5,'Предельники 2022'!$C$3:$X$3,0)),"")</f>
        <v/>
      </c>
      <c r="X234" s="53" t="str">
        <f>IF(ISNUMBER('Форма 1'!AP234),ROUND('Форма 1'!$I234*VLOOKUP('Форма 1'!$G234,'Предельники 2022'!$B$4:$X$28,'Форма 1'!AP$7),2),"")</f>
        <v/>
      </c>
      <c r="Y234" s="53" t="str">
        <f>IF(ISNUMBER('Форма 1'!AQ234),ROUND('Форма 1'!$I234*VLOOKUP('Форма 1'!$G234,'Предельники 2022'!$B$4:$X$28,'Форма 1'!AQ$7),2),"")</f>
        <v/>
      </c>
      <c r="Z234" s="53" t="str">
        <f>IF(ISNUMBER('Форма 1'!AR234),ROUND('Форма 1'!$I234*VLOOKUP('Форма 1'!$G234,'Предельники 2022'!$B$4:$X$28,'Форма 1'!AR$7),2),"")</f>
        <v/>
      </c>
      <c r="AA234" s="55"/>
    </row>
    <row r="235" spans="1:27" x14ac:dyDescent="0.25">
      <c r="A235" s="52">
        <f t="shared" si="29"/>
        <v>15</v>
      </c>
      <c r="B235" s="94" t="str">
        <f>IF(ISBLANK('Форма 1'!B235),"",'Форма 1'!B235)</f>
        <v>Чусовской городской округ Пермского края</v>
      </c>
      <c r="C235" s="161" t="str">
        <f>IF(ISBLANK('Форма 1'!C235),"",'Форма 1'!C235)</f>
        <v>г. Чусовой, ул. Попова, д. 2В</v>
      </c>
      <c r="D235" s="51">
        <f>IF(ISBLANK(C235),"Введите адрес",IF(C235='Форма 1'!C235,SUM(E235:K235,M235:S235,X235:AA235),"Ошибка в адресе!"))</f>
        <v>4161287.61</v>
      </c>
      <c r="E235" s="53" t="str">
        <f>IF(ISNUMBER('Форма 1'!X235),ROUND('Форма 1'!$I235*VLOOKUP('Форма 1'!$G235,'Предельники 2022'!$B$4:$X$28,'Форма 1'!X$7),2),"")</f>
        <v/>
      </c>
      <c r="F235" s="53" t="str">
        <f>IF(ISNUMBER('Форма 1'!Y235),ROUND('Форма 1'!$I235*VLOOKUP('Форма 1'!$G235,'Предельники 2022'!$B$4:$X$28,'Форма 1'!Y$7),2),"")</f>
        <v/>
      </c>
      <c r="G235" s="53" t="str">
        <f>IF(ISNUMBER('Форма 1'!Z235),ROUND('Форма 1'!$I235*VLOOKUP('Форма 1'!$G235,'Предельники 2022'!$B$4:$X$28,'Форма 1'!Z$7),2),"")</f>
        <v/>
      </c>
      <c r="H235" s="53" t="str">
        <f>IF(ISNUMBER('Форма 1'!AA235),ROUND('Форма 1'!$I235*VLOOKUP('Форма 1'!$G235,'Предельники 2022'!$B$4:$X$28,'Форма 1'!AA$7),2),"")</f>
        <v/>
      </c>
      <c r="I235" s="53" t="str">
        <f>IF(ISNUMBER('Форма 1'!AB235),ROUND('Форма 1'!$I235*VLOOKUP('Форма 1'!$G235,'Предельники 2022'!$B$4:$X$28,'Форма 1'!AB$7),2),"")</f>
        <v/>
      </c>
      <c r="J235" s="53" t="str">
        <f>IF(ISNUMBER('Форма 1'!AC235),ROUND('Форма 1'!$I235*VLOOKUP('Форма 1'!$G235,'Предельники 2022'!$B$4:$X$28,'Форма 1'!AC$7),2),"")</f>
        <v/>
      </c>
      <c r="K235" s="53" t="str">
        <f>IF(ISNUMBER('Форма 1'!AD235),ROUND('Форма 1'!$I235*VLOOKUP('Форма 1'!$G235,'Предельники 2022'!$B$4:$X$28,'Форма 1'!AD$7),2),"")</f>
        <v/>
      </c>
      <c r="L235" s="54" t="str">
        <f>IF(ISBLANK('Форма 1'!AE235),"",'Форма 1'!AE235)</f>
        <v/>
      </c>
      <c r="M235" s="55" t="str">
        <f>IF(ISBLANK('Форма 1'!AF235),"",'Форма 1'!AF235)</f>
        <v/>
      </c>
      <c r="N235" s="53">
        <f>IF(ISNUMBER('Форма 1'!AG235),ROUND('Форма 1'!$I235*VLOOKUP('Форма 1'!$G235,'Предельники 2022'!$B$4:$X$28,'Форма 1'!AG$7),2),"")</f>
        <v>4161287.61</v>
      </c>
      <c r="O235" s="53" t="str">
        <f>IF(ISNUMBER('Форма 1'!$AH235),ROUND('Форма 1'!$I235*VLOOKUP('Форма 1'!$G235,'Предельники 2022'!$B$4:$X$28,'Форма 1'!$AH$7,0),2),"")</f>
        <v/>
      </c>
      <c r="P235" s="53" t="str">
        <f>IF(ISNUMBER('Форма 1'!$AI235),ROUND('Форма 1'!$I235*VLOOKUP('Форма 1'!$G235,'Предельники 2022'!$B$4:$X$28,'Форма 1'!$AI$7,0),2),"")</f>
        <v/>
      </c>
      <c r="Q235" s="53" t="str">
        <f>IF(ISNUMBER('Форма 1'!$AJ235),ROUND('Форма 1'!$I235*VLOOKUP('Форма 1'!$G235,'Предельники 2022'!$B$4:$X$28,'Форма 1'!$AJ$7,0),2),"")</f>
        <v/>
      </c>
      <c r="R235" s="53" t="str">
        <f>IF(ISNUMBER('Форма 1'!AK235),ROUND('Форма 1'!$I235*VLOOKUP('Форма 1'!$G235,'Предельники 2022'!$B$4:$X$28,'Форма 1'!AK$7),2),"")</f>
        <v/>
      </c>
      <c r="S235" s="55" t="str">
        <f t="shared" si="27"/>
        <v/>
      </c>
      <c r="T235" s="55" t="str">
        <f>IF(ISNUMBER('Форма 1'!AL235),INDEX('Предельники 2022'!$C$4:$X$28,MATCH('Форма 1'!$H235,'Предельники 2022'!$B$4:$B$28,0),MATCH(T$5,'Предельники 2022'!$C$3:$X$3,0)),"")</f>
        <v/>
      </c>
      <c r="U235" s="55" t="str">
        <f>IF(ISNUMBER('Форма 1'!AM235),INDEX('Предельники 2022'!$C$4:$X$28,MATCH('Форма 1'!$H235,'Предельники 2022'!$B$4:$B$28,0),MATCH(U$5,'Предельники 2022'!$C$3:$X$3,0)),"")</f>
        <v/>
      </c>
      <c r="V235" s="55" t="str">
        <f>IF(ISNUMBER('Форма 1'!AN235),INDEX('Предельники 2022'!$C$4:$X$28,MATCH('Форма 1'!$H235,'Предельники 2022'!$B$4:$B$28,0),MATCH(V$5,'Предельники 2022'!$C$3:$X$3,0)),"")</f>
        <v/>
      </c>
      <c r="W235" s="55" t="str">
        <f>IF(ISNUMBER('Форма 1'!AO235),INDEX('Предельники 2022'!$C$4:$X$28,MATCH('Форма 1'!$H235,'Предельники 2022'!$B$4:$B$28,0),MATCH(W$5,'Предельники 2022'!$C$3:$X$3,0)),"")</f>
        <v/>
      </c>
      <c r="X235" s="53" t="str">
        <f>IF(ISNUMBER('Форма 1'!AP235),ROUND('Форма 1'!$I235*VLOOKUP('Форма 1'!$G235,'Предельники 2022'!$B$4:$X$28,'Форма 1'!AP$7),2),"")</f>
        <v/>
      </c>
      <c r="Y235" s="53" t="str">
        <f>IF(ISNUMBER('Форма 1'!AQ235),ROUND('Форма 1'!$I235*VLOOKUP('Форма 1'!$G235,'Предельники 2022'!$B$4:$X$28,'Форма 1'!AQ$7),2),"")</f>
        <v/>
      </c>
      <c r="Z235" s="53" t="str">
        <f>IF(ISNUMBER('Форма 1'!AR235),ROUND('Форма 1'!$I235*VLOOKUP('Форма 1'!$G235,'Предельники 2022'!$B$4:$X$28,'Форма 1'!AR$7),2),"")</f>
        <v/>
      </c>
      <c r="AA235" s="55"/>
    </row>
    <row r="236" spans="1:27" x14ac:dyDescent="0.25">
      <c r="A236" s="52">
        <f t="shared" si="29"/>
        <v>16</v>
      </c>
      <c r="B236" s="94" t="str">
        <f>IF(ISBLANK('Форма 1'!B236),"",'Форма 1'!B236)</f>
        <v>Чусовской городской округ Пермского края</v>
      </c>
      <c r="C236" s="161" t="str">
        <f>IF(ISBLANK('Форма 1'!C236),"",'Форма 1'!C236)</f>
        <v>г. Чусовой, ул. Школьная, д. 26</v>
      </c>
      <c r="D236" s="51">
        <f>IF(ISBLANK(C236),"Введите адрес",IF(C236='Форма 1'!C236,SUM(E236:K236,M236:S236,X236:AA236),"Ошибка в адресе!"))</f>
        <v>4409779.75</v>
      </c>
      <c r="E236" s="53" t="str">
        <f>IF(ISNUMBER('Форма 1'!X236),ROUND('Форма 1'!$I236*VLOOKUP('Форма 1'!$G236,'Предельники 2022'!$B$4:$X$28,'Форма 1'!X$7),2),"")</f>
        <v/>
      </c>
      <c r="F236" s="53" t="str">
        <f>IF(ISNUMBER('Форма 1'!Y236),ROUND('Форма 1'!$I236*VLOOKUP('Форма 1'!$G236,'Предельники 2022'!$B$4:$X$28,'Форма 1'!Y$7),2),"")</f>
        <v/>
      </c>
      <c r="G236" s="53" t="str">
        <f>IF(ISNUMBER('Форма 1'!Z236),ROUND('Форма 1'!$I236*VLOOKUP('Форма 1'!$G236,'Предельники 2022'!$B$4:$X$28,'Форма 1'!Z$7),2),"")</f>
        <v/>
      </c>
      <c r="H236" s="53" t="str">
        <f>IF(ISNUMBER('Форма 1'!AA236),ROUND('Форма 1'!$I236*VLOOKUP('Форма 1'!$G236,'Предельники 2022'!$B$4:$X$28,'Форма 1'!AA$7),2),"")</f>
        <v/>
      </c>
      <c r="I236" s="53" t="str">
        <f>IF(ISNUMBER('Форма 1'!AB236),ROUND('Форма 1'!$I236*VLOOKUP('Форма 1'!$G236,'Предельники 2022'!$B$4:$X$28,'Форма 1'!AB$7),2),"")</f>
        <v/>
      </c>
      <c r="J236" s="53" t="str">
        <f>IF(ISNUMBER('Форма 1'!AC236),ROUND('Форма 1'!$I236*VLOOKUP('Форма 1'!$G236,'Предельники 2022'!$B$4:$X$28,'Форма 1'!AC$7),2),"")</f>
        <v/>
      </c>
      <c r="K236" s="53" t="str">
        <f>IF(ISNUMBER('Форма 1'!AD236),ROUND('Форма 1'!$I236*VLOOKUP('Форма 1'!$G236,'Предельники 2022'!$B$4:$X$28,'Форма 1'!AD$7),2),"")</f>
        <v/>
      </c>
      <c r="L236" s="54" t="str">
        <f>IF(ISBLANK('Форма 1'!AE236),"",'Форма 1'!AE236)</f>
        <v/>
      </c>
      <c r="M236" s="55" t="str">
        <f>IF(ISBLANK('Форма 1'!AF236),"",'Форма 1'!AF236)</f>
        <v/>
      </c>
      <c r="N236" s="53">
        <f>IF(ISNUMBER('Форма 1'!AG236),ROUND('Форма 1'!$I236*VLOOKUP('Форма 1'!$G236,'Предельники 2022'!$B$4:$X$28,'Форма 1'!AG$7),2),"")</f>
        <v>4409779.75</v>
      </c>
      <c r="O236" s="53" t="str">
        <f>IF(ISNUMBER('Форма 1'!$AH236),ROUND('Форма 1'!$I236*VLOOKUP('Форма 1'!$G236,'Предельники 2022'!$B$4:$X$28,'Форма 1'!$AH$7,0),2),"")</f>
        <v/>
      </c>
      <c r="P236" s="53" t="str">
        <f>IF(ISNUMBER('Форма 1'!$AI236),ROUND('Форма 1'!$I236*VLOOKUP('Форма 1'!$G236,'Предельники 2022'!$B$4:$X$28,'Форма 1'!$AI$7,0),2),"")</f>
        <v/>
      </c>
      <c r="Q236" s="53" t="str">
        <f>IF(ISNUMBER('Форма 1'!$AJ236),ROUND('Форма 1'!$I236*VLOOKUP('Форма 1'!$G236,'Предельники 2022'!$B$4:$X$28,'Форма 1'!$AJ$7,0),2),"")</f>
        <v/>
      </c>
      <c r="R236" s="53" t="str">
        <f>IF(ISNUMBER('Форма 1'!AK236),ROUND('Форма 1'!$I236*VLOOKUP('Форма 1'!$G236,'Предельники 2022'!$B$4:$X$28,'Форма 1'!AK$7),2),"")</f>
        <v/>
      </c>
      <c r="S236" s="55" t="str">
        <f t="shared" si="27"/>
        <v/>
      </c>
      <c r="T236" s="55" t="str">
        <f>IF(ISNUMBER('Форма 1'!AL236),INDEX('Предельники 2022'!$C$4:$X$28,MATCH('Форма 1'!$H236,'Предельники 2022'!$B$4:$B$28,0),MATCH(T$5,'Предельники 2022'!$C$3:$X$3,0)),"")</f>
        <v/>
      </c>
      <c r="U236" s="55" t="str">
        <f>IF(ISNUMBER('Форма 1'!AM236),INDEX('Предельники 2022'!$C$4:$X$28,MATCH('Форма 1'!$H236,'Предельники 2022'!$B$4:$B$28,0),MATCH(U$5,'Предельники 2022'!$C$3:$X$3,0)),"")</f>
        <v/>
      </c>
      <c r="V236" s="55" t="str">
        <f>IF(ISNUMBER('Форма 1'!AN236),INDEX('Предельники 2022'!$C$4:$X$28,MATCH('Форма 1'!$H236,'Предельники 2022'!$B$4:$B$28,0),MATCH(V$5,'Предельники 2022'!$C$3:$X$3,0)),"")</f>
        <v/>
      </c>
      <c r="W236" s="55" t="str">
        <f>IF(ISNUMBER('Форма 1'!AO236),INDEX('Предельники 2022'!$C$4:$X$28,MATCH('Форма 1'!$H236,'Предельники 2022'!$B$4:$B$28,0),MATCH(W$5,'Предельники 2022'!$C$3:$X$3,0)),"")</f>
        <v/>
      </c>
      <c r="X236" s="53" t="str">
        <f>IF(ISNUMBER('Форма 1'!AP236),ROUND('Форма 1'!$I236*VLOOKUP('Форма 1'!$G236,'Предельники 2022'!$B$4:$X$28,'Форма 1'!AP$7),2),"")</f>
        <v/>
      </c>
      <c r="Y236" s="53" t="str">
        <f>IF(ISNUMBER('Форма 1'!AQ236),ROUND('Форма 1'!$I236*VLOOKUP('Форма 1'!$G236,'Предельники 2022'!$B$4:$X$28,'Форма 1'!AQ$7),2),"")</f>
        <v/>
      </c>
      <c r="Z236" s="53" t="str">
        <f>IF(ISNUMBER('Форма 1'!AR236),ROUND('Форма 1'!$I236*VLOOKUP('Форма 1'!$G236,'Предельники 2022'!$B$4:$X$28,'Форма 1'!AR$7),2),"")</f>
        <v/>
      </c>
      <c r="AA236" s="55"/>
    </row>
    <row r="237" spans="1:27" ht="15.75" x14ac:dyDescent="0.25">
      <c r="A237" s="178">
        <f t="shared" si="29"/>
        <v>0</v>
      </c>
      <c r="B237" s="179" t="str">
        <f>IF(ISBLANK('Форма 1'!B237),"",'Форма 1'!B237)</f>
        <v/>
      </c>
      <c r="C237" s="34" t="str">
        <f>IF(ISBLANK('Форма 1'!C237),"",'Форма 1'!C237)</f>
        <v>Итого на 2025 год</v>
      </c>
      <c r="D237" s="39">
        <f>IF(ISBLANK(C237),"Введите адрес",IF(C237='Форма 1'!C237,SUM(E237:K237,M237:S237,X237:AA237),"Ошибка в адресе!"))</f>
        <v>3978639650.4200001</v>
      </c>
      <c r="E237" s="39">
        <f t="shared" ref="E237:Z237" si="32">SUM(E238,E246,E248,E253,E257,E414,E425,E429,E431,E450,E452,E464,E478,E502,E512,E514,E516,E520,E522,E524,E529,E538,E551,E555,E557)</f>
        <v>105750411.58999996</v>
      </c>
      <c r="F237" s="39">
        <f t="shared" si="32"/>
        <v>886086173.45000005</v>
      </c>
      <c r="G237" s="39">
        <f t="shared" si="32"/>
        <v>38313059.420000002</v>
      </c>
      <c r="H237" s="39">
        <f t="shared" si="32"/>
        <v>69593413.250000015</v>
      </c>
      <c r="I237" s="39">
        <f t="shared" si="32"/>
        <v>156051860.65000001</v>
      </c>
      <c r="J237" s="39">
        <f t="shared" si="32"/>
        <v>93698515.600000009</v>
      </c>
      <c r="K237" s="39">
        <f t="shared" si="32"/>
        <v>42871750.940000005</v>
      </c>
      <c r="L237" s="145">
        <f t="shared" si="32"/>
        <v>165</v>
      </c>
      <c r="M237" s="39">
        <f t="shared" si="32"/>
        <v>548205695.80000019</v>
      </c>
      <c r="N237" s="39">
        <f t="shared" si="32"/>
        <v>1244626309.4099998</v>
      </c>
      <c r="O237" s="39">
        <f t="shared" si="32"/>
        <v>670889297.89999998</v>
      </c>
      <c r="P237" s="39">
        <f t="shared" si="32"/>
        <v>44623770.920000002</v>
      </c>
      <c r="Q237" s="39">
        <f t="shared" si="32"/>
        <v>0</v>
      </c>
      <c r="R237" s="39">
        <f t="shared" si="32"/>
        <v>77384414.259999976</v>
      </c>
      <c r="S237" s="39">
        <f t="shared" si="32"/>
        <v>544977.23</v>
      </c>
      <c r="T237" s="39">
        <f t="shared" si="32"/>
        <v>248167.25</v>
      </c>
      <c r="U237" s="39">
        <f t="shared" si="32"/>
        <v>42974.05</v>
      </c>
      <c r="V237" s="39">
        <f t="shared" si="32"/>
        <v>107023.47</v>
      </c>
      <c r="W237" s="39">
        <f t="shared" si="32"/>
        <v>146812.46</v>
      </c>
      <c r="X237" s="39">
        <f t="shared" si="32"/>
        <v>0</v>
      </c>
      <c r="Y237" s="39">
        <f t="shared" si="32"/>
        <v>0</v>
      </c>
      <c r="Z237" s="39">
        <f t="shared" si="32"/>
        <v>0</v>
      </c>
      <c r="AA237" s="39"/>
    </row>
    <row r="238" spans="1:27" ht="15.75" x14ac:dyDescent="0.25">
      <c r="A238" s="178">
        <f t="shared" si="29"/>
        <v>0</v>
      </c>
      <c r="B238" s="179" t="str">
        <f>IF(ISBLANK('Форма 1'!B238),"",'Форма 1'!B238)</f>
        <v/>
      </c>
      <c r="C238" s="38" t="str">
        <f>IF(ISBLANK('Форма 1'!C238),"",'Форма 1'!C238)</f>
        <v>Александровский муниципальный округ Пермского края</v>
      </c>
      <c r="D238" s="39">
        <f>IF(ISBLANK(C238),"Введите адрес",IF(C238='Форма 1'!C238,SUM(E238:K238,M238:S238,X238:AA238),"Ошибка в адресе!"))</f>
        <v>65010014.730000004</v>
      </c>
      <c r="E238" s="39">
        <f>SUM(E239:E245)</f>
        <v>0</v>
      </c>
      <c r="F238" s="39">
        <f t="shared" ref="F238:Z238" si="33">SUM(F239:F245)</f>
        <v>28029928.670000002</v>
      </c>
      <c r="G238" s="39">
        <f t="shared" si="33"/>
        <v>0</v>
      </c>
      <c r="H238" s="39">
        <f t="shared" si="33"/>
        <v>2679843.29</v>
      </c>
      <c r="I238" s="39">
        <f t="shared" si="33"/>
        <v>0</v>
      </c>
      <c r="J238" s="39">
        <f t="shared" si="33"/>
        <v>3803614.21</v>
      </c>
      <c r="K238" s="39">
        <f t="shared" si="33"/>
        <v>0</v>
      </c>
      <c r="L238" s="145">
        <f t="shared" si="33"/>
        <v>0</v>
      </c>
      <c r="M238" s="39">
        <f t="shared" si="33"/>
        <v>0</v>
      </c>
      <c r="N238" s="39">
        <f t="shared" si="33"/>
        <v>27953310.669999998</v>
      </c>
      <c r="O238" s="39">
        <f t="shared" si="33"/>
        <v>2543317.89</v>
      </c>
      <c r="P238" s="39">
        <f t="shared" si="33"/>
        <v>0</v>
      </c>
      <c r="Q238" s="39">
        <f t="shared" si="33"/>
        <v>0</v>
      </c>
      <c r="R238" s="39">
        <f t="shared" si="33"/>
        <v>0</v>
      </c>
      <c r="S238" s="39">
        <f t="shared" si="33"/>
        <v>0</v>
      </c>
      <c r="T238" s="39">
        <f t="shared" si="33"/>
        <v>0</v>
      </c>
      <c r="U238" s="39">
        <f t="shared" si="33"/>
        <v>0</v>
      </c>
      <c r="V238" s="39">
        <f t="shared" si="33"/>
        <v>0</v>
      </c>
      <c r="W238" s="39">
        <f t="shared" si="33"/>
        <v>0</v>
      </c>
      <c r="X238" s="39">
        <f t="shared" si="33"/>
        <v>0</v>
      </c>
      <c r="Y238" s="39">
        <f t="shared" si="33"/>
        <v>0</v>
      </c>
      <c r="Z238" s="39">
        <f t="shared" si="33"/>
        <v>0</v>
      </c>
      <c r="AA238" s="39"/>
    </row>
    <row r="239" spans="1:27" x14ac:dyDescent="0.25">
      <c r="A239" s="52">
        <f t="shared" si="29"/>
        <v>1</v>
      </c>
      <c r="B239" s="94" t="str">
        <f>IF(ISBLANK('Форма 1'!B239),"",'Форма 1'!B239)</f>
        <v>Александровский муниципальный округ Пермского края</v>
      </c>
      <c r="C239" s="161" t="str">
        <f>IF(ISBLANK('Форма 1'!C239),"",'Форма 1'!C239)</f>
        <v>г. Александровск, ул. Ким, д. 22</v>
      </c>
      <c r="D239" s="51">
        <f>IF(ISBLANK(C239),"Введите адрес",IF(C239='Форма 1'!C239,SUM(E239:K239,M239:S239,X239:AA239),"Ошибка в адресе!"))</f>
        <v>8586736.0199999996</v>
      </c>
      <c r="E239" s="53" t="str">
        <f>IF(ISNUMBER('Форма 1'!X239),ROUND('Форма 1'!$I239*VLOOKUP('Форма 1'!$G239,'Предельники 2022'!$B$4:$X$28,'Форма 1'!X$7),2),"")</f>
        <v/>
      </c>
      <c r="F239" s="53">
        <f>IF(ISNUMBER('Форма 1'!Y239),ROUND('Форма 1'!$I239*VLOOKUP('Форма 1'!$G239,'Предельники 2022'!$B$4:$X$28,'Форма 1'!Y$7),2),"")</f>
        <v>6536224.3499999996</v>
      </c>
      <c r="G239" s="53" t="str">
        <f>IF(ISNUMBER('Форма 1'!Z239),ROUND('Форма 1'!$I239*VLOOKUP('Форма 1'!$G239,'Предельники 2022'!$B$4:$X$28,'Форма 1'!Z$7),2),"")</f>
        <v/>
      </c>
      <c r="H239" s="53">
        <f>IF(ISNUMBER('Форма 1'!AA239),ROUND('Форма 1'!$I239*VLOOKUP('Форма 1'!$G239,'Предельники 2022'!$B$4:$X$28,'Форма 1'!AA$7),2),"")</f>
        <v>854193.75</v>
      </c>
      <c r="I239" s="53" t="str">
        <f>IF(ISNUMBER('Форма 1'!AB239),ROUND('Форма 1'!$I239*VLOOKUP('Форма 1'!$G239,'Предельники 2022'!$B$4:$X$28,'Форма 1'!AB$7),2),"")</f>
        <v/>
      </c>
      <c r="J239" s="53">
        <f>IF(ISNUMBER('Форма 1'!AC239),ROUND('Форма 1'!$I239*VLOOKUP('Форма 1'!$G239,'Предельники 2022'!$B$4:$X$28,'Форма 1'!AC$7),2),"")</f>
        <v>1196317.92</v>
      </c>
      <c r="K239" s="53" t="str">
        <f>IF(ISNUMBER('Форма 1'!AD239),ROUND('Форма 1'!$I239*VLOOKUP('Форма 1'!$G239,'Предельники 2022'!$B$4:$X$28,'Форма 1'!AD$7),2),"")</f>
        <v/>
      </c>
      <c r="L239" s="54" t="str">
        <f>IF(ISBLANK('Форма 1'!AE239),"",'Форма 1'!AE239)</f>
        <v/>
      </c>
      <c r="M239" s="55" t="str">
        <f>IF(ISBLANK('Форма 1'!AF239),"",'Форма 1'!AF239)</f>
        <v/>
      </c>
      <c r="N239" s="53" t="str">
        <f>IF(ISNUMBER('Форма 1'!AG239),ROUND('Форма 1'!$I239*VLOOKUP('Форма 1'!$G239,'Предельники 2022'!$B$4:$X$28,'Форма 1'!AG$7),2),"")</f>
        <v/>
      </c>
      <c r="O239" s="53" t="str">
        <f>IF(ISNUMBER('Форма 1'!$AH239),ROUND('Форма 1'!$I239*VLOOKUP('Форма 1'!$G239,'Предельники 2022'!$B$4:$X$28,'Форма 1'!$AH$7,0),2),"")</f>
        <v/>
      </c>
      <c r="P239" s="53" t="str">
        <f>IF(ISNUMBER('Форма 1'!$AI239),ROUND('Форма 1'!$I239*VLOOKUP('Форма 1'!$G239,'Предельники 2022'!$B$4:$X$28,'Форма 1'!$AI$7,0),2),"")</f>
        <v/>
      </c>
      <c r="Q239" s="53" t="str">
        <f>IF(ISNUMBER('Форма 1'!$AJ239),ROUND('Форма 1'!$I239*VLOOKUP('Форма 1'!$G239,'Предельники 2022'!$B$4:$X$28,'Форма 1'!$AJ$7,0),2),"")</f>
        <v/>
      </c>
      <c r="R239" s="53" t="str">
        <f>IF(ISNUMBER('Форма 1'!AK239),ROUND('Форма 1'!$I239*VLOOKUP('Форма 1'!$G239,'Предельники 2022'!$B$4:$X$28,'Форма 1'!AK$7),2),"")</f>
        <v/>
      </c>
      <c r="S239" s="55" t="str">
        <f t="shared" si="27"/>
        <v/>
      </c>
      <c r="T239" s="55" t="str">
        <f>IF(ISNUMBER('Форма 1'!AL239),INDEX('Предельники 2022'!$C$4:$X$28,MATCH('Форма 1'!$H239,'Предельники 2022'!$B$4:$B$28,0),MATCH(T$5,'Предельники 2022'!$C$3:$X$3,0)),"")</f>
        <v/>
      </c>
      <c r="U239" s="55" t="str">
        <f>IF(ISNUMBER('Форма 1'!AM239),INDEX('Предельники 2022'!$C$4:$X$28,MATCH('Форма 1'!$H239,'Предельники 2022'!$B$4:$B$28,0),MATCH(U$5,'Предельники 2022'!$C$3:$X$3,0)),"")</f>
        <v/>
      </c>
      <c r="V239" s="55" t="str">
        <f>IF(ISNUMBER('Форма 1'!AN239),INDEX('Предельники 2022'!$C$4:$X$28,MATCH('Форма 1'!$H239,'Предельники 2022'!$B$4:$B$28,0),MATCH(V$5,'Предельники 2022'!$C$3:$X$3,0)),"")</f>
        <v/>
      </c>
      <c r="W239" s="55" t="str">
        <f>IF(ISNUMBER('Форма 1'!AO239),INDEX('Предельники 2022'!$C$4:$X$28,MATCH('Форма 1'!$H239,'Предельники 2022'!$B$4:$B$28,0),MATCH(W$5,'Предельники 2022'!$C$3:$X$3,0)),"")</f>
        <v/>
      </c>
      <c r="X239" s="53" t="str">
        <f>IF(ISNUMBER('Форма 1'!AP239),ROUND('Форма 1'!$I239*VLOOKUP('Форма 1'!$G239,'Предельники 2022'!$B$4:$X$28,'Форма 1'!AP$7),2),"")</f>
        <v/>
      </c>
      <c r="Y239" s="53" t="str">
        <f>IF(ISNUMBER('Форма 1'!AQ239),ROUND('Форма 1'!$I239*VLOOKUP('Форма 1'!$G239,'Предельники 2022'!$B$4:$X$28,'Форма 1'!AQ$7),2),"")</f>
        <v/>
      </c>
      <c r="Z239" s="53" t="str">
        <f>IF(ISNUMBER('Форма 1'!AR239),ROUND('Форма 1'!$I239*VLOOKUP('Форма 1'!$G239,'Предельники 2022'!$B$4:$X$28,'Форма 1'!AR$7),2),"")</f>
        <v/>
      </c>
      <c r="AA239" s="55"/>
    </row>
    <row r="240" spans="1:27" x14ac:dyDescent="0.25">
      <c r="A240" s="52">
        <f t="shared" si="29"/>
        <v>2</v>
      </c>
      <c r="B240" s="94" t="str">
        <f>IF(ISBLANK('Форма 1'!B240),"",'Форма 1'!B240)</f>
        <v>Александровский муниципальный округ Пермского края</v>
      </c>
      <c r="C240" s="161" t="str">
        <f>IF(ISBLANK('Форма 1'!C240),"",'Форма 1'!C240)</f>
        <v>г. Александровск, ул. Кирова, д. 16</v>
      </c>
      <c r="D240" s="51">
        <f>IF(ISBLANK(C240),"Введите адрес",IF(C240='Форма 1'!C240,SUM(E240:K240,M240:S240,X240:AA240),"Ошибка в адресе!"))</f>
        <v>4215669.16</v>
      </c>
      <c r="E240" s="53" t="str">
        <f>IF(ISNUMBER('Форма 1'!X240),ROUND('Форма 1'!$I240*VLOOKUP('Форма 1'!$G240,'Предельники 2022'!$B$4:$X$28,'Форма 1'!X$7),2),"")</f>
        <v/>
      </c>
      <c r="F240" s="53" t="str">
        <f>IF(ISNUMBER('Форма 1'!Y240),ROUND('Форма 1'!$I240*VLOOKUP('Форма 1'!$G240,'Предельники 2022'!$B$4:$X$28,'Форма 1'!Y$7),2),"")</f>
        <v/>
      </c>
      <c r="G240" s="53" t="str">
        <f>IF(ISNUMBER('Форма 1'!Z240),ROUND('Форма 1'!$I240*VLOOKUP('Форма 1'!$G240,'Предельники 2022'!$B$4:$X$28,'Форма 1'!Z$7),2),"")</f>
        <v/>
      </c>
      <c r="H240" s="53" t="str">
        <f>IF(ISNUMBER('Форма 1'!AA240),ROUND('Форма 1'!$I240*VLOOKUP('Форма 1'!$G240,'Предельники 2022'!$B$4:$X$28,'Форма 1'!AA$7),2),"")</f>
        <v/>
      </c>
      <c r="I240" s="53" t="str">
        <f>IF(ISNUMBER('Форма 1'!AB240),ROUND('Форма 1'!$I240*VLOOKUP('Форма 1'!$G240,'Предельники 2022'!$B$4:$X$28,'Форма 1'!AB$7),2),"")</f>
        <v/>
      </c>
      <c r="J240" s="53" t="str">
        <f>IF(ISNUMBER('Форма 1'!AC240),ROUND('Форма 1'!$I240*VLOOKUP('Форма 1'!$G240,'Предельники 2022'!$B$4:$X$28,'Форма 1'!AC$7),2),"")</f>
        <v/>
      </c>
      <c r="K240" s="53" t="str">
        <f>IF(ISNUMBER('Форма 1'!AD240),ROUND('Форма 1'!$I240*VLOOKUP('Форма 1'!$G240,'Предельники 2022'!$B$4:$X$28,'Форма 1'!AD$7),2),"")</f>
        <v/>
      </c>
      <c r="L240" s="54" t="str">
        <f>IF(ISBLANK('Форма 1'!AE240),"",'Форма 1'!AE240)</f>
        <v/>
      </c>
      <c r="M240" s="55" t="str">
        <f>IF(ISBLANK('Форма 1'!AF240),"",'Форма 1'!AF240)</f>
        <v/>
      </c>
      <c r="N240" s="53">
        <f>IF(ISNUMBER('Форма 1'!AG240),ROUND('Форма 1'!$I240*VLOOKUP('Форма 1'!$G240,'Предельники 2022'!$B$4:$X$28,'Форма 1'!AG$7),2),"")</f>
        <v>4215669.16</v>
      </c>
      <c r="O240" s="53" t="str">
        <f>IF(ISNUMBER('Форма 1'!$AH240),ROUND('Форма 1'!$I240*VLOOKUP('Форма 1'!$G240,'Предельники 2022'!$B$4:$X$28,'Форма 1'!$AH$7,0),2),"")</f>
        <v/>
      </c>
      <c r="P240" s="53" t="str">
        <f>IF(ISNUMBER('Форма 1'!$AI240),ROUND('Форма 1'!$I240*VLOOKUP('Форма 1'!$G240,'Предельники 2022'!$B$4:$X$28,'Форма 1'!$AI$7,0),2),"")</f>
        <v/>
      </c>
      <c r="Q240" s="53" t="str">
        <f>IF(ISNUMBER('Форма 1'!$AJ240),ROUND('Форма 1'!$I240*VLOOKUP('Форма 1'!$G240,'Предельники 2022'!$B$4:$X$28,'Форма 1'!$AJ$7,0),2),"")</f>
        <v/>
      </c>
      <c r="R240" s="53" t="str">
        <f>IF(ISNUMBER('Форма 1'!AK240),ROUND('Форма 1'!$I240*VLOOKUP('Форма 1'!$G240,'Предельники 2022'!$B$4:$X$28,'Форма 1'!AK$7),2),"")</f>
        <v/>
      </c>
      <c r="S240" s="55" t="str">
        <f t="shared" si="27"/>
        <v/>
      </c>
      <c r="T240" s="55" t="str">
        <f>IF(ISNUMBER('Форма 1'!AL240),INDEX('Предельники 2022'!$C$4:$X$28,MATCH('Форма 1'!$H240,'Предельники 2022'!$B$4:$B$28,0),MATCH(T$5,'Предельники 2022'!$C$3:$X$3,0)),"")</f>
        <v/>
      </c>
      <c r="U240" s="55" t="str">
        <f>IF(ISNUMBER('Форма 1'!AM240),INDEX('Предельники 2022'!$C$4:$X$28,MATCH('Форма 1'!$H240,'Предельники 2022'!$B$4:$B$28,0),MATCH(U$5,'Предельники 2022'!$C$3:$X$3,0)),"")</f>
        <v/>
      </c>
      <c r="V240" s="55" t="str">
        <f>IF(ISNUMBER('Форма 1'!AN240),INDEX('Предельники 2022'!$C$4:$X$28,MATCH('Форма 1'!$H240,'Предельники 2022'!$B$4:$B$28,0),MATCH(V$5,'Предельники 2022'!$C$3:$X$3,0)),"")</f>
        <v/>
      </c>
      <c r="W240" s="55" t="str">
        <f>IF(ISNUMBER('Форма 1'!AO240),INDEX('Предельники 2022'!$C$4:$X$28,MATCH('Форма 1'!$H240,'Предельники 2022'!$B$4:$B$28,0),MATCH(W$5,'Предельники 2022'!$C$3:$X$3,0)),"")</f>
        <v/>
      </c>
      <c r="X240" s="53" t="str">
        <f>IF(ISNUMBER('Форма 1'!AP240),ROUND('Форма 1'!$I240*VLOOKUP('Форма 1'!$G240,'Предельники 2022'!$B$4:$X$28,'Форма 1'!AP$7),2),"")</f>
        <v/>
      </c>
      <c r="Y240" s="53" t="str">
        <f>IF(ISNUMBER('Форма 1'!AQ240),ROUND('Форма 1'!$I240*VLOOKUP('Форма 1'!$G240,'Предельники 2022'!$B$4:$X$28,'Форма 1'!AQ$7),2),"")</f>
        <v/>
      </c>
      <c r="Z240" s="53" t="str">
        <f>IF(ISNUMBER('Форма 1'!AR240),ROUND('Форма 1'!$I240*VLOOKUP('Форма 1'!$G240,'Предельники 2022'!$B$4:$X$28,'Форма 1'!AR$7),2),"")</f>
        <v/>
      </c>
      <c r="AA240" s="55"/>
    </row>
    <row r="241" spans="1:27" x14ac:dyDescent="0.25">
      <c r="A241" s="52">
        <f t="shared" si="29"/>
        <v>3</v>
      </c>
      <c r="B241" s="94" t="str">
        <f>IF(ISBLANK('Форма 1'!B241),"",'Форма 1'!B241)</f>
        <v>Александровский муниципальный округ Пермского края</v>
      </c>
      <c r="C241" s="161" t="str">
        <f>IF(ISBLANK('Форма 1'!C241),"",'Форма 1'!C241)</f>
        <v>г. Александровск, ул. Кирова, д. 18</v>
      </c>
      <c r="D241" s="51">
        <f>IF(ISBLANK(C241),"Введите адрес",IF(C241='Форма 1'!C241,SUM(E241:K241,M241:S241,X241:AA241),"Ошибка в адресе!"))</f>
        <v>6655910.25</v>
      </c>
      <c r="E241" s="53" t="str">
        <f>IF(ISNUMBER('Форма 1'!X241),ROUND('Форма 1'!$I241*VLOOKUP('Форма 1'!$G241,'Предельники 2022'!$B$4:$X$28,'Форма 1'!X$7),2),"")</f>
        <v/>
      </c>
      <c r="F241" s="53">
        <f>IF(ISNUMBER('Форма 1'!Y241),ROUND('Форма 1'!$I241*VLOOKUP('Форма 1'!$G241,'Предельники 2022'!$B$4:$X$28,'Форма 1'!Y$7),2),"")</f>
        <v>3666316.38</v>
      </c>
      <c r="G241" s="53" t="str">
        <f>IF(ISNUMBER('Форма 1'!Z241),ROUND('Форма 1'!$I241*VLOOKUP('Форма 1'!$G241,'Предельники 2022'!$B$4:$X$28,'Форма 1'!Z$7),2),"")</f>
        <v/>
      </c>
      <c r="H241" s="53">
        <f>IF(ISNUMBER('Форма 1'!AA241),ROUND('Форма 1'!$I241*VLOOKUP('Форма 1'!$G241,'Предельники 2022'!$B$4:$X$28,'Форма 1'!AA$7),2),"")</f>
        <v>164898.95000000001</v>
      </c>
      <c r="I241" s="53" t="str">
        <f>IF(ISNUMBER('Форма 1'!AB241),ROUND('Форма 1'!$I241*VLOOKUP('Форма 1'!$G241,'Предельники 2022'!$B$4:$X$28,'Форма 1'!AB$7),2),"")</f>
        <v/>
      </c>
      <c r="J241" s="53">
        <f>IF(ISNUMBER('Форма 1'!AC241),ROUND('Форма 1'!$I241*VLOOKUP('Форма 1'!$G241,'Предельники 2022'!$B$4:$X$28,'Форма 1'!AC$7),2),"")</f>
        <v>281377.03000000003</v>
      </c>
      <c r="K241" s="53" t="str">
        <f>IF(ISNUMBER('Форма 1'!AD241),ROUND('Форма 1'!$I241*VLOOKUP('Форма 1'!$G241,'Предельники 2022'!$B$4:$X$28,'Форма 1'!AD$7),2),"")</f>
        <v/>
      </c>
      <c r="L241" s="54" t="str">
        <f>IF(ISBLANK('Форма 1'!AE241),"",'Форма 1'!AE241)</f>
        <v/>
      </c>
      <c r="M241" s="55" t="str">
        <f>IF(ISBLANK('Форма 1'!AF241),"",'Форма 1'!AF241)</f>
        <v/>
      </c>
      <c r="N241" s="53" t="str">
        <f>IF(ISNUMBER('Форма 1'!AG241),ROUND('Форма 1'!$I241*VLOOKUP('Форма 1'!$G241,'Предельники 2022'!$B$4:$X$28,'Форма 1'!AG$7),2),"")</f>
        <v/>
      </c>
      <c r="O241" s="53">
        <f>IF(ISNUMBER('Форма 1'!$AH241),ROUND('Форма 1'!$I241*VLOOKUP('Форма 1'!$G241,'Предельники 2022'!$B$4:$X$28,'Форма 1'!$AH$7,0),2),"")</f>
        <v>2543317.89</v>
      </c>
      <c r="P241" s="53" t="str">
        <f>IF(ISNUMBER('Форма 1'!$AI241),ROUND('Форма 1'!$I241*VLOOKUP('Форма 1'!$G241,'Предельники 2022'!$B$4:$X$28,'Форма 1'!$AI$7,0),2),"")</f>
        <v/>
      </c>
      <c r="Q241" s="53" t="str">
        <f>IF(ISNUMBER('Форма 1'!$AJ241),ROUND('Форма 1'!$I241*VLOOKUP('Форма 1'!$G241,'Предельники 2022'!$B$4:$X$28,'Форма 1'!$AJ$7,0),2),"")</f>
        <v/>
      </c>
      <c r="R241" s="53" t="str">
        <f>IF(ISNUMBER('Форма 1'!AK241),ROUND('Форма 1'!$I241*VLOOKUP('Форма 1'!$G241,'Предельники 2022'!$B$4:$X$28,'Форма 1'!AK$7),2),"")</f>
        <v/>
      </c>
      <c r="S241" s="55" t="str">
        <f t="shared" si="27"/>
        <v/>
      </c>
      <c r="T241" s="55" t="str">
        <f>IF(ISNUMBER('Форма 1'!AL241),INDEX('Предельники 2022'!$C$4:$X$28,MATCH('Форма 1'!$H241,'Предельники 2022'!$B$4:$B$28,0),MATCH(T$5,'Предельники 2022'!$C$3:$X$3,0)),"")</f>
        <v/>
      </c>
      <c r="U241" s="55" t="str">
        <f>IF(ISNUMBER('Форма 1'!AM241),INDEX('Предельники 2022'!$C$4:$X$28,MATCH('Форма 1'!$H241,'Предельники 2022'!$B$4:$B$28,0),MATCH(U$5,'Предельники 2022'!$C$3:$X$3,0)),"")</f>
        <v/>
      </c>
      <c r="V241" s="55" t="str">
        <f>IF(ISNUMBER('Форма 1'!AN241),INDEX('Предельники 2022'!$C$4:$X$28,MATCH('Форма 1'!$H241,'Предельники 2022'!$B$4:$B$28,0),MATCH(V$5,'Предельники 2022'!$C$3:$X$3,0)),"")</f>
        <v/>
      </c>
      <c r="W241" s="55" t="str">
        <f>IF(ISNUMBER('Форма 1'!AO241),INDEX('Предельники 2022'!$C$4:$X$28,MATCH('Форма 1'!$H241,'Предельники 2022'!$B$4:$B$28,0),MATCH(W$5,'Предельники 2022'!$C$3:$X$3,0)),"")</f>
        <v/>
      </c>
      <c r="X241" s="53" t="str">
        <f>IF(ISNUMBER('Форма 1'!AP241),ROUND('Форма 1'!$I241*VLOOKUP('Форма 1'!$G241,'Предельники 2022'!$B$4:$X$28,'Форма 1'!AP$7),2),"")</f>
        <v/>
      </c>
      <c r="Y241" s="53" t="str">
        <f>IF(ISNUMBER('Форма 1'!AQ241),ROUND('Форма 1'!$I241*VLOOKUP('Форма 1'!$G241,'Предельники 2022'!$B$4:$X$28,'Форма 1'!AQ$7),2),"")</f>
        <v/>
      </c>
      <c r="Z241" s="53" t="str">
        <f>IF(ISNUMBER('Форма 1'!AR241),ROUND('Форма 1'!$I241*VLOOKUP('Форма 1'!$G241,'Предельники 2022'!$B$4:$X$28,'Форма 1'!AR$7),2),"")</f>
        <v/>
      </c>
      <c r="AA241" s="55"/>
    </row>
    <row r="242" spans="1:27" x14ac:dyDescent="0.25">
      <c r="A242" s="52">
        <f t="shared" si="29"/>
        <v>4</v>
      </c>
      <c r="B242" s="94" t="str">
        <f>IF(ISBLANK('Форма 1'!B242),"",'Форма 1'!B242)</f>
        <v>Александровский муниципальный округ Пермского края</v>
      </c>
      <c r="C242" s="161" t="str">
        <f>IF(ISBLANK('Форма 1'!C242),"",'Форма 1'!C242)</f>
        <v>п. Яйва, ул. 6-ой Пятилетки, д. 13</v>
      </c>
      <c r="D242" s="51">
        <f>IF(ISBLANK(C242),"Введите адрес",IF(C242='Форма 1'!C242,SUM(E242:K242,M242:S242,X242:AA242),"Ошибка в адресе!"))</f>
        <v>5119453.13</v>
      </c>
      <c r="E242" s="53" t="str">
        <f>IF(ISNUMBER('Форма 1'!X242),ROUND('Форма 1'!$I242*VLOOKUP('Форма 1'!$G242,'Предельники 2022'!$B$4:$X$28,'Форма 1'!X$7),2),"")</f>
        <v/>
      </c>
      <c r="F242" s="53">
        <f>IF(ISNUMBER('Форма 1'!Y242),ROUND('Форма 1'!$I242*VLOOKUP('Форма 1'!$G242,'Предельники 2022'!$B$4:$X$28,'Форма 1'!Y$7),2),"")</f>
        <v>5119453.13</v>
      </c>
      <c r="G242" s="53" t="str">
        <f>IF(ISNUMBER('Форма 1'!Z242),ROUND('Форма 1'!$I242*VLOOKUP('Форма 1'!$G242,'Предельники 2022'!$B$4:$X$28,'Форма 1'!Z$7),2),"")</f>
        <v/>
      </c>
      <c r="H242" s="53" t="str">
        <f>IF(ISNUMBER('Форма 1'!AA242),ROUND('Форма 1'!$I242*VLOOKUP('Форма 1'!$G242,'Предельники 2022'!$B$4:$X$28,'Форма 1'!AA$7),2),"")</f>
        <v/>
      </c>
      <c r="I242" s="53" t="str">
        <f>IF(ISNUMBER('Форма 1'!AB242),ROUND('Форма 1'!$I242*VLOOKUP('Форма 1'!$G242,'Предельники 2022'!$B$4:$X$28,'Форма 1'!AB$7),2),"")</f>
        <v/>
      </c>
      <c r="J242" s="53" t="str">
        <f>IF(ISNUMBER('Форма 1'!AC242),ROUND('Форма 1'!$I242*VLOOKUP('Форма 1'!$G242,'Предельники 2022'!$B$4:$X$28,'Форма 1'!AC$7),2),"")</f>
        <v/>
      </c>
      <c r="K242" s="53" t="str">
        <f>IF(ISNUMBER('Форма 1'!AD242),ROUND('Форма 1'!$I242*VLOOKUP('Форма 1'!$G242,'Предельники 2022'!$B$4:$X$28,'Форма 1'!AD$7),2),"")</f>
        <v/>
      </c>
      <c r="L242" s="54" t="str">
        <f>IF(ISBLANK('Форма 1'!AE242),"",'Форма 1'!AE242)</f>
        <v/>
      </c>
      <c r="M242" s="55" t="str">
        <f>IF(ISBLANK('Форма 1'!AF242),"",'Форма 1'!AF242)</f>
        <v/>
      </c>
      <c r="N242" s="53" t="str">
        <f>IF(ISNUMBER('Форма 1'!AG242),ROUND('Форма 1'!$I242*VLOOKUP('Форма 1'!$G242,'Предельники 2022'!$B$4:$X$28,'Форма 1'!AG$7),2),"")</f>
        <v/>
      </c>
      <c r="O242" s="53" t="str">
        <f>IF(ISNUMBER('Форма 1'!$AH242),ROUND('Форма 1'!$I242*VLOOKUP('Форма 1'!$G242,'Предельники 2022'!$B$4:$X$28,'Форма 1'!$AH$7,0),2),"")</f>
        <v/>
      </c>
      <c r="P242" s="53" t="str">
        <f>IF(ISNUMBER('Форма 1'!$AI242),ROUND('Форма 1'!$I242*VLOOKUP('Форма 1'!$G242,'Предельники 2022'!$B$4:$X$28,'Форма 1'!$AI$7,0),2),"")</f>
        <v/>
      </c>
      <c r="Q242" s="53" t="str">
        <f>IF(ISNUMBER('Форма 1'!$AJ242),ROUND('Форма 1'!$I242*VLOOKUP('Форма 1'!$G242,'Предельники 2022'!$B$4:$X$28,'Форма 1'!$AJ$7,0),2),"")</f>
        <v/>
      </c>
      <c r="R242" s="53" t="str">
        <f>IF(ISNUMBER('Форма 1'!AK242),ROUND('Форма 1'!$I242*VLOOKUP('Форма 1'!$G242,'Предельники 2022'!$B$4:$X$28,'Форма 1'!AK$7),2),"")</f>
        <v/>
      </c>
      <c r="S242" s="55" t="str">
        <f t="shared" si="27"/>
        <v/>
      </c>
      <c r="T242" s="55" t="str">
        <f>IF(ISNUMBER('Форма 1'!AL242),INDEX('Предельники 2022'!$C$4:$X$28,MATCH('Форма 1'!$H242,'Предельники 2022'!$B$4:$B$28,0),MATCH(T$5,'Предельники 2022'!$C$3:$X$3,0)),"")</f>
        <v/>
      </c>
      <c r="U242" s="55" t="str">
        <f>IF(ISNUMBER('Форма 1'!AM242),INDEX('Предельники 2022'!$C$4:$X$28,MATCH('Форма 1'!$H242,'Предельники 2022'!$B$4:$B$28,0),MATCH(U$5,'Предельники 2022'!$C$3:$X$3,0)),"")</f>
        <v/>
      </c>
      <c r="V242" s="55" t="str">
        <f>IF(ISNUMBER('Форма 1'!AN242),INDEX('Предельники 2022'!$C$4:$X$28,MATCH('Форма 1'!$H242,'Предельники 2022'!$B$4:$B$28,0),MATCH(V$5,'Предельники 2022'!$C$3:$X$3,0)),"")</f>
        <v/>
      </c>
      <c r="W242" s="55" t="str">
        <f>IF(ISNUMBER('Форма 1'!AO242),INDEX('Предельники 2022'!$C$4:$X$28,MATCH('Форма 1'!$H242,'Предельники 2022'!$B$4:$B$28,0),MATCH(W$5,'Предельники 2022'!$C$3:$X$3,0)),"")</f>
        <v/>
      </c>
      <c r="X242" s="53" t="str">
        <f>IF(ISNUMBER('Форма 1'!AP242),ROUND('Форма 1'!$I242*VLOOKUP('Форма 1'!$G242,'Предельники 2022'!$B$4:$X$28,'Форма 1'!AP$7),2),"")</f>
        <v/>
      </c>
      <c r="Y242" s="53" t="str">
        <f>IF(ISNUMBER('Форма 1'!AQ242),ROUND('Форма 1'!$I242*VLOOKUP('Форма 1'!$G242,'Предельники 2022'!$B$4:$X$28,'Форма 1'!AQ$7),2),"")</f>
        <v/>
      </c>
      <c r="Z242" s="53" t="str">
        <f>IF(ISNUMBER('Форма 1'!AR242),ROUND('Форма 1'!$I242*VLOOKUP('Форма 1'!$G242,'Предельники 2022'!$B$4:$X$28,'Форма 1'!AR$7),2),"")</f>
        <v/>
      </c>
      <c r="AA242" s="55"/>
    </row>
    <row r="243" spans="1:27" x14ac:dyDescent="0.25">
      <c r="A243" s="52">
        <f t="shared" si="29"/>
        <v>5</v>
      </c>
      <c r="B243" s="94" t="str">
        <f>IF(ISBLANK('Форма 1'!B243),"",'Форма 1'!B243)</f>
        <v>Александровский муниципальный округ Пермского края</v>
      </c>
      <c r="C243" s="161" t="str">
        <f>IF(ISBLANK('Форма 1'!C243),"",'Форма 1'!C243)</f>
        <v>п. Яйва, ул. 6-ой Пятилетки, д. 14</v>
      </c>
      <c r="D243" s="51">
        <f>IF(ISBLANK(C243),"Введите адрес",IF(C243='Форма 1'!C243,SUM(E243:K243,M243:S243,X243:AA243),"Ошибка в адресе!"))</f>
        <v>3975680.86</v>
      </c>
      <c r="E243" s="53" t="str">
        <f>IF(ISNUMBER('Форма 1'!X243),ROUND('Форма 1'!$I243*VLOOKUP('Форма 1'!$G243,'Предельники 2022'!$B$4:$X$28,'Форма 1'!X$7),2),"")</f>
        <v/>
      </c>
      <c r="F243" s="53">
        <f>IF(ISNUMBER('Форма 1'!Y243),ROUND('Форма 1'!$I243*VLOOKUP('Форма 1'!$G243,'Предельники 2022'!$B$4:$X$28,'Форма 1'!Y$7),2),"")</f>
        <v>3026288.69</v>
      </c>
      <c r="G243" s="53" t="str">
        <f>IF(ISNUMBER('Форма 1'!Z243),ROUND('Форма 1'!$I243*VLOOKUP('Форма 1'!$G243,'Предельники 2022'!$B$4:$X$28,'Форма 1'!Z$7),2),"")</f>
        <v/>
      </c>
      <c r="H243" s="53">
        <f>IF(ISNUMBER('Форма 1'!AA243),ROUND('Форма 1'!$I243*VLOOKUP('Форма 1'!$G243,'Предельники 2022'!$B$4:$X$28,'Форма 1'!AA$7),2),"")</f>
        <v>395493.9</v>
      </c>
      <c r="I243" s="53" t="str">
        <f>IF(ISNUMBER('Форма 1'!AB243),ROUND('Форма 1'!$I243*VLOOKUP('Форма 1'!$G243,'Предельники 2022'!$B$4:$X$28,'Форма 1'!AB$7),2),"")</f>
        <v/>
      </c>
      <c r="J243" s="53">
        <f>IF(ISNUMBER('Форма 1'!AC243),ROUND('Форма 1'!$I243*VLOOKUP('Форма 1'!$G243,'Предельники 2022'!$B$4:$X$28,'Форма 1'!AC$7),2),"")</f>
        <v>553898.27</v>
      </c>
      <c r="K243" s="53" t="str">
        <f>IF(ISNUMBER('Форма 1'!AD243),ROUND('Форма 1'!$I243*VLOOKUP('Форма 1'!$G243,'Предельники 2022'!$B$4:$X$28,'Форма 1'!AD$7),2),"")</f>
        <v/>
      </c>
      <c r="L243" s="54" t="str">
        <f>IF(ISBLANK('Форма 1'!AE243),"",'Форма 1'!AE243)</f>
        <v/>
      </c>
      <c r="M243" s="55" t="str">
        <f>IF(ISBLANK('Форма 1'!AF243),"",'Форма 1'!AF243)</f>
        <v/>
      </c>
      <c r="N243" s="53" t="str">
        <f>IF(ISNUMBER('Форма 1'!AG243),ROUND('Форма 1'!$I243*VLOOKUP('Форма 1'!$G243,'Предельники 2022'!$B$4:$X$28,'Форма 1'!AG$7),2),"")</f>
        <v/>
      </c>
      <c r="O243" s="53" t="str">
        <f>IF(ISNUMBER('Форма 1'!$AH243),ROUND('Форма 1'!$I243*VLOOKUP('Форма 1'!$G243,'Предельники 2022'!$B$4:$X$28,'Форма 1'!$AH$7,0),2),"")</f>
        <v/>
      </c>
      <c r="P243" s="53" t="str">
        <f>IF(ISNUMBER('Форма 1'!$AI243),ROUND('Форма 1'!$I243*VLOOKUP('Форма 1'!$G243,'Предельники 2022'!$B$4:$X$28,'Форма 1'!$AI$7,0),2),"")</f>
        <v/>
      </c>
      <c r="Q243" s="53" t="str">
        <f>IF(ISNUMBER('Форма 1'!$AJ243),ROUND('Форма 1'!$I243*VLOOKUP('Форма 1'!$G243,'Предельники 2022'!$B$4:$X$28,'Форма 1'!$AJ$7,0),2),"")</f>
        <v/>
      </c>
      <c r="R243" s="53" t="str">
        <f>IF(ISNUMBER('Форма 1'!AK243),ROUND('Форма 1'!$I243*VLOOKUP('Форма 1'!$G243,'Предельники 2022'!$B$4:$X$28,'Форма 1'!AK$7),2),"")</f>
        <v/>
      </c>
      <c r="S243" s="55" t="str">
        <f t="shared" si="27"/>
        <v/>
      </c>
      <c r="T243" s="55" t="str">
        <f>IF(ISNUMBER('Форма 1'!AL243),INDEX('Предельники 2022'!$C$4:$X$28,MATCH('Форма 1'!$H243,'Предельники 2022'!$B$4:$B$28,0),MATCH(T$5,'Предельники 2022'!$C$3:$X$3,0)),"")</f>
        <v/>
      </c>
      <c r="U243" s="55" t="str">
        <f>IF(ISNUMBER('Форма 1'!AM243),INDEX('Предельники 2022'!$C$4:$X$28,MATCH('Форма 1'!$H243,'Предельники 2022'!$B$4:$B$28,0),MATCH(U$5,'Предельники 2022'!$C$3:$X$3,0)),"")</f>
        <v/>
      </c>
      <c r="V243" s="55" t="str">
        <f>IF(ISNUMBER('Форма 1'!AN243),INDEX('Предельники 2022'!$C$4:$X$28,MATCH('Форма 1'!$H243,'Предельники 2022'!$B$4:$B$28,0),MATCH(V$5,'Предельники 2022'!$C$3:$X$3,0)),"")</f>
        <v/>
      </c>
      <c r="W243" s="55" t="str">
        <f>IF(ISNUMBER('Форма 1'!AO243),INDEX('Предельники 2022'!$C$4:$X$28,MATCH('Форма 1'!$H243,'Предельники 2022'!$B$4:$B$28,0),MATCH(W$5,'Предельники 2022'!$C$3:$X$3,0)),"")</f>
        <v/>
      </c>
      <c r="X243" s="53" t="str">
        <f>IF(ISNUMBER('Форма 1'!AP243),ROUND('Форма 1'!$I243*VLOOKUP('Форма 1'!$G243,'Предельники 2022'!$B$4:$X$28,'Форма 1'!AP$7),2),"")</f>
        <v/>
      </c>
      <c r="Y243" s="53" t="str">
        <f>IF(ISNUMBER('Форма 1'!AQ243),ROUND('Форма 1'!$I243*VLOOKUP('Форма 1'!$G243,'Предельники 2022'!$B$4:$X$28,'Форма 1'!AQ$7),2),"")</f>
        <v/>
      </c>
      <c r="Z243" s="53" t="str">
        <f>IF(ISNUMBER('Форма 1'!AR243),ROUND('Форма 1'!$I243*VLOOKUP('Форма 1'!$G243,'Предельники 2022'!$B$4:$X$28,'Форма 1'!AR$7),2),"")</f>
        <v/>
      </c>
      <c r="AA243" s="55"/>
    </row>
    <row r="244" spans="1:27" x14ac:dyDescent="0.25">
      <c r="A244" s="52">
        <f t="shared" si="29"/>
        <v>6</v>
      </c>
      <c r="B244" s="94" t="str">
        <f>IF(ISBLANK('Форма 1'!B244),"",'Форма 1'!B244)</f>
        <v>Александровский муниципальный округ Пермского края</v>
      </c>
      <c r="C244" s="161" t="str">
        <f>IF(ISBLANK('Форма 1'!C244),"",'Форма 1'!C244)</f>
        <v>п. Яйва, ул. 6-ой Пятилетки, д. 21</v>
      </c>
      <c r="D244" s="51">
        <f>IF(ISBLANK(C244),"Введите адрес",IF(C244='Форма 1'!C244,SUM(E244:K244,M244:S244,X244:AA244),"Ошибка в адресе!"))</f>
        <v>30246173.289999999</v>
      </c>
      <c r="E244" s="53" t="str">
        <f>IF(ISNUMBER('Форма 1'!X244),ROUND('Форма 1'!$I244*VLOOKUP('Форма 1'!$G244,'Предельники 2022'!$B$4:$X$28,'Форма 1'!X$7),2),"")</f>
        <v/>
      </c>
      <c r="F244" s="53">
        <f>IF(ISNUMBER('Форма 1'!Y244),ROUND('Форма 1'!$I244*VLOOKUP('Форма 1'!$G244,'Предельники 2022'!$B$4:$X$28,'Форма 1'!Y$7),2),"")</f>
        <v>9681646.1199999992</v>
      </c>
      <c r="G244" s="53" t="str">
        <f>IF(ISNUMBER('Форма 1'!Z244),ROUND('Форма 1'!$I244*VLOOKUP('Форма 1'!$G244,'Предельники 2022'!$B$4:$X$28,'Форма 1'!Z$7),2),"")</f>
        <v/>
      </c>
      <c r="H244" s="53">
        <f>IF(ISNUMBER('Форма 1'!AA244),ROUND('Форма 1'!$I244*VLOOKUP('Форма 1'!$G244,'Предельники 2022'!$B$4:$X$28,'Форма 1'!AA$7),2),"")</f>
        <v>1265256.69</v>
      </c>
      <c r="I244" s="53" t="str">
        <f>IF(ISNUMBER('Форма 1'!AB244),ROUND('Форма 1'!$I244*VLOOKUP('Форма 1'!$G244,'Предельники 2022'!$B$4:$X$28,'Форма 1'!AB$7),2),"")</f>
        <v/>
      </c>
      <c r="J244" s="53">
        <f>IF(ISNUMBER('Форма 1'!AC244),ROUND('Форма 1'!$I244*VLOOKUP('Форма 1'!$G244,'Предельники 2022'!$B$4:$X$28,'Форма 1'!AC$7),2),"")</f>
        <v>1772020.99</v>
      </c>
      <c r="K244" s="53" t="str">
        <f>IF(ISNUMBER('Форма 1'!AD244),ROUND('Форма 1'!$I244*VLOOKUP('Форма 1'!$G244,'Предельники 2022'!$B$4:$X$28,'Форма 1'!AD$7),2),"")</f>
        <v/>
      </c>
      <c r="L244" s="54" t="str">
        <f>IF(ISBLANK('Форма 1'!AE244),"",'Форма 1'!AE244)</f>
        <v/>
      </c>
      <c r="M244" s="55" t="str">
        <f>IF(ISBLANK('Форма 1'!AF244),"",'Форма 1'!AF244)</f>
        <v/>
      </c>
      <c r="N244" s="53">
        <f>IF(ISNUMBER('Форма 1'!AG244),ROUND('Форма 1'!$I244*VLOOKUP('Форма 1'!$G244,'Предельники 2022'!$B$4:$X$28,'Форма 1'!AG$7),2),"")</f>
        <v>17527249.489999998</v>
      </c>
      <c r="O244" s="53" t="str">
        <f>IF(ISNUMBER('Форма 1'!$AH244),ROUND('Форма 1'!$I244*VLOOKUP('Форма 1'!$G244,'Предельники 2022'!$B$4:$X$28,'Форма 1'!$AH$7,0),2),"")</f>
        <v/>
      </c>
      <c r="P244" s="53" t="str">
        <f>IF(ISNUMBER('Форма 1'!$AI244),ROUND('Форма 1'!$I244*VLOOKUP('Форма 1'!$G244,'Предельники 2022'!$B$4:$X$28,'Форма 1'!$AI$7,0),2),"")</f>
        <v/>
      </c>
      <c r="Q244" s="53" t="str">
        <f>IF(ISNUMBER('Форма 1'!$AJ244),ROUND('Форма 1'!$I244*VLOOKUP('Форма 1'!$G244,'Предельники 2022'!$B$4:$X$28,'Форма 1'!$AJ$7,0),2),"")</f>
        <v/>
      </c>
      <c r="R244" s="53" t="str">
        <f>IF(ISNUMBER('Форма 1'!AK244),ROUND('Форма 1'!$I244*VLOOKUP('Форма 1'!$G244,'Предельники 2022'!$B$4:$X$28,'Форма 1'!AK$7),2),"")</f>
        <v/>
      </c>
      <c r="S244" s="55" t="str">
        <f t="shared" si="27"/>
        <v/>
      </c>
      <c r="T244" s="55" t="str">
        <f>IF(ISNUMBER('Форма 1'!AL244),INDEX('Предельники 2022'!$C$4:$X$28,MATCH('Форма 1'!$H244,'Предельники 2022'!$B$4:$B$28,0),MATCH(T$5,'Предельники 2022'!$C$3:$X$3,0)),"")</f>
        <v/>
      </c>
      <c r="U244" s="55" t="str">
        <f>IF(ISNUMBER('Форма 1'!AM244),INDEX('Предельники 2022'!$C$4:$X$28,MATCH('Форма 1'!$H244,'Предельники 2022'!$B$4:$B$28,0),MATCH(U$5,'Предельники 2022'!$C$3:$X$3,0)),"")</f>
        <v/>
      </c>
      <c r="V244" s="55" t="str">
        <f>IF(ISNUMBER('Форма 1'!AN244),INDEX('Предельники 2022'!$C$4:$X$28,MATCH('Форма 1'!$H244,'Предельники 2022'!$B$4:$B$28,0),MATCH(V$5,'Предельники 2022'!$C$3:$X$3,0)),"")</f>
        <v/>
      </c>
      <c r="W244" s="55" t="str">
        <f>IF(ISNUMBER('Форма 1'!AO244),INDEX('Предельники 2022'!$C$4:$X$28,MATCH('Форма 1'!$H244,'Предельники 2022'!$B$4:$B$28,0),MATCH(W$5,'Предельники 2022'!$C$3:$X$3,0)),"")</f>
        <v/>
      </c>
      <c r="X244" s="53" t="str">
        <f>IF(ISNUMBER('Форма 1'!AP244),ROUND('Форма 1'!$I244*VLOOKUP('Форма 1'!$G244,'Предельники 2022'!$B$4:$X$28,'Форма 1'!AP$7),2),"")</f>
        <v/>
      </c>
      <c r="Y244" s="53" t="str">
        <f>IF(ISNUMBER('Форма 1'!AQ244),ROUND('Форма 1'!$I244*VLOOKUP('Форма 1'!$G244,'Предельники 2022'!$B$4:$X$28,'Форма 1'!AQ$7),2),"")</f>
        <v/>
      </c>
      <c r="Z244" s="53" t="str">
        <f>IF(ISNUMBER('Форма 1'!AR244),ROUND('Форма 1'!$I244*VLOOKUP('Форма 1'!$G244,'Предельники 2022'!$B$4:$X$28,'Форма 1'!AR$7),2),"")</f>
        <v/>
      </c>
      <c r="AA244" s="55"/>
    </row>
    <row r="245" spans="1:27" x14ac:dyDescent="0.25">
      <c r="A245" s="52">
        <f t="shared" si="29"/>
        <v>7</v>
      </c>
      <c r="B245" s="94" t="str">
        <f>IF(ISBLANK('Форма 1'!B245),"",'Форма 1'!B245)</f>
        <v>Александровский муниципальный округ Пермского края</v>
      </c>
      <c r="C245" s="161" t="str">
        <f>IF(ISBLANK('Форма 1'!C245),"",'Форма 1'!C245)</f>
        <v>п. Яйва, ул. Заводская, д. 50</v>
      </c>
      <c r="D245" s="51">
        <f>IF(ISBLANK(C245),"Введите адрес",IF(C245='Форма 1'!C245,SUM(E245:K245,M245:S245,X245:AA245),"Ошибка в адресе!"))</f>
        <v>6210392.0199999996</v>
      </c>
      <c r="E245" s="53" t="str">
        <f>IF(ISNUMBER('Форма 1'!X245),ROUND('Форма 1'!$I245*VLOOKUP('Форма 1'!$G245,'Предельники 2022'!$B$4:$X$28,'Форма 1'!X$7),2),"")</f>
        <v/>
      </c>
      <c r="F245" s="53" t="str">
        <f>IF(ISNUMBER('Форма 1'!Y245),ROUND('Форма 1'!$I245*VLOOKUP('Форма 1'!$G245,'Предельники 2022'!$B$4:$X$28,'Форма 1'!Y$7),2),"")</f>
        <v/>
      </c>
      <c r="G245" s="53" t="str">
        <f>IF(ISNUMBER('Форма 1'!Z245),ROUND('Форма 1'!$I245*VLOOKUP('Форма 1'!$G245,'Предельники 2022'!$B$4:$X$28,'Форма 1'!Z$7),2),"")</f>
        <v/>
      </c>
      <c r="H245" s="53" t="str">
        <f>IF(ISNUMBER('Форма 1'!AA245),ROUND('Форма 1'!$I245*VLOOKUP('Форма 1'!$G245,'Предельники 2022'!$B$4:$X$28,'Форма 1'!AA$7),2),"")</f>
        <v/>
      </c>
      <c r="I245" s="53" t="str">
        <f>IF(ISNUMBER('Форма 1'!AB245),ROUND('Форма 1'!$I245*VLOOKUP('Форма 1'!$G245,'Предельники 2022'!$B$4:$X$28,'Форма 1'!AB$7),2),"")</f>
        <v/>
      </c>
      <c r="J245" s="53" t="str">
        <f>IF(ISNUMBER('Форма 1'!AC245),ROUND('Форма 1'!$I245*VLOOKUP('Форма 1'!$G245,'Предельники 2022'!$B$4:$X$28,'Форма 1'!AC$7),2),"")</f>
        <v/>
      </c>
      <c r="K245" s="53" t="str">
        <f>IF(ISNUMBER('Форма 1'!AD245),ROUND('Форма 1'!$I245*VLOOKUP('Форма 1'!$G245,'Предельники 2022'!$B$4:$X$28,'Форма 1'!AD$7),2),"")</f>
        <v/>
      </c>
      <c r="L245" s="54" t="str">
        <f>IF(ISBLANK('Форма 1'!AE245),"",'Форма 1'!AE245)</f>
        <v/>
      </c>
      <c r="M245" s="55" t="str">
        <f>IF(ISBLANK('Форма 1'!AF245),"",'Форма 1'!AF245)</f>
        <v/>
      </c>
      <c r="N245" s="53">
        <f>IF(ISNUMBER('Форма 1'!AG245),ROUND('Форма 1'!$I245*VLOOKUP('Форма 1'!$G245,'Предельники 2022'!$B$4:$X$28,'Форма 1'!AG$7),2),"")</f>
        <v>6210392.0199999996</v>
      </c>
      <c r="O245" s="53" t="str">
        <f>IF(ISNUMBER('Форма 1'!$AH245),ROUND('Форма 1'!$I245*VLOOKUP('Форма 1'!$G245,'Предельники 2022'!$B$4:$X$28,'Форма 1'!$AH$7,0),2),"")</f>
        <v/>
      </c>
      <c r="P245" s="53" t="str">
        <f>IF(ISNUMBER('Форма 1'!$AI245),ROUND('Форма 1'!$I245*VLOOKUP('Форма 1'!$G245,'Предельники 2022'!$B$4:$X$28,'Форма 1'!$AI$7,0),2),"")</f>
        <v/>
      </c>
      <c r="Q245" s="53" t="str">
        <f>IF(ISNUMBER('Форма 1'!$AJ245),ROUND('Форма 1'!$I245*VLOOKUP('Форма 1'!$G245,'Предельники 2022'!$B$4:$X$28,'Форма 1'!$AJ$7,0),2),"")</f>
        <v/>
      </c>
      <c r="R245" s="53" t="str">
        <f>IF(ISNUMBER('Форма 1'!AK245),ROUND('Форма 1'!$I245*VLOOKUP('Форма 1'!$G245,'Предельники 2022'!$B$4:$X$28,'Форма 1'!AK$7),2),"")</f>
        <v/>
      </c>
      <c r="S245" s="55" t="str">
        <f t="shared" si="27"/>
        <v/>
      </c>
      <c r="T245" s="55" t="str">
        <f>IF(ISNUMBER('Форма 1'!AL245),INDEX('Предельники 2022'!$C$4:$X$28,MATCH('Форма 1'!$H245,'Предельники 2022'!$B$4:$B$28,0),MATCH(T$5,'Предельники 2022'!$C$3:$X$3,0)),"")</f>
        <v/>
      </c>
      <c r="U245" s="55" t="str">
        <f>IF(ISNUMBER('Форма 1'!AM245),INDEX('Предельники 2022'!$C$4:$X$28,MATCH('Форма 1'!$H245,'Предельники 2022'!$B$4:$B$28,0),MATCH(U$5,'Предельники 2022'!$C$3:$X$3,0)),"")</f>
        <v/>
      </c>
      <c r="V245" s="55" t="str">
        <f>IF(ISNUMBER('Форма 1'!AN245),INDEX('Предельники 2022'!$C$4:$X$28,MATCH('Форма 1'!$H245,'Предельники 2022'!$B$4:$B$28,0),MATCH(V$5,'Предельники 2022'!$C$3:$X$3,0)),"")</f>
        <v/>
      </c>
      <c r="W245" s="55" t="str">
        <f>IF(ISNUMBER('Форма 1'!AO245),INDEX('Предельники 2022'!$C$4:$X$28,MATCH('Форма 1'!$H245,'Предельники 2022'!$B$4:$B$28,0),MATCH(W$5,'Предельники 2022'!$C$3:$X$3,0)),"")</f>
        <v/>
      </c>
      <c r="X245" s="53" t="str">
        <f>IF(ISNUMBER('Форма 1'!AP245),ROUND('Форма 1'!$I245*VLOOKUP('Форма 1'!$G245,'Предельники 2022'!$B$4:$X$28,'Форма 1'!AP$7),2),"")</f>
        <v/>
      </c>
      <c r="Y245" s="53" t="str">
        <f>IF(ISNUMBER('Форма 1'!AQ245),ROUND('Форма 1'!$I245*VLOOKUP('Форма 1'!$G245,'Предельники 2022'!$B$4:$X$28,'Форма 1'!AQ$7),2),"")</f>
        <v/>
      </c>
      <c r="Z245" s="53" t="str">
        <f>IF(ISNUMBER('Форма 1'!AR245),ROUND('Форма 1'!$I245*VLOOKUP('Форма 1'!$G245,'Предельники 2022'!$B$4:$X$28,'Форма 1'!AR$7),2),"")</f>
        <v/>
      </c>
      <c r="AA245" s="55"/>
    </row>
    <row r="246" spans="1:27" ht="15.75" x14ac:dyDescent="0.25">
      <c r="A246" s="178">
        <f t="shared" si="29"/>
        <v>0</v>
      </c>
      <c r="B246" s="179" t="str">
        <f>IF(ISBLANK('Форма 1'!B246),"",'Форма 1'!B246)</f>
        <v/>
      </c>
      <c r="C246" s="38" t="str">
        <f>IF(ISBLANK('Форма 1'!C246),"",'Форма 1'!C246)</f>
        <v>Березовский муниципальный округ Пермского края</v>
      </c>
      <c r="D246" s="39">
        <f>IF(ISBLANK(C246),"Введите адрес",IF(C246='Форма 1'!C246,SUM(E246:K246,M246:S246,X246:AA246),"Ошибка в адресе!"))</f>
        <v>405248.09</v>
      </c>
      <c r="E246" s="39">
        <f>SUM(E247)</f>
        <v>0</v>
      </c>
      <c r="F246" s="39">
        <f t="shared" ref="F246:Z246" si="34">SUM(F247)</f>
        <v>0</v>
      </c>
      <c r="G246" s="39">
        <f t="shared" si="34"/>
        <v>0</v>
      </c>
      <c r="H246" s="39">
        <f t="shared" si="34"/>
        <v>0</v>
      </c>
      <c r="I246" s="39">
        <f t="shared" si="34"/>
        <v>0</v>
      </c>
      <c r="J246" s="39">
        <f t="shared" si="34"/>
        <v>0</v>
      </c>
      <c r="K246" s="39">
        <f t="shared" si="34"/>
        <v>0</v>
      </c>
      <c r="L246" s="145">
        <f t="shared" si="34"/>
        <v>0</v>
      </c>
      <c r="M246" s="39">
        <f t="shared" si="34"/>
        <v>0</v>
      </c>
      <c r="N246" s="39">
        <f t="shared" si="34"/>
        <v>0</v>
      </c>
      <c r="O246" s="39">
        <f t="shared" si="34"/>
        <v>0</v>
      </c>
      <c r="P246" s="39">
        <f t="shared" si="34"/>
        <v>0</v>
      </c>
      <c r="Q246" s="39">
        <f t="shared" si="34"/>
        <v>0</v>
      </c>
      <c r="R246" s="39">
        <f t="shared" si="34"/>
        <v>405248.09</v>
      </c>
      <c r="S246" s="39">
        <f t="shared" si="34"/>
        <v>0</v>
      </c>
      <c r="T246" s="39">
        <f t="shared" si="34"/>
        <v>0</v>
      </c>
      <c r="U246" s="39">
        <f t="shared" si="34"/>
        <v>0</v>
      </c>
      <c r="V246" s="39">
        <f t="shared" si="34"/>
        <v>0</v>
      </c>
      <c r="W246" s="39">
        <f t="shared" si="34"/>
        <v>0</v>
      </c>
      <c r="X246" s="39">
        <f t="shared" si="34"/>
        <v>0</v>
      </c>
      <c r="Y246" s="39">
        <f t="shared" si="34"/>
        <v>0</v>
      </c>
      <c r="Z246" s="39">
        <f t="shared" si="34"/>
        <v>0</v>
      </c>
      <c r="AA246" s="39"/>
    </row>
    <row r="247" spans="1:27" x14ac:dyDescent="0.25">
      <c r="A247" s="52">
        <f t="shared" si="29"/>
        <v>1</v>
      </c>
      <c r="B247" s="94" t="str">
        <f>IF(ISBLANK('Форма 1'!B247),"",'Форма 1'!B247)</f>
        <v>Березовский муниципальный округ Пермского края</v>
      </c>
      <c r="C247" s="161" t="str">
        <f>IF(ISBLANK('Форма 1'!C247),"",'Форма 1'!C247)</f>
        <v>с. Березовка, ул. Советская, д. 48</v>
      </c>
      <c r="D247" s="51">
        <f>IF(ISBLANK(C247),"Введите адрес",IF(C247='Форма 1'!C247,SUM(E247:K247,M247:S247,X247:AA247),"Ошибка в адресе!"))</f>
        <v>405248.09</v>
      </c>
      <c r="E247" s="53" t="str">
        <f>IF(ISNUMBER('Форма 1'!X247),ROUND('Форма 1'!$I247*VLOOKUP('Форма 1'!$G247,'Предельники 2022'!$B$4:$X$28,'Форма 1'!X$7),2),"")</f>
        <v/>
      </c>
      <c r="F247" s="53" t="str">
        <f>IF(ISNUMBER('Форма 1'!Y247),ROUND('Форма 1'!$I247*VLOOKUP('Форма 1'!$G247,'Предельники 2022'!$B$4:$X$28,'Форма 1'!Y$7),2),"")</f>
        <v/>
      </c>
      <c r="G247" s="53" t="str">
        <f>IF(ISNUMBER('Форма 1'!Z247),ROUND('Форма 1'!$I247*VLOOKUP('Форма 1'!$G247,'Предельники 2022'!$B$4:$X$28,'Форма 1'!Z$7),2),"")</f>
        <v/>
      </c>
      <c r="H247" s="53" t="str">
        <f>IF(ISNUMBER('Форма 1'!AA247),ROUND('Форма 1'!$I247*VLOOKUP('Форма 1'!$G247,'Предельники 2022'!$B$4:$X$28,'Форма 1'!AA$7),2),"")</f>
        <v/>
      </c>
      <c r="I247" s="53" t="str">
        <f>IF(ISNUMBER('Форма 1'!AB247),ROUND('Форма 1'!$I247*VLOOKUP('Форма 1'!$G247,'Предельники 2022'!$B$4:$X$28,'Форма 1'!AB$7),2),"")</f>
        <v/>
      </c>
      <c r="J247" s="53" t="str">
        <f>IF(ISNUMBER('Форма 1'!AC247),ROUND('Форма 1'!$I247*VLOOKUP('Форма 1'!$G247,'Предельники 2022'!$B$4:$X$28,'Форма 1'!AC$7),2),"")</f>
        <v/>
      </c>
      <c r="K247" s="53" t="str">
        <f>IF(ISNUMBER('Форма 1'!AD247),ROUND('Форма 1'!$I247*VLOOKUP('Форма 1'!$G247,'Предельники 2022'!$B$4:$X$28,'Форма 1'!AD$7),2),"")</f>
        <v/>
      </c>
      <c r="L247" s="54" t="str">
        <f>IF(ISBLANK('Форма 1'!AE247),"",'Форма 1'!AE247)</f>
        <v/>
      </c>
      <c r="M247" s="55" t="str">
        <f>IF(ISBLANK('Форма 1'!AF247),"",'Форма 1'!AF247)</f>
        <v/>
      </c>
      <c r="N247" s="53" t="str">
        <f>IF(ISNUMBER('Форма 1'!AG247),ROUND('Форма 1'!$I247*VLOOKUP('Форма 1'!$G247,'Предельники 2022'!$B$4:$X$28,'Форма 1'!AG$7),2),"")</f>
        <v/>
      </c>
      <c r="O247" s="53" t="str">
        <f>IF(ISNUMBER('Форма 1'!$AH247),ROUND('Форма 1'!$I247*VLOOKUP('Форма 1'!$G247,'Предельники 2022'!$B$4:$X$28,'Форма 1'!$AH$7,0),2),"")</f>
        <v/>
      </c>
      <c r="P247" s="53" t="str">
        <f>IF(ISNUMBER('Форма 1'!$AI247),ROUND('Форма 1'!$I247*VLOOKUP('Форма 1'!$G247,'Предельники 2022'!$B$4:$X$28,'Форма 1'!$AI$7,0),2),"")</f>
        <v/>
      </c>
      <c r="Q247" s="53" t="str">
        <f>IF(ISNUMBER('Форма 1'!$AJ247),ROUND('Форма 1'!$I247*VLOOKUP('Форма 1'!$G247,'Предельники 2022'!$B$4:$X$28,'Форма 1'!$AJ$7,0),2),"")</f>
        <v/>
      </c>
      <c r="R247" s="53">
        <f>IF(ISNUMBER('Форма 1'!AK247),ROUND('Форма 1'!$I247*VLOOKUP('Форма 1'!$G247,'Предельники 2022'!$B$4:$X$28,'Форма 1'!AK$7),2),"")</f>
        <v>405248.09</v>
      </c>
      <c r="S247" s="55" t="str">
        <f t="shared" si="27"/>
        <v/>
      </c>
      <c r="T247" s="55" t="str">
        <f>IF(ISNUMBER('Форма 1'!AL247),INDEX('Предельники 2022'!$C$4:$X$28,MATCH('Форма 1'!$H247,'Предельники 2022'!$B$4:$B$28,0),MATCH(T$5,'Предельники 2022'!$C$3:$X$3,0)),"")</f>
        <v/>
      </c>
      <c r="U247" s="55" t="str">
        <f>IF(ISNUMBER('Форма 1'!AM247),INDEX('Предельники 2022'!$C$4:$X$28,MATCH('Форма 1'!$H247,'Предельники 2022'!$B$4:$B$28,0),MATCH(U$5,'Предельники 2022'!$C$3:$X$3,0)),"")</f>
        <v/>
      </c>
      <c r="V247" s="55" t="str">
        <f>IF(ISNUMBER('Форма 1'!AN247),INDEX('Предельники 2022'!$C$4:$X$28,MATCH('Форма 1'!$H247,'Предельники 2022'!$B$4:$B$28,0),MATCH(V$5,'Предельники 2022'!$C$3:$X$3,0)),"")</f>
        <v/>
      </c>
      <c r="W247" s="55" t="str">
        <f>IF(ISNUMBER('Форма 1'!AO247),INDEX('Предельники 2022'!$C$4:$X$28,MATCH('Форма 1'!$H247,'Предельники 2022'!$B$4:$B$28,0),MATCH(W$5,'Предельники 2022'!$C$3:$X$3,0)),"")</f>
        <v/>
      </c>
      <c r="X247" s="53" t="str">
        <f>IF(ISNUMBER('Форма 1'!AP247),ROUND('Форма 1'!$I247*VLOOKUP('Форма 1'!$G247,'Предельники 2022'!$B$4:$X$28,'Форма 1'!AP$7),2),"")</f>
        <v/>
      </c>
      <c r="Y247" s="53" t="str">
        <f>IF(ISNUMBER('Форма 1'!AQ247),ROUND('Форма 1'!$I247*VLOOKUP('Форма 1'!$G247,'Предельники 2022'!$B$4:$X$28,'Форма 1'!AQ$7),2),"")</f>
        <v/>
      </c>
      <c r="Z247" s="53" t="str">
        <f>IF(ISNUMBER('Форма 1'!AR247),ROUND('Форма 1'!$I247*VLOOKUP('Форма 1'!$G247,'Предельники 2022'!$B$4:$X$28,'Форма 1'!AR$7),2),"")</f>
        <v/>
      </c>
      <c r="AA247" s="55"/>
    </row>
    <row r="248" spans="1:27" ht="15.75" x14ac:dyDescent="0.25">
      <c r="A248" s="178">
        <f t="shared" si="29"/>
        <v>0</v>
      </c>
      <c r="B248" s="179" t="str">
        <f>IF(ISBLANK('Форма 1'!B248),"",'Форма 1'!B248)</f>
        <v/>
      </c>
      <c r="C248" s="38" t="str">
        <f>IF(ISBLANK('Форма 1'!C248),"",'Форма 1'!C248)</f>
        <v>Верещагинский городской округ Пермского края</v>
      </c>
      <c r="D248" s="39">
        <f>IF(ISBLANK(C248),"Введите адрес",IF(C248='Форма 1'!C248,SUM(E248:K248,M248:S248,X248:AA248),"Ошибка в адресе!"))</f>
        <v>55314517.310000002</v>
      </c>
      <c r="E248" s="39">
        <f>SUM(E249:E252)</f>
        <v>2895111.04</v>
      </c>
      <c r="F248" s="39">
        <f t="shared" ref="F248:Z248" si="35">SUM(F249:F252)</f>
        <v>19799244.899999999</v>
      </c>
      <c r="G248" s="39">
        <f t="shared" si="35"/>
        <v>555170.38</v>
      </c>
      <c r="H248" s="39">
        <f t="shared" si="35"/>
        <v>771828.05</v>
      </c>
      <c r="I248" s="39">
        <f t="shared" si="35"/>
        <v>908489.55</v>
      </c>
      <c r="J248" s="39">
        <f t="shared" si="35"/>
        <v>1799964.0899999999</v>
      </c>
      <c r="K248" s="39">
        <f t="shared" si="35"/>
        <v>0</v>
      </c>
      <c r="L248" s="145">
        <f t="shared" si="35"/>
        <v>0</v>
      </c>
      <c r="M248" s="39">
        <f t="shared" si="35"/>
        <v>0</v>
      </c>
      <c r="N248" s="39">
        <f t="shared" si="35"/>
        <v>19524792.039999999</v>
      </c>
      <c r="O248" s="39">
        <f t="shared" si="35"/>
        <v>8194269.3799999999</v>
      </c>
      <c r="P248" s="39">
        <f t="shared" si="35"/>
        <v>0</v>
      </c>
      <c r="Q248" s="39">
        <f t="shared" si="35"/>
        <v>0</v>
      </c>
      <c r="R248" s="39">
        <f t="shared" si="35"/>
        <v>865647.88</v>
      </c>
      <c r="S248" s="39">
        <f t="shared" si="35"/>
        <v>0</v>
      </c>
      <c r="T248" s="39">
        <f t="shared" si="35"/>
        <v>0</v>
      </c>
      <c r="U248" s="39">
        <f t="shared" si="35"/>
        <v>0</v>
      </c>
      <c r="V248" s="39">
        <f t="shared" si="35"/>
        <v>0</v>
      </c>
      <c r="W248" s="39">
        <f t="shared" si="35"/>
        <v>0</v>
      </c>
      <c r="X248" s="39">
        <f t="shared" si="35"/>
        <v>0</v>
      </c>
      <c r="Y248" s="39">
        <f t="shared" si="35"/>
        <v>0</v>
      </c>
      <c r="Z248" s="39">
        <f t="shared" si="35"/>
        <v>0</v>
      </c>
      <c r="AA248" s="39"/>
    </row>
    <row r="249" spans="1:27" x14ac:dyDescent="0.25">
      <c r="A249" s="52">
        <f t="shared" si="29"/>
        <v>1</v>
      </c>
      <c r="B249" s="94" t="str">
        <f>IF(ISBLANK('Форма 1'!B249),"",'Форма 1'!B249)</f>
        <v>Верещагинский городской округ Пермского края</v>
      </c>
      <c r="C249" s="161" t="str">
        <f>IF(ISBLANK('Форма 1'!C249),"",'Форма 1'!C249)</f>
        <v>г. Верещагино, ул. Почтовая, д. 2</v>
      </c>
      <c r="D249" s="51">
        <f>IF(ISBLANK(C249),"Введите адрес",IF(C249='Форма 1'!C249,SUM(E249:K249,M249:S249,X249:AA249),"Ошибка в адресе!"))</f>
        <v>28952092</v>
      </c>
      <c r="E249" s="53" t="str">
        <f>IF(ISNUMBER('Форма 1'!X249),ROUND('Форма 1'!$I249*VLOOKUP('Форма 1'!$G249,'Предельники 2022'!$B$4:$X$28,'Форма 1'!X$7),2),"")</f>
        <v/>
      </c>
      <c r="F249" s="53">
        <f>IF(ISNUMBER('Форма 1'!Y249),ROUND('Форма 1'!$I249*VLOOKUP('Форма 1'!$G249,'Предельники 2022'!$B$4:$X$28,'Форма 1'!Y$7),2),"")</f>
        <v>12813543.050000001</v>
      </c>
      <c r="G249" s="53" t="str">
        <f>IF(ISNUMBER('Форма 1'!Z249),ROUND('Форма 1'!$I249*VLOOKUP('Форма 1'!$G249,'Предельники 2022'!$B$4:$X$28,'Форма 1'!Z$7),2),"")</f>
        <v/>
      </c>
      <c r="H249" s="53">
        <f>IF(ISNUMBER('Форма 1'!AA249),ROUND('Форма 1'!$I249*VLOOKUP('Форма 1'!$G249,'Предельники 2022'!$B$4:$X$28,'Форма 1'!AA$7),2),"")</f>
        <v>576311.37</v>
      </c>
      <c r="I249" s="53" t="str">
        <f>IF(ISNUMBER('Форма 1'!AB249),ROUND('Форма 1'!$I249*VLOOKUP('Форма 1'!$G249,'Предельники 2022'!$B$4:$X$28,'Форма 1'!AB$7),2),"")</f>
        <v/>
      </c>
      <c r="J249" s="53">
        <f>IF(ISNUMBER('Форма 1'!AC249),ROUND('Форма 1'!$I249*VLOOKUP('Форма 1'!$G249,'Предельники 2022'!$B$4:$X$28,'Форма 1'!AC$7),2),"")</f>
        <v>983394.87</v>
      </c>
      <c r="K249" s="53" t="str">
        <f>IF(ISNUMBER('Форма 1'!AD249),ROUND('Форма 1'!$I249*VLOOKUP('Форма 1'!$G249,'Предельники 2022'!$B$4:$X$28,'Форма 1'!AD$7),2),"")</f>
        <v/>
      </c>
      <c r="L249" s="54" t="str">
        <f>IF(ISBLANK('Форма 1'!AE249),"",'Форма 1'!AE249)</f>
        <v/>
      </c>
      <c r="M249" s="55" t="str">
        <f>IF(ISBLANK('Форма 1'!AF249),"",'Форма 1'!AF249)</f>
        <v/>
      </c>
      <c r="N249" s="53">
        <f>IF(ISNUMBER('Форма 1'!AG249),ROUND('Форма 1'!$I249*VLOOKUP('Форма 1'!$G249,'Предельники 2022'!$B$4:$X$28,'Форма 1'!AG$7),2),"")</f>
        <v>14578842.710000001</v>
      </c>
      <c r="O249" s="53" t="str">
        <f>IF(ISNUMBER('Форма 1'!$AH249),ROUND('Форма 1'!$I249*VLOOKUP('Форма 1'!$G249,'Предельники 2022'!$B$4:$X$28,'Форма 1'!$AH$7,0),2),"")</f>
        <v/>
      </c>
      <c r="P249" s="53" t="str">
        <f>IF(ISNUMBER('Форма 1'!$AI249),ROUND('Форма 1'!$I249*VLOOKUP('Форма 1'!$G249,'Предельники 2022'!$B$4:$X$28,'Форма 1'!$AI$7,0),2),"")</f>
        <v/>
      </c>
      <c r="Q249" s="53" t="str">
        <f>IF(ISNUMBER('Форма 1'!$AJ249),ROUND('Форма 1'!$I249*VLOOKUP('Форма 1'!$G249,'Предельники 2022'!$B$4:$X$28,'Форма 1'!$AJ$7,0),2),"")</f>
        <v/>
      </c>
      <c r="R249" s="53" t="str">
        <f>IF(ISNUMBER('Форма 1'!AK249),ROUND('Форма 1'!$I249*VLOOKUP('Форма 1'!$G249,'Предельники 2022'!$B$4:$X$28,'Форма 1'!AK$7),2),"")</f>
        <v/>
      </c>
      <c r="S249" s="55" t="str">
        <f t="shared" si="27"/>
        <v/>
      </c>
      <c r="T249" s="55" t="str">
        <f>IF(ISNUMBER('Форма 1'!AL249),INDEX('Предельники 2022'!$C$4:$X$28,MATCH('Форма 1'!$H249,'Предельники 2022'!$B$4:$B$28,0),MATCH(T$5,'Предельники 2022'!$C$3:$X$3,0)),"")</f>
        <v/>
      </c>
      <c r="U249" s="55" t="str">
        <f>IF(ISNUMBER('Форма 1'!AM249),INDEX('Предельники 2022'!$C$4:$X$28,MATCH('Форма 1'!$H249,'Предельники 2022'!$B$4:$B$28,0),MATCH(U$5,'Предельники 2022'!$C$3:$X$3,0)),"")</f>
        <v/>
      </c>
      <c r="V249" s="55" t="str">
        <f>IF(ISNUMBER('Форма 1'!AN249),INDEX('Предельники 2022'!$C$4:$X$28,MATCH('Форма 1'!$H249,'Предельники 2022'!$B$4:$B$28,0),MATCH(V$5,'Предельники 2022'!$C$3:$X$3,0)),"")</f>
        <v/>
      </c>
      <c r="W249" s="55" t="str">
        <f>IF(ISNUMBER('Форма 1'!AO249),INDEX('Предельники 2022'!$C$4:$X$28,MATCH('Форма 1'!$H249,'Предельники 2022'!$B$4:$B$28,0),MATCH(W$5,'Предельники 2022'!$C$3:$X$3,0)),"")</f>
        <v/>
      </c>
      <c r="X249" s="53" t="str">
        <f>IF(ISNUMBER('Форма 1'!AP249),ROUND('Форма 1'!$I249*VLOOKUP('Форма 1'!$G249,'Предельники 2022'!$B$4:$X$28,'Форма 1'!AP$7),2),"")</f>
        <v/>
      </c>
      <c r="Y249" s="53" t="str">
        <f>IF(ISNUMBER('Форма 1'!AQ249),ROUND('Форма 1'!$I249*VLOOKUP('Форма 1'!$G249,'Предельники 2022'!$B$4:$X$28,'Форма 1'!AQ$7),2),"")</f>
        <v/>
      </c>
      <c r="Z249" s="53" t="str">
        <f>IF(ISNUMBER('Форма 1'!AR249),ROUND('Форма 1'!$I249*VLOOKUP('Форма 1'!$G249,'Предельники 2022'!$B$4:$X$28,'Форма 1'!AR$7),2),"")</f>
        <v/>
      </c>
      <c r="AA249" s="55"/>
    </row>
    <row r="250" spans="1:27" x14ac:dyDescent="0.25">
      <c r="A250" s="52">
        <f t="shared" si="29"/>
        <v>2</v>
      </c>
      <c r="B250" s="94" t="str">
        <f>IF(ISBLANK('Форма 1'!B250),"",'Форма 1'!B250)</f>
        <v>Верещагинский городской округ Пермского края</v>
      </c>
      <c r="C250" s="161" t="str">
        <f>IF(ISBLANK('Форма 1'!C250),"",'Форма 1'!C250)</f>
        <v>г. Верещагино, ул. Пролетарская, д. 44</v>
      </c>
      <c r="D250" s="51">
        <f>IF(ISBLANK(C250),"Введите адрес",IF(C250='Форма 1'!C250,SUM(E250:K250,M250:S250,X250:AA250),"Ошибка в адресе!"))</f>
        <v>11180764.460000001</v>
      </c>
      <c r="E250" s="53">
        <f>IF(ISNUMBER('Форма 1'!X250),ROUND('Форма 1'!$I250*VLOOKUP('Форма 1'!$G250,'Предельники 2022'!$B$4:$X$28,'Форма 1'!X$7),2),"")</f>
        <v>551150.32999999996</v>
      </c>
      <c r="F250" s="53">
        <f>IF(ISNUMBER('Форма 1'!Y250),ROUND('Форма 1'!$I250*VLOOKUP('Форма 1'!$G250,'Предельники 2022'!$B$4:$X$28,'Форма 1'!Y$7),2),"")</f>
        <v>2638639.75</v>
      </c>
      <c r="G250" s="53">
        <f>IF(ISNUMBER('Форма 1'!Z250),ROUND('Форма 1'!$I250*VLOOKUP('Форма 1'!$G250,'Предельники 2022'!$B$4:$X$28,'Форма 1'!Z$7),2),"")</f>
        <v>555170.38</v>
      </c>
      <c r="H250" s="53" t="str">
        <f>IF(ISNUMBER('Форма 1'!AA250),ROUND('Форма 1'!$I250*VLOOKUP('Форма 1'!$G250,'Предельники 2022'!$B$4:$X$28,'Форма 1'!AA$7),2),"")</f>
        <v/>
      </c>
      <c r="I250" s="53">
        <f>IF(ISNUMBER('Форма 1'!AB250),ROUND('Форма 1'!$I250*VLOOKUP('Форма 1'!$G250,'Предельники 2022'!$B$4:$X$28,'Форма 1'!AB$7),2),"")</f>
        <v>908489.55</v>
      </c>
      <c r="J250" s="53">
        <f>IF(ISNUMBER('Форма 1'!AC250),ROUND('Форма 1'!$I250*VLOOKUP('Форма 1'!$G250,'Предельники 2022'!$B$4:$X$28,'Форма 1'!AC$7),2),"")</f>
        <v>482947.32</v>
      </c>
      <c r="K250" s="53" t="str">
        <f>IF(ISNUMBER('Форма 1'!AD250),ROUND('Форма 1'!$I250*VLOOKUP('Форма 1'!$G250,'Предельники 2022'!$B$4:$X$28,'Форма 1'!AD$7),2),"")</f>
        <v/>
      </c>
      <c r="L250" s="54" t="str">
        <f>IF(ISBLANK('Форма 1'!AE250),"",'Форма 1'!AE250)</f>
        <v/>
      </c>
      <c r="M250" s="55" t="str">
        <f>IF(ISBLANK('Форма 1'!AF250),"",'Форма 1'!AF250)</f>
        <v/>
      </c>
      <c r="N250" s="53" t="str">
        <f>IF(ISNUMBER('Форма 1'!AG250),ROUND('Форма 1'!$I250*VLOOKUP('Форма 1'!$G250,'Предельники 2022'!$B$4:$X$28,'Форма 1'!AG$7),2),"")</f>
        <v/>
      </c>
      <c r="O250" s="53">
        <f>IF(ISNUMBER('Форма 1'!$AH250),ROUND('Форма 1'!$I250*VLOOKUP('Форма 1'!$G250,'Предельники 2022'!$B$4:$X$28,'Форма 1'!$AH$7,0),2),"")</f>
        <v>5178719.25</v>
      </c>
      <c r="P250" s="53" t="str">
        <f>IF(ISNUMBER('Форма 1'!$AI250),ROUND('Форма 1'!$I250*VLOOKUP('Форма 1'!$G250,'Предельники 2022'!$B$4:$X$28,'Форма 1'!$AI$7,0),2),"")</f>
        <v/>
      </c>
      <c r="Q250" s="53" t="str">
        <f>IF(ISNUMBER('Форма 1'!$AJ250),ROUND('Форма 1'!$I250*VLOOKUP('Форма 1'!$G250,'Предельники 2022'!$B$4:$X$28,'Форма 1'!$AJ$7,0),2),"")</f>
        <v/>
      </c>
      <c r="R250" s="53">
        <f>IF(ISNUMBER('Форма 1'!AK250),ROUND('Форма 1'!$I250*VLOOKUP('Форма 1'!$G250,'Предельники 2022'!$B$4:$X$28,'Форма 1'!AK$7),2),"")</f>
        <v>865647.88</v>
      </c>
      <c r="S250" s="55" t="str">
        <f t="shared" si="27"/>
        <v/>
      </c>
      <c r="T250" s="55" t="str">
        <f>IF(ISNUMBER('Форма 1'!AL250),INDEX('Предельники 2022'!$C$4:$X$28,MATCH('Форма 1'!$H250,'Предельники 2022'!$B$4:$B$28,0),MATCH(T$5,'Предельники 2022'!$C$3:$X$3,0)),"")</f>
        <v/>
      </c>
      <c r="U250" s="55" t="str">
        <f>IF(ISNUMBER('Форма 1'!AM250),INDEX('Предельники 2022'!$C$4:$X$28,MATCH('Форма 1'!$H250,'Предельники 2022'!$B$4:$B$28,0),MATCH(U$5,'Предельники 2022'!$C$3:$X$3,0)),"")</f>
        <v/>
      </c>
      <c r="V250" s="55" t="str">
        <f>IF(ISNUMBER('Форма 1'!AN250),INDEX('Предельники 2022'!$C$4:$X$28,MATCH('Форма 1'!$H250,'Предельники 2022'!$B$4:$B$28,0),MATCH(V$5,'Предельники 2022'!$C$3:$X$3,0)),"")</f>
        <v/>
      </c>
      <c r="W250" s="55" t="str">
        <f>IF(ISNUMBER('Форма 1'!AO250),INDEX('Предельники 2022'!$C$4:$X$28,MATCH('Форма 1'!$H250,'Предельники 2022'!$B$4:$B$28,0),MATCH(W$5,'Предельники 2022'!$C$3:$X$3,0)),"")</f>
        <v/>
      </c>
      <c r="X250" s="53" t="str">
        <f>IF(ISNUMBER('Форма 1'!AP250),ROUND('Форма 1'!$I250*VLOOKUP('Форма 1'!$G250,'Предельники 2022'!$B$4:$X$28,'Форма 1'!AP$7),2),"")</f>
        <v/>
      </c>
      <c r="Y250" s="53" t="str">
        <f>IF(ISNUMBER('Форма 1'!AQ250),ROUND('Форма 1'!$I250*VLOOKUP('Форма 1'!$G250,'Предельники 2022'!$B$4:$X$28,'Форма 1'!AQ$7),2),"")</f>
        <v/>
      </c>
      <c r="Z250" s="53" t="str">
        <f>IF(ISNUMBER('Форма 1'!AR250),ROUND('Форма 1'!$I250*VLOOKUP('Форма 1'!$G250,'Предельники 2022'!$B$4:$X$28,'Форма 1'!AR$7),2),"")</f>
        <v/>
      </c>
      <c r="AA250" s="55"/>
    </row>
    <row r="251" spans="1:27" x14ac:dyDescent="0.25">
      <c r="A251" s="52">
        <f t="shared" si="29"/>
        <v>3</v>
      </c>
      <c r="B251" s="94" t="str">
        <f>IF(ISBLANK('Форма 1'!B251),"",'Форма 1'!B251)</f>
        <v>Верещагинский городской округ Пермского края</v>
      </c>
      <c r="C251" s="161" t="str">
        <f>IF(ISBLANK('Форма 1'!C251),"",'Форма 1'!C251)</f>
        <v>г. Верещагино, ул. Советская, д. 63</v>
      </c>
      <c r="D251" s="51">
        <f>IF(ISBLANK(C251),"Введите адрес",IF(C251='Форма 1'!C251,SUM(E251:K251,M251:S251,X251:AA251),"Ошибка в адресе!"))</f>
        <v>2343960.71</v>
      </c>
      <c r="E251" s="53">
        <f>IF(ISNUMBER('Форма 1'!X251),ROUND('Форма 1'!$I251*VLOOKUP('Форма 1'!$G251,'Предельники 2022'!$B$4:$X$28,'Форма 1'!X$7),2),"")</f>
        <v>2343960.71</v>
      </c>
      <c r="F251" s="53" t="str">
        <f>IF(ISNUMBER('Форма 1'!Y251),ROUND('Форма 1'!$I251*VLOOKUP('Форма 1'!$G251,'Предельники 2022'!$B$4:$X$28,'Форма 1'!Y$7),2),"")</f>
        <v/>
      </c>
      <c r="G251" s="53" t="str">
        <f>IF(ISNUMBER('Форма 1'!Z251),ROUND('Форма 1'!$I251*VLOOKUP('Форма 1'!$G251,'Предельники 2022'!$B$4:$X$28,'Форма 1'!Z$7),2),"")</f>
        <v/>
      </c>
      <c r="H251" s="53" t="str">
        <f>IF(ISNUMBER('Форма 1'!AA251),ROUND('Форма 1'!$I251*VLOOKUP('Форма 1'!$G251,'Предельники 2022'!$B$4:$X$28,'Форма 1'!AA$7),2),"")</f>
        <v/>
      </c>
      <c r="I251" s="53" t="str">
        <f>IF(ISNUMBER('Форма 1'!AB251),ROUND('Форма 1'!$I251*VLOOKUP('Форма 1'!$G251,'Предельники 2022'!$B$4:$X$28,'Форма 1'!AB$7),2),"")</f>
        <v/>
      </c>
      <c r="J251" s="53" t="str">
        <f>IF(ISNUMBER('Форма 1'!AC251),ROUND('Форма 1'!$I251*VLOOKUP('Форма 1'!$G251,'Предельники 2022'!$B$4:$X$28,'Форма 1'!AC$7),2),"")</f>
        <v/>
      </c>
      <c r="K251" s="53" t="str">
        <f>IF(ISNUMBER('Форма 1'!AD251),ROUND('Форма 1'!$I251*VLOOKUP('Форма 1'!$G251,'Предельники 2022'!$B$4:$X$28,'Форма 1'!AD$7),2),"")</f>
        <v/>
      </c>
      <c r="L251" s="54" t="str">
        <f>IF(ISBLANK('Форма 1'!AE251),"",'Форма 1'!AE251)</f>
        <v/>
      </c>
      <c r="M251" s="55" t="str">
        <f>IF(ISBLANK('Форма 1'!AF251),"",'Форма 1'!AF251)</f>
        <v/>
      </c>
      <c r="N251" s="53" t="str">
        <f>IF(ISNUMBER('Форма 1'!AG251),ROUND('Форма 1'!$I251*VLOOKUP('Форма 1'!$G251,'Предельники 2022'!$B$4:$X$28,'Форма 1'!AG$7),2),"")</f>
        <v/>
      </c>
      <c r="O251" s="53" t="str">
        <f>IF(ISNUMBER('Форма 1'!$AH251),ROUND('Форма 1'!$I251*VLOOKUP('Форма 1'!$G251,'Предельники 2022'!$B$4:$X$28,'Форма 1'!$AH$7,0),2),"")</f>
        <v/>
      </c>
      <c r="P251" s="53" t="str">
        <f>IF(ISNUMBER('Форма 1'!$AI251),ROUND('Форма 1'!$I251*VLOOKUP('Форма 1'!$G251,'Предельники 2022'!$B$4:$X$28,'Форма 1'!$AI$7,0),2),"")</f>
        <v/>
      </c>
      <c r="Q251" s="53" t="str">
        <f>IF(ISNUMBER('Форма 1'!$AJ251),ROUND('Форма 1'!$I251*VLOOKUP('Форма 1'!$G251,'Предельники 2022'!$B$4:$X$28,'Форма 1'!$AJ$7,0),2),"")</f>
        <v/>
      </c>
      <c r="R251" s="53" t="str">
        <f>IF(ISNUMBER('Форма 1'!AK251),ROUND('Форма 1'!$I251*VLOOKUP('Форма 1'!$G251,'Предельники 2022'!$B$4:$X$28,'Форма 1'!AK$7),2),"")</f>
        <v/>
      </c>
      <c r="S251" s="55" t="str">
        <f t="shared" si="27"/>
        <v/>
      </c>
      <c r="T251" s="55" t="str">
        <f>IF(ISNUMBER('Форма 1'!AL251),INDEX('Предельники 2022'!$C$4:$X$28,MATCH('Форма 1'!$H251,'Предельники 2022'!$B$4:$B$28,0),MATCH(T$5,'Предельники 2022'!$C$3:$X$3,0)),"")</f>
        <v/>
      </c>
      <c r="U251" s="55" t="str">
        <f>IF(ISNUMBER('Форма 1'!AM251),INDEX('Предельники 2022'!$C$4:$X$28,MATCH('Форма 1'!$H251,'Предельники 2022'!$B$4:$B$28,0),MATCH(U$5,'Предельники 2022'!$C$3:$X$3,0)),"")</f>
        <v/>
      </c>
      <c r="V251" s="55" t="str">
        <f>IF(ISNUMBER('Форма 1'!AN251),INDEX('Предельники 2022'!$C$4:$X$28,MATCH('Форма 1'!$H251,'Предельники 2022'!$B$4:$B$28,0),MATCH(V$5,'Предельники 2022'!$C$3:$X$3,0)),"")</f>
        <v/>
      </c>
      <c r="W251" s="55" t="str">
        <f>IF(ISNUMBER('Форма 1'!AO251),INDEX('Предельники 2022'!$C$4:$X$28,MATCH('Форма 1'!$H251,'Предельники 2022'!$B$4:$B$28,0),MATCH(W$5,'Предельники 2022'!$C$3:$X$3,0)),"")</f>
        <v/>
      </c>
      <c r="X251" s="53" t="str">
        <f>IF(ISNUMBER('Форма 1'!AP251),ROUND('Форма 1'!$I251*VLOOKUP('Форма 1'!$G251,'Предельники 2022'!$B$4:$X$28,'Форма 1'!AP$7),2),"")</f>
        <v/>
      </c>
      <c r="Y251" s="53" t="str">
        <f>IF(ISNUMBER('Форма 1'!AQ251),ROUND('Форма 1'!$I251*VLOOKUP('Форма 1'!$G251,'Предельники 2022'!$B$4:$X$28,'Форма 1'!AQ$7),2),"")</f>
        <v/>
      </c>
      <c r="Z251" s="53" t="str">
        <f>IF(ISNUMBER('Форма 1'!AR251),ROUND('Форма 1'!$I251*VLOOKUP('Форма 1'!$G251,'Предельники 2022'!$B$4:$X$28,'Форма 1'!AR$7),2),"")</f>
        <v/>
      </c>
      <c r="AA251" s="55"/>
    </row>
    <row r="252" spans="1:27" x14ac:dyDescent="0.25">
      <c r="A252" s="52">
        <f t="shared" si="29"/>
        <v>4</v>
      </c>
      <c r="B252" s="94" t="str">
        <f>IF(ISBLANK('Форма 1'!B252),"",'Форма 1'!B252)</f>
        <v>Верещагинский городской округ Пермского края</v>
      </c>
      <c r="C252" s="161" t="str">
        <f>IF(ISBLANK('Форма 1'!C252),"",'Форма 1'!C252)</f>
        <v>г. Верещагино, ул. Строителей, д. 88</v>
      </c>
      <c r="D252" s="51">
        <f>IF(ISBLANK(C252),"Введите адрес",IF(C252='Форма 1'!C252,SUM(E252:K252,M252:S252,X252:AA252),"Ошибка в адресе!"))</f>
        <v>12837700.140000001</v>
      </c>
      <c r="E252" s="53" t="str">
        <f>IF(ISNUMBER('Форма 1'!X252),ROUND('Форма 1'!$I252*VLOOKUP('Форма 1'!$G252,'Предельники 2022'!$B$4:$X$28,'Форма 1'!X$7),2),"")</f>
        <v/>
      </c>
      <c r="F252" s="53">
        <f>IF(ISNUMBER('Форма 1'!Y252),ROUND('Форма 1'!$I252*VLOOKUP('Форма 1'!$G252,'Предельники 2022'!$B$4:$X$28,'Форма 1'!Y$7),2),"")</f>
        <v>4347062.0999999996</v>
      </c>
      <c r="G252" s="53" t="str">
        <f>IF(ISNUMBER('Форма 1'!Z252),ROUND('Форма 1'!$I252*VLOOKUP('Форма 1'!$G252,'Предельники 2022'!$B$4:$X$28,'Форма 1'!Z$7),2),"")</f>
        <v/>
      </c>
      <c r="H252" s="53">
        <f>IF(ISNUMBER('Форма 1'!AA252),ROUND('Форма 1'!$I252*VLOOKUP('Форма 1'!$G252,'Предельники 2022'!$B$4:$X$28,'Форма 1'!AA$7),2),"")</f>
        <v>195516.68</v>
      </c>
      <c r="I252" s="53" t="str">
        <f>IF(ISNUMBER('Форма 1'!AB252),ROUND('Форма 1'!$I252*VLOOKUP('Форма 1'!$G252,'Предельники 2022'!$B$4:$X$28,'Форма 1'!AB$7),2),"")</f>
        <v/>
      </c>
      <c r="J252" s="53">
        <f>IF(ISNUMBER('Форма 1'!AC252),ROUND('Форма 1'!$I252*VLOOKUP('Форма 1'!$G252,'Предельники 2022'!$B$4:$X$28,'Форма 1'!AC$7),2),"")</f>
        <v>333621.90000000002</v>
      </c>
      <c r="K252" s="53" t="str">
        <f>IF(ISNUMBER('Форма 1'!AD252),ROUND('Форма 1'!$I252*VLOOKUP('Форма 1'!$G252,'Предельники 2022'!$B$4:$X$28,'Форма 1'!AD$7),2),"")</f>
        <v/>
      </c>
      <c r="L252" s="54" t="str">
        <f>IF(ISBLANK('Форма 1'!AE252),"",'Форма 1'!AE252)</f>
        <v/>
      </c>
      <c r="M252" s="55" t="str">
        <f>IF(ISBLANK('Форма 1'!AF252),"",'Форма 1'!AF252)</f>
        <v/>
      </c>
      <c r="N252" s="53">
        <f>IF(ISNUMBER('Форма 1'!AG252),ROUND('Форма 1'!$I252*VLOOKUP('Форма 1'!$G252,'Предельники 2022'!$B$4:$X$28,'Форма 1'!AG$7),2),"")</f>
        <v>4945949.33</v>
      </c>
      <c r="O252" s="53">
        <f>IF(ISNUMBER('Форма 1'!$AH252),ROUND('Форма 1'!$I252*VLOOKUP('Форма 1'!$G252,'Предельники 2022'!$B$4:$X$28,'Форма 1'!$AH$7,0),2),"")</f>
        <v>3015550.13</v>
      </c>
      <c r="P252" s="53" t="str">
        <f>IF(ISNUMBER('Форма 1'!$AI252),ROUND('Форма 1'!$I252*VLOOKUP('Форма 1'!$G252,'Предельники 2022'!$B$4:$X$28,'Форма 1'!$AI$7,0),2),"")</f>
        <v/>
      </c>
      <c r="Q252" s="53" t="str">
        <f>IF(ISNUMBER('Форма 1'!$AJ252),ROUND('Форма 1'!$I252*VLOOKUP('Форма 1'!$G252,'Предельники 2022'!$B$4:$X$28,'Форма 1'!$AJ$7,0),2),"")</f>
        <v/>
      </c>
      <c r="R252" s="53" t="str">
        <f>IF(ISNUMBER('Форма 1'!AK252),ROUND('Форма 1'!$I252*VLOOKUP('Форма 1'!$G252,'Предельники 2022'!$B$4:$X$28,'Форма 1'!AK$7),2),"")</f>
        <v/>
      </c>
      <c r="S252" s="55" t="str">
        <f t="shared" si="27"/>
        <v/>
      </c>
      <c r="T252" s="55" t="str">
        <f>IF(ISNUMBER('Форма 1'!AL252),INDEX('Предельники 2022'!$C$4:$X$28,MATCH('Форма 1'!$H252,'Предельники 2022'!$B$4:$B$28,0),MATCH(T$5,'Предельники 2022'!$C$3:$X$3,0)),"")</f>
        <v/>
      </c>
      <c r="U252" s="55" t="str">
        <f>IF(ISNUMBER('Форма 1'!AM252),INDEX('Предельники 2022'!$C$4:$X$28,MATCH('Форма 1'!$H252,'Предельники 2022'!$B$4:$B$28,0),MATCH(U$5,'Предельники 2022'!$C$3:$X$3,0)),"")</f>
        <v/>
      </c>
      <c r="V252" s="55" t="str">
        <f>IF(ISNUMBER('Форма 1'!AN252),INDEX('Предельники 2022'!$C$4:$X$28,MATCH('Форма 1'!$H252,'Предельники 2022'!$B$4:$B$28,0),MATCH(V$5,'Предельники 2022'!$C$3:$X$3,0)),"")</f>
        <v/>
      </c>
      <c r="W252" s="55" t="str">
        <f>IF(ISNUMBER('Форма 1'!AO252),INDEX('Предельники 2022'!$C$4:$X$28,MATCH('Форма 1'!$H252,'Предельники 2022'!$B$4:$B$28,0),MATCH(W$5,'Предельники 2022'!$C$3:$X$3,0)),"")</f>
        <v/>
      </c>
      <c r="X252" s="53" t="str">
        <f>IF(ISNUMBER('Форма 1'!AP252),ROUND('Форма 1'!$I252*VLOOKUP('Форма 1'!$G252,'Предельники 2022'!$B$4:$X$28,'Форма 1'!AP$7),2),"")</f>
        <v/>
      </c>
      <c r="Y252" s="53" t="str">
        <f>IF(ISNUMBER('Форма 1'!AQ252),ROUND('Форма 1'!$I252*VLOOKUP('Форма 1'!$G252,'Предельники 2022'!$B$4:$X$28,'Форма 1'!AQ$7),2),"")</f>
        <v/>
      </c>
      <c r="Z252" s="53" t="str">
        <f>IF(ISNUMBER('Форма 1'!AR252),ROUND('Форма 1'!$I252*VLOOKUP('Форма 1'!$G252,'Предельники 2022'!$B$4:$X$28,'Форма 1'!AR$7),2),"")</f>
        <v/>
      </c>
      <c r="AA252" s="55"/>
    </row>
    <row r="253" spans="1:27" ht="15.75" x14ac:dyDescent="0.25">
      <c r="A253" s="178">
        <f t="shared" si="29"/>
        <v>0</v>
      </c>
      <c r="B253" s="179" t="str">
        <f>IF(ISBLANK('Форма 1'!B253),"",'Форма 1'!B253)</f>
        <v/>
      </c>
      <c r="C253" s="38" t="str">
        <f>IF(ISBLANK('Форма 1'!C253),"",'Форма 1'!C253)</f>
        <v>Горнозаводской городской округ Пермского края</v>
      </c>
      <c r="D253" s="39">
        <f>IF(ISBLANK(C253),"Введите адрес",IF(C253='Форма 1'!C253,SUM(E253:K253,M253:S253,X253:AA253),"Ошибка в адресе!"))</f>
        <v>33402494.760000002</v>
      </c>
      <c r="E253" s="39">
        <f>SUM(E254:E256)</f>
        <v>330212.14</v>
      </c>
      <c r="F253" s="39">
        <f t="shared" ref="F253:Z253" si="36">SUM(F254:F256)</f>
        <v>3747293.53</v>
      </c>
      <c r="G253" s="39">
        <f t="shared" si="36"/>
        <v>0</v>
      </c>
      <c r="H253" s="39">
        <f t="shared" si="36"/>
        <v>168541.04</v>
      </c>
      <c r="I253" s="39">
        <f t="shared" si="36"/>
        <v>0</v>
      </c>
      <c r="J253" s="39">
        <f t="shared" si="36"/>
        <v>0</v>
      </c>
      <c r="K253" s="39">
        <f t="shared" si="36"/>
        <v>0</v>
      </c>
      <c r="L253" s="145">
        <f t="shared" si="36"/>
        <v>0</v>
      </c>
      <c r="M253" s="39">
        <f t="shared" si="36"/>
        <v>0</v>
      </c>
      <c r="N253" s="39">
        <f t="shared" si="36"/>
        <v>28577392.41</v>
      </c>
      <c r="O253" s="39">
        <f t="shared" si="36"/>
        <v>0</v>
      </c>
      <c r="P253" s="39">
        <f t="shared" si="36"/>
        <v>0</v>
      </c>
      <c r="Q253" s="39">
        <f t="shared" si="36"/>
        <v>0</v>
      </c>
      <c r="R253" s="39">
        <f t="shared" si="36"/>
        <v>579055.64</v>
      </c>
      <c r="S253" s="39">
        <f t="shared" si="36"/>
        <v>0</v>
      </c>
      <c r="T253" s="39">
        <f t="shared" si="36"/>
        <v>0</v>
      </c>
      <c r="U253" s="39">
        <f t="shared" si="36"/>
        <v>0</v>
      </c>
      <c r="V253" s="39">
        <f t="shared" si="36"/>
        <v>0</v>
      </c>
      <c r="W253" s="39">
        <f t="shared" si="36"/>
        <v>0</v>
      </c>
      <c r="X253" s="39">
        <f t="shared" si="36"/>
        <v>0</v>
      </c>
      <c r="Y253" s="39">
        <f t="shared" si="36"/>
        <v>0</v>
      </c>
      <c r="Z253" s="39">
        <f t="shared" si="36"/>
        <v>0</v>
      </c>
      <c r="AA253" s="39"/>
    </row>
    <row r="254" spans="1:27" x14ac:dyDescent="0.25">
      <c r="A254" s="52">
        <f t="shared" si="29"/>
        <v>1</v>
      </c>
      <c r="B254" s="94" t="str">
        <f>IF(ISBLANK('Форма 1'!B254),"",'Форма 1'!B254)</f>
        <v>Горнозаводской городской округ Пермского края</v>
      </c>
      <c r="C254" s="161" t="str">
        <f>IF(ISBLANK('Форма 1'!C254),"",'Форма 1'!C254)</f>
        <v>г. Горнозаводск, ул. Школьная, д. 17</v>
      </c>
      <c r="D254" s="51">
        <f>IF(ISBLANK(C254),"Введите адрес",IF(C254='Форма 1'!C254,SUM(E254:K254,M254:S254,X254:AA254),"Ошибка в адресе!"))</f>
        <v>20326943.77</v>
      </c>
      <c r="E254" s="53" t="str">
        <f>IF(ISNUMBER('Форма 1'!X254),ROUND('Форма 1'!$I254*VLOOKUP('Форма 1'!$G254,'Предельники 2022'!$B$4:$X$28,'Форма 1'!X$7),2),"")</f>
        <v/>
      </c>
      <c r="F254" s="53" t="str">
        <f>IF(ISNUMBER('Форма 1'!Y254),ROUND('Форма 1'!$I254*VLOOKUP('Форма 1'!$G254,'Предельники 2022'!$B$4:$X$28,'Форма 1'!Y$7),2),"")</f>
        <v/>
      </c>
      <c r="G254" s="53" t="str">
        <f>IF(ISNUMBER('Форма 1'!Z254),ROUND('Форма 1'!$I254*VLOOKUP('Форма 1'!$G254,'Предельники 2022'!$B$4:$X$28,'Форма 1'!Z$7),2),"")</f>
        <v/>
      </c>
      <c r="H254" s="53" t="str">
        <f>IF(ISNUMBER('Форма 1'!AA254),ROUND('Форма 1'!$I254*VLOOKUP('Форма 1'!$G254,'Предельники 2022'!$B$4:$X$28,'Форма 1'!AA$7),2),"")</f>
        <v/>
      </c>
      <c r="I254" s="53" t="str">
        <f>IF(ISNUMBER('Форма 1'!AB254),ROUND('Форма 1'!$I254*VLOOKUP('Форма 1'!$G254,'Предельники 2022'!$B$4:$X$28,'Форма 1'!AB$7),2),"")</f>
        <v/>
      </c>
      <c r="J254" s="53" t="str">
        <f>IF(ISNUMBER('Форма 1'!AC254),ROUND('Форма 1'!$I254*VLOOKUP('Форма 1'!$G254,'Предельники 2022'!$B$4:$X$28,'Форма 1'!AC$7),2),"")</f>
        <v/>
      </c>
      <c r="K254" s="53" t="str">
        <f>IF(ISNUMBER('Форма 1'!AD254),ROUND('Форма 1'!$I254*VLOOKUP('Форма 1'!$G254,'Предельники 2022'!$B$4:$X$28,'Форма 1'!AD$7),2),"")</f>
        <v/>
      </c>
      <c r="L254" s="54" t="str">
        <f>IF(ISBLANK('Форма 1'!AE254),"",'Форма 1'!AE254)</f>
        <v/>
      </c>
      <c r="M254" s="55" t="str">
        <f>IF(ISBLANK('Форма 1'!AF254),"",'Форма 1'!AF254)</f>
        <v/>
      </c>
      <c r="N254" s="53">
        <f>IF(ISNUMBER('Форма 1'!AG254),ROUND('Форма 1'!$I254*VLOOKUP('Форма 1'!$G254,'Предельники 2022'!$B$4:$X$28,'Форма 1'!AG$7),2),"")</f>
        <v>20326943.77</v>
      </c>
      <c r="O254" s="53" t="str">
        <f>IF(ISNUMBER('Форма 1'!$AH254),ROUND('Форма 1'!$I254*VLOOKUP('Форма 1'!$G254,'Предельники 2022'!$B$4:$X$28,'Форма 1'!$AH$7,0),2),"")</f>
        <v/>
      </c>
      <c r="P254" s="53" t="str">
        <f>IF(ISNUMBER('Форма 1'!$AI254),ROUND('Форма 1'!$I254*VLOOKUP('Форма 1'!$G254,'Предельники 2022'!$B$4:$X$28,'Форма 1'!$AI$7,0),2),"")</f>
        <v/>
      </c>
      <c r="Q254" s="53" t="str">
        <f>IF(ISNUMBER('Форма 1'!$AJ254),ROUND('Форма 1'!$I254*VLOOKUP('Форма 1'!$G254,'Предельники 2022'!$B$4:$X$28,'Форма 1'!$AJ$7,0),2),"")</f>
        <v/>
      </c>
      <c r="R254" s="53" t="str">
        <f>IF(ISNUMBER('Форма 1'!AK254),ROUND('Форма 1'!$I254*VLOOKUP('Форма 1'!$G254,'Предельники 2022'!$B$4:$X$28,'Форма 1'!AK$7),2),"")</f>
        <v/>
      </c>
      <c r="S254" s="55" t="str">
        <f t="shared" si="27"/>
        <v/>
      </c>
      <c r="T254" s="55" t="str">
        <f>IF(ISNUMBER('Форма 1'!AL254),INDEX('Предельники 2022'!$C$4:$X$28,MATCH('Форма 1'!$H254,'Предельники 2022'!$B$4:$B$28,0),MATCH(T$5,'Предельники 2022'!$C$3:$X$3,0)),"")</f>
        <v/>
      </c>
      <c r="U254" s="55" t="str">
        <f>IF(ISNUMBER('Форма 1'!AM254),INDEX('Предельники 2022'!$C$4:$X$28,MATCH('Форма 1'!$H254,'Предельники 2022'!$B$4:$B$28,0),MATCH(U$5,'Предельники 2022'!$C$3:$X$3,0)),"")</f>
        <v/>
      </c>
      <c r="V254" s="55" t="str">
        <f>IF(ISNUMBER('Форма 1'!AN254),INDEX('Предельники 2022'!$C$4:$X$28,MATCH('Форма 1'!$H254,'Предельники 2022'!$B$4:$B$28,0),MATCH(V$5,'Предельники 2022'!$C$3:$X$3,0)),"")</f>
        <v/>
      </c>
      <c r="W254" s="55" t="str">
        <f>IF(ISNUMBER('Форма 1'!AO254),INDEX('Предельники 2022'!$C$4:$X$28,MATCH('Форма 1'!$H254,'Предельники 2022'!$B$4:$B$28,0),MATCH(W$5,'Предельники 2022'!$C$3:$X$3,0)),"")</f>
        <v/>
      </c>
      <c r="X254" s="53" t="str">
        <f>IF(ISNUMBER('Форма 1'!AP254),ROUND('Форма 1'!$I254*VLOOKUP('Форма 1'!$G254,'Предельники 2022'!$B$4:$X$28,'Форма 1'!AP$7),2),"")</f>
        <v/>
      </c>
      <c r="Y254" s="53" t="str">
        <f>IF(ISNUMBER('Форма 1'!AQ254),ROUND('Форма 1'!$I254*VLOOKUP('Форма 1'!$G254,'Предельники 2022'!$B$4:$X$28,'Форма 1'!AQ$7),2),"")</f>
        <v/>
      </c>
      <c r="Z254" s="53" t="str">
        <f>IF(ISNUMBER('Форма 1'!AR254),ROUND('Форма 1'!$I254*VLOOKUP('Форма 1'!$G254,'Предельники 2022'!$B$4:$X$28,'Форма 1'!AR$7),2),"")</f>
        <v/>
      </c>
      <c r="AA254" s="55"/>
    </row>
    <row r="255" spans="1:27" x14ac:dyDescent="0.25">
      <c r="A255" s="52">
        <f t="shared" si="29"/>
        <v>2</v>
      </c>
      <c r="B255" s="94" t="str">
        <f>IF(ISBLANK('Форма 1'!B255),"",'Форма 1'!B255)</f>
        <v>Горнозаводской городской округ Пермского края</v>
      </c>
      <c r="C255" s="161" t="str">
        <f>IF(ISBLANK('Форма 1'!C255),"",'Форма 1'!C255)</f>
        <v>п. Сараны, ул. Кирова, д. 14</v>
      </c>
      <c r="D255" s="51">
        <f>IF(ISBLANK(C255),"Введите адрес",IF(C255='Форма 1'!C255,SUM(E255:K255,M255:S255,X255:AA255),"Ошибка в адресе!"))</f>
        <v>4825102.3499999996</v>
      </c>
      <c r="E255" s="53">
        <f>IF(ISNUMBER('Форма 1'!X255),ROUND('Форма 1'!$I255*VLOOKUP('Форма 1'!$G255,'Предельники 2022'!$B$4:$X$28,'Форма 1'!X$7),2),"")</f>
        <v>330212.14</v>
      </c>
      <c r="F255" s="53">
        <f>IF(ISNUMBER('Форма 1'!Y255),ROUND('Форма 1'!$I255*VLOOKUP('Форма 1'!$G255,'Предельники 2022'!$B$4:$X$28,'Форма 1'!Y$7),2),"")</f>
        <v>3747293.53</v>
      </c>
      <c r="G255" s="53" t="str">
        <f>IF(ISNUMBER('Форма 1'!Z255),ROUND('Форма 1'!$I255*VLOOKUP('Форма 1'!$G255,'Предельники 2022'!$B$4:$X$28,'Форма 1'!Z$7),2),"")</f>
        <v/>
      </c>
      <c r="H255" s="53">
        <f>IF(ISNUMBER('Форма 1'!AA255),ROUND('Форма 1'!$I255*VLOOKUP('Форма 1'!$G255,'Предельники 2022'!$B$4:$X$28,'Форма 1'!AA$7),2),"")</f>
        <v>168541.04</v>
      </c>
      <c r="I255" s="53" t="str">
        <f>IF(ISNUMBER('Форма 1'!AB255),ROUND('Форма 1'!$I255*VLOOKUP('Форма 1'!$G255,'Предельники 2022'!$B$4:$X$28,'Форма 1'!AB$7),2),"")</f>
        <v/>
      </c>
      <c r="J255" s="53" t="str">
        <f>IF(ISNUMBER('Форма 1'!AC255),ROUND('Форма 1'!$I255*VLOOKUP('Форма 1'!$G255,'Предельники 2022'!$B$4:$X$28,'Форма 1'!AC$7),2),"")</f>
        <v/>
      </c>
      <c r="K255" s="53" t="str">
        <f>IF(ISNUMBER('Форма 1'!AD255),ROUND('Форма 1'!$I255*VLOOKUP('Форма 1'!$G255,'Предельники 2022'!$B$4:$X$28,'Форма 1'!AD$7),2),"")</f>
        <v/>
      </c>
      <c r="L255" s="54" t="str">
        <f>IF(ISBLANK('Форма 1'!AE255),"",'Форма 1'!AE255)</f>
        <v/>
      </c>
      <c r="M255" s="55" t="str">
        <f>IF(ISBLANK('Форма 1'!AF255),"",'Форма 1'!AF255)</f>
        <v/>
      </c>
      <c r="N255" s="53" t="str">
        <f>IF(ISNUMBER('Форма 1'!AG255),ROUND('Форма 1'!$I255*VLOOKUP('Форма 1'!$G255,'Предельники 2022'!$B$4:$X$28,'Форма 1'!AG$7),2),"")</f>
        <v/>
      </c>
      <c r="O255" s="53" t="str">
        <f>IF(ISNUMBER('Форма 1'!$AH255),ROUND('Форма 1'!$I255*VLOOKUP('Форма 1'!$G255,'Предельники 2022'!$B$4:$X$28,'Форма 1'!$AH$7,0),2),"")</f>
        <v/>
      </c>
      <c r="P255" s="53" t="str">
        <f>IF(ISNUMBER('Форма 1'!$AI255),ROUND('Форма 1'!$I255*VLOOKUP('Форма 1'!$G255,'Предельники 2022'!$B$4:$X$28,'Форма 1'!$AI$7,0),2),"")</f>
        <v/>
      </c>
      <c r="Q255" s="53" t="str">
        <f>IF(ISNUMBER('Форма 1'!$AJ255),ROUND('Форма 1'!$I255*VLOOKUP('Форма 1'!$G255,'Предельники 2022'!$B$4:$X$28,'Форма 1'!$AJ$7,0),2),"")</f>
        <v/>
      </c>
      <c r="R255" s="53">
        <f>IF(ISNUMBER('Форма 1'!AK255),ROUND('Форма 1'!$I255*VLOOKUP('Форма 1'!$G255,'Предельники 2022'!$B$4:$X$28,'Форма 1'!AK$7),2),"")</f>
        <v>579055.64</v>
      </c>
      <c r="S255" s="55" t="str">
        <f t="shared" si="27"/>
        <v/>
      </c>
      <c r="T255" s="55" t="str">
        <f>IF(ISNUMBER('Форма 1'!AL255),INDEX('Предельники 2022'!$C$4:$X$28,MATCH('Форма 1'!$H255,'Предельники 2022'!$B$4:$B$28,0),MATCH(T$5,'Предельники 2022'!$C$3:$X$3,0)),"")</f>
        <v/>
      </c>
      <c r="U255" s="55" t="str">
        <f>IF(ISNUMBER('Форма 1'!AM255),INDEX('Предельники 2022'!$C$4:$X$28,MATCH('Форма 1'!$H255,'Предельники 2022'!$B$4:$B$28,0),MATCH(U$5,'Предельники 2022'!$C$3:$X$3,0)),"")</f>
        <v/>
      </c>
      <c r="V255" s="55" t="str">
        <f>IF(ISNUMBER('Форма 1'!AN255),INDEX('Предельники 2022'!$C$4:$X$28,MATCH('Форма 1'!$H255,'Предельники 2022'!$B$4:$B$28,0),MATCH(V$5,'Предельники 2022'!$C$3:$X$3,0)),"")</f>
        <v/>
      </c>
      <c r="W255" s="55" t="str">
        <f>IF(ISNUMBER('Форма 1'!AO255),INDEX('Предельники 2022'!$C$4:$X$28,MATCH('Форма 1'!$H255,'Предельники 2022'!$B$4:$B$28,0),MATCH(W$5,'Предельники 2022'!$C$3:$X$3,0)),"")</f>
        <v/>
      </c>
      <c r="X255" s="53" t="str">
        <f>IF(ISNUMBER('Форма 1'!AP255),ROUND('Форма 1'!$I255*VLOOKUP('Форма 1'!$G255,'Предельники 2022'!$B$4:$X$28,'Форма 1'!AP$7),2),"")</f>
        <v/>
      </c>
      <c r="Y255" s="53" t="str">
        <f>IF(ISNUMBER('Форма 1'!AQ255),ROUND('Форма 1'!$I255*VLOOKUP('Форма 1'!$G255,'Предельники 2022'!$B$4:$X$28,'Форма 1'!AQ$7),2),"")</f>
        <v/>
      </c>
      <c r="Z255" s="53" t="str">
        <f>IF(ISNUMBER('Форма 1'!AR255),ROUND('Форма 1'!$I255*VLOOKUP('Форма 1'!$G255,'Предельники 2022'!$B$4:$X$28,'Форма 1'!AR$7),2),"")</f>
        <v/>
      </c>
      <c r="AA255" s="55"/>
    </row>
    <row r="256" spans="1:27" x14ac:dyDescent="0.25">
      <c r="A256" s="52">
        <f t="shared" si="29"/>
        <v>3</v>
      </c>
      <c r="B256" s="94" t="str">
        <f>IF(ISBLANK('Форма 1'!B256),"",'Форма 1'!B256)</f>
        <v>Горнозаводской городской округ Пермского края</v>
      </c>
      <c r="C256" s="161" t="str">
        <f>IF(ISBLANK('Форма 1'!C256),"",'Форма 1'!C256)</f>
        <v>п. Теплая Гора, ул. Доменная, д. 19А</v>
      </c>
      <c r="D256" s="51">
        <f>IF(ISBLANK(C256),"Введите адрес",IF(C256='Форма 1'!C256,SUM(E256:K256,M256:S256,X256:AA256),"Ошибка в адресе!"))</f>
        <v>8250448.6399999997</v>
      </c>
      <c r="E256" s="53" t="str">
        <f>IF(ISNUMBER('Форма 1'!X256),ROUND('Форма 1'!$I256*VLOOKUP('Форма 1'!$G256,'Предельники 2022'!$B$4:$X$28,'Форма 1'!X$7),2),"")</f>
        <v/>
      </c>
      <c r="F256" s="53" t="str">
        <f>IF(ISNUMBER('Форма 1'!Y256),ROUND('Форма 1'!$I256*VLOOKUP('Форма 1'!$G256,'Предельники 2022'!$B$4:$X$28,'Форма 1'!Y$7),2),"")</f>
        <v/>
      </c>
      <c r="G256" s="53" t="str">
        <f>IF(ISNUMBER('Форма 1'!Z256),ROUND('Форма 1'!$I256*VLOOKUP('Форма 1'!$G256,'Предельники 2022'!$B$4:$X$28,'Форма 1'!Z$7),2),"")</f>
        <v/>
      </c>
      <c r="H256" s="53" t="str">
        <f>IF(ISNUMBER('Форма 1'!AA256),ROUND('Форма 1'!$I256*VLOOKUP('Форма 1'!$G256,'Предельники 2022'!$B$4:$X$28,'Форма 1'!AA$7),2),"")</f>
        <v/>
      </c>
      <c r="I256" s="53" t="str">
        <f>IF(ISNUMBER('Форма 1'!AB256),ROUND('Форма 1'!$I256*VLOOKUP('Форма 1'!$G256,'Предельники 2022'!$B$4:$X$28,'Форма 1'!AB$7),2),"")</f>
        <v/>
      </c>
      <c r="J256" s="53" t="str">
        <f>IF(ISNUMBER('Форма 1'!AC256),ROUND('Форма 1'!$I256*VLOOKUP('Форма 1'!$G256,'Предельники 2022'!$B$4:$X$28,'Форма 1'!AC$7),2),"")</f>
        <v/>
      </c>
      <c r="K256" s="53" t="str">
        <f>IF(ISNUMBER('Форма 1'!AD256),ROUND('Форма 1'!$I256*VLOOKUP('Форма 1'!$G256,'Предельники 2022'!$B$4:$X$28,'Форма 1'!AD$7),2),"")</f>
        <v/>
      </c>
      <c r="L256" s="54" t="str">
        <f>IF(ISBLANK('Форма 1'!AE256),"",'Форма 1'!AE256)</f>
        <v/>
      </c>
      <c r="M256" s="55" t="str">
        <f>IF(ISBLANK('Форма 1'!AF256),"",'Форма 1'!AF256)</f>
        <v/>
      </c>
      <c r="N256" s="53">
        <f>IF(ISNUMBER('Форма 1'!AG256),ROUND('Форма 1'!$I256*VLOOKUP('Форма 1'!$G256,'Предельники 2022'!$B$4:$X$28,'Форма 1'!AG$7),2),"")</f>
        <v>8250448.6399999997</v>
      </c>
      <c r="O256" s="53" t="str">
        <f>IF(ISNUMBER('Форма 1'!$AH256),ROUND('Форма 1'!$I256*VLOOKUP('Форма 1'!$G256,'Предельники 2022'!$B$4:$X$28,'Форма 1'!$AH$7,0),2),"")</f>
        <v/>
      </c>
      <c r="P256" s="53" t="str">
        <f>IF(ISNUMBER('Форма 1'!$AI256),ROUND('Форма 1'!$I256*VLOOKUP('Форма 1'!$G256,'Предельники 2022'!$B$4:$X$28,'Форма 1'!$AI$7,0),2),"")</f>
        <v/>
      </c>
      <c r="Q256" s="53" t="str">
        <f>IF(ISNUMBER('Форма 1'!$AJ256),ROUND('Форма 1'!$I256*VLOOKUP('Форма 1'!$G256,'Предельники 2022'!$B$4:$X$28,'Форма 1'!$AJ$7,0),2),"")</f>
        <v/>
      </c>
      <c r="R256" s="53" t="str">
        <f>IF(ISNUMBER('Форма 1'!AK256),ROUND('Форма 1'!$I256*VLOOKUP('Форма 1'!$G256,'Предельники 2022'!$B$4:$X$28,'Форма 1'!AK$7),2),"")</f>
        <v/>
      </c>
      <c r="S256" s="55" t="str">
        <f t="shared" ref="S256:S320" si="37">IF(SUM(T256:W256)=0,"",SUM(T256:W256))</f>
        <v/>
      </c>
      <c r="T256" s="55" t="str">
        <f>IF(ISNUMBER('Форма 1'!AL256),INDEX('Предельники 2022'!$C$4:$X$28,MATCH('Форма 1'!$H256,'Предельники 2022'!$B$4:$B$28,0),MATCH(T$5,'Предельники 2022'!$C$3:$X$3,0)),"")</f>
        <v/>
      </c>
      <c r="U256" s="55" t="str">
        <f>IF(ISNUMBER('Форма 1'!AM256),INDEX('Предельники 2022'!$C$4:$X$28,MATCH('Форма 1'!$H256,'Предельники 2022'!$B$4:$B$28,0),MATCH(U$5,'Предельники 2022'!$C$3:$X$3,0)),"")</f>
        <v/>
      </c>
      <c r="V256" s="55" t="str">
        <f>IF(ISNUMBER('Форма 1'!AN256),INDEX('Предельники 2022'!$C$4:$X$28,MATCH('Форма 1'!$H256,'Предельники 2022'!$B$4:$B$28,0),MATCH(V$5,'Предельники 2022'!$C$3:$X$3,0)),"")</f>
        <v/>
      </c>
      <c r="W256" s="55" t="str">
        <f>IF(ISNUMBER('Форма 1'!AO256),INDEX('Предельники 2022'!$C$4:$X$28,MATCH('Форма 1'!$H256,'Предельники 2022'!$B$4:$B$28,0),MATCH(W$5,'Предельники 2022'!$C$3:$X$3,0)),"")</f>
        <v/>
      </c>
      <c r="X256" s="53" t="str">
        <f>IF(ISNUMBER('Форма 1'!AP256),ROUND('Форма 1'!$I256*VLOOKUP('Форма 1'!$G256,'Предельники 2022'!$B$4:$X$28,'Форма 1'!AP$7),2),"")</f>
        <v/>
      </c>
      <c r="Y256" s="53" t="str">
        <f>IF(ISNUMBER('Форма 1'!AQ256),ROUND('Форма 1'!$I256*VLOOKUP('Форма 1'!$G256,'Предельники 2022'!$B$4:$X$28,'Форма 1'!AQ$7),2),"")</f>
        <v/>
      </c>
      <c r="Z256" s="53" t="str">
        <f>IF(ISNUMBER('Форма 1'!AR256),ROUND('Форма 1'!$I256*VLOOKUP('Форма 1'!$G256,'Предельники 2022'!$B$4:$X$28,'Форма 1'!AR$7),2),"")</f>
        <v/>
      </c>
      <c r="AA256" s="55"/>
    </row>
    <row r="257" spans="1:27" ht="15.75" x14ac:dyDescent="0.25">
      <c r="A257" s="178">
        <f t="shared" si="29"/>
        <v>0</v>
      </c>
      <c r="B257" s="179" t="str">
        <f>IF(ISBLANK('Форма 1'!B257),"",'Форма 1'!B257)</f>
        <v/>
      </c>
      <c r="C257" s="38" t="str">
        <f>IF(ISBLANK('Форма 1'!C257),"",'Форма 1'!C257)</f>
        <v>город Пермь</v>
      </c>
      <c r="D257" s="39">
        <f>IF(ISBLANK(C257),"Введите адрес",IF(C257='Форма 1'!C257,SUM(E257:K257,M257:S257,X257:AA257),"Ошибка в адресе!"))</f>
        <v>2210881141.9299998</v>
      </c>
      <c r="E257" s="39">
        <f t="shared" ref="E257:Z257" si="38">SUM(E258:E413)</f>
        <v>60568718.86999999</v>
      </c>
      <c r="F257" s="39">
        <f t="shared" si="38"/>
        <v>319650690.21999991</v>
      </c>
      <c r="G257" s="39">
        <f t="shared" si="38"/>
        <v>15674959.259999998</v>
      </c>
      <c r="H257" s="39">
        <f t="shared" si="38"/>
        <v>39977925.68</v>
      </c>
      <c r="I257" s="39">
        <f t="shared" si="38"/>
        <v>85691167.75</v>
      </c>
      <c r="J257" s="39">
        <f t="shared" si="38"/>
        <v>40889508.81000001</v>
      </c>
      <c r="K257" s="39">
        <f t="shared" si="38"/>
        <v>31815467.830000002</v>
      </c>
      <c r="L257" s="145">
        <f t="shared" si="38"/>
        <v>163</v>
      </c>
      <c r="M257" s="39">
        <f t="shared" si="38"/>
        <v>542648677.96000016</v>
      </c>
      <c r="N257" s="39">
        <f t="shared" si="38"/>
        <v>546370150.52999985</v>
      </c>
      <c r="O257" s="39">
        <f t="shared" si="38"/>
        <v>428980838.74999994</v>
      </c>
      <c r="P257" s="39">
        <f t="shared" si="38"/>
        <v>44623770.920000002</v>
      </c>
      <c r="Q257" s="39">
        <f t="shared" si="38"/>
        <v>0</v>
      </c>
      <c r="R257" s="39">
        <f t="shared" si="38"/>
        <v>53444288.11999999</v>
      </c>
      <c r="S257" s="39">
        <f t="shared" si="38"/>
        <v>544977.23</v>
      </c>
      <c r="T257" s="39">
        <f t="shared" si="38"/>
        <v>248167.25</v>
      </c>
      <c r="U257" s="39">
        <f t="shared" si="38"/>
        <v>42974.05</v>
      </c>
      <c r="V257" s="39">
        <f t="shared" si="38"/>
        <v>107023.47</v>
      </c>
      <c r="W257" s="39">
        <f t="shared" si="38"/>
        <v>146812.46</v>
      </c>
      <c r="X257" s="39">
        <f t="shared" si="38"/>
        <v>0</v>
      </c>
      <c r="Y257" s="39">
        <f t="shared" si="38"/>
        <v>0</v>
      </c>
      <c r="Z257" s="39">
        <f t="shared" si="38"/>
        <v>0</v>
      </c>
      <c r="AA257" s="39"/>
    </row>
    <row r="258" spans="1:27" x14ac:dyDescent="0.25">
      <c r="A258" s="52">
        <f t="shared" si="29"/>
        <v>1</v>
      </c>
      <c r="B258" s="94" t="str">
        <f>IF(ISBLANK('Форма 1'!B258),"",'Форма 1'!B258)</f>
        <v>город Пермь</v>
      </c>
      <c r="C258" s="161" t="str">
        <f>IF(ISBLANK('Форма 1'!C258),"",'Форма 1'!C258)</f>
        <v>г. Пермь, б-р Гагарина, д. 25</v>
      </c>
      <c r="D258" s="51">
        <f>IF(ISBLANK(C258),"Введите адрес",IF(C258='Форма 1'!C258,SUM(E258:K258,M258:S258,X258:AA258),"Ошибка в адресе!"))</f>
        <v>8798012.7200000007</v>
      </c>
      <c r="E258" s="53" t="str">
        <f>IF(ISNUMBER('Форма 1'!X258),ROUND('Форма 1'!$I258*VLOOKUP('Форма 1'!$G258,'Предельники 2022'!$B$4:$X$28,'Форма 1'!X$7),2),"")</f>
        <v/>
      </c>
      <c r="F258" s="53" t="str">
        <f>IF(ISNUMBER('Форма 1'!Y258),ROUND('Форма 1'!$I258*VLOOKUP('Форма 1'!$G258,'Предельники 2022'!$B$4:$X$28,'Форма 1'!Y$7),2),"")</f>
        <v/>
      </c>
      <c r="G258" s="53" t="str">
        <f>IF(ISNUMBER('Форма 1'!Z258),ROUND('Форма 1'!$I258*VLOOKUP('Форма 1'!$G258,'Предельники 2022'!$B$4:$X$28,'Форма 1'!Z$7),2),"")</f>
        <v/>
      </c>
      <c r="H258" s="53" t="str">
        <f>IF(ISNUMBER('Форма 1'!AA258),ROUND('Форма 1'!$I258*VLOOKUP('Форма 1'!$G258,'Предельники 2022'!$B$4:$X$28,'Форма 1'!AA$7),2),"")</f>
        <v/>
      </c>
      <c r="I258" s="53" t="str">
        <f>IF(ISNUMBER('Форма 1'!AB258),ROUND('Форма 1'!$I258*VLOOKUP('Форма 1'!$G258,'Предельники 2022'!$B$4:$X$28,'Форма 1'!AB$7),2),"")</f>
        <v/>
      </c>
      <c r="J258" s="53" t="str">
        <f>IF(ISNUMBER('Форма 1'!AC258),ROUND('Форма 1'!$I258*VLOOKUP('Форма 1'!$G258,'Предельники 2022'!$B$4:$X$28,'Форма 1'!AC$7),2),"")</f>
        <v/>
      </c>
      <c r="K258" s="53" t="str">
        <f>IF(ISNUMBER('Форма 1'!AD258),ROUND('Форма 1'!$I258*VLOOKUP('Форма 1'!$G258,'Предельники 2022'!$B$4:$X$28,'Форма 1'!AD$7),2),"")</f>
        <v/>
      </c>
      <c r="L258" s="54" t="str">
        <f>IF(ISBLANK('Форма 1'!AE258),"",'Форма 1'!AE258)</f>
        <v/>
      </c>
      <c r="M258" s="55" t="str">
        <f>IF(ISBLANK('Форма 1'!AF258),"",'Форма 1'!AF258)</f>
        <v/>
      </c>
      <c r="N258" s="53" t="str">
        <f>IF(ISNUMBER('Форма 1'!AG258),ROUND('Форма 1'!$I258*VLOOKUP('Форма 1'!$G258,'Предельники 2022'!$B$4:$X$28,'Форма 1'!AG$7),2),"")</f>
        <v/>
      </c>
      <c r="O258" s="53">
        <f>IF(ISNUMBER('Форма 1'!$AH258),ROUND('Форма 1'!$I258*VLOOKUP('Форма 1'!$G258,'Предельники 2022'!$B$4:$X$28,'Форма 1'!$AH$7,0),2),"")</f>
        <v>8798012.7200000007</v>
      </c>
      <c r="P258" s="53" t="str">
        <f>IF(ISNUMBER('Форма 1'!$AI258),ROUND('Форма 1'!$I258*VLOOKUP('Форма 1'!$G258,'Предельники 2022'!$B$4:$X$28,'Форма 1'!$AI$7,0),2),"")</f>
        <v/>
      </c>
      <c r="Q258" s="53" t="str">
        <f>IF(ISNUMBER('Форма 1'!$AJ258),ROUND('Форма 1'!$I258*VLOOKUP('Форма 1'!$G258,'Предельники 2022'!$B$4:$X$28,'Форма 1'!$AJ$7,0),2),"")</f>
        <v/>
      </c>
      <c r="R258" s="53" t="str">
        <f>IF(ISNUMBER('Форма 1'!AK258),ROUND('Форма 1'!$I258*VLOOKUP('Форма 1'!$G258,'Предельники 2022'!$B$4:$X$28,'Форма 1'!AK$7),2),"")</f>
        <v/>
      </c>
      <c r="S258" s="55" t="str">
        <f t="shared" si="37"/>
        <v/>
      </c>
      <c r="T258" s="55" t="str">
        <f>IF(ISNUMBER('Форма 1'!AL258),INDEX('Предельники 2022'!$C$4:$X$28,MATCH('Форма 1'!$H258,'Предельники 2022'!$B$4:$B$28,0),MATCH(T$5,'Предельники 2022'!$C$3:$X$3,0)),"")</f>
        <v/>
      </c>
      <c r="U258" s="55" t="str">
        <f>IF(ISNUMBER('Форма 1'!AM258),INDEX('Предельники 2022'!$C$4:$X$28,MATCH('Форма 1'!$H258,'Предельники 2022'!$B$4:$B$28,0),MATCH(U$5,'Предельники 2022'!$C$3:$X$3,0)),"")</f>
        <v/>
      </c>
      <c r="V258" s="55" t="str">
        <f>IF(ISNUMBER('Форма 1'!AN258),INDEX('Предельники 2022'!$C$4:$X$28,MATCH('Форма 1'!$H258,'Предельники 2022'!$B$4:$B$28,0),MATCH(V$5,'Предельники 2022'!$C$3:$X$3,0)),"")</f>
        <v/>
      </c>
      <c r="W258" s="55" t="str">
        <f>IF(ISNUMBER('Форма 1'!AO258),INDEX('Предельники 2022'!$C$4:$X$28,MATCH('Форма 1'!$H258,'Предельники 2022'!$B$4:$B$28,0),MATCH(W$5,'Предельники 2022'!$C$3:$X$3,0)),"")</f>
        <v/>
      </c>
      <c r="X258" s="53" t="str">
        <f>IF(ISNUMBER('Форма 1'!AP258),ROUND('Форма 1'!$I258*VLOOKUP('Форма 1'!$G258,'Предельники 2022'!$B$4:$X$28,'Форма 1'!AP$7),2),"")</f>
        <v/>
      </c>
      <c r="Y258" s="53" t="str">
        <f>IF(ISNUMBER('Форма 1'!AQ258),ROUND('Форма 1'!$I258*VLOOKUP('Форма 1'!$G258,'Предельники 2022'!$B$4:$X$28,'Форма 1'!AQ$7),2),"")</f>
        <v/>
      </c>
      <c r="Z258" s="53" t="str">
        <f>IF(ISNUMBER('Форма 1'!AR258),ROUND('Форма 1'!$I258*VLOOKUP('Форма 1'!$G258,'Предельники 2022'!$B$4:$X$28,'Форма 1'!AR$7),2),"")</f>
        <v/>
      </c>
      <c r="AA258" s="55"/>
    </row>
    <row r="259" spans="1:27" x14ac:dyDescent="0.25">
      <c r="A259" s="52">
        <f t="shared" si="29"/>
        <v>2</v>
      </c>
      <c r="B259" s="94" t="str">
        <f>IF(ISBLANK('Форма 1'!B259),"",'Форма 1'!B259)</f>
        <v>город Пермь</v>
      </c>
      <c r="C259" s="161" t="str">
        <f>IF(ISBLANK('Форма 1'!C259),"",'Форма 1'!C259)</f>
        <v>г. Пермь, б-р Гагарина, д. 93/2</v>
      </c>
      <c r="D259" s="51">
        <f>IF(ISBLANK(C259),"Введите адрес",IF(C259='Форма 1'!C259,SUM(E259:K259,M259:S259,X259:AA259),"Ошибка в адресе!"))</f>
        <v>1394451.43</v>
      </c>
      <c r="E259" s="53" t="str">
        <f>IF(ISNUMBER('Форма 1'!X259),ROUND('Форма 1'!$I259*VLOOKUP('Форма 1'!$G259,'Предельники 2022'!$B$4:$X$28,'Форма 1'!X$7),2),"")</f>
        <v/>
      </c>
      <c r="F259" s="53" t="str">
        <f>IF(ISNUMBER('Форма 1'!Y259),ROUND('Форма 1'!$I259*VLOOKUP('Форма 1'!$G259,'Предельники 2022'!$B$4:$X$28,'Форма 1'!Y$7),2),"")</f>
        <v/>
      </c>
      <c r="G259" s="53" t="str">
        <f>IF(ISNUMBER('Форма 1'!Z259),ROUND('Форма 1'!$I259*VLOOKUP('Форма 1'!$G259,'Предельники 2022'!$B$4:$X$28,'Форма 1'!Z$7),2),"")</f>
        <v/>
      </c>
      <c r="H259" s="53">
        <f>IF(ISNUMBER('Форма 1'!AA259),ROUND('Форма 1'!$I259*VLOOKUP('Форма 1'!$G259,'Предельники 2022'!$B$4:$X$28,'Форма 1'!AA$7),2),"")</f>
        <v>1394451.43</v>
      </c>
      <c r="I259" s="53" t="str">
        <f>IF(ISNUMBER('Форма 1'!AB259),ROUND('Форма 1'!$I259*VLOOKUP('Форма 1'!$G259,'Предельники 2022'!$B$4:$X$28,'Форма 1'!AB$7),2),"")</f>
        <v/>
      </c>
      <c r="J259" s="53" t="str">
        <f>IF(ISNUMBER('Форма 1'!AC259),ROUND('Форма 1'!$I259*VLOOKUP('Форма 1'!$G259,'Предельники 2022'!$B$4:$X$28,'Форма 1'!AC$7),2),"")</f>
        <v/>
      </c>
      <c r="K259" s="53" t="str">
        <f>IF(ISNUMBER('Форма 1'!AD259),ROUND('Форма 1'!$I259*VLOOKUP('Форма 1'!$G259,'Предельники 2022'!$B$4:$X$28,'Форма 1'!AD$7),2),"")</f>
        <v/>
      </c>
      <c r="L259" s="54" t="str">
        <f>IF(ISBLANK('Форма 1'!AE259),"",'Форма 1'!AE259)</f>
        <v/>
      </c>
      <c r="M259" s="55" t="str">
        <f>IF(ISBLANK('Форма 1'!AF259),"",'Форма 1'!AF259)</f>
        <v/>
      </c>
      <c r="N259" s="53" t="str">
        <f>IF(ISNUMBER('Форма 1'!AG259),ROUND('Форма 1'!$I259*VLOOKUP('Форма 1'!$G259,'Предельники 2022'!$B$4:$X$28,'Форма 1'!AG$7),2),"")</f>
        <v/>
      </c>
      <c r="O259" s="53" t="str">
        <f>IF(ISNUMBER('Форма 1'!$AH259),ROUND('Форма 1'!$I259*VLOOKUP('Форма 1'!$G259,'Предельники 2022'!$B$4:$X$28,'Форма 1'!$AH$7,0),2),"")</f>
        <v/>
      </c>
      <c r="P259" s="53" t="str">
        <f>IF(ISNUMBER('Форма 1'!$AI259),ROUND('Форма 1'!$I259*VLOOKUP('Форма 1'!$G259,'Предельники 2022'!$B$4:$X$28,'Форма 1'!$AI$7,0),2),"")</f>
        <v/>
      </c>
      <c r="Q259" s="53" t="str">
        <f>IF(ISNUMBER('Форма 1'!$AJ259),ROUND('Форма 1'!$I259*VLOOKUP('Форма 1'!$G259,'Предельники 2022'!$B$4:$X$28,'Форма 1'!$AJ$7,0),2),"")</f>
        <v/>
      </c>
      <c r="R259" s="53" t="str">
        <f>IF(ISNUMBER('Форма 1'!AK259),ROUND('Форма 1'!$I259*VLOOKUP('Форма 1'!$G259,'Предельники 2022'!$B$4:$X$28,'Форма 1'!AK$7),2),"")</f>
        <v/>
      </c>
      <c r="S259" s="55" t="str">
        <f t="shared" si="37"/>
        <v/>
      </c>
      <c r="T259" s="55" t="str">
        <f>IF(ISNUMBER('Форма 1'!AL259),INDEX('Предельники 2022'!$C$4:$X$28,MATCH('Форма 1'!$H259,'Предельники 2022'!$B$4:$B$28,0),MATCH(T$5,'Предельники 2022'!$C$3:$X$3,0)),"")</f>
        <v/>
      </c>
      <c r="U259" s="55" t="str">
        <f>IF(ISNUMBER('Форма 1'!AM259),INDEX('Предельники 2022'!$C$4:$X$28,MATCH('Форма 1'!$H259,'Предельники 2022'!$B$4:$B$28,0),MATCH(U$5,'Предельники 2022'!$C$3:$X$3,0)),"")</f>
        <v/>
      </c>
      <c r="V259" s="55" t="str">
        <f>IF(ISNUMBER('Форма 1'!AN259),INDEX('Предельники 2022'!$C$4:$X$28,MATCH('Форма 1'!$H259,'Предельники 2022'!$B$4:$B$28,0),MATCH(V$5,'Предельники 2022'!$C$3:$X$3,0)),"")</f>
        <v/>
      </c>
      <c r="W259" s="55" t="str">
        <f>IF(ISNUMBER('Форма 1'!AO259),INDEX('Предельники 2022'!$C$4:$X$28,MATCH('Форма 1'!$H259,'Предельники 2022'!$B$4:$B$28,0),MATCH(W$5,'Предельники 2022'!$C$3:$X$3,0)),"")</f>
        <v/>
      </c>
      <c r="X259" s="53" t="str">
        <f>IF(ISNUMBER('Форма 1'!AP259),ROUND('Форма 1'!$I259*VLOOKUP('Форма 1'!$G259,'Предельники 2022'!$B$4:$X$28,'Форма 1'!AP$7),2),"")</f>
        <v/>
      </c>
      <c r="Y259" s="53" t="str">
        <f>IF(ISNUMBER('Форма 1'!AQ259),ROUND('Форма 1'!$I259*VLOOKUP('Форма 1'!$G259,'Предельники 2022'!$B$4:$X$28,'Форма 1'!AQ$7),2),"")</f>
        <v/>
      </c>
      <c r="Z259" s="53" t="str">
        <f>IF(ISNUMBER('Форма 1'!AR259),ROUND('Форма 1'!$I259*VLOOKUP('Форма 1'!$G259,'Предельники 2022'!$B$4:$X$28,'Форма 1'!AR$7),2),"")</f>
        <v/>
      </c>
      <c r="AA259" s="55"/>
    </row>
    <row r="260" spans="1:27" x14ac:dyDescent="0.25">
      <c r="A260" s="52">
        <f t="shared" si="29"/>
        <v>3</v>
      </c>
      <c r="B260" s="94" t="str">
        <f>IF(ISBLANK('Форма 1'!B260),"",'Форма 1'!B260)</f>
        <v>город Пермь</v>
      </c>
      <c r="C260" s="161" t="str">
        <f>IF(ISBLANK('Форма 1'!C260),"",'Форма 1'!C260)</f>
        <v>г. Пермь, пр-т Комсомольский, д. 32</v>
      </c>
      <c r="D260" s="51">
        <f>IF(ISBLANK(C260),"Введите адрес",IF(C260='Форма 1'!C260,SUM(E260:K260,M260:S260,X260:AA260),"Ошибка в адресе!"))</f>
        <v>11482835.07</v>
      </c>
      <c r="E260" s="53">
        <f>IF(ISNUMBER('Форма 1'!X260),ROUND('Форма 1'!$I260*VLOOKUP('Форма 1'!$G260,'Предельники 2022'!$B$4:$X$28,'Форма 1'!X$7),2),"")</f>
        <v>1154625.3799999999</v>
      </c>
      <c r="F260" s="53">
        <f>IF(ISNUMBER('Форма 1'!Y260),ROUND('Форма 1'!$I260*VLOOKUP('Форма 1'!$G260,'Предельники 2022'!$B$4:$X$28,'Форма 1'!Y$7),2),"")</f>
        <v>5527784.8399999999</v>
      </c>
      <c r="G260" s="53">
        <f>IF(ISNUMBER('Форма 1'!Z260),ROUND('Форма 1'!$I260*VLOOKUP('Форма 1'!$G260,'Предельники 2022'!$B$4:$X$28,'Форма 1'!Z$7),2),"")</f>
        <v>1163047.1399999999</v>
      </c>
      <c r="H260" s="53">
        <f>IF(ISNUMBER('Форма 1'!AA260),ROUND('Форма 1'!$I260*VLOOKUP('Форма 1'!$G260,'Предельники 2022'!$B$4:$X$28,'Форма 1'!AA$7),2),"")</f>
        <v>722404.71</v>
      </c>
      <c r="I260" s="53">
        <f>IF(ISNUMBER('Форма 1'!AB260),ROUND('Форма 1'!$I260*VLOOKUP('Форма 1'!$G260,'Предельники 2022'!$B$4:$X$28,'Форма 1'!AB$7),2),"")</f>
        <v>1903228.65</v>
      </c>
      <c r="J260" s="53">
        <f>IF(ISNUMBER('Форма 1'!AC260),ROUND('Форма 1'!$I260*VLOOKUP('Форма 1'!$G260,'Предельники 2022'!$B$4:$X$28,'Форма 1'!AC$7),2),"")</f>
        <v>1011744.35</v>
      </c>
      <c r="K260" s="53" t="str">
        <f>IF(ISNUMBER('Форма 1'!AD260),ROUND('Форма 1'!$I260*VLOOKUP('Форма 1'!$G260,'Предельники 2022'!$B$4:$X$28,'Форма 1'!AD$7),2),"")</f>
        <v/>
      </c>
      <c r="L260" s="54" t="str">
        <f>IF(ISBLANK('Форма 1'!AE260),"",'Форма 1'!AE260)</f>
        <v/>
      </c>
      <c r="M260" s="55" t="str">
        <f>IF(ISBLANK('Форма 1'!AF260),"",'Форма 1'!AF260)</f>
        <v/>
      </c>
      <c r="N260" s="53" t="str">
        <f>IF(ISNUMBER('Форма 1'!AG260),ROUND('Форма 1'!$I260*VLOOKUP('Форма 1'!$G260,'Предельники 2022'!$B$4:$X$28,'Форма 1'!AG$7),2),"")</f>
        <v/>
      </c>
      <c r="O260" s="53" t="str">
        <f>IF(ISNUMBER('Форма 1'!$AH260),ROUND('Форма 1'!$I260*VLOOKUP('Форма 1'!$G260,'Предельники 2022'!$B$4:$X$28,'Форма 1'!$AH$7,0),2),"")</f>
        <v/>
      </c>
      <c r="P260" s="53" t="str">
        <f>IF(ISNUMBER('Форма 1'!$AI260),ROUND('Форма 1'!$I260*VLOOKUP('Форма 1'!$G260,'Предельники 2022'!$B$4:$X$28,'Форма 1'!$AI$7,0),2),"")</f>
        <v/>
      </c>
      <c r="Q260" s="53" t="str">
        <f>IF(ISNUMBER('Форма 1'!$AJ260),ROUND('Форма 1'!$I260*VLOOKUP('Форма 1'!$G260,'Предельники 2022'!$B$4:$X$28,'Форма 1'!$AJ$7,0),2),"")</f>
        <v/>
      </c>
      <c r="R260" s="53" t="str">
        <f>IF(ISNUMBER('Форма 1'!AK260),ROUND('Форма 1'!$I260*VLOOKUP('Форма 1'!$G260,'Предельники 2022'!$B$4:$X$28,'Форма 1'!AK$7),2),"")</f>
        <v/>
      </c>
      <c r="S260" s="55" t="str">
        <f t="shared" si="37"/>
        <v/>
      </c>
      <c r="T260" s="55" t="str">
        <f>IF(ISNUMBER('Форма 1'!AL260),INDEX('Предельники 2022'!$C$4:$X$28,MATCH('Форма 1'!$H260,'Предельники 2022'!$B$4:$B$28,0),MATCH(T$5,'Предельники 2022'!$C$3:$X$3,0)),"")</f>
        <v/>
      </c>
      <c r="U260" s="55" t="str">
        <f>IF(ISNUMBER('Форма 1'!AM260),INDEX('Предельники 2022'!$C$4:$X$28,MATCH('Форма 1'!$H260,'Предельники 2022'!$B$4:$B$28,0),MATCH(U$5,'Предельники 2022'!$C$3:$X$3,0)),"")</f>
        <v/>
      </c>
      <c r="V260" s="55" t="str">
        <f>IF(ISNUMBER('Форма 1'!AN260),INDEX('Предельники 2022'!$C$4:$X$28,MATCH('Форма 1'!$H260,'Предельники 2022'!$B$4:$B$28,0),MATCH(V$5,'Предельники 2022'!$C$3:$X$3,0)),"")</f>
        <v/>
      </c>
      <c r="W260" s="55" t="str">
        <f>IF(ISNUMBER('Форма 1'!AO260),INDEX('Предельники 2022'!$C$4:$X$28,MATCH('Форма 1'!$H260,'Предельники 2022'!$B$4:$B$28,0),MATCH(W$5,'Предельники 2022'!$C$3:$X$3,0)),"")</f>
        <v/>
      </c>
      <c r="X260" s="53" t="str">
        <f>IF(ISNUMBER('Форма 1'!AP260),ROUND('Форма 1'!$I260*VLOOKUP('Форма 1'!$G260,'Предельники 2022'!$B$4:$X$28,'Форма 1'!AP$7),2),"")</f>
        <v/>
      </c>
      <c r="Y260" s="53" t="str">
        <f>IF(ISNUMBER('Форма 1'!AQ260),ROUND('Форма 1'!$I260*VLOOKUP('Форма 1'!$G260,'Предельники 2022'!$B$4:$X$28,'Форма 1'!AQ$7),2),"")</f>
        <v/>
      </c>
      <c r="Z260" s="53" t="str">
        <f>IF(ISNUMBER('Форма 1'!AR260),ROUND('Форма 1'!$I260*VLOOKUP('Форма 1'!$G260,'Предельники 2022'!$B$4:$X$28,'Форма 1'!AR$7),2),"")</f>
        <v/>
      </c>
      <c r="AA260" s="55"/>
    </row>
    <row r="261" spans="1:27" x14ac:dyDescent="0.25">
      <c r="A261" s="52">
        <f t="shared" ref="A261:A324" si="39">IF(NOT(ISERROR("Пермского края"=MID(C261,FIND("Пермского края",C261),14)))=$C$1,0,IF(NOT(ISERROR("город Пермь"=MID(C261,FIND("город Пермь",C261),11)))=$C$1,0,IF(NOT(ISERROR("Итого"=MID(C261,FIND("Итого",C261),5)))=$C$1,0,IF(NOT(ISERROR("Всего"=MID(C261,FIND("Всего",C261),5)))=$C$1,0,A260+1))))</f>
        <v>4</v>
      </c>
      <c r="B261" s="94" t="str">
        <f>IF(ISBLANK('Форма 1'!B261),"",'Форма 1'!B261)</f>
        <v>город Пермь</v>
      </c>
      <c r="C261" s="161" t="str">
        <f>IF(ISBLANK('Форма 1'!C261),"",'Форма 1'!C261)</f>
        <v>г. Пермь, пр-т Комсомольский, д. 62</v>
      </c>
      <c r="D261" s="51">
        <f>IF(ISBLANK(C261),"Введите адрес",IF(C261='Форма 1'!C261,SUM(E261:K261,M261:S261,X261:AA261),"Ошибка в адресе!"))</f>
        <v>1483154</v>
      </c>
      <c r="E261" s="53">
        <f>IF(ISNUMBER('Форма 1'!X261),ROUND('Форма 1'!$I261*VLOOKUP('Форма 1'!$G261,'Предельники 2022'!$B$4:$X$28,'Форма 1'!X$7),2),"")</f>
        <v>1483154</v>
      </c>
      <c r="F261" s="53" t="str">
        <f>IF(ISNUMBER('Форма 1'!Y261),ROUND('Форма 1'!$I261*VLOOKUP('Форма 1'!$G261,'Предельники 2022'!$B$4:$X$28,'Форма 1'!Y$7),2),"")</f>
        <v/>
      </c>
      <c r="G261" s="53" t="str">
        <f>IF(ISNUMBER('Форма 1'!Z261),ROUND('Форма 1'!$I261*VLOOKUP('Форма 1'!$G261,'Предельники 2022'!$B$4:$X$28,'Форма 1'!Z$7),2),"")</f>
        <v/>
      </c>
      <c r="H261" s="53" t="str">
        <f>IF(ISNUMBER('Форма 1'!AA261),ROUND('Форма 1'!$I261*VLOOKUP('Форма 1'!$G261,'Предельники 2022'!$B$4:$X$28,'Форма 1'!AA$7),2),"")</f>
        <v/>
      </c>
      <c r="I261" s="53" t="str">
        <f>IF(ISNUMBER('Форма 1'!AB261),ROUND('Форма 1'!$I261*VLOOKUP('Форма 1'!$G261,'Предельники 2022'!$B$4:$X$28,'Форма 1'!AB$7),2),"")</f>
        <v/>
      </c>
      <c r="J261" s="53" t="str">
        <f>IF(ISNUMBER('Форма 1'!AC261),ROUND('Форма 1'!$I261*VLOOKUP('Форма 1'!$G261,'Предельники 2022'!$B$4:$X$28,'Форма 1'!AC$7),2),"")</f>
        <v/>
      </c>
      <c r="K261" s="53" t="str">
        <f>IF(ISNUMBER('Форма 1'!AD261),ROUND('Форма 1'!$I261*VLOOKUP('Форма 1'!$G261,'Предельники 2022'!$B$4:$X$28,'Форма 1'!AD$7),2),"")</f>
        <v/>
      </c>
      <c r="L261" s="54" t="str">
        <f>IF(ISBLANK('Форма 1'!AE261),"",'Форма 1'!AE261)</f>
        <v/>
      </c>
      <c r="M261" s="55" t="str">
        <f>IF(ISBLANK('Форма 1'!AF261),"",'Форма 1'!AF261)</f>
        <v/>
      </c>
      <c r="N261" s="53" t="str">
        <f>IF(ISNUMBER('Форма 1'!AG261),ROUND('Форма 1'!$I261*VLOOKUP('Форма 1'!$G261,'Предельники 2022'!$B$4:$X$28,'Форма 1'!AG$7),2),"")</f>
        <v/>
      </c>
      <c r="O261" s="53" t="str">
        <f>IF(ISNUMBER('Форма 1'!$AH261),ROUND('Форма 1'!$I261*VLOOKUP('Форма 1'!$G261,'Предельники 2022'!$B$4:$X$28,'Форма 1'!$AH$7,0),2),"")</f>
        <v/>
      </c>
      <c r="P261" s="53" t="str">
        <f>IF(ISNUMBER('Форма 1'!$AI261),ROUND('Форма 1'!$I261*VLOOKUP('Форма 1'!$G261,'Предельники 2022'!$B$4:$X$28,'Форма 1'!$AI$7,0),2),"")</f>
        <v/>
      </c>
      <c r="Q261" s="53" t="str">
        <f>IF(ISNUMBER('Форма 1'!$AJ261),ROUND('Форма 1'!$I261*VLOOKUP('Форма 1'!$G261,'Предельники 2022'!$B$4:$X$28,'Форма 1'!$AJ$7,0),2),"")</f>
        <v/>
      </c>
      <c r="R261" s="53" t="str">
        <f>IF(ISNUMBER('Форма 1'!AK261),ROUND('Форма 1'!$I261*VLOOKUP('Форма 1'!$G261,'Предельники 2022'!$B$4:$X$28,'Форма 1'!AK$7),2),"")</f>
        <v/>
      </c>
      <c r="S261" s="55" t="str">
        <f t="shared" si="37"/>
        <v/>
      </c>
      <c r="T261" s="55" t="str">
        <f>IF(ISNUMBER('Форма 1'!AL261),INDEX('Предельники 2022'!$C$4:$X$28,MATCH('Форма 1'!$H261,'Предельники 2022'!$B$4:$B$28,0),MATCH(T$5,'Предельники 2022'!$C$3:$X$3,0)),"")</f>
        <v/>
      </c>
      <c r="U261" s="55" t="str">
        <f>IF(ISNUMBER('Форма 1'!AM261),INDEX('Предельники 2022'!$C$4:$X$28,MATCH('Форма 1'!$H261,'Предельники 2022'!$B$4:$B$28,0),MATCH(U$5,'Предельники 2022'!$C$3:$X$3,0)),"")</f>
        <v/>
      </c>
      <c r="V261" s="55" t="str">
        <f>IF(ISNUMBER('Форма 1'!AN261),INDEX('Предельники 2022'!$C$4:$X$28,MATCH('Форма 1'!$H261,'Предельники 2022'!$B$4:$B$28,0),MATCH(V$5,'Предельники 2022'!$C$3:$X$3,0)),"")</f>
        <v/>
      </c>
      <c r="W261" s="55" t="str">
        <f>IF(ISNUMBER('Форма 1'!AO261),INDEX('Предельники 2022'!$C$4:$X$28,MATCH('Форма 1'!$H261,'Предельники 2022'!$B$4:$B$28,0),MATCH(W$5,'Предельники 2022'!$C$3:$X$3,0)),"")</f>
        <v/>
      </c>
      <c r="X261" s="53" t="str">
        <f>IF(ISNUMBER('Форма 1'!AP261),ROUND('Форма 1'!$I261*VLOOKUP('Форма 1'!$G261,'Предельники 2022'!$B$4:$X$28,'Форма 1'!AP$7),2),"")</f>
        <v/>
      </c>
      <c r="Y261" s="53" t="str">
        <f>IF(ISNUMBER('Форма 1'!AQ261),ROUND('Форма 1'!$I261*VLOOKUP('Форма 1'!$G261,'Предельники 2022'!$B$4:$X$28,'Форма 1'!AQ$7),2),"")</f>
        <v/>
      </c>
      <c r="Z261" s="53" t="str">
        <f>IF(ISNUMBER('Форма 1'!AR261),ROUND('Форма 1'!$I261*VLOOKUP('Форма 1'!$G261,'Предельники 2022'!$B$4:$X$28,'Форма 1'!AR$7),2),"")</f>
        <v/>
      </c>
      <c r="AA261" s="55"/>
    </row>
    <row r="262" spans="1:27" x14ac:dyDescent="0.25">
      <c r="A262" s="52">
        <f t="shared" si="39"/>
        <v>5</v>
      </c>
      <c r="B262" s="94" t="str">
        <f>IF(ISBLANK('Форма 1'!B262),"",'Форма 1'!B262)</f>
        <v>город Пермь</v>
      </c>
      <c r="C262" s="161" t="str">
        <f>IF(ISBLANK('Форма 1'!C262),"",'Форма 1'!C262)</f>
        <v>г. Пермь, пр-т Комсомольский, д. 63</v>
      </c>
      <c r="D262" s="51">
        <f>IF(ISBLANK(C262),"Введите адрес",IF(C262='Форма 1'!C262,SUM(E262:K262,M262:S262,X262:AA262),"Ошибка в адресе!"))</f>
        <v>11326033.76</v>
      </c>
      <c r="E262" s="53">
        <f>IF(ISNUMBER('Форма 1'!X262),ROUND('Форма 1'!$I262*VLOOKUP('Форма 1'!$G262,'Предельники 2022'!$B$4:$X$28,'Форма 1'!X$7),2),"")</f>
        <v>1699644.31</v>
      </c>
      <c r="F262" s="53">
        <f>IF(ISNUMBER('Форма 1'!Y262),ROUND('Форма 1'!$I262*VLOOKUP('Форма 1'!$G262,'Предельники 2022'!$B$4:$X$28,'Форма 1'!Y$7),2),"")</f>
        <v>8137070.4400000004</v>
      </c>
      <c r="G262" s="53" t="str">
        <f>IF(ISNUMBER('Форма 1'!Z262),ROUND('Форма 1'!$I262*VLOOKUP('Форма 1'!$G262,'Предельники 2022'!$B$4:$X$28,'Форма 1'!Z$7),2),"")</f>
        <v/>
      </c>
      <c r="H262" s="53" t="str">
        <f>IF(ISNUMBER('Форма 1'!AA262),ROUND('Форма 1'!$I262*VLOOKUP('Форма 1'!$G262,'Предельники 2022'!$B$4:$X$28,'Форма 1'!AA$7),2),"")</f>
        <v/>
      </c>
      <c r="I262" s="53" t="str">
        <f>IF(ISNUMBER('Форма 1'!AB262),ROUND('Форма 1'!$I262*VLOOKUP('Форма 1'!$G262,'Предельники 2022'!$B$4:$X$28,'Форма 1'!AB$7),2),"")</f>
        <v/>
      </c>
      <c r="J262" s="53">
        <f>IF(ISNUMBER('Форма 1'!AC262),ROUND('Форма 1'!$I262*VLOOKUP('Форма 1'!$G262,'Предельники 2022'!$B$4:$X$28,'Форма 1'!AC$7),2),"")</f>
        <v>1489319.01</v>
      </c>
      <c r="K262" s="53" t="str">
        <f>IF(ISNUMBER('Форма 1'!AD262),ROUND('Форма 1'!$I262*VLOOKUP('Форма 1'!$G262,'Предельники 2022'!$B$4:$X$28,'Форма 1'!AD$7),2),"")</f>
        <v/>
      </c>
      <c r="L262" s="54" t="str">
        <f>IF(ISBLANK('Форма 1'!AE262),"",'Форма 1'!AE262)</f>
        <v/>
      </c>
      <c r="M262" s="55" t="str">
        <f>IF(ISBLANK('Форма 1'!AF262),"",'Форма 1'!AF262)</f>
        <v/>
      </c>
      <c r="N262" s="53" t="str">
        <f>IF(ISNUMBER('Форма 1'!AG262),ROUND('Форма 1'!$I262*VLOOKUP('Форма 1'!$G262,'Предельники 2022'!$B$4:$X$28,'Форма 1'!AG$7),2),"")</f>
        <v/>
      </c>
      <c r="O262" s="53" t="str">
        <f>IF(ISNUMBER('Форма 1'!$AH262),ROUND('Форма 1'!$I262*VLOOKUP('Форма 1'!$G262,'Предельники 2022'!$B$4:$X$28,'Форма 1'!$AH$7,0),2),"")</f>
        <v/>
      </c>
      <c r="P262" s="53" t="str">
        <f>IF(ISNUMBER('Форма 1'!$AI262),ROUND('Форма 1'!$I262*VLOOKUP('Форма 1'!$G262,'Предельники 2022'!$B$4:$X$28,'Форма 1'!$AI$7,0),2),"")</f>
        <v/>
      </c>
      <c r="Q262" s="53" t="str">
        <f>IF(ISNUMBER('Форма 1'!$AJ262),ROUND('Форма 1'!$I262*VLOOKUP('Форма 1'!$G262,'Предельники 2022'!$B$4:$X$28,'Форма 1'!$AJ$7,0),2),"")</f>
        <v/>
      </c>
      <c r="R262" s="53" t="str">
        <f>IF(ISNUMBER('Форма 1'!AK262),ROUND('Форма 1'!$I262*VLOOKUP('Форма 1'!$G262,'Предельники 2022'!$B$4:$X$28,'Форма 1'!AK$7),2),"")</f>
        <v/>
      </c>
      <c r="S262" s="55" t="str">
        <f t="shared" si="37"/>
        <v/>
      </c>
      <c r="T262" s="55" t="str">
        <f>IF(ISNUMBER('Форма 1'!AL262),INDEX('Предельники 2022'!$C$4:$X$28,MATCH('Форма 1'!$H262,'Предельники 2022'!$B$4:$B$28,0),MATCH(T$5,'Предельники 2022'!$C$3:$X$3,0)),"")</f>
        <v/>
      </c>
      <c r="U262" s="55" t="str">
        <f>IF(ISNUMBER('Форма 1'!AM262),INDEX('Предельники 2022'!$C$4:$X$28,MATCH('Форма 1'!$H262,'Предельники 2022'!$B$4:$B$28,0),MATCH(U$5,'Предельники 2022'!$C$3:$X$3,0)),"")</f>
        <v/>
      </c>
      <c r="V262" s="55" t="str">
        <f>IF(ISNUMBER('Форма 1'!AN262),INDEX('Предельники 2022'!$C$4:$X$28,MATCH('Форма 1'!$H262,'Предельники 2022'!$B$4:$B$28,0),MATCH(V$5,'Предельники 2022'!$C$3:$X$3,0)),"")</f>
        <v/>
      </c>
      <c r="W262" s="55" t="str">
        <f>IF(ISNUMBER('Форма 1'!AO262),INDEX('Предельники 2022'!$C$4:$X$28,MATCH('Форма 1'!$H262,'Предельники 2022'!$B$4:$B$28,0),MATCH(W$5,'Предельники 2022'!$C$3:$X$3,0)),"")</f>
        <v/>
      </c>
      <c r="X262" s="53" t="str">
        <f>IF(ISNUMBER('Форма 1'!AP262),ROUND('Форма 1'!$I262*VLOOKUP('Форма 1'!$G262,'Предельники 2022'!$B$4:$X$28,'Форма 1'!AP$7),2),"")</f>
        <v/>
      </c>
      <c r="Y262" s="53" t="str">
        <f>IF(ISNUMBER('Форма 1'!AQ262),ROUND('Форма 1'!$I262*VLOOKUP('Форма 1'!$G262,'Предельники 2022'!$B$4:$X$28,'Форма 1'!AQ$7),2),"")</f>
        <v/>
      </c>
      <c r="Z262" s="53" t="str">
        <f>IF(ISNUMBER('Форма 1'!AR262),ROUND('Форма 1'!$I262*VLOOKUP('Форма 1'!$G262,'Предельники 2022'!$B$4:$X$28,'Форма 1'!AR$7),2),"")</f>
        <v/>
      </c>
      <c r="AA262" s="55"/>
    </row>
    <row r="263" spans="1:27" x14ac:dyDescent="0.25">
      <c r="A263" s="52">
        <f t="shared" si="39"/>
        <v>6</v>
      </c>
      <c r="B263" s="94" t="str">
        <f>IF(ISBLANK('Форма 1'!B263),"",'Форма 1'!B263)</f>
        <v>город Пермь</v>
      </c>
      <c r="C263" s="161" t="str">
        <f>IF(ISBLANK('Форма 1'!C263),"",'Форма 1'!C263)</f>
        <v>г. Пермь, пр-т Комсомольский, д. 72</v>
      </c>
      <c r="D263" s="51">
        <f>IF(ISBLANK(C263),"Введите адрес",IF(C263='Форма 1'!C263,SUM(E263:K263,M263:S263,X263:AA263),"Ошибка в адресе!"))</f>
        <v>4407402.0599999996</v>
      </c>
      <c r="E263" s="53" t="str">
        <f>IF(ISNUMBER('Форма 1'!X263),ROUND('Форма 1'!$I263*VLOOKUP('Форма 1'!$G263,'Предельники 2022'!$B$4:$X$28,'Форма 1'!X$7),2),"")</f>
        <v/>
      </c>
      <c r="F263" s="53" t="str">
        <f>IF(ISNUMBER('Форма 1'!Y263),ROUND('Форма 1'!$I263*VLOOKUP('Форма 1'!$G263,'Предельники 2022'!$B$4:$X$28,'Форма 1'!Y$7),2),"")</f>
        <v/>
      </c>
      <c r="G263" s="53" t="str">
        <f>IF(ISNUMBER('Форма 1'!Z263),ROUND('Форма 1'!$I263*VLOOKUP('Форма 1'!$G263,'Предельники 2022'!$B$4:$X$28,'Форма 1'!Z$7),2),"")</f>
        <v/>
      </c>
      <c r="H263" s="53" t="str">
        <f>IF(ISNUMBER('Форма 1'!AA263),ROUND('Форма 1'!$I263*VLOOKUP('Форма 1'!$G263,'Предельники 2022'!$B$4:$X$28,'Форма 1'!AA$7),2),"")</f>
        <v/>
      </c>
      <c r="I263" s="53" t="str">
        <f>IF(ISNUMBER('Форма 1'!AB263),ROUND('Форма 1'!$I263*VLOOKUP('Форма 1'!$G263,'Предельники 2022'!$B$4:$X$28,'Форма 1'!AB$7),2),"")</f>
        <v/>
      </c>
      <c r="J263" s="53" t="str">
        <f>IF(ISNUMBER('Форма 1'!AC263),ROUND('Форма 1'!$I263*VLOOKUP('Форма 1'!$G263,'Предельники 2022'!$B$4:$X$28,'Форма 1'!AC$7),2),"")</f>
        <v/>
      </c>
      <c r="K263" s="53" t="str">
        <f>IF(ISNUMBER('Форма 1'!AD263),ROUND('Форма 1'!$I263*VLOOKUP('Форма 1'!$G263,'Предельники 2022'!$B$4:$X$28,'Форма 1'!AD$7),2),"")</f>
        <v/>
      </c>
      <c r="L263" s="54" t="str">
        <f>IF(ISBLANK('Форма 1'!AE263),"",'Форма 1'!AE263)</f>
        <v/>
      </c>
      <c r="M263" s="55" t="str">
        <f>IF(ISBLANK('Форма 1'!AF263),"",'Форма 1'!AF263)</f>
        <v/>
      </c>
      <c r="N263" s="53" t="str">
        <f>IF(ISNUMBER('Форма 1'!AG263),ROUND('Форма 1'!$I263*VLOOKUP('Форма 1'!$G263,'Предельники 2022'!$B$4:$X$28,'Форма 1'!AG$7),2),"")</f>
        <v/>
      </c>
      <c r="O263" s="53" t="str">
        <f>IF(ISNUMBER('Форма 1'!$AH263),ROUND('Форма 1'!$I263*VLOOKUP('Форма 1'!$G263,'Предельники 2022'!$B$4:$X$28,'Форма 1'!$AH$7,0),2),"")</f>
        <v/>
      </c>
      <c r="P263" s="53" t="str">
        <f>IF(ISNUMBER('Форма 1'!$AI263),ROUND('Форма 1'!$I263*VLOOKUP('Форма 1'!$G263,'Предельники 2022'!$B$4:$X$28,'Форма 1'!$AI$7,0),2),"")</f>
        <v/>
      </c>
      <c r="Q263" s="53" t="str">
        <f>IF(ISNUMBER('Форма 1'!$AJ263),ROUND('Форма 1'!$I263*VLOOKUP('Форма 1'!$G263,'Предельники 2022'!$B$4:$X$28,'Форма 1'!$AJ$7,0),2),"")</f>
        <v/>
      </c>
      <c r="R263" s="53">
        <f>IF(ISNUMBER('Форма 1'!AK263),ROUND('Форма 1'!$I263*VLOOKUP('Форма 1'!$G263,'Предельники 2022'!$B$4:$X$28,'Форма 1'!AK$7),2),"")</f>
        <v>4407402.0599999996</v>
      </c>
      <c r="S263" s="55" t="str">
        <f t="shared" si="37"/>
        <v/>
      </c>
      <c r="T263" s="55" t="str">
        <f>IF(ISNUMBER('Форма 1'!AL263),INDEX('Предельники 2022'!$C$4:$X$28,MATCH('Форма 1'!$H263,'Предельники 2022'!$B$4:$B$28,0),MATCH(T$5,'Предельники 2022'!$C$3:$X$3,0)),"")</f>
        <v/>
      </c>
      <c r="U263" s="55" t="str">
        <f>IF(ISNUMBER('Форма 1'!AM263),INDEX('Предельники 2022'!$C$4:$X$28,MATCH('Форма 1'!$H263,'Предельники 2022'!$B$4:$B$28,0),MATCH(U$5,'Предельники 2022'!$C$3:$X$3,0)),"")</f>
        <v/>
      </c>
      <c r="V263" s="55" t="str">
        <f>IF(ISNUMBER('Форма 1'!AN263),INDEX('Предельники 2022'!$C$4:$X$28,MATCH('Форма 1'!$H263,'Предельники 2022'!$B$4:$B$28,0),MATCH(V$5,'Предельники 2022'!$C$3:$X$3,0)),"")</f>
        <v/>
      </c>
      <c r="W263" s="55" t="str">
        <f>IF(ISNUMBER('Форма 1'!AO263),INDEX('Предельники 2022'!$C$4:$X$28,MATCH('Форма 1'!$H263,'Предельники 2022'!$B$4:$B$28,0),MATCH(W$5,'Предельники 2022'!$C$3:$X$3,0)),"")</f>
        <v/>
      </c>
      <c r="X263" s="53" t="str">
        <f>IF(ISNUMBER('Форма 1'!AP263),ROUND('Форма 1'!$I263*VLOOKUP('Форма 1'!$G263,'Предельники 2022'!$B$4:$X$28,'Форма 1'!AP$7),2),"")</f>
        <v/>
      </c>
      <c r="Y263" s="53" t="str">
        <f>IF(ISNUMBER('Форма 1'!AQ263),ROUND('Форма 1'!$I263*VLOOKUP('Форма 1'!$G263,'Предельники 2022'!$B$4:$X$28,'Форма 1'!AQ$7),2),"")</f>
        <v/>
      </c>
      <c r="Z263" s="53" t="str">
        <f>IF(ISNUMBER('Форма 1'!AR263),ROUND('Форма 1'!$I263*VLOOKUP('Форма 1'!$G263,'Предельники 2022'!$B$4:$X$28,'Форма 1'!AR$7),2),"")</f>
        <v/>
      </c>
      <c r="AA263" s="55"/>
    </row>
    <row r="264" spans="1:27" x14ac:dyDescent="0.25">
      <c r="A264" s="52">
        <f t="shared" si="39"/>
        <v>7</v>
      </c>
      <c r="B264" s="94" t="str">
        <f>IF(ISBLANK('Форма 1'!B264),"",'Форма 1'!B264)</f>
        <v>город Пермь</v>
      </c>
      <c r="C264" s="161" t="str">
        <f>IF(ISBLANK('Форма 1'!C264),"",'Форма 1'!C264)</f>
        <v>г. Пермь, пр-т Комсомольский, д. 85</v>
      </c>
      <c r="D264" s="51">
        <f>IF(ISBLANK(C264),"Введите адрес",IF(C264='Форма 1'!C264,SUM(E264:K264,M264:S264,X264:AA264),"Ошибка в адресе!"))</f>
        <v>9560498.0500000007</v>
      </c>
      <c r="E264" s="53" t="str">
        <f>IF(ISNUMBER('Форма 1'!X264),ROUND('Форма 1'!$I264*VLOOKUP('Форма 1'!$G264,'Предельники 2022'!$B$4:$X$28,'Форма 1'!X$7),2),"")</f>
        <v/>
      </c>
      <c r="F264" s="53">
        <f>IF(ISNUMBER('Форма 1'!Y264),ROUND('Форма 1'!$I264*VLOOKUP('Форма 1'!$G264,'Предельники 2022'!$B$4:$X$28,'Форма 1'!Y$7),2),"")</f>
        <v>9560498.0500000007</v>
      </c>
      <c r="G264" s="53" t="str">
        <f>IF(ISNUMBER('Форма 1'!Z264),ROUND('Форма 1'!$I264*VLOOKUP('Форма 1'!$G264,'Предельники 2022'!$B$4:$X$28,'Форма 1'!Z$7),2),"")</f>
        <v/>
      </c>
      <c r="H264" s="53" t="str">
        <f>IF(ISNUMBER('Форма 1'!AA264),ROUND('Форма 1'!$I264*VLOOKUP('Форма 1'!$G264,'Предельники 2022'!$B$4:$X$28,'Форма 1'!AA$7),2),"")</f>
        <v/>
      </c>
      <c r="I264" s="53" t="str">
        <f>IF(ISNUMBER('Форма 1'!AB264),ROUND('Форма 1'!$I264*VLOOKUP('Форма 1'!$G264,'Предельники 2022'!$B$4:$X$28,'Форма 1'!AB$7),2),"")</f>
        <v/>
      </c>
      <c r="J264" s="53" t="str">
        <f>IF(ISNUMBER('Форма 1'!AC264),ROUND('Форма 1'!$I264*VLOOKUP('Форма 1'!$G264,'Предельники 2022'!$B$4:$X$28,'Форма 1'!AC$7),2),"")</f>
        <v/>
      </c>
      <c r="K264" s="53" t="str">
        <f>IF(ISNUMBER('Форма 1'!AD264),ROUND('Форма 1'!$I264*VLOOKUP('Форма 1'!$G264,'Предельники 2022'!$B$4:$X$28,'Форма 1'!AD$7),2),"")</f>
        <v/>
      </c>
      <c r="L264" s="54" t="str">
        <f>IF(ISBLANK('Форма 1'!AE264),"",'Форма 1'!AE264)</f>
        <v/>
      </c>
      <c r="M264" s="55" t="str">
        <f>IF(ISBLANK('Форма 1'!AF264),"",'Форма 1'!AF264)</f>
        <v/>
      </c>
      <c r="N264" s="53" t="str">
        <f>IF(ISNUMBER('Форма 1'!AG264),ROUND('Форма 1'!$I264*VLOOKUP('Форма 1'!$G264,'Предельники 2022'!$B$4:$X$28,'Форма 1'!AG$7),2),"")</f>
        <v/>
      </c>
      <c r="O264" s="53" t="str">
        <f>IF(ISNUMBER('Форма 1'!$AH264),ROUND('Форма 1'!$I264*VLOOKUP('Форма 1'!$G264,'Предельники 2022'!$B$4:$X$28,'Форма 1'!$AH$7,0),2),"")</f>
        <v/>
      </c>
      <c r="P264" s="53" t="str">
        <f>IF(ISNUMBER('Форма 1'!$AI264),ROUND('Форма 1'!$I264*VLOOKUP('Форма 1'!$G264,'Предельники 2022'!$B$4:$X$28,'Форма 1'!$AI$7,0),2),"")</f>
        <v/>
      </c>
      <c r="Q264" s="53" t="str">
        <f>IF(ISNUMBER('Форма 1'!$AJ264),ROUND('Форма 1'!$I264*VLOOKUP('Форма 1'!$G264,'Предельники 2022'!$B$4:$X$28,'Форма 1'!$AJ$7,0),2),"")</f>
        <v/>
      </c>
      <c r="R264" s="53" t="str">
        <f>IF(ISNUMBER('Форма 1'!AK264),ROUND('Форма 1'!$I264*VLOOKUP('Форма 1'!$G264,'Предельники 2022'!$B$4:$X$28,'Форма 1'!AK$7),2),"")</f>
        <v/>
      </c>
      <c r="S264" s="55" t="str">
        <f t="shared" si="37"/>
        <v/>
      </c>
      <c r="T264" s="55" t="str">
        <f>IF(ISNUMBER('Форма 1'!AL264),INDEX('Предельники 2022'!$C$4:$X$28,MATCH('Форма 1'!$H264,'Предельники 2022'!$B$4:$B$28,0),MATCH(T$5,'Предельники 2022'!$C$3:$X$3,0)),"")</f>
        <v/>
      </c>
      <c r="U264" s="55" t="str">
        <f>IF(ISNUMBER('Форма 1'!AM264),INDEX('Предельники 2022'!$C$4:$X$28,MATCH('Форма 1'!$H264,'Предельники 2022'!$B$4:$B$28,0),MATCH(U$5,'Предельники 2022'!$C$3:$X$3,0)),"")</f>
        <v/>
      </c>
      <c r="V264" s="55" t="str">
        <f>IF(ISNUMBER('Форма 1'!AN264),INDEX('Предельники 2022'!$C$4:$X$28,MATCH('Форма 1'!$H264,'Предельники 2022'!$B$4:$B$28,0),MATCH(V$5,'Предельники 2022'!$C$3:$X$3,0)),"")</f>
        <v/>
      </c>
      <c r="W264" s="55" t="str">
        <f>IF(ISNUMBER('Форма 1'!AO264),INDEX('Предельники 2022'!$C$4:$X$28,MATCH('Форма 1'!$H264,'Предельники 2022'!$B$4:$B$28,0),MATCH(W$5,'Предельники 2022'!$C$3:$X$3,0)),"")</f>
        <v/>
      </c>
      <c r="X264" s="53" t="str">
        <f>IF(ISNUMBER('Форма 1'!AP264),ROUND('Форма 1'!$I264*VLOOKUP('Форма 1'!$G264,'Предельники 2022'!$B$4:$X$28,'Форма 1'!AP$7),2),"")</f>
        <v/>
      </c>
      <c r="Y264" s="53" t="str">
        <f>IF(ISNUMBER('Форма 1'!AQ264),ROUND('Форма 1'!$I264*VLOOKUP('Форма 1'!$G264,'Предельники 2022'!$B$4:$X$28,'Форма 1'!AQ$7),2),"")</f>
        <v/>
      </c>
      <c r="Z264" s="53" t="str">
        <f>IF(ISNUMBER('Форма 1'!AR264),ROUND('Форма 1'!$I264*VLOOKUP('Форма 1'!$G264,'Предельники 2022'!$B$4:$X$28,'Форма 1'!AR$7),2),"")</f>
        <v/>
      </c>
      <c r="AA264" s="55"/>
    </row>
    <row r="265" spans="1:27" x14ac:dyDescent="0.25">
      <c r="A265" s="52">
        <f t="shared" si="39"/>
        <v>8</v>
      </c>
      <c r="B265" s="94" t="str">
        <f>IF(ISBLANK('Форма 1'!B265),"",'Форма 1'!B265)</f>
        <v>город Пермь</v>
      </c>
      <c r="C265" s="161" t="str">
        <f>IF(ISBLANK('Форма 1'!C265),"",'Форма 1'!C265)</f>
        <v>г. Пермь, пр-т Парковый, д. 2</v>
      </c>
      <c r="D265" s="51">
        <f>IF(ISBLANK(C265),"Введите адрес",IF(C265='Форма 1'!C265,SUM(E265:K265,M265:S265,X265:AA265),"Ошибка в адресе!"))</f>
        <v>6573384.9000000004</v>
      </c>
      <c r="E265" s="53">
        <f>IF(ISNUMBER('Форма 1'!X265),ROUND('Форма 1'!$I265*VLOOKUP('Форма 1'!$G265,'Предельники 2022'!$B$4:$X$28,'Форма 1'!X$7),2),"")</f>
        <v>6573384.9000000004</v>
      </c>
      <c r="F265" s="53" t="str">
        <f>IF(ISNUMBER('Форма 1'!Y265),ROUND('Форма 1'!$I265*VLOOKUP('Форма 1'!$G265,'Предельники 2022'!$B$4:$X$28,'Форма 1'!Y$7),2),"")</f>
        <v/>
      </c>
      <c r="G265" s="53" t="str">
        <f>IF(ISNUMBER('Форма 1'!Z265),ROUND('Форма 1'!$I265*VLOOKUP('Форма 1'!$G265,'Предельники 2022'!$B$4:$X$28,'Форма 1'!Z$7),2),"")</f>
        <v/>
      </c>
      <c r="H265" s="53" t="str">
        <f>IF(ISNUMBER('Форма 1'!AA265),ROUND('Форма 1'!$I265*VLOOKUP('Форма 1'!$G265,'Предельники 2022'!$B$4:$X$28,'Форма 1'!AA$7),2),"")</f>
        <v/>
      </c>
      <c r="I265" s="53" t="str">
        <f>IF(ISNUMBER('Форма 1'!AB265),ROUND('Форма 1'!$I265*VLOOKUP('Форма 1'!$G265,'Предельники 2022'!$B$4:$X$28,'Форма 1'!AB$7),2),"")</f>
        <v/>
      </c>
      <c r="J265" s="53" t="str">
        <f>IF(ISNUMBER('Форма 1'!AC265),ROUND('Форма 1'!$I265*VLOOKUP('Форма 1'!$G265,'Предельники 2022'!$B$4:$X$28,'Форма 1'!AC$7),2),"")</f>
        <v/>
      </c>
      <c r="K265" s="53" t="str">
        <f>IF(ISNUMBER('Форма 1'!AD265),ROUND('Форма 1'!$I265*VLOOKUP('Форма 1'!$G265,'Предельники 2022'!$B$4:$X$28,'Форма 1'!AD$7),2),"")</f>
        <v/>
      </c>
      <c r="L265" s="54" t="str">
        <f>IF(ISBLANK('Форма 1'!AE265),"",'Форма 1'!AE265)</f>
        <v/>
      </c>
      <c r="M265" s="55" t="str">
        <f>IF(ISBLANK('Форма 1'!AF265),"",'Форма 1'!AF265)</f>
        <v/>
      </c>
      <c r="N265" s="53" t="str">
        <f>IF(ISNUMBER('Форма 1'!AG265),ROUND('Форма 1'!$I265*VLOOKUP('Форма 1'!$G265,'Предельники 2022'!$B$4:$X$28,'Форма 1'!AG$7),2),"")</f>
        <v/>
      </c>
      <c r="O265" s="53" t="str">
        <f>IF(ISNUMBER('Форма 1'!$AH265),ROUND('Форма 1'!$I265*VLOOKUP('Форма 1'!$G265,'Предельники 2022'!$B$4:$X$28,'Форма 1'!$AH$7,0),2),"")</f>
        <v/>
      </c>
      <c r="P265" s="53" t="str">
        <f>IF(ISNUMBER('Форма 1'!$AI265),ROUND('Форма 1'!$I265*VLOOKUP('Форма 1'!$G265,'Предельники 2022'!$B$4:$X$28,'Форма 1'!$AI$7,0),2),"")</f>
        <v/>
      </c>
      <c r="Q265" s="53" t="str">
        <f>IF(ISNUMBER('Форма 1'!$AJ265),ROUND('Форма 1'!$I265*VLOOKUP('Форма 1'!$G265,'Предельники 2022'!$B$4:$X$28,'Форма 1'!$AJ$7,0),2),"")</f>
        <v/>
      </c>
      <c r="R265" s="53" t="str">
        <f>IF(ISNUMBER('Форма 1'!AK265),ROUND('Форма 1'!$I265*VLOOKUP('Форма 1'!$G265,'Предельники 2022'!$B$4:$X$28,'Форма 1'!AK$7),2),"")</f>
        <v/>
      </c>
      <c r="S265" s="55" t="str">
        <f t="shared" si="37"/>
        <v/>
      </c>
      <c r="T265" s="55" t="str">
        <f>IF(ISNUMBER('Форма 1'!AL265),INDEX('Предельники 2022'!$C$4:$X$28,MATCH('Форма 1'!$H265,'Предельники 2022'!$B$4:$B$28,0),MATCH(T$5,'Предельники 2022'!$C$3:$X$3,0)),"")</f>
        <v/>
      </c>
      <c r="U265" s="55" t="str">
        <f>IF(ISNUMBER('Форма 1'!AM265),INDEX('Предельники 2022'!$C$4:$X$28,MATCH('Форма 1'!$H265,'Предельники 2022'!$B$4:$B$28,0),MATCH(U$5,'Предельники 2022'!$C$3:$X$3,0)),"")</f>
        <v/>
      </c>
      <c r="V265" s="55" t="str">
        <f>IF(ISNUMBER('Форма 1'!AN265),INDEX('Предельники 2022'!$C$4:$X$28,MATCH('Форма 1'!$H265,'Предельники 2022'!$B$4:$B$28,0),MATCH(V$5,'Предельники 2022'!$C$3:$X$3,0)),"")</f>
        <v/>
      </c>
      <c r="W265" s="55" t="str">
        <f>IF(ISNUMBER('Форма 1'!AO265),INDEX('Предельники 2022'!$C$4:$X$28,MATCH('Форма 1'!$H265,'Предельники 2022'!$B$4:$B$28,0),MATCH(W$5,'Предельники 2022'!$C$3:$X$3,0)),"")</f>
        <v/>
      </c>
      <c r="X265" s="53" t="str">
        <f>IF(ISNUMBER('Форма 1'!AP265),ROUND('Форма 1'!$I265*VLOOKUP('Форма 1'!$G265,'Предельники 2022'!$B$4:$X$28,'Форма 1'!AP$7),2),"")</f>
        <v/>
      </c>
      <c r="Y265" s="53" t="str">
        <f>IF(ISNUMBER('Форма 1'!AQ265),ROUND('Форма 1'!$I265*VLOOKUP('Форма 1'!$G265,'Предельники 2022'!$B$4:$X$28,'Форма 1'!AQ$7),2),"")</f>
        <v/>
      </c>
      <c r="Z265" s="53" t="str">
        <f>IF(ISNUMBER('Форма 1'!AR265),ROUND('Форма 1'!$I265*VLOOKUP('Форма 1'!$G265,'Предельники 2022'!$B$4:$X$28,'Форма 1'!AR$7),2),"")</f>
        <v/>
      </c>
      <c r="AA265" s="55"/>
    </row>
    <row r="266" spans="1:27" x14ac:dyDescent="0.25">
      <c r="A266" s="52">
        <f t="shared" si="39"/>
        <v>9</v>
      </c>
      <c r="B266" s="94" t="str">
        <f>IF(ISBLANK('Форма 1'!B266),"",'Форма 1'!B266)</f>
        <v>город Пермь</v>
      </c>
      <c r="C266" s="161" t="str">
        <f>IF(ISBLANK('Форма 1'!C266),"",'Форма 1'!C266)</f>
        <v>г. Пермь, пр-т Парковый, д. 30/2</v>
      </c>
      <c r="D266" s="51">
        <f>IF(ISBLANK(C266),"Введите адрес",IF(C266='Форма 1'!C266,SUM(E266:K266,M266:S266,X266:AA266),"Ошибка в адресе!"))</f>
        <v>11114035.68</v>
      </c>
      <c r="E266" s="53" t="str">
        <f>IF(ISNUMBER('Форма 1'!X266),ROUND('Форма 1'!$I266*VLOOKUP('Форма 1'!$G266,'Предельники 2022'!$B$4:$X$28,'Форма 1'!X$7),2),"")</f>
        <v/>
      </c>
      <c r="F266" s="53" t="str">
        <f>IF(ISNUMBER('Форма 1'!Y266),ROUND('Форма 1'!$I266*VLOOKUP('Форма 1'!$G266,'Предельники 2022'!$B$4:$X$28,'Форма 1'!Y$7),2),"")</f>
        <v/>
      </c>
      <c r="G266" s="53" t="str">
        <f>IF(ISNUMBER('Форма 1'!Z266),ROUND('Форма 1'!$I266*VLOOKUP('Форма 1'!$G266,'Предельники 2022'!$B$4:$X$28,'Форма 1'!Z$7),2),"")</f>
        <v/>
      </c>
      <c r="H266" s="53" t="str">
        <f>IF(ISNUMBER('Форма 1'!AA266),ROUND('Форма 1'!$I266*VLOOKUP('Форма 1'!$G266,'Предельники 2022'!$B$4:$X$28,'Форма 1'!AA$7),2),"")</f>
        <v/>
      </c>
      <c r="I266" s="53" t="str">
        <f>IF(ISNUMBER('Форма 1'!AB266),ROUND('Форма 1'!$I266*VLOOKUP('Форма 1'!$G266,'Предельники 2022'!$B$4:$X$28,'Форма 1'!AB$7),2),"")</f>
        <v/>
      </c>
      <c r="J266" s="53" t="str">
        <f>IF(ISNUMBER('Форма 1'!AC266),ROUND('Форма 1'!$I266*VLOOKUP('Форма 1'!$G266,'Предельники 2022'!$B$4:$X$28,'Форма 1'!AC$7),2),"")</f>
        <v/>
      </c>
      <c r="K266" s="53" t="str">
        <f>IF(ISNUMBER('Форма 1'!AD266),ROUND('Форма 1'!$I266*VLOOKUP('Форма 1'!$G266,'Предельники 2022'!$B$4:$X$28,'Форма 1'!AD$7),2),"")</f>
        <v/>
      </c>
      <c r="L266" s="54">
        <f>IF(ISBLANK('Форма 1'!AE266),"",'Форма 1'!AE266)</f>
        <v>4</v>
      </c>
      <c r="M266" s="55">
        <f>IF(ISBLANK('Форма 1'!AF266),"",'Форма 1'!AF266)</f>
        <v>11114035.68</v>
      </c>
      <c r="N266" s="53" t="str">
        <f>IF(ISNUMBER('Форма 1'!AG266),ROUND('Форма 1'!$I266*VLOOKUP('Форма 1'!$G266,'Предельники 2022'!$B$4:$X$28,'Форма 1'!AG$7),2),"")</f>
        <v/>
      </c>
      <c r="O266" s="53" t="str">
        <f>IF(ISNUMBER('Форма 1'!$AH266),ROUND('Форма 1'!$I266*VLOOKUP('Форма 1'!$G266,'Предельники 2022'!$B$4:$X$28,'Форма 1'!$AH$7,0),2),"")</f>
        <v/>
      </c>
      <c r="P266" s="53" t="str">
        <f>IF(ISNUMBER('Форма 1'!$AI266),ROUND('Форма 1'!$I266*VLOOKUP('Форма 1'!$G266,'Предельники 2022'!$B$4:$X$28,'Форма 1'!$AI$7,0),2),"")</f>
        <v/>
      </c>
      <c r="Q266" s="53" t="str">
        <f>IF(ISNUMBER('Форма 1'!$AJ266),ROUND('Форма 1'!$I266*VLOOKUP('Форма 1'!$G266,'Предельники 2022'!$B$4:$X$28,'Форма 1'!$AJ$7,0),2),"")</f>
        <v/>
      </c>
      <c r="R266" s="53" t="str">
        <f>IF(ISNUMBER('Форма 1'!AK266),ROUND('Форма 1'!$I266*VLOOKUP('Форма 1'!$G266,'Предельники 2022'!$B$4:$X$28,'Форма 1'!AK$7),2),"")</f>
        <v/>
      </c>
      <c r="S266" s="55" t="str">
        <f t="shared" si="37"/>
        <v/>
      </c>
      <c r="T266" s="55" t="str">
        <f>IF(ISNUMBER('Форма 1'!AL266),INDEX('Предельники 2022'!$C$4:$X$28,MATCH('Форма 1'!$H266,'Предельники 2022'!$B$4:$B$28,0),MATCH(T$5,'Предельники 2022'!$C$3:$X$3,0)),"")</f>
        <v/>
      </c>
      <c r="U266" s="55" t="str">
        <f>IF(ISNUMBER('Форма 1'!AM266),INDEX('Предельники 2022'!$C$4:$X$28,MATCH('Форма 1'!$H266,'Предельники 2022'!$B$4:$B$28,0),MATCH(U$5,'Предельники 2022'!$C$3:$X$3,0)),"")</f>
        <v/>
      </c>
      <c r="V266" s="55" t="str">
        <f>IF(ISNUMBER('Форма 1'!AN266),INDEX('Предельники 2022'!$C$4:$X$28,MATCH('Форма 1'!$H266,'Предельники 2022'!$B$4:$B$28,0),MATCH(V$5,'Предельники 2022'!$C$3:$X$3,0)),"")</f>
        <v/>
      </c>
      <c r="W266" s="55" t="str">
        <f>IF(ISNUMBER('Форма 1'!AO266),INDEX('Предельники 2022'!$C$4:$X$28,MATCH('Форма 1'!$H266,'Предельники 2022'!$B$4:$B$28,0),MATCH(W$5,'Предельники 2022'!$C$3:$X$3,0)),"")</f>
        <v/>
      </c>
      <c r="X266" s="53" t="str">
        <f>IF(ISNUMBER('Форма 1'!AP266),ROUND('Форма 1'!$I266*VLOOKUP('Форма 1'!$G266,'Предельники 2022'!$B$4:$X$28,'Форма 1'!AP$7),2),"")</f>
        <v/>
      </c>
      <c r="Y266" s="53" t="str">
        <f>IF(ISNUMBER('Форма 1'!AQ266),ROUND('Форма 1'!$I266*VLOOKUP('Форма 1'!$G266,'Предельники 2022'!$B$4:$X$28,'Форма 1'!AQ$7),2),"")</f>
        <v/>
      </c>
      <c r="Z266" s="53" t="str">
        <f>IF(ISNUMBER('Форма 1'!AR266),ROUND('Форма 1'!$I266*VLOOKUP('Форма 1'!$G266,'Предельники 2022'!$B$4:$X$28,'Форма 1'!AR$7),2),"")</f>
        <v/>
      </c>
      <c r="AA266" s="55"/>
    </row>
    <row r="267" spans="1:27" x14ac:dyDescent="0.25">
      <c r="A267" s="52">
        <f t="shared" si="39"/>
        <v>10</v>
      </c>
      <c r="B267" s="94" t="str">
        <f>IF(ISBLANK('Форма 1'!B267),"",'Форма 1'!B267)</f>
        <v>город Пермь</v>
      </c>
      <c r="C267" s="161" t="str">
        <f>IF(ISBLANK('Форма 1'!C267),"",'Форма 1'!C267)</f>
        <v>г. Пермь, пр-т Парковый, д. 7</v>
      </c>
      <c r="D267" s="51">
        <f>IF(ISBLANK(C267),"Введите адрес",IF(C267='Форма 1'!C267,SUM(E267:K267,M267:S267,X267:AA267),"Ошибка в адресе!"))</f>
        <v>23581900.799999997</v>
      </c>
      <c r="E267" s="53" t="str">
        <f>IF(ISNUMBER('Форма 1'!X267),ROUND('Форма 1'!$I267*VLOOKUP('Форма 1'!$G267,'Предельники 2022'!$B$4:$X$28,'Форма 1'!X$7),2),"")</f>
        <v/>
      </c>
      <c r="F267" s="53" t="str">
        <f>IF(ISNUMBER('Форма 1'!Y267),ROUND('Форма 1'!$I267*VLOOKUP('Форма 1'!$G267,'Предельники 2022'!$B$4:$X$28,'Форма 1'!Y$7),2),"")</f>
        <v/>
      </c>
      <c r="G267" s="53" t="str">
        <f>IF(ISNUMBER('Форма 1'!Z267),ROUND('Форма 1'!$I267*VLOOKUP('Форма 1'!$G267,'Предельники 2022'!$B$4:$X$28,'Форма 1'!Z$7),2),"")</f>
        <v/>
      </c>
      <c r="H267" s="53" t="str">
        <f>IF(ISNUMBER('Форма 1'!AA267),ROUND('Форма 1'!$I267*VLOOKUP('Форма 1'!$G267,'Предельники 2022'!$B$4:$X$28,'Форма 1'!AA$7),2),"")</f>
        <v/>
      </c>
      <c r="I267" s="53" t="str">
        <f>IF(ISNUMBER('Форма 1'!AB267),ROUND('Форма 1'!$I267*VLOOKUP('Форма 1'!$G267,'Предельники 2022'!$B$4:$X$28,'Форма 1'!AB$7),2),"")</f>
        <v/>
      </c>
      <c r="J267" s="53" t="str">
        <f>IF(ISNUMBER('Форма 1'!AC267),ROUND('Форма 1'!$I267*VLOOKUP('Форма 1'!$G267,'Предельники 2022'!$B$4:$X$28,'Форма 1'!AC$7),2),"")</f>
        <v/>
      </c>
      <c r="K267" s="53" t="str">
        <f>IF(ISNUMBER('Форма 1'!AD267),ROUND('Форма 1'!$I267*VLOOKUP('Форма 1'!$G267,'Предельники 2022'!$B$4:$X$28,'Форма 1'!AD$7),2),"")</f>
        <v/>
      </c>
      <c r="L267" s="54">
        <f>IF(ISBLANK('Форма 1'!AE267),"",'Форма 1'!AE267)</f>
        <v>6</v>
      </c>
      <c r="M267" s="55">
        <f>IF(ISBLANK('Форма 1'!AF267),"",'Форма 1'!AF267)</f>
        <v>23581900.799999997</v>
      </c>
      <c r="N267" s="53" t="str">
        <f>IF(ISNUMBER('Форма 1'!AG267),ROUND('Форма 1'!$I267*VLOOKUP('Форма 1'!$G267,'Предельники 2022'!$B$4:$X$28,'Форма 1'!AG$7),2),"")</f>
        <v/>
      </c>
      <c r="O267" s="53" t="str">
        <f>IF(ISNUMBER('Форма 1'!$AH267),ROUND('Форма 1'!$I267*VLOOKUP('Форма 1'!$G267,'Предельники 2022'!$B$4:$X$28,'Форма 1'!$AH$7,0),2),"")</f>
        <v/>
      </c>
      <c r="P267" s="53" t="str">
        <f>IF(ISNUMBER('Форма 1'!$AI267),ROUND('Форма 1'!$I267*VLOOKUP('Форма 1'!$G267,'Предельники 2022'!$B$4:$X$28,'Форма 1'!$AI$7,0),2),"")</f>
        <v/>
      </c>
      <c r="Q267" s="53" t="str">
        <f>IF(ISNUMBER('Форма 1'!$AJ267),ROUND('Форма 1'!$I267*VLOOKUP('Форма 1'!$G267,'Предельники 2022'!$B$4:$X$28,'Форма 1'!$AJ$7,0),2),"")</f>
        <v/>
      </c>
      <c r="R267" s="53" t="str">
        <f>IF(ISNUMBER('Форма 1'!AK267),ROUND('Форма 1'!$I267*VLOOKUP('Форма 1'!$G267,'Предельники 2022'!$B$4:$X$28,'Форма 1'!AK$7),2),"")</f>
        <v/>
      </c>
      <c r="S267" s="55" t="str">
        <f t="shared" si="37"/>
        <v/>
      </c>
      <c r="T267" s="55" t="str">
        <f>IF(ISNUMBER('Форма 1'!AL267),INDEX('Предельники 2022'!$C$4:$X$28,MATCH('Форма 1'!$H267,'Предельники 2022'!$B$4:$B$28,0),MATCH(T$5,'Предельники 2022'!$C$3:$X$3,0)),"")</f>
        <v/>
      </c>
      <c r="U267" s="55" t="str">
        <f>IF(ISNUMBER('Форма 1'!AM267),INDEX('Предельники 2022'!$C$4:$X$28,MATCH('Форма 1'!$H267,'Предельники 2022'!$B$4:$B$28,0),MATCH(U$5,'Предельники 2022'!$C$3:$X$3,0)),"")</f>
        <v/>
      </c>
      <c r="V267" s="55" t="str">
        <f>IF(ISNUMBER('Форма 1'!AN267),INDEX('Предельники 2022'!$C$4:$X$28,MATCH('Форма 1'!$H267,'Предельники 2022'!$B$4:$B$28,0),MATCH(V$5,'Предельники 2022'!$C$3:$X$3,0)),"")</f>
        <v/>
      </c>
      <c r="W267" s="55" t="str">
        <f>IF(ISNUMBER('Форма 1'!AO267),INDEX('Предельники 2022'!$C$4:$X$28,MATCH('Форма 1'!$H267,'Предельники 2022'!$B$4:$B$28,0),MATCH(W$5,'Предельники 2022'!$C$3:$X$3,0)),"")</f>
        <v/>
      </c>
      <c r="X267" s="53" t="str">
        <f>IF(ISNUMBER('Форма 1'!AP267),ROUND('Форма 1'!$I267*VLOOKUP('Форма 1'!$G267,'Предельники 2022'!$B$4:$X$28,'Форма 1'!AP$7),2),"")</f>
        <v/>
      </c>
      <c r="Y267" s="53" t="str">
        <f>IF(ISNUMBER('Форма 1'!AQ267),ROUND('Форма 1'!$I267*VLOOKUP('Форма 1'!$G267,'Предельники 2022'!$B$4:$X$28,'Форма 1'!AQ$7),2),"")</f>
        <v/>
      </c>
      <c r="Z267" s="53" t="str">
        <f>IF(ISNUMBER('Форма 1'!AR267),ROUND('Форма 1'!$I267*VLOOKUP('Форма 1'!$G267,'Предельники 2022'!$B$4:$X$28,'Форма 1'!AR$7),2),"")</f>
        <v/>
      </c>
      <c r="AA267" s="55"/>
    </row>
    <row r="268" spans="1:27" x14ac:dyDescent="0.25">
      <c r="A268" s="52">
        <f t="shared" si="39"/>
        <v>11</v>
      </c>
      <c r="B268" s="94" t="str">
        <f>IF(ISBLANK('Форма 1'!B268),"",'Форма 1'!B268)</f>
        <v>город Пермь</v>
      </c>
      <c r="C268" s="161" t="str">
        <f>IF(ISBLANK('Форма 1'!C268),"",'Форма 1'!C268)</f>
        <v>г. Пермь, ул. 1-я Красноармейская, д. 31</v>
      </c>
      <c r="D268" s="51">
        <f>IF(ISBLANK(C268),"Введите адрес",IF(C268='Форма 1'!C268,SUM(E268:K268,M268:S268,X268:AA268),"Ошибка в адресе!"))</f>
        <v>11790950.399999999</v>
      </c>
      <c r="E268" s="53" t="str">
        <f>IF(ISNUMBER('Форма 1'!X268),ROUND('Форма 1'!$I268*VLOOKUP('Форма 1'!$G268,'Предельники 2022'!$B$4:$X$28,'Форма 1'!X$7),2),"")</f>
        <v/>
      </c>
      <c r="F268" s="53" t="str">
        <f>IF(ISNUMBER('Форма 1'!Y268),ROUND('Форма 1'!$I268*VLOOKUP('Форма 1'!$G268,'Предельники 2022'!$B$4:$X$28,'Форма 1'!Y$7),2),"")</f>
        <v/>
      </c>
      <c r="G268" s="53" t="str">
        <f>IF(ISNUMBER('Форма 1'!Z268),ROUND('Форма 1'!$I268*VLOOKUP('Форма 1'!$G268,'Предельники 2022'!$B$4:$X$28,'Форма 1'!Z$7),2),"")</f>
        <v/>
      </c>
      <c r="H268" s="53" t="str">
        <f>IF(ISNUMBER('Форма 1'!AA268),ROUND('Форма 1'!$I268*VLOOKUP('Форма 1'!$G268,'Предельники 2022'!$B$4:$X$28,'Форма 1'!AA$7),2),"")</f>
        <v/>
      </c>
      <c r="I268" s="53" t="str">
        <f>IF(ISNUMBER('Форма 1'!AB268),ROUND('Форма 1'!$I268*VLOOKUP('Форма 1'!$G268,'Предельники 2022'!$B$4:$X$28,'Форма 1'!AB$7),2),"")</f>
        <v/>
      </c>
      <c r="J268" s="53" t="str">
        <f>IF(ISNUMBER('Форма 1'!AC268),ROUND('Форма 1'!$I268*VLOOKUP('Форма 1'!$G268,'Предельники 2022'!$B$4:$X$28,'Форма 1'!AC$7),2),"")</f>
        <v/>
      </c>
      <c r="K268" s="53" t="str">
        <f>IF(ISNUMBER('Форма 1'!AD268),ROUND('Форма 1'!$I268*VLOOKUP('Форма 1'!$G268,'Предельники 2022'!$B$4:$X$28,'Форма 1'!AD$7),2),"")</f>
        <v/>
      </c>
      <c r="L268" s="54">
        <f>IF(ISBLANK('Форма 1'!AE268),"",'Форма 1'!AE268)</f>
        <v>3</v>
      </c>
      <c r="M268" s="55">
        <f>IF(ISBLANK('Форма 1'!AF268),"",'Форма 1'!AF268)</f>
        <v>11790950.399999999</v>
      </c>
      <c r="N268" s="53" t="str">
        <f>IF(ISNUMBER('Форма 1'!AG268),ROUND('Форма 1'!$I268*VLOOKUP('Форма 1'!$G268,'Предельники 2022'!$B$4:$X$28,'Форма 1'!AG$7),2),"")</f>
        <v/>
      </c>
      <c r="O268" s="53" t="str">
        <f>IF(ISNUMBER('Форма 1'!$AH268),ROUND('Форма 1'!$I268*VLOOKUP('Форма 1'!$G268,'Предельники 2022'!$B$4:$X$28,'Форма 1'!$AH$7,0),2),"")</f>
        <v/>
      </c>
      <c r="P268" s="53" t="str">
        <f>IF(ISNUMBER('Форма 1'!$AI268),ROUND('Форма 1'!$I268*VLOOKUP('Форма 1'!$G268,'Предельники 2022'!$B$4:$X$28,'Форма 1'!$AI$7,0),2),"")</f>
        <v/>
      </c>
      <c r="Q268" s="53" t="str">
        <f>IF(ISNUMBER('Форма 1'!$AJ268),ROUND('Форма 1'!$I268*VLOOKUP('Форма 1'!$G268,'Предельники 2022'!$B$4:$X$28,'Форма 1'!$AJ$7,0),2),"")</f>
        <v/>
      </c>
      <c r="R268" s="53" t="str">
        <f>IF(ISNUMBER('Форма 1'!AK268),ROUND('Форма 1'!$I268*VLOOKUP('Форма 1'!$G268,'Предельники 2022'!$B$4:$X$28,'Форма 1'!AK$7),2),"")</f>
        <v/>
      </c>
      <c r="S268" s="55" t="str">
        <f t="shared" si="37"/>
        <v/>
      </c>
      <c r="T268" s="55" t="str">
        <f>IF(ISNUMBER('Форма 1'!AL268),INDEX('Предельники 2022'!$C$4:$X$28,MATCH('Форма 1'!$H268,'Предельники 2022'!$B$4:$B$28,0),MATCH(T$5,'Предельники 2022'!$C$3:$X$3,0)),"")</f>
        <v/>
      </c>
      <c r="U268" s="55" t="str">
        <f>IF(ISNUMBER('Форма 1'!AM268),INDEX('Предельники 2022'!$C$4:$X$28,MATCH('Форма 1'!$H268,'Предельники 2022'!$B$4:$B$28,0),MATCH(U$5,'Предельники 2022'!$C$3:$X$3,0)),"")</f>
        <v/>
      </c>
      <c r="V268" s="55" t="str">
        <f>IF(ISNUMBER('Форма 1'!AN268),INDEX('Предельники 2022'!$C$4:$X$28,MATCH('Форма 1'!$H268,'Предельники 2022'!$B$4:$B$28,0),MATCH(V$5,'Предельники 2022'!$C$3:$X$3,0)),"")</f>
        <v/>
      </c>
      <c r="W268" s="55" t="str">
        <f>IF(ISNUMBER('Форма 1'!AO268),INDEX('Предельники 2022'!$C$4:$X$28,MATCH('Форма 1'!$H268,'Предельники 2022'!$B$4:$B$28,0),MATCH(W$5,'Предельники 2022'!$C$3:$X$3,0)),"")</f>
        <v/>
      </c>
      <c r="X268" s="53" t="str">
        <f>IF(ISNUMBER('Форма 1'!AP268),ROUND('Форма 1'!$I268*VLOOKUP('Форма 1'!$G268,'Предельники 2022'!$B$4:$X$28,'Форма 1'!AP$7),2),"")</f>
        <v/>
      </c>
      <c r="Y268" s="53" t="str">
        <f>IF(ISNUMBER('Форма 1'!AQ268),ROUND('Форма 1'!$I268*VLOOKUP('Форма 1'!$G268,'Предельники 2022'!$B$4:$X$28,'Форма 1'!AQ$7),2),"")</f>
        <v/>
      </c>
      <c r="Z268" s="53" t="str">
        <f>IF(ISNUMBER('Форма 1'!AR268),ROUND('Форма 1'!$I268*VLOOKUP('Форма 1'!$G268,'Предельники 2022'!$B$4:$X$28,'Форма 1'!AR$7),2),"")</f>
        <v/>
      </c>
      <c r="AA268" s="55"/>
    </row>
    <row r="269" spans="1:27" x14ac:dyDescent="0.25">
      <c r="A269" s="52">
        <f t="shared" si="39"/>
        <v>12</v>
      </c>
      <c r="B269" s="94" t="str">
        <f>IF(ISBLANK('Форма 1'!B269),"",'Форма 1'!B269)</f>
        <v>город Пермь</v>
      </c>
      <c r="C269" s="161" t="str">
        <f>IF(ISBLANK('Форма 1'!C269),"",'Форма 1'!C269)</f>
        <v>г. Пермь, ул. 4-я Запрудская, д. 29</v>
      </c>
      <c r="D269" s="51">
        <f>IF(ISBLANK(C269),"Введите адрес",IF(C269='Форма 1'!C269,SUM(E269:K269,M269:S269,X269:AA269),"Ошибка в адресе!"))</f>
        <v>9117750.0600000005</v>
      </c>
      <c r="E269" s="53" t="str">
        <f>IF(ISNUMBER('Форма 1'!X269),ROUND('Форма 1'!$I269*VLOOKUP('Форма 1'!$G269,'Предельники 2022'!$B$4:$X$28,'Форма 1'!X$7),2),"")</f>
        <v/>
      </c>
      <c r="F269" s="53" t="str">
        <f>IF(ISNUMBER('Форма 1'!Y269),ROUND('Форма 1'!$I269*VLOOKUP('Форма 1'!$G269,'Предельники 2022'!$B$4:$X$28,'Форма 1'!Y$7),2),"")</f>
        <v/>
      </c>
      <c r="G269" s="53" t="str">
        <f>IF(ISNUMBER('Форма 1'!Z269),ROUND('Форма 1'!$I269*VLOOKUP('Форма 1'!$G269,'Предельники 2022'!$B$4:$X$28,'Форма 1'!Z$7),2),"")</f>
        <v/>
      </c>
      <c r="H269" s="53" t="str">
        <f>IF(ISNUMBER('Форма 1'!AA269),ROUND('Форма 1'!$I269*VLOOKUP('Форма 1'!$G269,'Предельники 2022'!$B$4:$X$28,'Форма 1'!AA$7),2),"")</f>
        <v/>
      </c>
      <c r="I269" s="53" t="str">
        <f>IF(ISNUMBER('Форма 1'!AB269),ROUND('Форма 1'!$I269*VLOOKUP('Форма 1'!$G269,'Предельники 2022'!$B$4:$X$28,'Форма 1'!AB$7),2),"")</f>
        <v/>
      </c>
      <c r="J269" s="53" t="str">
        <f>IF(ISNUMBER('Форма 1'!AC269),ROUND('Форма 1'!$I269*VLOOKUP('Форма 1'!$G269,'Предельники 2022'!$B$4:$X$28,'Форма 1'!AC$7),2),"")</f>
        <v/>
      </c>
      <c r="K269" s="53" t="str">
        <f>IF(ISNUMBER('Форма 1'!AD269),ROUND('Форма 1'!$I269*VLOOKUP('Форма 1'!$G269,'Предельники 2022'!$B$4:$X$28,'Форма 1'!AD$7),2),"")</f>
        <v/>
      </c>
      <c r="L269" s="54" t="str">
        <f>IF(ISBLANK('Форма 1'!AE269),"",'Форма 1'!AE269)</f>
        <v/>
      </c>
      <c r="M269" s="55" t="str">
        <f>IF(ISBLANK('Форма 1'!AF269),"",'Форма 1'!AF269)</f>
        <v/>
      </c>
      <c r="N269" s="53">
        <f>IF(ISNUMBER('Форма 1'!AG269),ROUND('Форма 1'!$I269*VLOOKUP('Форма 1'!$G269,'Предельники 2022'!$B$4:$X$28,'Форма 1'!AG$7),2),"")</f>
        <v>9117750.0600000005</v>
      </c>
      <c r="O269" s="53" t="str">
        <f>IF(ISNUMBER('Форма 1'!$AH269),ROUND('Форма 1'!$I269*VLOOKUP('Форма 1'!$G269,'Предельники 2022'!$B$4:$X$28,'Форма 1'!$AH$7,0),2),"")</f>
        <v/>
      </c>
      <c r="P269" s="53" t="str">
        <f>IF(ISNUMBER('Форма 1'!$AI269),ROUND('Форма 1'!$I269*VLOOKUP('Форма 1'!$G269,'Предельники 2022'!$B$4:$X$28,'Форма 1'!$AI$7,0),2),"")</f>
        <v/>
      </c>
      <c r="Q269" s="53" t="str">
        <f>IF(ISNUMBER('Форма 1'!$AJ269),ROUND('Форма 1'!$I269*VLOOKUP('Форма 1'!$G269,'Предельники 2022'!$B$4:$X$28,'Форма 1'!$AJ$7,0),2),"")</f>
        <v/>
      </c>
      <c r="R269" s="53" t="str">
        <f>IF(ISNUMBER('Форма 1'!AK269),ROUND('Форма 1'!$I269*VLOOKUP('Форма 1'!$G269,'Предельники 2022'!$B$4:$X$28,'Форма 1'!AK$7),2),"")</f>
        <v/>
      </c>
      <c r="S269" s="55" t="str">
        <f t="shared" si="37"/>
        <v/>
      </c>
      <c r="T269" s="55" t="str">
        <f>IF(ISNUMBER('Форма 1'!AL269),INDEX('Предельники 2022'!$C$4:$X$28,MATCH('Форма 1'!$H269,'Предельники 2022'!$B$4:$B$28,0),MATCH(T$5,'Предельники 2022'!$C$3:$X$3,0)),"")</f>
        <v/>
      </c>
      <c r="U269" s="55" t="str">
        <f>IF(ISNUMBER('Форма 1'!AM269),INDEX('Предельники 2022'!$C$4:$X$28,MATCH('Форма 1'!$H269,'Предельники 2022'!$B$4:$B$28,0),MATCH(U$5,'Предельники 2022'!$C$3:$X$3,0)),"")</f>
        <v/>
      </c>
      <c r="V269" s="55" t="str">
        <f>IF(ISNUMBER('Форма 1'!AN269),INDEX('Предельники 2022'!$C$4:$X$28,MATCH('Форма 1'!$H269,'Предельники 2022'!$B$4:$B$28,0),MATCH(V$5,'Предельники 2022'!$C$3:$X$3,0)),"")</f>
        <v/>
      </c>
      <c r="W269" s="55" t="str">
        <f>IF(ISNUMBER('Форма 1'!AO269),INDEX('Предельники 2022'!$C$4:$X$28,MATCH('Форма 1'!$H269,'Предельники 2022'!$B$4:$B$28,0),MATCH(W$5,'Предельники 2022'!$C$3:$X$3,0)),"")</f>
        <v/>
      </c>
      <c r="X269" s="53" t="str">
        <f>IF(ISNUMBER('Форма 1'!AP269),ROUND('Форма 1'!$I269*VLOOKUP('Форма 1'!$G269,'Предельники 2022'!$B$4:$X$28,'Форма 1'!AP$7),2),"")</f>
        <v/>
      </c>
      <c r="Y269" s="53" t="str">
        <f>IF(ISNUMBER('Форма 1'!AQ269),ROUND('Форма 1'!$I269*VLOOKUP('Форма 1'!$G269,'Предельники 2022'!$B$4:$X$28,'Форма 1'!AQ$7),2),"")</f>
        <v/>
      </c>
      <c r="Z269" s="53" t="str">
        <f>IF(ISNUMBER('Форма 1'!AR269),ROUND('Форма 1'!$I269*VLOOKUP('Форма 1'!$G269,'Предельники 2022'!$B$4:$X$28,'Форма 1'!AR$7),2),"")</f>
        <v/>
      </c>
      <c r="AA269" s="55"/>
    </row>
    <row r="270" spans="1:27" x14ac:dyDescent="0.25">
      <c r="A270" s="52">
        <f t="shared" si="39"/>
        <v>13</v>
      </c>
      <c r="B270" s="94" t="str">
        <f>IF(ISBLANK('Форма 1'!B270),"",'Форма 1'!B270)</f>
        <v>город Пермь</v>
      </c>
      <c r="C270" s="161" t="str">
        <f>IF(ISBLANK('Форма 1'!C270),"",'Форма 1'!C270)</f>
        <v>г. Пермь, ул. 9-го Мая, д. 1</v>
      </c>
      <c r="D270" s="51">
        <f>IF(ISBLANK(C270),"Введите адрес",IF(C270='Форма 1'!C270,SUM(E270:K270,M270:S270,X270:AA270),"Ошибка в адресе!"))</f>
        <v>11114035.68</v>
      </c>
      <c r="E270" s="53" t="str">
        <f>IF(ISNUMBER('Форма 1'!X270),ROUND('Форма 1'!$I270*VLOOKUP('Форма 1'!$G270,'Предельники 2022'!$B$4:$X$28,'Форма 1'!X$7),2),"")</f>
        <v/>
      </c>
      <c r="F270" s="53" t="str">
        <f>IF(ISNUMBER('Форма 1'!Y270),ROUND('Форма 1'!$I270*VLOOKUP('Форма 1'!$G270,'Предельники 2022'!$B$4:$X$28,'Форма 1'!Y$7),2),"")</f>
        <v/>
      </c>
      <c r="G270" s="53" t="str">
        <f>IF(ISNUMBER('Форма 1'!Z270),ROUND('Форма 1'!$I270*VLOOKUP('Форма 1'!$G270,'Предельники 2022'!$B$4:$X$28,'Форма 1'!Z$7),2),"")</f>
        <v/>
      </c>
      <c r="H270" s="53" t="str">
        <f>IF(ISNUMBER('Форма 1'!AA270),ROUND('Форма 1'!$I270*VLOOKUP('Форма 1'!$G270,'Предельники 2022'!$B$4:$X$28,'Форма 1'!AA$7),2),"")</f>
        <v/>
      </c>
      <c r="I270" s="53" t="str">
        <f>IF(ISNUMBER('Форма 1'!AB270),ROUND('Форма 1'!$I270*VLOOKUP('Форма 1'!$G270,'Предельники 2022'!$B$4:$X$28,'Форма 1'!AB$7),2),"")</f>
        <v/>
      </c>
      <c r="J270" s="53" t="str">
        <f>IF(ISNUMBER('Форма 1'!AC270),ROUND('Форма 1'!$I270*VLOOKUP('Форма 1'!$G270,'Предельники 2022'!$B$4:$X$28,'Форма 1'!AC$7),2),"")</f>
        <v/>
      </c>
      <c r="K270" s="53" t="str">
        <f>IF(ISNUMBER('Форма 1'!AD270),ROUND('Форма 1'!$I270*VLOOKUP('Форма 1'!$G270,'Предельники 2022'!$B$4:$X$28,'Форма 1'!AD$7),2),"")</f>
        <v/>
      </c>
      <c r="L270" s="54">
        <f>IF(ISBLANK('Форма 1'!AE270),"",'Форма 1'!AE270)</f>
        <v>4</v>
      </c>
      <c r="M270" s="55">
        <f>IF(ISBLANK('Форма 1'!AF270),"",'Форма 1'!AF270)</f>
        <v>11114035.68</v>
      </c>
      <c r="N270" s="53" t="str">
        <f>IF(ISNUMBER('Форма 1'!AG270),ROUND('Форма 1'!$I270*VLOOKUP('Форма 1'!$G270,'Предельники 2022'!$B$4:$X$28,'Форма 1'!AG$7),2),"")</f>
        <v/>
      </c>
      <c r="O270" s="53" t="str">
        <f>IF(ISNUMBER('Форма 1'!$AH270),ROUND('Форма 1'!$I270*VLOOKUP('Форма 1'!$G270,'Предельники 2022'!$B$4:$X$28,'Форма 1'!$AH$7,0),2),"")</f>
        <v/>
      </c>
      <c r="P270" s="53" t="str">
        <f>IF(ISNUMBER('Форма 1'!$AI270),ROUND('Форма 1'!$I270*VLOOKUP('Форма 1'!$G270,'Предельники 2022'!$B$4:$X$28,'Форма 1'!$AI$7,0),2),"")</f>
        <v/>
      </c>
      <c r="Q270" s="53" t="str">
        <f>IF(ISNUMBER('Форма 1'!$AJ270),ROUND('Форма 1'!$I270*VLOOKUP('Форма 1'!$G270,'Предельники 2022'!$B$4:$X$28,'Форма 1'!$AJ$7,0),2),"")</f>
        <v/>
      </c>
      <c r="R270" s="53" t="str">
        <f>IF(ISNUMBER('Форма 1'!AK270),ROUND('Форма 1'!$I270*VLOOKUP('Форма 1'!$G270,'Предельники 2022'!$B$4:$X$28,'Форма 1'!AK$7),2),"")</f>
        <v/>
      </c>
      <c r="S270" s="55" t="str">
        <f t="shared" si="37"/>
        <v/>
      </c>
      <c r="T270" s="55" t="str">
        <f>IF(ISNUMBER('Форма 1'!AL270),INDEX('Предельники 2022'!$C$4:$X$28,MATCH('Форма 1'!$H270,'Предельники 2022'!$B$4:$B$28,0),MATCH(T$5,'Предельники 2022'!$C$3:$X$3,0)),"")</f>
        <v/>
      </c>
      <c r="U270" s="55" t="str">
        <f>IF(ISNUMBER('Форма 1'!AM270),INDEX('Предельники 2022'!$C$4:$X$28,MATCH('Форма 1'!$H270,'Предельники 2022'!$B$4:$B$28,0),MATCH(U$5,'Предельники 2022'!$C$3:$X$3,0)),"")</f>
        <v/>
      </c>
      <c r="V270" s="55" t="str">
        <f>IF(ISNUMBER('Форма 1'!AN270),INDEX('Предельники 2022'!$C$4:$X$28,MATCH('Форма 1'!$H270,'Предельники 2022'!$B$4:$B$28,0),MATCH(V$5,'Предельники 2022'!$C$3:$X$3,0)),"")</f>
        <v/>
      </c>
      <c r="W270" s="55" t="str">
        <f>IF(ISNUMBER('Форма 1'!AO270),INDEX('Предельники 2022'!$C$4:$X$28,MATCH('Форма 1'!$H270,'Предельники 2022'!$B$4:$B$28,0),MATCH(W$5,'Предельники 2022'!$C$3:$X$3,0)),"")</f>
        <v/>
      </c>
      <c r="X270" s="53" t="str">
        <f>IF(ISNUMBER('Форма 1'!AP270),ROUND('Форма 1'!$I270*VLOOKUP('Форма 1'!$G270,'Предельники 2022'!$B$4:$X$28,'Форма 1'!AP$7),2),"")</f>
        <v/>
      </c>
      <c r="Y270" s="53" t="str">
        <f>IF(ISNUMBER('Форма 1'!AQ270),ROUND('Форма 1'!$I270*VLOOKUP('Форма 1'!$G270,'Предельники 2022'!$B$4:$X$28,'Форма 1'!AQ$7),2),"")</f>
        <v/>
      </c>
      <c r="Z270" s="53" t="str">
        <f>IF(ISNUMBER('Форма 1'!AR270),ROUND('Форма 1'!$I270*VLOOKUP('Форма 1'!$G270,'Предельники 2022'!$B$4:$X$28,'Форма 1'!AR$7),2),"")</f>
        <v/>
      </c>
      <c r="AA270" s="55"/>
    </row>
    <row r="271" spans="1:27" x14ac:dyDescent="0.25">
      <c r="A271" s="52">
        <f t="shared" si="39"/>
        <v>14</v>
      </c>
      <c r="B271" s="94" t="str">
        <f>IF(ISBLANK('Форма 1'!B271),"",'Форма 1'!B271)</f>
        <v>город Пермь</v>
      </c>
      <c r="C271" s="161" t="str">
        <f>IF(ISBLANK('Форма 1'!C271),"",'Форма 1'!C271)</f>
        <v>г. Пермь, ул. 9-го Мая, д. 16</v>
      </c>
      <c r="D271" s="51">
        <f>IF(ISBLANK(C271),"Введите адрес",IF(C271='Форма 1'!C271,SUM(E271:K271,M271:S271,X271:AA271),"Ошибка в адресе!"))</f>
        <v>7099348.9299999997</v>
      </c>
      <c r="E271" s="53" t="str">
        <f>IF(ISNUMBER('Форма 1'!X271),ROUND('Форма 1'!$I271*VLOOKUP('Форма 1'!$G271,'Предельники 2022'!$B$4:$X$28,'Форма 1'!X$7),2),"")</f>
        <v/>
      </c>
      <c r="F271" s="53" t="str">
        <f>IF(ISNUMBER('Форма 1'!Y271),ROUND('Форма 1'!$I271*VLOOKUP('Форма 1'!$G271,'Предельники 2022'!$B$4:$X$28,'Форма 1'!Y$7),2),"")</f>
        <v/>
      </c>
      <c r="G271" s="53" t="str">
        <f>IF(ISNUMBER('Форма 1'!Z271),ROUND('Форма 1'!$I271*VLOOKUP('Форма 1'!$G271,'Предельники 2022'!$B$4:$X$28,'Форма 1'!Z$7),2),"")</f>
        <v/>
      </c>
      <c r="H271" s="53" t="str">
        <f>IF(ISNUMBER('Форма 1'!AA271),ROUND('Форма 1'!$I271*VLOOKUP('Форма 1'!$G271,'Предельники 2022'!$B$4:$X$28,'Форма 1'!AA$7),2),"")</f>
        <v/>
      </c>
      <c r="I271" s="53" t="str">
        <f>IF(ISNUMBER('Форма 1'!AB271),ROUND('Форма 1'!$I271*VLOOKUP('Форма 1'!$G271,'Предельники 2022'!$B$4:$X$28,'Форма 1'!AB$7),2),"")</f>
        <v/>
      </c>
      <c r="J271" s="53" t="str">
        <f>IF(ISNUMBER('Форма 1'!AC271),ROUND('Форма 1'!$I271*VLOOKUP('Форма 1'!$G271,'Предельники 2022'!$B$4:$X$28,'Форма 1'!AC$7),2),"")</f>
        <v/>
      </c>
      <c r="K271" s="53" t="str">
        <f>IF(ISNUMBER('Форма 1'!AD271),ROUND('Форма 1'!$I271*VLOOKUP('Форма 1'!$G271,'Предельники 2022'!$B$4:$X$28,'Форма 1'!AD$7),2),"")</f>
        <v/>
      </c>
      <c r="L271" s="54" t="str">
        <f>IF(ISBLANK('Форма 1'!AE271),"",'Форма 1'!AE271)</f>
        <v/>
      </c>
      <c r="M271" s="55" t="str">
        <f>IF(ISBLANK('Форма 1'!AF271),"",'Форма 1'!AF271)</f>
        <v/>
      </c>
      <c r="N271" s="53">
        <f>IF(ISNUMBER('Форма 1'!AG271),ROUND('Форма 1'!$I271*VLOOKUP('Форма 1'!$G271,'Предельники 2022'!$B$4:$X$28,'Форма 1'!AG$7),2),"")</f>
        <v>7099348.9299999997</v>
      </c>
      <c r="O271" s="53" t="str">
        <f>IF(ISNUMBER('Форма 1'!$AH271),ROUND('Форма 1'!$I271*VLOOKUP('Форма 1'!$G271,'Предельники 2022'!$B$4:$X$28,'Форма 1'!$AH$7,0),2),"")</f>
        <v/>
      </c>
      <c r="P271" s="53" t="str">
        <f>IF(ISNUMBER('Форма 1'!$AI271),ROUND('Форма 1'!$I271*VLOOKUP('Форма 1'!$G271,'Предельники 2022'!$B$4:$X$28,'Форма 1'!$AI$7,0),2),"")</f>
        <v/>
      </c>
      <c r="Q271" s="53" t="str">
        <f>IF(ISNUMBER('Форма 1'!$AJ271),ROUND('Форма 1'!$I271*VLOOKUP('Форма 1'!$G271,'Предельники 2022'!$B$4:$X$28,'Форма 1'!$AJ$7,0),2),"")</f>
        <v/>
      </c>
      <c r="R271" s="53" t="str">
        <f>IF(ISNUMBER('Форма 1'!AK271),ROUND('Форма 1'!$I271*VLOOKUP('Форма 1'!$G271,'Предельники 2022'!$B$4:$X$28,'Форма 1'!AK$7),2),"")</f>
        <v/>
      </c>
      <c r="S271" s="55" t="str">
        <f t="shared" si="37"/>
        <v/>
      </c>
      <c r="T271" s="55" t="str">
        <f>IF(ISNUMBER('Форма 1'!AL271),INDEX('Предельники 2022'!$C$4:$X$28,MATCH('Форма 1'!$H271,'Предельники 2022'!$B$4:$B$28,0),MATCH(T$5,'Предельники 2022'!$C$3:$X$3,0)),"")</f>
        <v/>
      </c>
      <c r="U271" s="55" t="str">
        <f>IF(ISNUMBER('Форма 1'!AM271),INDEX('Предельники 2022'!$C$4:$X$28,MATCH('Форма 1'!$H271,'Предельники 2022'!$B$4:$B$28,0),MATCH(U$5,'Предельники 2022'!$C$3:$X$3,0)),"")</f>
        <v/>
      </c>
      <c r="V271" s="55" t="str">
        <f>IF(ISNUMBER('Форма 1'!AN271),INDEX('Предельники 2022'!$C$4:$X$28,MATCH('Форма 1'!$H271,'Предельники 2022'!$B$4:$B$28,0),MATCH(V$5,'Предельники 2022'!$C$3:$X$3,0)),"")</f>
        <v/>
      </c>
      <c r="W271" s="55" t="str">
        <f>IF(ISNUMBER('Форма 1'!AO271),INDEX('Предельники 2022'!$C$4:$X$28,MATCH('Форма 1'!$H271,'Предельники 2022'!$B$4:$B$28,0),MATCH(W$5,'Предельники 2022'!$C$3:$X$3,0)),"")</f>
        <v/>
      </c>
      <c r="X271" s="53" t="str">
        <f>IF(ISNUMBER('Форма 1'!AP271),ROUND('Форма 1'!$I271*VLOOKUP('Форма 1'!$G271,'Предельники 2022'!$B$4:$X$28,'Форма 1'!AP$7),2),"")</f>
        <v/>
      </c>
      <c r="Y271" s="53" t="str">
        <f>IF(ISNUMBER('Форма 1'!AQ271),ROUND('Форма 1'!$I271*VLOOKUP('Форма 1'!$G271,'Предельники 2022'!$B$4:$X$28,'Форма 1'!AQ$7),2),"")</f>
        <v/>
      </c>
      <c r="Z271" s="53" t="str">
        <f>IF(ISNUMBER('Форма 1'!AR271),ROUND('Форма 1'!$I271*VLOOKUP('Форма 1'!$G271,'Предельники 2022'!$B$4:$X$28,'Форма 1'!AR$7),2),"")</f>
        <v/>
      </c>
      <c r="AA271" s="55"/>
    </row>
    <row r="272" spans="1:27" x14ac:dyDescent="0.25">
      <c r="A272" s="52">
        <f t="shared" si="39"/>
        <v>15</v>
      </c>
      <c r="B272" s="94" t="str">
        <f>IF(ISBLANK('Форма 1'!B272),"",'Форма 1'!B272)</f>
        <v>город Пермь</v>
      </c>
      <c r="C272" s="161" t="str">
        <f>IF(ISBLANK('Форма 1'!C272),"",'Форма 1'!C272)</f>
        <v>г. Пермь, ул. Адмирала Нахимова, д. 3</v>
      </c>
      <c r="D272" s="51">
        <f>IF(ISBLANK(C272),"Введите адрес",IF(C272='Форма 1'!C272,SUM(E272:K272,M272:S272,X272:AA272),"Ошибка в адресе!"))</f>
        <v>8283676.1499999994</v>
      </c>
      <c r="E272" s="53" t="str">
        <f>IF(ISNUMBER('Форма 1'!X272),ROUND('Форма 1'!$I272*VLOOKUP('Форма 1'!$G272,'Предельники 2022'!$B$4:$X$28,'Форма 1'!X$7),2),"")</f>
        <v/>
      </c>
      <c r="F272" s="53">
        <f>IF(ISNUMBER('Форма 1'!Y272),ROUND('Форма 1'!$I272*VLOOKUP('Форма 1'!$G272,'Предельники 2022'!$B$4:$X$28,'Форма 1'!Y$7),2),"")</f>
        <v>4678866.84</v>
      </c>
      <c r="G272" s="53" t="str">
        <f>IF(ISNUMBER('Форма 1'!Z272),ROUND('Форма 1'!$I272*VLOOKUP('Форма 1'!$G272,'Предельники 2022'!$B$4:$X$28,'Форма 1'!Z$7),2),"")</f>
        <v/>
      </c>
      <c r="H272" s="53" t="str">
        <f>IF(ISNUMBER('Форма 1'!AA272),ROUND('Форма 1'!$I272*VLOOKUP('Форма 1'!$G272,'Предельники 2022'!$B$4:$X$28,'Форма 1'!AA$7),2),"")</f>
        <v/>
      </c>
      <c r="I272" s="53" t="str">
        <f>IF(ISNUMBER('Форма 1'!AB272),ROUND('Форма 1'!$I272*VLOOKUP('Форма 1'!$G272,'Предельники 2022'!$B$4:$X$28,'Форма 1'!AB$7),2),"")</f>
        <v/>
      </c>
      <c r="J272" s="53">
        <f>IF(ISNUMBER('Форма 1'!AC272),ROUND('Форма 1'!$I272*VLOOKUP('Форма 1'!$G272,'Предельники 2022'!$B$4:$X$28,'Форма 1'!AC$7),2),"")</f>
        <v>359086.76</v>
      </c>
      <c r="K272" s="53" t="str">
        <f>IF(ISNUMBER('Форма 1'!AD272),ROUND('Форма 1'!$I272*VLOOKUP('Форма 1'!$G272,'Предельники 2022'!$B$4:$X$28,'Форма 1'!AD$7),2),"")</f>
        <v/>
      </c>
      <c r="L272" s="54" t="str">
        <f>IF(ISBLANK('Форма 1'!AE272),"",'Форма 1'!AE272)</f>
        <v/>
      </c>
      <c r="M272" s="55" t="str">
        <f>IF(ISBLANK('Форма 1'!AF272),"",'Форма 1'!AF272)</f>
        <v/>
      </c>
      <c r="N272" s="53" t="str">
        <f>IF(ISNUMBER('Форма 1'!AG272),ROUND('Форма 1'!$I272*VLOOKUP('Форма 1'!$G272,'Предельники 2022'!$B$4:$X$28,'Форма 1'!AG$7),2),"")</f>
        <v/>
      </c>
      <c r="O272" s="53">
        <f>IF(ISNUMBER('Форма 1'!$AH272),ROUND('Форма 1'!$I272*VLOOKUP('Форма 1'!$G272,'Предельники 2022'!$B$4:$X$28,'Форма 1'!$AH$7,0),2),"")</f>
        <v>3245722.55</v>
      </c>
      <c r="P272" s="53" t="str">
        <f>IF(ISNUMBER('Форма 1'!$AI272),ROUND('Форма 1'!$I272*VLOOKUP('Форма 1'!$G272,'Предельники 2022'!$B$4:$X$28,'Форма 1'!$AI$7,0),2),"")</f>
        <v/>
      </c>
      <c r="Q272" s="53" t="str">
        <f>IF(ISNUMBER('Форма 1'!$AJ272),ROUND('Форма 1'!$I272*VLOOKUP('Форма 1'!$G272,'Предельники 2022'!$B$4:$X$28,'Форма 1'!$AJ$7,0),2),"")</f>
        <v/>
      </c>
      <c r="R272" s="53" t="str">
        <f>IF(ISNUMBER('Форма 1'!AK272),ROUND('Форма 1'!$I272*VLOOKUP('Форма 1'!$G272,'Предельники 2022'!$B$4:$X$28,'Форма 1'!AK$7),2),"")</f>
        <v/>
      </c>
      <c r="S272" s="55" t="str">
        <f t="shared" si="37"/>
        <v/>
      </c>
      <c r="T272" s="55" t="str">
        <f>IF(ISNUMBER('Форма 1'!AL272),INDEX('Предельники 2022'!$C$4:$X$28,MATCH('Форма 1'!$H272,'Предельники 2022'!$B$4:$B$28,0),MATCH(T$5,'Предельники 2022'!$C$3:$X$3,0)),"")</f>
        <v/>
      </c>
      <c r="U272" s="55" t="str">
        <f>IF(ISNUMBER('Форма 1'!AM272),INDEX('Предельники 2022'!$C$4:$X$28,MATCH('Форма 1'!$H272,'Предельники 2022'!$B$4:$B$28,0),MATCH(U$5,'Предельники 2022'!$C$3:$X$3,0)),"")</f>
        <v/>
      </c>
      <c r="V272" s="55" t="str">
        <f>IF(ISNUMBER('Форма 1'!AN272),INDEX('Предельники 2022'!$C$4:$X$28,MATCH('Форма 1'!$H272,'Предельники 2022'!$B$4:$B$28,0),MATCH(V$5,'Предельники 2022'!$C$3:$X$3,0)),"")</f>
        <v/>
      </c>
      <c r="W272" s="55" t="str">
        <f>IF(ISNUMBER('Форма 1'!AO272),INDEX('Предельники 2022'!$C$4:$X$28,MATCH('Форма 1'!$H272,'Предельники 2022'!$B$4:$B$28,0),MATCH(W$5,'Предельники 2022'!$C$3:$X$3,0)),"")</f>
        <v/>
      </c>
      <c r="X272" s="53" t="str">
        <f>IF(ISNUMBER('Форма 1'!AP272),ROUND('Форма 1'!$I272*VLOOKUP('Форма 1'!$G272,'Предельники 2022'!$B$4:$X$28,'Форма 1'!AP$7),2),"")</f>
        <v/>
      </c>
      <c r="Y272" s="53" t="str">
        <f>IF(ISNUMBER('Форма 1'!AQ272),ROUND('Форма 1'!$I272*VLOOKUP('Форма 1'!$G272,'Предельники 2022'!$B$4:$X$28,'Форма 1'!AQ$7),2),"")</f>
        <v/>
      </c>
      <c r="Z272" s="53" t="str">
        <f>IF(ISNUMBER('Форма 1'!AR272),ROUND('Форма 1'!$I272*VLOOKUP('Форма 1'!$G272,'Предельники 2022'!$B$4:$X$28,'Форма 1'!AR$7),2),"")</f>
        <v/>
      </c>
      <c r="AA272" s="55"/>
    </row>
    <row r="273" spans="1:27" x14ac:dyDescent="0.25">
      <c r="A273" s="52">
        <f t="shared" si="39"/>
        <v>16</v>
      </c>
      <c r="B273" s="94" t="str">
        <f>IF(ISBLANK('Форма 1'!B273),"",'Форма 1'!B273)</f>
        <v>город Пермь</v>
      </c>
      <c r="C273" s="161" t="str">
        <f>IF(ISBLANK('Форма 1'!C273),"",'Форма 1'!C273)</f>
        <v>г. Пермь, ул. Академика Веденеева, д. 17</v>
      </c>
      <c r="D273" s="51">
        <f>IF(ISBLANK(C273),"Введите адрес",IF(C273='Форма 1'!C273,SUM(E273:K273,M273:S273,X273:AA273),"Ошибка в адресе!"))</f>
        <v>12347462.550000001</v>
      </c>
      <c r="E273" s="53">
        <f>IF(ISNUMBER('Форма 1'!X273),ROUND('Форма 1'!$I273*VLOOKUP('Форма 1'!$G273,'Предельники 2022'!$B$4:$X$28,'Форма 1'!X$7),2),"")</f>
        <v>571597.88</v>
      </c>
      <c r="F273" s="53">
        <f>IF(ISNUMBER('Форма 1'!Y273),ROUND('Форма 1'!$I273*VLOOKUP('Форма 1'!$G273,'Предельники 2022'!$B$4:$X$28,'Форма 1'!Y$7),2),"")</f>
        <v>6486572.6600000001</v>
      </c>
      <c r="G273" s="53" t="str">
        <f>IF(ISNUMBER('Форма 1'!Z273),ROUND('Форма 1'!$I273*VLOOKUP('Форма 1'!$G273,'Предельники 2022'!$B$4:$X$28,'Форма 1'!Z$7),2),"")</f>
        <v/>
      </c>
      <c r="H273" s="53">
        <f>IF(ISNUMBER('Форма 1'!AA273),ROUND('Форма 1'!$I273*VLOOKUP('Форма 1'!$G273,'Предельники 2022'!$B$4:$X$28,'Форма 1'!AA$7),2),"")</f>
        <v>291744.88</v>
      </c>
      <c r="I273" s="53" t="str">
        <f>IF(ISNUMBER('Форма 1'!AB273),ROUND('Форма 1'!$I273*VLOOKUP('Форма 1'!$G273,'Предельники 2022'!$B$4:$X$28,'Форма 1'!AB$7),2),"")</f>
        <v/>
      </c>
      <c r="J273" s="53">
        <f>IF(ISNUMBER('Форма 1'!AC273),ROUND('Форма 1'!$I273*VLOOKUP('Форма 1'!$G273,'Предельники 2022'!$B$4:$X$28,'Форма 1'!AC$7),2),"")</f>
        <v>497821.9</v>
      </c>
      <c r="K273" s="53" t="str">
        <f>IF(ISNUMBER('Форма 1'!AD273),ROUND('Форма 1'!$I273*VLOOKUP('Форма 1'!$G273,'Предельники 2022'!$B$4:$X$28,'Форма 1'!AD$7),2),"")</f>
        <v/>
      </c>
      <c r="L273" s="54" t="str">
        <f>IF(ISBLANK('Форма 1'!AE273),"",'Форма 1'!AE273)</f>
        <v/>
      </c>
      <c r="M273" s="55" t="str">
        <f>IF(ISBLANK('Форма 1'!AF273),"",'Форма 1'!AF273)</f>
        <v/>
      </c>
      <c r="N273" s="53" t="str">
        <f>IF(ISNUMBER('Форма 1'!AG273),ROUND('Форма 1'!$I273*VLOOKUP('Форма 1'!$G273,'Предельники 2022'!$B$4:$X$28,'Форма 1'!AG$7),2),"")</f>
        <v/>
      </c>
      <c r="O273" s="53">
        <f>IF(ISNUMBER('Форма 1'!$AH273),ROUND('Форма 1'!$I273*VLOOKUP('Форма 1'!$G273,'Предельники 2022'!$B$4:$X$28,'Форма 1'!$AH$7,0),2),"")</f>
        <v>4499725.2300000004</v>
      </c>
      <c r="P273" s="53" t="str">
        <f>IF(ISNUMBER('Форма 1'!$AI273),ROUND('Форма 1'!$I273*VLOOKUP('Форма 1'!$G273,'Предельники 2022'!$B$4:$X$28,'Форма 1'!$AI$7,0),2),"")</f>
        <v/>
      </c>
      <c r="Q273" s="53" t="str">
        <f>IF(ISNUMBER('Форма 1'!$AJ273),ROUND('Форма 1'!$I273*VLOOKUP('Форма 1'!$G273,'Предельники 2022'!$B$4:$X$28,'Форма 1'!$AJ$7,0),2),"")</f>
        <v/>
      </c>
      <c r="R273" s="53" t="str">
        <f>IF(ISNUMBER('Форма 1'!AK273),ROUND('Форма 1'!$I273*VLOOKUP('Форма 1'!$G273,'Предельники 2022'!$B$4:$X$28,'Форма 1'!AK$7),2),"")</f>
        <v/>
      </c>
      <c r="S273" s="55" t="str">
        <f t="shared" si="37"/>
        <v/>
      </c>
      <c r="T273" s="55" t="str">
        <f>IF(ISNUMBER('Форма 1'!AL273),INDEX('Предельники 2022'!$C$4:$X$28,MATCH('Форма 1'!$H273,'Предельники 2022'!$B$4:$B$28,0),MATCH(T$5,'Предельники 2022'!$C$3:$X$3,0)),"")</f>
        <v/>
      </c>
      <c r="U273" s="55" t="str">
        <f>IF(ISNUMBER('Форма 1'!AM273),INDEX('Предельники 2022'!$C$4:$X$28,MATCH('Форма 1'!$H273,'Предельники 2022'!$B$4:$B$28,0),MATCH(U$5,'Предельники 2022'!$C$3:$X$3,0)),"")</f>
        <v/>
      </c>
      <c r="V273" s="55" t="str">
        <f>IF(ISNUMBER('Форма 1'!AN273),INDEX('Предельники 2022'!$C$4:$X$28,MATCH('Форма 1'!$H273,'Предельники 2022'!$B$4:$B$28,0),MATCH(V$5,'Предельники 2022'!$C$3:$X$3,0)),"")</f>
        <v/>
      </c>
      <c r="W273" s="55" t="str">
        <f>IF(ISNUMBER('Форма 1'!AO273),INDEX('Предельники 2022'!$C$4:$X$28,MATCH('Форма 1'!$H273,'Предельники 2022'!$B$4:$B$28,0),MATCH(W$5,'Предельники 2022'!$C$3:$X$3,0)),"")</f>
        <v/>
      </c>
      <c r="X273" s="53" t="str">
        <f>IF(ISNUMBER('Форма 1'!AP273),ROUND('Форма 1'!$I273*VLOOKUP('Форма 1'!$G273,'Предельники 2022'!$B$4:$X$28,'Форма 1'!AP$7),2),"")</f>
        <v/>
      </c>
      <c r="Y273" s="53" t="str">
        <f>IF(ISNUMBER('Форма 1'!AQ273),ROUND('Форма 1'!$I273*VLOOKUP('Форма 1'!$G273,'Предельники 2022'!$B$4:$X$28,'Форма 1'!AQ$7),2),"")</f>
        <v/>
      </c>
      <c r="Z273" s="53" t="str">
        <f>IF(ISNUMBER('Форма 1'!AR273),ROUND('Форма 1'!$I273*VLOOKUP('Форма 1'!$G273,'Предельники 2022'!$B$4:$X$28,'Форма 1'!AR$7),2),"")</f>
        <v/>
      </c>
      <c r="AA273" s="55"/>
    </row>
    <row r="274" spans="1:27" x14ac:dyDescent="0.25">
      <c r="A274" s="52">
        <f t="shared" si="39"/>
        <v>17</v>
      </c>
      <c r="B274" s="94" t="str">
        <f>IF(ISBLANK('Форма 1'!B274),"",'Форма 1'!B274)</f>
        <v>город Пермь</v>
      </c>
      <c r="C274" s="161" t="str">
        <f>IF(ISBLANK('Форма 1'!C274),"",'Форма 1'!C274)</f>
        <v>г. Пермь, ул. Академика Курчатова, д. 4А</v>
      </c>
      <c r="D274" s="51">
        <f>IF(ISBLANK(C274),"Введите адрес",IF(C274='Форма 1'!C274,SUM(E274:K274,M274:S274,X274:AA274),"Ошибка в адресе!"))</f>
        <v>51578878.670000002</v>
      </c>
      <c r="E274" s="53">
        <f>IF(ISNUMBER('Форма 1'!X274),ROUND('Форма 1'!$I274*VLOOKUP('Форма 1'!$G274,'Предельники 2022'!$B$4:$X$28,'Форма 1'!X$7),2),"")</f>
        <v>2542555.65</v>
      </c>
      <c r="F274" s="53">
        <f>IF(ISNUMBER('Форма 1'!Y274),ROUND('Форма 1'!$I274*VLOOKUP('Форма 1'!$G274,'Предельники 2022'!$B$4:$X$28,'Форма 1'!Y$7),2),"")</f>
        <v>12172520.050000001</v>
      </c>
      <c r="G274" s="53">
        <f>IF(ISNUMBER('Форма 1'!Z274),ROUND('Форма 1'!$I274*VLOOKUP('Форма 1'!$G274,'Предельники 2022'!$B$4:$X$28,'Форма 1'!Z$7),2),"")</f>
        <v>2561100.88</v>
      </c>
      <c r="H274" s="53" t="str">
        <f>IF(ISNUMBER('Форма 1'!AA274),ROUND('Форма 1'!$I274*VLOOKUP('Форма 1'!$G274,'Предельники 2022'!$B$4:$X$28,'Форма 1'!AA$7),2),"")</f>
        <v/>
      </c>
      <c r="I274" s="53">
        <f>IF(ISNUMBER('Форма 1'!AB274),ROUND('Форма 1'!$I274*VLOOKUP('Форма 1'!$G274,'Предельники 2022'!$B$4:$X$28,'Форма 1'!AB$7),2),"")</f>
        <v>4191025.8</v>
      </c>
      <c r="J274" s="53">
        <f>IF(ISNUMBER('Форма 1'!AC274),ROUND('Форма 1'!$I274*VLOOKUP('Форма 1'!$G274,'Предельники 2022'!$B$4:$X$28,'Форма 1'!AC$7),2),"")</f>
        <v>2227922.89</v>
      </c>
      <c r="K274" s="53" t="str">
        <f>IF(ISNUMBER('Форма 1'!AD274),ROUND('Форма 1'!$I274*VLOOKUP('Форма 1'!$G274,'Предельники 2022'!$B$4:$X$28,'Форма 1'!AD$7),2),"")</f>
        <v/>
      </c>
      <c r="L274" s="54" t="str">
        <f>IF(ISBLANK('Форма 1'!AE274),"",'Форма 1'!AE274)</f>
        <v/>
      </c>
      <c r="M274" s="55" t="str">
        <f>IF(ISBLANK('Форма 1'!AF274),"",'Форма 1'!AF274)</f>
        <v/>
      </c>
      <c r="N274" s="53" t="str">
        <f>IF(ISNUMBER('Форма 1'!AG274),ROUND('Форма 1'!$I274*VLOOKUP('Форма 1'!$G274,'Предельники 2022'!$B$4:$X$28,'Форма 1'!AG$7),2),"")</f>
        <v/>
      </c>
      <c r="O274" s="53">
        <f>IF(ISNUMBER('Форма 1'!$AH274),ROUND('Форма 1'!$I274*VLOOKUP('Форма 1'!$G274,'Предельники 2022'!$B$4:$X$28,'Форма 1'!$AH$7,0),2),"")</f>
        <v>23890363.949999999</v>
      </c>
      <c r="P274" s="53" t="str">
        <f>IF(ISNUMBER('Форма 1'!$AI274),ROUND('Форма 1'!$I274*VLOOKUP('Форма 1'!$G274,'Предельники 2022'!$B$4:$X$28,'Форма 1'!$AI$7,0),2),"")</f>
        <v/>
      </c>
      <c r="Q274" s="53" t="str">
        <f>IF(ISNUMBER('Форма 1'!$AJ274),ROUND('Форма 1'!$I274*VLOOKUP('Форма 1'!$G274,'Предельники 2022'!$B$4:$X$28,'Форма 1'!$AJ$7,0),2),"")</f>
        <v/>
      </c>
      <c r="R274" s="53">
        <f>IF(ISNUMBER('Форма 1'!AK274),ROUND('Форма 1'!$I274*VLOOKUP('Форма 1'!$G274,'Предельники 2022'!$B$4:$X$28,'Форма 1'!AK$7),2),"")</f>
        <v>3993389.45</v>
      </c>
      <c r="S274" s="55" t="str">
        <f t="shared" si="37"/>
        <v/>
      </c>
      <c r="T274" s="55" t="str">
        <f>IF(ISNUMBER('Форма 1'!AL274),INDEX('Предельники 2022'!$C$4:$X$28,MATCH('Форма 1'!$H274,'Предельники 2022'!$B$4:$B$28,0),MATCH(T$5,'Предельники 2022'!$C$3:$X$3,0)),"")</f>
        <v/>
      </c>
      <c r="U274" s="55" t="str">
        <f>IF(ISNUMBER('Форма 1'!AM274),INDEX('Предельники 2022'!$C$4:$X$28,MATCH('Форма 1'!$H274,'Предельники 2022'!$B$4:$B$28,0),MATCH(U$5,'Предельники 2022'!$C$3:$X$3,0)),"")</f>
        <v/>
      </c>
      <c r="V274" s="55" t="str">
        <f>IF(ISNUMBER('Форма 1'!AN274),INDEX('Предельники 2022'!$C$4:$X$28,MATCH('Форма 1'!$H274,'Предельники 2022'!$B$4:$B$28,0),MATCH(V$5,'Предельники 2022'!$C$3:$X$3,0)),"")</f>
        <v/>
      </c>
      <c r="W274" s="55" t="str">
        <f>IF(ISNUMBER('Форма 1'!AO274),INDEX('Предельники 2022'!$C$4:$X$28,MATCH('Форма 1'!$H274,'Предельники 2022'!$B$4:$B$28,0),MATCH(W$5,'Предельники 2022'!$C$3:$X$3,0)),"")</f>
        <v/>
      </c>
      <c r="X274" s="53" t="str">
        <f>IF(ISNUMBER('Форма 1'!AP274),ROUND('Форма 1'!$I274*VLOOKUP('Форма 1'!$G274,'Предельники 2022'!$B$4:$X$28,'Форма 1'!AP$7),2),"")</f>
        <v/>
      </c>
      <c r="Y274" s="53" t="str">
        <f>IF(ISNUMBER('Форма 1'!AQ274),ROUND('Форма 1'!$I274*VLOOKUP('Форма 1'!$G274,'Предельники 2022'!$B$4:$X$28,'Форма 1'!AQ$7),2),"")</f>
        <v/>
      </c>
      <c r="Z274" s="53" t="str">
        <f>IF(ISNUMBER('Форма 1'!AR274),ROUND('Форма 1'!$I274*VLOOKUP('Форма 1'!$G274,'Предельники 2022'!$B$4:$X$28,'Форма 1'!AR$7),2),"")</f>
        <v/>
      </c>
      <c r="AA274" s="55"/>
    </row>
    <row r="275" spans="1:27" x14ac:dyDescent="0.25">
      <c r="A275" s="52">
        <f t="shared" si="39"/>
        <v>18</v>
      </c>
      <c r="B275" s="94" t="str">
        <f>IF(ISBLANK('Форма 1'!B275),"",'Форма 1'!B275)</f>
        <v>город Пермь</v>
      </c>
      <c r="C275" s="161" t="str">
        <f>IF(ISBLANK('Форма 1'!C275),"",'Форма 1'!C275)</f>
        <v>г. Пермь, ул. Александра Невского, д. 30</v>
      </c>
      <c r="D275" s="51">
        <f>IF(ISBLANK(C275),"Введите адрес",IF(C275='Форма 1'!C275,SUM(E275:K275,M275:S275,X275:AA275),"Ошибка в адресе!"))</f>
        <v>9932039.6899999995</v>
      </c>
      <c r="E275" s="53" t="str">
        <f>IF(ISNUMBER('Форма 1'!X275),ROUND('Форма 1'!$I275*VLOOKUP('Форма 1'!$G275,'Предельники 2022'!$B$4:$X$28,'Форма 1'!X$7),2),"")</f>
        <v/>
      </c>
      <c r="F275" s="53" t="str">
        <f>IF(ISNUMBER('Форма 1'!Y275),ROUND('Форма 1'!$I275*VLOOKUP('Форма 1'!$G275,'Предельники 2022'!$B$4:$X$28,'Форма 1'!Y$7),2),"")</f>
        <v/>
      </c>
      <c r="G275" s="53" t="str">
        <f>IF(ISNUMBER('Форма 1'!Z275),ROUND('Форма 1'!$I275*VLOOKUP('Форма 1'!$G275,'Предельники 2022'!$B$4:$X$28,'Форма 1'!Z$7),2),"")</f>
        <v/>
      </c>
      <c r="H275" s="53" t="str">
        <f>IF(ISNUMBER('Форма 1'!AA275),ROUND('Форма 1'!$I275*VLOOKUP('Форма 1'!$G275,'Предельники 2022'!$B$4:$X$28,'Форма 1'!AA$7),2),"")</f>
        <v/>
      </c>
      <c r="I275" s="53" t="str">
        <f>IF(ISNUMBER('Форма 1'!AB275),ROUND('Форма 1'!$I275*VLOOKUP('Форма 1'!$G275,'Предельники 2022'!$B$4:$X$28,'Форма 1'!AB$7),2),"")</f>
        <v/>
      </c>
      <c r="J275" s="53" t="str">
        <f>IF(ISNUMBER('Форма 1'!AC275),ROUND('Форма 1'!$I275*VLOOKUP('Форма 1'!$G275,'Предельники 2022'!$B$4:$X$28,'Форма 1'!AC$7),2),"")</f>
        <v/>
      </c>
      <c r="K275" s="53" t="str">
        <f>IF(ISNUMBER('Форма 1'!AD275),ROUND('Форма 1'!$I275*VLOOKUP('Форма 1'!$G275,'Предельники 2022'!$B$4:$X$28,'Форма 1'!AD$7),2),"")</f>
        <v/>
      </c>
      <c r="L275" s="54" t="str">
        <f>IF(ISBLANK('Форма 1'!AE275),"",'Форма 1'!AE275)</f>
        <v/>
      </c>
      <c r="M275" s="55" t="str">
        <f>IF(ISBLANK('Форма 1'!AF275),"",'Форма 1'!AF275)</f>
        <v/>
      </c>
      <c r="N275" s="53">
        <f>IF(ISNUMBER('Форма 1'!AG275),ROUND('Форма 1'!$I275*VLOOKUP('Форма 1'!$G275,'Предельники 2022'!$B$4:$X$28,'Форма 1'!AG$7),2),"")</f>
        <v>9932039.6899999995</v>
      </c>
      <c r="O275" s="53" t="str">
        <f>IF(ISNUMBER('Форма 1'!$AH275),ROUND('Форма 1'!$I275*VLOOKUP('Форма 1'!$G275,'Предельники 2022'!$B$4:$X$28,'Форма 1'!$AH$7,0),2),"")</f>
        <v/>
      </c>
      <c r="P275" s="53" t="str">
        <f>IF(ISNUMBER('Форма 1'!$AI275),ROUND('Форма 1'!$I275*VLOOKUP('Форма 1'!$G275,'Предельники 2022'!$B$4:$X$28,'Форма 1'!$AI$7,0),2),"")</f>
        <v/>
      </c>
      <c r="Q275" s="53" t="str">
        <f>IF(ISNUMBER('Форма 1'!$AJ275),ROUND('Форма 1'!$I275*VLOOKUP('Форма 1'!$G275,'Предельники 2022'!$B$4:$X$28,'Форма 1'!$AJ$7,0),2),"")</f>
        <v/>
      </c>
      <c r="R275" s="53" t="str">
        <f>IF(ISNUMBER('Форма 1'!AK275),ROUND('Форма 1'!$I275*VLOOKUP('Форма 1'!$G275,'Предельники 2022'!$B$4:$X$28,'Форма 1'!AK$7),2),"")</f>
        <v/>
      </c>
      <c r="S275" s="55" t="str">
        <f t="shared" si="37"/>
        <v/>
      </c>
      <c r="T275" s="55" t="str">
        <f>IF(ISNUMBER('Форма 1'!AL275),INDEX('Предельники 2022'!$C$4:$X$28,MATCH('Форма 1'!$H275,'Предельники 2022'!$B$4:$B$28,0),MATCH(T$5,'Предельники 2022'!$C$3:$X$3,0)),"")</f>
        <v/>
      </c>
      <c r="U275" s="55" t="str">
        <f>IF(ISNUMBER('Форма 1'!AM275),INDEX('Предельники 2022'!$C$4:$X$28,MATCH('Форма 1'!$H275,'Предельники 2022'!$B$4:$B$28,0),MATCH(U$5,'Предельники 2022'!$C$3:$X$3,0)),"")</f>
        <v/>
      </c>
      <c r="V275" s="55" t="str">
        <f>IF(ISNUMBER('Форма 1'!AN275),INDEX('Предельники 2022'!$C$4:$X$28,MATCH('Форма 1'!$H275,'Предельники 2022'!$B$4:$B$28,0),MATCH(V$5,'Предельники 2022'!$C$3:$X$3,0)),"")</f>
        <v/>
      </c>
      <c r="W275" s="55" t="str">
        <f>IF(ISNUMBER('Форма 1'!AO275),INDEX('Предельники 2022'!$C$4:$X$28,MATCH('Форма 1'!$H275,'Предельники 2022'!$B$4:$B$28,0),MATCH(W$5,'Предельники 2022'!$C$3:$X$3,0)),"")</f>
        <v/>
      </c>
      <c r="X275" s="53" t="str">
        <f>IF(ISNUMBER('Форма 1'!AP275),ROUND('Форма 1'!$I275*VLOOKUP('Форма 1'!$G275,'Предельники 2022'!$B$4:$X$28,'Форма 1'!AP$7),2),"")</f>
        <v/>
      </c>
      <c r="Y275" s="53" t="str">
        <f>IF(ISNUMBER('Форма 1'!AQ275),ROUND('Форма 1'!$I275*VLOOKUP('Форма 1'!$G275,'Предельники 2022'!$B$4:$X$28,'Форма 1'!AQ$7),2),"")</f>
        <v/>
      </c>
      <c r="Z275" s="53" t="str">
        <f>IF(ISNUMBER('Форма 1'!AR275),ROUND('Форма 1'!$I275*VLOOKUP('Форма 1'!$G275,'Предельники 2022'!$B$4:$X$28,'Форма 1'!AR$7),2),"")</f>
        <v/>
      </c>
      <c r="AA275" s="55"/>
    </row>
    <row r="276" spans="1:27" x14ac:dyDescent="0.25">
      <c r="A276" s="52">
        <f t="shared" si="39"/>
        <v>19</v>
      </c>
      <c r="B276" s="94" t="str">
        <f>IF(ISBLANK('Форма 1'!B276),"",'Форма 1'!B276)</f>
        <v>город Пермь</v>
      </c>
      <c r="C276" s="161" t="str">
        <f>IF(ISBLANK('Форма 1'!C276),"",'Форма 1'!C276)</f>
        <v>г. Пермь, ул. Александра Пархоменко, д. 12</v>
      </c>
      <c r="D276" s="51">
        <f>IF(ISBLANK(C276),"Введите адрес",IF(C276='Форма 1'!C276,SUM(E276:K276,M276:S276,X276:AA276),"Ошибка в адресе!"))</f>
        <v>23450621.18</v>
      </c>
      <c r="E276" s="53" t="str">
        <f>IF(ISNUMBER('Форма 1'!X276),ROUND('Форма 1'!$I276*VLOOKUP('Форма 1'!$G276,'Предельники 2022'!$B$4:$X$28,'Форма 1'!X$7),2),"")</f>
        <v/>
      </c>
      <c r="F276" s="53" t="str">
        <f>IF(ISNUMBER('Форма 1'!Y276),ROUND('Форма 1'!$I276*VLOOKUP('Форма 1'!$G276,'Предельники 2022'!$B$4:$X$28,'Форма 1'!Y$7),2),"")</f>
        <v/>
      </c>
      <c r="G276" s="53" t="str">
        <f>IF(ISNUMBER('Форма 1'!Z276),ROUND('Форма 1'!$I276*VLOOKUP('Форма 1'!$G276,'Предельники 2022'!$B$4:$X$28,'Форма 1'!Z$7),2),"")</f>
        <v/>
      </c>
      <c r="H276" s="53" t="str">
        <f>IF(ISNUMBER('Форма 1'!AA276),ROUND('Форма 1'!$I276*VLOOKUP('Форма 1'!$G276,'Предельники 2022'!$B$4:$X$28,'Форма 1'!AA$7),2),"")</f>
        <v/>
      </c>
      <c r="I276" s="53" t="str">
        <f>IF(ISNUMBER('Форма 1'!AB276),ROUND('Форма 1'!$I276*VLOOKUP('Форма 1'!$G276,'Предельники 2022'!$B$4:$X$28,'Форма 1'!AB$7),2),"")</f>
        <v/>
      </c>
      <c r="J276" s="53" t="str">
        <f>IF(ISNUMBER('Форма 1'!AC276),ROUND('Форма 1'!$I276*VLOOKUP('Форма 1'!$G276,'Предельники 2022'!$B$4:$X$28,'Форма 1'!AC$7),2),"")</f>
        <v/>
      </c>
      <c r="K276" s="53" t="str">
        <f>IF(ISNUMBER('Форма 1'!AD276),ROUND('Форма 1'!$I276*VLOOKUP('Форма 1'!$G276,'Предельники 2022'!$B$4:$X$28,'Форма 1'!AD$7),2),"")</f>
        <v/>
      </c>
      <c r="L276" s="54" t="str">
        <f>IF(ISBLANK('Форма 1'!AE276),"",'Форма 1'!AE276)</f>
        <v/>
      </c>
      <c r="M276" s="55" t="str">
        <f>IF(ISBLANK('Форма 1'!AF276),"",'Форма 1'!AF276)</f>
        <v/>
      </c>
      <c r="N276" s="53">
        <f>IF(ISNUMBER('Форма 1'!AG276),ROUND('Форма 1'!$I276*VLOOKUP('Форма 1'!$G276,'Предельники 2022'!$B$4:$X$28,'Форма 1'!AG$7),2),"")</f>
        <v>11252044.720000001</v>
      </c>
      <c r="O276" s="53">
        <f>IF(ISNUMBER('Форма 1'!$AH276),ROUND('Форма 1'!$I276*VLOOKUP('Форма 1'!$G276,'Предельники 2022'!$B$4:$X$28,'Форма 1'!$AH$7,0),2),"")</f>
        <v>12198576.460000001</v>
      </c>
      <c r="P276" s="53" t="str">
        <f>IF(ISNUMBER('Форма 1'!$AI276),ROUND('Форма 1'!$I276*VLOOKUP('Форма 1'!$G276,'Предельники 2022'!$B$4:$X$28,'Форма 1'!$AI$7,0),2),"")</f>
        <v/>
      </c>
      <c r="Q276" s="53" t="str">
        <f>IF(ISNUMBER('Форма 1'!$AJ276),ROUND('Форма 1'!$I276*VLOOKUP('Форма 1'!$G276,'Предельники 2022'!$B$4:$X$28,'Форма 1'!$AJ$7,0),2),"")</f>
        <v/>
      </c>
      <c r="R276" s="53" t="str">
        <f>IF(ISNUMBER('Форма 1'!AK276),ROUND('Форма 1'!$I276*VLOOKUP('Форма 1'!$G276,'Предельники 2022'!$B$4:$X$28,'Форма 1'!AK$7),2),"")</f>
        <v/>
      </c>
      <c r="S276" s="55" t="str">
        <f t="shared" si="37"/>
        <v/>
      </c>
      <c r="T276" s="55" t="str">
        <f>IF(ISNUMBER('Форма 1'!AL276),INDEX('Предельники 2022'!$C$4:$X$28,MATCH('Форма 1'!$H276,'Предельники 2022'!$B$4:$B$28,0),MATCH(T$5,'Предельники 2022'!$C$3:$X$3,0)),"")</f>
        <v/>
      </c>
      <c r="U276" s="55" t="str">
        <f>IF(ISNUMBER('Форма 1'!AM276),INDEX('Предельники 2022'!$C$4:$X$28,MATCH('Форма 1'!$H276,'Предельники 2022'!$B$4:$B$28,0),MATCH(U$5,'Предельники 2022'!$C$3:$X$3,0)),"")</f>
        <v/>
      </c>
      <c r="V276" s="55" t="str">
        <f>IF(ISNUMBER('Форма 1'!AN276),INDEX('Предельники 2022'!$C$4:$X$28,MATCH('Форма 1'!$H276,'Предельники 2022'!$B$4:$B$28,0),MATCH(V$5,'Предельники 2022'!$C$3:$X$3,0)),"")</f>
        <v/>
      </c>
      <c r="W276" s="55" t="str">
        <f>IF(ISNUMBER('Форма 1'!AO276),INDEX('Предельники 2022'!$C$4:$X$28,MATCH('Форма 1'!$H276,'Предельники 2022'!$B$4:$B$28,0),MATCH(W$5,'Предельники 2022'!$C$3:$X$3,0)),"")</f>
        <v/>
      </c>
      <c r="X276" s="53" t="str">
        <f>IF(ISNUMBER('Форма 1'!AP276),ROUND('Форма 1'!$I276*VLOOKUP('Форма 1'!$G276,'Предельники 2022'!$B$4:$X$28,'Форма 1'!AP$7),2),"")</f>
        <v/>
      </c>
      <c r="Y276" s="53" t="str">
        <f>IF(ISNUMBER('Форма 1'!AQ276),ROUND('Форма 1'!$I276*VLOOKUP('Форма 1'!$G276,'Предельники 2022'!$B$4:$X$28,'Форма 1'!AQ$7),2),"")</f>
        <v/>
      </c>
      <c r="Z276" s="53" t="str">
        <f>IF(ISNUMBER('Форма 1'!AR276),ROUND('Форма 1'!$I276*VLOOKUP('Форма 1'!$G276,'Предельники 2022'!$B$4:$X$28,'Форма 1'!AR$7),2),"")</f>
        <v/>
      </c>
      <c r="AA276" s="55"/>
    </row>
    <row r="277" spans="1:27" x14ac:dyDescent="0.25">
      <c r="A277" s="52">
        <f t="shared" si="39"/>
        <v>20</v>
      </c>
      <c r="B277" s="94" t="str">
        <f>IF(ISBLANK('Форма 1'!B277),"",'Форма 1'!B277)</f>
        <v>город Пермь</v>
      </c>
      <c r="C277" s="161" t="str">
        <f>IF(ISBLANK('Форма 1'!C277),"",'Форма 1'!C277)</f>
        <v>г. Пермь, ул. Александра Щербакова, д. 12</v>
      </c>
      <c r="D277" s="51">
        <f>IF(ISBLANK(C277),"Введите адрес",IF(C277='Форма 1'!C277,SUM(E277:K277,M277:S277,X277:AA277),"Ошибка в адресе!"))</f>
        <v>7927837.5800000001</v>
      </c>
      <c r="E277" s="53" t="str">
        <f>IF(ISNUMBER('Форма 1'!X277),ROUND('Форма 1'!$I277*VLOOKUP('Форма 1'!$G277,'Предельники 2022'!$B$4:$X$28,'Форма 1'!X$7),2),"")</f>
        <v/>
      </c>
      <c r="F277" s="53" t="str">
        <f>IF(ISNUMBER('Форма 1'!Y277),ROUND('Форма 1'!$I277*VLOOKUP('Форма 1'!$G277,'Предельники 2022'!$B$4:$X$28,'Форма 1'!Y$7),2),"")</f>
        <v/>
      </c>
      <c r="G277" s="53" t="str">
        <f>IF(ISNUMBER('Форма 1'!Z277),ROUND('Форма 1'!$I277*VLOOKUP('Форма 1'!$G277,'Предельники 2022'!$B$4:$X$28,'Форма 1'!Z$7),2),"")</f>
        <v/>
      </c>
      <c r="H277" s="53" t="str">
        <f>IF(ISNUMBER('Форма 1'!AA277),ROUND('Форма 1'!$I277*VLOOKUP('Форма 1'!$G277,'Предельники 2022'!$B$4:$X$28,'Форма 1'!AA$7),2),"")</f>
        <v/>
      </c>
      <c r="I277" s="53" t="str">
        <f>IF(ISNUMBER('Форма 1'!AB277),ROUND('Форма 1'!$I277*VLOOKUP('Форма 1'!$G277,'Предельники 2022'!$B$4:$X$28,'Форма 1'!AB$7),2),"")</f>
        <v/>
      </c>
      <c r="J277" s="53" t="str">
        <f>IF(ISNUMBER('Форма 1'!AC277),ROUND('Форма 1'!$I277*VLOOKUP('Форма 1'!$G277,'Предельники 2022'!$B$4:$X$28,'Форма 1'!AC$7),2),"")</f>
        <v/>
      </c>
      <c r="K277" s="53" t="str">
        <f>IF(ISNUMBER('Форма 1'!AD277),ROUND('Форма 1'!$I277*VLOOKUP('Форма 1'!$G277,'Предельники 2022'!$B$4:$X$28,'Форма 1'!AD$7),2),"")</f>
        <v/>
      </c>
      <c r="L277" s="54" t="str">
        <f>IF(ISBLANK('Форма 1'!AE277),"",'Форма 1'!AE277)</f>
        <v/>
      </c>
      <c r="M277" s="55" t="str">
        <f>IF(ISBLANK('Форма 1'!AF277),"",'Форма 1'!AF277)</f>
        <v/>
      </c>
      <c r="N277" s="53" t="str">
        <f>IF(ISNUMBER('Форма 1'!AG277),ROUND('Форма 1'!$I277*VLOOKUP('Форма 1'!$G277,'Предельники 2022'!$B$4:$X$28,'Форма 1'!AG$7),2),"")</f>
        <v/>
      </c>
      <c r="O277" s="53">
        <f>IF(ISNUMBER('Форма 1'!$AH277),ROUND('Форма 1'!$I277*VLOOKUP('Форма 1'!$G277,'Предельники 2022'!$B$4:$X$28,'Форма 1'!$AH$7,0),2),"")</f>
        <v>7927837.5800000001</v>
      </c>
      <c r="P277" s="53" t="str">
        <f>IF(ISNUMBER('Форма 1'!$AI277),ROUND('Форма 1'!$I277*VLOOKUP('Форма 1'!$G277,'Предельники 2022'!$B$4:$X$28,'Форма 1'!$AI$7,0),2),"")</f>
        <v/>
      </c>
      <c r="Q277" s="53" t="str">
        <f>IF(ISNUMBER('Форма 1'!$AJ277),ROUND('Форма 1'!$I277*VLOOKUP('Форма 1'!$G277,'Предельники 2022'!$B$4:$X$28,'Форма 1'!$AJ$7,0),2),"")</f>
        <v/>
      </c>
      <c r="R277" s="53" t="str">
        <f>IF(ISNUMBER('Форма 1'!AK277),ROUND('Форма 1'!$I277*VLOOKUP('Форма 1'!$G277,'Предельники 2022'!$B$4:$X$28,'Форма 1'!AK$7),2),"")</f>
        <v/>
      </c>
      <c r="S277" s="55" t="str">
        <f t="shared" si="37"/>
        <v/>
      </c>
      <c r="T277" s="55" t="str">
        <f>IF(ISNUMBER('Форма 1'!AL277),INDEX('Предельники 2022'!$C$4:$X$28,MATCH('Форма 1'!$H277,'Предельники 2022'!$B$4:$B$28,0),MATCH(T$5,'Предельники 2022'!$C$3:$X$3,0)),"")</f>
        <v/>
      </c>
      <c r="U277" s="55" t="str">
        <f>IF(ISNUMBER('Форма 1'!AM277),INDEX('Предельники 2022'!$C$4:$X$28,MATCH('Форма 1'!$H277,'Предельники 2022'!$B$4:$B$28,0),MATCH(U$5,'Предельники 2022'!$C$3:$X$3,0)),"")</f>
        <v/>
      </c>
      <c r="V277" s="55" t="str">
        <f>IF(ISNUMBER('Форма 1'!AN277),INDEX('Предельники 2022'!$C$4:$X$28,MATCH('Форма 1'!$H277,'Предельники 2022'!$B$4:$B$28,0),MATCH(V$5,'Предельники 2022'!$C$3:$X$3,0)),"")</f>
        <v/>
      </c>
      <c r="W277" s="55" t="str">
        <f>IF(ISNUMBER('Форма 1'!AO277),INDEX('Предельники 2022'!$C$4:$X$28,MATCH('Форма 1'!$H277,'Предельники 2022'!$B$4:$B$28,0),MATCH(W$5,'Предельники 2022'!$C$3:$X$3,0)),"")</f>
        <v/>
      </c>
      <c r="X277" s="53" t="str">
        <f>IF(ISNUMBER('Форма 1'!AP277),ROUND('Форма 1'!$I277*VLOOKUP('Форма 1'!$G277,'Предельники 2022'!$B$4:$X$28,'Форма 1'!AP$7),2),"")</f>
        <v/>
      </c>
      <c r="Y277" s="53" t="str">
        <f>IF(ISNUMBER('Форма 1'!AQ277),ROUND('Форма 1'!$I277*VLOOKUP('Форма 1'!$G277,'Предельники 2022'!$B$4:$X$28,'Форма 1'!AQ$7),2),"")</f>
        <v/>
      </c>
      <c r="Z277" s="53" t="str">
        <f>IF(ISNUMBER('Форма 1'!AR277),ROUND('Форма 1'!$I277*VLOOKUP('Форма 1'!$G277,'Предельники 2022'!$B$4:$X$28,'Форма 1'!AR$7),2),"")</f>
        <v/>
      </c>
      <c r="AA277" s="55"/>
    </row>
    <row r="278" spans="1:27" x14ac:dyDescent="0.25">
      <c r="A278" s="52">
        <f t="shared" si="39"/>
        <v>21</v>
      </c>
      <c r="B278" s="94" t="str">
        <f>IF(ISBLANK('Форма 1'!B278),"",'Форма 1'!B278)</f>
        <v>город Пермь</v>
      </c>
      <c r="C278" s="161" t="str">
        <f>IF(ISBLANK('Форма 1'!C278),"",'Форма 1'!C278)</f>
        <v>г. Пермь, ул. Аркадия Гайдара, д. 6/2</v>
      </c>
      <c r="D278" s="51">
        <f>IF(ISBLANK(C278),"Введите адрес",IF(C278='Форма 1'!C278,SUM(E278:K278,M278:S278,X278:AA278),"Ошибка в адресе!"))</f>
        <v>50951522.340000004</v>
      </c>
      <c r="E278" s="53" t="str">
        <f>IF(ISNUMBER('Форма 1'!X278),ROUND('Форма 1'!$I278*VLOOKUP('Форма 1'!$G278,'Предельники 2022'!$B$4:$X$28,'Форма 1'!X$7),2),"")</f>
        <v/>
      </c>
      <c r="F278" s="53">
        <f>IF(ISNUMBER('Форма 1'!Y278),ROUND('Форма 1'!$I278*VLOOKUP('Форма 1'!$G278,'Предельники 2022'!$B$4:$X$28,'Форма 1'!Y$7),2),"")</f>
        <v>9708761.3900000006</v>
      </c>
      <c r="G278" s="53" t="str">
        <f>IF(ISNUMBER('Форма 1'!Z278),ROUND('Форма 1'!$I278*VLOOKUP('Форма 1'!$G278,'Предельники 2022'!$B$4:$X$28,'Форма 1'!Z$7),2),"")</f>
        <v/>
      </c>
      <c r="H278" s="53">
        <f>IF(ISNUMBER('Форма 1'!AA278),ROUND('Форма 1'!$I278*VLOOKUP('Форма 1'!$G278,'Предельники 2022'!$B$4:$X$28,'Форма 1'!AA$7),2),"")</f>
        <v>1268800.28</v>
      </c>
      <c r="I278" s="53">
        <f>IF(ISNUMBER('Форма 1'!AB278),ROUND('Форма 1'!$I278*VLOOKUP('Форма 1'!$G278,'Предельники 2022'!$B$4:$X$28,'Форма 1'!AB$7),2),"")</f>
        <v>3342748.2</v>
      </c>
      <c r="J278" s="53" t="str">
        <f>IF(ISNUMBER('Форма 1'!AC278),ROUND('Форма 1'!$I278*VLOOKUP('Форма 1'!$G278,'Предельники 2022'!$B$4:$X$28,'Форма 1'!AC$7),2),"")</f>
        <v/>
      </c>
      <c r="K278" s="53" t="str">
        <f>IF(ISNUMBER('Форма 1'!AD278),ROUND('Форма 1'!$I278*VLOOKUP('Форма 1'!$G278,'Предельники 2022'!$B$4:$X$28,'Форма 1'!AD$7),2),"")</f>
        <v/>
      </c>
      <c r="L278" s="54" t="str">
        <f>IF(ISBLANK('Форма 1'!AE278),"",'Форма 1'!AE278)</f>
        <v/>
      </c>
      <c r="M278" s="55" t="str">
        <f>IF(ISBLANK('Форма 1'!AF278),"",'Форма 1'!AF278)</f>
        <v/>
      </c>
      <c r="N278" s="53">
        <f>IF(ISNUMBER('Форма 1'!AG278),ROUND('Форма 1'!$I278*VLOOKUP('Форма 1'!$G278,'Предельники 2022'!$B$4:$X$28,'Форма 1'!AG$7),2),"")</f>
        <v>17576337.859999999</v>
      </c>
      <c r="O278" s="53">
        <f>IF(ISNUMBER('Форма 1'!$AH278),ROUND('Форма 1'!$I278*VLOOKUP('Форма 1'!$G278,'Предельники 2022'!$B$4:$X$28,'Форма 1'!$AH$7,0),2),"")</f>
        <v>19054874.609999999</v>
      </c>
      <c r="P278" s="53" t="str">
        <f>IF(ISNUMBER('Форма 1'!$AI278),ROUND('Форма 1'!$I278*VLOOKUP('Форма 1'!$G278,'Предельники 2022'!$B$4:$X$28,'Форма 1'!$AI$7,0),2),"")</f>
        <v/>
      </c>
      <c r="Q278" s="53" t="str">
        <f>IF(ISNUMBER('Форма 1'!$AJ278),ROUND('Форма 1'!$I278*VLOOKUP('Форма 1'!$G278,'Предельники 2022'!$B$4:$X$28,'Форма 1'!$AJ$7,0),2),"")</f>
        <v/>
      </c>
      <c r="R278" s="53" t="str">
        <f>IF(ISNUMBER('Форма 1'!AK278),ROUND('Форма 1'!$I278*VLOOKUP('Форма 1'!$G278,'Предельники 2022'!$B$4:$X$28,'Форма 1'!AK$7),2),"")</f>
        <v/>
      </c>
      <c r="S278" s="55" t="str">
        <f t="shared" si="37"/>
        <v/>
      </c>
      <c r="T278" s="55" t="str">
        <f>IF(ISNUMBER('Форма 1'!AL278),INDEX('Предельники 2022'!$C$4:$X$28,MATCH('Форма 1'!$H278,'Предельники 2022'!$B$4:$B$28,0),MATCH(T$5,'Предельники 2022'!$C$3:$X$3,0)),"")</f>
        <v/>
      </c>
      <c r="U278" s="55" t="str">
        <f>IF(ISNUMBER('Форма 1'!AM278),INDEX('Предельники 2022'!$C$4:$X$28,MATCH('Форма 1'!$H278,'Предельники 2022'!$B$4:$B$28,0),MATCH(U$5,'Предельники 2022'!$C$3:$X$3,0)),"")</f>
        <v/>
      </c>
      <c r="V278" s="55" t="str">
        <f>IF(ISNUMBER('Форма 1'!AN278),INDEX('Предельники 2022'!$C$4:$X$28,MATCH('Форма 1'!$H278,'Предельники 2022'!$B$4:$B$28,0),MATCH(V$5,'Предельники 2022'!$C$3:$X$3,0)),"")</f>
        <v/>
      </c>
      <c r="W278" s="55" t="str">
        <f>IF(ISNUMBER('Форма 1'!AO278),INDEX('Предельники 2022'!$C$4:$X$28,MATCH('Форма 1'!$H278,'Предельники 2022'!$B$4:$B$28,0),MATCH(W$5,'Предельники 2022'!$C$3:$X$3,0)),"")</f>
        <v/>
      </c>
      <c r="X278" s="53" t="str">
        <f>IF(ISNUMBER('Форма 1'!AP278),ROUND('Форма 1'!$I278*VLOOKUP('Форма 1'!$G278,'Предельники 2022'!$B$4:$X$28,'Форма 1'!AP$7),2),"")</f>
        <v/>
      </c>
      <c r="Y278" s="53" t="str">
        <f>IF(ISNUMBER('Форма 1'!AQ278),ROUND('Форма 1'!$I278*VLOOKUP('Форма 1'!$G278,'Предельники 2022'!$B$4:$X$28,'Форма 1'!AQ$7),2),"")</f>
        <v/>
      </c>
      <c r="Z278" s="53" t="str">
        <f>IF(ISNUMBER('Форма 1'!AR278),ROUND('Форма 1'!$I278*VLOOKUP('Форма 1'!$G278,'Предельники 2022'!$B$4:$X$28,'Форма 1'!AR$7),2),"")</f>
        <v/>
      </c>
      <c r="AA278" s="55"/>
    </row>
    <row r="279" spans="1:27" x14ac:dyDescent="0.25">
      <c r="A279" s="52">
        <f t="shared" si="39"/>
        <v>22</v>
      </c>
      <c r="B279" s="94" t="str">
        <f>IF(ISBLANK('Форма 1'!B279),"",'Форма 1'!B279)</f>
        <v>город Пермь</v>
      </c>
      <c r="C279" s="161" t="str">
        <f>IF(ISBLANK('Форма 1'!C279),"",'Форма 1'!C279)</f>
        <v>г. Пермь, ул. Архитектора Свиязева, д. 32</v>
      </c>
      <c r="D279" s="51">
        <f>IF(ISBLANK(C279),"Введите адрес",IF(C279='Форма 1'!C279,SUM(E279:K279,M279:S279,X279:AA279),"Ошибка в адресе!"))</f>
        <v>16671053.52</v>
      </c>
      <c r="E279" s="53" t="str">
        <f>IF(ISNUMBER('Форма 1'!X279),ROUND('Форма 1'!$I279*VLOOKUP('Форма 1'!$G279,'Предельники 2022'!$B$4:$X$28,'Форма 1'!X$7),2),"")</f>
        <v/>
      </c>
      <c r="F279" s="53" t="str">
        <f>IF(ISNUMBER('Форма 1'!Y279),ROUND('Форма 1'!$I279*VLOOKUP('Форма 1'!$G279,'Предельники 2022'!$B$4:$X$28,'Форма 1'!Y$7),2),"")</f>
        <v/>
      </c>
      <c r="G279" s="53" t="str">
        <f>IF(ISNUMBER('Форма 1'!Z279),ROUND('Форма 1'!$I279*VLOOKUP('Форма 1'!$G279,'Предельники 2022'!$B$4:$X$28,'Форма 1'!Z$7),2),"")</f>
        <v/>
      </c>
      <c r="H279" s="53" t="str">
        <f>IF(ISNUMBER('Форма 1'!AA279),ROUND('Форма 1'!$I279*VLOOKUP('Форма 1'!$G279,'Предельники 2022'!$B$4:$X$28,'Форма 1'!AA$7),2),"")</f>
        <v/>
      </c>
      <c r="I279" s="53" t="str">
        <f>IF(ISNUMBER('Форма 1'!AB279),ROUND('Форма 1'!$I279*VLOOKUP('Форма 1'!$G279,'Предельники 2022'!$B$4:$X$28,'Форма 1'!AB$7),2),"")</f>
        <v/>
      </c>
      <c r="J279" s="53" t="str">
        <f>IF(ISNUMBER('Форма 1'!AC279),ROUND('Форма 1'!$I279*VLOOKUP('Форма 1'!$G279,'Предельники 2022'!$B$4:$X$28,'Форма 1'!AC$7),2),"")</f>
        <v/>
      </c>
      <c r="K279" s="53" t="str">
        <f>IF(ISNUMBER('Форма 1'!AD279),ROUND('Форма 1'!$I279*VLOOKUP('Форма 1'!$G279,'Предельники 2022'!$B$4:$X$28,'Форма 1'!AD$7),2),"")</f>
        <v/>
      </c>
      <c r="L279" s="54">
        <f>IF(ISBLANK('Форма 1'!AE279),"",'Форма 1'!AE279)</f>
        <v>6</v>
      </c>
      <c r="M279" s="55">
        <f>IF(ISBLANK('Форма 1'!AF279),"",'Форма 1'!AF279)</f>
        <v>16671053.52</v>
      </c>
      <c r="N279" s="53" t="str">
        <f>IF(ISNUMBER('Форма 1'!AG279),ROUND('Форма 1'!$I279*VLOOKUP('Форма 1'!$G279,'Предельники 2022'!$B$4:$X$28,'Форма 1'!AG$7),2),"")</f>
        <v/>
      </c>
      <c r="O279" s="53" t="str">
        <f>IF(ISNUMBER('Форма 1'!$AH279),ROUND('Форма 1'!$I279*VLOOKUP('Форма 1'!$G279,'Предельники 2022'!$B$4:$X$28,'Форма 1'!$AH$7,0),2),"")</f>
        <v/>
      </c>
      <c r="P279" s="53" t="str">
        <f>IF(ISNUMBER('Форма 1'!$AI279),ROUND('Форма 1'!$I279*VLOOKUP('Форма 1'!$G279,'Предельники 2022'!$B$4:$X$28,'Форма 1'!$AI$7,0),2),"")</f>
        <v/>
      </c>
      <c r="Q279" s="53" t="str">
        <f>IF(ISNUMBER('Форма 1'!$AJ279),ROUND('Форма 1'!$I279*VLOOKUP('Форма 1'!$G279,'Предельники 2022'!$B$4:$X$28,'Форма 1'!$AJ$7,0),2),"")</f>
        <v/>
      </c>
      <c r="R279" s="53" t="str">
        <f>IF(ISNUMBER('Форма 1'!AK279),ROUND('Форма 1'!$I279*VLOOKUP('Форма 1'!$G279,'Предельники 2022'!$B$4:$X$28,'Форма 1'!AK$7),2),"")</f>
        <v/>
      </c>
      <c r="S279" s="55" t="str">
        <f t="shared" si="37"/>
        <v/>
      </c>
      <c r="T279" s="55" t="str">
        <f>IF(ISNUMBER('Форма 1'!AL279),INDEX('Предельники 2022'!$C$4:$X$28,MATCH('Форма 1'!$H279,'Предельники 2022'!$B$4:$B$28,0),MATCH(T$5,'Предельники 2022'!$C$3:$X$3,0)),"")</f>
        <v/>
      </c>
      <c r="U279" s="55" t="str">
        <f>IF(ISNUMBER('Форма 1'!AM279),INDEX('Предельники 2022'!$C$4:$X$28,MATCH('Форма 1'!$H279,'Предельники 2022'!$B$4:$B$28,0),MATCH(U$5,'Предельники 2022'!$C$3:$X$3,0)),"")</f>
        <v/>
      </c>
      <c r="V279" s="55" t="str">
        <f>IF(ISNUMBER('Форма 1'!AN279),INDEX('Предельники 2022'!$C$4:$X$28,MATCH('Форма 1'!$H279,'Предельники 2022'!$B$4:$B$28,0),MATCH(V$5,'Предельники 2022'!$C$3:$X$3,0)),"")</f>
        <v/>
      </c>
      <c r="W279" s="55" t="str">
        <f>IF(ISNUMBER('Форма 1'!AO279),INDEX('Предельники 2022'!$C$4:$X$28,MATCH('Форма 1'!$H279,'Предельники 2022'!$B$4:$B$28,0),MATCH(W$5,'Предельники 2022'!$C$3:$X$3,0)),"")</f>
        <v/>
      </c>
      <c r="X279" s="53" t="str">
        <f>IF(ISNUMBER('Форма 1'!AP279),ROUND('Форма 1'!$I279*VLOOKUP('Форма 1'!$G279,'Предельники 2022'!$B$4:$X$28,'Форма 1'!AP$7),2),"")</f>
        <v/>
      </c>
      <c r="Y279" s="53" t="str">
        <f>IF(ISNUMBER('Форма 1'!AQ279),ROUND('Форма 1'!$I279*VLOOKUP('Форма 1'!$G279,'Предельники 2022'!$B$4:$X$28,'Форма 1'!AQ$7),2),"")</f>
        <v/>
      </c>
      <c r="Z279" s="53" t="str">
        <f>IF(ISNUMBER('Форма 1'!AR279),ROUND('Форма 1'!$I279*VLOOKUP('Форма 1'!$G279,'Предельники 2022'!$B$4:$X$28,'Форма 1'!AR$7),2),"")</f>
        <v/>
      </c>
      <c r="AA279" s="55"/>
    </row>
    <row r="280" spans="1:27" x14ac:dyDescent="0.25">
      <c r="A280" s="52">
        <f t="shared" si="39"/>
        <v>23</v>
      </c>
      <c r="B280" s="94" t="str">
        <f>IF(ISBLANK('Форма 1'!B280),"",'Форма 1'!B280)</f>
        <v>город Пермь</v>
      </c>
      <c r="C280" s="161" t="str">
        <f>IF(ISBLANK('Форма 1'!C280),"",'Форма 1'!C280)</f>
        <v>г. Пермь, ул. Архитектора Свиязева, д. 44</v>
      </c>
      <c r="D280" s="51">
        <f>IF(ISBLANK(C280),"Введите адрес",IF(C280='Форма 1'!C280,SUM(E280:K280,M280:S280,X280:AA280),"Ошибка в адресе!"))</f>
        <v>44623770.920000002</v>
      </c>
      <c r="E280" s="53" t="str">
        <f>IF(ISNUMBER('Форма 1'!X280),ROUND('Форма 1'!$I280*VLOOKUP('Форма 1'!$G280,'Предельники 2022'!$B$4:$X$28,'Форма 1'!X$7),2),"")</f>
        <v/>
      </c>
      <c r="F280" s="53" t="str">
        <f>IF(ISNUMBER('Форма 1'!Y280),ROUND('Форма 1'!$I280*VLOOKUP('Форма 1'!$G280,'Предельники 2022'!$B$4:$X$28,'Форма 1'!Y$7),2),"")</f>
        <v/>
      </c>
      <c r="G280" s="53" t="str">
        <f>IF(ISNUMBER('Форма 1'!Z280),ROUND('Форма 1'!$I280*VLOOKUP('Форма 1'!$G280,'Предельники 2022'!$B$4:$X$28,'Форма 1'!Z$7),2),"")</f>
        <v/>
      </c>
      <c r="H280" s="53" t="str">
        <f>IF(ISNUMBER('Форма 1'!AA280),ROUND('Форма 1'!$I280*VLOOKUP('Форма 1'!$G280,'Предельники 2022'!$B$4:$X$28,'Форма 1'!AA$7),2),"")</f>
        <v/>
      </c>
      <c r="I280" s="53" t="str">
        <f>IF(ISNUMBER('Форма 1'!AB280),ROUND('Форма 1'!$I280*VLOOKUP('Форма 1'!$G280,'Предельники 2022'!$B$4:$X$28,'Форма 1'!AB$7),2),"")</f>
        <v/>
      </c>
      <c r="J280" s="53" t="str">
        <f>IF(ISNUMBER('Форма 1'!AC280),ROUND('Форма 1'!$I280*VLOOKUP('Форма 1'!$G280,'Предельники 2022'!$B$4:$X$28,'Форма 1'!AC$7),2),"")</f>
        <v/>
      </c>
      <c r="K280" s="53" t="str">
        <f>IF(ISNUMBER('Форма 1'!AD280),ROUND('Форма 1'!$I280*VLOOKUP('Форма 1'!$G280,'Предельники 2022'!$B$4:$X$28,'Форма 1'!AD$7),2),"")</f>
        <v/>
      </c>
      <c r="L280" s="54" t="str">
        <f>IF(ISBLANK('Форма 1'!AE280),"",'Форма 1'!AE280)</f>
        <v/>
      </c>
      <c r="M280" s="55" t="str">
        <f>IF(ISBLANK('Форма 1'!AF280),"",'Форма 1'!AF280)</f>
        <v/>
      </c>
      <c r="N280" s="53" t="str">
        <f>IF(ISNUMBER('Форма 1'!AG280),ROUND('Форма 1'!$I280*VLOOKUP('Форма 1'!$G280,'Предельники 2022'!$B$4:$X$28,'Форма 1'!AG$7),2),"")</f>
        <v/>
      </c>
      <c r="O280" s="53" t="str">
        <f>IF(ISNUMBER('Форма 1'!$AH280),ROUND('Форма 1'!$I280*VLOOKUP('Форма 1'!$G280,'Предельники 2022'!$B$4:$X$28,'Форма 1'!$AH$7,0),2),"")</f>
        <v/>
      </c>
      <c r="P280" s="53">
        <f>IF(ISNUMBER('Форма 1'!$AI280),ROUND('Форма 1'!$I280*VLOOKUP('Форма 1'!$G280,'Предельники 2022'!$B$4:$X$28,'Форма 1'!$AI$7,0),2),"")</f>
        <v>44623770.920000002</v>
      </c>
      <c r="Q280" s="53" t="str">
        <f>IF(ISNUMBER('Форма 1'!$AJ280),ROUND('Форма 1'!$I280*VLOOKUP('Форма 1'!$G280,'Предельники 2022'!$B$4:$X$28,'Форма 1'!$AJ$7,0),2),"")</f>
        <v/>
      </c>
      <c r="R280" s="53" t="str">
        <f>IF(ISNUMBER('Форма 1'!AK280),ROUND('Форма 1'!$I280*VLOOKUP('Форма 1'!$G280,'Предельники 2022'!$B$4:$X$28,'Форма 1'!AK$7),2),"")</f>
        <v/>
      </c>
      <c r="S280" s="55" t="str">
        <f t="shared" si="37"/>
        <v/>
      </c>
      <c r="T280" s="55" t="str">
        <f>IF(ISNUMBER('Форма 1'!AL280),INDEX('Предельники 2022'!$C$4:$X$28,MATCH('Форма 1'!$H280,'Предельники 2022'!$B$4:$B$28,0),MATCH(T$5,'Предельники 2022'!$C$3:$X$3,0)),"")</f>
        <v/>
      </c>
      <c r="U280" s="55" t="str">
        <f>IF(ISNUMBER('Форма 1'!AM280),INDEX('Предельники 2022'!$C$4:$X$28,MATCH('Форма 1'!$H280,'Предельники 2022'!$B$4:$B$28,0),MATCH(U$5,'Предельники 2022'!$C$3:$X$3,0)),"")</f>
        <v/>
      </c>
      <c r="V280" s="55" t="str">
        <f>IF(ISNUMBER('Форма 1'!AN280),INDEX('Предельники 2022'!$C$4:$X$28,MATCH('Форма 1'!$H280,'Предельники 2022'!$B$4:$B$28,0),MATCH(V$5,'Предельники 2022'!$C$3:$X$3,0)),"")</f>
        <v/>
      </c>
      <c r="W280" s="55" t="str">
        <f>IF(ISNUMBER('Форма 1'!AO280),INDEX('Предельники 2022'!$C$4:$X$28,MATCH('Форма 1'!$H280,'Предельники 2022'!$B$4:$B$28,0),MATCH(W$5,'Предельники 2022'!$C$3:$X$3,0)),"")</f>
        <v/>
      </c>
      <c r="X280" s="53" t="str">
        <f>IF(ISNUMBER('Форма 1'!AP280),ROUND('Форма 1'!$I280*VLOOKUP('Форма 1'!$G280,'Предельники 2022'!$B$4:$X$28,'Форма 1'!AP$7),2),"")</f>
        <v/>
      </c>
      <c r="Y280" s="53" t="str">
        <f>IF(ISNUMBER('Форма 1'!AQ280),ROUND('Форма 1'!$I280*VLOOKUP('Форма 1'!$G280,'Предельники 2022'!$B$4:$X$28,'Форма 1'!AQ$7),2),"")</f>
        <v/>
      </c>
      <c r="Z280" s="53" t="str">
        <f>IF(ISNUMBER('Форма 1'!AR280),ROUND('Форма 1'!$I280*VLOOKUP('Форма 1'!$G280,'Предельники 2022'!$B$4:$X$28,'Форма 1'!AR$7),2),"")</f>
        <v/>
      </c>
      <c r="AA280" s="55"/>
    </row>
    <row r="281" spans="1:27" x14ac:dyDescent="0.25">
      <c r="A281" s="52">
        <f t="shared" si="39"/>
        <v>24</v>
      </c>
      <c r="B281" s="94" t="str">
        <f>IF(ISBLANK('Форма 1'!B281),"",'Форма 1'!B281)</f>
        <v>город Пермь</v>
      </c>
      <c r="C281" s="161" t="str">
        <f>IF(ISBLANK('Форма 1'!C281),"",'Форма 1'!C281)</f>
        <v>г. Пермь, ул. Байкальская, д. 3/1</v>
      </c>
      <c r="D281" s="51">
        <f>IF(ISBLANK(C281),"Введите адрес",IF(C281='Форма 1'!C281,SUM(E281:K281,M281:S281,X281:AA281),"Ошибка в адресе!"))</f>
        <v>11114035.68</v>
      </c>
      <c r="E281" s="53" t="str">
        <f>IF(ISNUMBER('Форма 1'!X281),ROUND('Форма 1'!$I281*VLOOKUP('Форма 1'!$G281,'Предельники 2022'!$B$4:$X$28,'Форма 1'!X$7),2),"")</f>
        <v/>
      </c>
      <c r="F281" s="53" t="str">
        <f>IF(ISNUMBER('Форма 1'!Y281),ROUND('Форма 1'!$I281*VLOOKUP('Форма 1'!$G281,'Предельники 2022'!$B$4:$X$28,'Форма 1'!Y$7),2),"")</f>
        <v/>
      </c>
      <c r="G281" s="53" t="str">
        <f>IF(ISNUMBER('Форма 1'!Z281),ROUND('Форма 1'!$I281*VLOOKUP('Форма 1'!$G281,'Предельники 2022'!$B$4:$X$28,'Форма 1'!Z$7),2),"")</f>
        <v/>
      </c>
      <c r="H281" s="53" t="str">
        <f>IF(ISNUMBER('Форма 1'!AA281),ROUND('Форма 1'!$I281*VLOOKUP('Форма 1'!$G281,'Предельники 2022'!$B$4:$X$28,'Форма 1'!AA$7),2),"")</f>
        <v/>
      </c>
      <c r="I281" s="53" t="str">
        <f>IF(ISNUMBER('Форма 1'!AB281),ROUND('Форма 1'!$I281*VLOOKUP('Форма 1'!$G281,'Предельники 2022'!$B$4:$X$28,'Форма 1'!AB$7),2),"")</f>
        <v/>
      </c>
      <c r="J281" s="53" t="str">
        <f>IF(ISNUMBER('Форма 1'!AC281),ROUND('Форма 1'!$I281*VLOOKUP('Форма 1'!$G281,'Предельники 2022'!$B$4:$X$28,'Форма 1'!AC$7),2),"")</f>
        <v/>
      </c>
      <c r="K281" s="53" t="str">
        <f>IF(ISNUMBER('Форма 1'!AD281),ROUND('Форма 1'!$I281*VLOOKUP('Форма 1'!$G281,'Предельники 2022'!$B$4:$X$28,'Форма 1'!AD$7),2),"")</f>
        <v/>
      </c>
      <c r="L281" s="54">
        <f>IF(ISBLANK('Форма 1'!AE281),"",'Форма 1'!AE281)</f>
        <v>4</v>
      </c>
      <c r="M281" s="55">
        <f>IF(ISBLANK('Форма 1'!AF281),"",'Форма 1'!AF281)</f>
        <v>11114035.68</v>
      </c>
      <c r="N281" s="53" t="str">
        <f>IF(ISNUMBER('Форма 1'!AG281),ROUND('Форма 1'!$I281*VLOOKUP('Форма 1'!$G281,'Предельники 2022'!$B$4:$X$28,'Форма 1'!AG$7),2),"")</f>
        <v/>
      </c>
      <c r="O281" s="53" t="str">
        <f>IF(ISNUMBER('Форма 1'!$AH281),ROUND('Форма 1'!$I281*VLOOKUP('Форма 1'!$G281,'Предельники 2022'!$B$4:$X$28,'Форма 1'!$AH$7,0),2),"")</f>
        <v/>
      </c>
      <c r="P281" s="53" t="str">
        <f>IF(ISNUMBER('Форма 1'!$AI281),ROUND('Форма 1'!$I281*VLOOKUP('Форма 1'!$G281,'Предельники 2022'!$B$4:$X$28,'Форма 1'!$AI$7,0),2),"")</f>
        <v/>
      </c>
      <c r="Q281" s="53" t="str">
        <f>IF(ISNUMBER('Форма 1'!$AJ281),ROUND('Форма 1'!$I281*VLOOKUP('Форма 1'!$G281,'Предельники 2022'!$B$4:$X$28,'Форма 1'!$AJ$7,0),2),"")</f>
        <v/>
      </c>
      <c r="R281" s="53" t="str">
        <f>IF(ISNUMBER('Форма 1'!AK281),ROUND('Форма 1'!$I281*VLOOKUP('Форма 1'!$G281,'Предельники 2022'!$B$4:$X$28,'Форма 1'!AK$7),2),"")</f>
        <v/>
      </c>
      <c r="S281" s="55" t="str">
        <f t="shared" si="37"/>
        <v/>
      </c>
      <c r="T281" s="55" t="str">
        <f>IF(ISNUMBER('Форма 1'!AL281),INDEX('Предельники 2022'!$C$4:$X$28,MATCH('Форма 1'!$H281,'Предельники 2022'!$B$4:$B$28,0),MATCH(T$5,'Предельники 2022'!$C$3:$X$3,0)),"")</f>
        <v/>
      </c>
      <c r="U281" s="55" t="str">
        <f>IF(ISNUMBER('Форма 1'!AM281),INDEX('Предельники 2022'!$C$4:$X$28,MATCH('Форма 1'!$H281,'Предельники 2022'!$B$4:$B$28,0),MATCH(U$5,'Предельники 2022'!$C$3:$X$3,0)),"")</f>
        <v/>
      </c>
      <c r="V281" s="55" t="str">
        <f>IF(ISNUMBER('Форма 1'!AN281),INDEX('Предельники 2022'!$C$4:$X$28,MATCH('Форма 1'!$H281,'Предельники 2022'!$B$4:$B$28,0),MATCH(V$5,'Предельники 2022'!$C$3:$X$3,0)),"")</f>
        <v/>
      </c>
      <c r="W281" s="55" t="str">
        <f>IF(ISNUMBER('Форма 1'!AO281),INDEX('Предельники 2022'!$C$4:$X$28,MATCH('Форма 1'!$H281,'Предельники 2022'!$B$4:$B$28,0),MATCH(W$5,'Предельники 2022'!$C$3:$X$3,0)),"")</f>
        <v/>
      </c>
      <c r="X281" s="53" t="str">
        <f>IF(ISNUMBER('Форма 1'!AP281),ROUND('Форма 1'!$I281*VLOOKUP('Форма 1'!$G281,'Предельники 2022'!$B$4:$X$28,'Форма 1'!AP$7),2),"")</f>
        <v/>
      </c>
      <c r="Y281" s="53" t="str">
        <f>IF(ISNUMBER('Форма 1'!AQ281),ROUND('Форма 1'!$I281*VLOOKUP('Форма 1'!$G281,'Предельники 2022'!$B$4:$X$28,'Форма 1'!AQ$7),2),"")</f>
        <v/>
      </c>
      <c r="Z281" s="53" t="str">
        <f>IF(ISNUMBER('Форма 1'!AR281),ROUND('Форма 1'!$I281*VLOOKUP('Форма 1'!$G281,'Предельники 2022'!$B$4:$X$28,'Форма 1'!AR$7),2),"")</f>
        <v/>
      </c>
      <c r="AA281" s="55"/>
    </row>
    <row r="282" spans="1:27" x14ac:dyDescent="0.25">
      <c r="A282" s="52">
        <f t="shared" si="39"/>
        <v>25</v>
      </c>
      <c r="B282" s="94" t="str">
        <f>IF(ISBLANK('Форма 1'!B282),"",'Форма 1'!B282)</f>
        <v>город Пермь</v>
      </c>
      <c r="C282" s="161" t="str">
        <f>IF(ISBLANK('Форма 1'!C282),"",'Форма 1'!C282)</f>
        <v>г. Пермь, ул. Байкальская, д. 3/2</v>
      </c>
      <c r="D282" s="51">
        <f>IF(ISBLANK(C282),"Введите адрес",IF(C282='Форма 1'!C282,SUM(E282:K282,M282:S282,X282:AA282),"Ошибка в адресе!"))</f>
        <v>2563495.94</v>
      </c>
      <c r="E282" s="53">
        <f>IF(ISNUMBER('Форма 1'!X282),ROUND('Форма 1'!$I282*VLOOKUP('Форма 1'!$G282,'Предельники 2022'!$B$4:$X$28,'Форма 1'!X$7),2),"")</f>
        <v>2563495.94</v>
      </c>
      <c r="F282" s="53" t="str">
        <f>IF(ISNUMBER('Форма 1'!Y282),ROUND('Форма 1'!$I282*VLOOKUP('Форма 1'!$G282,'Предельники 2022'!$B$4:$X$28,'Форма 1'!Y$7),2),"")</f>
        <v/>
      </c>
      <c r="G282" s="53" t="str">
        <f>IF(ISNUMBER('Форма 1'!Z282),ROUND('Форма 1'!$I282*VLOOKUP('Форма 1'!$G282,'Предельники 2022'!$B$4:$X$28,'Форма 1'!Z$7),2),"")</f>
        <v/>
      </c>
      <c r="H282" s="53" t="str">
        <f>IF(ISNUMBER('Форма 1'!AA282),ROUND('Форма 1'!$I282*VLOOKUP('Форма 1'!$G282,'Предельники 2022'!$B$4:$X$28,'Форма 1'!AA$7),2),"")</f>
        <v/>
      </c>
      <c r="I282" s="53" t="str">
        <f>IF(ISNUMBER('Форма 1'!AB282),ROUND('Форма 1'!$I282*VLOOKUP('Форма 1'!$G282,'Предельники 2022'!$B$4:$X$28,'Форма 1'!AB$7),2),"")</f>
        <v/>
      </c>
      <c r="J282" s="53" t="str">
        <f>IF(ISNUMBER('Форма 1'!AC282),ROUND('Форма 1'!$I282*VLOOKUP('Форма 1'!$G282,'Предельники 2022'!$B$4:$X$28,'Форма 1'!AC$7),2),"")</f>
        <v/>
      </c>
      <c r="K282" s="53" t="str">
        <f>IF(ISNUMBER('Форма 1'!AD282),ROUND('Форма 1'!$I282*VLOOKUP('Форма 1'!$G282,'Предельники 2022'!$B$4:$X$28,'Форма 1'!AD$7),2),"")</f>
        <v/>
      </c>
      <c r="L282" s="54" t="str">
        <f>IF(ISBLANK('Форма 1'!AE282),"",'Форма 1'!AE282)</f>
        <v/>
      </c>
      <c r="M282" s="55" t="str">
        <f>IF(ISBLANK('Форма 1'!AF282),"",'Форма 1'!AF282)</f>
        <v/>
      </c>
      <c r="N282" s="53" t="str">
        <f>IF(ISNUMBER('Форма 1'!AG282),ROUND('Форма 1'!$I282*VLOOKUP('Форма 1'!$G282,'Предельники 2022'!$B$4:$X$28,'Форма 1'!AG$7),2),"")</f>
        <v/>
      </c>
      <c r="O282" s="53" t="str">
        <f>IF(ISNUMBER('Форма 1'!$AH282),ROUND('Форма 1'!$I282*VLOOKUP('Форма 1'!$G282,'Предельники 2022'!$B$4:$X$28,'Форма 1'!$AH$7,0),2),"")</f>
        <v/>
      </c>
      <c r="P282" s="53" t="str">
        <f>IF(ISNUMBER('Форма 1'!$AI282),ROUND('Форма 1'!$I282*VLOOKUP('Форма 1'!$G282,'Предельники 2022'!$B$4:$X$28,'Форма 1'!$AI$7,0),2),"")</f>
        <v/>
      </c>
      <c r="Q282" s="53" t="str">
        <f>IF(ISNUMBER('Форма 1'!$AJ282),ROUND('Форма 1'!$I282*VLOOKUP('Форма 1'!$G282,'Предельники 2022'!$B$4:$X$28,'Форма 1'!$AJ$7,0),2),"")</f>
        <v/>
      </c>
      <c r="R282" s="53" t="str">
        <f>IF(ISNUMBER('Форма 1'!AK282),ROUND('Форма 1'!$I282*VLOOKUP('Форма 1'!$G282,'Предельники 2022'!$B$4:$X$28,'Форма 1'!AK$7),2),"")</f>
        <v/>
      </c>
      <c r="S282" s="55" t="str">
        <f t="shared" si="37"/>
        <v/>
      </c>
      <c r="T282" s="55" t="str">
        <f>IF(ISNUMBER('Форма 1'!AL282),INDEX('Предельники 2022'!$C$4:$X$28,MATCH('Форма 1'!$H282,'Предельники 2022'!$B$4:$B$28,0),MATCH(T$5,'Предельники 2022'!$C$3:$X$3,0)),"")</f>
        <v/>
      </c>
      <c r="U282" s="55" t="str">
        <f>IF(ISNUMBER('Форма 1'!AM282),INDEX('Предельники 2022'!$C$4:$X$28,MATCH('Форма 1'!$H282,'Предельники 2022'!$B$4:$B$28,0),MATCH(U$5,'Предельники 2022'!$C$3:$X$3,0)),"")</f>
        <v/>
      </c>
      <c r="V282" s="55" t="str">
        <f>IF(ISNUMBER('Форма 1'!AN282),INDEX('Предельники 2022'!$C$4:$X$28,MATCH('Форма 1'!$H282,'Предельники 2022'!$B$4:$B$28,0),MATCH(V$5,'Предельники 2022'!$C$3:$X$3,0)),"")</f>
        <v/>
      </c>
      <c r="W282" s="55" t="str">
        <f>IF(ISNUMBER('Форма 1'!AO282),INDEX('Предельники 2022'!$C$4:$X$28,MATCH('Форма 1'!$H282,'Предельники 2022'!$B$4:$B$28,0),MATCH(W$5,'Предельники 2022'!$C$3:$X$3,0)),"")</f>
        <v/>
      </c>
      <c r="X282" s="53" t="str">
        <f>IF(ISNUMBER('Форма 1'!AP282),ROUND('Форма 1'!$I282*VLOOKUP('Форма 1'!$G282,'Предельники 2022'!$B$4:$X$28,'Форма 1'!AP$7),2),"")</f>
        <v/>
      </c>
      <c r="Y282" s="53" t="str">
        <f>IF(ISNUMBER('Форма 1'!AQ282),ROUND('Форма 1'!$I282*VLOOKUP('Форма 1'!$G282,'Предельники 2022'!$B$4:$X$28,'Форма 1'!AQ$7),2),"")</f>
        <v/>
      </c>
      <c r="Z282" s="53" t="str">
        <f>IF(ISNUMBER('Форма 1'!AR282),ROUND('Форма 1'!$I282*VLOOKUP('Форма 1'!$G282,'Предельники 2022'!$B$4:$X$28,'Форма 1'!AR$7),2),"")</f>
        <v/>
      </c>
      <c r="AA282" s="55"/>
    </row>
    <row r="283" spans="1:27" x14ac:dyDescent="0.25">
      <c r="A283" s="52">
        <f t="shared" si="39"/>
        <v>26</v>
      </c>
      <c r="B283" s="94" t="str">
        <f>IF(ISBLANK('Форма 1'!B283),"",'Форма 1'!B283)</f>
        <v>город Пермь</v>
      </c>
      <c r="C283" s="161" t="str">
        <f>IF(ISBLANK('Форма 1'!C283),"",'Форма 1'!C283)</f>
        <v>г. Пермь, ул. Баумана, д. 12</v>
      </c>
      <c r="D283" s="51">
        <f>IF(ISBLANK(C283),"Введите адрес",IF(C283='Форма 1'!C283,SUM(E283:K283,M283:S283,X283:AA283),"Ошибка в адресе!"))</f>
        <v>20423776.16</v>
      </c>
      <c r="E283" s="53" t="str">
        <f>IF(ISNUMBER('Форма 1'!X283),ROUND('Форма 1'!$I283*VLOOKUP('Форма 1'!$G283,'Предельники 2022'!$B$4:$X$28,'Форма 1'!X$7),2),"")</f>
        <v/>
      </c>
      <c r="F283" s="53" t="str">
        <f>IF(ISNUMBER('Форма 1'!Y283),ROUND('Форма 1'!$I283*VLOOKUP('Форма 1'!$G283,'Предельники 2022'!$B$4:$X$28,'Форма 1'!Y$7),2),"")</f>
        <v/>
      </c>
      <c r="G283" s="53" t="str">
        <f>IF(ISNUMBER('Форма 1'!Z283),ROUND('Форма 1'!$I283*VLOOKUP('Форма 1'!$G283,'Предельники 2022'!$B$4:$X$28,'Форма 1'!Z$7),2),"")</f>
        <v/>
      </c>
      <c r="H283" s="53" t="str">
        <f>IF(ISNUMBER('Форма 1'!AA283),ROUND('Форма 1'!$I283*VLOOKUP('Форма 1'!$G283,'Предельники 2022'!$B$4:$X$28,'Форма 1'!AA$7),2),"")</f>
        <v/>
      </c>
      <c r="I283" s="53" t="str">
        <f>IF(ISNUMBER('Форма 1'!AB283),ROUND('Форма 1'!$I283*VLOOKUP('Форма 1'!$G283,'Предельники 2022'!$B$4:$X$28,'Форма 1'!AB$7),2),"")</f>
        <v/>
      </c>
      <c r="J283" s="53">
        <f>IF(ISNUMBER('Форма 1'!AC283),ROUND('Форма 1'!$I283*VLOOKUP('Форма 1'!$G283,'Предельники 2022'!$B$4:$X$28,'Форма 1'!AC$7),2),"")</f>
        <v>1450845.32</v>
      </c>
      <c r="K283" s="53">
        <f>IF(ISNUMBER('Форма 1'!AD283),ROUND('Форма 1'!$I283*VLOOKUP('Форма 1'!$G283,'Предельники 2022'!$B$4:$X$28,'Форма 1'!AD$7),2),"")</f>
        <v>3415290.7</v>
      </c>
      <c r="L283" s="54" t="str">
        <f>IF(ISBLANK('Форма 1'!AE283),"",'Форма 1'!AE283)</f>
        <v/>
      </c>
      <c r="M283" s="55" t="str">
        <f>IF(ISBLANK('Форма 1'!AF283),"",'Форма 1'!AF283)</f>
        <v/>
      </c>
      <c r="N283" s="53" t="str">
        <f>IF(ISNUMBER('Форма 1'!AG283),ROUND('Форма 1'!$I283*VLOOKUP('Форма 1'!$G283,'Предельники 2022'!$B$4:$X$28,'Форма 1'!AG$7),2),"")</f>
        <v/>
      </c>
      <c r="O283" s="53">
        <f>IF(ISNUMBER('Форма 1'!$AH283),ROUND('Форма 1'!$I283*VLOOKUP('Форма 1'!$G283,'Предельники 2022'!$B$4:$X$28,'Форма 1'!$AH$7,0),2),"")</f>
        <v>15557640.140000001</v>
      </c>
      <c r="P283" s="53" t="str">
        <f>IF(ISNUMBER('Форма 1'!$AI283),ROUND('Форма 1'!$I283*VLOOKUP('Форма 1'!$G283,'Предельники 2022'!$B$4:$X$28,'Форма 1'!$AI$7,0),2),"")</f>
        <v/>
      </c>
      <c r="Q283" s="53" t="str">
        <f>IF(ISNUMBER('Форма 1'!$AJ283),ROUND('Форма 1'!$I283*VLOOKUP('Форма 1'!$G283,'Предельники 2022'!$B$4:$X$28,'Форма 1'!$AJ$7,0),2),"")</f>
        <v/>
      </c>
      <c r="R283" s="53" t="str">
        <f>IF(ISNUMBER('Форма 1'!AK283),ROUND('Форма 1'!$I283*VLOOKUP('Форма 1'!$G283,'Предельники 2022'!$B$4:$X$28,'Форма 1'!AK$7),2),"")</f>
        <v/>
      </c>
      <c r="S283" s="55" t="str">
        <f t="shared" si="37"/>
        <v/>
      </c>
      <c r="T283" s="55" t="str">
        <f>IF(ISNUMBER('Форма 1'!AL283),INDEX('Предельники 2022'!$C$4:$X$28,MATCH('Форма 1'!$H283,'Предельники 2022'!$B$4:$B$28,0),MATCH(T$5,'Предельники 2022'!$C$3:$X$3,0)),"")</f>
        <v/>
      </c>
      <c r="U283" s="55" t="str">
        <f>IF(ISNUMBER('Форма 1'!AM283),INDEX('Предельники 2022'!$C$4:$X$28,MATCH('Форма 1'!$H283,'Предельники 2022'!$B$4:$B$28,0),MATCH(U$5,'Предельники 2022'!$C$3:$X$3,0)),"")</f>
        <v/>
      </c>
      <c r="V283" s="55" t="str">
        <f>IF(ISNUMBER('Форма 1'!AN283),INDEX('Предельники 2022'!$C$4:$X$28,MATCH('Форма 1'!$H283,'Предельники 2022'!$B$4:$B$28,0),MATCH(V$5,'Предельники 2022'!$C$3:$X$3,0)),"")</f>
        <v/>
      </c>
      <c r="W283" s="55" t="str">
        <f>IF(ISNUMBER('Форма 1'!AO283),INDEX('Предельники 2022'!$C$4:$X$28,MATCH('Форма 1'!$H283,'Предельники 2022'!$B$4:$B$28,0),MATCH(W$5,'Предельники 2022'!$C$3:$X$3,0)),"")</f>
        <v/>
      </c>
      <c r="X283" s="53" t="str">
        <f>IF(ISNUMBER('Форма 1'!AP283),ROUND('Форма 1'!$I283*VLOOKUP('Форма 1'!$G283,'Предельники 2022'!$B$4:$X$28,'Форма 1'!AP$7),2),"")</f>
        <v/>
      </c>
      <c r="Y283" s="53" t="str">
        <f>IF(ISNUMBER('Форма 1'!AQ283),ROUND('Форма 1'!$I283*VLOOKUP('Форма 1'!$G283,'Предельники 2022'!$B$4:$X$28,'Форма 1'!AQ$7),2),"")</f>
        <v/>
      </c>
      <c r="Z283" s="53" t="str">
        <f>IF(ISNUMBER('Форма 1'!AR283),ROUND('Форма 1'!$I283*VLOOKUP('Форма 1'!$G283,'Предельники 2022'!$B$4:$X$28,'Форма 1'!AR$7),2),"")</f>
        <v/>
      </c>
      <c r="AA283" s="55"/>
    </row>
    <row r="284" spans="1:27" x14ac:dyDescent="0.25">
      <c r="A284" s="52">
        <f t="shared" si="39"/>
        <v>27</v>
      </c>
      <c r="B284" s="94" t="str">
        <f>IF(ISBLANK('Форма 1'!B284),"",'Форма 1'!B284)</f>
        <v>город Пермь</v>
      </c>
      <c r="C284" s="161" t="str">
        <f>IF(ISBLANK('Форма 1'!C284),"",'Форма 1'!C284)</f>
        <v>г. Пермь, ул. Баумана, д. 21</v>
      </c>
      <c r="D284" s="51">
        <f>IF(ISBLANK(C284),"Введите адрес",IF(C284='Форма 1'!C284,SUM(E284:K284,M284:S284,X284:AA284),"Ошибка в адресе!"))</f>
        <v>15906432.640000001</v>
      </c>
      <c r="E284" s="53" t="str">
        <f>IF(ISNUMBER('Форма 1'!X284),ROUND('Форма 1'!$I284*VLOOKUP('Форма 1'!$G284,'Предельники 2022'!$B$4:$X$28,'Форма 1'!X$7),2),"")</f>
        <v/>
      </c>
      <c r="F284" s="53" t="str">
        <f>IF(ISNUMBER('Форма 1'!Y284),ROUND('Форма 1'!$I284*VLOOKUP('Форма 1'!$G284,'Предельники 2022'!$B$4:$X$28,'Форма 1'!Y$7),2),"")</f>
        <v/>
      </c>
      <c r="G284" s="53" t="str">
        <f>IF(ISNUMBER('Форма 1'!Z284),ROUND('Форма 1'!$I284*VLOOKUP('Форма 1'!$G284,'Предельники 2022'!$B$4:$X$28,'Форма 1'!Z$7),2),"")</f>
        <v/>
      </c>
      <c r="H284" s="53" t="str">
        <f>IF(ISNUMBER('Форма 1'!AA284),ROUND('Форма 1'!$I284*VLOOKUP('Форма 1'!$G284,'Предельники 2022'!$B$4:$X$28,'Форма 1'!AA$7),2),"")</f>
        <v/>
      </c>
      <c r="I284" s="53" t="str">
        <f>IF(ISNUMBER('Форма 1'!AB284),ROUND('Форма 1'!$I284*VLOOKUP('Форма 1'!$G284,'Предельники 2022'!$B$4:$X$28,'Форма 1'!AB$7),2),"")</f>
        <v/>
      </c>
      <c r="J284" s="53" t="str">
        <f>IF(ISNUMBER('Форма 1'!AC284),ROUND('Форма 1'!$I284*VLOOKUP('Форма 1'!$G284,'Предельники 2022'!$B$4:$X$28,'Форма 1'!AC$7),2),"")</f>
        <v/>
      </c>
      <c r="K284" s="53" t="str">
        <f>IF(ISNUMBER('Форма 1'!AD284),ROUND('Форма 1'!$I284*VLOOKUP('Форма 1'!$G284,'Предельники 2022'!$B$4:$X$28,'Форма 1'!AD$7),2),"")</f>
        <v/>
      </c>
      <c r="L284" s="54" t="str">
        <f>IF(ISBLANK('Форма 1'!AE284),"",'Форма 1'!AE284)</f>
        <v/>
      </c>
      <c r="M284" s="55" t="str">
        <f>IF(ISBLANK('Форма 1'!AF284),"",'Форма 1'!AF284)</f>
        <v/>
      </c>
      <c r="N284" s="53">
        <f>IF(ISNUMBER('Форма 1'!AG284),ROUND('Форма 1'!$I284*VLOOKUP('Форма 1'!$G284,'Предельники 2022'!$B$4:$X$28,'Форма 1'!AG$7),2),"")</f>
        <v>15906432.640000001</v>
      </c>
      <c r="O284" s="53" t="str">
        <f>IF(ISNUMBER('Форма 1'!$AH284),ROUND('Форма 1'!$I284*VLOOKUP('Форма 1'!$G284,'Предельники 2022'!$B$4:$X$28,'Форма 1'!$AH$7,0),2),"")</f>
        <v/>
      </c>
      <c r="P284" s="53" t="str">
        <f>IF(ISNUMBER('Форма 1'!$AI284),ROUND('Форма 1'!$I284*VLOOKUP('Форма 1'!$G284,'Предельники 2022'!$B$4:$X$28,'Форма 1'!$AI$7,0),2),"")</f>
        <v/>
      </c>
      <c r="Q284" s="53" t="str">
        <f>IF(ISNUMBER('Форма 1'!$AJ284),ROUND('Форма 1'!$I284*VLOOKUP('Форма 1'!$G284,'Предельники 2022'!$B$4:$X$28,'Форма 1'!$AJ$7,0),2),"")</f>
        <v/>
      </c>
      <c r="R284" s="53" t="str">
        <f>IF(ISNUMBER('Форма 1'!AK284),ROUND('Форма 1'!$I284*VLOOKUP('Форма 1'!$G284,'Предельники 2022'!$B$4:$X$28,'Форма 1'!AK$7),2),"")</f>
        <v/>
      </c>
      <c r="S284" s="55" t="str">
        <f t="shared" si="37"/>
        <v/>
      </c>
      <c r="T284" s="55" t="str">
        <f>IF(ISNUMBER('Форма 1'!AL284),INDEX('Предельники 2022'!$C$4:$X$28,MATCH('Форма 1'!$H284,'Предельники 2022'!$B$4:$B$28,0),MATCH(T$5,'Предельники 2022'!$C$3:$X$3,0)),"")</f>
        <v/>
      </c>
      <c r="U284" s="55" t="str">
        <f>IF(ISNUMBER('Форма 1'!AM284),INDEX('Предельники 2022'!$C$4:$X$28,MATCH('Форма 1'!$H284,'Предельники 2022'!$B$4:$B$28,0),MATCH(U$5,'Предельники 2022'!$C$3:$X$3,0)),"")</f>
        <v/>
      </c>
      <c r="V284" s="55" t="str">
        <f>IF(ISNUMBER('Форма 1'!AN284),INDEX('Предельники 2022'!$C$4:$X$28,MATCH('Форма 1'!$H284,'Предельники 2022'!$B$4:$B$28,0),MATCH(V$5,'Предельники 2022'!$C$3:$X$3,0)),"")</f>
        <v/>
      </c>
      <c r="W284" s="55" t="str">
        <f>IF(ISNUMBER('Форма 1'!AO284),INDEX('Предельники 2022'!$C$4:$X$28,MATCH('Форма 1'!$H284,'Предельники 2022'!$B$4:$B$28,0),MATCH(W$5,'Предельники 2022'!$C$3:$X$3,0)),"")</f>
        <v/>
      </c>
      <c r="X284" s="53" t="str">
        <f>IF(ISNUMBER('Форма 1'!AP284),ROUND('Форма 1'!$I284*VLOOKUP('Форма 1'!$G284,'Предельники 2022'!$B$4:$X$28,'Форма 1'!AP$7),2),"")</f>
        <v/>
      </c>
      <c r="Y284" s="53" t="str">
        <f>IF(ISNUMBER('Форма 1'!AQ284),ROUND('Форма 1'!$I284*VLOOKUP('Форма 1'!$G284,'Предельники 2022'!$B$4:$X$28,'Форма 1'!AQ$7),2),"")</f>
        <v/>
      </c>
      <c r="Z284" s="53" t="str">
        <f>IF(ISNUMBER('Форма 1'!AR284),ROUND('Форма 1'!$I284*VLOOKUP('Форма 1'!$G284,'Предельники 2022'!$B$4:$X$28,'Форма 1'!AR$7),2),"")</f>
        <v/>
      </c>
      <c r="AA284" s="55"/>
    </row>
    <row r="285" spans="1:27" x14ac:dyDescent="0.25">
      <c r="A285" s="52">
        <f t="shared" si="39"/>
        <v>28</v>
      </c>
      <c r="B285" s="94" t="str">
        <f>IF(ISBLANK('Форма 1'!B285),"",'Форма 1'!B285)</f>
        <v>город Пермь</v>
      </c>
      <c r="C285" s="161" t="str">
        <f>IF(ISBLANK('Форма 1'!C285),"",'Форма 1'!C285)</f>
        <v>г. Пермь, ул. Белинского, д. 51</v>
      </c>
      <c r="D285" s="51">
        <f>IF(ISBLANK(C285),"Введите адрес",IF(C285='Форма 1'!C285,SUM(E285:K285,M285:S285,X285:AA285),"Ошибка в адресе!"))</f>
        <v>14541866.08</v>
      </c>
      <c r="E285" s="53" t="str">
        <f>IF(ISNUMBER('Форма 1'!X285),ROUND('Форма 1'!$I285*VLOOKUP('Форма 1'!$G285,'Предельники 2022'!$B$4:$X$28,'Форма 1'!X$7),2),"")</f>
        <v/>
      </c>
      <c r="F285" s="53" t="str">
        <f>IF(ISNUMBER('Форма 1'!Y285),ROUND('Форма 1'!$I285*VLOOKUP('Форма 1'!$G285,'Предельники 2022'!$B$4:$X$28,'Форма 1'!Y$7),2),"")</f>
        <v/>
      </c>
      <c r="G285" s="53" t="str">
        <f>IF(ISNUMBER('Форма 1'!Z285),ROUND('Форма 1'!$I285*VLOOKUP('Форма 1'!$G285,'Предельники 2022'!$B$4:$X$28,'Форма 1'!Z$7),2),"")</f>
        <v/>
      </c>
      <c r="H285" s="53" t="str">
        <f>IF(ISNUMBER('Форма 1'!AA285),ROUND('Форма 1'!$I285*VLOOKUP('Форма 1'!$G285,'Предельники 2022'!$B$4:$X$28,'Форма 1'!AA$7),2),"")</f>
        <v/>
      </c>
      <c r="I285" s="53" t="str">
        <f>IF(ISNUMBER('Форма 1'!AB285),ROUND('Форма 1'!$I285*VLOOKUP('Форма 1'!$G285,'Предельники 2022'!$B$4:$X$28,'Форма 1'!AB$7),2),"")</f>
        <v/>
      </c>
      <c r="J285" s="53" t="str">
        <f>IF(ISNUMBER('Форма 1'!AC285),ROUND('Форма 1'!$I285*VLOOKUP('Форма 1'!$G285,'Предельники 2022'!$B$4:$X$28,'Форма 1'!AC$7),2),"")</f>
        <v/>
      </c>
      <c r="K285" s="53" t="str">
        <f>IF(ISNUMBER('Форма 1'!AD285),ROUND('Форма 1'!$I285*VLOOKUP('Форма 1'!$G285,'Предельники 2022'!$B$4:$X$28,'Форма 1'!AD$7),2),"")</f>
        <v/>
      </c>
      <c r="L285" s="54" t="str">
        <f>IF(ISBLANK('Форма 1'!AE285),"",'Форма 1'!AE285)</f>
        <v/>
      </c>
      <c r="M285" s="55" t="str">
        <f>IF(ISBLANK('Форма 1'!AF285),"",'Форма 1'!AF285)</f>
        <v/>
      </c>
      <c r="N285" s="53">
        <f>IF(ISNUMBER('Форма 1'!AG285),ROUND('Форма 1'!$I285*VLOOKUP('Форма 1'!$G285,'Предельники 2022'!$B$4:$X$28,'Форма 1'!AG$7),2),"")</f>
        <v>14541866.08</v>
      </c>
      <c r="O285" s="53" t="str">
        <f>IF(ISNUMBER('Форма 1'!$AH285),ROUND('Форма 1'!$I285*VLOOKUP('Форма 1'!$G285,'Предельники 2022'!$B$4:$X$28,'Форма 1'!$AH$7,0),2),"")</f>
        <v/>
      </c>
      <c r="P285" s="53" t="str">
        <f>IF(ISNUMBER('Форма 1'!$AI285),ROUND('Форма 1'!$I285*VLOOKUP('Форма 1'!$G285,'Предельники 2022'!$B$4:$X$28,'Форма 1'!$AI$7,0),2),"")</f>
        <v/>
      </c>
      <c r="Q285" s="53" t="str">
        <f>IF(ISNUMBER('Форма 1'!$AJ285),ROUND('Форма 1'!$I285*VLOOKUP('Форма 1'!$G285,'Предельники 2022'!$B$4:$X$28,'Форма 1'!$AJ$7,0),2),"")</f>
        <v/>
      </c>
      <c r="R285" s="53" t="str">
        <f>IF(ISNUMBER('Форма 1'!AK285),ROUND('Форма 1'!$I285*VLOOKUP('Форма 1'!$G285,'Предельники 2022'!$B$4:$X$28,'Форма 1'!AK$7),2),"")</f>
        <v/>
      </c>
      <c r="S285" s="55" t="str">
        <f t="shared" si="37"/>
        <v/>
      </c>
      <c r="T285" s="55" t="str">
        <f>IF(ISNUMBER('Форма 1'!AL285),INDEX('Предельники 2022'!$C$4:$X$28,MATCH('Форма 1'!$H285,'Предельники 2022'!$B$4:$B$28,0),MATCH(T$5,'Предельники 2022'!$C$3:$X$3,0)),"")</f>
        <v/>
      </c>
      <c r="U285" s="55" t="str">
        <f>IF(ISNUMBER('Форма 1'!AM285),INDEX('Предельники 2022'!$C$4:$X$28,MATCH('Форма 1'!$H285,'Предельники 2022'!$B$4:$B$28,0),MATCH(U$5,'Предельники 2022'!$C$3:$X$3,0)),"")</f>
        <v/>
      </c>
      <c r="V285" s="55" t="str">
        <f>IF(ISNUMBER('Форма 1'!AN285),INDEX('Предельники 2022'!$C$4:$X$28,MATCH('Форма 1'!$H285,'Предельники 2022'!$B$4:$B$28,0),MATCH(V$5,'Предельники 2022'!$C$3:$X$3,0)),"")</f>
        <v/>
      </c>
      <c r="W285" s="55" t="str">
        <f>IF(ISNUMBER('Форма 1'!AO285),INDEX('Предельники 2022'!$C$4:$X$28,MATCH('Форма 1'!$H285,'Предельники 2022'!$B$4:$B$28,0),MATCH(W$5,'Предельники 2022'!$C$3:$X$3,0)),"")</f>
        <v/>
      </c>
      <c r="X285" s="53" t="str">
        <f>IF(ISNUMBER('Форма 1'!AP285),ROUND('Форма 1'!$I285*VLOOKUP('Форма 1'!$G285,'Предельники 2022'!$B$4:$X$28,'Форма 1'!AP$7),2),"")</f>
        <v/>
      </c>
      <c r="Y285" s="53" t="str">
        <f>IF(ISNUMBER('Форма 1'!AQ285),ROUND('Форма 1'!$I285*VLOOKUP('Форма 1'!$G285,'Предельники 2022'!$B$4:$X$28,'Форма 1'!AQ$7),2),"")</f>
        <v/>
      </c>
      <c r="Z285" s="53" t="str">
        <f>IF(ISNUMBER('Форма 1'!AR285),ROUND('Форма 1'!$I285*VLOOKUP('Форма 1'!$G285,'Предельники 2022'!$B$4:$X$28,'Форма 1'!AR$7),2),"")</f>
        <v/>
      </c>
      <c r="AA285" s="55"/>
    </row>
    <row r="286" spans="1:27" x14ac:dyDescent="0.25">
      <c r="A286" s="52">
        <f t="shared" si="39"/>
        <v>29</v>
      </c>
      <c r="B286" s="94" t="str">
        <f>IF(ISBLANK('Форма 1'!B286),"",'Форма 1'!B286)</f>
        <v>город Пермь</v>
      </c>
      <c r="C286" s="161" t="str">
        <f>IF(ISBLANK('Форма 1'!C286),"",'Форма 1'!C286)</f>
        <v>г. Пермь, ул. Богдана Хмельницкого, д. 56</v>
      </c>
      <c r="D286" s="51">
        <f>IF(ISBLANK(C286),"Введите адрес",IF(C286='Форма 1'!C286,SUM(E286:K286,M286:S286,X286:AA286),"Ошибка в адресе!"))</f>
        <v>17216506.609999999</v>
      </c>
      <c r="E286" s="53" t="str">
        <f>IF(ISNUMBER('Форма 1'!X286),ROUND('Форма 1'!$I286*VLOOKUP('Форма 1'!$G286,'Предельники 2022'!$B$4:$X$28,'Форма 1'!X$7),2),"")</f>
        <v/>
      </c>
      <c r="F286" s="53" t="str">
        <f>IF(ISNUMBER('Форма 1'!Y286),ROUND('Форма 1'!$I286*VLOOKUP('Форма 1'!$G286,'Предельники 2022'!$B$4:$X$28,'Форма 1'!Y$7),2),"")</f>
        <v/>
      </c>
      <c r="G286" s="53" t="str">
        <f>IF(ISNUMBER('Форма 1'!Z286),ROUND('Форма 1'!$I286*VLOOKUP('Форма 1'!$G286,'Предельники 2022'!$B$4:$X$28,'Форма 1'!Z$7),2),"")</f>
        <v/>
      </c>
      <c r="H286" s="53" t="str">
        <f>IF(ISNUMBER('Форма 1'!AA286),ROUND('Форма 1'!$I286*VLOOKUP('Форма 1'!$G286,'Предельники 2022'!$B$4:$X$28,'Форма 1'!AA$7),2),"")</f>
        <v/>
      </c>
      <c r="I286" s="53" t="str">
        <f>IF(ISNUMBER('Форма 1'!AB286),ROUND('Форма 1'!$I286*VLOOKUP('Форма 1'!$G286,'Предельники 2022'!$B$4:$X$28,'Форма 1'!AB$7),2),"")</f>
        <v/>
      </c>
      <c r="J286" s="53" t="str">
        <f>IF(ISNUMBER('Форма 1'!AC286),ROUND('Форма 1'!$I286*VLOOKUP('Форма 1'!$G286,'Предельники 2022'!$B$4:$X$28,'Форма 1'!AC$7),2),"")</f>
        <v/>
      </c>
      <c r="K286" s="53" t="str">
        <f>IF(ISNUMBER('Форма 1'!AD286),ROUND('Форма 1'!$I286*VLOOKUP('Форма 1'!$G286,'Предельники 2022'!$B$4:$X$28,'Форма 1'!AD$7),2),"")</f>
        <v/>
      </c>
      <c r="L286" s="54" t="str">
        <f>IF(ISBLANK('Форма 1'!AE286),"",'Форма 1'!AE286)</f>
        <v/>
      </c>
      <c r="M286" s="55" t="str">
        <f>IF(ISBLANK('Форма 1'!AF286),"",'Форма 1'!AF286)</f>
        <v/>
      </c>
      <c r="N286" s="53">
        <f>IF(ISNUMBER('Форма 1'!AG286),ROUND('Форма 1'!$I286*VLOOKUP('Форма 1'!$G286,'Предельники 2022'!$B$4:$X$28,'Форма 1'!AG$7),2),"")</f>
        <v>17216506.609999999</v>
      </c>
      <c r="O286" s="53" t="str">
        <f>IF(ISNUMBER('Форма 1'!$AH286),ROUND('Форма 1'!$I286*VLOOKUP('Форма 1'!$G286,'Предельники 2022'!$B$4:$X$28,'Форма 1'!$AH$7,0),2),"")</f>
        <v/>
      </c>
      <c r="P286" s="53" t="str">
        <f>IF(ISNUMBER('Форма 1'!$AI286),ROUND('Форма 1'!$I286*VLOOKUP('Форма 1'!$G286,'Предельники 2022'!$B$4:$X$28,'Форма 1'!$AI$7,0),2),"")</f>
        <v/>
      </c>
      <c r="Q286" s="53" t="str">
        <f>IF(ISNUMBER('Форма 1'!$AJ286),ROUND('Форма 1'!$I286*VLOOKUP('Форма 1'!$G286,'Предельники 2022'!$B$4:$X$28,'Форма 1'!$AJ$7,0),2),"")</f>
        <v/>
      </c>
      <c r="R286" s="53" t="str">
        <f>IF(ISNUMBER('Форма 1'!AK286),ROUND('Форма 1'!$I286*VLOOKUP('Форма 1'!$G286,'Предельники 2022'!$B$4:$X$28,'Форма 1'!AK$7),2),"")</f>
        <v/>
      </c>
      <c r="S286" s="55" t="str">
        <f t="shared" si="37"/>
        <v/>
      </c>
      <c r="T286" s="55" t="str">
        <f>IF(ISNUMBER('Форма 1'!AL286),INDEX('Предельники 2022'!$C$4:$X$28,MATCH('Форма 1'!$H286,'Предельники 2022'!$B$4:$B$28,0),MATCH(T$5,'Предельники 2022'!$C$3:$X$3,0)),"")</f>
        <v/>
      </c>
      <c r="U286" s="55" t="str">
        <f>IF(ISNUMBER('Форма 1'!AM286),INDEX('Предельники 2022'!$C$4:$X$28,MATCH('Форма 1'!$H286,'Предельники 2022'!$B$4:$B$28,0),MATCH(U$5,'Предельники 2022'!$C$3:$X$3,0)),"")</f>
        <v/>
      </c>
      <c r="V286" s="55" t="str">
        <f>IF(ISNUMBER('Форма 1'!AN286),INDEX('Предельники 2022'!$C$4:$X$28,MATCH('Форма 1'!$H286,'Предельники 2022'!$B$4:$B$28,0),MATCH(V$5,'Предельники 2022'!$C$3:$X$3,0)),"")</f>
        <v/>
      </c>
      <c r="W286" s="55" t="str">
        <f>IF(ISNUMBER('Форма 1'!AO286),INDEX('Предельники 2022'!$C$4:$X$28,MATCH('Форма 1'!$H286,'Предельники 2022'!$B$4:$B$28,0),MATCH(W$5,'Предельники 2022'!$C$3:$X$3,0)),"")</f>
        <v/>
      </c>
      <c r="X286" s="53" t="str">
        <f>IF(ISNUMBER('Форма 1'!AP286),ROUND('Форма 1'!$I286*VLOOKUP('Форма 1'!$G286,'Предельники 2022'!$B$4:$X$28,'Форма 1'!AP$7),2),"")</f>
        <v/>
      </c>
      <c r="Y286" s="53" t="str">
        <f>IF(ISNUMBER('Форма 1'!AQ286),ROUND('Форма 1'!$I286*VLOOKUP('Форма 1'!$G286,'Предельники 2022'!$B$4:$X$28,'Форма 1'!AQ$7),2),"")</f>
        <v/>
      </c>
      <c r="Z286" s="53" t="str">
        <f>IF(ISNUMBER('Форма 1'!AR286),ROUND('Форма 1'!$I286*VLOOKUP('Форма 1'!$G286,'Предельники 2022'!$B$4:$X$28,'Форма 1'!AR$7),2),"")</f>
        <v/>
      </c>
      <c r="AA286" s="55"/>
    </row>
    <row r="287" spans="1:27" x14ac:dyDescent="0.25">
      <c r="A287" s="52">
        <f t="shared" si="39"/>
        <v>30</v>
      </c>
      <c r="B287" s="94" t="str">
        <f>IF(ISBLANK('Форма 1'!B287),"",'Форма 1'!B287)</f>
        <v>город Пермь</v>
      </c>
      <c r="C287" s="161" t="str">
        <f>IF(ISBLANK('Форма 1'!C287),"",'Форма 1'!C287)</f>
        <v>г. Пермь, ул. Боровая, д. 30</v>
      </c>
      <c r="D287" s="51">
        <f>IF(ISBLANK(C287),"Введите адрес",IF(C287='Форма 1'!C287,SUM(E287:K287,M287:S287,X287:AA287),"Ошибка в адресе!"))</f>
        <v>26047537.119999997</v>
      </c>
      <c r="E287" s="53">
        <f>IF(ISNUMBER('Форма 1'!X287),ROUND('Форма 1'!$I287*VLOOKUP('Форма 1'!$G287,'Предельники 2022'!$B$4:$X$28,'Форма 1'!X$7),2),"")</f>
        <v>2176646.29</v>
      </c>
      <c r="F287" s="53" t="str">
        <f>IF(ISNUMBER('Форма 1'!Y287),ROUND('Форма 1'!$I287*VLOOKUP('Форма 1'!$G287,'Предельники 2022'!$B$4:$X$28,'Форма 1'!Y$7),2),"")</f>
        <v/>
      </c>
      <c r="G287" s="53" t="str">
        <f>IF(ISNUMBER('Форма 1'!Z287),ROUND('Форма 1'!$I287*VLOOKUP('Форма 1'!$G287,'Предельники 2022'!$B$4:$X$28,'Форма 1'!Z$7),2),"")</f>
        <v/>
      </c>
      <c r="H287" s="53" t="str">
        <f>IF(ISNUMBER('Форма 1'!AA287),ROUND('Форма 1'!$I287*VLOOKUP('Форма 1'!$G287,'Предельники 2022'!$B$4:$X$28,'Форма 1'!AA$7),2),"")</f>
        <v/>
      </c>
      <c r="I287" s="53" t="str">
        <f>IF(ISNUMBER('Форма 1'!AB287),ROUND('Форма 1'!$I287*VLOOKUP('Форма 1'!$G287,'Предельники 2022'!$B$4:$X$28,'Форма 1'!AB$7),2),"")</f>
        <v/>
      </c>
      <c r="J287" s="53" t="str">
        <f>IF(ISNUMBER('Форма 1'!AC287),ROUND('Форма 1'!$I287*VLOOKUP('Форма 1'!$G287,'Предельники 2022'!$B$4:$X$28,'Форма 1'!AC$7),2),"")</f>
        <v/>
      </c>
      <c r="K287" s="53" t="str">
        <f>IF(ISNUMBER('Форма 1'!AD287),ROUND('Форма 1'!$I287*VLOOKUP('Форма 1'!$G287,'Предельники 2022'!$B$4:$X$28,'Форма 1'!AD$7),2),"")</f>
        <v/>
      </c>
      <c r="L287" s="54" t="str">
        <f>IF(ISBLANK('Форма 1'!AE287),"",'Форма 1'!AE287)</f>
        <v/>
      </c>
      <c r="M287" s="55" t="str">
        <f>IF(ISBLANK('Форма 1'!AF287),"",'Форма 1'!AF287)</f>
        <v/>
      </c>
      <c r="N287" s="53" t="str">
        <f>IF(ISNUMBER('Форма 1'!AG287),ROUND('Форма 1'!$I287*VLOOKUP('Форма 1'!$G287,'Предельники 2022'!$B$4:$X$28,'Форма 1'!AG$7),2),"")</f>
        <v/>
      </c>
      <c r="O287" s="53">
        <f>IF(ISNUMBER('Форма 1'!$AH287),ROUND('Форма 1'!$I287*VLOOKUP('Форма 1'!$G287,'Предельники 2022'!$B$4:$X$28,'Форма 1'!$AH$7,0),2),"")</f>
        <v>20452206.039999999</v>
      </c>
      <c r="P287" s="53" t="str">
        <f>IF(ISNUMBER('Форма 1'!$AI287),ROUND('Форма 1'!$I287*VLOOKUP('Форма 1'!$G287,'Предельники 2022'!$B$4:$X$28,'Форма 1'!$AI$7,0),2),"")</f>
        <v/>
      </c>
      <c r="Q287" s="53" t="str">
        <f>IF(ISNUMBER('Форма 1'!$AJ287),ROUND('Форма 1'!$I287*VLOOKUP('Форма 1'!$G287,'Предельники 2022'!$B$4:$X$28,'Форма 1'!$AJ$7,0),2),"")</f>
        <v/>
      </c>
      <c r="R287" s="53">
        <f>IF(ISNUMBER('Форма 1'!AK287),ROUND('Форма 1'!$I287*VLOOKUP('Форма 1'!$G287,'Предельники 2022'!$B$4:$X$28,'Форма 1'!AK$7),2),"")</f>
        <v>3418684.79</v>
      </c>
      <c r="S287" s="55" t="str">
        <f t="shared" si="37"/>
        <v/>
      </c>
      <c r="T287" s="55" t="str">
        <f>IF(ISNUMBER('Форма 1'!AL287),INDEX('Предельники 2022'!$C$4:$X$28,MATCH('Форма 1'!$H287,'Предельники 2022'!$B$4:$B$28,0),MATCH(T$5,'Предельники 2022'!$C$3:$X$3,0)),"")</f>
        <v/>
      </c>
      <c r="U287" s="55" t="str">
        <f>IF(ISNUMBER('Форма 1'!AM287),INDEX('Предельники 2022'!$C$4:$X$28,MATCH('Форма 1'!$H287,'Предельники 2022'!$B$4:$B$28,0),MATCH(U$5,'Предельники 2022'!$C$3:$X$3,0)),"")</f>
        <v/>
      </c>
      <c r="V287" s="55" t="str">
        <f>IF(ISNUMBER('Форма 1'!AN287),INDEX('Предельники 2022'!$C$4:$X$28,MATCH('Форма 1'!$H287,'Предельники 2022'!$B$4:$B$28,0),MATCH(V$5,'Предельники 2022'!$C$3:$X$3,0)),"")</f>
        <v/>
      </c>
      <c r="W287" s="55" t="str">
        <f>IF(ISNUMBER('Форма 1'!AO287),INDEX('Предельники 2022'!$C$4:$X$28,MATCH('Форма 1'!$H287,'Предельники 2022'!$B$4:$B$28,0),MATCH(W$5,'Предельники 2022'!$C$3:$X$3,0)),"")</f>
        <v/>
      </c>
      <c r="X287" s="53" t="str">
        <f>IF(ISNUMBER('Форма 1'!AP287),ROUND('Форма 1'!$I287*VLOOKUP('Форма 1'!$G287,'Предельники 2022'!$B$4:$X$28,'Форма 1'!AP$7),2),"")</f>
        <v/>
      </c>
      <c r="Y287" s="53" t="str">
        <f>IF(ISNUMBER('Форма 1'!AQ287),ROUND('Форма 1'!$I287*VLOOKUP('Форма 1'!$G287,'Предельники 2022'!$B$4:$X$28,'Форма 1'!AQ$7),2),"")</f>
        <v/>
      </c>
      <c r="Z287" s="53" t="str">
        <f>IF(ISNUMBER('Форма 1'!AR287),ROUND('Форма 1'!$I287*VLOOKUP('Форма 1'!$G287,'Предельники 2022'!$B$4:$X$28,'Форма 1'!AR$7),2),"")</f>
        <v/>
      </c>
      <c r="AA287" s="55"/>
    </row>
    <row r="288" spans="1:27" x14ac:dyDescent="0.25">
      <c r="A288" s="52">
        <f t="shared" si="39"/>
        <v>31</v>
      </c>
      <c r="B288" s="94" t="str">
        <f>IF(ISBLANK('Форма 1'!B288),"",'Форма 1'!B288)</f>
        <v>город Пермь</v>
      </c>
      <c r="C288" s="161" t="str">
        <f>IF(ISBLANK('Форма 1'!C288),"",'Форма 1'!C288)</f>
        <v>г. Пермь, ул. Бородинская, д. 31</v>
      </c>
      <c r="D288" s="51">
        <f>IF(ISBLANK(C288),"Введите адрес",IF(C288='Форма 1'!C288,SUM(E288:K288,M288:S288,X288:AA288),"Ошибка в адресе!"))</f>
        <v>27809462.340000004</v>
      </c>
      <c r="E288" s="53" t="str">
        <f>IF(ISNUMBER('Форма 1'!X288),ROUND('Форма 1'!$I288*VLOOKUP('Форма 1'!$G288,'Предельники 2022'!$B$4:$X$28,'Форма 1'!X$7),2),"")</f>
        <v/>
      </c>
      <c r="F288" s="53">
        <f>IF(ISNUMBER('Форма 1'!Y288),ROUND('Форма 1'!$I288*VLOOKUP('Форма 1'!$G288,'Предельники 2022'!$B$4:$X$28,'Форма 1'!Y$7),2),"")</f>
        <v>15318458.83</v>
      </c>
      <c r="G288" s="53" t="str">
        <f>IF(ISNUMBER('Форма 1'!Z288),ROUND('Форма 1'!$I288*VLOOKUP('Форма 1'!$G288,'Предельники 2022'!$B$4:$X$28,'Форма 1'!Z$7),2),"")</f>
        <v/>
      </c>
      <c r="H288" s="53">
        <f>IF(ISNUMBER('Форма 1'!AA288),ROUND('Форма 1'!$I288*VLOOKUP('Форма 1'!$G288,'Предельники 2022'!$B$4:$X$28,'Форма 1'!AA$7),2),"")</f>
        <v>688974.32</v>
      </c>
      <c r="I288" s="53" t="str">
        <f>IF(ISNUMBER('Форма 1'!AB288),ROUND('Форма 1'!$I288*VLOOKUP('Форма 1'!$G288,'Предельники 2022'!$B$4:$X$28,'Форма 1'!AB$7),2),"")</f>
        <v/>
      </c>
      <c r="J288" s="53">
        <f>IF(ISNUMBER('Форма 1'!AC288),ROUND('Форма 1'!$I288*VLOOKUP('Форма 1'!$G288,'Предельники 2022'!$B$4:$X$28,'Форма 1'!AC$7),2),"")</f>
        <v>1175638.45</v>
      </c>
      <c r="K288" s="53" t="str">
        <f>IF(ISNUMBER('Форма 1'!AD288),ROUND('Форма 1'!$I288*VLOOKUP('Форма 1'!$G288,'Предельники 2022'!$B$4:$X$28,'Форма 1'!AD$7),2),"")</f>
        <v/>
      </c>
      <c r="L288" s="54" t="str">
        <f>IF(ISBLANK('Форма 1'!AE288),"",'Форма 1'!AE288)</f>
        <v/>
      </c>
      <c r="M288" s="55" t="str">
        <f>IF(ISBLANK('Форма 1'!AF288),"",'Форма 1'!AF288)</f>
        <v/>
      </c>
      <c r="N288" s="53" t="str">
        <f>IF(ISNUMBER('Форма 1'!AG288),ROUND('Форма 1'!$I288*VLOOKUP('Форма 1'!$G288,'Предельники 2022'!$B$4:$X$28,'Форма 1'!AG$7),2),"")</f>
        <v/>
      </c>
      <c r="O288" s="53">
        <f>IF(ISNUMBER('Форма 1'!$AH288),ROUND('Форма 1'!$I288*VLOOKUP('Форма 1'!$G288,'Предельники 2022'!$B$4:$X$28,'Форма 1'!$AH$7,0),2),"")</f>
        <v>10626390.74</v>
      </c>
      <c r="P288" s="53" t="str">
        <f>IF(ISNUMBER('Форма 1'!$AI288),ROUND('Форма 1'!$I288*VLOOKUP('Форма 1'!$G288,'Предельники 2022'!$B$4:$X$28,'Форма 1'!$AI$7,0),2),"")</f>
        <v/>
      </c>
      <c r="Q288" s="53" t="str">
        <f>IF(ISNUMBER('Форма 1'!$AJ288),ROUND('Форма 1'!$I288*VLOOKUP('Форма 1'!$G288,'Предельники 2022'!$B$4:$X$28,'Форма 1'!$AJ$7,0),2),"")</f>
        <v/>
      </c>
      <c r="R288" s="53" t="str">
        <f>IF(ISNUMBER('Форма 1'!AK288),ROUND('Форма 1'!$I288*VLOOKUP('Форма 1'!$G288,'Предельники 2022'!$B$4:$X$28,'Форма 1'!AK$7),2),"")</f>
        <v/>
      </c>
      <c r="S288" s="55" t="str">
        <f t="shared" si="37"/>
        <v/>
      </c>
      <c r="T288" s="55" t="str">
        <f>IF(ISNUMBER('Форма 1'!AL288),INDEX('Предельники 2022'!$C$4:$X$28,MATCH('Форма 1'!$H288,'Предельники 2022'!$B$4:$B$28,0),MATCH(T$5,'Предельники 2022'!$C$3:$X$3,0)),"")</f>
        <v/>
      </c>
      <c r="U288" s="55" t="str">
        <f>IF(ISNUMBER('Форма 1'!AM288),INDEX('Предельники 2022'!$C$4:$X$28,MATCH('Форма 1'!$H288,'Предельники 2022'!$B$4:$B$28,0),MATCH(U$5,'Предельники 2022'!$C$3:$X$3,0)),"")</f>
        <v/>
      </c>
      <c r="V288" s="55" t="str">
        <f>IF(ISNUMBER('Форма 1'!AN288),INDEX('Предельники 2022'!$C$4:$X$28,MATCH('Форма 1'!$H288,'Предельники 2022'!$B$4:$B$28,0),MATCH(V$5,'Предельники 2022'!$C$3:$X$3,0)),"")</f>
        <v/>
      </c>
      <c r="W288" s="55" t="str">
        <f>IF(ISNUMBER('Форма 1'!AO288),INDEX('Предельники 2022'!$C$4:$X$28,MATCH('Форма 1'!$H288,'Предельники 2022'!$B$4:$B$28,0),MATCH(W$5,'Предельники 2022'!$C$3:$X$3,0)),"")</f>
        <v/>
      </c>
      <c r="X288" s="53" t="str">
        <f>IF(ISNUMBER('Форма 1'!AP288),ROUND('Форма 1'!$I288*VLOOKUP('Форма 1'!$G288,'Предельники 2022'!$B$4:$X$28,'Форма 1'!AP$7),2),"")</f>
        <v/>
      </c>
      <c r="Y288" s="53" t="str">
        <f>IF(ISNUMBER('Форма 1'!AQ288),ROUND('Форма 1'!$I288*VLOOKUP('Форма 1'!$G288,'Предельники 2022'!$B$4:$X$28,'Форма 1'!AQ$7),2),"")</f>
        <v/>
      </c>
      <c r="Z288" s="53" t="str">
        <f>IF(ISNUMBER('Форма 1'!AR288),ROUND('Форма 1'!$I288*VLOOKUP('Форма 1'!$G288,'Предельники 2022'!$B$4:$X$28,'Форма 1'!AR$7),2),"")</f>
        <v/>
      </c>
      <c r="AA288" s="55"/>
    </row>
    <row r="289" spans="1:27" x14ac:dyDescent="0.25">
      <c r="A289" s="52">
        <f t="shared" si="39"/>
        <v>32</v>
      </c>
      <c r="B289" s="94" t="str">
        <f>IF(ISBLANK('Форма 1'!B289),"",'Форма 1'!B289)</f>
        <v>город Пермь</v>
      </c>
      <c r="C289" s="161" t="str">
        <f>IF(ISBLANK('Форма 1'!C289),"",'Форма 1'!C289)</f>
        <v>г. Пермь, ул. Борчанинова, д. 1</v>
      </c>
      <c r="D289" s="51">
        <f>IF(ISBLANK(C289),"Введите адрес",IF(C289='Форма 1'!C289,SUM(E289:K289,M289:S289,X289:AA289),"Ошибка в адресе!"))</f>
        <v>2117968.67</v>
      </c>
      <c r="E289" s="53" t="str">
        <f>IF(ISNUMBER('Форма 1'!X289),ROUND('Форма 1'!$I289*VLOOKUP('Форма 1'!$G289,'Предельники 2022'!$B$4:$X$28,'Форма 1'!X$7),2),"")</f>
        <v/>
      </c>
      <c r="F289" s="53" t="str">
        <f>IF(ISNUMBER('Форма 1'!Y289),ROUND('Форма 1'!$I289*VLOOKUP('Форма 1'!$G289,'Предельники 2022'!$B$4:$X$28,'Форма 1'!Y$7),2),"")</f>
        <v/>
      </c>
      <c r="G289" s="53" t="str">
        <f>IF(ISNUMBER('Форма 1'!Z289),ROUND('Форма 1'!$I289*VLOOKUP('Форма 1'!$G289,'Предельники 2022'!$B$4:$X$28,'Форма 1'!Z$7),2),"")</f>
        <v/>
      </c>
      <c r="H289" s="53" t="str">
        <f>IF(ISNUMBER('Форма 1'!AA289),ROUND('Форма 1'!$I289*VLOOKUP('Форма 1'!$G289,'Предельники 2022'!$B$4:$X$28,'Форма 1'!AA$7),2),"")</f>
        <v/>
      </c>
      <c r="I289" s="53" t="str">
        <f>IF(ISNUMBER('Форма 1'!AB289),ROUND('Форма 1'!$I289*VLOOKUP('Форма 1'!$G289,'Предельники 2022'!$B$4:$X$28,'Форма 1'!AB$7),2),"")</f>
        <v/>
      </c>
      <c r="J289" s="53" t="str">
        <f>IF(ISNUMBER('Форма 1'!AC289),ROUND('Форма 1'!$I289*VLOOKUP('Форма 1'!$G289,'Предельники 2022'!$B$4:$X$28,'Форма 1'!AC$7),2),"")</f>
        <v/>
      </c>
      <c r="K289" s="53" t="str">
        <f>IF(ISNUMBER('Форма 1'!AD289),ROUND('Форма 1'!$I289*VLOOKUP('Форма 1'!$G289,'Предельники 2022'!$B$4:$X$28,'Форма 1'!AD$7),2),"")</f>
        <v/>
      </c>
      <c r="L289" s="54" t="str">
        <f>IF(ISBLANK('Форма 1'!AE289),"",'Форма 1'!AE289)</f>
        <v/>
      </c>
      <c r="M289" s="55" t="str">
        <f>IF(ISBLANK('Форма 1'!AF289),"",'Форма 1'!AF289)</f>
        <v/>
      </c>
      <c r="N289" s="53" t="str">
        <f>IF(ISNUMBER('Форма 1'!AG289),ROUND('Форма 1'!$I289*VLOOKUP('Форма 1'!$G289,'Предельники 2022'!$B$4:$X$28,'Форма 1'!AG$7),2),"")</f>
        <v/>
      </c>
      <c r="O289" s="53" t="str">
        <f>IF(ISNUMBER('Форма 1'!$AH289),ROUND('Форма 1'!$I289*VLOOKUP('Форма 1'!$G289,'Предельники 2022'!$B$4:$X$28,'Форма 1'!$AH$7,0),2),"")</f>
        <v/>
      </c>
      <c r="P289" s="53" t="str">
        <f>IF(ISNUMBER('Форма 1'!$AI289),ROUND('Форма 1'!$I289*VLOOKUP('Форма 1'!$G289,'Предельники 2022'!$B$4:$X$28,'Форма 1'!$AI$7,0),2),"")</f>
        <v/>
      </c>
      <c r="Q289" s="53" t="str">
        <f>IF(ISNUMBER('Форма 1'!$AJ289),ROUND('Форма 1'!$I289*VLOOKUP('Форма 1'!$G289,'Предельники 2022'!$B$4:$X$28,'Форма 1'!$AJ$7,0),2),"")</f>
        <v/>
      </c>
      <c r="R289" s="53">
        <f>IF(ISNUMBER('Форма 1'!AK289),ROUND('Форма 1'!$I289*VLOOKUP('Форма 1'!$G289,'Предельники 2022'!$B$4:$X$28,'Форма 1'!AK$7),2),"")</f>
        <v>2117968.67</v>
      </c>
      <c r="S289" s="55" t="str">
        <f t="shared" si="37"/>
        <v/>
      </c>
      <c r="T289" s="55" t="str">
        <f>IF(ISNUMBER('Форма 1'!AL289),INDEX('Предельники 2022'!$C$4:$X$28,MATCH('Форма 1'!$H289,'Предельники 2022'!$B$4:$B$28,0),MATCH(T$5,'Предельники 2022'!$C$3:$X$3,0)),"")</f>
        <v/>
      </c>
      <c r="U289" s="55" t="str">
        <f>IF(ISNUMBER('Форма 1'!AM289),INDEX('Предельники 2022'!$C$4:$X$28,MATCH('Форма 1'!$H289,'Предельники 2022'!$B$4:$B$28,0),MATCH(U$5,'Предельники 2022'!$C$3:$X$3,0)),"")</f>
        <v/>
      </c>
      <c r="V289" s="55" t="str">
        <f>IF(ISNUMBER('Форма 1'!AN289),INDEX('Предельники 2022'!$C$4:$X$28,MATCH('Форма 1'!$H289,'Предельники 2022'!$B$4:$B$28,0),MATCH(V$5,'Предельники 2022'!$C$3:$X$3,0)),"")</f>
        <v/>
      </c>
      <c r="W289" s="55" t="str">
        <f>IF(ISNUMBER('Форма 1'!AO289),INDEX('Предельники 2022'!$C$4:$X$28,MATCH('Форма 1'!$H289,'Предельники 2022'!$B$4:$B$28,0),MATCH(W$5,'Предельники 2022'!$C$3:$X$3,0)),"")</f>
        <v/>
      </c>
      <c r="X289" s="53" t="str">
        <f>IF(ISNUMBER('Форма 1'!AP289),ROUND('Форма 1'!$I289*VLOOKUP('Форма 1'!$G289,'Предельники 2022'!$B$4:$X$28,'Форма 1'!AP$7),2),"")</f>
        <v/>
      </c>
      <c r="Y289" s="53" t="str">
        <f>IF(ISNUMBER('Форма 1'!AQ289),ROUND('Форма 1'!$I289*VLOOKUP('Форма 1'!$G289,'Предельники 2022'!$B$4:$X$28,'Форма 1'!AQ$7),2),"")</f>
        <v/>
      </c>
      <c r="Z289" s="53" t="str">
        <f>IF(ISNUMBER('Форма 1'!AR289),ROUND('Форма 1'!$I289*VLOOKUP('Форма 1'!$G289,'Предельники 2022'!$B$4:$X$28,'Форма 1'!AR$7),2),"")</f>
        <v/>
      </c>
      <c r="AA289" s="55"/>
    </row>
    <row r="290" spans="1:27" x14ac:dyDescent="0.25">
      <c r="A290" s="52">
        <f t="shared" si="39"/>
        <v>33</v>
      </c>
      <c r="B290" s="94" t="str">
        <f>IF(ISBLANK('Форма 1'!B290),"",'Форма 1'!B290)</f>
        <v>город Пермь</v>
      </c>
      <c r="C290" s="161" t="str">
        <f>IF(ISBLANK('Форма 1'!C290),"",'Форма 1'!C290)</f>
        <v>г. Пермь, ул. Борчанинова, д. 5</v>
      </c>
      <c r="D290" s="51">
        <f>IF(ISBLANK(C290),"Введите адрес",IF(C290='Форма 1'!C290,SUM(E290:K290,M290:S290,X290:AA290),"Ошибка в адресе!"))</f>
        <v>1601044.6</v>
      </c>
      <c r="E290" s="53" t="str">
        <f>IF(ISNUMBER('Форма 1'!X290),ROUND('Форма 1'!$I290*VLOOKUP('Форма 1'!$G290,'Предельники 2022'!$B$4:$X$28,'Форма 1'!X$7),2),"")</f>
        <v/>
      </c>
      <c r="F290" s="53" t="str">
        <f>IF(ISNUMBER('Форма 1'!Y290),ROUND('Форма 1'!$I290*VLOOKUP('Форма 1'!$G290,'Предельники 2022'!$B$4:$X$28,'Форма 1'!Y$7),2),"")</f>
        <v/>
      </c>
      <c r="G290" s="53" t="str">
        <f>IF(ISNUMBER('Форма 1'!Z290),ROUND('Форма 1'!$I290*VLOOKUP('Форма 1'!$G290,'Предельники 2022'!$B$4:$X$28,'Форма 1'!Z$7),2),"")</f>
        <v/>
      </c>
      <c r="H290" s="53" t="str">
        <f>IF(ISNUMBER('Форма 1'!AA290),ROUND('Форма 1'!$I290*VLOOKUP('Форма 1'!$G290,'Предельники 2022'!$B$4:$X$28,'Форма 1'!AA$7),2),"")</f>
        <v/>
      </c>
      <c r="I290" s="53" t="str">
        <f>IF(ISNUMBER('Форма 1'!AB290),ROUND('Форма 1'!$I290*VLOOKUP('Форма 1'!$G290,'Предельники 2022'!$B$4:$X$28,'Форма 1'!AB$7),2),"")</f>
        <v/>
      </c>
      <c r="J290" s="53" t="str">
        <f>IF(ISNUMBER('Форма 1'!AC290),ROUND('Форма 1'!$I290*VLOOKUP('Форма 1'!$G290,'Предельники 2022'!$B$4:$X$28,'Форма 1'!AC$7),2),"")</f>
        <v/>
      </c>
      <c r="K290" s="53" t="str">
        <f>IF(ISNUMBER('Форма 1'!AD290),ROUND('Форма 1'!$I290*VLOOKUP('Форма 1'!$G290,'Предельники 2022'!$B$4:$X$28,'Форма 1'!AD$7),2),"")</f>
        <v/>
      </c>
      <c r="L290" s="54" t="str">
        <f>IF(ISBLANK('Форма 1'!AE290),"",'Форма 1'!AE290)</f>
        <v/>
      </c>
      <c r="M290" s="55" t="str">
        <f>IF(ISBLANK('Форма 1'!AF290),"",'Форма 1'!AF290)</f>
        <v/>
      </c>
      <c r="N290" s="53" t="str">
        <f>IF(ISNUMBER('Форма 1'!AG290),ROUND('Форма 1'!$I290*VLOOKUP('Форма 1'!$G290,'Предельники 2022'!$B$4:$X$28,'Форма 1'!AG$7),2),"")</f>
        <v/>
      </c>
      <c r="O290" s="53" t="str">
        <f>IF(ISNUMBER('Форма 1'!$AH290),ROUND('Форма 1'!$I290*VLOOKUP('Форма 1'!$G290,'Предельники 2022'!$B$4:$X$28,'Форма 1'!$AH$7,0),2),"")</f>
        <v/>
      </c>
      <c r="P290" s="53" t="str">
        <f>IF(ISNUMBER('Форма 1'!$AI290),ROUND('Форма 1'!$I290*VLOOKUP('Форма 1'!$G290,'Предельники 2022'!$B$4:$X$28,'Форма 1'!$AI$7,0),2),"")</f>
        <v/>
      </c>
      <c r="Q290" s="53" t="str">
        <f>IF(ISNUMBER('Форма 1'!$AJ290),ROUND('Форма 1'!$I290*VLOOKUP('Форма 1'!$G290,'Предельники 2022'!$B$4:$X$28,'Форма 1'!$AJ$7,0),2),"")</f>
        <v/>
      </c>
      <c r="R290" s="53">
        <f>IF(ISNUMBER('Форма 1'!AK290),ROUND('Форма 1'!$I290*VLOOKUP('Форма 1'!$G290,'Предельники 2022'!$B$4:$X$28,'Форма 1'!AK$7),2),"")</f>
        <v>1601044.6</v>
      </c>
      <c r="S290" s="55" t="str">
        <f t="shared" si="37"/>
        <v/>
      </c>
      <c r="T290" s="55" t="str">
        <f>IF(ISNUMBER('Форма 1'!AL290),INDEX('Предельники 2022'!$C$4:$X$28,MATCH('Форма 1'!$H290,'Предельники 2022'!$B$4:$B$28,0),MATCH(T$5,'Предельники 2022'!$C$3:$X$3,0)),"")</f>
        <v/>
      </c>
      <c r="U290" s="55" t="str">
        <f>IF(ISNUMBER('Форма 1'!AM290),INDEX('Предельники 2022'!$C$4:$X$28,MATCH('Форма 1'!$H290,'Предельники 2022'!$B$4:$B$28,0),MATCH(U$5,'Предельники 2022'!$C$3:$X$3,0)),"")</f>
        <v/>
      </c>
      <c r="V290" s="55" t="str">
        <f>IF(ISNUMBER('Форма 1'!AN290),INDEX('Предельники 2022'!$C$4:$X$28,MATCH('Форма 1'!$H290,'Предельники 2022'!$B$4:$B$28,0),MATCH(V$5,'Предельники 2022'!$C$3:$X$3,0)),"")</f>
        <v/>
      </c>
      <c r="W290" s="55" t="str">
        <f>IF(ISNUMBER('Форма 1'!AO290),INDEX('Предельники 2022'!$C$4:$X$28,MATCH('Форма 1'!$H290,'Предельники 2022'!$B$4:$B$28,0),MATCH(W$5,'Предельники 2022'!$C$3:$X$3,0)),"")</f>
        <v/>
      </c>
      <c r="X290" s="53" t="str">
        <f>IF(ISNUMBER('Форма 1'!AP290),ROUND('Форма 1'!$I290*VLOOKUP('Форма 1'!$G290,'Предельники 2022'!$B$4:$X$28,'Форма 1'!AP$7),2),"")</f>
        <v/>
      </c>
      <c r="Y290" s="53" t="str">
        <f>IF(ISNUMBER('Форма 1'!AQ290),ROUND('Форма 1'!$I290*VLOOKUP('Форма 1'!$G290,'Предельники 2022'!$B$4:$X$28,'Форма 1'!AQ$7),2),"")</f>
        <v/>
      </c>
      <c r="Z290" s="53" t="str">
        <f>IF(ISNUMBER('Форма 1'!AR290),ROUND('Форма 1'!$I290*VLOOKUP('Форма 1'!$G290,'Предельники 2022'!$B$4:$X$28,'Форма 1'!AR$7),2),"")</f>
        <v/>
      </c>
      <c r="AA290" s="55"/>
    </row>
    <row r="291" spans="1:27" x14ac:dyDescent="0.25">
      <c r="A291" s="52">
        <f t="shared" si="39"/>
        <v>34</v>
      </c>
      <c r="B291" s="94" t="str">
        <f>IF(ISBLANK('Форма 1'!B291),"",'Форма 1'!B291)</f>
        <v>город Пермь</v>
      </c>
      <c r="C291" s="161" t="str">
        <f>IF(ISBLANK('Форма 1'!C291),"",'Форма 1'!C291)</f>
        <v>г. Пермь, ул. Братская, д. 2/2</v>
      </c>
      <c r="D291" s="51">
        <f>IF(ISBLANK(C291),"Введите адрес",IF(C291='Форма 1'!C291,SUM(E291:K291,M291:S291,X291:AA291),"Ошибка в адресе!"))</f>
        <v>11114035.68</v>
      </c>
      <c r="E291" s="53" t="str">
        <f>IF(ISNUMBER('Форма 1'!X291),ROUND('Форма 1'!$I291*VLOOKUP('Форма 1'!$G291,'Предельники 2022'!$B$4:$X$28,'Форма 1'!X$7),2),"")</f>
        <v/>
      </c>
      <c r="F291" s="53" t="str">
        <f>IF(ISNUMBER('Форма 1'!Y291),ROUND('Форма 1'!$I291*VLOOKUP('Форма 1'!$G291,'Предельники 2022'!$B$4:$X$28,'Форма 1'!Y$7),2),"")</f>
        <v/>
      </c>
      <c r="G291" s="53" t="str">
        <f>IF(ISNUMBER('Форма 1'!Z291),ROUND('Форма 1'!$I291*VLOOKUP('Форма 1'!$G291,'Предельники 2022'!$B$4:$X$28,'Форма 1'!Z$7),2),"")</f>
        <v/>
      </c>
      <c r="H291" s="53" t="str">
        <f>IF(ISNUMBER('Форма 1'!AA291),ROUND('Форма 1'!$I291*VLOOKUP('Форма 1'!$G291,'Предельники 2022'!$B$4:$X$28,'Форма 1'!AA$7),2),"")</f>
        <v/>
      </c>
      <c r="I291" s="53" t="str">
        <f>IF(ISNUMBER('Форма 1'!AB291),ROUND('Форма 1'!$I291*VLOOKUP('Форма 1'!$G291,'Предельники 2022'!$B$4:$X$28,'Форма 1'!AB$7),2),"")</f>
        <v/>
      </c>
      <c r="J291" s="53" t="str">
        <f>IF(ISNUMBER('Форма 1'!AC291),ROUND('Форма 1'!$I291*VLOOKUP('Форма 1'!$G291,'Предельники 2022'!$B$4:$X$28,'Форма 1'!AC$7),2),"")</f>
        <v/>
      </c>
      <c r="K291" s="53" t="str">
        <f>IF(ISNUMBER('Форма 1'!AD291),ROUND('Форма 1'!$I291*VLOOKUP('Форма 1'!$G291,'Предельники 2022'!$B$4:$X$28,'Форма 1'!AD$7),2),"")</f>
        <v/>
      </c>
      <c r="L291" s="54">
        <f>IF(ISBLANK('Форма 1'!AE291),"",'Форма 1'!AE291)</f>
        <v>4</v>
      </c>
      <c r="M291" s="55">
        <f>IF(ISBLANK('Форма 1'!AF291),"",'Форма 1'!AF291)</f>
        <v>11114035.68</v>
      </c>
      <c r="N291" s="53" t="str">
        <f>IF(ISNUMBER('Форма 1'!AG291),ROUND('Форма 1'!$I291*VLOOKUP('Форма 1'!$G291,'Предельники 2022'!$B$4:$X$28,'Форма 1'!AG$7),2),"")</f>
        <v/>
      </c>
      <c r="O291" s="53" t="str">
        <f>IF(ISNUMBER('Форма 1'!$AH291),ROUND('Форма 1'!$I291*VLOOKUP('Форма 1'!$G291,'Предельники 2022'!$B$4:$X$28,'Форма 1'!$AH$7,0),2),"")</f>
        <v/>
      </c>
      <c r="P291" s="53" t="str">
        <f>IF(ISNUMBER('Форма 1'!$AI291),ROUND('Форма 1'!$I291*VLOOKUP('Форма 1'!$G291,'Предельники 2022'!$B$4:$X$28,'Форма 1'!$AI$7,0),2),"")</f>
        <v/>
      </c>
      <c r="Q291" s="53" t="str">
        <f>IF(ISNUMBER('Форма 1'!$AJ291),ROUND('Форма 1'!$I291*VLOOKUP('Форма 1'!$G291,'Предельники 2022'!$B$4:$X$28,'Форма 1'!$AJ$7,0),2),"")</f>
        <v/>
      </c>
      <c r="R291" s="53" t="str">
        <f>IF(ISNUMBER('Форма 1'!AK291),ROUND('Форма 1'!$I291*VLOOKUP('Форма 1'!$G291,'Предельники 2022'!$B$4:$X$28,'Форма 1'!AK$7),2),"")</f>
        <v/>
      </c>
      <c r="S291" s="55" t="str">
        <f t="shared" si="37"/>
        <v/>
      </c>
      <c r="T291" s="55" t="str">
        <f>IF(ISNUMBER('Форма 1'!AL291),INDEX('Предельники 2022'!$C$4:$X$28,MATCH('Форма 1'!$H291,'Предельники 2022'!$B$4:$B$28,0),MATCH(T$5,'Предельники 2022'!$C$3:$X$3,0)),"")</f>
        <v/>
      </c>
      <c r="U291" s="55" t="str">
        <f>IF(ISNUMBER('Форма 1'!AM291),INDEX('Предельники 2022'!$C$4:$X$28,MATCH('Форма 1'!$H291,'Предельники 2022'!$B$4:$B$28,0),MATCH(U$5,'Предельники 2022'!$C$3:$X$3,0)),"")</f>
        <v/>
      </c>
      <c r="V291" s="55" t="str">
        <f>IF(ISNUMBER('Форма 1'!AN291),INDEX('Предельники 2022'!$C$4:$X$28,MATCH('Форма 1'!$H291,'Предельники 2022'!$B$4:$B$28,0),MATCH(V$5,'Предельники 2022'!$C$3:$X$3,0)),"")</f>
        <v/>
      </c>
      <c r="W291" s="55" t="str">
        <f>IF(ISNUMBER('Форма 1'!AO291),INDEX('Предельники 2022'!$C$4:$X$28,MATCH('Форма 1'!$H291,'Предельники 2022'!$B$4:$B$28,0),MATCH(W$5,'Предельники 2022'!$C$3:$X$3,0)),"")</f>
        <v/>
      </c>
      <c r="X291" s="53" t="str">
        <f>IF(ISNUMBER('Форма 1'!AP291),ROUND('Форма 1'!$I291*VLOOKUP('Форма 1'!$G291,'Предельники 2022'!$B$4:$X$28,'Форма 1'!AP$7),2),"")</f>
        <v/>
      </c>
      <c r="Y291" s="53" t="str">
        <f>IF(ISNUMBER('Форма 1'!AQ291),ROUND('Форма 1'!$I291*VLOOKUP('Форма 1'!$G291,'Предельники 2022'!$B$4:$X$28,'Форма 1'!AQ$7),2),"")</f>
        <v/>
      </c>
      <c r="Z291" s="53" t="str">
        <f>IF(ISNUMBER('Форма 1'!AR291),ROUND('Форма 1'!$I291*VLOOKUP('Форма 1'!$G291,'Предельники 2022'!$B$4:$X$28,'Форма 1'!AR$7),2),"")</f>
        <v/>
      </c>
      <c r="AA291" s="55"/>
    </row>
    <row r="292" spans="1:27" x14ac:dyDescent="0.25">
      <c r="A292" s="52">
        <f t="shared" si="39"/>
        <v>35</v>
      </c>
      <c r="B292" s="94" t="str">
        <f>IF(ISBLANK('Форма 1'!B292),"",'Форма 1'!B292)</f>
        <v>город Пермь</v>
      </c>
      <c r="C292" s="161" t="str">
        <f>IF(ISBLANK('Форма 1'!C292),"",'Форма 1'!C292)</f>
        <v>г. Пермь, ул. Бумажников, д. 12</v>
      </c>
      <c r="D292" s="51">
        <f>IF(ISBLANK(C292),"Введите адрес",IF(C292='Форма 1'!C292,SUM(E292:K292,M292:S292,X292:AA292),"Ошибка в адресе!"))</f>
        <v>6230388.7800000003</v>
      </c>
      <c r="E292" s="53" t="str">
        <f>IF(ISNUMBER('Форма 1'!X292),ROUND('Форма 1'!$I292*VLOOKUP('Форма 1'!$G292,'Предельники 2022'!$B$4:$X$28,'Форма 1'!X$7),2),"")</f>
        <v/>
      </c>
      <c r="F292" s="53" t="str">
        <f>IF(ISNUMBER('Форма 1'!Y292),ROUND('Форма 1'!$I292*VLOOKUP('Форма 1'!$G292,'Предельники 2022'!$B$4:$X$28,'Форма 1'!Y$7),2),"")</f>
        <v/>
      </c>
      <c r="G292" s="53" t="str">
        <f>IF(ISNUMBER('Форма 1'!Z292),ROUND('Форма 1'!$I292*VLOOKUP('Форма 1'!$G292,'Предельники 2022'!$B$4:$X$28,'Форма 1'!Z$7),2),"")</f>
        <v/>
      </c>
      <c r="H292" s="53" t="str">
        <f>IF(ISNUMBER('Форма 1'!AA292),ROUND('Форма 1'!$I292*VLOOKUP('Форма 1'!$G292,'Предельники 2022'!$B$4:$X$28,'Форма 1'!AA$7),2),"")</f>
        <v/>
      </c>
      <c r="I292" s="53" t="str">
        <f>IF(ISNUMBER('Форма 1'!AB292),ROUND('Форма 1'!$I292*VLOOKUP('Форма 1'!$G292,'Предельники 2022'!$B$4:$X$28,'Форма 1'!AB$7),2),"")</f>
        <v/>
      </c>
      <c r="J292" s="53" t="str">
        <f>IF(ISNUMBER('Форма 1'!AC292),ROUND('Форма 1'!$I292*VLOOKUP('Форма 1'!$G292,'Предельники 2022'!$B$4:$X$28,'Форма 1'!AC$7),2),"")</f>
        <v/>
      </c>
      <c r="K292" s="53" t="str">
        <f>IF(ISNUMBER('Форма 1'!AD292),ROUND('Форма 1'!$I292*VLOOKUP('Форма 1'!$G292,'Предельники 2022'!$B$4:$X$28,'Форма 1'!AD$7),2),"")</f>
        <v/>
      </c>
      <c r="L292" s="54" t="str">
        <f>IF(ISBLANK('Форма 1'!AE292),"",'Форма 1'!AE292)</f>
        <v/>
      </c>
      <c r="M292" s="55" t="str">
        <f>IF(ISBLANK('Форма 1'!AF292),"",'Форма 1'!AF292)</f>
        <v/>
      </c>
      <c r="N292" s="53" t="str">
        <f>IF(ISNUMBER('Форма 1'!AG292),ROUND('Форма 1'!$I292*VLOOKUP('Форма 1'!$G292,'Предельники 2022'!$B$4:$X$28,'Форма 1'!AG$7),2),"")</f>
        <v/>
      </c>
      <c r="O292" s="53">
        <f>IF(ISNUMBER('Форма 1'!$AH292),ROUND('Форма 1'!$I292*VLOOKUP('Форма 1'!$G292,'Предельники 2022'!$B$4:$X$28,'Форма 1'!$AH$7,0),2),"")</f>
        <v>6230388.7800000003</v>
      </c>
      <c r="P292" s="53" t="str">
        <f>IF(ISNUMBER('Форма 1'!$AI292),ROUND('Форма 1'!$I292*VLOOKUP('Форма 1'!$G292,'Предельники 2022'!$B$4:$X$28,'Форма 1'!$AI$7,0),2),"")</f>
        <v/>
      </c>
      <c r="Q292" s="53" t="str">
        <f>IF(ISNUMBER('Форма 1'!$AJ292),ROUND('Форма 1'!$I292*VLOOKUP('Форма 1'!$G292,'Предельники 2022'!$B$4:$X$28,'Форма 1'!$AJ$7,0),2),"")</f>
        <v/>
      </c>
      <c r="R292" s="53" t="str">
        <f>IF(ISNUMBER('Форма 1'!AK292),ROUND('Форма 1'!$I292*VLOOKUP('Форма 1'!$G292,'Предельники 2022'!$B$4:$X$28,'Форма 1'!AK$7),2),"")</f>
        <v/>
      </c>
      <c r="S292" s="55" t="str">
        <f t="shared" si="37"/>
        <v/>
      </c>
      <c r="T292" s="55" t="str">
        <f>IF(ISNUMBER('Форма 1'!AL292),INDEX('Предельники 2022'!$C$4:$X$28,MATCH('Форма 1'!$H292,'Предельники 2022'!$B$4:$B$28,0),MATCH(T$5,'Предельники 2022'!$C$3:$X$3,0)),"")</f>
        <v/>
      </c>
      <c r="U292" s="55" t="str">
        <f>IF(ISNUMBER('Форма 1'!AM292),INDEX('Предельники 2022'!$C$4:$X$28,MATCH('Форма 1'!$H292,'Предельники 2022'!$B$4:$B$28,0),MATCH(U$5,'Предельники 2022'!$C$3:$X$3,0)),"")</f>
        <v/>
      </c>
      <c r="V292" s="55" t="str">
        <f>IF(ISNUMBER('Форма 1'!AN292),INDEX('Предельники 2022'!$C$4:$X$28,MATCH('Форма 1'!$H292,'Предельники 2022'!$B$4:$B$28,0),MATCH(V$5,'Предельники 2022'!$C$3:$X$3,0)),"")</f>
        <v/>
      </c>
      <c r="W292" s="55" t="str">
        <f>IF(ISNUMBER('Форма 1'!AO292),INDEX('Предельники 2022'!$C$4:$X$28,MATCH('Форма 1'!$H292,'Предельники 2022'!$B$4:$B$28,0),MATCH(W$5,'Предельники 2022'!$C$3:$X$3,0)),"")</f>
        <v/>
      </c>
      <c r="X292" s="53" t="str">
        <f>IF(ISNUMBER('Форма 1'!AP292),ROUND('Форма 1'!$I292*VLOOKUP('Форма 1'!$G292,'Предельники 2022'!$B$4:$X$28,'Форма 1'!AP$7),2),"")</f>
        <v/>
      </c>
      <c r="Y292" s="53" t="str">
        <f>IF(ISNUMBER('Форма 1'!AQ292),ROUND('Форма 1'!$I292*VLOOKUP('Форма 1'!$G292,'Предельники 2022'!$B$4:$X$28,'Форма 1'!AQ$7),2),"")</f>
        <v/>
      </c>
      <c r="Z292" s="53" t="str">
        <f>IF(ISNUMBER('Форма 1'!AR292),ROUND('Форма 1'!$I292*VLOOKUP('Форма 1'!$G292,'Предельники 2022'!$B$4:$X$28,'Форма 1'!AR$7),2),"")</f>
        <v/>
      </c>
      <c r="AA292" s="55"/>
    </row>
    <row r="293" spans="1:27" x14ac:dyDescent="0.25">
      <c r="A293" s="52">
        <f t="shared" si="39"/>
        <v>36</v>
      </c>
      <c r="B293" s="94" t="str">
        <f>IF(ISBLANK('Форма 1'!B293),"",'Форма 1'!B293)</f>
        <v>город Пермь</v>
      </c>
      <c r="C293" s="161" t="str">
        <f>IF(ISBLANK('Форма 1'!C293),"",'Форма 1'!C293)</f>
        <v>г. Пермь, ул. Бумажников, д. 20</v>
      </c>
      <c r="D293" s="51">
        <f>IF(ISBLANK(C293),"Введите адрес",IF(C293='Форма 1'!C293,SUM(E293:K293,M293:S293,X293:AA293),"Ошибка в адресе!"))</f>
        <v>24192358.27</v>
      </c>
      <c r="E293" s="53">
        <f>IF(ISNUMBER('Форма 1'!X293),ROUND('Форма 1'!$I293*VLOOKUP('Форма 1'!$G293,'Предельники 2022'!$B$4:$X$28,'Форма 1'!X$7),2),"")</f>
        <v>2706752.41</v>
      </c>
      <c r="F293" s="53">
        <f>IF(ISNUMBER('Форма 1'!Y293),ROUND('Форма 1'!$I293*VLOOKUP('Форма 1'!$G293,'Предельники 2022'!$B$4:$X$28,'Форма 1'!Y$7),2),"")</f>
        <v>12958614.289999999</v>
      </c>
      <c r="G293" s="53" t="str">
        <f>IF(ISNUMBER('Форма 1'!Z293),ROUND('Форма 1'!$I293*VLOOKUP('Форма 1'!$G293,'Предельники 2022'!$B$4:$X$28,'Форма 1'!Z$7),2),"")</f>
        <v/>
      </c>
      <c r="H293" s="53">
        <f>IF(ISNUMBER('Форма 1'!AA293),ROUND('Форма 1'!$I293*VLOOKUP('Форма 1'!$G293,'Предельники 2022'!$B$4:$X$28,'Форма 1'!AA$7),2),"")</f>
        <v>1693510.92</v>
      </c>
      <c r="I293" s="53">
        <f>IF(ISNUMBER('Форма 1'!AB293),ROUND('Форма 1'!$I293*VLOOKUP('Форма 1'!$G293,'Предельники 2022'!$B$4:$X$28,'Форма 1'!AB$7),2),"")</f>
        <v>4461679.8</v>
      </c>
      <c r="J293" s="53">
        <f>IF(ISNUMBER('Форма 1'!AC293),ROUND('Форма 1'!$I293*VLOOKUP('Форма 1'!$G293,'Предельники 2022'!$B$4:$X$28,'Форма 1'!AC$7),2),"")</f>
        <v>2371800.85</v>
      </c>
      <c r="K293" s="53" t="str">
        <f>IF(ISNUMBER('Форма 1'!AD293),ROUND('Форма 1'!$I293*VLOOKUP('Форма 1'!$G293,'Предельники 2022'!$B$4:$X$28,'Форма 1'!AD$7),2),"")</f>
        <v/>
      </c>
      <c r="L293" s="54" t="str">
        <f>IF(ISBLANK('Форма 1'!AE293),"",'Форма 1'!AE293)</f>
        <v/>
      </c>
      <c r="M293" s="55" t="str">
        <f>IF(ISBLANK('Форма 1'!AF293),"",'Форма 1'!AF293)</f>
        <v/>
      </c>
      <c r="N293" s="53" t="str">
        <f>IF(ISNUMBER('Форма 1'!AG293),ROUND('Форма 1'!$I293*VLOOKUP('Форма 1'!$G293,'Предельники 2022'!$B$4:$X$28,'Форма 1'!AG$7),2),"")</f>
        <v/>
      </c>
      <c r="O293" s="53" t="str">
        <f>IF(ISNUMBER('Форма 1'!$AH293),ROUND('Форма 1'!$I293*VLOOKUP('Форма 1'!$G293,'Предельники 2022'!$B$4:$X$28,'Форма 1'!$AH$7,0),2),"")</f>
        <v/>
      </c>
      <c r="P293" s="53" t="str">
        <f>IF(ISNUMBER('Форма 1'!$AI293),ROUND('Форма 1'!$I293*VLOOKUP('Форма 1'!$G293,'Предельники 2022'!$B$4:$X$28,'Форма 1'!$AI$7,0),2),"")</f>
        <v/>
      </c>
      <c r="Q293" s="53" t="str">
        <f>IF(ISNUMBER('Форма 1'!$AJ293),ROUND('Форма 1'!$I293*VLOOKUP('Форма 1'!$G293,'Предельники 2022'!$B$4:$X$28,'Форма 1'!$AJ$7,0),2),"")</f>
        <v/>
      </c>
      <c r="R293" s="53" t="str">
        <f>IF(ISNUMBER('Форма 1'!AK293),ROUND('Форма 1'!$I293*VLOOKUP('Форма 1'!$G293,'Предельники 2022'!$B$4:$X$28,'Форма 1'!AK$7),2),"")</f>
        <v/>
      </c>
      <c r="S293" s="55" t="str">
        <f t="shared" si="37"/>
        <v/>
      </c>
      <c r="T293" s="55" t="str">
        <f>IF(ISNUMBER('Форма 1'!AL293),INDEX('Предельники 2022'!$C$4:$X$28,MATCH('Форма 1'!$H293,'Предельники 2022'!$B$4:$B$28,0),MATCH(T$5,'Предельники 2022'!$C$3:$X$3,0)),"")</f>
        <v/>
      </c>
      <c r="U293" s="55" t="str">
        <f>IF(ISNUMBER('Форма 1'!AM293),INDEX('Предельники 2022'!$C$4:$X$28,MATCH('Форма 1'!$H293,'Предельники 2022'!$B$4:$B$28,0),MATCH(U$5,'Предельники 2022'!$C$3:$X$3,0)),"")</f>
        <v/>
      </c>
      <c r="V293" s="55" t="str">
        <f>IF(ISNUMBER('Форма 1'!AN293),INDEX('Предельники 2022'!$C$4:$X$28,MATCH('Форма 1'!$H293,'Предельники 2022'!$B$4:$B$28,0),MATCH(V$5,'Предельники 2022'!$C$3:$X$3,0)),"")</f>
        <v/>
      </c>
      <c r="W293" s="55" t="str">
        <f>IF(ISNUMBER('Форма 1'!AO293),INDEX('Предельники 2022'!$C$4:$X$28,MATCH('Форма 1'!$H293,'Предельники 2022'!$B$4:$B$28,0),MATCH(W$5,'Предельники 2022'!$C$3:$X$3,0)),"")</f>
        <v/>
      </c>
      <c r="X293" s="53" t="str">
        <f>IF(ISNUMBER('Форма 1'!AP293),ROUND('Форма 1'!$I293*VLOOKUP('Форма 1'!$G293,'Предельники 2022'!$B$4:$X$28,'Форма 1'!AP$7),2),"")</f>
        <v/>
      </c>
      <c r="Y293" s="53" t="str">
        <f>IF(ISNUMBER('Форма 1'!AQ293),ROUND('Форма 1'!$I293*VLOOKUP('Форма 1'!$G293,'Предельники 2022'!$B$4:$X$28,'Форма 1'!AQ$7),2),"")</f>
        <v/>
      </c>
      <c r="Z293" s="53" t="str">
        <f>IF(ISNUMBER('Форма 1'!AR293),ROUND('Форма 1'!$I293*VLOOKUP('Форма 1'!$G293,'Предельники 2022'!$B$4:$X$28,'Форма 1'!AR$7),2),"")</f>
        <v/>
      </c>
      <c r="AA293" s="55"/>
    </row>
    <row r="294" spans="1:27" x14ac:dyDescent="0.25">
      <c r="A294" s="52">
        <f t="shared" si="39"/>
        <v>37</v>
      </c>
      <c r="B294" s="94" t="str">
        <f>IF(ISBLANK('Форма 1'!B294),"",'Форма 1'!B294)</f>
        <v>город Пермь</v>
      </c>
      <c r="C294" s="161" t="str">
        <f>IF(ISBLANK('Форма 1'!C294),"",'Форма 1'!C294)</f>
        <v>г. Пермь, ул. Василия Каменского, д. 4</v>
      </c>
      <c r="D294" s="51">
        <f>IF(ISBLANK(C294),"Введите адрес",IF(C294='Форма 1'!C294,SUM(E294:K294,M294:S294,X294:AA294),"Ошибка в адресе!"))</f>
        <v>11114035.68</v>
      </c>
      <c r="E294" s="53" t="str">
        <f>IF(ISNUMBER('Форма 1'!X294),ROUND('Форма 1'!$I294*VLOOKUP('Форма 1'!$G294,'Предельники 2022'!$B$4:$X$28,'Форма 1'!X$7),2),"")</f>
        <v/>
      </c>
      <c r="F294" s="53" t="str">
        <f>IF(ISNUMBER('Форма 1'!Y294),ROUND('Форма 1'!$I294*VLOOKUP('Форма 1'!$G294,'Предельники 2022'!$B$4:$X$28,'Форма 1'!Y$7),2),"")</f>
        <v/>
      </c>
      <c r="G294" s="53" t="str">
        <f>IF(ISNUMBER('Форма 1'!Z294),ROUND('Форма 1'!$I294*VLOOKUP('Форма 1'!$G294,'Предельники 2022'!$B$4:$X$28,'Форма 1'!Z$7),2),"")</f>
        <v/>
      </c>
      <c r="H294" s="53" t="str">
        <f>IF(ISNUMBER('Форма 1'!AA294),ROUND('Форма 1'!$I294*VLOOKUP('Форма 1'!$G294,'Предельники 2022'!$B$4:$X$28,'Форма 1'!AA$7),2),"")</f>
        <v/>
      </c>
      <c r="I294" s="53" t="str">
        <f>IF(ISNUMBER('Форма 1'!AB294),ROUND('Форма 1'!$I294*VLOOKUP('Форма 1'!$G294,'Предельники 2022'!$B$4:$X$28,'Форма 1'!AB$7),2),"")</f>
        <v/>
      </c>
      <c r="J294" s="53" t="str">
        <f>IF(ISNUMBER('Форма 1'!AC294),ROUND('Форма 1'!$I294*VLOOKUP('Форма 1'!$G294,'Предельники 2022'!$B$4:$X$28,'Форма 1'!AC$7),2),"")</f>
        <v/>
      </c>
      <c r="K294" s="53" t="str">
        <f>IF(ISNUMBER('Форма 1'!AD294),ROUND('Форма 1'!$I294*VLOOKUP('Форма 1'!$G294,'Предельники 2022'!$B$4:$X$28,'Форма 1'!AD$7),2),"")</f>
        <v/>
      </c>
      <c r="L294" s="54">
        <f>IF(ISBLANK('Форма 1'!AE294),"",'Форма 1'!AE294)</f>
        <v>4</v>
      </c>
      <c r="M294" s="55">
        <f>IF(ISBLANK('Форма 1'!AF294),"",'Форма 1'!AF294)</f>
        <v>11114035.68</v>
      </c>
      <c r="N294" s="53" t="str">
        <f>IF(ISNUMBER('Форма 1'!AG294),ROUND('Форма 1'!$I294*VLOOKUP('Форма 1'!$G294,'Предельники 2022'!$B$4:$X$28,'Форма 1'!AG$7),2),"")</f>
        <v/>
      </c>
      <c r="O294" s="53" t="str">
        <f>IF(ISNUMBER('Форма 1'!$AH294),ROUND('Форма 1'!$I294*VLOOKUP('Форма 1'!$G294,'Предельники 2022'!$B$4:$X$28,'Форма 1'!$AH$7,0),2),"")</f>
        <v/>
      </c>
      <c r="P294" s="53" t="str">
        <f>IF(ISNUMBER('Форма 1'!$AI294),ROUND('Форма 1'!$I294*VLOOKUP('Форма 1'!$G294,'Предельники 2022'!$B$4:$X$28,'Форма 1'!$AI$7,0),2),"")</f>
        <v/>
      </c>
      <c r="Q294" s="53" t="str">
        <f>IF(ISNUMBER('Форма 1'!$AJ294),ROUND('Форма 1'!$I294*VLOOKUP('Форма 1'!$G294,'Предельники 2022'!$B$4:$X$28,'Форма 1'!$AJ$7,0),2),"")</f>
        <v/>
      </c>
      <c r="R294" s="53" t="str">
        <f>IF(ISNUMBER('Форма 1'!AK294),ROUND('Форма 1'!$I294*VLOOKUP('Форма 1'!$G294,'Предельники 2022'!$B$4:$X$28,'Форма 1'!AK$7),2),"")</f>
        <v/>
      </c>
      <c r="S294" s="55" t="str">
        <f t="shared" si="37"/>
        <v/>
      </c>
      <c r="T294" s="55" t="str">
        <f>IF(ISNUMBER('Форма 1'!AL294),INDEX('Предельники 2022'!$C$4:$X$28,MATCH('Форма 1'!$H294,'Предельники 2022'!$B$4:$B$28,0),MATCH(T$5,'Предельники 2022'!$C$3:$X$3,0)),"")</f>
        <v/>
      </c>
      <c r="U294" s="55" t="str">
        <f>IF(ISNUMBER('Форма 1'!AM294),INDEX('Предельники 2022'!$C$4:$X$28,MATCH('Форма 1'!$H294,'Предельники 2022'!$B$4:$B$28,0),MATCH(U$5,'Предельники 2022'!$C$3:$X$3,0)),"")</f>
        <v/>
      </c>
      <c r="V294" s="55" t="str">
        <f>IF(ISNUMBER('Форма 1'!AN294),INDEX('Предельники 2022'!$C$4:$X$28,MATCH('Форма 1'!$H294,'Предельники 2022'!$B$4:$B$28,0),MATCH(V$5,'Предельники 2022'!$C$3:$X$3,0)),"")</f>
        <v/>
      </c>
      <c r="W294" s="55" t="str">
        <f>IF(ISNUMBER('Форма 1'!AO294),INDEX('Предельники 2022'!$C$4:$X$28,MATCH('Форма 1'!$H294,'Предельники 2022'!$B$4:$B$28,0),MATCH(W$5,'Предельники 2022'!$C$3:$X$3,0)),"")</f>
        <v/>
      </c>
      <c r="X294" s="53" t="str">
        <f>IF(ISNUMBER('Форма 1'!AP294),ROUND('Форма 1'!$I294*VLOOKUP('Форма 1'!$G294,'Предельники 2022'!$B$4:$X$28,'Форма 1'!AP$7),2),"")</f>
        <v/>
      </c>
      <c r="Y294" s="53" t="str">
        <f>IF(ISNUMBER('Форма 1'!AQ294),ROUND('Форма 1'!$I294*VLOOKUP('Форма 1'!$G294,'Предельники 2022'!$B$4:$X$28,'Форма 1'!AQ$7),2),"")</f>
        <v/>
      </c>
      <c r="Z294" s="53" t="str">
        <f>IF(ISNUMBER('Форма 1'!AR294),ROUND('Форма 1'!$I294*VLOOKUP('Форма 1'!$G294,'Предельники 2022'!$B$4:$X$28,'Форма 1'!AR$7),2),"")</f>
        <v/>
      </c>
      <c r="AA294" s="55"/>
    </row>
    <row r="295" spans="1:27" x14ac:dyDescent="0.25">
      <c r="A295" s="52">
        <f t="shared" si="39"/>
        <v>38</v>
      </c>
      <c r="B295" s="94" t="str">
        <f>IF(ISBLANK('Форма 1'!B295),"",'Форма 1'!B295)</f>
        <v>город Пермь</v>
      </c>
      <c r="C295" s="161" t="str">
        <f>IF(ISBLANK('Форма 1'!C295),"",'Форма 1'!C295)</f>
        <v>г. Пермь, ул. Василия Каменского, д. 6</v>
      </c>
      <c r="D295" s="51">
        <f>IF(ISBLANK(C295),"Введите адрес",IF(C295='Форма 1'!C295,SUM(E295:K295,M295:S295,X295:AA295),"Ошибка в адресе!"))</f>
        <v>7999028.9199999999</v>
      </c>
      <c r="E295" s="53" t="str">
        <f>IF(ISNUMBER('Форма 1'!X295),ROUND('Форма 1'!$I295*VLOOKUP('Форма 1'!$G295,'Предельники 2022'!$B$4:$X$28,'Форма 1'!X$7),2),"")</f>
        <v/>
      </c>
      <c r="F295" s="53" t="str">
        <f>IF(ISNUMBER('Форма 1'!Y295),ROUND('Форма 1'!$I295*VLOOKUP('Форма 1'!$G295,'Предельники 2022'!$B$4:$X$28,'Форма 1'!Y$7),2),"")</f>
        <v/>
      </c>
      <c r="G295" s="53" t="str">
        <f>IF(ISNUMBER('Форма 1'!Z295),ROUND('Форма 1'!$I295*VLOOKUP('Форма 1'!$G295,'Предельники 2022'!$B$4:$X$28,'Форма 1'!Z$7),2),"")</f>
        <v/>
      </c>
      <c r="H295" s="53" t="str">
        <f>IF(ISNUMBER('Форма 1'!AA295),ROUND('Форма 1'!$I295*VLOOKUP('Форма 1'!$G295,'Предельники 2022'!$B$4:$X$28,'Форма 1'!AA$7),2),"")</f>
        <v/>
      </c>
      <c r="I295" s="53" t="str">
        <f>IF(ISNUMBER('Форма 1'!AB295),ROUND('Форма 1'!$I295*VLOOKUP('Форма 1'!$G295,'Предельники 2022'!$B$4:$X$28,'Форма 1'!AB$7),2),"")</f>
        <v/>
      </c>
      <c r="J295" s="53" t="str">
        <f>IF(ISNUMBER('Форма 1'!AC295),ROUND('Форма 1'!$I295*VLOOKUP('Форма 1'!$G295,'Предельники 2022'!$B$4:$X$28,'Форма 1'!AC$7),2),"")</f>
        <v/>
      </c>
      <c r="K295" s="53" t="str">
        <f>IF(ISNUMBER('Форма 1'!AD295),ROUND('Форма 1'!$I295*VLOOKUP('Форма 1'!$G295,'Предельники 2022'!$B$4:$X$28,'Форма 1'!AD$7),2),"")</f>
        <v/>
      </c>
      <c r="L295" s="54">
        <f>IF(ISBLANK('Форма 1'!AE295),"",'Форма 1'!AE295)</f>
        <v>2</v>
      </c>
      <c r="M295" s="55">
        <f>IF(ISBLANK('Форма 1'!AF295),"",'Форма 1'!AF295)</f>
        <v>7999028.9199999999</v>
      </c>
      <c r="N295" s="53" t="str">
        <f>IF(ISNUMBER('Форма 1'!AG295),ROUND('Форма 1'!$I295*VLOOKUP('Форма 1'!$G295,'Предельники 2022'!$B$4:$X$28,'Форма 1'!AG$7),2),"")</f>
        <v/>
      </c>
      <c r="O295" s="53" t="str">
        <f>IF(ISNUMBER('Форма 1'!$AH295),ROUND('Форма 1'!$I295*VLOOKUP('Форма 1'!$G295,'Предельники 2022'!$B$4:$X$28,'Форма 1'!$AH$7,0),2),"")</f>
        <v/>
      </c>
      <c r="P295" s="53" t="str">
        <f>IF(ISNUMBER('Форма 1'!$AI295),ROUND('Форма 1'!$I295*VLOOKUP('Форма 1'!$G295,'Предельники 2022'!$B$4:$X$28,'Форма 1'!$AI$7,0),2),"")</f>
        <v/>
      </c>
      <c r="Q295" s="53" t="str">
        <f>IF(ISNUMBER('Форма 1'!$AJ295),ROUND('Форма 1'!$I295*VLOOKUP('Форма 1'!$G295,'Предельники 2022'!$B$4:$X$28,'Форма 1'!$AJ$7,0),2),"")</f>
        <v/>
      </c>
      <c r="R295" s="53" t="str">
        <f>IF(ISNUMBER('Форма 1'!AK295),ROUND('Форма 1'!$I295*VLOOKUP('Форма 1'!$G295,'Предельники 2022'!$B$4:$X$28,'Форма 1'!AK$7),2),"")</f>
        <v/>
      </c>
      <c r="S295" s="55" t="str">
        <f t="shared" si="37"/>
        <v/>
      </c>
      <c r="T295" s="55" t="str">
        <f>IF(ISNUMBER('Форма 1'!AL295),INDEX('Предельники 2022'!$C$4:$X$28,MATCH('Форма 1'!$H295,'Предельники 2022'!$B$4:$B$28,0),MATCH(T$5,'Предельники 2022'!$C$3:$X$3,0)),"")</f>
        <v/>
      </c>
      <c r="U295" s="55" t="str">
        <f>IF(ISNUMBER('Форма 1'!AM295),INDEX('Предельники 2022'!$C$4:$X$28,MATCH('Форма 1'!$H295,'Предельники 2022'!$B$4:$B$28,0),MATCH(U$5,'Предельники 2022'!$C$3:$X$3,0)),"")</f>
        <v/>
      </c>
      <c r="V295" s="55" t="str">
        <f>IF(ISNUMBER('Форма 1'!AN295),INDEX('Предельники 2022'!$C$4:$X$28,MATCH('Форма 1'!$H295,'Предельники 2022'!$B$4:$B$28,0),MATCH(V$5,'Предельники 2022'!$C$3:$X$3,0)),"")</f>
        <v/>
      </c>
      <c r="W295" s="55" t="str">
        <f>IF(ISNUMBER('Форма 1'!AO295),INDEX('Предельники 2022'!$C$4:$X$28,MATCH('Форма 1'!$H295,'Предельники 2022'!$B$4:$B$28,0),MATCH(W$5,'Предельники 2022'!$C$3:$X$3,0)),"")</f>
        <v/>
      </c>
      <c r="X295" s="53" t="str">
        <f>IF(ISNUMBER('Форма 1'!AP295),ROUND('Форма 1'!$I295*VLOOKUP('Форма 1'!$G295,'Предельники 2022'!$B$4:$X$28,'Форма 1'!AP$7),2),"")</f>
        <v/>
      </c>
      <c r="Y295" s="53" t="str">
        <f>IF(ISNUMBER('Форма 1'!AQ295),ROUND('Форма 1'!$I295*VLOOKUP('Форма 1'!$G295,'Предельники 2022'!$B$4:$X$28,'Форма 1'!AQ$7),2),"")</f>
        <v/>
      </c>
      <c r="Z295" s="53" t="str">
        <f>IF(ISNUMBER('Форма 1'!AR295),ROUND('Форма 1'!$I295*VLOOKUP('Форма 1'!$G295,'Предельники 2022'!$B$4:$X$28,'Форма 1'!AR$7),2),"")</f>
        <v/>
      </c>
      <c r="AA295" s="55"/>
    </row>
    <row r="296" spans="1:27" x14ac:dyDescent="0.25">
      <c r="A296" s="52">
        <f t="shared" si="39"/>
        <v>39</v>
      </c>
      <c r="B296" s="94" t="str">
        <f>IF(ISBLANK('Форма 1'!B296),"",'Форма 1'!B296)</f>
        <v>город Пермь</v>
      </c>
      <c r="C296" s="161" t="str">
        <f>IF(ISBLANK('Форма 1'!C296),"",'Форма 1'!C296)</f>
        <v>г. Пермь, ул. Весенняя, д. 16</v>
      </c>
      <c r="D296" s="51">
        <f>IF(ISBLANK(C296),"Введите адрес",IF(C296='Форма 1'!C296,SUM(E296:K296,M296:S296,X296:AA296),"Ошибка в адресе!"))</f>
        <v>412143.92</v>
      </c>
      <c r="E296" s="53" t="str">
        <f>IF(ISNUMBER('Форма 1'!X296),ROUND('Форма 1'!$I296*VLOOKUP('Форма 1'!$G296,'Предельники 2022'!$B$4:$X$28,'Форма 1'!X$7),2),"")</f>
        <v/>
      </c>
      <c r="F296" s="53" t="str">
        <f>IF(ISNUMBER('Форма 1'!Y296),ROUND('Форма 1'!$I296*VLOOKUP('Форма 1'!$G296,'Предельники 2022'!$B$4:$X$28,'Форма 1'!Y$7),2),"")</f>
        <v/>
      </c>
      <c r="G296" s="53" t="str">
        <f>IF(ISNUMBER('Форма 1'!Z296),ROUND('Форма 1'!$I296*VLOOKUP('Форма 1'!$G296,'Предельники 2022'!$B$4:$X$28,'Форма 1'!Z$7),2),"")</f>
        <v/>
      </c>
      <c r="H296" s="53" t="str">
        <f>IF(ISNUMBER('Форма 1'!AA296),ROUND('Форма 1'!$I296*VLOOKUP('Форма 1'!$G296,'Предельники 2022'!$B$4:$X$28,'Форма 1'!AA$7),2),"")</f>
        <v/>
      </c>
      <c r="I296" s="53" t="str">
        <f>IF(ISNUMBER('Форма 1'!AB296),ROUND('Форма 1'!$I296*VLOOKUP('Форма 1'!$G296,'Предельники 2022'!$B$4:$X$28,'Форма 1'!AB$7),2),"")</f>
        <v/>
      </c>
      <c r="J296" s="53">
        <f>IF(ISNUMBER('Форма 1'!AC296),ROUND('Форма 1'!$I296*VLOOKUP('Форма 1'!$G296,'Предельники 2022'!$B$4:$X$28,'Форма 1'!AC$7),2),"")</f>
        <v>412143.92</v>
      </c>
      <c r="K296" s="53" t="str">
        <f>IF(ISNUMBER('Форма 1'!AD296),ROUND('Форма 1'!$I296*VLOOKUP('Форма 1'!$G296,'Предельники 2022'!$B$4:$X$28,'Форма 1'!AD$7),2),"")</f>
        <v/>
      </c>
      <c r="L296" s="54" t="str">
        <f>IF(ISBLANK('Форма 1'!AE296),"",'Форма 1'!AE296)</f>
        <v/>
      </c>
      <c r="M296" s="55" t="str">
        <f>IF(ISBLANK('Форма 1'!AF296),"",'Форма 1'!AF296)</f>
        <v/>
      </c>
      <c r="N296" s="53" t="str">
        <f>IF(ISNUMBER('Форма 1'!AG296),ROUND('Форма 1'!$I296*VLOOKUP('Форма 1'!$G296,'Предельники 2022'!$B$4:$X$28,'Форма 1'!AG$7),2),"")</f>
        <v/>
      </c>
      <c r="O296" s="53" t="str">
        <f>IF(ISNUMBER('Форма 1'!$AH296),ROUND('Форма 1'!$I296*VLOOKUP('Форма 1'!$G296,'Предельники 2022'!$B$4:$X$28,'Форма 1'!$AH$7,0),2),"")</f>
        <v/>
      </c>
      <c r="P296" s="53" t="str">
        <f>IF(ISNUMBER('Форма 1'!$AI296),ROUND('Форма 1'!$I296*VLOOKUP('Форма 1'!$G296,'Предельники 2022'!$B$4:$X$28,'Форма 1'!$AI$7,0),2),"")</f>
        <v/>
      </c>
      <c r="Q296" s="53" t="str">
        <f>IF(ISNUMBER('Форма 1'!$AJ296),ROUND('Форма 1'!$I296*VLOOKUP('Форма 1'!$G296,'Предельники 2022'!$B$4:$X$28,'Форма 1'!$AJ$7,0),2),"")</f>
        <v/>
      </c>
      <c r="R296" s="53" t="str">
        <f>IF(ISNUMBER('Форма 1'!AK296),ROUND('Форма 1'!$I296*VLOOKUP('Форма 1'!$G296,'Предельники 2022'!$B$4:$X$28,'Форма 1'!AK$7),2),"")</f>
        <v/>
      </c>
      <c r="S296" s="55" t="str">
        <f t="shared" si="37"/>
        <v/>
      </c>
      <c r="T296" s="55" t="str">
        <f>IF(ISNUMBER('Форма 1'!AL296),INDEX('Предельники 2022'!$C$4:$X$28,MATCH('Форма 1'!$H296,'Предельники 2022'!$B$4:$B$28,0),MATCH(T$5,'Предельники 2022'!$C$3:$X$3,0)),"")</f>
        <v/>
      </c>
      <c r="U296" s="55" t="str">
        <f>IF(ISNUMBER('Форма 1'!AM296),INDEX('Предельники 2022'!$C$4:$X$28,MATCH('Форма 1'!$H296,'Предельники 2022'!$B$4:$B$28,0),MATCH(U$5,'Предельники 2022'!$C$3:$X$3,0)),"")</f>
        <v/>
      </c>
      <c r="V296" s="55" t="str">
        <f>IF(ISNUMBER('Форма 1'!AN296),INDEX('Предельники 2022'!$C$4:$X$28,MATCH('Форма 1'!$H296,'Предельники 2022'!$B$4:$B$28,0),MATCH(V$5,'Предельники 2022'!$C$3:$X$3,0)),"")</f>
        <v/>
      </c>
      <c r="W296" s="55" t="str">
        <f>IF(ISNUMBER('Форма 1'!AO296),INDEX('Предельники 2022'!$C$4:$X$28,MATCH('Форма 1'!$H296,'Предельники 2022'!$B$4:$B$28,0),MATCH(W$5,'Предельники 2022'!$C$3:$X$3,0)),"")</f>
        <v/>
      </c>
      <c r="X296" s="53" t="str">
        <f>IF(ISNUMBER('Форма 1'!AP296),ROUND('Форма 1'!$I296*VLOOKUP('Форма 1'!$G296,'Предельники 2022'!$B$4:$X$28,'Форма 1'!AP$7),2),"")</f>
        <v/>
      </c>
      <c r="Y296" s="53" t="str">
        <f>IF(ISNUMBER('Форма 1'!AQ296),ROUND('Форма 1'!$I296*VLOOKUP('Форма 1'!$G296,'Предельники 2022'!$B$4:$X$28,'Форма 1'!AQ$7),2),"")</f>
        <v/>
      </c>
      <c r="Z296" s="53" t="str">
        <f>IF(ISNUMBER('Форма 1'!AR296),ROUND('Форма 1'!$I296*VLOOKUP('Форма 1'!$G296,'Предельники 2022'!$B$4:$X$28,'Форма 1'!AR$7),2),"")</f>
        <v/>
      </c>
      <c r="AA296" s="55"/>
    </row>
    <row r="297" spans="1:27" x14ac:dyDescent="0.25">
      <c r="A297" s="52">
        <f t="shared" si="39"/>
        <v>40</v>
      </c>
      <c r="B297" s="94" t="str">
        <f>IF(ISBLANK('Форма 1'!B297),"",'Форма 1'!B297)</f>
        <v>город Пермь</v>
      </c>
      <c r="C297" s="161" t="str">
        <f>IF(ISBLANK('Форма 1'!C297),"",'Форма 1'!C297)</f>
        <v>г. Пермь, ул. Весенняя, д. 20</v>
      </c>
      <c r="D297" s="51">
        <f>IF(ISBLANK(C297),"Введите адрес",IF(C297='Форма 1'!C297,SUM(E297:K297,M297:S297,X297:AA297),"Ошибка в адресе!"))</f>
        <v>406406.27</v>
      </c>
      <c r="E297" s="53" t="str">
        <f>IF(ISNUMBER('Форма 1'!X297),ROUND('Форма 1'!$I297*VLOOKUP('Форма 1'!$G297,'Предельники 2022'!$B$4:$X$28,'Форма 1'!X$7),2),"")</f>
        <v/>
      </c>
      <c r="F297" s="53" t="str">
        <f>IF(ISNUMBER('Форма 1'!Y297),ROUND('Форма 1'!$I297*VLOOKUP('Форма 1'!$G297,'Предельники 2022'!$B$4:$X$28,'Форма 1'!Y$7),2),"")</f>
        <v/>
      </c>
      <c r="G297" s="53" t="str">
        <f>IF(ISNUMBER('Форма 1'!Z297),ROUND('Форма 1'!$I297*VLOOKUP('Форма 1'!$G297,'Предельники 2022'!$B$4:$X$28,'Форма 1'!Z$7),2),"")</f>
        <v/>
      </c>
      <c r="H297" s="53" t="str">
        <f>IF(ISNUMBER('Форма 1'!AA297),ROUND('Форма 1'!$I297*VLOOKUP('Форма 1'!$G297,'Предельники 2022'!$B$4:$X$28,'Форма 1'!AA$7),2),"")</f>
        <v/>
      </c>
      <c r="I297" s="53" t="str">
        <f>IF(ISNUMBER('Форма 1'!AB297),ROUND('Форма 1'!$I297*VLOOKUP('Форма 1'!$G297,'Предельники 2022'!$B$4:$X$28,'Форма 1'!AB$7),2),"")</f>
        <v/>
      </c>
      <c r="J297" s="53">
        <f>IF(ISNUMBER('Форма 1'!AC297),ROUND('Форма 1'!$I297*VLOOKUP('Форма 1'!$G297,'Предельники 2022'!$B$4:$X$28,'Форма 1'!AC$7),2),"")</f>
        <v>406406.27</v>
      </c>
      <c r="K297" s="53" t="str">
        <f>IF(ISNUMBER('Форма 1'!AD297),ROUND('Форма 1'!$I297*VLOOKUP('Форма 1'!$G297,'Предельники 2022'!$B$4:$X$28,'Форма 1'!AD$7),2),"")</f>
        <v/>
      </c>
      <c r="L297" s="54" t="str">
        <f>IF(ISBLANK('Форма 1'!AE297),"",'Форма 1'!AE297)</f>
        <v/>
      </c>
      <c r="M297" s="55" t="str">
        <f>IF(ISBLANK('Форма 1'!AF297),"",'Форма 1'!AF297)</f>
        <v/>
      </c>
      <c r="N297" s="53" t="str">
        <f>IF(ISNUMBER('Форма 1'!AG297),ROUND('Форма 1'!$I297*VLOOKUP('Форма 1'!$G297,'Предельники 2022'!$B$4:$X$28,'Форма 1'!AG$7),2),"")</f>
        <v/>
      </c>
      <c r="O297" s="53" t="str">
        <f>IF(ISNUMBER('Форма 1'!$AH297),ROUND('Форма 1'!$I297*VLOOKUP('Форма 1'!$G297,'Предельники 2022'!$B$4:$X$28,'Форма 1'!$AH$7,0),2),"")</f>
        <v/>
      </c>
      <c r="P297" s="53" t="str">
        <f>IF(ISNUMBER('Форма 1'!$AI297),ROUND('Форма 1'!$I297*VLOOKUP('Форма 1'!$G297,'Предельники 2022'!$B$4:$X$28,'Форма 1'!$AI$7,0),2),"")</f>
        <v/>
      </c>
      <c r="Q297" s="53" t="str">
        <f>IF(ISNUMBER('Форма 1'!$AJ297),ROUND('Форма 1'!$I297*VLOOKUP('Форма 1'!$G297,'Предельники 2022'!$B$4:$X$28,'Форма 1'!$AJ$7,0),2),"")</f>
        <v/>
      </c>
      <c r="R297" s="53" t="str">
        <f>IF(ISNUMBER('Форма 1'!AK297),ROUND('Форма 1'!$I297*VLOOKUP('Форма 1'!$G297,'Предельники 2022'!$B$4:$X$28,'Форма 1'!AK$7),2),"")</f>
        <v/>
      </c>
      <c r="S297" s="55" t="str">
        <f t="shared" si="37"/>
        <v/>
      </c>
      <c r="T297" s="55" t="str">
        <f>IF(ISNUMBER('Форма 1'!AL297),INDEX('Предельники 2022'!$C$4:$X$28,MATCH('Форма 1'!$H297,'Предельники 2022'!$B$4:$B$28,0),MATCH(T$5,'Предельники 2022'!$C$3:$X$3,0)),"")</f>
        <v/>
      </c>
      <c r="U297" s="55" t="str">
        <f>IF(ISNUMBER('Форма 1'!AM297),INDEX('Предельники 2022'!$C$4:$X$28,MATCH('Форма 1'!$H297,'Предельники 2022'!$B$4:$B$28,0),MATCH(U$5,'Предельники 2022'!$C$3:$X$3,0)),"")</f>
        <v/>
      </c>
      <c r="V297" s="55" t="str">
        <f>IF(ISNUMBER('Форма 1'!AN297),INDEX('Предельники 2022'!$C$4:$X$28,MATCH('Форма 1'!$H297,'Предельники 2022'!$B$4:$B$28,0),MATCH(V$5,'Предельники 2022'!$C$3:$X$3,0)),"")</f>
        <v/>
      </c>
      <c r="W297" s="55" t="str">
        <f>IF(ISNUMBER('Форма 1'!AO297),INDEX('Предельники 2022'!$C$4:$X$28,MATCH('Форма 1'!$H297,'Предельники 2022'!$B$4:$B$28,0),MATCH(W$5,'Предельники 2022'!$C$3:$X$3,0)),"")</f>
        <v/>
      </c>
      <c r="X297" s="53" t="str">
        <f>IF(ISNUMBER('Форма 1'!AP297),ROUND('Форма 1'!$I297*VLOOKUP('Форма 1'!$G297,'Предельники 2022'!$B$4:$X$28,'Форма 1'!AP$7),2),"")</f>
        <v/>
      </c>
      <c r="Y297" s="53" t="str">
        <f>IF(ISNUMBER('Форма 1'!AQ297),ROUND('Форма 1'!$I297*VLOOKUP('Форма 1'!$G297,'Предельники 2022'!$B$4:$X$28,'Форма 1'!AQ$7),2),"")</f>
        <v/>
      </c>
      <c r="Z297" s="53" t="str">
        <f>IF(ISNUMBER('Форма 1'!AR297),ROUND('Форма 1'!$I297*VLOOKUP('Форма 1'!$G297,'Предельники 2022'!$B$4:$X$28,'Форма 1'!AR$7),2),"")</f>
        <v/>
      </c>
      <c r="AA297" s="55"/>
    </row>
    <row r="298" spans="1:27" x14ac:dyDescent="0.25">
      <c r="A298" s="180">
        <f t="shared" si="39"/>
        <v>41</v>
      </c>
      <c r="B298" s="94" t="str">
        <f>IF(ISBLANK('Форма 1'!B298),"",'Форма 1'!B298)</f>
        <v>город Пермь</v>
      </c>
      <c r="C298" s="161" t="str">
        <f>IF(ISBLANK('Форма 1'!C298),"",'Форма 1'!C298)</f>
        <v>г. Пермь, ул. Ветлужская, д. 62</v>
      </c>
      <c r="D298" s="51">
        <f>IF(ISBLANK(C298),"Введите адрес",IF(C298='Форма 1'!C298,SUM(E298:K298,M298:S298,X298:AA298),"Ошибка в адресе!"))</f>
        <v>13892544.6</v>
      </c>
      <c r="E298" s="53" t="str">
        <f>IF(ISNUMBER('Форма 1'!X298),ROUND('Форма 1'!$I298*VLOOKUP('Форма 1'!$G298,'Предельники 2022'!$B$4:$X$28,'Форма 1'!X$7),2),"")</f>
        <v/>
      </c>
      <c r="F298" s="53" t="str">
        <f>IF(ISNUMBER('Форма 1'!Y298),ROUND('Форма 1'!$I298*VLOOKUP('Форма 1'!$G298,'Предельники 2022'!$B$4:$X$28,'Форма 1'!Y$7),2),"")</f>
        <v/>
      </c>
      <c r="G298" s="53" t="str">
        <f>IF(ISNUMBER('Форма 1'!Z298),ROUND('Форма 1'!$I298*VLOOKUP('Форма 1'!$G298,'Предельники 2022'!$B$4:$X$28,'Форма 1'!Z$7),2),"")</f>
        <v/>
      </c>
      <c r="H298" s="53" t="str">
        <f>IF(ISNUMBER('Форма 1'!AA298),ROUND('Форма 1'!$I298*VLOOKUP('Форма 1'!$G298,'Предельники 2022'!$B$4:$X$28,'Форма 1'!AA$7),2),"")</f>
        <v/>
      </c>
      <c r="I298" s="53" t="str">
        <f>IF(ISNUMBER('Форма 1'!AB298),ROUND('Форма 1'!$I298*VLOOKUP('Форма 1'!$G298,'Предельники 2022'!$B$4:$X$28,'Форма 1'!AB$7),2),"")</f>
        <v/>
      </c>
      <c r="J298" s="53" t="str">
        <f>IF(ISNUMBER('Форма 1'!AC298),ROUND('Форма 1'!$I298*VLOOKUP('Форма 1'!$G298,'Предельники 2022'!$B$4:$X$28,'Форма 1'!AC$7),2),"")</f>
        <v/>
      </c>
      <c r="K298" s="53" t="str">
        <f>IF(ISNUMBER('Форма 1'!AD298),ROUND('Форма 1'!$I298*VLOOKUP('Форма 1'!$G298,'Предельники 2022'!$B$4:$X$28,'Форма 1'!AD$7),2),"")</f>
        <v/>
      </c>
      <c r="L298" s="54">
        <f>IF(ISBLANK('Форма 1'!AE298),"",'Форма 1'!AE298)</f>
        <v>5</v>
      </c>
      <c r="M298" s="55">
        <f>IF(ISBLANK('Форма 1'!AF298),"",'Форма 1'!AF298)</f>
        <v>13892544.6</v>
      </c>
      <c r="N298" s="53" t="str">
        <f>IF(ISNUMBER('Форма 1'!AG298),ROUND('Форма 1'!$I298*VLOOKUP('Форма 1'!$G298,'Предельники 2022'!$B$4:$X$28,'Форма 1'!AG$7),2),"")</f>
        <v/>
      </c>
      <c r="O298" s="53" t="str">
        <f>IF(ISNUMBER('Форма 1'!$AH298),ROUND('Форма 1'!$I298*VLOOKUP('Форма 1'!$G298,'Предельники 2022'!$B$4:$X$28,'Форма 1'!$AH$7,0),2),"")</f>
        <v/>
      </c>
      <c r="P298" s="53" t="str">
        <f>IF(ISNUMBER('Форма 1'!$AI298),ROUND('Форма 1'!$I298*VLOOKUP('Форма 1'!$G298,'Предельники 2022'!$B$4:$X$28,'Форма 1'!$AI$7,0),2),"")</f>
        <v/>
      </c>
      <c r="Q298" s="53" t="str">
        <f>IF(ISNUMBER('Форма 1'!$AJ298),ROUND('Форма 1'!$I298*VLOOKUP('Форма 1'!$G298,'Предельники 2022'!$B$4:$X$28,'Форма 1'!$AJ$7,0),2),"")</f>
        <v/>
      </c>
      <c r="R298" s="53" t="str">
        <f>IF(ISNUMBER('Форма 1'!AK298),ROUND('Форма 1'!$I298*VLOOKUP('Форма 1'!$G298,'Предельники 2022'!$B$4:$X$28,'Форма 1'!AK$7),2),"")</f>
        <v/>
      </c>
      <c r="S298" s="55" t="str">
        <f>IF(SUM(T298:W298)=0,"",SUM(T298:W298))</f>
        <v/>
      </c>
      <c r="T298" s="55" t="str">
        <f>IF(ISNUMBER('Форма 1'!AL298),INDEX('Предельники 2022'!$C$4:$X$28,MATCH('Форма 1'!$H298,'Предельники 2022'!$B$4:$B$28,0),MATCH(T$5,'Предельники 2022'!$C$3:$X$3,0)),"")</f>
        <v/>
      </c>
      <c r="U298" s="55" t="str">
        <f>IF(ISNUMBER('Форма 1'!AM298),INDEX('Предельники 2022'!$C$4:$X$28,MATCH('Форма 1'!$H298,'Предельники 2022'!$B$4:$B$28,0),MATCH(U$5,'Предельники 2022'!$C$3:$X$3,0)),"")</f>
        <v/>
      </c>
      <c r="V298" s="55" t="str">
        <f>IF(ISNUMBER('Форма 1'!AN298),INDEX('Предельники 2022'!$C$4:$X$28,MATCH('Форма 1'!$H298,'Предельники 2022'!$B$4:$B$28,0),MATCH(V$5,'Предельники 2022'!$C$3:$X$3,0)),"")</f>
        <v/>
      </c>
      <c r="W298" s="55" t="str">
        <f>IF(ISNUMBER('Форма 1'!AO298),INDEX('Предельники 2022'!$C$4:$X$28,MATCH('Форма 1'!$H298,'Предельники 2022'!$B$4:$B$28,0),MATCH(W$5,'Предельники 2022'!$C$3:$X$3,0)),"")</f>
        <v/>
      </c>
      <c r="X298" s="53" t="str">
        <f>IF(ISNUMBER('Форма 1'!AP298),ROUND('Форма 1'!$I298*VLOOKUP('Форма 1'!$G298,'Предельники 2022'!$B$4:$X$28,'Форма 1'!AP$7),2),"")</f>
        <v/>
      </c>
      <c r="Y298" s="53" t="str">
        <f>IF(ISNUMBER('Форма 1'!AQ298),ROUND('Форма 1'!$I298*VLOOKUP('Форма 1'!$G298,'Предельники 2022'!$B$4:$X$28,'Форма 1'!AQ$7),2),"")</f>
        <v/>
      </c>
      <c r="Z298" s="53" t="str">
        <f>IF(ISNUMBER('Форма 1'!AR298),ROUND('Форма 1'!$I298*VLOOKUP('Форма 1'!$G298,'Предельники 2022'!$B$4:$X$28,'Форма 1'!AR$7),2),"")</f>
        <v/>
      </c>
      <c r="AA298" s="55"/>
    </row>
    <row r="299" spans="1:27" x14ac:dyDescent="0.25">
      <c r="A299" s="52">
        <f t="shared" si="39"/>
        <v>42</v>
      </c>
      <c r="B299" s="94" t="str">
        <f>IF(ISBLANK('Форма 1'!B299),"",'Форма 1'!B299)</f>
        <v>город Пермь</v>
      </c>
      <c r="C299" s="161" t="str">
        <f>IF(ISBLANK('Форма 1'!C299),"",'Форма 1'!C299)</f>
        <v>г. Пермь, ул. Ветлужская, д. 91</v>
      </c>
      <c r="D299" s="51">
        <f>IF(ISBLANK(C299),"Введите адрес",IF(C299='Форма 1'!C299,SUM(E299:K299,M299:S299,X299:AA299),"Ошибка в адресе!"))</f>
        <v>6041484.25</v>
      </c>
      <c r="E299" s="53" t="str">
        <f>IF(ISNUMBER('Форма 1'!X299),ROUND('Форма 1'!$I299*VLOOKUP('Форма 1'!$G299,'Предельники 2022'!$B$4:$X$28,'Форма 1'!X$7),2),"")</f>
        <v/>
      </c>
      <c r="F299" s="53">
        <f>IF(ISNUMBER('Форма 1'!Y299),ROUND('Форма 1'!$I299*VLOOKUP('Форма 1'!$G299,'Предельники 2022'!$B$4:$X$28,'Форма 1'!Y$7),2),"")</f>
        <v>5343201.96</v>
      </c>
      <c r="G299" s="53" t="str">
        <f>IF(ISNUMBER('Форма 1'!Z299),ROUND('Форма 1'!$I299*VLOOKUP('Форма 1'!$G299,'Предельники 2022'!$B$4:$X$28,'Форма 1'!Z$7),2),"")</f>
        <v/>
      </c>
      <c r="H299" s="53">
        <f>IF(ISNUMBER('Форма 1'!AA299),ROUND('Форма 1'!$I299*VLOOKUP('Форма 1'!$G299,'Предельники 2022'!$B$4:$X$28,'Форма 1'!AA$7),2),"")</f>
        <v>698282.29</v>
      </c>
      <c r="I299" s="53" t="str">
        <f>IF(ISNUMBER('Форма 1'!AB299),ROUND('Форма 1'!$I299*VLOOKUP('Форма 1'!$G299,'Предельники 2022'!$B$4:$X$28,'Форма 1'!AB$7),2),"")</f>
        <v/>
      </c>
      <c r="J299" s="53" t="str">
        <f>IF(ISNUMBER('Форма 1'!AC299),ROUND('Форма 1'!$I299*VLOOKUP('Форма 1'!$G299,'Предельники 2022'!$B$4:$X$28,'Форма 1'!AC$7),2),"")</f>
        <v/>
      </c>
      <c r="K299" s="53" t="str">
        <f>IF(ISNUMBER('Форма 1'!AD299),ROUND('Форма 1'!$I299*VLOOKUP('Форма 1'!$G299,'Предельники 2022'!$B$4:$X$28,'Форма 1'!AD$7),2),"")</f>
        <v/>
      </c>
      <c r="L299" s="54" t="str">
        <f>IF(ISBLANK('Форма 1'!AE299),"",'Форма 1'!AE299)</f>
        <v/>
      </c>
      <c r="M299" s="55" t="str">
        <f>IF(ISBLANK('Форма 1'!AF299),"",'Форма 1'!AF299)</f>
        <v/>
      </c>
      <c r="N299" s="53" t="str">
        <f>IF(ISNUMBER('Форма 1'!AG299),ROUND('Форма 1'!$I299*VLOOKUP('Форма 1'!$G299,'Предельники 2022'!$B$4:$X$28,'Форма 1'!AG$7),2),"")</f>
        <v/>
      </c>
      <c r="O299" s="53" t="str">
        <f>IF(ISNUMBER('Форма 1'!$AH299),ROUND('Форма 1'!$I299*VLOOKUP('Форма 1'!$G299,'Предельники 2022'!$B$4:$X$28,'Форма 1'!$AH$7,0),2),"")</f>
        <v/>
      </c>
      <c r="P299" s="53" t="str">
        <f>IF(ISNUMBER('Форма 1'!$AI299),ROUND('Форма 1'!$I299*VLOOKUP('Форма 1'!$G299,'Предельники 2022'!$B$4:$X$28,'Форма 1'!$AI$7,0),2),"")</f>
        <v/>
      </c>
      <c r="Q299" s="53" t="str">
        <f>IF(ISNUMBER('Форма 1'!$AJ299),ROUND('Форма 1'!$I299*VLOOKUP('Форма 1'!$G299,'Предельники 2022'!$B$4:$X$28,'Форма 1'!$AJ$7,0),2),"")</f>
        <v/>
      </c>
      <c r="R299" s="53" t="str">
        <f>IF(ISNUMBER('Форма 1'!AK299),ROUND('Форма 1'!$I299*VLOOKUP('Форма 1'!$G299,'Предельники 2022'!$B$4:$X$28,'Форма 1'!AK$7),2),"")</f>
        <v/>
      </c>
      <c r="S299" s="55" t="str">
        <f t="shared" si="37"/>
        <v/>
      </c>
      <c r="T299" s="55" t="str">
        <f>IF(ISNUMBER('Форма 1'!AL299),INDEX('Предельники 2022'!$C$4:$X$28,MATCH('Форма 1'!$H299,'Предельники 2022'!$B$4:$B$28,0),MATCH(T$5,'Предельники 2022'!$C$3:$X$3,0)),"")</f>
        <v/>
      </c>
      <c r="U299" s="55" t="str">
        <f>IF(ISNUMBER('Форма 1'!AM299),INDEX('Предельники 2022'!$C$4:$X$28,MATCH('Форма 1'!$H299,'Предельники 2022'!$B$4:$B$28,0),MATCH(U$5,'Предельники 2022'!$C$3:$X$3,0)),"")</f>
        <v/>
      </c>
      <c r="V299" s="55" t="str">
        <f>IF(ISNUMBER('Форма 1'!AN299),INDEX('Предельники 2022'!$C$4:$X$28,MATCH('Форма 1'!$H299,'Предельники 2022'!$B$4:$B$28,0),MATCH(V$5,'Предельники 2022'!$C$3:$X$3,0)),"")</f>
        <v/>
      </c>
      <c r="W299" s="55" t="str">
        <f>IF(ISNUMBER('Форма 1'!AO299),INDEX('Предельники 2022'!$C$4:$X$28,MATCH('Форма 1'!$H299,'Предельники 2022'!$B$4:$B$28,0),MATCH(W$5,'Предельники 2022'!$C$3:$X$3,0)),"")</f>
        <v/>
      </c>
      <c r="X299" s="53" t="str">
        <f>IF(ISNUMBER('Форма 1'!AP299),ROUND('Форма 1'!$I299*VLOOKUP('Форма 1'!$G299,'Предельники 2022'!$B$4:$X$28,'Форма 1'!AP$7),2),"")</f>
        <v/>
      </c>
      <c r="Y299" s="53" t="str">
        <f>IF(ISNUMBER('Форма 1'!AQ299),ROUND('Форма 1'!$I299*VLOOKUP('Форма 1'!$G299,'Предельники 2022'!$B$4:$X$28,'Форма 1'!AQ$7),2),"")</f>
        <v/>
      </c>
      <c r="Z299" s="53" t="str">
        <f>IF(ISNUMBER('Форма 1'!AR299),ROUND('Форма 1'!$I299*VLOOKUP('Форма 1'!$G299,'Предельники 2022'!$B$4:$X$28,'Форма 1'!AR$7),2),"")</f>
        <v/>
      </c>
      <c r="AA299" s="55"/>
    </row>
    <row r="300" spans="1:27" x14ac:dyDescent="0.25">
      <c r="A300" s="52">
        <f t="shared" si="39"/>
        <v>43</v>
      </c>
      <c r="B300" s="94" t="str">
        <f>IF(ISBLANK('Форма 1'!B300),"",'Форма 1'!B300)</f>
        <v>город Пермь</v>
      </c>
      <c r="C300" s="161" t="str">
        <f>IF(ISBLANK('Форма 1'!C300),"",'Форма 1'!C300)</f>
        <v>г. Пермь, ул. Вижайская, д. 23</v>
      </c>
      <c r="D300" s="51">
        <f>IF(ISBLANK(C300),"Введите адрес",IF(C300='Форма 1'!C300,SUM(E300:K300,M300:S300,X300:AA300),"Ошибка в адресе!"))</f>
        <v>1068116.05</v>
      </c>
      <c r="E300" s="53" t="str">
        <f>IF(ISNUMBER('Форма 1'!X300),ROUND('Форма 1'!$I300*VLOOKUP('Форма 1'!$G300,'Предельники 2022'!$B$4:$X$28,'Форма 1'!X$7),2),"")</f>
        <v/>
      </c>
      <c r="F300" s="53" t="str">
        <f>IF(ISNUMBER('Форма 1'!Y300),ROUND('Форма 1'!$I300*VLOOKUP('Форма 1'!$G300,'Предельники 2022'!$B$4:$X$28,'Форма 1'!Y$7),2),"")</f>
        <v/>
      </c>
      <c r="G300" s="53" t="str">
        <f>IF(ISNUMBER('Форма 1'!Z300),ROUND('Форма 1'!$I300*VLOOKUP('Форма 1'!$G300,'Предельники 2022'!$B$4:$X$28,'Форма 1'!Z$7),2),"")</f>
        <v/>
      </c>
      <c r="H300" s="53">
        <f>IF(ISNUMBER('Форма 1'!AA300),ROUND('Форма 1'!$I300*VLOOKUP('Форма 1'!$G300,'Предельники 2022'!$B$4:$X$28,'Форма 1'!AA$7),2),"")</f>
        <v>1068116.05</v>
      </c>
      <c r="I300" s="53" t="str">
        <f>IF(ISNUMBER('Форма 1'!AB300),ROUND('Форма 1'!$I300*VLOOKUP('Форма 1'!$G300,'Предельники 2022'!$B$4:$X$28,'Форма 1'!AB$7),2),"")</f>
        <v/>
      </c>
      <c r="J300" s="53" t="str">
        <f>IF(ISNUMBER('Форма 1'!AC300),ROUND('Форма 1'!$I300*VLOOKUP('Форма 1'!$G300,'Предельники 2022'!$B$4:$X$28,'Форма 1'!AC$7),2),"")</f>
        <v/>
      </c>
      <c r="K300" s="53" t="str">
        <f>IF(ISNUMBER('Форма 1'!AD300),ROUND('Форма 1'!$I300*VLOOKUP('Форма 1'!$G300,'Предельники 2022'!$B$4:$X$28,'Форма 1'!AD$7),2),"")</f>
        <v/>
      </c>
      <c r="L300" s="54" t="str">
        <f>IF(ISBLANK('Форма 1'!AE300),"",'Форма 1'!AE300)</f>
        <v/>
      </c>
      <c r="M300" s="55" t="str">
        <f>IF(ISBLANK('Форма 1'!AF300),"",'Форма 1'!AF300)</f>
        <v/>
      </c>
      <c r="N300" s="53" t="str">
        <f>IF(ISNUMBER('Форма 1'!AG300),ROUND('Форма 1'!$I300*VLOOKUP('Форма 1'!$G300,'Предельники 2022'!$B$4:$X$28,'Форма 1'!AG$7),2),"")</f>
        <v/>
      </c>
      <c r="O300" s="53" t="str">
        <f>IF(ISNUMBER('Форма 1'!$AH300),ROUND('Форма 1'!$I300*VLOOKUP('Форма 1'!$G300,'Предельники 2022'!$B$4:$X$28,'Форма 1'!$AH$7,0),2),"")</f>
        <v/>
      </c>
      <c r="P300" s="53" t="str">
        <f>IF(ISNUMBER('Форма 1'!$AI300),ROUND('Форма 1'!$I300*VLOOKUP('Форма 1'!$G300,'Предельники 2022'!$B$4:$X$28,'Форма 1'!$AI$7,0),2),"")</f>
        <v/>
      </c>
      <c r="Q300" s="53" t="str">
        <f>IF(ISNUMBER('Форма 1'!$AJ300),ROUND('Форма 1'!$I300*VLOOKUP('Форма 1'!$G300,'Предельники 2022'!$B$4:$X$28,'Форма 1'!$AJ$7,0),2),"")</f>
        <v/>
      </c>
      <c r="R300" s="53" t="str">
        <f>IF(ISNUMBER('Форма 1'!AK300),ROUND('Форма 1'!$I300*VLOOKUP('Форма 1'!$G300,'Предельники 2022'!$B$4:$X$28,'Форма 1'!AK$7),2),"")</f>
        <v/>
      </c>
      <c r="S300" s="55" t="str">
        <f t="shared" si="37"/>
        <v/>
      </c>
      <c r="T300" s="55" t="str">
        <f>IF(ISNUMBER('Форма 1'!AL300),INDEX('Предельники 2022'!$C$4:$X$28,MATCH('Форма 1'!$H300,'Предельники 2022'!$B$4:$B$28,0),MATCH(T$5,'Предельники 2022'!$C$3:$X$3,0)),"")</f>
        <v/>
      </c>
      <c r="U300" s="55" t="str">
        <f>IF(ISNUMBER('Форма 1'!AM300),INDEX('Предельники 2022'!$C$4:$X$28,MATCH('Форма 1'!$H300,'Предельники 2022'!$B$4:$B$28,0),MATCH(U$5,'Предельники 2022'!$C$3:$X$3,0)),"")</f>
        <v/>
      </c>
      <c r="V300" s="55" t="str">
        <f>IF(ISNUMBER('Форма 1'!AN300),INDEX('Предельники 2022'!$C$4:$X$28,MATCH('Форма 1'!$H300,'Предельники 2022'!$B$4:$B$28,0),MATCH(V$5,'Предельники 2022'!$C$3:$X$3,0)),"")</f>
        <v/>
      </c>
      <c r="W300" s="55" t="str">
        <f>IF(ISNUMBER('Форма 1'!AO300),INDEX('Предельники 2022'!$C$4:$X$28,MATCH('Форма 1'!$H300,'Предельники 2022'!$B$4:$B$28,0),MATCH(W$5,'Предельники 2022'!$C$3:$X$3,0)),"")</f>
        <v/>
      </c>
      <c r="X300" s="53" t="str">
        <f>IF(ISNUMBER('Форма 1'!AP300),ROUND('Форма 1'!$I300*VLOOKUP('Форма 1'!$G300,'Предельники 2022'!$B$4:$X$28,'Форма 1'!AP$7),2),"")</f>
        <v/>
      </c>
      <c r="Y300" s="53" t="str">
        <f>IF(ISNUMBER('Форма 1'!AQ300),ROUND('Форма 1'!$I300*VLOOKUP('Форма 1'!$G300,'Предельники 2022'!$B$4:$X$28,'Форма 1'!AQ$7),2),"")</f>
        <v/>
      </c>
      <c r="Z300" s="53" t="str">
        <f>IF(ISNUMBER('Форма 1'!AR300),ROUND('Форма 1'!$I300*VLOOKUP('Форма 1'!$G300,'Предельники 2022'!$B$4:$X$28,'Форма 1'!AR$7),2),"")</f>
        <v/>
      </c>
      <c r="AA300" s="55"/>
    </row>
    <row r="301" spans="1:27" x14ac:dyDescent="0.25">
      <c r="A301" s="52">
        <f t="shared" si="39"/>
        <v>44</v>
      </c>
      <c r="B301" s="94" t="str">
        <f>IF(ISBLANK('Форма 1'!B301),"",'Форма 1'!B301)</f>
        <v>город Пермь</v>
      </c>
      <c r="C301" s="161" t="str">
        <f>IF(ISBLANK('Форма 1'!C301),"",'Форма 1'!C301)</f>
        <v>г. Пермь, ул. Вильвенская, д. 13</v>
      </c>
      <c r="D301" s="51">
        <f>IF(ISBLANK(C301),"Введите адрес",IF(C301='Форма 1'!C301,SUM(E301:K301,M301:S301,X301:AA301),"Ошибка в адресе!"))</f>
        <v>886222.6</v>
      </c>
      <c r="E301" s="53" t="str">
        <f>IF(ISNUMBER('Форма 1'!X301),ROUND('Форма 1'!$I301*VLOOKUP('Форма 1'!$G301,'Предельники 2022'!$B$4:$X$28,'Форма 1'!X$7),2),"")</f>
        <v/>
      </c>
      <c r="F301" s="53" t="str">
        <f>IF(ISNUMBER('Форма 1'!Y301),ROUND('Форма 1'!$I301*VLOOKUP('Форма 1'!$G301,'Предельники 2022'!$B$4:$X$28,'Форма 1'!Y$7),2),"")</f>
        <v/>
      </c>
      <c r="G301" s="53" t="str">
        <f>IF(ISNUMBER('Форма 1'!Z301),ROUND('Форма 1'!$I301*VLOOKUP('Форма 1'!$G301,'Предельники 2022'!$B$4:$X$28,'Форма 1'!Z$7),2),"")</f>
        <v/>
      </c>
      <c r="H301" s="53">
        <f>IF(ISNUMBER('Форма 1'!AA301),ROUND('Форма 1'!$I301*VLOOKUP('Форма 1'!$G301,'Предельники 2022'!$B$4:$X$28,'Форма 1'!AA$7),2),"")</f>
        <v>886222.6</v>
      </c>
      <c r="I301" s="53" t="str">
        <f>IF(ISNUMBER('Форма 1'!AB301),ROUND('Форма 1'!$I301*VLOOKUP('Форма 1'!$G301,'Предельники 2022'!$B$4:$X$28,'Форма 1'!AB$7),2),"")</f>
        <v/>
      </c>
      <c r="J301" s="53" t="str">
        <f>IF(ISNUMBER('Форма 1'!AC301),ROUND('Форма 1'!$I301*VLOOKUP('Форма 1'!$G301,'Предельники 2022'!$B$4:$X$28,'Форма 1'!AC$7),2),"")</f>
        <v/>
      </c>
      <c r="K301" s="53" t="str">
        <f>IF(ISNUMBER('Форма 1'!AD301),ROUND('Форма 1'!$I301*VLOOKUP('Форма 1'!$G301,'Предельники 2022'!$B$4:$X$28,'Форма 1'!AD$7),2),"")</f>
        <v/>
      </c>
      <c r="L301" s="54" t="str">
        <f>IF(ISBLANK('Форма 1'!AE301),"",'Форма 1'!AE301)</f>
        <v/>
      </c>
      <c r="M301" s="55" t="str">
        <f>IF(ISBLANK('Форма 1'!AF301),"",'Форма 1'!AF301)</f>
        <v/>
      </c>
      <c r="N301" s="53" t="str">
        <f>IF(ISNUMBER('Форма 1'!AG301),ROUND('Форма 1'!$I301*VLOOKUP('Форма 1'!$G301,'Предельники 2022'!$B$4:$X$28,'Форма 1'!AG$7),2),"")</f>
        <v/>
      </c>
      <c r="O301" s="53" t="str">
        <f>IF(ISNUMBER('Форма 1'!$AH301),ROUND('Форма 1'!$I301*VLOOKUP('Форма 1'!$G301,'Предельники 2022'!$B$4:$X$28,'Форма 1'!$AH$7,0),2),"")</f>
        <v/>
      </c>
      <c r="P301" s="53" t="str">
        <f>IF(ISNUMBER('Форма 1'!$AI301),ROUND('Форма 1'!$I301*VLOOKUP('Форма 1'!$G301,'Предельники 2022'!$B$4:$X$28,'Форма 1'!$AI$7,0),2),"")</f>
        <v/>
      </c>
      <c r="Q301" s="53" t="str">
        <f>IF(ISNUMBER('Форма 1'!$AJ301),ROUND('Форма 1'!$I301*VLOOKUP('Форма 1'!$G301,'Предельники 2022'!$B$4:$X$28,'Форма 1'!$AJ$7,0),2),"")</f>
        <v/>
      </c>
      <c r="R301" s="53" t="str">
        <f>IF(ISNUMBER('Форма 1'!AK301),ROUND('Форма 1'!$I301*VLOOKUP('Форма 1'!$G301,'Предельники 2022'!$B$4:$X$28,'Форма 1'!AK$7),2),"")</f>
        <v/>
      </c>
      <c r="S301" s="55" t="str">
        <f t="shared" si="37"/>
        <v/>
      </c>
      <c r="T301" s="55" t="str">
        <f>IF(ISNUMBER('Форма 1'!AL301),INDEX('Предельники 2022'!$C$4:$X$28,MATCH('Форма 1'!$H301,'Предельники 2022'!$B$4:$B$28,0),MATCH(T$5,'Предельники 2022'!$C$3:$X$3,0)),"")</f>
        <v/>
      </c>
      <c r="U301" s="55" t="str">
        <f>IF(ISNUMBER('Форма 1'!AM301),INDEX('Предельники 2022'!$C$4:$X$28,MATCH('Форма 1'!$H301,'Предельники 2022'!$B$4:$B$28,0),MATCH(U$5,'Предельники 2022'!$C$3:$X$3,0)),"")</f>
        <v/>
      </c>
      <c r="V301" s="55" t="str">
        <f>IF(ISNUMBER('Форма 1'!AN301),INDEX('Предельники 2022'!$C$4:$X$28,MATCH('Форма 1'!$H301,'Предельники 2022'!$B$4:$B$28,0),MATCH(V$5,'Предельники 2022'!$C$3:$X$3,0)),"")</f>
        <v/>
      </c>
      <c r="W301" s="55" t="str">
        <f>IF(ISNUMBER('Форма 1'!AO301),INDEX('Предельники 2022'!$C$4:$X$28,MATCH('Форма 1'!$H301,'Предельники 2022'!$B$4:$B$28,0),MATCH(W$5,'Предельники 2022'!$C$3:$X$3,0)),"")</f>
        <v/>
      </c>
      <c r="X301" s="53" t="str">
        <f>IF(ISNUMBER('Форма 1'!AP301),ROUND('Форма 1'!$I301*VLOOKUP('Форма 1'!$G301,'Предельники 2022'!$B$4:$X$28,'Форма 1'!AP$7),2),"")</f>
        <v/>
      </c>
      <c r="Y301" s="53" t="str">
        <f>IF(ISNUMBER('Форма 1'!AQ301),ROUND('Форма 1'!$I301*VLOOKUP('Форма 1'!$G301,'Предельники 2022'!$B$4:$X$28,'Форма 1'!AQ$7),2),"")</f>
        <v/>
      </c>
      <c r="Z301" s="53" t="str">
        <f>IF(ISNUMBER('Форма 1'!AR301),ROUND('Форма 1'!$I301*VLOOKUP('Форма 1'!$G301,'Предельники 2022'!$B$4:$X$28,'Форма 1'!AR$7),2),"")</f>
        <v/>
      </c>
      <c r="AA301" s="55"/>
    </row>
    <row r="302" spans="1:27" x14ac:dyDescent="0.25">
      <c r="A302" s="52">
        <f t="shared" si="39"/>
        <v>45</v>
      </c>
      <c r="B302" s="94" t="str">
        <f>IF(ISBLANK('Форма 1'!B302),"",'Форма 1'!B302)</f>
        <v>город Пермь</v>
      </c>
      <c r="C302" s="161" t="str">
        <f>IF(ISBLANK('Форма 1'!C302),"",'Форма 1'!C302)</f>
        <v>г. Пермь, ул. Вильямса, д. 53Б</v>
      </c>
      <c r="D302" s="51">
        <f>IF(ISBLANK(C302),"Введите адрес",IF(C302='Форма 1'!C302,SUM(E302:K302,M302:S302,X302:AA302),"Ошибка в адресе!"))</f>
        <v>13756902.539999999</v>
      </c>
      <c r="E302" s="53" t="str">
        <f>IF(ISNUMBER('Форма 1'!X302),ROUND('Форма 1'!$I302*VLOOKUP('Форма 1'!$G302,'Предельники 2022'!$B$4:$X$28,'Форма 1'!X$7),2),"")</f>
        <v/>
      </c>
      <c r="F302" s="53" t="str">
        <f>IF(ISNUMBER('Форма 1'!Y302),ROUND('Форма 1'!$I302*VLOOKUP('Форма 1'!$G302,'Предельники 2022'!$B$4:$X$28,'Форма 1'!Y$7),2),"")</f>
        <v/>
      </c>
      <c r="G302" s="53" t="str">
        <f>IF(ISNUMBER('Форма 1'!Z302),ROUND('Форма 1'!$I302*VLOOKUP('Форма 1'!$G302,'Предельники 2022'!$B$4:$X$28,'Форма 1'!Z$7),2),"")</f>
        <v/>
      </c>
      <c r="H302" s="53" t="str">
        <f>IF(ISNUMBER('Форма 1'!AA302),ROUND('Форма 1'!$I302*VLOOKUP('Форма 1'!$G302,'Предельники 2022'!$B$4:$X$28,'Форма 1'!AA$7),2),"")</f>
        <v/>
      </c>
      <c r="I302" s="53" t="str">
        <f>IF(ISNUMBER('Форма 1'!AB302),ROUND('Форма 1'!$I302*VLOOKUP('Форма 1'!$G302,'Предельники 2022'!$B$4:$X$28,'Форма 1'!AB$7),2),"")</f>
        <v/>
      </c>
      <c r="J302" s="53" t="str">
        <f>IF(ISNUMBER('Форма 1'!AC302),ROUND('Форма 1'!$I302*VLOOKUP('Форма 1'!$G302,'Предельники 2022'!$B$4:$X$28,'Форма 1'!AC$7),2),"")</f>
        <v/>
      </c>
      <c r="K302" s="53" t="str">
        <f>IF(ISNUMBER('Форма 1'!AD302),ROUND('Форма 1'!$I302*VLOOKUP('Форма 1'!$G302,'Предельники 2022'!$B$4:$X$28,'Форма 1'!AD$7),2),"")</f>
        <v/>
      </c>
      <c r="L302" s="54" t="str">
        <f>IF(ISBLANK('Форма 1'!AE302),"",'Форма 1'!AE302)</f>
        <v/>
      </c>
      <c r="M302" s="55" t="str">
        <f>IF(ISBLANK('Форма 1'!AF302),"",'Форма 1'!AF302)</f>
        <v/>
      </c>
      <c r="N302" s="53">
        <f>IF(ISNUMBER('Форма 1'!AG302),ROUND('Форма 1'!$I302*VLOOKUP('Форма 1'!$G302,'Предельники 2022'!$B$4:$X$28,'Форма 1'!AG$7),2),"")</f>
        <v>13756902.539999999</v>
      </c>
      <c r="O302" s="53" t="str">
        <f>IF(ISNUMBER('Форма 1'!$AH302),ROUND('Форма 1'!$I302*VLOOKUP('Форма 1'!$G302,'Предельники 2022'!$B$4:$X$28,'Форма 1'!$AH$7,0),2),"")</f>
        <v/>
      </c>
      <c r="P302" s="53" t="str">
        <f>IF(ISNUMBER('Форма 1'!$AI302),ROUND('Форма 1'!$I302*VLOOKUP('Форма 1'!$G302,'Предельники 2022'!$B$4:$X$28,'Форма 1'!$AI$7,0),2),"")</f>
        <v/>
      </c>
      <c r="Q302" s="53" t="str">
        <f>IF(ISNUMBER('Форма 1'!$AJ302),ROUND('Форма 1'!$I302*VLOOKUP('Форма 1'!$G302,'Предельники 2022'!$B$4:$X$28,'Форма 1'!$AJ$7,0),2),"")</f>
        <v/>
      </c>
      <c r="R302" s="53" t="str">
        <f>IF(ISNUMBER('Форма 1'!AK302),ROUND('Форма 1'!$I302*VLOOKUP('Форма 1'!$G302,'Предельники 2022'!$B$4:$X$28,'Форма 1'!AK$7),2),"")</f>
        <v/>
      </c>
      <c r="S302" s="55" t="str">
        <f t="shared" si="37"/>
        <v/>
      </c>
      <c r="T302" s="55" t="str">
        <f>IF(ISNUMBER('Форма 1'!AL302),INDEX('Предельники 2022'!$C$4:$X$28,MATCH('Форма 1'!$H302,'Предельники 2022'!$B$4:$B$28,0),MATCH(T$5,'Предельники 2022'!$C$3:$X$3,0)),"")</f>
        <v/>
      </c>
      <c r="U302" s="55" t="str">
        <f>IF(ISNUMBER('Форма 1'!AM302),INDEX('Предельники 2022'!$C$4:$X$28,MATCH('Форма 1'!$H302,'Предельники 2022'!$B$4:$B$28,0),MATCH(U$5,'Предельники 2022'!$C$3:$X$3,0)),"")</f>
        <v/>
      </c>
      <c r="V302" s="55" t="str">
        <f>IF(ISNUMBER('Форма 1'!AN302),INDEX('Предельники 2022'!$C$4:$X$28,MATCH('Форма 1'!$H302,'Предельники 2022'!$B$4:$B$28,0),MATCH(V$5,'Предельники 2022'!$C$3:$X$3,0)),"")</f>
        <v/>
      </c>
      <c r="W302" s="55" t="str">
        <f>IF(ISNUMBER('Форма 1'!AO302),INDEX('Предельники 2022'!$C$4:$X$28,MATCH('Форма 1'!$H302,'Предельники 2022'!$B$4:$B$28,0),MATCH(W$5,'Предельники 2022'!$C$3:$X$3,0)),"")</f>
        <v/>
      </c>
      <c r="X302" s="53" t="str">
        <f>IF(ISNUMBER('Форма 1'!AP302),ROUND('Форма 1'!$I302*VLOOKUP('Форма 1'!$G302,'Предельники 2022'!$B$4:$X$28,'Форма 1'!AP$7),2),"")</f>
        <v/>
      </c>
      <c r="Y302" s="53" t="str">
        <f>IF(ISNUMBER('Форма 1'!AQ302),ROUND('Форма 1'!$I302*VLOOKUP('Форма 1'!$G302,'Предельники 2022'!$B$4:$X$28,'Форма 1'!AQ$7),2),"")</f>
        <v/>
      </c>
      <c r="Z302" s="53" t="str">
        <f>IF(ISNUMBER('Форма 1'!AR302),ROUND('Форма 1'!$I302*VLOOKUP('Форма 1'!$G302,'Предельники 2022'!$B$4:$X$28,'Форма 1'!AR$7),2),"")</f>
        <v/>
      </c>
      <c r="AA302" s="55"/>
    </row>
    <row r="303" spans="1:27" x14ac:dyDescent="0.25">
      <c r="A303" s="52">
        <f t="shared" si="39"/>
        <v>46</v>
      </c>
      <c r="B303" s="94" t="str">
        <f>IF(ISBLANK('Форма 1'!B303),"",'Форма 1'!B303)</f>
        <v>город Пермь</v>
      </c>
      <c r="C303" s="161" t="str">
        <f>IF(ISBLANK('Форма 1'!C303),"",'Форма 1'!C303)</f>
        <v>г. Пермь, ул. Воронежская, д. 17А</v>
      </c>
      <c r="D303" s="51">
        <f>IF(ISBLANK(C303),"Введите адрес",IF(C303='Форма 1'!C303,SUM(E303:K303,M303:S303,X303:AA303),"Ошибка в адресе!"))</f>
        <v>22065337.780000001</v>
      </c>
      <c r="E303" s="53" t="str">
        <f>IF(ISNUMBER('Форма 1'!X303),ROUND('Форма 1'!$I303*VLOOKUP('Форма 1'!$G303,'Предельники 2022'!$B$4:$X$28,'Форма 1'!X$7),2),"")</f>
        <v/>
      </c>
      <c r="F303" s="53" t="str">
        <f>IF(ISNUMBER('Форма 1'!Y303),ROUND('Форма 1'!$I303*VLOOKUP('Форма 1'!$G303,'Предельники 2022'!$B$4:$X$28,'Форма 1'!Y$7),2),"")</f>
        <v/>
      </c>
      <c r="G303" s="53" t="str">
        <f>IF(ISNUMBER('Форма 1'!Z303),ROUND('Форма 1'!$I303*VLOOKUP('Форма 1'!$G303,'Предельники 2022'!$B$4:$X$28,'Форма 1'!Z$7),2),"")</f>
        <v/>
      </c>
      <c r="H303" s="53" t="str">
        <f>IF(ISNUMBER('Форма 1'!AA303),ROUND('Форма 1'!$I303*VLOOKUP('Форма 1'!$G303,'Предельники 2022'!$B$4:$X$28,'Форма 1'!AA$7),2),"")</f>
        <v/>
      </c>
      <c r="I303" s="53" t="str">
        <f>IF(ISNUMBER('Форма 1'!AB303),ROUND('Форма 1'!$I303*VLOOKUP('Форма 1'!$G303,'Предельники 2022'!$B$4:$X$28,'Форма 1'!AB$7),2),"")</f>
        <v/>
      </c>
      <c r="J303" s="53" t="str">
        <f>IF(ISNUMBER('Форма 1'!AC303),ROUND('Форма 1'!$I303*VLOOKUP('Форма 1'!$G303,'Предельники 2022'!$B$4:$X$28,'Форма 1'!AC$7),2),"")</f>
        <v/>
      </c>
      <c r="K303" s="53" t="str">
        <f>IF(ISNUMBER('Форма 1'!AD303),ROUND('Форма 1'!$I303*VLOOKUP('Форма 1'!$G303,'Предельники 2022'!$B$4:$X$28,'Форма 1'!AD$7),2),"")</f>
        <v/>
      </c>
      <c r="L303" s="54" t="str">
        <f>IF(ISBLANK('Форма 1'!AE303),"",'Форма 1'!AE303)</f>
        <v/>
      </c>
      <c r="M303" s="55" t="str">
        <f>IF(ISBLANK('Форма 1'!AF303),"",'Форма 1'!AF303)</f>
        <v/>
      </c>
      <c r="N303" s="53" t="str">
        <f>IF(ISNUMBER('Форма 1'!AG303),ROUND('Форма 1'!$I303*VLOOKUP('Форма 1'!$G303,'Предельники 2022'!$B$4:$X$28,'Форма 1'!AG$7),2),"")</f>
        <v/>
      </c>
      <c r="O303" s="53">
        <f>IF(ISNUMBER('Форма 1'!$AH303),ROUND('Форма 1'!$I303*VLOOKUP('Форма 1'!$G303,'Предельники 2022'!$B$4:$X$28,'Форма 1'!$AH$7,0),2),"")</f>
        <v>22065337.780000001</v>
      </c>
      <c r="P303" s="53" t="str">
        <f>IF(ISNUMBER('Форма 1'!$AI303),ROUND('Форма 1'!$I303*VLOOKUP('Форма 1'!$G303,'Предельники 2022'!$B$4:$X$28,'Форма 1'!$AI$7,0),2),"")</f>
        <v/>
      </c>
      <c r="Q303" s="53" t="str">
        <f>IF(ISNUMBER('Форма 1'!$AJ303),ROUND('Форма 1'!$I303*VLOOKUP('Форма 1'!$G303,'Предельники 2022'!$B$4:$X$28,'Форма 1'!$AJ$7,0),2),"")</f>
        <v/>
      </c>
      <c r="R303" s="53" t="str">
        <f>IF(ISNUMBER('Форма 1'!AK303),ROUND('Форма 1'!$I303*VLOOKUP('Форма 1'!$G303,'Предельники 2022'!$B$4:$X$28,'Форма 1'!AK$7),2),"")</f>
        <v/>
      </c>
      <c r="S303" s="55" t="str">
        <f t="shared" si="37"/>
        <v/>
      </c>
      <c r="T303" s="55" t="str">
        <f>IF(ISNUMBER('Форма 1'!AL303),INDEX('Предельники 2022'!$C$4:$X$28,MATCH('Форма 1'!$H303,'Предельники 2022'!$B$4:$B$28,0),MATCH(T$5,'Предельники 2022'!$C$3:$X$3,0)),"")</f>
        <v/>
      </c>
      <c r="U303" s="55" t="str">
        <f>IF(ISNUMBER('Форма 1'!AM303),INDEX('Предельники 2022'!$C$4:$X$28,MATCH('Форма 1'!$H303,'Предельники 2022'!$B$4:$B$28,0),MATCH(U$5,'Предельники 2022'!$C$3:$X$3,0)),"")</f>
        <v/>
      </c>
      <c r="V303" s="55" t="str">
        <f>IF(ISNUMBER('Форма 1'!AN303),INDEX('Предельники 2022'!$C$4:$X$28,MATCH('Форма 1'!$H303,'Предельники 2022'!$B$4:$B$28,0),MATCH(V$5,'Предельники 2022'!$C$3:$X$3,0)),"")</f>
        <v/>
      </c>
      <c r="W303" s="55" t="str">
        <f>IF(ISNUMBER('Форма 1'!AO303),INDEX('Предельники 2022'!$C$4:$X$28,MATCH('Форма 1'!$H303,'Предельники 2022'!$B$4:$B$28,0),MATCH(W$5,'Предельники 2022'!$C$3:$X$3,0)),"")</f>
        <v/>
      </c>
      <c r="X303" s="53" t="str">
        <f>IF(ISNUMBER('Форма 1'!AP303),ROUND('Форма 1'!$I303*VLOOKUP('Форма 1'!$G303,'Предельники 2022'!$B$4:$X$28,'Форма 1'!AP$7),2),"")</f>
        <v/>
      </c>
      <c r="Y303" s="53" t="str">
        <f>IF(ISNUMBER('Форма 1'!AQ303),ROUND('Форма 1'!$I303*VLOOKUP('Форма 1'!$G303,'Предельники 2022'!$B$4:$X$28,'Форма 1'!AQ$7),2),"")</f>
        <v/>
      </c>
      <c r="Z303" s="53" t="str">
        <f>IF(ISNUMBER('Форма 1'!AR303),ROUND('Форма 1'!$I303*VLOOKUP('Форма 1'!$G303,'Предельники 2022'!$B$4:$X$28,'Форма 1'!AR$7),2),"")</f>
        <v/>
      </c>
      <c r="AA303" s="55"/>
    </row>
    <row r="304" spans="1:27" x14ac:dyDescent="0.25">
      <c r="A304" s="52">
        <f t="shared" si="39"/>
        <v>47</v>
      </c>
      <c r="B304" s="94" t="str">
        <f>IF(ISBLANK('Форма 1'!B304),"",'Форма 1'!B304)</f>
        <v>город Пермь</v>
      </c>
      <c r="C304" s="161" t="str">
        <f>IF(ISBLANK('Форма 1'!C304),"",'Форма 1'!C304)</f>
        <v>г. Пермь, ул. Воронежская, д. 19</v>
      </c>
      <c r="D304" s="51">
        <f>IF(ISBLANK(C304),"Введите адрес",IF(C304='Форма 1'!C304,SUM(E304:K304,M304:S304,X304:AA304),"Ошибка в адресе!"))</f>
        <v>1583927.16</v>
      </c>
      <c r="E304" s="53">
        <f>IF(ISNUMBER('Форма 1'!X304),ROUND('Форма 1'!$I304*VLOOKUP('Форма 1'!$G304,'Предельники 2022'!$B$4:$X$28,'Форма 1'!X$7),2),"")</f>
        <v>1583927.16</v>
      </c>
      <c r="F304" s="53" t="str">
        <f>IF(ISNUMBER('Форма 1'!Y304),ROUND('Форма 1'!$I304*VLOOKUP('Форма 1'!$G304,'Предельники 2022'!$B$4:$X$28,'Форма 1'!Y$7),2),"")</f>
        <v/>
      </c>
      <c r="G304" s="53" t="str">
        <f>IF(ISNUMBER('Форма 1'!Z304),ROUND('Форма 1'!$I304*VLOOKUP('Форма 1'!$G304,'Предельники 2022'!$B$4:$X$28,'Форма 1'!Z$7),2),"")</f>
        <v/>
      </c>
      <c r="H304" s="53" t="str">
        <f>IF(ISNUMBER('Форма 1'!AA304),ROUND('Форма 1'!$I304*VLOOKUP('Форма 1'!$G304,'Предельники 2022'!$B$4:$X$28,'Форма 1'!AA$7),2),"")</f>
        <v/>
      </c>
      <c r="I304" s="53" t="str">
        <f>IF(ISNUMBER('Форма 1'!AB304),ROUND('Форма 1'!$I304*VLOOKUP('Форма 1'!$G304,'Предельники 2022'!$B$4:$X$28,'Форма 1'!AB$7),2),"")</f>
        <v/>
      </c>
      <c r="J304" s="53" t="str">
        <f>IF(ISNUMBER('Форма 1'!AC304),ROUND('Форма 1'!$I304*VLOOKUP('Форма 1'!$G304,'Предельники 2022'!$B$4:$X$28,'Форма 1'!AC$7),2),"")</f>
        <v/>
      </c>
      <c r="K304" s="53" t="str">
        <f>IF(ISNUMBER('Форма 1'!AD304),ROUND('Форма 1'!$I304*VLOOKUP('Форма 1'!$G304,'Предельники 2022'!$B$4:$X$28,'Форма 1'!AD$7),2),"")</f>
        <v/>
      </c>
      <c r="L304" s="54" t="str">
        <f>IF(ISBLANK('Форма 1'!AE304),"",'Форма 1'!AE304)</f>
        <v/>
      </c>
      <c r="M304" s="55" t="str">
        <f>IF(ISBLANK('Форма 1'!AF304),"",'Форма 1'!AF304)</f>
        <v/>
      </c>
      <c r="N304" s="53" t="str">
        <f>IF(ISNUMBER('Форма 1'!AG304),ROUND('Форма 1'!$I304*VLOOKUP('Форма 1'!$G304,'Предельники 2022'!$B$4:$X$28,'Форма 1'!AG$7),2),"")</f>
        <v/>
      </c>
      <c r="O304" s="53" t="str">
        <f>IF(ISNUMBER('Форма 1'!$AH304),ROUND('Форма 1'!$I304*VLOOKUP('Форма 1'!$G304,'Предельники 2022'!$B$4:$X$28,'Форма 1'!$AH$7,0),2),"")</f>
        <v/>
      </c>
      <c r="P304" s="53" t="str">
        <f>IF(ISNUMBER('Форма 1'!$AI304),ROUND('Форма 1'!$I304*VLOOKUP('Форма 1'!$G304,'Предельники 2022'!$B$4:$X$28,'Форма 1'!$AI$7,0),2),"")</f>
        <v/>
      </c>
      <c r="Q304" s="53" t="str">
        <f>IF(ISNUMBER('Форма 1'!$AJ304),ROUND('Форма 1'!$I304*VLOOKUP('Форма 1'!$G304,'Предельники 2022'!$B$4:$X$28,'Форма 1'!$AJ$7,0),2),"")</f>
        <v/>
      </c>
      <c r="R304" s="53" t="str">
        <f>IF(ISNUMBER('Форма 1'!AK304),ROUND('Форма 1'!$I304*VLOOKUP('Форма 1'!$G304,'Предельники 2022'!$B$4:$X$28,'Форма 1'!AK$7),2),"")</f>
        <v/>
      </c>
      <c r="S304" s="55" t="str">
        <f t="shared" si="37"/>
        <v/>
      </c>
      <c r="T304" s="55" t="str">
        <f>IF(ISNUMBER('Форма 1'!AL304),INDEX('Предельники 2022'!$C$4:$X$28,MATCH('Форма 1'!$H304,'Предельники 2022'!$B$4:$B$28,0),MATCH(T$5,'Предельники 2022'!$C$3:$X$3,0)),"")</f>
        <v/>
      </c>
      <c r="U304" s="55" t="str">
        <f>IF(ISNUMBER('Форма 1'!AM304),INDEX('Предельники 2022'!$C$4:$X$28,MATCH('Форма 1'!$H304,'Предельники 2022'!$B$4:$B$28,0),MATCH(U$5,'Предельники 2022'!$C$3:$X$3,0)),"")</f>
        <v/>
      </c>
      <c r="V304" s="55" t="str">
        <f>IF(ISNUMBER('Форма 1'!AN304),INDEX('Предельники 2022'!$C$4:$X$28,MATCH('Форма 1'!$H304,'Предельники 2022'!$B$4:$B$28,0),MATCH(V$5,'Предельники 2022'!$C$3:$X$3,0)),"")</f>
        <v/>
      </c>
      <c r="W304" s="55" t="str">
        <f>IF(ISNUMBER('Форма 1'!AO304),INDEX('Предельники 2022'!$C$4:$X$28,MATCH('Форма 1'!$H304,'Предельники 2022'!$B$4:$B$28,0),MATCH(W$5,'Предельники 2022'!$C$3:$X$3,0)),"")</f>
        <v/>
      </c>
      <c r="X304" s="53" t="str">
        <f>IF(ISNUMBER('Форма 1'!AP304),ROUND('Форма 1'!$I304*VLOOKUP('Форма 1'!$G304,'Предельники 2022'!$B$4:$X$28,'Форма 1'!AP$7),2),"")</f>
        <v/>
      </c>
      <c r="Y304" s="53" t="str">
        <f>IF(ISNUMBER('Форма 1'!AQ304),ROUND('Форма 1'!$I304*VLOOKUP('Форма 1'!$G304,'Предельники 2022'!$B$4:$X$28,'Форма 1'!AQ$7),2),"")</f>
        <v/>
      </c>
      <c r="Z304" s="53" t="str">
        <f>IF(ISNUMBER('Форма 1'!AR304),ROUND('Форма 1'!$I304*VLOOKUP('Форма 1'!$G304,'Предельники 2022'!$B$4:$X$28,'Форма 1'!AR$7),2),"")</f>
        <v/>
      </c>
      <c r="AA304" s="55"/>
    </row>
    <row r="305" spans="1:27" x14ac:dyDescent="0.25">
      <c r="A305" s="52">
        <f t="shared" si="39"/>
        <v>48</v>
      </c>
      <c r="B305" s="94" t="str">
        <f>IF(ISBLANK('Форма 1'!B305),"",'Форма 1'!B305)</f>
        <v>город Пермь</v>
      </c>
      <c r="C305" s="161" t="str">
        <f>IF(ISBLANK('Форма 1'!C305),"",'Форма 1'!C305)</f>
        <v>г. Пермь, ул. Газеты Звезда, д. 14</v>
      </c>
      <c r="D305" s="51">
        <f>IF(ISBLANK(C305),"Введите адрес",IF(C305='Форма 1'!C305,SUM(E305:K305,M305:S305,X305:AA305),"Ошибка в адресе!"))</f>
        <v>5046575.8800000008</v>
      </c>
      <c r="E305" s="53">
        <f>IF(ISNUMBER('Форма 1'!X305),ROUND('Форма 1'!$I305*VLOOKUP('Форма 1'!$G305,'Предельники 2022'!$B$4:$X$28,'Форма 1'!X$7),2),"")</f>
        <v>2689709.2</v>
      </c>
      <c r="F305" s="53" t="str">
        <f>IF(ISNUMBER('Форма 1'!Y305),ROUND('Форма 1'!$I305*VLOOKUP('Форма 1'!$G305,'Предельники 2022'!$B$4:$X$28,'Форма 1'!Y$7),2),"")</f>
        <v/>
      </c>
      <c r="G305" s="53" t="str">
        <f>IF(ISNUMBER('Форма 1'!Z305),ROUND('Форма 1'!$I305*VLOOKUP('Форма 1'!$G305,'Предельники 2022'!$B$4:$X$28,'Форма 1'!Z$7),2),"")</f>
        <v/>
      </c>
      <c r="H305" s="53" t="str">
        <f>IF(ISNUMBER('Форма 1'!AA305),ROUND('Форма 1'!$I305*VLOOKUP('Форма 1'!$G305,'Предельники 2022'!$B$4:$X$28,'Форма 1'!AA$7),2),"")</f>
        <v/>
      </c>
      <c r="I305" s="53" t="str">
        <f>IF(ISNUMBER('Форма 1'!AB305),ROUND('Форма 1'!$I305*VLOOKUP('Форма 1'!$G305,'Предельники 2022'!$B$4:$X$28,'Форма 1'!AB$7),2),"")</f>
        <v/>
      </c>
      <c r="J305" s="53">
        <f>IF(ISNUMBER('Форма 1'!AC305),ROUND('Форма 1'!$I305*VLOOKUP('Форма 1'!$G305,'Предельники 2022'!$B$4:$X$28,'Форма 1'!AC$7),2),"")</f>
        <v>2356866.6800000002</v>
      </c>
      <c r="K305" s="53" t="str">
        <f>IF(ISNUMBER('Форма 1'!AD305),ROUND('Форма 1'!$I305*VLOOKUP('Форма 1'!$G305,'Предельники 2022'!$B$4:$X$28,'Форма 1'!AD$7),2),"")</f>
        <v/>
      </c>
      <c r="L305" s="54" t="str">
        <f>IF(ISBLANK('Форма 1'!AE305),"",'Форма 1'!AE305)</f>
        <v/>
      </c>
      <c r="M305" s="55" t="str">
        <f>IF(ISBLANK('Форма 1'!AF305),"",'Форма 1'!AF305)</f>
        <v/>
      </c>
      <c r="N305" s="53" t="str">
        <f>IF(ISNUMBER('Форма 1'!AG305),ROUND('Форма 1'!$I305*VLOOKUP('Форма 1'!$G305,'Предельники 2022'!$B$4:$X$28,'Форма 1'!AG$7),2),"")</f>
        <v/>
      </c>
      <c r="O305" s="53" t="str">
        <f>IF(ISNUMBER('Форма 1'!$AH305),ROUND('Форма 1'!$I305*VLOOKUP('Форма 1'!$G305,'Предельники 2022'!$B$4:$X$28,'Форма 1'!$AH$7,0),2),"")</f>
        <v/>
      </c>
      <c r="P305" s="53" t="str">
        <f>IF(ISNUMBER('Форма 1'!$AI305),ROUND('Форма 1'!$I305*VLOOKUP('Форма 1'!$G305,'Предельники 2022'!$B$4:$X$28,'Форма 1'!$AI$7,0),2),"")</f>
        <v/>
      </c>
      <c r="Q305" s="53" t="str">
        <f>IF(ISNUMBER('Форма 1'!$AJ305),ROUND('Форма 1'!$I305*VLOOKUP('Форма 1'!$G305,'Предельники 2022'!$B$4:$X$28,'Форма 1'!$AJ$7,0),2),"")</f>
        <v/>
      </c>
      <c r="R305" s="53" t="str">
        <f>IF(ISNUMBER('Форма 1'!AK305),ROUND('Форма 1'!$I305*VLOOKUP('Форма 1'!$G305,'Предельники 2022'!$B$4:$X$28,'Форма 1'!AK$7),2),"")</f>
        <v/>
      </c>
      <c r="S305" s="55" t="str">
        <f t="shared" si="37"/>
        <v/>
      </c>
      <c r="T305" s="55" t="str">
        <f>IF(ISNUMBER('Форма 1'!AL305),INDEX('Предельники 2022'!$C$4:$X$28,MATCH('Форма 1'!$H305,'Предельники 2022'!$B$4:$B$28,0),MATCH(T$5,'Предельники 2022'!$C$3:$X$3,0)),"")</f>
        <v/>
      </c>
      <c r="U305" s="55" t="str">
        <f>IF(ISNUMBER('Форма 1'!AM305),INDEX('Предельники 2022'!$C$4:$X$28,MATCH('Форма 1'!$H305,'Предельники 2022'!$B$4:$B$28,0),MATCH(U$5,'Предельники 2022'!$C$3:$X$3,0)),"")</f>
        <v/>
      </c>
      <c r="V305" s="55" t="str">
        <f>IF(ISNUMBER('Форма 1'!AN305),INDEX('Предельники 2022'!$C$4:$X$28,MATCH('Форма 1'!$H305,'Предельники 2022'!$B$4:$B$28,0),MATCH(V$5,'Предельники 2022'!$C$3:$X$3,0)),"")</f>
        <v/>
      </c>
      <c r="W305" s="55" t="str">
        <f>IF(ISNUMBER('Форма 1'!AO305),INDEX('Предельники 2022'!$C$4:$X$28,MATCH('Форма 1'!$H305,'Предельники 2022'!$B$4:$B$28,0),MATCH(W$5,'Предельники 2022'!$C$3:$X$3,0)),"")</f>
        <v/>
      </c>
      <c r="X305" s="53" t="str">
        <f>IF(ISNUMBER('Форма 1'!AP305),ROUND('Форма 1'!$I305*VLOOKUP('Форма 1'!$G305,'Предельники 2022'!$B$4:$X$28,'Форма 1'!AP$7),2),"")</f>
        <v/>
      </c>
      <c r="Y305" s="53" t="str">
        <f>IF(ISNUMBER('Форма 1'!AQ305),ROUND('Форма 1'!$I305*VLOOKUP('Форма 1'!$G305,'Предельники 2022'!$B$4:$X$28,'Форма 1'!AQ$7),2),"")</f>
        <v/>
      </c>
      <c r="Z305" s="53" t="str">
        <f>IF(ISNUMBER('Форма 1'!AR305),ROUND('Форма 1'!$I305*VLOOKUP('Форма 1'!$G305,'Предельники 2022'!$B$4:$X$28,'Форма 1'!AR$7),2),"")</f>
        <v/>
      </c>
      <c r="AA305" s="55"/>
    </row>
    <row r="306" spans="1:27" x14ac:dyDescent="0.25">
      <c r="A306" s="52">
        <f t="shared" si="39"/>
        <v>49</v>
      </c>
      <c r="B306" s="94" t="str">
        <f>IF(ISBLANK('Форма 1'!B306),"",'Форма 1'!B306)</f>
        <v>город Пермь</v>
      </c>
      <c r="C306" s="161" t="str">
        <f>IF(ISBLANK('Форма 1'!C306),"",'Форма 1'!C306)</f>
        <v>г. Пермь, ул. Газеты Звезда, д. 54</v>
      </c>
      <c r="D306" s="51">
        <f>IF(ISBLANK(C306),"Введите адрес",IF(C306='Форма 1'!C306,SUM(E306:K306,M306:S306,X306:AA306),"Ошибка в адресе!"))</f>
        <v>41586430.799999997</v>
      </c>
      <c r="E306" s="53" t="str">
        <f>IF(ISNUMBER('Форма 1'!X306),ROUND('Форма 1'!$I306*VLOOKUP('Форма 1'!$G306,'Предельники 2022'!$B$4:$X$28,'Форма 1'!X$7),2),"")</f>
        <v/>
      </c>
      <c r="F306" s="53">
        <f>IF(ISNUMBER('Форма 1'!Y306),ROUND('Форма 1'!$I306*VLOOKUP('Форма 1'!$G306,'Предельники 2022'!$B$4:$X$28,'Форма 1'!Y$7),2),"")</f>
        <v>12097393.32</v>
      </c>
      <c r="G306" s="53" t="str">
        <f>IF(ISNUMBER('Форма 1'!Z306),ROUND('Форма 1'!$I306*VLOOKUP('Форма 1'!$G306,'Предельники 2022'!$B$4:$X$28,'Форма 1'!Z$7),2),"")</f>
        <v/>
      </c>
      <c r="H306" s="53">
        <f>IF(ISNUMBER('Форма 1'!AA306),ROUND('Форма 1'!$I306*VLOOKUP('Форма 1'!$G306,'Предельники 2022'!$B$4:$X$28,'Форма 1'!AA$7),2),"")</f>
        <v>1580961.3</v>
      </c>
      <c r="I306" s="53">
        <f>IF(ISNUMBER('Форма 1'!AB306),ROUND('Форма 1'!$I306*VLOOKUP('Форма 1'!$G306,'Предельники 2022'!$B$4:$X$28,'Форма 1'!AB$7),2),"")</f>
        <v>4165159.5</v>
      </c>
      <c r="J306" s="53" t="str">
        <f>IF(ISNUMBER('Форма 1'!AC306),ROUND('Форма 1'!$I306*VLOOKUP('Форма 1'!$G306,'Предельники 2022'!$B$4:$X$28,'Форма 1'!AC$7),2),"")</f>
        <v/>
      </c>
      <c r="K306" s="53" t="str">
        <f>IF(ISNUMBER('Форма 1'!AD306),ROUND('Форма 1'!$I306*VLOOKUP('Форма 1'!$G306,'Предельники 2022'!$B$4:$X$28,'Форма 1'!AD$7),2),"")</f>
        <v/>
      </c>
      <c r="L306" s="54" t="str">
        <f>IF(ISBLANK('Форма 1'!AE306),"",'Форма 1'!AE306)</f>
        <v/>
      </c>
      <c r="M306" s="55" t="str">
        <f>IF(ISBLANK('Форма 1'!AF306),"",'Форма 1'!AF306)</f>
        <v/>
      </c>
      <c r="N306" s="53" t="str">
        <f>IF(ISNUMBER('Форма 1'!AG306),ROUND('Форма 1'!$I306*VLOOKUP('Форма 1'!$G306,'Предельники 2022'!$B$4:$X$28,'Форма 1'!AG$7),2),"")</f>
        <v/>
      </c>
      <c r="O306" s="53">
        <f>IF(ISNUMBER('Форма 1'!$AH306),ROUND('Форма 1'!$I306*VLOOKUP('Форма 1'!$G306,'Предельники 2022'!$B$4:$X$28,'Форма 1'!$AH$7,0),2),"")</f>
        <v>23742916.68</v>
      </c>
      <c r="P306" s="53" t="str">
        <f>IF(ISNUMBER('Форма 1'!$AI306),ROUND('Форма 1'!$I306*VLOOKUP('Форма 1'!$G306,'Предельники 2022'!$B$4:$X$28,'Форма 1'!$AI$7,0),2),"")</f>
        <v/>
      </c>
      <c r="Q306" s="53" t="str">
        <f>IF(ISNUMBER('Форма 1'!$AJ306),ROUND('Форма 1'!$I306*VLOOKUP('Форма 1'!$G306,'Предельники 2022'!$B$4:$X$28,'Форма 1'!$AJ$7,0),2),"")</f>
        <v/>
      </c>
      <c r="R306" s="53" t="str">
        <f>IF(ISNUMBER('Форма 1'!AK306),ROUND('Форма 1'!$I306*VLOOKUP('Форма 1'!$G306,'Предельники 2022'!$B$4:$X$28,'Форма 1'!AK$7),2),"")</f>
        <v/>
      </c>
      <c r="S306" s="55" t="str">
        <f t="shared" si="37"/>
        <v/>
      </c>
      <c r="T306" s="55" t="str">
        <f>IF(ISNUMBER('Форма 1'!AL306),INDEX('Предельники 2022'!$C$4:$X$28,MATCH('Форма 1'!$H306,'Предельники 2022'!$B$4:$B$28,0),MATCH(T$5,'Предельники 2022'!$C$3:$X$3,0)),"")</f>
        <v/>
      </c>
      <c r="U306" s="55" t="str">
        <f>IF(ISNUMBER('Форма 1'!AM306),INDEX('Предельники 2022'!$C$4:$X$28,MATCH('Форма 1'!$H306,'Предельники 2022'!$B$4:$B$28,0),MATCH(U$5,'Предельники 2022'!$C$3:$X$3,0)),"")</f>
        <v/>
      </c>
      <c r="V306" s="55" t="str">
        <f>IF(ISNUMBER('Форма 1'!AN306),INDEX('Предельники 2022'!$C$4:$X$28,MATCH('Форма 1'!$H306,'Предельники 2022'!$B$4:$B$28,0),MATCH(V$5,'Предельники 2022'!$C$3:$X$3,0)),"")</f>
        <v/>
      </c>
      <c r="W306" s="55" t="str">
        <f>IF(ISNUMBER('Форма 1'!AO306),INDEX('Предельники 2022'!$C$4:$X$28,MATCH('Форма 1'!$H306,'Предельники 2022'!$B$4:$B$28,0),MATCH(W$5,'Предельники 2022'!$C$3:$X$3,0)),"")</f>
        <v/>
      </c>
      <c r="X306" s="53" t="str">
        <f>IF(ISNUMBER('Форма 1'!AP306),ROUND('Форма 1'!$I306*VLOOKUP('Форма 1'!$G306,'Предельники 2022'!$B$4:$X$28,'Форма 1'!AP$7),2),"")</f>
        <v/>
      </c>
      <c r="Y306" s="53" t="str">
        <f>IF(ISNUMBER('Форма 1'!AQ306),ROUND('Форма 1'!$I306*VLOOKUP('Форма 1'!$G306,'Предельники 2022'!$B$4:$X$28,'Форма 1'!AQ$7),2),"")</f>
        <v/>
      </c>
      <c r="Z306" s="53" t="str">
        <f>IF(ISNUMBER('Форма 1'!AR306),ROUND('Форма 1'!$I306*VLOOKUP('Форма 1'!$G306,'Предельники 2022'!$B$4:$X$28,'Форма 1'!AR$7),2),"")</f>
        <v/>
      </c>
      <c r="AA306" s="55"/>
    </row>
    <row r="307" spans="1:27" x14ac:dyDescent="0.25">
      <c r="A307" s="52">
        <f t="shared" si="39"/>
        <v>50</v>
      </c>
      <c r="B307" s="94" t="str">
        <f>IF(ISBLANK('Форма 1'!B307),"",'Форма 1'!B307)</f>
        <v>город Пермь</v>
      </c>
      <c r="C307" s="161" t="str">
        <f>IF(ISBLANK('Форма 1'!C307),"",'Форма 1'!C307)</f>
        <v>г. Пермь, ул. Гайвинская, д. 60</v>
      </c>
      <c r="D307" s="51">
        <f>IF(ISBLANK(C307),"Введите адрес",IF(C307='Форма 1'!C307,SUM(E307:K307,M307:S307,X307:AA307),"Ошибка в адресе!"))</f>
        <v>15970382.619999999</v>
      </c>
      <c r="E307" s="53" t="str">
        <f>IF(ISNUMBER('Форма 1'!X307),ROUND('Форма 1'!$I307*VLOOKUP('Форма 1'!$G307,'Предельники 2022'!$B$4:$X$28,'Форма 1'!X$7),2),"")</f>
        <v/>
      </c>
      <c r="F307" s="53" t="str">
        <f>IF(ISNUMBER('Форма 1'!Y307),ROUND('Форма 1'!$I307*VLOOKUP('Форма 1'!$G307,'Предельники 2022'!$B$4:$X$28,'Форма 1'!Y$7),2),"")</f>
        <v/>
      </c>
      <c r="G307" s="53" t="str">
        <f>IF(ISNUMBER('Форма 1'!Z307),ROUND('Форма 1'!$I307*VLOOKUP('Форма 1'!$G307,'Предельники 2022'!$B$4:$X$28,'Форма 1'!Z$7),2),"")</f>
        <v/>
      </c>
      <c r="H307" s="53" t="str">
        <f>IF(ISNUMBER('Форма 1'!AA307),ROUND('Форма 1'!$I307*VLOOKUP('Форма 1'!$G307,'Предельники 2022'!$B$4:$X$28,'Форма 1'!AA$7),2),"")</f>
        <v/>
      </c>
      <c r="I307" s="53" t="str">
        <f>IF(ISNUMBER('Форма 1'!AB307),ROUND('Форма 1'!$I307*VLOOKUP('Форма 1'!$G307,'Предельники 2022'!$B$4:$X$28,'Форма 1'!AB$7),2),"")</f>
        <v/>
      </c>
      <c r="J307" s="53" t="str">
        <f>IF(ISNUMBER('Форма 1'!AC307),ROUND('Форма 1'!$I307*VLOOKUP('Форма 1'!$G307,'Предельники 2022'!$B$4:$X$28,'Форма 1'!AC$7),2),"")</f>
        <v/>
      </c>
      <c r="K307" s="53" t="str">
        <f>IF(ISNUMBER('Форма 1'!AD307),ROUND('Форма 1'!$I307*VLOOKUP('Форма 1'!$G307,'Предельники 2022'!$B$4:$X$28,'Форма 1'!AD$7),2),"")</f>
        <v/>
      </c>
      <c r="L307" s="54" t="str">
        <f>IF(ISBLANK('Форма 1'!AE307),"",'Форма 1'!AE307)</f>
        <v/>
      </c>
      <c r="M307" s="55" t="str">
        <f>IF(ISBLANK('Форма 1'!AF307),"",'Форма 1'!AF307)</f>
        <v/>
      </c>
      <c r="N307" s="53">
        <f>IF(ISNUMBER('Форма 1'!AG307),ROUND('Форма 1'!$I307*VLOOKUP('Форма 1'!$G307,'Предельники 2022'!$B$4:$X$28,'Форма 1'!AG$7),2),"")</f>
        <v>15970382.619999999</v>
      </c>
      <c r="O307" s="53" t="str">
        <f>IF(ISNUMBER('Форма 1'!$AH307),ROUND('Форма 1'!$I307*VLOOKUP('Форма 1'!$G307,'Предельники 2022'!$B$4:$X$28,'Форма 1'!$AH$7,0),2),"")</f>
        <v/>
      </c>
      <c r="P307" s="53" t="str">
        <f>IF(ISNUMBER('Форма 1'!$AI307),ROUND('Форма 1'!$I307*VLOOKUP('Форма 1'!$G307,'Предельники 2022'!$B$4:$X$28,'Форма 1'!$AI$7,0),2),"")</f>
        <v/>
      </c>
      <c r="Q307" s="53" t="str">
        <f>IF(ISNUMBER('Форма 1'!$AJ307),ROUND('Форма 1'!$I307*VLOOKUP('Форма 1'!$G307,'Предельники 2022'!$B$4:$X$28,'Форма 1'!$AJ$7,0),2),"")</f>
        <v/>
      </c>
      <c r="R307" s="53" t="str">
        <f>IF(ISNUMBER('Форма 1'!AK307),ROUND('Форма 1'!$I307*VLOOKUP('Форма 1'!$G307,'Предельники 2022'!$B$4:$X$28,'Форма 1'!AK$7),2),"")</f>
        <v/>
      </c>
      <c r="S307" s="55" t="str">
        <f t="shared" si="37"/>
        <v/>
      </c>
      <c r="T307" s="55" t="str">
        <f>IF(ISNUMBER('Форма 1'!AL307),INDEX('Предельники 2022'!$C$4:$X$28,MATCH('Форма 1'!$H307,'Предельники 2022'!$B$4:$B$28,0),MATCH(T$5,'Предельники 2022'!$C$3:$X$3,0)),"")</f>
        <v/>
      </c>
      <c r="U307" s="55" t="str">
        <f>IF(ISNUMBER('Форма 1'!AM307),INDEX('Предельники 2022'!$C$4:$X$28,MATCH('Форма 1'!$H307,'Предельники 2022'!$B$4:$B$28,0),MATCH(U$5,'Предельники 2022'!$C$3:$X$3,0)),"")</f>
        <v/>
      </c>
      <c r="V307" s="55" t="str">
        <f>IF(ISNUMBER('Форма 1'!AN307),INDEX('Предельники 2022'!$C$4:$X$28,MATCH('Форма 1'!$H307,'Предельники 2022'!$B$4:$B$28,0),MATCH(V$5,'Предельники 2022'!$C$3:$X$3,0)),"")</f>
        <v/>
      </c>
      <c r="W307" s="55" t="str">
        <f>IF(ISNUMBER('Форма 1'!AO307),INDEX('Предельники 2022'!$C$4:$X$28,MATCH('Форма 1'!$H307,'Предельники 2022'!$B$4:$B$28,0),MATCH(W$5,'Предельники 2022'!$C$3:$X$3,0)),"")</f>
        <v/>
      </c>
      <c r="X307" s="53" t="str">
        <f>IF(ISNUMBER('Форма 1'!AP307),ROUND('Форма 1'!$I307*VLOOKUP('Форма 1'!$G307,'Предельники 2022'!$B$4:$X$28,'Форма 1'!AP$7),2),"")</f>
        <v/>
      </c>
      <c r="Y307" s="53" t="str">
        <f>IF(ISNUMBER('Форма 1'!AQ307),ROUND('Форма 1'!$I307*VLOOKUP('Форма 1'!$G307,'Предельники 2022'!$B$4:$X$28,'Форма 1'!AQ$7),2),"")</f>
        <v/>
      </c>
      <c r="Z307" s="53" t="str">
        <f>IF(ISNUMBER('Форма 1'!AR307),ROUND('Форма 1'!$I307*VLOOKUP('Форма 1'!$G307,'Предельники 2022'!$B$4:$X$28,'Форма 1'!AR$7),2),"")</f>
        <v/>
      </c>
      <c r="AA307" s="55"/>
    </row>
    <row r="308" spans="1:27" x14ac:dyDescent="0.25">
      <c r="A308" s="52">
        <f t="shared" si="39"/>
        <v>51</v>
      </c>
      <c r="B308" s="94" t="str">
        <f>IF(ISBLANK('Форма 1'!B308),"",'Форма 1'!B308)</f>
        <v>город Пермь</v>
      </c>
      <c r="C308" s="161" t="str">
        <f>IF(ISBLANK('Форма 1'!C308),"",'Форма 1'!C308)</f>
        <v>г. Пермь, ул. Генерала Панфилова, д. 10</v>
      </c>
      <c r="D308" s="51">
        <f>IF(ISBLANK(C308),"Введите адрес",IF(C308='Форма 1'!C308,SUM(E308:K308,M308:S308,X308:AA308),"Ошибка в адресе!"))</f>
        <v>11114035.68</v>
      </c>
      <c r="E308" s="53" t="str">
        <f>IF(ISNUMBER('Форма 1'!X308),ROUND('Форма 1'!$I308*VLOOKUP('Форма 1'!$G308,'Предельники 2022'!$B$4:$X$28,'Форма 1'!X$7),2),"")</f>
        <v/>
      </c>
      <c r="F308" s="53" t="str">
        <f>IF(ISNUMBER('Форма 1'!Y308),ROUND('Форма 1'!$I308*VLOOKUP('Форма 1'!$G308,'Предельники 2022'!$B$4:$X$28,'Форма 1'!Y$7),2),"")</f>
        <v/>
      </c>
      <c r="G308" s="53" t="str">
        <f>IF(ISNUMBER('Форма 1'!Z308),ROUND('Форма 1'!$I308*VLOOKUP('Форма 1'!$G308,'Предельники 2022'!$B$4:$X$28,'Форма 1'!Z$7),2),"")</f>
        <v/>
      </c>
      <c r="H308" s="53" t="str">
        <f>IF(ISNUMBER('Форма 1'!AA308),ROUND('Форма 1'!$I308*VLOOKUP('Форма 1'!$G308,'Предельники 2022'!$B$4:$X$28,'Форма 1'!AA$7),2),"")</f>
        <v/>
      </c>
      <c r="I308" s="53" t="str">
        <f>IF(ISNUMBER('Форма 1'!AB308),ROUND('Форма 1'!$I308*VLOOKUP('Форма 1'!$G308,'Предельники 2022'!$B$4:$X$28,'Форма 1'!AB$7),2),"")</f>
        <v/>
      </c>
      <c r="J308" s="53" t="str">
        <f>IF(ISNUMBER('Форма 1'!AC308),ROUND('Форма 1'!$I308*VLOOKUP('Форма 1'!$G308,'Предельники 2022'!$B$4:$X$28,'Форма 1'!AC$7),2),"")</f>
        <v/>
      </c>
      <c r="K308" s="53" t="str">
        <f>IF(ISNUMBER('Форма 1'!AD308),ROUND('Форма 1'!$I308*VLOOKUP('Форма 1'!$G308,'Предельники 2022'!$B$4:$X$28,'Форма 1'!AD$7),2),"")</f>
        <v/>
      </c>
      <c r="L308" s="54">
        <f>IF(ISBLANK('Форма 1'!AE308),"",'Форма 1'!AE308)</f>
        <v>4</v>
      </c>
      <c r="M308" s="55">
        <f>IF(ISBLANK('Форма 1'!AF308),"",'Форма 1'!AF308)</f>
        <v>11114035.68</v>
      </c>
      <c r="N308" s="53" t="str">
        <f>IF(ISNUMBER('Форма 1'!AG308),ROUND('Форма 1'!$I308*VLOOKUP('Форма 1'!$G308,'Предельники 2022'!$B$4:$X$28,'Форма 1'!AG$7),2),"")</f>
        <v/>
      </c>
      <c r="O308" s="53" t="str">
        <f>IF(ISNUMBER('Форма 1'!$AH308),ROUND('Форма 1'!$I308*VLOOKUP('Форма 1'!$G308,'Предельники 2022'!$B$4:$X$28,'Форма 1'!$AH$7,0),2),"")</f>
        <v/>
      </c>
      <c r="P308" s="53" t="str">
        <f>IF(ISNUMBER('Форма 1'!$AI308),ROUND('Форма 1'!$I308*VLOOKUP('Форма 1'!$G308,'Предельники 2022'!$B$4:$X$28,'Форма 1'!$AI$7,0),2),"")</f>
        <v/>
      </c>
      <c r="Q308" s="53" t="str">
        <f>IF(ISNUMBER('Форма 1'!$AJ308),ROUND('Форма 1'!$I308*VLOOKUP('Форма 1'!$G308,'Предельники 2022'!$B$4:$X$28,'Форма 1'!$AJ$7,0),2),"")</f>
        <v/>
      </c>
      <c r="R308" s="53" t="str">
        <f>IF(ISNUMBER('Форма 1'!AK308),ROUND('Форма 1'!$I308*VLOOKUP('Форма 1'!$G308,'Предельники 2022'!$B$4:$X$28,'Форма 1'!AK$7),2),"")</f>
        <v/>
      </c>
      <c r="S308" s="55" t="str">
        <f t="shared" si="37"/>
        <v/>
      </c>
      <c r="T308" s="55" t="str">
        <f>IF(ISNUMBER('Форма 1'!AL308),INDEX('Предельники 2022'!$C$4:$X$28,MATCH('Форма 1'!$H308,'Предельники 2022'!$B$4:$B$28,0),MATCH(T$5,'Предельники 2022'!$C$3:$X$3,0)),"")</f>
        <v/>
      </c>
      <c r="U308" s="55" t="str">
        <f>IF(ISNUMBER('Форма 1'!AM308),INDEX('Предельники 2022'!$C$4:$X$28,MATCH('Форма 1'!$H308,'Предельники 2022'!$B$4:$B$28,0),MATCH(U$5,'Предельники 2022'!$C$3:$X$3,0)),"")</f>
        <v/>
      </c>
      <c r="V308" s="55" t="str">
        <f>IF(ISNUMBER('Форма 1'!AN308),INDEX('Предельники 2022'!$C$4:$X$28,MATCH('Форма 1'!$H308,'Предельники 2022'!$B$4:$B$28,0),MATCH(V$5,'Предельники 2022'!$C$3:$X$3,0)),"")</f>
        <v/>
      </c>
      <c r="W308" s="55" t="str">
        <f>IF(ISNUMBER('Форма 1'!AO308),INDEX('Предельники 2022'!$C$4:$X$28,MATCH('Форма 1'!$H308,'Предельники 2022'!$B$4:$B$28,0),MATCH(W$5,'Предельники 2022'!$C$3:$X$3,0)),"")</f>
        <v/>
      </c>
      <c r="X308" s="53" t="str">
        <f>IF(ISNUMBER('Форма 1'!AP308),ROUND('Форма 1'!$I308*VLOOKUP('Форма 1'!$G308,'Предельники 2022'!$B$4:$X$28,'Форма 1'!AP$7),2),"")</f>
        <v/>
      </c>
      <c r="Y308" s="53" t="str">
        <f>IF(ISNUMBER('Форма 1'!AQ308),ROUND('Форма 1'!$I308*VLOOKUP('Форма 1'!$G308,'Предельники 2022'!$B$4:$X$28,'Форма 1'!AQ$7),2),"")</f>
        <v/>
      </c>
      <c r="Z308" s="53" t="str">
        <f>IF(ISNUMBER('Форма 1'!AR308),ROUND('Форма 1'!$I308*VLOOKUP('Форма 1'!$G308,'Предельники 2022'!$B$4:$X$28,'Форма 1'!AR$7),2),"")</f>
        <v/>
      </c>
      <c r="AA308" s="55"/>
    </row>
    <row r="309" spans="1:27" x14ac:dyDescent="0.25">
      <c r="A309" s="52">
        <f t="shared" si="39"/>
        <v>52</v>
      </c>
      <c r="B309" s="94" t="str">
        <f>IF(ISBLANK('Форма 1'!B309),"",'Форма 1'!B309)</f>
        <v>город Пермь</v>
      </c>
      <c r="C309" s="161" t="str">
        <f>IF(ISBLANK('Форма 1'!C309),"",'Форма 1'!C309)</f>
        <v>г. Пермь, ул. Генерала Черняховского, д. 53</v>
      </c>
      <c r="D309" s="51">
        <f>IF(ISBLANK(C309),"Введите адрес",IF(C309='Форма 1'!C309,SUM(E309:K309,M309:S309,X309:AA309),"Ошибка в адресе!"))</f>
        <v>16671053.52</v>
      </c>
      <c r="E309" s="53" t="str">
        <f>IF(ISNUMBER('Форма 1'!X309),ROUND('Форма 1'!$I309*VLOOKUP('Форма 1'!$G309,'Предельники 2022'!$B$4:$X$28,'Форма 1'!X$7),2),"")</f>
        <v/>
      </c>
      <c r="F309" s="53" t="str">
        <f>IF(ISNUMBER('Форма 1'!Y309),ROUND('Форма 1'!$I309*VLOOKUP('Форма 1'!$G309,'Предельники 2022'!$B$4:$X$28,'Форма 1'!Y$7),2),"")</f>
        <v/>
      </c>
      <c r="G309" s="53" t="str">
        <f>IF(ISNUMBER('Форма 1'!Z309),ROUND('Форма 1'!$I309*VLOOKUP('Форма 1'!$G309,'Предельники 2022'!$B$4:$X$28,'Форма 1'!Z$7),2),"")</f>
        <v/>
      </c>
      <c r="H309" s="53" t="str">
        <f>IF(ISNUMBER('Форма 1'!AA309),ROUND('Форма 1'!$I309*VLOOKUP('Форма 1'!$G309,'Предельники 2022'!$B$4:$X$28,'Форма 1'!AA$7),2),"")</f>
        <v/>
      </c>
      <c r="I309" s="53" t="str">
        <f>IF(ISNUMBER('Форма 1'!AB309),ROUND('Форма 1'!$I309*VLOOKUP('Форма 1'!$G309,'Предельники 2022'!$B$4:$X$28,'Форма 1'!AB$7),2),"")</f>
        <v/>
      </c>
      <c r="J309" s="53" t="str">
        <f>IF(ISNUMBER('Форма 1'!AC309),ROUND('Форма 1'!$I309*VLOOKUP('Форма 1'!$G309,'Предельники 2022'!$B$4:$X$28,'Форма 1'!AC$7),2),"")</f>
        <v/>
      </c>
      <c r="K309" s="53" t="str">
        <f>IF(ISNUMBER('Форма 1'!AD309),ROUND('Форма 1'!$I309*VLOOKUP('Форма 1'!$G309,'Предельники 2022'!$B$4:$X$28,'Форма 1'!AD$7),2),"")</f>
        <v/>
      </c>
      <c r="L309" s="54">
        <f>IF(ISBLANK('Форма 1'!AE309),"",'Форма 1'!AE309)</f>
        <v>6</v>
      </c>
      <c r="M309" s="55">
        <f>IF(ISBLANK('Форма 1'!AF309),"",'Форма 1'!AF309)</f>
        <v>16671053.52</v>
      </c>
      <c r="N309" s="53" t="str">
        <f>IF(ISNUMBER('Форма 1'!AG309),ROUND('Форма 1'!$I309*VLOOKUP('Форма 1'!$G309,'Предельники 2022'!$B$4:$X$28,'Форма 1'!AG$7),2),"")</f>
        <v/>
      </c>
      <c r="O309" s="53" t="str">
        <f>IF(ISNUMBER('Форма 1'!$AH309),ROUND('Форма 1'!$I309*VLOOKUP('Форма 1'!$G309,'Предельники 2022'!$B$4:$X$28,'Форма 1'!$AH$7,0),2),"")</f>
        <v/>
      </c>
      <c r="P309" s="53" t="str">
        <f>IF(ISNUMBER('Форма 1'!$AI309),ROUND('Форма 1'!$I309*VLOOKUP('Форма 1'!$G309,'Предельники 2022'!$B$4:$X$28,'Форма 1'!$AI$7,0),2),"")</f>
        <v/>
      </c>
      <c r="Q309" s="53" t="str">
        <f>IF(ISNUMBER('Форма 1'!$AJ309),ROUND('Форма 1'!$I309*VLOOKUP('Форма 1'!$G309,'Предельники 2022'!$B$4:$X$28,'Форма 1'!$AJ$7,0),2),"")</f>
        <v/>
      </c>
      <c r="R309" s="53" t="str">
        <f>IF(ISNUMBER('Форма 1'!AK309),ROUND('Форма 1'!$I309*VLOOKUP('Форма 1'!$G309,'Предельники 2022'!$B$4:$X$28,'Форма 1'!AK$7),2),"")</f>
        <v/>
      </c>
      <c r="S309" s="55" t="str">
        <f t="shared" si="37"/>
        <v/>
      </c>
      <c r="T309" s="55" t="str">
        <f>IF(ISNUMBER('Форма 1'!AL309),INDEX('Предельники 2022'!$C$4:$X$28,MATCH('Форма 1'!$H309,'Предельники 2022'!$B$4:$B$28,0),MATCH(T$5,'Предельники 2022'!$C$3:$X$3,0)),"")</f>
        <v/>
      </c>
      <c r="U309" s="55" t="str">
        <f>IF(ISNUMBER('Форма 1'!AM309),INDEX('Предельники 2022'!$C$4:$X$28,MATCH('Форма 1'!$H309,'Предельники 2022'!$B$4:$B$28,0),MATCH(U$5,'Предельники 2022'!$C$3:$X$3,0)),"")</f>
        <v/>
      </c>
      <c r="V309" s="55" t="str">
        <f>IF(ISNUMBER('Форма 1'!AN309),INDEX('Предельники 2022'!$C$4:$X$28,MATCH('Форма 1'!$H309,'Предельники 2022'!$B$4:$B$28,0),MATCH(V$5,'Предельники 2022'!$C$3:$X$3,0)),"")</f>
        <v/>
      </c>
      <c r="W309" s="55" t="str">
        <f>IF(ISNUMBER('Форма 1'!AO309),INDEX('Предельники 2022'!$C$4:$X$28,MATCH('Форма 1'!$H309,'Предельники 2022'!$B$4:$B$28,0),MATCH(W$5,'Предельники 2022'!$C$3:$X$3,0)),"")</f>
        <v/>
      </c>
      <c r="X309" s="53" t="str">
        <f>IF(ISNUMBER('Форма 1'!AP309),ROUND('Форма 1'!$I309*VLOOKUP('Форма 1'!$G309,'Предельники 2022'!$B$4:$X$28,'Форма 1'!AP$7),2),"")</f>
        <v/>
      </c>
      <c r="Y309" s="53" t="str">
        <f>IF(ISNUMBER('Форма 1'!AQ309),ROUND('Форма 1'!$I309*VLOOKUP('Форма 1'!$G309,'Предельники 2022'!$B$4:$X$28,'Форма 1'!AQ$7),2),"")</f>
        <v/>
      </c>
      <c r="Z309" s="53" t="str">
        <f>IF(ISNUMBER('Форма 1'!AR309),ROUND('Форма 1'!$I309*VLOOKUP('Форма 1'!$G309,'Предельники 2022'!$B$4:$X$28,'Форма 1'!AR$7),2),"")</f>
        <v/>
      </c>
      <c r="AA309" s="55"/>
    </row>
    <row r="310" spans="1:27" x14ac:dyDescent="0.25">
      <c r="A310" s="52">
        <f t="shared" si="39"/>
        <v>53</v>
      </c>
      <c r="B310" s="94" t="str">
        <f>IF(ISBLANK('Форма 1'!B310),"",'Форма 1'!B310)</f>
        <v>город Пермь</v>
      </c>
      <c r="C310" s="161" t="str">
        <f>IF(ISBLANK('Форма 1'!C310),"",'Форма 1'!C310)</f>
        <v>г. Пермь, ул. Героев Хасана, д. 15</v>
      </c>
      <c r="D310" s="51">
        <f>IF(ISBLANK(C310),"Введите адрес",IF(C310='Форма 1'!C310,SUM(E310:K310,M310:S310,X310:AA310),"Ошибка в адресе!"))</f>
        <v>2615142.88</v>
      </c>
      <c r="E310" s="53" t="str">
        <f>IF(ISNUMBER('Форма 1'!X310),ROUND('Форма 1'!$I310*VLOOKUP('Форма 1'!$G310,'Предельники 2022'!$B$4:$X$28,'Форма 1'!X$7),2),"")</f>
        <v/>
      </c>
      <c r="F310" s="53" t="str">
        <f>IF(ISNUMBER('Форма 1'!Y310),ROUND('Форма 1'!$I310*VLOOKUP('Форма 1'!$G310,'Предельники 2022'!$B$4:$X$28,'Форма 1'!Y$7),2),"")</f>
        <v/>
      </c>
      <c r="G310" s="53" t="str">
        <f>IF(ISNUMBER('Форма 1'!Z310),ROUND('Форма 1'!$I310*VLOOKUP('Форма 1'!$G310,'Предельники 2022'!$B$4:$X$28,'Форма 1'!Z$7),2),"")</f>
        <v/>
      </c>
      <c r="H310" s="53" t="str">
        <f>IF(ISNUMBER('Форма 1'!AA310),ROUND('Форма 1'!$I310*VLOOKUP('Форма 1'!$G310,'Предельники 2022'!$B$4:$X$28,'Форма 1'!AA$7),2),"")</f>
        <v/>
      </c>
      <c r="I310" s="53" t="str">
        <f>IF(ISNUMBER('Форма 1'!AB310),ROUND('Форма 1'!$I310*VLOOKUP('Форма 1'!$G310,'Предельники 2022'!$B$4:$X$28,'Форма 1'!AB$7),2),"")</f>
        <v/>
      </c>
      <c r="J310" s="53" t="str">
        <f>IF(ISNUMBER('Форма 1'!AC310),ROUND('Форма 1'!$I310*VLOOKUP('Форма 1'!$G310,'Предельники 2022'!$B$4:$X$28,'Форма 1'!AC$7),2),"")</f>
        <v/>
      </c>
      <c r="K310" s="53" t="str">
        <f>IF(ISNUMBER('Форма 1'!AD310),ROUND('Форма 1'!$I310*VLOOKUP('Форма 1'!$G310,'Предельники 2022'!$B$4:$X$28,'Форма 1'!AD$7),2),"")</f>
        <v/>
      </c>
      <c r="L310" s="54" t="str">
        <f>IF(ISBLANK('Форма 1'!AE310),"",'Форма 1'!AE310)</f>
        <v/>
      </c>
      <c r="M310" s="55" t="str">
        <f>IF(ISBLANK('Форма 1'!AF310),"",'Форма 1'!AF310)</f>
        <v/>
      </c>
      <c r="N310" s="53" t="str">
        <f>IF(ISNUMBER('Форма 1'!AG310),ROUND('Форма 1'!$I310*VLOOKUP('Форма 1'!$G310,'Предельники 2022'!$B$4:$X$28,'Форма 1'!AG$7),2),"")</f>
        <v/>
      </c>
      <c r="O310" s="53" t="str">
        <f>IF(ISNUMBER('Форма 1'!$AH310),ROUND('Форма 1'!$I310*VLOOKUP('Форма 1'!$G310,'Предельники 2022'!$B$4:$X$28,'Форма 1'!$AH$7,0),2),"")</f>
        <v/>
      </c>
      <c r="P310" s="53" t="str">
        <f>IF(ISNUMBER('Форма 1'!$AI310),ROUND('Форма 1'!$I310*VLOOKUP('Форма 1'!$G310,'Предельники 2022'!$B$4:$X$28,'Форма 1'!$AI$7,0),2),"")</f>
        <v/>
      </c>
      <c r="Q310" s="53" t="str">
        <f>IF(ISNUMBER('Форма 1'!$AJ310),ROUND('Форма 1'!$I310*VLOOKUP('Форма 1'!$G310,'Предельники 2022'!$B$4:$X$28,'Форма 1'!$AJ$7,0),2),"")</f>
        <v/>
      </c>
      <c r="R310" s="53">
        <f>IF(ISNUMBER('Форма 1'!AK310),ROUND('Форма 1'!$I310*VLOOKUP('Форма 1'!$G310,'Предельники 2022'!$B$4:$X$28,'Форма 1'!AK$7),2),"")</f>
        <v>2615142.88</v>
      </c>
      <c r="S310" s="55" t="str">
        <f t="shared" si="37"/>
        <v/>
      </c>
      <c r="T310" s="55" t="str">
        <f>IF(ISNUMBER('Форма 1'!AL310),INDEX('Предельники 2022'!$C$4:$X$28,MATCH('Форма 1'!$H310,'Предельники 2022'!$B$4:$B$28,0),MATCH(T$5,'Предельники 2022'!$C$3:$X$3,0)),"")</f>
        <v/>
      </c>
      <c r="U310" s="55" t="str">
        <f>IF(ISNUMBER('Форма 1'!AM310),INDEX('Предельники 2022'!$C$4:$X$28,MATCH('Форма 1'!$H310,'Предельники 2022'!$B$4:$B$28,0),MATCH(U$5,'Предельники 2022'!$C$3:$X$3,0)),"")</f>
        <v/>
      </c>
      <c r="V310" s="55" t="str">
        <f>IF(ISNUMBER('Форма 1'!AN310),INDEX('Предельники 2022'!$C$4:$X$28,MATCH('Форма 1'!$H310,'Предельники 2022'!$B$4:$B$28,0),MATCH(V$5,'Предельники 2022'!$C$3:$X$3,0)),"")</f>
        <v/>
      </c>
      <c r="W310" s="55" t="str">
        <f>IF(ISNUMBER('Форма 1'!AO310),INDEX('Предельники 2022'!$C$4:$X$28,MATCH('Форма 1'!$H310,'Предельники 2022'!$B$4:$B$28,0),MATCH(W$5,'Предельники 2022'!$C$3:$X$3,0)),"")</f>
        <v/>
      </c>
      <c r="X310" s="53" t="str">
        <f>IF(ISNUMBER('Форма 1'!AP310),ROUND('Форма 1'!$I310*VLOOKUP('Форма 1'!$G310,'Предельники 2022'!$B$4:$X$28,'Форма 1'!AP$7),2),"")</f>
        <v/>
      </c>
      <c r="Y310" s="53" t="str">
        <f>IF(ISNUMBER('Форма 1'!AQ310),ROUND('Форма 1'!$I310*VLOOKUP('Форма 1'!$G310,'Предельники 2022'!$B$4:$X$28,'Форма 1'!AQ$7),2),"")</f>
        <v/>
      </c>
      <c r="Z310" s="53" t="str">
        <f>IF(ISNUMBER('Форма 1'!AR310),ROUND('Форма 1'!$I310*VLOOKUP('Форма 1'!$G310,'Предельники 2022'!$B$4:$X$28,'Форма 1'!AR$7),2),"")</f>
        <v/>
      </c>
      <c r="AA310" s="55"/>
    </row>
    <row r="311" spans="1:27" x14ac:dyDescent="0.25">
      <c r="A311" s="52">
        <f t="shared" si="39"/>
        <v>54</v>
      </c>
      <c r="B311" s="94" t="str">
        <f>IF(ISBLANK('Форма 1'!B311),"",'Форма 1'!B311)</f>
        <v>город Пермь</v>
      </c>
      <c r="C311" s="161" t="str">
        <f>IF(ISBLANK('Форма 1'!C311),"",'Форма 1'!C311)</f>
        <v>г. Пермь, ул. Героев Хасана, д. 3</v>
      </c>
      <c r="D311" s="51">
        <f>IF(ISBLANK(C311),"Введите адрес",IF(C311='Форма 1'!C311,SUM(E311:K311,M311:S311,X311:AA311),"Ошибка в адресе!"))</f>
        <v>16789122.559999999</v>
      </c>
      <c r="E311" s="53" t="str">
        <f>IF(ISNUMBER('Форма 1'!X311),ROUND('Форма 1'!$I311*VLOOKUP('Форма 1'!$G311,'Предельники 2022'!$B$4:$X$28,'Форма 1'!X$7),2),"")</f>
        <v/>
      </c>
      <c r="F311" s="53" t="str">
        <f>IF(ISNUMBER('Форма 1'!Y311),ROUND('Форма 1'!$I311*VLOOKUP('Форма 1'!$G311,'Предельники 2022'!$B$4:$X$28,'Форма 1'!Y$7),2),"")</f>
        <v/>
      </c>
      <c r="G311" s="53" t="str">
        <f>IF(ISNUMBER('Форма 1'!Z311),ROUND('Форма 1'!$I311*VLOOKUP('Форма 1'!$G311,'Предельники 2022'!$B$4:$X$28,'Форма 1'!Z$7),2),"")</f>
        <v/>
      </c>
      <c r="H311" s="53" t="str">
        <f>IF(ISNUMBER('Форма 1'!AA311),ROUND('Форма 1'!$I311*VLOOKUP('Форма 1'!$G311,'Предельники 2022'!$B$4:$X$28,'Форма 1'!AA$7),2),"")</f>
        <v/>
      </c>
      <c r="I311" s="53" t="str">
        <f>IF(ISNUMBER('Форма 1'!AB311),ROUND('Форма 1'!$I311*VLOOKUP('Форма 1'!$G311,'Предельники 2022'!$B$4:$X$28,'Форма 1'!AB$7),2),"")</f>
        <v/>
      </c>
      <c r="J311" s="53" t="str">
        <f>IF(ISNUMBER('Форма 1'!AC311),ROUND('Форма 1'!$I311*VLOOKUP('Форма 1'!$G311,'Предельники 2022'!$B$4:$X$28,'Форма 1'!AC$7),2),"")</f>
        <v/>
      </c>
      <c r="K311" s="53" t="str">
        <f>IF(ISNUMBER('Форма 1'!AD311),ROUND('Форма 1'!$I311*VLOOKUP('Форма 1'!$G311,'Предельники 2022'!$B$4:$X$28,'Форма 1'!AD$7),2),"")</f>
        <v/>
      </c>
      <c r="L311" s="54" t="str">
        <f>IF(ISBLANK('Форма 1'!AE311),"",'Форма 1'!AE311)</f>
        <v/>
      </c>
      <c r="M311" s="55" t="str">
        <f>IF(ISBLANK('Форма 1'!AF311),"",'Форма 1'!AF311)</f>
        <v/>
      </c>
      <c r="N311" s="53">
        <f>IF(ISNUMBER('Форма 1'!AG311),ROUND('Форма 1'!$I311*VLOOKUP('Форма 1'!$G311,'Предельники 2022'!$B$4:$X$28,'Форма 1'!AG$7),2),"")</f>
        <v>16789122.559999999</v>
      </c>
      <c r="O311" s="53" t="str">
        <f>IF(ISNUMBER('Форма 1'!$AH311),ROUND('Форма 1'!$I311*VLOOKUP('Форма 1'!$G311,'Предельники 2022'!$B$4:$X$28,'Форма 1'!$AH$7,0),2),"")</f>
        <v/>
      </c>
      <c r="P311" s="53" t="str">
        <f>IF(ISNUMBER('Форма 1'!$AI311),ROUND('Форма 1'!$I311*VLOOKUP('Форма 1'!$G311,'Предельники 2022'!$B$4:$X$28,'Форма 1'!$AI$7,0),2),"")</f>
        <v/>
      </c>
      <c r="Q311" s="53" t="str">
        <f>IF(ISNUMBER('Форма 1'!$AJ311),ROUND('Форма 1'!$I311*VLOOKUP('Форма 1'!$G311,'Предельники 2022'!$B$4:$X$28,'Форма 1'!$AJ$7,0),2),"")</f>
        <v/>
      </c>
      <c r="R311" s="53" t="str">
        <f>IF(ISNUMBER('Форма 1'!AK311),ROUND('Форма 1'!$I311*VLOOKUP('Форма 1'!$G311,'Предельники 2022'!$B$4:$X$28,'Форма 1'!AK$7),2),"")</f>
        <v/>
      </c>
      <c r="S311" s="55" t="str">
        <f t="shared" si="37"/>
        <v/>
      </c>
      <c r="T311" s="55" t="str">
        <f>IF(ISNUMBER('Форма 1'!AL311),INDEX('Предельники 2022'!$C$4:$X$28,MATCH('Форма 1'!$H311,'Предельники 2022'!$B$4:$B$28,0),MATCH(T$5,'Предельники 2022'!$C$3:$X$3,0)),"")</f>
        <v/>
      </c>
      <c r="U311" s="55" t="str">
        <f>IF(ISNUMBER('Форма 1'!AM311),INDEX('Предельники 2022'!$C$4:$X$28,MATCH('Форма 1'!$H311,'Предельники 2022'!$B$4:$B$28,0),MATCH(U$5,'Предельники 2022'!$C$3:$X$3,0)),"")</f>
        <v/>
      </c>
      <c r="V311" s="55" t="str">
        <f>IF(ISNUMBER('Форма 1'!AN311),INDEX('Предельники 2022'!$C$4:$X$28,MATCH('Форма 1'!$H311,'Предельники 2022'!$B$4:$B$28,0),MATCH(V$5,'Предельники 2022'!$C$3:$X$3,0)),"")</f>
        <v/>
      </c>
      <c r="W311" s="55" t="str">
        <f>IF(ISNUMBER('Форма 1'!AO311),INDEX('Предельники 2022'!$C$4:$X$28,MATCH('Форма 1'!$H311,'Предельники 2022'!$B$4:$B$28,0),MATCH(W$5,'Предельники 2022'!$C$3:$X$3,0)),"")</f>
        <v/>
      </c>
      <c r="X311" s="53" t="str">
        <f>IF(ISNUMBER('Форма 1'!AP311),ROUND('Форма 1'!$I311*VLOOKUP('Форма 1'!$G311,'Предельники 2022'!$B$4:$X$28,'Форма 1'!AP$7),2),"")</f>
        <v/>
      </c>
      <c r="Y311" s="53" t="str">
        <f>IF(ISNUMBER('Форма 1'!AQ311),ROUND('Форма 1'!$I311*VLOOKUP('Форма 1'!$G311,'Предельники 2022'!$B$4:$X$28,'Форма 1'!AQ$7),2),"")</f>
        <v/>
      </c>
      <c r="Z311" s="53" t="str">
        <f>IF(ISNUMBER('Форма 1'!AR311),ROUND('Форма 1'!$I311*VLOOKUP('Форма 1'!$G311,'Предельники 2022'!$B$4:$X$28,'Форма 1'!AR$7),2),"")</f>
        <v/>
      </c>
      <c r="AA311" s="55"/>
    </row>
    <row r="312" spans="1:27" x14ac:dyDescent="0.25">
      <c r="A312" s="52">
        <f t="shared" si="39"/>
        <v>55</v>
      </c>
      <c r="B312" s="94" t="str">
        <f>IF(ISBLANK('Форма 1'!B312),"",'Форма 1'!B312)</f>
        <v>город Пермь</v>
      </c>
      <c r="C312" s="161" t="str">
        <f>IF(ISBLANK('Форма 1'!C312),"",'Форма 1'!C312)</f>
        <v>г. Пермь, ул. Героев Хасана, д. 8</v>
      </c>
      <c r="D312" s="51">
        <f>IF(ISBLANK(C312),"Введите адрес",IF(C312='Форма 1'!C312,SUM(E312:K312,M312:S312,X312:AA312),"Ошибка в адресе!"))</f>
        <v>29230096.559999999</v>
      </c>
      <c r="E312" s="53" t="str">
        <f>IF(ISNUMBER('Форма 1'!X312),ROUND('Форма 1'!$I312*VLOOKUP('Форма 1'!$G312,'Предельники 2022'!$B$4:$X$28,'Форма 1'!X$7),2),"")</f>
        <v/>
      </c>
      <c r="F312" s="53" t="str">
        <f>IF(ISNUMBER('Форма 1'!Y312),ROUND('Форма 1'!$I312*VLOOKUP('Форма 1'!$G312,'Предельники 2022'!$B$4:$X$28,'Форма 1'!Y$7),2),"")</f>
        <v/>
      </c>
      <c r="G312" s="53" t="str">
        <f>IF(ISNUMBER('Форма 1'!Z312),ROUND('Форма 1'!$I312*VLOOKUP('Форма 1'!$G312,'Предельники 2022'!$B$4:$X$28,'Форма 1'!Z$7),2),"")</f>
        <v/>
      </c>
      <c r="H312" s="53" t="str">
        <f>IF(ISNUMBER('Форма 1'!AA312),ROUND('Форма 1'!$I312*VLOOKUP('Форма 1'!$G312,'Предельники 2022'!$B$4:$X$28,'Форма 1'!AA$7),2),"")</f>
        <v/>
      </c>
      <c r="I312" s="53" t="str">
        <f>IF(ISNUMBER('Форма 1'!AB312),ROUND('Форма 1'!$I312*VLOOKUP('Форма 1'!$G312,'Предельники 2022'!$B$4:$X$28,'Форма 1'!AB$7),2),"")</f>
        <v/>
      </c>
      <c r="J312" s="53" t="str">
        <f>IF(ISNUMBER('Форма 1'!AC312),ROUND('Форма 1'!$I312*VLOOKUP('Форма 1'!$G312,'Предельники 2022'!$B$4:$X$28,'Форма 1'!AC$7),2),"")</f>
        <v/>
      </c>
      <c r="K312" s="53" t="str">
        <f>IF(ISNUMBER('Форма 1'!AD312),ROUND('Форма 1'!$I312*VLOOKUP('Форма 1'!$G312,'Предельники 2022'!$B$4:$X$28,'Форма 1'!AD$7),2),"")</f>
        <v/>
      </c>
      <c r="L312" s="54" t="str">
        <f>IF(ISBLANK('Форма 1'!AE312),"",'Форма 1'!AE312)</f>
        <v/>
      </c>
      <c r="M312" s="55" t="str">
        <f>IF(ISBLANK('Форма 1'!AF312),"",'Форма 1'!AF312)</f>
        <v/>
      </c>
      <c r="N312" s="53">
        <f>IF(ISNUMBER('Форма 1'!AG312),ROUND('Форма 1'!$I312*VLOOKUP('Форма 1'!$G312,'Предельники 2022'!$B$4:$X$28,'Форма 1'!AG$7),2),"")</f>
        <v>29230096.559999999</v>
      </c>
      <c r="O312" s="53" t="str">
        <f>IF(ISNUMBER('Форма 1'!$AH312),ROUND('Форма 1'!$I312*VLOOKUP('Форма 1'!$G312,'Предельники 2022'!$B$4:$X$28,'Форма 1'!$AH$7,0),2),"")</f>
        <v/>
      </c>
      <c r="P312" s="53" t="str">
        <f>IF(ISNUMBER('Форма 1'!$AI312),ROUND('Форма 1'!$I312*VLOOKUP('Форма 1'!$G312,'Предельники 2022'!$B$4:$X$28,'Форма 1'!$AI$7,0),2),"")</f>
        <v/>
      </c>
      <c r="Q312" s="53" t="str">
        <f>IF(ISNUMBER('Форма 1'!$AJ312),ROUND('Форма 1'!$I312*VLOOKUP('Форма 1'!$G312,'Предельники 2022'!$B$4:$X$28,'Форма 1'!$AJ$7,0),2),"")</f>
        <v/>
      </c>
      <c r="R312" s="53" t="str">
        <f>IF(ISNUMBER('Форма 1'!AK312),ROUND('Форма 1'!$I312*VLOOKUP('Форма 1'!$G312,'Предельники 2022'!$B$4:$X$28,'Форма 1'!AK$7),2),"")</f>
        <v/>
      </c>
      <c r="S312" s="55" t="str">
        <f t="shared" si="37"/>
        <v/>
      </c>
      <c r="T312" s="55" t="str">
        <f>IF(ISNUMBER('Форма 1'!AL312),INDEX('Предельники 2022'!$C$4:$X$28,MATCH('Форма 1'!$H312,'Предельники 2022'!$B$4:$B$28,0),MATCH(T$5,'Предельники 2022'!$C$3:$X$3,0)),"")</f>
        <v/>
      </c>
      <c r="U312" s="55" t="str">
        <f>IF(ISNUMBER('Форма 1'!AM312),INDEX('Предельники 2022'!$C$4:$X$28,MATCH('Форма 1'!$H312,'Предельники 2022'!$B$4:$B$28,0),MATCH(U$5,'Предельники 2022'!$C$3:$X$3,0)),"")</f>
        <v/>
      </c>
      <c r="V312" s="55" t="str">
        <f>IF(ISNUMBER('Форма 1'!AN312),INDEX('Предельники 2022'!$C$4:$X$28,MATCH('Форма 1'!$H312,'Предельники 2022'!$B$4:$B$28,0),MATCH(V$5,'Предельники 2022'!$C$3:$X$3,0)),"")</f>
        <v/>
      </c>
      <c r="W312" s="55" t="str">
        <f>IF(ISNUMBER('Форма 1'!AO312),INDEX('Предельники 2022'!$C$4:$X$28,MATCH('Форма 1'!$H312,'Предельники 2022'!$B$4:$B$28,0),MATCH(W$5,'Предельники 2022'!$C$3:$X$3,0)),"")</f>
        <v/>
      </c>
      <c r="X312" s="53" t="str">
        <f>IF(ISNUMBER('Форма 1'!AP312),ROUND('Форма 1'!$I312*VLOOKUP('Форма 1'!$G312,'Предельники 2022'!$B$4:$X$28,'Форма 1'!AP$7),2),"")</f>
        <v/>
      </c>
      <c r="Y312" s="53" t="str">
        <f>IF(ISNUMBER('Форма 1'!AQ312),ROUND('Форма 1'!$I312*VLOOKUP('Форма 1'!$G312,'Предельники 2022'!$B$4:$X$28,'Форма 1'!AQ$7),2),"")</f>
        <v/>
      </c>
      <c r="Z312" s="53" t="str">
        <f>IF(ISNUMBER('Форма 1'!AR312),ROUND('Форма 1'!$I312*VLOOKUP('Форма 1'!$G312,'Предельники 2022'!$B$4:$X$28,'Форма 1'!AR$7),2),"")</f>
        <v/>
      </c>
      <c r="AA312" s="55"/>
    </row>
    <row r="313" spans="1:27" x14ac:dyDescent="0.25">
      <c r="A313" s="52">
        <f t="shared" si="39"/>
        <v>56</v>
      </c>
      <c r="B313" s="94" t="str">
        <f>IF(ISBLANK('Форма 1'!B313),"",'Форма 1'!B313)</f>
        <v>город Пермь</v>
      </c>
      <c r="C313" s="161" t="str">
        <f>IF(ISBLANK('Форма 1'!C313),"",'Форма 1'!C313)</f>
        <v>г. Пермь, ул. Гусарова, д. 14</v>
      </c>
      <c r="D313" s="51">
        <f>IF(ISBLANK(C313),"Введите адрес",IF(C313='Форма 1'!C313,SUM(E313:K313,M313:S313,X313:AA313),"Ошибка в адресе!"))</f>
        <v>3609328.09</v>
      </c>
      <c r="E313" s="53" t="str">
        <f>IF(ISNUMBER('Форма 1'!X313),ROUND('Форма 1'!$I313*VLOOKUP('Форма 1'!$G313,'Предельники 2022'!$B$4:$X$28,'Форма 1'!X$7),2),"")</f>
        <v/>
      </c>
      <c r="F313" s="53" t="str">
        <f>IF(ISNUMBER('Форма 1'!Y313),ROUND('Форма 1'!$I313*VLOOKUP('Форма 1'!$G313,'Предельники 2022'!$B$4:$X$28,'Форма 1'!Y$7),2),"")</f>
        <v/>
      </c>
      <c r="G313" s="53" t="str">
        <f>IF(ISNUMBER('Форма 1'!Z313),ROUND('Форма 1'!$I313*VLOOKUP('Форма 1'!$G313,'Предельники 2022'!$B$4:$X$28,'Форма 1'!Z$7),2),"")</f>
        <v/>
      </c>
      <c r="H313" s="53" t="str">
        <f>IF(ISNUMBER('Форма 1'!AA313),ROUND('Форма 1'!$I313*VLOOKUP('Форма 1'!$G313,'Предельники 2022'!$B$4:$X$28,'Форма 1'!AA$7),2),"")</f>
        <v/>
      </c>
      <c r="I313" s="53" t="str">
        <f>IF(ISNUMBER('Форма 1'!AB313),ROUND('Форма 1'!$I313*VLOOKUP('Форма 1'!$G313,'Предельники 2022'!$B$4:$X$28,'Форма 1'!AB$7),2),"")</f>
        <v/>
      </c>
      <c r="J313" s="53" t="str">
        <f>IF(ISNUMBER('Форма 1'!AC313),ROUND('Форма 1'!$I313*VLOOKUP('Форма 1'!$G313,'Предельники 2022'!$B$4:$X$28,'Форма 1'!AC$7),2),"")</f>
        <v/>
      </c>
      <c r="K313" s="53" t="str">
        <f>IF(ISNUMBER('Форма 1'!AD313),ROUND('Форма 1'!$I313*VLOOKUP('Форма 1'!$G313,'Предельники 2022'!$B$4:$X$28,'Форма 1'!AD$7),2),"")</f>
        <v/>
      </c>
      <c r="L313" s="54" t="str">
        <f>IF(ISBLANK('Форма 1'!AE313),"",'Форма 1'!AE313)</f>
        <v/>
      </c>
      <c r="M313" s="55" t="str">
        <f>IF(ISBLANK('Форма 1'!AF313),"",'Форма 1'!AF313)</f>
        <v/>
      </c>
      <c r="N313" s="53" t="str">
        <f>IF(ISNUMBER('Форма 1'!AG313),ROUND('Форма 1'!$I313*VLOOKUP('Форма 1'!$G313,'Предельники 2022'!$B$4:$X$28,'Форма 1'!AG$7),2),"")</f>
        <v/>
      </c>
      <c r="O313" s="53" t="str">
        <f>IF(ISNUMBER('Форма 1'!$AH313),ROUND('Форма 1'!$I313*VLOOKUP('Форма 1'!$G313,'Предельники 2022'!$B$4:$X$28,'Форма 1'!$AH$7,0),2),"")</f>
        <v/>
      </c>
      <c r="P313" s="53" t="str">
        <f>IF(ISNUMBER('Форма 1'!$AI313),ROUND('Форма 1'!$I313*VLOOKUP('Форма 1'!$G313,'Предельники 2022'!$B$4:$X$28,'Форма 1'!$AI$7,0),2),"")</f>
        <v/>
      </c>
      <c r="Q313" s="53" t="str">
        <f>IF(ISNUMBER('Форма 1'!$AJ313),ROUND('Форма 1'!$I313*VLOOKUP('Форма 1'!$G313,'Предельники 2022'!$B$4:$X$28,'Форма 1'!$AJ$7,0),2),"")</f>
        <v/>
      </c>
      <c r="R313" s="53">
        <f>IF(ISNUMBER('Форма 1'!AK313),ROUND('Форма 1'!$I313*VLOOKUP('Форма 1'!$G313,'Предельники 2022'!$B$4:$X$28,'Форма 1'!AK$7),2),"")</f>
        <v>3609328.09</v>
      </c>
      <c r="S313" s="55" t="str">
        <f t="shared" si="37"/>
        <v/>
      </c>
      <c r="T313" s="55" t="str">
        <f>IF(ISNUMBER('Форма 1'!AL313),INDEX('Предельники 2022'!$C$4:$X$28,MATCH('Форма 1'!$H313,'Предельники 2022'!$B$4:$B$28,0),MATCH(T$5,'Предельники 2022'!$C$3:$X$3,0)),"")</f>
        <v/>
      </c>
      <c r="U313" s="55" t="str">
        <f>IF(ISNUMBER('Форма 1'!AM313),INDEX('Предельники 2022'!$C$4:$X$28,MATCH('Форма 1'!$H313,'Предельники 2022'!$B$4:$B$28,0),MATCH(U$5,'Предельники 2022'!$C$3:$X$3,0)),"")</f>
        <v/>
      </c>
      <c r="V313" s="55" t="str">
        <f>IF(ISNUMBER('Форма 1'!AN313),INDEX('Предельники 2022'!$C$4:$X$28,MATCH('Форма 1'!$H313,'Предельники 2022'!$B$4:$B$28,0),MATCH(V$5,'Предельники 2022'!$C$3:$X$3,0)),"")</f>
        <v/>
      </c>
      <c r="W313" s="55" t="str">
        <f>IF(ISNUMBER('Форма 1'!AO313),INDEX('Предельники 2022'!$C$4:$X$28,MATCH('Форма 1'!$H313,'Предельники 2022'!$B$4:$B$28,0),MATCH(W$5,'Предельники 2022'!$C$3:$X$3,0)),"")</f>
        <v/>
      </c>
      <c r="X313" s="53" t="str">
        <f>IF(ISNUMBER('Форма 1'!AP313),ROUND('Форма 1'!$I313*VLOOKUP('Форма 1'!$G313,'Предельники 2022'!$B$4:$X$28,'Форма 1'!AP$7),2),"")</f>
        <v/>
      </c>
      <c r="Y313" s="53" t="str">
        <f>IF(ISNUMBER('Форма 1'!AQ313),ROUND('Форма 1'!$I313*VLOOKUP('Форма 1'!$G313,'Предельники 2022'!$B$4:$X$28,'Форма 1'!AQ$7),2),"")</f>
        <v/>
      </c>
      <c r="Z313" s="53" t="str">
        <f>IF(ISNUMBER('Форма 1'!AR313),ROUND('Форма 1'!$I313*VLOOKUP('Форма 1'!$G313,'Предельники 2022'!$B$4:$X$28,'Форма 1'!AR$7),2),"")</f>
        <v/>
      </c>
      <c r="AA313" s="55"/>
    </row>
    <row r="314" spans="1:27" x14ac:dyDescent="0.25">
      <c r="A314" s="52">
        <f t="shared" si="39"/>
        <v>57</v>
      </c>
      <c r="B314" s="94" t="str">
        <f>IF(ISBLANK('Форма 1'!B314),"",'Форма 1'!B314)</f>
        <v>город Пермь</v>
      </c>
      <c r="C314" s="161" t="str">
        <f>IF(ISBLANK('Форма 1'!C314),"",'Форма 1'!C314)</f>
        <v>г. Пермь, ул. Гусарова, д. 16</v>
      </c>
      <c r="D314" s="51">
        <f>IF(ISBLANK(C314),"Введите адрес",IF(C314='Форма 1'!C314,SUM(E314:K314,M314:S314,X314:AA314),"Ошибка в адресе!"))</f>
        <v>1862562.92</v>
      </c>
      <c r="E314" s="53" t="str">
        <f>IF(ISNUMBER('Форма 1'!X314),ROUND('Форма 1'!$I314*VLOOKUP('Форма 1'!$G314,'Предельники 2022'!$B$4:$X$28,'Форма 1'!X$7),2),"")</f>
        <v/>
      </c>
      <c r="F314" s="53" t="str">
        <f>IF(ISNUMBER('Форма 1'!Y314),ROUND('Форма 1'!$I314*VLOOKUP('Форма 1'!$G314,'Предельники 2022'!$B$4:$X$28,'Форма 1'!Y$7),2),"")</f>
        <v/>
      </c>
      <c r="G314" s="53" t="str">
        <f>IF(ISNUMBER('Форма 1'!Z314),ROUND('Форма 1'!$I314*VLOOKUP('Форма 1'!$G314,'Предельники 2022'!$B$4:$X$28,'Форма 1'!Z$7),2),"")</f>
        <v/>
      </c>
      <c r="H314" s="53">
        <f>IF(ISNUMBER('Форма 1'!AA314),ROUND('Форма 1'!$I314*VLOOKUP('Форма 1'!$G314,'Предельники 2022'!$B$4:$X$28,'Форма 1'!AA$7),2),"")</f>
        <v>1862562.92</v>
      </c>
      <c r="I314" s="53" t="str">
        <f>IF(ISNUMBER('Форма 1'!AB314),ROUND('Форма 1'!$I314*VLOOKUP('Форма 1'!$G314,'Предельники 2022'!$B$4:$X$28,'Форма 1'!AB$7),2),"")</f>
        <v/>
      </c>
      <c r="J314" s="53" t="str">
        <f>IF(ISNUMBER('Форма 1'!AC314),ROUND('Форма 1'!$I314*VLOOKUP('Форма 1'!$G314,'Предельники 2022'!$B$4:$X$28,'Форма 1'!AC$7),2),"")</f>
        <v/>
      </c>
      <c r="K314" s="53" t="str">
        <f>IF(ISNUMBER('Форма 1'!AD314),ROUND('Форма 1'!$I314*VLOOKUP('Форма 1'!$G314,'Предельники 2022'!$B$4:$X$28,'Форма 1'!AD$7),2),"")</f>
        <v/>
      </c>
      <c r="L314" s="54" t="str">
        <f>IF(ISBLANK('Форма 1'!AE314),"",'Форма 1'!AE314)</f>
        <v/>
      </c>
      <c r="M314" s="55" t="str">
        <f>IF(ISBLANK('Форма 1'!AF314),"",'Форма 1'!AF314)</f>
        <v/>
      </c>
      <c r="N314" s="53" t="str">
        <f>IF(ISNUMBER('Форма 1'!AG314),ROUND('Форма 1'!$I314*VLOOKUP('Форма 1'!$G314,'Предельники 2022'!$B$4:$X$28,'Форма 1'!AG$7),2),"")</f>
        <v/>
      </c>
      <c r="O314" s="53" t="str">
        <f>IF(ISNUMBER('Форма 1'!$AH314),ROUND('Форма 1'!$I314*VLOOKUP('Форма 1'!$G314,'Предельники 2022'!$B$4:$X$28,'Форма 1'!$AH$7,0),2),"")</f>
        <v/>
      </c>
      <c r="P314" s="53" t="str">
        <f>IF(ISNUMBER('Форма 1'!$AI314),ROUND('Форма 1'!$I314*VLOOKUP('Форма 1'!$G314,'Предельники 2022'!$B$4:$X$28,'Форма 1'!$AI$7,0),2),"")</f>
        <v/>
      </c>
      <c r="Q314" s="53" t="str">
        <f>IF(ISNUMBER('Форма 1'!$AJ314),ROUND('Форма 1'!$I314*VLOOKUP('Форма 1'!$G314,'Предельники 2022'!$B$4:$X$28,'Форма 1'!$AJ$7,0),2),"")</f>
        <v/>
      </c>
      <c r="R314" s="53" t="str">
        <f>IF(ISNUMBER('Форма 1'!AK314),ROUND('Форма 1'!$I314*VLOOKUP('Форма 1'!$G314,'Предельники 2022'!$B$4:$X$28,'Форма 1'!AK$7),2),"")</f>
        <v/>
      </c>
      <c r="S314" s="55" t="str">
        <f t="shared" si="37"/>
        <v/>
      </c>
      <c r="T314" s="55" t="str">
        <f>IF(ISNUMBER('Форма 1'!AL314),INDEX('Предельники 2022'!$C$4:$X$28,MATCH('Форма 1'!$H314,'Предельники 2022'!$B$4:$B$28,0),MATCH(T$5,'Предельники 2022'!$C$3:$X$3,0)),"")</f>
        <v/>
      </c>
      <c r="U314" s="55" t="str">
        <f>IF(ISNUMBER('Форма 1'!AM314),INDEX('Предельники 2022'!$C$4:$X$28,MATCH('Форма 1'!$H314,'Предельники 2022'!$B$4:$B$28,0),MATCH(U$5,'Предельники 2022'!$C$3:$X$3,0)),"")</f>
        <v/>
      </c>
      <c r="V314" s="55" t="str">
        <f>IF(ISNUMBER('Форма 1'!AN314),INDEX('Предельники 2022'!$C$4:$X$28,MATCH('Форма 1'!$H314,'Предельники 2022'!$B$4:$B$28,0),MATCH(V$5,'Предельники 2022'!$C$3:$X$3,0)),"")</f>
        <v/>
      </c>
      <c r="W314" s="55" t="str">
        <f>IF(ISNUMBER('Форма 1'!AO314),INDEX('Предельники 2022'!$C$4:$X$28,MATCH('Форма 1'!$H314,'Предельники 2022'!$B$4:$B$28,0),MATCH(W$5,'Предельники 2022'!$C$3:$X$3,0)),"")</f>
        <v/>
      </c>
      <c r="X314" s="53" t="str">
        <f>IF(ISNUMBER('Форма 1'!AP314),ROUND('Форма 1'!$I314*VLOOKUP('Форма 1'!$G314,'Предельники 2022'!$B$4:$X$28,'Форма 1'!AP$7),2),"")</f>
        <v/>
      </c>
      <c r="Y314" s="53" t="str">
        <f>IF(ISNUMBER('Форма 1'!AQ314),ROUND('Форма 1'!$I314*VLOOKUP('Форма 1'!$G314,'Предельники 2022'!$B$4:$X$28,'Форма 1'!AQ$7),2),"")</f>
        <v/>
      </c>
      <c r="Z314" s="53" t="str">
        <f>IF(ISNUMBER('Форма 1'!AR314),ROUND('Форма 1'!$I314*VLOOKUP('Форма 1'!$G314,'Предельники 2022'!$B$4:$X$28,'Форма 1'!AR$7),2),"")</f>
        <v/>
      </c>
      <c r="AA314" s="55"/>
    </row>
    <row r="315" spans="1:27" x14ac:dyDescent="0.25">
      <c r="A315" s="52">
        <f t="shared" si="39"/>
        <v>58</v>
      </c>
      <c r="B315" s="94" t="str">
        <f>IF(ISBLANK('Форма 1'!B315),"",'Форма 1'!B315)</f>
        <v>город Пермь</v>
      </c>
      <c r="C315" s="161" t="str">
        <f>IF(ISBLANK('Форма 1'!C315),"",'Форма 1'!C315)</f>
        <v>г. Пермь, ул. Гусарова, д. 18</v>
      </c>
      <c r="D315" s="51">
        <f>IF(ISBLANK(C315),"Введите адрес",IF(C315='Форма 1'!C315,SUM(E315:K315,M315:S315,X315:AA315),"Ошибка в адресе!"))</f>
        <v>8271112.9000000004</v>
      </c>
      <c r="E315" s="53">
        <f>IF(ISNUMBER('Форма 1'!X315),ROUND('Форма 1'!$I315*VLOOKUP('Форма 1'!$G315,'Предельники 2022'!$B$4:$X$28,'Форма 1'!X$7),2),"")</f>
        <v>2526291.86</v>
      </c>
      <c r="F315" s="53" t="str">
        <f>IF(ISNUMBER('Форма 1'!Y315),ROUND('Форма 1'!$I315*VLOOKUP('Форма 1'!$G315,'Предельники 2022'!$B$4:$X$28,'Форма 1'!Y$7),2),"")</f>
        <v/>
      </c>
      <c r="G315" s="53" t="str">
        <f>IF(ISNUMBER('Форма 1'!Z315),ROUND('Форма 1'!$I315*VLOOKUP('Форма 1'!$G315,'Предельники 2022'!$B$4:$X$28,'Форма 1'!Z$7),2),"")</f>
        <v/>
      </c>
      <c r="H315" s="53">
        <f>IF(ISNUMBER('Форма 1'!AA315),ROUND('Форма 1'!$I315*VLOOKUP('Форма 1'!$G315,'Предельники 2022'!$B$4:$X$28,'Форма 1'!AA$7),2),"")</f>
        <v>1580603.69</v>
      </c>
      <c r="I315" s="53">
        <f>IF(ISNUMBER('Форма 1'!AB315),ROUND('Форма 1'!$I315*VLOOKUP('Форма 1'!$G315,'Предельники 2022'!$B$4:$X$28,'Форма 1'!AB$7),2),"")</f>
        <v>4164217.35</v>
      </c>
      <c r="J315" s="53" t="str">
        <f>IF(ISNUMBER('Форма 1'!AC315),ROUND('Форма 1'!$I315*VLOOKUP('Форма 1'!$G315,'Предельники 2022'!$B$4:$X$28,'Форма 1'!AC$7),2),"")</f>
        <v/>
      </c>
      <c r="K315" s="53" t="str">
        <f>IF(ISNUMBER('Форма 1'!AD315),ROUND('Форма 1'!$I315*VLOOKUP('Форма 1'!$G315,'Предельники 2022'!$B$4:$X$28,'Форма 1'!AD$7),2),"")</f>
        <v/>
      </c>
      <c r="L315" s="54" t="str">
        <f>IF(ISBLANK('Форма 1'!AE315),"",'Форма 1'!AE315)</f>
        <v/>
      </c>
      <c r="M315" s="55" t="str">
        <f>IF(ISBLANK('Форма 1'!AF315),"",'Форма 1'!AF315)</f>
        <v/>
      </c>
      <c r="N315" s="53" t="str">
        <f>IF(ISNUMBER('Форма 1'!AG315),ROUND('Форма 1'!$I315*VLOOKUP('Форма 1'!$G315,'Предельники 2022'!$B$4:$X$28,'Форма 1'!AG$7),2),"")</f>
        <v/>
      </c>
      <c r="O315" s="53" t="str">
        <f>IF(ISNUMBER('Форма 1'!$AH315),ROUND('Форма 1'!$I315*VLOOKUP('Форма 1'!$G315,'Предельники 2022'!$B$4:$X$28,'Форма 1'!$AH$7,0),2),"")</f>
        <v/>
      </c>
      <c r="P315" s="53" t="str">
        <f>IF(ISNUMBER('Форма 1'!$AI315),ROUND('Форма 1'!$I315*VLOOKUP('Форма 1'!$G315,'Предельники 2022'!$B$4:$X$28,'Форма 1'!$AI$7,0),2),"")</f>
        <v/>
      </c>
      <c r="Q315" s="53" t="str">
        <f>IF(ISNUMBER('Форма 1'!$AJ315),ROUND('Форма 1'!$I315*VLOOKUP('Форма 1'!$G315,'Предельники 2022'!$B$4:$X$28,'Форма 1'!$AJ$7,0),2),"")</f>
        <v/>
      </c>
      <c r="R315" s="53" t="str">
        <f>IF(ISNUMBER('Форма 1'!AK315),ROUND('Форма 1'!$I315*VLOOKUP('Форма 1'!$G315,'Предельники 2022'!$B$4:$X$28,'Форма 1'!AK$7),2),"")</f>
        <v/>
      </c>
      <c r="S315" s="55" t="str">
        <f t="shared" si="37"/>
        <v/>
      </c>
      <c r="T315" s="55" t="str">
        <f>IF(ISNUMBER('Форма 1'!AL315),INDEX('Предельники 2022'!$C$4:$X$28,MATCH('Форма 1'!$H315,'Предельники 2022'!$B$4:$B$28,0),MATCH(T$5,'Предельники 2022'!$C$3:$X$3,0)),"")</f>
        <v/>
      </c>
      <c r="U315" s="55" t="str">
        <f>IF(ISNUMBER('Форма 1'!AM315),INDEX('Предельники 2022'!$C$4:$X$28,MATCH('Форма 1'!$H315,'Предельники 2022'!$B$4:$B$28,0),MATCH(U$5,'Предельники 2022'!$C$3:$X$3,0)),"")</f>
        <v/>
      </c>
      <c r="V315" s="55" t="str">
        <f>IF(ISNUMBER('Форма 1'!AN315),INDEX('Предельники 2022'!$C$4:$X$28,MATCH('Форма 1'!$H315,'Предельники 2022'!$B$4:$B$28,0),MATCH(V$5,'Предельники 2022'!$C$3:$X$3,0)),"")</f>
        <v/>
      </c>
      <c r="W315" s="55" t="str">
        <f>IF(ISNUMBER('Форма 1'!AO315),INDEX('Предельники 2022'!$C$4:$X$28,MATCH('Форма 1'!$H315,'Предельники 2022'!$B$4:$B$28,0),MATCH(W$5,'Предельники 2022'!$C$3:$X$3,0)),"")</f>
        <v/>
      </c>
      <c r="X315" s="53" t="str">
        <f>IF(ISNUMBER('Форма 1'!AP315),ROUND('Форма 1'!$I315*VLOOKUP('Форма 1'!$G315,'Предельники 2022'!$B$4:$X$28,'Форма 1'!AP$7),2),"")</f>
        <v/>
      </c>
      <c r="Y315" s="53" t="str">
        <f>IF(ISNUMBER('Форма 1'!AQ315),ROUND('Форма 1'!$I315*VLOOKUP('Форма 1'!$G315,'Предельники 2022'!$B$4:$X$28,'Форма 1'!AQ$7),2),"")</f>
        <v/>
      </c>
      <c r="Z315" s="53" t="str">
        <f>IF(ISNUMBER('Форма 1'!AR315),ROUND('Форма 1'!$I315*VLOOKUP('Форма 1'!$G315,'Предельники 2022'!$B$4:$X$28,'Форма 1'!AR$7),2),"")</f>
        <v/>
      </c>
      <c r="AA315" s="55"/>
    </row>
    <row r="316" spans="1:27" x14ac:dyDescent="0.25">
      <c r="A316" s="52">
        <f t="shared" si="39"/>
        <v>59</v>
      </c>
      <c r="B316" s="94" t="str">
        <f>IF(ISBLANK('Форма 1'!B316),"",'Форма 1'!B316)</f>
        <v>город Пермь</v>
      </c>
      <c r="C316" s="161" t="str">
        <f>IF(ISBLANK('Форма 1'!C316),"",'Форма 1'!C316)</f>
        <v>г. Пермь, ул. Гусарова, д. 8</v>
      </c>
      <c r="D316" s="51">
        <f>IF(ISBLANK(C316),"Введите адрес",IF(C316='Форма 1'!C316,SUM(E316:K316,M316:S316,X316:AA316),"Ошибка в адресе!"))</f>
        <v>3713545.33</v>
      </c>
      <c r="E316" s="53" t="str">
        <f>IF(ISNUMBER('Форма 1'!X316),ROUND('Форма 1'!$I316*VLOOKUP('Форма 1'!$G316,'Предельники 2022'!$B$4:$X$28,'Форма 1'!X$7),2),"")</f>
        <v/>
      </c>
      <c r="F316" s="53" t="str">
        <f>IF(ISNUMBER('Форма 1'!Y316),ROUND('Форма 1'!$I316*VLOOKUP('Форма 1'!$G316,'Предельники 2022'!$B$4:$X$28,'Форма 1'!Y$7),2),"")</f>
        <v/>
      </c>
      <c r="G316" s="53" t="str">
        <f>IF(ISNUMBER('Форма 1'!Z316),ROUND('Форма 1'!$I316*VLOOKUP('Форма 1'!$G316,'Предельники 2022'!$B$4:$X$28,'Форма 1'!Z$7),2),"")</f>
        <v/>
      </c>
      <c r="H316" s="53" t="str">
        <f>IF(ISNUMBER('Форма 1'!AA316),ROUND('Форма 1'!$I316*VLOOKUP('Форма 1'!$G316,'Предельники 2022'!$B$4:$X$28,'Форма 1'!AA$7),2),"")</f>
        <v/>
      </c>
      <c r="I316" s="53" t="str">
        <f>IF(ISNUMBER('Форма 1'!AB316),ROUND('Форма 1'!$I316*VLOOKUP('Форма 1'!$G316,'Предельники 2022'!$B$4:$X$28,'Форма 1'!AB$7),2),"")</f>
        <v/>
      </c>
      <c r="J316" s="53" t="str">
        <f>IF(ISNUMBER('Форма 1'!AC316),ROUND('Форма 1'!$I316*VLOOKUP('Форма 1'!$G316,'Предельники 2022'!$B$4:$X$28,'Форма 1'!AC$7),2),"")</f>
        <v/>
      </c>
      <c r="K316" s="53" t="str">
        <f>IF(ISNUMBER('Форма 1'!AD316),ROUND('Форма 1'!$I316*VLOOKUP('Форма 1'!$G316,'Предельники 2022'!$B$4:$X$28,'Форма 1'!AD$7),2),"")</f>
        <v/>
      </c>
      <c r="L316" s="54" t="str">
        <f>IF(ISBLANK('Форма 1'!AE316),"",'Форма 1'!AE316)</f>
        <v/>
      </c>
      <c r="M316" s="55" t="str">
        <f>IF(ISBLANK('Форма 1'!AF316),"",'Форма 1'!AF316)</f>
        <v/>
      </c>
      <c r="N316" s="53" t="str">
        <f>IF(ISNUMBER('Форма 1'!AG316),ROUND('Форма 1'!$I316*VLOOKUP('Форма 1'!$G316,'Предельники 2022'!$B$4:$X$28,'Форма 1'!AG$7),2),"")</f>
        <v/>
      </c>
      <c r="O316" s="53" t="str">
        <f>IF(ISNUMBER('Форма 1'!$AH316),ROUND('Форма 1'!$I316*VLOOKUP('Форма 1'!$G316,'Предельники 2022'!$B$4:$X$28,'Форма 1'!$AH$7,0),2),"")</f>
        <v/>
      </c>
      <c r="P316" s="53" t="str">
        <f>IF(ISNUMBER('Форма 1'!$AI316),ROUND('Форма 1'!$I316*VLOOKUP('Форма 1'!$G316,'Предельники 2022'!$B$4:$X$28,'Форма 1'!$AI$7,0),2),"")</f>
        <v/>
      </c>
      <c r="Q316" s="53" t="str">
        <f>IF(ISNUMBER('Форма 1'!$AJ316),ROUND('Форма 1'!$I316*VLOOKUP('Форма 1'!$G316,'Предельники 2022'!$B$4:$X$28,'Форма 1'!$AJ$7,0),2),"")</f>
        <v/>
      </c>
      <c r="R316" s="53">
        <f>IF(ISNUMBER('Форма 1'!AK316),ROUND('Форма 1'!$I316*VLOOKUP('Форма 1'!$G316,'Предельники 2022'!$B$4:$X$28,'Форма 1'!AK$7),2),"")</f>
        <v>3713545.33</v>
      </c>
      <c r="S316" s="55" t="str">
        <f t="shared" si="37"/>
        <v/>
      </c>
      <c r="T316" s="55" t="str">
        <f>IF(ISNUMBER('Форма 1'!AL316),INDEX('Предельники 2022'!$C$4:$X$28,MATCH('Форма 1'!$H316,'Предельники 2022'!$B$4:$B$28,0),MATCH(T$5,'Предельники 2022'!$C$3:$X$3,0)),"")</f>
        <v/>
      </c>
      <c r="U316" s="55" t="str">
        <f>IF(ISNUMBER('Форма 1'!AM316),INDEX('Предельники 2022'!$C$4:$X$28,MATCH('Форма 1'!$H316,'Предельники 2022'!$B$4:$B$28,0),MATCH(U$5,'Предельники 2022'!$C$3:$X$3,0)),"")</f>
        <v/>
      </c>
      <c r="V316" s="55" t="str">
        <f>IF(ISNUMBER('Форма 1'!AN316),INDEX('Предельники 2022'!$C$4:$X$28,MATCH('Форма 1'!$H316,'Предельники 2022'!$B$4:$B$28,0),MATCH(V$5,'Предельники 2022'!$C$3:$X$3,0)),"")</f>
        <v/>
      </c>
      <c r="W316" s="55" t="str">
        <f>IF(ISNUMBER('Форма 1'!AO316),INDEX('Предельники 2022'!$C$4:$X$28,MATCH('Форма 1'!$H316,'Предельники 2022'!$B$4:$B$28,0),MATCH(W$5,'Предельники 2022'!$C$3:$X$3,0)),"")</f>
        <v/>
      </c>
      <c r="X316" s="53" t="str">
        <f>IF(ISNUMBER('Форма 1'!AP316),ROUND('Форма 1'!$I316*VLOOKUP('Форма 1'!$G316,'Предельники 2022'!$B$4:$X$28,'Форма 1'!AP$7),2),"")</f>
        <v/>
      </c>
      <c r="Y316" s="53" t="str">
        <f>IF(ISNUMBER('Форма 1'!AQ316),ROUND('Форма 1'!$I316*VLOOKUP('Форма 1'!$G316,'Предельники 2022'!$B$4:$X$28,'Форма 1'!AQ$7),2),"")</f>
        <v/>
      </c>
      <c r="Z316" s="53" t="str">
        <f>IF(ISNUMBER('Форма 1'!AR316),ROUND('Форма 1'!$I316*VLOOKUP('Форма 1'!$G316,'Предельники 2022'!$B$4:$X$28,'Форма 1'!AR$7),2),"")</f>
        <v/>
      </c>
      <c r="AA316" s="55"/>
    </row>
    <row r="317" spans="1:27" x14ac:dyDescent="0.25">
      <c r="A317" s="52">
        <f t="shared" si="39"/>
        <v>60</v>
      </c>
      <c r="B317" s="94" t="str">
        <f>IF(ISBLANK('Форма 1'!B317),"",'Форма 1'!B317)</f>
        <v>город Пермь</v>
      </c>
      <c r="C317" s="161" t="str">
        <f>IF(ISBLANK('Форма 1'!C317),"",'Форма 1'!C317)</f>
        <v>г. Пермь, ул. Гусарова, д. 9</v>
      </c>
      <c r="D317" s="51">
        <f>IF(ISBLANK(C317),"Введите адрес",IF(C317='Форма 1'!C317,SUM(E317:K317,M317:S317,X317:AA317),"Ошибка в адресе!"))</f>
        <v>3889586.43</v>
      </c>
      <c r="E317" s="53" t="str">
        <f>IF(ISNUMBER('Форма 1'!X317),ROUND('Форма 1'!$I317*VLOOKUP('Форма 1'!$G317,'Предельники 2022'!$B$4:$X$28,'Форма 1'!X$7),2),"")</f>
        <v/>
      </c>
      <c r="F317" s="53" t="str">
        <f>IF(ISNUMBER('Форма 1'!Y317),ROUND('Форма 1'!$I317*VLOOKUP('Форма 1'!$G317,'Предельники 2022'!$B$4:$X$28,'Форма 1'!Y$7),2),"")</f>
        <v/>
      </c>
      <c r="G317" s="53" t="str">
        <f>IF(ISNUMBER('Форма 1'!Z317),ROUND('Форма 1'!$I317*VLOOKUP('Форма 1'!$G317,'Предельники 2022'!$B$4:$X$28,'Форма 1'!Z$7),2),"")</f>
        <v/>
      </c>
      <c r="H317" s="53">
        <f>IF(ISNUMBER('Форма 1'!AA317),ROUND('Форма 1'!$I317*VLOOKUP('Форма 1'!$G317,'Предельники 2022'!$B$4:$X$28,'Форма 1'!AA$7),2),"")</f>
        <v>3889586.43</v>
      </c>
      <c r="I317" s="53" t="str">
        <f>IF(ISNUMBER('Форма 1'!AB317),ROUND('Форма 1'!$I317*VLOOKUP('Форма 1'!$G317,'Предельники 2022'!$B$4:$X$28,'Форма 1'!AB$7),2),"")</f>
        <v/>
      </c>
      <c r="J317" s="53" t="str">
        <f>IF(ISNUMBER('Форма 1'!AC317),ROUND('Форма 1'!$I317*VLOOKUP('Форма 1'!$G317,'Предельники 2022'!$B$4:$X$28,'Форма 1'!AC$7),2),"")</f>
        <v/>
      </c>
      <c r="K317" s="53" t="str">
        <f>IF(ISNUMBER('Форма 1'!AD317),ROUND('Форма 1'!$I317*VLOOKUP('Форма 1'!$G317,'Предельники 2022'!$B$4:$X$28,'Форма 1'!AD$7),2),"")</f>
        <v/>
      </c>
      <c r="L317" s="54" t="str">
        <f>IF(ISBLANK('Форма 1'!AE317),"",'Форма 1'!AE317)</f>
        <v/>
      </c>
      <c r="M317" s="55" t="str">
        <f>IF(ISBLANK('Форма 1'!AF317),"",'Форма 1'!AF317)</f>
        <v/>
      </c>
      <c r="N317" s="53" t="str">
        <f>IF(ISNUMBER('Форма 1'!AG317),ROUND('Форма 1'!$I317*VLOOKUP('Форма 1'!$G317,'Предельники 2022'!$B$4:$X$28,'Форма 1'!AG$7),2),"")</f>
        <v/>
      </c>
      <c r="O317" s="53" t="str">
        <f>IF(ISNUMBER('Форма 1'!$AH317),ROUND('Форма 1'!$I317*VLOOKUP('Форма 1'!$G317,'Предельники 2022'!$B$4:$X$28,'Форма 1'!$AH$7,0),2),"")</f>
        <v/>
      </c>
      <c r="P317" s="53" t="str">
        <f>IF(ISNUMBER('Форма 1'!$AI317),ROUND('Форма 1'!$I317*VLOOKUP('Форма 1'!$G317,'Предельники 2022'!$B$4:$X$28,'Форма 1'!$AI$7,0),2),"")</f>
        <v/>
      </c>
      <c r="Q317" s="53" t="str">
        <f>IF(ISNUMBER('Форма 1'!$AJ317),ROUND('Форма 1'!$I317*VLOOKUP('Форма 1'!$G317,'Предельники 2022'!$B$4:$X$28,'Форма 1'!$AJ$7,0),2),"")</f>
        <v/>
      </c>
      <c r="R317" s="53" t="str">
        <f>IF(ISNUMBER('Форма 1'!AK317),ROUND('Форма 1'!$I317*VLOOKUP('Форма 1'!$G317,'Предельники 2022'!$B$4:$X$28,'Форма 1'!AK$7),2),"")</f>
        <v/>
      </c>
      <c r="S317" s="55" t="str">
        <f t="shared" si="37"/>
        <v/>
      </c>
      <c r="T317" s="55" t="str">
        <f>IF(ISNUMBER('Форма 1'!AL317),INDEX('Предельники 2022'!$C$4:$X$28,MATCH('Форма 1'!$H317,'Предельники 2022'!$B$4:$B$28,0),MATCH(T$5,'Предельники 2022'!$C$3:$X$3,0)),"")</f>
        <v/>
      </c>
      <c r="U317" s="55" t="str">
        <f>IF(ISNUMBER('Форма 1'!AM317),INDEX('Предельники 2022'!$C$4:$X$28,MATCH('Форма 1'!$H317,'Предельники 2022'!$B$4:$B$28,0),MATCH(U$5,'Предельники 2022'!$C$3:$X$3,0)),"")</f>
        <v/>
      </c>
      <c r="V317" s="55" t="str">
        <f>IF(ISNUMBER('Форма 1'!AN317),INDEX('Предельники 2022'!$C$4:$X$28,MATCH('Форма 1'!$H317,'Предельники 2022'!$B$4:$B$28,0),MATCH(V$5,'Предельники 2022'!$C$3:$X$3,0)),"")</f>
        <v/>
      </c>
      <c r="W317" s="55" t="str">
        <f>IF(ISNUMBER('Форма 1'!AO317),INDEX('Предельники 2022'!$C$4:$X$28,MATCH('Форма 1'!$H317,'Предельники 2022'!$B$4:$B$28,0),MATCH(W$5,'Предельники 2022'!$C$3:$X$3,0)),"")</f>
        <v/>
      </c>
      <c r="X317" s="53" t="str">
        <f>IF(ISNUMBER('Форма 1'!AP317),ROUND('Форма 1'!$I317*VLOOKUP('Форма 1'!$G317,'Предельники 2022'!$B$4:$X$28,'Форма 1'!AP$7),2),"")</f>
        <v/>
      </c>
      <c r="Y317" s="53" t="str">
        <f>IF(ISNUMBER('Форма 1'!AQ317),ROUND('Форма 1'!$I317*VLOOKUP('Форма 1'!$G317,'Предельники 2022'!$B$4:$X$28,'Форма 1'!AQ$7),2),"")</f>
        <v/>
      </c>
      <c r="Z317" s="53" t="str">
        <f>IF(ISNUMBER('Форма 1'!AR317),ROUND('Форма 1'!$I317*VLOOKUP('Форма 1'!$G317,'Предельники 2022'!$B$4:$X$28,'Форма 1'!AR$7),2),"")</f>
        <v/>
      </c>
      <c r="AA317" s="55"/>
    </row>
    <row r="318" spans="1:27" x14ac:dyDescent="0.25">
      <c r="A318" s="52">
        <f t="shared" si="39"/>
        <v>61</v>
      </c>
      <c r="B318" s="94" t="str">
        <f>IF(ISBLANK('Форма 1'!B318),"",'Форма 1'!B318)</f>
        <v>город Пермь</v>
      </c>
      <c r="C318" s="161" t="str">
        <f>IF(ISBLANK('Форма 1'!C318),"",'Форма 1'!C318)</f>
        <v>г. Пермь, ул. Дружбы, д. 21</v>
      </c>
      <c r="D318" s="51">
        <f>IF(ISBLANK(C318),"Введите адрес",IF(C318='Форма 1'!C318,SUM(E318:K318,M318:S318,X318:AA318),"Ошибка в адресе!"))</f>
        <v>15979389.66</v>
      </c>
      <c r="E318" s="53" t="str">
        <f>IF(ISNUMBER('Форма 1'!X318),ROUND('Форма 1'!$I318*VLOOKUP('Форма 1'!$G318,'Предельники 2022'!$B$4:$X$28,'Форма 1'!X$7),2),"")</f>
        <v/>
      </c>
      <c r="F318" s="53" t="str">
        <f>IF(ISNUMBER('Форма 1'!Y318),ROUND('Форма 1'!$I318*VLOOKUP('Форма 1'!$G318,'Предельники 2022'!$B$4:$X$28,'Форма 1'!Y$7),2),"")</f>
        <v/>
      </c>
      <c r="G318" s="53" t="str">
        <f>IF(ISNUMBER('Форма 1'!Z318),ROUND('Форма 1'!$I318*VLOOKUP('Форма 1'!$G318,'Предельники 2022'!$B$4:$X$28,'Форма 1'!Z$7),2),"")</f>
        <v/>
      </c>
      <c r="H318" s="53" t="str">
        <f>IF(ISNUMBER('Форма 1'!AA318),ROUND('Форма 1'!$I318*VLOOKUP('Форма 1'!$G318,'Предельники 2022'!$B$4:$X$28,'Форма 1'!AA$7),2),"")</f>
        <v/>
      </c>
      <c r="I318" s="53" t="str">
        <f>IF(ISNUMBER('Форма 1'!AB318),ROUND('Форма 1'!$I318*VLOOKUP('Форма 1'!$G318,'Предельники 2022'!$B$4:$X$28,'Форма 1'!AB$7),2),"")</f>
        <v/>
      </c>
      <c r="J318" s="53" t="str">
        <f>IF(ISNUMBER('Форма 1'!AC318),ROUND('Форма 1'!$I318*VLOOKUP('Форма 1'!$G318,'Предельники 2022'!$B$4:$X$28,'Форма 1'!AC$7),2),"")</f>
        <v/>
      </c>
      <c r="K318" s="53" t="str">
        <f>IF(ISNUMBER('Форма 1'!AD318),ROUND('Форма 1'!$I318*VLOOKUP('Форма 1'!$G318,'Предельники 2022'!$B$4:$X$28,'Форма 1'!AD$7),2),"")</f>
        <v/>
      </c>
      <c r="L318" s="54" t="str">
        <f>IF(ISBLANK('Форма 1'!AE318),"",'Форма 1'!AE318)</f>
        <v/>
      </c>
      <c r="M318" s="55" t="str">
        <f>IF(ISBLANK('Форма 1'!AF318),"",'Форма 1'!AF318)</f>
        <v/>
      </c>
      <c r="N318" s="53">
        <f>IF(ISNUMBER('Форма 1'!AG318),ROUND('Форма 1'!$I318*VLOOKUP('Форма 1'!$G318,'Предельники 2022'!$B$4:$X$28,'Форма 1'!AG$7),2),"")</f>
        <v>15979389.66</v>
      </c>
      <c r="O318" s="53" t="str">
        <f>IF(ISNUMBER('Форма 1'!$AH318),ROUND('Форма 1'!$I318*VLOOKUP('Форма 1'!$G318,'Предельники 2022'!$B$4:$X$28,'Форма 1'!$AH$7,0),2),"")</f>
        <v/>
      </c>
      <c r="P318" s="53" t="str">
        <f>IF(ISNUMBER('Форма 1'!$AI318),ROUND('Форма 1'!$I318*VLOOKUP('Форма 1'!$G318,'Предельники 2022'!$B$4:$X$28,'Форма 1'!$AI$7,0),2),"")</f>
        <v/>
      </c>
      <c r="Q318" s="53" t="str">
        <f>IF(ISNUMBER('Форма 1'!$AJ318),ROUND('Форма 1'!$I318*VLOOKUP('Форма 1'!$G318,'Предельники 2022'!$B$4:$X$28,'Форма 1'!$AJ$7,0),2),"")</f>
        <v/>
      </c>
      <c r="R318" s="53" t="str">
        <f>IF(ISNUMBER('Форма 1'!AK318),ROUND('Форма 1'!$I318*VLOOKUP('Форма 1'!$G318,'Предельники 2022'!$B$4:$X$28,'Форма 1'!AK$7),2),"")</f>
        <v/>
      </c>
      <c r="S318" s="55" t="str">
        <f t="shared" si="37"/>
        <v/>
      </c>
      <c r="T318" s="55" t="str">
        <f>IF(ISNUMBER('Форма 1'!AL318),INDEX('Предельники 2022'!$C$4:$X$28,MATCH('Форма 1'!$H318,'Предельники 2022'!$B$4:$B$28,0),MATCH(T$5,'Предельники 2022'!$C$3:$X$3,0)),"")</f>
        <v/>
      </c>
      <c r="U318" s="55" t="str">
        <f>IF(ISNUMBER('Форма 1'!AM318),INDEX('Предельники 2022'!$C$4:$X$28,MATCH('Форма 1'!$H318,'Предельники 2022'!$B$4:$B$28,0),MATCH(U$5,'Предельники 2022'!$C$3:$X$3,0)),"")</f>
        <v/>
      </c>
      <c r="V318" s="55" t="str">
        <f>IF(ISNUMBER('Форма 1'!AN318),INDEX('Предельники 2022'!$C$4:$X$28,MATCH('Форма 1'!$H318,'Предельники 2022'!$B$4:$B$28,0),MATCH(V$5,'Предельники 2022'!$C$3:$X$3,0)),"")</f>
        <v/>
      </c>
      <c r="W318" s="55" t="str">
        <f>IF(ISNUMBER('Форма 1'!AO318),INDEX('Предельники 2022'!$C$4:$X$28,MATCH('Форма 1'!$H318,'Предельники 2022'!$B$4:$B$28,0),MATCH(W$5,'Предельники 2022'!$C$3:$X$3,0)),"")</f>
        <v/>
      </c>
      <c r="X318" s="53" t="str">
        <f>IF(ISNUMBER('Форма 1'!AP318),ROUND('Форма 1'!$I318*VLOOKUP('Форма 1'!$G318,'Предельники 2022'!$B$4:$X$28,'Форма 1'!AP$7),2),"")</f>
        <v/>
      </c>
      <c r="Y318" s="53" t="str">
        <f>IF(ISNUMBER('Форма 1'!AQ318),ROUND('Форма 1'!$I318*VLOOKUP('Форма 1'!$G318,'Предельники 2022'!$B$4:$X$28,'Форма 1'!AQ$7),2),"")</f>
        <v/>
      </c>
      <c r="Z318" s="53" t="str">
        <f>IF(ISNUMBER('Форма 1'!AR318),ROUND('Форма 1'!$I318*VLOOKUP('Форма 1'!$G318,'Предельники 2022'!$B$4:$X$28,'Форма 1'!AR$7),2),"")</f>
        <v/>
      </c>
      <c r="AA318" s="55"/>
    </row>
    <row r="319" spans="1:27" x14ac:dyDescent="0.25">
      <c r="A319" s="52">
        <f t="shared" si="39"/>
        <v>62</v>
      </c>
      <c r="B319" s="94" t="str">
        <f>IF(ISBLANK('Форма 1'!B319),"",'Форма 1'!B319)</f>
        <v>город Пермь</v>
      </c>
      <c r="C319" s="161" t="str">
        <f>IF(ISBLANK('Форма 1'!C319),"",'Форма 1'!C319)</f>
        <v>г. Пермь, ул. Екатерининская, д. 198</v>
      </c>
      <c r="D319" s="51">
        <f>IF(ISBLANK(C319),"Введите адрес",IF(C319='Форма 1'!C319,SUM(E319:K319,M319:S319,X319:AA319),"Ошибка в адресе!"))</f>
        <v>25811170</v>
      </c>
      <c r="E319" s="53" t="str">
        <f>IF(ISNUMBER('Форма 1'!X319),ROUND('Форма 1'!$I319*VLOOKUP('Форма 1'!$G319,'Предельники 2022'!$B$4:$X$28,'Форма 1'!X$7),2),"")</f>
        <v/>
      </c>
      <c r="F319" s="53" t="str">
        <f>IF(ISNUMBER('Форма 1'!Y319),ROUND('Форма 1'!$I319*VLOOKUP('Форма 1'!$G319,'Предельники 2022'!$B$4:$X$28,'Форма 1'!Y$7),2),"")</f>
        <v/>
      </c>
      <c r="G319" s="53" t="str">
        <f>IF(ISNUMBER('Форма 1'!Z319),ROUND('Форма 1'!$I319*VLOOKUP('Форма 1'!$G319,'Предельники 2022'!$B$4:$X$28,'Форма 1'!Z$7),2),"")</f>
        <v/>
      </c>
      <c r="H319" s="53" t="str">
        <f>IF(ISNUMBER('Форма 1'!AA319),ROUND('Форма 1'!$I319*VLOOKUP('Форма 1'!$G319,'Предельники 2022'!$B$4:$X$28,'Форма 1'!AA$7),2),"")</f>
        <v/>
      </c>
      <c r="I319" s="53" t="str">
        <f>IF(ISNUMBER('Форма 1'!AB319),ROUND('Форма 1'!$I319*VLOOKUP('Форма 1'!$G319,'Предельники 2022'!$B$4:$X$28,'Форма 1'!AB$7),2),"")</f>
        <v/>
      </c>
      <c r="J319" s="53" t="str">
        <f>IF(ISNUMBER('Форма 1'!AC319),ROUND('Форма 1'!$I319*VLOOKUP('Форма 1'!$G319,'Предельники 2022'!$B$4:$X$28,'Форма 1'!AC$7),2),"")</f>
        <v/>
      </c>
      <c r="K319" s="53" t="str">
        <f>IF(ISNUMBER('Форма 1'!AD319),ROUND('Форма 1'!$I319*VLOOKUP('Форма 1'!$G319,'Предельники 2022'!$B$4:$X$28,'Форма 1'!AD$7),2),"")</f>
        <v/>
      </c>
      <c r="L319" s="54" t="str">
        <f>IF(ISBLANK('Форма 1'!AE319),"",'Форма 1'!AE319)</f>
        <v/>
      </c>
      <c r="M319" s="55" t="str">
        <f>IF(ISBLANK('Форма 1'!AF319),"",'Форма 1'!AF319)</f>
        <v/>
      </c>
      <c r="N319" s="53">
        <f>IF(ISNUMBER('Форма 1'!AG319),ROUND('Форма 1'!$I319*VLOOKUP('Форма 1'!$G319,'Предельники 2022'!$B$4:$X$28,'Форма 1'!AG$7),2),"")</f>
        <v>12384680</v>
      </c>
      <c r="O319" s="53">
        <f>IF(ISNUMBER('Форма 1'!$AH319),ROUND('Форма 1'!$I319*VLOOKUP('Форма 1'!$G319,'Предельники 2022'!$B$4:$X$28,'Форма 1'!$AH$7,0),2),"")</f>
        <v>13426490</v>
      </c>
      <c r="P319" s="53" t="str">
        <f>IF(ISNUMBER('Форма 1'!$AI319),ROUND('Форма 1'!$I319*VLOOKUP('Форма 1'!$G319,'Предельники 2022'!$B$4:$X$28,'Форма 1'!$AI$7,0),2),"")</f>
        <v/>
      </c>
      <c r="Q319" s="53" t="str">
        <f>IF(ISNUMBER('Форма 1'!$AJ319),ROUND('Форма 1'!$I319*VLOOKUP('Форма 1'!$G319,'Предельники 2022'!$B$4:$X$28,'Форма 1'!$AJ$7,0),2),"")</f>
        <v/>
      </c>
      <c r="R319" s="53" t="str">
        <f>IF(ISNUMBER('Форма 1'!AK319),ROUND('Форма 1'!$I319*VLOOKUP('Форма 1'!$G319,'Предельники 2022'!$B$4:$X$28,'Форма 1'!AK$7),2),"")</f>
        <v/>
      </c>
      <c r="S319" s="55" t="str">
        <f t="shared" si="37"/>
        <v/>
      </c>
      <c r="T319" s="55" t="str">
        <f>IF(ISNUMBER('Форма 1'!AL319),INDEX('Предельники 2022'!$C$4:$X$28,MATCH('Форма 1'!$H319,'Предельники 2022'!$B$4:$B$28,0),MATCH(T$5,'Предельники 2022'!$C$3:$X$3,0)),"")</f>
        <v/>
      </c>
      <c r="U319" s="55" t="str">
        <f>IF(ISNUMBER('Форма 1'!AM319),INDEX('Предельники 2022'!$C$4:$X$28,MATCH('Форма 1'!$H319,'Предельники 2022'!$B$4:$B$28,0),MATCH(U$5,'Предельники 2022'!$C$3:$X$3,0)),"")</f>
        <v/>
      </c>
      <c r="V319" s="55" t="str">
        <f>IF(ISNUMBER('Форма 1'!AN319),INDEX('Предельники 2022'!$C$4:$X$28,MATCH('Форма 1'!$H319,'Предельники 2022'!$B$4:$B$28,0),MATCH(V$5,'Предельники 2022'!$C$3:$X$3,0)),"")</f>
        <v/>
      </c>
      <c r="W319" s="55" t="str">
        <f>IF(ISNUMBER('Форма 1'!AO319),INDEX('Предельники 2022'!$C$4:$X$28,MATCH('Форма 1'!$H319,'Предельники 2022'!$B$4:$B$28,0),MATCH(W$5,'Предельники 2022'!$C$3:$X$3,0)),"")</f>
        <v/>
      </c>
      <c r="X319" s="53" t="str">
        <f>IF(ISNUMBER('Форма 1'!AP319),ROUND('Форма 1'!$I319*VLOOKUP('Форма 1'!$G319,'Предельники 2022'!$B$4:$X$28,'Форма 1'!AP$7),2),"")</f>
        <v/>
      </c>
      <c r="Y319" s="53" t="str">
        <f>IF(ISNUMBER('Форма 1'!AQ319),ROUND('Форма 1'!$I319*VLOOKUP('Форма 1'!$G319,'Предельники 2022'!$B$4:$X$28,'Форма 1'!AQ$7),2),"")</f>
        <v/>
      </c>
      <c r="Z319" s="53" t="str">
        <f>IF(ISNUMBER('Форма 1'!AR319),ROUND('Форма 1'!$I319*VLOOKUP('Форма 1'!$G319,'Предельники 2022'!$B$4:$X$28,'Форма 1'!AR$7),2),"")</f>
        <v/>
      </c>
      <c r="AA319" s="55"/>
    </row>
    <row r="320" spans="1:27" x14ac:dyDescent="0.25">
      <c r="A320" s="52">
        <f t="shared" si="39"/>
        <v>63</v>
      </c>
      <c r="B320" s="94" t="str">
        <f>IF(ISBLANK('Форма 1'!B320),"",'Форма 1'!B320)</f>
        <v>город Пермь</v>
      </c>
      <c r="C320" s="161" t="str">
        <f>IF(ISBLANK('Форма 1'!C320),"",'Форма 1'!C320)</f>
        <v>г. Пермь, ул. Екатерининская, д. 51</v>
      </c>
      <c r="D320" s="51">
        <f>IF(ISBLANK(C320),"Введите адрес",IF(C320='Форма 1'!C320,SUM(E320:K320,M320:S320,X320:AA320),"Ошибка в адресе!"))</f>
        <v>31417686.979999997</v>
      </c>
      <c r="E320" s="53" t="str">
        <f>IF(ISNUMBER('Форма 1'!X320),ROUND('Форма 1'!$I320*VLOOKUP('Форма 1'!$G320,'Предельники 2022'!$B$4:$X$28,'Форма 1'!X$7),2),"")</f>
        <v/>
      </c>
      <c r="F320" s="53" t="str">
        <f>IF(ISNUMBER('Форма 1'!Y320),ROUND('Форма 1'!$I320*VLOOKUP('Форма 1'!$G320,'Предельники 2022'!$B$4:$X$28,'Форма 1'!Y$7),2),"")</f>
        <v/>
      </c>
      <c r="G320" s="53">
        <f>IF(ISNUMBER('Форма 1'!Z320),ROUND('Форма 1'!$I320*VLOOKUP('Форма 1'!$G320,'Предельники 2022'!$B$4:$X$28,'Форма 1'!Z$7),2),"")</f>
        <v>2371891.7799999998</v>
      </c>
      <c r="H320" s="53" t="str">
        <f>IF(ISNUMBER('Форма 1'!AA320),ROUND('Форма 1'!$I320*VLOOKUP('Форма 1'!$G320,'Предельники 2022'!$B$4:$X$28,'Форма 1'!AA$7),2),"")</f>
        <v/>
      </c>
      <c r="I320" s="53" t="str">
        <f>IF(ISNUMBER('Форма 1'!AB320),ROUND('Форма 1'!$I320*VLOOKUP('Форма 1'!$G320,'Предельники 2022'!$B$4:$X$28,'Форма 1'!AB$7),2),"")</f>
        <v/>
      </c>
      <c r="J320" s="53">
        <f>IF(ISNUMBER('Форма 1'!AC320),ROUND('Форма 1'!$I320*VLOOKUP('Форма 1'!$G320,'Предельники 2022'!$B$4:$X$28,'Форма 1'!AC$7),2),"")</f>
        <v>2063328.33</v>
      </c>
      <c r="K320" s="53">
        <f>IF(ISNUMBER('Форма 1'!AD320),ROUND('Форма 1'!$I320*VLOOKUP('Форма 1'!$G320,'Предельники 2022'!$B$4:$X$28,'Форма 1'!AD$7),2),"")</f>
        <v>4857076.0599999996</v>
      </c>
      <c r="L320" s="54" t="str">
        <f>IF(ISBLANK('Форма 1'!AE320),"",'Форма 1'!AE320)</f>
        <v/>
      </c>
      <c r="M320" s="55" t="str">
        <f>IF(ISBLANK('Форма 1'!AF320),"",'Форма 1'!AF320)</f>
        <v/>
      </c>
      <c r="N320" s="53" t="str">
        <f>IF(ISNUMBER('Форма 1'!AG320),ROUND('Форма 1'!$I320*VLOOKUP('Форма 1'!$G320,'Предельники 2022'!$B$4:$X$28,'Форма 1'!AG$7),2),"")</f>
        <v/>
      </c>
      <c r="O320" s="53">
        <f>IF(ISNUMBER('Форма 1'!$AH320),ROUND('Форма 1'!$I320*VLOOKUP('Форма 1'!$G320,'Предельники 2022'!$B$4:$X$28,'Форма 1'!$AH$7,0),2),"")</f>
        <v>22125390.809999999</v>
      </c>
      <c r="P320" s="53" t="str">
        <f>IF(ISNUMBER('Форма 1'!$AI320),ROUND('Форма 1'!$I320*VLOOKUP('Форма 1'!$G320,'Предельники 2022'!$B$4:$X$28,'Форма 1'!$AI$7,0),2),"")</f>
        <v/>
      </c>
      <c r="Q320" s="53" t="str">
        <f>IF(ISNUMBER('Форма 1'!$AJ320),ROUND('Форма 1'!$I320*VLOOKUP('Форма 1'!$G320,'Предельники 2022'!$B$4:$X$28,'Форма 1'!$AJ$7,0),2),"")</f>
        <v/>
      </c>
      <c r="R320" s="53" t="str">
        <f>IF(ISNUMBER('Форма 1'!AK320),ROUND('Форма 1'!$I320*VLOOKUP('Форма 1'!$G320,'Предельники 2022'!$B$4:$X$28,'Форма 1'!AK$7),2),"")</f>
        <v/>
      </c>
      <c r="S320" s="55" t="str">
        <f t="shared" si="37"/>
        <v/>
      </c>
      <c r="T320" s="55" t="str">
        <f>IF(ISNUMBER('Форма 1'!AL320),INDEX('Предельники 2022'!$C$4:$X$28,MATCH('Форма 1'!$H320,'Предельники 2022'!$B$4:$B$28,0),MATCH(T$5,'Предельники 2022'!$C$3:$X$3,0)),"")</f>
        <v/>
      </c>
      <c r="U320" s="55" t="str">
        <f>IF(ISNUMBER('Форма 1'!AM320),INDEX('Предельники 2022'!$C$4:$X$28,MATCH('Форма 1'!$H320,'Предельники 2022'!$B$4:$B$28,0),MATCH(U$5,'Предельники 2022'!$C$3:$X$3,0)),"")</f>
        <v/>
      </c>
      <c r="V320" s="55" t="str">
        <f>IF(ISNUMBER('Форма 1'!AN320),INDEX('Предельники 2022'!$C$4:$X$28,MATCH('Форма 1'!$H320,'Предельники 2022'!$B$4:$B$28,0),MATCH(V$5,'Предельники 2022'!$C$3:$X$3,0)),"")</f>
        <v/>
      </c>
      <c r="W320" s="55" t="str">
        <f>IF(ISNUMBER('Форма 1'!AO320),INDEX('Предельники 2022'!$C$4:$X$28,MATCH('Форма 1'!$H320,'Предельники 2022'!$B$4:$B$28,0),MATCH(W$5,'Предельники 2022'!$C$3:$X$3,0)),"")</f>
        <v/>
      </c>
      <c r="X320" s="53" t="str">
        <f>IF(ISNUMBER('Форма 1'!AP320),ROUND('Форма 1'!$I320*VLOOKUP('Форма 1'!$G320,'Предельники 2022'!$B$4:$X$28,'Форма 1'!AP$7),2),"")</f>
        <v/>
      </c>
      <c r="Y320" s="53" t="str">
        <f>IF(ISNUMBER('Форма 1'!AQ320),ROUND('Форма 1'!$I320*VLOOKUP('Форма 1'!$G320,'Предельники 2022'!$B$4:$X$28,'Форма 1'!AQ$7),2),"")</f>
        <v/>
      </c>
      <c r="Z320" s="53" t="str">
        <f>IF(ISNUMBER('Форма 1'!AR320),ROUND('Форма 1'!$I320*VLOOKUP('Форма 1'!$G320,'Предельники 2022'!$B$4:$X$28,'Форма 1'!AR$7),2),"")</f>
        <v/>
      </c>
      <c r="AA320" s="55"/>
    </row>
    <row r="321" spans="1:27" x14ac:dyDescent="0.25">
      <c r="A321" s="52">
        <f t="shared" si="39"/>
        <v>64</v>
      </c>
      <c r="B321" s="94" t="str">
        <f>IF(ISBLANK('Форма 1'!B321),"",'Форма 1'!B321)</f>
        <v>город Пермь</v>
      </c>
      <c r="C321" s="161" t="str">
        <f>IF(ISBLANK('Форма 1'!C321),"",'Форма 1'!C321)</f>
        <v>г. Пермь, ул. Желябова, д. 10</v>
      </c>
      <c r="D321" s="51">
        <f>IF(ISBLANK(C321),"Введите адрес",IF(C321='Форма 1'!C321,SUM(E321:K321,M321:S321,X321:AA321),"Ошибка в адресе!"))</f>
        <v>9668139.1999999993</v>
      </c>
      <c r="E321" s="53" t="str">
        <f>IF(ISNUMBER('Форма 1'!X321),ROUND('Форма 1'!$I321*VLOOKUP('Форма 1'!$G321,'Предельники 2022'!$B$4:$X$28,'Форма 1'!X$7),2),"")</f>
        <v/>
      </c>
      <c r="F321" s="53" t="str">
        <f>IF(ISNUMBER('Форма 1'!Y321),ROUND('Форма 1'!$I321*VLOOKUP('Форма 1'!$G321,'Предельники 2022'!$B$4:$X$28,'Форма 1'!Y$7),2),"")</f>
        <v/>
      </c>
      <c r="G321" s="53" t="str">
        <f>IF(ISNUMBER('Форма 1'!Z321),ROUND('Форма 1'!$I321*VLOOKUP('Форма 1'!$G321,'Предельники 2022'!$B$4:$X$28,'Форма 1'!Z$7),2),"")</f>
        <v/>
      </c>
      <c r="H321" s="53" t="str">
        <f>IF(ISNUMBER('Форма 1'!AA321),ROUND('Форма 1'!$I321*VLOOKUP('Форма 1'!$G321,'Предельники 2022'!$B$4:$X$28,'Форма 1'!AA$7),2),"")</f>
        <v/>
      </c>
      <c r="I321" s="53" t="str">
        <f>IF(ISNUMBER('Форма 1'!AB321),ROUND('Форма 1'!$I321*VLOOKUP('Форма 1'!$G321,'Предельники 2022'!$B$4:$X$28,'Форма 1'!AB$7),2),"")</f>
        <v/>
      </c>
      <c r="J321" s="53" t="str">
        <f>IF(ISNUMBER('Форма 1'!AC321),ROUND('Форма 1'!$I321*VLOOKUP('Форма 1'!$G321,'Предельники 2022'!$B$4:$X$28,'Форма 1'!AC$7),2),"")</f>
        <v/>
      </c>
      <c r="K321" s="53" t="str">
        <f>IF(ISNUMBER('Форма 1'!AD321),ROUND('Форма 1'!$I321*VLOOKUP('Форма 1'!$G321,'Предельники 2022'!$B$4:$X$28,'Форма 1'!AD$7),2),"")</f>
        <v/>
      </c>
      <c r="L321" s="54" t="str">
        <f>IF(ISBLANK('Форма 1'!AE321),"",'Форма 1'!AE321)</f>
        <v/>
      </c>
      <c r="M321" s="55" t="str">
        <f>IF(ISBLANK('Форма 1'!AF321),"",'Форма 1'!AF321)</f>
        <v/>
      </c>
      <c r="N321" s="53" t="str">
        <f>IF(ISNUMBER('Форма 1'!AG321),ROUND('Форма 1'!$I321*VLOOKUP('Форма 1'!$G321,'Предельники 2022'!$B$4:$X$28,'Форма 1'!AG$7),2),"")</f>
        <v/>
      </c>
      <c r="O321" s="53">
        <f>IF(ISNUMBER('Форма 1'!$AH321),ROUND('Форма 1'!$I321*VLOOKUP('Форма 1'!$G321,'Предельники 2022'!$B$4:$X$28,'Форма 1'!$AH$7,0),2),"")</f>
        <v>9668139.1999999993</v>
      </c>
      <c r="P321" s="53" t="str">
        <f>IF(ISNUMBER('Форма 1'!$AI321),ROUND('Форма 1'!$I321*VLOOKUP('Форма 1'!$G321,'Предельники 2022'!$B$4:$X$28,'Форма 1'!$AI$7,0),2),"")</f>
        <v/>
      </c>
      <c r="Q321" s="53" t="str">
        <f>IF(ISNUMBER('Форма 1'!$AJ321),ROUND('Форма 1'!$I321*VLOOKUP('Форма 1'!$G321,'Предельники 2022'!$B$4:$X$28,'Форма 1'!$AJ$7,0),2),"")</f>
        <v/>
      </c>
      <c r="R321" s="53" t="str">
        <f>IF(ISNUMBER('Форма 1'!AK321),ROUND('Форма 1'!$I321*VLOOKUP('Форма 1'!$G321,'Предельники 2022'!$B$4:$X$28,'Форма 1'!AK$7),2),"")</f>
        <v/>
      </c>
      <c r="S321" s="55" t="str">
        <f t="shared" ref="S321:S385" si="40">IF(SUM(T321:W321)=0,"",SUM(T321:W321))</f>
        <v/>
      </c>
      <c r="T321" s="55" t="str">
        <f>IF(ISNUMBER('Форма 1'!AL321),INDEX('Предельники 2022'!$C$4:$X$28,MATCH('Форма 1'!$H321,'Предельники 2022'!$B$4:$B$28,0),MATCH(T$5,'Предельники 2022'!$C$3:$X$3,0)),"")</f>
        <v/>
      </c>
      <c r="U321" s="55" t="str">
        <f>IF(ISNUMBER('Форма 1'!AM321),INDEX('Предельники 2022'!$C$4:$X$28,MATCH('Форма 1'!$H321,'Предельники 2022'!$B$4:$B$28,0),MATCH(U$5,'Предельники 2022'!$C$3:$X$3,0)),"")</f>
        <v/>
      </c>
      <c r="V321" s="55" t="str">
        <f>IF(ISNUMBER('Форма 1'!AN321),INDEX('Предельники 2022'!$C$4:$X$28,MATCH('Форма 1'!$H321,'Предельники 2022'!$B$4:$B$28,0),MATCH(V$5,'Предельники 2022'!$C$3:$X$3,0)),"")</f>
        <v/>
      </c>
      <c r="W321" s="55" t="str">
        <f>IF(ISNUMBER('Форма 1'!AO321),INDEX('Предельники 2022'!$C$4:$X$28,MATCH('Форма 1'!$H321,'Предельники 2022'!$B$4:$B$28,0),MATCH(W$5,'Предельники 2022'!$C$3:$X$3,0)),"")</f>
        <v/>
      </c>
      <c r="X321" s="53" t="str">
        <f>IF(ISNUMBER('Форма 1'!AP321),ROUND('Форма 1'!$I321*VLOOKUP('Форма 1'!$G321,'Предельники 2022'!$B$4:$X$28,'Форма 1'!AP$7),2),"")</f>
        <v/>
      </c>
      <c r="Y321" s="53" t="str">
        <f>IF(ISNUMBER('Форма 1'!AQ321),ROUND('Форма 1'!$I321*VLOOKUP('Форма 1'!$G321,'Предельники 2022'!$B$4:$X$28,'Форма 1'!AQ$7),2),"")</f>
        <v/>
      </c>
      <c r="Z321" s="53" t="str">
        <f>IF(ISNUMBER('Форма 1'!AR321),ROUND('Форма 1'!$I321*VLOOKUP('Форма 1'!$G321,'Предельники 2022'!$B$4:$X$28,'Форма 1'!AR$7),2),"")</f>
        <v/>
      </c>
      <c r="AA321" s="55"/>
    </row>
    <row r="322" spans="1:27" x14ac:dyDescent="0.25">
      <c r="A322" s="52">
        <f t="shared" si="39"/>
        <v>65</v>
      </c>
      <c r="B322" s="94" t="str">
        <f>IF(ISBLANK('Форма 1'!B322),"",'Форма 1'!B322)</f>
        <v>город Пермь</v>
      </c>
      <c r="C322" s="161" t="str">
        <f>IF(ISBLANK('Форма 1'!C322),"",'Форма 1'!C322)</f>
        <v>г. Пермь, ул. Желябова, д. 13</v>
      </c>
      <c r="D322" s="51">
        <f>IF(ISBLANK(C322),"Введите адрес",IF(C322='Форма 1'!C322,SUM(E322:K322,M322:S322,X322:AA322),"Ошибка в адресе!"))</f>
        <v>5557017.8399999999</v>
      </c>
      <c r="E322" s="53" t="str">
        <f>IF(ISNUMBER('Форма 1'!X322),ROUND('Форма 1'!$I322*VLOOKUP('Форма 1'!$G322,'Предельники 2022'!$B$4:$X$28,'Форма 1'!X$7),2),"")</f>
        <v/>
      </c>
      <c r="F322" s="53" t="str">
        <f>IF(ISNUMBER('Форма 1'!Y322),ROUND('Форма 1'!$I322*VLOOKUP('Форма 1'!$G322,'Предельники 2022'!$B$4:$X$28,'Форма 1'!Y$7),2),"")</f>
        <v/>
      </c>
      <c r="G322" s="53" t="str">
        <f>IF(ISNUMBER('Форма 1'!Z322),ROUND('Форма 1'!$I322*VLOOKUP('Форма 1'!$G322,'Предельники 2022'!$B$4:$X$28,'Форма 1'!Z$7),2),"")</f>
        <v/>
      </c>
      <c r="H322" s="53" t="str">
        <f>IF(ISNUMBER('Форма 1'!AA322),ROUND('Форма 1'!$I322*VLOOKUP('Форма 1'!$G322,'Предельники 2022'!$B$4:$X$28,'Форма 1'!AA$7),2),"")</f>
        <v/>
      </c>
      <c r="I322" s="53" t="str">
        <f>IF(ISNUMBER('Форма 1'!AB322),ROUND('Форма 1'!$I322*VLOOKUP('Форма 1'!$G322,'Предельники 2022'!$B$4:$X$28,'Форма 1'!AB$7),2),"")</f>
        <v/>
      </c>
      <c r="J322" s="53" t="str">
        <f>IF(ISNUMBER('Форма 1'!AC322),ROUND('Форма 1'!$I322*VLOOKUP('Форма 1'!$G322,'Предельники 2022'!$B$4:$X$28,'Форма 1'!AC$7),2),"")</f>
        <v/>
      </c>
      <c r="K322" s="53" t="str">
        <f>IF(ISNUMBER('Форма 1'!AD322),ROUND('Форма 1'!$I322*VLOOKUP('Форма 1'!$G322,'Предельники 2022'!$B$4:$X$28,'Форма 1'!AD$7),2),"")</f>
        <v/>
      </c>
      <c r="L322" s="54">
        <f>IF(ISBLANK('Форма 1'!AE322),"",'Форма 1'!AE322)</f>
        <v>2</v>
      </c>
      <c r="M322" s="55">
        <f>IF(ISBLANK('Форма 1'!AF322),"",'Форма 1'!AF322)</f>
        <v>5557017.8399999999</v>
      </c>
      <c r="N322" s="53" t="str">
        <f>IF(ISNUMBER('Форма 1'!AG322),ROUND('Форма 1'!$I322*VLOOKUP('Форма 1'!$G322,'Предельники 2022'!$B$4:$X$28,'Форма 1'!AG$7),2),"")</f>
        <v/>
      </c>
      <c r="O322" s="53" t="str">
        <f>IF(ISNUMBER('Форма 1'!$AH322),ROUND('Форма 1'!$I322*VLOOKUP('Форма 1'!$G322,'Предельники 2022'!$B$4:$X$28,'Форма 1'!$AH$7,0),2),"")</f>
        <v/>
      </c>
      <c r="P322" s="53" t="str">
        <f>IF(ISNUMBER('Форма 1'!$AI322),ROUND('Форма 1'!$I322*VLOOKUP('Форма 1'!$G322,'Предельники 2022'!$B$4:$X$28,'Форма 1'!$AI$7,0),2),"")</f>
        <v/>
      </c>
      <c r="Q322" s="53" t="str">
        <f>IF(ISNUMBER('Форма 1'!$AJ322),ROUND('Форма 1'!$I322*VLOOKUP('Форма 1'!$G322,'Предельники 2022'!$B$4:$X$28,'Форма 1'!$AJ$7,0),2),"")</f>
        <v/>
      </c>
      <c r="R322" s="53" t="str">
        <f>IF(ISNUMBER('Форма 1'!AK322),ROUND('Форма 1'!$I322*VLOOKUP('Форма 1'!$G322,'Предельники 2022'!$B$4:$X$28,'Форма 1'!AK$7),2),"")</f>
        <v/>
      </c>
      <c r="S322" s="55" t="str">
        <f t="shared" si="40"/>
        <v/>
      </c>
      <c r="T322" s="55" t="str">
        <f>IF(ISNUMBER('Форма 1'!AL322),INDEX('Предельники 2022'!$C$4:$X$28,MATCH('Форма 1'!$H322,'Предельники 2022'!$B$4:$B$28,0),MATCH(T$5,'Предельники 2022'!$C$3:$X$3,0)),"")</f>
        <v/>
      </c>
      <c r="U322" s="55" t="str">
        <f>IF(ISNUMBER('Форма 1'!AM322),INDEX('Предельники 2022'!$C$4:$X$28,MATCH('Форма 1'!$H322,'Предельники 2022'!$B$4:$B$28,0),MATCH(U$5,'Предельники 2022'!$C$3:$X$3,0)),"")</f>
        <v/>
      </c>
      <c r="V322" s="55" t="str">
        <f>IF(ISNUMBER('Форма 1'!AN322),INDEX('Предельники 2022'!$C$4:$X$28,MATCH('Форма 1'!$H322,'Предельники 2022'!$B$4:$B$28,0),MATCH(V$5,'Предельники 2022'!$C$3:$X$3,0)),"")</f>
        <v/>
      </c>
      <c r="W322" s="55" t="str">
        <f>IF(ISNUMBER('Форма 1'!AO322),INDEX('Предельники 2022'!$C$4:$X$28,MATCH('Форма 1'!$H322,'Предельники 2022'!$B$4:$B$28,0),MATCH(W$5,'Предельники 2022'!$C$3:$X$3,0)),"")</f>
        <v/>
      </c>
      <c r="X322" s="53" t="str">
        <f>IF(ISNUMBER('Форма 1'!AP322),ROUND('Форма 1'!$I322*VLOOKUP('Форма 1'!$G322,'Предельники 2022'!$B$4:$X$28,'Форма 1'!AP$7),2),"")</f>
        <v/>
      </c>
      <c r="Y322" s="53" t="str">
        <f>IF(ISNUMBER('Форма 1'!AQ322),ROUND('Форма 1'!$I322*VLOOKUP('Форма 1'!$G322,'Предельники 2022'!$B$4:$X$28,'Форма 1'!AQ$7),2),"")</f>
        <v/>
      </c>
      <c r="Z322" s="53" t="str">
        <f>IF(ISNUMBER('Форма 1'!AR322),ROUND('Форма 1'!$I322*VLOOKUP('Форма 1'!$G322,'Предельники 2022'!$B$4:$X$28,'Форма 1'!AR$7),2),"")</f>
        <v/>
      </c>
      <c r="AA322" s="55"/>
    </row>
    <row r="323" spans="1:27" x14ac:dyDescent="0.25">
      <c r="A323" s="52">
        <f t="shared" si="39"/>
        <v>66</v>
      </c>
      <c r="B323" s="94" t="str">
        <f>IF(ISBLANK('Форма 1'!B323),"",'Форма 1'!B323)</f>
        <v>город Пермь</v>
      </c>
      <c r="C323" s="161" t="str">
        <f>IF(ISBLANK('Форма 1'!C323),"",'Форма 1'!C323)</f>
        <v>г. Пермь, ул. Закамская, д. 20</v>
      </c>
      <c r="D323" s="51">
        <f>IF(ISBLANK(C323),"Введите адрес",IF(C323='Форма 1'!C323,SUM(E323:K323,M323:S323,X323:AA323),"Ошибка в адресе!"))</f>
        <v>6325954.04</v>
      </c>
      <c r="E323" s="53" t="str">
        <f>IF(ISNUMBER('Форма 1'!X323),ROUND('Форма 1'!$I323*VLOOKUP('Форма 1'!$G323,'Предельники 2022'!$B$4:$X$28,'Форма 1'!X$7),2),"")</f>
        <v/>
      </c>
      <c r="F323" s="53" t="str">
        <f>IF(ISNUMBER('Форма 1'!Y323),ROUND('Форма 1'!$I323*VLOOKUP('Форма 1'!$G323,'Предельники 2022'!$B$4:$X$28,'Форма 1'!Y$7),2),"")</f>
        <v/>
      </c>
      <c r="G323" s="53" t="str">
        <f>IF(ISNUMBER('Форма 1'!Z323),ROUND('Форма 1'!$I323*VLOOKUP('Форма 1'!$G323,'Предельники 2022'!$B$4:$X$28,'Форма 1'!Z$7),2),"")</f>
        <v/>
      </c>
      <c r="H323" s="53" t="str">
        <f>IF(ISNUMBER('Форма 1'!AA323),ROUND('Форма 1'!$I323*VLOOKUP('Форма 1'!$G323,'Предельники 2022'!$B$4:$X$28,'Форма 1'!AA$7),2),"")</f>
        <v/>
      </c>
      <c r="I323" s="53" t="str">
        <f>IF(ISNUMBER('Форма 1'!AB323),ROUND('Форма 1'!$I323*VLOOKUP('Форма 1'!$G323,'Предельники 2022'!$B$4:$X$28,'Форма 1'!AB$7),2),"")</f>
        <v/>
      </c>
      <c r="J323" s="53" t="str">
        <f>IF(ISNUMBER('Форма 1'!AC323),ROUND('Форма 1'!$I323*VLOOKUP('Форма 1'!$G323,'Предельники 2022'!$B$4:$X$28,'Форма 1'!AC$7),2),"")</f>
        <v/>
      </c>
      <c r="K323" s="53" t="str">
        <f>IF(ISNUMBER('Форма 1'!AD323),ROUND('Форма 1'!$I323*VLOOKUP('Форма 1'!$G323,'Предельники 2022'!$B$4:$X$28,'Форма 1'!AD$7),2),"")</f>
        <v/>
      </c>
      <c r="L323" s="54" t="str">
        <f>IF(ISBLANK('Форма 1'!AE323),"",'Форма 1'!AE323)</f>
        <v/>
      </c>
      <c r="M323" s="55" t="str">
        <f>IF(ISBLANK('Форма 1'!AF323),"",'Форма 1'!AF323)</f>
        <v/>
      </c>
      <c r="N323" s="53" t="str">
        <f>IF(ISNUMBER('Форма 1'!AG323),ROUND('Форма 1'!$I323*VLOOKUP('Форма 1'!$G323,'Предельники 2022'!$B$4:$X$28,'Форма 1'!AG$7),2),"")</f>
        <v/>
      </c>
      <c r="O323" s="53">
        <f>IF(ISNUMBER('Форма 1'!$AH323),ROUND('Форма 1'!$I323*VLOOKUP('Форма 1'!$G323,'Предельники 2022'!$B$4:$X$28,'Форма 1'!$AH$7,0),2),"")</f>
        <v>6325954.04</v>
      </c>
      <c r="P323" s="53" t="str">
        <f>IF(ISNUMBER('Форма 1'!$AI323),ROUND('Форма 1'!$I323*VLOOKUP('Форма 1'!$G323,'Предельники 2022'!$B$4:$X$28,'Форма 1'!$AI$7,0),2),"")</f>
        <v/>
      </c>
      <c r="Q323" s="53" t="str">
        <f>IF(ISNUMBER('Форма 1'!$AJ323),ROUND('Форма 1'!$I323*VLOOKUP('Форма 1'!$G323,'Предельники 2022'!$B$4:$X$28,'Форма 1'!$AJ$7,0),2),"")</f>
        <v/>
      </c>
      <c r="R323" s="53" t="str">
        <f>IF(ISNUMBER('Форма 1'!AK323),ROUND('Форма 1'!$I323*VLOOKUP('Форма 1'!$G323,'Предельники 2022'!$B$4:$X$28,'Форма 1'!AK$7),2),"")</f>
        <v/>
      </c>
      <c r="S323" s="55" t="str">
        <f t="shared" si="40"/>
        <v/>
      </c>
      <c r="T323" s="55" t="str">
        <f>IF(ISNUMBER('Форма 1'!AL323),INDEX('Предельники 2022'!$C$4:$X$28,MATCH('Форма 1'!$H323,'Предельники 2022'!$B$4:$B$28,0),MATCH(T$5,'Предельники 2022'!$C$3:$X$3,0)),"")</f>
        <v/>
      </c>
      <c r="U323" s="55" t="str">
        <f>IF(ISNUMBER('Форма 1'!AM323),INDEX('Предельники 2022'!$C$4:$X$28,MATCH('Форма 1'!$H323,'Предельники 2022'!$B$4:$B$28,0),MATCH(U$5,'Предельники 2022'!$C$3:$X$3,0)),"")</f>
        <v/>
      </c>
      <c r="V323" s="55" t="str">
        <f>IF(ISNUMBER('Форма 1'!AN323),INDEX('Предельники 2022'!$C$4:$X$28,MATCH('Форма 1'!$H323,'Предельники 2022'!$B$4:$B$28,0),MATCH(V$5,'Предельники 2022'!$C$3:$X$3,0)),"")</f>
        <v/>
      </c>
      <c r="W323" s="55" t="str">
        <f>IF(ISNUMBER('Форма 1'!AO323),INDEX('Предельники 2022'!$C$4:$X$28,MATCH('Форма 1'!$H323,'Предельники 2022'!$B$4:$B$28,0),MATCH(W$5,'Предельники 2022'!$C$3:$X$3,0)),"")</f>
        <v/>
      </c>
      <c r="X323" s="53" t="str">
        <f>IF(ISNUMBER('Форма 1'!AP323),ROUND('Форма 1'!$I323*VLOOKUP('Форма 1'!$G323,'Предельники 2022'!$B$4:$X$28,'Форма 1'!AP$7),2),"")</f>
        <v/>
      </c>
      <c r="Y323" s="53" t="str">
        <f>IF(ISNUMBER('Форма 1'!AQ323),ROUND('Форма 1'!$I323*VLOOKUP('Форма 1'!$G323,'Предельники 2022'!$B$4:$X$28,'Форма 1'!AQ$7),2),"")</f>
        <v/>
      </c>
      <c r="Z323" s="53" t="str">
        <f>IF(ISNUMBER('Форма 1'!AR323),ROUND('Форма 1'!$I323*VLOOKUP('Форма 1'!$G323,'Предельники 2022'!$B$4:$X$28,'Форма 1'!AR$7),2),"")</f>
        <v/>
      </c>
      <c r="AA323" s="55"/>
    </row>
    <row r="324" spans="1:27" x14ac:dyDescent="0.25">
      <c r="A324" s="52">
        <f t="shared" si="39"/>
        <v>67</v>
      </c>
      <c r="B324" s="94" t="str">
        <f>IF(ISBLANK('Форма 1'!B324),"",'Форма 1'!B324)</f>
        <v>город Пермь</v>
      </c>
      <c r="C324" s="161" t="str">
        <f>IF(ISBLANK('Форма 1'!C324),"",'Форма 1'!C324)</f>
        <v>г. Пермь, ул. Закамская, д. 2А</v>
      </c>
      <c r="D324" s="51">
        <f>IF(ISBLANK(C324),"Введите адрес",IF(C324='Форма 1'!C324,SUM(E324:K324,M324:S324,X324:AA324),"Ошибка в адресе!"))</f>
        <v>41411308.960000001</v>
      </c>
      <c r="E324" s="53" t="str">
        <f>IF(ISNUMBER('Форма 1'!X324),ROUND('Форма 1'!$I324*VLOOKUP('Форма 1'!$G324,'Предельники 2022'!$B$4:$X$28,'Форма 1'!X$7),2),"")</f>
        <v/>
      </c>
      <c r="F324" s="53">
        <f>IF(ISNUMBER('Форма 1'!Y324),ROUND('Форма 1'!$I324*VLOOKUP('Форма 1'!$G324,'Предельники 2022'!$B$4:$X$28,'Форма 1'!Y$7),2),"")</f>
        <v>13834263.57</v>
      </c>
      <c r="G324" s="53" t="str">
        <f>IF(ISNUMBER('Форма 1'!Z324),ROUND('Форма 1'!$I324*VLOOKUP('Форма 1'!$G324,'Предельники 2022'!$B$4:$X$28,'Форма 1'!Z$7),2),"")</f>
        <v/>
      </c>
      <c r="H324" s="53" t="str">
        <f>IF(ISNUMBER('Форма 1'!AA324),ROUND('Форма 1'!$I324*VLOOKUP('Форма 1'!$G324,'Предельники 2022'!$B$4:$X$28,'Форма 1'!AA$7),2),"")</f>
        <v/>
      </c>
      <c r="I324" s="53" t="str">
        <f>IF(ISNUMBER('Форма 1'!AB324),ROUND('Форма 1'!$I324*VLOOKUP('Форма 1'!$G324,'Предельники 2022'!$B$4:$X$28,'Форма 1'!AB$7),2),"")</f>
        <v/>
      </c>
      <c r="J324" s="53">
        <f>IF(ISNUMBER('Форма 1'!AC324),ROUND('Форма 1'!$I324*VLOOKUP('Форма 1'!$G324,'Предельники 2022'!$B$4:$X$28,'Форма 1'!AC$7),2),"")</f>
        <v>2532069.9700000002</v>
      </c>
      <c r="K324" s="53" t="str">
        <f>IF(ISNUMBER('Форма 1'!AD324),ROUND('Форма 1'!$I324*VLOOKUP('Форма 1'!$G324,'Предельники 2022'!$B$4:$X$28,'Форма 1'!AD$7),2),"")</f>
        <v/>
      </c>
      <c r="L324" s="54" t="str">
        <f>IF(ISBLANK('Форма 1'!AE324),"",'Форма 1'!AE324)</f>
        <v/>
      </c>
      <c r="M324" s="55" t="str">
        <f>IF(ISBLANK('Форма 1'!AF324),"",'Форма 1'!AF324)</f>
        <v/>
      </c>
      <c r="N324" s="53">
        <f>IF(ISNUMBER('Форма 1'!AG324),ROUND('Форма 1'!$I324*VLOOKUP('Форма 1'!$G324,'Предельники 2022'!$B$4:$X$28,'Форма 1'!AG$7),2),"")</f>
        <v>25044975.420000002</v>
      </c>
      <c r="O324" s="53" t="str">
        <f>IF(ISNUMBER('Форма 1'!$AH324),ROUND('Форма 1'!$I324*VLOOKUP('Форма 1'!$G324,'Предельники 2022'!$B$4:$X$28,'Форма 1'!$AH$7,0),2),"")</f>
        <v/>
      </c>
      <c r="P324" s="53" t="str">
        <f>IF(ISNUMBER('Форма 1'!$AI324),ROUND('Форма 1'!$I324*VLOOKUP('Форма 1'!$G324,'Предельники 2022'!$B$4:$X$28,'Форма 1'!$AI$7,0),2),"")</f>
        <v/>
      </c>
      <c r="Q324" s="53" t="str">
        <f>IF(ISNUMBER('Форма 1'!$AJ324),ROUND('Форма 1'!$I324*VLOOKUP('Форма 1'!$G324,'Предельники 2022'!$B$4:$X$28,'Форма 1'!$AJ$7,0),2),"")</f>
        <v/>
      </c>
      <c r="R324" s="53" t="str">
        <f>IF(ISNUMBER('Форма 1'!AK324),ROUND('Форма 1'!$I324*VLOOKUP('Форма 1'!$G324,'Предельники 2022'!$B$4:$X$28,'Форма 1'!AK$7),2),"")</f>
        <v/>
      </c>
      <c r="S324" s="55" t="str">
        <f t="shared" si="40"/>
        <v/>
      </c>
      <c r="T324" s="55" t="str">
        <f>IF(ISNUMBER('Форма 1'!AL324),INDEX('Предельники 2022'!$C$4:$X$28,MATCH('Форма 1'!$H324,'Предельники 2022'!$B$4:$B$28,0),MATCH(T$5,'Предельники 2022'!$C$3:$X$3,0)),"")</f>
        <v/>
      </c>
      <c r="U324" s="55" t="str">
        <f>IF(ISNUMBER('Форма 1'!AM324),INDEX('Предельники 2022'!$C$4:$X$28,MATCH('Форма 1'!$H324,'Предельники 2022'!$B$4:$B$28,0),MATCH(U$5,'Предельники 2022'!$C$3:$X$3,0)),"")</f>
        <v/>
      </c>
      <c r="V324" s="55" t="str">
        <f>IF(ISNUMBER('Форма 1'!AN324),INDEX('Предельники 2022'!$C$4:$X$28,MATCH('Форма 1'!$H324,'Предельники 2022'!$B$4:$B$28,0),MATCH(V$5,'Предельники 2022'!$C$3:$X$3,0)),"")</f>
        <v/>
      </c>
      <c r="W324" s="55" t="str">
        <f>IF(ISNUMBER('Форма 1'!AO324),INDEX('Предельники 2022'!$C$4:$X$28,MATCH('Форма 1'!$H324,'Предельники 2022'!$B$4:$B$28,0),MATCH(W$5,'Предельники 2022'!$C$3:$X$3,0)),"")</f>
        <v/>
      </c>
      <c r="X324" s="53" t="str">
        <f>IF(ISNUMBER('Форма 1'!AP324),ROUND('Форма 1'!$I324*VLOOKUP('Форма 1'!$G324,'Предельники 2022'!$B$4:$X$28,'Форма 1'!AP$7),2),"")</f>
        <v/>
      </c>
      <c r="Y324" s="53" t="str">
        <f>IF(ISNUMBER('Форма 1'!AQ324),ROUND('Форма 1'!$I324*VLOOKUP('Форма 1'!$G324,'Предельники 2022'!$B$4:$X$28,'Форма 1'!AQ$7),2),"")</f>
        <v/>
      </c>
      <c r="Z324" s="53" t="str">
        <f>IF(ISNUMBER('Форма 1'!AR324),ROUND('Форма 1'!$I324*VLOOKUP('Форма 1'!$G324,'Предельники 2022'!$B$4:$X$28,'Форма 1'!AR$7),2),"")</f>
        <v/>
      </c>
      <c r="AA324" s="55"/>
    </row>
    <row r="325" spans="1:27" x14ac:dyDescent="0.25">
      <c r="A325" s="52">
        <f t="shared" ref="A325:A388" si="41">IF(NOT(ISERROR("Пермского края"=MID(C325,FIND("Пермского края",C325),14)))=$C$1,0,IF(NOT(ISERROR("город Пермь"=MID(C325,FIND("город Пермь",C325),11)))=$C$1,0,IF(NOT(ISERROR("Итого"=MID(C325,FIND("Итого",C325),5)))=$C$1,0,IF(NOT(ISERROR("Всего"=MID(C325,FIND("Всего",C325),5)))=$C$1,0,A324+1))))</f>
        <v>68</v>
      </c>
      <c r="B325" s="94" t="str">
        <f>IF(ISBLANK('Форма 1'!B325),"",'Форма 1'!B325)</f>
        <v>город Пермь</v>
      </c>
      <c r="C325" s="161" t="str">
        <f>IF(ISBLANK('Форма 1'!C325),"",'Форма 1'!C325)</f>
        <v>г. Пермь, ул. Закамская, д. 2Б</v>
      </c>
      <c r="D325" s="51">
        <f>IF(ISBLANK(C325),"Введите адрес",IF(C325='Форма 1'!C325,SUM(E325:K325,M325:S325,X325:AA325),"Ошибка в адресе!"))</f>
        <v>75820329.870000005</v>
      </c>
      <c r="E325" s="53" t="str">
        <f>IF(ISNUMBER('Форма 1'!X325),ROUND('Форма 1'!$I325*VLOOKUP('Форма 1'!$G325,'Предельники 2022'!$B$4:$X$28,'Форма 1'!X$7),2),"")</f>
        <v/>
      </c>
      <c r="F325" s="53">
        <f>IF(ISNUMBER('Форма 1'!Y325),ROUND('Форма 1'!$I325*VLOOKUP('Форма 1'!$G325,'Предельники 2022'!$B$4:$X$28,'Форма 1'!Y$7),2),"")</f>
        <v>25329274.859999999</v>
      </c>
      <c r="G325" s="53" t="str">
        <f>IF(ISNUMBER('Форма 1'!Z325),ROUND('Форма 1'!$I325*VLOOKUP('Форма 1'!$G325,'Предельники 2022'!$B$4:$X$28,'Форма 1'!Z$7),2),"")</f>
        <v/>
      </c>
      <c r="H325" s="53" t="str">
        <f>IF(ISNUMBER('Форма 1'!AA325),ROUND('Форма 1'!$I325*VLOOKUP('Форма 1'!$G325,'Предельники 2022'!$B$4:$X$28,'Форма 1'!AA$7),2),"")</f>
        <v/>
      </c>
      <c r="I325" s="53" t="str">
        <f>IF(ISNUMBER('Форма 1'!AB325),ROUND('Форма 1'!$I325*VLOOKUP('Форма 1'!$G325,'Предельники 2022'!$B$4:$X$28,'Форма 1'!AB$7),2),"")</f>
        <v/>
      </c>
      <c r="J325" s="53">
        <f>IF(ISNUMBER('Форма 1'!AC325),ROUND('Форма 1'!$I325*VLOOKUP('Форма 1'!$G325,'Предельники 2022'!$B$4:$X$28,'Форма 1'!AC$7),2),"")</f>
        <v>4635989.1900000004</v>
      </c>
      <c r="K325" s="53" t="str">
        <f>IF(ISNUMBER('Форма 1'!AD325),ROUND('Форма 1'!$I325*VLOOKUP('Форма 1'!$G325,'Предельники 2022'!$B$4:$X$28,'Форма 1'!AD$7),2),"")</f>
        <v/>
      </c>
      <c r="L325" s="54" t="str">
        <f>IF(ISBLANK('Форма 1'!AE325),"",'Форма 1'!AE325)</f>
        <v/>
      </c>
      <c r="M325" s="55" t="str">
        <f>IF(ISBLANK('Форма 1'!AF325),"",'Форма 1'!AF325)</f>
        <v/>
      </c>
      <c r="N325" s="53">
        <f>IF(ISNUMBER('Форма 1'!AG325),ROUND('Форма 1'!$I325*VLOOKUP('Форма 1'!$G325,'Предельники 2022'!$B$4:$X$28,'Форма 1'!AG$7),2),"")</f>
        <v>45855065.82</v>
      </c>
      <c r="O325" s="53" t="str">
        <f>IF(ISNUMBER('Форма 1'!$AH325),ROUND('Форма 1'!$I325*VLOOKUP('Форма 1'!$G325,'Предельники 2022'!$B$4:$X$28,'Форма 1'!$AH$7,0),2),"")</f>
        <v/>
      </c>
      <c r="P325" s="53" t="str">
        <f>IF(ISNUMBER('Форма 1'!$AI325),ROUND('Форма 1'!$I325*VLOOKUP('Форма 1'!$G325,'Предельники 2022'!$B$4:$X$28,'Форма 1'!$AI$7,0),2),"")</f>
        <v/>
      </c>
      <c r="Q325" s="53" t="str">
        <f>IF(ISNUMBER('Форма 1'!$AJ325),ROUND('Форма 1'!$I325*VLOOKUP('Форма 1'!$G325,'Предельники 2022'!$B$4:$X$28,'Форма 1'!$AJ$7,0),2),"")</f>
        <v/>
      </c>
      <c r="R325" s="53" t="str">
        <f>IF(ISNUMBER('Форма 1'!AK325),ROUND('Форма 1'!$I325*VLOOKUP('Форма 1'!$G325,'Предельники 2022'!$B$4:$X$28,'Форма 1'!AK$7),2),"")</f>
        <v/>
      </c>
      <c r="S325" s="55" t="str">
        <f t="shared" si="40"/>
        <v/>
      </c>
      <c r="T325" s="55" t="str">
        <f>IF(ISNUMBER('Форма 1'!AL325),INDEX('Предельники 2022'!$C$4:$X$28,MATCH('Форма 1'!$H325,'Предельники 2022'!$B$4:$B$28,0),MATCH(T$5,'Предельники 2022'!$C$3:$X$3,0)),"")</f>
        <v/>
      </c>
      <c r="U325" s="55" t="str">
        <f>IF(ISNUMBER('Форма 1'!AM325),INDEX('Предельники 2022'!$C$4:$X$28,MATCH('Форма 1'!$H325,'Предельники 2022'!$B$4:$B$28,0),MATCH(U$5,'Предельники 2022'!$C$3:$X$3,0)),"")</f>
        <v/>
      </c>
      <c r="V325" s="55" t="str">
        <f>IF(ISNUMBER('Форма 1'!AN325),INDEX('Предельники 2022'!$C$4:$X$28,MATCH('Форма 1'!$H325,'Предельники 2022'!$B$4:$B$28,0),MATCH(V$5,'Предельники 2022'!$C$3:$X$3,0)),"")</f>
        <v/>
      </c>
      <c r="W325" s="55" t="str">
        <f>IF(ISNUMBER('Форма 1'!AO325),INDEX('Предельники 2022'!$C$4:$X$28,MATCH('Форма 1'!$H325,'Предельники 2022'!$B$4:$B$28,0),MATCH(W$5,'Предельники 2022'!$C$3:$X$3,0)),"")</f>
        <v/>
      </c>
      <c r="X325" s="53" t="str">
        <f>IF(ISNUMBER('Форма 1'!AP325),ROUND('Форма 1'!$I325*VLOOKUP('Форма 1'!$G325,'Предельники 2022'!$B$4:$X$28,'Форма 1'!AP$7),2),"")</f>
        <v/>
      </c>
      <c r="Y325" s="53" t="str">
        <f>IF(ISNUMBER('Форма 1'!AQ325),ROUND('Форма 1'!$I325*VLOOKUP('Форма 1'!$G325,'Предельники 2022'!$B$4:$X$28,'Форма 1'!AQ$7),2),"")</f>
        <v/>
      </c>
      <c r="Z325" s="53" t="str">
        <f>IF(ISNUMBER('Форма 1'!AR325),ROUND('Форма 1'!$I325*VLOOKUP('Форма 1'!$G325,'Предельники 2022'!$B$4:$X$28,'Форма 1'!AR$7),2),"")</f>
        <v/>
      </c>
      <c r="AA325" s="55"/>
    </row>
    <row r="326" spans="1:27" x14ac:dyDescent="0.25">
      <c r="A326" s="52">
        <f t="shared" si="41"/>
        <v>69</v>
      </c>
      <c r="B326" s="94" t="str">
        <f>IF(ISBLANK('Форма 1'!B326),"",'Форма 1'!B326)</f>
        <v>город Пермь</v>
      </c>
      <c r="C326" s="161" t="str">
        <f>IF(ISBLANK('Форма 1'!C326),"",'Форма 1'!C326)</f>
        <v>г. Пермь, ул. Закамская, д. 42</v>
      </c>
      <c r="D326" s="51">
        <f>IF(ISBLANK(C326),"Введите адрес",IF(C326='Форма 1'!C326,SUM(E326:K326,M326:S326,X326:AA326),"Ошибка в адресе!"))</f>
        <v>3687420.52</v>
      </c>
      <c r="E326" s="53" t="str">
        <f>IF(ISNUMBER('Форма 1'!X326),ROUND('Форма 1'!$I326*VLOOKUP('Форма 1'!$G326,'Предельники 2022'!$B$4:$X$28,'Форма 1'!X$7),2),"")</f>
        <v/>
      </c>
      <c r="F326" s="53" t="str">
        <f>IF(ISNUMBER('Форма 1'!Y326),ROUND('Форма 1'!$I326*VLOOKUP('Форма 1'!$G326,'Предельники 2022'!$B$4:$X$28,'Форма 1'!Y$7),2),"")</f>
        <v/>
      </c>
      <c r="G326" s="53" t="str">
        <f>IF(ISNUMBER('Форма 1'!Z326),ROUND('Форма 1'!$I326*VLOOKUP('Форма 1'!$G326,'Предельники 2022'!$B$4:$X$28,'Форма 1'!Z$7),2),"")</f>
        <v/>
      </c>
      <c r="H326" s="53" t="str">
        <f>IF(ISNUMBER('Форма 1'!AA326),ROUND('Форма 1'!$I326*VLOOKUP('Форма 1'!$G326,'Предельники 2022'!$B$4:$X$28,'Форма 1'!AA$7),2),"")</f>
        <v/>
      </c>
      <c r="I326" s="53" t="str">
        <f>IF(ISNUMBER('Форма 1'!AB326),ROUND('Форма 1'!$I326*VLOOKUP('Форма 1'!$G326,'Предельники 2022'!$B$4:$X$28,'Форма 1'!AB$7),2),"")</f>
        <v/>
      </c>
      <c r="J326" s="53" t="str">
        <f>IF(ISNUMBER('Форма 1'!AC326),ROUND('Форма 1'!$I326*VLOOKUP('Форма 1'!$G326,'Предельники 2022'!$B$4:$X$28,'Форма 1'!AC$7),2),"")</f>
        <v/>
      </c>
      <c r="K326" s="53" t="str">
        <f>IF(ISNUMBER('Форма 1'!AD326),ROUND('Форма 1'!$I326*VLOOKUP('Форма 1'!$G326,'Предельники 2022'!$B$4:$X$28,'Форма 1'!AD$7),2),"")</f>
        <v/>
      </c>
      <c r="L326" s="54" t="str">
        <f>IF(ISBLANK('Форма 1'!AE326),"",'Форма 1'!AE326)</f>
        <v/>
      </c>
      <c r="M326" s="55" t="str">
        <f>IF(ISBLANK('Форма 1'!AF326),"",'Форма 1'!AF326)</f>
        <v/>
      </c>
      <c r="N326" s="53" t="str">
        <f>IF(ISNUMBER('Форма 1'!AG326),ROUND('Форма 1'!$I326*VLOOKUP('Форма 1'!$G326,'Предельники 2022'!$B$4:$X$28,'Форма 1'!AG$7),2),"")</f>
        <v/>
      </c>
      <c r="O326" s="53">
        <f>IF(ISNUMBER('Форма 1'!$AH326),ROUND('Форма 1'!$I326*VLOOKUP('Форма 1'!$G326,'Предельники 2022'!$B$4:$X$28,'Форма 1'!$AH$7,0),2),"")</f>
        <v>3687420.52</v>
      </c>
      <c r="P326" s="53" t="str">
        <f>IF(ISNUMBER('Форма 1'!$AI326),ROUND('Форма 1'!$I326*VLOOKUP('Форма 1'!$G326,'Предельники 2022'!$B$4:$X$28,'Форма 1'!$AI$7,0),2),"")</f>
        <v/>
      </c>
      <c r="Q326" s="53" t="str">
        <f>IF(ISNUMBER('Форма 1'!$AJ326),ROUND('Форма 1'!$I326*VLOOKUP('Форма 1'!$G326,'Предельники 2022'!$B$4:$X$28,'Форма 1'!$AJ$7,0),2),"")</f>
        <v/>
      </c>
      <c r="R326" s="53" t="str">
        <f>IF(ISNUMBER('Форма 1'!AK326),ROUND('Форма 1'!$I326*VLOOKUP('Форма 1'!$G326,'Предельники 2022'!$B$4:$X$28,'Форма 1'!AK$7),2),"")</f>
        <v/>
      </c>
      <c r="S326" s="55" t="str">
        <f t="shared" si="40"/>
        <v/>
      </c>
      <c r="T326" s="55" t="str">
        <f>IF(ISNUMBER('Форма 1'!AL326),INDEX('Предельники 2022'!$C$4:$X$28,MATCH('Форма 1'!$H326,'Предельники 2022'!$B$4:$B$28,0),MATCH(T$5,'Предельники 2022'!$C$3:$X$3,0)),"")</f>
        <v/>
      </c>
      <c r="U326" s="55" t="str">
        <f>IF(ISNUMBER('Форма 1'!AM326),INDEX('Предельники 2022'!$C$4:$X$28,MATCH('Форма 1'!$H326,'Предельники 2022'!$B$4:$B$28,0),MATCH(U$5,'Предельники 2022'!$C$3:$X$3,0)),"")</f>
        <v/>
      </c>
      <c r="V326" s="55" t="str">
        <f>IF(ISNUMBER('Форма 1'!AN326),INDEX('Предельники 2022'!$C$4:$X$28,MATCH('Форма 1'!$H326,'Предельники 2022'!$B$4:$B$28,0),MATCH(V$5,'Предельники 2022'!$C$3:$X$3,0)),"")</f>
        <v/>
      </c>
      <c r="W326" s="55" t="str">
        <f>IF(ISNUMBER('Форма 1'!AO326),INDEX('Предельники 2022'!$C$4:$X$28,MATCH('Форма 1'!$H326,'Предельники 2022'!$B$4:$B$28,0),MATCH(W$5,'Предельники 2022'!$C$3:$X$3,0)),"")</f>
        <v/>
      </c>
      <c r="X326" s="53" t="str">
        <f>IF(ISNUMBER('Форма 1'!AP326),ROUND('Форма 1'!$I326*VLOOKUP('Форма 1'!$G326,'Предельники 2022'!$B$4:$X$28,'Форма 1'!AP$7),2),"")</f>
        <v/>
      </c>
      <c r="Y326" s="53" t="str">
        <f>IF(ISNUMBER('Форма 1'!AQ326),ROUND('Форма 1'!$I326*VLOOKUP('Форма 1'!$G326,'Предельники 2022'!$B$4:$X$28,'Форма 1'!AQ$7),2),"")</f>
        <v/>
      </c>
      <c r="Z326" s="53" t="str">
        <f>IF(ISNUMBER('Форма 1'!AR326),ROUND('Форма 1'!$I326*VLOOKUP('Форма 1'!$G326,'Предельники 2022'!$B$4:$X$28,'Форма 1'!AR$7),2),"")</f>
        <v/>
      </c>
      <c r="AA326" s="55"/>
    </row>
    <row r="327" spans="1:27" x14ac:dyDescent="0.25">
      <c r="A327" s="52">
        <f t="shared" si="41"/>
        <v>70</v>
      </c>
      <c r="B327" s="94" t="str">
        <f>IF(ISBLANK('Форма 1'!B327),"",'Форма 1'!B327)</f>
        <v>город Пермь</v>
      </c>
      <c r="C327" s="161" t="str">
        <f>IF(ISBLANK('Форма 1'!C327),"",'Форма 1'!C327)</f>
        <v>г. Пермь, ул. Закамская, д. 5/2</v>
      </c>
      <c r="D327" s="51">
        <f>IF(ISBLANK(C327),"Введите адрес",IF(C327='Форма 1'!C327,SUM(E327:K327,M327:S327,X327:AA327),"Ошибка в адресе!"))</f>
        <v>5116729.32</v>
      </c>
      <c r="E327" s="53">
        <f>IF(ISNUMBER('Форма 1'!X327),ROUND('Форма 1'!$I327*VLOOKUP('Форма 1'!$G327,'Предельники 2022'!$B$4:$X$28,'Форма 1'!X$7),2),"")</f>
        <v>1562831</v>
      </c>
      <c r="F327" s="53" t="str">
        <f>IF(ISNUMBER('Форма 1'!Y327),ROUND('Форма 1'!$I327*VLOOKUP('Форма 1'!$G327,'Предельники 2022'!$B$4:$X$28,'Форма 1'!Y$7),2),"")</f>
        <v/>
      </c>
      <c r="G327" s="53" t="str">
        <f>IF(ISNUMBER('Форма 1'!Z327),ROUND('Форма 1'!$I327*VLOOKUP('Форма 1'!$G327,'Предельники 2022'!$B$4:$X$28,'Форма 1'!Z$7),2),"")</f>
        <v/>
      </c>
      <c r="H327" s="53">
        <f>IF(ISNUMBER('Форма 1'!AA327),ROUND('Форма 1'!$I327*VLOOKUP('Форма 1'!$G327,'Предельники 2022'!$B$4:$X$28,'Форма 1'!AA$7),2),"")</f>
        <v>977803.27</v>
      </c>
      <c r="I327" s="53">
        <f>IF(ISNUMBER('Форма 1'!AB327),ROUND('Форма 1'!$I327*VLOOKUP('Форма 1'!$G327,'Предельники 2022'!$B$4:$X$28,'Форма 1'!AB$7),2),"")</f>
        <v>2576095.0499999998</v>
      </c>
      <c r="J327" s="53" t="str">
        <f>IF(ISNUMBER('Форма 1'!AC327),ROUND('Форма 1'!$I327*VLOOKUP('Форма 1'!$G327,'Предельники 2022'!$B$4:$X$28,'Форма 1'!AC$7),2),"")</f>
        <v/>
      </c>
      <c r="K327" s="53" t="str">
        <f>IF(ISNUMBER('Форма 1'!AD327),ROUND('Форма 1'!$I327*VLOOKUP('Форма 1'!$G327,'Предельники 2022'!$B$4:$X$28,'Форма 1'!AD$7),2),"")</f>
        <v/>
      </c>
      <c r="L327" s="54" t="str">
        <f>IF(ISBLANK('Форма 1'!AE327),"",'Форма 1'!AE327)</f>
        <v/>
      </c>
      <c r="M327" s="55" t="str">
        <f>IF(ISBLANK('Форма 1'!AF327),"",'Форма 1'!AF327)</f>
        <v/>
      </c>
      <c r="N327" s="53" t="str">
        <f>IF(ISNUMBER('Форма 1'!AG327),ROUND('Форма 1'!$I327*VLOOKUP('Форма 1'!$G327,'Предельники 2022'!$B$4:$X$28,'Форма 1'!AG$7),2),"")</f>
        <v/>
      </c>
      <c r="O327" s="53" t="str">
        <f>IF(ISNUMBER('Форма 1'!$AH327),ROUND('Форма 1'!$I327*VLOOKUP('Форма 1'!$G327,'Предельники 2022'!$B$4:$X$28,'Форма 1'!$AH$7,0),2),"")</f>
        <v/>
      </c>
      <c r="P327" s="53" t="str">
        <f>IF(ISNUMBER('Форма 1'!$AI327),ROUND('Форма 1'!$I327*VLOOKUP('Форма 1'!$G327,'Предельники 2022'!$B$4:$X$28,'Форма 1'!$AI$7,0),2),"")</f>
        <v/>
      </c>
      <c r="Q327" s="53" t="str">
        <f>IF(ISNUMBER('Форма 1'!$AJ327),ROUND('Форма 1'!$I327*VLOOKUP('Форма 1'!$G327,'Предельники 2022'!$B$4:$X$28,'Форма 1'!$AJ$7,0),2),"")</f>
        <v/>
      </c>
      <c r="R327" s="53" t="str">
        <f>IF(ISNUMBER('Форма 1'!AK327),ROUND('Форма 1'!$I327*VLOOKUP('Форма 1'!$G327,'Предельники 2022'!$B$4:$X$28,'Форма 1'!AK$7),2),"")</f>
        <v/>
      </c>
      <c r="S327" s="55" t="str">
        <f t="shared" si="40"/>
        <v/>
      </c>
      <c r="T327" s="55" t="str">
        <f>IF(ISNUMBER('Форма 1'!AL327),INDEX('Предельники 2022'!$C$4:$X$28,MATCH('Форма 1'!$H327,'Предельники 2022'!$B$4:$B$28,0),MATCH(T$5,'Предельники 2022'!$C$3:$X$3,0)),"")</f>
        <v/>
      </c>
      <c r="U327" s="55" t="str">
        <f>IF(ISNUMBER('Форма 1'!AM327),INDEX('Предельники 2022'!$C$4:$X$28,MATCH('Форма 1'!$H327,'Предельники 2022'!$B$4:$B$28,0),MATCH(U$5,'Предельники 2022'!$C$3:$X$3,0)),"")</f>
        <v/>
      </c>
      <c r="V327" s="55" t="str">
        <f>IF(ISNUMBER('Форма 1'!AN327),INDEX('Предельники 2022'!$C$4:$X$28,MATCH('Форма 1'!$H327,'Предельники 2022'!$B$4:$B$28,0),MATCH(V$5,'Предельники 2022'!$C$3:$X$3,0)),"")</f>
        <v/>
      </c>
      <c r="W327" s="55" t="str">
        <f>IF(ISNUMBER('Форма 1'!AO327),INDEX('Предельники 2022'!$C$4:$X$28,MATCH('Форма 1'!$H327,'Предельники 2022'!$B$4:$B$28,0),MATCH(W$5,'Предельники 2022'!$C$3:$X$3,0)),"")</f>
        <v/>
      </c>
      <c r="X327" s="53" t="str">
        <f>IF(ISNUMBER('Форма 1'!AP327),ROUND('Форма 1'!$I327*VLOOKUP('Форма 1'!$G327,'Предельники 2022'!$B$4:$X$28,'Форма 1'!AP$7),2),"")</f>
        <v/>
      </c>
      <c r="Y327" s="53" t="str">
        <f>IF(ISNUMBER('Форма 1'!AQ327),ROUND('Форма 1'!$I327*VLOOKUP('Форма 1'!$G327,'Предельники 2022'!$B$4:$X$28,'Форма 1'!AQ$7),2),"")</f>
        <v/>
      </c>
      <c r="Z327" s="53" t="str">
        <f>IF(ISNUMBER('Форма 1'!AR327),ROUND('Форма 1'!$I327*VLOOKUP('Форма 1'!$G327,'Предельники 2022'!$B$4:$X$28,'Форма 1'!AR$7),2),"")</f>
        <v/>
      </c>
      <c r="AA327" s="55"/>
    </row>
    <row r="328" spans="1:27" x14ac:dyDescent="0.25">
      <c r="A328" s="52">
        <f t="shared" si="41"/>
        <v>71</v>
      </c>
      <c r="B328" s="94" t="str">
        <f>IF(ISBLANK('Форма 1'!B328),"",'Форма 1'!B328)</f>
        <v>город Пермь</v>
      </c>
      <c r="C328" s="161" t="str">
        <f>IF(ISBLANK('Форма 1'!C328),"",'Форма 1'!C328)</f>
        <v>г. Пермь, ул. Закамская, д. 54</v>
      </c>
      <c r="D328" s="51">
        <f>IF(ISBLANK(C328),"Введите адрес",IF(C328='Форма 1'!C328,SUM(E328:K328,M328:S328,X328:AA328),"Ошибка в адресе!"))</f>
        <v>3600013.27</v>
      </c>
      <c r="E328" s="53" t="str">
        <f>IF(ISNUMBER('Форма 1'!X328),ROUND('Форма 1'!$I328*VLOOKUP('Форма 1'!$G328,'Предельники 2022'!$B$4:$X$28,'Форма 1'!X$7),2),"")</f>
        <v/>
      </c>
      <c r="F328" s="53" t="str">
        <f>IF(ISNUMBER('Форма 1'!Y328),ROUND('Форма 1'!$I328*VLOOKUP('Форма 1'!$G328,'Предельники 2022'!$B$4:$X$28,'Форма 1'!Y$7),2),"")</f>
        <v/>
      </c>
      <c r="G328" s="53" t="str">
        <f>IF(ISNUMBER('Форма 1'!Z328),ROUND('Форма 1'!$I328*VLOOKUP('Форма 1'!$G328,'Предельники 2022'!$B$4:$X$28,'Форма 1'!Z$7),2),"")</f>
        <v/>
      </c>
      <c r="H328" s="53" t="str">
        <f>IF(ISNUMBER('Форма 1'!AA328),ROUND('Форма 1'!$I328*VLOOKUP('Форма 1'!$G328,'Предельники 2022'!$B$4:$X$28,'Форма 1'!AA$7),2),"")</f>
        <v/>
      </c>
      <c r="I328" s="53" t="str">
        <f>IF(ISNUMBER('Форма 1'!AB328),ROUND('Форма 1'!$I328*VLOOKUP('Форма 1'!$G328,'Предельники 2022'!$B$4:$X$28,'Форма 1'!AB$7),2),"")</f>
        <v/>
      </c>
      <c r="J328" s="53" t="str">
        <f>IF(ISNUMBER('Форма 1'!AC328),ROUND('Форма 1'!$I328*VLOOKUP('Форма 1'!$G328,'Предельники 2022'!$B$4:$X$28,'Форма 1'!AC$7),2),"")</f>
        <v/>
      </c>
      <c r="K328" s="53" t="str">
        <f>IF(ISNUMBER('Форма 1'!AD328),ROUND('Форма 1'!$I328*VLOOKUP('Форма 1'!$G328,'Предельники 2022'!$B$4:$X$28,'Форма 1'!AD$7),2),"")</f>
        <v/>
      </c>
      <c r="L328" s="54" t="str">
        <f>IF(ISBLANK('Форма 1'!AE328),"",'Форма 1'!AE328)</f>
        <v/>
      </c>
      <c r="M328" s="55" t="str">
        <f>IF(ISBLANK('Форма 1'!AF328),"",'Форма 1'!AF328)</f>
        <v/>
      </c>
      <c r="N328" s="53" t="str">
        <f>IF(ISNUMBER('Форма 1'!AG328),ROUND('Форма 1'!$I328*VLOOKUP('Форма 1'!$G328,'Предельники 2022'!$B$4:$X$28,'Форма 1'!AG$7),2),"")</f>
        <v/>
      </c>
      <c r="O328" s="53">
        <f>IF(ISNUMBER('Форма 1'!$AH328),ROUND('Форма 1'!$I328*VLOOKUP('Форма 1'!$G328,'Предельники 2022'!$B$4:$X$28,'Форма 1'!$AH$7,0),2),"")</f>
        <v>3600013.27</v>
      </c>
      <c r="P328" s="53" t="str">
        <f>IF(ISNUMBER('Форма 1'!$AI328),ROUND('Форма 1'!$I328*VLOOKUP('Форма 1'!$G328,'Предельники 2022'!$B$4:$X$28,'Форма 1'!$AI$7,0),2),"")</f>
        <v/>
      </c>
      <c r="Q328" s="53" t="str">
        <f>IF(ISNUMBER('Форма 1'!$AJ328),ROUND('Форма 1'!$I328*VLOOKUP('Форма 1'!$G328,'Предельники 2022'!$B$4:$X$28,'Форма 1'!$AJ$7,0),2),"")</f>
        <v/>
      </c>
      <c r="R328" s="53" t="str">
        <f>IF(ISNUMBER('Форма 1'!AK328),ROUND('Форма 1'!$I328*VLOOKUP('Форма 1'!$G328,'Предельники 2022'!$B$4:$X$28,'Форма 1'!AK$7),2),"")</f>
        <v/>
      </c>
      <c r="S328" s="55" t="str">
        <f t="shared" si="40"/>
        <v/>
      </c>
      <c r="T328" s="55" t="str">
        <f>IF(ISNUMBER('Форма 1'!AL328),INDEX('Предельники 2022'!$C$4:$X$28,MATCH('Форма 1'!$H328,'Предельники 2022'!$B$4:$B$28,0),MATCH(T$5,'Предельники 2022'!$C$3:$X$3,0)),"")</f>
        <v/>
      </c>
      <c r="U328" s="55" t="str">
        <f>IF(ISNUMBER('Форма 1'!AM328),INDEX('Предельники 2022'!$C$4:$X$28,MATCH('Форма 1'!$H328,'Предельники 2022'!$B$4:$B$28,0),MATCH(U$5,'Предельники 2022'!$C$3:$X$3,0)),"")</f>
        <v/>
      </c>
      <c r="V328" s="55" t="str">
        <f>IF(ISNUMBER('Форма 1'!AN328),INDEX('Предельники 2022'!$C$4:$X$28,MATCH('Форма 1'!$H328,'Предельники 2022'!$B$4:$B$28,0),MATCH(V$5,'Предельники 2022'!$C$3:$X$3,0)),"")</f>
        <v/>
      </c>
      <c r="W328" s="55" t="str">
        <f>IF(ISNUMBER('Форма 1'!AO328),INDEX('Предельники 2022'!$C$4:$X$28,MATCH('Форма 1'!$H328,'Предельники 2022'!$B$4:$B$28,0),MATCH(W$5,'Предельники 2022'!$C$3:$X$3,0)),"")</f>
        <v/>
      </c>
      <c r="X328" s="53" t="str">
        <f>IF(ISNUMBER('Форма 1'!AP328),ROUND('Форма 1'!$I328*VLOOKUP('Форма 1'!$G328,'Предельники 2022'!$B$4:$X$28,'Форма 1'!AP$7),2),"")</f>
        <v/>
      </c>
      <c r="Y328" s="53" t="str">
        <f>IF(ISNUMBER('Форма 1'!AQ328),ROUND('Форма 1'!$I328*VLOOKUP('Форма 1'!$G328,'Предельники 2022'!$B$4:$X$28,'Форма 1'!AQ$7),2),"")</f>
        <v/>
      </c>
      <c r="Z328" s="53" t="str">
        <f>IF(ISNUMBER('Форма 1'!AR328),ROUND('Форма 1'!$I328*VLOOKUP('Форма 1'!$G328,'Предельники 2022'!$B$4:$X$28,'Форма 1'!AR$7),2),"")</f>
        <v/>
      </c>
      <c r="AA328" s="55"/>
    </row>
    <row r="329" spans="1:27" x14ac:dyDescent="0.25">
      <c r="A329" s="52">
        <f t="shared" si="41"/>
        <v>72</v>
      </c>
      <c r="B329" s="94" t="str">
        <f>IF(ISBLANK('Форма 1'!B329),"",'Форма 1'!B329)</f>
        <v>город Пермь</v>
      </c>
      <c r="C329" s="161" t="str">
        <f>IF(ISBLANK('Форма 1'!C329),"",'Форма 1'!C329)</f>
        <v>г. Пермь, ул. Ивана Франко, д. 40/3</v>
      </c>
      <c r="D329" s="51">
        <f>IF(ISBLANK(C329),"Введите адрес",IF(C329='Форма 1'!C329,SUM(E329:K329,M329:S329,X329:AA329),"Ошибка в адресе!"))</f>
        <v>8018489.9800000004</v>
      </c>
      <c r="E329" s="53" t="str">
        <f>IF(ISNUMBER('Форма 1'!X329),ROUND('Форма 1'!$I329*VLOOKUP('Форма 1'!$G329,'Предельники 2022'!$B$4:$X$28,'Форма 1'!X$7),2),"")</f>
        <v/>
      </c>
      <c r="F329" s="53" t="str">
        <f>IF(ISNUMBER('Форма 1'!Y329),ROUND('Форма 1'!$I329*VLOOKUP('Форма 1'!$G329,'Предельники 2022'!$B$4:$X$28,'Форма 1'!Y$7),2),"")</f>
        <v/>
      </c>
      <c r="G329" s="53" t="str">
        <f>IF(ISNUMBER('Форма 1'!Z329),ROUND('Форма 1'!$I329*VLOOKUP('Форма 1'!$G329,'Предельники 2022'!$B$4:$X$28,'Форма 1'!Z$7),2),"")</f>
        <v/>
      </c>
      <c r="H329" s="53" t="str">
        <f>IF(ISNUMBER('Форма 1'!AA329),ROUND('Форма 1'!$I329*VLOOKUP('Форма 1'!$G329,'Предельники 2022'!$B$4:$X$28,'Форма 1'!AA$7),2),"")</f>
        <v/>
      </c>
      <c r="I329" s="53">
        <f>IF(ISNUMBER('Форма 1'!AB329),ROUND('Форма 1'!$I329*VLOOKUP('Форма 1'!$G329,'Предельники 2022'!$B$4:$X$28,'Форма 1'!AB$7),2),"")</f>
        <v>4879566.1500000004</v>
      </c>
      <c r="J329" s="53">
        <f>IF(ISNUMBER('Форма 1'!AC329),ROUND('Форма 1'!$I329*VLOOKUP('Форма 1'!$G329,'Предельники 2022'!$B$4:$X$28,'Форма 1'!AC$7),2),"")</f>
        <v>2593946.6</v>
      </c>
      <c r="K329" s="53" t="str">
        <f>IF(ISNUMBER('Форма 1'!AD329),ROUND('Форма 1'!$I329*VLOOKUP('Форма 1'!$G329,'Предельники 2022'!$B$4:$X$28,'Форма 1'!AD$7),2),"")</f>
        <v/>
      </c>
      <c r="L329" s="54" t="str">
        <f>IF(ISBLANK('Форма 1'!AE329),"",'Форма 1'!AE329)</f>
        <v/>
      </c>
      <c r="M329" s="55" t="str">
        <f>IF(ISBLANK('Форма 1'!AF329),"",'Форма 1'!AF329)</f>
        <v/>
      </c>
      <c r="N329" s="53" t="str">
        <f>IF(ISNUMBER('Форма 1'!AG329),ROUND('Форма 1'!$I329*VLOOKUP('Форма 1'!$G329,'Предельники 2022'!$B$4:$X$28,'Форма 1'!AG$7),2),"")</f>
        <v/>
      </c>
      <c r="O329" s="53" t="str">
        <f>IF(ISNUMBER('Форма 1'!$AH329),ROUND('Форма 1'!$I329*VLOOKUP('Форма 1'!$G329,'Предельники 2022'!$B$4:$X$28,'Форма 1'!$AH$7,0),2),"")</f>
        <v/>
      </c>
      <c r="P329" s="53" t="str">
        <f>IF(ISNUMBER('Форма 1'!$AI329),ROUND('Форма 1'!$I329*VLOOKUP('Форма 1'!$G329,'Предельники 2022'!$B$4:$X$28,'Форма 1'!$AI$7,0),2),"")</f>
        <v/>
      </c>
      <c r="Q329" s="53" t="str">
        <f>IF(ISNUMBER('Форма 1'!$AJ329),ROUND('Форма 1'!$I329*VLOOKUP('Форма 1'!$G329,'Предельники 2022'!$B$4:$X$28,'Форма 1'!$AJ$7,0),2),"")</f>
        <v/>
      </c>
      <c r="R329" s="53" t="str">
        <f>IF(ISNUMBER('Форма 1'!AK329),ROUND('Форма 1'!$I329*VLOOKUP('Форма 1'!$G329,'Предельники 2022'!$B$4:$X$28,'Форма 1'!AK$7),2),"")</f>
        <v/>
      </c>
      <c r="S329" s="55">
        <f t="shared" si="40"/>
        <v>544977.23</v>
      </c>
      <c r="T329" s="55">
        <f>IF(ISNUMBER('Форма 1'!AL329),INDEX('Предельники 2022'!$C$4:$X$28,MATCH('Форма 1'!$H329,'Предельники 2022'!$B$4:$B$28,0),MATCH(T$5,'Предельники 2022'!$C$3:$X$3,0)),"")</f>
        <v>248167.25</v>
      </c>
      <c r="U329" s="55">
        <f>IF(ISNUMBER('Форма 1'!AM329),INDEX('Предельники 2022'!$C$4:$X$28,MATCH('Форма 1'!$H329,'Предельники 2022'!$B$4:$B$28,0),MATCH(U$5,'Предельники 2022'!$C$3:$X$3,0)),"")</f>
        <v>42974.05</v>
      </c>
      <c r="V329" s="55">
        <f>IF(ISNUMBER('Форма 1'!AN329),INDEX('Предельники 2022'!$C$4:$X$28,MATCH('Форма 1'!$H329,'Предельники 2022'!$B$4:$B$28,0),MATCH(V$5,'Предельники 2022'!$C$3:$X$3,0)),"")</f>
        <v>107023.47</v>
      </c>
      <c r="W329" s="55">
        <f>IF(ISNUMBER('Форма 1'!AO329),INDEX('Предельники 2022'!$C$4:$X$28,MATCH('Форма 1'!$H329,'Предельники 2022'!$B$4:$B$28,0),MATCH(W$5,'Предельники 2022'!$C$3:$X$3,0)),"")</f>
        <v>146812.46</v>
      </c>
      <c r="X329" s="53" t="str">
        <f>IF(ISNUMBER('Форма 1'!AP329),ROUND('Форма 1'!$I329*VLOOKUP('Форма 1'!$G329,'Предельники 2022'!$B$4:$X$28,'Форма 1'!AP$7),2),"")</f>
        <v/>
      </c>
      <c r="Y329" s="53" t="str">
        <f>IF(ISNUMBER('Форма 1'!AQ329),ROUND('Форма 1'!$I329*VLOOKUP('Форма 1'!$G329,'Предельники 2022'!$B$4:$X$28,'Форма 1'!AQ$7),2),"")</f>
        <v/>
      </c>
      <c r="Z329" s="53" t="str">
        <f>IF(ISNUMBER('Форма 1'!AR329),ROUND('Форма 1'!$I329*VLOOKUP('Форма 1'!$G329,'Предельники 2022'!$B$4:$X$28,'Форма 1'!AR$7),2),"")</f>
        <v/>
      </c>
      <c r="AA329" s="55"/>
    </row>
    <row r="330" spans="1:27" x14ac:dyDescent="0.25">
      <c r="A330" s="52">
        <f t="shared" si="41"/>
        <v>73</v>
      </c>
      <c r="B330" s="94" t="str">
        <f>IF(ISBLANK('Форма 1'!B330),"",'Форма 1'!B330)</f>
        <v>город Пермь</v>
      </c>
      <c r="C330" s="161" t="str">
        <f>IF(ISBLANK('Форма 1'!C330),"",'Форма 1'!C330)</f>
        <v>г. Пермь, ул. Карбышева, д. 32</v>
      </c>
      <c r="D330" s="51">
        <f>IF(ISBLANK(C330),"Введите адрес",IF(C330='Форма 1'!C330,SUM(E330:K330,M330:S330,X330:AA330),"Ошибка в адресе!"))</f>
        <v>13235140.5</v>
      </c>
      <c r="E330" s="53">
        <f>IF(ISNUMBER('Форма 1'!X330),ROUND('Форма 1'!$I330*VLOOKUP('Форма 1'!$G330,'Предельники 2022'!$B$4:$X$28,'Форма 1'!X$7),2),"")</f>
        <v>1128333.1200000001</v>
      </c>
      <c r="F330" s="53" t="str">
        <f>IF(ISNUMBER('Форма 1'!Y330),ROUND('Форма 1'!$I330*VLOOKUP('Форма 1'!$G330,'Предельники 2022'!$B$4:$X$28,'Форма 1'!Y$7),2),"")</f>
        <v/>
      </c>
      <c r="G330" s="53" t="str">
        <f>IF(ISNUMBER('Форма 1'!Z330),ROUND('Форма 1'!$I330*VLOOKUP('Форма 1'!$G330,'Предельники 2022'!$B$4:$X$28,'Форма 1'!Z$7),2),"")</f>
        <v/>
      </c>
      <c r="H330" s="53" t="str">
        <f>IF(ISNUMBER('Форма 1'!AA330),ROUND('Форма 1'!$I330*VLOOKUP('Форма 1'!$G330,'Предельники 2022'!$B$4:$X$28,'Форма 1'!AA$7),2),"")</f>
        <v/>
      </c>
      <c r="I330" s="53" t="str">
        <f>IF(ISNUMBER('Форма 1'!AB330),ROUND('Форма 1'!$I330*VLOOKUP('Форма 1'!$G330,'Предельники 2022'!$B$4:$X$28,'Форма 1'!AB$7),2),"")</f>
        <v/>
      </c>
      <c r="J330" s="53" t="str">
        <f>IF(ISNUMBER('Форма 1'!AC330),ROUND('Форма 1'!$I330*VLOOKUP('Форма 1'!$G330,'Предельники 2022'!$B$4:$X$28,'Форма 1'!AC$7),2),"")</f>
        <v/>
      </c>
      <c r="K330" s="53">
        <f>IF(ISNUMBER('Форма 1'!AD330),ROUND('Форма 1'!$I330*VLOOKUP('Форма 1'!$G330,'Предельники 2022'!$B$4:$X$28,'Форма 1'!AD$7),2),"")</f>
        <v>2327413.7000000002</v>
      </c>
      <c r="L330" s="54" t="str">
        <f>IF(ISBLANK('Форма 1'!AE330),"",'Форма 1'!AE330)</f>
        <v/>
      </c>
      <c r="M330" s="55" t="str">
        <f>IF(ISBLANK('Форма 1'!AF330),"",'Форма 1'!AF330)</f>
        <v/>
      </c>
      <c r="N330" s="53">
        <f>IF(ISNUMBER('Форма 1'!AG330),ROUND('Форма 1'!$I330*VLOOKUP('Форма 1'!$G330,'Предельники 2022'!$B$4:$X$28,'Форма 1'!AG$7),2),"")</f>
        <v>9779393.6799999997</v>
      </c>
      <c r="O330" s="53" t="str">
        <f>IF(ISNUMBER('Форма 1'!$AH330),ROUND('Форма 1'!$I330*VLOOKUP('Форма 1'!$G330,'Предельники 2022'!$B$4:$X$28,'Форма 1'!$AH$7,0),2),"")</f>
        <v/>
      </c>
      <c r="P330" s="53" t="str">
        <f>IF(ISNUMBER('Форма 1'!$AI330),ROUND('Форма 1'!$I330*VLOOKUP('Форма 1'!$G330,'Предельники 2022'!$B$4:$X$28,'Форма 1'!$AI$7,0),2),"")</f>
        <v/>
      </c>
      <c r="Q330" s="53" t="str">
        <f>IF(ISNUMBER('Форма 1'!$AJ330),ROUND('Форма 1'!$I330*VLOOKUP('Форма 1'!$G330,'Предельники 2022'!$B$4:$X$28,'Форма 1'!$AJ$7,0),2),"")</f>
        <v/>
      </c>
      <c r="R330" s="53" t="str">
        <f>IF(ISNUMBER('Форма 1'!AK330),ROUND('Форма 1'!$I330*VLOOKUP('Форма 1'!$G330,'Предельники 2022'!$B$4:$X$28,'Форма 1'!AK$7),2),"")</f>
        <v/>
      </c>
      <c r="S330" s="55" t="str">
        <f t="shared" si="40"/>
        <v/>
      </c>
      <c r="T330" s="55" t="str">
        <f>IF(ISNUMBER('Форма 1'!AL330),INDEX('Предельники 2022'!$C$4:$X$28,MATCH('Форма 1'!$H330,'Предельники 2022'!$B$4:$B$28,0),MATCH(T$5,'Предельники 2022'!$C$3:$X$3,0)),"")</f>
        <v/>
      </c>
      <c r="U330" s="55" t="str">
        <f>IF(ISNUMBER('Форма 1'!AM330),INDEX('Предельники 2022'!$C$4:$X$28,MATCH('Форма 1'!$H330,'Предельники 2022'!$B$4:$B$28,0),MATCH(U$5,'Предельники 2022'!$C$3:$X$3,0)),"")</f>
        <v/>
      </c>
      <c r="V330" s="55" t="str">
        <f>IF(ISNUMBER('Форма 1'!AN330),INDEX('Предельники 2022'!$C$4:$X$28,MATCH('Форма 1'!$H330,'Предельники 2022'!$B$4:$B$28,0),MATCH(V$5,'Предельники 2022'!$C$3:$X$3,0)),"")</f>
        <v/>
      </c>
      <c r="W330" s="55" t="str">
        <f>IF(ISNUMBER('Форма 1'!AO330),INDEX('Предельники 2022'!$C$4:$X$28,MATCH('Форма 1'!$H330,'Предельники 2022'!$B$4:$B$28,0),MATCH(W$5,'Предельники 2022'!$C$3:$X$3,0)),"")</f>
        <v/>
      </c>
      <c r="X330" s="53" t="str">
        <f>IF(ISNUMBER('Форма 1'!AP330),ROUND('Форма 1'!$I330*VLOOKUP('Форма 1'!$G330,'Предельники 2022'!$B$4:$X$28,'Форма 1'!AP$7),2),"")</f>
        <v/>
      </c>
      <c r="Y330" s="53" t="str">
        <f>IF(ISNUMBER('Форма 1'!AQ330),ROUND('Форма 1'!$I330*VLOOKUP('Форма 1'!$G330,'Предельники 2022'!$B$4:$X$28,'Форма 1'!AQ$7),2),"")</f>
        <v/>
      </c>
      <c r="Z330" s="53" t="str">
        <f>IF(ISNUMBER('Форма 1'!AR330),ROUND('Форма 1'!$I330*VLOOKUP('Форма 1'!$G330,'Предельники 2022'!$B$4:$X$28,'Форма 1'!AR$7),2),"")</f>
        <v/>
      </c>
      <c r="AA330" s="55"/>
    </row>
    <row r="331" spans="1:27" x14ac:dyDescent="0.25">
      <c r="A331" s="52">
        <f t="shared" si="41"/>
        <v>74</v>
      </c>
      <c r="B331" s="94" t="str">
        <f>IF(ISBLANK('Форма 1'!B331),"",'Форма 1'!B331)</f>
        <v>город Пермь</v>
      </c>
      <c r="C331" s="161" t="str">
        <f>IF(ISBLANK('Форма 1'!C331),"",'Форма 1'!C331)</f>
        <v>г. Пермь, ул. Качалова, д. 27</v>
      </c>
      <c r="D331" s="51">
        <f>IF(ISBLANK(C331),"Введите адрес",IF(C331='Форма 1'!C331,SUM(E331:K331,M331:S331,X331:AA331),"Ошибка в адресе!"))</f>
        <v>12892215.4</v>
      </c>
      <c r="E331" s="53" t="str">
        <f>IF(ISNUMBER('Форма 1'!X331),ROUND('Форма 1'!$I331*VLOOKUP('Форма 1'!$G331,'Предельники 2022'!$B$4:$X$28,'Форма 1'!X$7),2),"")</f>
        <v/>
      </c>
      <c r="F331" s="53">
        <f>IF(ISNUMBER('Форма 1'!Y331),ROUND('Форма 1'!$I331*VLOOKUP('Форма 1'!$G331,'Предельники 2022'!$B$4:$X$28,'Форма 1'!Y$7),2),"")</f>
        <v>8837838.6300000008</v>
      </c>
      <c r="G331" s="53" t="str">
        <f>IF(ISNUMBER('Форма 1'!Z331),ROUND('Форма 1'!$I331*VLOOKUP('Форма 1'!$G331,'Предельники 2022'!$B$4:$X$28,'Форма 1'!Z$7),2),"")</f>
        <v/>
      </c>
      <c r="H331" s="53">
        <f>IF(ISNUMBER('Форма 1'!AA331),ROUND('Форма 1'!$I331*VLOOKUP('Форма 1'!$G331,'Предельники 2022'!$B$4:$X$28,'Форма 1'!AA$7),2),"")</f>
        <v>1154982.77</v>
      </c>
      <c r="I331" s="53" t="str">
        <f>IF(ISNUMBER('Форма 1'!AB331),ROUND('Форма 1'!$I331*VLOOKUP('Форма 1'!$G331,'Предельники 2022'!$B$4:$X$28,'Форма 1'!AB$7),2),"")</f>
        <v/>
      </c>
      <c r="J331" s="53" t="str">
        <f>IF(ISNUMBER('Форма 1'!AC331),ROUND('Форма 1'!$I331*VLOOKUP('Форма 1'!$G331,'Предельники 2022'!$B$4:$X$28,'Форма 1'!AC$7),2),"")</f>
        <v/>
      </c>
      <c r="K331" s="53" t="str">
        <f>IF(ISNUMBER('Форма 1'!AD331),ROUND('Форма 1'!$I331*VLOOKUP('Форма 1'!$G331,'Предельники 2022'!$B$4:$X$28,'Форма 1'!AD$7),2),"")</f>
        <v/>
      </c>
      <c r="L331" s="54" t="str">
        <f>IF(ISBLANK('Форма 1'!AE331),"",'Форма 1'!AE331)</f>
        <v/>
      </c>
      <c r="M331" s="55" t="str">
        <f>IF(ISBLANK('Форма 1'!AF331),"",'Форма 1'!AF331)</f>
        <v/>
      </c>
      <c r="N331" s="53" t="str">
        <f>IF(ISNUMBER('Форма 1'!AG331),ROUND('Форма 1'!$I331*VLOOKUP('Форма 1'!$G331,'Предельники 2022'!$B$4:$X$28,'Форма 1'!AG$7),2),"")</f>
        <v/>
      </c>
      <c r="O331" s="53" t="str">
        <f>IF(ISNUMBER('Форма 1'!$AH331),ROUND('Форма 1'!$I331*VLOOKUP('Форма 1'!$G331,'Предельники 2022'!$B$4:$X$28,'Форма 1'!$AH$7,0),2),"")</f>
        <v/>
      </c>
      <c r="P331" s="53" t="str">
        <f>IF(ISNUMBER('Форма 1'!$AI331),ROUND('Форма 1'!$I331*VLOOKUP('Форма 1'!$G331,'Предельники 2022'!$B$4:$X$28,'Форма 1'!$AI$7,0),2),"")</f>
        <v/>
      </c>
      <c r="Q331" s="53" t="str">
        <f>IF(ISNUMBER('Форма 1'!$AJ331),ROUND('Форма 1'!$I331*VLOOKUP('Форма 1'!$G331,'Предельники 2022'!$B$4:$X$28,'Форма 1'!$AJ$7,0),2),"")</f>
        <v/>
      </c>
      <c r="R331" s="53">
        <f>IF(ISNUMBER('Форма 1'!AK331),ROUND('Форма 1'!$I331*VLOOKUP('Форма 1'!$G331,'Предельники 2022'!$B$4:$X$28,'Форма 1'!AK$7),2),"")</f>
        <v>2899394</v>
      </c>
      <c r="S331" s="55" t="str">
        <f t="shared" si="40"/>
        <v/>
      </c>
      <c r="T331" s="55" t="str">
        <f>IF(ISNUMBER('Форма 1'!AL331),INDEX('Предельники 2022'!$C$4:$X$28,MATCH('Форма 1'!$H331,'Предельники 2022'!$B$4:$B$28,0),MATCH(T$5,'Предельники 2022'!$C$3:$X$3,0)),"")</f>
        <v/>
      </c>
      <c r="U331" s="55" t="str">
        <f>IF(ISNUMBER('Форма 1'!AM331),INDEX('Предельники 2022'!$C$4:$X$28,MATCH('Форма 1'!$H331,'Предельники 2022'!$B$4:$B$28,0),MATCH(U$5,'Предельники 2022'!$C$3:$X$3,0)),"")</f>
        <v/>
      </c>
      <c r="V331" s="55" t="str">
        <f>IF(ISNUMBER('Форма 1'!AN331),INDEX('Предельники 2022'!$C$4:$X$28,MATCH('Форма 1'!$H331,'Предельники 2022'!$B$4:$B$28,0),MATCH(V$5,'Предельники 2022'!$C$3:$X$3,0)),"")</f>
        <v/>
      </c>
      <c r="W331" s="55" t="str">
        <f>IF(ISNUMBER('Форма 1'!AO331),INDEX('Предельники 2022'!$C$4:$X$28,MATCH('Форма 1'!$H331,'Предельники 2022'!$B$4:$B$28,0),MATCH(W$5,'Предельники 2022'!$C$3:$X$3,0)),"")</f>
        <v/>
      </c>
      <c r="X331" s="53" t="str">
        <f>IF(ISNUMBER('Форма 1'!AP331),ROUND('Форма 1'!$I331*VLOOKUP('Форма 1'!$G331,'Предельники 2022'!$B$4:$X$28,'Форма 1'!AP$7),2),"")</f>
        <v/>
      </c>
      <c r="Y331" s="53" t="str">
        <f>IF(ISNUMBER('Форма 1'!AQ331),ROUND('Форма 1'!$I331*VLOOKUP('Форма 1'!$G331,'Предельники 2022'!$B$4:$X$28,'Форма 1'!AQ$7),2),"")</f>
        <v/>
      </c>
      <c r="Z331" s="53" t="str">
        <f>IF(ISNUMBER('Форма 1'!AR331),ROUND('Форма 1'!$I331*VLOOKUP('Форма 1'!$G331,'Предельники 2022'!$B$4:$X$28,'Форма 1'!AR$7),2),"")</f>
        <v/>
      </c>
      <c r="AA331" s="55"/>
    </row>
    <row r="332" spans="1:27" x14ac:dyDescent="0.25">
      <c r="A332" s="52">
        <f t="shared" si="41"/>
        <v>75</v>
      </c>
      <c r="B332" s="94" t="str">
        <f>IF(ISBLANK('Форма 1'!B332),"",'Форма 1'!B332)</f>
        <v>город Пермь</v>
      </c>
      <c r="C332" s="161" t="str">
        <f>IF(ISBLANK('Форма 1'!C332),"",'Форма 1'!C332)</f>
        <v>г. Пермь, ул. КИМ, д. 51</v>
      </c>
      <c r="D332" s="51">
        <f>IF(ISBLANK(C332),"Введите адрес",IF(C332='Форма 1'!C332,SUM(E332:K332,M332:S332,X332:AA332),"Ошибка в адресе!"))</f>
        <v>16271934.34</v>
      </c>
      <c r="E332" s="53" t="str">
        <f>IF(ISNUMBER('Форма 1'!X332),ROUND('Форма 1'!$I332*VLOOKUP('Форма 1'!$G332,'Предельники 2022'!$B$4:$X$28,'Форма 1'!X$7),2),"")</f>
        <v/>
      </c>
      <c r="F332" s="53" t="str">
        <f>IF(ISNUMBER('Форма 1'!Y332),ROUND('Форма 1'!$I332*VLOOKUP('Форма 1'!$G332,'Предельники 2022'!$B$4:$X$28,'Форма 1'!Y$7),2),"")</f>
        <v/>
      </c>
      <c r="G332" s="53" t="str">
        <f>IF(ISNUMBER('Форма 1'!Z332),ROUND('Форма 1'!$I332*VLOOKUP('Форма 1'!$G332,'Предельники 2022'!$B$4:$X$28,'Форма 1'!Z$7),2),"")</f>
        <v/>
      </c>
      <c r="H332" s="53" t="str">
        <f>IF(ISNUMBER('Форма 1'!AA332),ROUND('Форма 1'!$I332*VLOOKUP('Форма 1'!$G332,'Предельники 2022'!$B$4:$X$28,'Форма 1'!AA$7),2),"")</f>
        <v/>
      </c>
      <c r="I332" s="53" t="str">
        <f>IF(ISNUMBER('Форма 1'!AB332),ROUND('Форма 1'!$I332*VLOOKUP('Форма 1'!$G332,'Предельники 2022'!$B$4:$X$28,'Форма 1'!AB$7),2),"")</f>
        <v/>
      </c>
      <c r="J332" s="53" t="str">
        <f>IF(ISNUMBER('Форма 1'!AC332),ROUND('Форма 1'!$I332*VLOOKUP('Форма 1'!$G332,'Предельники 2022'!$B$4:$X$28,'Форма 1'!AC$7),2),"")</f>
        <v/>
      </c>
      <c r="K332" s="53" t="str">
        <f>IF(ISNUMBER('Форма 1'!AD332),ROUND('Форма 1'!$I332*VLOOKUP('Форма 1'!$G332,'Предельники 2022'!$B$4:$X$28,'Форма 1'!AD$7),2),"")</f>
        <v/>
      </c>
      <c r="L332" s="54" t="str">
        <f>IF(ISBLANK('Форма 1'!AE332),"",'Форма 1'!AE332)</f>
        <v/>
      </c>
      <c r="M332" s="55" t="str">
        <f>IF(ISBLANK('Форма 1'!AF332),"",'Форма 1'!AF332)</f>
        <v/>
      </c>
      <c r="N332" s="53">
        <f>IF(ISNUMBER('Форма 1'!AG332),ROUND('Форма 1'!$I332*VLOOKUP('Форма 1'!$G332,'Предельники 2022'!$B$4:$X$28,'Форма 1'!AG$7),2),"")</f>
        <v>16271934.34</v>
      </c>
      <c r="O332" s="53" t="str">
        <f>IF(ISNUMBER('Форма 1'!$AH332),ROUND('Форма 1'!$I332*VLOOKUP('Форма 1'!$G332,'Предельники 2022'!$B$4:$X$28,'Форма 1'!$AH$7,0),2),"")</f>
        <v/>
      </c>
      <c r="P332" s="53" t="str">
        <f>IF(ISNUMBER('Форма 1'!$AI332),ROUND('Форма 1'!$I332*VLOOKUP('Форма 1'!$G332,'Предельники 2022'!$B$4:$X$28,'Форма 1'!$AI$7,0),2),"")</f>
        <v/>
      </c>
      <c r="Q332" s="53" t="str">
        <f>IF(ISNUMBER('Форма 1'!$AJ332),ROUND('Форма 1'!$I332*VLOOKUP('Форма 1'!$G332,'Предельники 2022'!$B$4:$X$28,'Форма 1'!$AJ$7,0),2),"")</f>
        <v/>
      </c>
      <c r="R332" s="53" t="str">
        <f>IF(ISNUMBER('Форма 1'!AK332),ROUND('Форма 1'!$I332*VLOOKUP('Форма 1'!$G332,'Предельники 2022'!$B$4:$X$28,'Форма 1'!AK$7),2),"")</f>
        <v/>
      </c>
      <c r="S332" s="55" t="str">
        <f t="shared" si="40"/>
        <v/>
      </c>
      <c r="T332" s="55" t="str">
        <f>IF(ISNUMBER('Форма 1'!AL332),INDEX('Предельники 2022'!$C$4:$X$28,MATCH('Форма 1'!$H332,'Предельники 2022'!$B$4:$B$28,0),MATCH(T$5,'Предельники 2022'!$C$3:$X$3,0)),"")</f>
        <v/>
      </c>
      <c r="U332" s="55" t="str">
        <f>IF(ISNUMBER('Форма 1'!AM332),INDEX('Предельники 2022'!$C$4:$X$28,MATCH('Форма 1'!$H332,'Предельники 2022'!$B$4:$B$28,0),MATCH(U$5,'Предельники 2022'!$C$3:$X$3,0)),"")</f>
        <v/>
      </c>
      <c r="V332" s="55" t="str">
        <f>IF(ISNUMBER('Форма 1'!AN332),INDEX('Предельники 2022'!$C$4:$X$28,MATCH('Форма 1'!$H332,'Предельники 2022'!$B$4:$B$28,0),MATCH(V$5,'Предельники 2022'!$C$3:$X$3,0)),"")</f>
        <v/>
      </c>
      <c r="W332" s="55" t="str">
        <f>IF(ISNUMBER('Форма 1'!AO332),INDEX('Предельники 2022'!$C$4:$X$28,MATCH('Форма 1'!$H332,'Предельники 2022'!$B$4:$B$28,0),MATCH(W$5,'Предельники 2022'!$C$3:$X$3,0)),"")</f>
        <v/>
      </c>
      <c r="X332" s="53" t="str">
        <f>IF(ISNUMBER('Форма 1'!AP332),ROUND('Форма 1'!$I332*VLOOKUP('Форма 1'!$G332,'Предельники 2022'!$B$4:$X$28,'Форма 1'!AP$7),2),"")</f>
        <v/>
      </c>
      <c r="Y332" s="53" t="str">
        <f>IF(ISNUMBER('Форма 1'!AQ332),ROUND('Форма 1'!$I332*VLOOKUP('Форма 1'!$G332,'Предельники 2022'!$B$4:$X$28,'Форма 1'!AQ$7),2),"")</f>
        <v/>
      </c>
      <c r="Z332" s="53" t="str">
        <f>IF(ISNUMBER('Форма 1'!AR332),ROUND('Форма 1'!$I332*VLOOKUP('Форма 1'!$G332,'Предельники 2022'!$B$4:$X$28,'Форма 1'!AR$7),2),"")</f>
        <v/>
      </c>
      <c r="AA332" s="55"/>
    </row>
    <row r="333" spans="1:27" x14ac:dyDescent="0.25">
      <c r="A333" s="52">
        <f t="shared" si="41"/>
        <v>76</v>
      </c>
      <c r="B333" s="94" t="str">
        <f>IF(ISBLANK('Форма 1'!B333),"",'Форма 1'!B333)</f>
        <v>город Пермь</v>
      </c>
      <c r="C333" s="161" t="str">
        <f>IF(ISBLANK('Форма 1'!C333),"",'Форма 1'!C333)</f>
        <v>г. Пермь, ул. КИМ, д. 97</v>
      </c>
      <c r="D333" s="51">
        <f>IF(ISBLANK(C333),"Введите адрес",IF(C333='Форма 1'!C333,SUM(E333:K333,M333:S333,X333:AA333),"Ошибка в адресе!"))</f>
        <v>11953693.140000001</v>
      </c>
      <c r="E333" s="53" t="str">
        <f>IF(ISNUMBER('Форма 1'!X333),ROUND('Форма 1'!$I333*VLOOKUP('Форма 1'!$G333,'Предельники 2022'!$B$4:$X$28,'Форма 1'!X$7),2),"")</f>
        <v/>
      </c>
      <c r="F333" s="53" t="str">
        <f>IF(ISNUMBER('Форма 1'!Y333),ROUND('Форма 1'!$I333*VLOOKUP('Форма 1'!$G333,'Предельники 2022'!$B$4:$X$28,'Форма 1'!Y$7),2),"")</f>
        <v/>
      </c>
      <c r="G333" s="53" t="str">
        <f>IF(ISNUMBER('Форма 1'!Z333),ROUND('Форма 1'!$I333*VLOOKUP('Форма 1'!$G333,'Предельники 2022'!$B$4:$X$28,'Форма 1'!Z$7),2),"")</f>
        <v/>
      </c>
      <c r="H333" s="53" t="str">
        <f>IF(ISNUMBER('Форма 1'!AA333),ROUND('Форма 1'!$I333*VLOOKUP('Форма 1'!$G333,'Предельники 2022'!$B$4:$X$28,'Форма 1'!AA$7),2),"")</f>
        <v/>
      </c>
      <c r="I333" s="53" t="str">
        <f>IF(ISNUMBER('Форма 1'!AB333),ROUND('Форма 1'!$I333*VLOOKUP('Форма 1'!$G333,'Предельники 2022'!$B$4:$X$28,'Форма 1'!AB$7),2),"")</f>
        <v/>
      </c>
      <c r="J333" s="53" t="str">
        <f>IF(ISNUMBER('Форма 1'!AC333),ROUND('Форма 1'!$I333*VLOOKUP('Форма 1'!$G333,'Предельники 2022'!$B$4:$X$28,'Форма 1'!AC$7),2),"")</f>
        <v/>
      </c>
      <c r="K333" s="53" t="str">
        <f>IF(ISNUMBER('Форма 1'!AD333),ROUND('Форма 1'!$I333*VLOOKUP('Форма 1'!$G333,'Предельники 2022'!$B$4:$X$28,'Форма 1'!AD$7),2),"")</f>
        <v/>
      </c>
      <c r="L333" s="54" t="str">
        <f>IF(ISBLANK('Форма 1'!AE333),"",'Форма 1'!AE333)</f>
        <v/>
      </c>
      <c r="M333" s="55" t="str">
        <f>IF(ISBLANK('Форма 1'!AF333),"",'Форма 1'!AF333)</f>
        <v/>
      </c>
      <c r="N333" s="53">
        <f>IF(ISNUMBER('Форма 1'!AG333),ROUND('Форма 1'!$I333*VLOOKUP('Форма 1'!$G333,'Предельники 2022'!$B$4:$X$28,'Форма 1'!AG$7),2),"")</f>
        <v>11953693.140000001</v>
      </c>
      <c r="O333" s="53" t="str">
        <f>IF(ISNUMBER('Форма 1'!$AH333),ROUND('Форма 1'!$I333*VLOOKUP('Форма 1'!$G333,'Предельники 2022'!$B$4:$X$28,'Форма 1'!$AH$7,0),2),"")</f>
        <v/>
      </c>
      <c r="P333" s="53" t="str">
        <f>IF(ISNUMBER('Форма 1'!$AI333),ROUND('Форма 1'!$I333*VLOOKUP('Форма 1'!$G333,'Предельники 2022'!$B$4:$X$28,'Форма 1'!$AI$7,0),2),"")</f>
        <v/>
      </c>
      <c r="Q333" s="53" t="str">
        <f>IF(ISNUMBER('Форма 1'!$AJ333),ROUND('Форма 1'!$I333*VLOOKUP('Форма 1'!$G333,'Предельники 2022'!$B$4:$X$28,'Форма 1'!$AJ$7,0),2),"")</f>
        <v/>
      </c>
      <c r="R333" s="53" t="str">
        <f>IF(ISNUMBER('Форма 1'!AK333),ROUND('Форма 1'!$I333*VLOOKUP('Форма 1'!$G333,'Предельники 2022'!$B$4:$X$28,'Форма 1'!AK$7),2),"")</f>
        <v/>
      </c>
      <c r="S333" s="55" t="str">
        <f t="shared" si="40"/>
        <v/>
      </c>
      <c r="T333" s="55" t="str">
        <f>IF(ISNUMBER('Форма 1'!AL333),INDEX('Предельники 2022'!$C$4:$X$28,MATCH('Форма 1'!$H333,'Предельники 2022'!$B$4:$B$28,0),MATCH(T$5,'Предельники 2022'!$C$3:$X$3,0)),"")</f>
        <v/>
      </c>
      <c r="U333" s="55" t="str">
        <f>IF(ISNUMBER('Форма 1'!AM333),INDEX('Предельники 2022'!$C$4:$X$28,MATCH('Форма 1'!$H333,'Предельники 2022'!$B$4:$B$28,0),MATCH(U$5,'Предельники 2022'!$C$3:$X$3,0)),"")</f>
        <v/>
      </c>
      <c r="V333" s="55" t="str">
        <f>IF(ISNUMBER('Форма 1'!AN333),INDEX('Предельники 2022'!$C$4:$X$28,MATCH('Форма 1'!$H333,'Предельники 2022'!$B$4:$B$28,0),MATCH(V$5,'Предельники 2022'!$C$3:$X$3,0)),"")</f>
        <v/>
      </c>
      <c r="W333" s="55" t="str">
        <f>IF(ISNUMBER('Форма 1'!AO333),INDEX('Предельники 2022'!$C$4:$X$28,MATCH('Форма 1'!$H333,'Предельники 2022'!$B$4:$B$28,0),MATCH(W$5,'Предельники 2022'!$C$3:$X$3,0)),"")</f>
        <v/>
      </c>
      <c r="X333" s="53" t="str">
        <f>IF(ISNUMBER('Форма 1'!AP333),ROUND('Форма 1'!$I333*VLOOKUP('Форма 1'!$G333,'Предельники 2022'!$B$4:$X$28,'Форма 1'!AP$7),2),"")</f>
        <v/>
      </c>
      <c r="Y333" s="53" t="str">
        <f>IF(ISNUMBER('Форма 1'!AQ333),ROUND('Форма 1'!$I333*VLOOKUP('Форма 1'!$G333,'Предельники 2022'!$B$4:$X$28,'Форма 1'!AQ$7),2),"")</f>
        <v/>
      </c>
      <c r="Z333" s="53" t="str">
        <f>IF(ISNUMBER('Форма 1'!AR333),ROUND('Форма 1'!$I333*VLOOKUP('Форма 1'!$G333,'Предельники 2022'!$B$4:$X$28,'Форма 1'!AR$7),2),"")</f>
        <v/>
      </c>
      <c r="AA333" s="55"/>
    </row>
    <row r="334" spans="1:27" x14ac:dyDescent="0.25">
      <c r="A334" s="52">
        <f t="shared" si="41"/>
        <v>77</v>
      </c>
      <c r="B334" s="94" t="str">
        <f>IF(ISBLANK('Форма 1'!B334),"",'Форма 1'!B334)</f>
        <v>город Пермь</v>
      </c>
      <c r="C334" s="161" t="str">
        <f>IF(ISBLANK('Форма 1'!C334),"",'Форма 1'!C334)</f>
        <v>г. Пермь, ул. Кировоградская, д. 10</v>
      </c>
      <c r="D334" s="51">
        <f>IF(ISBLANK(C334),"Введите адрес",IF(C334='Форма 1'!C334,SUM(E334:K334,M334:S334,X334:AA334),"Ошибка в адресе!"))</f>
        <v>5557017.8399999999</v>
      </c>
      <c r="E334" s="53" t="str">
        <f>IF(ISNUMBER('Форма 1'!X334),ROUND('Форма 1'!$I334*VLOOKUP('Форма 1'!$G334,'Предельники 2022'!$B$4:$X$28,'Форма 1'!X$7),2),"")</f>
        <v/>
      </c>
      <c r="F334" s="53" t="str">
        <f>IF(ISNUMBER('Форма 1'!Y334),ROUND('Форма 1'!$I334*VLOOKUP('Форма 1'!$G334,'Предельники 2022'!$B$4:$X$28,'Форма 1'!Y$7),2),"")</f>
        <v/>
      </c>
      <c r="G334" s="53" t="str">
        <f>IF(ISNUMBER('Форма 1'!Z334),ROUND('Форма 1'!$I334*VLOOKUP('Форма 1'!$G334,'Предельники 2022'!$B$4:$X$28,'Форма 1'!Z$7),2),"")</f>
        <v/>
      </c>
      <c r="H334" s="53" t="str">
        <f>IF(ISNUMBER('Форма 1'!AA334),ROUND('Форма 1'!$I334*VLOOKUP('Форма 1'!$G334,'Предельники 2022'!$B$4:$X$28,'Форма 1'!AA$7),2),"")</f>
        <v/>
      </c>
      <c r="I334" s="53" t="str">
        <f>IF(ISNUMBER('Форма 1'!AB334),ROUND('Форма 1'!$I334*VLOOKUP('Форма 1'!$G334,'Предельники 2022'!$B$4:$X$28,'Форма 1'!AB$7),2),"")</f>
        <v/>
      </c>
      <c r="J334" s="53" t="str">
        <f>IF(ISNUMBER('Форма 1'!AC334),ROUND('Форма 1'!$I334*VLOOKUP('Форма 1'!$G334,'Предельники 2022'!$B$4:$X$28,'Форма 1'!AC$7),2),"")</f>
        <v/>
      </c>
      <c r="K334" s="53" t="str">
        <f>IF(ISNUMBER('Форма 1'!AD334),ROUND('Форма 1'!$I334*VLOOKUP('Форма 1'!$G334,'Предельники 2022'!$B$4:$X$28,'Форма 1'!AD$7),2),"")</f>
        <v/>
      </c>
      <c r="L334" s="54">
        <f>IF(ISBLANK('Форма 1'!AE334),"",'Форма 1'!AE334)</f>
        <v>2</v>
      </c>
      <c r="M334" s="55">
        <f>IF(ISBLANK('Форма 1'!AF334),"",'Форма 1'!AF334)</f>
        <v>5557017.8399999999</v>
      </c>
      <c r="N334" s="53" t="str">
        <f>IF(ISNUMBER('Форма 1'!AG334),ROUND('Форма 1'!$I334*VLOOKUP('Форма 1'!$G334,'Предельники 2022'!$B$4:$X$28,'Форма 1'!AG$7),2),"")</f>
        <v/>
      </c>
      <c r="O334" s="53" t="str">
        <f>IF(ISNUMBER('Форма 1'!$AH334),ROUND('Форма 1'!$I334*VLOOKUP('Форма 1'!$G334,'Предельники 2022'!$B$4:$X$28,'Форма 1'!$AH$7,0),2),"")</f>
        <v/>
      </c>
      <c r="P334" s="53" t="str">
        <f>IF(ISNUMBER('Форма 1'!$AI334),ROUND('Форма 1'!$I334*VLOOKUP('Форма 1'!$G334,'Предельники 2022'!$B$4:$X$28,'Форма 1'!$AI$7,0),2),"")</f>
        <v/>
      </c>
      <c r="Q334" s="53" t="str">
        <f>IF(ISNUMBER('Форма 1'!$AJ334),ROUND('Форма 1'!$I334*VLOOKUP('Форма 1'!$G334,'Предельники 2022'!$B$4:$X$28,'Форма 1'!$AJ$7,0),2),"")</f>
        <v/>
      </c>
      <c r="R334" s="53" t="str">
        <f>IF(ISNUMBER('Форма 1'!AK334),ROUND('Форма 1'!$I334*VLOOKUP('Форма 1'!$G334,'Предельники 2022'!$B$4:$X$28,'Форма 1'!AK$7),2),"")</f>
        <v/>
      </c>
      <c r="S334" s="55" t="str">
        <f t="shared" si="40"/>
        <v/>
      </c>
      <c r="T334" s="55" t="str">
        <f>IF(ISNUMBER('Форма 1'!AL334),INDEX('Предельники 2022'!$C$4:$X$28,MATCH('Форма 1'!$H334,'Предельники 2022'!$B$4:$B$28,0),MATCH(T$5,'Предельники 2022'!$C$3:$X$3,0)),"")</f>
        <v/>
      </c>
      <c r="U334" s="55" t="str">
        <f>IF(ISNUMBER('Форма 1'!AM334),INDEX('Предельники 2022'!$C$4:$X$28,MATCH('Форма 1'!$H334,'Предельники 2022'!$B$4:$B$28,0),MATCH(U$5,'Предельники 2022'!$C$3:$X$3,0)),"")</f>
        <v/>
      </c>
      <c r="V334" s="55" t="str">
        <f>IF(ISNUMBER('Форма 1'!AN334),INDEX('Предельники 2022'!$C$4:$X$28,MATCH('Форма 1'!$H334,'Предельники 2022'!$B$4:$B$28,0),MATCH(V$5,'Предельники 2022'!$C$3:$X$3,0)),"")</f>
        <v/>
      </c>
      <c r="W334" s="55" t="str">
        <f>IF(ISNUMBER('Форма 1'!AO334),INDEX('Предельники 2022'!$C$4:$X$28,MATCH('Форма 1'!$H334,'Предельники 2022'!$B$4:$B$28,0),MATCH(W$5,'Предельники 2022'!$C$3:$X$3,0)),"")</f>
        <v/>
      </c>
      <c r="X334" s="53" t="str">
        <f>IF(ISNUMBER('Форма 1'!AP334),ROUND('Форма 1'!$I334*VLOOKUP('Форма 1'!$G334,'Предельники 2022'!$B$4:$X$28,'Форма 1'!AP$7),2),"")</f>
        <v/>
      </c>
      <c r="Y334" s="53" t="str">
        <f>IF(ISNUMBER('Форма 1'!AQ334),ROUND('Форма 1'!$I334*VLOOKUP('Форма 1'!$G334,'Предельники 2022'!$B$4:$X$28,'Форма 1'!AQ$7),2),"")</f>
        <v/>
      </c>
      <c r="Z334" s="53" t="str">
        <f>IF(ISNUMBER('Форма 1'!AR334),ROUND('Форма 1'!$I334*VLOOKUP('Форма 1'!$G334,'Предельники 2022'!$B$4:$X$28,'Форма 1'!AR$7),2),"")</f>
        <v/>
      </c>
      <c r="AA334" s="55"/>
    </row>
    <row r="335" spans="1:27" x14ac:dyDescent="0.25">
      <c r="A335" s="52">
        <f t="shared" si="41"/>
        <v>78</v>
      </c>
      <c r="B335" s="94" t="str">
        <f>IF(ISBLANK('Форма 1'!B335),"",'Форма 1'!B335)</f>
        <v>город Пермь</v>
      </c>
      <c r="C335" s="161" t="str">
        <f>IF(ISBLANK('Форма 1'!C335),"",'Форма 1'!C335)</f>
        <v>г. Пермь, ул. Кировоградская, д. 15</v>
      </c>
      <c r="D335" s="51">
        <f>IF(ISBLANK(C335),"Введите адрес",IF(C335='Форма 1'!C335,SUM(E335:K335,M335:S335,X335:AA335),"Ошибка в адресе!"))</f>
        <v>3427894.31</v>
      </c>
      <c r="E335" s="53" t="str">
        <f>IF(ISNUMBER('Форма 1'!X335),ROUND('Форма 1'!$I335*VLOOKUP('Форма 1'!$G335,'Предельники 2022'!$B$4:$X$28,'Форма 1'!X$7),2),"")</f>
        <v/>
      </c>
      <c r="F335" s="53" t="str">
        <f>IF(ISNUMBER('Форма 1'!Y335),ROUND('Форма 1'!$I335*VLOOKUP('Форма 1'!$G335,'Предельники 2022'!$B$4:$X$28,'Форма 1'!Y$7),2),"")</f>
        <v/>
      </c>
      <c r="G335" s="53" t="str">
        <f>IF(ISNUMBER('Форма 1'!Z335),ROUND('Форма 1'!$I335*VLOOKUP('Форма 1'!$G335,'Предельники 2022'!$B$4:$X$28,'Форма 1'!Z$7),2),"")</f>
        <v/>
      </c>
      <c r="H335" s="53" t="str">
        <f>IF(ISNUMBER('Форма 1'!AA335),ROUND('Форма 1'!$I335*VLOOKUP('Форма 1'!$G335,'Предельники 2022'!$B$4:$X$28,'Форма 1'!AA$7),2),"")</f>
        <v/>
      </c>
      <c r="I335" s="53" t="str">
        <f>IF(ISNUMBER('Форма 1'!AB335),ROUND('Форма 1'!$I335*VLOOKUP('Форма 1'!$G335,'Предельники 2022'!$B$4:$X$28,'Форма 1'!AB$7),2),"")</f>
        <v/>
      </c>
      <c r="J335" s="53" t="str">
        <f>IF(ISNUMBER('Форма 1'!AC335),ROUND('Форма 1'!$I335*VLOOKUP('Форма 1'!$G335,'Предельники 2022'!$B$4:$X$28,'Форма 1'!AC$7),2),"")</f>
        <v/>
      </c>
      <c r="K335" s="53">
        <f>IF(ISNUMBER('Форма 1'!AD335),ROUND('Форма 1'!$I335*VLOOKUP('Форма 1'!$G335,'Предельники 2022'!$B$4:$X$28,'Форма 1'!AD$7),2),"")</f>
        <v>3427894.31</v>
      </c>
      <c r="L335" s="54" t="str">
        <f>IF(ISBLANK('Форма 1'!AE335),"",'Форма 1'!AE335)</f>
        <v/>
      </c>
      <c r="M335" s="55" t="str">
        <f>IF(ISBLANK('Форма 1'!AF335),"",'Форма 1'!AF335)</f>
        <v/>
      </c>
      <c r="N335" s="53" t="str">
        <f>IF(ISNUMBER('Форма 1'!AG335),ROUND('Форма 1'!$I335*VLOOKUP('Форма 1'!$G335,'Предельники 2022'!$B$4:$X$28,'Форма 1'!AG$7),2),"")</f>
        <v/>
      </c>
      <c r="O335" s="53" t="str">
        <f>IF(ISNUMBER('Форма 1'!$AH335),ROUND('Форма 1'!$I335*VLOOKUP('Форма 1'!$G335,'Предельники 2022'!$B$4:$X$28,'Форма 1'!$AH$7,0),2),"")</f>
        <v/>
      </c>
      <c r="P335" s="53" t="str">
        <f>IF(ISNUMBER('Форма 1'!$AI335),ROUND('Форма 1'!$I335*VLOOKUP('Форма 1'!$G335,'Предельники 2022'!$B$4:$X$28,'Форма 1'!$AI$7,0),2),"")</f>
        <v/>
      </c>
      <c r="Q335" s="53" t="str">
        <f>IF(ISNUMBER('Форма 1'!$AJ335),ROUND('Форма 1'!$I335*VLOOKUP('Форма 1'!$G335,'Предельники 2022'!$B$4:$X$28,'Форма 1'!$AJ$7,0),2),"")</f>
        <v/>
      </c>
      <c r="R335" s="53" t="str">
        <f>IF(ISNUMBER('Форма 1'!AK335),ROUND('Форма 1'!$I335*VLOOKUP('Форма 1'!$G335,'Предельники 2022'!$B$4:$X$28,'Форма 1'!AK$7),2),"")</f>
        <v/>
      </c>
      <c r="S335" s="55" t="str">
        <f t="shared" si="40"/>
        <v/>
      </c>
      <c r="T335" s="55" t="str">
        <f>IF(ISNUMBER('Форма 1'!AL335),INDEX('Предельники 2022'!$C$4:$X$28,MATCH('Форма 1'!$H335,'Предельники 2022'!$B$4:$B$28,0),MATCH(T$5,'Предельники 2022'!$C$3:$X$3,0)),"")</f>
        <v/>
      </c>
      <c r="U335" s="55" t="str">
        <f>IF(ISNUMBER('Форма 1'!AM335),INDEX('Предельники 2022'!$C$4:$X$28,MATCH('Форма 1'!$H335,'Предельники 2022'!$B$4:$B$28,0),MATCH(U$5,'Предельники 2022'!$C$3:$X$3,0)),"")</f>
        <v/>
      </c>
      <c r="V335" s="55" t="str">
        <f>IF(ISNUMBER('Форма 1'!AN335),INDEX('Предельники 2022'!$C$4:$X$28,MATCH('Форма 1'!$H335,'Предельники 2022'!$B$4:$B$28,0),MATCH(V$5,'Предельники 2022'!$C$3:$X$3,0)),"")</f>
        <v/>
      </c>
      <c r="W335" s="55" t="str">
        <f>IF(ISNUMBER('Форма 1'!AO335),INDEX('Предельники 2022'!$C$4:$X$28,MATCH('Форма 1'!$H335,'Предельники 2022'!$B$4:$B$28,0),MATCH(W$5,'Предельники 2022'!$C$3:$X$3,0)),"")</f>
        <v/>
      </c>
      <c r="X335" s="53" t="str">
        <f>IF(ISNUMBER('Форма 1'!AP335),ROUND('Форма 1'!$I335*VLOOKUP('Форма 1'!$G335,'Предельники 2022'!$B$4:$X$28,'Форма 1'!AP$7),2),"")</f>
        <v/>
      </c>
      <c r="Y335" s="53" t="str">
        <f>IF(ISNUMBER('Форма 1'!AQ335),ROUND('Форма 1'!$I335*VLOOKUP('Форма 1'!$G335,'Предельники 2022'!$B$4:$X$28,'Форма 1'!AQ$7),2),"")</f>
        <v/>
      </c>
      <c r="Z335" s="53" t="str">
        <f>IF(ISNUMBER('Форма 1'!AR335),ROUND('Форма 1'!$I335*VLOOKUP('Форма 1'!$G335,'Предельники 2022'!$B$4:$X$28,'Форма 1'!AR$7),2),"")</f>
        <v/>
      </c>
      <c r="AA335" s="55"/>
    </row>
    <row r="336" spans="1:27" x14ac:dyDescent="0.25">
      <c r="A336" s="52">
        <f t="shared" si="41"/>
        <v>79</v>
      </c>
      <c r="B336" s="94" t="str">
        <f>IF(ISBLANK('Форма 1'!B336),"",'Форма 1'!B336)</f>
        <v>город Пермь</v>
      </c>
      <c r="C336" s="161" t="str">
        <f>IF(ISBLANK('Форма 1'!C336),"",'Форма 1'!C336)</f>
        <v>г. Пермь, ул. Коломенская, д. 9</v>
      </c>
      <c r="D336" s="51">
        <f>IF(ISBLANK(C336),"Введите адрес",IF(C336='Форма 1'!C336,SUM(E336:K336,M336:S336,X336:AA336),"Ошибка в адресе!"))</f>
        <v>11114035.68</v>
      </c>
      <c r="E336" s="53" t="str">
        <f>IF(ISNUMBER('Форма 1'!X336),ROUND('Форма 1'!$I336*VLOOKUP('Форма 1'!$G336,'Предельники 2022'!$B$4:$X$28,'Форма 1'!X$7),2),"")</f>
        <v/>
      </c>
      <c r="F336" s="53" t="str">
        <f>IF(ISNUMBER('Форма 1'!Y336),ROUND('Форма 1'!$I336*VLOOKUP('Форма 1'!$G336,'Предельники 2022'!$B$4:$X$28,'Форма 1'!Y$7),2),"")</f>
        <v/>
      </c>
      <c r="G336" s="53" t="str">
        <f>IF(ISNUMBER('Форма 1'!Z336),ROUND('Форма 1'!$I336*VLOOKUP('Форма 1'!$G336,'Предельники 2022'!$B$4:$X$28,'Форма 1'!Z$7),2),"")</f>
        <v/>
      </c>
      <c r="H336" s="53" t="str">
        <f>IF(ISNUMBER('Форма 1'!AA336),ROUND('Форма 1'!$I336*VLOOKUP('Форма 1'!$G336,'Предельники 2022'!$B$4:$X$28,'Форма 1'!AA$7),2),"")</f>
        <v/>
      </c>
      <c r="I336" s="53" t="str">
        <f>IF(ISNUMBER('Форма 1'!AB336),ROUND('Форма 1'!$I336*VLOOKUP('Форма 1'!$G336,'Предельники 2022'!$B$4:$X$28,'Форма 1'!AB$7),2),"")</f>
        <v/>
      </c>
      <c r="J336" s="53" t="str">
        <f>IF(ISNUMBER('Форма 1'!AC336),ROUND('Форма 1'!$I336*VLOOKUP('Форма 1'!$G336,'Предельники 2022'!$B$4:$X$28,'Форма 1'!AC$7),2),"")</f>
        <v/>
      </c>
      <c r="K336" s="53" t="str">
        <f>IF(ISNUMBER('Форма 1'!AD336),ROUND('Форма 1'!$I336*VLOOKUP('Форма 1'!$G336,'Предельники 2022'!$B$4:$X$28,'Форма 1'!AD$7),2),"")</f>
        <v/>
      </c>
      <c r="L336" s="54">
        <f>IF(ISBLANK('Форма 1'!AE336),"",'Форма 1'!AE336)</f>
        <v>4</v>
      </c>
      <c r="M336" s="55">
        <f>IF(ISBLANK('Форма 1'!AF336),"",'Форма 1'!AF336)</f>
        <v>11114035.68</v>
      </c>
      <c r="N336" s="53" t="str">
        <f>IF(ISNUMBER('Форма 1'!AG336),ROUND('Форма 1'!$I336*VLOOKUP('Форма 1'!$G336,'Предельники 2022'!$B$4:$X$28,'Форма 1'!AG$7),2),"")</f>
        <v/>
      </c>
      <c r="O336" s="53" t="str">
        <f>IF(ISNUMBER('Форма 1'!$AH336),ROUND('Форма 1'!$I336*VLOOKUP('Форма 1'!$G336,'Предельники 2022'!$B$4:$X$28,'Форма 1'!$AH$7,0),2),"")</f>
        <v/>
      </c>
      <c r="P336" s="53" t="str">
        <f>IF(ISNUMBER('Форма 1'!$AI336),ROUND('Форма 1'!$I336*VLOOKUP('Форма 1'!$G336,'Предельники 2022'!$B$4:$X$28,'Форма 1'!$AI$7,0),2),"")</f>
        <v/>
      </c>
      <c r="Q336" s="53" t="str">
        <f>IF(ISNUMBER('Форма 1'!$AJ336),ROUND('Форма 1'!$I336*VLOOKUP('Форма 1'!$G336,'Предельники 2022'!$B$4:$X$28,'Форма 1'!$AJ$7,0),2),"")</f>
        <v/>
      </c>
      <c r="R336" s="53" t="str">
        <f>IF(ISNUMBER('Форма 1'!AK336),ROUND('Форма 1'!$I336*VLOOKUP('Форма 1'!$G336,'Предельники 2022'!$B$4:$X$28,'Форма 1'!AK$7),2),"")</f>
        <v/>
      </c>
      <c r="S336" s="55" t="str">
        <f t="shared" si="40"/>
        <v/>
      </c>
      <c r="T336" s="55" t="str">
        <f>IF(ISNUMBER('Форма 1'!AL336),INDEX('Предельники 2022'!$C$4:$X$28,MATCH('Форма 1'!$H336,'Предельники 2022'!$B$4:$B$28,0),MATCH(T$5,'Предельники 2022'!$C$3:$X$3,0)),"")</f>
        <v/>
      </c>
      <c r="U336" s="55" t="str">
        <f>IF(ISNUMBER('Форма 1'!AM336),INDEX('Предельники 2022'!$C$4:$X$28,MATCH('Форма 1'!$H336,'Предельники 2022'!$B$4:$B$28,0),MATCH(U$5,'Предельники 2022'!$C$3:$X$3,0)),"")</f>
        <v/>
      </c>
      <c r="V336" s="55" t="str">
        <f>IF(ISNUMBER('Форма 1'!AN336),INDEX('Предельники 2022'!$C$4:$X$28,MATCH('Форма 1'!$H336,'Предельники 2022'!$B$4:$B$28,0),MATCH(V$5,'Предельники 2022'!$C$3:$X$3,0)),"")</f>
        <v/>
      </c>
      <c r="W336" s="55" t="str">
        <f>IF(ISNUMBER('Форма 1'!AO336),INDEX('Предельники 2022'!$C$4:$X$28,MATCH('Форма 1'!$H336,'Предельники 2022'!$B$4:$B$28,0),MATCH(W$5,'Предельники 2022'!$C$3:$X$3,0)),"")</f>
        <v/>
      </c>
      <c r="X336" s="53" t="str">
        <f>IF(ISNUMBER('Форма 1'!AP336),ROUND('Форма 1'!$I336*VLOOKUP('Форма 1'!$G336,'Предельники 2022'!$B$4:$X$28,'Форма 1'!AP$7),2),"")</f>
        <v/>
      </c>
      <c r="Y336" s="53" t="str">
        <f>IF(ISNUMBER('Форма 1'!AQ336),ROUND('Форма 1'!$I336*VLOOKUP('Форма 1'!$G336,'Предельники 2022'!$B$4:$X$28,'Форма 1'!AQ$7),2),"")</f>
        <v/>
      </c>
      <c r="Z336" s="53" t="str">
        <f>IF(ISNUMBER('Форма 1'!AR336),ROUND('Форма 1'!$I336*VLOOKUP('Форма 1'!$G336,'Предельники 2022'!$B$4:$X$28,'Форма 1'!AR$7),2),"")</f>
        <v/>
      </c>
      <c r="AA336" s="55"/>
    </row>
    <row r="337" spans="1:27" x14ac:dyDescent="0.25">
      <c r="A337" s="52">
        <f t="shared" si="41"/>
        <v>80</v>
      </c>
      <c r="B337" s="94" t="str">
        <f>IF(ISBLANK('Форма 1'!B337),"",'Форма 1'!B337)</f>
        <v>город Пермь</v>
      </c>
      <c r="C337" s="161" t="str">
        <f>IF(ISBLANK('Форма 1'!C337),"",'Форма 1'!C337)</f>
        <v>г. Пермь, ул. Колыбалова, д. 18</v>
      </c>
      <c r="D337" s="51">
        <f>IF(ISBLANK(C337),"Введите адрес",IF(C337='Форма 1'!C337,SUM(E337:K337,M337:S337,X337:AA337),"Ошибка в адресе!"))</f>
        <v>6195470.71</v>
      </c>
      <c r="E337" s="53" t="str">
        <f>IF(ISNUMBER('Форма 1'!X337),ROUND('Форма 1'!$I337*VLOOKUP('Форма 1'!$G337,'Предельники 2022'!$B$4:$X$28,'Форма 1'!X$7),2),"")</f>
        <v/>
      </c>
      <c r="F337" s="53">
        <f>IF(ISNUMBER('Форма 1'!Y337),ROUND('Форма 1'!$I337*VLOOKUP('Форма 1'!$G337,'Предельники 2022'!$B$4:$X$28,'Форма 1'!Y$7),2),"")</f>
        <v>5440757.7199999997</v>
      </c>
      <c r="G337" s="53" t="str">
        <f>IF(ISNUMBER('Форма 1'!Z337),ROUND('Форма 1'!$I337*VLOOKUP('Форма 1'!$G337,'Предельники 2022'!$B$4:$X$28,'Форма 1'!Z$7),2),"")</f>
        <v/>
      </c>
      <c r="H337" s="53" t="str">
        <f>IF(ISNUMBER('Форма 1'!AA337),ROUND('Форма 1'!$I337*VLOOKUP('Форма 1'!$G337,'Предельники 2022'!$B$4:$X$28,'Форма 1'!AA$7),2),"")</f>
        <v/>
      </c>
      <c r="I337" s="53">
        <f>IF(ISNUMBER('Форма 1'!AB337),ROUND('Форма 1'!$I337*VLOOKUP('Форма 1'!$G337,'Предельники 2022'!$B$4:$X$28,'Форма 1'!AB$7),2),"")</f>
        <v>754712.99</v>
      </c>
      <c r="J337" s="53" t="str">
        <f>IF(ISNUMBER('Форма 1'!AC337),ROUND('Форма 1'!$I337*VLOOKUP('Форма 1'!$G337,'Предельники 2022'!$B$4:$X$28,'Форма 1'!AC$7),2),"")</f>
        <v/>
      </c>
      <c r="K337" s="53" t="str">
        <f>IF(ISNUMBER('Форма 1'!AD337),ROUND('Форма 1'!$I337*VLOOKUP('Форма 1'!$G337,'Предельники 2022'!$B$4:$X$28,'Форма 1'!AD$7),2),"")</f>
        <v/>
      </c>
      <c r="L337" s="54" t="str">
        <f>IF(ISBLANK('Форма 1'!AE337),"",'Форма 1'!AE337)</f>
        <v/>
      </c>
      <c r="M337" s="55" t="str">
        <f>IF(ISBLANK('Форма 1'!AF337),"",'Форма 1'!AF337)</f>
        <v/>
      </c>
      <c r="N337" s="53" t="str">
        <f>IF(ISNUMBER('Форма 1'!AG337),ROUND('Форма 1'!$I337*VLOOKUP('Форма 1'!$G337,'Предельники 2022'!$B$4:$X$28,'Форма 1'!AG$7),2),"")</f>
        <v/>
      </c>
      <c r="O337" s="53" t="str">
        <f>IF(ISNUMBER('Форма 1'!$AH337),ROUND('Форма 1'!$I337*VLOOKUP('Форма 1'!$G337,'Предельники 2022'!$B$4:$X$28,'Форма 1'!$AH$7,0),2),"")</f>
        <v/>
      </c>
      <c r="P337" s="53" t="str">
        <f>IF(ISNUMBER('Форма 1'!$AI337),ROUND('Форма 1'!$I337*VLOOKUP('Форма 1'!$G337,'Предельники 2022'!$B$4:$X$28,'Форма 1'!$AI$7,0),2),"")</f>
        <v/>
      </c>
      <c r="Q337" s="53" t="str">
        <f>IF(ISNUMBER('Форма 1'!$AJ337),ROUND('Форма 1'!$I337*VLOOKUP('Форма 1'!$G337,'Предельники 2022'!$B$4:$X$28,'Форма 1'!$AJ$7,0),2),"")</f>
        <v/>
      </c>
      <c r="R337" s="53" t="str">
        <f>IF(ISNUMBER('Форма 1'!AK337),ROUND('Форма 1'!$I337*VLOOKUP('Форма 1'!$G337,'Предельники 2022'!$B$4:$X$28,'Форма 1'!AK$7),2),"")</f>
        <v/>
      </c>
      <c r="S337" s="55" t="str">
        <f t="shared" si="40"/>
        <v/>
      </c>
      <c r="T337" s="55" t="str">
        <f>IF(ISNUMBER('Форма 1'!AL337),INDEX('Предельники 2022'!$C$4:$X$28,MATCH('Форма 1'!$H337,'Предельники 2022'!$B$4:$B$28,0),MATCH(T$5,'Предельники 2022'!$C$3:$X$3,0)),"")</f>
        <v/>
      </c>
      <c r="U337" s="55" t="str">
        <f>IF(ISNUMBER('Форма 1'!AM337),INDEX('Предельники 2022'!$C$4:$X$28,MATCH('Форма 1'!$H337,'Предельники 2022'!$B$4:$B$28,0),MATCH(U$5,'Предельники 2022'!$C$3:$X$3,0)),"")</f>
        <v/>
      </c>
      <c r="V337" s="55" t="str">
        <f>IF(ISNUMBER('Форма 1'!AN337),INDEX('Предельники 2022'!$C$4:$X$28,MATCH('Форма 1'!$H337,'Предельники 2022'!$B$4:$B$28,0),MATCH(V$5,'Предельники 2022'!$C$3:$X$3,0)),"")</f>
        <v/>
      </c>
      <c r="W337" s="55" t="str">
        <f>IF(ISNUMBER('Форма 1'!AO337),INDEX('Предельники 2022'!$C$4:$X$28,MATCH('Форма 1'!$H337,'Предельники 2022'!$B$4:$B$28,0),MATCH(W$5,'Предельники 2022'!$C$3:$X$3,0)),"")</f>
        <v/>
      </c>
      <c r="X337" s="53" t="str">
        <f>IF(ISNUMBER('Форма 1'!AP337),ROUND('Форма 1'!$I337*VLOOKUP('Форма 1'!$G337,'Предельники 2022'!$B$4:$X$28,'Форма 1'!AP$7),2),"")</f>
        <v/>
      </c>
      <c r="Y337" s="53" t="str">
        <f>IF(ISNUMBER('Форма 1'!AQ337),ROUND('Форма 1'!$I337*VLOOKUP('Форма 1'!$G337,'Предельники 2022'!$B$4:$X$28,'Форма 1'!AQ$7),2),"")</f>
        <v/>
      </c>
      <c r="Z337" s="53" t="str">
        <f>IF(ISNUMBER('Форма 1'!AR337),ROUND('Форма 1'!$I337*VLOOKUP('Форма 1'!$G337,'Предельники 2022'!$B$4:$X$28,'Форма 1'!AR$7),2),"")</f>
        <v/>
      </c>
      <c r="AA337" s="55"/>
    </row>
    <row r="338" spans="1:27" x14ac:dyDescent="0.25">
      <c r="A338" s="52">
        <f t="shared" si="41"/>
        <v>81</v>
      </c>
      <c r="B338" s="94" t="str">
        <f>IF(ISBLANK('Форма 1'!B338),"",'Форма 1'!B338)</f>
        <v>город Пермь</v>
      </c>
      <c r="C338" s="161" t="str">
        <f>IF(ISBLANK('Форма 1'!C338),"",'Форма 1'!C338)</f>
        <v>г. Пермь, ул. Колыбалова, д. 20</v>
      </c>
      <c r="D338" s="51">
        <f>IF(ISBLANK(C338),"Введите адрес",IF(C338='Форма 1'!C338,SUM(E338:K338,M338:S338,X338:AA338),"Ошибка в адресе!"))</f>
        <v>9820408.620000001</v>
      </c>
      <c r="E338" s="53" t="str">
        <f>IF(ISNUMBER('Форма 1'!X338),ROUND('Форма 1'!$I338*VLOOKUP('Форма 1'!$G338,'Предельники 2022'!$B$4:$X$28,'Форма 1'!X$7),2),"")</f>
        <v/>
      </c>
      <c r="F338" s="53">
        <f>IF(ISNUMBER('Форма 1'!Y338),ROUND('Форма 1'!$I338*VLOOKUP('Форма 1'!$G338,'Предельники 2022'!$B$4:$X$28,'Форма 1'!Y$7),2),"")</f>
        <v>5359276.5599999996</v>
      </c>
      <c r="G338" s="53" t="str">
        <f>IF(ISNUMBER('Форма 1'!Z338),ROUND('Форма 1'!$I338*VLOOKUP('Форма 1'!$G338,'Предельники 2022'!$B$4:$X$28,'Форма 1'!Z$7),2),"")</f>
        <v/>
      </c>
      <c r="H338" s="53" t="str">
        <f>IF(ISNUMBER('Форма 1'!AA338),ROUND('Форма 1'!$I338*VLOOKUP('Форма 1'!$G338,'Предельники 2022'!$B$4:$X$28,'Форма 1'!AA$7),2),"")</f>
        <v/>
      </c>
      <c r="I338" s="53">
        <f>IF(ISNUMBER('Форма 1'!AB338),ROUND('Форма 1'!$I338*VLOOKUP('Форма 1'!$G338,'Предельники 2022'!$B$4:$X$28,'Форма 1'!AB$7),2),"")</f>
        <v>743410.36</v>
      </c>
      <c r="J338" s="53" t="str">
        <f>IF(ISNUMBER('Форма 1'!AC338),ROUND('Форма 1'!$I338*VLOOKUP('Форма 1'!$G338,'Предельники 2022'!$B$4:$X$28,'Форма 1'!AC$7),2),"")</f>
        <v/>
      </c>
      <c r="K338" s="53" t="str">
        <f>IF(ISNUMBER('Форма 1'!AD338),ROUND('Форма 1'!$I338*VLOOKUP('Форма 1'!$G338,'Предельники 2022'!$B$4:$X$28,'Форма 1'!AD$7),2),"")</f>
        <v/>
      </c>
      <c r="L338" s="54" t="str">
        <f>IF(ISBLANK('Форма 1'!AE338),"",'Форма 1'!AE338)</f>
        <v/>
      </c>
      <c r="M338" s="55" t="str">
        <f>IF(ISBLANK('Форма 1'!AF338),"",'Форма 1'!AF338)</f>
        <v/>
      </c>
      <c r="N338" s="53" t="str">
        <f>IF(ISNUMBER('Форма 1'!AG338),ROUND('Форма 1'!$I338*VLOOKUP('Форма 1'!$G338,'Предельники 2022'!$B$4:$X$28,'Форма 1'!AG$7),2),"")</f>
        <v/>
      </c>
      <c r="O338" s="53">
        <f>IF(ISNUMBER('Форма 1'!$AH338),ROUND('Форма 1'!$I338*VLOOKUP('Форма 1'!$G338,'Предельники 2022'!$B$4:$X$28,'Форма 1'!$AH$7,0),2),"")</f>
        <v>3717721.7</v>
      </c>
      <c r="P338" s="53" t="str">
        <f>IF(ISNUMBER('Форма 1'!$AI338),ROUND('Форма 1'!$I338*VLOOKUP('Форма 1'!$G338,'Предельники 2022'!$B$4:$X$28,'Форма 1'!$AI$7,0),2),"")</f>
        <v/>
      </c>
      <c r="Q338" s="53" t="str">
        <f>IF(ISNUMBER('Форма 1'!$AJ338),ROUND('Форма 1'!$I338*VLOOKUP('Форма 1'!$G338,'Предельники 2022'!$B$4:$X$28,'Форма 1'!$AJ$7,0),2),"")</f>
        <v/>
      </c>
      <c r="R338" s="53" t="str">
        <f>IF(ISNUMBER('Форма 1'!AK338),ROUND('Форма 1'!$I338*VLOOKUP('Форма 1'!$G338,'Предельники 2022'!$B$4:$X$28,'Форма 1'!AK$7),2),"")</f>
        <v/>
      </c>
      <c r="S338" s="55" t="str">
        <f t="shared" si="40"/>
        <v/>
      </c>
      <c r="T338" s="55" t="str">
        <f>IF(ISNUMBER('Форма 1'!AL338),INDEX('Предельники 2022'!$C$4:$X$28,MATCH('Форма 1'!$H338,'Предельники 2022'!$B$4:$B$28,0),MATCH(T$5,'Предельники 2022'!$C$3:$X$3,0)),"")</f>
        <v/>
      </c>
      <c r="U338" s="55" t="str">
        <f>IF(ISNUMBER('Форма 1'!AM338),INDEX('Предельники 2022'!$C$4:$X$28,MATCH('Форма 1'!$H338,'Предельники 2022'!$B$4:$B$28,0),MATCH(U$5,'Предельники 2022'!$C$3:$X$3,0)),"")</f>
        <v/>
      </c>
      <c r="V338" s="55" t="str">
        <f>IF(ISNUMBER('Форма 1'!AN338),INDEX('Предельники 2022'!$C$4:$X$28,MATCH('Форма 1'!$H338,'Предельники 2022'!$B$4:$B$28,0),MATCH(V$5,'Предельники 2022'!$C$3:$X$3,0)),"")</f>
        <v/>
      </c>
      <c r="W338" s="55" t="str">
        <f>IF(ISNUMBER('Форма 1'!AO338),INDEX('Предельники 2022'!$C$4:$X$28,MATCH('Форма 1'!$H338,'Предельники 2022'!$B$4:$B$28,0),MATCH(W$5,'Предельники 2022'!$C$3:$X$3,0)),"")</f>
        <v/>
      </c>
      <c r="X338" s="53" t="str">
        <f>IF(ISNUMBER('Форма 1'!AP338),ROUND('Форма 1'!$I338*VLOOKUP('Форма 1'!$G338,'Предельники 2022'!$B$4:$X$28,'Форма 1'!AP$7),2),"")</f>
        <v/>
      </c>
      <c r="Y338" s="53" t="str">
        <f>IF(ISNUMBER('Форма 1'!AQ338),ROUND('Форма 1'!$I338*VLOOKUP('Форма 1'!$G338,'Предельники 2022'!$B$4:$X$28,'Форма 1'!AQ$7),2),"")</f>
        <v/>
      </c>
      <c r="Z338" s="53" t="str">
        <f>IF(ISNUMBER('Форма 1'!AR338),ROUND('Форма 1'!$I338*VLOOKUP('Форма 1'!$G338,'Предельники 2022'!$B$4:$X$28,'Форма 1'!AR$7),2),"")</f>
        <v/>
      </c>
      <c r="AA338" s="55"/>
    </row>
    <row r="339" spans="1:27" x14ac:dyDescent="0.25">
      <c r="A339" s="52">
        <f t="shared" si="41"/>
        <v>82</v>
      </c>
      <c r="B339" s="94" t="str">
        <f>IF(ISBLANK('Форма 1'!B339),"",'Форма 1'!B339)</f>
        <v>город Пермь</v>
      </c>
      <c r="C339" s="161" t="str">
        <f>IF(ISBLANK('Форма 1'!C339),"",'Форма 1'!C339)</f>
        <v>г. Пермь, ул. Комиссара Пожарского, д. 15</v>
      </c>
      <c r="D339" s="51">
        <f>IF(ISBLANK(C339),"Введите адрес",IF(C339='Форма 1'!C339,SUM(E339:K339,M339:S339,X339:AA339),"Ошибка в адресе!"))</f>
        <v>31996115.68</v>
      </c>
      <c r="E339" s="53" t="str">
        <f>IF(ISNUMBER('Форма 1'!X339),ROUND('Форма 1'!$I339*VLOOKUP('Форма 1'!$G339,'Предельники 2022'!$B$4:$X$28,'Форма 1'!X$7),2),"")</f>
        <v/>
      </c>
      <c r="F339" s="53" t="str">
        <f>IF(ISNUMBER('Форма 1'!Y339),ROUND('Форма 1'!$I339*VLOOKUP('Форма 1'!$G339,'Предельники 2022'!$B$4:$X$28,'Форма 1'!Y$7),2),"")</f>
        <v/>
      </c>
      <c r="G339" s="53" t="str">
        <f>IF(ISNUMBER('Форма 1'!Z339),ROUND('Форма 1'!$I339*VLOOKUP('Форма 1'!$G339,'Предельники 2022'!$B$4:$X$28,'Форма 1'!Z$7),2),"")</f>
        <v/>
      </c>
      <c r="H339" s="53" t="str">
        <f>IF(ISNUMBER('Форма 1'!AA339),ROUND('Форма 1'!$I339*VLOOKUP('Форма 1'!$G339,'Предельники 2022'!$B$4:$X$28,'Форма 1'!AA$7),2),"")</f>
        <v/>
      </c>
      <c r="I339" s="53" t="str">
        <f>IF(ISNUMBER('Форма 1'!AB339),ROUND('Форма 1'!$I339*VLOOKUP('Форма 1'!$G339,'Предельники 2022'!$B$4:$X$28,'Форма 1'!AB$7),2),"")</f>
        <v/>
      </c>
      <c r="J339" s="53" t="str">
        <f>IF(ISNUMBER('Форма 1'!AC339),ROUND('Форма 1'!$I339*VLOOKUP('Форма 1'!$G339,'Предельники 2022'!$B$4:$X$28,'Форма 1'!AC$7),2),"")</f>
        <v/>
      </c>
      <c r="K339" s="53" t="str">
        <f>IF(ISNUMBER('Форма 1'!AD339),ROUND('Форма 1'!$I339*VLOOKUP('Форма 1'!$G339,'Предельники 2022'!$B$4:$X$28,'Форма 1'!AD$7),2),"")</f>
        <v/>
      </c>
      <c r="L339" s="54">
        <f>IF(ISBLANK('Форма 1'!AE339),"",'Форма 1'!AE339)</f>
        <v>8</v>
      </c>
      <c r="M339" s="55">
        <f>IF(ISBLANK('Форма 1'!AF339),"",'Форма 1'!AF339)</f>
        <v>31996115.68</v>
      </c>
      <c r="N339" s="53" t="str">
        <f>IF(ISNUMBER('Форма 1'!AG339),ROUND('Форма 1'!$I339*VLOOKUP('Форма 1'!$G339,'Предельники 2022'!$B$4:$X$28,'Форма 1'!AG$7),2),"")</f>
        <v/>
      </c>
      <c r="O339" s="53" t="str">
        <f>IF(ISNUMBER('Форма 1'!$AH339),ROUND('Форма 1'!$I339*VLOOKUP('Форма 1'!$G339,'Предельники 2022'!$B$4:$X$28,'Форма 1'!$AH$7,0),2),"")</f>
        <v/>
      </c>
      <c r="P339" s="53" t="str">
        <f>IF(ISNUMBER('Форма 1'!$AI339),ROUND('Форма 1'!$I339*VLOOKUP('Форма 1'!$G339,'Предельники 2022'!$B$4:$X$28,'Форма 1'!$AI$7,0),2),"")</f>
        <v/>
      </c>
      <c r="Q339" s="53" t="str">
        <f>IF(ISNUMBER('Форма 1'!$AJ339),ROUND('Форма 1'!$I339*VLOOKUP('Форма 1'!$G339,'Предельники 2022'!$B$4:$X$28,'Форма 1'!$AJ$7,0),2),"")</f>
        <v/>
      </c>
      <c r="R339" s="53" t="str">
        <f>IF(ISNUMBER('Форма 1'!AK339),ROUND('Форма 1'!$I339*VLOOKUP('Форма 1'!$G339,'Предельники 2022'!$B$4:$X$28,'Форма 1'!AK$7),2),"")</f>
        <v/>
      </c>
      <c r="S339" s="55" t="str">
        <f t="shared" si="40"/>
        <v/>
      </c>
      <c r="T339" s="55" t="str">
        <f>IF(ISNUMBER('Форма 1'!AL339),INDEX('Предельники 2022'!$C$4:$X$28,MATCH('Форма 1'!$H339,'Предельники 2022'!$B$4:$B$28,0),MATCH(T$5,'Предельники 2022'!$C$3:$X$3,0)),"")</f>
        <v/>
      </c>
      <c r="U339" s="55" t="str">
        <f>IF(ISNUMBER('Форма 1'!AM339),INDEX('Предельники 2022'!$C$4:$X$28,MATCH('Форма 1'!$H339,'Предельники 2022'!$B$4:$B$28,0),MATCH(U$5,'Предельники 2022'!$C$3:$X$3,0)),"")</f>
        <v/>
      </c>
      <c r="V339" s="55" t="str">
        <f>IF(ISNUMBER('Форма 1'!AN339),INDEX('Предельники 2022'!$C$4:$X$28,MATCH('Форма 1'!$H339,'Предельники 2022'!$B$4:$B$28,0),MATCH(V$5,'Предельники 2022'!$C$3:$X$3,0)),"")</f>
        <v/>
      </c>
      <c r="W339" s="55" t="str">
        <f>IF(ISNUMBER('Форма 1'!AO339),INDEX('Предельники 2022'!$C$4:$X$28,MATCH('Форма 1'!$H339,'Предельники 2022'!$B$4:$B$28,0),MATCH(W$5,'Предельники 2022'!$C$3:$X$3,0)),"")</f>
        <v/>
      </c>
      <c r="X339" s="53" t="str">
        <f>IF(ISNUMBER('Форма 1'!AP339),ROUND('Форма 1'!$I339*VLOOKUP('Форма 1'!$G339,'Предельники 2022'!$B$4:$X$28,'Форма 1'!AP$7),2),"")</f>
        <v/>
      </c>
      <c r="Y339" s="53" t="str">
        <f>IF(ISNUMBER('Форма 1'!AQ339),ROUND('Форма 1'!$I339*VLOOKUP('Форма 1'!$G339,'Предельники 2022'!$B$4:$X$28,'Форма 1'!AQ$7),2),"")</f>
        <v/>
      </c>
      <c r="Z339" s="53" t="str">
        <f>IF(ISNUMBER('Форма 1'!AR339),ROUND('Форма 1'!$I339*VLOOKUP('Форма 1'!$G339,'Предельники 2022'!$B$4:$X$28,'Форма 1'!AR$7),2),"")</f>
        <v/>
      </c>
      <c r="AA339" s="55"/>
    </row>
    <row r="340" spans="1:27" x14ac:dyDescent="0.25">
      <c r="A340" s="52">
        <f t="shared" si="41"/>
        <v>83</v>
      </c>
      <c r="B340" s="94" t="str">
        <f>IF(ISBLANK('Форма 1'!B340),"",'Форма 1'!B340)</f>
        <v>город Пермь</v>
      </c>
      <c r="C340" s="161" t="str">
        <f>IF(ISBLANK('Форма 1'!C340),"",'Форма 1'!C340)</f>
        <v>г. Пермь, ул. Корсуньская, д. 23</v>
      </c>
      <c r="D340" s="51">
        <f>IF(ISBLANK(C340),"Введите адрес",IF(C340='Форма 1'!C340,SUM(E340:K340,M340:S340,X340:AA340),"Ошибка в адресе!"))</f>
        <v>20413008.210000001</v>
      </c>
      <c r="E340" s="53" t="str">
        <f>IF(ISNUMBER('Форма 1'!X340),ROUND('Форма 1'!$I340*VLOOKUP('Форма 1'!$G340,'Предельники 2022'!$B$4:$X$28,'Форма 1'!X$7),2),"")</f>
        <v/>
      </c>
      <c r="F340" s="53">
        <f>IF(ISNUMBER('Форма 1'!Y340),ROUND('Форма 1'!$I340*VLOOKUP('Форма 1'!$G340,'Предельники 2022'!$B$4:$X$28,'Форма 1'!Y$7),2),"")</f>
        <v>6819367.5300000003</v>
      </c>
      <c r="G340" s="53" t="str">
        <f>IF(ISNUMBER('Форма 1'!Z340),ROUND('Форма 1'!$I340*VLOOKUP('Форма 1'!$G340,'Предельники 2022'!$B$4:$X$28,'Форма 1'!Z$7),2),"")</f>
        <v/>
      </c>
      <c r="H340" s="53" t="str">
        <f>IF(ISNUMBER('Форма 1'!AA340),ROUND('Форма 1'!$I340*VLOOKUP('Форма 1'!$G340,'Предельники 2022'!$B$4:$X$28,'Форма 1'!AA$7),2),"")</f>
        <v/>
      </c>
      <c r="I340" s="53" t="str">
        <f>IF(ISNUMBER('Форма 1'!AB340),ROUND('Форма 1'!$I340*VLOOKUP('Форма 1'!$G340,'Предельники 2022'!$B$4:$X$28,'Форма 1'!AB$7),2),"")</f>
        <v/>
      </c>
      <c r="J340" s="53">
        <f>IF(ISNUMBER('Форма 1'!AC340),ROUND('Форма 1'!$I340*VLOOKUP('Форма 1'!$G340,'Предельники 2022'!$B$4:$X$28,'Форма 1'!AC$7),2),"")</f>
        <v>1248141.3</v>
      </c>
      <c r="K340" s="53" t="str">
        <f>IF(ISNUMBER('Форма 1'!AD340),ROUND('Форма 1'!$I340*VLOOKUP('Форма 1'!$G340,'Предельники 2022'!$B$4:$X$28,'Форма 1'!AD$7),2),"")</f>
        <v/>
      </c>
      <c r="L340" s="54" t="str">
        <f>IF(ISBLANK('Форма 1'!AE340),"",'Форма 1'!AE340)</f>
        <v/>
      </c>
      <c r="M340" s="55" t="str">
        <f>IF(ISBLANK('Форма 1'!AF340),"",'Форма 1'!AF340)</f>
        <v/>
      </c>
      <c r="N340" s="53">
        <f>IF(ISNUMBER('Форма 1'!AG340),ROUND('Форма 1'!$I340*VLOOKUP('Форма 1'!$G340,'Предельники 2022'!$B$4:$X$28,'Форма 1'!AG$7),2),"")</f>
        <v>12345499.380000001</v>
      </c>
      <c r="O340" s="53" t="str">
        <f>IF(ISNUMBER('Форма 1'!$AH340),ROUND('Форма 1'!$I340*VLOOKUP('Форма 1'!$G340,'Предельники 2022'!$B$4:$X$28,'Форма 1'!$AH$7,0),2),"")</f>
        <v/>
      </c>
      <c r="P340" s="53" t="str">
        <f>IF(ISNUMBER('Форма 1'!$AI340),ROUND('Форма 1'!$I340*VLOOKUP('Форма 1'!$G340,'Предельники 2022'!$B$4:$X$28,'Форма 1'!$AI$7,0),2),"")</f>
        <v/>
      </c>
      <c r="Q340" s="53" t="str">
        <f>IF(ISNUMBER('Форма 1'!$AJ340),ROUND('Форма 1'!$I340*VLOOKUP('Форма 1'!$G340,'Предельники 2022'!$B$4:$X$28,'Форма 1'!$AJ$7,0),2),"")</f>
        <v/>
      </c>
      <c r="R340" s="53" t="str">
        <f>IF(ISNUMBER('Форма 1'!AK340),ROUND('Форма 1'!$I340*VLOOKUP('Форма 1'!$G340,'Предельники 2022'!$B$4:$X$28,'Форма 1'!AK$7),2),"")</f>
        <v/>
      </c>
      <c r="S340" s="55" t="str">
        <f t="shared" si="40"/>
        <v/>
      </c>
      <c r="T340" s="55" t="str">
        <f>IF(ISNUMBER('Форма 1'!AL340),INDEX('Предельники 2022'!$C$4:$X$28,MATCH('Форма 1'!$H340,'Предельники 2022'!$B$4:$B$28,0),MATCH(T$5,'Предельники 2022'!$C$3:$X$3,0)),"")</f>
        <v/>
      </c>
      <c r="U340" s="55" t="str">
        <f>IF(ISNUMBER('Форма 1'!AM340),INDEX('Предельники 2022'!$C$4:$X$28,MATCH('Форма 1'!$H340,'Предельники 2022'!$B$4:$B$28,0),MATCH(U$5,'Предельники 2022'!$C$3:$X$3,0)),"")</f>
        <v/>
      </c>
      <c r="V340" s="55" t="str">
        <f>IF(ISNUMBER('Форма 1'!AN340),INDEX('Предельники 2022'!$C$4:$X$28,MATCH('Форма 1'!$H340,'Предельники 2022'!$B$4:$B$28,0),MATCH(V$5,'Предельники 2022'!$C$3:$X$3,0)),"")</f>
        <v/>
      </c>
      <c r="W340" s="55" t="str">
        <f>IF(ISNUMBER('Форма 1'!AO340),INDEX('Предельники 2022'!$C$4:$X$28,MATCH('Форма 1'!$H340,'Предельники 2022'!$B$4:$B$28,0),MATCH(W$5,'Предельники 2022'!$C$3:$X$3,0)),"")</f>
        <v/>
      </c>
      <c r="X340" s="53" t="str">
        <f>IF(ISNUMBER('Форма 1'!AP340),ROUND('Форма 1'!$I340*VLOOKUP('Форма 1'!$G340,'Предельники 2022'!$B$4:$X$28,'Форма 1'!AP$7),2),"")</f>
        <v/>
      </c>
      <c r="Y340" s="53" t="str">
        <f>IF(ISNUMBER('Форма 1'!AQ340),ROUND('Форма 1'!$I340*VLOOKUP('Форма 1'!$G340,'Предельники 2022'!$B$4:$X$28,'Форма 1'!AQ$7),2),"")</f>
        <v/>
      </c>
      <c r="Z340" s="53" t="str">
        <f>IF(ISNUMBER('Форма 1'!AR340),ROUND('Форма 1'!$I340*VLOOKUP('Форма 1'!$G340,'Предельники 2022'!$B$4:$X$28,'Форма 1'!AR$7),2),"")</f>
        <v/>
      </c>
      <c r="AA340" s="55"/>
    </row>
    <row r="341" spans="1:27" x14ac:dyDescent="0.25">
      <c r="A341" s="52">
        <f t="shared" si="41"/>
        <v>84</v>
      </c>
      <c r="B341" s="94" t="str">
        <f>IF(ISBLANK('Форма 1'!B341),"",'Форма 1'!B341)</f>
        <v>город Пермь</v>
      </c>
      <c r="C341" s="161" t="str">
        <f>IF(ISBLANK('Форма 1'!C341),"",'Форма 1'!C341)</f>
        <v>г. Пермь, ул. Космонавта Леонова, д. 62</v>
      </c>
      <c r="D341" s="51">
        <f>IF(ISBLANK(C341),"Введите адрес",IF(C341='Форма 1'!C341,SUM(E341:K341,M341:S341,X341:AA341),"Ошибка в адресе!"))</f>
        <v>5557017.8399999999</v>
      </c>
      <c r="E341" s="53" t="str">
        <f>IF(ISNUMBER('Форма 1'!X341),ROUND('Форма 1'!$I341*VLOOKUP('Форма 1'!$G341,'Предельники 2022'!$B$4:$X$28,'Форма 1'!X$7),2),"")</f>
        <v/>
      </c>
      <c r="F341" s="53" t="str">
        <f>IF(ISNUMBER('Форма 1'!Y341),ROUND('Форма 1'!$I341*VLOOKUP('Форма 1'!$G341,'Предельники 2022'!$B$4:$X$28,'Форма 1'!Y$7),2),"")</f>
        <v/>
      </c>
      <c r="G341" s="53" t="str">
        <f>IF(ISNUMBER('Форма 1'!Z341),ROUND('Форма 1'!$I341*VLOOKUP('Форма 1'!$G341,'Предельники 2022'!$B$4:$X$28,'Форма 1'!Z$7),2),"")</f>
        <v/>
      </c>
      <c r="H341" s="53" t="str">
        <f>IF(ISNUMBER('Форма 1'!AA341),ROUND('Форма 1'!$I341*VLOOKUP('Форма 1'!$G341,'Предельники 2022'!$B$4:$X$28,'Форма 1'!AA$7),2),"")</f>
        <v/>
      </c>
      <c r="I341" s="53" t="str">
        <f>IF(ISNUMBER('Форма 1'!AB341),ROUND('Форма 1'!$I341*VLOOKUP('Форма 1'!$G341,'Предельники 2022'!$B$4:$X$28,'Форма 1'!AB$7),2),"")</f>
        <v/>
      </c>
      <c r="J341" s="53" t="str">
        <f>IF(ISNUMBER('Форма 1'!AC341),ROUND('Форма 1'!$I341*VLOOKUP('Форма 1'!$G341,'Предельники 2022'!$B$4:$X$28,'Форма 1'!AC$7),2),"")</f>
        <v/>
      </c>
      <c r="K341" s="53" t="str">
        <f>IF(ISNUMBER('Форма 1'!AD341),ROUND('Форма 1'!$I341*VLOOKUP('Форма 1'!$G341,'Предельники 2022'!$B$4:$X$28,'Форма 1'!AD$7),2),"")</f>
        <v/>
      </c>
      <c r="L341" s="54">
        <f>IF(ISBLANK('Форма 1'!AE341),"",'Форма 1'!AE341)</f>
        <v>2</v>
      </c>
      <c r="M341" s="55">
        <f>IF(ISBLANK('Форма 1'!AF341),"",'Форма 1'!AF341)</f>
        <v>5557017.8399999999</v>
      </c>
      <c r="N341" s="53" t="str">
        <f>IF(ISNUMBER('Форма 1'!AG341),ROUND('Форма 1'!$I341*VLOOKUP('Форма 1'!$G341,'Предельники 2022'!$B$4:$X$28,'Форма 1'!AG$7),2),"")</f>
        <v/>
      </c>
      <c r="O341" s="53" t="str">
        <f>IF(ISNUMBER('Форма 1'!$AH341),ROUND('Форма 1'!$I341*VLOOKUP('Форма 1'!$G341,'Предельники 2022'!$B$4:$X$28,'Форма 1'!$AH$7,0),2),"")</f>
        <v/>
      </c>
      <c r="P341" s="53" t="str">
        <f>IF(ISNUMBER('Форма 1'!$AI341),ROUND('Форма 1'!$I341*VLOOKUP('Форма 1'!$G341,'Предельники 2022'!$B$4:$X$28,'Форма 1'!$AI$7,0),2),"")</f>
        <v/>
      </c>
      <c r="Q341" s="53" t="str">
        <f>IF(ISNUMBER('Форма 1'!$AJ341),ROUND('Форма 1'!$I341*VLOOKUP('Форма 1'!$G341,'Предельники 2022'!$B$4:$X$28,'Форма 1'!$AJ$7,0),2),"")</f>
        <v/>
      </c>
      <c r="R341" s="53" t="str">
        <f>IF(ISNUMBER('Форма 1'!AK341),ROUND('Форма 1'!$I341*VLOOKUP('Форма 1'!$G341,'Предельники 2022'!$B$4:$X$28,'Форма 1'!AK$7),2),"")</f>
        <v/>
      </c>
      <c r="S341" s="55" t="str">
        <f t="shared" si="40"/>
        <v/>
      </c>
      <c r="T341" s="55" t="str">
        <f>IF(ISNUMBER('Форма 1'!AL341),INDEX('Предельники 2022'!$C$4:$X$28,MATCH('Форма 1'!$H341,'Предельники 2022'!$B$4:$B$28,0),MATCH(T$5,'Предельники 2022'!$C$3:$X$3,0)),"")</f>
        <v/>
      </c>
      <c r="U341" s="55" t="str">
        <f>IF(ISNUMBER('Форма 1'!AM341),INDEX('Предельники 2022'!$C$4:$X$28,MATCH('Форма 1'!$H341,'Предельники 2022'!$B$4:$B$28,0),MATCH(U$5,'Предельники 2022'!$C$3:$X$3,0)),"")</f>
        <v/>
      </c>
      <c r="V341" s="55" t="str">
        <f>IF(ISNUMBER('Форма 1'!AN341),INDEX('Предельники 2022'!$C$4:$X$28,MATCH('Форма 1'!$H341,'Предельники 2022'!$B$4:$B$28,0),MATCH(V$5,'Предельники 2022'!$C$3:$X$3,0)),"")</f>
        <v/>
      </c>
      <c r="W341" s="55" t="str">
        <f>IF(ISNUMBER('Форма 1'!AO341),INDEX('Предельники 2022'!$C$4:$X$28,MATCH('Форма 1'!$H341,'Предельники 2022'!$B$4:$B$28,0),MATCH(W$5,'Предельники 2022'!$C$3:$X$3,0)),"")</f>
        <v/>
      </c>
      <c r="X341" s="53" t="str">
        <f>IF(ISNUMBER('Форма 1'!AP341),ROUND('Форма 1'!$I341*VLOOKUP('Форма 1'!$G341,'Предельники 2022'!$B$4:$X$28,'Форма 1'!AP$7),2),"")</f>
        <v/>
      </c>
      <c r="Y341" s="53" t="str">
        <f>IF(ISNUMBER('Форма 1'!AQ341),ROUND('Форма 1'!$I341*VLOOKUP('Форма 1'!$G341,'Предельники 2022'!$B$4:$X$28,'Форма 1'!AQ$7),2),"")</f>
        <v/>
      </c>
      <c r="Z341" s="53" t="str">
        <f>IF(ISNUMBER('Форма 1'!AR341),ROUND('Форма 1'!$I341*VLOOKUP('Форма 1'!$G341,'Предельники 2022'!$B$4:$X$28,'Форма 1'!AR$7),2),"")</f>
        <v/>
      </c>
      <c r="AA341" s="55"/>
    </row>
    <row r="342" spans="1:27" x14ac:dyDescent="0.25">
      <c r="A342" s="52">
        <f t="shared" si="41"/>
        <v>85</v>
      </c>
      <c r="B342" s="94" t="str">
        <f>IF(ISBLANK('Форма 1'!B342),"",'Форма 1'!B342)</f>
        <v>город Пермь</v>
      </c>
      <c r="C342" s="161" t="str">
        <f>IF(ISBLANK('Форма 1'!C342),"",'Форма 1'!C342)</f>
        <v>г. Пермь, ул. Костычева, д. 42/1</v>
      </c>
      <c r="D342" s="51">
        <f>IF(ISBLANK(C342),"Введите адрес",IF(C342='Форма 1'!C342,SUM(E342:K342,M342:S342,X342:AA342),"Ошибка в адресе!"))</f>
        <v>7860633.5999999996</v>
      </c>
      <c r="E342" s="53" t="str">
        <f>IF(ISNUMBER('Форма 1'!X342),ROUND('Форма 1'!$I342*VLOOKUP('Форма 1'!$G342,'Предельники 2022'!$B$4:$X$28,'Форма 1'!X$7),2),"")</f>
        <v/>
      </c>
      <c r="F342" s="53" t="str">
        <f>IF(ISNUMBER('Форма 1'!Y342),ROUND('Форма 1'!$I342*VLOOKUP('Форма 1'!$G342,'Предельники 2022'!$B$4:$X$28,'Форма 1'!Y$7),2),"")</f>
        <v/>
      </c>
      <c r="G342" s="53" t="str">
        <f>IF(ISNUMBER('Форма 1'!Z342),ROUND('Форма 1'!$I342*VLOOKUP('Форма 1'!$G342,'Предельники 2022'!$B$4:$X$28,'Форма 1'!Z$7),2),"")</f>
        <v/>
      </c>
      <c r="H342" s="53" t="str">
        <f>IF(ISNUMBER('Форма 1'!AA342),ROUND('Форма 1'!$I342*VLOOKUP('Форма 1'!$G342,'Предельники 2022'!$B$4:$X$28,'Форма 1'!AA$7),2),"")</f>
        <v/>
      </c>
      <c r="I342" s="53" t="str">
        <f>IF(ISNUMBER('Форма 1'!AB342),ROUND('Форма 1'!$I342*VLOOKUP('Форма 1'!$G342,'Предельники 2022'!$B$4:$X$28,'Форма 1'!AB$7),2),"")</f>
        <v/>
      </c>
      <c r="J342" s="53" t="str">
        <f>IF(ISNUMBER('Форма 1'!AC342),ROUND('Форма 1'!$I342*VLOOKUP('Форма 1'!$G342,'Предельники 2022'!$B$4:$X$28,'Форма 1'!AC$7),2),"")</f>
        <v/>
      </c>
      <c r="K342" s="53" t="str">
        <f>IF(ISNUMBER('Форма 1'!AD342),ROUND('Форма 1'!$I342*VLOOKUP('Форма 1'!$G342,'Предельники 2022'!$B$4:$X$28,'Форма 1'!AD$7),2),"")</f>
        <v/>
      </c>
      <c r="L342" s="54">
        <f>IF(ISBLANK('Форма 1'!AE342),"",'Форма 1'!AE342)</f>
        <v>2</v>
      </c>
      <c r="M342" s="55">
        <f>IF(ISBLANK('Форма 1'!AF342),"",'Форма 1'!AF342)</f>
        <v>7860633.5999999996</v>
      </c>
      <c r="N342" s="53" t="str">
        <f>IF(ISNUMBER('Форма 1'!AG342),ROUND('Форма 1'!$I342*VLOOKUP('Форма 1'!$G342,'Предельники 2022'!$B$4:$X$28,'Форма 1'!AG$7),2),"")</f>
        <v/>
      </c>
      <c r="O342" s="53" t="str">
        <f>IF(ISNUMBER('Форма 1'!$AH342),ROUND('Форма 1'!$I342*VLOOKUP('Форма 1'!$G342,'Предельники 2022'!$B$4:$X$28,'Форма 1'!$AH$7,0),2),"")</f>
        <v/>
      </c>
      <c r="P342" s="53" t="str">
        <f>IF(ISNUMBER('Форма 1'!$AI342),ROUND('Форма 1'!$I342*VLOOKUP('Форма 1'!$G342,'Предельники 2022'!$B$4:$X$28,'Форма 1'!$AI$7,0),2),"")</f>
        <v/>
      </c>
      <c r="Q342" s="53" t="str">
        <f>IF(ISNUMBER('Форма 1'!$AJ342),ROUND('Форма 1'!$I342*VLOOKUP('Форма 1'!$G342,'Предельники 2022'!$B$4:$X$28,'Форма 1'!$AJ$7,0),2),"")</f>
        <v/>
      </c>
      <c r="R342" s="53" t="str">
        <f>IF(ISNUMBER('Форма 1'!AK342),ROUND('Форма 1'!$I342*VLOOKUP('Форма 1'!$G342,'Предельники 2022'!$B$4:$X$28,'Форма 1'!AK$7),2),"")</f>
        <v/>
      </c>
      <c r="S342" s="55" t="str">
        <f t="shared" si="40"/>
        <v/>
      </c>
      <c r="T342" s="55" t="str">
        <f>IF(ISNUMBER('Форма 1'!AL342),INDEX('Предельники 2022'!$C$4:$X$28,MATCH('Форма 1'!$H342,'Предельники 2022'!$B$4:$B$28,0),MATCH(T$5,'Предельники 2022'!$C$3:$X$3,0)),"")</f>
        <v/>
      </c>
      <c r="U342" s="55" t="str">
        <f>IF(ISNUMBER('Форма 1'!AM342),INDEX('Предельники 2022'!$C$4:$X$28,MATCH('Форма 1'!$H342,'Предельники 2022'!$B$4:$B$28,0),MATCH(U$5,'Предельники 2022'!$C$3:$X$3,0)),"")</f>
        <v/>
      </c>
      <c r="V342" s="55" t="str">
        <f>IF(ISNUMBER('Форма 1'!AN342),INDEX('Предельники 2022'!$C$4:$X$28,MATCH('Форма 1'!$H342,'Предельники 2022'!$B$4:$B$28,0),MATCH(V$5,'Предельники 2022'!$C$3:$X$3,0)),"")</f>
        <v/>
      </c>
      <c r="W342" s="55" t="str">
        <f>IF(ISNUMBER('Форма 1'!AO342),INDEX('Предельники 2022'!$C$4:$X$28,MATCH('Форма 1'!$H342,'Предельники 2022'!$B$4:$B$28,0),MATCH(W$5,'Предельники 2022'!$C$3:$X$3,0)),"")</f>
        <v/>
      </c>
      <c r="X342" s="53" t="str">
        <f>IF(ISNUMBER('Форма 1'!AP342),ROUND('Форма 1'!$I342*VLOOKUP('Форма 1'!$G342,'Предельники 2022'!$B$4:$X$28,'Форма 1'!AP$7),2),"")</f>
        <v/>
      </c>
      <c r="Y342" s="53" t="str">
        <f>IF(ISNUMBER('Форма 1'!AQ342),ROUND('Форма 1'!$I342*VLOOKUP('Форма 1'!$G342,'Предельники 2022'!$B$4:$X$28,'Форма 1'!AQ$7),2),"")</f>
        <v/>
      </c>
      <c r="Z342" s="53" t="str">
        <f>IF(ISNUMBER('Форма 1'!AR342),ROUND('Форма 1'!$I342*VLOOKUP('Форма 1'!$G342,'Предельники 2022'!$B$4:$X$28,'Форма 1'!AR$7),2),"")</f>
        <v/>
      </c>
      <c r="AA342" s="55"/>
    </row>
    <row r="343" spans="1:27" x14ac:dyDescent="0.25">
      <c r="A343" s="52">
        <f t="shared" si="41"/>
        <v>86</v>
      </c>
      <c r="B343" s="94" t="str">
        <f>IF(ISBLANK('Форма 1'!B343),"",'Форма 1'!B343)</f>
        <v>город Пермь</v>
      </c>
      <c r="C343" s="161" t="str">
        <f>IF(ISBLANK('Форма 1'!C343),"",'Форма 1'!C343)</f>
        <v>г. Пермь, ул. Краснополянская, д. 9</v>
      </c>
      <c r="D343" s="51">
        <f>IF(ISBLANK(C343),"Введите адрес",IF(C343='Форма 1'!C343,SUM(E343:K343,M343:S343,X343:AA343),"Ошибка в адресе!"))</f>
        <v>33873942.159999996</v>
      </c>
      <c r="E343" s="53" t="str">
        <f>IF(ISNUMBER('Форма 1'!X343),ROUND('Форма 1'!$I343*VLOOKUP('Форма 1'!$G343,'Предельники 2022'!$B$4:$X$28,'Форма 1'!X$7),2),"")</f>
        <v/>
      </c>
      <c r="F343" s="53">
        <f>IF(ISNUMBER('Форма 1'!Y343),ROUND('Форма 1'!$I343*VLOOKUP('Форма 1'!$G343,'Предельники 2022'!$B$4:$X$28,'Форма 1'!Y$7),2),"")</f>
        <v>10842876.470000001</v>
      </c>
      <c r="G343" s="53" t="str">
        <f>IF(ISNUMBER('Форма 1'!Z343),ROUND('Форма 1'!$I343*VLOOKUP('Форма 1'!$G343,'Предельники 2022'!$B$4:$X$28,'Форма 1'!Z$7),2),"")</f>
        <v/>
      </c>
      <c r="H343" s="53">
        <f>IF(ISNUMBER('Форма 1'!AA343),ROUND('Форма 1'!$I343*VLOOKUP('Форма 1'!$G343,'Предельники 2022'!$B$4:$X$28,'Форма 1'!AA$7),2),"")</f>
        <v>1417013.37</v>
      </c>
      <c r="I343" s="53" t="str">
        <f>IF(ISNUMBER('Форма 1'!AB343),ROUND('Форма 1'!$I343*VLOOKUP('Форма 1'!$G343,'Предельники 2022'!$B$4:$X$28,'Форма 1'!AB$7),2),"")</f>
        <v/>
      </c>
      <c r="J343" s="53">
        <f>IF(ISNUMBER('Форма 1'!AC343),ROUND('Форма 1'!$I343*VLOOKUP('Форма 1'!$G343,'Предельники 2022'!$B$4:$X$28,'Форма 1'!AC$7),2),"")</f>
        <v>1984559.7</v>
      </c>
      <c r="K343" s="53" t="str">
        <f>IF(ISNUMBER('Форма 1'!AD343),ROUND('Форма 1'!$I343*VLOOKUP('Форма 1'!$G343,'Предельники 2022'!$B$4:$X$28,'Форма 1'!AD$7),2),"")</f>
        <v/>
      </c>
      <c r="L343" s="54" t="str">
        <f>IF(ISBLANK('Форма 1'!AE343),"",'Форма 1'!AE343)</f>
        <v/>
      </c>
      <c r="M343" s="55" t="str">
        <f>IF(ISBLANK('Форма 1'!AF343),"",'Форма 1'!AF343)</f>
        <v/>
      </c>
      <c r="N343" s="53">
        <f>IF(ISNUMBER('Форма 1'!AG343),ROUND('Форма 1'!$I343*VLOOKUP('Форма 1'!$G343,'Предельники 2022'!$B$4:$X$28,'Форма 1'!AG$7),2),"")</f>
        <v>19629492.620000001</v>
      </c>
      <c r="O343" s="53" t="str">
        <f>IF(ISNUMBER('Форма 1'!$AH343),ROUND('Форма 1'!$I343*VLOOKUP('Форма 1'!$G343,'Предельники 2022'!$B$4:$X$28,'Форма 1'!$AH$7,0),2),"")</f>
        <v/>
      </c>
      <c r="P343" s="53" t="str">
        <f>IF(ISNUMBER('Форма 1'!$AI343),ROUND('Форма 1'!$I343*VLOOKUP('Форма 1'!$G343,'Предельники 2022'!$B$4:$X$28,'Форма 1'!$AI$7,0),2),"")</f>
        <v/>
      </c>
      <c r="Q343" s="53" t="str">
        <f>IF(ISNUMBER('Форма 1'!$AJ343),ROUND('Форма 1'!$I343*VLOOKUP('Форма 1'!$G343,'Предельники 2022'!$B$4:$X$28,'Форма 1'!$AJ$7,0),2),"")</f>
        <v/>
      </c>
      <c r="R343" s="53" t="str">
        <f>IF(ISNUMBER('Форма 1'!AK343),ROUND('Форма 1'!$I343*VLOOKUP('Форма 1'!$G343,'Предельники 2022'!$B$4:$X$28,'Форма 1'!AK$7),2),"")</f>
        <v/>
      </c>
      <c r="S343" s="55" t="str">
        <f t="shared" si="40"/>
        <v/>
      </c>
      <c r="T343" s="55" t="str">
        <f>IF(ISNUMBER('Форма 1'!AL343),INDEX('Предельники 2022'!$C$4:$X$28,MATCH('Форма 1'!$H343,'Предельники 2022'!$B$4:$B$28,0),MATCH(T$5,'Предельники 2022'!$C$3:$X$3,0)),"")</f>
        <v/>
      </c>
      <c r="U343" s="55" t="str">
        <f>IF(ISNUMBER('Форма 1'!AM343),INDEX('Предельники 2022'!$C$4:$X$28,MATCH('Форма 1'!$H343,'Предельники 2022'!$B$4:$B$28,0),MATCH(U$5,'Предельники 2022'!$C$3:$X$3,0)),"")</f>
        <v/>
      </c>
      <c r="V343" s="55" t="str">
        <f>IF(ISNUMBER('Форма 1'!AN343),INDEX('Предельники 2022'!$C$4:$X$28,MATCH('Форма 1'!$H343,'Предельники 2022'!$B$4:$B$28,0),MATCH(V$5,'Предельники 2022'!$C$3:$X$3,0)),"")</f>
        <v/>
      </c>
      <c r="W343" s="55" t="str">
        <f>IF(ISNUMBER('Форма 1'!AO343),INDEX('Предельники 2022'!$C$4:$X$28,MATCH('Форма 1'!$H343,'Предельники 2022'!$B$4:$B$28,0),MATCH(W$5,'Предельники 2022'!$C$3:$X$3,0)),"")</f>
        <v/>
      </c>
      <c r="X343" s="53" t="str">
        <f>IF(ISNUMBER('Форма 1'!AP343),ROUND('Форма 1'!$I343*VLOOKUP('Форма 1'!$G343,'Предельники 2022'!$B$4:$X$28,'Форма 1'!AP$7),2),"")</f>
        <v/>
      </c>
      <c r="Y343" s="53" t="str">
        <f>IF(ISNUMBER('Форма 1'!AQ343),ROUND('Форма 1'!$I343*VLOOKUP('Форма 1'!$G343,'Предельники 2022'!$B$4:$X$28,'Форма 1'!AQ$7),2),"")</f>
        <v/>
      </c>
      <c r="Z343" s="53" t="str">
        <f>IF(ISNUMBER('Форма 1'!AR343),ROUND('Форма 1'!$I343*VLOOKUP('Форма 1'!$G343,'Предельники 2022'!$B$4:$X$28,'Форма 1'!AR$7),2),"")</f>
        <v/>
      </c>
      <c r="AA343" s="55"/>
    </row>
    <row r="344" spans="1:27" x14ac:dyDescent="0.25">
      <c r="A344" s="52">
        <f t="shared" si="41"/>
        <v>87</v>
      </c>
      <c r="B344" s="94" t="str">
        <f>IF(ISBLANK('Форма 1'!B344),"",'Форма 1'!B344)</f>
        <v>город Пермь</v>
      </c>
      <c r="C344" s="161" t="str">
        <f>IF(ISBLANK('Форма 1'!C344),"",'Форма 1'!C344)</f>
        <v>г. Пермь, ул. Кронштадтская, д. 10</v>
      </c>
      <c r="D344" s="51">
        <f>IF(ISBLANK(C344),"Введите адрес",IF(C344='Форма 1'!C344,SUM(E344:K344,M344:S344,X344:AA344),"Ошибка в адресе!"))</f>
        <v>23997086.759999998</v>
      </c>
      <c r="E344" s="53" t="str">
        <f>IF(ISNUMBER('Форма 1'!X344),ROUND('Форма 1'!$I344*VLOOKUP('Форма 1'!$G344,'Предельники 2022'!$B$4:$X$28,'Форма 1'!X$7),2),"")</f>
        <v/>
      </c>
      <c r="F344" s="53" t="str">
        <f>IF(ISNUMBER('Форма 1'!Y344),ROUND('Форма 1'!$I344*VLOOKUP('Форма 1'!$G344,'Предельники 2022'!$B$4:$X$28,'Форма 1'!Y$7),2),"")</f>
        <v/>
      </c>
      <c r="G344" s="53" t="str">
        <f>IF(ISNUMBER('Форма 1'!Z344),ROUND('Форма 1'!$I344*VLOOKUP('Форма 1'!$G344,'Предельники 2022'!$B$4:$X$28,'Форма 1'!Z$7),2),"")</f>
        <v/>
      </c>
      <c r="H344" s="53" t="str">
        <f>IF(ISNUMBER('Форма 1'!AA344),ROUND('Форма 1'!$I344*VLOOKUP('Форма 1'!$G344,'Предельники 2022'!$B$4:$X$28,'Форма 1'!AA$7),2),"")</f>
        <v/>
      </c>
      <c r="I344" s="53" t="str">
        <f>IF(ISNUMBER('Форма 1'!AB344),ROUND('Форма 1'!$I344*VLOOKUP('Форма 1'!$G344,'Предельники 2022'!$B$4:$X$28,'Форма 1'!AB$7),2),"")</f>
        <v/>
      </c>
      <c r="J344" s="53" t="str">
        <f>IF(ISNUMBER('Форма 1'!AC344),ROUND('Форма 1'!$I344*VLOOKUP('Форма 1'!$G344,'Предельники 2022'!$B$4:$X$28,'Форма 1'!AC$7),2),"")</f>
        <v/>
      </c>
      <c r="K344" s="53" t="str">
        <f>IF(ISNUMBER('Форма 1'!AD344),ROUND('Форма 1'!$I344*VLOOKUP('Форма 1'!$G344,'Предельники 2022'!$B$4:$X$28,'Форма 1'!AD$7),2),"")</f>
        <v/>
      </c>
      <c r="L344" s="54">
        <f>IF(ISBLANK('Форма 1'!AE344),"",'Форма 1'!AE344)</f>
        <v>6</v>
      </c>
      <c r="M344" s="55">
        <f>IF(ISBLANK('Форма 1'!AF344),"",'Форма 1'!AF344)</f>
        <v>23997086.759999998</v>
      </c>
      <c r="N344" s="53" t="str">
        <f>IF(ISNUMBER('Форма 1'!AG344),ROUND('Форма 1'!$I344*VLOOKUP('Форма 1'!$G344,'Предельники 2022'!$B$4:$X$28,'Форма 1'!AG$7),2),"")</f>
        <v/>
      </c>
      <c r="O344" s="53" t="str">
        <f>IF(ISNUMBER('Форма 1'!$AH344),ROUND('Форма 1'!$I344*VLOOKUP('Форма 1'!$G344,'Предельники 2022'!$B$4:$X$28,'Форма 1'!$AH$7,0),2),"")</f>
        <v/>
      </c>
      <c r="P344" s="53" t="str">
        <f>IF(ISNUMBER('Форма 1'!$AI344),ROUND('Форма 1'!$I344*VLOOKUP('Форма 1'!$G344,'Предельники 2022'!$B$4:$X$28,'Форма 1'!$AI$7,0),2),"")</f>
        <v/>
      </c>
      <c r="Q344" s="53" t="str">
        <f>IF(ISNUMBER('Форма 1'!$AJ344),ROUND('Форма 1'!$I344*VLOOKUP('Форма 1'!$G344,'Предельники 2022'!$B$4:$X$28,'Форма 1'!$AJ$7,0),2),"")</f>
        <v/>
      </c>
      <c r="R344" s="53" t="str">
        <f>IF(ISNUMBER('Форма 1'!AK344),ROUND('Форма 1'!$I344*VLOOKUP('Форма 1'!$G344,'Предельники 2022'!$B$4:$X$28,'Форма 1'!AK$7),2),"")</f>
        <v/>
      </c>
      <c r="S344" s="55" t="str">
        <f t="shared" si="40"/>
        <v/>
      </c>
      <c r="T344" s="55" t="str">
        <f>IF(ISNUMBER('Форма 1'!AL344),INDEX('Предельники 2022'!$C$4:$X$28,MATCH('Форма 1'!$H344,'Предельники 2022'!$B$4:$B$28,0),MATCH(T$5,'Предельники 2022'!$C$3:$X$3,0)),"")</f>
        <v/>
      </c>
      <c r="U344" s="55" t="str">
        <f>IF(ISNUMBER('Форма 1'!AM344),INDEX('Предельники 2022'!$C$4:$X$28,MATCH('Форма 1'!$H344,'Предельники 2022'!$B$4:$B$28,0),MATCH(U$5,'Предельники 2022'!$C$3:$X$3,0)),"")</f>
        <v/>
      </c>
      <c r="V344" s="55" t="str">
        <f>IF(ISNUMBER('Форма 1'!AN344),INDEX('Предельники 2022'!$C$4:$X$28,MATCH('Форма 1'!$H344,'Предельники 2022'!$B$4:$B$28,0),MATCH(V$5,'Предельники 2022'!$C$3:$X$3,0)),"")</f>
        <v/>
      </c>
      <c r="W344" s="55" t="str">
        <f>IF(ISNUMBER('Форма 1'!AO344),INDEX('Предельники 2022'!$C$4:$X$28,MATCH('Форма 1'!$H344,'Предельники 2022'!$B$4:$B$28,0),MATCH(W$5,'Предельники 2022'!$C$3:$X$3,0)),"")</f>
        <v/>
      </c>
      <c r="X344" s="53" t="str">
        <f>IF(ISNUMBER('Форма 1'!AP344),ROUND('Форма 1'!$I344*VLOOKUP('Форма 1'!$G344,'Предельники 2022'!$B$4:$X$28,'Форма 1'!AP$7),2),"")</f>
        <v/>
      </c>
      <c r="Y344" s="53" t="str">
        <f>IF(ISNUMBER('Форма 1'!AQ344),ROUND('Форма 1'!$I344*VLOOKUP('Форма 1'!$G344,'Предельники 2022'!$B$4:$X$28,'Форма 1'!AQ$7),2),"")</f>
        <v/>
      </c>
      <c r="Z344" s="53" t="str">
        <f>IF(ISNUMBER('Форма 1'!AR344),ROUND('Форма 1'!$I344*VLOOKUP('Форма 1'!$G344,'Предельники 2022'!$B$4:$X$28,'Форма 1'!AR$7),2),"")</f>
        <v/>
      </c>
      <c r="AA344" s="55"/>
    </row>
    <row r="345" spans="1:27" x14ac:dyDescent="0.25">
      <c r="A345" s="52">
        <f t="shared" si="41"/>
        <v>88</v>
      </c>
      <c r="B345" s="94" t="str">
        <f>IF(ISBLANK('Форма 1'!B345),"",'Форма 1'!B345)</f>
        <v>город Пермь</v>
      </c>
      <c r="C345" s="161" t="str">
        <f>IF(ISBLANK('Форма 1'!C345),"",'Форма 1'!C345)</f>
        <v>г. Пермь, ул. Крупской, д. 82</v>
      </c>
      <c r="D345" s="51">
        <f>IF(ISBLANK(C345),"Введите адрес",IF(C345='Форма 1'!C345,SUM(E345:K345,M345:S345,X345:AA345),"Ошибка в адресе!"))</f>
        <v>9735130.3800000008</v>
      </c>
      <c r="E345" s="53" t="str">
        <f>IF(ISNUMBER('Форма 1'!X345),ROUND('Форма 1'!$I345*VLOOKUP('Форма 1'!$G345,'Предельники 2022'!$B$4:$X$28,'Форма 1'!X$7),2),"")</f>
        <v/>
      </c>
      <c r="F345" s="53">
        <f>IF(ISNUMBER('Форма 1'!Y345),ROUND('Форма 1'!$I345*VLOOKUP('Форма 1'!$G345,'Предельники 2022'!$B$4:$X$28,'Форма 1'!Y$7),2),"")</f>
        <v>9735130.3800000008</v>
      </c>
      <c r="G345" s="53" t="str">
        <f>IF(ISNUMBER('Форма 1'!Z345),ROUND('Форма 1'!$I345*VLOOKUP('Форма 1'!$G345,'Предельники 2022'!$B$4:$X$28,'Форма 1'!Z$7),2),"")</f>
        <v/>
      </c>
      <c r="H345" s="53" t="str">
        <f>IF(ISNUMBER('Форма 1'!AA345),ROUND('Форма 1'!$I345*VLOOKUP('Форма 1'!$G345,'Предельники 2022'!$B$4:$X$28,'Форма 1'!AA$7),2),"")</f>
        <v/>
      </c>
      <c r="I345" s="53" t="str">
        <f>IF(ISNUMBER('Форма 1'!AB345),ROUND('Форма 1'!$I345*VLOOKUP('Форма 1'!$G345,'Предельники 2022'!$B$4:$X$28,'Форма 1'!AB$7),2),"")</f>
        <v/>
      </c>
      <c r="J345" s="53" t="str">
        <f>IF(ISNUMBER('Форма 1'!AC345),ROUND('Форма 1'!$I345*VLOOKUP('Форма 1'!$G345,'Предельники 2022'!$B$4:$X$28,'Форма 1'!AC$7),2),"")</f>
        <v/>
      </c>
      <c r="K345" s="53" t="str">
        <f>IF(ISNUMBER('Форма 1'!AD345),ROUND('Форма 1'!$I345*VLOOKUP('Форма 1'!$G345,'Предельники 2022'!$B$4:$X$28,'Форма 1'!AD$7),2),"")</f>
        <v/>
      </c>
      <c r="L345" s="54" t="str">
        <f>IF(ISBLANK('Форма 1'!AE345),"",'Форма 1'!AE345)</f>
        <v/>
      </c>
      <c r="M345" s="55" t="str">
        <f>IF(ISBLANK('Форма 1'!AF345),"",'Форма 1'!AF345)</f>
        <v/>
      </c>
      <c r="N345" s="53" t="str">
        <f>IF(ISNUMBER('Форма 1'!AG345),ROUND('Форма 1'!$I345*VLOOKUP('Форма 1'!$G345,'Предельники 2022'!$B$4:$X$28,'Форма 1'!AG$7),2),"")</f>
        <v/>
      </c>
      <c r="O345" s="53" t="str">
        <f>IF(ISNUMBER('Форма 1'!$AH345),ROUND('Форма 1'!$I345*VLOOKUP('Форма 1'!$G345,'Предельники 2022'!$B$4:$X$28,'Форма 1'!$AH$7,0),2),"")</f>
        <v/>
      </c>
      <c r="P345" s="53" t="str">
        <f>IF(ISNUMBER('Форма 1'!$AI345),ROUND('Форма 1'!$I345*VLOOKUP('Форма 1'!$G345,'Предельники 2022'!$B$4:$X$28,'Форма 1'!$AI$7,0),2),"")</f>
        <v/>
      </c>
      <c r="Q345" s="53" t="str">
        <f>IF(ISNUMBER('Форма 1'!$AJ345),ROUND('Форма 1'!$I345*VLOOKUP('Форма 1'!$G345,'Предельники 2022'!$B$4:$X$28,'Форма 1'!$AJ$7,0),2),"")</f>
        <v/>
      </c>
      <c r="R345" s="53" t="str">
        <f>IF(ISNUMBER('Форма 1'!AK345),ROUND('Форма 1'!$I345*VLOOKUP('Форма 1'!$G345,'Предельники 2022'!$B$4:$X$28,'Форма 1'!AK$7),2),"")</f>
        <v/>
      </c>
      <c r="S345" s="55" t="str">
        <f t="shared" si="40"/>
        <v/>
      </c>
      <c r="T345" s="55" t="str">
        <f>IF(ISNUMBER('Форма 1'!AL345),INDEX('Предельники 2022'!$C$4:$X$28,MATCH('Форма 1'!$H345,'Предельники 2022'!$B$4:$B$28,0),MATCH(T$5,'Предельники 2022'!$C$3:$X$3,0)),"")</f>
        <v/>
      </c>
      <c r="U345" s="55" t="str">
        <f>IF(ISNUMBER('Форма 1'!AM345),INDEX('Предельники 2022'!$C$4:$X$28,MATCH('Форма 1'!$H345,'Предельники 2022'!$B$4:$B$28,0),MATCH(U$5,'Предельники 2022'!$C$3:$X$3,0)),"")</f>
        <v/>
      </c>
      <c r="V345" s="55" t="str">
        <f>IF(ISNUMBER('Форма 1'!AN345),INDEX('Предельники 2022'!$C$4:$X$28,MATCH('Форма 1'!$H345,'Предельники 2022'!$B$4:$B$28,0),MATCH(V$5,'Предельники 2022'!$C$3:$X$3,0)),"")</f>
        <v/>
      </c>
      <c r="W345" s="55" t="str">
        <f>IF(ISNUMBER('Форма 1'!AO345),INDEX('Предельники 2022'!$C$4:$X$28,MATCH('Форма 1'!$H345,'Предельники 2022'!$B$4:$B$28,0),MATCH(W$5,'Предельники 2022'!$C$3:$X$3,0)),"")</f>
        <v/>
      </c>
      <c r="X345" s="53" t="str">
        <f>IF(ISNUMBER('Форма 1'!AP345),ROUND('Форма 1'!$I345*VLOOKUP('Форма 1'!$G345,'Предельники 2022'!$B$4:$X$28,'Форма 1'!AP$7),2),"")</f>
        <v/>
      </c>
      <c r="Y345" s="53" t="str">
        <f>IF(ISNUMBER('Форма 1'!AQ345),ROUND('Форма 1'!$I345*VLOOKUP('Форма 1'!$G345,'Предельники 2022'!$B$4:$X$28,'Форма 1'!AQ$7),2),"")</f>
        <v/>
      </c>
      <c r="Z345" s="53" t="str">
        <f>IF(ISNUMBER('Форма 1'!AR345),ROUND('Форма 1'!$I345*VLOOKUP('Форма 1'!$G345,'Предельники 2022'!$B$4:$X$28,'Форма 1'!AR$7),2),"")</f>
        <v/>
      </c>
      <c r="AA345" s="55"/>
    </row>
    <row r="346" spans="1:27" x14ac:dyDescent="0.25">
      <c r="A346" s="52">
        <f t="shared" si="41"/>
        <v>89</v>
      </c>
      <c r="B346" s="94" t="str">
        <f>IF(ISBLANK('Форма 1'!B346),"",'Форма 1'!B346)</f>
        <v>город Пермь</v>
      </c>
      <c r="C346" s="161" t="str">
        <f>IF(ISBLANK('Форма 1'!C346),"",'Форма 1'!C346)</f>
        <v>г. Пермь, ул. Куйбышева, д. 53А</v>
      </c>
      <c r="D346" s="51">
        <f>IF(ISBLANK(C346),"Введите адрес",IF(C346='Форма 1'!C346,SUM(E346:K346,M346:S346,X346:AA346),"Ошибка в адресе!"))</f>
        <v>16001907.26</v>
      </c>
      <c r="E346" s="53" t="str">
        <f>IF(ISNUMBER('Форма 1'!X346),ROUND('Форма 1'!$I346*VLOOKUP('Форма 1'!$G346,'Предельники 2022'!$B$4:$X$28,'Форма 1'!X$7),2),"")</f>
        <v/>
      </c>
      <c r="F346" s="53" t="str">
        <f>IF(ISNUMBER('Форма 1'!Y346),ROUND('Форма 1'!$I346*VLOOKUP('Форма 1'!$G346,'Предельники 2022'!$B$4:$X$28,'Форма 1'!Y$7),2),"")</f>
        <v/>
      </c>
      <c r="G346" s="53" t="str">
        <f>IF(ISNUMBER('Форма 1'!Z346),ROUND('Форма 1'!$I346*VLOOKUP('Форма 1'!$G346,'Предельники 2022'!$B$4:$X$28,'Форма 1'!Z$7),2),"")</f>
        <v/>
      </c>
      <c r="H346" s="53" t="str">
        <f>IF(ISNUMBER('Форма 1'!AA346),ROUND('Форма 1'!$I346*VLOOKUP('Форма 1'!$G346,'Предельники 2022'!$B$4:$X$28,'Форма 1'!AA$7),2),"")</f>
        <v/>
      </c>
      <c r="I346" s="53" t="str">
        <f>IF(ISNUMBER('Форма 1'!AB346),ROUND('Форма 1'!$I346*VLOOKUP('Форма 1'!$G346,'Предельники 2022'!$B$4:$X$28,'Форма 1'!AB$7),2),"")</f>
        <v/>
      </c>
      <c r="J346" s="53" t="str">
        <f>IF(ISNUMBER('Форма 1'!AC346),ROUND('Форма 1'!$I346*VLOOKUP('Форма 1'!$G346,'Предельники 2022'!$B$4:$X$28,'Форма 1'!AC$7),2),"")</f>
        <v/>
      </c>
      <c r="K346" s="53" t="str">
        <f>IF(ISNUMBER('Форма 1'!AD346),ROUND('Форма 1'!$I346*VLOOKUP('Форма 1'!$G346,'Предельники 2022'!$B$4:$X$28,'Форма 1'!AD$7),2),"")</f>
        <v/>
      </c>
      <c r="L346" s="54" t="str">
        <f>IF(ISBLANK('Форма 1'!AE346),"",'Форма 1'!AE346)</f>
        <v/>
      </c>
      <c r="M346" s="55" t="str">
        <f>IF(ISBLANK('Форма 1'!AF346),"",'Форма 1'!AF346)</f>
        <v/>
      </c>
      <c r="N346" s="53">
        <f>IF(ISNUMBER('Форма 1'!AG346),ROUND('Форма 1'!$I346*VLOOKUP('Форма 1'!$G346,'Предельники 2022'!$B$4:$X$28,'Форма 1'!AG$7),2),"")</f>
        <v>16001907.26</v>
      </c>
      <c r="O346" s="53" t="str">
        <f>IF(ISNUMBER('Форма 1'!$AH346),ROUND('Форма 1'!$I346*VLOOKUP('Форма 1'!$G346,'Предельники 2022'!$B$4:$X$28,'Форма 1'!$AH$7,0),2),"")</f>
        <v/>
      </c>
      <c r="P346" s="53" t="str">
        <f>IF(ISNUMBER('Форма 1'!$AI346),ROUND('Форма 1'!$I346*VLOOKUP('Форма 1'!$G346,'Предельники 2022'!$B$4:$X$28,'Форма 1'!$AI$7,0),2),"")</f>
        <v/>
      </c>
      <c r="Q346" s="53" t="str">
        <f>IF(ISNUMBER('Форма 1'!$AJ346),ROUND('Форма 1'!$I346*VLOOKUP('Форма 1'!$G346,'Предельники 2022'!$B$4:$X$28,'Форма 1'!$AJ$7,0),2),"")</f>
        <v/>
      </c>
      <c r="R346" s="53" t="str">
        <f>IF(ISNUMBER('Форма 1'!AK346),ROUND('Форма 1'!$I346*VLOOKUP('Форма 1'!$G346,'Предельники 2022'!$B$4:$X$28,'Форма 1'!AK$7),2),"")</f>
        <v/>
      </c>
      <c r="S346" s="55" t="str">
        <f t="shared" si="40"/>
        <v/>
      </c>
      <c r="T346" s="55" t="str">
        <f>IF(ISNUMBER('Форма 1'!AL346),INDEX('Предельники 2022'!$C$4:$X$28,MATCH('Форма 1'!$H346,'Предельники 2022'!$B$4:$B$28,0),MATCH(T$5,'Предельники 2022'!$C$3:$X$3,0)),"")</f>
        <v/>
      </c>
      <c r="U346" s="55" t="str">
        <f>IF(ISNUMBER('Форма 1'!AM346),INDEX('Предельники 2022'!$C$4:$X$28,MATCH('Форма 1'!$H346,'Предельники 2022'!$B$4:$B$28,0),MATCH(U$5,'Предельники 2022'!$C$3:$X$3,0)),"")</f>
        <v/>
      </c>
      <c r="V346" s="55" t="str">
        <f>IF(ISNUMBER('Форма 1'!AN346),INDEX('Предельники 2022'!$C$4:$X$28,MATCH('Форма 1'!$H346,'Предельники 2022'!$B$4:$B$28,0),MATCH(V$5,'Предельники 2022'!$C$3:$X$3,0)),"")</f>
        <v/>
      </c>
      <c r="W346" s="55" t="str">
        <f>IF(ISNUMBER('Форма 1'!AO346),INDEX('Предельники 2022'!$C$4:$X$28,MATCH('Форма 1'!$H346,'Предельники 2022'!$B$4:$B$28,0),MATCH(W$5,'Предельники 2022'!$C$3:$X$3,0)),"")</f>
        <v/>
      </c>
      <c r="X346" s="53" t="str">
        <f>IF(ISNUMBER('Форма 1'!AP346),ROUND('Форма 1'!$I346*VLOOKUP('Форма 1'!$G346,'Предельники 2022'!$B$4:$X$28,'Форма 1'!AP$7),2),"")</f>
        <v/>
      </c>
      <c r="Y346" s="53" t="str">
        <f>IF(ISNUMBER('Форма 1'!AQ346),ROUND('Форма 1'!$I346*VLOOKUP('Форма 1'!$G346,'Предельники 2022'!$B$4:$X$28,'Форма 1'!AQ$7),2),"")</f>
        <v/>
      </c>
      <c r="Z346" s="53" t="str">
        <f>IF(ISNUMBER('Форма 1'!AR346),ROUND('Форма 1'!$I346*VLOOKUP('Форма 1'!$G346,'Предельники 2022'!$B$4:$X$28,'Форма 1'!AR$7),2),"")</f>
        <v/>
      </c>
      <c r="AA346" s="55"/>
    </row>
    <row r="347" spans="1:27" x14ac:dyDescent="0.25">
      <c r="A347" s="52">
        <f t="shared" si="41"/>
        <v>90</v>
      </c>
      <c r="B347" s="94" t="str">
        <f>IF(ISBLANK('Форма 1'!B347),"",'Форма 1'!B347)</f>
        <v>город Пермь</v>
      </c>
      <c r="C347" s="161" t="str">
        <f>IF(ISBLANK('Форма 1'!C347),"",'Форма 1'!C347)</f>
        <v>г. Пермь, ул. Куйбышева, д. 88</v>
      </c>
      <c r="D347" s="51">
        <f>IF(ISBLANK(C347),"Введите адрес",IF(C347='Форма 1'!C347,SUM(E347:K347,M347:S347,X347:AA347),"Ошибка в адресе!"))</f>
        <v>11274781.700000001</v>
      </c>
      <c r="E347" s="53">
        <f>IF(ISNUMBER('Форма 1'!X347),ROUND('Форма 1'!$I347*VLOOKUP('Форма 1'!$G347,'Предельники 2022'!$B$4:$X$28,'Форма 1'!X$7),2),"")</f>
        <v>1948121.81</v>
      </c>
      <c r="F347" s="53">
        <f>IF(ISNUMBER('Форма 1'!Y347),ROUND('Форма 1'!$I347*VLOOKUP('Форма 1'!$G347,'Предельники 2022'!$B$4:$X$28,'Форма 1'!Y$7),2),"")</f>
        <v>9326659.8900000006</v>
      </c>
      <c r="G347" s="53" t="str">
        <f>IF(ISNUMBER('Форма 1'!Z347),ROUND('Форма 1'!$I347*VLOOKUP('Форма 1'!$G347,'Предельники 2022'!$B$4:$X$28,'Форма 1'!Z$7),2),"")</f>
        <v/>
      </c>
      <c r="H347" s="53" t="str">
        <f>IF(ISNUMBER('Форма 1'!AA347),ROUND('Форма 1'!$I347*VLOOKUP('Форма 1'!$G347,'Предельники 2022'!$B$4:$X$28,'Форма 1'!AA$7),2),"")</f>
        <v/>
      </c>
      <c r="I347" s="53" t="str">
        <f>IF(ISNUMBER('Форма 1'!AB347),ROUND('Форма 1'!$I347*VLOOKUP('Форма 1'!$G347,'Предельники 2022'!$B$4:$X$28,'Форма 1'!AB$7),2),"")</f>
        <v/>
      </c>
      <c r="J347" s="53" t="str">
        <f>IF(ISNUMBER('Форма 1'!AC347),ROUND('Форма 1'!$I347*VLOOKUP('Форма 1'!$G347,'Предельники 2022'!$B$4:$X$28,'Форма 1'!AC$7),2),"")</f>
        <v/>
      </c>
      <c r="K347" s="53" t="str">
        <f>IF(ISNUMBER('Форма 1'!AD347),ROUND('Форма 1'!$I347*VLOOKUP('Форма 1'!$G347,'Предельники 2022'!$B$4:$X$28,'Форма 1'!AD$7),2),"")</f>
        <v/>
      </c>
      <c r="L347" s="54" t="str">
        <f>IF(ISBLANK('Форма 1'!AE347),"",'Форма 1'!AE347)</f>
        <v/>
      </c>
      <c r="M347" s="55" t="str">
        <f>IF(ISBLANK('Форма 1'!AF347),"",'Форма 1'!AF347)</f>
        <v/>
      </c>
      <c r="N347" s="53" t="str">
        <f>IF(ISNUMBER('Форма 1'!AG347),ROUND('Форма 1'!$I347*VLOOKUP('Форма 1'!$G347,'Предельники 2022'!$B$4:$X$28,'Форма 1'!AG$7),2),"")</f>
        <v/>
      </c>
      <c r="O347" s="53" t="str">
        <f>IF(ISNUMBER('Форма 1'!$AH347),ROUND('Форма 1'!$I347*VLOOKUP('Форма 1'!$G347,'Предельники 2022'!$B$4:$X$28,'Форма 1'!$AH$7,0),2),"")</f>
        <v/>
      </c>
      <c r="P347" s="53" t="str">
        <f>IF(ISNUMBER('Форма 1'!$AI347),ROUND('Форма 1'!$I347*VLOOKUP('Форма 1'!$G347,'Предельники 2022'!$B$4:$X$28,'Форма 1'!$AI$7,0),2),"")</f>
        <v/>
      </c>
      <c r="Q347" s="53" t="str">
        <f>IF(ISNUMBER('Форма 1'!$AJ347),ROUND('Форма 1'!$I347*VLOOKUP('Форма 1'!$G347,'Предельники 2022'!$B$4:$X$28,'Форма 1'!$AJ$7,0),2),"")</f>
        <v/>
      </c>
      <c r="R347" s="53" t="str">
        <f>IF(ISNUMBER('Форма 1'!AK347),ROUND('Форма 1'!$I347*VLOOKUP('Форма 1'!$G347,'Предельники 2022'!$B$4:$X$28,'Форма 1'!AK$7),2),"")</f>
        <v/>
      </c>
      <c r="S347" s="55" t="str">
        <f t="shared" si="40"/>
        <v/>
      </c>
      <c r="T347" s="55" t="str">
        <f>IF(ISNUMBER('Форма 1'!AL347),INDEX('Предельники 2022'!$C$4:$X$28,MATCH('Форма 1'!$H347,'Предельники 2022'!$B$4:$B$28,0),MATCH(T$5,'Предельники 2022'!$C$3:$X$3,0)),"")</f>
        <v/>
      </c>
      <c r="U347" s="55" t="str">
        <f>IF(ISNUMBER('Форма 1'!AM347),INDEX('Предельники 2022'!$C$4:$X$28,MATCH('Форма 1'!$H347,'Предельники 2022'!$B$4:$B$28,0),MATCH(U$5,'Предельники 2022'!$C$3:$X$3,0)),"")</f>
        <v/>
      </c>
      <c r="V347" s="55" t="str">
        <f>IF(ISNUMBER('Форма 1'!AN347),INDEX('Предельники 2022'!$C$4:$X$28,MATCH('Форма 1'!$H347,'Предельники 2022'!$B$4:$B$28,0),MATCH(V$5,'Предельники 2022'!$C$3:$X$3,0)),"")</f>
        <v/>
      </c>
      <c r="W347" s="55" t="str">
        <f>IF(ISNUMBER('Форма 1'!AO347),INDEX('Предельники 2022'!$C$4:$X$28,MATCH('Форма 1'!$H347,'Предельники 2022'!$B$4:$B$28,0),MATCH(W$5,'Предельники 2022'!$C$3:$X$3,0)),"")</f>
        <v/>
      </c>
      <c r="X347" s="53" t="str">
        <f>IF(ISNUMBER('Форма 1'!AP347),ROUND('Форма 1'!$I347*VLOOKUP('Форма 1'!$G347,'Предельники 2022'!$B$4:$X$28,'Форма 1'!AP$7),2),"")</f>
        <v/>
      </c>
      <c r="Y347" s="53" t="str">
        <f>IF(ISNUMBER('Форма 1'!AQ347),ROUND('Форма 1'!$I347*VLOOKUP('Форма 1'!$G347,'Предельники 2022'!$B$4:$X$28,'Форма 1'!AQ$7),2),"")</f>
        <v/>
      </c>
      <c r="Z347" s="53" t="str">
        <f>IF(ISNUMBER('Форма 1'!AR347),ROUND('Форма 1'!$I347*VLOOKUP('Форма 1'!$G347,'Предельники 2022'!$B$4:$X$28,'Форма 1'!AR$7),2),"")</f>
        <v/>
      </c>
      <c r="AA347" s="55"/>
    </row>
    <row r="348" spans="1:27" x14ac:dyDescent="0.25">
      <c r="A348" s="52">
        <f t="shared" si="41"/>
        <v>91</v>
      </c>
      <c r="B348" s="94" t="str">
        <f>IF(ISBLANK('Форма 1'!B348),"",'Форма 1'!B348)</f>
        <v>город Пермь</v>
      </c>
      <c r="C348" s="161" t="str">
        <f>IF(ISBLANK('Форма 1'!C348),"",'Форма 1'!C348)</f>
        <v>г. Пермь, ул. Куйбышева, д. 9</v>
      </c>
      <c r="D348" s="51">
        <f>IF(ISBLANK(C348),"Введите адрес",IF(C348='Форма 1'!C348,SUM(E348:K348,M348:S348,X348:AA348),"Ошибка в адресе!"))</f>
        <v>46539265.32</v>
      </c>
      <c r="E348" s="53" t="str">
        <f>IF(ISNUMBER('Форма 1'!X348),ROUND('Форма 1'!$I348*VLOOKUP('Форма 1'!$G348,'Предельники 2022'!$B$4:$X$28,'Форма 1'!X$7),2),"")</f>
        <v/>
      </c>
      <c r="F348" s="53">
        <f>IF(ISNUMBER('Форма 1'!Y348),ROUND('Форма 1'!$I348*VLOOKUP('Форма 1'!$G348,'Предельники 2022'!$B$4:$X$28,'Форма 1'!Y$7),2),"")</f>
        <v>19638829.34</v>
      </c>
      <c r="G348" s="53">
        <f>IF(ISNUMBER('Форма 1'!Z348),ROUND('Форма 1'!$I348*VLOOKUP('Форма 1'!$G348,'Предельники 2022'!$B$4:$X$28,'Форма 1'!Z$7),2),"")</f>
        <v>7885772.7999999998</v>
      </c>
      <c r="H348" s="53">
        <f>IF(ISNUMBER('Форма 1'!AA348),ROUND('Форма 1'!$I348*VLOOKUP('Форма 1'!$G348,'Предельники 2022'!$B$4:$X$28,'Форма 1'!AA$7),2),"")</f>
        <v>3376261.18</v>
      </c>
      <c r="I348" s="53">
        <f>IF(ISNUMBER('Форма 1'!AB348),ROUND('Форма 1'!$I348*VLOOKUP('Форма 1'!$G348,'Предельники 2022'!$B$4:$X$28,'Форма 1'!AB$7),2),"")</f>
        <v>11403468.220000001</v>
      </c>
      <c r="J348" s="53">
        <f>IF(ISNUMBER('Форма 1'!AC348),ROUND('Форма 1'!$I348*VLOOKUP('Форма 1'!$G348,'Предельники 2022'!$B$4:$X$28,'Форма 1'!AC$7),2),"")</f>
        <v>4234933.78</v>
      </c>
      <c r="K348" s="53" t="str">
        <f>IF(ISNUMBER('Форма 1'!AD348),ROUND('Форма 1'!$I348*VLOOKUP('Форма 1'!$G348,'Предельники 2022'!$B$4:$X$28,'Форма 1'!AD$7),2),"")</f>
        <v/>
      </c>
      <c r="L348" s="54" t="str">
        <f>IF(ISBLANK('Форма 1'!AE348),"",'Форма 1'!AE348)</f>
        <v/>
      </c>
      <c r="M348" s="55" t="str">
        <f>IF(ISBLANK('Форма 1'!AF348),"",'Форма 1'!AF348)</f>
        <v/>
      </c>
      <c r="N348" s="53" t="str">
        <f>IF(ISNUMBER('Форма 1'!AG348),ROUND('Форма 1'!$I348*VLOOKUP('Форма 1'!$G348,'Предельники 2022'!$B$4:$X$28,'Форма 1'!AG$7),2),"")</f>
        <v/>
      </c>
      <c r="O348" s="53" t="str">
        <f>IF(ISNUMBER('Форма 1'!$AH348),ROUND('Форма 1'!$I348*VLOOKUP('Форма 1'!$G348,'Предельники 2022'!$B$4:$X$28,'Форма 1'!$AH$7,0),2),"")</f>
        <v/>
      </c>
      <c r="P348" s="53" t="str">
        <f>IF(ISNUMBER('Форма 1'!$AI348),ROUND('Форма 1'!$I348*VLOOKUP('Форма 1'!$G348,'Предельники 2022'!$B$4:$X$28,'Форма 1'!$AI$7,0),2),"")</f>
        <v/>
      </c>
      <c r="Q348" s="53" t="str">
        <f>IF(ISNUMBER('Форма 1'!$AJ348),ROUND('Форма 1'!$I348*VLOOKUP('Форма 1'!$G348,'Предельники 2022'!$B$4:$X$28,'Форма 1'!$AJ$7,0),2),"")</f>
        <v/>
      </c>
      <c r="R348" s="53" t="str">
        <f>IF(ISNUMBER('Форма 1'!AK348),ROUND('Форма 1'!$I348*VLOOKUP('Форма 1'!$G348,'Предельники 2022'!$B$4:$X$28,'Форма 1'!AK$7),2),"")</f>
        <v/>
      </c>
      <c r="S348" s="55" t="str">
        <f t="shared" si="40"/>
        <v/>
      </c>
      <c r="T348" s="55" t="str">
        <f>IF(ISNUMBER('Форма 1'!AL348),INDEX('Предельники 2022'!$C$4:$X$28,MATCH('Форма 1'!$H348,'Предельники 2022'!$B$4:$B$28,0),MATCH(T$5,'Предельники 2022'!$C$3:$X$3,0)),"")</f>
        <v/>
      </c>
      <c r="U348" s="55" t="str">
        <f>IF(ISNUMBER('Форма 1'!AM348),INDEX('Предельники 2022'!$C$4:$X$28,MATCH('Форма 1'!$H348,'Предельники 2022'!$B$4:$B$28,0),MATCH(U$5,'Предельники 2022'!$C$3:$X$3,0)),"")</f>
        <v/>
      </c>
      <c r="V348" s="55" t="str">
        <f>IF(ISNUMBER('Форма 1'!AN348),INDEX('Предельники 2022'!$C$4:$X$28,MATCH('Форма 1'!$H348,'Предельники 2022'!$B$4:$B$28,0),MATCH(V$5,'Предельники 2022'!$C$3:$X$3,0)),"")</f>
        <v/>
      </c>
      <c r="W348" s="55" t="str">
        <f>IF(ISNUMBER('Форма 1'!AO348),INDEX('Предельники 2022'!$C$4:$X$28,MATCH('Форма 1'!$H348,'Предельники 2022'!$B$4:$B$28,0),MATCH(W$5,'Предельники 2022'!$C$3:$X$3,0)),"")</f>
        <v/>
      </c>
      <c r="X348" s="53" t="str">
        <f>IF(ISNUMBER('Форма 1'!AP348),ROUND('Форма 1'!$I348*VLOOKUP('Форма 1'!$G348,'Предельники 2022'!$B$4:$X$28,'Форма 1'!AP$7),2),"")</f>
        <v/>
      </c>
      <c r="Y348" s="53" t="str">
        <f>IF(ISNUMBER('Форма 1'!AQ348),ROUND('Форма 1'!$I348*VLOOKUP('Форма 1'!$G348,'Предельники 2022'!$B$4:$X$28,'Форма 1'!AQ$7),2),"")</f>
        <v/>
      </c>
      <c r="Z348" s="53" t="str">
        <f>IF(ISNUMBER('Форма 1'!AR348),ROUND('Форма 1'!$I348*VLOOKUP('Форма 1'!$G348,'Предельники 2022'!$B$4:$X$28,'Форма 1'!AR$7),2),"")</f>
        <v/>
      </c>
      <c r="AA348" s="55"/>
    </row>
    <row r="349" spans="1:27" x14ac:dyDescent="0.25">
      <c r="A349" s="52">
        <f t="shared" si="41"/>
        <v>92</v>
      </c>
      <c r="B349" s="94" t="str">
        <f>IF(ISBLANK('Форма 1'!B349),"",'Форма 1'!B349)</f>
        <v>город Пермь</v>
      </c>
      <c r="C349" s="161" t="str">
        <f>IF(ISBLANK('Форма 1'!C349),"",'Форма 1'!C349)</f>
        <v>г. Пермь, ул. Кустовая, д. 3</v>
      </c>
      <c r="D349" s="51">
        <f>IF(ISBLANK(C349),"Введите адрес",IF(C349='Форма 1'!C349,SUM(E349:K349,M349:S349,X349:AA349),"Ошибка в адресе!"))</f>
        <v>1956795.3</v>
      </c>
      <c r="E349" s="53" t="str">
        <f>IF(ISNUMBER('Форма 1'!X349),ROUND('Форма 1'!$I349*VLOOKUP('Форма 1'!$G349,'Предельники 2022'!$B$4:$X$28,'Форма 1'!X$7),2),"")</f>
        <v/>
      </c>
      <c r="F349" s="53" t="str">
        <f>IF(ISNUMBER('Форма 1'!Y349),ROUND('Форма 1'!$I349*VLOOKUP('Форма 1'!$G349,'Предельники 2022'!$B$4:$X$28,'Форма 1'!Y$7),2),"")</f>
        <v/>
      </c>
      <c r="G349" s="53" t="str">
        <f>IF(ISNUMBER('Форма 1'!Z349),ROUND('Форма 1'!$I349*VLOOKUP('Форма 1'!$G349,'Предельники 2022'!$B$4:$X$28,'Форма 1'!Z$7),2),"")</f>
        <v/>
      </c>
      <c r="H349" s="53" t="str">
        <f>IF(ISNUMBER('Форма 1'!AA349),ROUND('Форма 1'!$I349*VLOOKUP('Форма 1'!$G349,'Предельники 2022'!$B$4:$X$28,'Форма 1'!AA$7),2),"")</f>
        <v/>
      </c>
      <c r="I349" s="53" t="str">
        <f>IF(ISNUMBER('Форма 1'!AB349),ROUND('Форма 1'!$I349*VLOOKUP('Форма 1'!$G349,'Предельники 2022'!$B$4:$X$28,'Форма 1'!AB$7),2),"")</f>
        <v/>
      </c>
      <c r="J349" s="53" t="str">
        <f>IF(ISNUMBER('Форма 1'!AC349),ROUND('Форма 1'!$I349*VLOOKUP('Форма 1'!$G349,'Предельники 2022'!$B$4:$X$28,'Форма 1'!AC$7),2),"")</f>
        <v/>
      </c>
      <c r="K349" s="53" t="str">
        <f>IF(ISNUMBER('Форма 1'!AD349),ROUND('Форма 1'!$I349*VLOOKUP('Форма 1'!$G349,'Предельники 2022'!$B$4:$X$28,'Форма 1'!AD$7),2),"")</f>
        <v/>
      </c>
      <c r="L349" s="54" t="str">
        <f>IF(ISBLANK('Форма 1'!AE349),"",'Форма 1'!AE349)</f>
        <v/>
      </c>
      <c r="M349" s="55" t="str">
        <f>IF(ISBLANK('Форма 1'!AF349),"",'Форма 1'!AF349)</f>
        <v/>
      </c>
      <c r="N349" s="53" t="str">
        <f>IF(ISNUMBER('Форма 1'!AG349),ROUND('Форма 1'!$I349*VLOOKUP('Форма 1'!$G349,'Предельники 2022'!$B$4:$X$28,'Форма 1'!AG$7),2),"")</f>
        <v/>
      </c>
      <c r="O349" s="53" t="str">
        <f>IF(ISNUMBER('Форма 1'!$AH349),ROUND('Форма 1'!$I349*VLOOKUP('Форма 1'!$G349,'Предельники 2022'!$B$4:$X$28,'Форма 1'!$AH$7,0),2),"")</f>
        <v/>
      </c>
      <c r="P349" s="53" t="str">
        <f>IF(ISNUMBER('Форма 1'!$AI349),ROUND('Форма 1'!$I349*VLOOKUP('Форма 1'!$G349,'Предельники 2022'!$B$4:$X$28,'Форма 1'!$AI$7,0),2),"")</f>
        <v/>
      </c>
      <c r="Q349" s="53" t="str">
        <f>IF(ISNUMBER('Форма 1'!$AJ349),ROUND('Форма 1'!$I349*VLOOKUP('Форма 1'!$G349,'Предельники 2022'!$B$4:$X$28,'Форма 1'!$AJ$7,0),2),"")</f>
        <v/>
      </c>
      <c r="R349" s="53">
        <f>IF(ISNUMBER('Форма 1'!AK349),ROUND('Форма 1'!$I349*VLOOKUP('Форма 1'!$G349,'Предельники 2022'!$B$4:$X$28,'Форма 1'!AK$7),2),"")</f>
        <v>1956795.3</v>
      </c>
      <c r="S349" s="55" t="str">
        <f t="shared" si="40"/>
        <v/>
      </c>
      <c r="T349" s="55" t="str">
        <f>IF(ISNUMBER('Форма 1'!AL349),INDEX('Предельники 2022'!$C$4:$X$28,MATCH('Форма 1'!$H349,'Предельники 2022'!$B$4:$B$28,0),MATCH(T$5,'Предельники 2022'!$C$3:$X$3,0)),"")</f>
        <v/>
      </c>
      <c r="U349" s="55" t="str">
        <f>IF(ISNUMBER('Форма 1'!AM349),INDEX('Предельники 2022'!$C$4:$X$28,MATCH('Форма 1'!$H349,'Предельники 2022'!$B$4:$B$28,0),MATCH(U$5,'Предельники 2022'!$C$3:$X$3,0)),"")</f>
        <v/>
      </c>
      <c r="V349" s="55" t="str">
        <f>IF(ISNUMBER('Форма 1'!AN349),INDEX('Предельники 2022'!$C$4:$X$28,MATCH('Форма 1'!$H349,'Предельники 2022'!$B$4:$B$28,0),MATCH(V$5,'Предельники 2022'!$C$3:$X$3,0)),"")</f>
        <v/>
      </c>
      <c r="W349" s="55" t="str">
        <f>IF(ISNUMBER('Форма 1'!AO349),INDEX('Предельники 2022'!$C$4:$X$28,MATCH('Форма 1'!$H349,'Предельники 2022'!$B$4:$B$28,0),MATCH(W$5,'Предельники 2022'!$C$3:$X$3,0)),"")</f>
        <v/>
      </c>
      <c r="X349" s="53" t="str">
        <f>IF(ISNUMBER('Форма 1'!AP349),ROUND('Форма 1'!$I349*VLOOKUP('Форма 1'!$G349,'Предельники 2022'!$B$4:$X$28,'Форма 1'!AP$7),2),"")</f>
        <v/>
      </c>
      <c r="Y349" s="53" t="str">
        <f>IF(ISNUMBER('Форма 1'!AQ349),ROUND('Форма 1'!$I349*VLOOKUP('Форма 1'!$G349,'Предельники 2022'!$B$4:$X$28,'Форма 1'!AQ$7),2),"")</f>
        <v/>
      </c>
      <c r="Z349" s="53" t="str">
        <f>IF(ISNUMBER('Форма 1'!AR349),ROUND('Форма 1'!$I349*VLOOKUP('Форма 1'!$G349,'Предельники 2022'!$B$4:$X$28,'Форма 1'!AR$7),2),"")</f>
        <v/>
      </c>
      <c r="AA349" s="55"/>
    </row>
    <row r="350" spans="1:27" x14ac:dyDescent="0.25">
      <c r="A350" s="52">
        <f t="shared" si="41"/>
        <v>93</v>
      </c>
      <c r="B350" s="94" t="str">
        <f>IF(ISBLANK('Форма 1'!B350),"",'Форма 1'!B350)</f>
        <v>город Пермь</v>
      </c>
      <c r="C350" s="161" t="str">
        <f>IF(ISBLANK('Форма 1'!C350),"",'Форма 1'!C350)</f>
        <v>г. Пермь, ул. Куфонина, д. 14</v>
      </c>
      <c r="D350" s="51">
        <f>IF(ISBLANK(C350),"Введите адрес",IF(C350='Форма 1'!C350,SUM(E350:K350,M350:S350,X350:AA350),"Ошибка в адресе!"))</f>
        <v>8335526.7599999998</v>
      </c>
      <c r="E350" s="53" t="str">
        <f>IF(ISNUMBER('Форма 1'!X350),ROUND('Форма 1'!$I350*VLOOKUP('Форма 1'!$G350,'Предельники 2022'!$B$4:$X$28,'Форма 1'!X$7),2),"")</f>
        <v/>
      </c>
      <c r="F350" s="53" t="str">
        <f>IF(ISNUMBER('Форма 1'!Y350),ROUND('Форма 1'!$I350*VLOOKUP('Форма 1'!$G350,'Предельники 2022'!$B$4:$X$28,'Форма 1'!Y$7),2),"")</f>
        <v/>
      </c>
      <c r="G350" s="53" t="str">
        <f>IF(ISNUMBER('Форма 1'!Z350),ROUND('Форма 1'!$I350*VLOOKUP('Форма 1'!$G350,'Предельники 2022'!$B$4:$X$28,'Форма 1'!Z$7),2),"")</f>
        <v/>
      </c>
      <c r="H350" s="53" t="str">
        <f>IF(ISNUMBER('Форма 1'!AA350),ROUND('Форма 1'!$I350*VLOOKUP('Форма 1'!$G350,'Предельники 2022'!$B$4:$X$28,'Форма 1'!AA$7),2),"")</f>
        <v/>
      </c>
      <c r="I350" s="53" t="str">
        <f>IF(ISNUMBER('Форма 1'!AB350),ROUND('Форма 1'!$I350*VLOOKUP('Форма 1'!$G350,'Предельники 2022'!$B$4:$X$28,'Форма 1'!AB$7),2),"")</f>
        <v/>
      </c>
      <c r="J350" s="53" t="str">
        <f>IF(ISNUMBER('Форма 1'!AC350),ROUND('Форма 1'!$I350*VLOOKUP('Форма 1'!$G350,'Предельники 2022'!$B$4:$X$28,'Форма 1'!AC$7),2),"")</f>
        <v/>
      </c>
      <c r="K350" s="53" t="str">
        <f>IF(ISNUMBER('Форма 1'!AD350),ROUND('Форма 1'!$I350*VLOOKUP('Форма 1'!$G350,'Предельники 2022'!$B$4:$X$28,'Форма 1'!AD$7),2),"")</f>
        <v/>
      </c>
      <c r="L350" s="54">
        <f>IF(ISBLANK('Форма 1'!AE350),"",'Форма 1'!AE350)</f>
        <v>3</v>
      </c>
      <c r="M350" s="55">
        <f>IF(ISBLANK('Форма 1'!AF350),"",'Форма 1'!AF350)</f>
        <v>8335526.7599999998</v>
      </c>
      <c r="N350" s="53" t="str">
        <f>IF(ISNUMBER('Форма 1'!AG350),ROUND('Форма 1'!$I350*VLOOKUP('Форма 1'!$G350,'Предельники 2022'!$B$4:$X$28,'Форма 1'!AG$7),2),"")</f>
        <v/>
      </c>
      <c r="O350" s="53" t="str">
        <f>IF(ISNUMBER('Форма 1'!$AH350),ROUND('Форма 1'!$I350*VLOOKUP('Форма 1'!$G350,'Предельники 2022'!$B$4:$X$28,'Форма 1'!$AH$7,0),2),"")</f>
        <v/>
      </c>
      <c r="P350" s="53" t="str">
        <f>IF(ISNUMBER('Форма 1'!$AI350),ROUND('Форма 1'!$I350*VLOOKUP('Форма 1'!$G350,'Предельники 2022'!$B$4:$X$28,'Форма 1'!$AI$7,0),2),"")</f>
        <v/>
      </c>
      <c r="Q350" s="53" t="str">
        <f>IF(ISNUMBER('Форма 1'!$AJ350),ROUND('Форма 1'!$I350*VLOOKUP('Форма 1'!$G350,'Предельники 2022'!$B$4:$X$28,'Форма 1'!$AJ$7,0),2),"")</f>
        <v/>
      </c>
      <c r="R350" s="53" t="str">
        <f>IF(ISNUMBER('Форма 1'!AK350),ROUND('Форма 1'!$I350*VLOOKUP('Форма 1'!$G350,'Предельники 2022'!$B$4:$X$28,'Форма 1'!AK$7),2),"")</f>
        <v/>
      </c>
      <c r="S350" s="55" t="str">
        <f t="shared" si="40"/>
        <v/>
      </c>
      <c r="T350" s="55" t="str">
        <f>IF(ISNUMBER('Форма 1'!AL350),INDEX('Предельники 2022'!$C$4:$X$28,MATCH('Форма 1'!$H350,'Предельники 2022'!$B$4:$B$28,0),MATCH(T$5,'Предельники 2022'!$C$3:$X$3,0)),"")</f>
        <v/>
      </c>
      <c r="U350" s="55" t="str">
        <f>IF(ISNUMBER('Форма 1'!AM350),INDEX('Предельники 2022'!$C$4:$X$28,MATCH('Форма 1'!$H350,'Предельники 2022'!$B$4:$B$28,0),MATCH(U$5,'Предельники 2022'!$C$3:$X$3,0)),"")</f>
        <v/>
      </c>
      <c r="V350" s="55" t="str">
        <f>IF(ISNUMBER('Форма 1'!AN350),INDEX('Предельники 2022'!$C$4:$X$28,MATCH('Форма 1'!$H350,'Предельники 2022'!$B$4:$B$28,0),MATCH(V$5,'Предельники 2022'!$C$3:$X$3,0)),"")</f>
        <v/>
      </c>
      <c r="W350" s="55" t="str">
        <f>IF(ISNUMBER('Форма 1'!AO350),INDEX('Предельники 2022'!$C$4:$X$28,MATCH('Форма 1'!$H350,'Предельники 2022'!$B$4:$B$28,0),MATCH(W$5,'Предельники 2022'!$C$3:$X$3,0)),"")</f>
        <v/>
      </c>
      <c r="X350" s="53" t="str">
        <f>IF(ISNUMBER('Форма 1'!AP350),ROUND('Форма 1'!$I350*VLOOKUP('Форма 1'!$G350,'Предельники 2022'!$B$4:$X$28,'Форма 1'!AP$7),2),"")</f>
        <v/>
      </c>
      <c r="Y350" s="53" t="str">
        <f>IF(ISNUMBER('Форма 1'!AQ350),ROUND('Форма 1'!$I350*VLOOKUP('Форма 1'!$G350,'Предельники 2022'!$B$4:$X$28,'Форма 1'!AQ$7),2),"")</f>
        <v/>
      </c>
      <c r="Z350" s="53" t="str">
        <f>IF(ISNUMBER('Форма 1'!AR350),ROUND('Форма 1'!$I350*VLOOKUP('Форма 1'!$G350,'Предельники 2022'!$B$4:$X$28,'Форма 1'!AR$7),2),"")</f>
        <v/>
      </c>
      <c r="AA350" s="55"/>
    </row>
    <row r="351" spans="1:27" x14ac:dyDescent="0.25">
      <c r="A351" s="52">
        <f t="shared" si="41"/>
        <v>94</v>
      </c>
      <c r="B351" s="94" t="str">
        <f>IF(ISBLANK('Форма 1'!B351),"",'Форма 1'!B351)</f>
        <v>город Пермь</v>
      </c>
      <c r="C351" s="161" t="str">
        <f>IF(ISBLANK('Форма 1'!C351),"",'Форма 1'!C351)</f>
        <v>г. Пермь, ул. Куфонина, д. 32</v>
      </c>
      <c r="D351" s="51">
        <f>IF(ISBLANK(C351),"Введите адрес",IF(C351='Форма 1'!C351,SUM(E351:K351,M351:S351,X351:AA351),"Ошибка в адресе!"))</f>
        <v>45587346.659999996</v>
      </c>
      <c r="E351" s="53" t="str">
        <f>IF(ISNUMBER('Форма 1'!X351),ROUND('Форма 1'!$I351*VLOOKUP('Форма 1'!$G351,'Предельники 2022'!$B$4:$X$28,'Форма 1'!X$7),2),"")</f>
        <v/>
      </c>
      <c r="F351" s="53" t="str">
        <f>IF(ISNUMBER('Форма 1'!Y351),ROUND('Форма 1'!$I351*VLOOKUP('Форма 1'!$G351,'Предельники 2022'!$B$4:$X$28,'Форма 1'!Y$7),2),"")</f>
        <v/>
      </c>
      <c r="G351" s="53" t="str">
        <f>IF(ISNUMBER('Форма 1'!Z351),ROUND('Форма 1'!$I351*VLOOKUP('Форма 1'!$G351,'Предельники 2022'!$B$4:$X$28,'Форма 1'!Z$7),2),"")</f>
        <v/>
      </c>
      <c r="H351" s="53">
        <f>IF(ISNUMBER('Форма 1'!AA351),ROUND('Форма 1'!$I351*VLOOKUP('Форма 1'!$G351,'Предельники 2022'!$B$4:$X$28,'Форма 1'!AA$7),2),"")</f>
        <v>2186746.4</v>
      </c>
      <c r="I351" s="53">
        <f>IF(ISNUMBER('Форма 1'!AB351),ROUND('Форма 1'!$I351*VLOOKUP('Форма 1'!$G351,'Предельники 2022'!$B$4:$X$28,'Форма 1'!AB$7),2),"")</f>
        <v>7385830.5800000001</v>
      </c>
      <c r="J351" s="53" t="str">
        <f>IF(ISNUMBER('Форма 1'!AC351),ROUND('Форма 1'!$I351*VLOOKUP('Форма 1'!$G351,'Предельники 2022'!$B$4:$X$28,'Форма 1'!AC$7),2),"")</f>
        <v/>
      </c>
      <c r="K351" s="53" t="str">
        <f>IF(ISNUMBER('Форма 1'!AD351),ROUND('Форма 1'!$I351*VLOOKUP('Форма 1'!$G351,'Предельники 2022'!$B$4:$X$28,'Форма 1'!AD$7),2),"")</f>
        <v/>
      </c>
      <c r="L351" s="54" t="str">
        <f>IF(ISBLANK('Форма 1'!AE351),"",'Форма 1'!AE351)</f>
        <v/>
      </c>
      <c r="M351" s="55" t="str">
        <f>IF(ISBLANK('Форма 1'!AF351),"",'Форма 1'!AF351)</f>
        <v/>
      </c>
      <c r="N351" s="53">
        <f>IF(ISNUMBER('Форма 1'!AG351),ROUND('Форма 1'!$I351*VLOOKUP('Форма 1'!$G351,'Предельники 2022'!$B$4:$X$28,'Форма 1'!AG$7),2),"")</f>
        <v>13219114.68</v>
      </c>
      <c r="O351" s="53">
        <f>IF(ISNUMBER('Форма 1'!$AH351),ROUND('Форма 1'!$I351*VLOOKUP('Форма 1'!$G351,'Предельники 2022'!$B$4:$X$28,'Форма 1'!$AH$7,0),2),"")</f>
        <v>22795655</v>
      </c>
      <c r="P351" s="53" t="str">
        <f>IF(ISNUMBER('Форма 1'!$AI351),ROUND('Форма 1'!$I351*VLOOKUP('Форма 1'!$G351,'Предельники 2022'!$B$4:$X$28,'Форма 1'!$AI$7,0),2),"")</f>
        <v/>
      </c>
      <c r="Q351" s="53" t="str">
        <f>IF(ISNUMBER('Форма 1'!$AJ351),ROUND('Форма 1'!$I351*VLOOKUP('Форма 1'!$G351,'Предельники 2022'!$B$4:$X$28,'Форма 1'!$AJ$7,0),2),"")</f>
        <v/>
      </c>
      <c r="R351" s="53" t="str">
        <f>IF(ISNUMBER('Форма 1'!AK351),ROUND('Форма 1'!$I351*VLOOKUP('Форма 1'!$G351,'Предельники 2022'!$B$4:$X$28,'Форма 1'!AK$7),2),"")</f>
        <v/>
      </c>
      <c r="S351" s="55" t="str">
        <f t="shared" si="40"/>
        <v/>
      </c>
      <c r="T351" s="55" t="str">
        <f>IF(ISNUMBER('Форма 1'!AL351),INDEX('Предельники 2022'!$C$4:$X$28,MATCH('Форма 1'!$H351,'Предельники 2022'!$B$4:$B$28,0),MATCH(T$5,'Предельники 2022'!$C$3:$X$3,0)),"")</f>
        <v/>
      </c>
      <c r="U351" s="55" t="str">
        <f>IF(ISNUMBER('Форма 1'!AM351),INDEX('Предельники 2022'!$C$4:$X$28,MATCH('Форма 1'!$H351,'Предельники 2022'!$B$4:$B$28,0),MATCH(U$5,'Предельники 2022'!$C$3:$X$3,0)),"")</f>
        <v/>
      </c>
      <c r="V351" s="55" t="str">
        <f>IF(ISNUMBER('Форма 1'!AN351),INDEX('Предельники 2022'!$C$4:$X$28,MATCH('Форма 1'!$H351,'Предельники 2022'!$B$4:$B$28,0),MATCH(V$5,'Предельники 2022'!$C$3:$X$3,0)),"")</f>
        <v/>
      </c>
      <c r="W351" s="55" t="str">
        <f>IF(ISNUMBER('Форма 1'!AO351),INDEX('Предельники 2022'!$C$4:$X$28,MATCH('Форма 1'!$H351,'Предельники 2022'!$B$4:$B$28,0),MATCH(W$5,'Предельники 2022'!$C$3:$X$3,0)),"")</f>
        <v/>
      </c>
      <c r="X351" s="53" t="str">
        <f>IF(ISNUMBER('Форма 1'!AP351),ROUND('Форма 1'!$I351*VLOOKUP('Форма 1'!$G351,'Предельники 2022'!$B$4:$X$28,'Форма 1'!AP$7),2),"")</f>
        <v/>
      </c>
      <c r="Y351" s="53" t="str">
        <f>IF(ISNUMBER('Форма 1'!AQ351),ROUND('Форма 1'!$I351*VLOOKUP('Форма 1'!$G351,'Предельники 2022'!$B$4:$X$28,'Форма 1'!AQ$7),2),"")</f>
        <v/>
      </c>
      <c r="Z351" s="53" t="str">
        <f>IF(ISNUMBER('Форма 1'!AR351),ROUND('Форма 1'!$I351*VLOOKUP('Форма 1'!$G351,'Предельники 2022'!$B$4:$X$28,'Форма 1'!AR$7),2),"")</f>
        <v/>
      </c>
      <c r="AA351" s="55"/>
    </row>
    <row r="352" spans="1:27" x14ac:dyDescent="0.25">
      <c r="A352" s="52">
        <f t="shared" si="41"/>
        <v>95</v>
      </c>
      <c r="B352" s="94" t="str">
        <f>IF(ISBLANK('Форма 1'!B352),"",'Форма 1'!B352)</f>
        <v>город Пермь</v>
      </c>
      <c r="C352" s="161" t="str">
        <f>IF(ISBLANK('Форма 1'!C352),"",'Форма 1'!C352)</f>
        <v>г. Пермь, ул. Ласьвинская, д. 70А</v>
      </c>
      <c r="D352" s="51">
        <f>IF(ISBLANK(C352),"Введите адрес",IF(C352='Форма 1'!C352,SUM(E352:K352,M352:S352,X352:AA352),"Ошибка в адресе!"))</f>
        <v>5133741.42</v>
      </c>
      <c r="E352" s="53">
        <f>IF(ISNUMBER('Форма 1'!X352),ROUND('Форма 1'!$I352*VLOOKUP('Форма 1'!$G352,'Предельники 2022'!$B$4:$X$28,'Форма 1'!X$7),2),"")</f>
        <v>1568027.1</v>
      </c>
      <c r="F352" s="53" t="str">
        <f>IF(ISNUMBER('Форма 1'!Y352),ROUND('Форма 1'!$I352*VLOOKUP('Форма 1'!$G352,'Предельники 2022'!$B$4:$X$28,'Форма 1'!Y$7),2),"")</f>
        <v/>
      </c>
      <c r="G352" s="53" t="str">
        <f>IF(ISNUMBER('Форма 1'!Z352),ROUND('Форма 1'!$I352*VLOOKUP('Форма 1'!$G352,'Предельники 2022'!$B$4:$X$28,'Форма 1'!Z$7),2),"")</f>
        <v/>
      </c>
      <c r="H352" s="53">
        <f>IF(ISNUMBER('Форма 1'!AA352),ROUND('Форма 1'!$I352*VLOOKUP('Форма 1'!$G352,'Предельники 2022'!$B$4:$X$28,'Форма 1'!AA$7),2),"")</f>
        <v>981054.27</v>
      </c>
      <c r="I352" s="53">
        <f>IF(ISNUMBER('Форма 1'!AB352),ROUND('Форма 1'!$I352*VLOOKUP('Форма 1'!$G352,'Предельники 2022'!$B$4:$X$28,'Форма 1'!AB$7),2),"")</f>
        <v>2584660.0499999998</v>
      </c>
      <c r="J352" s="53" t="str">
        <f>IF(ISNUMBER('Форма 1'!AC352),ROUND('Форма 1'!$I352*VLOOKUP('Форма 1'!$G352,'Предельники 2022'!$B$4:$X$28,'Форма 1'!AC$7),2),"")</f>
        <v/>
      </c>
      <c r="K352" s="53" t="str">
        <f>IF(ISNUMBER('Форма 1'!AD352),ROUND('Форма 1'!$I352*VLOOKUP('Форма 1'!$G352,'Предельники 2022'!$B$4:$X$28,'Форма 1'!AD$7),2),"")</f>
        <v/>
      </c>
      <c r="L352" s="54" t="str">
        <f>IF(ISBLANK('Форма 1'!AE352),"",'Форма 1'!AE352)</f>
        <v/>
      </c>
      <c r="M352" s="55" t="str">
        <f>IF(ISBLANK('Форма 1'!AF352),"",'Форма 1'!AF352)</f>
        <v/>
      </c>
      <c r="N352" s="53" t="str">
        <f>IF(ISNUMBER('Форма 1'!AG352),ROUND('Форма 1'!$I352*VLOOKUP('Форма 1'!$G352,'Предельники 2022'!$B$4:$X$28,'Форма 1'!AG$7),2),"")</f>
        <v/>
      </c>
      <c r="O352" s="53" t="str">
        <f>IF(ISNUMBER('Форма 1'!$AH352),ROUND('Форма 1'!$I352*VLOOKUP('Форма 1'!$G352,'Предельники 2022'!$B$4:$X$28,'Форма 1'!$AH$7,0),2),"")</f>
        <v/>
      </c>
      <c r="P352" s="53" t="str">
        <f>IF(ISNUMBER('Форма 1'!$AI352),ROUND('Форма 1'!$I352*VLOOKUP('Форма 1'!$G352,'Предельники 2022'!$B$4:$X$28,'Форма 1'!$AI$7,0),2),"")</f>
        <v/>
      </c>
      <c r="Q352" s="53" t="str">
        <f>IF(ISNUMBER('Форма 1'!$AJ352),ROUND('Форма 1'!$I352*VLOOKUP('Форма 1'!$G352,'Предельники 2022'!$B$4:$X$28,'Форма 1'!$AJ$7,0),2),"")</f>
        <v/>
      </c>
      <c r="R352" s="53" t="str">
        <f>IF(ISNUMBER('Форма 1'!AK352),ROUND('Форма 1'!$I352*VLOOKUP('Форма 1'!$G352,'Предельники 2022'!$B$4:$X$28,'Форма 1'!AK$7),2),"")</f>
        <v/>
      </c>
      <c r="S352" s="55" t="str">
        <f t="shared" si="40"/>
        <v/>
      </c>
      <c r="T352" s="55" t="str">
        <f>IF(ISNUMBER('Форма 1'!AL352),INDEX('Предельники 2022'!$C$4:$X$28,MATCH('Форма 1'!$H352,'Предельники 2022'!$B$4:$B$28,0),MATCH(T$5,'Предельники 2022'!$C$3:$X$3,0)),"")</f>
        <v/>
      </c>
      <c r="U352" s="55" t="str">
        <f>IF(ISNUMBER('Форма 1'!AM352),INDEX('Предельники 2022'!$C$4:$X$28,MATCH('Форма 1'!$H352,'Предельники 2022'!$B$4:$B$28,0),MATCH(U$5,'Предельники 2022'!$C$3:$X$3,0)),"")</f>
        <v/>
      </c>
      <c r="V352" s="55" t="str">
        <f>IF(ISNUMBER('Форма 1'!AN352),INDEX('Предельники 2022'!$C$4:$X$28,MATCH('Форма 1'!$H352,'Предельники 2022'!$B$4:$B$28,0),MATCH(V$5,'Предельники 2022'!$C$3:$X$3,0)),"")</f>
        <v/>
      </c>
      <c r="W352" s="55" t="str">
        <f>IF(ISNUMBER('Форма 1'!AO352),INDEX('Предельники 2022'!$C$4:$X$28,MATCH('Форма 1'!$H352,'Предельники 2022'!$B$4:$B$28,0),MATCH(W$5,'Предельники 2022'!$C$3:$X$3,0)),"")</f>
        <v/>
      </c>
      <c r="X352" s="53" t="str">
        <f>IF(ISNUMBER('Форма 1'!AP352),ROUND('Форма 1'!$I352*VLOOKUP('Форма 1'!$G352,'Предельники 2022'!$B$4:$X$28,'Форма 1'!AP$7),2),"")</f>
        <v/>
      </c>
      <c r="Y352" s="53" t="str">
        <f>IF(ISNUMBER('Форма 1'!AQ352),ROUND('Форма 1'!$I352*VLOOKUP('Форма 1'!$G352,'Предельники 2022'!$B$4:$X$28,'Форма 1'!AQ$7),2),"")</f>
        <v/>
      </c>
      <c r="Z352" s="53" t="str">
        <f>IF(ISNUMBER('Форма 1'!AR352),ROUND('Форма 1'!$I352*VLOOKUP('Форма 1'!$G352,'Предельники 2022'!$B$4:$X$28,'Форма 1'!AR$7),2),"")</f>
        <v/>
      </c>
      <c r="AA352" s="55"/>
    </row>
    <row r="353" spans="1:27" x14ac:dyDescent="0.25">
      <c r="A353" s="52">
        <f t="shared" si="41"/>
        <v>96</v>
      </c>
      <c r="B353" s="94" t="str">
        <f>IF(ISBLANK('Форма 1'!B353),"",'Форма 1'!B353)</f>
        <v>город Пермь</v>
      </c>
      <c r="C353" s="161" t="str">
        <f>IF(ISBLANK('Форма 1'!C353),"",'Форма 1'!C353)</f>
        <v>г. Пермь, ул. Ласьвинская, д. 72А</v>
      </c>
      <c r="D353" s="51">
        <f>IF(ISBLANK(C353),"Введите адрес",IF(C353='Форма 1'!C353,SUM(E353:K353,M353:S353,X353:AA353),"Ошибка в адресе!"))</f>
        <v>6566670.5999999996</v>
      </c>
      <c r="E353" s="53">
        <f>IF(ISNUMBER('Форма 1'!X353),ROUND('Форма 1'!$I353*VLOOKUP('Форма 1'!$G353,'Предельники 2022'!$B$4:$X$28,'Форма 1'!X$7),2),"")</f>
        <v>2005694.6</v>
      </c>
      <c r="F353" s="53" t="str">
        <f>IF(ISNUMBER('Форма 1'!Y353),ROUND('Форма 1'!$I353*VLOOKUP('Форма 1'!$G353,'Предельники 2022'!$B$4:$X$28,'Форма 1'!Y$7),2),"")</f>
        <v/>
      </c>
      <c r="G353" s="53" t="str">
        <f>IF(ISNUMBER('Форма 1'!Z353),ROUND('Форма 1'!$I353*VLOOKUP('Форма 1'!$G353,'Предельники 2022'!$B$4:$X$28,'Форма 1'!Z$7),2),"")</f>
        <v/>
      </c>
      <c r="H353" s="53">
        <f>IF(ISNUMBER('Форма 1'!AA353),ROUND('Форма 1'!$I353*VLOOKUP('Форма 1'!$G353,'Предельники 2022'!$B$4:$X$28,'Форма 1'!AA$7),2),"")</f>
        <v>1254886</v>
      </c>
      <c r="I353" s="53">
        <f>IF(ISNUMBER('Форма 1'!AB353),ROUND('Форма 1'!$I353*VLOOKUP('Форма 1'!$G353,'Предельники 2022'!$B$4:$X$28,'Форма 1'!AB$7),2),"")</f>
        <v>3306090</v>
      </c>
      <c r="J353" s="53" t="str">
        <f>IF(ISNUMBER('Форма 1'!AC353),ROUND('Форма 1'!$I353*VLOOKUP('Форма 1'!$G353,'Предельники 2022'!$B$4:$X$28,'Форма 1'!AC$7),2),"")</f>
        <v/>
      </c>
      <c r="K353" s="53" t="str">
        <f>IF(ISNUMBER('Форма 1'!AD353),ROUND('Форма 1'!$I353*VLOOKUP('Форма 1'!$G353,'Предельники 2022'!$B$4:$X$28,'Форма 1'!AD$7),2),"")</f>
        <v/>
      </c>
      <c r="L353" s="54" t="str">
        <f>IF(ISBLANK('Форма 1'!AE353),"",'Форма 1'!AE353)</f>
        <v/>
      </c>
      <c r="M353" s="55" t="str">
        <f>IF(ISBLANK('Форма 1'!AF353),"",'Форма 1'!AF353)</f>
        <v/>
      </c>
      <c r="N353" s="53" t="str">
        <f>IF(ISNUMBER('Форма 1'!AG353),ROUND('Форма 1'!$I353*VLOOKUP('Форма 1'!$G353,'Предельники 2022'!$B$4:$X$28,'Форма 1'!AG$7),2),"")</f>
        <v/>
      </c>
      <c r="O353" s="53" t="str">
        <f>IF(ISNUMBER('Форма 1'!$AH353),ROUND('Форма 1'!$I353*VLOOKUP('Форма 1'!$G353,'Предельники 2022'!$B$4:$X$28,'Форма 1'!$AH$7,0),2),"")</f>
        <v/>
      </c>
      <c r="P353" s="53" t="str">
        <f>IF(ISNUMBER('Форма 1'!$AI353),ROUND('Форма 1'!$I353*VLOOKUP('Форма 1'!$G353,'Предельники 2022'!$B$4:$X$28,'Форма 1'!$AI$7,0),2),"")</f>
        <v/>
      </c>
      <c r="Q353" s="53" t="str">
        <f>IF(ISNUMBER('Форма 1'!$AJ353),ROUND('Форма 1'!$I353*VLOOKUP('Форма 1'!$G353,'Предельники 2022'!$B$4:$X$28,'Форма 1'!$AJ$7,0),2),"")</f>
        <v/>
      </c>
      <c r="R353" s="53" t="str">
        <f>IF(ISNUMBER('Форма 1'!AK353),ROUND('Форма 1'!$I353*VLOOKUP('Форма 1'!$G353,'Предельники 2022'!$B$4:$X$28,'Форма 1'!AK$7),2),"")</f>
        <v/>
      </c>
      <c r="S353" s="55" t="str">
        <f t="shared" si="40"/>
        <v/>
      </c>
      <c r="T353" s="55" t="str">
        <f>IF(ISNUMBER('Форма 1'!AL353),INDEX('Предельники 2022'!$C$4:$X$28,MATCH('Форма 1'!$H353,'Предельники 2022'!$B$4:$B$28,0),MATCH(T$5,'Предельники 2022'!$C$3:$X$3,0)),"")</f>
        <v/>
      </c>
      <c r="U353" s="55" t="str">
        <f>IF(ISNUMBER('Форма 1'!AM353),INDEX('Предельники 2022'!$C$4:$X$28,MATCH('Форма 1'!$H353,'Предельники 2022'!$B$4:$B$28,0),MATCH(U$5,'Предельники 2022'!$C$3:$X$3,0)),"")</f>
        <v/>
      </c>
      <c r="V353" s="55" t="str">
        <f>IF(ISNUMBER('Форма 1'!AN353),INDEX('Предельники 2022'!$C$4:$X$28,MATCH('Форма 1'!$H353,'Предельники 2022'!$B$4:$B$28,0),MATCH(V$5,'Предельники 2022'!$C$3:$X$3,0)),"")</f>
        <v/>
      </c>
      <c r="W353" s="55" t="str">
        <f>IF(ISNUMBER('Форма 1'!AO353),INDEX('Предельники 2022'!$C$4:$X$28,MATCH('Форма 1'!$H353,'Предельники 2022'!$B$4:$B$28,0),MATCH(W$5,'Предельники 2022'!$C$3:$X$3,0)),"")</f>
        <v/>
      </c>
      <c r="X353" s="53" t="str">
        <f>IF(ISNUMBER('Форма 1'!AP353),ROUND('Форма 1'!$I353*VLOOKUP('Форма 1'!$G353,'Предельники 2022'!$B$4:$X$28,'Форма 1'!AP$7),2),"")</f>
        <v/>
      </c>
      <c r="Y353" s="53" t="str">
        <f>IF(ISNUMBER('Форма 1'!AQ353),ROUND('Форма 1'!$I353*VLOOKUP('Форма 1'!$G353,'Предельники 2022'!$B$4:$X$28,'Форма 1'!AQ$7),2),"")</f>
        <v/>
      </c>
      <c r="Z353" s="53" t="str">
        <f>IF(ISNUMBER('Форма 1'!AR353),ROUND('Форма 1'!$I353*VLOOKUP('Форма 1'!$G353,'Предельники 2022'!$B$4:$X$28,'Форма 1'!AR$7),2),"")</f>
        <v/>
      </c>
      <c r="AA353" s="55"/>
    </row>
    <row r="354" spans="1:27" x14ac:dyDescent="0.25">
      <c r="A354" s="52">
        <f t="shared" si="41"/>
        <v>97</v>
      </c>
      <c r="B354" s="94" t="str">
        <f>IF(ISBLANK('Форма 1'!B354),"",'Форма 1'!B354)</f>
        <v>город Пермь</v>
      </c>
      <c r="C354" s="161" t="str">
        <f>IF(ISBLANK('Форма 1'!C354),"",'Форма 1'!C354)</f>
        <v>г. Пермь, ул. Ласьвинская, д. 74</v>
      </c>
      <c r="D354" s="51">
        <f>IF(ISBLANK(C354),"Введите адрес",IF(C354='Форма 1'!C354,SUM(E354:K354,M354:S354,X354:AA354),"Ошибка в адресе!"))</f>
        <v>6566670.5999999996</v>
      </c>
      <c r="E354" s="53">
        <f>IF(ISNUMBER('Форма 1'!X354),ROUND('Форма 1'!$I354*VLOOKUP('Форма 1'!$G354,'Предельники 2022'!$B$4:$X$28,'Форма 1'!X$7),2),"")</f>
        <v>2005694.6</v>
      </c>
      <c r="F354" s="53" t="str">
        <f>IF(ISNUMBER('Форма 1'!Y354),ROUND('Форма 1'!$I354*VLOOKUP('Форма 1'!$G354,'Предельники 2022'!$B$4:$X$28,'Форма 1'!Y$7),2),"")</f>
        <v/>
      </c>
      <c r="G354" s="53" t="str">
        <f>IF(ISNUMBER('Форма 1'!Z354),ROUND('Форма 1'!$I354*VLOOKUP('Форма 1'!$G354,'Предельники 2022'!$B$4:$X$28,'Форма 1'!Z$7),2),"")</f>
        <v/>
      </c>
      <c r="H354" s="53">
        <f>IF(ISNUMBER('Форма 1'!AA354),ROUND('Форма 1'!$I354*VLOOKUP('Форма 1'!$G354,'Предельники 2022'!$B$4:$X$28,'Форма 1'!AA$7),2),"")</f>
        <v>1254886</v>
      </c>
      <c r="I354" s="53">
        <f>IF(ISNUMBER('Форма 1'!AB354),ROUND('Форма 1'!$I354*VLOOKUP('Форма 1'!$G354,'Предельники 2022'!$B$4:$X$28,'Форма 1'!AB$7),2),"")</f>
        <v>3306090</v>
      </c>
      <c r="J354" s="53" t="str">
        <f>IF(ISNUMBER('Форма 1'!AC354),ROUND('Форма 1'!$I354*VLOOKUP('Форма 1'!$G354,'Предельники 2022'!$B$4:$X$28,'Форма 1'!AC$7),2),"")</f>
        <v/>
      </c>
      <c r="K354" s="53" t="str">
        <f>IF(ISNUMBER('Форма 1'!AD354),ROUND('Форма 1'!$I354*VLOOKUP('Форма 1'!$G354,'Предельники 2022'!$B$4:$X$28,'Форма 1'!AD$7),2),"")</f>
        <v/>
      </c>
      <c r="L354" s="54" t="str">
        <f>IF(ISBLANK('Форма 1'!AE354),"",'Форма 1'!AE354)</f>
        <v/>
      </c>
      <c r="M354" s="55" t="str">
        <f>IF(ISBLANK('Форма 1'!AF354),"",'Форма 1'!AF354)</f>
        <v/>
      </c>
      <c r="N354" s="53" t="str">
        <f>IF(ISNUMBER('Форма 1'!AG354),ROUND('Форма 1'!$I354*VLOOKUP('Форма 1'!$G354,'Предельники 2022'!$B$4:$X$28,'Форма 1'!AG$7),2),"")</f>
        <v/>
      </c>
      <c r="O354" s="53" t="str">
        <f>IF(ISNUMBER('Форма 1'!$AH354),ROUND('Форма 1'!$I354*VLOOKUP('Форма 1'!$G354,'Предельники 2022'!$B$4:$X$28,'Форма 1'!$AH$7,0),2),"")</f>
        <v/>
      </c>
      <c r="P354" s="53" t="str">
        <f>IF(ISNUMBER('Форма 1'!$AI354),ROUND('Форма 1'!$I354*VLOOKUP('Форма 1'!$G354,'Предельники 2022'!$B$4:$X$28,'Форма 1'!$AI$7,0),2),"")</f>
        <v/>
      </c>
      <c r="Q354" s="53" t="str">
        <f>IF(ISNUMBER('Форма 1'!$AJ354),ROUND('Форма 1'!$I354*VLOOKUP('Форма 1'!$G354,'Предельники 2022'!$B$4:$X$28,'Форма 1'!$AJ$7,0),2),"")</f>
        <v/>
      </c>
      <c r="R354" s="53" t="str">
        <f>IF(ISNUMBER('Форма 1'!AK354),ROUND('Форма 1'!$I354*VLOOKUP('Форма 1'!$G354,'Предельники 2022'!$B$4:$X$28,'Форма 1'!AK$7),2),"")</f>
        <v/>
      </c>
      <c r="S354" s="55" t="str">
        <f t="shared" si="40"/>
        <v/>
      </c>
      <c r="T354" s="55" t="str">
        <f>IF(ISNUMBER('Форма 1'!AL354),INDEX('Предельники 2022'!$C$4:$X$28,MATCH('Форма 1'!$H354,'Предельники 2022'!$B$4:$B$28,0),MATCH(T$5,'Предельники 2022'!$C$3:$X$3,0)),"")</f>
        <v/>
      </c>
      <c r="U354" s="55" t="str">
        <f>IF(ISNUMBER('Форма 1'!AM354),INDEX('Предельники 2022'!$C$4:$X$28,MATCH('Форма 1'!$H354,'Предельники 2022'!$B$4:$B$28,0),MATCH(U$5,'Предельники 2022'!$C$3:$X$3,0)),"")</f>
        <v/>
      </c>
      <c r="V354" s="55" t="str">
        <f>IF(ISNUMBER('Форма 1'!AN354),INDEX('Предельники 2022'!$C$4:$X$28,MATCH('Форма 1'!$H354,'Предельники 2022'!$B$4:$B$28,0),MATCH(V$5,'Предельники 2022'!$C$3:$X$3,0)),"")</f>
        <v/>
      </c>
      <c r="W354" s="55" t="str">
        <f>IF(ISNUMBER('Форма 1'!AO354),INDEX('Предельники 2022'!$C$4:$X$28,MATCH('Форма 1'!$H354,'Предельники 2022'!$B$4:$B$28,0),MATCH(W$5,'Предельники 2022'!$C$3:$X$3,0)),"")</f>
        <v/>
      </c>
      <c r="X354" s="53" t="str">
        <f>IF(ISNUMBER('Форма 1'!AP354),ROUND('Форма 1'!$I354*VLOOKUP('Форма 1'!$G354,'Предельники 2022'!$B$4:$X$28,'Форма 1'!AP$7),2),"")</f>
        <v/>
      </c>
      <c r="Y354" s="53" t="str">
        <f>IF(ISNUMBER('Форма 1'!AQ354),ROUND('Форма 1'!$I354*VLOOKUP('Форма 1'!$G354,'Предельники 2022'!$B$4:$X$28,'Форма 1'!AQ$7),2),"")</f>
        <v/>
      </c>
      <c r="Z354" s="53" t="str">
        <f>IF(ISNUMBER('Форма 1'!AR354),ROUND('Форма 1'!$I354*VLOOKUP('Форма 1'!$G354,'Предельники 2022'!$B$4:$X$28,'Форма 1'!AR$7),2),"")</f>
        <v/>
      </c>
      <c r="AA354" s="55"/>
    </row>
    <row r="355" spans="1:27" x14ac:dyDescent="0.25">
      <c r="A355" s="52">
        <f t="shared" si="41"/>
        <v>98</v>
      </c>
      <c r="B355" s="94" t="str">
        <f>IF(ISBLANK('Форма 1'!B355),"",'Форма 1'!B355)</f>
        <v>город Пермь</v>
      </c>
      <c r="C355" s="161" t="str">
        <f>IF(ISBLANK('Форма 1'!C355),"",'Форма 1'!C355)</f>
        <v>г. Пермь, ул. Лебедева, д. 33</v>
      </c>
      <c r="D355" s="51">
        <f>IF(ISBLANK(C355),"Введите адрес",IF(C355='Форма 1'!C355,SUM(E355:K355,M355:S355,X355:AA355),"Ошибка в адресе!"))</f>
        <v>12683252.9</v>
      </c>
      <c r="E355" s="53" t="str">
        <f>IF(ISNUMBER('Форма 1'!X355),ROUND('Форма 1'!$I355*VLOOKUP('Форма 1'!$G355,'Предельники 2022'!$B$4:$X$28,'Форма 1'!X$7),2),"")</f>
        <v/>
      </c>
      <c r="F355" s="53">
        <f>IF(ISNUMBER('Форма 1'!Y355),ROUND('Форма 1'!$I355*VLOOKUP('Форма 1'!$G355,'Предельники 2022'!$B$4:$X$28,'Форма 1'!Y$7),2),"")</f>
        <v>9434822.4800000004</v>
      </c>
      <c r="G355" s="53" t="str">
        <f>IF(ISNUMBER('Форма 1'!Z355),ROUND('Форма 1'!$I355*VLOOKUP('Форма 1'!$G355,'Предельники 2022'!$B$4:$X$28,'Форма 1'!Z$7),2),"")</f>
        <v/>
      </c>
      <c r="H355" s="53" t="str">
        <f>IF(ISNUMBER('Форма 1'!AA355),ROUND('Форма 1'!$I355*VLOOKUP('Форма 1'!$G355,'Предельники 2022'!$B$4:$X$28,'Форма 1'!AA$7),2),"")</f>
        <v/>
      </c>
      <c r="I355" s="53">
        <f>IF(ISNUMBER('Форма 1'!AB355),ROUND('Форма 1'!$I355*VLOOKUP('Форма 1'!$G355,'Предельники 2022'!$B$4:$X$28,'Форма 1'!AB$7),2),"")</f>
        <v>3248430.42</v>
      </c>
      <c r="J355" s="53" t="str">
        <f>IF(ISNUMBER('Форма 1'!AC355),ROUND('Форма 1'!$I355*VLOOKUP('Форма 1'!$G355,'Предельники 2022'!$B$4:$X$28,'Форма 1'!AC$7),2),"")</f>
        <v/>
      </c>
      <c r="K355" s="53" t="str">
        <f>IF(ISNUMBER('Форма 1'!AD355),ROUND('Форма 1'!$I355*VLOOKUP('Форма 1'!$G355,'Предельники 2022'!$B$4:$X$28,'Форма 1'!AD$7),2),"")</f>
        <v/>
      </c>
      <c r="L355" s="54" t="str">
        <f>IF(ISBLANK('Форма 1'!AE355),"",'Форма 1'!AE355)</f>
        <v/>
      </c>
      <c r="M355" s="55" t="str">
        <f>IF(ISBLANK('Форма 1'!AF355),"",'Форма 1'!AF355)</f>
        <v/>
      </c>
      <c r="N355" s="53" t="str">
        <f>IF(ISNUMBER('Форма 1'!AG355),ROUND('Форма 1'!$I355*VLOOKUP('Форма 1'!$G355,'Предельники 2022'!$B$4:$X$28,'Форма 1'!AG$7),2),"")</f>
        <v/>
      </c>
      <c r="O355" s="53" t="str">
        <f>IF(ISNUMBER('Форма 1'!$AH355),ROUND('Форма 1'!$I355*VLOOKUP('Форма 1'!$G355,'Предельники 2022'!$B$4:$X$28,'Форма 1'!$AH$7,0),2),"")</f>
        <v/>
      </c>
      <c r="P355" s="53" t="str">
        <f>IF(ISNUMBER('Форма 1'!$AI355),ROUND('Форма 1'!$I355*VLOOKUP('Форма 1'!$G355,'Предельники 2022'!$B$4:$X$28,'Форма 1'!$AI$7,0),2),"")</f>
        <v/>
      </c>
      <c r="Q355" s="53" t="str">
        <f>IF(ISNUMBER('Форма 1'!$AJ355),ROUND('Форма 1'!$I355*VLOOKUP('Форма 1'!$G355,'Предельники 2022'!$B$4:$X$28,'Форма 1'!$AJ$7,0),2),"")</f>
        <v/>
      </c>
      <c r="R355" s="53" t="str">
        <f>IF(ISNUMBER('Форма 1'!AK355),ROUND('Форма 1'!$I355*VLOOKUP('Форма 1'!$G355,'Предельники 2022'!$B$4:$X$28,'Форма 1'!AK$7),2),"")</f>
        <v/>
      </c>
      <c r="S355" s="55" t="str">
        <f t="shared" si="40"/>
        <v/>
      </c>
      <c r="T355" s="55" t="str">
        <f>IF(ISNUMBER('Форма 1'!AL355),INDEX('Предельники 2022'!$C$4:$X$28,MATCH('Форма 1'!$H355,'Предельники 2022'!$B$4:$B$28,0),MATCH(T$5,'Предельники 2022'!$C$3:$X$3,0)),"")</f>
        <v/>
      </c>
      <c r="U355" s="55" t="str">
        <f>IF(ISNUMBER('Форма 1'!AM355),INDEX('Предельники 2022'!$C$4:$X$28,MATCH('Форма 1'!$H355,'Предельники 2022'!$B$4:$B$28,0),MATCH(U$5,'Предельники 2022'!$C$3:$X$3,0)),"")</f>
        <v/>
      </c>
      <c r="V355" s="55" t="str">
        <f>IF(ISNUMBER('Форма 1'!AN355),INDEX('Предельники 2022'!$C$4:$X$28,MATCH('Форма 1'!$H355,'Предельники 2022'!$B$4:$B$28,0),MATCH(V$5,'Предельники 2022'!$C$3:$X$3,0)),"")</f>
        <v/>
      </c>
      <c r="W355" s="55" t="str">
        <f>IF(ISNUMBER('Форма 1'!AO355),INDEX('Предельники 2022'!$C$4:$X$28,MATCH('Форма 1'!$H355,'Предельники 2022'!$B$4:$B$28,0),MATCH(W$5,'Предельники 2022'!$C$3:$X$3,0)),"")</f>
        <v/>
      </c>
      <c r="X355" s="53" t="str">
        <f>IF(ISNUMBER('Форма 1'!AP355),ROUND('Форма 1'!$I355*VLOOKUP('Форма 1'!$G355,'Предельники 2022'!$B$4:$X$28,'Форма 1'!AP$7),2),"")</f>
        <v/>
      </c>
      <c r="Y355" s="53" t="str">
        <f>IF(ISNUMBER('Форма 1'!AQ355),ROUND('Форма 1'!$I355*VLOOKUP('Форма 1'!$G355,'Предельники 2022'!$B$4:$X$28,'Форма 1'!AQ$7),2),"")</f>
        <v/>
      </c>
      <c r="Z355" s="53" t="str">
        <f>IF(ISNUMBER('Форма 1'!AR355),ROUND('Форма 1'!$I355*VLOOKUP('Форма 1'!$G355,'Предельники 2022'!$B$4:$X$28,'Форма 1'!AR$7),2),"")</f>
        <v/>
      </c>
      <c r="AA355" s="55"/>
    </row>
    <row r="356" spans="1:27" x14ac:dyDescent="0.25">
      <c r="A356" s="52">
        <f t="shared" si="41"/>
        <v>99</v>
      </c>
      <c r="B356" s="94" t="str">
        <f>IF(ISBLANK('Форма 1'!B356),"",'Форма 1'!B356)</f>
        <v>город Пермь</v>
      </c>
      <c r="C356" s="161" t="str">
        <f>IF(ISBLANK('Форма 1'!C356),"",'Форма 1'!C356)</f>
        <v>г. Пермь, ул. Ленина, д. 78</v>
      </c>
      <c r="D356" s="51">
        <f>IF(ISBLANK(C356),"Введите адрес",IF(C356='Форма 1'!C356,SUM(E356:K356,M356:S356,X356:AA356),"Ошибка в адресе!"))</f>
        <v>2859486.22</v>
      </c>
      <c r="E356" s="53" t="str">
        <f>IF(ISNUMBER('Форма 1'!X356),ROUND('Форма 1'!$I356*VLOOKUP('Форма 1'!$G356,'Предельники 2022'!$B$4:$X$28,'Форма 1'!X$7),2),"")</f>
        <v/>
      </c>
      <c r="F356" s="53" t="str">
        <f>IF(ISNUMBER('Форма 1'!Y356),ROUND('Форма 1'!$I356*VLOOKUP('Форма 1'!$G356,'Предельники 2022'!$B$4:$X$28,'Форма 1'!Y$7),2),"")</f>
        <v/>
      </c>
      <c r="G356" s="53" t="str">
        <f>IF(ISNUMBER('Форма 1'!Z356),ROUND('Форма 1'!$I356*VLOOKUP('Форма 1'!$G356,'Предельники 2022'!$B$4:$X$28,'Форма 1'!Z$7),2),"")</f>
        <v/>
      </c>
      <c r="H356" s="53" t="str">
        <f>IF(ISNUMBER('Форма 1'!AA356),ROUND('Форма 1'!$I356*VLOOKUP('Форма 1'!$G356,'Предельники 2022'!$B$4:$X$28,'Форма 1'!AA$7),2),"")</f>
        <v/>
      </c>
      <c r="I356" s="53" t="str">
        <f>IF(ISNUMBER('Форма 1'!AB356),ROUND('Форма 1'!$I356*VLOOKUP('Форма 1'!$G356,'Предельники 2022'!$B$4:$X$28,'Форма 1'!AB$7),2),"")</f>
        <v/>
      </c>
      <c r="J356" s="53" t="str">
        <f>IF(ISNUMBER('Форма 1'!AC356),ROUND('Форма 1'!$I356*VLOOKUP('Форма 1'!$G356,'Предельники 2022'!$B$4:$X$28,'Форма 1'!AC$7),2),"")</f>
        <v/>
      </c>
      <c r="K356" s="53" t="str">
        <f>IF(ISNUMBER('Форма 1'!AD356),ROUND('Форма 1'!$I356*VLOOKUP('Форма 1'!$G356,'Предельники 2022'!$B$4:$X$28,'Форма 1'!AD$7),2),"")</f>
        <v/>
      </c>
      <c r="L356" s="54" t="str">
        <f>IF(ISBLANK('Форма 1'!AE356),"",'Форма 1'!AE356)</f>
        <v/>
      </c>
      <c r="M356" s="55" t="str">
        <f>IF(ISBLANK('Форма 1'!AF356),"",'Форма 1'!AF356)</f>
        <v/>
      </c>
      <c r="N356" s="53" t="str">
        <f>IF(ISNUMBER('Форма 1'!AG356),ROUND('Форма 1'!$I356*VLOOKUP('Форма 1'!$G356,'Предельники 2022'!$B$4:$X$28,'Форма 1'!AG$7),2),"")</f>
        <v/>
      </c>
      <c r="O356" s="53" t="str">
        <f>IF(ISNUMBER('Форма 1'!$AH356),ROUND('Форма 1'!$I356*VLOOKUP('Форма 1'!$G356,'Предельники 2022'!$B$4:$X$28,'Форма 1'!$AH$7,0),2),"")</f>
        <v/>
      </c>
      <c r="P356" s="53" t="str">
        <f>IF(ISNUMBER('Форма 1'!$AI356),ROUND('Форма 1'!$I356*VLOOKUP('Форма 1'!$G356,'Предельники 2022'!$B$4:$X$28,'Форма 1'!$AI$7,0),2),"")</f>
        <v/>
      </c>
      <c r="Q356" s="53" t="str">
        <f>IF(ISNUMBER('Форма 1'!$AJ356),ROUND('Форма 1'!$I356*VLOOKUP('Форма 1'!$G356,'Предельники 2022'!$B$4:$X$28,'Форма 1'!$AJ$7,0),2),"")</f>
        <v/>
      </c>
      <c r="R356" s="53">
        <f>IF(ISNUMBER('Форма 1'!AK356),ROUND('Форма 1'!$I356*VLOOKUP('Форма 1'!$G356,'Предельники 2022'!$B$4:$X$28,'Форма 1'!AK$7),2),"")</f>
        <v>2859486.22</v>
      </c>
      <c r="S356" s="55" t="str">
        <f t="shared" si="40"/>
        <v/>
      </c>
      <c r="T356" s="55" t="str">
        <f>IF(ISNUMBER('Форма 1'!AL356),INDEX('Предельники 2022'!$C$4:$X$28,MATCH('Форма 1'!$H356,'Предельники 2022'!$B$4:$B$28,0),MATCH(T$5,'Предельники 2022'!$C$3:$X$3,0)),"")</f>
        <v/>
      </c>
      <c r="U356" s="55" t="str">
        <f>IF(ISNUMBER('Форма 1'!AM356),INDEX('Предельники 2022'!$C$4:$X$28,MATCH('Форма 1'!$H356,'Предельники 2022'!$B$4:$B$28,0),MATCH(U$5,'Предельники 2022'!$C$3:$X$3,0)),"")</f>
        <v/>
      </c>
      <c r="V356" s="55" t="str">
        <f>IF(ISNUMBER('Форма 1'!AN356),INDEX('Предельники 2022'!$C$4:$X$28,MATCH('Форма 1'!$H356,'Предельники 2022'!$B$4:$B$28,0),MATCH(V$5,'Предельники 2022'!$C$3:$X$3,0)),"")</f>
        <v/>
      </c>
      <c r="W356" s="55" t="str">
        <f>IF(ISNUMBER('Форма 1'!AO356),INDEX('Предельники 2022'!$C$4:$X$28,MATCH('Форма 1'!$H356,'Предельники 2022'!$B$4:$B$28,0),MATCH(W$5,'Предельники 2022'!$C$3:$X$3,0)),"")</f>
        <v/>
      </c>
      <c r="X356" s="53" t="str">
        <f>IF(ISNUMBER('Форма 1'!AP356),ROUND('Форма 1'!$I356*VLOOKUP('Форма 1'!$G356,'Предельники 2022'!$B$4:$X$28,'Форма 1'!AP$7),2),"")</f>
        <v/>
      </c>
      <c r="Y356" s="53" t="str">
        <f>IF(ISNUMBER('Форма 1'!AQ356),ROUND('Форма 1'!$I356*VLOOKUP('Форма 1'!$G356,'Предельники 2022'!$B$4:$X$28,'Форма 1'!AQ$7),2),"")</f>
        <v/>
      </c>
      <c r="Z356" s="53" t="str">
        <f>IF(ISNUMBER('Форма 1'!AR356),ROUND('Форма 1'!$I356*VLOOKUP('Форма 1'!$G356,'Предельники 2022'!$B$4:$X$28,'Форма 1'!AR$7),2),"")</f>
        <v/>
      </c>
      <c r="AA356" s="55"/>
    </row>
    <row r="357" spans="1:27" x14ac:dyDescent="0.25">
      <c r="A357" s="52">
        <f t="shared" si="41"/>
        <v>100</v>
      </c>
      <c r="B357" s="94" t="str">
        <f>IF(ISBLANK('Форма 1'!B357),"",'Форма 1'!B357)</f>
        <v>город Пермь</v>
      </c>
      <c r="C357" s="161" t="str">
        <f>IF(ISBLANK('Форма 1'!C357),"",'Форма 1'!C357)</f>
        <v>г. Пермь, ул. Ленина, д. 90</v>
      </c>
      <c r="D357" s="51">
        <f>IF(ISBLANK(C357),"Введите адрес",IF(C357='Форма 1'!C357,SUM(E357:K357,M357:S357,X357:AA357),"Ошибка в адресе!"))</f>
        <v>9748238.3300000001</v>
      </c>
      <c r="E357" s="53" t="str">
        <f>IF(ISNUMBER('Форма 1'!X357),ROUND('Форма 1'!$I357*VLOOKUP('Форма 1'!$G357,'Предельники 2022'!$B$4:$X$28,'Форма 1'!X$7),2),"")</f>
        <v/>
      </c>
      <c r="F357" s="53">
        <f>IF(ISNUMBER('Форма 1'!Y357),ROUND('Форма 1'!$I357*VLOOKUP('Форма 1'!$G357,'Предельники 2022'!$B$4:$X$28,'Форма 1'!Y$7),2),"")</f>
        <v>6812899.6699999999</v>
      </c>
      <c r="G357" s="53" t="str">
        <f>IF(ISNUMBER('Форма 1'!Z357),ROUND('Форма 1'!$I357*VLOOKUP('Форма 1'!$G357,'Предельники 2022'!$B$4:$X$28,'Форма 1'!Z$7),2),"")</f>
        <v/>
      </c>
      <c r="H357" s="53" t="str">
        <f>IF(ISNUMBER('Форма 1'!AA357),ROUND('Форма 1'!$I357*VLOOKUP('Форма 1'!$G357,'Предельники 2022'!$B$4:$X$28,'Форма 1'!AA$7),2),"")</f>
        <v/>
      </c>
      <c r="I357" s="53" t="str">
        <f>IF(ISNUMBER('Форма 1'!AB357),ROUND('Форма 1'!$I357*VLOOKUP('Форма 1'!$G357,'Предельники 2022'!$B$4:$X$28,'Форма 1'!AB$7),2),"")</f>
        <v/>
      </c>
      <c r="J357" s="53" t="str">
        <f>IF(ISNUMBER('Форма 1'!AC357),ROUND('Форма 1'!$I357*VLOOKUP('Форма 1'!$G357,'Предельники 2022'!$B$4:$X$28,'Форма 1'!AC$7),2),"")</f>
        <v/>
      </c>
      <c r="K357" s="53">
        <f>IF(ISNUMBER('Форма 1'!AD357),ROUND('Форма 1'!$I357*VLOOKUP('Форма 1'!$G357,'Предельники 2022'!$B$4:$X$28,'Форма 1'!AD$7),2),"")</f>
        <v>2935338.66</v>
      </c>
      <c r="L357" s="54" t="str">
        <f>IF(ISBLANK('Форма 1'!AE357),"",'Форма 1'!AE357)</f>
        <v/>
      </c>
      <c r="M357" s="55" t="str">
        <f>IF(ISBLANK('Форма 1'!AF357),"",'Форма 1'!AF357)</f>
        <v/>
      </c>
      <c r="N357" s="53" t="str">
        <f>IF(ISNUMBER('Форма 1'!AG357),ROUND('Форма 1'!$I357*VLOOKUP('Форма 1'!$G357,'Предельники 2022'!$B$4:$X$28,'Форма 1'!AG$7),2),"")</f>
        <v/>
      </c>
      <c r="O357" s="53" t="str">
        <f>IF(ISNUMBER('Форма 1'!$AH357),ROUND('Форма 1'!$I357*VLOOKUP('Форма 1'!$G357,'Предельники 2022'!$B$4:$X$28,'Форма 1'!$AH$7,0),2),"")</f>
        <v/>
      </c>
      <c r="P357" s="53" t="str">
        <f>IF(ISNUMBER('Форма 1'!$AI357),ROUND('Форма 1'!$I357*VLOOKUP('Форма 1'!$G357,'Предельники 2022'!$B$4:$X$28,'Форма 1'!$AI$7,0),2),"")</f>
        <v/>
      </c>
      <c r="Q357" s="53" t="str">
        <f>IF(ISNUMBER('Форма 1'!$AJ357),ROUND('Форма 1'!$I357*VLOOKUP('Форма 1'!$G357,'Предельники 2022'!$B$4:$X$28,'Форма 1'!$AJ$7,0),2),"")</f>
        <v/>
      </c>
      <c r="R357" s="53" t="str">
        <f>IF(ISNUMBER('Форма 1'!AK357),ROUND('Форма 1'!$I357*VLOOKUP('Форма 1'!$G357,'Предельники 2022'!$B$4:$X$28,'Форма 1'!AK$7),2),"")</f>
        <v/>
      </c>
      <c r="S357" s="55" t="str">
        <f t="shared" si="40"/>
        <v/>
      </c>
      <c r="T357" s="55" t="str">
        <f>IF(ISNUMBER('Форма 1'!AL357),INDEX('Предельники 2022'!$C$4:$X$28,MATCH('Форма 1'!$H357,'Предельники 2022'!$B$4:$B$28,0),MATCH(T$5,'Предельники 2022'!$C$3:$X$3,0)),"")</f>
        <v/>
      </c>
      <c r="U357" s="55" t="str">
        <f>IF(ISNUMBER('Форма 1'!AM357),INDEX('Предельники 2022'!$C$4:$X$28,MATCH('Форма 1'!$H357,'Предельники 2022'!$B$4:$B$28,0),MATCH(U$5,'Предельники 2022'!$C$3:$X$3,0)),"")</f>
        <v/>
      </c>
      <c r="V357" s="55" t="str">
        <f>IF(ISNUMBER('Форма 1'!AN357),INDEX('Предельники 2022'!$C$4:$X$28,MATCH('Форма 1'!$H357,'Предельники 2022'!$B$4:$B$28,0),MATCH(V$5,'Предельники 2022'!$C$3:$X$3,0)),"")</f>
        <v/>
      </c>
      <c r="W357" s="55" t="str">
        <f>IF(ISNUMBER('Форма 1'!AO357),INDEX('Предельники 2022'!$C$4:$X$28,MATCH('Форма 1'!$H357,'Предельники 2022'!$B$4:$B$28,0),MATCH(W$5,'Предельники 2022'!$C$3:$X$3,0)),"")</f>
        <v/>
      </c>
      <c r="X357" s="53" t="str">
        <f>IF(ISNUMBER('Форма 1'!AP357),ROUND('Форма 1'!$I357*VLOOKUP('Форма 1'!$G357,'Предельники 2022'!$B$4:$X$28,'Форма 1'!AP$7),2),"")</f>
        <v/>
      </c>
      <c r="Y357" s="53" t="str">
        <f>IF(ISNUMBER('Форма 1'!AQ357),ROUND('Форма 1'!$I357*VLOOKUP('Форма 1'!$G357,'Предельники 2022'!$B$4:$X$28,'Форма 1'!AQ$7),2),"")</f>
        <v/>
      </c>
      <c r="Z357" s="53" t="str">
        <f>IF(ISNUMBER('Форма 1'!AR357),ROUND('Форма 1'!$I357*VLOOKUP('Форма 1'!$G357,'Предельники 2022'!$B$4:$X$28,'Форма 1'!AR$7),2),"")</f>
        <v/>
      </c>
      <c r="AA357" s="55"/>
    </row>
    <row r="358" spans="1:27" x14ac:dyDescent="0.25">
      <c r="A358" s="52">
        <f t="shared" si="41"/>
        <v>101</v>
      </c>
      <c r="B358" s="94" t="str">
        <f>IF(ISBLANK('Форма 1'!B358),"",'Форма 1'!B358)</f>
        <v>город Пермь</v>
      </c>
      <c r="C358" s="161" t="str">
        <f>IF(ISBLANK('Форма 1'!C358),"",'Форма 1'!C358)</f>
        <v>г. Пермь, ул. Лобвинская, д. 9</v>
      </c>
      <c r="D358" s="51">
        <f>IF(ISBLANK(C358),"Введите адрес",IF(C358='Форма 1'!C358,SUM(E358:K358,M358:S358,X358:AA358),"Ошибка в адресе!"))</f>
        <v>9644513.4299999997</v>
      </c>
      <c r="E358" s="53" t="str">
        <f>IF(ISNUMBER('Форма 1'!X358),ROUND('Форма 1'!$I358*VLOOKUP('Форма 1'!$G358,'Предельники 2022'!$B$4:$X$28,'Форма 1'!X$7),2),"")</f>
        <v/>
      </c>
      <c r="F358" s="53" t="str">
        <f>IF(ISNUMBER('Форма 1'!Y358),ROUND('Форма 1'!$I358*VLOOKUP('Форма 1'!$G358,'Предельники 2022'!$B$4:$X$28,'Форма 1'!Y$7),2),"")</f>
        <v/>
      </c>
      <c r="G358" s="53" t="str">
        <f>IF(ISNUMBER('Форма 1'!Z358),ROUND('Форма 1'!$I358*VLOOKUP('Форма 1'!$G358,'Предельники 2022'!$B$4:$X$28,'Форма 1'!Z$7),2),"")</f>
        <v/>
      </c>
      <c r="H358" s="53">
        <f>IF(ISNUMBER('Форма 1'!AA358),ROUND('Форма 1'!$I358*VLOOKUP('Форма 1'!$G358,'Предельники 2022'!$B$4:$X$28,'Форма 1'!AA$7),2),"")</f>
        <v>386839.66</v>
      </c>
      <c r="I358" s="53" t="str">
        <f>IF(ISNUMBER('Форма 1'!AB358),ROUND('Форма 1'!$I358*VLOOKUP('Форма 1'!$G358,'Предельники 2022'!$B$4:$X$28,'Форма 1'!AB$7),2),"")</f>
        <v/>
      </c>
      <c r="J358" s="53">
        <f>IF(ISNUMBER('Форма 1'!AC358),ROUND('Форма 1'!$I358*VLOOKUP('Форма 1'!$G358,'Предельники 2022'!$B$4:$X$28,'Форма 1'!AC$7),2),"")</f>
        <v>660087.85</v>
      </c>
      <c r="K358" s="53">
        <f>IF(ISNUMBER('Форма 1'!AD358),ROUND('Форма 1'!$I358*VLOOKUP('Форма 1'!$G358,'Предельники 2022'!$B$4:$X$28,'Форма 1'!AD$7),2),"")</f>
        <v>1302103.8700000001</v>
      </c>
      <c r="L358" s="54" t="str">
        <f>IF(ISBLANK('Форма 1'!AE358),"",'Форма 1'!AE358)</f>
        <v/>
      </c>
      <c r="M358" s="55" t="str">
        <f>IF(ISBLANK('Форма 1'!AF358),"",'Форма 1'!AF358)</f>
        <v/>
      </c>
      <c r="N358" s="53" t="str">
        <f>IF(ISNUMBER('Форма 1'!AG358),ROUND('Форма 1'!$I358*VLOOKUP('Форма 1'!$G358,'Предельники 2022'!$B$4:$X$28,'Форма 1'!AG$7),2),"")</f>
        <v/>
      </c>
      <c r="O358" s="53">
        <f>IF(ISNUMBER('Форма 1'!$AH358),ROUND('Форма 1'!$I358*VLOOKUP('Форма 1'!$G358,'Предельники 2022'!$B$4:$X$28,'Форма 1'!$AH$7,0),2),"")</f>
        <v>5966418.8899999997</v>
      </c>
      <c r="P358" s="53" t="str">
        <f>IF(ISNUMBER('Форма 1'!$AI358),ROUND('Форма 1'!$I358*VLOOKUP('Форма 1'!$G358,'Предельники 2022'!$B$4:$X$28,'Форма 1'!$AI$7,0),2),"")</f>
        <v/>
      </c>
      <c r="Q358" s="53" t="str">
        <f>IF(ISNUMBER('Форма 1'!$AJ358),ROUND('Форма 1'!$I358*VLOOKUP('Форма 1'!$G358,'Предельники 2022'!$B$4:$X$28,'Форма 1'!$AJ$7,0),2),"")</f>
        <v/>
      </c>
      <c r="R358" s="53">
        <f>IF(ISNUMBER('Форма 1'!AK358),ROUND('Форма 1'!$I358*VLOOKUP('Форма 1'!$G358,'Предельники 2022'!$B$4:$X$28,'Форма 1'!AK$7),2),"")</f>
        <v>1329063.1599999999</v>
      </c>
      <c r="S358" s="55" t="str">
        <f t="shared" si="40"/>
        <v/>
      </c>
      <c r="T358" s="55" t="str">
        <f>IF(ISNUMBER('Форма 1'!AL358),INDEX('Предельники 2022'!$C$4:$X$28,MATCH('Форма 1'!$H358,'Предельники 2022'!$B$4:$B$28,0),MATCH(T$5,'Предельники 2022'!$C$3:$X$3,0)),"")</f>
        <v/>
      </c>
      <c r="U358" s="55" t="str">
        <f>IF(ISNUMBER('Форма 1'!AM358),INDEX('Предельники 2022'!$C$4:$X$28,MATCH('Форма 1'!$H358,'Предельники 2022'!$B$4:$B$28,0),MATCH(U$5,'Предельники 2022'!$C$3:$X$3,0)),"")</f>
        <v/>
      </c>
      <c r="V358" s="55" t="str">
        <f>IF(ISNUMBER('Форма 1'!AN358),INDEX('Предельники 2022'!$C$4:$X$28,MATCH('Форма 1'!$H358,'Предельники 2022'!$B$4:$B$28,0),MATCH(V$5,'Предельники 2022'!$C$3:$X$3,0)),"")</f>
        <v/>
      </c>
      <c r="W358" s="55" t="str">
        <f>IF(ISNUMBER('Форма 1'!AO358),INDEX('Предельники 2022'!$C$4:$X$28,MATCH('Форма 1'!$H358,'Предельники 2022'!$B$4:$B$28,0),MATCH(W$5,'Предельники 2022'!$C$3:$X$3,0)),"")</f>
        <v/>
      </c>
      <c r="X358" s="53" t="str">
        <f>IF(ISNUMBER('Форма 1'!AP358),ROUND('Форма 1'!$I358*VLOOKUP('Форма 1'!$G358,'Предельники 2022'!$B$4:$X$28,'Форма 1'!AP$7),2),"")</f>
        <v/>
      </c>
      <c r="Y358" s="53" t="str">
        <f>IF(ISNUMBER('Форма 1'!AQ358),ROUND('Форма 1'!$I358*VLOOKUP('Форма 1'!$G358,'Предельники 2022'!$B$4:$X$28,'Форма 1'!AQ$7),2),"")</f>
        <v/>
      </c>
      <c r="Z358" s="53" t="str">
        <f>IF(ISNUMBER('Форма 1'!AR358),ROUND('Форма 1'!$I358*VLOOKUP('Форма 1'!$G358,'Предельники 2022'!$B$4:$X$28,'Форма 1'!AR$7),2),"")</f>
        <v/>
      </c>
      <c r="AA358" s="55"/>
    </row>
    <row r="359" spans="1:27" x14ac:dyDescent="0.25">
      <c r="A359" s="52">
        <f t="shared" si="41"/>
        <v>102</v>
      </c>
      <c r="B359" s="94" t="str">
        <f>IF(ISBLANK('Форма 1'!B359),"",'Форма 1'!B359)</f>
        <v>город Пермь</v>
      </c>
      <c r="C359" s="161" t="str">
        <f>IF(ISBLANK('Форма 1'!C359),"",'Форма 1'!C359)</f>
        <v>г. Пермь, ул. Луначарского, д. 26А</v>
      </c>
      <c r="D359" s="51">
        <f>IF(ISBLANK(C359),"Введите адрес",IF(C359='Форма 1'!C359,SUM(E359:K359,M359:S359,X359:AA359),"Ошибка в адресе!"))</f>
        <v>4993191.01</v>
      </c>
      <c r="E359" s="53" t="str">
        <f>IF(ISNUMBER('Форма 1'!X359),ROUND('Форма 1'!$I359*VLOOKUP('Форма 1'!$G359,'Предельники 2022'!$B$4:$X$28,'Форма 1'!X$7),2),"")</f>
        <v/>
      </c>
      <c r="F359" s="53">
        <f>IF(ISNUMBER('Форма 1'!Y359),ROUND('Форма 1'!$I359*VLOOKUP('Форма 1'!$G359,'Предельники 2022'!$B$4:$X$28,'Форма 1'!Y$7),2),"")</f>
        <v>4993191.01</v>
      </c>
      <c r="G359" s="53" t="str">
        <f>IF(ISNUMBER('Форма 1'!Z359),ROUND('Форма 1'!$I359*VLOOKUP('Форма 1'!$G359,'Предельники 2022'!$B$4:$X$28,'Форма 1'!Z$7),2),"")</f>
        <v/>
      </c>
      <c r="H359" s="53" t="str">
        <f>IF(ISNUMBER('Форма 1'!AA359),ROUND('Форма 1'!$I359*VLOOKUP('Форма 1'!$G359,'Предельники 2022'!$B$4:$X$28,'Форма 1'!AA$7),2),"")</f>
        <v/>
      </c>
      <c r="I359" s="53" t="str">
        <f>IF(ISNUMBER('Форма 1'!AB359),ROUND('Форма 1'!$I359*VLOOKUP('Форма 1'!$G359,'Предельники 2022'!$B$4:$X$28,'Форма 1'!AB$7),2),"")</f>
        <v/>
      </c>
      <c r="J359" s="53" t="str">
        <f>IF(ISNUMBER('Форма 1'!AC359),ROUND('Форма 1'!$I359*VLOOKUP('Форма 1'!$G359,'Предельники 2022'!$B$4:$X$28,'Форма 1'!AC$7),2),"")</f>
        <v/>
      </c>
      <c r="K359" s="53" t="str">
        <f>IF(ISNUMBER('Форма 1'!AD359),ROUND('Форма 1'!$I359*VLOOKUP('Форма 1'!$G359,'Предельники 2022'!$B$4:$X$28,'Форма 1'!AD$7),2),"")</f>
        <v/>
      </c>
      <c r="L359" s="54" t="str">
        <f>IF(ISBLANK('Форма 1'!AE359),"",'Форма 1'!AE359)</f>
        <v/>
      </c>
      <c r="M359" s="55" t="str">
        <f>IF(ISBLANK('Форма 1'!AF359),"",'Форма 1'!AF359)</f>
        <v/>
      </c>
      <c r="N359" s="53" t="str">
        <f>IF(ISNUMBER('Форма 1'!AG359),ROUND('Форма 1'!$I359*VLOOKUP('Форма 1'!$G359,'Предельники 2022'!$B$4:$X$28,'Форма 1'!AG$7),2),"")</f>
        <v/>
      </c>
      <c r="O359" s="53" t="str">
        <f>IF(ISNUMBER('Форма 1'!$AH359),ROUND('Форма 1'!$I359*VLOOKUP('Форма 1'!$G359,'Предельники 2022'!$B$4:$X$28,'Форма 1'!$AH$7,0),2),"")</f>
        <v/>
      </c>
      <c r="P359" s="53" t="str">
        <f>IF(ISNUMBER('Форма 1'!$AI359),ROUND('Форма 1'!$I359*VLOOKUP('Форма 1'!$G359,'Предельники 2022'!$B$4:$X$28,'Форма 1'!$AI$7,0),2),"")</f>
        <v/>
      </c>
      <c r="Q359" s="53" t="str">
        <f>IF(ISNUMBER('Форма 1'!$AJ359),ROUND('Форма 1'!$I359*VLOOKUP('Форма 1'!$G359,'Предельники 2022'!$B$4:$X$28,'Форма 1'!$AJ$7,0),2),"")</f>
        <v/>
      </c>
      <c r="R359" s="53" t="str">
        <f>IF(ISNUMBER('Форма 1'!AK359),ROUND('Форма 1'!$I359*VLOOKUP('Форма 1'!$G359,'Предельники 2022'!$B$4:$X$28,'Форма 1'!AK$7),2),"")</f>
        <v/>
      </c>
      <c r="S359" s="55" t="str">
        <f t="shared" si="40"/>
        <v/>
      </c>
      <c r="T359" s="55" t="str">
        <f>IF(ISNUMBER('Форма 1'!AL359),INDEX('Предельники 2022'!$C$4:$X$28,MATCH('Форма 1'!$H359,'Предельники 2022'!$B$4:$B$28,0),MATCH(T$5,'Предельники 2022'!$C$3:$X$3,0)),"")</f>
        <v/>
      </c>
      <c r="U359" s="55" t="str">
        <f>IF(ISNUMBER('Форма 1'!AM359),INDEX('Предельники 2022'!$C$4:$X$28,MATCH('Форма 1'!$H359,'Предельники 2022'!$B$4:$B$28,0),MATCH(U$5,'Предельники 2022'!$C$3:$X$3,0)),"")</f>
        <v/>
      </c>
      <c r="V359" s="55" t="str">
        <f>IF(ISNUMBER('Форма 1'!AN359),INDEX('Предельники 2022'!$C$4:$X$28,MATCH('Форма 1'!$H359,'Предельники 2022'!$B$4:$B$28,0),MATCH(V$5,'Предельники 2022'!$C$3:$X$3,0)),"")</f>
        <v/>
      </c>
      <c r="W359" s="55" t="str">
        <f>IF(ISNUMBER('Форма 1'!AO359),INDEX('Предельники 2022'!$C$4:$X$28,MATCH('Форма 1'!$H359,'Предельники 2022'!$B$4:$B$28,0),MATCH(W$5,'Предельники 2022'!$C$3:$X$3,0)),"")</f>
        <v/>
      </c>
      <c r="X359" s="53" t="str">
        <f>IF(ISNUMBER('Форма 1'!AP359),ROUND('Форма 1'!$I359*VLOOKUP('Форма 1'!$G359,'Предельники 2022'!$B$4:$X$28,'Форма 1'!AP$7),2),"")</f>
        <v/>
      </c>
      <c r="Y359" s="53" t="str">
        <f>IF(ISNUMBER('Форма 1'!AQ359),ROUND('Форма 1'!$I359*VLOOKUP('Форма 1'!$G359,'Предельники 2022'!$B$4:$X$28,'Форма 1'!AQ$7),2),"")</f>
        <v/>
      </c>
      <c r="Z359" s="53" t="str">
        <f>IF(ISNUMBER('Форма 1'!AR359),ROUND('Форма 1'!$I359*VLOOKUP('Форма 1'!$G359,'Предельники 2022'!$B$4:$X$28,'Форма 1'!AR$7),2),"")</f>
        <v/>
      </c>
      <c r="AA359" s="55"/>
    </row>
    <row r="360" spans="1:27" x14ac:dyDescent="0.25">
      <c r="A360" s="52">
        <f t="shared" si="41"/>
        <v>103</v>
      </c>
      <c r="B360" s="94" t="str">
        <f>IF(ISBLANK('Форма 1'!B360),"",'Форма 1'!B360)</f>
        <v>город Пермь</v>
      </c>
      <c r="C360" s="161" t="str">
        <f>IF(ISBLANK('Форма 1'!C360),"",'Форма 1'!C360)</f>
        <v>г. Пермь, ул. Луначарского, д. 51А</v>
      </c>
      <c r="D360" s="51">
        <f>IF(ISBLANK(C360),"Введите адрес",IF(C360='Форма 1'!C360,SUM(E360:K360,M360:S360,X360:AA360),"Ошибка в адресе!"))</f>
        <v>7860633.5999999996</v>
      </c>
      <c r="E360" s="53" t="str">
        <f>IF(ISNUMBER('Форма 1'!X360),ROUND('Форма 1'!$I360*VLOOKUP('Форма 1'!$G360,'Предельники 2022'!$B$4:$X$28,'Форма 1'!X$7),2),"")</f>
        <v/>
      </c>
      <c r="F360" s="53" t="str">
        <f>IF(ISNUMBER('Форма 1'!Y360),ROUND('Форма 1'!$I360*VLOOKUP('Форма 1'!$G360,'Предельники 2022'!$B$4:$X$28,'Форма 1'!Y$7),2),"")</f>
        <v/>
      </c>
      <c r="G360" s="53" t="str">
        <f>IF(ISNUMBER('Форма 1'!Z360),ROUND('Форма 1'!$I360*VLOOKUP('Форма 1'!$G360,'Предельники 2022'!$B$4:$X$28,'Форма 1'!Z$7),2),"")</f>
        <v/>
      </c>
      <c r="H360" s="53" t="str">
        <f>IF(ISNUMBER('Форма 1'!AA360),ROUND('Форма 1'!$I360*VLOOKUP('Форма 1'!$G360,'Предельники 2022'!$B$4:$X$28,'Форма 1'!AA$7),2),"")</f>
        <v/>
      </c>
      <c r="I360" s="53" t="str">
        <f>IF(ISNUMBER('Форма 1'!AB360),ROUND('Форма 1'!$I360*VLOOKUP('Форма 1'!$G360,'Предельники 2022'!$B$4:$X$28,'Форма 1'!AB$7),2),"")</f>
        <v/>
      </c>
      <c r="J360" s="53" t="str">
        <f>IF(ISNUMBER('Форма 1'!AC360),ROUND('Форма 1'!$I360*VLOOKUP('Форма 1'!$G360,'Предельники 2022'!$B$4:$X$28,'Форма 1'!AC$7),2),"")</f>
        <v/>
      </c>
      <c r="K360" s="53" t="str">
        <f>IF(ISNUMBER('Форма 1'!AD360),ROUND('Форма 1'!$I360*VLOOKUP('Форма 1'!$G360,'Предельники 2022'!$B$4:$X$28,'Форма 1'!AD$7),2),"")</f>
        <v/>
      </c>
      <c r="L360" s="54">
        <f>IF(ISBLANK('Форма 1'!AE360),"",'Форма 1'!AE360)</f>
        <v>2</v>
      </c>
      <c r="M360" s="55">
        <f>IF(ISBLANK('Форма 1'!AF360),"",'Форма 1'!AF360)</f>
        <v>7860633.5999999996</v>
      </c>
      <c r="N360" s="53" t="str">
        <f>IF(ISNUMBER('Форма 1'!AG360),ROUND('Форма 1'!$I360*VLOOKUP('Форма 1'!$G360,'Предельники 2022'!$B$4:$X$28,'Форма 1'!AG$7),2),"")</f>
        <v/>
      </c>
      <c r="O360" s="53" t="str">
        <f>IF(ISNUMBER('Форма 1'!$AH360),ROUND('Форма 1'!$I360*VLOOKUP('Форма 1'!$G360,'Предельники 2022'!$B$4:$X$28,'Форма 1'!$AH$7,0),2),"")</f>
        <v/>
      </c>
      <c r="P360" s="53" t="str">
        <f>IF(ISNUMBER('Форма 1'!$AI360),ROUND('Форма 1'!$I360*VLOOKUP('Форма 1'!$G360,'Предельники 2022'!$B$4:$X$28,'Форма 1'!$AI$7,0),2),"")</f>
        <v/>
      </c>
      <c r="Q360" s="53" t="str">
        <f>IF(ISNUMBER('Форма 1'!$AJ360),ROUND('Форма 1'!$I360*VLOOKUP('Форма 1'!$G360,'Предельники 2022'!$B$4:$X$28,'Форма 1'!$AJ$7,0),2),"")</f>
        <v/>
      </c>
      <c r="R360" s="53" t="str">
        <f>IF(ISNUMBER('Форма 1'!AK360),ROUND('Форма 1'!$I360*VLOOKUP('Форма 1'!$G360,'Предельники 2022'!$B$4:$X$28,'Форма 1'!AK$7),2),"")</f>
        <v/>
      </c>
      <c r="S360" s="55" t="str">
        <f t="shared" si="40"/>
        <v/>
      </c>
      <c r="T360" s="55" t="str">
        <f>IF(ISNUMBER('Форма 1'!AL360),INDEX('Предельники 2022'!$C$4:$X$28,MATCH('Форма 1'!$H360,'Предельники 2022'!$B$4:$B$28,0),MATCH(T$5,'Предельники 2022'!$C$3:$X$3,0)),"")</f>
        <v/>
      </c>
      <c r="U360" s="55" t="str">
        <f>IF(ISNUMBER('Форма 1'!AM360),INDEX('Предельники 2022'!$C$4:$X$28,MATCH('Форма 1'!$H360,'Предельники 2022'!$B$4:$B$28,0),MATCH(U$5,'Предельники 2022'!$C$3:$X$3,0)),"")</f>
        <v/>
      </c>
      <c r="V360" s="55" t="str">
        <f>IF(ISNUMBER('Форма 1'!AN360),INDEX('Предельники 2022'!$C$4:$X$28,MATCH('Форма 1'!$H360,'Предельники 2022'!$B$4:$B$28,0),MATCH(V$5,'Предельники 2022'!$C$3:$X$3,0)),"")</f>
        <v/>
      </c>
      <c r="W360" s="55" t="str">
        <f>IF(ISNUMBER('Форма 1'!AO360),INDEX('Предельники 2022'!$C$4:$X$28,MATCH('Форма 1'!$H360,'Предельники 2022'!$B$4:$B$28,0),MATCH(W$5,'Предельники 2022'!$C$3:$X$3,0)),"")</f>
        <v/>
      </c>
      <c r="X360" s="53" t="str">
        <f>IF(ISNUMBER('Форма 1'!AP360),ROUND('Форма 1'!$I360*VLOOKUP('Форма 1'!$G360,'Предельники 2022'!$B$4:$X$28,'Форма 1'!AP$7),2),"")</f>
        <v/>
      </c>
      <c r="Y360" s="53" t="str">
        <f>IF(ISNUMBER('Форма 1'!AQ360),ROUND('Форма 1'!$I360*VLOOKUP('Форма 1'!$G360,'Предельники 2022'!$B$4:$X$28,'Форма 1'!AQ$7),2),"")</f>
        <v/>
      </c>
      <c r="Z360" s="53" t="str">
        <f>IF(ISNUMBER('Форма 1'!AR360),ROUND('Форма 1'!$I360*VLOOKUP('Форма 1'!$G360,'Предельники 2022'!$B$4:$X$28,'Форма 1'!AR$7),2),"")</f>
        <v/>
      </c>
      <c r="AA360" s="55"/>
    </row>
    <row r="361" spans="1:27" x14ac:dyDescent="0.25">
      <c r="A361" s="52">
        <f t="shared" si="41"/>
        <v>104</v>
      </c>
      <c r="B361" s="94" t="str">
        <f>IF(ISBLANK('Форма 1'!B361),"",'Форма 1'!B361)</f>
        <v>город Пермь</v>
      </c>
      <c r="C361" s="161" t="str">
        <f>IF(ISBLANK('Форма 1'!C361),"",'Форма 1'!C361)</f>
        <v>г. Пермь, ул. Льва Лаврова, д. 18</v>
      </c>
      <c r="D361" s="51">
        <f>IF(ISBLANK(C361),"Введите адрес",IF(C361='Форма 1'!C361,SUM(E361:K361,M361:S361,X361:AA361),"Ошибка в адресе!"))</f>
        <v>27785089.199999999</v>
      </c>
      <c r="E361" s="53" t="str">
        <f>IF(ISNUMBER('Форма 1'!X361),ROUND('Форма 1'!$I361*VLOOKUP('Форма 1'!$G361,'Предельники 2022'!$B$4:$X$28,'Форма 1'!X$7),2),"")</f>
        <v/>
      </c>
      <c r="F361" s="53" t="str">
        <f>IF(ISNUMBER('Форма 1'!Y361),ROUND('Форма 1'!$I361*VLOOKUP('Форма 1'!$G361,'Предельники 2022'!$B$4:$X$28,'Форма 1'!Y$7),2),"")</f>
        <v/>
      </c>
      <c r="G361" s="53" t="str">
        <f>IF(ISNUMBER('Форма 1'!Z361),ROUND('Форма 1'!$I361*VLOOKUP('Форма 1'!$G361,'Предельники 2022'!$B$4:$X$28,'Форма 1'!Z$7),2),"")</f>
        <v/>
      </c>
      <c r="H361" s="53" t="str">
        <f>IF(ISNUMBER('Форма 1'!AA361),ROUND('Форма 1'!$I361*VLOOKUP('Форма 1'!$G361,'Предельники 2022'!$B$4:$X$28,'Форма 1'!AA$7),2),"")</f>
        <v/>
      </c>
      <c r="I361" s="53" t="str">
        <f>IF(ISNUMBER('Форма 1'!AB361),ROUND('Форма 1'!$I361*VLOOKUP('Форма 1'!$G361,'Предельники 2022'!$B$4:$X$28,'Форма 1'!AB$7),2),"")</f>
        <v/>
      </c>
      <c r="J361" s="53" t="str">
        <f>IF(ISNUMBER('Форма 1'!AC361),ROUND('Форма 1'!$I361*VLOOKUP('Форма 1'!$G361,'Предельники 2022'!$B$4:$X$28,'Форма 1'!AC$7),2),"")</f>
        <v/>
      </c>
      <c r="K361" s="53" t="str">
        <f>IF(ISNUMBER('Форма 1'!AD361),ROUND('Форма 1'!$I361*VLOOKUP('Форма 1'!$G361,'Предельники 2022'!$B$4:$X$28,'Форма 1'!AD$7),2),"")</f>
        <v/>
      </c>
      <c r="L361" s="54">
        <f>IF(ISBLANK('Форма 1'!AE361),"",'Форма 1'!AE361)</f>
        <v>10</v>
      </c>
      <c r="M361" s="55">
        <f>IF(ISBLANK('Форма 1'!AF361),"",'Форма 1'!AF361)</f>
        <v>27785089.199999999</v>
      </c>
      <c r="N361" s="53" t="str">
        <f>IF(ISNUMBER('Форма 1'!AG361),ROUND('Форма 1'!$I361*VLOOKUP('Форма 1'!$G361,'Предельники 2022'!$B$4:$X$28,'Форма 1'!AG$7),2),"")</f>
        <v/>
      </c>
      <c r="O361" s="53" t="str">
        <f>IF(ISNUMBER('Форма 1'!$AH361),ROUND('Форма 1'!$I361*VLOOKUP('Форма 1'!$G361,'Предельники 2022'!$B$4:$X$28,'Форма 1'!$AH$7,0),2),"")</f>
        <v/>
      </c>
      <c r="P361" s="53" t="str">
        <f>IF(ISNUMBER('Форма 1'!$AI361),ROUND('Форма 1'!$I361*VLOOKUP('Форма 1'!$G361,'Предельники 2022'!$B$4:$X$28,'Форма 1'!$AI$7,0),2),"")</f>
        <v/>
      </c>
      <c r="Q361" s="53" t="str">
        <f>IF(ISNUMBER('Форма 1'!$AJ361),ROUND('Форма 1'!$I361*VLOOKUP('Форма 1'!$G361,'Предельники 2022'!$B$4:$X$28,'Форма 1'!$AJ$7,0),2),"")</f>
        <v/>
      </c>
      <c r="R361" s="53" t="str">
        <f>IF(ISNUMBER('Форма 1'!AK361),ROUND('Форма 1'!$I361*VLOOKUP('Форма 1'!$G361,'Предельники 2022'!$B$4:$X$28,'Форма 1'!AK$7),2),"")</f>
        <v/>
      </c>
      <c r="S361" s="55" t="str">
        <f t="shared" si="40"/>
        <v/>
      </c>
      <c r="T361" s="55" t="str">
        <f>IF(ISNUMBER('Форма 1'!AL361),INDEX('Предельники 2022'!$C$4:$X$28,MATCH('Форма 1'!$H361,'Предельники 2022'!$B$4:$B$28,0),MATCH(T$5,'Предельники 2022'!$C$3:$X$3,0)),"")</f>
        <v/>
      </c>
      <c r="U361" s="55" t="str">
        <f>IF(ISNUMBER('Форма 1'!AM361),INDEX('Предельники 2022'!$C$4:$X$28,MATCH('Форма 1'!$H361,'Предельники 2022'!$B$4:$B$28,0),MATCH(U$5,'Предельники 2022'!$C$3:$X$3,0)),"")</f>
        <v/>
      </c>
      <c r="V361" s="55" t="str">
        <f>IF(ISNUMBER('Форма 1'!AN361),INDEX('Предельники 2022'!$C$4:$X$28,MATCH('Форма 1'!$H361,'Предельники 2022'!$B$4:$B$28,0),MATCH(V$5,'Предельники 2022'!$C$3:$X$3,0)),"")</f>
        <v/>
      </c>
      <c r="W361" s="55" t="str">
        <f>IF(ISNUMBER('Форма 1'!AO361),INDEX('Предельники 2022'!$C$4:$X$28,MATCH('Форма 1'!$H361,'Предельники 2022'!$B$4:$B$28,0),MATCH(W$5,'Предельники 2022'!$C$3:$X$3,0)),"")</f>
        <v/>
      </c>
      <c r="X361" s="53" t="str">
        <f>IF(ISNUMBER('Форма 1'!AP361),ROUND('Форма 1'!$I361*VLOOKUP('Форма 1'!$G361,'Предельники 2022'!$B$4:$X$28,'Форма 1'!AP$7),2),"")</f>
        <v/>
      </c>
      <c r="Y361" s="53" t="str">
        <f>IF(ISNUMBER('Форма 1'!AQ361),ROUND('Форма 1'!$I361*VLOOKUP('Форма 1'!$G361,'Предельники 2022'!$B$4:$X$28,'Форма 1'!AQ$7),2),"")</f>
        <v/>
      </c>
      <c r="Z361" s="53" t="str">
        <f>IF(ISNUMBER('Форма 1'!AR361),ROUND('Форма 1'!$I361*VLOOKUP('Форма 1'!$G361,'Предельники 2022'!$B$4:$X$28,'Форма 1'!AR$7),2),"")</f>
        <v/>
      </c>
      <c r="AA361" s="55"/>
    </row>
    <row r="362" spans="1:27" x14ac:dyDescent="0.25">
      <c r="A362" s="52">
        <f t="shared" si="41"/>
        <v>105</v>
      </c>
      <c r="B362" s="94" t="str">
        <f>IF(ISBLANK('Форма 1'!B362),"",'Форма 1'!B362)</f>
        <v>город Пермь</v>
      </c>
      <c r="C362" s="161" t="str">
        <f>IF(ISBLANK('Форма 1'!C362),"",'Форма 1'!C362)</f>
        <v>г. Пермь, ул. Лядовская, д. 87</v>
      </c>
      <c r="D362" s="51">
        <f>IF(ISBLANK(C362),"Введите адрес",IF(C362='Форма 1'!C362,SUM(E362:K362,M362:S362,X362:AA362),"Ошибка в адресе!"))</f>
        <v>6447241.8799999999</v>
      </c>
      <c r="E362" s="53" t="str">
        <f>IF(ISNUMBER('Форма 1'!X362),ROUND('Форма 1'!$I362*VLOOKUP('Форма 1'!$G362,'Предельники 2022'!$B$4:$X$28,'Форма 1'!X$7),2),"")</f>
        <v/>
      </c>
      <c r="F362" s="53">
        <f>IF(ISNUMBER('Форма 1'!Y362),ROUND('Форма 1'!$I362*VLOOKUP('Форма 1'!$G362,'Предельники 2022'!$B$4:$X$28,'Форма 1'!Y$7),2),"")</f>
        <v>5599519.9900000002</v>
      </c>
      <c r="G362" s="53" t="str">
        <f>IF(ISNUMBER('Форма 1'!Z362),ROUND('Форма 1'!$I362*VLOOKUP('Форма 1'!$G362,'Предельники 2022'!$B$4:$X$28,'Форма 1'!Z$7),2),"")</f>
        <v/>
      </c>
      <c r="H362" s="53" t="str">
        <f>IF(ISNUMBER('Форма 1'!AA362),ROUND('Форма 1'!$I362*VLOOKUP('Форма 1'!$G362,'Предельники 2022'!$B$4:$X$28,'Форма 1'!AA$7),2),"")</f>
        <v/>
      </c>
      <c r="I362" s="53" t="str">
        <f>IF(ISNUMBER('Форма 1'!AB362),ROUND('Форма 1'!$I362*VLOOKUP('Форма 1'!$G362,'Предельники 2022'!$B$4:$X$28,'Форма 1'!AB$7),2),"")</f>
        <v/>
      </c>
      <c r="J362" s="53" t="str">
        <f>IF(ISNUMBER('Форма 1'!AC362),ROUND('Форма 1'!$I362*VLOOKUP('Форма 1'!$G362,'Предельники 2022'!$B$4:$X$28,'Форма 1'!AC$7),2),"")</f>
        <v/>
      </c>
      <c r="K362" s="53">
        <f>IF(ISNUMBER('Форма 1'!AD362),ROUND('Форма 1'!$I362*VLOOKUP('Форма 1'!$G362,'Предельники 2022'!$B$4:$X$28,'Форма 1'!AD$7),2),"")</f>
        <v>847721.89</v>
      </c>
      <c r="L362" s="54" t="str">
        <f>IF(ISBLANK('Форма 1'!AE362),"",'Форма 1'!AE362)</f>
        <v/>
      </c>
      <c r="M362" s="55" t="str">
        <f>IF(ISBLANK('Форма 1'!AF362),"",'Форма 1'!AF362)</f>
        <v/>
      </c>
      <c r="N362" s="53" t="str">
        <f>IF(ISNUMBER('Форма 1'!AG362),ROUND('Форма 1'!$I362*VLOOKUP('Форма 1'!$G362,'Предельники 2022'!$B$4:$X$28,'Форма 1'!AG$7),2),"")</f>
        <v/>
      </c>
      <c r="O362" s="53" t="str">
        <f>IF(ISNUMBER('Форма 1'!$AH362),ROUND('Форма 1'!$I362*VLOOKUP('Форма 1'!$G362,'Предельники 2022'!$B$4:$X$28,'Форма 1'!$AH$7,0),2),"")</f>
        <v/>
      </c>
      <c r="P362" s="53" t="str">
        <f>IF(ISNUMBER('Форма 1'!$AI362),ROUND('Форма 1'!$I362*VLOOKUP('Форма 1'!$G362,'Предельники 2022'!$B$4:$X$28,'Форма 1'!$AI$7,0),2),"")</f>
        <v/>
      </c>
      <c r="Q362" s="53" t="str">
        <f>IF(ISNUMBER('Форма 1'!$AJ362),ROUND('Форма 1'!$I362*VLOOKUP('Форма 1'!$G362,'Предельники 2022'!$B$4:$X$28,'Форма 1'!$AJ$7,0),2),"")</f>
        <v/>
      </c>
      <c r="R362" s="53" t="str">
        <f>IF(ISNUMBER('Форма 1'!AK362),ROUND('Форма 1'!$I362*VLOOKUP('Форма 1'!$G362,'Предельники 2022'!$B$4:$X$28,'Форма 1'!AK$7),2),"")</f>
        <v/>
      </c>
      <c r="S362" s="55" t="str">
        <f t="shared" si="40"/>
        <v/>
      </c>
      <c r="T362" s="55" t="str">
        <f>IF(ISNUMBER('Форма 1'!AL362),INDEX('Предельники 2022'!$C$4:$X$28,MATCH('Форма 1'!$H362,'Предельники 2022'!$B$4:$B$28,0),MATCH(T$5,'Предельники 2022'!$C$3:$X$3,0)),"")</f>
        <v/>
      </c>
      <c r="U362" s="55" t="str">
        <f>IF(ISNUMBER('Форма 1'!AM362),INDEX('Предельники 2022'!$C$4:$X$28,MATCH('Форма 1'!$H362,'Предельники 2022'!$B$4:$B$28,0),MATCH(U$5,'Предельники 2022'!$C$3:$X$3,0)),"")</f>
        <v/>
      </c>
      <c r="V362" s="55" t="str">
        <f>IF(ISNUMBER('Форма 1'!AN362),INDEX('Предельники 2022'!$C$4:$X$28,MATCH('Форма 1'!$H362,'Предельники 2022'!$B$4:$B$28,0),MATCH(V$5,'Предельники 2022'!$C$3:$X$3,0)),"")</f>
        <v/>
      </c>
      <c r="W362" s="55" t="str">
        <f>IF(ISNUMBER('Форма 1'!AO362),INDEX('Предельники 2022'!$C$4:$X$28,MATCH('Форма 1'!$H362,'Предельники 2022'!$B$4:$B$28,0),MATCH(W$5,'Предельники 2022'!$C$3:$X$3,0)),"")</f>
        <v/>
      </c>
      <c r="X362" s="53" t="str">
        <f>IF(ISNUMBER('Форма 1'!AP362),ROUND('Форма 1'!$I362*VLOOKUP('Форма 1'!$G362,'Предельники 2022'!$B$4:$X$28,'Форма 1'!AP$7),2),"")</f>
        <v/>
      </c>
      <c r="Y362" s="53" t="str">
        <f>IF(ISNUMBER('Форма 1'!AQ362),ROUND('Форма 1'!$I362*VLOOKUP('Форма 1'!$G362,'Предельники 2022'!$B$4:$X$28,'Форма 1'!AQ$7),2),"")</f>
        <v/>
      </c>
      <c r="Z362" s="53" t="str">
        <f>IF(ISNUMBER('Форма 1'!AR362),ROUND('Форма 1'!$I362*VLOOKUP('Форма 1'!$G362,'Предельники 2022'!$B$4:$X$28,'Форма 1'!AR$7),2),"")</f>
        <v/>
      </c>
      <c r="AA362" s="55"/>
    </row>
    <row r="363" spans="1:27" x14ac:dyDescent="0.25">
      <c r="A363" s="52">
        <f t="shared" si="41"/>
        <v>106</v>
      </c>
      <c r="B363" s="94" t="str">
        <f>IF(ISBLANK('Форма 1'!B363),"",'Форма 1'!B363)</f>
        <v>город Пермь</v>
      </c>
      <c r="C363" s="161" t="str">
        <f>IF(ISBLANK('Форма 1'!C363),"",'Форма 1'!C363)</f>
        <v>г. Пермь, ул. Макаренко, д. 44</v>
      </c>
      <c r="D363" s="51">
        <f>IF(ISBLANK(C363),"Введите адрес",IF(C363='Форма 1'!C363,SUM(E363:K363,M363:S363,X363:AA363),"Ошибка в адресе!"))</f>
        <v>8751766.2799999993</v>
      </c>
      <c r="E363" s="53" t="str">
        <f>IF(ISNUMBER('Форма 1'!X363),ROUND('Форма 1'!$I363*VLOOKUP('Форма 1'!$G363,'Предельники 2022'!$B$4:$X$28,'Форма 1'!X$7),2),"")</f>
        <v/>
      </c>
      <c r="F363" s="53">
        <f>IF(ISNUMBER('Форма 1'!Y363),ROUND('Форма 1'!$I363*VLOOKUP('Форма 1'!$G363,'Предельники 2022'!$B$4:$X$28,'Форма 1'!Y$7),2),"")</f>
        <v>8751766.2799999993</v>
      </c>
      <c r="G363" s="53" t="str">
        <f>IF(ISNUMBER('Форма 1'!Z363),ROUND('Форма 1'!$I363*VLOOKUP('Форма 1'!$G363,'Предельники 2022'!$B$4:$X$28,'Форма 1'!Z$7),2),"")</f>
        <v/>
      </c>
      <c r="H363" s="53" t="str">
        <f>IF(ISNUMBER('Форма 1'!AA363),ROUND('Форма 1'!$I363*VLOOKUP('Форма 1'!$G363,'Предельники 2022'!$B$4:$X$28,'Форма 1'!AA$7),2),"")</f>
        <v/>
      </c>
      <c r="I363" s="53" t="str">
        <f>IF(ISNUMBER('Форма 1'!AB363),ROUND('Форма 1'!$I363*VLOOKUP('Форма 1'!$G363,'Предельники 2022'!$B$4:$X$28,'Форма 1'!AB$7),2),"")</f>
        <v/>
      </c>
      <c r="J363" s="53" t="str">
        <f>IF(ISNUMBER('Форма 1'!AC363),ROUND('Форма 1'!$I363*VLOOKUP('Форма 1'!$G363,'Предельники 2022'!$B$4:$X$28,'Форма 1'!AC$7),2),"")</f>
        <v/>
      </c>
      <c r="K363" s="53" t="str">
        <f>IF(ISNUMBER('Форма 1'!AD363),ROUND('Форма 1'!$I363*VLOOKUP('Форма 1'!$G363,'Предельники 2022'!$B$4:$X$28,'Форма 1'!AD$7),2),"")</f>
        <v/>
      </c>
      <c r="L363" s="54" t="str">
        <f>IF(ISBLANK('Форма 1'!AE363),"",'Форма 1'!AE363)</f>
        <v/>
      </c>
      <c r="M363" s="55" t="str">
        <f>IF(ISBLANK('Форма 1'!AF363),"",'Форма 1'!AF363)</f>
        <v/>
      </c>
      <c r="N363" s="53" t="str">
        <f>IF(ISNUMBER('Форма 1'!AG363),ROUND('Форма 1'!$I363*VLOOKUP('Форма 1'!$G363,'Предельники 2022'!$B$4:$X$28,'Форма 1'!AG$7),2),"")</f>
        <v/>
      </c>
      <c r="O363" s="53" t="str">
        <f>IF(ISNUMBER('Форма 1'!$AH363),ROUND('Форма 1'!$I363*VLOOKUP('Форма 1'!$G363,'Предельники 2022'!$B$4:$X$28,'Форма 1'!$AH$7,0),2),"")</f>
        <v/>
      </c>
      <c r="P363" s="53" t="str">
        <f>IF(ISNUMBER('Форма 1'!$AI363),ROUND('Форма 1'!$I363*VLOOKUP('Форма 1'!$G363,'Предельники 2022'!$B$4:$X$28,'Форма 1'!$AI$7,0),2),"")</f>
        <v/>
      </c>
      <c r="Q363" s="53" t="str">
        <f>IF(ISNUMBER('Форма 1'!$AJ363),ROUND('Форма 1'!$I363*VLOOKUP('Форма 1'!$G363,'Предельники 2022'!$B$4:$X$28,'Форма 1'!$AJ$7,0),2),"")</f>
        <v/>
      </c>
      <c r="R363" s="53" t="str">
        <f>IF(ISNUMBER('Форма 1'!AK363),ROUND('Форма 1'!$I363*VLOOKUP('Форма 1'!$G363,'Предельники 2022'!$B$4:$X$28,'Форма 1'!AK$7),2),"")</f>
        <v/>
      </c>
      <c r="S363" s="55" t="str">
        <f t="shared" si="40"/>
        <v/>
      </c>
      <c r="T363" s="55" t="str">
        <f>IF(ISNUMBER('Форма 1'!AL363),INDEX('Предельники 2022'!$C$4:$X$28,MATCH('Форма 1'!$H363,'Предельники 2022'!$B$4:$B$28,0),MATCH(T$5,'Предельники 2022'!$C$3:$X$3,0)),"")</f>
        <v/>
      </c>
      <c r="U363" s="55" t="str">
        <f>IF(ISNUMBER('Форма 1'!AM363),INDEX('Предельники 2022'!$C$4:$X$28,MATCH('Форма 1'!$H363,'Предельники 2022'!$B$4:$B$28,0),MATCH(U$5,'Предельники 2022'!$C$3:$X$3,0)),"")</f>
        <v/>
      </c>
      <c r="V363" s="55" t="str">
        <f>IF(ISNUMBER('Форма 1'!AN363),INDEX('Предельники 2022'!$C$4:$X$28,MATCH('Форма 1'!$H363,'Предельники 2022'!$B$4:$B$28,0),MATCH(V$5,'Предельники 2022'!$C$3:$X$3,0)),"")</f>
        <v/>
      </c>
      <c r="W363" s="55" t="str">
        <f>IF(ISNUMBER('Форма 1'!AO363),INDEX('Предельники 2022'!$C$4:$X$28,MATCH('Форма 1'!$H363,'Предельники 2022'!$B$4:$B$28,0),MATCH(W$5,'Предельники 2022'!$C$3:$X$3,0)),"")</f>
        <v/>
      </c>
      <c r="X363" s="53" t="str">
        <f>IF(ISNUMBER('Форма 1'!AP363),ROUND('Форма 1'!$I363*VLOOKUP('Форма 1'!$G363,'Предельники 2022'!$B$4:$X$28,'Форма 1'!AP$7),2),"")</f>
        <v/>
      </c>
      <c r="Y363" s="53" t="str">
        <f>IF(ISNUMBER('Форма 1'!AQ363),ROUND('Форма 1'!$I363*VLOOKUP('Форма 1'!$G363,'Предельники 2022'!$B$4:$X$28,'Форма 1'!AQ$7),2),"")</f>
        <v/>
      </c>
      <c r="Z363" s="53" t="str">
        <f>IF(ISNUMBER('Форма 1'!AR363),ROUND('Форма 1'!$I363*VLOOKUP('Форма 1'!$G363,'Предельники 2022'!$B$4:$X$28,'Форма 1'!AR$7),2),"")</f>
        <v/>
      </c>
      <c r="AA363" s="55"/>
    </row>
    <row r="364" spans="1:27" x14ac:dyDescent="0.25">
      <c r="A364" s="52">
        <f t="shared" si="41"/>
        <v>107</v>
      </c>
      <c r="B364" s="94" t="str">
        <f>IF(ISBLANK('Форма 1'!B364),"",'Форма 1'!B364)</f>
        <v>город Пермь</v>
      </c>
      <c r="C364" s="161" t="str">
        <f>IF(ISBLANK('Форма 1'!C364),"",'Форма 1'!C364)</f>
        <v>г. Пермь, ул. Макаренко, д. 54</v>
      </c>
      <c r="D364" s="51">
        <f>IF(ISBLANK(C364),"Введите адрес",IF(C364='Форма 1'!C364,SUM(E364:K364,M364:S364,X364:AA364),"Ошибка в адресе!"))</f>
        <v>4517544.2200000007</v>
      </c>
      <c r="E364" s="53" t="str">
        <f>IF(ISNUMBER('Форма 1'!X364),ROUND('Форма 1'!$I364*VLOOKUP('Форма 1'!$G364,'Предельники 2022'!$B$4:$X$28,'Форма 1'!X$7),2),"")</f>
        <v/>
      </c>
      <c r="F364" s="53" t="str">
        <f>IF(ISNUMBER('Форма 1'!Y364),ROUND('Форма 1'!$I364*VLOOKUP('Форма 1'!$G364,'Предельники 2022'!$B$4:$X$28,'Форма 1'!Y$7),2),"")</f>
        <v/>
      </c>
      <c r="G364" s="53" t="str">
        <f>IF(ISNUMBER('Форма 1'!Z364),ROUND('Форма 1'!$I364*VLOOKUP('Форма 1'!$G364,'Предельники 2022'!$B$4:$X$28,'Форма 1'!Z$7),2),"")</f>
        <v/>
      </c>
      <c r="H364" s="53">
        <f>IF(ISNUMBER('Форма 1'!AA364),ROUND('Форма 1'!$I364*VLOOKUP('Форма 1'!$G364,'Предельники 2022'!$B$4:$X$28,'Форма 1'!AA$7),2),"")</f>
        <v>897210.98</v>
      </c>
      <c r="I364" s="53">
        <f>IF(ISNUMBER('Форма 1'!AB364),ROUND('Форма 1'!$I364*VLOOKUP('Форма 1'!$G364,'Предельники 2022'!$B$4:$X$28,'Форма 1'!AB$7),2),"")</f>
        <v>2363768.7000000002</v>
      </c>
      <c r="J364" s="53">
        <f>IF(ISNUMBER('Форма 1'!AC364),ROUND('Форма 1'!$I364*VLOOKUP('Форма 1'!$G364,'Предельники 2022'!$B$4:$X$28,'Форма 1'!AC$7),2),"")</f>
        <v>1256564.54</v>
      </c>
      <c r="K364" s="53" t="str">
        <f>IF(ISNUMBER('Форма 1'!AD364),ROUND('Форма 1'!$I364*VLOOKUP('Форма 1'!$G364,'Предельники 2022'!$B$4:$X$28,'Форма 1'!AD$7),2),"")</f>
        <v/>
      </c>
      <c r="L364" s="54" t="str">
        <f>IF(ISBLANK('Форма 1'!AE364),"",'Форма 1'!AE364)</f>
        <v/>
      </c>
      <c r="M364" s="55" t="str">
        <f>IF(ISBLANK('Форма 1'!AF364),"",'Форма 1'!AF364)</f>
        <v/>
      </c>
      <c r="N364" s="53" t="str">
        <f>IF(ISNUMBER('Форма 1'!AG364),ROUND('Форма 1'!$I364*VLOOKUP('Форма 1'!$G364,'Предельники 2022'!$B$4:$X$28,'Форма 1'!AG$7),2),"")</f>
        <v/>
      </c>
      <c r="O364" s="53" t="str">
        <f>IF(ISNUMBER('Форма 1'!$AH364),ROUND('Форма 1'!$I364*VLOOKUP('Форма 1'!$G364,'Предельники 2022'!$B$4:$X$28,'Форма 1'!$AH$7,0),2),"")</f>
        <v/>
      </c>
      <c r="P364" s="53" t="str">
        <f>IF(ISNUMBER('Форма 1'!$AI364),ROUND('Форма 1'!$I364*VLOOKUP('Форма 1'!$G364,'Предельники 2022'!$B$4:$X$28,'Форма 1'!$AI$7,0),2),"")</f>
        <v/>
      </c>
      <c r="Q364" s="53" t="str">
        <f>IF(ISNUMBER('Форма 1'!$AJ364),ROUND('Форма 1'!$I364*VLOOKUP('Форма 1'!$G364,'Предельники 2022'!$B$4:$X$28,'Форма 1'!$AJ$7,0),2),"")</f>
        <v/>
      </c>
      <c r="R364" s="53" t="str">
        <f>IF(ISNUMBER('Форма 1'!AK364),ROUND('Форма 1'!$I364*VLOOKUP('Форма 1'!$G364,'Предельники 2022'!$B$4:$X$28,'Форма 1'!AK$7),2),"")</f>
        <v/>
      </c>
      <c r="S364" s="55" t="str">
        <f t="shared" si="40"/>
        <v/>
      </c>
      <c r="T364" s="55" t="str">
        <f>IF(ISNUMBER('Форма 1'!AL364),INDEX('Предельники 2022'!$C$4:$X$28,MATCH('Форма 1'!$H364,'Предельники 2022'!$B$4:$B$28,0),MATCH(T$5,'Предельники 2022'!$C$3:$X$3,0)),"")</f>
        <v/>
      </c>
      <c r="U364" s="55" t="str">
        <f>IF(ISNUMBER('Форма 1'!AM364),INDEX('Предельники 2022'!$C$4:$X$28,MATCH('Форма 1'!$H364,'Предельники 2022'!$B$4:$B$28,0),MATCH(U$5,'Предельники 2022'!$C$3:$X$3,0)),"")</f>
        <v/>
      </c>
      <c r="V364" s="55" t="str">
        <f>IF(ISNUMBER('Форма 1'!AN364),INDEX('Предельники 2022'!$C$4:$X$28,MATCH('Форма 1'!$H364,'Предельники 2022'!$B$4:$B$28,0),MATCH(V$5,'Предельники 2022'!$C$3:$X$3,0)),"")</f>
        <v/>
      </c>
      <c r="W364" s="55" t="str">
        <f>IF(ISNUMBER('Форма 1'!AO364),INDEX('Предельники 2022'!$C$4:$X$28,MATCH('Форма 1'!$H364,'Предельники 2022'!$B$4:$B$28,0),MATCH(W$5,'Предельники 2022'!$C$3:$X$3,0)),"")</f>
        <v/>
      </c>
      <c r="X364" s="53" t="str">
        <f>IF(ISNUMBER('Форма 1'!AP364),ROUND('Форма 1'!$I364*VLOOKUP('Форма 1'!$G364,'Предельники 2022'!$B$4:$X$28,'Форма 1'!AP$7),2),"")</f>
        <v/>
      </c>
      <c r="Y364" s="53" t="str">
        <f>IF(ISNUMBER('Форма 1'!AQ364),ROUND('Форма 1'!$I364*VLOOKUP('Форма 1'!$G364,'Предельники 2022'!$B$4:$X$28,'Форма 1'!AQ$7),2),"")</f>
        <v/>
      </c>
      <c r="Z364" s="53" t="str">
        <f>IF(ISNUMBER('Форма 1'!AR364),ROUND('Форма 1'!$I364*VLOOKUP('Форма 1'!$G364,'Предельники 2022'!$B$4:$X$28,'Форма 1'!AR$7),2),"")</f>
        <v/>
      </c>
      <c r="AA364" s="55"/>
    </row>
    <row r="365" spans="1:27" x14ac:dyDescent="0.25">
      <c r="A365" s="52">
        <f t="shared" si="41"/>
        <v>108</v>
      </c>
      <c r="B365" s="94" t="str">
        <f>IF(ISBLANK('Форма 1'!B365),"",'Форма 1'!B365)</f>
        <v>город Пермь</v>
      </c>
      <c r="C365" s="161" t="str">
        <f>IF(ISBLANK('Форма 1'!C365),"",'Форма 1'!C365)</f>
        <v>г. Пермь, ул. Макаренко, д. 8</v>
      </c>
      <c r="D365" s="51">
        <f>IF(ISBLANK(C365),"Введите адрес",IF(C365='Форма 1'!C365,SUM(E365:K365,M365:S365,X365:AA365),"Ошибка в адресе!"))</f>
        <v>10325323.969999999</v>
      </c>
      <c r="E365" s="53">
        <f>IF(ISNUMBER('Форма 1'!X365),ROUND('Форма 1'!$I365*VLOOKUP('Форма 1'!$G365,'Предельники 2022'!$B$4:$X$28,'Форма 1'!X$7),2),"")</f>
        <v>3153720.93</v>
      </c>
      <c r="F365" s="53" t="str">
        <f>IF(ISNUMBER('Форма 1'!Y365),ROUND('Форма 1'!$I365*VLOOKUP('Форма 1'!$G365,'Предельники 2022'!$B$4:$X$28,'Форма 1'!Y$7),2),"")</f>
        <v/>
      </c>
      <c r="G365" s="53" t="str">
        <f>IF(ISNUMBER('Форма 1'!Z365),ROUND('Форма 1'!$I365*VLOOKUP('Форма 1'!$G365,'Предельники 2022'!$B$4:$X$28,'Форма 1'!Z$7),2),"")</f>
        <v/>
      </c>
      <c r="H365" s="53">
        <f>IF(ISNUMBER('Форма 1'!AA365),ROUND('Форма 1'!$I365*VLOOKUP('Форма 1'!$G365,'Предельники 2022'!$B$4:$X$28,'Форма 1'!AA$7),2),"")</f>
        <v>1973161.94</v>
      </c>
      <c r="I365" s="53">
        <f>IF(ISNUMBER('Форма 1'!AB365),ROUND('Форма 1'!$I365*VLOOKUP('Форма 1'!$G365,'Предельники 2022'!$B$4:$X$28,'Форма 1'!AB$7),2),"")</f>
        <v>5198441.0999999996</v>
      </c>
      <c r="J365" s="53" t="str">
        <f>IF(ISNUMBER('Форма 1'!AC365),ROUND('Форма 1'!$I365*VLOOKUP('Форма 1'!$G365,'Предельники 2022'!$B$4:$X$28,'Форма 1'!AC$7),2),"")</f>
        <v/>
      </c>
      <c r="K365" s="53" t="str">
        <f>IF(ISNUMBER('Форма 1'!AD365),ROUND('Форма 1'!$I365*VLOOKUP('Форма 1'!$G365,'Предельники 2022'!$B$4:$X$28,'Форма 1'!AD$7),2),"")</f>
        <v/>
      </c>
      <c r="L365" s="54" t="str">
        <f>IF(ISBLANK('Форма 1'!AE365),"",'Форма 1'!AE365)</f>
        <v/>
      </c>
      <c r="M365" s="55" t="str">
        <f>IF(ISBLANK('Форма 1'!AF365),"",'Форма 1'!AF365)</f>
        <v/>
      </c>
      <c r="N365" s="53" t="str">
        <f>IF(ISNUMBER('Форма 1'!AG365),ROUND('Форма 1'!$I365*VLOOKUP('Форма 1'!$G365,'Предельники 2022'!$B$4:$X$28,'Форма 1'!AG$7),2),"")</f>
        <v/>
      </c>
      <c r="O365" s="53" t="str">
        <f>IF(ISNUMBER('Форма 1'!$AH365),ROUND('Форма 1'!$I365*VLOOKUP('Форма 1'!$G365,'Предельники 2022'!$B$4:$X$28,'Форма 1'!$AH$7,0),2),"")</f>
        <v/>
      </c>
      <c r="P365" s="53" t="str">
        <f>IF(ISNUMBER('Форма 1'!$AI365),ROUND('Форма 1'!$I365*VLOOKUP('Форма 1'!$G365,'Предельники 2022'!$B$4:$X$28,'Форма 1'!$AI$7,0),2),"")</f>
        <v/>
      </c>
      <c r="Q365" s="53" t="str">
        <f>IF(ISNUMBER('Форма 1'!$AJ365),ROUND('Форма 1'!$I365*VLOOKUP('Форма 1'!$G365,'Предельники 2022'!$B$4:$X$28,'Форма 1'!$AJ$7,0),2),"")</f>
        <v/>
      </c>
      <c r="R365" s="53" t="str">
        <f>IF(ISNUMBER('Форма 1'!AK365),ROUND('Форма 1'!$I365*VLOOKUP('Форма 1'!$G365,'Предельники 2022'!$B$4:$X$28,'Форма 1'!AK$7),2),"")</f>
        <v/>
      </c>
      <c r="S365" s="55" t="str">
        <f t="shared" si="40"/>
        <v/>
      </c>
      <c r="T365" s="55" t="str">
        <f>IF(ISNUMBER('Форма 1'!AL365),INDEX('Предельники 2022'!$C$4:$X$28,MATCH('Форма 1'!$H365,'Предельники 2022'!$B$4:$B$28,0),MATCH(T$5,'Предельники 2022'!$C$3:$X$3,0)),"")</f>
        <v/>
      </c>
      <c r="U365" s="55" t="str">
        <f>IF(ISNUMBER('Форма 1'!AM365),INDEX('Предельники 2022'!$C$4:$X$28,MATCH('Форма 1'!$H365,'Предельники 2022'!$B$4:$B$28,0),MATCH(U$5,'Предельники 2022'!$C$3:$X$3,0)),"")</f>
        <v/>
      </c>
      <c r="V365" s="55" t="str">
        <f>IF(ISNUMBER('Форма 1'!AN365),INDEX('Предельники 2022'!$C$4:$X$28,MATCH('Форма 1'!$H365,'Предельники 2022'!$B$4:$B$28,0),MATCH(V$5,'Предельники 2022'!$C$3:$X$3,0)),"")</f>
        <v/>
      </c>
      <c r="W365" s="55" t="str">
        <f>IF(ISNUMBER('Форма 1'!AO365),INDEX('Предельники 2022'!$C$4:$X$28,MATCH('Форма 1'!$H365,'Предельники 2022'!$B$4:$B$28,0),MATCH(W$5,'Предельники 2022'!$C$3:$X$3,0)),"")</f>
        <v/>
      </c>
      <c r="X365" s="53" t="str">
        <f>IF(ISNUMBER('Форма 1'!AP365),ROUND('Форма 1'!$I365*VLOOKUP('Форма 1'!$G365,'Предельники 2022'!$B$4:$X$28,'Форма 1'!AP$7),2),"")</f>
        <v/>
      </c>
      <c r="Y365" s="53" t="str">
        <f>IF(ISNUMBER('Форма 1'!AQ365),ROUND('Форма 1'!$I365*VLOOKUP('Форма 1'!$G365,'Предельники 2022'!$B$4:$X$28,'Форма 1'!AQ$7),2),"")</f>
        <v/>
      </c>
      <c r="Z365" s="53" t="str">
        <f>IF(ISNUMBER('Форма 1'!AR365),ROUND('Форма 1'!$I365*VLOOKUP('Форма 1'!$G365,'Предельники 2022'!$B$4:$X$28,'Форма 1'!AR$7),2),"")</f>
        <v/>
      </c>
      <c r="AA365" s="55"/>
    </row>
    <row r="366" spans="1:27" x14ac:dyDescent="0.25">
      <c r="A366" s="52">
        <f t="shared" si="41"/>
        <v>109</v>
      </c>
      <c r="B366" s="94" t="str">
        <f>IF(ISBLANK('Форма 1'!B366),"",'Форма 1'!B366)</f>
        <v>город Пермь</v>
      </c>
      <c r="C366" s="161" t="str">
        <f>IF(ISBLANK('Форма 1'!C366),"",'Форма 1'!C366)</f>
        <v>г. Пермь, ул. Максима Горького, д. 65А</v>
      </c>
      <c r="D366" s="51">
        <f>IF(ISBLANK(C366),"Введите адрес",IF(C366='Форма 1'!C366,SUM(E366:K366,M366:S366,X366:AA366),"Ошибка в адресе!"))</f>
        <v>3930316.7999999998</v>
      </c>
      <c r="E366" s="53" t="str">
        <f>IF(ISNUMBER('Форма 1'!X366),ROUND('Форма 1'!$I366*VLOOKUP('Форма 1'!$G366,'Предельники 2022'!$B$4:$X$28,'Форма 1'!X$7),2),"")</f>
        <v/>
      </c>
      <c r="F366" s="53" t="str">
        <f>IF(ISNUMBER('Форма 1'!Y366),ROUND('Форма 1'!$I366*VLOOKUP('Форма 1'!$G366,'Предельники 2022'!$B$4:$X$28,'Форма 1'!Y$7),2),"")</f>
        <v/>
      </c>
      <c r="G366" s="53" t="str">
        <f>IF(ISNUMBER('Форма 1'!Z366),ROUND('Форма 1'!$I366*VLOOKUP('Форма 1'!$G366,'Предельники 2022'!$B$4:$X$28,'Форма 1'!Z$7),2),"")</f>
        <v/>
      </c>
      <c r="H366" s="53" t="str">
        <f>IF(ISNUMBER('Форма 1'!AA366),ROUND('Форма 1'!$I366*VLOOKUP('Форма 1'!$G366,'Предельники 2022'!$B$4:$X$28,'Форма 1'!AA$7),2),"")</f>
        <v/>
      </c>
      <c r="I366" s="53" t="str">
        <f>IF(ISNUMBER('Форма 1'!AB366),ROUND('Форма 1'!$I366*VLOOKUP('Форма 1'!$G366,'Предельники 2022'!$B$4:$X$28,'Форма 1'!AB$7),2),"")</f>
        <v/>
      </c>
      <c r="J366" s="53" t="str">
        <f>IF(ISNUMBER('Форма 1'!AC366),ROUND('Форма 1'!$I366*VLOOKUP('Форма 1'!$G366,'Предельники 2022'!$B$4:$X$28,'Форма 1'!AC$7),2),"")</f>
        <v/>
      </c>
      <c r="K366" s="53" t="str">
        <f>IF(ISNUMBER('Форма 1'!AD366),ROUND('Форма 1'!$I366*VLOOKUP('Форма 1'!$G366,'Предельники 2022'!$B$4:$X$28,'Форма 1'!AD$7),2),"")</f>
        <v/>
      </c>
      <c r="L366" s="54">
        <f>IF(ISBLANK('Форма 1'!AE366),"",'Форма 1'!AE366)</f>
        <v>1</v>
      </c>
      <c r="M366" s="55">
        <f>IF(ISBLANK('Форма 1'!AF366),"",'Форма 1'!AF366)</f>
        <v>3930316.7999999998</v>
      </c>
      <c r="N366" s="53" t="str">
        <f>IF(ISNUMBER('Форма 1'!AG366),ROUND('Форма 1'!$I366*VLOOKUP('Форма 1'!$G366,'Предельники 2022'!$B$4:$X$28,'Форма 1'!AG$7),2),"")</f>
        <v/>
      </c>
      <c r="O366" s="53" t="str">
        <f>IF(ISNUMBER('Форма 1'!$AH366),ROUND('Форма 1'!$I366*VLOOKUP('Форма 1'!$G366,'Предельники 2022'!$B$4:$X$28,'Форма 1'!$AH$7,0),2),"")</f>
        <v/>
      </c>
      <c r="P366" s="53" t="str">
        <f>IF(ISNUMBER('Форма 1'!$AI366),ROUND('Форма 1'!$I366*VLOOKUP('Форма 1'!$G366,'Предельники 2022'!$B$4:$X$28,'Форма 1'!$AI$7,0),2),"")</f>
        <v/>
      </c>
      <c r="Q366" s="53" t="str">
        <f>IF(ISNUMBER('Форма 1'!$AJ366),ROUND('Форма 1'!$I366*VLOOKUP('Форма 1'!$G366,'Предельники 2022'!$B$4:$X$28,'Форма 1'!$AJ$7,0),2),"")</f>
        <v/>
      </c>
      <c r="R366" s="53" t="str">
        <f>IF(ISNUMBER('Форма 1'!AK366),ROUND('Форма 1'!$I366*VLOOKUP('Форма 1'!$G366,'Предельники 2022'!$B$4:$X$28,'Форма 1'!AK$7),2),"")</f>
        <v/>
      </c>
      <c r="S366" s="55" t="str">
        <f t="shared" si="40"/>
        <v/>
      </c>
      <c r="T366" s="55" t="str">
        <f>IF(ISNUMBER('Форма 1'!AL366),INDEX('Предельники 2022'!$C$4:$X$28,MATCH('Форма 1'!$H366,'Предельники 2022'!$B$4:$B$28,0),MATCH(T$5,'Предельники 2022'!$C$3:$X$3,0)),"")</f>
        <v/>
      </c>
      <c r="U366" s="55" t="str">
        <f>IF(ISNUMBER('Форма 1'!AM366),INDEX('Предельники 2022'!$C$4:$X$28,MATCH('Форма 1'!$H366,'Предельники 2022'!$B$4:$B$28,0),MATCH(U$5,'Предельники 2022'!$C$3:$X$3,0)),"")</f>
        <v/>
      </c>
      <c r="V366" s="55" t="str">
        <f>IF(ISNUMBER('Форма 1'!AN366),INDEX('Предельники 2022'!$C$4:$X$28,MATCH('Форма 1'!$H366,'Предельники 2022'!$B$4:$B$28,0),MATCH(V$5,'Предельники 2022'!$C$3:$X$3,0)),"")</f>
        <v/>
      </c>
      <c r="W366" s="55" t="str">
        <f>IF(ISNUMBER('Форма 1'!AO366),INDEX('Предельники 2022'!$C$4:$X$28,MATCH('Форма 1'!$H366,'Предельники 2022'!$B$4:$B$28,0),MATCH(W$5,'Предельники 2022'!$C$3:$X$3,0)),"")</f>
        <v/>
      </c>
      <c r="X366" s="53" t="str">
        <f>IF(ISNUMBER('Форма 1'!AP366),ROUND('Форма 1'!$I366*VLOOKUP('Форма 1'!$G366,'Предельники 2022'!$B$4:$X$28,'Форма 1'!AP$7),2),"")</f>
        <v/>
      </c>
      <c r="Y366" s="53" t="str">
        <f>IF(ISNUMBER('Форма 1'!AQ366),ROUND('Форма 1'!$I366*VLOOKUP('Форма 1'!$G366,'Предельники 2022'!$B$4:$X$28,'Форма 1'!AQ$7),2),"")</f>
        <v/>
      </c>
      <c r="Z366" s="53" t="str">
        <f>IF(ISNUMBER('Форма 1'!AR366),ROUND('Форма 1'!$I366*VLOOKUP('Форма 1'!$G366,'Предельники 2022'!$B$4:$X$28,'Форма 1'!AR$7),2),"")</f>
        <v/>
      </c>
      <c r="AA366" s="55"/>
    </row>
    <row r="367" spans="1:27" x14ac:dyDescent="0.25">
      <c r="A367" s="52">
        <f t="shared" si="41"/>
        <v>110</v>
      </c>
      <c r="B367" s="94" t="str">
        <f>IF(ISBLANK('Форма 1'!B367),"",'Форма 1'!B367)</f>
        <v>город Пермь</v>
      </c>
      <c r="C367" s="161" t="str">
        <f>IF(ISBLANK('Форма 1'!C367),"",'Форма 1'!C367)</f>
        <v>г. Пермь, ул. Максима Горького, д. 74</v>
      </c>
      <c r="D367" s="51">
        <f>IF(ISBLANK(C367),"Введите адрес",IF(C367='Форма 1'!C367,SUM(E367:K367,M367:S367,X367:AA367),"Ошибка в адресе!"))</f>
        <v>23314101.779999997</v>
      </c>
      <c r="E367" s="53" t="str">
        <f>IF(ISNUMBER('Форма 1'!X367),ROUND('Форма 1'!$I367*VLOOKUP('Форма 1'!$G367,'Предельники 2022'!$B$4:$X$28,'Форма 1'!X$7),2),"")</f>
        <v/>
      </c>
      <c r="F367" s="53" t="str">
        <f>IF(ISNUMBER('Форма 1'!Y367),ROUND('Форма 1'!$I367*VLOOKUP('Форма 1'!$G367,'Предельники 2022'!$B$4:$X$28,'Форма 1'!Y$7),2),"")</f>
        <v/>
      </c>
      <c r="G367" s="53" t="str">
        <f>IF(ISNUMBER('Форма 1'!Z367),ROUND('Форма 1'!$I367*VLOOKUP('Форма 1'!$G367,'Предельники 2022'!$B$4:$X$28,'Форма 1'!Z$7),2),"")</f>
        <v/>
      </c>
      <c r="H367" s="53" t="str">
        <f>IF(ISNUMBER('Форма 1'!AA367),ROUND('Форма 1'!$I367*VLOOKUP('Форма 1'!$G367,'Предельники 2022'!$B$4:$X$28,'Форма 1'!AA$7),2),"")</f>
        <v/>
      </c>
      <c r="I367" s="53" t="str">
        <f>IF(ISNUMBER('Форма 1'!AB367),ROUND('Форма 1'!$I367*VLOOKUP('Форма 1'!$G367,'Предельники 2022'!$B$4:$X$28,'Форма 1'!AB$7),2),"")</f>
        <v/>
      </c>
      <c r="J367" s="53" t="str">
        <f>IF(ISNUMBER('Форма 1'!AC367),ROUND('Форма 1'!$I367*VLOOKUP('Форма 1'!$G367,'Предельники 2022'!$B$4:$X$28,'Форма 1'!AC$7),2),"")</f>
        <v/>
      </c>
      <c r="K367" s="53">
        <f>IF(ISNUMBER('Форма 1'!AD367),ROUND('Форма 1'!$I367*VLOOKUP('Форма 1'!$G367,'Предельники 2022'!$B$4:$X$28,'Форма 1'!AD$7),2),"")</f>
        <v>3690850.48</v>
      </c>
      <c r="L367" s="54" t="str">
        <f>IF(ISBLANK('Форма 1'!AE367),"",'Форма 1'!AE367)</f>
        <v/>
      </c>
      <c r="M367" s="55" t="str">
        <f>IF(ISBLANK('Форма 1'!AF367),"",'Форма 1'!AF367)</f>
        <v/>
      </c>
      <c r="N367" s="53" t="str">
        <f>IF(ISNUMBER('Форма 1'!AG367),ROUND('Форма 1'!$I367*VLOOKUP('Форма 1'!$G367,'Предельники 2022'!$B$4:$X$28,'Форма 1'!AG$7),2),"")</f>
        <v/>
      </c>
      <c r="O367" s="53">
        <f>IF(ISNUMBER('Форма 1'!$AH367),ROUND('Форма 1'!$I367*VLOOKUP('Форма 1'!$G367,'Предельники 2022'!$B$4:$X$28,'Форма 1'!$AH$7,0),2),"")</f>
        <v>16812894.899999999</v>
      </c>
      <c r="P367" s="53" t="str">
        <f>IF(ISNUMBER('Форма 1'!$AI367),ROUND('Форма 1'!$I367*VLOOKUP('Форма 1'!$G367,'Предельники 2022'!$B$4:$X$28,'Форма 1'!$AI$7,0),2),"")</f>
        <v/>
      </c>
      <c r="Q367" s="53" t="str">
        <f>IF(ISNUMBER('Форма 1'!$AJ367),ROUND('Форма 1'!$I367*VLOOKUP('Форма 1'!$G367,'Предельники 2022'!$B$4:$X$28,'Форма 1'!$AJ$7,0),2),"")</f>
        <v/>
      </c>
      <c r="R367" s="53">
        <f>IF(ISNUMBER('Форма 1'!AK367),ROUND('Форма 1'!$I367*VLOOKUP('Форма 1'!$G367,'Предельники 2022'!$B$4:$X$28,'Форма 1'!AK$7),2),"")</f>
        <v>2810356.4</v>
      </c>
      <c r="S367" s="55" t="str">
        <f t="shared" si="40"/>
        <v/>
      </c>
      <c r="T367" s="55" t="str">
        <f>IF(ISNUMBER('Форма 1'!AL367),INDEX('Предельники 2022'!$C$4:$X$28,MATCH('Форма 1'!$H367,'Предельники 2022'!$B$4:$B$28,0),MATCH(T$5,'Предельники 2022'!$C$3:$X$3,0)),"")</f>
        <v/>
      </c>
      <c r="U367" s="55" t="str">
        <f>IF(ISNUMBER('Форма 1'!AM367),INDEX('Предельники 2022'!$C$4:$X$28,MATCH('Форма 1'!$H367,'Предельники 2022'!$B$4:$B$28,0),MATCH(U$5,'Предельники 2022'!$C$3:$X$3,0)),"")</f>
        <v/>
      </c>
      <c r="V367" s="55" t="str">
        <f>IF(ISNUMBER('Форма 1'!AN367),INDEX('Предельники 2022'!$C$4:$X$28,MATCH('Форма 1'!$H367,'Предельники 2022'!$B$4:$B$28,0),MATCH(V$5,'Предельники 2022'!$C$3:$X$3,0)),"")</f>
        <v/>
      </c>
      <c r="W367" s="55" t="str">
        <f>IF(ISNUMBER('Форма 1'!AO367),INDEX('Предельники 2022'!$C$4:$X$28,MATCH('Форма 1'!$H367,'Предельники 2022'!$B$4:$B$28,0),MATCH(W$5,'Предельники 2022'!$C$3:$X$3,0)),"")</f>
        <v/>
      </c>
      <c r="X367" s="53" t="str">
        <f>IF(ISNUMBER('Форма 1'!AP367),ROUND('Форма 1'!$I367*VLOOKUP('Форма 1'!$G367,'Предельники 2022'!$B$4:$X$28,'Форма 1'!AP$7),2),"")</f>
        <v/>
      </c>
      <c r="Y367" s="53" t="str">
        <f>IF(ISNUMBER('Форма 1'!AQ367),ROUND('Форма 1'!$I367*VLOOKUP('Форма 1'!$G367,'Предельники 2022'!$B$4:$X$28,'Форма 1'!AQ$7),2),"")</f>
        <v/>
      </c>
      <c r="Z367" s="53" t="str">
        <f>IF(ISNUMBER('Форма 1'!AR367),ROUND('Форма 1'!$I367*VLOOKUP('Форма 1'!$G367,'Предельники 2022'!$B$4:$X$28,'Форма 1'!AR$7),2),"")</f>
        <v/>
      </c>
      <c r="AA367" s="55"/>
    </row>
    <row r="368" spans="1:27" x14ac:dyDescent="0.25">
      <c r="A368" s="52">
        <f t="shared" si="41"/>
        <v>111</v>
      </c>
      <c r="B368" s="94" t="str">
        <f>IF(ISBLANK('Форма 1'!B368),"",'Форма 1'!B368)</f>
        <v>город Пермь</v>
      </c>
      <c r="C368" s="161" t="str">
        <f>IF(ISBLANK('Форма 1'!C368),"",'Форма 1'!C368)</f>
        <v>г. Пермь, ул. Максима Горького, д. 77</v>
      </c>
      <c r="D368" s="51">
        <f>IF(ISBLANK(C368),"Введите адрес",IF(C368='Форма 1'!C368,SUM(E368:K368,M368:S368,X368:AA368),"Ошибка в адресе!"))</f>
        <v>18757051.84</v>
      </c>
      <c r="E368" s="53">
        <f>IF(ISNUMBER('Форма 1'!X368),ROUND('Форма 1'!$I368*VLOOKUP('Форма 1'!$G368,'Предельники 2022'!$B$4:$X$28,'Форма 1'!X$7),2),"")</f>
        <v>7643016.1600000001</v>
      </c>
      <c r="F368" s="53" t="str">
        <f>IF(ISNUMBER('Форма 1'!Y368),ROUND('Форма 1'!$I368*VLOOKUP('Форма 1'!$G368,'Предельники 2022'!$B$4:$X$28,'Форма 1'!Y$7),2),"")</f>
        <v/>
      </c>
      <c r="G368" s="53" t="str">
        <f>IF(ISNUMBER('Форма 1'!Z368),ROUND('Форма 1'!$I368*VLOOKUP('Форма 1'!$G368,'Предельники 2022'!$B$4:$X$28,'Форма 1'!Z$7),2),"")</f>
        <v/>
      </c>
      <c r="H368" s="53" t="str">
        <f>IF(ISNUMBER('Форма 1'!AA368),ROUND('Форма 1'!$I368*VLOOKUP('Форма 1'!$G368,'Предельники 2022'!$B$4:$X$28,'Форма 1'!AA$7),2),"")</f>
        <v/>
      </c>
      <c r="I368" s="53" t="str">
        <f>IF(ISNUMBER('Форма 1'!AB368),ROUND('Форма 1'!$I368*VLOOKUP('Форма 1'!$G368,'Предельники 2022'!$B$4:$X$28,'Форма 1'!AB$7),2),"")</f>
        <v/>
      </c>
      <c r="J368" s="53" t="str">
        <f>IF(ISNUMBER('Форма 1'!AC368),ROUND('Форма 1'!$I368*VLOOKUP('Форма 1'!$G368,'Предельники 2022'!$B$4:$X$28,'Форма 1'!AC$7),2),"")</f>
        <v/>
      </c>
      <c r="K368" s="53" t="str">
        <f>IF(ISNUMBER('Форма 1'!AD368),ROUND('Форма 1'!$I368*VLOOKUP('Форма 1'!$G368,'Предельники 2022'!$B$4:$X$28,'Форма 1'!AD$7),2),"")</f>
        <v/>
      </c>
      <c r="L368" s="54">
        <f>IF(ISBLANK('Форма 1'!AE368),"",'Форма 1'!AE368)</f>
        <v>4</v>
      </c>
      <c r="M368" s="55">
        <f>IF(ISBLANK('Форма 1'!AF368),"",'Форма 1'!AF368)</f>
        <v>11114035.68</v>
      </c>
      <c r="N368" s="53" t="str">
        <f>IF(ISNUMBER('Форма 1'!AG368),ROUND('Форма 1'!$I368*VLOOKUP('Форма 1'!$G368,'Предельники 2022'!$B$4:$X$28,'Форма 1'!AG$7),2),"")</f>
        <v/>
      </c>
      <c r="O368" s="53" t="str">
        <f>IF(ISNUMBER('Форма 1'!$AH368),ROUND('Форма 1'!$I368*VLOOKUP('Форма 1'!$G368,'Предельники 2022'!$B$4:$X$28,'Форма 1'!$AH$7,0),2),"")</f>
        <v/>
      </c>
      <c r="P368" s="53" t="str">
        <f>IF(ISNUMBER('Форма 1'!$AI368),ROUND('Форма 1'!$I368*VLOOKUP('Форма 1'!$G368,'Предельники 2022'!$B$4:$X$28,'Форма 1'!$AI$7,0),2),"")</f>
        <v/>
      </c>
      <c r="Q368" s="53" t="str">
        <f>IF(ISNUMBER('Форма 1'!$AJ368),ROUND('Форма 1'!$I368*VLOOKUP('Форма 1'!$G368,'Предельники 2022'!$B$4:$X$28,'Форма 1'!$AJ$7,0),2),"")</f>
        <v/>
      </c>
      <c r="R368" s="53" t="str">
        <f>IF(ISNUMBER('Форма 1'!AK368),ROUND('Форма 1'!$I368*VLOOKUP('Форма 1'!$G368,'Предельники 2022'!$B$4:$X$28,'Форма 1'!AK$7),2),"")</f>
        <v/>
      </c>
      <c r="S368" s="55" t="str">
        <f t="shared" si="40"/>
        <v/>
      </c>
      <c r="T368" s="55" t="str">
        <f>IF(ISNUMBER('Форма 1'!AL368),INDEX('Предельники 2022'!$C$4:$X$28,MATCH('Форма 1'!$H368,'Предельники 2022'!$B$4:$B$28,0),MATCH(T$5,'Предельники 2022'!$C$3:$X$3,0)),"")</f>
        <v/>
      </c>
      <c r="U368" s="55" t="str">
        <f>IF(ISNUMBER('Форма 1'!AM368),INDEX('Предельники 2022'!$C$4:$X$28,MATCH('Форма 1'!$H368,'Предельники 2022'!$B$4:$B$28,0),MATCH(U$5,'Предельники 2022'!$C$3:$X$3,0)),"")</f>
        <v/>
      </c>
      <c r="V368" s="55" t="str">
        <f>IF(ISNUMBER('Форма 1'!AN368),INDEX('Предельники 2022'!$C$4:$X$28,MATCH('Форма 1'!$H368,'Предельники 2022'!$B$4:$B$28,0),MATCH(V$5,'Предельники 2022'!$C$3:$X$3,0)),"")</f>
        <v/>
      </c>
      <c r="W368" s="55" t="str">
        <f>IF(ISNUMBER('Форма 1'!AO368),INDEX('Предельники 2022'!$C$4:$X$28,MATCH('Форма 1'!$H368,'Предельники 2022'!$B$4:$B$28,0),MATCH(W$5,'Предельники 2022'!$C$3:$X$3,0)),"")</f>
        <v/>
      </c>
      <c r="X368" s="53" t="str">
        <f>IF(ISNUMBER('Форма 1'!AP368),ROUND('Форма 1'!$I368*VLOOKUP('Форма 1'!$G368,'Предельники 2022'!$B$4:$X$28,'Форма 1'!AP$7),2),"")</f>
        <v/>
      </c>
      <c r="Y368" s="53" t="str">
        <f>IF(ISNUMBER('Форма 1'!AQ368),ROUND('Форма 1'!$I368*VLOOKUP('Форма 1'!$G368,'Предельники 2022'!$B$4:$X$28,'Форма 1'!AQ$7),2),"")</f>
        <v/>
      </c>
      <c r="Z368" s="53" t="str">
        <f>IF(ISNUMBER('Форма 1'!AR368),ROUND('Форма 1'!$I368*VLOOKUP('Форма 1'!$G368,'Предельники 2022'!$B$4:$X$28,'Форма 1'!AR$7),2),"")</f>
        <v/>
      </c>
      <c r="AA368" s="55"/>
    </row>
    <row r="369" spans="1:27" x14ac:dyDescent="0.25">
      <c r="A369" s="52">
        <f t="shared" si="41"/>
        <v>112</v>
      </c>
      <c r="B369" s="94" t="str">
        <f>IF(ISBLANK('Форма 1'!B369),"",'Форма 1'!B369)</f>
        <v>город Пермь</v>
      </c>
      <c r="C369" s="161" t="str">
        <f>IF(ISBLANK('Форма 1'!C369),"",'Форма 1'!C369)</f>
        <v>г. Пермь, ул. Маршала Рыбалко, д. 30</v>
      </c>
      <c r="D369" s="51">
        <f>IF(ISBLANK(C369),"Введите адрес",IF(C369='Форма 1'!C369,SUM(E369:K369,M369:S369,X369:AA369),"Ошибка в адресе!"))</f>
        <v>16146470.26</v>
      </c>
      <c r="E369" s="53" t="str">
        <f>IF(ISNUMBER('Форма 1'!X369),ROUND('Форма 1'!$I369*VLOOKUP('Форма 1'!$G369,'Предельники 2022'!$B$4:$X$28,'Форма 1'!X$7),2),"")</f>
        <v/>
      </c>
      <c r="F369" s="53" t="str">
        <f>IF(ISNUMBER('Форма 1'!Y369),ROUND('Форма 1'!$I369*VLOOKUP('Форма 1'!$G369,'Предельники 2022'!$B$4:$X$28,'Форма 1'!Y$7),2),"")</f>
        <v/>
      </c>
      <c r="G369" s="53" t="str">
        <f>IF(ISNUMBER('Форма 1'!Z369),ROUND('Форма 1'!$I369*VLOOKUP('Форма 1'!$G369,'Предельники 2022'!$B$4:$X$28,'Форма 1'!Z$7),2),"")</f>
        <v/>
      </c>
      <c r="H369" s="53" t="str">
        <f>IF(ISNUMBER('Форма 1'!AA369),ROUND('Форма 1'!$I369*VLOOKUP('Форма 1'!$G369,'Предельники 2022'!$B$4:$X$28,'Форма 1'!AA$7),2),"")</f>
        <v/>
      </c>
      <c r="I369" s="53" t="str">
        <f>IF(ISNUMBER('Форма 1'!AB369),ROUND('Форма 1'!$I369*VLOOKUP('Форма 1'!$G369,'Предельники 2022'!$B$4:$X$28,'Форма 1'!AB$7),2),"")</f>
        <v/>
      </c>
      <c r="J369" s="53" t="str">
        <f>IF(ISNUMBER('Форма 1'!AC369),ROUND('Форма 1'!$I369*VLOOKUP('Форма 1'!$G369,'Предельники 2022'!$B$4:$X$28,'Форма 1'!AC$7),2),"")</f>
        <v/>
      </c>
      <c r="K369" s="53" t="str">
        <f>IF(ISNUMBER('Форма 1'!AD369),ROUND('Форма 1'!$I369*VLOOKUP('Форма 1'!$G369,'Предельники 2022'!$B$4:$X$28,'Форма 1'!AD$7),2),"")</f>
        <v/>
      </c>
      <c r="L369" s="54" t="str">
        <f>IF(ISBLANK('Форма 1'!AE369),"",'Форма 1'!AE369)</f>
        <v/>
      </c>
      <c r="M369" s="55" t="str">
        <f>IF(ISBLANK('Форма 1'!AF369),"",'Форма 1'!AF369)</f>
        <v/>
      </c>
      <c r="N369" s="53">
        <f>IF(ISNUMBER('Форма 1'!AG369),ROUND('Форма 1'!$I369*VLOOKUP('Форма 1'!$G369,'Предельники 2022'!$B$4:$X$28,'Форма 1'!AG$7),2),"")</f>
        <v>16146470.26</v>
      </c>
      <c r="O369" s="53" t="str">
        <f>IF(ISNUMBER('Форма 1'!$AH369),ROUND('Форма 1'!$I369*VLOOKUP('Форма 1'!$G369,'Предельники 2022'!$B$4:$X$28,'Форма 1'!$AH$7,0),2),"")</f>
        <v/>
      </c>
      <c r="P369" s="53" t="str">
        <f>IF(ISNUMBER('Форма 1'!$AI369),ROUND('Форма 1'!$I369*VLOOKUP('Форма 1'!$G369,'Предельники 2022'!$B$4:$X$28,'Форма 1'!$AI$7,0),2),"")</f>
        <v/>
      </c>
      <c r="Q369" s="53" t="str">
        <f>IF(ISNUMBER('Форма 1'!$AJ369),ROUND('Форма 1'!$I369*VLOOKUP('Форма 1'!$G369,'Предельники 2022'!$B$4:$X$28,'Форма 1'!$AJ$7,0),2),"")</f>
        <v/>
      </c>
      <c r="R369" s="53" t="str">
        <f>IF(ISNUMBER('Форма 1'!AK369),ROUND('Форма 1'!$I369*VLOOKUP('Форма 1'!$G369,'Предельники 2022'!$B$4:$X$28,'Форма 1'!AK$7),2),"")</f>
        <v/>
      </c>
      <c r="S369" s="55" t="str">
        <f t="shared" si="40"/>
        <v/>
      </c>
      <c r="T369" s="55" t="str">
        <f>IF(ISNUMBER('Форма 1'!AL369),INDEX('Предельники 2022'!$C$4:$X$28,MATCH('Форма 1'!$H369,'Предельники 2022'!$B$4:$B$28,0),MATCH(T$5,'Предельники 2022'!$C$3:$X$3,0)),"")</f>
        <v/>
      </c>
      <c r="U369" s="55" t="str">
        <f>IF(ISNUMBER('Форма 1'!AM369),INDEX('Предельники 2022'!$C$4:$X$28,MATCH('Форма 1'!$H369,'Предельники 2022'!$B$4:$B$28,0),MATCH(U$5,'Предельники 2022'!$C$3:$X$3,0)),"")</f>
        <v/>
      </c>
      <c r="V369" s="55" t="str">
        <f>IF(ISNUMBER('Форма 1'!AN369),INDEX('Предельники 2022'!$C$4:$X$28,MATCH('Форма 1'!$H369,'Предельники 2022'!$B$4:$B$28,0),MATCH(V$5,'Предельники 2022'!$C$3:$X$3,0)),"")</f>
        <v/>
      </c>
      <c r="W369" s="55" t="str">
        <f>IF(ISNUMBER('Форма 1'!AO369),INDEX('Предельники 2022'!$C$4:$X$28,MATCH('Форма 1'!$H369,'Предельники 2022'!$B$4:$B$28,0),MATCH(W$5,'Предельники 2022'!$C$3:$X$3,0)),"")</f>
        <v/>
      </c>
      <c r="X369" s="53" t="str">
        <f>IF(ISNUMBER('Форма 1'!AP369),ROUND('Форма 1'!$I369*VLOOKUP('Форма 1'!$G369,'Предельники 2022'!$B$4:$X$28,'Форма 1'!AP$7),2),"")</f>
        <v/>
      </c>
      <c r="Y369" s="53" t="str">
        <f>IF(ISNUMBER('Форма 1'!AQ369),ROUND('Форма 1'!$I369*VLOOKUP('Форма 1'!$G369,'Предельники 2022'!$B$4:$X$28,'Форма 1'!AQ$7),2),"")</f>
        <v/>
      </c>
      <c r="Z369" s="53" t="str">
        <f>IF(ISNUMBER('Форма 1'!AR369),ROUND('Форма 1'!$I369*VLOOKUP('Форма 1'!$G369,'Предельники 2022'!$B$4:$X$28,'Форма 1'!AR$7),2),"")</f>
        <v/>
      </c>
      <c r="AA369" s="55"/>
    </row>
    <row r="370" spans="1:27" x14ac:dyDescent="0.25">
      <c r="A370" s="52">
        <f t="shared" si="41"/>
        <v>113</v>
      </c>
      <c r="B370" s="94" t="str">
        <f>IF(ISBLANK('Форма 1'!B370),"",'Форма 1'!B370)</f>
        <v>город Пермь</v>
      </c>
      <c r="C370" s="161" t="str">
        <f>IF(ISBLANK('Форма 1'!C370),"",'Форма 1'!C370)</f>
        <v>г. Пермь, ул. Маршала Толбухина, д. 10А</v>
      </c>
      <c r="D370" s="51">
        <f>IF(ISBLANK(C370),"Введите адрес",IF(C370='Форма 1'!C370,SUM(E370:K370,M370:S370,X370:AA370),"Ошибка в адресе!"))</f>
        <v>7993297.6500000004</v>
      </c>
      <c r="E370" s="53" t="str">
        <f>IF(ISNUMBER('Форма 1'!X370),ROUND('Форма 1'!$I370*VLOOKUP('Форма 1'!$G370,'Предельники 2022'!$B$4:$X$28,'Форма 1'!X$7),2),"")</f>
        <v/>
      </c>
      <c r="F370" s="53" t="str">
        <f>IF(ISNUMBER('Форма 1'!Y370),ROUND('Форма 1'!$I370*VLOOKUP('Форма 1'!$G370,'Предельники 2022'!$B$4:$X$28,'Форма 1'!Y$7),2),"")</f>
        <v/>
      </c>
      <c r="G370" s="53" t="str">
        <f>IF(ISNUMBER('Форма 1'!Z370),ROUND('Форма 1'!$I370*VLOOKUP('Форма 1'!$G370,'Предельники 2022'!$B$4:$X$28,'Форма 1'!Z$7),2),"")</f>
        <v/>
      </c>
      <c r="H370" s="53" t="str">
        <f>IF(ISNUMBER('Форма 1'!AA370),ROUND('Форма 1'!$I370*VLOOKUP('Форма 1'!$G370,'Предельники 2022'!$B$4:$X$28,'Форма 1'!AA$7),2),"")</f>
        <v/>
      </c>
      <c r="I370" s="53" t="str">
        <f>IF(ISNUMBER('Форма 1'!AB370),ROUND('Форма 1'!$I370*VLOOKUP('Форма 1'!$G370,'Предельники 2022'!$B$4:$X$28,'Форма 1'!AB$7),2),"")</f>
        <v/>
      </c>
      <c r="J370" s="53" t="str">
        <f>IF(ISNUMBER('Форма 1'!AC370),ROUND('Форма 1'!$I370*VLOOKUP('Форма 1'!$G370,'Предельники 2022'!$B$4:$X$28,'Форма 1'!AC$7),2),"")</f>
        <v/>
      </c>
      <c r="K370" s="53" t="str">
        <f>IF(ISNUMBER('Форма 1'!AD370),ROUND('Форма 1'!$I370*VLOOKUP('Форма 1'!$G370,'Предельники 2022'!$B$4:$X$28,'Форма 1'!AD$7),2),"")</f>
        <v/>
      </c>
      <c r="L370" s="54" t="str">
        <f>IF(ISBLANK('Форма 1'!AE370),"",'Форма 1'!AE370)</f>
        <v/>
      </c>
      <c r="M370" s="55" t="str">
        <f>IF(ISBLANK('Форма 1'!AF370),"",'Форма 1'!AF370)</f>
        <v/>
      </c>
      <c r="N370" s="53">
        <f>IF(ISNUMBER('Форма 1'!AG370),ROUND('Форма 1'!$I370*VLOOKUP('Форма 1'!$G370,'Предельники 2022'!$B$4:$X$28,'Форма 1'!AG$7),2),"")</f>
        <v>7993297.6500000004</v>
      </c>
      <c r="O370" s="53" t="str">
        <f>IF(ISNUMBER('Форма 1'!$AH370),ROUND('Форма 1'!$I370*VLOOKUP('Форма 1'!$G370,'Предельники 2022'!$B$4:$X$28,'Форма 1'!$AH$7,0),2),"")</f>
        <v/>
      </c>
      <c r="P370" s="53" t="str">
        <f>IF(ISNUMBER('Форма 1'!$AI370),ROUND('Форма 1'!$I370*VLOOKUP('Форма 1'!$G370,'Предельники 2022'!$B$4:$X$28,'Форма 1'!$AI$7,0),2),"")</f>
        <v/>
      </c>
      <c r="Q370" s="53" t="str">
        <f>IF(ISNUMBER('Форма 1'!$AJ370),ROUND('Форма 1'!$I370*VLOOKUP('Форма 1'!$G370,'Предельники 2022'!$B$4:$X$28,'Форма 1'!$AJ$7,0),2),"")</f>
        <v/>
      </c>
      <c r="R370" s="53" t="str">
        <f>IF(ISNUMBER('Форма 1'!AK370),ROUND('Форма 1'!$I370*VLOOKUP('Форма 1'!$G370,'Предельники 2022'!$B$4:$X$28,'Форма 1'!AK$7),2),"")</f>
        <v/>
      </c>
      <c r="S370" s="55" t="str">
        <f t="shared" si="40"/>
        <v/>
      </c>
      <c r="T370" s="55" t="str">
        <f>IF(ISNUMBER('Форма 1'!AL370),INDEX('Предельники 2022'!$C$4:$X$28,MATCH('Форма 1'!$H370,'Предельники 2022'!$B$4:$B$28,0),MATCH(T$5,'Предельники 2022'!$C$3:$X$3,0)),"")</f>
        <v/>
      </c>
      <c r="U370" s="55" t="str">
        <f>IF(ISNUMBER('Форма 1'!AM370),INDEX('Предельники 2022'!$C$4:$X$28,MATCH('Форма 1'!$H370,'Предельники 2022'!$B$4:$B$28,0),MATCH(U$5,'Предельники 2022'!$C$3:$X$3,0)),"")</f>
        <v/>
      </c>
      <c r="V370" s="55" t="str">
        <f>IF(ISNUMBER('Форма 1'!AN370),INDEX('Предельники 2022'!$C$4:$X$28,MATCH('Форма 1'!$H370,'Предельники 2022'!$B$4:$B$28,0),MATCH(V$5,'Предельники 2022'!$C$3:$X$3,0)),"")</f>
        <v/>
      </c>
      <c r="W370" s="55" t="str">
        <f>IF(ISNUMBER('Форма 1'!AO370),INDEX('Предельники 2022'!$C$4:$X$28,MATCH('Форма 1'!$H370,'Предельники 2022'!$B$4:$B$28,0),MATCH(W$5,'Предельники 2022'!$C$3:$X$3,0)),"")</f>
        <v/>
      </c>
      <c r="X370" s="53" t="str">
        <f>IF(ISNUMBER('Форма 1'!AP370),ROUND('Форма 1'!$I370*VLOOKUP('Форма 1'!$G370,'Предельники 2022'!$B$4:$X$28,'Форма 1'!AP$7),2),"")</f>
        <v/>
      </c>
      <c r="Y370" s="53" t="str">
        <f>IF(ISNUMBER('Форма 1'!AQ370),ROUND('Форма 1'!$I370*VLOOKUP('Форма 1'!$G370,'Предельники 2022'!$B$4:$X$28,'Форма 1'!AQ$7),2),"")</f>
        <v/>
      </c>
      <c r="Z370" s="53" t="str">
        <f>IF(ISNUMBER('Форма 1'!AR370),ROUND('Форма 1'!$I370*VLOOKUP('Форма 1'!$G370,'Предельники 2022'!$B$4:$X$28,'Форма 1'!AR$7),2),"")</f>
        <v/>
      </c>
      <c r="AA370" s="55"/>
    </row>
    <row r="371" spans="1:27" x14ac:dyDescent="0.25">
      <c r="A371" s="52">
        <f t="shared" si="41"/>
        <v>114</v>
      </c>
      <c r="B371" s="94" t="str">
        <f>IF(ISBLANK('Форма 1'!B371),"",'Форма 1'!B371)</f>
        <v>город Пермь</v>
      </c>
      <c r="C371" s="161" t="str">
        <f>IF(ISBLANK('Форма 1'!C371),"",'Форма 1'!C371)</f>
        <v>г. Пермь, ул. Мензелинская, д. 14</v>
      </c>
      <c r="D371" s="51">
        <f>IF(ISBLANK(C371),"Введите адрес",IF(C371='Форма 1'!C371,SUM(E371:K371,M371:S371,X371:AA371),"Ошибка в адресе!"))</f>
        <v>11176273.9</v>
      </c>
      <c r="E371" s="53" t="str">
        <f>IF(ISNUMBER('Форма 1'!X371),ROUND('Форма 1'!$I371*VLOOKUP('Форма 1'!$G371,'Предельники 2022'!$B$4:$X$28,'Форма 1'!X$7),2),"")</f>
        <v/>
      </c>
      <c r="F371" s="53" t="str">
        <f>IF(ISNUMBER('Форма 1'!Y371),ROUND('Форма 1'!$I371*VLOOKUP('Форма 1'!$G371,'Предельники 2022'!$B$4:$X$28,'Форма 1'!Y$7),2),"")</f>
        <v/>
      </c>
      <c r="G371" s="53" t="str">
        <f>IF(ISNUMBER('Форма 1'!Z371),ROUND('Форма 1'!$I371*VLOOKUP('Форма 1'!$G371,'Предельники 2022'!$B$4:$X$28,'Форма 1'!Z$7),2),"")</f>
        <v/>
      </c>
      <c r="H371" s="53" t="str">
        <f>IF(ISNUMBER('Форма 1'!AA371),ROUND('Форма 1'!$I371*VLOOKUP('Форма 1'!$G371,'Предельники 2022'!$B$4:$X$28,'Форма 1'!AA$7),2),"")</f>
        <v/>
      </c>
      <c r="I371" s="53" t="str">
        <f>IF(ISNUMBER('Форма 1'!AB371),ROUND('Форма 1'!$I371*VLOOKUP('Форма 1'!$G371,'Предельники 2022'!$B$4:$X$28,'Форма 1'!AB$7),2),"")</f>
        <v/>
      </c>
      <c r="J371" s="53" t="str">
        <f>IF(ISNUMBER('Форма 1'!AC371),ROUND('Форма 1'!$I371*VLOOKUP('Форма 1'!$G371,'Предельники 2022'!$B$4:$X$28,'Форма 1'!AC$7),2),"")</f>
        <v/>
      </c>
      <c r="K371" s="53">
        <f>IF(ISNUMBER('Форма 1'!AD371),ROUND('Форма 1'!$I371*VLOOKUP('Форма 1'!$G371,'Предельники 2022'!$B$4:$X$28,'Форма 1'!AD$7),2),"")</f>
        <v>1692646.01</v>
      </c>
      <c r="L371" s="54" t="str">
        <f>IF(ISBLANK('Форма 1'!AE371),"",'Форма 1'!AE371)</f>
        <v/>
      </c>
      <c r="M371" s="55" t="str">
        <f>IF(ISBLANK('Форма 1'!AF371),"",'Форма 1'!AF371)</f>
        <v/>
      </c>
      <c r="N371" s="53" t="str">
        <f>IF(ISNUMBER('Форма 1'!AG371),ROUND('Форма 1'!$I371*VLOOKUP('Форма 1'!$G371,'Предельники 2022'!$B$4:$X$28,'Форма 1'!AG$7),2),"")</f>
        <v/>
      </c>
      <c r="O371" s="53">
        <f>IF(ISNUMBER('Форма 1'!$AH371),ROUND('Форма 1'!$I371*VLOOKUP('Форма 1'!$G371,'Предельники 2022'!$B$4:$X$28,'Форма 1'!$AH$7,0),2),"")</f>
        <v>7755936.6500000004</v>
      </c>
      <c r="P371" s="53" t="str">
        <f>IF(ISNUMBER('Форма 1'!$AI371),ROUND('Форма 1'!$I371*VLOOKUP('Форма 1'!$G371,'Предельники 2022'!$B$4:$X$28,'Форма 1'!$AI$7,0),2),"")</f>
        <v/>
      </c>
      <c r="Q371" s="53" t="str">
        <f>IF(ISNUMBER('Форма 1'!$AJ371),ROUND('Форма 1'!$I371*VLOOKUP('Форма 1'!$G371,'Предельники 2022'!$B$4:$X$28,'Форма 1'!$AJ$7,0),2),"")</f>
        <v/>
      </c>
      <c r="R371" s="53">
        <f>IF(ISNUMBER('Форма 1'!AK371),ROUND('Форма 1'!$I371*VLOOKUP('Форма 1'!$G371,'Предельники 2022'!$B$4:$X$28,'Форма 1'!AK$7),2),"")</f>
        <v>1727691.24</v>
      </c>
      <c r="S371" s="55" t="str">
        <f t="shared" si="40"/>
        <v/>
      </c>
      <c r="T371" s="55" t="str">
        <f>IF(ISNUMBER('Форма 1'!AL371),INDEX('Предельники 2022'!$C$4:$X$28,MATCH('Форма 1'!$H371,'Предельники 2022'!$B$4:$B$28,0),MATCH(T$5,'Предельники 2022'!$C$3:$X$3,0)),"")</f>
        <v/>
      </c>
      <c r="U371" s="55" t="str">
        <f>IF(ISNUMBER('Форма 1'!AM371),INDEX('Предельники 2022'!$C$4:$X$28,MATCH('Форма 1'!$H371,'Предельники 2022'!$B$4:$B$28,0),MATCH(U$5,'Предельники 2022'!$C$3:$X$3,0)),"")</f>
        <v/>
      </c>
      <c r="V371" s="55" t="str">
        <f>IF(ISNUMBER('Форма 1'!AN371),INDEX('Предельники 2022'!$C$4:$X$28,MATCH('Форма 1'!$H371,'Предельники 2022'!$B$4:$B$28,0),MATCH(V$5,'Предельники 2022'!$C$3:$X$3,0)),"")</f>
        <v/>
      </c>
      <c r="W371" s="55" t="str">
        <f>IF(ISNUMBER('Форма 1'!AO371),INDEX('Предельники 2022'!$C$4:$X$28,MATCH('Форма 1'!$H371,'Предельники 2022'!$B$4:$B$28,0),MATCH(W$5,'Предельники 2022'!$C$3:$X$3,0)),"")</f>
        <v/>
      </c>
      <c r="X371" s="53" t="str">
        <f>IF(ISNUMBER('Форма 1'!AP371),ROUND('Форма 1'!$I371*VLOOKUP('Форма 1'!$G371,'Предельники 2022'!$B$4:$X$28,'Форма 1'!AP$7),2),"")</f>
        <v/>
      </c>
      <c r="Y371" s="53" t="str">
        <f>IF(ISNUMBER('Форма 1'!AQ371),ROUND('Форма 1'!$I371*VLOOKUP('Форма 1'!$G371,'Предельники 2022'!$B$4:$X$28,'Форма 1'!AQ$7),2),"")</f>
        <v/>
      </c>
      <c r="Z371" s="53" t="str">
        <f>IF(ISNUMBER('Форма 1'!AR371),ROUND('Форма 1'!$I371*VLOOKUP('Форма 1'!$G371,'Предельники 2022'!$B$4:$X$28,'Форма 1'!AR$7),2),"")</f>
        <v/>
      </c>
      <c r="AA371" s="55"/>
    </row>
    <row r="372" spans="1:27" x14ac:dyDescent="0.25">
      <c r="A372" s="52">
        <f t="shared" si="41"/>
        <v>115</v>
      </c>
      <c r="B372" s="94" t="str">
        <f>IF(ISBLANK('Форма 1'!B372),"",'Форма 1'!B372)</f>
        <v>город Пермь</v>
      </c>
      <c r="C372" s="161" t="str">
        <f>IF(ISBLANK('Форма 1'!C372),"",'Форма 1'!C372)</f>
        <v>г. Пермь, ул. Мира, д. 115</v>
      </c>
      <c r="D372" s="51">
        <f>IF(ISBLANK(C372),"Введите адрес",IF(C372='Форма 1'!C372,SUM(E372:K372,M372:S372,X372:AA372),"Ошибка в адресе!"))</f>
        <v>43233484.799999997</v>
      </c>
      <c r="E372" s="53" t="str">
        <f>IF(ISNUMBER('Форма 1'!X372),ROUND('Форма 1'!$I372*VLOOKUP('Форма 1'!$G372,'Предельники 2022'!$B$4:$X$28,'Форма 1'!X$7),2),"")</f>
        <v/>
      </c>
      <c r="F372" s="53" t="str">
        <f>IF(ISNUMBER('Форма 1'!Y372),ROUND('Форма 1'!$I372*VLOOKUP('Форма 1'!$G372,'Предельники 2022'!$B$4:$X$28,'Форма 1'!Y$7),2),"")</f>
        <v/>
      </c>
      <c r="G372" s="53" t="str">
        <f>IF(ISNUMBER('Форма 1'!Z372),ROUND('Форма 1'!$I372*VLOOKUP('Форма 1'!$G372,'Предельники 2022'!$B$4:$X$28,'Форма 1'!Z$7),2),"")</f>
        <v/>
      </c>
      <c r="H372" s="53" t="str">
        <f>IF(ISNUMBER('Форма 1'!AA372),ROUND('Форма 1'!$I372*VLOOKUP('Форма 1'!$G372,'Предельники 2022'!$B$4:$X$28,'Форма 1'!AA$7),2),"")</f>
        <v/>
      </c>
      <c r="I372" s="53" t="str">
        <f>IF(ISNUMBER('Форма 1'!AB372),ROUND('Форма 1'!$I372*VLOOKUP('Форма 1'!$G372,'Предельники 2022'!$B$4:$X$28,'Форма 1'!AB$7),2),"")</f>
        <v/>
      </c>
      <c r="J372" s="53" t="str">
        <f>IF(ISNUMBER('Форма 1'!AC372),ROUND('Форма 1'!$I372*VLOOKUP('Форма 1'!$G372,'Предельники 2022'!$B$4:$X$28,'Форма 1'!AC$7),2),"")</f>
        <v/>
      </c>
      <c r="K372" s="53" t="str">
        <f>IF(ISNUMBER('Форма 1'!AD372),ROUND('Форма 1'!$I372*VLOOKUP('Форма 1'!$G372,'Предельники 2022'!$B$4:$X$28,'Форма 1'!AD$7),2),"")</f>
        <v/>
      </c>
      <c r="L372" s="54">
        <f>IF(ISBLANK('Форма 1'!AE372),"",'Форма 1'!AE372)</f>
        <v>11</v>
      </c>
      <c r="M372" s="55">
        <f>IF(ISBLANK('Форма 1'!AF372),"",'Форма 1'!AF372)</f>
        <v>43233484.799999997</v>
      </c>
      <c r="N372" s="53" t="str">
        <f>IF(ISNUMBER('Форма 1'!AG372),ROUND('Форма 1'!$I372*VLOOKUP('Форма 1'!$G372,'Предельники 2022'!$B$4:$X$28,'Форма 1'!AG$7),2),"")</f>
        <v/>
      </c>
      <c r="O372" s="53" t="str">
        <f>IF(ISNUMBER('Форма 1'!$AH372),ROUND('Форма 1'!$I372*VLOOKUP('Форма 1'!$G372,'Предельники 2022'!$B$4:$X$28,'Форма 1'!$AH$7,0),2),"")</f>
        <v/>
      </c>
      <c r="P372" s="53" t="str">
        <f>IF(ISNUMBER('Форма 1'!$AI372),ROUND('Форма 1'!$I372*VLOOKUP('Форма 1'!$G372,'Предельники 2022'!$B$4:$X$28,'Форма 1'!$AI$7,0),2),"")</f>
        <v/>
      </c>
      <c r="Q372" s="53" t="str">
        <f>IF(ISNUMBER('Форма 1'!$AJ372),ROUND('Форма 1'!$I372*VLOOKUP('Форма 1'!$G372,'Предельники 2022'!$B$4:$X$28,'Форма 1'!$AJ$7,0),2),"")</f>
        <v/>
      </c>
      <c r="R372" s="53" t="str">
        <f>IF(ISNUMBER('Форма 1'!AK372),ROUND('Форма 1'!$I372*VLOOKUP('Форма 1'!$G372,'Предельники 2022'!$B$4:$X$28,'Форма 1'!AK$7),2),"")</f>
        <v/>
      </c>
      <c r="S372" s="55" t="str">
        <f t="shared" si="40"/>
        <v/>
      </c>
      <c r="T372" s="55" t="str">
        <f>IF(ISNUMBER('Форма 1'!AL372),INDEX('Предельники 2022'!$C$4:$X$28,MATCH('Форма 1'!$H372,'Предельники 2022'!$B$4:$B$28,0),MATCH(T$5,'Предельники 2022'!$C$3:$X$3,0)),"")</f>
        <v/>
      </c>
      <c r="U372" s="55" t="str">
        <f>IF(ISNUMBER('Форма 1'!AM372),INDEX('Предельники 2022'!$C$4:$X$28,MATCH('Форма 1'!$H372,'Предельники 2022'!$B$4:$B$28,0),MATCH(U$5,'Предельники 2022'!$C$3:$X$3,0)),"")</f>
        <v/>
      </c>
      <c r="V372" s="55" t="str">
        <f>IF(ISNUMBER('Форма 1'!AN372),INDEX('Предельники 2022'!$C$4:$X$28,MATCH('Форма 1'!$H372,'Предельники 2022'!$B$4:$B$28,0),MATCH(V$5,'Предельники 2022'!$C$3:$X$3,0)),"")</f>
        <v/>
      </c>
      <c r="W372" s="55" t="str">
        <f>IF(ISNUMBER('Форма 1'!AO372),INDEX('Предельники 2022'!$C$4:$X$28,MATCH('Форма 1'!$H372,'Предельники 2022'!$B$4:$B$28,0),MATCH(W$5,'Предельники 2022'!$C$3:$X$3,0)),"")</f>
        <v/>
      </c>
      <c r="X372" s="53" t="str">
        <f>IF(ISNUMBER('Форма 1'!AP372),ROUND('Форма 1'!$I372*VLOOKUP('Форма 1'!$G372,'Предельники 2022'!$B$4:$X$28,'Форма 1'!AP$7),2),"")</f>
        <v/>
      </c>
      <c r="Y372" s="53" t="str">
        <f>IF(ISNUMBER('Форма 1'!AQ372),ROUND('Форма 1'!$I372*VLOOKUP('Форма 1'!$G372,'Предельники 2022'!$B$4:$X$28,'Форма 1'!AQ$7),2),"")</f>
        <v/>
      </c>
      <c r="Z372" s="53" t="str">
        <f>IF(ISNUMBER('Форма 1'!AR372),ROUND('Форма 1'!$I372*VLOOKUP('Форма 1'!$G372,'Предельники 2022'!$B$4:$X$28,'Форма 1'!AR$7),2),"")</f>
        <v/>
      </c>
      <c r="AA372" s="55"/>
    </row>
    <row r="373" spans="1:27" x14ac:dyDescent="0.25">
      <c r="A373" s="52">
        <f t="shared" si="41"/>
        <v>116</v>
      </c>
      <c r="B373" s="94" t="str">
        <f>IF(ISBLANK('Форма 1'!B373),"",'Форма 1'!B373)</f>
        <v>город Пермь</v>
      </c>
      <c r="C373" s="161" t="str">
        <f>IF(ISBLANK('Форма 1'!C373),"",'Форма 1'!C373)</f>
        <v>г. Пермь, ул. Мира, д. 61А</v>
      </c>
      <c r="D373" s="51">
        <f>IF(ISBLANK(C373),"Введите адрес",IF(C373='Форма 1'!C373,SUM(E373:K373,M373:S373,X373:AA373),"Ошибка в адресе!"))</f>
        <v>1835418.4</v>
      </c>
      <c r="E373" s="53">
        <f>IF(ISNUMBER('Форма 1'!X373),ROUND('Форма 1'!$I373*VLOOKUP('Форма 1'!$G373,'Предельники 2022'!$B$4:$X$28,'Форма 1'!X$7),2),"")</f>
        <v>1835418.4</v>
      </c>
      <c r="F373" s="53" t="str">
        <f>IF(ISNUMBER('Форма 1'!Y373),ROUND('Форма 1'!$I373*VLOOKUP('Форма 1'!$G373,'Предельники 2022'!$B$4:$X$28,'Форма 1'!Y$7),2),"")</f>
        <v/>
      </c>
      <c r="G373" s="53" t="str">
        <f>IF(ISNUMBER('Форма 1'!Z373),ROUND('Форма 1'!$I373*VLOOKUP('Форма 1'!$G373,'Предельники 2022'!$B$4:$X$28,'Форма 1'!Z$7),2),"")</f>
        <v/>
      </c>
      <c r="H373" s="53" t="str">
        <f>IF(ISNUMBER('Форма 1'!AA373),ROUND('Форма 1'!$I373*VLOOKUP('Форма 1'!$G373,'Предельники 2022'!$B$4:$X$28,'Форма 1'!AA$7),2),"")</f>
        <v/>
      </c>
      <c r="I373" s="53" t="str">
        <f>IF(ISNUMBER('Форма 1'!AB373),ROUND('Форма 1'!$I373*VLOOKUP('Форма 1'!$G373,'Предельники 2022'!$B$4:$X$28,'Форма 1'!AB$7),2),"")</f>
        <v/>
      </c>
      <c r="J373" s="53" t="str">
        <f>IF(ISNUMBER('Форма 1'!AC373),ROUND('Форма 1'!$I373*VLOOKUP('Форма 1'!$G373,'Предельники 2022'!$B$4:$X$28,'Форма 1'!AC$7),2),"")</f>
        <v/>
      </c>
      <c r="K373" s="53" t="str">
        <f>IF(ISNUMBER('Форма 1'!AD373),ROUND('Форма 1'!$I373*VLOOKUP('Форма 1'!$G373,'Предельники 2022'!$B$4:$X$28,'Форма 1'!AD$7),2),"")</f>
        <v/>
      </c>
      <c r="L373" s="54" t="str">
        <f>IF(ISBLANK('Форма 1'!AE373),"",'Форма 1'!AE373)</f>
        <v/>
      </c>
      <c r="M373" s="55" t="str">
        <f>IF(ISBLANK('Форма 1'!AF373),"",'Форма 1'!AF373)</f>
        <v/>
      </c>
      <c r="N373" s="53" t="str">
        <f>IF(ISNUMBER('Форма 1'!AG373),ROUND('Форма 1'!$I373*VLOOKUP('Форма 1'!$G373,'Предельники 2022'!$B$4:$X$28,'Форма 1'!AG$7),2),"")</f>
        <v/>
      </c>
      <c r="O373" s="53" t="str">
        <f>IF(ISNUMBER('Форма 1'!$AH373),ROUND('Форма 1'!$I373*VLOOKUP('Форма 1'!$G373,'Предельники 2022'!$B$4:$X$28,'Форма 1'!$AH$7,0),2),"")</f>
        <v/>
      </c>
      <c r="P373" s="53" t="str">
        <f>IF(ISNUMBER('Форма 1'!$AI373),ROUND('Форма 1'!$I373*VLOOKUP('Форма 1'!$G373,'Предельники 2022'!$B$4:$X$28,'Форма 1'!$AI$7,0),2),"")</f>
        <v/>
      </c>
      <c r="Q373" s="53" t="str">
        <f>IF(ISNUMBER('Форма 1'!$AJ373),ROUND('Форма 1'!$I373*VLOOKUP('Форма 1'!$G373,'Предельники 2022'!$B$4:$X$28,'Форма 1'!$AJ$7,0),2),"")</f>
        <v/>
      </c>
      <c r="R373" s="53" t="str">
        <f>IF(ISNUMBER('Форма 1'!AK373),ROUND('Форма 1'!$I373*VLOOKUP('Форма 1'!$G373,'Предельники 2022'!$B$4:$X$28,'Форма 1'!AK$7),2),"")</f>
        <v/>
      </c>
      <c r="S373" s="55" t="str">
        <f t="shared" si="40"/>
        <v/>
      </c>
      <c r="T373" s="55" t="str">
        <f>IF(ISNUMBER('Форма 1'!AL373),INDEX('Предельники 2022'!$C$4:$X$28,MATCH('Форма 1'!$H373,'Предельники 2022'!$B$4:$B$28,0),MATCH(T$5,'Предельники 2022'!$C$3:$X$3,0)),"")</f>
        <v/>
      </c>
      <c r="U373" s="55" t="str">
        <f>IF(ISNUMBER('Форма 1'!AM373),INDEX('Предельники 2022'!$C$4:$X$28,MATCH('Форма 1'!$H373,'Предельники 2022'!$B$4:$B$28,0),MATCH(U$5,'Предельники 2022'!$C$3:$X$3,0)),"")</f>
        <v/>
      </c>
      <c r="V373" s="55" t="str">
        <f>IF(ISNUMBER('Форма 1'!AN373),INDEX('Предельники 2022'!$C$4:$X$28,MATCH('Форма 1'!$H373,'Предельники 2022'!$B$4:$B$28,0),MATCH(V$5,'Предельники 2022'!$C$3:$X$3,0)),"")</f>
        <v/>
      </c>
      <c r="W373" s="55" t="str">
        <f>IF(ISNUMBER('Форма 1'!AO373),INDEX('Предельники 2022'!$C$4:$X$28,MATCH('Форма 1'!$H373,'Предельники 2022'!$B$4:$B$28,0),MATCH(W$5,'Предельники 2022'!$C$3:$X$3,0)),"")</f>
        <v/>
      </c>
      <c r="X373" s="53" t="str">
        <f>IF(ISNUMBER('Форма 1'!AP373),ROUND('Форма 1'!$I373*VLOOKUP('Форма 1'!$G373,'Предельники 2022'!$B$4:$X$28,'Форма 1'!AP$7),2),"")</f>
        <v/>
      </c>
      <c r="Y373" s="53" t="str">
        <f>IF(ISNUMBER('Форма 1'!AQ373),ROUND('Форма 1'!$I373*VLOOKUP('Форма 1'!$G373,'Предельники 2022'!$B$4:$X$28,'Форма 1'!AQ$7),2),"")</f>
        <v/>
      </c>
      <c r="Z373" s="53" t="str">
        <f>IF(ISNUMBER('Форма 1'!AR373),ROUND('Форма 1'!$I373*VLOOKUP('Форма 1'!$G373,'Предельники 2022'!$B$4:$X$28,'Форма 1'!AR$7),2),"")</f>
        <v/>
      </c>
      <c r="AA373" s="55"/>
    </row>
    <row r="374" spans="1:27" x14ac:dyDescent="0.25">
      <c r="A374" s="52">
        <f t="shared" si="41"/>
        <v>117</v>
      </c>
      <c r="B374" s="94" t="str">
        <f>IF(ISBLANK('Форма 1'!B374),"",'Форма 1'!B374)</f>
        <v>город Пермь</v>
      </c>
      <c r="C374" s="161" t="str">
        <f>IF(ISBLANK('Форма 1'!C374),"",'Форма 1'!C374)</f>
        <v>г. Пермь, ул. Мира, д. 65</v>
      </c>
      <c r="D374" s="51">
        <f>IF(ISBLANK(C374),"Введите адрес",IF(C374='Форма 1'!C374,SUM(E374:K374,M374:S374,X374:AA374),"Ошибка в адресе!"))</f>
        <v>74427217.870000005</v>
      </c>
      <c r="E374" s="53" t="str">
        <f>IF(ISNUMBER('Форма 1'!X374),ROUND('Форма 1'!$I374*VLOOKUP('Форма 1'!$G374,'Предельники 2022'!$B$4:$X$28,'Форма 1'!X$7),2),"")</f>
        <v/>
      </c>
      <c r="F374" s="53">
        <f>IF(ISNUMBER('Форма 1'!Y374),ROUND('Форма 1'!$I374*VLOOKUP('Форма 1'!$G374,'Предельники 2022'!$B$4:$X$28,'Форма 1'!Y$7),2),"")</f>
        <v>14590506.130000001</v>
      </c>
      <c r="G374" s="53" t="str">
        <f>IF(ISNUMBER('Форма 1'!Z374),ROUND('Форма 1'!$I374*VLOOKUP('Форма 1'!$G374,'Предельники 2022'!$B$4:$X$28,'Форма 1'!Z$7),2),"")</f>
        <v/>
      </c>
      <c r="H374" s="53" t="str">
        <f>IF(ISNUMBER('Форма 1'!AA374),ROUND('Форма 1'!$I374*VLOOKUP('Форма 1'!$G374,'Предельники 2022'!$B$4:$X$28,'Форма 1'!AA$7),2),"")</f>
        <v/>
      </c>
      <c r="I374" s="53" t="str">
        <f>IF(ISNUMBER('Форма 1'!AB374),ROUND('Форма 1'!$I374*VLOOKUP('Форма 1'!$G374,'Предельники 2022'!$B$4:$X$28,'Форма 1'!AB$7),2),"")</f>
        <v/>
      </c>
      <c r="J374" s="53" t="str">
        <f>IF(ISNUMBER('Форма 1'!AC374),ROUND('Форма 1'!$I374*VLOOKUP('Форма 1'!$G374,'Предельники 2022'!$B$4:$X$28,'Форма 1'!AC$7),2),"")</f>
        <v/>
      </c>
      <c r="K374" s="53" t="str">
        <f>IF(ISNUMBER('Форма 1'!AD374),ROUND('Форма 1'!$I374*VLOOKUP('Форма 1'!$G374,'Предельники 2022'!$B$4:$X$28,'Форма 1'!AD$7),2),"")</f>
        <v/>
      </c>
      <c r="L374" s="54" t="str">
        <f>IF(ISBLANK('Форма 1'!AE374),"",'Форма 1'!AE374)</f>
        <v/>
      </c>
      <c r="M374" s="55" t="str">
        <f>IF(ISBLANK('Форма 1'!AF374),"",'Форма 1'!AF374)</f>
        <v/>
      </c>
      <c r="N374" s="53">
        <f>IF(ISNUMBER('Форма 1'!AG374),ROUND('Форма 1'!$I374*VLOOKUP('Форма 1'!$G374,'Предельники 2022'!$B$4:$X$28,'Форма 1'!AG$7),2),"")</f>
        <v>26414045.5</v>
      </c>
      <c r="O374" s="53">
        <f>IF(ISNUMBER('Форма 1'!$AH374),ROUND('Форма 1'!$I374*VLOOKUP('Форма 1'!$G374,'Предельники 2022'!$B$4:$X$28,'Форма 1'!$AH$7,0),2),"")</f>
        <v>28636017.870000001</v>
      </c>
      <c r="P374" s="53" t="str">
        <f>IF(ISNUMBER('Форма 1'!$AI374),ROUND('Форма 1'!$I374*VLOOKUP('Форма 1'!$G374,'Предельники 2022'!$B$4:$X$28,'Форма 1'!$AI$7,0),2),"")</f>
        <v/>
      </c>
      <c r="Q374" s="53" t="str">
        <f>IF(ISNUMBER('Форма 1'!$AJ374),ROUND('Форма 1'!$I374*VLOOKUP('Форма 1'!$G374,'Предельники 2022'!$B$4:$X$28,'Форма 1'!$AJ$7,0),2),"")</f>
        <v/>
      </c>
      <c r="R374" s="53">
        <f>IF(ISNUMBER('Форма 1'!AK374),ROUND('Форма 1'!$I374*VLOOKUP('Форма 1'!$G374,'Предельники 2022'!$B$4:$X$28,'Форма 1'!AK$7),2),"")</f>
        <v>4786648.37</v>
      </c>
      <c r="S374" s="55" t="str">
        <f t="shared" si="40"/>
        <v/>
      </c>
      <c r="T374" s="55" t="str">
        <f>IF(ISNUMBER('Форма 1'!AL374),INDEX('Предельники 2022'!$C$4:$X$28,MATCH('Форма 1'!$H374,'Предельники 2022'!$B$4:$B$28,0),MATCH(T$5,'Предельники 2022'!$C$3:$X$3,0)),"")</f>
        <v/>
      </c>
      <c r="U374" s="55" t="str">
        <f>IF(ISNUMBER('Форма 1'!AM374),INDEX('Предельники 2022'!$C$4:$X$28,MATCH('Форма 1'!$H374,'Предельники 2022'!$B$4:$B$28,0),MATCH(U$5,'Предельники 2022'!$C$3:$X$3,0)),"")</f>
        <v/>
      </c>
      <c r="V374" s="55" t="str">
        <f>IF(ISNUMBER('Форма 1'!AN374),INDEX('Предельники 2022'!$C$4:$X$28,MATCH('Форма 1'!$H374,'Предельники 2022'!$B$4:$B$28,0),MATCH(V$5,'Предельники 2022'!$C$3:$X$3,0)),"")</f>
        <v/>
      </c>
      <c r="W374" s="55" t="str">
        <f>IF(ISNUMBER('Форма 1'!AO374),INDEX('Предельники 2022'!$C$4:$X$28,MATCH('Форма 1'!$H374,'Предельники 2022'!$B$4:$B$28,0),MATCH(W$5,'Предельники 2022'!$C$3:$X$3,0)),"")</f>
        <v/>
      </c>
      <c r="X374" s="53" t="str">
        <f>IF(ISNUMBER('Форма 1'!AP374),ROUND('Форма 1'!$I374*VLOOKUP('Форма 1'!$G374,'Предельники 2022'!$B$4:$X$28,'Форма 1'!AP$7),2),"")</f>
        <v/>
      </c>
      <c r="Y374" s="53" t="str">
        <f>IF(ISNUMBER('Форма 1'!AQ374),ROUND('Форма 1'!$I374*VLOOKUP('Форма 1'!$G374,'Предельники 2022'!$B$4:$X$28,'Форма 1'!AQ$7),2),"")</f>
        <v/>
      </c>
      <c r="Z374" s="53" t="str">
        <f>IF(ISNUMBER('Форма 1'!AR374),ROUND('Форма 1'!$I374*VLOOKUP('Форма 1'!$G374,'Предельники 2022'!$B$4:$X$28,'Форма 1'!AR$7),2),"")</f>
        <v/>
      </c>
      <c r="AA374" s="55"/>
    </row>
    <row r="375" spans="1:27" x14ac:dyDescent="0.25">
      <c r="A375" s="52">
        <f t="shared" si="41"/>
        <v>118</v>
      </c>
      <c r="B375" s="94" t="str">
        <f>IF(ISBLANK('Форма 1'!B375),"",'Форма 1'!B375)</f>
        <v>город Пермь</v>
      </c>
      <c r="C375" s="161" t="str">
        <f>IF(ISBLANK('Форма 1'!C375),"",'Форма 1'!C375)</f>
        <v>г. Пермь, ул. Нефтяников, д. 25</v>
      </c>
      <c r="D375" s="51">
        <f>IF(ISBLANK(C375),"Введите адрес",IF(C375='Форма 1'!C375,SUM(E375:K375,M375:S375,X375:AA375),"Ошибка в адресе!"))</f>
        <v>4646569.41</v>
      </c>
      <c r="E375" s="53" t="str">
        <f>IF(ISNUMBER('Форма 1'!X375),ROUND('Форма 1'!$I375*VLOOKUP('Форма 1'!$G375,'Предельники 2022'!$B$4:$X$28,'Форма 1'!X$7),2),"")</f>
        <v/>
      </c>
      <c r="F375" s="53" t="str">
        <f>IF(ISNUMBER('Форма 1'!Y375),ROUND('Форма 1'!$I375*VLOOKUP('Форма 1'!$G375,'Предельники 2022'!$B$4:$X$28,'Форма 1'!Y$7),2),"")</f>
        <v/>
      </c>
      <c r="G375" s="53" t="str">
        <f>IF(ISNUMBER('Форма 1'!Z375),ROUND('Форма 1'!$I375*VLOOKUP('Форма 1'!$G375,'Предельники 2022'!$B$4:$X$28,'Форма 1'!Z$7),2),"")</f>
        <v/>
      </c>
      <c r="H375" s="53" t="str">
        <f>IF(ISNUMBER('Форма 1'!AA375),ROUND('Форма 1'!$I375*VLOOKUP('Форма 1'!$G375,'Предельники 2022'!$B$4:$X$28,'Форма 1'!AA$7),2),"")</f>
        <v/>
      </c>
      <c r="I375" s="53" t="str">
        <f>IF(ISNUMBER('Форма 1'!AB375),ROUND('Форма 1'!$I375*VLOOKUP('Форма 1'!$G375,'Предельники 2022'!$B$4:$X$28,'Форма 1'!AB$7),2),"")</f>
        <v/>
      </c>
      <c r="J375" s="53" t="str">
        <f>IF(ISNUMBER('Форма 1'!AC375),ROUND('Форма 1'!$I375*VLOOKUP('Форма 1'!$G375,'Предельники 2022'!$B$4:$X$28,'Форма 1'!AC$7),2),"")</f>
        <v/>
      </c>
      <c r="K375" s="53" t="str">
        <f>IF(ISNUMBER('Форма 1'!AD375),ROUND('Форма 1'!$I375*VLOOKUP('Форма 1'!$G375,'Предельники 2022'!$B$4:$X$28,'Форма 1'!AD$7),2),"")</f>
        <v/>
      </c>
      <c r="L375" s="54" t="str">
        <f>IF(ISBLANK('Форма 1'!AE375),"",'Форма 1'!AE375)</f>
        <v/>
      </c>
      <c r="M375" s="55" t="str">
        <f>IF(ISBLANK('Форма 1'!AF375),"",'Форма 1'!AF375)</f>
        <v/>
      </c>
      <c r="N375" s="53" t="str">
        <f>IF(ISNUMBER('Форма 1'!AG375),ROUND('Форма 1'!$I375*VLOOKUP('Форма 1'!$G375,'Предельники 2022'!$B$4:$X$28,'Форма 1'!AG$7),2),"")</f>
        <v/>
      </c>
      <c r="O375" s="53">
        <f>IF(ISNUMBER('Форма 1'!$AH375),ROUND('Форма 1'!$I375*VLOOKUP('Форма 1'!$G375,'Предельники 2022'!$B$4:$X$28,'Форма 1'!$AH$7,0),2),"")</f>
        <v>4646569.41</v>
      </c>
      <c r="P375" s="53" t="str">
        <f>IF(ISNUMBER('Форма 1'!$AI375),ROUND('Форма 1'!$I375*VLOOKUP('Форма 1'!$G375,'Предельники 2022'!$B$4:$X$28,'Форма 1'!$AI$7,0),2),"")</f>
        <v/>
      </c>
      <c r="Q375" s="53" t="str">
        <f>IF(ISNUMBER('Форма 1'!$AJ375),ROUND('Форма 1'!$I375*VLOOKUP('Форма 1'!$G375,'Предельники 2022'!$B$4:$X$28,'Форма 1'!$AJ$7,0),2),"")</f>
        <v/>
      </c>
      <c r="R375" s="53" t="str">
        <f>IF(ISNUMBER('Форма 1'!AK375),ROUND('Форма 1'!$I375*VLOOKUP('Форма 1'!$G375,'Предельники 2022'!$B$4:$X$28,'Форма 1'!AK$7),2),"")</f>
        <v/>
      </c>
      <c r="S375" s="55" t="str">
        <f t="shared" si="40"/>
        <v/>
      </c>
      <c r="T375" s="55" t="str">
        <f>IF(ISNUMBER('Форма 1'!AL375),INDEX('Предельники 2022'!$C$4:$X$28,MATCH('Форма 1'!$H375,'Предельники 2022'!$B$4:$B$28,0),MATCH(T$5,'Предельники 2022'!$C$3:$X$3,0)),"")</f>
        <v/>
      </c>
      <c r="U375" s="55" t="str">
        <f>IF(ISNUMBER('Форма 1'!AM375),INDEX('Предельники 2022'!$C$4:$X$28,MATCH('Форма 1'!$H375,'Предельники 2022'!$B$4:$B$28,0),MATCH(U$5,'Предельники 2022'!$C$3:$X$3,0)),"")</f>
        <v/>
      </c>
      <c r="V375" s="55" t="str">
        <f>IF(ISNUMBER('Форма 1'!AN375),INDEX('Предельники 2022'!$C$4:$X$28,MATCH('Форма 1'!$H375,'Предельники 2022'!$B$4:$B$28,0),MATCH(V$5,'Предельники 2022'!$C$3:$X$3,0)),"")</f>
        <v/>
      </c>
      <c r="W375" s="55" t="str">
        <f>IF(ISNUMBER('Форма 1'!AO375),INDEX('Предельники 2022'!$C$4:$X$28,MATCH('Форма 1'!$H375,'Предельники 2022'!$B$4:$B$28,0),MATCH(W$5,'Предельники 2022'!$C$3:$X$3,0)),"")</f>
        <v/>
      </c>
      <c r="X375" s="53" t="str">
        <f>IF(ISNUMBER('Форма 1'!AP375),ROUND('Форма 1'!$I375*VLOOKUP('Форма 1'!$G375,'Предельники 2022'!$B$4:$X$28,'Форма 1'!AP$7),2),"")</f>
        <v/>
      </c>
      <c r="Y375" s="53" t="str">
        <f>IF(ISNUMBER('Форма 1'!AQ375),ROUND('Форма 1'!$I375*VLOOKUP('Форма 1'!$G375,'Предельники 2022'!$B$4:$X$28,'Форма 1'!AQ$7),2),"")</f>
        <v/>
      </c>
      <c r="Z375" s="53" t="str">
        <f>IF(ISNUMBER('Форма 1'!AR375),ROUND('Форма 1'!$I375*VLOOKUP('Форма 1'!$G375,'Предельники 2022'!$B$4:$X$28,'Форма 1'!AR$7),2),"")</f>
        <v/>
      </c>
      <c r="AA375" s="55"/>
    </row>
    <row r="376" spans="1:27" x14ac:dyDescent="0.25">
      <c r="A376" s="52">
        <f t="shared" si="41"/>
        <v>119</v>
      </c>
      <c r="B376" s="94" t="str">
        <f>IF(ISBLANK('Форма 1'!B376),"",'Форма 1'!B376)</f>
        <v>город Пермь</v>
      </c>
      <c r="C376" s="161" t="str">
        <f>IF(ISBLANK('Форма 1'!C376),"",'Форма 1'!C376)</f>
        <v>г. Пермь, ул. Николая Островского, д. 49</v>
      </c>
      <c r="D376" s="51">
        <f>IF(ISBLANK(C376),"Введите адрес",IF(C376='Форма 1'!C376,SUM(E376:K376,M376:S376,X376:AA376),"Ошибка в адресе!"))</f>
        <v>19651584</v>
      </c>
      <c r="E376" s="53" t="str">
        <f>IF(ISNUMBER('Форма 1'!X376),ROUND('Форма 1'!$I376*VLOOKUP('Форма 1'!$G376,'Предельники 2022'!$B$4:$X$28,'Форма 1'!X$7),2),"")</f>
        <v/>
      </c>
      <c r="F376" s="53" t="str">
        <f>IF(ISNUMBER('Форма 1'!Y376),ROUND('Форма 1'!$I376*VLOOKUP('Форма 1'!$G376,'Предельники 2022'!$B$4:$X$28,'Форма 1'!Y$7),2),"")</f>
        <v/>
      </c>
      <c r="G376" s="53" t="str">
        <f>IF(ISNUMBER('Форма 1'!Z376),ROUND('Форма 1'!$I376*VLOOKUP('Форма 1'!$G376,'Предельники 2022'!$B$4:$X$28,'Форма 1'!Z$7),2),"")</f>
        <v/>
      </c>
      <c r="H376" s="53" t="str">
        <f>IF(ISNUMBER('Форма 1'!AA376),ROUND('Форма 1'!$I376*VLOOKUP('Форма 1'!$G376,'Предельники 2022'!$B$4:$X$28,'Форма 1'!AA$7),2),"")</f>
        <v/>
      </c>
      <c r="I376" s="53" t="str">
        <f>IF(ISNUMBER('Форма 1'!AB376),ROUND('Форма 1'!$I376*VLOOKUP('Форма 1'!$G376,'Предельники 2022'!$B$4:$X$28,'Форма 1'!AB$7),2),"")</f>
        <v/>
      </c>
      <c r="J376" s="53" t="str">
        <f>IF(ISNUMBER('Форма 1'!AC376),ROUND('Форма 1'!$I376*VLOOKUP('Форма 1'!$G376,'Предельники 2022'!$B$4:$X$28,'Форма 1'!AC$7),2),"")</f>
        <v/>
      </c>
      <c r="K376" s="53" t="str">
        <f>IF(ISNUMBER('Форма 1'!AD376),ROUND('Форма 1'!$I376*VLOOKUP('Форма 1'!$G376,'Предельники 2022'!$B$4:$X$28,'Форма 1'!AD$7),2),"")</f>
        <v/>
      </c>
      <c r="L376" s="54">
        <f>IF(ISBLANK('Форма 1'!AE376),"",'Форма 1'!AE376)</f>
        <v>5</v>
      </c>
      <c r="M376" s="55">
        <f>IF(ISBLANK('Форма 1'!AF376),"",'Форма 1'!AF376)</f>
        <v>19651584</v>
      </c>
      <c r="N376" s="53" t="str">
        <f>IF(ISNUMBER('Форма 1'!AG376),ROUND('Форма 1'!$I376*VLOOKUP('Форма 1'!$G376,'Предельники 2022'!$B$4:$X$28,'Форма 1'!AG$7),2),"")</f>
        <v/>
      </c>
      <c r="O376" s="53" t="str">
        <f>IF(ISNUMBER('Форма 1'!$AH376),ROUND('Форма 1'!$I376*VLOOKUP('Форма 1'!$G376,'Предельники 2022'!$B$4:$X$28,'Форма 1'!$AH$7,0),2),"")</f>
        <v/>
      </c>
      <c r="P376" s="53" t="str">
        <f>IF(ISNUMBER('Форма 1'!$AI376),ROUND('Форма 1'!$I376*VLOOKUP('Форма 1'!$G376,'Предельники 2022'!$B$4:$X$28,'Форма 1'!$AI$7,0),2),"")</f>
        <v/>
      </c>
      <c r="Q376" s="53" t="str">
        <f>IF(ISNUMBER('Форма 1'!$AJ376),ROUND('Форма 1'!$I376*VLOOKUP('Форма 1'!$G376,'Предельники 2022'!$B$4:$X$28,'Форма 1'!$AJ$7,0),2),"")</f>
        <v/>
      </c>
      <c r="R376" s="53" t="str">
        <f>IF(ISNUMBER('Форма 1'!AK376),ROUND('Форма 1'!$I376*VLOOKUP('Форма 1'!$G376,'Предельники 2022'!$B$4:$X$28,'Форма 1'!AK$7),2),"")</f>
        <v/>
      </c>
      <c r="S376" s="55" t="str">
        <f t="shared" si="40"/>
        <v/>
      </c>
      <c r="T376" s="55" t="str">
        <f>IF(ISNUMBER('Форма 1'!AL376),INDEX('Предельники 2022'!$C$4:$X$28,MATCH('Форма 1'!$H376,'Предельники 2022'!$B$4:$B$28,0),MATCH(T$5,'Предельники 2022'!$C$3:$X$3,0)),"")</f>
        <v/>
      </c>
      <c r="U376" s="55" t="str">
        <f>IF(ISNUMBER('Форма 1'!AM376),INDEX('Предельники 2022'!$C$4:$X$28,MATCH('Форма 1'!$H376,'Предельники 2022'!$B$4:$B$28,0),MATCH(U$5,'Предельники 2022'!$C$3:$X$3,0)),"")</f>
        <v/>
      </c>
      <c r="V376" s="55" t="str">
        <f>IF(ISNUMBER('Форма 1'!AN376),INDEX('Предельники 2022'!$C$4:$X$28,MATCH('Форма 1'!$H376,'Предельники 2022'!$B$4:$B$28,0),MATCH(V$5,'Предельники 2022'!$C$3:$X$3,0)),"")</f>
        <v/>
      </c>
      <c r="W376" s="55" t="str">
        <f>IF(ISNUMBER('Форма 1'!AO376),INDEX('Предельники 2022'!$C$4:$X$28,MATCH('Форма 1'!$H376,'Предельники 2022'!$B$4:$B$28,0),MATCH(W$5,'Предельники 2022'!$C$3:$X$3,0)),"")</f>
        <v/>
      </c>
      <c r="X376" s="53" t="str">
        <f>IF(ISNUMBER('Форма 1'!AP376),ROUND('Форма 1'!$I376*VLOOKUP('Форма 1'!$G376,'Предельники 2022'!$B$4:$X$28,'Форма 1'!AP$7),2),"")</f>
        <v/>
      </c>
      <c r="Y376" s="53" t="str">
        <f>IF(ISNUMBER('Форма 1'!AQ376),ROUND('Форма 1'!$I376*VLOOKUP('Форма 1'!$G376,'Предельники 2022'!$B$4:$X$28,'Форма 1'!AQ$7),2),"")</f>
        <v/>
      </c>
      <c r="Z376" s="53" t="str">
        <f>IF(ISNUMBER('Форма 1'!AR376),ROUND('Форма 1'!$I376*VLOOKUP('Форма 1'!$G376,'Предельники 2022'!$B$4:$X$28,'Форма 1'!AR$7),2),"")</f>
        <v/>
      </c>
      <c r="AA376" s="55"/>
    </row>
    <row r="377" spans="1:27" x14ac:dyDescent="0.25">
      <c r="A377" s="52">
        <f t="shared" si="41"/>
        <v>120</v>
      </c>
      <c r="B377" s="94" t="str">
        <f>IF(ISBLANK('Форма 1'!B377),"",'Форма 1'!B377)</f>
        <v>город Пермь</v>
      </c>
      <c r="C377" s="161" t="str">
        <f>IF(ISBLANK('Форма 1'!C377),"",'Форма 1'!C377)</f>
        <v>г. Пермь, ул. Николая Островского, д. 76А</v>
      </c>
      <c r="D377" s="51">
        <f>IF(ISBLANK(C377),"Введите адрес",IF(C377='Форма 1'!C377,SUM(E377:K377,M377:S377,X377:AA377),"Ошибка в адресе!"))</f>
        <v>7860633.5999999996</v>
      </c>
      <c r="E377" s="53" t="str">
        <f>IF(ISNUMBER('Форма 1'!X377),ROUND('Форма 1'!$I377*VLOOKUP('Форма 1'!$G377,'Предельники 2022'!$B$4:$X$28,'Форма 1'!X$7),2),"")</f>
        <v/>
      </c>
      <c r="F377" s="53" t="str">
        <f>IF(ISNUMBER('Форма 1'!Y377),ROUND('Форма 1'!$I377*VLOOKUP('Форма 1'!$G377,'Предельники 2022'!$B$4:$X$28,'Форма 1'!Y$7),2),"")</f>
        <v/>
      </c>
      <c r="G377" s="53" t="str">
        <f>IF(ISNUMBER('Форма 1'!Z377),ROUND('Форма 1'!$I377*VLOOKUP('Форма 1'!$G377,'Предельники 2022'!$B$4:$X$28,'Форма 1'!Z$7),2),"")</f>
        <v/>
      </c>
      <c r="H377" s="53" t="str">
        <f>IF(ISNUMBER('Форма 1'!AA377),ROUND('Форма 1'!$I377*VLOOKUP('Форма 1'!$G377,'Предельники 2022'!$B$4:$X$28,'Форма 1'!AA$7),2),"")</f>
        <v/>
      </c>
      <c r="I377" s="53" t="str">
        <f>IF(ISNUMBER('Форма 1'!AB377),ROUND('Форма 1'!$I377*VLOOKUP('Форма 1'!$G377,'Предельники 2022'!$B$4:$X$28,'Форма 1'!AB$7),2),"")</f>
        <v/>
      </c>
      <c r="J377" s="53" t="str">
        <f>IF(ISNUMBER('Форма 1'!AC377),ROUND('Форма 1'!$I377*VLOOKUP('Форма 1'!$G377,'Предельники 2022'!$B$4:$X$28,'Форма 1'!AC$7),2),"")</f>
        <v/>
      </c>
      <c r="K377" s="53" t="str">
        <f>IF(ISNUMBER('Форма 1'!AD377),ROUND('Форма 1'!$I377*VLOOKUP('Форма 1'!$G377,'Предельники 2022'!$B$4:$X$28,'Форма 1'!AD$7),2),"")</f>
        <v/>
      </c>
      <c r="L377" s="54">
        <f>IF(ISBLANK('Форма 1'!AE377),"",'Форма 1'!AE377)</f>
        <v>2</v>
      </c>
      <c r="M377" s="55">
        <f>IF(ISBLANK('Форма 1'!AF377),"",'Форма 1'!AF377)</f>
        <v>7860633.5999999996</v>
      </c>
      <c r="N377" s="53" t="str">
        <f>IF(ISNUMBER('Форма 1'!AG377),ROUND('Форма 1'!$I377*VLOOKUP('Форма 1'!$G377,'Предельники 2022'!$B$4:$X$28,'Форма 1'!AG$7),2),"")</f>
        <v/>
      </c>
      <c r="O377" s="53" t="str">
        <f>IF(ISNUMBER('Форма 1'!$AH377),ROUND('Форма 1'!$I377*VLOOKUP('Форма 1'!$G377,'Предельники 2022'!$B$4:$X$28,'Форма 1'!$AH$7,0),2),"")</f>
        <v/>
      </c>
      <c r="P377" s="53" t="str">
        <f>IF(ISNUMBER('Форма 1'!$AI377),ROUND('Форма 1'!$I377*VLOOKUP('Форма 1'!$G377,'Предельники 2022'!$B$4:$X$28,'Форма 1'!$AI$7,0),2),"")</f>
        <v/>
      </c>
      <c r="Q377" s="53" t="str">
        <f>IF(ISNUMBER('Форма 1'!$AJ377),ROUND('Форма 1'!$I377*VLOOKUP('Форма 1'!$G377,'Предельники 2022'!$B$4:$X$28,'Форма 1'!$AJ$7,0),2),"")</f>
        <v/>
      </c>
      <c r="R377" s="53" t="str">
        <f>IF(ISNUMBER('Форма 1'!AK377),ROUND('Форма 1'!$I377*VLOOKUP('Форма 1'!$G377,'Предельники 2022'!$B$4:$X$28,'Форма 1'!AK$7),2),"")</f>
        <v/>
      </c>
      <c r="S377" s="55" t="str">
        <f t="shared" si="40"/>
        <v/>
      </c>
      <c r="T377" s="55" t="str">
        <f>IF(ISNUMBER('Форма 1'!AL377),INDEX('Предельники 2022'!$C$4:$X$28,MATCH('Форма 1'!$H377,'Предельники 2022'!$B$4:$B$28,0),MATCH(T$5,'Предельники 2022'!$C$3:$X$3,0)),"")</f>
        <v/>
      </c>
      <c r="U377" s="55" t="str">
        <f>IF(ISNUMBER('Форма 1'!AM377),INDEX('Предельники 2022'!$C$4:$X$28,MATCH('Форма 1'!$H377,'Предельники 2022'!$B$4:$B$28,0),MATCH(U$5,'Предельники 2022'!$C$3:$X$3,0)),"")</f>
        <v/>
      </c>
      <c r="V377" s="55" t="str">
        <f>IF(ISNUMBER('Форма 1'!AN377),INDEX('Предельники 2022'!$C$4:$X$28,MATCH('Форма 1'!$H377,'Предельники 2022'!$B$4:$B$28,0),MATCH(V$5,'Предельники 2022'!$C$3:$X$3,0)),"")</f>
        <v/>
      </c>
      <c r="W377" s="55" t="str">
        <f>IF(ISNUMBER('Форма 1'!AO377),INDEX('Предельники 2022'!$C$4:$X$28,MATCH('Форма 1'!$H377,'Предельники 2022'!$B$4:$B$28,0),MATCH(W$5,'Предельники 2022'!$C$3:$X$3,0)),"")</f>
        <v/>
      </c>
      <c r="X377" s="53" t="str">
        <f>IF(ISNUMBER('Форма 1'!AP377),ROUND('Форма 1'!$I377*VLOOKUP('Форма 1'!$G377,'Предельники 2022'!$B$4:$X$28,'Форма 1'!AP$7),2),"")</f>
        <v/>
      </c>
      <c r="Y377" s="53" t="str">
        <f>IF(ISNUMBER('Форма 1'!AQ377),ROUND('Форма 1'!$I377*VLOOKUP('Форма 1'!$G377,'Предельники 2022'!$B$4:$X$28,'Форма 1'!AQ$7),2),"")</f>
        <v/>
      </c>
      <c r="Z377" s="53" t="str">
        <f>IF(ISNUMBER('Форма 1'!AR377),ROUND('Форма 1'!$I377*VLOOKUP('Форма 1'!$G377,'Предельники 2022'!$B$4:$X$28,'Форма 1'!AR$7),2),"")</f>
        <v/>
      </c>
      <c r="AA377" s="55"/>
    </row>
    <row r="378" spans="1:27" x14ac:dyDescent="0.25">
      <c r="A378" s="52">
        <f t="shared" si="41"/>
        <v>121</v>
      </c>
      <c r="B378" s="94" t="str">
        <f>IF(ISBLANK('Форма 1'!B378),"",'Форма 1'!B378)</f>
        <v>город Пермь</v>
      </c>
      <c r="C378" s="161" t="str">
        <f>IF(ISBLANK('Форма 1'!C378),"",'Форма 1'!C378)</f>
        <v>г. Пермь, ул. Новоржевская, д. 5</v>
      </c>
      <c r="D378" s="51">
        <f>IF(ISBLANK(C378),"Введите адрес",IF(C378='Форма 1'!C378,SUM(E378:K378,M378:S378,X378:AA378),"Ошибка в адресе!"))</f>
        <v>7172419.6600000001</v>
      </c>
      <c r="E378" s="53">
        <f>IF(ISNUMBER('Форма 1'!X378),ROUND('Форма 1'!$I378*VLOOKUP('Форма 1'!$G378,'Предельники 2022'!$B$4:$X$28,'Форма 1'!X$7),2),"")</f>
        <v>542581.26</v>
      </c>
      <c r="F378" s="53">
        <f>IF(ISNUMBER('Форма 1'!Y378),ROUND('Форма 1'!$I378*VLOOKUP('Форма 1'!$G378,'Предельники 2022'!$B$4:$X$28,'Форма 1'!Y$7),2),"")</f>
        <v>6157287.96</v>
      </c>
      <c r="G378" s="53" t="str">
        <f>IF(ISNUMBER('Форма 1'!Z378),ROUND('Форма 1'!$I378*VLOOKUP('Форма 1'!$G378,'Предельники 2022'!$B$4:$X$28,'Форма 1'!Z$7),2),"")</f>
        <v/>
      </c>
      <c r="H378" s="53" t="str">
        <f>IF(ISNUMBER('Форма 1'!AA378),ROUND('Форма 1'!$I378*VLOOKUP('Форма 1'!$G378,'Предельники 2022'!$B$4:$X$28,'Форма 1'!AA$7),2),"")</f>
        <v/>
      </c>
      <c r="I378" s="53" t="str">
        <f>IF(ISNUMBER('Форма 1'!AB378),ROUND('Форма 1'!$I378*VLOOKUP('Форма 1'!$G378,'Предельники 2022'!$B$4:$X$28,'Форма 1'!AB$7),2),"")</f>
        <v/>
      </c>
      <c r="J378" s="53">
        <f>IF(ISNUMBER('Форма 1'!AC378),ROUND('Форма 1'!$I378*VLOOKUP('Форма 1'!$G378,'Предельники 2022'!$B$4:$X$28,'Форма 1'!AC$7),2),"")</f>
        <v>472550.44</v>
      </c>
      <c r="K378" s="53" t="str">
        <f>IF(ISNUMBER('Форма 1'!AD378),ROUND('Форма 1'!$I378*VLOOKUP('Форма 1'!$G378,'Предельники 2022'!$B$4:$X$28,'Форма 1'!AD$7),2),"")</f>
        <v/>
      </c>
      <c r="L378" s="54" t="str">
        <f>IF(ISBLANK('Форма 1'!AE378),"",'Форма 1'!AE378)</f>
        <v/>
      </c>
      <c r="M378" s="55" t="str">
        <f>IF(ISBLANK('Форма 1'!AF378),"",'Форма 1'!AF378)</f>
        <v/>
      </c>
      <c r="N378" s="53" t="str">
        <f>IF(ISNUMBER('Форма 1'!AG378),ROUND('Форма 1'!$I378*VLOOKUP('Форма 1'!$G378,'Предельники 2022'!$B$4:$X$28,'Форма 1'!AG$7),2),"")</f>
        <v/>
      </c>
      <c r="O378" s="53" t="str">
        <f>IF(ISNUMBER('Форма 1'!$AH378),ROUND('Форма 1'!$I378*VLOOKUP('Форма 1'!$G378,'Предельники 2022'!$B$4:$X$28,'Форма 1'!$AH$7,0),2),"")</f>
        <v/>
      </c>
      <c r="P378" s="53" t="str">
        <f>IF(ISNUMBER('Форма 1'!$AI378),ROUND('Форма 1'!$I378*VLOOKUP('Форма 1'!$G378,'Предельники 2022'!$B$4:$X$28,'Форма 1'!$AI$7,0),2),"")</f>
        <v/>
      </c>
      <c r="Q378" s="53" t="str">
        <f>IF(ISNUMBER('Форма 1'!$AJ378),ROUND('Форма 1'!$I378*VLOOKUP('Форма 1'!$G378,'Предельники 2022'!$B$4:$X$28,'Форма 1'!$AJ$7,0),2),"")</f>
        <v/>
      </c>
      <c r="R378" s="53" t="str">
        <f>IF(ISNUMBER('Форма 1'!AK378),ROUND('Форма 1'!$I378*VLOOKUP('Форма 1'!$G378,'Предельники 2022'!$B$4:$X$28,'Форма 1'!AK$7),2),"")</f>
        <v/>
      </c>
      <c r="S378" s="55" t="str">
        <f t="shared" si="40"/>
        <v/>
      </c>
      <c r="T378" s="55" t="str">
        <f>IF(ISNUMBER('Форма 1'!AL378),INDEX('Предельники 2022'!$C$4:$X$28,MATCH('Форма 1'!$H378,'Предельники 2022'!$B$4:$B$28,0),MATCH(T$5,'Предельники 2022'!$C$3:$X$3,0)),"")</f>
        <v/>
      </c>
      <c r="U378" s="55" t="str">
        <f>IF(ISNUMBER('Форма 1'!AM378),INDEX('Предельники 2022'!$C$4:$X$28,MATCH('Форма 1'!$H378,'Предельники 2022'!$B$4:$B$28,0),MATCH(U$5,'Предельники 2022'!$C$3:$X$3,0)),"")</f>
        <v/>
      </c>
      <c r="V378" s="55" t="str">
        <f>IF(ISNUMBER('Форма 1'!AN378),INDEX('Предельники 2022'!$C$4:$X$28,MATCH('Форма 1'!$H378,'Предельники 2022'!$B$4:$B$28,0),MATCH(V$5,'Предельники 2022'!$C$3:$X$3,0)),"")</f>
        <v/>
      </c>
      <c r="W378" s="55" t="str">
        <f>IF(ISNUMBER('Форма 1'!AO378),INDEX('Предельники 2022'!$C$4:$X$28,MATCH('Форма 1'!$H378,'Предельники 2022'!$B$4:$B$28,0),MATCH(W$5,'Предельники 2022'!$C$3:$X$3,0)),"")</f>
        <v/>
      </c>
      <c r="X378" s="53" t="str">
        <f>IF(ISNUMBER('Форма 1'!AP378),ROUND('Форма 1'!$I378*VLOOKUP('Форма 1'!$G378,'Предельники 2022'!$B$4:$X$28,'Форма 1'!AP$7),2),"")</f>
        <v/>
      </c>
      <c r="Y378" s="53" t="str">
        <f>IF(ISNUMBER('Форма 1'!AQ378),ROUND('Форма 1'!$I378*VLOOKUP('Форма 1'!$G378,'Предельники 2022'!$B$4:$X$28,'Форма 1'!AQ$7),2),"")</f>
        <v/>
      </c>
      <c r="Z378" s="53" t="str">
        <f>IF(ISNUMBER('Форма 1'!AR378),ROUND('Форма 1'!$I378*VLOOKUP('Форма 1'!$G378,'Предельники 2022'!$B$4:$X$28,'Форма 1'!AR$7),2),"")</f>
        <v/>
      </c>
      <c r="AA378" s="55"/>
    </row>
    <row r="379" spans="1:27" x14ac:dyDescent="0.25">
      <c r="A379" s="180">
        <f t="shared" si="41"/>
        <v>122</v>
      </c>
      <c r="B379" s="94" t="str">
        <f>IF(ISBLANK('Форма 1'!B379),"",'Форма 1'!B379)</f>
        <v>город Пермь</v>
      </c>
      <c r="C379" s="161" t="str">
        <f>IF(ISBLANK('Форма 1'!C379),"",'Форма 1'!C379)</f>
        <v>г. Пермь, ул. Новосибирская, д. 17</v>
      </c>
      <c r="D379" s="51">
        <f>IF(ISBLANK(C379),"Введите адрес",IF(C379='Форма 1'!C379,SUM(E379:K379,M379:S379,X379:AA379),"Ошибка в адресе!"))</f>
        <v>43099730.479999997</v>
      </c>
      <c r="E379" s="53">
        <f>IF(ISNUMBER('Форма 1'!X379),ROUND('Форма 1'!$I379*VLOOKUP('Форма 1'!$G379,'Предельники 2022'!$B$4:$X$28,'Форма 1'!X$7),2),"")</f>
        <v>4685363.9000000004</v>
      </c>
      <c r="F379" s="53" t="str">
        <f>IF(ISNUMBER('Форма 1'!Y379),ROUND('Форма 1'!$I379*VLOOKUP('Форма 1'!$G379,'Предельники 2022'!$B$4:$X$28,'Форма 1'!Y$7),2),"")</f>
        <v/>
      </c>
      <c r="G379" s="53" t="str">
        <f>IF(ISNUMBER('Форма 1'!Z379),ROUND('Форма 1'!$I379*VLOOKUP('Форма 1'!$G379,'Предельники 2022'!$B$4:$X$28,'Форма 1'!Z$7),2),"")</f>
        <v/>
      </c>
      <c r="H379" s="53">
        <f>IF(ISNUMBER('Форма 1'!AA379),ROUND('Форма 1'!$I379*VLOOKUP('Форма 1'!$G379,'Предельники 2022'!$B$4:$X$28,'Форма 1'!AA$7),2),"")</f>
        <v>1598676.67</v>
      </c>
      <c r="I379" s="53">
        <f>IF(ISNUMBER('Форма 1'!AB379),ROUND('Форма 1'!$I379*VLOOKUP('Форма 1'!$G379,'Предельники 2022'!$B$4:$X$28,'Форма 1'!AB$7),2),"")</f>
        <v>5399599.6299999999</v>
      </c>
      <c r="J379" s="53" t="str">
        <f>IF(ISNUMBER('Форма 1'!AC379),ROUND('Форма 1'!$I379*VLOOKUP('Форма 1'!$G379,'Предельники 2022'!$B$4:$X$28,'Форма 1'!AC$7),2),"")</f>
        <v/>
      </c>
      <c r="K379" s="53">
        <f>IF(ISNUMBER('Форма 1'!AD379),ROUND('Форма 1'!$I379*VLOOKUP('Форма 1'!$G379,'Предельники 2022'!$B$4:$X$28,'Форма 1'!AD$7),2),"")</f>
        <v>2817405.92</v>
      </c>
      <c r="L379" s="54" t="str">
        <f>IF(ISBLANK('Форма 1'!AE379),"",'Форма 1'!AE379)</f>
        <v/>
      </c>
      <c r="M379" s="55" t="str">
        <f>IF(ISBLANK('Форма 1'!AF379),"",'Форма 1'!AF379)</f>
        <v/>
      </c>
      <c r="N379" s="53">
        <f>IF(ISNUMBER('Форма 1'!AG379),ROUND('Форма 1'!$I379*VLOOKUP('Форма 1'!$G379,'Предельники 2022'!$B$4:$X$28,'Форма 1'!AG$7),2),"")</f>
        <v>9664170.5899999999</v>
      </c>
      <c r="O379" s="53">
        <f>IF(ISNUMBER('Форма 1'!$AH379),ROUND('Форма 1'!$I379*VLOOKUP('Форма 1'!$G379,'Предельники 2022'!$B$4:$X$28,'Форма 1'!$AH$7,0),2),"")</f>
        <v>16665344.4</v>
      </c>
      <c r="P379" s="53" t="str">
        <f>IF(ISNUMBER('Форма 1'!$AI379),ROUND('Форма 1'!$I379*VLOOKUP('Форма 1'!$G379,'Предельники 2022'!$B$4:$X$28,'Форма 1'!$AI$7,0),2),"")</f>
        <v/>
      </c>
      <c r="Q379" s="53" t="str">
        <f>IF(ISNUMBER('Форма 1'!$AJ379),ROUND('Форма 1'!$I379*VLOOKUP('Форма 1'!$G379,'Предельники 2022'!$B$4:$X$28,'Форма 1'!$AJ$7,0),2),"")</f>
        <v/>
      </c>
      <c r="R379" s="53">
        <f>IF(ISNUMBER('Форма 1'!AK379),ROUND('Форма 1'!$I379*VLOOKUP('Форма 1'!$G379,'Предельники 2022'!$B$4:$X$28,'Форма 1'!AK$7),2),"")</f>
        <v>2269169.37</v>
      </c>
      <c r="S379" s="55" t="str">
        <f>IF(SUM(T379:W379)=0,"",SUM(T379:W379))</f>
        <v/>
      </c>
      <c r="T379" s="55" t="str">
        <f>IF(ISNUMBER('Форма 1'!AL379),INDEX('Предельники 2022'!$C$4:$X$28,MATCH('Форма 1'!$H379,'Предельники 2022'!$B$4:$B$28,0),MATCH(T$5,'Предельники 2022'!$C$3:$X$3,0)),"")</f>
        <v/>
      </c>
      <c r="U379" s="55" t="str">
        <f>IF(ISNUMBER('Форма 1'!AM379),INDEX('Предельники 2022'!$C$4:$X$28,MATCH('Форма 1'!$H379,'Предельники 2022'!$B$4:$B$28,0),MATCH(U$5,'Предельники 2022'!$C$3:$X$3,0)),"")</f>
        <v/>
      </c>
      <c r="V379" s="55" t="str">
        <f>IF(ISNUMBER('Форма 1'!AN379),INDEX('Предельники 2022'!$C$4:$X$28,MATCH('Форма 1'!$H379,'Предельники 2022'!$B$4:$B$28,0),MATCH(V$5,'Предельники 2022'!$C$3:$X$3,0)),"")</f>
        <v/>
      </c>
      <c r="W379" s="55" t="str">
        <f>IF(ISNUMBER('Форма 1'!AO379),INDEX('Предельники 2022'!$C$4:$X$28,MATCH('Форма 1'!$H379,'Предельники 2022'!$B$4:$B$28,0),MATCH(W$5,'Предельники 2022'!$C$3:$X$3,0)),"")</f>
        <v/>
      </c>
      <c r="X379" s="53" t="str">
        <f>IF(ISNUMBER('Форма 1'!AP379),ROUND('Форма 1'!$I379*VLOOKUP('Форма 1'!$G379,'Предельники 2022'!$B$4:$X$28,'Форма 1'!AP$7),2),"")</f>
        <v/>
      </c>
      <c r="Y379" s="53" t="str">
        <f>IF(ISNUMBER('Форма 1'!AQ379),ROUND('Форма 1'!$I379*VLOOKUP('Форма 1'!$G379,'Предельники 2022'!$B$4:$X$28,'Форма 1'!AQ$7),2),"")</f>
        <v/>
      </c>
      <c r="Z379" s="53" t="str">
        <f>IF(ISNUMBER('Форма 1'!AR379),ROUND('Форма 1'!$I379*VLOOKUP('Форма 1'!$G379,'Предельники 2022'!$B$4:$X$28,'Форма 1'!AR$7),2),"")</f>
        <v/>
      </c>
      <c r="AA379" s="55"/>
    </row>
    <row r="380" spans="1:27" x14ac:dyDescent="0.25">
      <c r="A380" s="52">
        <f t="shared" si="41"/>
        <v>123</v>
      </c>
      <c r="B380" s="94" t="str">
        <f>IF(ISBLANK('Форма 1'!B380),"",'Форма 1'!B380)</f>
        <v>город Пермь</v>
      </c>
      <c r="C380" s="161" t="str">
        <f>IF(ISBLANK('Форма 1'!C380),"",'Форма 1'!C380)</f>
        <v>г. Пермь, ул. Окулова, д. 31</v>
      </c>
      <c r="D380" s="51">
        <f>IF(ISBLANK(C380),"Введите адрес",IF(C380='Форма 1'!C380,SUM(E380:K380,M380:S380,X380:AA380),"Ошибка в адресе!"))</f>
        <v>10426360.85</v>
      </c>
      <c r="E380" s="53" t="str">
        <f>IF(ISNUMBER('Форма 1'!X380),ROUND('Форма 1'!$I380*VLOOKUP('Форма 1'!$G380,'Предельники 2022'!$B$4:$X$28,'Форма 1'!X$7),2),"")</f>
        <v/>
      </c>
      <c r="F380" s="53" t="str">
        <f>IF(ISNUMBER('Форма 1'!Y380),ROUND('Форма 1'!$I380*VLOOKUP('Форма 1'!$G380,'Предельники 2022'!$B$4:$X$28,'Форма 1'!Y$7),2),"")</f>
        <v/>
      </c>
      <c r="G380" s="53" t="str">
        <f>IF(ISNUMBER('Форма 1'!Z380),ROUND('Форма 1'!$I380*VLOOKUP('Форма 1'!$G380,'Предельники 2022'!$B$4:$X$28,'Форма 1'!Z$7),2),"")</f>
        <v/>
      </c>
      <c r="H380" s="53" t="str">
        <f>IF(ISNUMBER('Форма 1'!AA380),ROUND('Форма 1'!$I380*VLOOKUP('Форма 1'!$G380,'Предельники 2022'!$B$4:$X$28,'Форма 1'!AA$7),2),"")</f>
        <v/>
      </c>
      <c r="I380" s="53">
        <f>IF(ISNUMBER('Форма 1'!AB380),ROUND('Форма 1'!$I380*VLOOKUP('Форма 1'!$G380,'Предельники 2022'!$B$4:$X$28,'Форма 1'!AB$7),2),"")</f>
        <v>1556089.2</v>
      </c>
      <c r="J380" s="53" t="str">
        <f>IF(ISNUMBER('Форма 1'!AC380),ROUND('Форма 1'!$I380*VLOOKUP('Форма 1'!$G380,'Предельники 2022'!$B$4:$X$28,'Форма 1'!AC$7),2),"")</f>
        <v/>
      </c>
      <c r="K380" s="53" t="str">
        <f>IF(ISNUMBER('Форма 1'!AD380),ROUND('Форма 1'!$I380*VLOOKUP('Форма 1'!$G380,'Предельники 2022'!$B$4:$X$28,'Форма 1'!AD$7),2),"")</f>
        <v/>
      </c>
      <c r="L380" s="54" t="str">
        <f>IF(ISBLANK('Форма 1'!AE380),"",'Форма 1'!AE380)</f>
        <v/>
      </c>
      <c r="M380" s="55" t="str">
        <f>IF(ISBLANK('Форма 1'!AF380),"",'Форма 1'!AF380)</f>
        <v/>
      </c>
      <c r="N380" s="53" t="str">
        <f>IF(ISNUMBER('Форма 1'!AG380),ROUND('Форма 1'!$I380*VLOOKUP('Форма 1'!$G380,'Предельники 2022'!$B$4:$X$28,'Форма 1'!AG$7),2),"")</f>
        <v/>
      </c>
      <c r="O380" s="53">
        <f>IF(ISNUMBER('Форма 1'!$AH380),ROUND('Форма 1'!$I380*VLOOKUP('Форма 1'!$G380,'Предельники 2022'!$B$4:$X$28,'Форма 1'!$AH$7,0),2),"")</f>
        <v>8870271.6500000004</v>
      </c>
      <c r="P380" s="53" t="str">
        <f>IF(ISNUMBER('Форма 1'!$AI380),ROUND('Форма 1'!$I380*VLOOKUP('Форма 1'!$G380,'Предельники 2022'!$B$4:$X$28,'Форма 1'!$AI$7,0),2),"")</f>
        <v/>
      </c>
      <c r="Q380" s="53" t="str">
        <f>IF(ISNUMBER('Форма 1'!$AJ380),ROUND('Форма 1'!$I380*VLOOKUP('Форма 1'!$G380,'Предельники 2022'!$B$4:$X$28,'Форма 1'!$AJ$7,0),2),"")</f>
        <v/>
      </c>
      <c r="R380" s="53" t="str">
        <f>IF(ISNUMBER('Форма 1'!AK380),ROUND('Форма 1'!$I380*VLOOKUP('Форма 1'!$G380,'Предельники 2022'!$B$4:$X$28,'Форма 1'!AK$7),2),"")</f>
        <v/>
      </c>
      <c r="S380" s="55" t="str">
        <f t="shared" si="40"/>
        <v/>
      </c>
      <c r="T380" s="55" t="str">
        <f>IF(ISNUMBER('Форма 1'!AL380),INDEX('Предельники 2022'!$C$4:$X$28,MATCH('Форма 1'!$H380,'Предельники 2022'!$B$4:$B$28,0),MATCH(T$5,'Предельники 2022'!$C$3:$X$3,0)),"")</f>
        <v/>
      </c>
      <c r="U380" s="55" t="str">
        <f>IF(ISNUMBER('Форма 1'!AM380),INDEX('Предельники 2022'!$C$4:$X$28,MATCH('Форма 1'!$H380,'Предельники 2022'!$B$4:$B$28,0),MATCH(U$5,'Предельники 2022'!$C$3:$X$3,0)),"")</f>
        <v/>
      </c>
      <c r="V380" s="55" t="str">
        <f>IF(ISNUMBER('Форма 1'!AN380),INDEX('Предельники 2022'!$C$4:$X$28,MATCH('Форма 1'!$H380,'Предельники 2022'!$B$4:$B$28,0),MATCH(V$5,'Предельники 2022'!$C$3:$X$3,0)),"")</f>
        <v/>
      </c>
      <c r="W380" s="55" t="str">
        <f>IF(ISNUMBER('Форма 1'!AO380),INDEX('Предельники 2022'!$C$4:$X$28,MATCH('Форма 1'!$H380,'Предельники 2022'!$B$4:$B$28,0),MATCH(W$5,'Предельники 2022'!$C$3:$X$3,0)),"")</f>
        <v/>
      </c>
      <c r="X380" s="53" t="str">
        <f>IF(ISNUMBER('Форма 1'!AP380),ROUND('Форма 1'!$I380*VLOOKUP('Форма 1'!$G380,'Предельники 2022'!$B$4:$X$28,'Форма 1'!AP$7),2),"")</f>
        <v/>
      </c>
      <c r="Y380" s="53" t="str">
        <f>IF(ISNUMBER('Форма 1'!AQ380),ROUND('Форма 1'!$I380*VLOOKUP('Форма 1'!$G380,'Предельники 2022'!$B$4:$X$28,'Форма 1'!AQ$7),2),"")</f>
        <v/>
      </c>
      <c r="Z380" s="53" t="str">
        <f>IF(ISNUMBER('Форма 1'!AR380),ROUND('Форма 1'!$I380*VLOOKUP('Форма 1'!$G380,'Предельники 2022'!$B$4:$X$28,'Форма 1'!AR$7),2),"")</f>
        <v/>
      </c>
      <c r="AA380" s="55"/>
    </row>
    <row r="381" spans="1:27" x14ac:dyDescent="0.25">
      <c r="A381" s="52">
        <f t="shared" si="41"/>
        <v>124</v>
      </c>
      <c r="B381" s="94" t="str">
        <f>IF(ISBLANK('Форма 1'!B381),"",'Форма 1'!B381)</f>
        <v>город Пермь</v>
      </c>
      <c r="C381" s="161" t="str">
        <f>IF(ISBLANK('Форма 1'!C381),"",'Форма 1'!C381)</f>
        <v>г. Пермь, ул. Охотников, д. 27</v>
      </c>
      <c r="D381" s="51">
        <f>IF(ISBLANK(C381),"Введите адрес",IF(C381='Форма 1'!C381,SUM(E381:K381,M381:S381,X381:AA381),"Ошибка в адресе!"))</f>
        <v>15092495.039999999</v>
      </c>
      <c r="E381" s="53" t="str">
        <f>IF(ISNUMBER('Форма 1'!X381),ROUND('Форма 1'!$I381*VLOOKUP('Форма 1'!$G381,'Предельники 2022'!$B$4:$X$28,'Форма 1'!X$7),2),"")</f>
        <v/>
      </c>
      <c r="F381" s="53" t="str">
        <f>IF(ISNUMBER('Форма 1'!Y381),ROUND('Форма 1'!$I381*VLOOKUP('Форма 1'!$G381,'Предельники 2022'!$B$4:$X$28,'Форма 1'!Y$7),2),"")</f>
        <v/>
      </c>
      <c r="G381" s="53" t="str">
        <f>IF(ISNUMBER('Форма 1'!Z381),ROUND('Форма 1'!$I381*VLOOKUP('Форма 1'!$G381,'Предельники 2022'!$B$4:$X$28,'Форма 1'!Z$7),2),"")</f>
        <v/>
      </c>
      <c r="H381" s="53" t="str">
        <f>IF(ISNUMBER('Форма 1'!AA381),ROUND('Форма 1'!$I381*VLOOKUP('Форма 1'!$G381,'Предельники 2022'!$B$4:$X$28,'Форма 1'!AA$7),2),"")</f>
        <v/>
      </c>
      <c r="I381" s="53" t="str">
        <f>IF(ISNUMBER('Форма 1'!AB381),ROUND('Форма 1'!$I381*VLOOKUP('Форма 1'!$G381,'Предельники 2022'!$B$4:$X$28,'Форма 1'!AB$7),2),"")</f>
        <v/>
      </c>
      <c r="J381" s="53" t="str">
        <f>IF(ISNUMBER('Форма 1'!AC381),ROUND('Форма 1'!$I381*VLOOKUP('Форма 1'!$G381,'Предельники 2022'!$B$4:$X$28,'Форма 1'!AC$7),2),"")</f>
        <v/>
      </c>
      <c r="K381" s="53" t="str">
        <f>IF(ISNUMBER('Форма 1'!AD381),ROUND('Форма 1'!$I381*VLOOKUP('Форма 1'!$G381,'Предельники 2022'!$B$4:$X$28,'Форма 1'!AD$7),2),"")</f>
        <v/>
      </c>
      <c r="L381" s="54" t="str">
        <f>IF(ISBLANK('Форма 1'!AE381),"",'Форма 1'!AE381)</f>
        <v/>
      </c>
      <c r="M381" s="55" t="str">
        <f>IF(ISBLANK('Форма 1'!AF381),"",'Форма 1'!AF381)</f>
        <v/>
      </c>
      <c r="N381" s="53">
        <f>IF(ISNUMBER('Форма 1'!AG381),ROUND('Форма 1'!$I381*VLOOKUP('Форма 1'!$G381,'Предельники 2022'!$B$4:$X$28,'Форма 1'!AG$7),2),"")</f>
        <v>7241660.1600000001</v>
      </c>
      <c r="O381" s="53">
        <f>IF(ISNUMBER('Форма 1'!$AH381),ROUND('Форма 1'!$I381*VLOOKUP('Форма 1'!$G381,'Предельники 2022'!$B$4:$X$28,'Форма 1'!$AH$7,0),2),"")</f>
        <v>7850834.8799999999</v>
      </c>
      <c r="P381" s="53" t="str">
        <f>IF(ISNUMBER('Форма 1'!$AI381),ROUND('Форма 1'!$I381*VLOOKUP('Форма 1'!$G381,'Предельники 2022'!$B$4:$X$28,'Форма 1'!$AI$7,0),2),"")</f>
        <v/>
      </c>
      <c r="Q381" s="53" t="str">
        <f>IF(ISNUMBER('Форма 1'!$AJ381),ROUND('Форма 1'!$I381*VLOOKUP('Форма 1'!$G381,'Предельники 2022'!$B$4:$X$28,'Форма 1'!$AJ$7,0),2),"")</f>
        <v/>
      </c>
      <c r="R381" s="53" t="str">
        <f>IF(ISNUMBER('Форма 1'!AK381),ROUND('Форма 1'!$I381*VLOOKUP('Форма 1'!$G381,'Предельники 2022'!$B$4:$X$28,'Форма 1'!AK$7),2),"")</f>
        <v/>
      </c>
      <c r="S381" s="55" t="str">
        <f t="shared" si="40"/>
        <v/>
      </c>
      <c r="T381" s="55" t="str">
        <f>IF(ISNUMBER('Форма 1'!AL381),INDEX('Предельники 2022'!$C$4:$X$28,MATCH('Форма 1'!$H381,'Предельники 2022'!$B$4:$B$28,0),MATCH(T$5,'Предельники 2022'!$C$3:$X$3,0)),"")</f>
        <v/>
      </c>
      <c r="U381" s="55" t="str">
        <f>IF(ISNUMBER('Форма 1'!AM381),INDEX('Предельники 2022'!$C$4:$X$28,MATCH('Форма 1'!$H381,'Предельники 2022'!$B$4:$B$28,0),MATCH(U$5,'Предельники 2022'!$C$3:$X$3,0)),"")</f>
        <v/>
      </c>
      <c r="V381" s="55" t="str">
        <f>IF(ISNUMBER('Форма 1'!AN381),INDEX('Предельники 2022'!$C$4:$X$28,MATCH('Форма 1'!$H381,'Предельники 2022'!$B$4:$B$28,0),MATCH(V$5,'Предельники 2022'!$C$3:$X$3,0)),"")</f>
        <v/>
      </c>
      <c r="W381" s="55" t="str">
        <f>IF(ISNUMBER('Форма 1'!AO381),INDEX('Предельники 2022'!$C$4:$X$28,MATCH('Форма 1'!$H381,'Предельники 2022'!$B$4:$B$28,0),MATCH(W$5,'Предельники 2022'!$C$3:$X$3,0)),"")</f>
        <v/>
      </c>
      <c r="X381" s="53" t="str">
        <f>IF(ISNUMBER('Форма 1'!AP381),ROUND('Форма 1'!$I381*VLOOKUP('Форма 1'!$G381,'Предельники 2022'!$B$4:$X$28,'Форма 1'!AP$7),2),"")</f>
        <v/>
      </c>
      <c r="Y381" s="53" t="str">
        <f>IF(ISNUMBER('Форма 1'!AQ381),ROUND('Форма 1'!$I381*VLOOKUP('Форма 1'!$G381,'Предельники 2022'!$B$4:$X$28,'Форма 1'!AQ$7),2),"")</f>
        <v/>
      </c>
      <c r="Z381" s="53" t="str">
        <f>IF(ISNUMBER('Форма 1'!AR381),ROUND('Форма 1'!$I381*VLOOKUP('Форма 1'!$G381,'Предельники 2022'!$B$4:$X$28,'Форма 1'!AR$7),2),"")</f>
        <v/>
      </c>
      <c r="AA381" s="55"/>
    </row>
    <row r="382" spans="1:27" x14ac:dyDescent="0.25">
      <c r="A382" s="52">
        <f t="shared" si="41"/>
        <v>125</v>
      </c>
      <c r="B382" s="94" t="str">
        <f>IF(ISBLANK('Форма 1'!B382),"",'Форма 1'!B382)</f>
        <v>город Пермь</v>
      </c>
      <c r="C382" s="161" t="str">
        <f>IF(ISBLANK('Форма 1'!C382),"",'Форма 1'!C382)</f>
        <v>г. Пермь, ул. Патриса Лумумбы, д. 11</v>
      </c>
      <c r="D382" s="51">
        <f>IF(ISBLANK(C382),"Введите адрес",IF(C382='Форма 1'!C382,SUM(E382:K382,M382:S382,X382:AA382),"Ошибка в адресе!"))</f>
        <v>5674138.25</v>
      </c>
      <c r="E382" s="53" t="str">
        <f>IF(ISNUMBER('Форма 1'!X382),ROUND('Форма 1'!$I382*VLOOKUP('Форма 1'!$G382,'Предельники 2022'!$B$4:$X$28,'Форма 1'!X$7),2),"")</f>
        <v/>
      </c>
      <c r="F382" s="53" t="str">
        <f>IF(ISNUMBER('Форма 1'!Y382),ROUND('Форма 1'!$I382*VLOOKUP('Форма 1'!$G382,'Предельники 2022'!$B$4:$X$28,'Форма 1'!Y$7),2),"")</f>
        <v/>
      </c>
      <c r="G382" s="53" t="str">
        <f>IF(ISNUMBER('Форма 1'!Z382),ROUND('Форма 1'!$I382*VLOOKUP('Форма 1'!$G382,'Предельники 2022'!$B$4:$X$28,'Форма 1'!Z$7),2),"")</f>
        <v/>
      </c>
      <c r="H382" s="53" t="str">
        <f>IF(ISNUMBER('Форма 1'!AA382),ROUND('Форма 1'!$I382*VLOOKUP('Форма 1'!$G382,'Предельники 2022'!$B$4:$X$28,'Форма 1'!AA$7),2),"")</f>
        <v/>
      </c>
      <c r="I382" s="53" t="str">
        <f>IF(ISNUMBER('Форма 1'!AB382),ROUND('Форма 1'!$I382*VLOOKUP('Форма 1'!$G382,'Предельники 2022'!$B$4:$X$28,'Форма 1'!AB$7),2),"")</f>
        <v/>
      </c>
      <c r="J382" s="53" t="str">
        <f>IF(ISNUMBER('Форма 1'!AC382),ROUND('Форма 1'!$I382*VLOOKUP('Форма 1'!$G382,'Предельники 2022'!$B$4:$X$28,'Форма 1'!AC$7),2),"")</f>
        <v/>
      </c>
      <c r="K382" s="53" t="str">
        <f>IF(ISNUMBER('Форма 1'!AD382),ROUND('Форма 1'!$I382*VLOOKUP('Форма 1'!$G382,'Предельники 2022'!$B$4:$X$28,'Форма 1'!AD$7),2),"")</f>
        <v/>
      </c>
      <c r="L382" s="54" t="str">
        <f>IF(ISBLANK('Форма 1'!AE382),"",'Форма 1'!AE382)</f>
        <v/>
      </c>
      <c r="M382" s="55" t="str">
        <f>IF(ISBLANK('Форма 1'!AF382),"",'Форма 1'!AF382)</f>
        <v/>
      </c>
      <c r="N382" s="53">
        <f>IF(ISNUMBER('Форма 1'!AG382),ROUND('Форма 1'!$I382*VLOOKUP('Форма 1'!$G382,'Предельники 2022'!$B$4:$X$28,'Форма 1'!AG$7),2),"")</f>
        <v>5674138.25</v>
      </c>
      <c r="O382" s="53" t="str">
        <f>IF(ISNUMBER('Форма 1'!$AH382),ROUND('Форма 1'!$I382*VLOOKUP('Форма 1'!$G382,'Предельники 2022'!$B$4:$X$28,'Форма 1'!$AH$7,0),2),"")</f>
        <v/>
      </c>
      <c r="P382" s="53" t="str">
        <f>IF(ISNUMBER('Форма 1'!$AI382),ROUND('Форма 1'!$I382*VLOOKUP('Форма 1'!$G382,'Предельники 2022'!$B$4:$X$28,'Форма 1'!$AI$7,0),2),"")</f>
        <v/>
      </c>
      <c r="Q382" s="53" t="str">
        <f>IF(ISNUMBER('Форма 1'!$AJ382),ROUND('Форма 1'!$I382*VLOOKUP('Форма 1'!$G382,'Предельники 2022'!$B$4:$X$28,'Форма 1'!$AJ$7,0),2),"")</f>
        <v/>
      </c>
      <c r="R382" s="53" t="str">
        <f>IF(ISNUMBER('Форма 1'!AK382),ROUND('Форма 1'!$I382*VLOOKUP('Форма 1'!$G382,'Предельники 2022'!$B$4:$X$28,'Форма 1'!AK$7),2),"")</f>
        <v/>
      </c>
      <c r="S382" s="55" t="str">
        <f t="shared" si="40"/>
        <v/>
      </c>
      <c r="T382" s="55" t="str">
        <f>IF(ISNUMBER('Форма 1'!AL382),INDEX('Предельники 2022'!$C$4:$X$28,MATCH('Форма 1'!$H382,'Предельники 2022'!$B$4:$B$28,0),MATCH(T$5,'Предельники 2022'!$C$3:$X$3,0)),"")</f>
        <v/>
      </c>
      <c r="U382" s="55" t="str">
        <f>IF(ISNUMBER('Форма 1'!AM382),INDEX('Предельники 2022'!$C$4:$X$28,MATCH('Форма 1'!$H382,'Предельники 2022'!$B$4:$B$28,0),MATCH(U$5,'Предельники 2022'!$C$3:$X$3,0)),"")</f>
        <v/>
      </c>
      <c r="V382" s="55" t="str">
        <f>IF(ISNUMBER('Форма 1'!AN382),INDEX('Предельники 2022'!$C$4:$X$28,MATCH('Форма 1'!$H382,'Предельники 2022'!$B$4:$B$28,0),MATCH(V$5,'Предельники 2022'!$C$3:$X$3,0)),"")</f>
        <v/>
      </c>
      <c r="W382" s="55" t="str">
        <f>IF(ISNUMBER('Форма 1'!AO382),INDEX('Предельники 2022'!$C$4:$X$28,MATCH('Форма 1'!$H382,'Предельники 2022'!$B$4:$B$28,0),MATCH(W$5,'Предельники 2022'!$C$3:$X$3,0)),"")</f>
        <v/>
      </c>
      <c r="X382" s="53" t="str">
        <f>IF(ISNUMBER('Форма 1'!AP382),ROUND('Форма 1'!$I382*VLOOKUP('Форма 1'!$G382,'Предельники 2022'!$B$4:$X$28,'Форма 1'!AP$7),2),"")</f>
        <v/>
      </c>
      <c r="Y382" s="53" t="str">
        <f>IF(ISNUMBER('Форма 1'!AQ382),ROUND('Форма 1'!$I382*VLOOKUP('Форма 1'!$G382,'Предельники 2022'!$B$4:$X$28,'Форма 1'!AQ$7),2),"")</f>
        <v/>
      </c>
      <c r="Z382" s="53" t="str">
        <f>IF(ISNUMBER('Форма 1'!AR382),ROUND('Форма 1'!$I382*VLOOKUP('Форма 1'!$G382,'Предельники 2022'!$B$4:$X$28,'Форма 1'!AR$7),2),"")</f>
        <v/>
      </c>
      <c r="AA382" s="55"/>
    </row>
    <row r="383" spans="1:27" x14ac:dyDescent="0.25">
      <c r="A383" s="52">
        <f t="shared" si="41"/>
        <v>126</v>
      </c>
      <c r="B383" s="94" t="str">
        <f>IF(ISBLANK('Форма 1'!B383),"",'Форма 1'!B383)</f>
        <v>город Пермь</v>
      </c>
      <c r="C383" s="161" t="str">
        <f>IF(ISBLANK('Форма 1'!C383),"",'Форма 1'!C383)</f>
        <v>г. Пермь, ул. Пермская, д. 126А</v>
      </c>
      <c r="D383" s="51">
        <f>IF(ISBLANK(C383),"Введите адрес",IF(C383='Форма 1'!C383,SUM(E383:K383,M383:S383,X383:AA383),"Ошибка в адресе!"))</f>
        <v>7860633.5999999996</v>
      </c>
      <c r="E383" s="53" t="str">
        <f>IF(ISNUMBER('Форма 1'!X383),ROUND('Форма 1'!$I383*VLOOKUP('Форма 1'!$G383,'Предельники 2022'!$B$4:$X$28,'Форма 1'!X$7),2),"")</f>
        <v/>
      </c>
      <c r="F383" s="53" t="str">
        <f>IF(ISNUMBER('Форма 1'!Y383),ROUND('Форма 1'!$I383*VLOOKUP('Форма 1'!$G383,'Предельники 2022'!$B$4:$X$28,'Форма 1'!Y$7),2),"")</f>
        <v/>
      </c>
      <c r="G383" s="53" t="str">
        <f>IF(ISNUMBER('Форма 1'!Z383),ROUND('Форма 1'!$I383*VLOOKUP('Форма 1'!$G383,'Предельники 2022'!$B$4:$X$28,'Форма 1'!Z$7),2),"")</f>
        <v/>
      </c>
      <c r="H383" s="53" t="str">
        <f>IF(ISNUMBER('Форма 1'!AA383),ROUND('Форма 1'!$I383*VLOOKUP('Форма 1'!$G383,'Предельники 2022'!$B$4:$X$28,'Форма 1'!AA$7),2),"")</f>
        <v/>
      </c>
      <c r="I383" s="53" t="str">
        <f>IF(ISNUMBER('Форма 1'!AB383),ROUND('Форма 1'!$I383*VLOOKUP('Форма 1'!$G383,'Предельники 2022'!$B$4:$X$28,'Форма 1'!AB$7),2),"")</f>
        <v/>
      </c>
      <c r="J383" s="53" t="str">
        <f>IF(ISNUMBER('Форма 1'!AC383),ROUND('Форма 1'!$I383*VLOOKUP('Форма 1'!$G383,'Предельники 2022'!$B$4:$X$28,'Форма 1'!AC$7),2),"")</f>
        <v/>
      </c>
      <c r="K383" s="53" t="str">
        <f>IF(ISNUMBER('Форма 1'!AD383),ROUND('Форма 1'!$I383*VLOOKUP('Форма 1'!$G383,'Предельники 2022'!$B$4:$X$28,'Форма 1'!AD$7),2),"")</f>
        <v/>
      </c>
      <c r="L383" s="54">
        <f>IF(ISBLANK('Форма 1'!AE383),"",'Форма 1'!AE383)</f>
        <v>2</v>
      </c>
      <c r="M383" s="55">
        <f>IF(ISBLANK('Форма 1'!AF383),"",'Форма 1'!AF383)</f>
        <v>7860633.5999999996</v>
      </c>
      <c r="N383" s="53" t="str">
        <f>IF(ISNUMBER('Форма 1'!AG383),ROUND('Форма 1'!$I383*VLOOKUP('Форма 1'!$G383,'Предельники 2022'!$B$4:$X$28,'Форма 1'!AG$7),2),"")</f>
        <v/>
      </c>
      <c r="O383" s="53" t="str">
        <f>IF(ISNUMBER('Форма 1'!$AH383),ROUND('Форма 1'!$I383*VLOOKUP('Форма 1'!$G383,'Предельники 2022'!$B$4:$X$28,'Форма 1'!$AH$7,0),2),"")</f>
        <v/>
      </c>
      <c r="P383" s="53" t="str">
        <f>IF(ISNUMBER('Форма 1'!$AI383),ROUND('Форма 1'!$I383*VLOOKUP('Форма 1'!$G383,'Предельники 2022'!$B$4:$X$28,'Форма 1'!$AI$7,0),2),"")</f>
        <v/>
      </c>
      <c r="Q383" s="53" t="str">
        <f>IF(ISNUMBER('Форма 1'!$AJ383),ROUND('Форма 1'!$I383*VLOOKUP('Форма 1'!$G383,'Предельники 2022'!$B$4:$X$28,'Форма 1'!$AJ$7,0),2),"")</f>
        <v/>
      </c>
      <c r="R383" s="53" t="str">
        <f>IF(ISNUMBER('Форма 1'!AK383),ROUND('Форма 1'!$I383*VLOOKUP('Форма 1'!$G383,'Предельники 2022'!$B$4:$X$28,'Форма 1'!AK$7),2),"")</f>
        <v/>
      </c>
      <c r="S383" s="55" t="str">
        <f t="shared" si="40"/>
        <v/>
      </c>
      <c r="T383" s="55" t="str">
        <f>IF(ISNUMBER('Форма 1'!AL383),INDEX('Предельники 2022'!$C$4:$X$28,MATCH('Форма 1'!$H383,'Предельники 2022'!$B$4:$B$28,0),MATCH(T$5,'Предельники 2022'!$C$3:$X$3,0)),"")</f>
        <v/>
      </c>
      <c r="U383" s="55" t="str">
        <f>IF(ISNUMBER('Форма 1'!AM383),INDEX('Предельники 2022'!$C$4:$X$28,MATCH('Форма 1'!$H383,'Предельники 2022'!$B$4:$B$28,0),MATCH(U$5,'Предельники 2022'!$C$3:$X$3,0)),"")</f>
        <v/>
      </c>
      <c r="V383" s="55" t="str">
        <f>IF(ISNUMBER('Форма 1'!AN383),INDEX('Предельники 2022'!$C$4:$X$28,MATCH('Форма 1'!$H383,'Предельники 2022'!$B$4:$B$28,0),MATCH(V$5,'Предельники 2022'!$C$3:$X$3,0)),"")</f>
        <v/>
      </c>
      <c r="W383" s="55" t="str">
        <f>IF(ISNUMBER('Форма 1'!AO383),INDEX('Предельники 2022'!$C$4:$X$28,MATCH('Форма 1'!$H383,'Предельники 2022'!$B$4:$B$28,0),MATCH(W$5,'Предельники 2022'!$C$3:$X$3,0)),"")</f>
        <v/>
      </c>
      <c r="X383" s="53" t="str">
        <f>IF(ISNUMBER('Форма 1'!AP383),ROUND('Форма 1'!$I383*VLOOKUP('Форма 1'!$G383,'Предельники 2022'!$B$4:$X$28,'Форма 1'!AP$7),2),"")</f>
        <v/>
      </c>
      <c r="Y383" s="53" t="str">
        <f>IF(ISNUMBER('Форма 1'!AQ383),ROUND('Форма 1'!$I383*VLOOKUP('Форма 1'!$G383,'Предельники 2022'!$B$4:$X$28,'Форма 1'!AQ$7),2),"")</f>
        <v/>
      </c>
      <c r="Z383" s="53" t="str">
        <f>IF(ISNUMBER('Форма 1'!AR383),ROUND('Форма 1'!$I383*VLOOKUP('Форма 1'!$G383,'Предельники 2022'!$B$4:$X$28,'Форма 1'!AR$7),2),"")</f>
        <v/>
      </c>
      <c r="AA383" s="55"/>
    </row>
    <row r="384" spans="1:27" x14ac:dyDescent="0.25">
      <c r="A384" s="52">
        <f t="shared" si="41"/>
        <v>127</v>
      </c>
      <c r="B384" s="94" t="str">
        <f>IF(ISBLANK('Форма 1'!B384),"",'Форма 1'!B384)</f>
        <v>город Пермь</v>
      </c>
      <c r="C384" s="161" t="str">
        <f>IF(ISBLANK('Форма 1'!C384),"",'Форма 1'!C384)</f>
        <v>г. Пермь, ул. Петропавловская, д. 119</v>
      </c>
      <c r="D384" s="51">
        <f>IF(ISBLANK(C384),"Введите адрес",IF(C384='Форма 1'!C384,SUM(E384:K384,M384:S384,X384:AA384),"Ошибка в адресе!"))</f>
        <v>23581900.799999997</v>
      </c>
      <c r="E384" s="53" t="str">
        <f>IF(ISNUMBER('Форма 1'!X384),ROUND('Форма 1'!$I384*VLOOKUP('Форма 1'!$G384,'Предельники 2022'!$B$4:$X$28,'Форма 1'!X$7),2),"")</f>
        <v/>
      </c>
      <c r="F384" s="53" t="str">
        <f>IF(ISNUMBER('Форма 1'!Y384),ROUND('Форма 1'!$I384*VLOOKUP('Форма 1'!$G384,'Предельники 2022'!$B$4:$X$28,'Форма 1'!Y$7),2),"")</f>
        <v/>
      </c>
      <c r="G384" s="53" t="str">
        <f>IF(ISNUMBER('Форма 1'!Z384),ROUND('Форма 1'!$I384*VLOOKUP('Форма 1'!$G384,'Предельники 2022'!$B$4:$X$28,'Форма 1'!Z$7),2),"")</f>
        <v/>
      </c>
      <c r="H384" s="53" t="str">
        <f>IF(ISNUMBER('Форма 1'!AA384),ROUND('Форма 1'!$I384*VLOOKUP('Форма 1'!$G384,'Предельники 2022'!$B$4:$X$28,'Форма 1'!AA$7),2),"")</f>
        <v/>
      </c>
      <c r="I384" s="53" t="str">
        <f>IF(ISNUMBER('Форма 1'!AB384),ROUND('Форма 1'!$I384*VLOOKUP('Форма 1'!$G384,'Предельники 2022'!$B$4:$X$28,'Форма 1'!AB$7),2),"")</f>
        <v/>
      </c>
      <c r="J384" s="53" t="str">
        <f>IF(ISNUMBER('Форма 1'!AC384),ROUND('Форма 1'!$I384*VLOOKUP('Форма 1'!$G384,'Предельники 2022'!$B$4:$X$28,'Форма 1'!AC$7),2),"")</f>
        <v/>
      </c>
      <c r="K384" s="53" t="str">
        <f>IF(ISNUMBER('Форма 1'!AD384),ROUND('Форма 1'!$I384*VLOOKUP('Форма 1'!$G384,'Предельники 2022'!$B$4:$X$28,'Форма 1'!AD$7),2),"")</f>
        <v/>
      </c>
      <c r="L384" s="54">
        <f>IF(ISBLANK('Форма 1'!AE384),"",'Форма 1'!AE384)</f>
        <v>6</v>
      </c>
      <c r="M384" s="55">
        <f>IF(ISBLANK('Форма 1'!AF384),"",'Форма 1'!AF384)</f>
        <v>23581900.799999997</v>
      </c>
      <c r="N384" s="53" t="str">
        <f>IF(ISNUMBER('Форма 1'!AG384),ROUND('Форма 1'!$I384*VLOOKUP('Форма 1'!$G384,'Предельники 2022'!$B$4:$X$28,'Форма 1'!AG$7),2),"")</f>
        <v/>
      </c>
      <c r="O384" s="53" t="str">
        <f>IF(ISNUMBER('Форма 1'!$AH384),ROUND('Форма 1'!$I384*VLOOKUP('Форма 1'!$G384,'Предельники 2022'!$B$4:$X$28,'Форма 1'!$AH$7,0),2),"")</f>
        <v/>
      </c>
      <c r="P384" s="53" t="str">
        <f>IF(ISNUMBER('Форма 1'!$AI384),ROUND('Форма 1'!$I384*VLOOKUP('Форма 1'!$G384,'Предельники 2022'!$B$4:$X$28,'Форма 1'!$AI$7,0),2),"")</f>
        <v/>
      </c>
      <c r="Q384" s="53" t="str">
        <f>IF(ISNUMBER('Форма 1'!$AJ384),ROUND('Форма 1'!$I384*VLOOKUP('Форма 1'!$G384,'Предельники 2022'!$B$4:$X$28,'Форма 1'!$AJ$7,0),2),"")</f>
        <v/>
      </c>
      <c r="R384" s="53" t="str">
        <f>IF(ISNUMBER('Форма 1'!AK384),ROUND('Форма 1'!$I384*VLOOKUP('Форма 1'!$G384,'Предельники 2022'!$B$4:$X$28,'Форма 1'!AK$7),2),"")</f>
        <v/>
      </c>
      <c r="S384" s="55" t="str">
        <f t="shared" si="40"/>
        <v/>
      </c>
      <c r="T384" s="55" t="str">
        <f>IF(ISNUMBER('Форма 1'!AL384),INDEX('Предельники 2022'!$C$4:$X$28,MATCH('Форма 1'!$H384,'Предельники 2022'!$B$4:$B$28,0),MATCH(T$5,'Предельники 2022'!$C$3:$X$3,0)),"")</f>
        <v/>
      </c>
      <c r="U384" s="55" t="str">
        <f>IF(ISNUMBER('Форма 1'!AM384),INDEX('Предельники 2022'!$C$4:$X$28,MATCH('Форма 1'!$H384,'Предельники 2022'!$B$4:$B$28,0),MATCH(U$5,'Предельники 2022'!$C$3:$X$3,0)),"")</f>
        <v/>
      </c>
      <c r="V384" s="55" t="str">
        <f>IF(ISNUMBER('Форма 1'!AN384),INDEX('Предельники 2022'!$C$4:$X$28,MATCH('Форма 1'!$H384,'Предельники 2022'!$B$4:$B$28,0),MATCH(V$5,'Предельники 2022'!$C$3:$X$3,0)),"")</f>
        <v/>
      </c>
      <c r="W384" s="55" t="str">
        <f>IF(ISNUMBER('Форма 1'!AO384),INDEX('Предельники 2022'!$C$4:$X$28,MATCH('Форма 1'!$H384,'Предельники 2022'!$B$4:$B$28,0),MATCH(W$5,'Предельники 2022'!$C$3:$X$3,0)),"")</f>
        <v/>
      </c>
      <c r="X384" s="53" t="str">
        <f>IF(ISNUMBER('Форма 1'!AP384),ROUND('Форма 1'!$I384*VLOOKUP('Форма 1'!$G384,'Предельники 2022'!$B$4:$X$28,'Форма 1'!AP$7),2),"")</f>
        <v/>
      </c>
      <c r="Y384" s="53" t="str">
        <f>IF(ISNUMBER('Форма 1'!AQ384),ROUND('Форма 1'!$I384*VLOOKUP('Форма 1'!$G384,'Предельники 2022'!$B$4:$X$28,'Форма 1'!AQ$7),2),"")</f>
        <v/>
      </c>
      <c r="Z384" s="53" t="str">
        <f>IF(ISNUMBER('Форма 1'!AR384),ROUND('Форма 1'!$I384*VLOOKUP('Форма 1'!$G384,'Предельники 2022'!$B$4:$X$28,'Форма 1'!AR$7),2),"")</f>
        <v/>
      </c>
      <c r="AA384" s="55"/>
    </row>
    <row r="385" spans="1:27" x14ac:dyDescent="0.25">
      <c r="A385" s="52">
        <f t="shared" si="41"/>
        <v>128</v>
      </c>
      <c r="B385" s="94" t="str">
        <f>IF(ISBLANK('Форма 1'!B385),"",'Форма 1'!B385)</f>
        <v>город Пермь</v>
      </c>
      <c r="C385" s="161" t="str">
        <f>IF(ISBLANK('Форма 1'!C385),"",'Форма 1'!C385)</f>
        <v>г. Пермь, ул. Петропавловская, д. 119А</v>
      </c>
      <c r="D385" s="51">
        <f>IF(ISBLANK(C385),"Введите адрес",IF(C385='Форма 1'!C385,SUM(E385:K385,M385:S385,X385:AA385),"Ошибка в адресе!"))</f>
        <v>7999028.9199999999</v>
      </c>
      <c r="E385" s="53" t="str">
        <f>IF(ISNUMBER('Форма 1'!X385),ROUND('Форма 1'!$I385*VLOOKUP('Форма 1'!$G385,'Предельники 2022'!$B$4:$X$28,'Форма 1'!X$7),2),"")</f>
        <v/>
      </c>
      <c r="F385" s="53" t="str">
        <f>IF(ISNUMBER('Форма 1'!Y385),ROUND('Форма 1'!$I385*VLOOKUP('Форма 1'!$G385,'Предельники 2022'!$B$4:$X$28,'Форма 1'!Y$7),2),"")</f>
        <v/>
      </c>
      <c r="G385" s="53" t="str">
        <f>IF(ISNUMBER('Форма 1'!Z385),ROUND('Форма 1'!$I385*VLOOKUP('Форма 1'!$G385,'Предельники 2022'!$B$4:$X$28,'Форма 1'!Z$7),2),"")</f>
        <v/>
      </c>
      <c r="H385" s="53" t="str">
        <f>IF(ISNUMBER('Форма 1'!AA385),ROUND('Форма 1'!$I385*VLOOKUP('Форма 1'!$G385,'Предельники 2022'!$B$4:$X$28,'Форма 1'!AA$7),2),"")</f>
        <v/>
      </c>
      <c r="I385" s="53" t="str">
        <f>IF(ISNUMBER('Форма 1'!AB385),ROUND('Форма 1'!$I385*VLOOKUP('Форма 1'!$G385,'Предельники 2022'!$B$4:$X$28,'Форма 1'!AB$7),2),"")</f>
        <v/>
      </c>
      <c r="J385" s="53" t="str">
        <f>IF(ISNUMBER('Форма 1'!AC385),ROUND('Форма 1'!$I385*VLOOKUP('Форма 1'!$G385,'Предельники 2022'!$B$4:$X$28,'Форма 1'!AC$7),2),"")</f>
        <v/>
      </c>
      <c r="K385" s="53" t="str">
        <f>IF(ISNUMBER('Форма 1'!AD385),ROUND('Форма 1'!$I385*VLOOKUP('Форма 1'!$G385,'Предельники 2022'!$B$4:$X$28,'Форма 1'!AD$7),2),"")</f>
        <v/>
      </c>
      <c r="L385" s="54">
        <f>IF(ISBLANK('Форма 1'!AE385),"",'Форма 1'!AE385)</f>
        <v>2</v>
      </c>
      <c r="M385" s="55">
        <f>IF(ISBLANK('Форма 1'!AF385),"",'Форма 1'!AF385)</f>
        <v>7999028.9199999999</v>
      </c>
      <c r="N385" s="53" t="str">
        <f>IF(ISNUMBER('Форма 1'!AG385),ROUND('Форма 1'!$I385*VLOOKUP('Форма 1'!$G385,'Предельники 2022'!$B$4:$X$28,'Форма 1'!AG$7),2),"")</f>
        <v/>
      </c>
      <c r="O385" s="53" t="str">
        <f>IF(ISNUMBER('Форма 1'!$AH385),ROUND('Форма 1'!$I385*VLOOKUP('Форма 1'!$G385,'Предельники 2022'!$B$4:$X$28,'Форма 1'!$AH$7,0),2),"")</f>
        <v/>
      </c>
      <c r="P385" s="53" t="str">
        <f>IF(ISNUMBER('Форма 1'!$AI385),ROUND('Форма 1'!$I385*VLOOKUP('Форма 1'!$G385,'Предельники 2022'!$B$4:$X$28,'Форма 1'!$AI$7,0),2),"")</f>
        <v/>
      </c>
      <c r="Q385" s="53" t="str">
        <f>IF(ISNUMBER('Форма 1'!$AJ385),ROUND('Форма 1'!$I385*VLOOKUP('Форма 1'!$G385,'Предельники 2022'!$B$4:$X$28,'Форма 1'!$AJ$7,0),2),"")</f>
        <v/>
      </c>
      <c r="R385" s="53" t="str">
        <f>IF(ISNUMBER('Форма 1'!AK385),ROUND('Форма 1'!$I385*VLOOKUP('Форма 1'!$G385,'Предельники 2022'!$B$4:$X$28,'Форма 1'!AK$7),2),"")</f>
        <v/>
      </c>
      <c r="S385" s="55" t="str">
        <f t="shared" si="40"/>
        <v/>
      </c>
      <c r="T385" s="55" t="str">
        <f>IF(ISNUMBER('Форма 1'!AL385),INDEX('Предельники 2022'!$C$4:$X$28,MATCH('Форма 1'!$H385,'Предельники 2022'!$B$4:$B$28,0),MATCH(T$5,'Предельники 2022'!$C$3:$X$3,0)),"")</f>
        <v/>
      </c>
      <c r="U385" s="55" t="str">
        <f>IF(ISNUMBER('Форма 1'!AM385),INDEX('Предельники 2022'!$C$4:$X$28,MATCH('Форма 1'!$H385,'Предельники 2022'!$B$4:$B$28,0),MATCH(U$5,'Предельники 2022'!$C$3:$X$3,0)),"")</f>
        <v/>
      </c>
      <c r="V385" s="55" t="str">
        <f>IF(ISNUMBER('Форма 1'!AN385),INDEX('Предельники 2022'!$C$4:$X$28,MATCH('Форма 1'!$H385,'Предельники 2022'!$B$4:$B$28,0),MATCH(V$5,'Предельники 2022'!$C$3:$X$3,0)),"")</f>
        <v/>
      </c>
      <c r="W385" s="55" t="str">
        <f>IF(ISNUMBER('Форма 1'!AO385),INDEX('Предельники 2022'!$C$4:$X$28,MATCH('Форма 1'!$H385,'Предельники 2022'!$B$4:$B$28,0),MATCH(W$5,'Предельники 2022'!$C$3:$X$3,0)),"")</f>
        <v/>
      </c>
      <c r="X385" s="53" t="str">
        <f>IF(ISNUMBER('Форма 1'!AP385),ROUND('Форма 1'!$I385*VLOOKUP('Форма 1'!$G385,'Предельники 2022'!$B$4:$X$28,'Форма 1'!AP$7),2),"")</f>
        <v/>
      </c>
      <c r="Y385" s="53" t="str">
        <f>IF(ISNUMBER('Форма 1'!AQ385),ROUND('Форма 1'!$I385*VLOOKUP('Форма 1'!$G385,'Предельники 2022'!$B$4:$X$28,'Форма 1'!AQ$7),2),"")</f>
        <v/>
      </c>
      <c r="Z385" s="53" t="str">
        <f>IF(ISNUMBER('Форма 1'!AR385),ROUND('Форма 1'!$I385*VLOOKUP('Форма 1'!$G385,'Предельники 2022'!$B$4:$X$28,'Форма 1'!AR$7),2),"")</f>
        <v/>
      </c>
      <c r="AA385" s="55"/>
    </row>
    <row r="386" spans="1:27" x14ac:dyDescent="0.25">
      <c r="A386" s="52">
        <f t="shared" si="41"/>
        <v>129</v>
      </c>
      <c r="B386" s="94" t="str">
        <f>IF(ISBLANK('Форма 1'!B386),"",'Форма 1'!B386)</f>
        <v>город Пермь</v>
      </c>
      <c r="C386" s="161" t="str">
        <f>IF(ISBLANK('Форма 1'!C386),"",'Форма 1'!C386)</f>
        <v>г. Пермь, ул. Петропавловская, д. 12</v>
      </c>
      <c r="D386" s="51">
        <f>IF(ISBLANK(C386),"Введите адрес",IF(C386='Форма 1'!C386,SUM(E386:K386,M386:S386,X386:AA386),"Ошибка в адресе!"))</f>
        <v>13291698.32</v>
      </c>
      <c r="E386" s="53" t="str">
        <f>IF(ISNUMBER('Форма 1'!X386),ROUND('Форма 1'!$I386*VLOOKUP('Форма 1'!$G386,'Предельники 2022'!$B$4:$X$28,'Форма 1'!X$7),2),"")</f>
        <v/>
      </c>
      <c r="F386" s="53" t="str">
        <f>IF(ISNUMBER('Форма 1'!Y386),ROUND('Форма 1'!$I386*VLOOKUP('Форма 1'!$G386,'Предельники 2022'!$B$4:$X$28,'Форма 1'!Y$7),2),"")</f>
        <v/>
      </c>
      <c r="G386" s="53" t="str">
        <f>IF(ISNUMBER('Форма 1'!Z386),ROUND('Форма 1'!$I386*VLOOKUP('Форма 1'!$G386,'Предельники 2022'!$B$4:$X$28,'Форма 1'!Z$7),2),"")</f>
        <v/>
      </c>
      <c r="H386" s="53" t="str">
        <f>IF(ISNUMBER('Форма 1'!AA386),ROUND('Форма 1'!$I386*VLOOKUP('Форма 1'!$G386,'Предельники 2022'!$B$4:$X$28,'Форма 1'!AA$7),2),"")</f>
        <v/>
      </c>
      <c r="I386" s="53" t="str">
        <f>IF(ISNUMBER('Форма 1'!AB386),ROUND('Форма 1'!$I386*VLOOKUP('Форма 1'!$G386,'Предельники 2022'!$B$4:$X$28,'Форма 1'!AB$7),2),"")</f>
        <v/>
      </c>
      <c r="J386" s="53" t="str">
        <f>IF(ISNUMBER('Форма 1'!AC386),ROUND('Форма 1'!$I386*VLOOKUP('Форма 1'!$G386,'Предельники 2022'!$B$4:$X$28,'Форма 1'!AC$7),2),"")</f>
        <v/>
      </c>
      <c r="K386" s="53" t="str">
        <f>IF(ISNUMBER('Форма 1'!AD386),ROUND('Форма 1'!$I386*VLOOKUP('Форма 1'!$G386,'Предельники 2022'!$B$4:$X$28,'Форма 1'!AD$7),2),"")</f>
        <v/>
      </c>
      <c r="L386" s="54" t="str">
        <f>IF(ISBLANK('Форма 1'!AE386),"",'Форма 1'!AE386)</f>
        <v/>
      </c>
      <c r="M386" s="55" t="str">
        <f>IF(ISBLANK('Форма 1'!AF386),"",'Форма 1'!AF386)</f>
        <v/>
      </c>
      <c r="N386" s="53">
        <f>IF(ISNUMBER('Форма 1'!AG386),ROUND('Форма 1'!$I386*VLOOKUP('Форма 1'!$G386,'Предельники 2022'!$B$4:$X$28,'Форма 1'!AG$7),2),"")</f>
        <v>13291698.32</v>
      </c>
      <c r="O386" s="53" t="str">
        <f>IF(ISNUMBER('Форма 1'!$AH386),ROUND('Форма 1'!$I386*VLOOKUP('Форма 1'!$G386,'Предельники 2022'!$B$4:$X$28,'Форма 1'!$AH$7,0),2),"")</f>
        <v/>
      </c>
      <c r="P386" s="53" t="str">
        <f>IF(ISNUMBER('Форма 1'!$AI386),ROUND('Форма 1'!$I386*VLOOKUP('Форма 1'!$G386,'Предельники 2022'!$B$4:$X$28,'Форма 1'!$AI$7,0),2),"")</f>
        <v/>
      </c>
      <c r="Q386" s="53" t="str">
        <f>IF(ISNUMBER('Форма 1'!$AJ386),ROUND('Форма 1'!$I386*VLOOKUP('Форма 1'!$G386,'Предельники 2022'!$B$4:$X$28,'Форма 1'!$AJ$7,0),2),"")</f>
        <v/>
      </c>
      <c r="R386" s="53" t="str">
        <f>IF(ISNUMBER('Форма 1'!AK386),ROUND('Форма 1'!$I386*VLOOKUP('Форма 1'!$G386,'Предельники 2022'!$B$4:$X$28,'Форма 1'!AK$7),2),"")</f>
        <v/>
      </c>
      <c r="S386" s="55" t="str">
        <f t="shared" ref="S386:S451" si="42">IF(SUM(T386:W386)=0,"",SUM(T386:W386))</f>
        <v/>
      </c>
      <c r="T386" s="55" t="str">
        <f>IF(ISNUMBER('Форма 1'!AL386),INDEX('Предельники 2022'!$C$4:$X$28,MATCH('Форма 1'!$H386,'Предельники 2022'!$B$4:$B$28,0),MATCH(T$5,'Предельники 2022'!$C$3:$X$3,0)),"")</f>
        <v/>
      </c>
      <c r="U386" s="55" t="str">
        <f>IF(ISNUMBER('Форма 1'!AM386),INDEX('Предельники 2022'!$C$4:$X$28,MATCH('Форма 1'!$H386,'Предельники 2022'!$B$4:$B$28,0),MATCH(U$5,'Предельники 2022'!$C$3:$X$3,0)),"")</f>
        <v/>
      </c>
      <c r="V386" s="55" t="str">
        <f>IF(ISNUMBER('Форма 1'!AN386),INDEX('Предельники 2022'!$C$4:$X$28,MATCH('Форма 1'!$H386,'Предельники 2022'!$B$4:$B$28,0),MATCH(V$5,'Предельники 2022'!$C$3:$X$3,0)),"")</f>
        <v/>
      </c>
      <c r="W386" s="55" t="str">
        <f>IF(ISNUMBER('Форма 1'!AO386),INDEX('Предельники 2022'!$C$4:$X$28,MATCH('Форма 1'!$H386,'Предельники 2022'!$B$4:$B$28,0),MATCH(W$5,'Предельники 2022'!$C$3:$X$3,0)),"")</f>
        <v/>
      </c>
      <c r="X386" s="53" t="str">
        <f>IF(ISNUMBER('Форма 1'!AP386),ROUND('Форма 1'!$I386*VLOOKUP('Форма 1'!$G386,'Предельники 2022'!$B$4:$X$28,'Форма 1'!AP$7),2),"")</f>
        <v/>
      </c>
      <c r="Y386" s="53" t="str">
        <f>IF(ISNUMBER('Форма 1'!AQ386),ROUND('Форма 1'!$I386*VLOOKUP('Форма 1'!$G386,'Предельники 2022'!$B$4:$X$28,'Форма 1'!AQ$7),2),"")</f>
        <v/>
      </c>
      <c r="Z386" s="53" t="str">
        <f>IF(ISNUMBER('Форма 1'!AR386),ROUND('Форма 1'!$I386*VLOOKUP('Форма 1'!$G386,'Предельники 2022'!$B$4:$X$28,'Форма 1'!AR$7),2),"")</f>
        <v/>
      </c>
      <c r="AA386" s="55"/>
    </row>
    <row r="387" spans="1:27" x14ac:dyDescent="0.25">
      <c r="A387" s="52">
        <f t="shared" si="41"/>
        <v>130</v>
      </c>
      <c r="B387" s="94" t="str">
        <f>IF(ISBLANK('Форма 1'!B387),"",'Форма 1'!B387)</f>
        <v>город Пермь</v>
      </c>
      <c r="C387" s="161" t="str">
        <f>IF(ISBLANK('Форма 1'!C387),"",'Форма 1'!C387)</f>
        <v>г. Пермь, ул. Петропавловская, д. 60</v>
      </c>
      <c r="D387" s="51">
        <f>IF(ISBLANK(C387),"Введите адрес",IF(C387='Форма 1'!C387,SUM(E387:K387,M387:S387,X387:AA387),"Ошибка в адресе!"))</f>
        <v>12810553.189999999</v>
      </c>
      <c r="E387" s="53" t="str">
        <f>IF(ISNUMBER('Форма 1'!X387),ROUND('Форма 1'!$I387*VLOOKUP('Форма 1'!$G387,'Предельники 2022'!$B$4:$X$28,'Форма 1'!X$7),2),"")</f>
        <v/>
      </c>
      <c r="F387" s="53" t="str">
        <f>IF(ISNUMBER('Форма 1'!Y387),ROUND('Форма 1'!$I387*VLOOKUP('Форма 1'!$G387,'Предельники 2022'!$B$4:$X$28,'Форма 1'!Y$7),2),"")</f>
        <v/>
      </c>
      <c r="G387" s="53" t="str">
        <f>IF(ISNUMBER('Форма 1'!Z387),ROUND('Форма 1'!$I387*VLOOKUP('Форма 1'!$G387,'Предельники 2022'!$B$4:$X$28,'Форма 1'!Z$7),2),"")</f>
        <v/>
      </c>
      <c r="H387" s="53" t="str">
        <f>IF(ISNUMBER('Форма 1'!AA387),ROUND('Форма 1'!$I387*VLOOKUP('Форма 1'!$G387,'Предельники 2022'!$B$4:$X$28,'Форма 1'!AA$7),2),"")</f>
        <v/>
      </c>
      <c r="I387" s="53" t="str">
        <f>IF(ISNUMBER('Форма 1'!AB387),ROUND('Форма 1'!$I387*VLOOKUP('Форма 1'!$G387,'Предельники 2022'!$B$4:$X$28,'Форма 1'!AB$7),2),"")</f>
        <v/>
      </c>
      <c r="J387" s="53" t="str">
        <f>IF(ISNUMBER('Форма 1'!AC387),ROUND('Форма 1'!$I387*VLOOKUP('Форма 1'!$G387,'Предельники 2022'!$B$4:$X$28,'Форма 1'!AC$7),2),"")</f>
        <v/>
      </c>
      <c r="K387" s="53" t="str">
        <f>IF(ISNUMBER('Форма 1'!AD387),ROUND('Форма 1'!$I387*VLOOKUP('Форма 1'!$G387,'Предельники 2022'!$B$4:$X$28,'Форма 1'!AD$7),2),"")</f>
        <v/>
      </c>
      <c r="L387" s="54" t="str">
        <f>IF(ISBLANK('Форма 1'!AE387),"",'Форма 1'!AE387)</f>
        <v/>
      </c>
      <c r="M387" s="55" t="str">
        <f>IF(ISBLANK('Форма 1'!AF387),"",'Форма 1'!AF387)</f>
        <v/>
      </c>
      <c r="N387" s="53">
        <f>IF(ISNUMBER('Форма 1'!AG387),ROUND('Форма 1'!$I387*VLOOKUP('Форма 1'!$G387,'Предельники 2022'!$B$4:$X$28,'Форма 1'!AG$7),2),"")</f>
        <v>7339119.7800000003</v>
      </c>
      <c r="O387" s="53">
        <f>IF(ISNUMBER('Форма 1'!$AH387),ROUND('Форма 1'!$I387*VLOOKUP('Форма 1'!$G387,'Предельники 2022'!$B$4:$X$28,'Форма 1'!$AH$7,0),2),"")</f>
        <v>4474668.49</v>
      </c>
      <c r="P387" s="53" t="str">
        <f>IF(ISNUMBER('Форма 1'!$AI387),ROUND('Форма 1'!$I387*VLOOKUP('Форма 1'!$G387,'Предельники 2022'!$B$4:$X$28,'Форма 1'!$AI$7,0),2),"")</f>
        <v/>
      </c>
      <c r="Q387" s="53" t="str">
        <f>IF(ISNUMBER('Форма 1'!$AJ387),ROUND('Форма 1'!$I387*VLOOKUP('Форма 1'!$G387,'Предельники 2022'!$B$4:$X$28,'Форма 1'!$AJ$7,0),2),"")</f>
        <v/>
      </c>
      <c r="R387" s="53">
        <f>IF(ISNUMBER('Форма 1'!AK387),ROUND('Форма 1'!$I387*VLOOKUP('Форма 1'!$G387,'Предельники 2022'!$B$4:$X$28,'Форма 1'!AK$7),2),"")</f>
        <v>996764.92</v>
      </c>
      <c r="S387" s="55" t="str">
        <f t="shared" si="42"/>
        <v/>
      </c>
      <c r="T387" s="55" t="str">
        <f>IF(ISNUMBER('Форма 1'!AL387),INDEX('Предельники 2022'!$C$4:$X$28,MATCH('Форма 1'!$H387,'Предельники 2022'!$B$4:$B$28,0),MATCH(T$5,'Предельники 2022'!$C$3:$X$3,0)),"")</f>
        <v/>
      </c>
      <c r="U387" s="55" t="str">
        <f>IF(ISNUMBER('Форма 1'!AM387),INDEX('Предельники 2022'!$C$4:$X$28,MATCH('Форма 1'!$H387,'Предельники 2022'!$B$4:$B$28,0),MATCH(U$5,'Предельники 2022'!$C$3:$X$3,0)),"")</f>
        <v/>
      </c>
      <c r="V387" s="55" t="str">
        <f>IF(ISNUMBER('Форма 1'!AN387),INDEX('Предельники 2022'!$C$4:$X$28,MATCH('Форма 1'!$H387,'Предельники 2022'!$B$4:$B$28,0),MATCH(V$5,'Предельники 2022'!$C$3:$X$3,0)),"")</f>
        <v/>
      </c>
      <c r="W387" s="55" t="str">
        <f>IF(ISNUMBER('Форма 1'!AO387),INDEX('Предельники 2022'!$C$4:$X$28,MATCH('Форма 1'!$H387,'Предельники 2022'!$B$4:$B$28,0),MATCH(W$5,'Предельники 2022'!$C$3:$X$3,0)),"")</f>
        <v/>
      </c>
      <c r="X387" s="53" t="str">
        <f>IF(ISNUMBER('Форма 1'!AP387),ROUND('Форма 1'!$I387*VLOOKUP('Форма 1'!$G387,'Предельники 2022'!$B$4:$X$28,'Форма 1'!AP$7),2),"")</f>
        <v/>
      </c>
      <c r="Y387" s="53" t="str">
        <f>IF(ISNUMBER('Форма 1'!AQ387),ROUND('Форма 1'!$I387*VLOOKUP('Форма 1'!$G387,'Предельники 2022'!$B$4:$X$28,'Форма 1'!AQ$7),2),"")</f>
        <v/>
      </c>
      <c r="Z387" s="53" t="str">
        <f>IF(ISNUMBER('Форма 1'!AR387),ROUND('Форма 1'!$I387*VLOOKUP('Форма 1'!$G387,'Предельники 2022'!$B$4:$X$28,'Форма 1'!AR$7),2),"")</f>
        <v/>
      </c>
      <c r="AA387" s="55"/>
    </row>
    <row r="388" spans="1:27" x14ac:dyDescent="0.25">
      <c r="A388" s="52">
        <f t="shared" si="41"/>
        <v>131</v>
      </c>
      <c r="B388" s="94" t="str">
        <f>IF(ISBLANK('Форма 1'!B388),"",'Форма 1'!B388)</f>
        <v>город Пермь</v>
      </c>
      <c r="C388" s="161" t="str">
        <f>IF(ISBLANK('Форма 1'!C388),"",'Форма 1'!C388)</f>
        <v>г. Пермь, ул. Подлесная, д. 17/1</v>
      </c>
      <c r="D388" s="51">
        <f>IF(ISBLANK(C388),"Введите адрес",IF(C388='Форма 1'!C388,SUM(E388:K388,M388:S388,X388:AA388),"Ошибка в адресе!"))</f>
        <v>985342.16</v>
      </c>
      <c r="E388" s="53" t="str">
        <f>IF(ISNUMBER('Форма 1'!X388),ROUND('Форма 1'!$I388*VLOOKUP('Форма 1'!$G388,'Предельники 2022'!$B$4:$X$28,'Форма 1'!X$7),2),"")</f>
        <v/>
      </c>
      <c r="F388" s="53" t="str">
        <f>IF(ISNUMBER('Форма 1'!Y388),ROUND('Форма 1'!$I388*VLOOKUP('Форма 1'!$G388,'Предельники 2022'!$B$4:$X$28,'Форма 1'!Y$7),2),"")</f>
        <v/>
      </c>
      <c r="G388" s="53" t="str">
        <f>IF(ISNUMBER('Форма 1'!Z388),ROUND('Форма 1'!$I388*VLOOKUP('Форма 1'!$G388,'Предельники 2022'!$B$4:$X$28,'Форма 1'!Z$7),2),"")</f>
        <v/>
      </c>
      <c r="H388" s="53" t="str">
        <f>IF(ISNUMBER('Форма 1'!AA388),ROUND('Форма 1'!$I388*VLOOKUP('Форма 1'!$G388,'Предельники 2022'!$B$4:$X$28,'Форма 1'!AA$7),2),"")</f>
        <v/>
      </c>
      <c r="I388" s="53" t="str">
        <f>IF(ISNUMBER('Форма 1'!AB388),ROUND('Форма 1'!$I388*VLOOKUP('Форма 1'!$G388,'Предельники 2022'!$B$4:$X$28,'Форма 1'!AB$7),2),"")</f>
        <v/>
      </c>
      <c r="J388" s="53" t="str">
        <f>IF(ISNUMBER('Форма 1'!AC388),ROUND('Форма 1'!$I388*VLOOKUP('Форма 1'!$G388,'Предельники 2022'!$B$4:$X$28,'Форма 1'!AC$7),2),"")</f>
        <v/>
      </c>
      <c r="K388" s="53" t="str">
        <f>IF(ISNUMBER('Форма 1'!AD388),ROUND('Форма 1'!$I388*VLOOKUP('Форма 1'!$G388,'Предельники 2022'!$B$4:$X$28,'Форма 1'!AD$7),2),"")</f>
        <v/>
      </c>
      <c r="L388" s="54" t="str">
        <f>IF(ISBLANK('Форма 1'!AE388),"",'Форма 1'!AE388)</f>
        <v/>
      </c>
      <c r="M388" s="55" t="str">
        <f>IF(ISBLANK('Форма 1'!AF388),"",'Форма 1'!AF388)</f>
        <v/>
      </c>
      <c r="N388" s="53" t="str">
        <f>IF(ISNUMBER('Форма 1'!AG388),ROUND('Форма 1'!$I388*VLOOKUP('Форма 1'!$G388,'Предельники 2022'!$B$4:$X$28,'Форма 1'!AG$7),2),"")</f>
        <v/>
      </c>
      <c r="O388" s="53" t="str">
        <f>IF(ISNUMBER('Форма 1'!$AH388),ROUND('Форма 1'!$I388*VLOOKUP('Форма 1'!$G388,'Предельники 2022'!$B$4:$X$28,'Форма 1'!$AH$7,0),2),"")</f>
        <v/>
      </c>
      <c r="P388" s="53" t="str">
        <f>IF(ISNUMBER('Форма 1'!$AI388),ROUND('Форма 1'!$I388*VLOOKUP('Форма 1'!$G388,'Предельники 2022'!$B$4:$X$28,'Форма 1'!$AI$7,0),2),"")</f>
        <v/>
      </c>
      <c r="Q388" s="53" t="str">
        <f>IF(ISNUMBER('Форма 1'!$AJ388),ROUND('Форма 1'!$I388*VLOOKUP('Форма 1'!$G388,'Предельники 2022'!$B$4:$X$28,'Форма 1'!$AJ$7,0),2),"")</f>
        <v/>
      </c>
      <c r="R388" s="53">
        <f>IF(ISNUMBER('Форма 1'!AK388),ROUND('Форма 1'!$I388*VLOOKUP('Форма 1'!$G388,'Предельники 2022'!$B$4:$X$28,'Форма 1'!AK$7),2),"")</f>
        <v>985342.16</v>
      </c>
      <c r="S388" s="55" t="str">
        <f t="shared" si="42"/>
        <v/>
      </c>
      <c r="T388" s="55" t="str">
        <f>IF(ISNUMBER('Форма 1'!AL388),INDEX('Предельники 2022'!$C$4:$X$28,MATCH('Форма 1'!$H388,'Предельники 2022'!$B$4:$B$28,0),MATCH(T$5,'Предельники 2022'!$C$3:$X$3,0)),"")</f>
        <v/>
      </c>
      <c r="U388" s="55" t="str">
        <f>IF(ISNUMBER('Форма 1'!AM388),INDEX('Предельники 2022'!$C$4:$X$28,MATCH('Форма 1'!$H388,'Предельники 2022'!$B$4:$B$28,0),MATCH(U$5,'Предельники 2022'!$C$3:$X$3,0)),"")</f>
        <v/>
      </c>
      <c r="V388" s="55" t="str">
        <f>IF(ISNUMBER('Форма 1'!AN388),INDEX('Предельники 2022'!$C$4:$X$28,MATCH('Форма 1'!$H388,'Предельники 2022'!$B$4:$B$28,0),MATCH(V$5,'Предельники 2022'!$C$3:$X$3,0)),"")</f>
        <v/>
      </c>
      <c r="W388" s="55" t="str">
        <f>IF(ISNUMBER('Форма 1'!AO388),INDEX('Предельники 2022'!$C$4:$X$28,MATCH('Форма 1'!$H388,'Предельники 2022'!$B$4:$B$28,0),MATCH(W$5,'Предельники 2022'!$C$3:$X$3,0)),"")</f>
        <v/>
      </c>
      <c r="X388" s="53" t="str">
        <f>IF(ISNUMBER('Форма 1'!AP388),ROUND('Форма 1'!$I388*VLOOKUP('Форма 1'!$G388,'Предельники 2022'!$B$4:$X$28,'Форма 1'!AP$7),2),"")</f>
        <v/>
      </c>
      <c r="Y388" s="53" t="str">
        <f>IF(ISNUMBER('Форма 1'!AQ388),ROUND('Форма 1'!$I388*VLOOKUP('Форма 1'!$G388,'Предельники 2022'!$B$4:$X$28,'Форма 1'!AQ$7),2),"")</f>
        <v/>
      </c>
      <c r="Z388" s="53" t="str">
        <f>IF(ISNUMBER('Форма 1'!AR388),ROUND('Форма 1'!$I388*VLOOKUP('Форма 1'!$G388,'Предельники 2022'!$B$4:$X$28,'Форма 1'!AR$7),2),"")</f>
        <v/>
      </c>
      <c r="AA388" s="55"/>
    </row>
    <row r="389" spans="1:27" x14ac:dyDescent="0.25">
      <c r="A389" s="52">
        <f t="shared" ref="A389:A452" si="43">IF(NOT(ISERROR("Пермского края"=MID(C389,FIND("Пермского края",C389),14)))=$C$1,0,IF(NOT(ISERROR("город Пермь"=MID(C389,FIND("город Пермь",C389),11)))=$C$1,0,IF(NOT(ISERROR("Итого"=MID(C389,FIND("Итого",C389),5)))=$C$1,0,IF(NOT(ISERROR("Всего"=MID(C389,FIND("Всего",C389),5)))=$C$1,0,A388+1))))</f>
        <v>132</v>
      </c>
      <c r="B389" s="94" t="str">
        <f>IF(ISBLANK('Форма 1'!B389),"",'Форма 1'!B389)</f>
        <v>город Пермь</v>
      </c>
      <c r="C389" s="161" t="str">
        <f>IF(ISBLANK('Форма 1'!C389),"",'Форма 1'!C389)</f>
        <v>г. Пермь, ул. Попова, д. 27</v>
      </c>
      <c r="D389" s="51">
        <f>IF(ISBLANK(C389),"Введите адрес",IF(C389='Форма 1'!C389,SUM(E389:K389,M389:S389,X389:AA389),"Ошибка в адресе!"))</f>
        <v>24737413.32</v>
      </c>
      <c r="E389" s="53" t="str">
        <f>IF(ISNUMBER('Форма 1'!X389),ROUND('Форма 1'!$I389*VLOOKUP('Форма 1'!$G389,'Предельники 2022'!$B$4:$X$28,'Форма 1'!X$7),2),"")</f>
        <v/>
      </c>
      <c r="F389" s="53" t="str">
        <f>IF(ISNUMBER('Форма 1'!Y389),ROUND('Форма 1'!$I389*VLOOKUP('Форма 1'!$G389,'Предельники 2022'!$B$4:$X$28,'Форма 1'!Y$7),2),"")</f>
        <v/>
      </c>
      <c r="G389" s="53" t="str">
        <f>IF(ISNUMBER('Форма 1'!Z389),ROUND('Форма 1'!$I389*VLOOKUP('Форма 1'!$G389,'Предельники 2022'!$B$4:$X$28,'Форма 1'!Z$7),2),"")</f>
        <v/>
      </c>
      <c r="H389" s="53" t="str">
        <f>IF(ISNUMBER('Форма 1'!AA389),ROUND('Форма 1'!$I389*VLOOKUP('Форма 1'!$G389,'Предельники 2022'!$B$4:$X$28,'Форма 1'!AA$7),2),"")</f>
        <v/>
      </c>
      <c r="I389" s="53" t="str">
        <f>IF(ISNUMBER('Форма 1'!AB389),ROUND('Форма 1'!$I389*VLOOKUP('Форма 1'!$G389,'Предельники 2022'!$B$4:$X$28,'Форма 1'!AB$7),2),"")</f>
        <v/>
      </c>
      <c r="J389" s="53" t="str">
        <f>IF(ISNUMBER('Форма 1'!AC389),ROUND('Форма 1'!$I389*VLOOKUP('Форма 1'!$G389,'Предельники 2022'!$B$4:$X$28,'Форма 1'!AC$7),2),"")</f>
        <v/>
      </c>
      <c r="K389" s="53" t="str">
        <f>IF(ISNUMBER('Форма 1'!AD389),ROUND('Форма 1'!$I389*VLOOKUP('Форма 1'!$G389,'Предельники 2022'!$B$4:$X$28,'Форма 1'!AD$7),2),"")</f>
        <v/>
      </c>
      <c r="L389" s="54" t="str">
        <f>IF(ISBLANK('Форма 1'!AE389),"",'Форма 1'!AE389)</f>
        <v/>
      </c>
      <c r="M389" s="55" t="str">
        <f>IF(ISBLANK('Форма 1'!AF389),"",'Форма 1'!AF389)</f>
        <v/>
      </c>
      <c r="N389" s="53" t="str">
        <f>IF(ISNUMBER('Форма 1'!AG389),ROUND('Форма 1'!$I389*VLOOKUP('Форма 1'!$G389,'Предельники 2022'!$B$4:$X$28,'Форма 1'!AG$7),2),"")</f>
        <v/>
      </c>
      <c r="O389" s="53">
        <f>IF(ISNUMBER('Форма 1'!$AH389),ROUND('Форма 1'!$I389*VLOOKUP('Форма 1'!$G389,'Предельники 2022'!$B$4:$X$28,'Форма 1'!$AH$7,0),2),"")</f>
        <v>24737413.32</v>
      </c>
      <c r="P389" s="53" t="str">
        <f>IF(ISNUMBER('Форма 1'!$AI389),ROUND('Форма 1'!$I389*VLOOKUP('Форма 1'!$G389,'Предельники 2022'!$B$4:$X$28,'Форма 1'!$AI$7,0),2),"")</f>
        <v/>
      </c>
      <c r="Q389" s="53" t="str">
        <f>IF(ISNUMBER('Форма 1'!$AJ389),ROUND('Форма 1'!$I389*VLOOKUP('Форма 1'!$G389,'Предельники 2022'!$B$4:$X$28,'Форма 1'!$AJ$7,0),2),"")</f>
        <v/>
      </c>
      <c r="R389" s="53" t="str">
        <f>IF(ISNUMBER('Форма 1'!AK389),ROUND('Форма 1'!$I389*VLOOKUP('Форма 1'!$G389,'Предельники 2022'!$B$4:$X$28,'Форма 1'!AK$7),2),"")</f>
        <v/>
      </c>
      <c r="S389" s="55" t="str">
        <f t="shared" si="42"/>
        <v/>
      </c>
      <c r="T389" s="55" t="str">
        <f>IF(ISNUMBER('Форма 1'!AL389),INDEX('Предельники 2022'!$C$4:$X$28,MATCH('Форма 1'!$H389,'Предельники 2022'!$B$4:$B$28,0),MATCH(T$5,'Предельники 2022'!$C$3:$X$3,0)),"")</f>
        <v/>
      </c>
      <c r="U389" s="55" t="str">
        <f>IF(ISNUMBER('Форма 1'!AM389),INDEX('Предельники 2022'!$C$4:$X$28,MATCH('Форма 1'!$H389,'Предельники 2022'!$B$4:$B$28,0),MATCH(U$5,'Предельники 2022'!$C$3:$X$3,0)),"")</f>
        <v/>
      </c>
      <c r="V389" s="55" t="str">
        <f>IF(ISNUMBER('Форма 1'!AN389),INDEX('Предельники 2022'!$C$4:$X$28,MATCH('Форма 1'!$H389,'Предельники 2022'!$B$4:$B$28,0),MATCH(V$5,'Предельники 2022'!$C$3:$X$3,0)),"")</f>
        <v/>
      </c>
      <c r="W389" s="55" t="str">
        <f>IF(ISNUMBER('Форма 1'!AO389),INDEX('Предельники 2022'!$C$4:$X$28,MATCH('Форма 1'!$H389,'Предельники 2022'!$B$4:$B$28,0),MATCH(W$5,'Предельники 2022'!$C$3:$X$3,0)),"")</f>
        <v/>
      </c>
      <c r="X389" s="53" t="str">
        <f>IF(ISNUMBER('Форма 1'!AP389),ROUND('Форма 1'!$I389*VLOOKUP('Форма 1'!$G389,'Предельники 2022'!$B$4:$X$28,'Форма 1'!AP$7),2),"")</f>
        <v/>
      </c>
      <c r="Y389" s="53" t="str">
        <f>IF(ISNUMBER('Форма 1'!AQ389),ROUND('Форма 1'!$I389*VLOOKUP('Форма 1'!$G389,'Предельники 2022'!$B$4:$X$28,'Форма 1'!AQ$7),2),"")</f>
        <v/>
      </c>
      <c r="Z389" s="53" t="str">
        <f>IF(ISNUMBER('Форма 1'!AR389),ROUND('Форма 1'!$I389*VLOOKUP('Форма 1'!$G389,'Предельники 2022'!$B$4:$X$28,'Форма 1'!AR$7),2),"")</f>
        <v/>
      </c>
      <c r="AA389" s="55"/>
    </row>
    <row r="390" spans="1:27" x14ac:dyDescent="0.25">
      <c r="A390" s="52">
        <f t="shared" si="43"/>
        <v>133</v>
      </c>
      <c r="B390" s="94" t="str">
        <f>IF(ISBLANK('Форма 1'!B390),"",'Форма 1'!B390)</f>
        <v>город Пермь</v>
      </c>
      <c r="C390" s="161" t="str">
        <f>IF(ISBLANK('Форма 1'!C390),"",'Форма 1'!C390)</f>
        <v>г. Пермь, ул. Рабочая, д. 3</v>
      </c>
      <c r="D390" s="51">
        <f>IF(ISBLANK(C390),"Введите адрес",IF(C390='Форма 1'!C390,SUM(E390:K390,M390:S390,X390:AA390),"Ошибка в адресе!"))</f>
        <v>18407687.649999999</v>
      </c>
      <c r="E390" s="53" t="str">
        <f>IF(ISNUMBER('Форма 1'!X390),ROUND('Форма 1'!$I390*VLOOKUP('Форма 1'!$G390,'Предельники 2022'!$B$4:$X$28,'Форма 1'!X$7),2),"")</f>
        <v/>
      </c>
      <c r="F390" s="53" t="str">
        <f>IF(ISNUMBER('Форма 1'!Y390),ROUND('Форма 1'!$I390*VLOOKUP('Форма 1'!$G390,'Предельники 2022'!$B$4:$X$28,'Форма 1'!Y$7),2),"")</f>
        <v/>
      </c>
      <c r="G390" s="53" t="str">
        <f>IF(ISNUMBER('Форма 1'!Z390),ROUND('Форма 1'!$I390*VLOOKUP('Форма 1'!$G390,'Предельники 2022'!$B$4:$X$28,'Форма 1'!Z$7),2),"")</f>
        <v/>
      </c>
      <c r="H390" s="53" t="str">
        <f>IF(ISNUMBER('Форма 1'!AA390),ROUND('Форма 1'!$I390*VLOOKUP('Форма 1'!$G390,'Предельники 2022'!$B$4:$X$28,'Форма 1'!AA$7),2),"")</f>
        <v/>
      </c>
      <c r="I390" s="53" t="str">
        <f>IF(ISNUMBER('Форма 1'!AB390),ROUND('Форма 1'!$I390*VLOOKUP('Форма 1'!$G390,'Предельники 2022'!$B$4:$X$28,'Форма 1'!AB$7),2),"")</f>
        <v/>
      </c>
      <c r="J390" s="53" t="str">
        <f>IF(ISNUMBER('Форма 1'!AC390),ROUND('Форма 1'!$I390*VLOOKUP('Форма 1'!$G390,'Предельники 2022'!$B$4:$X$28,'Форма 1'!AC$7),2),"")</f>
        <v/>
      </c>
      <c r="K390" s="53" t="str">
        <f>IF(ISNUMBER('Форма 1'!AD390),ROUND('Форма 1'!$I390*VLOOKUP('Форма 1'!$G390,'Предельники 2022'!$B$4:$X$28,'Форма 1'!AD$7),2),"")</f>
        <v/>
      </c>
      <c r="L390" s="54" t="str">
        <f>IF(ISBLANK('Форма 1'!AE390),"",'Форма 1'!AE390)</f>
        <v/>
      </c>
      <c r="M390" s="55" t="str">
        <f>IF(ISBLANK('Форма 1'!AF390),"",'Форма 1'!AF390)</f>
        <v/>
      </c>
      <c r="N390" s="53">
        <f>IF(ISNUMBER('Форма 1'!AG390),ROUND('Форма 1'!$I390*VLOOKUP('Форма 1'!$G390,'Предельники 2022'!$B$4:$X$28,'Форма 1'!AG$7),2),"")</f>
        <v>18407687.649999999</v>
      </c>
      <c r="O390" s="53" t="str">
        <f>IF(ISNUMBER('Форма 1'!$AH390),ROUND('Форма 1'!$I390*VLOOKUP('Форма 1'!$G390,'Предельники 2022'!$B$4:$X$28,'Форма 1'!$AH$7,0),2),"")</f>
        <v/>
      </c>
      <c r="P390" s="53" t="str">
        <f>IF(ISNUMBER('Форма 1'!$AI390),ROUND('Форма 1'!$I390*VLOOKUP('Форма 1'!$G390,'Предельники 2022'!$B$4:$X$28,'Форма 1'!$AI$7,0),2),"")</f>
        <v/>
      </c>
      <c r="Q390" s="53" t="str">
        <f>IF(ISNUMBER('Форма 1'!$AJ390),ROUND('Форма 1'!$I390*VLOOKUP('Форма 1'!$G390,'Предельники 2022'!$B$4:$X$28,'Форма 1'!$AJ$7,0),2),"")</f>
        <v/>
      </c>
      <c r="R390" s="53" t="str">
        <f>IF(ISNUMBER('Форма 1'!AK390),ROUND('Форма 1'!$I390*VLOOKUP('Форма 1'!$G390,'Предельники 2022'!$B$4:$X$28,'Форма 1'!AK$7),2),"")</f>
        <v/>
      </c>
      <c r="S390" s="55" t="str">
        <f t="shared" si="42"/>
        <v/>
      </c>
      <c r="T390" s="55" t="str">
        <f>IF(ISNUMBER('Форма 1'!AL390),INDEX('Предельники 2022'!$C$4:$X$28,MATCH('Форма 1'!$H390,'Предельники 2022'!$B$4:$B$28,0),MATCH(T$5,'Предельники 2022'!$C$3:$X$3,0)),"")</f>
        <v/>
      </c>
      <c r="U390" s="55" t="str">
        <f>IF(ISNUMBER('Форма 1'!AM390),INDEX('Предельники 2022'!$C$4:$X$28,MATCH('Форма 1'!$H390,'Предельники 2022'!$B$4:$B$28,0),MATCH(U$5,'Предельники 2022'!$C$3:$X$3,0)),"")</f>
        <v/>
      </c>
      <c r="V390" s="55" t="str">
        <f>IF(ISNUMBER('Форма 1'!AN390),INDEX('Предельники 2022'!$C$4:$X$28,MATCH('Форма 1'!$H390,'Предельники 2022'!$B$4:$B$28,0),MATCH(V$5,'Предельники 2022'!$C$3:$X$3,0)),"")</f>
        <v/>
      </c>
      <c r="W390" s="55" t="str">
        <f>IF(ISNUMBER('Форма 1'!AO390),INDEX('Предельники 2022'!$C$4:$X$28,MATCH('Форма 1'!$H390,'Предельники 2022'!$B$4:$B$28,0),MATCH(W$5,'Предельники 2022'!$C$3:$X$3,0)),"")</f>
        <v/>
      </c>
      <c r="X390" s="53" t="str">
        <f>IF(ISNUMBER('Форма 1'!AP390),ROUND('Форма 1'!$I390*VLOOKUP('Форма 1'!$G390,'Предельники 2022'!$B$4:$X$28,'Форма 1'!AP$7),2),"")</f>
        <v/>
      </c>
      <c r="Y390" s="53" t="str">
        <f>IF(ISNUMBER('Форма 1'!AQ390),ROUND('Форма 1'!$I390*VLOOKUP('Форма 1'!$G390,'Предельники 2022'!$B$4:$X$28,'Форма 1'!AQ$7),2),"")</f>
        <v/>
      </c>
      <c r="Z390" s="53" t="str">
        <f>IF(ISNUMBER('Форма 1'!AR390),ROUND('Форма 1'!$I390*VLOOKUP('Форма 1'!$G390,'Предельники 2022'!$B$4:$X$28,'Форма 1'!AR$7),2),"")</f>
        <v/>
      </c>
      <c r="AA390" s="55"/>
    </row>
    <row r="391" spans="1:27" x14ac:dyDescent="0.25">
      <c r="A391" s="52">
        <f t="shared" si="43"/>
        <v>134</v>
      </c>
      <c r="B391" s="94" t="str">
        <f>IF(ISBLANK('Форма 1'!B391),"",'Форма 1'!B391)</f>
        <v>город Пермь</v>
      </c>
      <c r="C391" s="161" t="str">
        <f>IF(ISBLANK('Форма 1'!C391),"",'Форма 1'!C391)</f>
        <v>г. Пермь, ул. Семченко, д. 15</v>
      </c>
      <c r="D391" s="51">
        <f>IF(ISBLANK(C391),"Введите адрес",IF(C391='Форма 1'!C391,SUM(E391:K391,M391:S391,X391:AA391),"Ошибка в адресе!"))</f>
        <v>14270754.18</v>
      </c>
      <c r="E391" s="53" t="str">
        <f>IF(ISNUMBER('Форма 1'!X391),ROUND('Форма 1'!$I391*VLOOKUP('Форма 1'!$G391,'Предельники 2022'!$B$4:$X$28,'Форма 1'!X$7),2),"")</f>
        <v/>
      </c>
      <c r="F391" s="53" t="str">
        <f>IF(ISNUMBER('Форма 1'!Y391),ROUND('Форма 1'!$I391*VLOOKUP('Форма 1'!$G391,'Предельники 2022'!$B$4:$X$28,'Форма 1'!Y$7),2),"")</f>
        <v/>
      </c>
      <c r="G391" s="53" t="str">
        <f>IF(ISNUMBER('Форма 1'!Z391),ROUND('Форма 1'!$I391*VLOOKUP('Форма 1'!$G391,'Предельники 2022'!$B$4:$X$28,'Форма 1'!Z$7),2),"")</f>
        <v/>
      </c>
      <c r="H391" s="53" t="str">
        <f>IF(ISNUMBER('Форма 1'!AA391),ROUND('Форма 1'!$I391*VLOOKUP('Форма 1'!$G391,'Предельники 2022'!$B$4:$X$28,'Форма 1'!AA$7),2),"")</f>
        <v/>
      </c>
      <c r="I391" s="53" t="str">
        <f>IF(ISNUMBER('Форма 1'!AB391),ROUND('Форма 1'!$I391*VLOOKUP('Форма 1'!$G391,'Предельники 2022'!$B$4:$X$28,'Форма 1'!AB$7),2),"")</f>
        <v/>
      </c>
      <c r="J391" s="53" t="str">
        <f>IF(ISNUMBER('Форма 1'!AC391),ROUND('Форма 1'!$I391*VLOOKUP('Форма 1'!$G391,'Предельники 2022'!$B$4:$X$28,'Форма 1'!AC$7),2),"")</f>
        <v/>
      </c>
      <c r="K391" s="53" t="str">
        <f>IF(ISNUMBER('Форма 1'!AD391),ROUND('Форма 1'!$I391*VLOOKUP('Форма 1'!$G391,'Предельники 2022'!$B$4:$X$28,'Форма 1'!AD$7),2),"")</f>
        <v/>
      </c>
      <c r="L391" s="54" t="str">
        <f>IF(ISBLANK('Форма 1'!AE391),"",'Форма 1'!AE391)</f>
        <v/>
      </c>
      <c r="M391" s="55" t="str">
        <f>IF(ISBLANK('Форма 1'!AF391),"",'Форма 1'!AF391)</f>
        <v/>
      </c>
      <c r="N391" s="53">
        <f>IF(ISNUMBER('Форма 1'!AG391),ROUND('Форма 1'!$I391*VLOOKUP('Форма 1'!$G391,'Предельники 2022'!$B$4:$X$28,'Форма 1'!AG$7),2),"")</f>
        <v>14270754.18</v>
      </c>
      <c r="O391" s="53" t="str">
        <f>IF(ISNUMBER('Форма 1'!$AH391),ROUND('Форма 1'!$I391*VLOOKUP('Форма 1'!$G391,'Предельники 2022'!$B$4:$X$28,'Форма 1'!$AH$7,0),2),"")</f>
        <v/>
      </c>
      <c r="P391" s="53" t="str">
        <f>IF(ISNUMBER('Форма 1'!$AI391),ROUND('Форма 1'!$I391*VLOOKUP('Форма 1'!$G391,'Предельники 2022'!$B$4:$X$28,'Форма 1'!$AI$7,0),2),"")</f>
        <v/>
      </c>
      <c r="Q391" s="53" t="str">
        <f>IF(ISNUMBER('Форма 1'!$AJ391),ROUND('Форма 1'!$I391*VLOOKUP('Форма 1'!$G391,'Предельники 2022'!$B$4:$X$28,'Форма 1'!$AJ$7,0),2),"")</f>
        <v/>
      </c>
      <c r="R391" s="53" t="str">
        <f>IF(ISNUMBER('Форма 1'!AK391),ROUND('Форма 1'!$I391*VLOOKUP('Форма 1'!$G391,'Предельники 2022'!$B$4:$X$28,'Форма 1'!AK$7),2),"")</f>
        <v/>
      </c>
      <c r="S391" s="55" t="str">
        <f t="shared" si="42"/>
        <v/>
      </c>
      <c r="T391" s="55" t="str">
        <f>IF(ISNUMBER('Форма 1'!AL391),INDEX('Предельники 2022'!$C$4:$X$28,MATCH('Форма 1'!$H391,'Предельники 2022'!$B$4:$B$28,0),MATCH(T$5,'Предельники 2022'!$C$3:$X$3,0)),"")</f>
        <v/>
      </c>
      <c r="U391" s="55" t="str">
        <f>IF(ISNUMBER('Форма 1'!AM391),INDEX('Предельники 2022'!$C$4:$X$28,MATCH('Форма 1'!$H391,'Предельники 2022'!$B$4:$B$28,0),MATCH(U$5,'Предельники 2022'!$C$3:$X$3,0)),"")</f>
        <v/>
      </c>
      <c r="V391" s="55" t="str">
        <f>IF(ISNUMBER('Форма 1'!AN391),INDEX('Предельники 2022'!$C$4:$X$28,MATCH('Форма 1'!$H391,'Предельники 2022'!$B$4:$B$28,0),MATCH(V$5,'Предельники 2022'!$C$3:$X$3,0)),"")</f>
        <v/>
      </c>
      <c r="W391" s="55" t="str">
        <f>IF(ISNUMBER('Форма 1'!AO391),INDEX('Предельники 2022'!$C$4:$X$28,MATCH('Форма 1'!$H391,'Предельники 2022'!$B$4:$B$28,0),MATCH(W$5,'Предельники 2022'!$C$3:$X$3,0)),"")</f>
        <v/>
      </c>
      <c r="X391" s="53" t="str">
        <f>IF(ISNUMBER('Форма 1'!AP391),ROUND('Форма 1'!$I391*VLOOKUP('Форма 1'!$G391,'Предельники 2022'!$B$4:$X$28,'Форма 1'!AP$7),2),"")</f>
        <v/>
      </c>
      <c r="Y391" s="53" t="str">
        <f>IF(ISNUMBER('Форма 1'!AQ391),ROUND('Форма 1'!$I391*VLOOKUP('Форма 1'!$G391,'Предельники 2022'!$B$4:$X$28,'Форма 1'!AQ$7),2),"")</f>
        <v/>
      </c>
      <c r="Z391" s="53" t="str">
        <f>IF(ISNUMBER('Форма 1'!AR391),ROUND('Форма 1'!$I391*VLOOKUP('Форма 1'!$G391,'Предельники 2022'!$B$4:$X$28,'Форма 1'!AR$7),2),"")</f>
        <v/>
      </c>
      <c r="AA391" s="55"/>
    </row>
    <row r="392" spans="1:27" x14ac:dyDescent="0.25">
      <c r="A392" s="52">
        <f t="shared" si="43"/>
        <v>135</v>
      </c>
      <c r="B392" s="94" t="str">
        <f>IF(ISBLANK('Форма 1'!B392),"",'Форма 1'!B392)</f>
        <v>город Пермь</v>
      </c>
      <c r="C392" s="161" t="str">
        <f>IF(ISBLANK('Форма 1'!C392),"",'Форма 1'!C392)</f>
        <v>г. Пермь, ул. Сибирская, д. 63</v>
      </c>
      <c r="D392" s="51">
        <f>IF(ISBLANK(C392),"Введите адрес",IF(C392='Форма 1'!C392,SUM(E392:K392,M392:S392,X392:AA392),"Ошибка в адресе!"))</f>
        <v>42627344.82</v>
      </c>
      <c r="E392" s="53" t="str">
        <f>IF(ISNUMBER('Форма 1'!X392),ROUND('Форма 1'!$I392*VLOOKUP('Форма 1'!$G392,'Предельники 2022'!$B$4:$X$28,'Форма 1'!X$7),2),"")</f>
        <v/>
      </c>
      <c r="F392" s="53">
        <f>IF(ISNUMBER('Форма 1'!Y392),ROUND('Форма 1'!$I392*VLOOKUP('Форма 1'!$G392,'Предельники 2022'!$B$4:$X$28,'Форма 1'!Y$7),2),"")</f>
        <v>8047266.6399999997</v>
      </c>
      <c r="G392" s="53">
        <f>IF(ISNUMBER('Форма 1'!Z392),ROUND('Форма 1'!$I392*VLOOKUP('Форма 1'!$G392,'Предельники 2022'!$B$4:$X$28,'Форма 1'!Z$7),2),"")</f>
        <v>1693146.66</v>
      </c>
      <c r="H392" s="53">
        <f>IF(ISNUMBER('Форма 1'!AA392),ROUND('Форма 1'!$I392*VLOOKUP('Форма 1'!$G392,'Предельники 2022'!$B$4:$X$28,'Форма 1'!AA$7),2),"")</f>
        <v>1051665.99</v>
      </c>
      <c r="I392" s="53" t="str">
        <f>IF(ISNUMBER('Форма 1'!AB392),ROUND('Форма 1'!$I392*VLOOKUP('Форма 1'!$G392,'Предельники 2022'!$B$4:$X$28,'Форма 1'!AB$7),2),"")</f>
        <v/>
      </c>
      <c r="J392" s="53">
        <f>IF(ISNUMBER('Форма 1'!AC392),ROUND('Форма 1'!$I392*VLOOKUP('Форма 1'!$G392,'Предельники 2022'!$B$4:$X$28,'Форма 1'!AC$7),2),"")</f>
        <v>1472882.32</v>
      </c>
      <c r="K392" s="53" t="str">
        <f>IF(ISNUMBER('Форма 1'!AD392),ROUND('Форма 1'!$I392*VLOOKUP('Форма 1'!$G392,'Предельники 2022'!$B$4:$X$28,'Форма 1'!AD$7),2),"")</f>
        <v/>
      </c>
      <c r="L392" s="54" t="str">
        <f>IF(ISBLANK('Форма 1'!AE392),"",'Форма 1'!AE392)</f>
        <v/>
      </c>
      <c r="M392" s="55" t="str">
        <f>IF(ISBLANK('Форма 1'!AF392),"",'Форма 1'!AF392)</f>
        <v/>
      </c>
      <c r="N392" s="53">
        <f>IF(ISNUMBER('Форма 1'!AG392),ROUND('Форма 1'!$I392*VLOOKUP('Форма 1'!$G392,'Предельники 2022'!$B$4:$X$28,'Форма 1'!AG$7),2),"")</f>
        <v>14568436.85</v>
      </c>
      <c r="O392" s="53">
        <f>IF(ISNUMBER('Форма 1'!$AH392),ROUND('Форма 1'!$I392*VLOOKUP('Форма 1'!$G392,'Предельники 2022'!$B$4:$X$28,'Форма 1'!$AH$7,0),2),"")</f>
        <v>15793946.359999999</v>
      </c>
      <c r="P392" s="53" t="str">
        <f>IF(ISNUMBER('Форма 1'!$AI392),ROUND('Форма 1'!$I392*VLOOKUP('Форма 1'!$G392,'Предельники 2022'!$B$4:$X$28,'Форма 1'!$AI$7,0),2),"")</f>
        <v/>
      </c>
      <c r="Q392" s="53" t="str">
        <f>IF(ISNUMBER('Форма 1'!$AJ392),ROUND('Форма 1'!$I392*VLOOKUP('Форма 1'!$G392,'Предельники 2022'!$B$4:$X$28,'Форма 1'!$AJ$7,0),2),"")</f>
        <v/>
      </c>
      <c r="R392" s="53" t="str">
        <f>IF(ISNUMBER('Форма 1'!AK392),ROUND('Форма 1'!$I392*VLOOKUP('Форма 1'!$G392,'Предельники 2022'!$B$4:$X$28,'Форма 1'!AK$7),2),"")</f>
        <v/>
      </c>
      <c r="S392" s="55" t="str">
        <f t="shared" si="42"/>
        <v/>
      </c>
      <c r="T392" s="55" t="str">
        <f>IF(ISNUMBER('Форма 1'!AL392),INDEX('Предельники 2022'!$C$4:$X$28,MATCH('Форма 1'!$H392,'Предельники 2022'!$B$4:$B$28,0),MATCH(T$5,'Предельники 2022'!$C$3:$X$3,0)),"")</f>
        <v/>
      </c>
      <c r="U392" s="55" t="str">
        <f>IF(ISNUMBER('Форма 1'!AM392),INDEX('Предельники 2022'!$C$4:$X$28,MATCH('Форма 1'!$H392,'Предельники 2022'!$B$4:$B$28,0),MATCH(U$5,'Предельники 2022'!$C$3:$X$3,0)),"")</f>
        <v/>
      </c>
      <c r="V392" s="55" t="str">
        <f>IF(ISNUMBER('Форма 1'!AN392),INDEX('Предельники 2022'!$C$4:$X$28,MATCH('Форма 1'!$H392,'Предельники 2022'!$B$4:$B$28,0),MATCH(V$5,'Предельники 2022'!$C$3:$X$3,0)),"")</f>
        <v/>
      </c>
      <c r="W392" s="55" t="str">
        <f>IF(ISNUMBER('Форма 1'!AO392),INDEX('Предельники 2022'!$C$4:$X$28,MATCH('Форма 1'!$H392,'Предельники 2022'!$B$4:$B$28,0),MATCH(W$5,'Предельники 2022'!$C$3:$X$3,0)),"")</f>
        <v/>
      </c>
      <c r="X392" s="53" t="str">
        <f>IF(ISNUMBER('Форма 1'!AP392),ROUND('Форма 1'!$I392*VLOOKUP('Форма 1'!$G392,'Предельники 2022'!$B$4:$X$28,'Форма 1'!AP$7),2),"")</f>
        <v/>
      </c>
      <c r="Y392" s="53" t="str">
        <f>IF(ISNUMBER('Форма 1'!AQ392),ROUND('Форма 1'!$I392*VLOOKUP('Форма 1'!$G392,'Предельники 2022'!$B$4:$X$28,'Форма 1'!AQ$7),2),"")</f>
        <v/>
      </c>
      <c r="Z392" s="53" t="str">
        <f>IF(ISNUMBER('Форма 1'!AR392),ROUND('Форма 1'!$I392*VLOOKUP('Форма 1'!$G392,'Предельники 2022'!$B$4:$X$28,'Форма 1'!AR$7),2),"")</f>
        <v/>
      </c>
      <c r="AA392" s="55"/>
    </row>
    <row r="393" spans="1:27" x14ac:dyDescent="0.25">
      <c r="A393" s="52">
        <f t="shared" si="43"/>
        <v>136</v>
      </c>
      <c r="B393" s="94" t="str">
        <f>IF(ISBLANK('Форма 1'!B393),"",'Форма 1'!B393)</f>
        <v>город Пермь</v>
      </c>
      <c r="C393" s="161" t="str">
        <f>IF(ISBLANK('Форма 1'!C393),"",'Форма 1'!C393)</f>
        <v>г. Пермь, ул. Сивкова, д. 25</v>
      </c>
      <c r="D393" s="51">
        <f>IF(ISBLANK(C393),"Введите адрес",IF(C393='Форма 1'!C393,SUM(E393:K393,M393:S393,X393:AA393),"Ошибка в адресе!"))</f>
        <v>2779067.86</v>
      </c>
      <c r="E393" s="53" t="str">
        <f>IF(ISNUMBER('Форма 1'!X393),ROUND('Форма 1'!$I393*VLOOKUP('Форма 1'!$G393,'Предельники 2022'!$B$4:$X$28,'Форма 1'!X$7),2),"")</f>
        <v/>
      </c>
      <c r="F393" s="53" t="str">
        <f>IF(ISNUMBER('Форма 1'!Y393),ROUND('Форма 1'!$I393*VLOOKUP('Форма 1'!$G393,'Предельники 2022'!$B$4:$X$28,'Форма 1'!Y$7),2),"")</f>
        <v/>
      </c>
      <c r="G393" s="53" t="str">
        <f>IF(ISNUMBER('Форма 1'!Z393),ROUND('Форма 1'!$I393*VLOOKUP('Форма 1'!$G393,'Предельники 2022'!$B$4:$X$28,'Форма 1'!Z$7),2),"")</f>
        <v/>
      </c>
      <c r="H393" s="53" t="str">
        <f>IF(ISNUMBER('Форма 1'!AA393),ROUND('Форма 1'!$I393*VLOOKUP('Форма 1'!$G393,'Предельники 2022'!$B$4:$X$28,'Форма 1'!AA$7),2),"")</f>
        <v/>
      </c>
      <c r="I393" s="53" t="str">
        <f>IF(ISNUMBER('Форма 1'!AB393),ROUND('Форма 1'!$I393*VLOOKUP('Форма 1'!$G393,'Предельники 2022'!$B$4:$X$28,'Форма 1'!AB$7),2),"")</f>
        <v/>
      </c>
      <c r="J393" s="53" t="str">
        <f>IF(ISNUMBER('Форма 1'!AC393),ROUND('Форма 1'!$I393*VLOOKUP('Форма 1'!$G393,'Предельники 2022'!$B$4:$X$28,'Форма 1'!AC$7),2),"")</f>
        <v/>
      </c>
      <c r="K393" s="53">
        <f>IF(ISNUMBER('Форма 1'!AD393),ROUND('Форма 1'!$I393*VLOOKUP('Форма 1'!$G393,'Предельники 2022'!$B$4:$X$28,'Форма 1'!AD$7),2),"")</f>
        <v>2779067.86</v>
      </c>
      <c r="L393" s="54" t="str">
        <f>IF(ISBLANK('Форма 1'!AE393),"",'Форма 1'!AE393)</f>
        <v/>
      </c>
      <c r="M393" s="55" t="str">
        <f>IF(ISBLANK('Форма 1'!AF393),"",'Форма 1'!AF393)</f>
        <v/>
      </c>
      <c r="N393" s="53" t="str">
        <f>IF(ISNUMBER('Форма 1'!AG393),ROUND('Форма 1'!$I393*VLOOKUP('Форма 1'!$G393,'Предельники 2022'!$B$4:$X$28,'Форма 1'!AG$7),2),"")</f>
        <v/>
      </c>
      <c r="O393" s="53" t="str">
        <f>IF(ISNUMBER('Форма 1'!$AH393),ROUND('Форма 1'!$I393*VLOOKUP('Форма 1'!$G393,'Предельники 2022'!$B$4:$X$28,'Форма 1'!$AH$7,0),2),"")</f>
        <v/>
      </c>
      <c r="P393" s="53" t="str">
        <f>IF(ISNUMBER('Форма 1'!$AI393),ROUND('Форма 1'!$I393*VLOOKUP('Форма 1'!$G393,'Предельники 2022'!$B$4:$X$28,'Форма 1'!$AI$7,0),2),"")</f>
        <v/>
      </c>
      <c r="Q393" s="53" t="str">
        <f>IF(ISNUMBER('Форма 1'!$AJ393),ROUND('Форма 1'!$I393*VLOOKUP('Форма 1'!$G393,'Предельники 2022'!$B$4:$X$28,'Форма 1'!$AJ$7,0),2),"")</f>
        <v/>
      </c>
      <c r="R393" s="53" t="str">
        <f>IF(ISNUMBER('Форма 1'!AK393),ROUND('Форма 1'!$I393*VLOOKUP('Форма 1'!$G393,'Предельники 2022'!$B$4:$X$28,'Форма 1'!AK$7),2),"")</f>
        <v/>
      </c>
      <c r="S393" s="55" t="str">
        <f t="shared" si="42"/>
        <v/>
      </c>
      <c r="T393" s="55" t="str">
        <f>IF(ISNUMBER('Форма 1'!AL393),INDEX('Предельники 2022'!$C$4:$X$28,MATCH('Форма 1'!$H393,'Предельники 2022'!$B$4:$B$28,0),MATCH(T$5,'Предельники 2022'!$C$3:$X$3,0)),"")</f>
        <v/>
      </c>
      <c r="U393" s="55" t="str">
        <f>IF(ISNUMBER('Форма 1'!AM393),INDEX('Предельники 2022'!$C$4:$X$28,MATCH('Форма 1'!$H393,'Предельники 2022'!$B$4:$B$28,0),MATCH(U$5,'Предельники 2022'!$C$3:$X$3,0)),"")</f>
        <v/>
      </c>
      <c r="V393" s="55" t="str">
        <f>IF(ISNUMBER('Форма 1'!AN393),INDEX('Предельники 2022'!$C$4:$X$28,MATCH('Форма 1'!$H393,'Предельники 2022'!$B$4:$B$28,0),MATCH(V$5,'Предельники 2022'!$C$3:$X$3,0)),"")</f>
        <v/>
      </c>
      <c r="W393" s="55" t="str">
        <f>IF(ISNUMBER('Форма 1'!AO393),INDEX('Предельники 2022'!$C$4:$X$28,MATCH('Форма 1'!$H393,'Предельники 2022'!$B$4:$B$28,0),MATCH(W$5,'Предельники 2022'!$C$3:$X$3,0)),"")</f>
        <v/>
      </c>
      <c r="X393" s="53" t="str">
        <f>IF(ISNUMBER('Форма 1'!AP393),ROUND('Форма 1'!$I393*VLOOKUP('Форма 1'!$G393,'Предельники 2022'!$B$4:$X$28,'Форма 1'!AP$7),2),"")</f>
        <v/>
      </c>
      <c r="Y393" s="53" t="str">
        <f>IF(ISNUMBER('Форма 1'!AQ393),ROUND('Форма 1'!$I393*VLOOKUP('Форма 1'!$G393,'Предельники 2022'!$B$4:$X$28,'Форма 1'!AQ$7),2),"")</f>
        <v/>
      </c>
      <c r="Z393" s="53" t="str">
        <f>IF(ISNUMBER('Форма 1'!AR393),ROUND('Форма 1'!$I393*VLOOKUP('Форма 1'!$G393,'Предельники 2022'!$B$4:$X$28,'Форма 1'!AR$7),2),"")</f>
        <v/>
      </c>
      <c r="AA393" s="55"/>
    </row>
    <row r="394" spans="1:27" x14ac:dyDescent="0.25">
      <c r="A394" s="52">
        <f t="shared" si="43"/>
        <v>137</v>
      </c>
      <c r="B394" s="94" t="str">
        <f>IF(ISBLANK('Форма 1'!B394),"",'Форма 1'!B394)</f>
        <v>город Пермь</v>
      </c>
      <c r="C394" s="161" t="str">
        <f>IF(ISBLANK('Форма 1'!C394),"",'Форма 1'!C394)</f>
        <v>г. Пермь, ул. Советская, д. 39А</v>
      </c>
      <c r="D394" s="51">
        <f>IF(ISBLANK(C394),"Введите адрес",IF(C394='Форма 1'!C394,SUM(E394:K394,M394:S394,X394:AA394),"Ошибка в адресе!"))</f>
        <v>19449562.439999998</v>
      </c>
      <c r="E394" s="53" t="str">
        <f>IF(ISNUMBER('Форма 1'!X394),ROUND('Форма 1'!$I394*VLOOKUP('Форма 1'!$G394,'Предельники 2022'!$B$4:$X$28,'Форма 1'!X$7),2),"")</f>
        <v/>
      </c>
      <c r="F394" s="53" t="str">
        <f>IF(ISNUMBER('Форма 1'!Y394),ROUND('Форма 1'!$I394*VLOOKUP('Форма 1'!$G394,'Предельники 2022'!$B$4:$X$28,'Форма 1'!Y$7),2),"")</f>
        <v/>
      </c>
      <c r="G394" s="53" t="str">
        <f>IF(ISNUMBER('Форма 1'!Z394),ROUND('Форма 1'!$I394*VLOOKUP('Форма 1'!$G394,'Предельники 2022'!$B$4:$X$28,'Форма 1'!Z$7),2),"")</f>
        <v/>
      </c>
      <c r="H394" s="53" t="str">
        <f>IF(ISNUMBER('Форма 1'!AA394),ROUND('Форма 1'!$I394*VLOOKUP('Форма 1'!$G394,'Предельники 2022'!$B$4:$X$28,'Форма 1'!AA$7),2),"")</f>
        <v/>
      </c>
      <c r="I394" s="53" t="str">
        <f>IF(ISNUMBER('Форма 1'!AB394),ROUND('Форма 1'!$I394*VLOOKUP('Форма 1'!$G394,'Предельники 2022'!$B$4:$X$28,'Форма 1'!AB$7),2),"")</f>
        <v/>
      </c>
      <c r="J394" s="53" t="str">
        <f>IF(ISNUMBER('Форма 1'!AC394),ROUND('Форма 1'!$I394*VLOOKUP('Форма 1'!$G394,'Предельники 2022'!$B$4:$X$28,'Форма 1'!AC$7),2),"")</f>
        <v/>
      </c>
      <c r="K394" s="53" t="str">
        <f>IF(ISNUMBER('Форма 1'!AD394),ROUND('Форма 1'!$I394*VLOOKUP('Форма 1'!$G394,'Предельники 2022'!$B$4:$X$28,'Форма 1'!AD$7),2),"")</f>
        <v/>
      </c>
      <c r="L394" s="54">
        <f>IF(ISBLANK('Форма 1'!AE394),"",'Форма 1'!AE394)</f>
        <v>7</v>
      </c>
      <c r="M394" s="55">
        <f>IF(ISBLANK('Форма 1'!AF394),"",'Форма 1'!AF394)</f>
        <v>19449562.439999998</v>
      </c>
      <c r="N394" s="53" t="str">
        <f>IF(ISNUMBER('Форма 1'!AG394),ROUND('Форма 1'!$I394*VLOOKUP('Форма 1'!$G394,'Предельники 2022'!$B$4:$X$28,'Форма 1'!AG$7),2),"")</f>
        <v/>
      </c>
      <c r="O394" s="53" t="str">
        <f>IF(ISNUMBER('Форма 1'!$AH394),ROUND('Форма 1'!$I394*VLOOKUP('Форма 1'!$G394,'Предельники 2022'!$B$4:$X$28,'Форма 1'!$AH$7,0),2),"")</f>
        <v/>
      </c>
      <c r="P394" s="53" t="str">
        <f>IF(ISNUMBER('Форма 1'!$AI394),ROUND('Форма 1'!$I394*VLOOKUP('Форма 1'!$G394,'Предельники 2022'!$B$4:$X$28,'Форма 1'!$AI$7,0),2),"")</f>
        <v/>
      </c>
      <c r="Q394" s="53" t="str">
        <f>IF(ISNUMBER('Форма 1'!$AJ394),ROUND('Форма 1'!$I394*VLOOKUP('Форма 1'!$G394,'Предельники 2022'!$B$4:$X$28,'Форма 1'!$AJ$7,0),2),"")</f>
        <v/>
      </c>
      <c r="R394" s="53" t="str">
        <f>IF(ISNUMBER('Форма 1'!AK394),ROUND('Форма 1'!$I394*VLOOKUP('Форма 1'!$G394,'Предельники 2022'!$B$4:$X$28,'Форма 1'!AK$7),2),"")</f>
        <v/>
      </c>
      <c r="S394" s="55" t="str">
        <f t="shared" si="42"/>
        <v/>
      </c>
      <c r="T394" s="55" t="str">
        <f>IF(ISNUMBER('Форма 1'!AL394),INDEX('Предельники 2022'!$C$4:$X$28,MATCH('Форма 1'!$H394,'Предельники 2022'!$B$4:$B$28,0),MATCH(T$5,'Предельники 2022'!$C$3:$X$3,0)),"")</f>
        <v/>
      </c>
      <c r="U394" s="55" t="str">
        <f>IF(ISNUMBER('Форма 1'!AM394),INDEX('Предельники 2022'!$C$4:$X$28,MATCH('Форма 1'!$H394,'Предельники 2022'!$B$4:$B$28,0),MATCH(U$5,'Предельники 2022'!$C$3:$X$3,0)),"")</f>
        <v/>
      </c>
      <c r="V394" s="55" t="str">
        <f>IF(ISNUMBER('Форма 1'!AN394),INDEX('Предельники 2022'!$C$4:$X$28,MATCH('Форма 1'!$H394,'Предельники 2022'!$B$4:$B$28,0),MATCH(V$5,'Предельники 2022'!$C$3:$X$3,0)),"")</f>
        <v/>
      </c>
      <c r="W394" s="55" t="str">
        <f>IF(ISNUMBER('Форма 1'!AO394),INDEX('Предельники 2022'!$C$4:$X$28,MATCH('Форма 1'!$H394,'Предельники 2022'!$B$4:$B$28,0),MATCH(W$5,'Предельники 2022'!$C$3:$X$3,0)),"")</f>
        <v/>
      </c>
      <c r="X394" s="53" t="str">
        <f>IF(ISNUMBER('Форма 1'!AP394),ROUND('Форма 1'!$I394*VLOOKUP('Форма 1'!$G394,'Предельники 2022'!$B$4:$X$28,'Форма 1'!AP$7),2),"")</f>
        <v/>
      </c>
      <c r="Y394" s="53" t="str">
        <f>IF(ISNUMBER('Форма 1'!AQ394),ROUND('Форма 1'!$I394*VLOOKUP('Форма 1'!$G394,'Предельники 2022'!$B$4:$X$28,'Форма 1'!AQ$7),2),"")</f>
        <v/>
      </c>
      <c r="Z394" s="53" t="str">
        <f>IF(ISNUMBER('Форма 1'!AR394),ROUND('Форма 1'!$I394*VLOOKUP('Форма 1'!$G394,'Предельники 2022'!$B$4:$X$28,'Форма 1'!AR$7),2),"")</f>
        <v/>
      </c>
      <c r="AA394" s="55"/>
    </row>
    <row r="395" spans="1:27" x14ac:dyDescent="0.25">
      <c r="A395" s="52">
        <f t="shared" si="43"/>
        <v>138</v>
      </c>
      <c r="B395" s="94" t="str">
        <f>IF(ISBLANK('Форма 1'!B395),"",'Форма 1'!B395)</f>
        <v>город Пермь</v>
      </c>
      <c r="C395" s="161" t="str">
        <f>IF(ISBLANK('Форма 1'!C395),"",'Форма 1'!C395)</f>
        <v>г. Пермь, ул. Солдатова, д. 10</v>
      </c>
      <c r="D395" s="51">
        <f>IF(ISBLANK(C395),"Введите адрес",IF(C395='Форма 1'!C395,SUM(E395:K395,M395:S395,X395:AA395),"Ошибка в адресе!"))</f>
        <v>15998057.84</v>
      </c>
      <c r="E395" s="53" t="str">
        <f>IF(ISNUMBER('Форма 1'!X395),ROUND('Форма 1'!$I395*VLOOKUP('Форма 1'!$G395,'Предельники 2022'!$B$4:$X$28,'Форма 1'!X$7),2),"")</f>
        <v/>
      </c>
      <c r="F395" s="53" t="str">
        <f>IF(ISNUMBER('Форма 1'!Y395),ROUND('Форма 1'!$I395*VLOOKUP('Форма 1'!$G395,'Предельники 2022'!$B$4:$X$28,'Форма 1'!Y$7),2),"")</f>
        <v/>
      </c>
      <c r="G395" s="53" t="str">
        <f>IF(ISNUMBER('Форма 1'!Z395),ROUND('Форма 1'!$I395*VLOOKUP('Форма 1'!$G395,'Предельники 2022'!$B$4:$X$28,'Форма 1'!Z$7),2),"")</f>
        <v/>
      </c>
      <c r="H395" s="53" t="str">
        <f>IF(ISNUMBER('Форма 1'!AA395),ROUND('Форма 1'!$I395*VLOOKUP('Форма 1'!$G395,'Предельники 2022'!$B$4:$X$28,'Форма 1'!AA$7),2),"")</f>
        <v/>
      </c>
      <c r="I395" s="53" t="str">
        <f>IF(ISNUMBER('Форма 1'!AB395),ROUND('Форма 1'!$I395*VLOOKUP('Форма 1'!$G395,'Предельники 2022'!$B$4:$X$28,'Форма 1'!AB$7),2),"")</f>
        <v/>
      </c>
      <c r="J395" s="53" t="str">
        <f>IF(ISNUMBER('Форма 1'!AC395),ROUND('Форма 1'!$I395*VLOOKUP('Форма 1'!$G395,'Предельники 2022'!$B$4:$X$28,'Форма 1'!AC$7),2),"")</f>
        <v/>
      </c>
      <c r="K395" s="53" t="str">
        <f>IF(ISNUMBER('Форма 1'!AD395),ROUND('Форма 1'!$I395*VLOOKUP('Форма 1'!$G395,'Предельники 2022'!$B$4:$X$28,'Форма 1'!AD$7),2),"")</f>
        <v/>
      </c>
      <c r="L395" s="54">
        <f>IF(ISBLANK('Форма 1'!AE395),"",'Форма 1'!AE395)</f>
        <v>4</v>
      </c>
      <c r="M395" s="55">
        <f>IF(ISBLANK('Форма 1'!AF395),"",'Форма 1'!AF395)</f>
        <v>15998057.84</v>
      </c>
      <c r="N395" s="53" t="str">
        <f>IF(ISNUMBER('Форма 1'!AG395),ROUND('Форма 1'!$I395*VLOOKUP('Форма 1'!$G395,'Предельники 2022'!$B$4:$X$28,'Форма 1'!AG$7),2),"")</f>
        <v/>
      </c>
      <c r="O395" s="53" t="str">
        <f>IF(ISNUMBER('Форма 1'!$AH395),ROUND('Форма 1'!$I395*VLOOKUP('Форма 1'!$G395,'Предельники 2022'!$B$4:$X$28,'Форма 1'!$AH$7,0),2),"")</f>
        <v/>
      </c>
      <c r="P395" s="53" t="str">
        <f>IF(ISNUMBER('Форма 1'!$AI395),ROUND('Форма 1'!$I395*VLOOKUP('Форма 1'!$G395,'Предельники 2022'!$B$4:$X$28,'Форма 1'!$AI$7,0),2),"")</f>
        <v/>
      </c>
      <c r="Q395" s="53" t="str">
        <f>IF(ISNUMBER('Форма 1'!$AJ395),ROUND('Форма 1'!$I395*VLOOKUP('Форма 1'!$G395,'Предельники 2022'!$B$4:$X$28,'Форма 1'!$AJ$7,0),2),"")</f>
        <v/>
      </c>
      <c r="R395" s="53" t="str">
        <f>IF(ISNUMBER('Форма 1'!AK395),ROUND('Форма 1'!$I395*VLOOKUP('Форма 1'!$G395,'Предельники 2022'!$B$4:$X$28,'Форма 1'!AK$7),2),"")</f>
        <v/>
      </c>
      <c r="S395" s="55" t="str">
        <f t="shared" si="42"/>
        <v/>
      </c>
      <c r="T395" s="55" t="str">
        <f>IF(ISNUMBER('Форма 1'!AL395),INDEX('Предельники 2022'!$C$4:$X$28,MATCH('Форма 1'!$H395,'Предельники 2022'!$B$4:$B$28,0),MATCH(T$5,'Предельники 2022'!$C$3:$X$3,0)),"")</f>
        <v/>
      </c>
      <c r="U395" s="55" t="str">
        <f>IF(ISNUMBER('Форма 1'!AM395),INDEX('Предельники 2022'!$C$4:$X$28,MATCH('Форма 1'!$H395,'Предельники 2022'!$B$4:$B$28,0),MATCH(U$5,'Предельники 2022'!$C$3:$X$3,0)),"")</f>
        <v/>
      </c>
      <c r="V395" s="55" t="str">
        <f>IF(ISNUMBER('Форма 1'!AN395),INDEX('Предельники 2022'!$C$4:$X$28,MATCH('Форма 1'!$H395,'Предельники 2022'!$B$4:$B$28,0),MATCH(V$5,'Предельники 2022'!$C$3:$X$3,0)),"")</f>
        <v/>
      </c>
      <c r="W395" s="55" t="str">
        <f>IF(ISNUMBER('Форма 1'!AO395),INDEX('Предельники 2022'!$C$4:$X$28,MATCH('Форма 1'!$H395,'Предельники 2022'!$B$4:$B$28,0),MATCH(W$5,'Предельники 2022'!$C$3:$X$3,0)),"")</f>
        <v/>
      </c>
      <c r="X395" s="53" t="str">
        <f>IF(ISNUMBER('Форма 1'!AP395),ROUND('Форма 1'!$I395*VLOOKUP('Форма 1'!$G395,'Предельники 2022'!$B$4:$X$28,'Форма 1'!AP$7),2),"")</f>
        <v/>
      </c>
      <c r="Y395" s="53" t="str">
        <f>IF(ISNUMBER('Форма 1'!AQ395),ROUND('Форма 1'!$I395*VLOOKUP('Форма 1'!$G395,'Предельники 2022'!$B$4:$X$28,'Форма 1'!AQ$7),2),"")</f>
        <v/>
      </c>
      <c r="Z395" s="53" t="str">
        <f>IF(ISNUMBER('Форма 1'!AR395),ROUND('Форма 1'!$I395*VLOOKUP('Форма 1'!$G395,'Предельники 2022'!$B$4:$X$28,'Форма 1'!AR$7),2),"")</f>
        <v/>
      </c>
      <c r="AA395" s="55"/>
    </row>
    <row r="396" spans="1:27" x14ac:dyDescent="0.25">
      <c r="A396" s="52">
        <f t="shared" si="43"/>
        <v>139</v>
      </c>
      <c r="B396" s="94" t="str">
        <f>IF(ISBLANK('Форма 1'!B396),"",'Форма 1'!B396)</f>
        <v>город Пермь</v>
      </c>
      <c r="C396" s="161" t="str">
        <f>IF(ISBLANK('Форма 1'!C396),"",'Форма 1'!C396)</f>
        <v>г. Пермь, ул. Соловьева, д. 15</v>
      </c>
      <c r="D396" s="51">
        <f>IF(ISBLANK(C396),"Введите адрес",IF(C396='Форма 1'!C396,SUM(E396:K396,M396:S396,X396:AA396),"Ошибка в адресе!"))</f>
        <v>9616115.7599999998</v>
      </c>
      <c r="E396" s="53" t="str">
        <f>IF(ISNUMBER('Форма 1'!X396),ROUND('Форма 1'!$I396*VLOOKUP('Форма 1'!$G396,'Предельники 2022'!$B$4:$X$28,'Форма 1'!X$7),2),"")</f>
        <v/>
      </c>
      <c r="F396" s="53" t="str">
        <f>IF(ISNUMBER('Форма 1'!Y396),ROUND('Форма 1'!$I396*VLOOKUP('Форма 1'!$G396,'Предельники 2022'!$B$4:$X$28,'Форма 1'!Y$7),2),"")</f>
        <v/>
      </c>
      <c r="G396" s="53" t="str">
        <f>IF(ISNUMBER('Форма 1'!Z396),ROUND('Форма 1'!$I396*VLOOKUP('Форма 1'!$G396,'Предельники 2022'!$B$4:$X$28,'Форма 1'!Z$7),2),"")</f>
        <v/>
      </c>
      <c r="H396" s="53" t="str">
        <f>IF(ISNUMBER('Форма 1'!AA396),ROUND('Форма 1'!$I396*VLOOKUP('Форма 1'!$G396,'Предельники 2022'!$B$4:$X$28,'Форма 1'!AA$7),2),"")</f>
        <v/>
      </c>
      <c r="I396" s="53" t="str">
        <f>IF(ISNUMBER('Форма 1'!AB396),ROUND('Форма 1'!$I396*VLOOKUP('Форма 1'!$G396,'Предельники 2022'!$B$4:$X$28,'Форма 1'!AB$7),2),"")</f>
        <v/>
      </c>
      <c r="J396" s="53" t="str">
        <f>IF(ISNUMBER('Форма 1'!AC396),ROUND('Форма 1'!$I396*VLOOKUP('Форма 1'!$G396,'Предельники 2022'!$B$4:$X$28,'Форма 1'!AC$7),2),"")</f>
        <v/>
      </c>
      <c r="K396" s="53">
        <f>IF(ISNUMBER('Форма 1'!AD396),ROUND('Форма 1'!$I396*VLOOKUP('Форма 1'!$G396,'Предельники 2022'!$B$4:$X$28,'Форма 1'!AD$7),2),"")</f>
        <v>1722658.37</v>
      </c>
      <c r="L396" s="54" t="str">
        <f>IF(ISBLANK('Форма 1'!AE396),"",'Форма 1'!AE396)</f>
        <v/>
      </c>
      <c r="M396" s="55" t="str">
        <f>IF(ISBLANK('Форма 1'!AF396),"",'Форма 1'!AF396)</f>
        <v/>
      </c>
      <c r="N396" s="53" t="str">
        <f>IF(ISNUMBER('Форма 1'!AG396),ROUND('Форма 1'!$I396*VLOOKUP('Форма 1'!$G396,'Предельники 2022'!$B$4:$X$28,'Форма 1'!AG$7),2),"")</f>
        <v/>
      </c>
      <c r="O396" s="53">
        <f>IF(ISNUMBER('Форма 1'!$AH396),ROUND('Форма 1'!$I396*VLOOKUP('Форма 1'!$G396,'Предельники 2022'!$B$4:$X$28,'Форма 1'!$AH$7,0),2),"")</f>
        <v>7893457.3899999997</v>
      </c>
      <c r="P396" s="53" t="str">
        <f>IF(ISNUMBER('Форма 1'!$AI396),ROUND('Форма 1'!$I396*VLOOKUP('Форма 1'!$G396,'Предельники 2022'!$B$4:$X$28,'Форма 1'!$AI$7,0),2),"")</f>
        <v/>
      </c>
      <c r="Q396" s="53" t="str">
        <f>IF(ISNUMBER('Форма 1'!$AJ396),ROUND('Форма 1'!$I396*VLOOKUP('Форма 1'!$G396,'Предельники 2022'!$B$4:$X$28,'Форма 1'!$AJ$7,0),2),"")</f>
        <v/>
      </c>
      <c r="R396" s="53" t="str">
        <f>IF(ISNUMBER('Форма 1'!AK396),ROUND('Форма 1'!$I396*VLOOKUP('Форма 1'!$G396,'Предельники 2022'!$B$4:$X$28,'Форма 1'!AK$7),2),"")</f>
        <v/>
      </c>
      <c r="S396" s="55" t="str">
        <f t="shared" si="42"/>
        <v/>
      </c>
      <c r="T396" s="55" t="str">
        <f>IF(ISNUMBER('Форма 1'!AL396),INDEX('Предельники 2022'!$C$4:$X$28,MATCH('Форма 1'!$H396,'Предельники 2022'!$B$4:$B$28,0),MATCH(T$5,'Предельники 2022'!$C$3:$X$3,0)),"")</f>
        <v/>
      </c>
      <c r="U396" s="55" t="str">
        <f>IF(ISNUMBER('Форма 1'!AM396),INDEX('Предельники 2022'!$C$4:$X$28,MATCH('Форма 1'!$H396,'Предельники 2022'!$B$4:$B$28,0),MATCH(U$5,'Предельники 2022'!$C$3:$X$3,0)),"")</f>
        <v/>
      </c>
      <c r="V396" s="55" t="str">
        <f>IF(ISNUMBER('Форма 1'!AN396),INDEX('Предельники 2022'!$C$4:$X$28,MATCH('Форма 1'!$H396,'Предельники 2022'!$B$4:$B$28,0),MATCH(V$5,'Предельники 2022'!$C$3:$X$3,0)),"")</f>
        <v/>
      </c>
      <c r="W396" s="55" t="str">
        <f>IF(ISNUMBER('Форма 1'!AO396),INDEX('Предельники 2022'!$C$4:$X$28,MATCH('Форма 1'!$H396,'Предельники 2022'!$B$4:$B$28,0),MATCH(W$5,'Предельники 2022'!$C$3:$X$3,0)),"")</f>
        <v/>
      </c>
      <c r="X396" s="53" t="str">
        <f>IF(ISNUMBER('Форма 1'!AP396),ROUND('Форма 1'!$I396*VLOOKUP('Форма 1'!$G396,'Предельники 2022'!$B$4:$X$28,'Форма 1'!AP$7),2),"")</f>
        <v/>
      </c>
      <c r="Y396" s="53" t="str">
        <f>IF(ISNUMBER('Форма 1'!AQ396),ROUND('Форма 1'!$I396*VLOOKUP('Форма 1'!$G396,'Предельники 2022'!$B$4:$X$28,'Форма 1'!AQ$7),2),"")</f>
        <v/>
      </c>
      <c r="Z396" s="53" t="str">
        <f>IF(ISNUMBER('Форма 1'!AR396),ROUND('Форма 1'!$I396*VLOOKUP('Форма 1'!$G396,'Предельники 2022'!$B$4:$X$28,'Форма 1'!AR$7),2),"")</f>
        <v/>
      </c>
      <c r="AA396" s="55"/>
    </row>
    <row r="397" spans="1:27" x14ac:dyDescent="0.25">
      <c r="A397" s="52">
        <f t="shared" si="43"/>
        <v>140</v>
      </c>
      <c r="B397" s="94" t="str">
        <f>IF(ISBLANK('Форма 1'!B397),"",'Форма 1'!B397)</f>
        <v>город Пермь</v>
      </c>
      <c r="C397" s="161" t="str">
        <f>IF(ISBLANK('Форма 1'!C397),"",'Форма 1'!C397)</f>
        <v>г. Пермь, ул. Стахановская, д. 10А</v>
      </c>
      <c r="D397" s="51">
        <f>IF(ISBLANK(C397),"Введите адрес",IF(C397='Форма 1'!C397,SUM(E397:K397,M397:S397,X397:AA397),"Ошибка в адресе!"))</f>
        <v>15721267.199999999</v>
      </c>
      <c r="E397" s="53" t="str">
        <f>IF(ISNUMBER('Форма 1'!X397),ROUND('Форма 1'!$I397*VLOOKUP('Форма 1'!$G397,'Предельники 2022'!$B$4:$X$28,'Форма 1'!X$7),2),"")</f>
        <v/>
      </c>
      <c r="F397" s="53" t="str">
        <f>IF(ISNUMBER('Форма 1'!Y397),ROUND('Форма 1'!$I397*VLOOKUP('Форма 1'!$G397,'Предельники 2022'!$B$4:$X$28,'Форма 1'!Y$7),2),"")</f>
        <v/>
      </c>
      <c r="G397" s="53" t="str">
        <f>IF(ISNUMBER('Форма 1'!Z397),ROUND('Форма 1'!$I397*VLOOKUP('Форма 1'!$G397,'Предельники 2022'!$B$4:$X$28,'Форма 1'!Z$7),2),"")</f>
        <v/>
      </c>
      <c r="H397" s="53" t="str">
        <f>IF(ISNUMBER('Форма 1'!AA397),ROUND('Форма 1'!$I397*VLOOKUP('Форма 1'!$G397,'Предельники 2022'!$B$4:$X$28,'Форма 1'!AA$7),2),"")</f>
        <v/>
      </c>
      <c r="I397" s="53" t="str">
        <f>IF(ISNUMBER('Форма 1'!AB397),ROUND('Форма 1'!$I397*VLOOKUP('Форма 1'!$G397,'Предельники 2022'!$B$4:$X$28,'Форма 1'!AB$7),2),"")</f>
        <v/>
      </c>
      <c r="J397" s="53" t="str">
        <f>IF(ISNUMBER('Форма 1'!AC397),ROUND('Форма 1'!$I397*VLOOKUP('Форма 1'!$G397,'Предельники 2022'!$B$4:$X$28,'Форма 1'!AC$7),2),"")</f>
        <v/>
      </c>
      <c r="K397" s="53" t="str">
        <f>IF(ISNUMBER('Форма 1'!AD397),ROUND('Форма 1'!$I397*VLOOKUP('Форма 1'!$G397,'Предельники 2022'!$B$4:$X$28,'Форма 1'!AD$7),2),"")</f>
        <v/>
      </c>
      <c r="L397" s="54">
        <f>IF(ISBLANK('Форма 1'!AE397),"",'Форма 1'!AE397)</f>
        <v>4</v>
      </c>
      <c r="M397" s="55">
        <f>IF(ISBLANK('Форма 1'!AF397),"",'Форма 1'!AF397)</f>
        <v>15721267.199999999</v>
      </c>
      <c r="N397" s="53" t="str">
        <f>IF(ISNUMBER('Форма 1'!AG397),ROUND('Форма 1'!$I397*VLOOKUP('Форма 1'!$G397,'Предельники 2022'!$B$4:$X$28,'Форма 1'!AG$7),2),"")</f>
        <v/>
      </c>
      <c r="O397" s="53" t="str">
        <f>IF(ISNUMBER('Форма 1'!$AH397),ROUND('Форма 1'!$I397*VLOOKUP('Форма 1'!$G397,'Предельники 2022'!$B$4:$X$28,'Форма 1'!$AH$7,0),2),"")</f>
        <v/>
      </c>
      <c r="P397" s="53" t="str">
        <f>IF(ISNUMBER('Форма 1'!$AI397),ROUND('Форма 1'!$I397*VLOOKUP('Форма 1'!$G397,'Предельники 2022'!$B$4:$X$28,'Форма 1'!$AI$7,0),2),"")</f>
        <v/>
      </c>
      <c r="Q397" s="53" t="str">
        <f>IF(ISNUMBER('Форма 1'!$AJ397),ROUND('Форма 1'!$I397*VLOOKUP('Форма 1'!$G397,'Предельники 2022'!$B$4:$X$28,'Форма 1'!$AJ$7,0),2),"")</f>
        <v/>
      </c>
      <c r="R397" s="53" t="str">
        <f>IF(ISNUMBER('Форма 1'!AK397),ROUND('Форма 1'!$I397*VLOOKUP('Форма 1'!$G397,'Предельники 2022'!$B$4:$X$28,'Форма 1'!AK$7),2),"")</f>
        <v/>
      </c>
      <c r="S397" s="55" t="str">
        <f t="shared" si="42"/>
        <v/>
      </c>
      <c r="T397" s="55" t="str">
        <f>IF(ISNUMBER('Форма 1'!AL397),INDEX('Предельники 2022'!$C$4:$X$28,MATCH('Форма 1'!$H397,'Предельники 2022'!$B$4:$B$28,0),MATCH(T$5,'Предельники 2022'!$C$3:$X$3,0)),"")</f>
        <v/>
      </c>
      <c r="U397" s="55" t="str">
        <f>IF(ISNUMBER('Форма 1'!AM397),INDEX('Предельники 2022'!$C$4:$X$28,MATCH('Форма 1'!$H397,'Предельники 2022'!$B$4:$B$28,0),MATCH(U$5,'Предельники 2022'!$C$3:$X$3,0)),"")</f>
        <v/>
      </c>
      <c r="V397" s="55" t="str">
        <f>IF(ISNUMBER('Форма 1'!AN397),INDEX('Предельники 2022'!$C$4:$X$28,MATCH('Форма 1'!$H397,'Предельники 2022'!$B$4:$B$28,0),MATCH(V$5,'Предельники 2022'!$C$3:$X$3,0)),"")</f>
        <v/>
      </c>
      <c r="W397" s="55" t="str">
        <f>IF(ISNUMBER('Форма 1'!AO397),INDEX('Предельники 2022'!$C$4:$X$28,MATCH('Форма 1'!$H397,'Предельники 2022'!$B$4:$B$28,0),MATCH(W$5,'Предельники 2022'!$C$3:$X$3,0)),"")</f>
        <v/>
      </c>
      <c r="X397" s="53" t="str">
        <f>IF(ISNUMBER('Форма 1'!AP397),ROUND('Форма 1'!$I397*VLOOKUP('Форма 1'!$G397,'Предельники 2022'!$B$4:$X$28,'Форма 1'!AP$7),2),"")</f>
        <v/>
      </c>
      <c r="Y397" s="53" t="str">
        <f>IF(ISNUMBER('Форма 1'!AQ397),ROUND('Форма 1'!$I397*VLOOKUP('Форма 1'!$G397,'Предельники 2022'!$B$4:$X$28,'Форма 1'!AQ$7),2),"")</f>
        <v/>
      </c>
      <c r="Z397" s="53" t="str">
        <f>IF(ISNUMBER('Форма 1'!AR397),ROUND('Форма 1'!$I397*VLOOKUP('Форма 1'!$G397,'Предельники 2022'!$B$4:$X$28,'Форма 1'!AR$7),2),"")</f>
        <v/>
      </c>
      <c r="AA397" s="55"/>
    </row>
    <row r="398" spans="1:27" x14ac:dyDescent="0.25">
      <c r="A398" s="52">
        <f t="shared" si="43"/>
        <v>141</v>
      </c>
      <c r="B398" s="94" t="str">
        <f>IF(ISBLANK('Форма 1'!B398),"",'Форма 1'!B398)</f>
        <v>город Пермь</v>
      </c>
      <c r="C398" s="161" t="str">
        <f>IF(ISBLANK('Форма 1'!C398),"",'Форма 1'!C398)</f>
        <v>г. Пермь, ул. Сухумская, д. 19</v>
      </c>
      <c r="D398" s="51">
        <f>IF(ISBLANK(C398),"Введите адрес",IF(C398='Форма 1'!C398,SUM(E398:K398,M398:S398,X398:AA398),"Ошибка в адресе!"))</f>
        <v>8313240</v>
      </c>
      <c r="E398" s="53" t="str">
        <f>IF(ISNUMBER('Форма 1'!X398),ROUND('Форма 1'!$I398*VLOOKUP('Форма 1'!$G398,'Предельники 2022'!$B$4:$X$28,'Форма 1'!X$7),2),"")</f>
        <v/>
      </c>
      <c r="F398" s="53">
        <f>IF(ISNUMBER('Форма 1'!Y398),ROUND('Форма 1'!$I398*VLOOKUP('Форма 1'!$G398,'Предельники 2022'!$B$4:$X$28,'Форма 1'!Y$7),2),"")</f>
        <v>3679252.56</v>
      </c>
      <c r="G398" s="53" t="str">
        <f>IF(ISNUMBER('Форма 1'!Z398),ROUND('Форма 1'!$I398*VLOOKUP('Форма 1'!$G398,'Предельники 2022'!$B$4:$X$28,'Форма 1'!Z$7),2),"")</f>
        <v/>
      </c>
      <c r="H398" s="53">
        <f>IF(ISNUMBER('Форма 1'!AA398),ROUND('Форма 1'!$I398*VLOOKUP('Форма 1'!$G398,'Предельники 2022'!$B$4:$X$28,'Форма 1'!AA$7),2),"")</f>
        <v>165480.78</v>
      </c>
      <c r="I398" s="53" t="str">
        <f>IF(ISNUMBER('Форма 1'!AB398),ROUND('Форма 1'!$I398*VLOOKUP('Форма 1'!$G398,'Предельники 2022'!$B$4:$X$28,'Форма 1'!AB$7),2),"")</f>
        <v/>
      </c>
      <c r="J398" s="53">
        <f>IF(ISNUMBER('Форма 1'!AC398),ROUND('Форма 1'!$I398*VLOOKUP('Форма 1'!$G398,'Предельники 2022'!$B$4:$X$28,'Форма 1'!AC$7),2),"")</f>
        <v>282369.84000000003</v>
      </c>
      <c r="K398" s="53" t="str">
        <f>IF(ISNUMBER('Форма 1'!AD398),ROUND('Форма 1'!$I398*VLOOKUP('Форма 1'!$G398,'Предельники 2022'!$B$4:$X$28,'Форма 1'!AD$7),2),"")</f>
        <v/>
      </c>
      <c r="L398" s="54" t="str">
        <f>IF(ISBLANK('Форма 1'!AE398),"",'Форма 1'!AE398)</f>
        <v/>
      </c>
      <c r="M398" s="55" t="str">
        <f>IF(ISBLANK('Форма 1'!AF398),"",'Форма 1'!AF398)</f>
        <v/>
      </c>
      <c r="N398" s="53">
        <f>IF(ISNUMBER('Форма 1'!AG398),ROUND('Форма 1'!$I398*VLOOKUP('Форма 1'!$G398,'Предельники 2022'!$B$4:$X$28,'Форма 1'!AG$7),2),"")</f>
        <v>4186136.82</v>
      </c>
      <c r="O398" s="53" t="str">
        <f>IF(ISNUMBER('Форма 1'!$AH398),ROUND('Форма 1'!$I398*VLOOKUP('Форма 1'!$G398,'Предельники 2022'!$B$4:$X$28,'Форма 1'!$AH$7,0),2),"")</f>
        <v/>
      </c>
      <c r="P398" s="53" t="str">
        <f>IF(ISNUMBER('Форма 1'!$AI398),ROUND('Форма 1'!$I398*VLOOKUP('Форма 1'!$G398,'Предельники 2022'!$B$4:$X$28,'Форма 1'!$AI$7,0),2),"")</f>
        <v/>
      </c>
      <c r="Q398" s="53" t="str">
        <f>IF(ISNUMBER('Форма 1'!$AJ398),ROUND('Форма 1'!$I398*VLOOKUP('Форма 1'!$G398,'Предельники 2022'!$B$4:$X$28,'Форма 1'!$AJ$7,0),2),"")</f>
        <v/>
      </c>
      <c r="R398" s="53" t="str">
        <f>IF(ISNUMBER('Форма 1'!AK398),ROUND('Форма 1'!$I398*VLOOKUP('Форма 1'!$G398,'Предельники 2022'!$B$4:$X$28,'Форма 1'!AK$7),2),"")</f>
        <v/>
      </c>
      <c r="S398" s="55" t="str">
        <f t="shared" si="42"/>
        <v/>
      </c>
      <c r="T398" s="55" t="str">
        <f>IF(ISNUMBER('Форма 1'!AL398),INDEX('Предельники 2022'!$C$4:$X$28,MATCH('Форма 1'!$H398,'Предельники 2022'!$B$4:$B$28,0),MATCH(T$5,'Предельники 2022'!$C$3:$X$3,0)),"")</f>
        <v/>
      </c>
      <c r="U398" s="55" t="str">
        <f>IF(ISNUMBER('Форма 1'!AM398),INDEX('Предельники 2022'!$C$4:$X$28,MATCH('Форма 1'!$H398,'Предельники 2022'!$B$4:$B$28,0),MATCH(U$5,'Предельники 2022'!$C$3:$X$3,0)),"")</f>
        <v/>
      </c>
      <c r="V398" s="55" t="str">
        <f>IF(ISNUMBER('Форма 1'!AN398),INDEX('Предельники 2022'!$C$4:$X$28,MATCH('Форма 1'!$H398,'Предельники 2022'!$B$4:$B$28,0),MATCH(V$5,'Предельники 2022'!$C$3:$X$3,0)),"")</f>
        <v/>
      </c>
      <c r="W398" s="55" t="str">
        <f>IF(ISNUMBER('Форма 1'!AO398),INDEX('Предельники 2022'!$C$4:$X$28,MATCH('Форма 1'!$H398,'Предельники 2022'!$B$4:$B$28,0),MATCH(W$5,'Предельники 2022'!$C$3:$X$3,0)),"")</f>
        <v/>
      </c>
      <c r="X398" s="53" t="str">
        <f>IF(ISNUMBER('Форма 1'!AP398),ROUND('Форма 1'!$I398*VLOOKUP('Форма 1'!$G398,'Предельники 2022'!$B$4:$X$28,'Форма 1'!AP$7),2),"")</f>
        <v/>
      </c>
      <c r="Y398" s="53" t="str">
        <f>IF(ISNUMBER('Форма 1'!AQ398),ROUND('Форма 1'!$I398*VLOOKUP('Форма 1'!$G398,'Предельники 2022'!$B$4:$X$28,'Форма 1'!AQ$7),2),"")</f>
        <v/>
      </c>
      <c r="Z398" s="53" t="str">
        <f>IF(ISNUMBER('Форма 1'!AR398),ROUND('Форма 1'!$I398*VLOOKUP('Форма 1'!$G398,'Предельники 2022'!$B$4:$X$28,'Форма 1'!AR$7),2),"")</f>
        <v/>
      </c>
      <c r="AA398" s="55"/>
    </row>
    <row r="399" spans="1:27" x14ac:dyDescent="0.25">
      <c r="A399" s="52">
        <f t="shared" si="43"/>
        <v>142</v>
      </c>
      <c r="B399" s="94" t="str">
        <f>IF(ISBLANK('Форма 1'!B399),"",'Форма 1'!B399)</f>
        <v>город Пермь</v>
      </c>
      <c r="C399" s="161" t="str">
        <f>IF(ISBLANK('Форма 1'!C399),"",'Форма 1'!C399)</f>
        <v>г. Пермь, ул. Тбилисская, д. 25</v>
      </c>
      <c r="D399" s="51">
        <f>IF(ISBLANK(C399),"Введите адрес",IF(C399='Форма 1'!C399,SUM(E399:K399,M399:S399,X399:AA399),"Ошибка в адресе!"))</f>
        <v>11114035.68</v>
      </c>
      <c r="E399" s="53" t="str">
        <f>IF(ISNUMBER('Форма 1'!X399),ROUND('Форма 1'!$I399*VLOOKUP('Форма 1'!$G399,'Предельники 2022'!$B$4:$X$28,'Форма 1'!X$7),2),"")</f>
        <v/>
      </c>
      <c r="F399" s="53" t="str">
        <f>IF(ISNUMBER('Форма 1'!Y399),ROUND('Форма 1'!$I399*VLOOKUP('Форма 1'!$G399,'Предельники 2022'!$B$4:$X$28,'Форма 1'!Y$7),2),"")</f>
        <v/>
      </c>
      <c r="G399" s="53" t="str">
        <f>IF(ISNUMBER('Форма 1'!Z399),ROUND('Форма 1'!$I399*VLOOKUP('Форма 1'!$G399,'Предельники 2022'!$B$4:$X$28,'Форма 1'!Z$7),2),"")</f>
        <v/>
      </c>
      <c r="H399" s="53" t="str">
        <f>IF(ISNUMBER('Форма 1'!AA399),ROUND('Форма 1'!$I399*VLOOKUP('Форма 1'!$G399,'Предельники 2022'!$B$4:$X$28,'Форма 1'!AA$7),2),"")</f>
        <v/>
      </c>
      <c r="I399" s="53" t="str">
        <f>IF(ISNUMBER('Форма 1'!AB399),ROUND('Форма 1'!$I399*VLOOKUP('Форма 1'!$G399,'Предельники 2022'!$B$4:$X$28,'Форма 1'!AB$7),2),"")</f>
        <v/>
      </c>
      <c r="J399" s="53" t="str">
        <f>IF(ISNUMBER('Форма 1'!AC399),ROUND('Форма 1'!$I399*VLOOKUP('Форма 1'!$G399,'Предельники 2022'!$B$4:$X$28,'Форма 1'!AC$7),2),"")</f>
        <v/>
      </c>
      <c r="K399" s="53" t="str">
        <f>IF(ISNUMBER('Форма 1'!AD399),ROUND('Форма 1'!$I399*VLOOKUP('Форма 1'!$G399,'Предельники 2022'!$B$4:$X$28,'Форма 1'!AD$7),2),"")</f>
        <v/>
      </c>
      <c r="L399" s="54">
        <f>IF(ISBLANK('Форма 1'!AE399),"",'Форма 1'!AE399)</f>
        <v>4</v>
      </c>
      <c r="M399" s="55">
        <f>IF(ISBLANK('Форма 1'!AF399),"",'Форма 1'!AF399)</f>
        <v>11114035.68</v>
      </c>
      <c r="N399" s="53" t="str">
        <f>IF(ISNUMBER('Форма 1'!AG399),ROUND('Форма 1'!$I399*VLOOKUP('Форма 1'!$G399,'Предельники 2022'!$B$4:$X$28,'Форма 1'!AG$7),2),"")</f>
        <v/>
      </c>
      <c r="O399" s="53" t="str">
        <f>IF(ISNUMBER('Форма 1'!$AH399),ROUND('Форма 1'!$I399*VLOOKUP('Форма 1'!$G399,'Предельники 2022'!$B$4:$X$28,'Форма 1'!$AH$7,0),2),"")</f>
        <v/>
      </c>
      <c r="P399" s="53" t="str">
        <f>IF(ISNUMBER('Форма 1'!$AI399),ROUND('Форма 1'!$I399*VLOOKUP('Форма 1'!$G399,'Предельники 2022'!$B$4:$X$28,'Форма 1'!$AI$7,0),2),"")</f>
        <v/>
      </c>
      <c r="Q399" s="53" t="str">
        <f>IF(ISNUMBER('Форма 1'!$AJ399),ROUND('Форма 1'!$I399*VLOOKUP('Форма 1'!$G399,'Предельники 2022'!$B$4:$X$28,'Форма 1'!$AJ$7,0),2),"")</f>
        <v/>
      </c>
      <c r="R399" s="53" t="str">
        <f>IF(ISNUMBER('Форма 1'!AK399),ROUND('Форма 1'!$I399*VLOOKUP('Форма 1'!$G399,'Предельники 2022'!$B$4:$X$28,'Форма 1'!AK$7),2),"")</f>
        <v/>
      </c>
      <c r="S399" s="55" t="str">
        <f t="shared" si="42"/>
        <v/>
      </c>
      <c r="T399" s="55" t="str">
        <f>IF(ISNUMBER('Форма 1'!AL399),INDEX('Предельники 2022'!$C$4:$X$28,MATCH('Форма 1'!$H399,'Предельники 2022'!$B$4:$B$28,0),MATCH(T$5,'Предельники 2022'!$C$3:$X$3,0)),"")</f>
        <v/>
      </c>
      <c r="U399" s="55" t="str">
        <f>IF(ISNUMBER('Форма 1'!AM399),INDEX('Предельники 2022'!$C$4:$X$28,MATCH('Форма 1'!$H399,'Предельники 2022'!$B$4:$B$28,0),MATCH(U$5,'Предельники 2022'!$C$3:$X$3,0)),"")</f>
        <v/>
      </c>
      <c r="V399" s="55" t="str">
        <f>IF(ISNUMBER('Форма 1'!AN399),INDEX('Предельники 2022'!$C$4:$X$28,MATCH('Форма 1'!$H399,'Предельники 2022'!$B$4:$B$28,0),MATCH(V$5,'Предельники 2022'!$C$3:$X$3,0)),"")</f>
        <v/>
      </c>
      <c r="W399" s="55" t="str">
        <f>IF(ISNUMBER('Форма 1'!AO399),INDEX('Предельники 2022'!$C$4:$X$28,MATCH('Форма 1'!$H399,'Предельники 2022'!$B$4:$B$28,0),MATCH(W$5,'Предельники 2022'!$C$3:$X$3,0)),"")</f>
        <v/>
      </c>
      <c r="X399" s="53" t="str">
        <f>IF(ISNUMBER('Форма 1'!AP399),ROUND('Форма 1'!$I399*VLOOKUP('Форма 1'!$G399,'Предельники 2022'!$B$4:$X$28,'Форма 1'!AP$7),2),"")</f>
        <v/>
      </c>
      <c r="Y399" s="53" t="str">
        <f>IF(ISNUMBER('Форма 1'!AQ399),ROUND('Форма 1'!$I399*VLOOKUP('Форма 1'!$G399,'Предельники 2022'!$B$4:$X$28,'Форма 1'!AQ$7),2),"")</f>
        <v/>
      </c>
      <c r="Z399" s="53" t="str">
        <f>IF(ISNUMBER('Форма 1'!AR399),ROUND('Форма 1'!$I399*VLOOKUP('Форма 1'!$G399,'Предельники 2022'!$B$4:$X$28,'Форма 1'!AR$7),2),"")</f>
        <v/>
      </c>
      <c r="AA399" s="55"/>
    </row>
    <row r="400" spans="1:27" x14ac:dyDescent="0.25">
      <c r="A400" s="52">
        <f t="shared" si="43"/>
        <v>143</v>
      </c>
      <c r="B400" s="94" t="str">
        <f>IF(ISBLANK('Форма 1'!B400),"",'Форма 1'!B400)</f>
        <v>город Пермь</v>
      </c>
      <c r="C400" s="161" t="str">
        <f>IF(ISBLANK('Форма 1'!C400),"",'Форма 1'!C400)</f>
        <v>г. Пермь, ул. Тбилисская, д. 3</v>
      </c>
      <c r="D400" s="51">
        <f>IF(ISBLANK(C400),"Введите адрес",IF(C400='Форма 1'!C400,SUM(E400:K400,M400:S400,X400:AA400),"Ошибка в адресе!"))</f>
        <v>12219851.17</v>
      </c>
      <c r="E400" s="53" t="str">
        <f>IF(ISNUMBER('Форма 1'!X400),ROUND('Форма 1'!$I400*VLOOKUP('Форма 1'!$G400,'Предельники 2022'!$B$4:$X$28,'Форма 1'!X$7),2),"")</f>
        <v/>
      </c>
      <c r="F400" s="53" t="str">
        <f>IF(ISNUMBER('Форма 1'!Y400),ROUND('Форма 1'!$I400*VLOOKUP('Форма 1'!$G400,'Предельники 2022'!$B$4:$X$28,'Форма 1'!Y$7),2),"")</f>
        <v/>
      </c>
      <c r="G400" s="53" t="str">
        <f>IF(ISNUMBER('Форма 1'!Z400),ROUND('Форма 1'!$I400*VLOOKUP('Форма 1'!$G400,'Предельники 2022'!$B$4:$X$28,'Форма 1'!Z$7),2),"")</f>
        <v/>
      </c>
      <c r="H400" s="53" t="str">
        <f>IF(ISNUMBER('Форма 1'!AA400),ROUND('Форма 1'!$I400*VLOOKUP('Форма 1'!$G400,'Предельники 2022'!$B$4:$X$28,'Форма 1'!AA$7),2),"")</f>
        <v/>
      </c>
      <c r="I400" s="53" t="str">
        <f>IF(ISNUMBER('Форма 1'!AB400),ROUND('Форма 1'!$I400*VLOOKUP('Форма 1'!$G400,'Предельники 2022'!$B$4:$X$28,'Форма 1'!AB$7),2),"")</f>
        <v/>
      </c>
      <c r="J400" s="53" t="str">
        <f>IF(ISNUMBER('Форма 1'!AC400),ROUND('Форма 1'!$I400*VLOOKUP('Форма 1'!$G400,'Предельники 2022'!$B$4:$X$28,'Форма 1'!AC$7),2),"")</f>
        <v/>
      </c>
      <c r="K400" s="53" t="str">
        <f>IF(ISNUMBER('Форма 1'!AD400),ROUND('Форма 1'!$I400*VLOOKUP('Форма 1'!$G400,'Предельники 2022'!$B$4:$X$28,'Форма 1'!AD$7),2),"")</f>
        <v/>
      </c>
      <c r="L400" s="54" t="str">
        <f>IF(ISBLANK('Форма 1'!AE400),"",'Форма 1'!AE400)</f>
        <v/>
      </c>
      <c r="M400" s="55" t="str">
        <f>IF(ISBLANK('Форма 1'!AF400),"",'Форма 1'!AF400)</f>
        <v/>
      </c>
      <c r="N400" s="53">
        <f>IF(ISNUMBER('Форма 1'!AG400),ROUND('Форма 1'!$I400*VLOOKUP('Форма 1'!$G400,'Предельники 2022'!$B$4:$X$28,'Форма 1'!AG$7),2),"")</f>
        <v>12219851.17</v>
      </c>
      <c r="O400" s="53" t="str">
        <f>IF(ISNUMBER('Форма 1'!$AH400),ROUND('Форма 1'!$I400*VLOOKUP('Форма 1'!$G400,'Предельники 2022'!$B$4:$X$28,'Форма 1'!$AH$7,0),2),"")</f>
        <v/>
      </c>
      <c r="P400" s="53" t="str">
        <f>IF(ISNUMBER('Форма 1'!$AI400),ROUND('Форма 1'!$I400*VLOOKUP('Форма 1'!$G400,'Предельники 2022'!$B$4:$X$28,'Форма 1'!$AI$7,0),2),"")</f>
        <v/>
      </c>
      <c r="Q400" s="53" t="str">
        <f>IF(ISNUMBER('Форма 1'!$AJ400),ROUND('Форма 1'!$I400*VLOOKUP('Форма 1'!$G400,'Предельники 2022'!$B$4:$X$28,'Форма 1'!$AJ$7,0),2),"")</f>
        <v/>
      </c>
      <c r="R400" s="53" t="str">
        <f>IF(ISNUMBER('Форма 1'!AK400),ROUND('Форма 1'!$I400*VLOOKUP('Форма 1'!$G400,'Предельники 2022'!$B$4:$X$28,'Форма 1'!AK$7),2),"")</f>
        <v/>
      </c>
      <c r="S400" s="55" t="str">
        <f t="shared" si="42"/>
        <v/>
      </c>
      <c r="T400" s="55" t="str">
        <f>IF(ISNUMBER('Форма 1'!AL400),INDEX('Предельники 2022'!$C$4:$X$28,MATCH('Форма 1'!$H400,'Предельники 2022'!$B$4:$B$28,0),MATCH(T$5,'Предельники 2022'!$C$3:$X$3,0)),"")</f>
        <v/>
      </c>
      <c r="U400" s="55" t="str">
        <f>IF(ISNUMBER('Форма 1'!AM400),INDEX('Предельники 2022'!$C$4:$X$28,MATCH('Форма 1'!$H400,'Предельники 2022'!$B$4:$B$28,0),MATCH(U$5,'Предельники 2022'!$C$3:$X$3,0)),"")</f>
        <v/>
      </c>
      <c r="V400" s="55" t="str">
        <f>IF(ISNUMBER('Форма 1'!AN400),INDEX('Предельники 2022'!$C$4:$X$28,MATCH('Форма 1'!$H400,'Предельники 2022'!$B$4:$B$28,0),MATCH(V$5,'Предельники 2022'!$C$3:$X$3,0)),"")</f>
        <v/>
      </c>
      <c r="W400" s="55" t="str">
        <f>IF(ISNUMBER('Форма 1'!AO400),INDEX('Предельники 2022'!$C$4:$X$28,MATCH('Форма 1'!$H400,'Предельники 2022'!$B$4:$B$28,0),MATCH(W$5,'Предельники 2022'!$C$3:$X$3,0)),"")</f>
        <v/>
      </c>
      <c r="X400" s="53" t="str">
        <f>IF(ISNUMBER('Форма 1'!AP400),ROUND('Форма 1'!$I400*VLOOKUP('Форма 1'!$G400,'Предельники 2022'!$B$4:$X$28,'Форма 1'!AP$7),2),"")</f>
        <v/>
      </c>
      <c r="Y400" s="53" t="str">
        <f>IF(ISNUMBER('Форма 1'!AQ400),ROUND('Форма 1'!$I400*VLOOKUP('Форма 1'!$G400,'Предельники 2022'!$B$4:$X$28,'Форма 1'!AQ$7),2),"")</f>
        <v/>
      </c>
      <c r="Z400" s="53" t="str">
        <f>IF(ISNUMBER('Форма 1'!AR400),ROUND('Форма 1'!$I400*VLOOKUP('Форма 1'!$G400,'Предельники 2022'!$B$4:$X$28,'Форма 1'!AR$7),2),"")</f>
        <v/>
      </c>
      <c r="AA400" s="55"/>
    </row>
    <row r="401" spans="1:27" x14ac:dyDescent="0.25">
      <c r="A401" s="52">
        <f t="shared" si="43"/>
        <v>144</v>
      </c>
      <c r="B401" s="94" t="str">
        <f>IF(ISBLANK('Форма 1'!B401),"",'Форма 1'!B401)</f>
        <v>город Пермь</v>
      </c>
      <c r="C401" s="161" t="str">
        <f>IF(ISBLANK('Форма 1'!C401),"",'Форма 1'!C401)</f>
        <v>г. Пермь, ул. Тбилисская, д. 9</v>
      </c>
      <c r="D401" s="51">
        <f>IF(ISBLANK(C401),"Введите адрес",IF(C401='Форма 1'!C401,SUM(E401:K401,M401:S401,X401:AA401),"Ошибка в адресе!"))</f>
        <v>12098706.48</v>
      </c>
      <c r="E401" s="53" t="str">
        <f>IF(ISNUMBER('Форма 1'!X401),ROUND('Форма 1'!$I401*VLOOKUP('Форма 1'!$G401,'Предельники 2022'!$B$4:$X$28,'Форма 1'!X$7),2),"")</f>
        <v/>
      </c>
      <c r="F401" s="53" t="str">
        <f>IF(ISNUMBER('Форма 1'!Y401),ROUND('Форма 1'!$I401*VLOOKUP('Форма 1'!$G401,'Предельники 2022'!$B$4:$X$28,'Форма 1'!Y$7),2),"")</f>
        <v/>
      </c>
      <c r="G401" s="53" t="str">
        <f>IF(ISNUMBER('Форма 1'!Z401),ROUND('Форма 1'!$I401*VLOOKUP('Форма 1'!$G401,'Предельники 2022'!$B$4:$X$28,'Форма 1'!Z$7),2),"")</f>
        <v/>
      </c>
      <c r="H401" s="53" t="str">
        <f>IF(ISNUMBER('Форма 1'!AA401),ROUND('Форма 1'!$I401*VLOOKUP('Форма 1'!$G401,'Предельники 2022'!$B$4:$X$28,'Форма 1'!AA$7),2),"")</f>
        <v/>
      </c>
      <c r="I401" s="53" t="str">
        <f>IF(ISNUMBER('Форма 1'!AB401),ROUND('Форма 1'!$I401*VLOOKUP('Форма 1'!$G401,'Предельники 2022'!$B$4:$X$28,'Форма 1'!AB$7),2),"")</f>
        <v/>
      </c>
      <c r="J401" s="53" t="str">
        <f>IF(ISNUMBER('Форма 1'!AC401),ROUND('Форма 1'!$I401*VLOOKUP('Форма 1'!$G401,'Предельники 2022'!$B$4:$X$28,'Форма 1'!AC$7),2),"")</f>
        <v/>
      </c>
      <c r="K401" s="53" t="str">
        <f>IF(ISNUMBER('Форма 1'!AD401),ROUND('Форма 1'!$I401*VLOOKUP('Форма 1'!$G401,'Предельники 2022'!$B$4:$X$28,'Форма 1'!AD$7),2),"")</f>
        <v/>
      </c>
      <c r="L401" s="54" t="str">
        <f>IF(ISBLANK('Форма 1'!AE401),"",'Форма 1'!AE401)</f>
        <v/>
      </c>
      <c r="M401" s="55" t="str">
        <f>IF(ISBLANK('Форма 1'!AF401),"",'Форма 1'!AF401)</f>
        <v/>
      </c>
      <c r="N401" s="53">
        <f>IF(ISNUMBER('Форма 1'!AG401),ROUND('Форма 1'!$I401*VLOOKUP('Форма 1'!$G401,'Предельники 2022'!$B$4:$X$28,'Форма 1'!AG$7),2),"")</f>
        <v>12098706.48</v>
      </c>
      <c r="O401" s="53" t="str">
        <f>IF(ISNUMBER('Форма 1'!$AH401),ROUND('Форма 1'!$I401*VLOOKUP('Форма 1'!$G401,'Предельники 2022'!$B$4:$X$28,'Форма 1'!$AH$7,0),2),"")</f>
        <v/>
      </c>
      <c r="P401" s="53" t="str">
        <f>IF(ISNUMBER('Форма 1'!$AI401),ROUND('Форма 1'!$I401*VLOOKUP('Форма 1'!$G401,'Предельники 2022'!$B$4:$X$28,'Форма 1'!$AI$7,0),2),"")</f>
        <v/>
      </c>
      <c r="Q401" s="53" t="str">
        <f>IF(ISNUMBER('Форма 1'!$AJ401),ROUND('Форма 1'!$I401*VLOOKUP('Форма 1'!$G401,'Предельники 2022'!$B$4:$X$28,'Форма 1'!$AJ$7,0),2),"")</f>
        <v/>
      </c>
      <c r="R401" s="53" t="str">
        <f>IF(ISNUMBER('Форма 1'!AK401),ROUND('Форма 1'!$I401*VLOOKUP('Форма 1'!$G401,'Предельники 2022'!$B$4:$X$28,'Форма 1'!AK$7),2),"")</f>
        <v/>
      </c>
      <c r="S401" s="55" t="str">
        <f t="shared" si="42"/>
        <v/>
      </c>
      <c r="T401" s="55" t="str">
        <f>IF(ISNUMBER('Форма 1'!AL401),INDEX('Предельники 2022'!$C$4:$X$28,MATCH('Форма 1'!$H401,'Предельники 2022'!$B$4:$B$28,0),MATCH(T$5,'Предельники 2022'!$C$3:$X$3,0)),"")</f>
        <v/>
      </c>
      <c r="U401" s="55" t="str">
        <f>IF(ISNUMBER('Форма 1'!AM401),INDEX('Предельники 2022'!$C$4:$X$28,MATCH('Форма 1'!$H401,'Предельники 2022'!$B$4:$B$28,0),MATCH(U$5,'Предельники 2022'!$C$3:$X$3,0)),"")</f>
        <v/>
      </c>
      <c r="V401" s="55" t="str">
        <f>IF(ISNUMBER('Форма 1'!AN401),INDEX('Предельники 2022'!$C$4:$X$28,MATCH('Форма 1'!$H401,'Предельники 2022'!$B$4:$B$28,0),MATCH(V$5,'Предельники 2022'!$C$3:$X$3,0)),"")</f>
        <v/>
      </c>
      <c r="W401" s="55" t="str">
        <f>IF(ISNUMBER('Форма 1'!AO401),INDEX('Предельники 2022'!$C$4:$X$28,MATCH('Форма 1'!$H401,'Предельники 2022'!$B$4:$B$28,0),MATCH(W$5,'Предельники 2022'!$C$3:$X$3,0)),"")</f>
        <v/>
      </c>
      <c r="X401" s="53" t="str">
        <f>IF(ISNUMBER('Форма 1'!AP401),ROUND('Форма 1'!$I401*VLOOKUP('Форма 1'!$G401,'Предельники 2022'!$B$4:$X$28,'Форма 1'!AP$7),2),"")</f>
        <v/>
      </c>
      <c r="Y401" s="53" t="str">
        <f>IF(ISNUMBER('Форма 1'!AQ401),ROUND('Форма 1'!$I401*VLOOKUP('Форма 1'!$G401,'Предельники 2022'!$B$4:$X$28,'Форма 1'!AQ$7),2),"")</f>
        <v/>
      </c>
      <c r="Z401" s="53" t="str">
        <f>IF(ISNUMBER('Форма 1'!AR401),ROUND('Форма 1'!$I401*VLOOKUP('Форма 1'!$G401,'Предельники 2022'!$B$4:$X$28,'Форма 1'!AR$7),2),"")</f>
        <v/>
      </c>
      <c r="AA401" s="55"/>
    </row>
    <row r="402" spans="1:27" x14ac:dyDescent="0.25">
      <c r="A402" s="52">
        <f t="shared" si="43"/>
        <v>145</v>
      </c>
      <c r="B402" s="94" t="str">
        <f>IF(ISBLANK('Форма 1'!B402),"",'Форма 1'!B402)</f>
        <v>город Пермь</v>
      </c>
      <c r="C402" s="161" t="str">
        <f>IF(ISBLANK('Форма 1'!C402),"",'Форма 1'!C402)</f>
        <v>г. Пермь, ул. Тургенева, д. 31</v>
      </c>
      <c r="D402" s="51">
        <f>IF(ISBLANK(C402),"Введите адрес",IF(C402='Форма 1'!C402,SUM(E402:K402,M402:S402,X402:AA402),"Ошибка в адресе!"))</f>
        <v>15386544.640000001</v>
      </c>
      <c r="E402" s="53" t="str">
        <f>IF(ISNUMBER('Форма 1'!X402),ROUND('Форма 1'!$I402*VLOOKUP('Форма 1'!$G402,'Предельники 2022'!$B$4:$X$28,'Форма 1'!X$7),2),"")</f>
        <v/>
      </c>
      <c r="F402" s="53">
        <f>IF(ISNUMBER('Форма 1'!Y402),ROUND('Форма 1'!$I402*VLOOKUP('Форма 1'!$G402,'Предельники 2022'!$B$4:$X$28,'Форма 1'!Y$7),2),"")</f>
        <v>8533600.2599999998</v>
      </c>
      <c r="G402" s="53" t="str">
        <f>IF(ISNUMBER('Форма 1'!Z402),ROUND('Форма 1'!$I402*VLOOKUP('Форма 1'!$G402,'Предельники 2022'!$B$4:$X$28,'Форма 1'!Z$7),2),"")</f>
        <v/>
      </c>
      <c r="H402" s="53">
        <f>IF(ISNUMBER('Форма 1'!AA402),ROUND('Форма 1'!$I402*VLOOKUP('Форма 1'!$G402,'Предельники 2022'!$B$4:$X$28,'Форма 1'!AA$7),2),"")</f>
        <v>1115223.04</v>
      </c>
      <c r="I402" s="53">
        <f>IF(ISNUMBER('Форма 1'!AB402),ROUND('Форма 1'!$I402*VLOOKUP('Форма 1'!$G402,'Предельники 2022'!$B$4:$X$28,'Форма 1'!AB$7),2),"")</f>
        <v>2938137.6</v>
      </c>
      <c r="J402" s="53" t="str">
        <f>IF(ISNUMBER('Форма 1'!AC402),ROUND('Форма 1'!$I402*VLOOKUP('Форма 1'!$G402,'Предельники 2022'!$B$4:$X$28,'Форма 1'!AC$7),2),"")</f>
        <v/>
      </c>
      <c r="K402" s="53" t="str">
        <f>IF(ISNUMBER('Форма 1'!AD402),ROUND('Форма 1'!$I402*VLOOKUP('Форма 1'!$G402,'Предельники 2022'!$B$4:$X$28,'Форма 1'!AD$7),2),"")</f>
        <v/>
      </c>
      <c r="L402" s="54" t="str">
        <f>IF(ISBLANK('Форма 1'!AE402),"",'Форма 1'!AE402)</f>
        <v/>
      </c>
      <c r="M402" s="55" t="str">
        <f>IF(ISBLANK('Форма 1'!AF402),"",'Форма 1'!AF402)</f>
        <v/>
      </c>
      <c r="N402" s="53" t="str">
        <f>IF(ISNUMBER('Форма 1'!AG402),ROUND('Форма 1'!$I402*VLOOKUP('Форма 1'!$G402,'Предельники 2022'!$B$4:$X$28,'Форма 1'!AG$7),2),"")</f>
        <v/>
      </c>
      <c r="O402" s="53" t="str">
        <f>IF(ISNUMBER('Форма 1'!$AH402),ROUND('Форма 1'!$I402*VLOOKUP('Форма 1'!$G402,'Предельники 2022'!$B$4:$X$28,'Форма 1'!$AH$7,0),2),"")</f>
        <v/>
      </c>
      <c r="P402" s="53" t="str">
        <f>IF(ISNUMBER('Форма 1'!$AI402),ROUND('Форма 1'!$I402*VLOOKUP('Форма 1'!$G402,'Предельники 2022'!$B$4:$X$28,'Форма 1'!$AI$7,0),2),"")</f>
        <v/>
      </c>
      <c r="Q402" s="53" t="str">
        <f>IF(ISNUMBER('Форма 1'!$AJ402),ROUND('Форма 1'!$I402*VLOOKUP('Форма 1'!$G402,'Предельники 2022'!$B$4:$X$28,'Форма 1'!$AJ$7,0),2),"")</f>
        <v/>
      </c>
      <c r="R402" s="53">
        <f>IF(ISNUMBER('Форма 1'!AK402),ROUND('Форма 1'!$I402*VLOOKUP('Форма 1'!$G402,'Предельники 2022'!$B$4:$X$28,'Форма 1'!AK$7),2),"")</f>
        <v>2799583.74</v>
      </c>
      <c r="S402" s="55" t="str">
        <f t="shared" si="42"/>
        <v/>
      </c>
      <c r="T402" s="55" t="str">
        <f>IF(ISNUMBER('Форма 1'!AL402),INDEX('Предельники 2022'!$C$4:$X$28,MATCH('Форма 1'!$H402,'Предельники 2022'!$B$4:$B$28,0),MATCH(T$5,'Предельники 2022'!$C$3:$X$3,0)),"")</f>
        <v/>
      </c>
      <c r="U402" s="55" t="str">
        <f>IF(ISNUMBER('Форма 1'!AM402),INDEX('Предельники 2022'!$C$4:$X$28,MATCH('Форма 1'!$H402,'Предельники 2022'!$B$4:$B$28,0),MATCH(U$5,'Предельники 2022'!$C$3:$X$3,0)),"")</f>
        <v/>
      </c>
      <c r="V402" s="55" t="str">
        <f>IF(ISNUMBER('Форма 1'!AN402),INDEX('Предельники 2022'!$C$4:$X$28,MATCH('Форма 1'!$H402,'Предельники 2022'!$B$4:$B$28,0),MATCH(V$5,'Предельники 2022'!$C$3:$X$3,0)),"")</f>
        <v/>
      </c>
      <c r="W402" s="55" t="str">
        <f>IF(ISNUMBER('Форма 1'!AO402),INDEX('Предельники 2022'!$C$4:$X$28,MATCH('Форма 1'!$H402,'Предельники 2022'!$B$4:$B$28,0),MATCH(W$5,'Предельники 2022'!$C$3:$X$3,0)),"")</f>
        <v/>
      </c>
      <c r="X402" s="53" t="str">
        <f>IF(ISNUMBER('Форма 1'!AP402),ROUND('Форма 1'!$I402*VLOOKUP('Форма 1'!$G402,'Предельники 2022'!$B$4:$X$28,'Форма 1'!AP$7),2),"")</f>
        <v/>
      </c>
      <c r="Y402" s="53" t="str">
        <f>IF(ISNUMBER('Форма 1'!AQ402),ROUND('Форма 1'!$I402*VLOOKUP('Форма 1'!$G402,'Предельники 2022'!$B$4:$X$28,'Форма 1'!AQ$7),2),"")</f>
        <v/>
      </c>
      <c r="Z402" s="53" t="str">
        <f>IF(ISNUMBER('Форма 1'!AR402),ROUND('Форма 1'!$I402*VLOOKUP('Форма 1'!$G402,'Предельники 2022'!$B$4:$X$28,'Форма 1'!AR$7),2),"")</f>
        <v/>
      </c>
      <c r="AA402" s="55"/>
    </row>
    <row r="403" spans="1:27" x14ac:dyDescent="0.25">
      <c r="A403" s="52">
        <f t="shared" si="43"/>
        <v>146</v>
      </c>
      <c r="B403" s="94" t="str">
        <f>IF(ISBLANK('Форма 1'!B403),"",'Форма 1'!B403)</f>
        <v>город Пермь</v>
      </c>
      <c r="C403" s="161" t="str">
        <f>IF(ISBLANK('Форма 1'!C403),"",'Форма 1'!C403)</f>
        <v>г. Пермь, ул. Уинская, д. 6</v>
      </c>
      <c r="D403" s="51">
        <f>IF(ISBLANK(C403),"Введите адрес",IF(C403='Форма 1'!C403,SUM(E403:K403,M403:S403,X403:AA403),"Ошибка в адресе!"))</f>
        <v>39995144.600000001</v>
      </c>
      <c r="E403" s="53" t="str">
        <f>IF(ISNUMBER('Форма 1'!X403),ROUND('Форма 1'!$I403*VLOOKUP('Форма 1'!$G403,'Предельники 2022'!$B$4:$X$28,'Форма 1'!X$7),2),"")</f>
        <v/>
      </c>
      <c r="F403" s="53" t="str">
        <f>IF(ISNUMBER('Форма 1'!Y403),ROUND('Форма 1'!$I403*VLOOKUP('Форма 1'!$G403,'Предельники 2022'!$B$4:$X$28,'Форма 1'!Y$7),2),"")</f>
        <v/>
      </c>
      <c r="G403" s="53" t="str">
        <f>IF(ISNUMBER('Форма 1'!Z403),ROUND('Форма 1'!$I403*VLOOKUP('Форма 1'!$G403,'Предельники 2022'!$B$4:$X$28,'Форма 1'!Z$7),2),"")</f>
        <v/>
      </c>
      <c r="H403" s="53" t="str">
        <f>IF(ISNUMBER('Форма 1'!AA403),ROUND('Форма 1'!$I403*VLOOKUP('Форма 1'!$G403,'Предельники 2022'!$B$4:$X$28,'Форма 1'!AA$7),2),"")</f>
        <v/>
      </c>
      <c r="I403" s="53" t="str">
        <f>IF(ISNUMBER('Форма 1'!AB403),ROUND('Форма 1'!$I403*VLOOKUP('Форма 1'!$G403,'Предельники 2022'!$B$4:$X$28,'Форма 1'!AB$7),2),"")</f>
        <v/>
      </c>
      <c r="J403" s="53" t="str">
        <f>IF(ISNUMBER('Форма 1'!AC403),ROUND('Форма 1'!$I403*VLOOKUP('Форма 1'!$G403,'Предельники 2022'!$B$4:$X$28,'Форма 1'!AC$7),2),"")</f>
        <v/>
      </c>
      <c r="K403" s="53" t="str">
        <f>IF(ISNUMBER('Форма 1'!AD403),ROUND('Форма 1'!$I403*VLOOKUP('Форма 1'!$G403,'Предельники 2022'!$B$4:$X$28,'Форма 1'!AD$7),2),"")</f>
        <v/>
      </c>
      <c r="L403" s="54">
        <f>IF(ISBLANK('Форма 1'!AE403),"",'Форма 1'!AE403)</f>
        <v>10</v>
      </c>
      <c r="M403" s="55">
        <f>IF(ISBLANK('Форма 1'!AF403),"",'Форма 1'!AF403)</f>
        <v>39995144.600000001</v>
      </c>
      <c r="N403" s="53" t="str">
        <f>IF(ISNUMBER('Форма 1'!AG403),ROUND('Форма 1'!$I403*VLOOKUP('Форма 1'!$G403,'Предельники 2022'!$B$4:$X$28,'Форма 1'!AG$7),2),"")</f>
        <v/>
      </c>
      <c r="O403" s="53" t="str">
        <f>IF(ISNUMBER('Форма 1'!$AH403),ROUND('Форма 1'!$I403*VLOOKUP('Форма 1'!$G403,'Предельники 2022'!$B$4:$X$28,'Форма 1'!$AH$7,0),2),"")</f>
        <v/>
      </c>
      <c r="P403" s="53" t="str">
        <f>IF(ISNUMBER('Форма 1'!$AI403),ROUND('Форма 1'!$I403*VLOOKUP('Форма 1'!$G403,'Предельники 2022'!$B$4:$X$28,'Форма 1'!$AI$7,0),2),"")</f>
        <v/>
      </c>
      <c r="Q403" s="53" t="str">
        <f>IF(ISNUMBER('Форма 1'!$AJ403),ROUND('Форма 1'!$I403*VLOOKUP('Форма 1'!$G403,'Предельники 2022'!$B$4:$X$28,'Форма 1'!$AJ$7,0),2),"")</f>
        <v/>
      </c>
      <c r="R403" s="53" t="str">
        <f>IF(ISNUMBER('Форма 1'!AK403),ROUND('Форма 1'!$I403*VLOOKUP('Форма 1'!$G403,'Предельники 2022'!$B$4:$X$28,'Форма 1'!AK$7),2),"")</f>
        <v/>
      </c>
      <c r="S403" s="55" t="str">
        <f t="shared" si="42"/>
        <v/>
      </c>
      <c r="T403" s="55" t="str">
        <f>IF(ISNUMBER('Форма 1'!AL403),INDEX('Предельники 2022'!$C$4:$X$28,MATCH('Форма 1'!$H403,'Предельники 2022'!$B$4:$B$28,0),MATCH(T$5,'Предельники 2022'!$C$3:$X$3,0)),"")</f>
        <v/>
      </c>
      <c r="U403" s="55" t="str">
        <f>IF(ISNUMBER('Форма 1'!AM403),INDEX('Предельники 2022'!$C$4:$X$28,MATCH('Форма 1'!$H403,'Предельники 2022'!$B$4:$B$28,0),MATCH(U$5,'Предельники 2022'!$C$3:$X$3,0)),"")</f>
        <v/>
      </c>
      <c r="V403" s="55" t="str">
        <f>IF(ISNUMBER('Форма 1'!AN403),INDEX('Предельники 2022'!$C$4:$X$28,MATCH('Форма 1'!$H403,'Предельники 2022'!$B$4:$B$28,0),MATCH(V$5,'Предельники 2022'!$C$3:$X$3,0)),"")</f>
        <v/>
      </c>
      <c r="W403" s="55" t="str">
        <f>IF(ISNUMBER('Форма 1'!AO403),INDEX('Предельники 2022'!$C$4:$X$28,MATCH('Форма 1'!$H403,'Предельники 2022'!$B$4:$B$28,0),MATCH(W$5,'Предельники 2022'!$C$3:$X$3,0)),"")</f>
        <v/>
      </c>
      <c r="X403" s="53" t="str">
        <f>IF(ISNUMBER('Форма 1'!AP403),ROUND('Форма 1'!$I403*VLOOKUP('Форма 1'!$G403,'Предельники 2022'!$B$4:$X$28,'Форма 1'!AP$7),2),"")</f>
        <v/>
      </c>
      <c r="Y403" s="53" t="str">
        <f>IF(ISNUMBER('Форма 1'!AQ403),ROUND('Форма 1'!$I403*VLOOKUP('Форма 1'!$G403,'Предельники 2022'!$B$4:$X$28,'Форма 1'!AQ$7),2),"")</f>
        <v/>
      </c>
      <c r="Z403" s="53" t="str">
        <f>IF(ISNUMBER('Форма 1'!AR403),ROUND('Форма 1'!$I403*VLOOKUP('Форма 1'!$G403,'Предельники 2022'!$B$4:$X$28,'Форма 1'!AR$7),2),"")</f>
        <v/>
      </c>
      <c r="AA403" s="55"/>
    </row>
    <row r="404" spans="1:27" x14ac:dyDescent="0.25">
      <c r="A404" s="52">
        <f t="shared" si="43"/>
        <v>147</v>
      </c>
      <c r="B404" s="94" t="str">
        <f>IF(ISBLANK('Форма 1'!B404),"",'Форма 1'!B404)</f>
        <v>город Пермь</v>
      </c>
      <c r="C404" s="161" t="str">
        <f>IF(ISBLANK('Форма 1'!C404),"",'Форма 1'!C404)</f>
        <v>г. Пермь, ул. Уссурийская, д. 17</v>
      </c>
      <c r="D404" s="51">
        <f>IF(ISBLANK(C404),"Введите адрес",IF(C404='Форма 1'!C404,SUM(E404:K404,M404:S404,X404:AA404),"Ошибка в адресе!"))</f>
        <v>5557017.8399999999</v>
      </c>
      <c r="E404" s="53" t="str">
        <f>IF(ISNUMBER('Форма 1'!X404),ROUND('Форма 1'!$I404*VLOOKUP('Форма 1'!$G404,'Предельники 2022'!$B$4:$X$28,'Форма 1'!X$7),2),"")</f>
        <v/>
      </c>
      <c r="F404" s="53" t="str">
        <f>IF(ISNUMBER('Форма 1'!Y404),ROUND('Форма 1'!$I404*VLOOKUP('Форма 1'!$G404,'Предельники 2022'!$B$4:$X$28,'Форма 1'!Y$7),2),"")</f>
        <v/>
      </c>
      <c r="G404" s="53" t="str">
        <f>IF(ISNUMBER('Форма 1'!Z404),ROUND('Форма 1'!$I404*VLOOKUP('Форма 1'!$G404,'Предельники 2022'!$B$4:$X$28,'Форма 1'!Z$7),2),"")</f>
        <v/>
      </c>
      <c r="H404" s="53" t="str">
        <f>IF(ISNUMBER('Форма 1'!AA404),ROUND('Форма 1'!$I404*VLOOKUP('Форма 1'!$G404,'Предельники 2022'!$B$4:$X$28,'Форма 1'!AA$7),2),"")</f>
        <v/>
      </c>
      <c r="I404" s="53" t="str">
        <f>IF(ISNUMBER('Форма 1'!AB404),ROUND('Форма 1'!$I404*VLOOKUP('Форма 1'!$G404,'Предельники 2022'!$B$4:$X$28,'Форма 1'!AB$7),2),"")</f>
        <v/>
      </c>
      <c r="J404" s="53" t="str">
        <f>IF(ISNUMBER('Форма 1'!AC404),ROUND('Форма 1'!$I404*VLOOKUP('Форма 1'!$G404,'Предельники 2022'!$B$4:$X$28,'Форма 1'!AC$7),2),"")</f>
        <v/>
      </c>
      <c r="K404" s="53" t="str">
        <f>IF(ISNUMBER('Форма 1'!AD404),ROUND('Форма 1'!$I404*VLOOKUP('Форма 1'!$G404,'Предельники 2022'!$B$4:$X$28,'Форма 1'!AD$7),2),"")</f>
        <v/>
      </c>
      <c r="L404" s="54">
        <f>IF(ISBLANK('Форма 1'!AE404),"",'Форма 1'!AE404)</f>
        <v>2</v>
      </c>
      <c r="M404" s="55">
        <f>IF(ISBLANK('Форма 1'!AF404),"",'Форма 1'!AF404)</f>
        <v>5557017.8399999999</v>
      </c>
      <c r="N404" s="53" t="str">
        <f>IF(ISNUMBER('Форма 1'!AG404),ROUND('Форма 1'!$I404*VLOOKUP('Форма 1'!$G404,'Предельники 2022'!$B$4:$X$28,'Форма 1'!AG$7),2),"")</f>
        <v/>
      </c>
      <c r="O404" s="53" t="str">
        <f>IF(ISNUMBER('Форма 1'!$AH404),ROUND('Форма 1'!$I404*VLOOKUP('Форма 1'!$G404,'Предельники 2022'!$B$4:$X$28,'Форма 1'!$AH$7,0),2),"")</f>
        <v/>
      </c>
      <c r="P404" s="53" t="str">
        <f>IF(ISNUMBER('Форма 1'!$AI404),ROUND('Форма 1'!$I404*VLOOKUP('Форма 1'!$G404,'Предельники 2022'!$B$4:$X$28,'Форма 1'!$AI$7,0),2),"")</f>
        <v/>
      </c>
      <c r="Q404" s="53" t="str">
        <f>IF(ISNUMBER('Форма 1'!$AJ404),ROUND('Форма 1'!$I404*VLOOKUP('Форма 1'!$G404,'Предельники 2022'!$B$4:$X$28,'Форма 1'!$AJ$7,0),2),"")</f>
        <v/>
      </c>
      <c r="R404" s="53" t="str">
        <f>IF(ISNUMBER('Форма 1'!AK404),ROUND('Форма 1'!$I404*VLOOKUP('Форма 1'!$G404,'Предельники 2022'!$B$4:$X$28,'Форма 1'!AK$7),2),"")</f>
        <v/>
      </c>
      <c r="S404" s="55" t="str">
        <f t="shared" si="42"/>
        <v/>
      </c>
      <c r="T404" s="55" t="str">
        <f>IF(ISNUMBER('Форма 1'!AL404),INDEX('Предельники 2022'!$C$4:$X$28,MATCH('Форма 1'!$H404,'Предельники 2022'!$B$4:$B$28,0),MATCH(T$5,'Предельники 2022'!$C$3:$X$3,0)),"")</f>
        <v/>
      </c>
      <c r="U404" s="55" t="str">
        <f>IF(ISNUMBER('Форма 1'!AM404),INDEX('Предельники 2022'!$C$4:$X$28,MATCH('Форма 1'!$H404,'Предельники 2022'!$B$4:$B$28,0),MATCH(U$5,'Предельники 2022'!$C$3:$X$3,0)),"")</f>
        <v/>
      </c>
      <c r="V404" s="55" t="str">
        <f>IF(ISNUMBER('Форма 1'!AN404),INDEX('Предельники 2022'!$C$4:$X$28,MATCH('Форма 1'!$H404,'Предельники 2022'!$B$4:$B$28,0),MATCH(V$5,'Предельники 2022'!$C$3:$X$3,0)),"")</f>
        <v/>
      </c>
      <c r="W404" s="55" t="str">
        <f>IF(ISNUMBER('Форма 1'!AO404),INDEX('Предельники 2022'!$C$4:$X$28,MATCH('Форма 1'!$H404,'Предельники 2022'!$B$4:$B$28,0),MATCH(W$5,'Предельники 2022'!$C$3:$X$3,0)),"")</f>
        <v/>
      </c>
      <c r="X404" s="53" t="str">
        <f>IF(ISNUMBER('Форма 1'!AP404),ROUND('Форма 1'!$I404*VLOOKUP('Форма 1'!$G404,'Предельники 2022'!$B$4:$X$28,'Форма 1'!AP$7),2),"")</f>
        <v/>
      </c>
      <c r="Y404" s="53" t="str">
        <f>IF(ISNUMBER('Форма 1'!AQ404),ROUND('Форма 1'!$I404*VLOOKUP('Форма 1'!$G404,'Предельники 2022'!$B$4:$X$28,'Форма 1'!AQ$7),2),"")</f>
        <v/>
      </c>
      <c r="Z404" s="53" t="str">
        <f>IF(ISNUMBER('Форма 1'!AR404),ROUND('Форма 1'!$I404*VLOOKUP('Форма 1'!$G404,'Предельники 2022'!$B$4:$X$28,'Форма 1'!AR$7),2),"")</f>
        <v/>
      </c>
      <c r="AA404" s="55"/>
    </row>
    <row r="405" spans="1:27" x14ac:dyDescent="0.25">
      <c r="A405" s="52">
        <f t="shared" si="43"/>
        <v>148</v>
      </c>
      <c r="B405" s="94" t="str">
        <f>IF(ISBLANK('Форма 1'!B405),"",'Форма 1'!B405)</f>
        <v>город Пермь</v>
      </c>
      <c r="C405" s="161" t="str">
        <f>IF(ISBLANK('Форма 1'!C405),"",'Форма 1'!C405)</f>
        <v>г. Пермь, ул. Фадеева, д. 10</v>
      </c>
      <c r="D405" s="51">
        <f>IF(ISBLANK(C405),"Введите адрес",IF(C405='Форма 1'!C405,SUM(E405:K405,M405:S405,X405:AA405),"Ошибка в адресе!"))</f>
        <v>8996528.5199999996</v>
      </c>
      <c r="E405" s="53" t="str">
        <f>IF(ISNUMBER('Форма 1'!X405),ROUND('Форма 1'!$I405*VLOOKUP('Форма 1'!$G405,'Предельники 2022'!$B$4:$X$28,'Форма 1'!X$7),2),"")</f>
        <v/>
      </c>
      <c r="F405" s="53">
        <f>IF(ISNUMBER('Форма 1'!Y405),ROUND('Форма 1'!$I405*VLOOKUP('Форма 1'!$G405,'Предельники 2022'!$B$4:$X$28,'Форма 1'!Y$7),2),"")</f>
        <v>8996528.5199999996</v>
      </c>
      <c r="G405" s="53" t="str">
        <f>IF(ISNUMBER('Форма 1'!Z405),ROUND('Форма 1'!$I405*VLOOKUP('Форма 1'!$G405,'Предельники 2022'!$B$4:$X$28,'Форма 1'!Z$7),2),"")</f>
        <v/>
      </c>
      <c r="H405" s="53" t="str">
        <f>IF(ISNUMBER('Форма 1'!AA405),ROUND('Форма 1'!$I405*VLOOKUP('Форма 1'!$G405,'Предельники 2022'!$B$4:$X$28,'Форма 1'!AA$7),2),"")</f>
        <v/>
      </c>
      <c r="I405" s="53" t="str">
        <f>IF(ISNUMBER('Форма 1'!AB405),ROUND('Форма 1'!$I405*VLOOKUP('Форма 1'!$G405,'Предельники 2022'!$B$4:$X$28,'Форма 1'!AB$7),2),"")</f>
        <v/>
      </c>
      <c r="J405" s="53" t="str">
        <f>IF(ISNUMBER('Форма 1'!AC405),ROUND('Форма 1'!$I405*VLOOKUP('Форма 1'!$G405,'Предельники 2022'!$B$4:$X$28,'Форма 1'!AC$7),2),"")</f>
        <v/>
      </c>
      <c r="K405" s="53" t="str">
        <f>IF(ISNUMBER('Форма 1'!AD405),ROUND('Форма 1'!$I405*VLOOKUP('Форма 1'!$G405,'Предельники 2022'!$B$4:$X$28,'Форма 1'!AD$7),2),"")</f>
        <v/>
      </c>
      <c r="L405" s="54" t="str">
        <f>IF(ISBLANK('Форма 1'!AE405),"",'Форма 1'!AE405)</f>
        <v/>
      </c>
      <c r="M405" s="55" t="str">
        <f>IF(ISBLANK('Форма 1'!AF405),"",'Форма 1'!AF405)</f>
        <v/>
      </c>
      <c r="N405" s="53" t="str">
        <f>IF(ISNUMBER('Форма 1'!AG405),ROUND('Форма 1'!$I405*VLOOKUP('Форма 1'!$G405,'Предельники 2022'!$B$4:$X$28,'Форма 1'!AG$7),2),"")</f>
        <v/>
      </c>
      <c r="O405" s="53" t="str">
        <f>IF(ISNUMBER('Форма 1'!$AH405),ROUND('Форма 1'!$I405*VLOOKUP('Форма 1'!$G405,'Предельники 2022'!$B$4:$X$28,'Форма 1'!$AH$7,0),2),"")</f>
        <v/>
      </c>
      <c r="P405" s="53" t="str">
        <f>IF(ISNUMBER('Форма 1'!$AI405),ROUND('Форма 1'!$I405*VLOOKUP('Форма 1'!$G405,'Предельники 2022'!$B$4:$X$28,'Форма 1'!$AI$7,0),2),"")</f>
        <v/>
      </c>
      <c r="Q405" s="53" t="str">
        <f>IF(ISNUMBER('Форма 1'!$AJ405),ROUND('Форма 1'!$I405*VLOOKUP('Форма 1'!$G405,'Предельники 2022'!$B$4:$X$28,'Форма 1'!$AJ$7,0),2),"")</f>
        <v/>
      </c>
      <c r="R405" s="53" t="str">
        <f>IF(ISNUMBER('Форма 1'!AK405),ROUND('Форма 1'!$I405*VLOOKUP('Форма 1'!$G405,'Предельники 2022'!$B$4:$X$28,'Форма 1'!AK$7),2),"")</f>
        <v/>
      </c>
      <c r="S405" s="55" t="str">
        <f t="shared" si="42"/>
        <v/>
      </c>
      <c r="T405" s="55" t="str">
        <f>IF(ISNUMBER('Форма 1'!AL405),INDEX('Предельники 2022'!$C$4:$X$28,MATCH('Форма 1'!$H405,'Предельники 2022'!$B$4:$B$28,0),MATCH(T$5,'Предельники 2022'!$C$3:$X$3,0)),"")</f>
        <v/>
      </c>
      <c r="U405" s="55" t="str">
        <f>IF(ISNUMBER('Форма 1'!AM405),INDEX('Предельники 2022'!$C$4:$X$28,MATCH('Форма 1'!$H405,'Предельники 2022'!$B$4:$B$28,0),MATCH(U$5,'Предельники 2022'!$C$3:$X$3,0)),"")</f>
        <v/>
      </c>
      <c r="V405" s="55" t="str">
        <f>IF(ISNUMBER('Форма 1'!AN405),INDEX('Предельники 2022'!$C$4:$X$28,MATCH('Форма 1'!$H405,'Предельники 2022'!$B$4:$B$28,0),MATCH(V$5,'Предельники 2022'!$C$3:$X$3,0)),"")</f>
        <v/>
      </c>
      <c r="W405" s="55" t="str">
        <f>IF(ISNUMBER('Форма 1'!AO405),INDEX('Предельники 2022'!$C$4:$X$28,MATCH('Форма 1'!$H405,'Предельники 2022'!$B$4:$B$28,0),MATCH(W$5,'Предельники 2022'!$C$3:$X$3,0)),"")</f>
        <v/>
      </c>
      <c r="X405" s="53" t="str">
        <f>IF(ISNUMBER('Форма 1'!AP405),ROUND('Форма 1'!$I405*VLOOKUP('Форма 1'!$G405,'Предельники 2022'!$B$4:$X$28,'Форма 1'!AP$7),2),"")</f>
        <v/>
      </c>
      <c r="Y405" s="53" t="str">
        <f>IF(ISNUMBER('Форма 1'!AQ405),ROUND('Форма 1'!$I405*VLOOKUP('Форма 1'!$G405,'Предельники 2022'!$B$4:$X$28,'Форма 1'!AQ$7),2),"")</f>
        <v/>
      </c>
      <c r="Z405" s="53" t="str">
        <f>IF(ISNUMBER('Форма 1'!AR405),ROUND('Форма 1'!$I405*VLOOKUP('Форма 1'!$G405,'Предельники 2022'!$B$4:$X$28,'Форма 1'!AR$7),2),"")</f>
        <v/>
      </c>
      <c r="AA405" s="55"/>
    </row>
    <row r="406" spans="1:27" x14ac:dyDescent="0.25">
      <c r="A406" s="52">
        <f t="shared" si="43"/>
        <v>149</v>
      </c>
      <c r="B406" s="94" t="str">
        <f>IF(ISBLANK('Форма 1'!B406),"",'Форма 1'!B406)</f>
        <v>город Пермь</v>
      </c>
      <c r="C406" s="161" t="str">
        <f>IF(ISBLANK('Форма 1'!C406),"",'Форма 1'!C406)</f>
        <v>г. Пермь, ул. Химградская, д. 5</v>
      </c>
      <c r="D406" s="51">
        <f>IF(ISBLANK(C406),"Введите адрес",IF(C406='Форма 1'!C406,SUM(E406:K406,M406:S406,X406:AA406),"Ошибка в адресе!"))</f>
        <v>1638615.22</v>
      </c>
      <c r="E406" s="53">
        <f>IF(ISNUMBER('Форма 1'!X406),ROUND('Форма 1'!$I406*VLOOKUP('Форма 1'!$G406,'Предельники 2022'!$B$4:$X$28,'Форма 1'!X$7),2),"")</f>
        <v>688108.51</v>
      </c>
      <c r="F406" s="53" t="str">
        <f>IF(ISNUMBER('Форма 1'!Y406),ROUND('Форма 1'!$I406*VLOOKUP('Форма 1'!$G406,'Предельники 2022'!$B$4:$X$28,'Форма 1'!Y$7),2),"")</f>
        <v/>
      </c>
      <c r="G406" s="53" t="str">
        <f>IF(ISNUMBER('Форма 1'!Z406),ROUND('Форма 1'!$I406*VLOOKUP('Форма 1'!$G406,'Предельники 2022'!$B$4:$X$28,'Форма 1'!Z$7),2),"")</f>
        <v/>
      </c>
      <c r="H406" s="53">
        <f>IF(ISNUMBER('Форма 1'!AA406),ROUND('Форма 1'!$I406*VLOOKUP('Форма 1'!$G406,'Предельники 2022'!$B$4:$X$28,'Форма 1'!AA$7),2),"")</f>
        <v>351212.18</v>
      </c>
      <c r="I406" s="53" t="str">
        <f>IF(ISNUMBER('Форма 1'!AB406),ROUND('Форма 1'!$I406*VLOOKUP('Форма 1'!$G406,'Предельники 2022'!$B$4:$X$28,'Форма 1'!AB$7),2),"")</f>
        <v/>
      </c>
      <c r="J406" s="53">
        <f>IF(ISNUMBER('Форма 1'!AC406),ROUND('Форма 1'!$I406*VLOOKUP('Форма 1'!$G406,'Предельники 2022'!$B$4:$X$28,'Форма 1'!AC$7),2),"")</f>
        <v>599294.53</v>
      </c>
      <c r="K406" s="53" t="str">
        <f>IF(ISNUMBER('Форма 1'!AD406),ROUND('Форма 1'!$I406*VLOOKUP('Форма 1'!$G406,'Предельники 2022'!$B$4:$X$28,'Форма 1'!AD$7),2),"")</f>
        <v/>
      </c>
      <c r="L406" s="54" t="str">
        <f>IF(ISBLANK('Форма 1'!AE406),"",'Форма 1'!AE406)</f>
        <v/>
      </c>
      <c r="M406" s="55" t="str">
        <f>IF(ISBLANK('Форма 1'!AF406),"",'Форма 1'!AF406)</f>
        <v/>
      </c>
      <c r="N406" s="53" t="str">
        <f>IF(ISNUMBER('Форма 1'!AG406),ROUND('Форма 1'!$I406*VLOOKUP('Форма 1'!$G406,'Предельники 2022'!$B$4:$X$28,'Форма 1'!AG$7),2),"")</f>
        <v/>
      </c>
      <c r="O406" s="53" t="str">
        <f>IF(ISNUMBER('Форма 1'!$AH406),ROUND('Форма 1'!$I406*VLOOKUP('Форма 1'!$G406,'Предельники 2022'!$B$4:$X$28,'Форма 1'!$AH$7,0),2),"")</f>
        <v/>
      </c>
      <c r="P406" s="53" t="str">
        <f>IF(ISNUMBER('Форма 1'!$AI406),ROUND('Форма 1'!$I406*VLOOKUP('Форма 1'!$G406,'Предельники 2022'!$B$4:$X$28,'Форма 1'!$AI$7,0),2),"")</f>
        <v/>
      </c>
      <c r="Q406" s="53" t="str">
        <f>IF(ISNUMBER('Форма 1'!$AJ406),ROUND('Форма 1'!$I406*VLOOKUP('Форма 1'!$G406,'Предельники 2022'!$B$4:$X$28,'Форма 1'!$AJ$7,0),2),"")</f>
        <v/>
      </c>
      <c r="R406" s="53" t="str">
        <f>IF(ISNUMBER('Форма 1'!AK406),ROUND('Форма 1'!$I406*VLOOKUP('Форма 1'!$G406,'Предельники 2022'!$B$4:$X$28,'Форма 1'!AK$7),2),"")</f>
        <v/>
      </c>
      <c r="S406" s="55" t="str">
        <f t="shared" si="42"/>
        <v/>
      </c>
      <c r="T406" s="55" t="str">
        <f>IF(ISNUMBER('Форма 1'!AL406),INDEX('Предельники 2022'!$C$4:$X$28,MATCH('Форма 1'!$H406,'Предельники 2022'!$B$4:$B$28,0),MATCH(T$5,'Предельники 2022'!$C$3:$X$3,0)),"")</f>
        <v/>
      </c>
      <c r="U406" s="55" t="str">
        <f>IF(ISNUMBER('Форма 1'!AM406),INDEX('Предельники 2022'!$C$4:$X$28,MATCH('Форма 1'!$H406,'Предельники 2022'!$B$4:$B$28,0),MATCH(U$5,'Предельники 2022'!$C$3:$X$3,0)),"")</f>
        <v/>
      </c>
      <c r="V406" s="55" t="str">
        <f>IF(ISNUMBER('Форма 1'!AN406),INDEX('Предельники 2022'!$C$4:$X$28,MATCH('Форма 1'!$H406,'Предельники 2022'!$B$4:$B$28,0),MATCH(V$5,'Предельники 2022'!$C$3:$X$3,0)),"")</f>
        <v/>
      </c>
      <c r="W406" s="55" t="str">
        <f>IF(ISNUMBER('Форма 1'!AO406),INDEX('Предельники 2022'!$C$4:$X$28,MATCH('Форма 1'!$H406,'Предельники 2022'!$B$4:$B$28,0),MATCH(W$5,'Предельники 2022'!$C$3:$X$3,0)),"")</f>
        <v/>
      </c>
      <c r="X406" s="53" t="str">
        <f>IF(ISNUMBER('Форма 1'!AP406),ROUND('Форма 1'!$I406*VLOOKUP('Форма 1'!$G406,'Предельники 2022'!$B$4:$X$28,'Форма 1'!AP$7),2),"")</f>
        <v/>
      </c>
      <c r="Y406" s="53" t="str">
        <f>IF(ISNUMBER('Форма 1'!AQ406),ROUND('Форма 1'!$I406*VLOOKUP('Форма 1'!$G406,'Предельники 2022'!$B$4:$X$28,'Форма 1'!AQ$7),2),"")</f>
        <v/>
      </c>
      <c r="Z406" s="53" t="str">
        <f>IF(ISNUMBER('Форма 1'!AR406),ROUND('Форма 1'!$I406*VLOOKUP('Форма 1'!$G406,'Предельники 2022'!$B$4:$X$28,'Форма 1'!AR$7),2),"")</f>
        <v/>
      </c>
      <c r="AA406" s="55"/>
    </row>
    <row r="407" spans="1:27" x14ac:dyDescent="0.25">
      <c r="A407" s="52">
        <f t="shared" si="43"/>
        <v>150</v>
      </c>
      <c r="B407" s="94" t="str">
        <f>IF(ISBLANK('Форма 1'!B407),"",'Форма 1'!B407)</f>
        <v>город Пермь</v>
      </c>
      <c r="C407" s="161" t="str">
        <f>IF(ISBLANK('Форма 1'!C407),"",'Форма 1'!C407)</f>
        <v>г. Пермь, ул. Чкалова, д. 2</v>
      </c>
      <c r="D407" s="51">
        <f>IF(ISBLANK(C407),"Введите адрес",IF(C407='Форма 1'!C407,SUM(E407:K407,M407:S407,X407:AA407),"Ошибка в адресе!"))</f>
        <v>2778508.92</v>
      </c>
      <c r="E407" s="53" t="str">
        <f>IF(ISNUMBER('Форма 1'!X407),ROUND('Форма 1'!$I407*VLOOKUP('Форма 1'!$G407,'Предельники 2022'!$B$4:$X$28,'Форма 1'!X$7),2),"")</f>
        <v/>
      </c>
      <c r="F407" s="53" t="str">
        <f>IF(ISNUMBER('Форма 1'!Y407),ROUND('Форма 1'!$I407*VLOOKUP('Форма 1'!$G407,'Предельники 2022'!$B$4:$X$28,'Форма 1'!Y$7),2),"")</f>
        <v/>
      </c>
      <c r="G407" s="53" t="str">
        <f>IF(ISNUMBER('Форма 1'!Z407),ROUND('Форма 1'!$I407*VLOOKUP('Форма 1'!$G407,'Предельники 2022'!$B$4:$X$28,'Форма 1'!Z$7),2),"")</f>
        <v/>
      </c>
      <c r="H407" s="53" t="str">
        <f>IF(ISNUMBER('Форма 1'!AA407),ROUND('Форма 1'!$I407*VLOOKUP('Форма 1'!$G407,'Предельники 2022'!$B$4:$X$28,'Форма 1'!AA$7),2),"")</f>
        <v/>
      </c>
      <c r="I407" s="53" t="str">
        <f>IF(ISNUMBER('Форма 1'!AB407),ROUND('Форма 1'!$I407*VLOOKUP('Форма 1'!$G407,'Предельники 2022'!$B$4:$X$28,'Форма 1'!AB$7),2),"")</f>
        <v/>
      </c>
      <c r="J407" s="53" t="str">
        <f>IF(ISNUMBER('Форма 1'!AC407),ROUND('Форма 1'!$I407*VLOOKUP('Форма 1'!$G407,'Предельники 2022'!$B$4:$X$28,'Форма 1'!AC$7),2),"")</f>
        <v/>
      </c>
      <c r="K407" s="53" t="str">
        <f>IF(ISNUMBER('Форма 1'!AD407),ROUND('Форма 1'!$I407*VLOOKUP('Форма 1'!$G407,'Предельники 2022'!$B$4:$X$28,'Форма 1'!AD$7),2),"")</f>
        <v/>
      </c>
      <c r="L407" s="54">
        <f>IF(ISBLANK('Форма 1'!AE407),"",'Форма 1'!AE407)</f>
        <v>1</v>
      </c>
      <c r="M407" s="55">
        <f>IF(ISBLANK('Форма 1'!AF407),"",'Форма 1'!AF407)</f>
        <v>2778508.92</v>
      </c>
      <c r="N407" s="53" t="str">
        <f>IF(ISNUMBER('Форма 1'!AG407),ROUND('Форма 1'!$I407*VLOOKUP('Форма 1'!$G407,'Предельники 2022'!$B$4:$X$28,'Форма 1'!AG$7),2),"")</f>
        <v/>
      </c>
      <c r="O407" s="53" t="str">
        <f>IF(ISNUMBER('Форма 1'!$AH407),ROUND('Форма 1'!$I407*VLOOKUP('Форма 1'!$G407,'Предельники 2022'!$B$4:$X$28,'Форма 1'!$AH$7,0),2),"")</f>
        <v/>
      </c>
      <c r="P407" s="53" t="str">
        <f>IF(ISNUMBER('Форма 1'!$AI407),ROUND('Форма 1'!$I407*VLOOKUP('Форма 1'!$G407,'Предельники 2022'!$B$4:$X$28,'Форма 1'!$AI$7,0),2),"")</f>
        <v/>
      </c>
      <c r="Q407" s="53" t="str">
        <f>IF(ISNUMBER('Форма 1'!$AJ407),ROUND('Форма 1'!$I407*VLOOKUP('Форма 1'!$G407,'Предельники 2022'!$B$4:$X$28,'Форма 1'!$AJ$7,0),2),"")</f>
        <v/>
      </c>
      <c r="R407" s="53" t="str">
        <f>IF(ISNUMBER('Форма 1'!AK407),ROUND('Форма 1'!$I407*VLOOKUP('Форма 1'!$G407,'Предельники 2022'!$B$4:$X$28,'Форма 1'!AK$7),2),"")</f>
        <v/>
      </c>
      <c r="S407" s="55" t="str">
        <f t="shared" si="42"/>
        <v/>
      </c>
      <c r="T407" s="55" t="str">
        <f>IF(ISNUMBER('Форма 1'!AL407),INDEX('Предельники 2022'!$C$4:$X$28,MATCH('Форма 1'!$H407,'Предельники 2022'!$B$4:$B$28,0),MATCH(T$5,'Предельники 2022'!$C$3:$X$3,0)),"")</f>
        <v/>
      </c>
      <c r="U407" s="55" t="str">
        <f>IF(ISNUMBER('Форма 1'!AM407),INDEX('Предельники 2022'!$C$4:$X$28,MATCH('Форма 1'!$H407,'Предельники 2022'!$B$4:$B$28,0),MATCH(U$5,'Предельники 2022'!$C$3:$X$3,0)),"")</f>
        <v/>
      </c>
      <c r="V407" s="55" t="str">
        <f>IF(ISNUMBER('Форма 1'!AN407),INDEX('Предельники 2022'!$C$4:$X$28,MATCH('Форма 1'!$H407,'Предельники 2022'!$B$4:$B$28,0),MATCH(V$5,'Предельники 2022'!$C$3:$X$3,0)),"")</f>
        <v/>
      </c>
      <c r="W407" s="55" t="str">
        <f>IF(ISNUMBER('Форма 1'!AO407),INDEX('Предельники 2022'!$C$4:$X$28,MATCH('Форма 1'!$H407,'Предельники 2022'!$B$4:$B$28,0),MATCH(W$5,'Предельники 2022'!$C$3:$X$3,0)),"")</f>
        <v/>
      </c>
      <c r="X407" s="53" t="str">
        <f>IF(ISNUMBER('Форма 1'!AP407),ROUND('Форма 1'!$I407*VLOOKUP('Форма 1'!$G407,'Предельники 2022'!$B$4:$X$28,'Форма 1'!AP$7),2),"")</f>
        <v/>
      </c>
      <c r="Y407" s="53" t="str">
        <f>IF(ISNUMBER('Форма 1'!AQ407),ROUND('Форма 1'!$I407*VLOOKUP('Форма 1'!$G407,'Предельники 2022'!$B$4:$X$28,'Форма 1'!AQ$7),2),"")</f>
        <v/>
      </c>
      <c r="Z407" s="53" t="str">
        <f>IF(ISNUMBER('Форма 1'!AR407),ROUND('Форма 1'!$I407*VLOOKUP('Форма 1'!$G407,'Предельники 2022'!$B$4:$X$28,'Форма 1'!AR$7),2),"")</f>
        <v/>
      </c>
      <c r="AA407" s="55"/>
    </row>
    <row r="408" spans="1:27" x14ac:dyDescent="0.25">
      <c r="A408" s="52">
        <f t="shared" si="43"/>
        <v>151</v>
      </c>
      <c r="B408" s="94" t="str">
        <f>IF(ISBLANK('Форма 1'!B408),"",'Форма 1'!B408)</f>
        <v>город Пермь</v>
      </c>
      <c r="C408" s="161" t="str">
        <f>IF(ISBLANK('Форма 1'!C408),"",'Форма 1'!C408)</f>
        <v>г. Пермь, ул. Чкалова, д. 4</v>
      </c>
      <c r="D408" s="51">
        <f>IF(ISBLANK(C408),"Введите адрес",IF(C408='Форма 1'!C408,SUM(E408:K408,M408:S408,X408:AA408),"Ошибка в адресе!"))</f>
        <v>2778508.92</v>
      </c>
      <c r="E408" s="53" t="str">
        <f>IF(ISNUMBER('Форма 1'!X408),ROUND('Форма 1'!$I408*VLOOKUP('Форма 1'!$G408,'Предельники 2022'!$B$4:$X$28,'Форма 1'!X$7),2),"")</f>
        <v/>
      </c>
      <c r="F408" s="53" t="str">
        <f>IF(ISNUMBER('Форма 1'!Y408),ROUND('Форма 1'!$I408*VLOOKUP('Форма 1'!$G408,'Предельники 2022'!$B$4:$X$28,'Форма 1'!Y$7),2),"")</f>
        <v/>
      </c>
      <c r="G408" s="53" t="str">
        <f>IF(ISNUMBER('Форма 1'!Z408),ROUND('Форма 1'!$I408*VLOOKUP('Форма 1'!$G408,'Предельники 2022'!$B$4:$X$28,'Форма 1'!Z$7),2),"")</f>
        <v/>
      </c>
      <c r="H408" s="53" t="str">
        <f>IF(ISNUMBER('Форма 1'!AA408),ROUND('Форма 1'!$I408*VLOOKUP('Форма 1'!$G408,'Предельники 2022'!$B$4:$X$28,'Форма 1'!AA$7),2),"")</f>
        <v/>
      </c>
      <c r="I408" s="53" t="str">
        <f>IF(ISNUMBER('Форма 1'!AB408),ROUND('Форма 1'!$I408*VLOOKUP('Форма 1'!$G408,'Предельники 2022'!$B$4:$X$28,'Форма 1'!AB$7),2),"")</f>
        <v/>
      </c>
      <c r="J408" s="53" t="str">
        <f>IF(ISNUMBER('Форма 1'!AC408),ROUND('Форма 1'!$I408*VLOOKUP('Форма 1'!$G408,'Предельники 2022'!$B$4:$X$28,'Форма 1'!AC$7),2),"")</f>
        <v/>
      </c>
      <c r="K408" s="53" t="str">
        <f>IF(ISNUMBER('Форма 1'!AD408),ROUND('Форма 1'!$I408*VLOOKUP('Форма 1'!$G408,'Предельники 2022'!$B$4:$X$28,'Форма 1'!AD$7),2),"")</f>
        <v/>
      </c>
      <c r="L408" s="54">
        <f>IF(ISBLANK('Форма 1'!AE408),"",'Форма 1'!AE408)</f>
        <v>1</v>
      </c>
      <c r="M408" s="55">
        <f>IF(ISBLANK('Форма 1'!AF408),"",'Форма 1'!AF408)</f>
        <v>2778508.92</v>
      </c>
      <c r="N408" s="53" t="str">
        <f>IF(ISNUMBER('Форма 1'!AG408),ROUND('Форма 1'!$I408*VLOOKUP('Форма 1'!$G408,'Предельники 2022'!$B$4:$X$28,'Форма 1'!AG$7),2),"")</f>
        <v/>
      </c>
      <c r="O408" s="53" t="str">
        <f>IF(ISNUMBER('Форма 1'!$AH408),ROUND('Форма 1'!$I408*VLOOKUP('Форма 1'!$G408,'Предельники 2022'!$B$4:$X$28,'Форма 1'!$AH$7,0),2),"")</f>
        <v/>
      </c>
      <c r="P408" s="53" t="str">
        <f>IF(ISNUMBER('Форма 1'!$AI408),ROUND('Форма 1'!$I408*VLOOKUP('Форма 1'!$G408,'Предельники 2022'!$B$4:$X$28,'Форма 1'!$AI$7,0),2),"")</f>
        <v/>
      </c>
      <c r="Q408" s="53" t="str">
        <f>IF(ISNUMBER('Форма 1'!$AJ408),ROUND('Форма 1'!$I408*VLOOKUP('Форма 1'!$G408,'Предельники 2022'!$B$4:$X$28,'Форма 1'!$AJ$7,0),2),"")</f>
        <v/>
      </c>
      <c r="R408" s="53" t="str">
        <f>IF(ISNUMBER('Форма 1'!AK408),ROUND('Форма 1'!$I408*VLOOKUP('Форма 1'!$G408,'Предельники 2022'!$B$4:$X$28,'Форма 1'!AK$7),2),"")</f>
        <v/>
      </c>
      <c r="S408" s="55" t="str">
        <f t="shared" si="42"/>
        <v/>
      </c>
      <c r="T408" s="55" t="str">
        <f>IF(ISNUMBER('Форма 1'!AL408),INDEX('Предельники 2022'!$C$4:$X$28,MATCH('Форма 1'!$H408,'Предельники 2022'!$B$4:$B$28,0),MATCH(T$5,'Предельники 2022'!$C$3:$X$3,0)),"")</f>
        <v/>
      </c>
      <c r="U408" s="55" t="str">
        <f>IF(ISNUMBER('Форма 1'!AM408),INDEX('Предельники 2022'!$C$4:$X$28,MATCH('Форма 1'!$H408,'Предельники 2022'!$B$4:$B$28,0),MATCH(U$5,'Предельники 2022'!$C$3:$X$3,0)),"")</f>
        <v/>
      </c>
      <c r="V408" s="55" t="str">
        <f>IF(ISNUMBER('Форма 1'!AN408),INDEX('Предельники 2022'!$C$4:$X$28,MATCH('Форма 1'!$H408,'Предельники 2022'!$B$4:$B$28,0),MATCH(V$5,'Предельники 2022'!$C$3:$X$3,0)),"")</f>
        <v/>
      </c>
      <c r="W408" s="55" t="str">
        <f>IF(ISNUMBER('Форма 1'!AO408),INDEX('Предельники 2022'!$C$4:$X$28,MATCH('Форма 1'!$H408,'Предельники 2022'!$B$4:$B$28,0),MATCH(W$5,'Предельники 2022'!$C$3:$X$3,0)),"")</f>
        <v/>
      </c>
      <c r="X408" s="53" t="str">
        <f>IF(ISNUMBER('Форма 1'!AP408),ROUND('Форма 1'!$I408*VLOOKUP('Форма 1'!$G408,'Предельники 2022'!$B$4:$X$28,'Форма 1'!AP$7),2),"")</f>
        <v/>
      </c>
      <c r="Y408" s="53" t="str">
        <f>IF(ISNUMBER('Форма 1'!AQ408),ROUND('Форма 1'!$I408*VLOOKUP('Форма 1'!$G408,'Предельники 2022'!$B$4:$X$28,'Форма 1'!AQ$7),2),"")</f>
        <v/>
      </c>
      <c r="Z408" s="53" t="str">
        <f>IF(ISNUMBER('Форма 1'!AR408),ROUND('Форма 1'!$I408*VLOOKUP('Форма 1'!$G408,'Предельники 2022'!$B$4:$X$28,'Форма 1'!AR$7),2),"")</f>
        <v/>
      </c>
      <c r="AA408" s="55"/>
    </row>
    <row r="409" spans="1:27" x14ac:dyDescent="0.25">
      <c r="A409" s="52">
        <f t="shared" si="43"/>
        <v>152</v>
      </c>
      <c r="B409" s="94" t="str">
        <f>IF(ISBLANK('Форма 1'!B409),"",'Форма 1'!B409)</f>
        <v>город Пермь</v>
      </c>
      <c r="C409" s="161" t="str">
        <f>IF(ISBLANK('Форма 1'!C409),"",'Форма 1'!C409)</f>
        <v>г. Пермь, ул. Чкалова, д. 48</v>
      </c>
      <c r="D409" s="51">
        <f>IF(ISBLANK(C409),"Введите адрес",IF(C409='Форма 1'!C409,SUM(E409:K409,M409:S409,X409:AA409),"Ошибка в адресе!"))</f>
        <v>31550565.379999999</v>
      </c>
      <c r="E409" s="53">
        <f>IF(ISNUMBER('Форма 1'!X409),ROUND('Форма 1'!$I409*VLOOKUP('Форма 1'!$G409,'Предельники 2022'!$B$4:$X$28,'Форма 1'!X$7),2),"")</f>
        <v>3530022.5</v>
      </c>
      <c r="F409" s="53">
        <f>IF(ISNUMBER('Форма 1'!Y409),ROUND('Форма 1'!$I409*VLOOKUP('Форма 1'!$G409,'Предельники 2022'!$B$4:$X$28,'Форма 1'!Y$7),2),"")</f>
        <v>16900031.100000001</v>
      </c>
      <c r="G409" s="53" t="str">
        <f>IF(ISNUMBER('Форма 1'!Z409),ROUND('Форма 1'!$I409*VLOOKUP('Форма 1'!$G409,'Предельники 2022'!$B$4:$X$28,'Форма 1'!Z$7),2),"")</f>
        <v/>
      </c>
      <c r="H409" s="53">
        <f>IF(ISNUMBER('Форма 1'!AA409),ROUND('Форма 1'!$I409*VLOOKUP('Форма 1'!$G409,'Предельники 2022'!$B$4:$X$28,'Форма 1'!AA$7),2),"")</f>
        <v>2208599.36</v>
      </c>
      <c r="I409" s="53">
        <f>IF(ISNUMBER('Форма 1'!AB409),ROUND('Форма 1'!$I409*VLOOKUP('Форма 1'!$G409,'Предельники 2022'!$B$4:$X$28,'Форма 1'!AB$7),2),"")</f>
        <v>5818718.4000000004</v>
      </c>
      <c r="J409" s="53">
        <f>IF(ISNUMBER('Форма 1'!AC409),ROUND('Форма 1'!$I409*VLOOKUP('Форма 1'!$G409,'Предельники 2022'!$B$4:$X$28,'Форма 1'!AC$7),2),"")</f>
        <v>3093194.02</v>
      </c>
      <c r="K409" s="53" t="str">
        <f>IF(ISNUMBER('Форма 1'!AD409),ROUND('Форма 1'!$I409*VLOOKUP('Форма 1'!$G409,'Предельники 2022'!$B$4:$X$28,'Форма 1'!AD$7),2),"")</f>
        <v/>
      </c>
      <c r="L409" s="54" t="str">
        <f>IF(ISBLANK('Форма 1'!AE409),"",'Форма 1'!AE409)</f>
        <v/>
      </c>
      <c r="M409" s="55" t="str">
        <f>IF(ISBLANK('Форма 1'!AF409),"",'Форма 1'!AF409)</f>
        <v/>
      </c>
      <c r="N409" s="53" t="str">
        <f>IF(ISNUMBER('Форма 1'!AG409),ROUND('Форма 1'!$I409*VLOOKUP('Форма 1'!$G409,'Предельники 2022'!$B$4:$X$28,'Форма 1'!AG$7),2),"")</f>
        <v/>
      </c>
      <c r="O409" s="53" t="str">
        <f>IF(ISNUMBER('Форма 1'!$AH409),ROUND('Форма 1'!$I409*VLOOKUP('Форма 1'!$G409,'Предельники 2022'!$B$4:$X$28,'Форма 1'!$AH$7,0),2),"")</f>
        <v/>
      </c>
      <c r="P409" s="53" t="str">
        <f>IF(ISNUMBER('Форма 1'!$AI409),ROUND('Форма 1'!$I409*VLOOKUP('Форма 1'!$G409,'Предельники 2022'!$B$4:$X$28,'Форма 1'!$AI$7,0),2),"")</f>
        <v/>
      </c>
      <c r="Q409" s="53" t="str">
        <f>IF(ISNUMBER('Форма 1'!$AJ409),ROUND('Форма 1'!$I409*VLOOKUP('Форма 1'!$G409,'Предельники 2022'!$B$4:$X$28,'Форма 1'!$AJ$7,0),2),"")</f>
        <v/>
      </c>
      <c r="R409" s="53" t="str">
        <f>IF(ISNUMBER('Форма 1'!AK409),ROUND('Форма 1'!$I409*VLOOKUP('Форма 1'!$G409,'Предельники 2022'!$B$4:$X$28,'Форма 1'!AK$7),2),"")</f>
        <v/>
      </c>
      <c r="S409" s="55" t="str">
        <f t="shared" si="42"/>
        <v/>
      </c>
      <c r="T409" s="55" t="str">
        <f>IF(ISNUMBER('Форма 1'!AL409),INDEX('Предельники 2022'!$C$4:$X$28,MATCH('Форма 1'!$H409,'Предельники 2022'!$B$4:$B$28,0),MATCH(T$5,'Предельники 2022'!$C$3:$X$3,0)),"")</f>
        <v/>
      </c>
      <c r="U409" s="55" t="str">
        <f>IF(ISNUMBER('Форма 1'!AM409),INDEX('Предельники 2022'!$C$4:$X$28,MATCH('Форма 1'!$H409,'Предельники 2022'!$B$4:$B$28,0),MATCH(U$5,'Предельники 2022'!$C$3:$X$3,0)),"")</f>
        <v/>
      </c>
      <c r="V409" s="55" t="str">
        <f>IF(ISNUMBER('Форма 1'!AN409),INDEX('Предельники 2022'!$C$4:$X$28,MATCH('Форма 1'!$H409,'Предельники 2022'!$B$4:$B$28,0),MATCH(V$5,'Предельники 2022'!$C$3:$X$3,0)),"")</f>
        <v/>
      </c>
      <c r="W409" s="55" t="str">
        <f>IF(ISNUMBER('Форма 1'!AO409),INDEX('Предельники 2022'!$C$4:$X$28,MATCH('Форма 1'!$H409,'Предельники 2022'!$B$4:$B$28,0),MATCH(W$5,'Предельники 2022'!$C$3:$X$3,0)),"")</f>
        <v/>
      </c>
      <c r="X409" s="53" t="str">
        <f>IF(ISNUMBER('Форма 1'!AP409),ROUND('Форма 1'!$I409*VLOOKUP('Форма 1'!$G409,'Предельники 2022'!$B$4:$X$28,'Форма 1'!AP$7),2),"")</f>
        <v/>
      </c>
      <c r="Y409" s="53" t="str">
        <f>IF(ISNUMBER('Форма 1'!AQ409),ROUND('Форма 1'!$I409*VLOOKUP('Форма 1'!$G409,'Предельники 2022'!$B$4:$X$28,'Форма 1'!AQ$7),2),"")</f>
        <v/>
      </c>
      <c r="Z409" s="53" t="str">
        <f>IF(ISNUMBER('Форма 1'!AR409),ROUND('Форма 1'!$I409*VLOOKUP('Форма 1'!$G409,'Предельники 2022'!$B$4:$X$28,'Форма 1'!AR$7),2),"")</f>
        <v/>
      </c>
      <c r="AA409" s="55"/>
    </row>
    <row r="410" spans="1:27" x14ac:dyDescent="0.25">
      <c r="A410" s="52">
        <f t="shared" si="43"/>
        <v>153</v>
      </c>
      <c r="B410" s="94" t="str">
        <f>IF(ISBLANK('Форма 1'!B410),"",'Форма 1'!B410)</f>
        <v>город Пермь</v>
      </c>
      <c r="C410" s="161" t="str">
        <f>IF(ISBLANK('Форма 1'!C410),"",'Форма 1'!C410)</f>
        <v>г. Пермь, ул. Чкалова, д. 6</v>
      </c>
      <c r="D410" s="51">
        <f>IF(ISBLANK(C410),"Введите адрес",IF(C410='Форма 1'!C410,SUM(E410:K410,M410:S410,X410:AA410),"Ошибка в адресе!"))</f>
        <v>2778508.92</v>
      </c>
      <c r="E410" s="53" t="str">
        <f>IF(ISNUMBER('Форма 1'!X410),ROUND('Форма 1'!$I410*VLOOKUP('Форма 1'!$G410,'Предельники 2022'!$B$4:$X$28,'Форма 1'!X$7),2),"")</f>
        <v/>
      </c>
      <c r="F410" s="53" t="str">
        <f>IF(ISNUMBER('Форма 1'!Y410),ROUND('Форма 1'!$I410*VLOOKUP('Форма 1'!$G410,'Предельники 2022'!$B$4:$X$28,'Форма 1'!Y$7),2),"")</f>
        <v/>
      </c>
      <c r="G410" s="53" t="str">
        <f>IF(ISNUMBER('Форма 1'!Z410),ROUND('Форма 1'!$I410*VLOOKUP('Форма 1'!$G410,'Предельники 2022'!$B$4:$X$28,'Форма 1'!Z$7),2),"")</f>
        <v/>
      </c>
      <c r="H410" s="53" t="str">
        <f>IF(ISNUMBER('Форма 1'!AA410),ROUND('Форма 1'!$I410*VLOOKUP('Форма 1'!$G410,'Предельники 2022'!$B$4:$X$28,'Форма 1'!AA$7),2),"")</f>
        <v/>
      </c>
      <c r="I410" s="53" t="str">
        <f>IF(ISNUMBER('Форма 1'!AB410),ROUND('Форма 1'!$I410*VLOOKUP('Форма 1'!$G410,'Предельники 2022'!$B$4:$X$28,'Форма 1'!AB$7),2),"")</f>
        <v/>
      </c>
      <c r="J410" s="53" t="str">
        <f>IF(ISNUMBER('Форма 1'!AC410),ROUND('Форма 1'!$I410*VLOOKUP('Форма 1'!$G410,'Предельники 2022'!$B$4:$X$28,'Форма 1'!AC$7),2),"")</f>
        <v/>
      </c>
      <c r="K410" s="53" t="str">
        <f>IF(ISNUMBER('Форма 1'!AD410),ROUND('Форма 1'!$I410*VLOOKUP('Форма 1'!$G410,'Предельники 2022'!$B$4:$X$28,'Форма 1'!AD$7),2),"")</f>
        <v/>
      </c>
      <c r="L410" s="54">
        <f>IF(ISBLANK('Форма 1'!AE410),"",'Форма 1'!AE410)</f>
        <v>1</v>
      </c>
      <c r="M410" s="55">
        <f>IF(ISBLANK('Форма 1'!AF410),"",'Форма 1'!AF410)</f>
        <v>2778508.92</v>
      </c>
      <c r="N410" s="53" t="str">
        <f>IF(ISNUMBER('Форма 1'!AG410),ROUND('Форма 1'!$I410*VLOOKUP('Форма 1'!$G410,'Предельники 2022'!$B$4:$X$28,'Форма 1'!AG$7),2),"")</f>
        <v/>
      </c>
      <c r="O410" s="53" t="str">
        <f>IF(ISNUMBER('Форма 1'!$AH410),ROUND('Форма 1'!$I410*VLOOKUP('Форма 1'!$G410,'Предельники 2022'!$B$4:$X$28,'Форма 1'!$AH$7,0),2),"")</f>
        <v/>
      </c>
      <c r="P410" s="53" t="str">
        <f>IF(ISNUMBER('Форма 1'!$AI410),ROUND('Форма 1'!$I410*VLOOKUP('Форма 1'!$G410,'Предельники 2022'!$B$4:$X$28,'Форма 1'!$AI$7,0),2),"")</f>
        <v/>
      </c>
      <c r="Q410" s="53" t="str">
        <f>IF(ISNUMBER('Форма 1'!$AJ410),ROUND('Форма 1'!$I410*VLOOKUP('Форма 1'!$G410,'Предельники 2022'!$B$4:$X$28,'Форма 1'!$AJ$7,0),2),"")</f>
        <v/>
      </c>
      <c r="R410" s="53" t="str">
        <f>IF(ISNUMBER('Форма 1'!AK410),ROUND('Форма 1'!$I410*VLOOKUP('Форма 1'!$G410,'Предельники 2022'!$B$4:$X$28,'Форма 1'!AK$7),2),"")</f>
        <v/>
      </c>
      <c r="S410" s="55" t="str">
        <f t="shared" si="42"/>
        <v/>
      </c>
      <c r="T410" s="55" t="str">
        <f>IF(ISNUMBER('Форма 1'!AL410),INDEX('Предельники 2022'!$C$4:$X$28,MATCH('Форма 1'!$H410,'Предельники 2022'!$B$4:$B$28,0),MATCH(T$5,'Предельники 2022'!$C$3:$X$3,0)),"")</f>
        <v/>
      </c>
      <c r="U410" s="55" t="str">
        <f>IF(ISNUMBER('Форма 1'!AM410),INDEX('Предельники 2022'!$C$4:$X$28,MATCH('Форма 1'!$H410,'Предельники 2022'!$B$4:$B$28,0),MATCH(U$5,'Предельники 2022'!$C$3:$X$3,0)),"")</f>
        <v/>
      </c>
      <c r="V410" s="55" t="str">
        <f>IF(ISNUMBER('Форма 1'!AN410),INDEX('Предельники 2022'!$C$4:$X$28,MATCH('Форма 1'!$H410,'Предельники 2022'!$B$4:$B$28,0),MATCH(V$5,'Предельники 2022'!$C$3:$X$3,0)),"")</f>
        <v/>
      </c>
      <c r="W410" s="55" t="str">
        <f>IF(ISNUMBER('Форма 1'!AO410),INDEX('Предельники 2022'!$C$4:$X$28,MATCH('Форма 1'!$H410,'Предельники 2022'!$B$4:$B$28,0),MATCH(W$5,'Предельники 2022'!$C$3:$X$3,0)),"")</f>
        <v/>
      </c>
      <c r="X410" s="53" t="str">
        <f>IF(ISNUMBER('Форма 1'!AP410),ROUND('Форма 1'!$I410*VLOOKUP('Форма 1'!$G410,'Предельники 2022'!$B$4:$X$28,'Форма 1'!AP$7),2),"")</f>
        <v/>
      </c>
      <c r="Y410" s="53" t="str">
        <f>IF(ISNUMBER('Форма 1'!AQ410),ROUND('Форма 1'!$I410*VLOOKUP('Форма 1'!$G410,'Предельники 2022'!$B$4:$X$28,'Форма 1'!AQ$7),2),"")</f>
        <v/>
      </c>
      <c r="Z410" s="53" t="str">
        <f>IF(ISNUMBER('Форма 1'!AR410),ROUND('Форма 1'!$I410*VLOOKUP('Форма 1'!$G410,'Предельники 2022'!$B$4:$X$28,'Форма 1'!AR$7),2),"")</f>
        <v/>
      </c>
      <c r="AA410" s="55"/>
    </row>
    <row r="411" spans="1:27" x14ac:dyDescent="0.25">
      <c r="A411" s="52">
        <f t="shared" si="43"/>
        <v>154</v>
      </c>
      <c r="B411" s="94" t="str">
        <f>IF(ISBLANK('Форма 1'!B411),"",'Форма 1'!B411)</f>
        <v>город Пермь</v>
      </c>
      <c r="C411" s="161" t="str">
        <f>IF(ISBLANK('Форма 1'!C411),"",'Форма 1'!C411)</f>
        <v>г. Пермь, ул. Чкалова, д. 8</v>
      </c>
      <c r="D411" s="51">
        <f>IF(ISBLANK(C411),"Введите адрес",IF(C411='Форма 1'!C411,SUM(E411:K411,M411:S411,X411:AA411),"Ошибка в адресе!"))</f>
        <v>2778508.92</v>
      </c>
      <c r="E411" s="53" t="str">
        <f>IF(ISNUMBER('Форма 1'!X411),ROUND('Форма 1'!$I411*VLOOKUP('Форма 1'!$G411,'Предельники 2022'!$B$4:$X$28,'Форма 1'!X$7),2),"")</f>
        <v/>
      </c>
      <c r="F411" s="53" t="str">
        <f>IF(ISNUMBER('Форма 1'!Y411),ROUND('Форма 1'!$I411*VLOOKUP('Форма 1'!$G411,'Предельники 2022'!$B$4:$X$28,'Форма 1'!Y$7),2),"")</f>
        <v/>
      </c>
      <c r="G411" s="53" t="str">
        <f>IF(ISNUMBER('Форма 1'!Z411),ROUND('Форма 1'!$I411*VLOOKUP('Форма 1'!$G411,'Предельники 2022'!$B$4:$X$28,'Форма 1'!Z$7),2),"")</f>
        <v/>
      </c>
      <c r="H411" s="53" t="str">
        <f>IF(ISNUMBER('Форма 1'!AA411),ROUND('Форма 1'!$I411*VLOOKUP('Форма 1'!$G411,'Предельники 2022'!$B$4:$X$28,'Форма 1'!AA$7),2),"")</f>
        <v/>
      </c>
      <c r="I411" s="53" t="str">
        <f>IF(ISNUMBER('Форма 1'!AB411),ROUND('Форма 1'!$I411*VLOOKUP('Форма 1'!$G411,'Предельники 2022'!$B$4:$X$28,'Форма 1'!AB$7),2),"")</f>
        <v/>
      </c>
      <c r="J411" s="53" t="str">
        <f>IF(ISNUMBER('Форма 1'!AC411),ROUND('Форма 1'!$I411*VLOOKUP('Форма 1'!$G411,'Предельники 2022'!$B$4:$X$28,'Форма 1'!AC$7),2),"")</f>
        <v/>
      </c>
      <c r="K411" s="53" t="str">
        <f>IF(ISNUMBER('Форма 1'!AD411),ROUND('Форма 1'!$I411*VLOOKUP('Форма 1'!$G411,'Предельники 2022'!$B$4:$X$28,'Форма 1'!AD$7),2),"")</f>
        <v/>
      </c>
      <c r="L411" s="54">
        <f>IF(ISBLANK('Форма 1'!AE411),"",'Форма 1'!AE411)</f>
        <v>1</v>
      </c>
      <c r="M411" s="55">
        <f>IF(ISBLANK('Форма 1'!AF411),"",'Форма 1'!AF411)</f>
        <v>2778508.92</v>
      </c>
      <c r="N411" s="53" t="str">
        <f>IF(ISNUMBER('Форма 1'!AG411),ROUND('Форма 1'!$I411*VLOOKUP('Форма 1'!$G411,'Предельники 2022'!$B$4:$X$28,'Форма 1'!AG$7),2),"")</f>
        <v/>
      </c>
      <c r="O411" s="53" t="str">
        <f>IF(ISNUMBER('Форма 1'!$AH411),ROUND('Форма 1'!$I411*VLOOKUP('Форма 1'!$G411,'Предельники 2022'!$B$4:$X$28,'Форма 1'!$AH$7,0),2),"")</f>
        <v/>
      </c>
      <c r="P411" s="53" t="str">
        <f>IF(ISNUMBER('Форма 1'!$AI411),ROUND('Форма 1'!$I411*VLOOKUP('Форма 1'!$G411,'Предельники 2022'!$B$4:$X$28,'Форма 1'!$AI$7,0),2),"")</f>
        <v/>
      </c>
      <c r="Q411" s="53" t="str">
        <f>IF(ISNUMBER('Форма 1'!$AJ411),ROUND('Форма 1'!$I411*VLOOKUP('Форма 1'!$G411,'Предельники 2022'!$B$4:$X$28,'Форма 1'!$AJ$7,0),2),"")</f>
        <v/>
      </c>
      <c r="R411" s="53" t="str">
        <f>IF(ISNUMBER('Форма 1'!AK411),ROUND('Форма 1'!$I411*VLOOKUP('Форма 1'!$G411,'Предельники 2022'!$B$4:$X$28,'Форма 1'!AK$7),2),"")</f>
        <v/>
      </c>
      <c r="S411" s="55" t="str">
        <f t="shared" si="42"/>
        <v/>
      </c>
      <c r="T411" s="55" t="str">
        <f>IF(ISNUMBER('Форма 1'!AL411),INDEX('Предельники 2022'!$C$4:$X$28,MATCH('Форма 1'!$H411,'Предельники 2022'!$B$4:$B$28,0),MATCH(T$5,'Предельники 2022'!$C$3:$X$3,0)),"")</f>
        <v/>
      </c>
      <c r="U411" s="55" t="str">
        <f>IF(ISNUMBER('Форма 1'!AM411),INDEX('Предельники 2022'!$C$4:$X$28,MATCH('Форма 1'!$H411,'Предельники 2022'!$B$4:$B$28,0),MATCH(U$5,'Предельники 2022'!$C$3:$X$3,0)),"")</f>
        <v/>
      </c>
      <c r="V411" s="55" t="str">
        <f>IF(ISNUMBER('Форма 1'!AN411),INDEX('Предельники 2022'!$C$4:$X$28,MATCH('Форма 1'!$H411,'Предельники 2022'!$B$4:$B$28,0),MATCH(V$5,'Предельники 2022'!$C$3:$X$3,0)),"")</f>
        <v/>
      </c>
      <c r="W411" s="55" t="str">
        <f>IF(ISNUMBER('Форма 1'!AO411),INDEX('Предельники 2022'!$C$4:$X$28,MATCH('Форма 1'!$H411,'Предельники 2022'!$B$4:$B$28,0),MATCH(W$5,'Предельники 2022'!$C$3:$X$3,0)),"")</f>
        <v/>
      </c>
      <c r="X411" s="53" t="str">
        <f>IF(ISNUMBER('Форма 1'!AP411),ROUND('Форма 1'!$I411*VLOOKUP('Форма 1'!$G411,'Предельники 2022'!$B$4:$X$28,'Форма 1'!AP$7),2),"")</f>
        <v/>
      </c>
      <c r="Y411" s="53" t="str">
        <f>IF(ISNUMBER('Форма 1'!AQ411),ROUND('Форма 1'!$I411*VLOOKUP('Форма 1'!$G411,'Предельники 2022'!$B$4:$X$28,'Форма 1'!AQ$7),2),"")</f>
        <v/>
      </c>
      <c r="Z411" s="53" t="str">
        <f>IF(ISNUMBER('Форма 1'!AR411),ROUND('Форма 1'!$I411*VLOOKUP('Форма 1'!$G411,'Предельники 2022'!$B$4:$X$28,'Форма 1'!AR$7),2),"")</f>
        <v/>
      </c>
      <c r="AA411" s="55"/>
    </row>
    <row r="412" spans="1:27" x14ac:dyDescent="0.25">
      <c r="A412" s="52">
        <f t="shared" si="43"/>
        <v>155</v>
      </c>
      <c r="B412" s="94" t="str">
        <f>IF(ISBLANK('Форма 1'!B412),"",'Форма 1'!B412)</f>
        <v>город Пермь</v>
      </c>
      <c r="C412" s="161" t="str">
        <f>IF(ISBLANK('Форма 1'!C412),"",'Форма 1'!C412)</f>
        <v>г. Пермь, ул. Шишкина, д. 6</v>
      </c>
      <c r="D412" s="51">
        <f>IF(ISBLANK(C412),"Введите адрес",IF(C412='Форма 1'!C412,SUM(E412:K412,M412:S412,X412:AA412),"Ошибка в адресе!"))</f>
        <v>17787774.109999999</v>
      </c>
      <c r="E412" s="53" t="str">
        <f>IF(ISNUMBER('Форма 1'!X412),ROUND('Форма 1'!$I412*VLOOKUP('Форма 1'!$G412,'Предельники 2022'!$B$4:$X$28,'Форма 1'!X$7),2),"")</f>
        <v/>
      </c>
      <c r="F412" s="53" t="str">
        <f>IF(ISNUMBER('Форма 1'!Y412),ROUND('Форма 1'!$I412*VLOOKUP('Форма 1'!$G412,'Предельники 2022'!$B$4:$X$28,'Форма 1'!Y$7),2),"")</f>
        <v/>
      </c>
      <c r="G412" s="53" t="str">
        <f>IF(ISNUMBER('Форма 1'!Z412),ROUND('Форма 1'!$I412*VLOOKUP('Форма 1'!$G412,'Предельники 2022'!$B$4:$X$28,'Форма 1'!Z$7),2),"")</f>
        <v/>
      </c>
      <c r="H412" s="53" t="str">
        <f>IF(ISNUMBER('Форма 1'!AA412),ROUND('Форма 1'!$I412*VLOOKUP('Форма 1'!$G412,'Предельники 2022'!$B$4:$X$28,'Форма 1'!AA$7),2),"")</f>
        <v/>
      </c>
      <c r="I412" s="53" t="str">
        <f>IF(ISNUMBER('Форма 1'!AB412),ROUND('Форма 1'!$I412*VLOOKUP('Форма 1'!$G412,'Предельники 2022'!$B$4:$X$28,'Форма 1'!AB$7),2),"")</f>
        <v/>
      </c>
      <c r="J412" s="53" t="str">
        <f>IF(ISNUMBER('Форма 1'!AC412),ROUND('Форма 1'!$I412*VLOOKUP('Форма 1'!$G412,'Предельники 2022'!$B$4:$X$28,'Форма 1'!AC$7),2),"")</f>
        <v/>
      </c>
      <c r="K412" s="53" t="str">
        <f>IF(ISNUMBER('Форма 1'!AD412),ROUND('Форма 1'!$I412*VLOOKUP('Форма 1'!$G412,'Предельники 2022'!$B$4:$X$28,'Форма 1'!AD$7),2),"")</f>
        <v/>
      </c>
      <c r="L412" s="54" t="str">
        <f>IF(ISBLANK('Форма 1'!AE412),"",'Форма 1'!AE412)</f>
        <v/>
      </c>
      <c r="M412" s="55" t="str">
        <f>IF(ISBLANK('Форма 1'!AF412),"",'Форма 1'!AF412)</f>
        <v/>
      </c>
      <c r="N412" s="53" t="str">
        <f>IF(ISNUMBER('Форма 1'!AG412),ROUND('Форма 1'!$I412*VLOOKUP('Форма 1'!$G412,'Предельники 2022'!$B$4:$X$28,'Форма 1'!AG$7),2),"")</f>
        <v/>
      </c>
      <c r="O412" s="53">
        <f>IF(ISNUMBER('Форма 1'!$AH412),ROUND('Форма 1'!$I412*VLOOKUP('Форма 1'!$G412,'Предельники 2022'!$B$4:$X$28,'Форма 1'!$AH$7,0),2),"")</f>
        <v>15240286.74</v>
      </c>
      <c r="P412" s="53" t="str">
        <f>IF(ISNUMBER('Форма 1'!$AI412),ROUND('Форма 1'!$I412*VLOOKUP('Форма 1'!$G412,'Предельники 2022'!$B$4:$X$28,'Форма 1'!$AI$7,0),2),"")</f>
        <v/>
      </c>
      <c r="Q412" s="53" t="str">
        <f>IF(ISNUMBER('Форма 1'!$AJ412),ROUND('Форма 1'!$I412*VLOOKUP('Форма 1'!$G412,'Предельники 2022'!$B$4:$X$28,'Форма 1'!$AJ$7,0),2),"")</f>
        <v/>
      </c>
      <c r="R412" s="53">
        <f>IF(ISNUMBER('Форма 1'!AK412),ROUND('Форма 1'!$I412*VLOOKUP('Форма 1'!$G412,'Предельники 2022'!$B$4:$X$28,'Форма 1'!AK$7),2),"")</f>
        <v>2547487.37</v>
      </c>
      <c r="S412" s="55" t="str">
        <f t="shared" si="42"/>
        <v/>
      </c>
      <c r="T412" s="55" t="str">
        <f>IF(ISNUMBER('Форма 1'!AL412),INDEX('Предельники 2022'!$C$4:$X$28,MATCH('Форма 1'!$H412,'Предельники 2022'!$B$4:$B$28,0),MATCH(T$5,'Предельники 2022'!$C$3:$X$3,0)),"")</f>
        <v/>
      </c>
      <c r="U412" s="55" t="str">
        <f>IF(ISNUMBER('Форма 1'!AM412),INDEX('Предельники 2022'!$C$4:$X$28,MATCH('Форма 1'!$H412,'Предельники 2022'!$B$4:$B$28,0),MATCH(U$5,'Предельники 2022'!$C$3:$X$3,0)),"")</f>
        <v/>
      </c>
      <c r="V412" s="55" t="str">
        <f>IF(ISNUMBER('Форма 1'!AN412),INDEX('Предельники 2022'!$C$4:$X$28,MATCH('Форма 1'!$H412,'Предельники 2022'!$B$4:$B$28,0),MATCH(V$5,'Предельники 2022'!$C$3:$X$3,0)),"")</f>
        <v/>
      </c>
      <c r="W412" s="55" t="str">
        <f>IF(ISNUMBER('Форма 1'!AO412),INDEX('Предельники 2022'!$C$4:$X$28,MATCH('Форма 1'!$H412,'Предельники 2022'!$B$4:$B$28,0),MATCH(W$5,'Предельники 2022'!$C$3:$X$3,0)),"")</f>
        <v/>
      </c>
      <c r="X412" s="53" t="str">
        <f>IF(ISNUMBER('Форма 1'!AP412),ROUND('Форма 1'!$I412*VLOOKUP('Форма 1'!$G412,'Предельники 2022'!$B$4:$X$28,'Форма 1'!AP$7),2),"")</f>
        <v/>
      </c>
      <c r="Y412" s="53" t="str">
        <f>IF(ISNUMBER('Форма 1'!AQ412),ROUND('Форма 1'!$I412*VLOOKUP('Форма 1'!$G412,'Предельники 2022'!$B$4:$X$28,'Форма 1'!AQ$7),2),"")</f>
        <v/>
      </c>
      <c r="Z412" s="53" t="str">
        <f>IF(ISNUMBER('Форма 1'!AR412),ROUND('Форма 1'!$I412*VLOOKUP('Форма 1'!$G412,'Предельники 2022'!$B$4:$X$28,'Форма 1'!AR$7),2),"")</f>
        <v/>
      </c>
      <c r="AA412" s="55"/>
    </row>
    <row r="413" spans="1:27" x14ac:dyDescent="0.25">
      <c r="A413" s="52">
        <f t="shared" si="43"/>
        <v>156</v>
      </c>
      <c r="B413" s="94" t="str">
        <f>IF(ISBLANK('Форма 1'!B413),"",'Форма 1'!B413)</f>
        <v>город Пермь</v>
      </c>
      <c r="C413" s="161" t="str">
        <f>IF(ISBLANK('Форма 1'!C413),"",'Форма 1'!C413)</f>
        <v>г. Пермь, ул. Яблочкова, д. 33</v>
      </c>
      <c r="D413" s="51">
        <f>IF(ISBLANK(C413),"Введите адрес",IF(C413='Форма 1'!C413,SUM(E413:K413,M413:S413,X413:AA413),"Ошибка в адресе!"))</f>
        <v>5557017.8399999999</v>
      </c>
      <c r="E413" s="53" t="str">
        <f>IF(ISNUMBER('Форма 1'!X413),ROUND('Форма 1'!$I413*VLOOKUP('Форма 1'!$G413,'Предельники 2022'!$B$4:$X$28,'Форма 1'!X$7),2),"")</f>
        <v/>
      </c>
      <c r="F413" s="53" t="str">
        <f>IF(ISNUMBER('Форма 1'!Y413),ROUND('Форма 1'!$I413*VLOOKUP('Форма 1'!$G413,'Предельники 2022'!$B$4:$X$28,'Форма 1'!Y$7),2),"")</f>
        <v/>
      </c>
      <c r="G413" s="53" t="str">
        <f>IF(ISNUMBER('Форма 1'!Z413),ROUND('Форма 1'!$I413*VLOOKUP('Форма 1'!$G413,'Предельники 2022'!$B$4:$X$28,'Форма 1'!Z$7),2),"")</f>
        <v/>
      </c>
      <c r="H413" s="53" t="str">
        <f>IF(ISNUMBER('Форма 1'!AA413),ROUND('Форма 1'!$I413*VLOOKUP('Форма 1'!$G413,'Предельники 2022'!$B$4:$X$28,'Форма 1'!AA$7),2),"")</f>
        <v/>
      </c>
      <c r="I413" s="53" t="str">
        <f>IF(ISNUMBER('Форма 1'!AB413),ROUND('Форма 1'!$I413*VLOOKUP('Форма 1'!$G413,'Предельники 2022'!$B$4:$X$28,'Форма 1'!AB$7),2),"")</f>
        <v/>
      </c>
      <c r="J413" s="53" t="str">
        <f>IF(ISNUMBER('Форма 1'!AC413),ROUND('Форма 1'!$I413*VLOOKUP('Форма 1'!$G413,'Предельники 2022'!$B$4:$X$28,'Форма 1'!AC$7),2),"")</f>
        <v/>
      </c>
      <c r="K413" s="53" t="str">
        <f>IF(ISNUMBER('Форма 1'!AD413),ROUND('Форма 1'!$I413*VLOOKUP('Форма 1'!$G413,'Предельники 2022'!$B$4:$X$28,'Форма 1'!AD$7),2),"")</f>
        <v/>
      </c>
      <c r="L413" s="54">
        <f>IF(ISBLANK('Форма 1'!AE413),"",'Форма 1'!AE413)</f>
        <v>2</v>
      </c>
      <c r="M413" s="55">
        <f>IF(ISBLANK('Форма 1'!AF413),"",'Форма 1'!AF413)</f>
        <v>5557017.8399999999</v>
      </c>
      <c r="N413" s="53" t="str">
        <f>IF(ISNUMBER('Форма 1'!AG413),ROUND('Форма 1'!$I413*VLOOKUP('Форма 1'!$G413,'Предельники 2022'!$B$4:$X$28,'Форма 1'!AG$7),2),"")</f>
        <v/>
      </c>
      <c r="O413" s="53" t="str">
        <f>IF(ISNUMBER('Форма 1'!$AH413),ROUND('Форма 1'!$I413*VLOOKUP('Форма 1'!$G413,'Предельники 2022'!$B$4:$X$28,'Форма 1'!$AH$7,0),2),"")</f>
        <v/>
      </c>
      <c r="P413" s="53" t="str">
        <f>IF(ISNUMBER('Форма 1'!$AI413),ROUND('Форма 1'!$I413*VLOOKUP('Форма 1'!$G413,'Предельники 2022'!$B$4:$X$28,'Форма 1'!$AI$7,0),2),"")</f>
        <v/>
      </c>
      <c r="Q413" s="53" t="str">
        <f>IF(ISNUMBER('Форма 1'!$AJ413),ROUND('Форма 1'!$I413*VLOOKUP('Форма 1'!$G413,'Предельники 2022'!$B$4:$X$28,'Форма 1'!$AJ$7,0),2),"")</f>
        <v/>
      </c>
      <c r="R413" s="53" t="str">
        <f>IF(ISNUMBER('Форма 1'!AK413),ROUND('Форма 1'!$I413*VLOOKUP('Форма 1'!$G413,'Предельники 2022'!$B$4:$X$28,'Форма 1'!AK$7),2),"")</f>
        <v/>
      </c>
      <c r="S413" s="55" t="str">
        <f t="shared" si="42"/>
        <v/>
      </c>
      <c r="T413" s="55" t="str">
        <f>IF(ISNUMBER('Форма 1'!AL413),INDEX('Предельники 2022'!$C$4:$X$28,MATCH('Форма 1'!$H413,'Предельники 2022'!$B$4:$B$28,0),MATCH(T$5,'Предельники 2022'!$C$3:$X$3,0)),"")</f>
        <v/>
      </c>
      <c r="U413" s="55" t="str">
        <f>IF(ISNUMBER('Форма 1'!AM413),INDEX('Предельники 2022'!$C$4:$X$28,MATCH('Форма 1'!$H413,'Предельники 2022'!$B$4:$B$28,0),MATCH(U$5,'Предельники 2022'!$C$3:$X$3,0)),"")</f>
        <v/>
      </c>
      <c r="V413" s="55" t="str">
        <f>IF(ISNUMBER('Форма 1'!AN413),INDEX('Предельники 2022'!$C$4:$X$28,MATCH('Форма 1'!$H413,'Предельники 2022'!$B$4:$B$28,0),MATCH(V$5,'Предельники 2022'!$C$3:$X$3,0)),"")</f>
        <v/>
      </c>
      <c r="W413" s="55" t="str">
        <f>IF(ISNUMBER('Форма 1'!AO413),INDEX('Предельники 2022'!$C$4:$X$28,MATCH('Форма 1'!$H413,'Предельники 2022'!$B$4:$B$28,0),MATCH(W$5,'Предельники 2022'!$C$3:$X$3,0)),"")</f>
        <v/>
      </c>
      <c r="X413" s="53" t="str">
        <f>IF(ISNUMBER('Форма 1'!AP413),ROUND('Форма 1'!$I413*VLOOKUP('Форма 1'!$G413,'Предельники 2022'!$B$4:$X$28,'Форма 1'!AP$7),2),"")</f>
        <v/>
      </c>
      <c r="Y413" s="53" t="str">
        <f>IF(ISNUMBER('Форма 1'!AQ413),ROUND('Форма 1'!$I413*VLOOKUP('Форма 1'!$G413,'Предельники 2022'!$B$4:$X$28,'Форма 1'!AQ$7),2),"")</f>
        <v/>
      </c>
      <c r="Z413" s="53" t="str">
        <f>IF(ISNUMBER('Форма 1'!AR413),ROUND('Форма 1'!$I413*VLOOKUP('Форма 1'!$G413,'Предельники 2022'!$B$4:$X$28,'Форма 1'!AR$7),2),"")</f>
        <v/>
      </c>
      <c r="AA413" s="55"/>
    </row>
    <row r="414" spans="1:27" ht="15.75" x14ac:dyDescent="0.25">
      <c r="A414" s="178">
        <f t="shared" si="43"/>
        <v>0</v>
      </c>
      <c r="B414" s="179" t="str">
        <f>IF(ISBLANK('Форма 1'!B414),"",'Форма 1'!B414)</f>
        <v/>
      </c>
      <c r="C414" s="38" t="str">
        <f>IF(ISBLANK('Форма 1'!C414),"",'Форма 1'!C414)</f>
        <v>Губахинский городской округ Пермского края</v>
      </c>
      <c r="D414" s="39">
        <f>IF(ISBLANK(C414),"Введите адрес",IF(C414='Форма 1'!C414,SUM(E414:K414,M414:S414,X414:AA414),"Ошибка в адресе!"))</f>
        <v>90786803.00999999</v>
      </c>
      <c r="E414" s="39">
        <f>SUM(E415:E424)</f>
        <v>0</v>
      </c>
      <c r="F414" s="39">
        <f t="shared" ref="F414:Z414" si="44">SUM(F415:F424)</f>
        <v>21773111.039999999</v>
      </c>
      <c r="G414" s="39">
        <f t="shared" si="44"/>
        <v>0</v>
      </c>
      <c r="H414" s="39">
        <f t="shared" si="44"/>
        <v>979283.52</v>
      </c>
      <c r="I414" s="39">
        <f t="shared" si="44"/>
        <v>949188.21</v>
      </c>
      <c r="J414" s="39">
        <f t="shared" si="44"/>
        <v>1145854.23</v>
      </c>
      <c r="K414" s="39">
        <f t="shared" si="44"/>
        <v>5431751.4000000004</v>
      </c>
      <c r="L414" s="145">
        <f t="shared" si="44"/>
        <v>0</v>
      </c>
      <c r="M414" s="39">
        <f t="shared" si="44"/>
        <v>0</v>
      </c>
      <c r="N414" s="39">
        <f t="shared" si="44"/>
        <v>41941353.089999996</v>
      </c>
      <c r="O414" s="39">
        <f t="shared" si="44"/>
        <v>16440721.02</v>
      </c>
      <c r="P414" s="39">
        <f t="shared" si="44"/>
        <v>0</v>
      </c>
      <c r="Q414" s="39">
        <f t="shared" si="44"/>
        <v>0</v>
      </c>
      <c r="R414" s="39">
        <f t="shared" si="44"/>
        <v>2125540.5</v>
      </c>
      <c r="S414" s="39">
        <f t="shared" si="44"/>
        <v>0</v>
      </c>
      <c r="T414" s="39">
        <f t="shared" si="44"/>
        <v>0</v>
      </c>
      <c r="U414" s="39">
        <f t="shared" si="44"/>
        <v>0</v>
      </c>
      <c r="V414" s="39">
        <f t="shared" si="44"/>
        <v>0</v>
      </c>
      <c r="W414" s="39">
        <f t="shared" si="44"/>
        <v>0</v>
      </c>
      <c r="X414" s="39">
        <f t="shared" si="44"/>
        <v>0</v>
      </c>
      <c r="Y414" s="39">
        <f t="shared" si="44"/>
        <v>0</v>
      </c>
      <c r="Z414" s="39">
        <f t="shared" si="44"/>
        <v>0</v>
      </c>
      <c r="AA414" s="39"/>
    </row>
    <row r="415" spans="1:27" x14ac:dyDescent="0.25">
      <c r="A415" s="52">
        <f t="shared" si="43"/>
        <v>1</v>
      </c>
      <c r="B415" s="94" t="str">
        <f>IF(ISBLANK('Форма 1'!B415),"",'Форма 1'!B415)</f>
        <v>Губахинский городской округ Пермского края</v>
      </c>
      <c r="C415" s="161" t="str">
        <f>IF(ISBLANK('Форма 1'!C415),"",'Форма 1'!C415)</f>
        <v>г. Губаха, пр-т Ленина, д. 11</v>
      </c>
      <c r="D415" s="51">
        <f>IF(ISBLANK(C415),"Введите адрес",IF(C415='Форма 1'!C415,SUM(E415:K415,M415:S415,X415:AA415),"Ошибка в адресе!"))</f>
        <v>5545698.6600000001</v>
      </c>
      <c r="E415" s="53" t="str">
        <f>IF(ISNUMBER('Форма 1'!X415),ROUND('Форма 1'!$I415*VLOOKUP('Форма 1'!$G415,'Предельники 2022'!$B$4:$X$28,'Форма 1'!X$7),2),"")</f>
        <v/>
      </c>
      <c r="F415" s="53" t="str">
        <f>IF(ISNUMBER('Форма 1'!Y415),ROUND('Форма 1'!$I415*VLOOKUP('Форма 1'!$G415,'Предельники 2022'!$B$4:$X$28,'Форма 1'!Y$7),2),"")</f>
        <v/>
      </c>
      <c r="G415" s="53" t="str">
        <f>IF(ISNUMBER('Форма 1'!Z415),ROUND('Форма 1'!$I415*VLOOKUP('Форма 1'!$G415,'Предельники 2022'!$B$4:$X$28,'Форма 1'!Z$7),2),"")</f>
        <v/>
      </c>
      <c r="H415" s="53" t="str">
        <f>IF(ISNUMBER('Форма 1'!AA415),ROUND('Форма 1'!$I415*VLOOKUP('Форма 1'!$G415,'Предельники 2022'!$B$4:$X$28,'Форма 1'!AA$7),2),"")</f>
        <v/>
      </c>
      <c r="I415" s="53" t="str">
        <f>IF(ISNUMBER('Форма 1'!AB415),ROUND('Форма 1'!$I415*VLOOKUP('Форма 1'!$G415,'Предельники 2022'!$B$4:$X$28,'Форма 1'!AB$7),2),"")</f>
        <v/>
      </c>
      <c r="J415" s="53" t="str">
        <f>IF(ISNUMBER('Форма 1'!AC415),ROUND('Форма 1'!$I415*VLOOKUP('Форма 1'!$G415,'Предельники 2022'!$B$4:$X$28,'Форма 1'!AC$7),2),"")</f>
        <v/>
      </c>
      <c r="K415" s="53" t="str">
        <f>IF(ISNUMBER('Форма 1'!AD415),ROUND('Форма 1'!$I415*VLOOKUP('Форма 1'!$G415,'Предельники 2022'!$B$4:$X$28,'Форма 1'!AD$7),2),"")</f>
        <v/>
      </c>
      <c r="L415" s="54" t="str">
        <f>IF(ISBLANK('Форма 1'!AE415),"",'Форма 1'!AE415)</f>
        <v/>
      </c>
      <c r="M415" s="55" t="str">
        <f>IF(ISBLANK('Форма 1'!AF415),"",'Форма 1'!AF415)</f>
        <v/>
      </c>
      <c r="N415" s="53" t="str">
        <f>IF(ISNUMBER('Форма 1'!AG415),ROUND('Форма 1'!$I415*VLOOKUP('Форма 1'!$G415,'Предельники 2022'!$B$4:$X$28,'Форма 1'!AG$7),2),"")</f>
        <v/>
      </c>
      <c r="O415" s="53">
        <f>IF(ISNUMBER('Форма 1'!$AH415),ROUND('Форма 1'!$I415*VLOOKUP('Форма 1'!$G415,'Предельники 2022'!$B$4:$X$28,'Форма 1'!$AH$7,0),2),"")</f>
        <v>5545698.6600000001</v>
      </c>
      <c r="P415" s="53" t="str">
        <f>IF(ISNUMBER('Форма 1'!$AI415),ROUND('Форма 1'!$I415*VLOOKUP('Форма 1'!$G415,'Предельники 2022'!$B$4:$X$28,'Форма 1'!$AI$7,0),2),"")</f>
        <v/>
      </c>
      <c r="Q415" s="53" t="str">
        <f>IF(ISNUMBER('Форма 1'!$AJ415),ROUND('Форма 1'!$I415*VLOOKUP('Форма 1'!$G415,'Предельники 2022'!$B$4:$X$28,'Форма 1'!$AJ$7,0),2),"")</f>
        <v/>
      </c>
      <c r="R415" s="53" t="str">
        <f>IF(ISNUMBER('Форма 1'!AK415),ROUND('Форма 1'!$I415*VLOOKUP('Форма 1'!$G415,'Предельники 2022'!$B$4:$X$28,'Форма 1'!AK$7),2),"")</f>
        <v/>
      </c>
      <c r="S415" s="55" t="str">
        <f t="shared" si="42"/>
        <v/>
      </c>
      <c r="T415" s="55" t="str">
        <f>IF(ISNUMBER('Форма 1'!AL415),INDEX('Предельники 2022'!$C$4:$X$28,MATCH('Форма 1'!$H415,'Предельники 2022'!$B$4:$B$28,0),MATCH(T$5,'Предельники 2022'!$C$3:$X$3,0)),"")</f>
        <v/>
      </c>
      <c r="U415" s="55" t="str">
        <f>IF(ISNUMBER('Форма 1'!AM415),INDEX('Предельники 2022'!$C$4:$X$28,MATCH('Форма 1'!$H415,'Предельники 2022'!$B$4:$B$28,0),MATCH(U$5,'Предельники 2022'!$C$3:$X$3,0)),"")</f>
        <v/>
      </c>
      <c r="V415" s="55" t="str">
        <f>IF(ISNUMBER('Форма 1'!AN415),INDEX('Предельники 2022'!$C$4:$X$28,MATCH('Форма 1'!$H415,'Предельники 2022'!$B$4:$B$28,0),MATCH(V$5,'Предельники 2022'!$C$3:$X$3,0)),"")</f>
        <v/>
      </c>
      <c r="W415" s="55" t="str">
        <f>IF(ISNUMBER('Форма 1'!AO415),INDEX('Предельники 2022'!$C$4:$X$28,MATCH('Форма 1'!$H415,'Предельники 2022'!$B$4:$B$28,0),MATCH(W$5,'Предельники 2022'!$C$3:$X$3,0)),"")</f>
        <v/>
      </c>
      <c r="X415" s="53" t="str">
        <f>IF(ISNUMBER('Форма 1'!AP415),ROUND('Форма 1'!$I415*VLOOKUP('Форма 1'!$G415,'Предельники 2022'!$B$4:$X$28,'Форма 1'!AP$7),2),"")</f>
        <v/>
      </c>
      <c r="Y415" s="53" t="str">
        <f>IF(ISNUMBER('Форма 1'!AQ415),ROUND('Форма 1'!$I415*VLOOKUP('Форма 1'!$G415,'Предельники 2022'!$B$4:$X$28,'Форма 1'!AQ$7),2),"")</f>
        <v/>
      </c>
      <c r="Z415" s="53" t="str">
        <f>IF(ISNUMBER('Форма 1'!AR415),ROUND('Форма 1'!$I415*VLOOKUP('Форма 1'!$G415,'Предельники 2022'!$B$4:$X$28,'Форма 1'!AR$7),2),"")</f>
        <v/>
      </c>
      <c r="AA415" s="55"/>
    </row>
    <row r="416" spans="1:27" x14ac:dyDescent="0.25">
      <c r="A416" s="52">
        <f t="shared" si="43"/>
        <v>2</v>
      </c>
      <c r="B416" s="94" t="str">
        <f>IF(ISBLANK('Форма 1'!B416),"",'Форма 1'!B416)</f>
        <v>Губахинский городской округ Пермского края</v>
      </c>
      <c r="C416" s="161" t="str">
        <f>IF(ISBLANK('Форма 1'!C416),"",'Форма 1'!C416)</f>
        <v>г. Губаха, пр-т Октябрьский, д. 18</v>
      </c>
      <c r="D416" s="51">
        <f>IF(ISBLANK(C416),"Введите адрес",IF(C416='Форма 1'!C416,SUM(E416:K416,M416:S416,X416:AA416),"Ошибка в адресе!"))</f>
        <v>3428045.12</v>
      </c>
      <c r="E416" s="53" t="str">
        <f>IF(ISNUMBER('Форма 1'!X416),ROUND('Форма 1'!$I416*VLOOKUP('Форма 1'!$G416,'Предельники 2022'!$B$4:$X$28,'Форма 1'!X$7),2),"")</f>
        <v/>
      </c>
      <c r="F416" s="53" t="str">
        <f>IF(ISNUMBER('Форма 1'!Y416),ROUND('Форма 1'!$I416*VLOOKUP('Форма 1'!$G416,'Предельники 2022'!$B$4:$X$28,'Форма 1'!Y$7),2),"")</f>
        <v/>
      </c>
      <c r="G416" s="53" t="str">
        <f>IF(ISNUMBER('Форма 1'!Z416),ROUND('Форма 1'!$I416*VLOOKUP('Форма 1'!$G416,'Предельники 2022'!$B$4:$X$28,'Форма 1'!Z$7),2),"")</f>
        <v/>
      </c>
      <c r="H416" s="53" t="str">
        <f>IF(ISNUMBER('Форма 1'!AA416),ROUND('Форма 1'!$I416*VLOOKUP('Форма 1'!$G416,'Предельники 2022'!$B$4:$X$28,'Форма 1'!AA$7),2),"")</f>
        <v/>
      </c>
      <c r="I416" s="53" t="str">
        <f>IF(ISNUMBER('Форма 1'!AB416),ROUND('Форма 1'!$I416*VLOOKUP('Форма 1'!$G416,'Предельники 2022'!$B$4:$X$28,'Форма 1'!AB$7),2),"")</f>
        <v/>
      </c>
      <c r="J416" s="53" t="str">
        <f>IF(ISNUMBER('Форма 1'!AC416),ROUND('Форма 1'!$I416*VLOOKUP('Форма 1'!$G416,'Предельники 2022'!$B$4:$X$28,'Форма 1'!AC$7),2),"")</f>
        <v/>
      </c>
      <c r="K416" s="53">
        <f>IF(ISNUMBER('Форма 1'!AD416),ROUND('Форма 1'!$I416*VLOOKUP('Форма 1'!$G416,'Предельники 2022'!$B$4:$X$28,'Форма 1'!AD$7),2),"")</f>
        <v>3428045.12</v>
      </c>
      <c r="L416" s="54" t="str">
        <f>IF(ISBLANK('Форма 1'!AE416),"",'Форма 1'!AE416)</f>
        <v/>
      </c>
      <c r="M416" s="55" t="str">
        <f>IF(ISBLANK('Форма 1'!AF416),"",'Форма 1'!AF416)</f>
        <v/>
      </c>
      <c r="N416" s="53" t="str">
        <f>IF(ISNUMBER('Форма 1'!AG416),ROUND('Форма 1'!$I416*VLOOKUP('Форма 1'!$G416,'Предельники 2022'!$B$4:$X$28,'Форма 1'!AG$7),2),"")</f>
        <v/>
      </c>
      <c r="O416" s="53" t="str">
        <f>IF(ISNUMBER('Форма 1'!$AH416),ROUND('Форма 1'!$I416*VLOOKUP('Форма 1'!$G416,'Предельники 2022'!$B$4:$X$28,'Форма 1'!$AH$7,0),2),"")</f>
        <v/>
      </c>
      <c r="P416" s="53" t="str">
        <f>IF(ISNUMBER('Форма 1'!$AI416),ROUND('Форма 1'!$I416*VLOOKUP('Форма 1'!$G416,'Предельники 2022'!$B$4:$X$28,'Форма 1'!$AI$7,0),2),"")</f>
        <v/>
      </c>
      <c r="Q416" s="53" t="str">
        <f>IF(ISNUMBER('Форма 1'!$AJ416),ROUND('Форма 1'!$I416*VLOOKUP('Форма 1'!$G416,'Предельники 2022'!$B$4:$X$28,'Форма 1'!$AJ$7,0),2),"")</f>
        <v/>
      </c>
      <c r="R416" s="53" t="str">
        <f>IF(ISNUMBER('Форма 1'!AK416),ROUND('Форма 1'!$I416*VLOOKUP('Форма 1'!$G416,'Предельники 2022'!$B$4:$X$28,'Форма 1'!AK$7),2),"")</f>
        <v/>
      </c>
      <c r="S416" s="55" t="str">
        <f t="shared" si="42"/>
        <v/>
      </c>
      <c r="T416" s="55" t="str">
        <f>IF(ISNUMBER('Форма 1'!AL416),INDEX('Предельники 2022'!$C$4:$X$28,MATCH('Форма 1'!$H416,'Предельники 2022'!$B$4:$B$28,0),MATCH(T$5,'Предельники 2022'!$C$3:$X$3,0)),"")</f>
        <v/>
      </c>
      <c r="U416" s="55" t="str">
        <f>IF(ISNUMBER('Форма 1'!AM416),INDEX('Предельники 2022'!$C$4:$X$28,MATCH('Форма 1'!$H416,'Предельники 2022'!$B$4:$B$28,0),MATCH(U$5,'Предельники 2022'!$C$3:$X$3,0)),"")</f>
        <v/>
      </c>
      <c r="V416" s="55" t="str">
        <f>IF(ISNUMBER('Форма 1'!AN416),INDEX('Предельники 2022'!$C$4:$X$28,MATCH('Форма 1'!$H416,'Предельники 2022'!$B$4:$B$28,0),MATCH(V$5,'Предельники 2022'!$C$3:$X$3,0)),"")</f>
        <v/>
      </c>
      <c r="W416" s="55" t="str">
        <f>IF(ISNUMBER('Форма 1'!AO416),INDEX('Предельники 2022'!$C$4:$X$28,MATCH('Форма 1'!$H416,'Предельники 2022'!$B$4:$B$28,0),MATCH(W$5,'Предельники 2022'!$C$3:$X$3,0)),"")</f>
        <v/>
      </c>
      <c r="X416" s="53" t="str">
        <f>IF(ISNUMBER('Форма 1'!AP416),ROUND('Форма 1'!$I416*VLOOKUP('Форма 1'!$G416,'Предельники 2022'!$B$4:$X$28,'Форма 1'!AP$7),2),"")</f>
        <v/>
      </c>
      <c r="Y416" s="53" t="str">
        <f>IF(ISNUMBER('Форма 1'!AQ416),ROUND('Форма 1'!$I416*VLOOKUP('Форма 1'!$G416,'Предельники 2022'!$B$4:$X$28,'Форма 1'!AQ$7),2),"")</f>
        <v/>
      </c>
      <c r="Z416" s="53" t="str">
        <f>IF(ISNUMBER('Форма 1'!AR416),ROUND('Форма 1'!$I416*VLOOKUP('Форма 1'!$G416,'Предельники 2022'!$B$4:$X$28,'Форма 1'!AR$7),2),"")</f>
        <v/>
      </c>
      <c r="AA416" s="55"/>
    </row>
    <row r="417" spans="1:42" x14ac:dyDescent="0.25">
      <c r="A417" s="52">
        <f t="shared" si="43"/>
        <v>3</v>
      </c>
      <c r="B417" s="94" t="str">
        <f>IF(ISBLANK('Форма 1'!B417),"",'Форма 1'!B417)</f>
        <v>Губахинский городской округ Пермского края</v>
      </c>
      <c r="C417" s="161" t="str">
        <f>IF(ISBLANK('Форма 1'!C417),"",'Форма 1'!C417)</f>
        <v>г. Губаха, ул. 2-я Коммунистическая, д. 99</v>
      </c>
      <c r="D417" s="51">
        <f>IF(ISBLANK(C417),"Введите адрес",IF(C417='Форма 1'!C417,SUM(E417:K417,M417:S417,X417:AA417),"Ошибка в адресе!"))</f>
        <v>33735052</v>
      </c>
      <c r="E417" s="53" t="str">
        <f>IF(ISNUMBER('Форма 1'!X417),ROUND('Форма 1'!$I417*VLOOKUP('Форма 1'!$G417,'Предельники 2022'!$B$4:$X$28,'Форма 1'!X$7),2),"")</f>
        <v/>
      </c>
      <c r="F417" s="53">
        <f>IF(ISNUMBER('Форма 1'!Y417),ROUND('Форма 1'!$I417*VLOOKUP('Форма 1'!$G417,'Предельники 2022'!$B$4:$X$28,'Форма 1'!Y$7),2),"")</f>
        <v>14930373.289999999</v>
      </c>
      <c r="G417" s="53" t="str">
        <f>IF(ISNUMBER('Форма 1'!Z417),ROUND('Форма 1'!$I417*VLOOKUP('Форма 1'!$G417,'Предельники 2022'!$B$4:$X$28,'Форма 1'!Z$7),2),"")</f>
        <v/>
      </c>
      <c r="H417" s="53">
        <f>IF(ISNUMBER('Форма 1'!AA417),ROUND('Форма 1'!$I417*VLOOKUP('Форма 1'!$G417,'Предельники 2022'!$B$4:$X$28,'Форма 1'!AA$7),2),"")</f>
        <v>671519.49</v>
      </c>
      <c r="I417" s="53" t="str">
        <f>IF(ISNUMBER('Форма 1'!AB417),ROUND('Форма 1'!$I417*VLOOKUP('Форма 1'!$G417,'Предельники 2022'!$B$4:$X$28,'Форма 1'!AB$7),2),"")</f>
        <v/>
      </c>
      <c r="J417" s="53">
        <f>IF(ISNUMBER('Форма 1'!AC417),ROUND('Форма 1'!$I417*VLOOKUP('Форма 1'!$G417,'Предельники 2022'!$B$4:$X$28,'Форма 1'!AC$7),2),"")</f>
        <v>1145854.23</v>
      </c>
      <c r="K417" s="53" t="str">
        <f>IF(ISNUMBER('Форма 1'!AD417),ROUND('Форма 1'!$I417*VLOOKUP('Форма 1'!$G417,'Предельники 2022'!$B$4:$X$28,'Форма 1'!AD$7),2),"")</f>
        <v/>
      </c>
      <c r="L417" s="54" t="str">
        <f>IF(ISBLANK('Форма 1'!AE417),"",'Форма 1'!AE417)</f>
        <v/>
      </c>
      <c r="M417" s="55" t="str">
        <f>IF(ISBLANK('Форма 1'!AF417),"",'Форма 1'!AF417)</f>
        <v/>
      </c>
      <c r="N417" s="53">
        <f>IF(ISNUMBER('Форма 1'!AG417),ROUND('Форма 1'!$I417*VLOOKUP('Форма 1'!$G417,'Предельники 2022'!$B$4:$X$28,'Форма 1'!AG$7),2),"")</f>
        <v>16987304.989999998</v>
      </c>
      <c r="O417" s="53" t="str">
        <f>IF(ISNUMBER('Форма 1'!$AH417),ROUND('Форма 1'!$I417*VLOOKUP('Форма 1'!$G417,'Предельники 2022'!$B$4:$X$28,'Форма 1'!$AH$7,0),2),"")</f>
        <v/>
      </c>
      <c r="P417" s="53" t="str">
        <f>IF(ISNUMBER('Форма 1'!$AI417),ROUND('Форма 1'!$I417*VLOOKUP('Форма 1'!$G417,'Предельники 2022'!$B$4:$X$28,'Форма 1'!$AI$7,0),2),"")</f>
        <v/>
      </c>
      <c r="Q417" s="53" t="str">
        <f>IF(ISNUMBER('Форма 1'!$AJ417),ROUND('Форма 1'!$I417*VLOOKUP('Форма 1'!$G417,'Предельники 2022'!$B$4:$X$28,'Форма 1'!$AJ$7,0),2),"")</f>
        <v/>
      </c>
      <c r="R417" s="53" t="str">
        <f>IF(ISNUMBER('Форма 1'!AK417),ROUND('Форма 1'!$I417*VLOOKUP('Форма 1'!$G417,'Предельники 2022'!$B$4:$X$28,'Форма 1'!AK$7),2),"")</f>
        <v/>
      </c>
      <c r="S417" s="55" t="str">
        <f t="shared" si="42"/>
        <v/>
      </c>
      <c r="T417" s="55" t="str">
        <f>IF(ISNUMBER('Форма 1'!AL417),INDEX('Предельники 2022'!$C$4:$X$28,MATCH('Форма 1'!$H417,'Предельники 2022'!$B$4:$B$28,0),MATCH(T$5,'Предельники 2022'!$C$3:$X$3,0)),"")</f>
        <v/>
      </c>
      <c r="U417" s="55" t="str">
        <f>IF(ISNUMBER('Форма 1'!AM417),INDEX('Предельники 2022'!$C$4:$X$28,MATCH('Форма 1'!$H417,'Предельники 2022'!$B$4:$B$28,0),MATCH(U$5,'Предельники 2022'!$C$3:$X$3,0)),"")</f>
        <v/>
      </c>
      <c r="V417" s="55" t="str">
        <f>IF(ISNUMBER('Форма 1'!AN417),INDEX('Предельники 2022'!$C$4:$X$28,MATCH('Форма 1'!$H417,'Предельники 2022'!$B$4:$B$28,0),MATCH(V$5,'Предельники 2022'!$C$3:$X$3,0)),"")</f>
        <v/>
      </c>
      <c r="W417" s="55" t="str">
        <f>IF(ISNUMBER('Форма 1'!AO417),INDEX('Предельники 2022'!$C$4:$X$28,MATCH('Форма 1'!$H417,'Предельники 2022'!$B$4:$B$28,0),MATCH(W$5,'Предельники 2022'!$C$3:$X$3,0)),"")</f>
        <v/>
      </c>
      <c r="X417" s="53" t="str">
        <f>IF(ISNUMBER('Форма 1'!AP417),ROUND('Форма 1'!$I417*VLOOKUP('Форма 1'!$G417,'Предельники 2022'!$B$4:$X$28,'Форма 1'!AP$7),2),"")</f>
        <v/>
      </c>
      <c r="Y417" s="53" t="str">
        <f>IF(ISNUMBER('Форма 1'!AQ417),ROUND('Форма 1'!$I417*VLOOKUP('Форма 1'!$G417,'Предельники 2022'!$B$4:$X$28,'Форма 1'!AQ$7),2),"")</f>
        <v/>
      </c>
      <c r="Z417" s="53" t="str">
        <f>IF(ISNUMBER('Форма 1'!AR417),ROUND('Форма 1'!$I417*VLOOKUP('Форма 1'!$G417,'Предельники 2022'!$B$4:$X$28,'Форма 1'!AR$7),2),"")</f>
        <v/>
      </c>
      <c r="AA417" s="55"/>
    </row>
    <row r="418" spans="1:42" x14ac:dyDescent="0.25">
      <c r="A418" s="52">
        <f t="shared" si="43"/>
        <v>4</v>
      </c>
      <c r="B418" s="94" t="str">
        <f>IF(ISBLANK('Форма 1'!B418),"",'Форма 1'!B418)</f>
        <v>Губахинский городской округ Пермского края</v>
      </c>
      <c r="C418" s="161" t="str">
        <f>IF(ISBLANK('Форма 1'!C418),"",'Форма 1'!C418)</f>
        <v>г. Губаха, ул. Газеты Правда, д. 25</v>
      </c>
      <c r="D418" s="51">
        <f>IF(ISBLANK(C418),"Введите адрес",IF(C418='Форма 1'!C418,SUM(E418:K418,M418:S418,X418:AA418),"Ошибка в адресе!"))</f>
        <v>8099689.9900000002</v>
      </c>
      <c r="E418" s="53" t="str">
        <f>IF(ISNUMBER('Форма 1'!X418),ROUND('Форма 1'!$I418*VLOOKUP('Форма 1'!$G418,'Предельники 2022'!$B$4:$X$28,'Форма 1'!X$7),2),"")</f>
        <v/>
      </c>
      <c r="F418" s="53">
        <f>IF(ISNUMBER('Форма 1'!Y418),ROUND('Форма 1'!$I418*VLOOKUP('Форма 1'!$G418,'Предельники 2022'!$B$4:$X$28,'Форма 1'!Y$7),2),"")</f>
        <v>6842737.75</v>
      </c>
      <c r="G418" s="53" t="str">
        <f>IF(ISNUMBER('Форма 1'!Z418),ROUND('Форма 1'!$I418*VLOOKUP('Форма 1'!$G418,'Предельники 2022'!$B$4:$X$28,'Форма 1'!Z$7),2),"")</f>
        <v/>
      </c>
      <c r="H418" s="53">
        <f>IF(ISNUMBER('Форма 1'!AA418),ROUND('Форма 1'!$I418*VLOOKUP('Форма 1'!$G418,'Предельники 2022'!$B$4:$X$28,'Форма 1'!AA$7),2),"")</f>
        <v>307764.03000000003</v>
      </c>
      <c r="I418" s="53">
        <f>IF(ISNUMBER('Форма 1'!AB418),ROUND('Форма 1'!$I418*VLOOKUP('Форма 1'!$G418,'Предельники 2022'!$B$4:$X$28,'Форма 1'!AB$7),2),"")</f>
        <v>949188.21</v>
      </c>
      <c r="J418" s="53" t="str">
        <f>IF(ISNUMBER('Форма 1'!AC418),ROUND('Форма 1'!$I418*VLOOKUP('Форма 1'!$G418,'Предельники 2022'!$B$4:$X$28,'Форма 1'!AC$7),2),"")</f>
        <v/>
      </c>
      <c r="K418" s="53" t="str">
        <f>IF(ISNUMBER('Форма 1'!AD418),ROUND('Форма 1'!$I418*VLOOKUP('Форма 1'!$G418,'Предельники 2022'!$B$4:$X$28,'Форма 1'!AD$7),2),"")</f>
        <v/>
      </c>
      <c r="L418" s="54" t="str">
        <f>IF(ISBLANK('Форма 1'!AE418),"",'Форма 1'!AE418)</f>
        <v/>
      </c>
      <c r="M418" s="55" t="str">
        <f>IF(ISBLANK('Форма 1'!AF418),"",'Форма 1'!AF418)</f>
        <v/>
      </c>
      <c r="N418" s="53" t="str">
        <f>IF(ISNUMBER('Форма 1'!AG418),ROUND('Форма 1'!$I418*VLOOKUP('Форма 1'!$G418,'Предельники 2022'!$B$4:$X$28,'Форма 1'!AG$7),2),"")</f>
        <v/>
      </c>
      <c r="O418" s="53" t="str">
        <f>IF(ISNUMBER('Форма 1'!$AH418),ROUND('Форма 1'!$I418*VLOOKUP('Форма 1'!$G418,'Предельники 2022'!$B$4:$X$28,'Форма 1'!$AH$7,0),2),"")</f>
        <v/>
      </c>
      <c r="P418" s="53" t="str">
        <f>IF(ISNUMBER('Форма 1'!$AI418),ROUND('Форма 1'!$I418*VLOOKUP('Форма 1'!$G418,'Предельники 2022'!$B$4:$X$28,'Форма 1'!$AI$7,0),2),"")</f>
        <v/>
      </c>
      <c r="Q418" s="53" t="str">
        <f>IF(ISNUMBER('Форма 1'!$AJ418),ROUND('Форма 1'!$I418*VLOOKUP('Форма 1'!$G418,'Предельники 2022'!$B$4:$X$28,'Форма 1'!$AJ$7,0),2),"")</f>
        <v/>
      </c>
      <c r="R418" s="53" t="str">
        <f>IF(ISNUMBER('Форма 1'!AK418),ROUND('Форма 1'!$I418*VLOOKUP('Форма 1'!$G418,'Предельники 2022'!$B$4:$X$28,'Форма 1'!AK$7),2),"")</f>
        <v/>
      </c>
      <c r="S418" s="55" t="str">
        <f t="shared" si="42"/>
        <v/>
      </c>
      <c r="T418" s="55" t="str">
        <f>IF(ISNUMBER('Форма 1'!AL418),INDEX('Предельники 2022'!$C$4:$X$28,MATCH('Форма 1'!$H418,'Предельники 2022'!$B$4:$B$28,0),MATCH(T$5,'Предельники 2022'!$C$3:$X$3,0)),"")</f>
        <v/>
      </c>
      <c r="U418" s="55" t="str">
        <f>IF(ISNUMBER('Форма 1'!AM418),INDEX('Предельники 2022'!$C$4:$X$28,MATCH('Форма 1'!$H418,'Предельники 2022'!$B$4:$B$28,0),MATCH(U$5,'Предельники 2022'!$C$3:$X$3,0)),"")</f>
        <v/>
      </c>
      <c r="V418" s="55" t="str">
        <f>IF(ISNUMBER('Форма 1'!AN418),INDEX('Предельники 2022'!$C$4:$X$28,MATCH('Форма 1'!$H418,'Предельники 2022'!$B$4:$B$28,0),MATCH(V$5,'Предельники 2022'!$C$3:$X$3,0)),"")</f>
        <v/>
      </c>
      <c r="W418" s="55" t="str">
        <f>IF(ISNUMBER('Форма 1'!AO418),INDEX('Предельники 2022'!$C$4:$X$28,MATCH('Форма 1'!$H418,'Предельники 2022'!$B$4:$B$28,0),MATCH(W$5,'Предельники 2022'!$C$3:$X$3,0)),"")</f>
        <v/>
      </c>
      <c r="X418" s="53" t="str">
        <f>IF(ISNUMBER('Форма 1'!AP418),ROUND('Форма 1'!$I418*VLOOKUP('Форма 1'!$G418,'Предельники 2022'!$B$4:$X$28,'Форма 1'!AP$7),2),"")</f>
        <v/>
      </c>
      <c r="Y418" s="53" t="str">
        <f>IF(ISNUMBER('Форма 1'!AQ418),ROUND('Форма 1'!$I418*VLOOKUP('Форма 1'!$G418,'Предельники 2022'!$B$4:$X$28,'Форма 1'!AQ$7),2),"")</f>
        <v/>
      </c>
      <c r="Z418" s="53" t="str">
        <f>IF(ISNUMBER('Форма 1'!AR418),ROUND('Форма 1'!$I418*VLOOKUP('Форма 1'!$G418,'Предельники 2022'!$B$4:$X$28,'Форма 1'!AR$7),2),"")</f>
        <v/>
      </c>
      <c r="AA418" s="55"/>
    </row>
    <row r="419" spans="1:42" x14ac:dyDescent="0.25">
      <c r="A419" s="52">
        <f t="shared" si="43"/>
        <v>5</v>
      </c>
      <c r="B419" s="94" t="str">
        <f>IF(ISBLANK('Форма 1'!B419),"",'Форма 1'!B419)</f>
        <v>Губахинский городской округ Пермского края</v>
      </c>
      <c r="C419" s="161" t="str">
        <f>IF(ISBLANK('Форма 1'!C419),"",'Форма 1'!C419)</f>
        <v>г. Губаха, ул. Газеты Правда, д. 26</v>
      </c>
      <c r="D419" s="51">
        <f>IF(ISBLANK(C419),"Введите адрес",IF(C419='Форма 1'!C419,SUM(E419:K419,M419:S419,X419:AA419),"Ошибка в адресе!"))</f>
        <v>2551126.27</v>
      </c>
      <c r="E419" s="53" t="str">
        <f>IF(ISNUMBER('Форма 1'!X419),ROUND('Форма 1'!$I419*VLOOKUP('Форма 1'!$G419,'Предельники 2022'!$B$4:$X$28,'Форма 1'!X$7),2),"")</f>
        <v/>
      </c>
      <c r="F419" s="53" t="str">
        <f>IF(ISNUMBER('Форма 1'!Y419),ROUND('Форма 1'!$I419*VLOOKUP('Форма 1'!$G419,'Предельники 2022'!$B$4:$X$28,'Форма 1'!Y$7),2),"")</f>
        <v/>
      </c>
      <c r="G419" s="53" t="str">
        <f>IF(ISNUMBER('Форма 1'!Z419),ROUND('Форма 1'!$I419*VLOOKUP('Форма 1'!$G419,'Предельники 2022'!$B$4:$X$28,'Форма 1'!Z$7),2),"")</f>
        <v/>
      </c>
      <c r="H419" s="53" t="str">
        <f>IF(ISNUMBER('Форма 1'!AA419),ROUND('Форма 1'!$I419*VLOOKUP('Форма 1'!$G419,'Предельники 2022'!$B$4:$X$28,'Форма 1'!AA$7),2),"")</f>
        <v/>
      </c>
      <c r="I419" s="53" t="str">
        <f>IF(ISNUMBER('Форма 1'!AB419),ROUND('Форма 1'!$I419*VLOOKUP('Форма 1'!$G419,'Предельники 2022'!$B$4:$X$28,'Форма 1'!AB$7),2),"")</f>
        <v/>
      </c>
      <c r="J419" s="53" t="str">
        <f>IF(ISNUMBER('Форма 1'!AC419),ROUND('Форма 1'!$I419*VLOOKUP('Форма 1'!$G419,'Предельники 2022'!$B$4:$X$28,'Форма 1'!AC$7),2),"")</f>
        <v/>
      </c>
      <c r="K419" s="53" t="str">
        <f>IF(ISNUMBER('Форма 1'!AD419),ROUND('Форма 1'!$I419*VLOOKUP('Форма 1'!$G419,'Предельники 2022'!$B$4:$X$28,'Форма 1'!AD$7),2),"")</f>
        <v/>
      </c>
      <c r="L419" s="54" t="str">
        <f>IF(ISBLANK('Форма 1'!AE419),"",'Форма 1'!AE419)</f>
        <v/>
      </c>
      <c r="M419" s="55" t="str">
        <f>IF(ISBLANK('Форма 1'!AF419),"",'Форма 1'!AF419)</f>
        <v/>
      </c>
      <c r="N419" s="53" t="str">
        <f>IF(ISNUMBER('Форма 1'!AG419),ROUND('Форма 1'!$I419*VLOOKUP('Форма 1'!$G419,'Предельники 2022'!$B$4:$X$28,'Форма 1'!AG$7),2),"")</f>
        <v/>
      </c>
      <c r="O419" s="53">
        <f>IF(ISNUMBER('Форма 1'!$AH419),ROUND('Форма 1'!$I419*VLOOKUP('Форма 1'!$G419,'Предельники 2022'!$B$4:$X$28,'Форма 1'!$AH$7,0),2),"")</f>
        <v>2551126.27</v>
      </c>
      <c r="P419" s="53" t="str">
        <f>IF(ISNUMBER('Форма 1'!$AI419),ROUND('Форма 1'!$I419*VLOOKUP('Форма 1'!$G419,'Предельники 2022'!$B$4:$X$28,'Форма 1'!$AI$7,0),2),"")</f>
        <v/>
      </c>
      <c r="Q419" s="53" t="str">
        <f>IF(ISNUMBER('Форма 1'!$AJ419),ROUND('Форма 1'!$I419*VLOOKUP('Форма 1'!$G419,'Предельники 2022'!$B$4:$X$28,'Форма 1'!$AJ$7,0),2),"")</f>
        <v/>
      </c>
      <c r="R419" s="53" t="str">
        <f>IF(ISNUMBER('Форма 1'!AK419),ROUND('Форма 1'!$I419*VLOOKUP('Форма 1'!$G419,'Предельники 2022'!$B$4:$X$28,'Форма 1'!AK$7),2),"")</f>
        <v/>
      </c>
      <c r="S419" s="55" t="str">
        <f t="shared" si="42"/>
        <v/>
      </c>
      <c r="T419" s="55" t="str">
        <f>IF(ISNUMBER('Форма 1'!AL419),INDEX('Предельники 2022'!$C$4:$X$28,MATCH('Форма 1'!$H419,'Предельники 2022'!$B$4:$B$28,0),MATCH(T$5,'Предельники 2022'!$C$3:$X$3,0)),"")</f>
        <v/>
      </c>
      <c r="U419" s="55" t="str">
        <f>IF(ISNUMBER('Форма 1'!AM419),INDEX('Предельники 2022'!$C$4:$X$28,MATCH('Форма 1'!$H419,'Предельники 2022'!$B$4:$B$28,0),MATCH(U$5,'Предельники 2022'!$C$3:$X$3,0)),"")</f>
        <v/>
      </c>
      <c r="V419" s="55" t="str">
        <f>IF(ISNUMBER('Форма 1'!AN419),INDEX('Предельники 2022'!$C$4:$X$28,MATCH('Форма 1'!$H419,'Предельники 2022'!$B$4:$B$28,0),MATCH(V$5,'Предельники 2022'!$C$3:$X$3,0)),"")</f>
        <v/>
      </c>
      <c r="W419" s="55" t="str">
        <f>IF(ISNUMBER('Форма 1'!AO419),INDEX('Предельники 2022'!$C$4:$X$28,MATCH('Форма 1'!$H419,'Предельники 2022'!$B$4:$B$28,0),MATCH(W$5,'Предельники 2022'!$C$3:$X$3,0)),"")</f>
        <v/>
      </c>
      <c r="X419" s="53" t="str">
        <f>IF(ISNUMBER('Форма 1'!AP419),ROUND('Форма 1'!$I419*VLOOKUP('Форма 1'!$G419,'Предельники 2022'!$B$4:$X$28,'Форма 1'!AP$7),2),"")</f>
        <v/>
      </c>
      <c r="Y419" s="53" t="str">
        <f>IF(ISNUMBER('Форма 1'!AQ419),ROUND('Форма 1'!$I419*VLOOKUP('Форма 1'!$G419,'Предельники 2022'!$B$4:$X$28,'Форма 1'!AQ$7),2),"")</f>
        <v/>
      </c>
      <c r="Z419" s="53" t="str">
        <f>IF(ISNUMBER('Форма 1'!AR419),ROUND('Форма 1'!$I419*VLOOKUP('Форма 1'!$G419,'Предельники 2022'!$B$4:$X$28,'Форма 1'!AR$7),2),"")</f>
        <v/>
      </c>
      <c r="AA419" s="55"/>
    </row>
    <row r="420" spans="1:42" x14ac:dyDescent="0.25">
      <c r="A420" s="52">
        <f t="shared" si="43"/>
        <v>6</v>
      </c>
      <c r="B420" s="94" t="str">
        <f>IF(ISBLANK('Форма 1'!B420),"",'Форма 1'!B420)</f>
        <v>Губахинский городской округ Пермского края</v>
      </c>
      <c r="C420" s="161" t="str">
        <f>IF(ISBLANK('Форма 1'!C420),"",'Форма 1'!C420)</f>
        <v>г. Губаха, ул. Газеты Правда, д. 41</v>
      </c>
      <c r="D420" s="51">
        <f>IF(ISBLANK(C420),"Введите адрес",IF(C420='Форма 1'!C420,SUM(E420:K420,M420:S420,X420:AA420),"Ошибка в адресе!"))</f>
        <v>2003706.28</v>
      </c>
      <c r="E420" s="53" t="str">
        <f>IF(ISNUMBER('Форма 1'!X420),ROUND('Форма 1'!$I420*VLOOKUP('Форма 1'!$G420,'Предельники 2022'!$B$4:$X$28,'Форма 1'!X$7),2),"")</f>
        <v/>
      </c>
      <c r="F420" s="53" t="str">
        <f>IF(ISNUMBER('Форма 1'!Y420),ROUND('Форма 1'!$I420*VLOOKUP('Форма 1'!$G420,'Предельники 2022'!$B$4:$X$28,'Форма 1'!Y$7),2),"")</f>
        <v/>
      </c>
      <c r="G420" s="53" t="str">
        <f>IF(ISNUMBER('Форма 1'!Z420),ROUND('Форма 1'!$I420*VLOOKUP('Форма 1'!$G420,'Предельники 2022'!$B$4:$X$28,'Форма 1'!Z$7),2),"")</f>
        <v/>
      </c>
      <c r="H420" s="53" t="str">
        <f>IF(ISNUMBER('Форма 1'!AA420),ROUND('Форма 1'!$I420*VLOOKUP('Форма 1'!$G420,'Предельники 2022'!$B$4:$X$28,'Форма 1'!AA$7),2),"")</f>
        <v/>
      </c>
      <c r="I420" s="53" t="str">
        <f>IF(ISNUMBER('Форма 1'!AB420),ROUND('Форма 1'!$I420*VLOOKUP('Форма 1'!$G420,'Предельники 2022'!$B$4:$X$28,'Форма 1'!AB$7),2),"")</f>
        <v/>
      </c>
      <c r="J420" s="53" t="str">
        <f>IF(ISNUMBER('Форма 1'!AC420),ROUND('Форма 1'!$I420*VLOOKUP('Форма 1'!$G420,'Предельники 2022'!$B$4:$X$28,'Форма 1'!AC$7),2),"")</f>
        <v/>
      </c>
      <c r="K420" s="53">
        <f>IF(ISNUMBER('Форма 1'!AD420),ROUND('Форма 1'!$I420*VLOOKUP('Форма 1'!$G420,'Предельники 2022'!$B$4:$X$28,'Форма 1'!AD$7),2),"")</f>
        <v>2003706.28</v>
      </c>
      <c r="L420" s="54" t="str">
        <f>IF(ISBLANK('Форма 1'!AE420),"",'Форма 1'!AE420)</f>
        <v/>
      </c>
      <c r="M420" s="55" t="str">
        <f>IF(ISBLANK('Форма 1'!AF420),"",'Форма 1'!AF420)</f>
        <v/>
      </c>
      <c r="N420" s="53" t="str">
        <f>IF(ISNUMBER('Форма 1'!AG420),ROUND('Форма 1'!$I420*VLOOKUP('Форма 1'!$G420,'Предельники 2022'!$B$4:$X$28,'Форма 1'!AG$7),2),"")</f>
        <v/>
      </c>
      <c r="O420" s="53" t="str">
        <f>IF(ISNUMBER('Форма 1'!$AH420),ROUND('Форма 1'!$I420*VLOOKUP('Форма 1'!$G420,'Предельники 2022'!$B$4:$X$28,'Форма 1'!$AH$7,0),2),"")</f>
        <v/>
      </c>
      <c r="P420" s="53" t="str">
        <f>IF(ISNUMBER('Форма 1'!$AI420),ROUND('Форма 1'!$I420*VLOOKUP('Форма 1'!$G420,'Предельники 2022'!$B$4:$X$28,'Форма 1'!$AI$7,0),2),"")</f>
        <v/>
      </c>
      <c r="Q420" s="53" t="str">
        <f>IF(ISNUMBER('Форма 1'!$AJ420),ROUND('Форма 1'!$I420*VLOOKUP('Форма 1'!$G420,'Предельники 2022'!$B$4:$X$28,'Форма 1'!$AJ$7,0),2),"")</f>
        <v/>
      </c>
      <c r="R420" s="53" t="str">
        <f>IF(ISNUMBER('Форма 1'!AK420),ROUND('Форма 1'!$I420*VLOOKUP('Форма 1'!$G420,'Предельники 2022'!$B$4:$X$28,'Форма 1'!AK$7),2),"")</f>
        <v/>
      </c>
      <c r="S420" s="55" t="str">
        <f t="shared" si="42"/>
        <v/>
      </c>
      <c r="T420" s="55" t="str">
        <f>IF(ISNUMBER('Форма 1'!AL420),INDEX('Предельники 2022'!$C$4:$X$28,MATCH('Форма 1'!$H420,'Предельники 2022'!$B$4:$B$28,0),MATCH(T$5,'Предельники 2022'!$C$3:$X$3,0)),"")</f>
        <v/>
      </c>
      <c r="U420" s="55" t="str">
        <f>IF(ISNUMBER('Форма 1'!AM420),INDEX('Предельники 2022'!$C$4:$X$28,MATCH('Форма 1'!$H420,'Предельники 2022'!$B$4:$B$28,0),MATCH(U$5,'Предельники 2022'!$C$3:$X$3,0)),"")</f>
        <v/>
      </c>
      <c r="V420" s="55" t="str">
        <f>IF(ISNUMBER('Форма 1'!AN420),INDEX('Предельники 2022'!$C$4:$X$28,MATCH('Форма 1'!$H420,'Предельники 2022'!$B$4:$B$28,0),MATCH(V$5,'Предельники 2022'!$C$3:$X$3,0)),"")</f>
        <v/>
      </c>
      <c r="W420" s="55" t="str">
        <f>IF(ISNUMBER('Форма 1'!AO420),INDEX('Предельники 2022'!$C$4:$X$28,MATCH('Форма 1'!$H420,'Предельники 2022'!$B$4:$B$28,0),MATCH(W$5,'Предельники 2022'!$C$3:$X$3,0)),"")</f>
        <v/>
      </c>
      <c r="X420" s="53" t="str">
        <f>IF(ISNUMBER('Форма 1'!AP420),ROUND('Форма 1'!$I420*VLOOKUP('Форма 1'!$G420,'Предельники 2022'!$B$4:$X$28,'Форма 1'!AP$7),2),"")</f>
        <v/>
      </c>
      <c r="Y420" s="53" t="str">
        <f>IF(ISNUMBER('Форма 1'!AQ420),ROUND('Форма 1'!$I420*VLOOKUP('Форма 1'!$G420,'Предельники 2022'!$B$4:$X$28,'Форма 1'!AQ$7),2),"")</f>
        <v/>
      </c>
      <c r="Z420" s="53" t="str">
        <f>IF(ISNUMBER('Форма 1'!AR420),ROUND('Форма 1'!$I420*VLOOKUP('Форма 1'!$G420,'Предельники 2022'!$B$4:$X$28,'Форма 1'!AR$7),2),"")</f>
        <v/>
      </c>
      <c r="AA420" s="55"/>
    </row>
    <row r="421" spans="1:42" x14ac:dyDescent="0.25">
      <c r="A421" s="52">
        <f t="shared" si="43"/>
        <v>7</v>
      </c>
      <c r="B421" s="94" t="str">
        <f>IF(ISBLANK('Форма 1'!B421),"",'Форма 1'!B421)</f>
        <v>Губахинский городской округ Пермского края</v>
      </c>
      <c r="C421" s="161" t="str">
        <f>IF(ISBLANK('Форма 1'!C421),"",'Форма 1'!C421)</f>
        <v>г. Губаха, ул. Дегтярева, д. 28</v>
      </c>
      <c r="D421" s="51">
        <f>IF(ISBLANK(C421),"Введите адрес",IF(C421='Форма 1'!C421,SUM(E421:K421,M421:S421,X421:AA421),"Ошибка в адресе!"))</f>
        <v>17775766.630000003</v>
      </c>
      <c r="E421" s="53" t="str">
        <f>IF(ISNUMBER('Форма 1'!X421),ROUND('Форма 1'!$I421*VLOOKUP('Форма 1'!$G421,'Предельники 2022'!$B$4:$X$28,'Форма 1'!X$7),2),"")</f>
        <v/>
      </c>
      <c r="F421" s="53" t="str">
        <f>IF(ISNUMBER('Форма 1'!Y421),ROUND('Форма 1'!$I421*VLOOKUP('Форма 1'!$G421,'Предельники 2022'!$B$4:$X$28,'Форма 1'!Y$7),2),"")</f>
        <v/>
      </c>
      <c r="G421" s="53" t="str">
        <f>IF(ISNUMBER('Форма 1'!Z421),ROUND('Форма 1'!$I421*VLOOKUP('Форма 1'!$G421,'Предельники 2022'!$B$4:$X$28,'Форма 1'!Z$7),2),"")</f>
        <v/>
      </c>
      <c r="H421" s="53" t="str">
        <f>IF(ISNUMBER('Форма 1'!AA421),ROUND('Форма 1'!$I421*VLOOKUP('Форма 1'!$G421,'Предельники 2022'!$B$4:$X$28,'Форма 1'!AA$7),2),"")</f>
        <v/>
      </c>
      <c r="I421" s="53" t="str">
        <f>IF(ISNUMBER('Форма 1'!AB421),ROUND('Форма 1'!$I421*VLOOKUP('Форма 1'!$G421,'Предельники 2022'!$B$4:$X$28,'Форма 1'!AB$7),2),"")</f>
        <v/>
      </c>
      <c r="J421" s="53" t="str">
        <f>IF(ISNUMBER('Форма 1'!AC421),ROUND('Форма 1'!$I421*VLOOKUP('Форма 1'!$G421,'Предельники 2022'!$B$4:$X$28,'Форма 1'!AC$7),2),"")</f>
        <v/>
      </c>
      <c r="K421" s="53" t="str">
        <f>IF(ISNUMBER('Форма 1'!AD421),ROUND('Форма 1'!$I421*VLOOKUP('Форма 1'!$G421,'Предельники 2022'!$B$4:$X$28,'Форма 1'!AD$7),2),"")</f>
        <v/>
      </c>
      <c r="L421" s="54" t="str">
        <f>IF(ISBLANK('Форма 1'!AE421),"",'Форма 1'!AE421)</f>
        <v/>
      </c>
      <c r="M421" s="55" t="str">
        <f>IF(ISBLANK('Форма 1'!AF421),"",'Форма 1'!AF421)</f>
        <v/>
      </c>
      <c r="N421" s="53">
        <f>IF(ISNUMBER('Форма 1'!AG421),ROUND('Форма 1'!$I421*VLOOKUP('Форма 1'!$G421,'Предельники 2022'!$B$4:$X$28,'Форма 1'!AG$7),2),"")</f>
        <v>15650226.130000001</v>
      </c>
      <c r="O421" s="53" t="str">
        <f>IF(ISNUMBER('Форма 1'!$AH421),ROUND('Форма 1'!$I421*VLOOKUP('Форма 1'!$G421,'Предельники 2022'!$B$4:$X$28,'Форма 1'!$AH$7,0),2),"")</f>
        <v/>
      </c>
      <c r="P421" s="53" t="str">
        <f>IF(ISNUMBER('Форма 1'!$AI421),ROUND('Форма 1'!$I421*VLOOKUP('Форма 1'!$G421,'Предельники 2022'!$B$4:$X$28,'Форма 1'!$AI$7,0),2),"")</f>
        <v/>
      </c>
      <c r="Q421" s="53" t="str">
        <f>IF(ISNUMBER('Форма 1'!$AJ421),ROUND('Форма 1'!$I421*VLOOKUP('Форма 1'!$G421,'Предельники 2022'!$B$4:$X$28,'Форма 1'!$AJ$7,0),2),"")</f>
        <v/>
      </c>
      <c r="R421" s="53">
        <f>IF(ISNUMBER('Форма 1'!AK421),ROUND('Форма 1'!$I421*VLOOKUP('Форма 1'!$G421,'Предельники 2022'!$B$4:$X$28,'Форма 1'!AK$7),2),"")</f>
        <v>2125540.5</v>
      </c>
      <c r="S421" s="55" t="str">
        <f t="shared" si="42"/>
        <v/>
      </c>
      <c r="T421" s="55" t="str">
        <f>IF(ISNUMBER('Форма 1'!AL421),INDEX('Предельники 2022'!$C$4:$X$28,MATCH('Форма 1'!$H421,'Предельники 2022'!$B$4:$B$28,0),MATCH(T$5,'Предельники 2022'!$C$3:$X$3,0)),"")</f>
        <v/>
      </c>
      <c r="U421" s="55" t="str">
        <f>IF(ISNUMBER('Форма 1'!AM421),INDEX('Предельники 2022'!$C$4:$X$28,MATCH('Форма 1'!$H421,'Предельники 2022'!$B$4:$B$28,0),MATCH(U$5,'Предельники 2022'!$C$3:$X$3,0)),"")</f>
        <v/>
      </c>
      <c r="V421" s="55" t="str">
        <f>IF(ISNUMBER('Форма 1'!AN421),INDEX('Предельники 2022'!$C$4:$X$28,MATCH('Форма 1'!$H421,'Предельники 2022'!$B$4:$B$28,0),MATCH(V$5,'Предельники 2022'!$C$3:$X$3,0)),"")</f>
        <v/>
      </c>
      <c r="W421" s="55" t="str">
        <f>IF(ISNUMBER('Форма 1'!AO421),INDEX('Предельники 2022'!$C$4:$X$28,MATCH('Форма 1'!$H421,'Предельники 2022'!$B$4:$B$28,0),MATCH(W$5,'Предельники 2022'!$C$3:$X$3,0)),"")</f>
        <v/>
      </c>
      <c r="X421" s="53" t="str">
        <f>IF(ISNUMBER('Форма 1'!AP421),ROUND('Форма 1'!$I421*VLOOKUP('Форма 1'!$G421,'Предельники 2022'!$B$4:$X$28,'Форма 1'!AP$7),2),"")</f>
        <v/>
      </c>
      <c r="Y421" s="53" t="str">
        <f>IF(ISNUMBER('Форма 1'!AQ421),ROUND('Форма 1'!$I421*VLOOKUP('Форма 1'!$G421,'Предельники 2022'!$B$4:$X$28,'Форма 1'!AQ$7),2),"")</f>
        <v/>
      </c>
      <c r="Z421" s="53" t="str">
        <f>IF(ISNUMBER('Форма 1'!AR421),ROUND('Форма 1'!$I421*VLOOKUP('Форма 1'!$G421,'Предельники 2022'!$B$4:$X$28,'Форма 1'!AR$7),2),"")</f>
        <v/>
      </c>
      <c r="AA421" s="55"/>
    </row>
    <row r="422" spans="1:42" x14ac:dyDescent="0.25">
      <c r="A422" s="52">
        <f t="shared" si="43"/>
        <v>8</v>
      </c>
      <c r="B422" s="94" t="str">
        <f>IF(ISBLANK('Форма 1'!B422),"",'Форма 1'!B422)</f>
        <v>Губахинский городской округ Пермского края</v>
      </c>
      <c r="C422" s="161" t="str">
        <f>IF(ISBLANK('Форма 1'!C422),"",'Форма 1'!C422)</f>
        <v>г. Губаха, ул. Орджоникидзе, д. 13</v>
      </c>
      <c r="D422" s="51">
        <f>IF(ISBLANK(C422),"Введите адрес",IF(C422='Форма 1'!C422,SUM(E422:K422,M422:S422,X422:AA422),"Ошибка в адресе!"))</f>
        <v>9303821.9700000007</v>
      </c>
      <c r="E422" s="53" t="str">
        <f>IF(ISNUMBER('Форма 1'!X422),ROUND('Форма 1'!$I422*VLOOKUP('Форма 1'!$G422,'Предельники 2022'!$B$4:$X$28,'Форма 1'!X$7),2),"")</f>
        <v/>
      </c>
      <c r="F422" s="53" t="str">
        <f>IF(ISNUMBER('Форма 1'!Y422),ROUND('Форма 1'!$I422*VLOOKUP('Форма 1'!$G422,'Предельники 2022'!$B$4:$X$28,'Форма 1'!Y$7),2),"")</f>
        <v/>
      </c>
      <c r="G422" s="53" t="str">
        <f>IF(ISNUMBER('Форма 1'!Z422),ROUND('Форма 1'!$I422*VLOOKUP('Форма 1'!$G422,'Предельники 2022'!$B$4:$X$28,'Форма 1'!Z$7),2),"")</f>
        <v/>
      </c>
      <c r="H422" s="53" t="str">
        <f>IF(ISNUMBER('Форма 1'!AA422),ROUND('Форма 1'!$I422*VLOOKUP('Форма 1'!$G422,'Предельники 2022'!$B$4:$X$28,'Форма 1'!AA$7),2),"")</f>
        <v/>
      </c>
      <c r="I422" s="53" t="str">
        <f>IF(ISNUMBER('Форма 1'!AB422),ROUND('Форма 1'!$I422*VLOOKUP('Форма 1'!$G422,'Предельники 2022'!$B$4:$X$28,'Форма 1'!AB$7),2),"")</f>
        <v/>
      </c>
      <c r="J422" s="53" t="str">
        <f>IF(ISNUMBER('Форма 1'!AC422),ROUND('Форма 1'!$I422*VLOOKUP('Форма 1'!$G422,'Предельники 2022'!$B$4:$X$28,'Форма 1'!AC$7),2),"")</f>
        <v/>
      </c>
      <c r="K422" s="53" t="str">
        <f>IF(ISNUMBER('Форма 1'!AD422),ROUND('Форма 1'!$I422*VLOOKUP('Форма 1'!$G422,'Предельники 2022'!$B$4:$X$28,'Форма 1'!AD$7),2),"")</f>
        <v/>
      </c>
      <c r="L422" s="54" t="str">
        <f>IF(ISBLANK('Форма 1'!AE422),"",'Форма 1'!AE422)</f>
        <v/>
      </c>
      <c r="M422" s="55" t="str">
        <f>IF(ISBLANK('Форма 1'!AF422),"",'Форма 1'!AF422)</f>
        <v/>
      </c>
      <c r="N422" s="53">
        <f>IF(ISNUMBER('Форма 1'!AG422),ROUND('Форма 1'!$I422*VLOOKUP('Форма 1'!$G422,'Предельники 2022'!$B$4:$X$28,'Форма 1'!AG$7),2),"")</f>
        <v>9303821.9700000007</v>
      </c>
      <c r="O422" s="53" t="str">
        <f>IF(ISNUMBER('Форма 1'!$AH422),ROUND('Форма 1'!$I422*VLOOKUP('Форма 1'!$G422,'Предельники 2022'!$B$4:$X$28,'Форма 1'!$AH$7,0),2),"")</f>
        <v/>
      </c>
      <c r="P422" s="53" t="str">
        <f>IF(ISNUMBER('Форма 1'!$AI422),ROUND('Форма 1'!$I422*VLOOKUP('Форма 1'!$G422,'Предельники 2022'!$B$4:$X$28,'Форма 1'!$AI$7,0),2),"")</f>
        <v/>
      </c>
      <c r="Q422" s="53" t="str">
        <f>IF(ISNUMBER('Форма 1'!$AJ422),ROUND('Форма 1'!$I422*VLOOKUP('Форма 1'!$G422,'Предельники 2022'!$B$4:$X$28,'Форма 1'!$AJ$7,0),2),"")</f>
        <v/>
      </c>
      <c r="R422" s="53" t="str">
        <f>IF(ISNUMBER('Форма 1'!AK422),ROUND('Форма 1'!$I422*VLOOKUP('Форма 1'!$G422,'Предельники 2022'!$B$4:$X$28,'Форма 1'!AK$7),2),"")</f>
        <v/>
      </c>
      <c r="S422" s="55" t="str">
        <f t="shared" si="42"/>
        <v/>
      </c>
      <c r="T422" s="55" t="str">
        <f>IF(ISNUMBER('Форма 1'!AL422),INDEX('Предельники 2022'!$C$4:$X$28,MATCH('Форма 1'!$H422,'Предельники 2022'!$B$4:$B$28,0),MATCH(T$5,'Предельники 2022'!$C$3:$X$3,0)),"")</f>
        <v/>
      </c>
      <c r="U422" s="55" t="str">
        <f>IF(ISNUMBER('Форма 1'!AM422),INDEX('Предельники 2022'!$C$4:$X$28,MATCH('Форма 1'!$H422,'Предельники 2022'!$B$4:$B$28,0),MATCH(U$5,'Предельники 2022'!$C$3:$X$3,0)),"")</f>
        <v/>
      </c>
      <c r="V422" s="55" t="str">
        <f>IF(ISNUMBER('Форма 1'!AN422),INDEX('Предельники 2022'!$C$4:$X$28,MATCH('Форма 1'!$H422,'Предельники 2022'!$B$4:$B$28,0),MATCH(V$5,'Предельники 2022'!$C$3:$X$3,0)),"")</f>
        <v/>
      </c>
      <c r="W422" s="55" t="str">
        <f>IF(ISNUMBER('Форма 1'!AO422),INDEX('Предельники 2022'!$C$4:$X$28,MATCH('Форма 1'!$H422,'Предельники 2022'!$B$4:$B$28,0),MATCH(W$5,'Предельники 2022'!$C$3:$X$3,0)),"")</f>
        <v/>
      </c>
      <c r="X422" s="53" t="str">
        <f>IF(ISNUMBER('Форма 1'!AP422),ROUND('Форма 1'!$I422*VLOOKUP('Форма 1'!$G422,'Предельники 2022'!$B$4:$X$28,'Форма 1'!AP$7),2),"")</f>
        <v/>
      </c>
      <c r="Y422" s="53" t="str">
        <f>IF(ISNUMBER('Форма 1'!AQ422),ROUND('Форма 1'!$I422*VLOOKUP('Форма 1'!$G422,'Предельники 2022'!$B$4:$X$28,'Форма 1'!AQ$7),2),"")</f>
        <v/>
      </c>
      <c r="Z422" s="53" t="str">
        <f>IF(ISNUMBER('Форма 1'!AR422),ROUND('Форма 1'!$I422*VLOOKUP('Форма 1'!$G422,'Предельники 2022'!$B$4:$X$28,'Форма 1'!AR$7),2),"")</f>
        <v/>
      </c>
      <c r="AA422" s="55"/>
    </row>
    <row r="423" spans="1:42" x14ac:dyDescent="0.25">
      <c r="A423" s="52">
        <f t="shared" si="43"/>
        <v>9</v>
      </c>
      <c r="B423" s="94" t="str">
        <f>IF(ISBLANK('Форма 1'!B423),"",'Форма 1'!B423)</f>
        <v>Губахинский городской округ Пермского края</v>
      </c>
      <c r="C423" s="161" t="str">
        <f>IF(ISBLANK('Форма 1'!C423),"",'Форма 1'!C423)</f>
        <v>г. Губаха, ул. Павлика Морозова, д. 15</v>
      </c>
      <c r="D423" s="51">
        <f>IF(ISBLANK(C423),"Введите адрес",IF(C423='Форма 1'!C423,SUM(E423:K423,M423:S423,X423:AA423),"Ошибка в адресе!"))</f>
        <v>5366805.1500000004</v>
      </c>
      <c r="E423" s="53" t="str">
        <f>IF(ISNUMBER('Форма 1'!X423),ROUND('Форма 1'!$I423*VLOOKUP('Форма 1'!$G423,'Предельники 2022'!$B$4:$X$28,'Форма 1'!X$7),2),"")</f>
        <v/>
      </c>
      <c r="F423" s="53" t="str">
        <f>IF(ISNUMBER('Форма 1'!Y423),ROUND('Форма 1'!$I423*VLOOKUP('Форма 1'!$G423,'Предельники 2022'!$B$4:$X$28,'Форма 1'!Y$7),2),"")</f>
        <v/>
      </c>
      <c r="G423" s="53" t="str">
        <f>IF(ISNUMBER('Форма 1'!Z423),ROUND('Форма 1'!$I423*VLOOKUP('Форма 1'!$G423,'Предельники 2022'!$B$4:$X$28,'Форма 1'!Z$7),2),"")</f>
        <v/>
      </c>
      <c r="H423" s="53" t="str">
        <f>IF(ISNUMBER('Форма 1'!AA423),ROUND('Форма 1'!$I423*VLOOKUP('Форма 1'!$G423,'Предельники 2022'!$B$4:$X$28,'Форма 1'!AA$7),2),"")</f>
        <v/>
      </c>
      <c r="I423" s="53" t="str">
        <f>IF(ISNUMBER('Форма 1'!AB423),ROUND('Форма 1'!$I423*VLOOKUP('Форма 1'!$G423,'Предельники 2022'!$B$4:$X$28,'Форма 1'!AB$7),2),"")</f>
        <v/>
      </c>
      <c r="J423" s="53" t="str">
        <f>IF(ISNUMBER('Форма 1'!AC423),ROUND('Форма 1'!$I423*VLOOKUP('Форма 1'!$G423,'Предельники 2022'!$B$4:$X$28,'Форма 1'!AC$7),2),"")</f>
        <v/>
      </c>
      <c r="K423" s="53" t="str">
        <f>IF(ISNUMBER('Форма 1'!AD423),ROUND('Форма 1'!$I423*VLOOKUP('Форма 1'!$G423,'Предельники 2022'!$B$4:$X$28,'Форма 1'!AD$7),2),"")</f>
        <v/>
      </c>
      <c r="L423" s="54" t="str">
        <f>IF(ISBLANK('Форма 1'!AE423),"",'Форма 1'!AE423)</f>
        <v/>
      </c>
      <c r="M423" s="55" t="str">
        <f>IF(ISBLANK('Форма 1'!AF423),"",'Форма 1'!AF423)</f>
        <v/>
      </c>
      <c r="N423" s="53" t="str">
        <f>IF(ISNUMBER('Форма 1'!AG423),ROUND('Форма 1'!$I423*VLOOKUP('Форма 1'!$G423,'Предельники 2022'!$B$4:$X$28,'Форма 1'!AG$7),2),"")</f>
        <v/>
      </c>
      <c r="O423" s="53">
        <f>IF(ISNUMBER('Форма 1'!$AH423),ROUND('Форма 1'!$I423*VLOOKUP('Форма 1'!$G423,'Предельники 2022'!$B$4:$X$28,'Форма 1'!$AH$7,0),2),"")</f>
        <v>5366805.1500000004</v>
      </c>
      <c r="P423" s="53" t="str">
        <f>IF(ISNUMBER('Форма 1'!$AI423),ROUND('Форма 1'!$I423*VLOOKUP('Форма 1'!$G423,'Предельники 2022'!$B$4:$X$28,'Форма 1'!$AI$7,0),2),"")</f>
        <v/>
      </c>
      <c r="Q423" s="53" t="str">
        <f>IF(ISNUMBER('Форма 1'!$AJ423),ROUND('Форма 1'!$I423*VLOOKUP('Форма 1'!$G423,'Предельники 2022'!$B$4:$X$28,'Форма 1'!$AJ$7,0),2),"")</f>
        <v/>
      </c>
      <c r="R423" s="53" t="str">
        <f>IF(ISNUMBER('Форма 1'!AK423),ROUND('Форма 1'!$I423*VLOOKUP('Форма 1'!$G423,'Предельники 2022'!$B$4:$X$28,'Форма 1'!AK$7),2),"")</f>
        <v/>
      </c>
      <c r="S423" s="55" t="str">
        <f t="shared" si="42"/>
        <v/>
      </c>
      <c r="T423" s="55" t="str">
        <f>IF(ISNUMBER('Форма 1'!AL423),INDEX('Предельники 2022'!$C$4:$X$28,MATCH('Форма 1'!$H423,'Предельники 2022'!$B$4:$B$28,0),MATCH(T$5,'Предельники 2022'!$C$3:$X$3,0)),"")</f>
        <v/>
      </c>
      <c r="U423" s="55" t="str">
        <f>IF(ISNUMBER('Форма 1'!AM423),INDEX('Предельники 2022'!$C$4:$X$28,MATCH('Форма 1'!$H423,'Предельники 2022'!$B$4:$B$28,0),MATCH(U$5,'Предельники 2022'!$C$3:$X$3,0)),"")</f>
        <v/>
      </c>
      <c r="V423" s="55" t="str">
        <f>IF(ISNUMBER('Форма 1'!AN423),INDEX('Предельники 2022'!$C$4:$X$28,MATCH('Форма 1'!$H423,'Предельники 2022'!$B$4:$B$28,0),MATCH(V$5,'Предельники 2022'!$C$3:$X$3,0)),"")</f>
        <v/>
      </c>
      <c r="W423" s="55" t="str">
        <f>IF(ISNUMBER('Форма 1'!AO423),INDEX('Предельники 2022'!$C$4:$X$28,MATCH('Форма 1'!$H423,'Предельники 2022'!$B$4:$B$28,0),MATCH(W$5,'Предельники 2022'!$C$3:$X$3,0)),"")</f>
        <v/>
      </c>
      <c r="X423" s="53" t="str">
        <f>IF(ISNUMBER('Форма 1'!AP423),ROUND('Форма 1'!$I423*VLOOKUP('Форма 1'!$G423,'Предельники 2022'!$B$4:$X$28,'Форма 1'!AP$7),2),"")</f>
        <v/>
      </c>
      <c r="Y423" s="53" t="str">
        <f>IF(ISNUMBER('Форма 1'!AQ423),ROUND('Форма 1'!$I423*VLOOKUP('Форма 1'!$G423,'Предельники 2022'!$B$4:$X$28,'Форма 1'!AQ$7),2),"")</f>
        <v/>
      </c>
      <c r="Z423" s="53" t="str">
        <f>IF(ISNUMBER('Форма 1'!AR423),ROUND('Форма 1'!$I423*VLOOKUP('Форма 1'!$G423,'Предельники 2022'!$B$4:$X$28,'Форма 1'!AR$7),2),"")</f>
        <v/>
      </c>
      <c r="AA423" s="55"/>
    </row>
    <row r="424" spans="1:42" x14ac:dyDescent="0.25">
      <c r="A424" s="52">
        <f t="shared" si="43"/>
        <v>10</v>
      </c>
      <c r="B424" s="94" t="str">
        <f>IF(ISBLANK('Форма 1'!B424),"",'Форма 1'!B424)</f>
        <v>Губахинский городской округ Пермского края</v>
      </c>
      <c r="C424" s="161" t="str">
        <f>IF(ISBLANK('Форма 1'!C424),"",'Форма 1'!C424)</f>
        <v>г. Губаха, ул. Шахтостроителей, д. 8</v>
      </c>
      <c r="D424" s="51">
        <f>IF(ISBLANK(C424),"Введите адрес",IF(C424='Форма 1'!C424,SUM(E424:K424,M424:S424,X424:AA424),"Ошибка в адресе!"))</f>
        <v>2977090.94</v>
      </c>
      <c r="E424" s="53" t="str">
        <f>IF(ISNUMBER('Форма 1'!X424),ROUND('Форма 1'!$I424*VLOOKUP('Форма 1'!$G424,'Предельники 2022'!$B$4:$X$28,'Форма 1'!X$7),2),"")</f>
        <v/>
      </c>
      <c r="F424" s="53" t="str">
        <f>IF(ISNUMBER('Форма 1'!Y424),ROUND('Форма 1'!$I424*VLOOKUP('Форма 1'!$G424,'Предельники 2022'!$B$4:$X$28,'Форма 1'!Y$7),2),"")</f>
        <v/>
      </c>
      <c r="G424" s="53" t="str">
        <f>IF(ISNUMBER('Форма 1'!Z424),ROUND('Форма 1'!$I424*VLOOKUP('Форма 1'!$G424,'Предельники 2022'!$B$4:$X$28,'Форма 1'!Z$7),2),"")</f>
        <v/>
      </c>
      <c r="H424" s="53" t="str">
        <f>IF(ISNUMBER('Форма 1'!AA424),ROUND('Форма 1'!$I424*VLOOKUP('Форма 1'!$G424,'Предельники 2022'!$B$4:$X$28,'Форма 1'!AA$7),2),"")</f>
        <v/>
      </c>
      <c r="I424" s="53" t="str">
        <f>IF(ISNUMBER('Форма 1'!AB424),ROUND('Форма 1'!$I424*VLOOKUP('Форма 1'!$G424,'Предельники 2022'!$B$4:$X$28,'Форма 1'!AB$7),2),"")</f>
        <v/>
      </c>
      <c r="J424" s="53" t="str">
        <f>IF(ISNUMBER('Форма 1'!AC424),ROUND('Форма 1'!$I424*VLOOKUP('Форма 1'!$G424,'Предельники 2022'!$B$4:$X$28,'Форма 1'!AC$7),2),"")</f>
        <v/>
      </c>
      <c r="K424" s="53" t="str">
        <f>IF(ISNUMBER('Форма 1'!AD424),ROUND('Форма 1'!$I424*VLOOKUP('Форма 1'!$G424,'Предельники 2022'!$B$4:$X$28,'Форма 1'!AD$7),2),"")</f>
        <v/>
      </c>
      <c r="L424" s="54" t="str">
        <f>IF(ISBLANK('Форма 1'!AE424),"",'Форма 1'!AE424)</f>
        <v/>
      </c>
      <c r="M424" s="55" t="str">
        <f>IF(ISBLANK('Форма 1'!AF424),"",'Форма 1'!AF424)</f>
        <v/>
      </c>
      <c r="N424" s="53" t="str">
        <f>IF(ISNUMBER('Форма 1'!AG424),ROUND('Форма 1'!$I424*VLOOKUP('Форма 1'!$G424,'Предельники 2022'!$B$4:$X$28,'Форма 1'!AG$7),2),"")</f>
        <v/>
      </c>
      <c r="O424" s="53">
        <f>IF(ISNUMBER('Форма 1'!$AH424),ROUND('Форма 1'!$I424*VLOOKUP('Форма 1'!$G424,'Предельники 2022'!$B$4:$X$28,'Форма 1'!$AH$7,0),2),"")</f>
        <v>2977090.94</v>
      </c>
      <c r="P424" s="53" t="str">
        <f>IF(ISNUMBER('Форма 1'!$AI424),ROUND('Форма 1'!$I424*VLOOKUP('Форма 1'!$G424,'Предельники 2022'!$B$4:$X$28,'Форма 1'!$AI$7,0),2),"")</f>
        <v/>
      </c>
      <c r="Q424" s="53" t="str">
        <f>IF(ISNUMBER('Форма 1'!$AJ424),ROUND('Форма 1'!$I424*VLOOKUP('Форма 1'!$G424,'Предельники 2022'!$B$4:$X$28,'Форма 1'!$AJ$7,0),2),"")</f>
        <v/>
      </c>
      <c r="R424" s="53" t="str">
        <f>IF(ISNUMBER('Форма 1'!AK424),ROUND('Форма 1'!$I424*VLOOKUP('Форма 1'!$G424,'Предельники 2022'!$B$4:$X$28,'Форма 1'!AK$7),2),"")</f>
        <v/>
      </c>
      <c r="S424" s="55" t="str">
        <f t="shared" si="42"/>
        <v/>
      </c>
      <c r="T424" s="55" t="str">
        <f>IF(ISNUMBER('Форма 1'!AL424),INDEX('Предельники 2022'!$C$4:$X$28,MATCH('Форма 1'!$H424,'Предельники 2022'!$B$4:$B$28,0),MATCH(T$5,'Предельники 2022'!$C$3:$X$3,0)),"")</f>
        <v/>
      </c>
      <c r="U424" s="55" t="str">
        <f>IF(ISNUMBER('Форма 1'!AM424),INDEX('Предельники 2022'!$C$4:$X$28,MATCH('Форма 1'!$H424,'Предельники 2022'!$B$4:$B$28,0),MATCH(U$5,'Предельники 2022'!$C$3:$X$3,0)),"")</f>
        <v/>
      </c>
      <c r="V424" s="55" t="str">
        <f>IF(ISNUMBER('Форма 1'!AN424),INDEX('Предельники 2022'!$C$4:$X$28,MATCH('Форма 1'!$H424,'Предельники 2022'!$B$4:$B$28,0),MATCH(V$5,'Предельники 2022'!$C$3:$X$3,0)),"")</f>
        <v/>
      </c>
      <c r="W424" s="55" t="str">
        <f>IF(ISNUMBER('Форма 1'!AO424),INDEX('Предельники 2022'!$C$4:$X$28,MATCH('Форма 1'!$H424,'Предельники 2022'!$B$4:$B$28,0),MATCH(W$5,'Предельники 2022'!$C$3:$X$3,0)),"")</f>
        <v/>
      </c>
      <c r="X424" s="53" t="str">
        <f>IF(ISNUMBER('Форма 1'!AP424),ROUND('Форма 1'!$I424*VLOOKUP('Форма 1'!$G424,'Предельники 2022'!$B$4:$X$28,'Форма 1'!AP$7),2),"")</f>
        <v/>
      </c>
      <c r="Y424" s="53" t="str">
        <f>IF(ISNUMBER('Форма 1'!AQ424),ROUND('Форма 1'!$I424*VLOOKUP('Форма 1'!$G424,'Предельники 2022'!$B$4:$X$28,'Форма 1'!AQ$7),2),"")</f>
        <v/>
      </c>
      <c r="Z424" s="53" t="str">
        <f>IF(ISNUMBER('Форма 1'!AR424),ROUND('Форма 1'!$I424*VLOOKUP('Форма 1'!$G424,'Предельники 2022'!$B$4:$X$28,'Форма 1'!AR$7),2),"")</f>
        <v/>
      </c>
      <c r="AA424" s="55"/>
    </row>
    <row r="425" spans="1:42" ht="15.75" x14ac:dyDescent="0.25">
      <c r="A425" s="178">
        <f t="shared" si="43"/>
        <v>0</v>
      </c>
      <c r="B425" s="179" t="str">
        <f>IF(ISBLANK('Форма 1'!B425),"",'Форма 1'!B425)</f>
        <v/>
      </c>
      <c r="C425" s="38" t="str">
        <f>IF(ISBLANK('Форма 1'!C425),"",'Форма 1'!C425)</f>
        <v>Добрянский городской округ Пермского края</v>
      </c>
      <c r="D425" s="39">
        <f>IF(ISBLANK(C425),"Введите адрес",IF(C425='Форма 1'!C425,SUM(E425:K425,M425:S425,X425:AA425),"Ошибка в адресе!"))</f>
        <v>13086736.120000001</v>
      </c>
      <c r="E425" s="39">
        <f>SUM(E426:E428)</f>
        <v>0</v>
      </c>
      <c r="F425" s="39">
        <f t="shared" ref="F425:Z425" si="45">SUM(F426:F428)</f>
        <v>0</v>
      </c>
      <c r="G425" s="39">
        <f t="shared" si="45"/>
        <v>895649.3</v>
      </c>
      <c r="H425" s="39">
        <f t="shared" si="45"/>
        <v>0</v>
      </c>
      <c r="I425" s="39">
        <f t="shared" si="45"/>
        <v>0</v>
      </c>
      <c r="J425" s="39">
        <f t="shared" si="45"/>
        <v>0</v>
      </c>
      <c r="K425" s="39">
        <f t="shared" si="45"/>
        <v>0</v>
      </c>
      <c r="L425" s="145">
        <f t="shared" si="45"/>
        <v>0</v>
      </c>
      <c r="M425" s="39">
        <f t="shared" si="45"/>
        <v>0</v>
      </c>
      <c r="N425" s="39">
        <f t="shared" si="45"/>
        <v>8919912.0899999999</v>
      </c>
      <c r="O425" s="39">
        <f t="shared" si="45"/>
        <v>2675244.5699999998</v>
      </c>
      <c r="P425" s="39">
        <f t="shared" si="45"/>
        <v>0</v>
      </c>
      <c r="Q425" s="39">
        <f t="shared" si="45"/>
        <v>0</v>
      </c>
      <c r="R425" s="39">
        <f t="shared" si="45"/>
        <v>595930.16</v>
      </c>
      <c r="S425" s="39">
        <f t="shared" si="45"/>
        <v>0</v>
      </c>
      <c r="T425" s="39">
        <f t="shared" si="45"/>
        <v>0</v>
      </c>
      <c r="U425" s="39">
        <f t="shared" si="45"/>
        <v>0</v>
      </c>
      <c r="V425" s="39">
        <f t="shared" si="45"/>
        <v>0</v>
      </c>
      <c r="W425" s="39">
        <f t="shared" si="45"/>
        <v>0</v>
      </c>
      <c r="X425" s="39">
        <f t="shared" si="45"/>
        <v>0</v>
      </c>
      <c r="Y425" s="39">
        <f t="shared" si="45"/>
        <v>0</v>
      </c>
      <c r="Z425" s="39">
        <f t="shared" si="45"/>
        <v>0</v>
      </c>
      <c r="AA425" s="39"/>
    </row>
    <row r="426" spans="1:42" x14ac:dyDescent="0.25">
      <c r="A426" s="52">
        <f t="shared" si="43"/>
        <v>1</v>
      </c>
      <c r="B426" s="94" t="str">
        <f>IF(ISBLANK('Форма 1'!B426),"",'Форма 1'!B426)</f>
        <v>Добрянский городской округ Пермского края</v>
      </c>
      <c r="C426" s="161" t="str">
        <f>IF(ISBLANK('Форма 1'!C426),"",'Форма 1'!C426)</f>
        <v>г. Добрянка, ул. Жуковского, д. 31</v>
      </c>
      <c r="D426" s="51">
        <f>IF(ISBLANK(C426),"Введите адрес",IF(C426='Форма 1'!C426,SUM(E426:K426,M426:S426,X426:AA426),"Ошибка в адресе!"))</f>
        <v>895649.3</v>
      </c>
      <c r="E426" s="53" t="str">
        <f>IF(ISNUMBER('Форма 1'!X426),ROUND('Форма 1'!$I426*VLOOKUP('Форма 1'!$G426,'Предельники 2022'!$B$4:$X$28,'Форма 1'!X$7),2),"")</f>
        <v/>
      </c>
      <c r="F426" s="53" t="str">
        <f>IF(ISNUMBER('Форма 1'!Y426),ROUND('Форма 1'!$I426*VLOOKUP('Форма 1'!$G426,'Предельники 2022'!$B$4:$X$28,'Форма 1'!Y$7),2),"")</f>
        <v/>
      </c>
      <c r="G426" s="53">
        <f>IF(ISNUMBER('Форма 1'!Z426),ROUND('Форма 1'!$I426*VLOOKUP('Форма 1'!$G426,'Предельники 2022'!$B$4:$X$28,'Форма 1'!Z$7),2),"")</f>
        <v>895649.3</v>
      </c>
      <c r="H426" s="53" t="str">
        <f>IF(ISNUMBER('Форма 1'!AA426),ROUND('Форма 1'!$I426*VLOOKUP('Форма 1'!$G426,'Предельники 2022'!$B$4:$X$28,'Форма 1'!AA$7),2),"")</f>
        <v/>
      </c>
      <c r="I426" s="53" t="str">
        <f>IF(ISNUMBER('Форма 1'!AB426),ROUND('Форма 1'!$I426*VLOOKUP('Форма 1'!$G426,'Предельники 2022'!$B$4:$X$28,'Форма 1'!AB$7),2),"")</f>
        <v/>
      </c>
      <c r="J426" s="53" t="str">
        <f>IF(ISNUMBER('Форма 1'!AC426),ROUND('Форма 1'!$I426*VLOOKUP('Форма 1'!$G426,'Предельники 2022'!$B$4:$X$28,'Форма 1'!AC$7),2),"")</f>
        <v/>
      </c>
      <c r="K426" s="53" t="str">
        <f>IF(ISNUMBER('Форма 1'!AD426),ROUND('Форма 1'!$I426*VLOOKUP('Форма 1'!$G426,'Предельники 2022'!$B$4:$X$28,'Форма 1'!AD$7),2),"")</f>
        <v/>
      </c>
      <c r="L426" s="54" t="str">
        <f>IF(ISBLANK('Форма 1'!AE426),"",'Форма 1'!AE426)</f>
        <v/>
      </c>
      <c r="M426" s="55" t="str">
        <f>IF(ISBLANK('Форма 1'!AF426),"",'Форма 1'!AF426)</f>
        <v/>
      </c>
      <c r="N426" s="53" t="str">
        <f>IF(ISNUMBER('Форма 1'!AG426),ROUND('Форма 1'!$I426*VLOOKUP('Форма 1'!$G426,'Предельники 2022'!$B$4:$X$28,'Форма 1'!AG$7),2),"")</f>
        <v/>
      </c>
      <c r="O426" s="53" t="str">
        <f>IF(ISNUMBER('Форма 1'!$AH426),ROUND('Форма 1'!$I426*VLOOKUP('Форма 1'!$G426,'Предельники 2022'!$B$4:$X$28,'Форма 1'!$AH$7,0),2),"")</f>
        <v/>
      </c>
      <c r="P426" s="53" t="str">
        <f>IF(ISNUMBER('Форма 1'!$AI426),ROUND('Форма 1'!$I426*VLOOKUP('Форма 1'!$G426,'Предельники 2022'!$B$4:$X$28,'Форма 1'!$AI$7,0),2),"")</f>
        <v/>
      </c>
      <c r="Q426" s="53" t="str">
        <f>IF(ISNUMBER('Форма 1'!$AJ426),ROUND('Форма 1'!$I426*VLOOKUP('Форма 1'!$G426,'Предельники 2022'!$B$4:$X$28,'Форма 1'!$AJ$7,0),2),"")</f>
        <v/>
      </c>
      <c r="R426" s="53" t="str">
        <f>IF(ISNUMBER('Форма 1'!AK426),ROUND('Форма 1'!$I426*VLOOKUP('Форма 1'!$G426,'Предельники 2022'!$B$4:$X$28,'Форма 1'!AK$7),2),"")</f>
        <v/>
      </c>
      <c r="S426" s="55" t="str">
        <f t="shared" si="42"/>
        <v/>
      </c>
      <c r="T426" s="55" t="str">
        <f>IF(ISNUMBER('Форма 1'!AL426),INDEX('Предельники 2022'!$C$4:$X$28,MATCH('Форма 1'!$H426,'Предельники 2022'!$B$4:$B$28,0),MATCH(T$5,'Предельники 2022'!$C$3:$X$3,0)),"")</f>
        <v/>
      </c>
      <c r="U426" s="55" t="str">
        <f>IF(ISNUMBER('Форма 1'!AM426),INDEX('Предельники 2022'!$C$4:$X$28,MATCH('Форма 1'!$H426,'Предельники 2022'!$B$4:$B$28,0),MATCH(U$5,'Предельники 2022'!$C$3:$X$3,0)),"")</f>
        <v/>
      </c>
      <c r="V426" s="55" t="str">
        <f>IF(ISNUMBER('Форма 1'!AN426),INDEX('Предельники 2022'!$C$4:$X$28,MATCH('Форма 1'!$H426,'Предельники 2022'!$B$4:$B$28,0),MATCH(V$5,'Предельники 2022'!$C$3:$X$3,0)),"")</f>
        <v/>
      </c>
      <c r="W426" s="55" t="str">
        <f>IF(ISNUMBER('Форма 1'!AO426),INDEX('Предельники 2022'!$C$4:$X$28,MATCH('Форма 1'!$H426,'Предельники 2022'!$B$4:$B$28,0),MATCH(W$5,'Предельники 2022'!$C$3:$X$3,0)),"")</f>
        <v/>
      </c>
      <c r="X426" s="53" t="str">
        <f>IF(ISNUMBER('Форма 1'!AP426),ROUND('Форма 1'!$I426*VLOOKUP('Форма 1'!$G426,'Предельники 2022'!$B$4:$X$28,'Форма 1'!AP$7),2),"")</f>
        <v/>
      </c>
      <c r="Y426" s="53" t="str">
        <f>IF(ISNUMBER('Форма 1'!AQ426),ROUND('Форма 1'!$I426*VLOOKUP('Форма 1'!$G426,'Предельники 2022'!$B$4:$X$28,'Форма 1'!AQ$7),2),"")</f>
        <v/>
      </c>
      <c r="Z426" s="53" t="str">
        <f>IF(ISNUMBER('Форма 1'!AR426),ROUND('Форма 1'!$I426*VLOOKUP('Форма 1'!$G426,'Предельники 2022'!$B$4:$X$28,'Форма 1'!AR$7),2),"")</f>
        <v/>
      </c>
      <c r="AA426" s="55"/>
    </row>
    <row r="427" spans="1:42" x14ac:dyDescent="0.25">
      <c r="A427" s="52">
        <f t="shared" si="43"/>
        <v>2</v>
      </c>
      <c r="B427" s="94" t="str">
        <f>IF(ISBLANK('Форма 1'!B427),"",'Форма 1'!B427)</f>
        <v>Добрянский городской округ Пермского края</v>
      </c>
      <c r="C427" s="161" t="str">
        <f>IF(ISBLANK('Форма 1'!C427),"",'Форма 1'!C427)</f>
        <v>п. Пальники, ул. Молодежная, д. 4</v>
      </c>
      <c r="D427" s="51">
        <f>IF(ISBLANK(C427),"Введите адрес",IF(C427='Форма 1'!C427,SUM(E427:K427,M427:S427,X427:AA427),"Ошибка в адресе!"))</f>
        <v>7658972.4800000004</v>
      </c>
      <c r="E427" s="53" t="str">
        <f>IF(ISNUMBER('Форма 1'!X427),ROUND('Форма 1'!$I427*VLOOKUP('Форма 1'!$G427,'Предельники 2022'!$B$4:$X$28,'Форма 1'!X$7),2),"")</f>
        <v/>
      </c>
      <c r="F427" s="53" t="str">
        <f>IF(ISNUMBER('Форма 1'!Y427),ROUND('Форма 1'!$I427*VLOOKUP('Форма 1'!$G427,'Предельники 2022'!$B$4:$X$28,'Форма 1'!Y$7),2),"")</f>
        <v/>
      </c>
      <c r="G427" s="53" t="str">
        <f>IF(ISNUMBER('Форма 1'!Z427),ROUND('Форма 1'!$I427*VLOOKUP('Форма 1'!$G427,'Предельники 2022'!$B$4:$X$28,'Форма 1'!Z$7),2),"")</f>
        <v/>
      </c>
      <c r="H427" s="53" t="str">
        <f>IF(ISNUMBER('Форма 1'!AA427),ROUND('Форма 1'!$I427*VLOOKUP('Форма 1'!$G427,'Предельники 2022'!$B$4:$X$28,'Форма 1'!AA$7),2),"")</f>
        <v/>
      </c>
      <c r="I427" s="53" t="str">
        <f>IF(ISNUMBER('Форма 1'!AB427),ROUND('Форма 1'!$I427*VLOOKUP('Форма 1'!$G427,'Предельники 2022'!$B$4:$X$28,'Форма 1'!AB$7),2),"")</f>
        <v/>
      </c>
      <c r="J427" s="53" t="str">
        <f>IF(ISNUMBER('Форма 1'!AC427),ROUND('Форма 1'!$I427*VLOOKUP('Форма 1'!$G427,'Предельники 2022'!$B$4:$X$28,'Форма 1'!AC$7),2),"")</f>
        <v/>
      </c>
      <c r="K427" s="53" t="str">
        <f>IF(ISNUMBER('Форма 1'!AD427),ROUND('Форма 1'!$I427*VLOOKUP('Форма 1'!$G427,'Предельники 2022'!$B$4:$X$28,'Форма 1'!AD$7),2),"")</f>
        <v/>
      </c>
      <c r="L427" s="54" t="str">
        <f>IF(ISBLANK('Форма 1'!AE427),"",'Форма 1'!AE427)</f>
        <v/>
      </c>
      <c r="M427" s="55" t="str">
        <f>IF(ISBLANK('Форма 1'!AF427),"",'Форма 1'!AF427)</f>
        <v/>
      </c>
      <c r="N427" s="53">
        <f>IF(ISNUMBER('Форма 1'!AG427),ROUND('Форма 1'!$I427*VLOOKUP('Форма 1'!$G427,'Предельники 2022'!$B$4:$X$28,'Форма 1'!AG$7),2),"")</f>
        <v>4387797.75</v>
      </c>
      <c r="O427" s="53">
        <f>IF(ISNUMBER('Форма 1'!$AH427),ROUND('Форма 1'!$I427*VLOOKUP('Форма 1'!$G427,'Предельники 2022'!$B$4:$X$28,'Форма 1'!$AH$7,0),2),"")</f>
        <v>2675244.5699999998</v>
      </c>
      <c r="P427" s="53" t="str">
        <f>IF(ISNUMBER('Форма 1'!$AI427),ROUND('Форма 1'!$I427*VLOOKUP('Форма 1'!$G427,'Предельники 2022'!$B$4:$X$28,'Форма 1'!$AI$7,0),2),"")</f>
        <v/>
      </c>
      <c r="Q427" s="53" t="str">
        <f>IF(ISNUMBER('Форма 1'!$AJ427),ROUND('Форма 1'!$I427*VLOOKUP('Форма 1'!$G427,'Предельники 2022'!$B$4:$X$28,'Форма 1'!$AJ$7,0),2),"")</f>
        <v/>
      </c>
      <c r="R427" s="53">
        <f>IF(ISNUMBER('Форма 1'!AK427),ROUND('Форма 1'!$I427*VLOOKUP('Форма 1'!$G427,'Предельники 2022'!$B$4:$X$28,'Форма 1'!AK$7),2),"")</f>
        <v>595930.16</v>
      </c>
      <c r="S427" s="55" t="str">
        <f t="shared" si="42"/>
        <v/>
      </c>
      <c r="T427" s="55" t="str">
        <f>IF(ISNUMBER('Форма 1'!AL427),INDEX('Предельники 2022'!$C$4:$X$28,MATCH('Форма 1'!$H427,'Предельники 2022'!$B$4:$B$28,0),MATCH(T$5,'Предельники 2022'!$C$3:$X$3,0)),"")</f>
        <v/>
      </c>
      <c r="U427" s="55" t="str">
        <f>IF(ISNUMBER('Форма 1'!AM427),INDEX('Предельники 2022'!$C$4:$X$28,MATCH('Форма 1'!$H427,'Предельники 2022'!$B$4:$B$28,0),MATCH(U$5,'Предельники 2022'!$C$3:$X$3,0)),"")</f>
        <v/>
      </c>
      <c r="V427" s="55" t="str">
        <f>IF(ISNUMBER('Форма 1'!AN427),INDEX('Предельники 2022'!$C$4:$X$28,MATCH('Форма 1'!$H427,'Предельники 2022'!$B$4:$B$28,0),MATCH(V$5,'Предельники 2022'!$C$3:$X$3,0)),"")</f>
        <v/>
      </c>
      <c r="W427" s="55" t="str">
        <f>IF(ISNUMBER('Форма 1'!AO427),INDEX('Предельники 2022'!$C$4:$X$28,MATCH('Форма 1'!$H427,'Предельники 2022'!$B$4:$B$28,0),MATCH(W$5,'Предельники 2022'!$C$3:$X$3,0)),"")</f>
        <v/>
      </c>
      <c r="X427" s="53" t="str">
        <f>IF(ISNUMBER('Форма 1'!AP427),ROUND('Форма 1'!$I427*VLOOKUP('Форма 1'!$G427,'Предельники 2022'!$B$4:$X$28,'Форма 1'!AP$7),2),"")</f>
        <v/>
      </c>
      <c r="Y427" s="53" t="str">
        <f>IF(ISNUMBER('Форма 1'!AQ427),ROUND('Форма 1'!$I427*VLOOKUP('Форма 1'!$G427,'Предельники 2022'!$B$4:$X$28,'Форма 1'!AQ$7),2),"")</f>
        <v/>
      </c>
      <c r="Z427" s="53" t="str">
        <f>IF(ISNUMBER('Форма 1'!AR427),ROUND('Форма 1'!$I427*VLOOKUP('Форма 1'!$G427,'Предельники 2022'!$B$4:$X$28,'Форма 1'!AR$7),2),"")</f>
        <v/>
      </c>
      <c r="AA427" s="55"/>
    </row>
    <row r="428" spans="1:42" x14ac:dyDescent="0.25">
      <c r="A428" s="52">
        <f t="shared" si="43"/>
        <v>3</v>
      </c>
      <c r="B428" s="94" t="str">
        <f>IF(ISBLANK('Форма 1'!B428),"",'Форма 1'!B428)</f>
        <v>Добрянский городской округ Пермского края</v>
      </c>
      <c r="C428" s="161" t="str">
        <f>IF(ISBLANK('Форма 1'!C428),"",'Форма 1'!C428)</f>
        <v>пгт Полазна, ул. Нефтяников, д. 14</v>
      </c>
      <c r="D428" s="51">
        <f>IF(ISBLANK(C428),"Введите адрес",IF(C428='Форма 1'!C428,SUM(E428:K428,M428:S428,X428:AA428),"Ошибка в адресе!"))</f>
        <v>4532114.34</v>
      </c>
      <c r="E428" s="53" t="str">
        <f>IF(ISNUMBER('Форма 1'!X428),ROUND('Форма 1'!$I428*VLOOKUP('Форма 1'!$G428,'Предельники 2022'!$B$4:$X$28,'Форма 1'!X$7),2),"")</f>
        <v/>
      </c>
      <c r="F428" s="53" t="str">
        <f>IF(ISNUMBER('Форма 1'!Y428),ROUND('Форма 1'!$I428*VLOOKUP('Форма 1'!$G428,'Предельники 2022'!$B$4:$X$28,'Форма 1'!Y$7),2),"")</f>
        <v/>
      </c>
      <c r="G428" s="53" t="str">
        <f>IF(ISNUMBER('Форма 1'!Z428),ROUND('Форма 1'!$I428*VLOOKUP('Форма 1'!$G428,'Предельники 2022'!$B$4:$X$28,'Форма 1'!Z$7),2),"")</f>
        <v/>
      </c>
      <c r="H428" s="53" t="str">
        <f>IF(ISNUMBER('Форма 1'!AA428),ROUND('Форма 1'!$I428*VLOOKUP('Форма 1'!$G428,'Предельники 2022'!$B$4:$X$28,'Форма 1'!AA$7),2),"")</f>
        <v/>
      </c>
      <c r="I428" s="53" t="str">
        <f>IF(ISNUMBER('Форма 1'!AB428),ROUND('Форма 1'!$I428*VLOOKUP('Форма 1'!$G428,'Предельники 2022'!$B$4:$X$28,'Форма 1'!AB$7),2),"")</f>
        <v/>
      </c>
      <c r="J428" s="53" t="str">
        <f>IF(ISNUMBER('Форма 1'!AC428),ROUND('Форма 1'!$I428*VLOOKUP('Форма 1'!$G428,'Предельники 2022'!$B$4:$X$28,'Форма 1'!AC$7),2),"")</f>
        <v/>
      </c>
      <c r="K428" s="53" t="str">
        <f>IF(ISNUMBER('Форма 1'!AD428),ROUND('Форма 1'!$I428*VLOOKUP('Форма 1'!$G428,'Предельники 2022'!$B$4:$X$28,'Форма 1'!AD$7),2),"")</f>
        <v/>
      </c>
      <c r="L428" s="54" t="str">
        <f>IF(ISBLANK('Форма 1'!AE428),"",'Форма 1'!AE428)</f>
        <v/>
      </c>
      <c r="M428" s="55" t="str">
        <f>IF(ISBLANK('Форма 1'!AF428),"",'Форма 1'!AF428)</f>
        <v/>
      </c>
      <c r="N428" s="53">
        <f>IF(ISNUMBER('Форма 1'!AG428),ROUND('Форма 1'!$I428*VLOOKUP('Форма 1'!$G428,'Предельники 2022'!$B$4:$X$28,'Форма 1'!AG$7),2),"")</f>
        <v>4532114.34</v>
      </c>
      <c r="O428" s="53" t="str">
        <f>IF(ISNUMBER('Форма 1'!$AH428),ROUND('Форма 1'!$I428*VLOOKUP('Форма 1'!$G428,'Предельники 2022'!$B$4:$X$28,'Форма 1'!$AH$7,0),2),"")</f>
        <v/>
      </c>
      <c r="P428" s="53" t="str">
        <f>IF(ISNUMBER('Форма 1'!$AI428),ROUND('Форма 1'!$I428*VLOOKUP('Форма 1'!$G428,'Предельники 2022'!$B$4:$X$28,'Форма 1'!$AI$7,0),2),"")</f>
        <v/>
      </c>
      <c r="Q428" s="53" t="str">
        <f>IF(ISNUMBER('Форма 1'!$AJ428),ROUND('Форма 1'!$I428*VLOOKUP('Форма 1'!$G428,'Предельники 2022'!$B$4:$X$28,'Форма 1'!$AJ$7,0),2),"")</f>
        <v/>
      </c>
      <c r="R428" s="53" t="str">
        <f>IF(ISNUMBER('Форма 1'!AK428),ROUND('Форма 1'!$I428*VLOOKUP('Форма 1'!$G428,'Предельники 2022'!$B$4:$X$28,'Форма 1'!AK$7),2),"")</f>
        <v/>
      </c>
      <c r="S428" s="55" t="str">
        <f t="shared" si="42"/>
        <v/>
      </c>
      <c r="T428" s="55" t="str">
        <f>IF(ISNUMBER('Форма 1'!AL428),INDEX('Предельники 2022'!$C$4:$X$28,MATCH('Форма 1'!$H428,'Предельники 2022'!$B$4:$B$28,0),MATCH(T$5,'Предельники 2022'!$C$3:$X$3,0)),"")</f>
        <v/>
      </c>
      <c r="U428" s="55" t="str">
        <f>IF(ISNUMBER('Форма 1'!AM428),INDEX('Предельники 2022'!$C$4:$X$28,MATCH('Форма 1'!$H428,'Предельники 2022'!$B$4:$B$28,0),MATCH(U$5,'Предельники 2022'!$C$3:$X$3,0)),"")</f>
        <v/>
      </c>
      <c r="V428" s="55" t="str">
        <f>IF(ISNUMBER('Форма 1'!AN428),INDEX('Предельники 2022'!$C$4:$X$28,MATCH('Форма 1'!$H428,'Предельники 2022'!$B$4:$B$28,0),MATCH(V$5,'Предельники 2022'!$C$3:$X$3,0)),"")</f>
        <v/>
      </c>
      <c r="W428" s="55" t="str">
        <f>IF(ISNUMBER('Форма 1'!AO428),INDEX('Предельники 2022'!$C$4:$X$28,MATCH('Форма 1'!$H428,'Предельники 2022'!$B$4:$B$28,0),MATCH(W$5,'Предельники 2022'!$C$3:$X$3,0)),"")</f>
        <v/>
      </c>
      <c r="X428" s="53" t="str">
        <f>IF(ISNUMBER('Форма 1'!AP428),ROUND('Форма 1'!$I428*VLOOKUP('Форма 1'!$G428,'Предельники 2022'!$B$4:$X$28,'Форма 1'!AP$7),2),"")</f>
        <v/>
      </c>
      <c r="Y428" s="53" t="str">
        <f>IF(ISNUMBER('Форма 1'!AQ428),ROUND('Форма 1'!$I428*VLOOKUP('Форма 1'!$G428,'Предельники 2022'!$B$4:$X$28,'Форма 1'!AQ$7),2),"")</f>
        <v/>
      </c>
      <c r="Z428" s="53" t="str">
        <f>IF(ISNUMBER('Форма 1'!AR428),ROUND('Форма 1'!$I428*VLOOKUP('Форма 1'!$G428,'Предельники 2022'!$B$4:$X$28,'Форма 1'!AR$7),2),"")</f>
        <v/>
      </c>
      <c r="AA428" s="55"/>
    </row>
    <row r="429" spans="1:42" ht="15.75" x14ac:dyDescent="0.25">
      <c r="A429" s="178">
        <f t="shared" si="43"/>
        <v>0</v>
      </c>
      <c r="B429" s="179" t="str">
        <f>IF(ISBLANK('Форма 1'!B429),"",'Форма 1'!B429)</f>
        <v/>
      </c>
      <c r="C429" s="38" t="str">
        <f>IF(ISBLANK('Форма 1'!C429),"",'Форма 1'!C429)</f>
        <v>Кизеловский городской округ Пермского края</v>
      </c>
      <c r="D429" s="39">
        <f>IF(ISBLANK(C429),"Введите адрес",IF(C429='Форма 1'!C429,SUM(E429:K429,M429:S429,X429:AA429),"Ошибка в адресе!"))</f>
        <v>19421532.150000002</v>
      </c>
      <c r="E429" s="39">
        <f>SUM(E430)</f>
        <v>1135127.3700000001</v>
      </c>
      <c r="F429" s="39">
        <f t="shared" ref="F429:Z429" si="46">SUM(F430)</f>
        <v>12881584.02</v>
      </c>
      <c r="G429" s="39">
        <f t="shared" si="46"/>
        <v>2049967.47</v>
      </c>
      <c r="H429" s="39">
        <f t="shared" si="46"/>
        <v>579371.64</v>
      </c>
      <c r="I429" s="39">
        <f t="shared" si="46"/>
        <v>1786864.87</v>
      </c>
      <c r="J429" s="39">
        <f t="shared" si="46"/>
        <v>988616.78</v>
      </c>
      <c r="K429" s="39">
        <f t="shared" si="46"/>
        <v>0</v>
      </c>
      <c r="L429" s="145">
        <f t="shared" si="46"/>
        <v>0</v>
      </c>
      <c r="M429" s="39">
        <f t="shared" si="46"/>
        <v>0</v>
      </c>
      <c r="N429" s="39">
        <f t="shared" si="46"/>
        <v>0</v>
      </c>
      <c r="O429" s="39">
        <f t="shared" si="46"/>
        <v>0</v>
      </c>
      <c r="P429" s="39">
        <f t="shared" si="46"/>
        <v>0</v>
      </c>
      <c r="Q429" s="39">
        <f t="shared" si="46"/>
        <v>0</v>
      </c>
      <c r="R429" s="39">
        <f t="shared" si="46"/>
        <v>0</v>
      </c>
      <c r="S429" s="39">
        <f t="shared" si="46"/>
        <v>0</v>
      </c>
      <c r="T429" s="39">
        <f t="shared" si="46"/>
        <v>0</v>
      </c>
      <c r="U429" s="39">
        <f t="shared" si="46"/>
        <v>0</v>
      </c>
      <c r="V429" s="39">
        <f t="shared" si="46"/>
        <v>0</v>
      </c>
      <c r="W429" s="39">
        <f t="shared" si="46"/>
        <v>0</v>
      </c>
      <c r="X429" s="39">
        <f t="shared" si="46"/>
        <v>0</v>
      </c>
      <c r="Y429" s="39">
        <f t="shared" si="46"/>
        <v>0</v>
      </c>
      <c r="Z429" s="39">
        <f t="shared" si="46"/>
        <v>0</v>
      </c>
      <c r="AA429" s="39"/>
    </row>
    <row r="430" spans="1:42" x14ac:dyDescent="0.25">
      <c r="A430" s="52">
        <f t="shared" si="43"/>
        <v>1</v>
      </c>
      <c r="B430" s="94" t="str">
        <f>IF(ISBLANK('Форма 1'!B430),"",'Форма 1'!B430)</f>
        <v>Кизеловский городской округ Пермского края</v>
      </c>
      <c r="C430" s="161" t="str">
        <f>IF(ISBLANK('Форма 1'!C430),"",'Форма 1'!C430)</f>
        <v>г. Кизел, ул. Юных Коммунаров, д. 27</v>
      </c>
      <c r="D430" s="51">
        <f>IF(ISBLANK(C430),"Введите адрес",IF(C430='Форма 1'!C430,SUM(E430:K430,M430:S430,X430:AA430),"Ошибка в адресе!"))</f>
        <v>19421532.150000002</v>
      </c>
      <c r="E430" s="53">
        <f>IF(ISNUMBER('Форма 1'!X430),ROUND('Форма 1'!$I430*VLOOKUP('Форма 1'!$G430,'Предельники 2022'!$B$4:$X$28,'Форма 1'!X$7),2),"")</f>
        <v>1135127.3700000001</v>
      </c>
      <c r="F430" s="53">
        <f>IF(ISNUMBER('Форма 1'!Y430),ROUND('Форма 1'!$I430*VLOOKUP('Форма 1'!$G430,'Предельники 2022'!$B$4:$X$28,'Форма 1'!Y$7),2),"")</f>
        <v>12881584.02</v>
      </c>
      <c r="G430" s="53">
        <f>IF(ISNUMBER('Форма 1'!Z430),ROUND('Форма 1'!$I430*VLOOKUP('Форма 1'!$G430,'Предельники 2022'!$B$4:$X$28,'Форма 1'!Z$7),2),"")</f>
        <v>2049967.47</v>
      </c>
      <c r="H430" s="53">
        <f>IF(ISNUMBER('Форма 1'!AA430),ROUND('Форма 1'!$I430*VLOOKUP('Форма 1'!$G430,'Предельники 2022'!$B$4:$X$28,'Форма 1'!AA$7),2),"")</f>
        <v>579371.64</v>
      </c>
      <c r="I430" s="53">
        <f>IF(ISNUMBER('Форма 1'!AB430),ROUND('Форма 1'!$I430*VLOOKUP('Форма 1'!$G430,'Предельники 2022'!$B$4:$X$28,'Форма 1'!AB$7),2),"")</f>
        <v>1786864.87</v>
      </c>
      <c r="J430" s="53">
        <f>IF(ISNUMBER('Форма 1'!AC430),ROUND('Форма 1'!$I430*VLOOKUP('Форма 1'!$G430,'Предельники 2022'!$B$4:$X$28,'Форма 1'!AC$7),2),"")</f>
        <v>988616.78</v>
      </c>
      <c r="K430" s="53" t="str">
        <f>IF(ISNUMBER('Форма 1'!AD430),ROUND('Форма 1'!$I430*VLOOKUP('Форма 1'!$G430,'Предельники 2022'!$B$4:$X$28,'Форма 1'!AD$7),2),"")</f>
        <v/>
      </c>
      <c r="L430" s="54" t="str">
        <f>IF(ISBLANK('Форма 1'!AE430),"",'Форма 1'!AE430)</f>
        <v/>
      </c>
      <c r="M430" s="55" t="str">
        <f>IF(ISBLANK('Форма 1'!AF430),"",'Форма 1'!AF430)</f>
        <v/>
      </c>
      <c r="N430" s="53" t="str">
        <f>IF(ISNUMBER('Форма 1'!AG430),ROUND('Форма 1'!$I430*VLOOKUP('Форма 1'!$G430,'Предельники 2022'!$B$4:$X$28,'Форма 1'!AG$7),2),"")</f>
        <v/>
      </c>
      <c r="O430" s="53" t="str">
        <f>IF(ISNUMBER('Форма 1'!$AH430),ROUND('Форма 1'!$I430*VLOOKUP('Форма 1'!$G430,'Предельники 2022'!$B$4:$X$28,'Форма 1'!$AH$7,0),2),"")</f>
        <v/>
      </c>
      <c r="P430" s="53" t="str">
        <f>IF(ISNUMBER('Форма 1'!$AI430),ROUND('Форма 1'!$I430*VLOOKUP('Форма 1'!$G430,'Предельники 2022'!$B$4:$X$28,'Форма 1'!$AI$7,0),2),"")</f>
        <v/>
      </c>
      <c r="Q430" s="53" t="str">
        <f>IF(ISNUMBER('Форма 1'!$AJ430),ROUND('Форма 1'!$I430*VLOOKUP('Форма 1'!$G430,'Предельники 2022'!$B$4:$X$28,'Форма 1'!$AJ$7,0),2),"")</f>
        <v/>
      </c>
      <c r="R430" s="53" t="str">
        <f>IF(ISNUMBER('Форма 1'!AK430),ROUND('Форма 1'!$I430*VLOOKUP('Форма 1'!$G430,'Предельники 2022'!$B$4:$X$28,'Форма 1'!AK$7),2),"")</f>
        <v/>
      </c>
      <c r="S430" s="55" t="str">
        <f t="shared" si="42"/>
        <v/>
      </c>
      <c r="T430" s="55" t="str">
        <f>IF(ISNUMBER('Форма 1'!AL430),INDEX('Предельники 2022'!$C$4:$X$28,MATCH('Форма 1'!$H430,'Предельники 2022'!$B$4:$B$28,0),MATCH(T$5,'Предельники 2022'!$C$3:$X$3,0)),"")</f>
        <v/>
      </c>
      <c r="U430" s="55" t="str">
        <f>IF(ISNUMBER('Форма 1'!AM430),INDEX('Предельники 2022'!$C$4:$X$28,MATCH('Форма 1'!$H430,'Предельники 2022'!$B$4:$B$28,0),MATCH(U$5,'Предельники 2022'!$C$3:$X$3,0)),"")</f>
        <v/>
      </c>
      <c r="V430" s="55" t="str">
        <f>IF(ISNUMBER('Форма 1'!AN430),INDEX('Предельники 2022'!$C$4:$X$28,MATCH('Форма 1'!$H430,'Предельники 2022'!$B$4:$B$28,0),MATCH(V$5,'Предельники 2022'!$C$3:$X$3,0)),"")</f>
        <v/>
      </c>
      <c r="W430" s="55" t="str">
        <f>IF(ISNUMBER('Форма 1'!AO430),INDEX('Предельники 2022'!$C$4:$X$28,MATCH('Форма 1'!$H430,'Предельники 2022'!$B$4:$B$28,0),MATCH(W$5,'Предельники 2022'!$C$3:$X$3,0)),"")</f>
        <v/>
      </c>
      <c r="X430" s="53" t="str">
        <f>IF(ISNUMBER('Форма 1'!AP430),ROUND('Форма 1'!$I430*VLOOKUP('Форма 1'!$G430,'Предельники 2022'!$B$4:$X$28,'Форма 1'!AP$7),2),"")</f>
        <v/>
      </c>
      <c r="Y430" s="53" t="str">
        <f>IF(ISNUMBER('Форма 1'!AQ430),ROUND('Форма 1'!$I430*VLOOKUP('Форма 1'!$G430,'Предельники 2022'!$B$4:$X$28,'Форма 1'!AQ$7),2),"")</f>
        <v/>
      </c>
      <c r="Z430" s="53" t="str">
        <f>IF(ISNUMBER('Форма 1'!AR430),ROUND('Форма 1'!$I430*VLOOKUP('Форма 1'!$G430,'Предельники 2022'!$B$4:$X$28,'Форма 1'!AR$7),2),"")</f>
        <v/>
      </c>
      <c r="AA430" s="55"/>
    </row>
    <row r="431" spans="1:42" ht="15.75" x14ac:dyDescent="0.25">
      <c r="A431" s="178">
        <f t="shared" si="43"/>
        <v>0</v>
      </c>
      <c r="B431" s="179" t="str">
        <f>IF(ISBLANK('Форма 1'!B431),"",'Форма 1'!B431)</f>
        <v/>
      </c>
      <c r="C431" s="38" t="str">
        <f>IF(ISBLANK('Форма 1'!C431),"",'Форма 1'!C431)</f>
        <v>Красновишерский городской округ Пермского края</v>
      </c>
      <c r="D431" s="39">
        <f>IF(ISBLANK(C431),"Введите адрес",IF(C431='Форма 1'!C431,SUM(E431:K431,M431:S431,X431:AA431),"Ошибка в адресе!"))</f>
        <v>195819381.03999999</v>
      </c>
      <c r="E431" s="39">
        <f>SUM(E432:E449)</f>
        <v>5174796.59</v>
      </c>
      <c r="F431" s="39">
        <f t="shared" ref="F431:Z431" si="47">SUM(F432:F449)</f>
        <v>89112890.709999979</v>
      </c>
      <c r="G431" s="39">
        <f t="shared" si="47"/>
        <v>0</v>
      </c>
      <c r="H431" s="39">
        <f t="shared" si="47"/>
        <v>2776110.1199999996</v>
      </c>
      <c r="I431" s="39">
        <f t="shared" si="47"/>
        <v>2252603.2999999998</v>
      </c>
      <c r="J431" s="39">
        <f t="shared" si="47"/>
        <v>4982602.7899999991</v>
      </c>
      <c r="K431" s="39">
        <f t="shared" si="47"/>
        <v>0</v>
      </c>
      <c r="L431" s="39">
        <f t="shared" si="47"/>
        <v>0</v>
      </c>
      <c r="M431" s="39">
        <f t="shared" si="47"/>
        <v>0</v>
      </c>
      <c r="N431" s="39">
        <f t="shared" si="47"/>
        <v>69860275.629999995</v>
      </c>
      <c r="O431" s="39">
        <f t="shared" si="47"/>
        <v>21660101.899999999</v>
      </c>
      <c r="P431" s="39">
        <f t="shared" si="47"/>
        <v>0</v>
      </c>
      <c r="Q431" s="39">
        <f t="shared" si="47"/>
        <v>0</v>
      </c>
      <c r="R431" s="39">
        <f t="shared" si="47"/>
        <v>0</v>
      </c>
      <c r="S431" s="39">
        <f t="shared" si="47"/>
        <v>0</v>
      </c>
      <c r="T431" s="39">
        <f t="shared" si="47"/>
        <v>0</v>
      </c>
      <c r="U431" s="39">
        <f t="shared" si="47"/>
        <v>0</v>
      </c>
      <c r="V431" s="39">
        <f t="shared" si="47"/>
        <v>0</v>
      </c>
      <c r="W431" s="39">
        <f t="shared" si="47"/>
        <v>0</v>
      </c>
      <c r="X431" s="39">
        <f t="shared" si="47"/>
        <v>0</v>
      </c>
      <c r="Y431" s="39">
        <f t="shared" si="47"/>
        <v>0</v>
      </c>
      <c r="Z431" s="39">
        <f t="shared" si="47"/>
        <v>0</v>
      </c>
      <c r="AA431" s="39"/>
    </row>
    <row r="432" spans="1:42" s="184" customFormat="1" x14ac:dyDescent="0.25">
      <c r="A432" s="180">
        <f t="shared" si="43"/>
        <v>1</v>
      </c>
      <c r="B432" s="160" t="str">
        <f>IF(ISBLANK('Форма 1'!B432),"",'Форма 1'!B432)</f>
        <v>Красновишерский городской округ Пермского края</v>
      </c>
      <c r="C432" s="161" t="str">
        <f>IF(ISBLANK('Форма 1'!C432),"",'Форма 1'!C432)</f>
        <v>г. Красновишерск, ул. Гагарина, д. 29</v>
      </c>
      <c r="D432" s="51">
        <f>IF(ISBLANK(C432),"Введите адрес",IF(C432='Форма 1'!C432,SUM(E432:K432,M432:S432,X432:AA432),"Ошибка в адресе!"))</f>
        <v>537688.41</v>
      </c>
      <c r="E432" s="53">
        <f>IF(ISNUMBER('Форма 1'!X432),ROUND('Форма 1'!$I432*VLOOKUP('Форма 1'!$G432,'Предельники 2022'!$B$4:$X$28,'Форма 1'!X$7),2),"")</f>
        <v>537688.41</v>
      </c>
      <c r="F432" s="53" t="str">
        <f>IF(ISNUMBER('Форма 1'!Y432),ROUND('Форма 1'!$I432*VLOOKUP('Форма 1'!$G432,'Предельники 2022'!$B$4:$X$28,'Форма 1'!Y$7),2),"")</f>
        <v/>
      </c>
      <c r="G432" s="53" t="str">
        <f>IF(ISNUMBER('Форма 1'!Z432),ROUND('Форма 1'!$I432*VLOOKUP('Форма 1'!$G432,'Предельники 2022'!$B$4:$X$28,'Форма 1'!Z$7),2),"")</f>
        <v/>
      </c>
      <c r="H432" s="53" t="str">
        <f>IF(ISNUMBER('Форма 1'!AA432),ROUND('Форма 1'!$I432*VLOOKUP('Форма 1'!$G432,'Предельники 2022'!$B$4:$X$28,'Форма 1'!AA$7),2),"")</f>
        <v/>
      </c>
      <c r="I432" s="53" t="str">
        <f>IF(ISNUMBER('Форма 1'!AB432),ROUND('Форма 1'!$I432*VLOOKUP('Форма 1'!$G432,'Предельники 2022'!$B$4:$X$28,'Форма 1'!AB$7),2),"")</f>
        <v/>
      </c>
      <c r="J432" s="53" t="str">
        <f>IF(ISNUMBER('Форма 1'!AC432),ROUND('Форма 1'!$I432*VLOOKUP('Форма 1'!$G432,'Предельники 2022'!$B$4:$X$28,'Форма 1'!AC$7),2),"")</f>
        <v/>
      </c>
      <c r="K432" s="53" t="str">
        <f>IF(ISNUMBER('Форма 1'!AD432),ROUND('Форма 1'!$I432*VLOOKUP('Форма 1'!$G432,'Предельники 2022'!$B$4:$X$28,'Форма 1'!AD$7),2),"")</f>
        <v/>
      </c>
      <c r="L432" s="54" t="str">
        <f>IF(ISBLANK('Форма 1'!AE432),"",'Форма 1'!AE432)</f>
        <v/>
      </c>
      <c r="M432" s="55" t="str">
        <f>IF(ISBLANK('Форма 1'!AF432),"",'Форма 1'!AF432)</f>
        <v/>
      </c>
      <c r="N432" s="53" t="str">
        <f>IF(ISNUMBER('Форма 1'!AG432),ROUND('Форма 1'!$I432*VLOOKUP('Форма 1'!$G432,'Предельники 2022'!$B$4:$X$28,'Форма 1'!AG$7),2),"")</f>
        <v/>
      </c>
      <c r="O432" s="53" t="str">
        <f>IF(ISNUMBER('Форма 1'!$AH432),ROUND('Форма 1'!$I432*VLOOKUP('Форма 1'!$G432,'Предельники 2022'!$B$4:$X$28,'Форма 1'!$AH$7,0),2),"")</f>
        <v/>
      </c>
      <c r="P432" s="53" t="str">
        <f>IF(ISNUMBER('Форма 1'!$AI432),ROUND('Форма 1'!$I432*VLOOKUP('Форма 1'!$G432,'Предельники 2022'!$B$4:$X$28,'Форма 1'!$AI$7,0),2),"")</f>
        <v/>
      </c>
      <c r="Q432" s="53" t="str">
        <f>IF(ISNUMBER('Форма 1'!$AJ432),ROUND('Форма 1'!$I432*VLOOKUP('Форма 1'!$G432,'Предельники 2022'!$B$4:$X$28,'Форма 1'!$AJ$7,0),2),"")</f>
        <v/>
      </c>
      <c r="R432" s="53" t="str">
        <f>IF(ISNUMBER('Форма 1'!AK432),ROUND('Форма 1'!$I432*VLOOKUP('Форма 1'!$G432,'Предельники 2022'!$B$4:$X$28,'Форма 1'!AK$7),2),"")</f>
        <v/>
      </c>
      <c r="S432" s="55" t="str">
        <f>IF(SUM(T432:W432)=0,"",SUM(T432:W432))</f>
        <v/>
      </c>
      <c r="T432" s="53" t="str">
        <f>IF(ISNUMBER('Форма 1'!AL432),INDEX('Предельники 2022'!$C$4:$X$28,MATCH('Форма 1'!$H432,'Предельники 2022'!$B$4:$B$28,0),MATCH(T$5,'Предельники 2022'!$C$3:$X$3,0)),"")</f>
        <v/>
      </c>
      <c r="U432" s="53" t="str">
        <f>IF(ISNUMBER('Форма 1'!AM432),INDEX('Предельники 2022'!$C$4:$X$28,MATCH('Форма 1'!$H432,'Предельники 2022'!$B$4:$B$28,0),MATCH(U$5,'Предельники 2022'!$C$3:$X$3,0)),"")</f>
        <v/>
      </c>
      <c r="V432" s="53" t="str">
        <f>IF(ISNUMBER('Форма 1'!AN432),INDEX('Предельники 2022'!$C$4:$X$28,MATCH('Форма 1'!$H432,'Предельники 2022'!$B$4:$B$28,0),MATCH(V$5,'Предельники 2022'!$C$3:$X$3,0)),"")</f>
        <v/>
      </c>
      <c r="W432" s="55" t="str">
        <f>IF(ISNUMBER('Форма 1'!AO432),INDEX('Предельники 2022'!$C$4:$X$28,MATCH('Форма 1'!$H432,'Предельники 2022'!$B$4:$B$28,0),MATCH(W$5,'Предельники 2022'!$C$3:$X$3,0)),"")</f>
        <v/>
      </c>
      <c r="X432" s="53" t="str">
        <f>IF(ISNUMBER('Форма 1'!AP432),ROUND('Форма 1'!$I432*VLOOKUP('Форма 1'!$G432,'Предельники 2022'!$B$4:$X$28,'Форма 1'!AP$7),2),"")</f>
        <v/>
      </c>
      <c r="Y432" s="53" t="str">
        <f>IF(ISNUMBER('Форма 1'!AQ432),ROUND('Форма 1'!$I432*VLOOKUP('Форма 1'!$G432,'Предельники 2022'!$B$4:$X$28,'Форма 1'!AQ$7),2),"")</f>
        <v/>
      </c>
      <c r="Z432" s="53" t="str">
        <f>IF(ISNUMBER('Форма 1'!AR432),ROUND('Форма 1'!$I432*VLOOKUP('Форма 1'!$G432,'Предельники 2022'!$B$4:$X$28,'Форма 1'!AR$7),2),"")</f>
        <v/>
      </c>
      <c r="AA432" s="53"/>
      <c r="AB432" s="181"/>
      <c r="AC432" s="181"/>
      <c r="AD432" s="181"/>
      <c r="AE432" s="182"/>
      <c r="AF432" s="183"/>
      <c r="AG432" s="181"/>
      <c r="AH432" s="181"/>
      <c r="AI432" s="181"/>
      <c r="AJ432" s="181"/>
      <c r="AK432" s="181"/>
      <c r="AL432" s="183"/>
      <c r="AM432" s="181"/>
      <c r="AN432" s="181"/>
      <c r="AO432" s="181"/>
      <c r="AP432" s="183"/>
    </row>
    <row r="433" spans="1:42" s="184" customFormat="1" x14ac:dyDescent="0.25">
      <c r="A433" s="180">
        <f t="shared" si="43"/>
        <v>2</v>
      </c>
      <c r="B433" s="160" t="str">
        <f>IF(ISBLANK('Форма 1'!B433),"",'Форма 1'!B433)</f>
        <v>Красновишерский городской округ Пермского края</v>
      </c>
      <c r="C433" s="161" t="str">
        <f>IF(ISBLANK('Форма 1'!C433),"",'Форма 1'!C433)</f>
        <v>г. Красновишерск, ул. Дзержинского, д. 24</v>
      </c>
      <c r="D433" s="51">
        <f>IF(ISBLANK(C433),"Введите адрес",IF(C433='Форма 1'!C433,SUM(E433:K433,M433:S433,X433:AA433),"Ошибка в адресе!"))</f>
        <v>41639518.030000001</v>
      </c>
      <c r="E433" s="53" t="str">
        <f>IF(ISNUMBER('Форма 1'!X433),ROUND('Форма 1'!$I433*VLOOKUP('Форма 1'!$G433,'Предельники 2022'!$B$4:$X$28,'Форма 1'!X$7),2),"")</f>
        <v/>
      </c>
      <c r="F433" s="53" t="str">
        <f>IF(ISNUMBER('Форма 1'!Y433),ROUND('Форма 1'!$I433*VLOOKUP('Форма 1'!$G433,'Предельники 2022'!$B$4:$X$28,'Форма 1'!Y$7),2),"")</f>
        <v/>
      </c>
      <c r="G433" s="53" t="str">
        <f>IF(ISNUMBER('Форма 1'!Z433),ROUND('Форма 1'!$I433*VLOOKUP('Форма 1'!$G433,'Предельники 2022'!$B$4:$X$28,'Форма 1'!Z$7),2),"")</f>
        <v/>
      </c>
      <c r="H433" s="53" t="str">
        <f>IF(ISNUMBER('Форма 1'!AA433),ROUND('Форма 1'!$I433*VLOOKUP('Форма 1'!$G433,'Предельники 2022'!$B$4:$X$28,'Форма 1'!AA$7),2),"")</f>
        <v/>
      </c>
      <c r="I433" s="53" t="str">
        <f>IF(ISNUMBER('Форма 1'!AB433),ROUND('Форма 1'!$I433*VLOOKUP('Форма 1'!$G433,'Предельники 2022'!$B$4:$X$28,'Форма 1'!AB$7),2),"")</f>
        <v/>
      </c>
      <c r="J433" s="53" t="str">
        <f>IF(ISNUMBER('Форма 1'!AC433),ROUND('Форма 1'!$I433*VLOOKUP('Форма 1'!$G433,'Предельники 2022'!$B$4:$X$28,'Форма 1'!AC$7),2),"")</f>
        <v/>
      </c>
      <c r="K433" s="53" t="str">
        <f>IF(ISNUMBER('Форма 1'!AD433),ROUND('Форма 1'!$I433*VLOOKUP('Форма 1'!$G433,'Предельники 2022'!$B$4:$X$28,'Форма 1'!AD$7),2),"")</f>
        <v/>
      </c>
      <c r="L433" s="54" t="str">
        <f>IF(ISBLANK('Форма 1'!AE433),"",'Форма 1'!AE433)</f>
        <v/>
      </c>
      <c r="M433" s="55" t="str">
        <f>IF(ISBLANK('Форма 1'!AF433),"",'Форма 1'!AF433)</f>
        <v/>
      </c>
      <c r="N433" s="53">
        <f>IF(ISNUMBER('Форма 1'!AG433),ROUND('Форма 1'!$I433*VLOOKUP('Форма 1'!$G433,'Предельники 2022'!$B$4:$X$28,'Форма 1'!AG$7),2),"")</f>
        <v>19979416.129999999</v>
      </c>
      <c r="O433" s="53">
        <f>IF(ISNUMBER('Форма 1'!$AH433),ROUND('Форма 1'!$I433*VLOOKUP('Форма 1'!$G433,'Предельники 2022'!$B$4:$X$28,'Форма 1'!$AH$7,0),2),"")</f>
        <v>21660101.899999999</v>
      </c>
      <c r="P433" s="53" t="str">
        <f>IF(ISNUMBER('Форма 1'!$AI433),ROUND('Форма 1'!$I433*VLOOKUP('Форма 1'!$G433,'Предельники 2022'!$B$4:$X$28,'Форма 1'!$AI$7,0),2),"")</f>
        <v/>
      </c>
      <c r="Q433" s="53" t="str">
        <f>IF(ISNUMBER('Форма 1'!$AJ433),ROUND('Форма 1'!$I433*VLOOKUP('Форма 1'!$G433,'Предельники 2022'!$B$4:$X$28,'Форма 1'!$AJ$7,0),2),"")</f>
        <v/>
      </c>
      <c r="R433" s="53" t="str">
        <f>IF(ISNUMBER('Форма 1'!AK433),ROUND('Форма 1'!$I433*VLOOKUP('Форма 1'!$G433,'Предельники 2022'!$B$4:$X$28,'Форма 1'!AK$7),2),"")</f>
        <v/>
      </c>
      <c r="S433" s="55" t="str">
        <f>IF(SUM(T433:W433)=0,"",SUM(T433:W433))</f>
        <v/>
      </c>
      <c r="T433" s="53" t="str">
        <f>IF(ISNUMBER('Форма 1'!AL433),INDEX('Предельники 2022'!$C$4:$X$28,MATCH('Форма 1'!$H433,'Предельники 2022'!$B$4:$B$28,0),MATCH(T$5,'Предельники 2022'!$C$3:$X$3,0)),"")</f>
        <v/>
      </c>
      <c r="U433" s="53" t="str">
        <f>IF(ISNUMBER('Форма 1'!AM433),INDEX('Предельники 2022'!$C$4:$X$28,MATCH('Форма 1'!$H433,'Предельники 2022'!$B$4:$B$28,0),MATCH(U$5,'Предельники 2022'!$C$3:$X$3,0)),"")</f>
        <v/>
      </c>
      <c r="V433" s="53" t="str">
        <f>IF(ISNUMBER('Форма 1'!AN433),INDEX('Предельники 2022'!$C$4:$X$28,MATCH('Форма 1'!$H433,'Предельники 2022'!$B$4:$B$28,0),MATCH(V$5,'Предельники 2022'!$C$3:$X$3,0)),"")</f>
        <v/>
      </c>
      <c r="W433" s="55" t="str">
        <f>IF(ISNUMBER('Форма 1'!AO433),INDEX('Предельники 2022'!$C$4:$X$28,MATCH('Форма 1'!$H433,'Предельники 2022'!$B$4:$B$28,0),MATCH(W$5,'Предельники 2022'!$C$3:$X$3,0)),"")</f>
        <v/>
      </c>
      <c r="X433" s="53" t="str">
        <f>IF(ISNUMBER('Форма 1'!AP433),ROUND('Форма 1'!$I433*VLOOKUP('Форма 1'!$G433,'Предельники 2022'!$B$4:$X$28,'Форма 1'!AP$7),2),"")</f>
        <v/>
      </c>
      <c r="Y433" s="53" t="str">
        <f>IF(ISNUMBER('Форма 1'!AQ433),ROUND('Форма 1'!$I433*VLOOKUP('Форма 1'!$G433,'Предельники 2022'!$B$4:$X$28,'Форма 1'!AQ$7),2),"")</f>
        <v/>
      </c>
      <c r="Z433" s="53" t="str">
        <f>IF(ISNUMBER('Форма 1'!AR433),ROUND('Форма 1'!$I433*VLOOKUP('Форма 1'!$G433,'Предельники 2022'!$B$4:$X$28,'Форма 1'!AR$7),2),"")</f>
        <v/>
      </c>
      <c r="AA433" s="53"/>
      <c r="AB433" s="181"/>
      <c r="AC433" s="181"/>
      <c r="AD433" s="181"/>
      <c r="AE433" s="182"/>
      <c r="AF433" s="183"/>
      <c r="AG433" s="181"/>
      <c r="AH433" s="181"/>
      <c r="AI433" s="181"/>
      <c r="AJ433" s="181"/>
      <c r="AK433" s="181"/>
      <c r="AL433" s="183"/>
      <c r="AM433" s="181"/>
      <c r="AN433" s="181"/>
      <c r="AO433" s="181"/>
      <c r="AP433" s="183"/>
    </row>
    <row r="434" spans="1:42" x14ac:dyDescent="0.25">
      <c r="A434" s="52">
        <f t="shared" si="43"/>
        <v>3</v>
      </c>
      <c r="B434" s="94" t="str">
        <f>IF(ISBLANK('Форма 1'!B434),"",'Форма 1'!B434)</f>
        <v>Красновишерский городской округ Пермского края</v>
      </c>
      <c r="C434" s="161" t="str">
        <f>IF(ISBLANK('Форма 1'!C434),"",'Форма 1'!C434)</f>
        <v>г. Красновишерск, ул. Гагарина, д. 31</v>
      </c>
      <c r="D434" s="51">
        <f>IF(ISBLANK(C434),"Введите адрес",IF(C434='Форма 1'!C434,SUM(E434:K434,M434:S434,X434:AA434),"Ошибка в адресе!"))</f>
        <v>7545901.2799999993</v>
      </c>
      <c r="E434" s="53">
        <f>IF(ISNUMBER('Форма 1'!X434),ROUND('Форма 1'!$I434*VLOOKUP('Форма 1'!$G434,'Предельники 2022'!$B$4:$X$28,'Форма 1'!X$7),2),"")</f>
        <v>549613.35</v>
      </c>
      <c r="F434" s="53">
        <f>IF(ISNUMBER('Форма 1'!Y434),ROUND('Форма 1'!$I434*VLOOKUP('Форма 1'!$G434,'Предельники 2022'!$B$4:$X$28,'Форма 1'!Y$7),2),"")</f>
        <v>6237089.0999999996</v>
      </c>
      <c r="G434" s="53" t="str">
        <f>IF(ISNUMBER('Форма 1'!Z434),ROUND('Форма 1'!$I434*VLOOKUP('Форма 1'!$G434,'Предельники 2022'!$B$4:$X$28,'Форма 1'!Z$7),2),"")</f>
        <v/>
      </c>
      <c r="H434" s="53">
        <f>IF(ISNUMBER('Форма 1'!AA434),ROUND('Форма 1'!$I434*VLOOKUP('Форма 1'!$G434,'Предельники 2022'!$B$4:$X$28,'Форма 1'!AA$7),2),"")</f>
        <v>280523.93</v>
      </c>
      <c r="I434" s="53" t="str">
        <f>IF(ISNUMBER('Форма 1'!AB434),ROUND('Форма 1'!$I434*VLOOKUP('Форма 1'!$G434,'Предельники 2022'!$B$4:$X$28,'Форма 1'!AB$7),2),"")</f>
        <v/>
      </c>
      <c r="J434" s="53">
        <f>IF(ISNUMBER('Форма 1'!AC434),ROUND('Форма 1'!$I434*VLOOKUP('Форма 1'!$G434,'Предельники 2022'!$B$4:$X$28,'Форма 1'!AC$7),2),"")</f>
        <v>478674.9</v>
      </c>
      <c r="K434" s="53" t="str">
        <f>IF(ISNUMBER('Форма 1'!AD434),ROUND('Форма 1'!$I434*VLOOKUP('Форма 1'!$G434,'Предельники 2022'!$B$4:$X$28,'Форма 1'!AD$7),2),"")</f>
        <v/>
      </c>
      <c r="L434" s="54" t="str">
        <f>IF(ISBLANK('Форма 1'!AE434),"",'Форма 1'!AE434)</f>
        <v/>
      </c>
      <c r="M434" s="55" t="str">
        <f>IF(ISBLANK('Форма 1'!AF434),"",'Форма 1'!AF434)</f>
        <v/>
      </c>
      <c r="N434" s="53" t="str">
        <f>IF(ISNUMBER('Форма 1'!AG434),ROUND('Форма 1'!$I434*VLOOKUP('Форма 1'!$G434,'Предельники 2022'!$B$4:$X$28,'Форма 1'!AG$7),2),"")</f>
        <v/>
      </c>
      <c r="O434" s="53" t="str">
        <f>IF(ISNUMBER('Форма 1'!$AH434),ROUND('Форма 1'!$I434*VLOOKUP('Форма 1'!$G434,'Предельники 2022'!$B$4:$X$28,'Форма 1'!$AH$7,0),2),"")</f>
        <v/>
      </c>
      <c r="P434" s="53" t="str">
        <f>IF(ISNUMBER('Форма 1'!$AI434),ROUND('Форма 1'!$I434*VLOOKUP('Форма 1'!$G434,'Предельники 2022'!$B$4:$X$28,'Форма 1'!$AI$7,0),2),"")</f>
        <v/>
      </c>
      <c r="Q434" s="53" t="str">
        <f>IF(ISNUMBER('Форма 1'!$AJ434),ROUND('Форма 1'!$I434*VLOOKUP('Форма 1'!$G434,'Предельники 2022'!$B$4:$X$28,'Форма 1'!$AJ$7,0),2),"")</f>
        <v/>
      </c>
      <c r="R434" s="53" t="str">
        <f>IF(ISNUMBER('Форма 1'!AK434),ROUND('Форма 1'!$I434*VLOOKUP('Форма 1'!$G434,'Предельники 2022'!$B$4:$X$28,'Форма 1'!AK$7),2),"")</f>
        <v/>
      </c>
      <c r="S434" s="55" t="str">
        <f t="shared" si="42"/>
        <v/>
      </c>
      <c r="T434" s="55" t="str">
        <f>IF(ISNUMBER('Форма 1'!AL434),INDEX('Предельники 2022'!$C$4:$X$28,MATCH('Форма 1'!$H434,'Предельники 2022'!$B$4:$B$28,0),MATCH(T$5,'Предельники 2022'!$C$3:$X$3,0)),"")</f>
        <v/>
      </c>
      <c r="U434" s="55" t="str">
        <f>IF(ISNUMBER('Форма 1'!AM434),INDEX('Предельники 2022'!$C$4:$X$28,MATCH('Форма 1'!$H434,'Предельники 2022'!$B$4:$B$28,0),MATCH(U$5,'Предельники 2022'!$C$3:$X$3,0)),"")</f>
        <v/>
      </c>
      <c r="V434" s="55" t="str">
        <f>IF(ISNUMBER('Форма 1'!AN434),INDEX('Предельники 2022'!$C$4:$X$28,MATCH('Форма 1'!$H434,'Предельники 2022'!$B$4:$B$28,0),MATCH(V$5,'Предельники 2022'!$C$3:$X$3,0)),"")</f>
        <v/>
      </c>
      <c r="W434" s="55" t="str">
        <f>IF(ISNUMBER('Форма 1'!AO434),INDEX('Предельники 2022'!$C$4:$X$28,MATCH('Форма 1'!$H434,'Предельники 2022'!$B$4:$B$28,0),MATCH(W$5,'Предельники 2022'!$C$3:$X$3,0)),"")</f>
        <v/>
      </c>
      <c r="X434" s="53" t="str">
        <f>IF(ISNUMBER('Форма 1'!AP434),ROUND('Форма 1'!$I434*VLOOKUP('Форма 1'!$G434,'Предельники 2022'!$B$4:$X$28,'Форма 1'!AP$7),2),"")</f>
        <v/>
      </c>
      <c r="Y434" s="53" t="str">
        <f>IF(ISNUMBER('Форма 1'!AQ434),ROUND('Форма 1'!$I434*VLOOKUP('Форма 1'!$G434,'Предельники 2022'!$B$4:$X$28,'Форма 1'!AQ$7),2),"")</f>
        <v/>
      </c>
      <c r="Z434" s="53" t="str">
        <f>IF(ISNUMBER('Форма 1'!AR434),ROUND('Форма 1'!$I434*VLOOKUP('Форма 1'!$G434,'Предельники 2022'!$B$4:$X$28,'Форма 1'!AR$7),2),"")</f>
        <v/>
      </c>
      <c r="AA434" s="55"/>
    </row>
    <row r="435" spans="1:42" x14ac:dyDescent="0.25">
      <c r="A435" s="52">
        <f t="shared" si="43"/>
        <v>4</v>
      </c>
      <c r="B435" s="94" t="str">
        <f>IF(ISBLANK('Форма 1'!B435),"",'Форма 1'!B435)</f>
        <v>Красновишерский городской округ Пермского края</v>
      </c>
      <c r="C435" s="161" t="str">
        <f>IF(ISBLANK('Форма 1'!C435),"",'Форма 1'!C435)</f>
        <v>г. Красновишерск, ул. Спортивная, д. 15 кор. 1</v>
      </c>
      <c r="D435" s="51">
        <f>IF(ISBLANK(C435),"Введите адрес",IF(C435='Форма 1'!C435,SUM(E435:K435,M435:S435,X435:AA435),"Ошибка в адресе!"))</f>
        <v>773744.94</v>
      </c>
      <c r="E435" s="53" t="str">
        <f>IF(ISNUMBER('Форма 1'!X435),ROUND('Форма 1'!$I435*VLOOKUP('Форма 1'!$G435,'Предельники 2022'!$B$4:$X$28,'Форма 1'!X$7),2),"")</f>
        <v/>
      </c>
      <c r="F435" s="53" t="str">
        <f>IF(ISNUMBER('Форма 1'!Y435),ROUND('Форма 1'!$I435*VLOOKUP('Форма 1'!$G435,'Предельники 2022'!$B$4:$X$28,'Форма 1'!Y$7),2),"")</f>
        <v/>
      </c>
      <c r="G435" s="53" t="str">
        <f>IF(ISNUMBER('Форма 1'!Z435),ROUND('Форма 1'!$I435*VLOOKUP('Форма 1'!$G435,'Предельники 2022'!$B$4:$X$28,'Форма 1'!Z$7),2),"")</f>
        <v/>
      </c>
      <c r="H435" s="53" t="str">
        <f>IF(ISNUMBER('Форма 1'!AA435),ROUND('Форма 1'!$I435*VLOOKUP('Форма 1'!$G435,'Предельники 2022'!$B$4:$X$28,'Форма 1'!AA$7),2),"")</f>
        <v/>
      </c>
      <c r="I435" s="53" t="str">
        <f>IF(ISNUMBER('Форма 1'!AB435),ROUND('Форма 1'!$I435*VLOOKUP('Форма 1'!$G435,'Предельники 2022'!$B$4:$X$28,'Форма 1'!AB$7),2),"")</f>
        <v/>
      </c>
      <c r="J435" s="53">
        <f>IF(ISNUMBER('Форма 1'!AC435),ROUND('Форма 1'!$I435*VLOOKUP('Форма 1'!$G435,'Предельники 2022'!$B$4:$X$28,'Форма 1'!AC$7),2),"")</f>
        <v>773744.94</v>
      </c>
      <c r="K435" s="53" t="str">
        <f>IF(ISNUMBER('Форма 1'!AD435),ROUND('Форма 1'!$I435*VLOOKUP('Форма 1'!$G435,'Предельники 2022'!$B$4:$X$28,'Форма 1'!AD$7),2),"")</f>
        <v/>
      </c>
      <c r="L435" s="54" t="str">
        <f>IF(ISBLANK('Форма 1'!AE435),"",'Форма 1'!AE435)</f>
        <v/>
      </c>
      <c r="M435" s="55" t="str">
        <f>IF(ISBLANK('Форма 1'!AF435),"",'Форма 1'!AF435)</f>
        <v/>
      </c>
      <c r="N435" s="53" t="str">
        <f>IF(ISNUMBER('Форма 1'!AG435),ROUND('Форма 1'!$I435*VLOOKUP('Форма 1'!$G435,'Предельники 2022'!$B$4:$X$28,'Форма 1'!AG$7),2),"")</f>
        <v/>
      </c>
      <c r="O435" s="53" t="str">
        <f>IF(ISNUMBER('Форма 1'!$AH435),ROUND('Форма 1'!$I435*VLOOKUP('Форма 1'!$G435,'Предельники 2022'!$B$4:$X$28,'Форма 1'!$AH$7,0),2),"")</f>
        <v/>
      </c>
      <c r="P435" s="53" t="str">
        <f>IF(ISNUMBER('Форма 1'!$AI435),ROUND('Форма 1'!$I435*VLOOKUP('Форма 1'!$G435,'Предельники 2022'!$B$4:$X$28,'Форма 1'!$AI$7,0),2),"")</f>
        <v/>
      </c>
      <c r="Q435" s="53" t="str">
        <f>IF(ISNUMBER('Форма 1'!$AJ435),ROUND('Форма 1'!$I435*VLOOKUP('Форма 1'!$G435,'Предельники 2022'!$B$4:$X$28,'Форма 1'!$AJ$7,0),2),"")</f>
        <v/>
      </c>
      <c r="R435" s="53" t="str">
        <f>IF(ISNUMBER('Форма 1'!AK435),ROUND('Форма 1'!$I435*VLOOKUP('Форма 1'!$G435,'Предельники 2022'!$B$4:$X$28,'Форма 1'!AK$7),2),"")</f>
        <v/>
      </c>
      <c r="S435" s="55" t="str">
        <f t="shared" si="42"/>
        <v/>
      </c>
      <c r="T435" s="55" t="str">
        <f>IF(ISNUMBER('Форма 1'!AL435),INDEX('Предельники 2022'!$C$4:$X$28,MATCH('Форма 1'!$H435,'Предельники 2022'!$B$4:$B$28,0),MATCH(T$5,'Предельники 2022'!$C$3:$X$3,0)),"")</f>
        <v/>
      </c>
      <c r="U435" s="55" t="str">
        <f>IF(ISNUMBER('Форма 1'!AM435),INDEX('Предельники 2022'!$C$4:$X$28,MATCH('Форма 1'!$H435,'Предельники 2022'!$B$4:$B$28,0),MATCH(U$5,'Предельники 2022'!$C$3:$X$3,0)),"")</f>
        <v/>
      </c>
      <c r="V435" s="55" t="str">
        <f>IF(ISNUMBER('Форма 1'!AN435),INDEX('Предельники 2022'!$C$4:$X$28,MATCH('Форма 1'!$H435,'Предельники 2022'!$B$4:$B$28,0),MATCH(V$5,'Предельники 2022'!$C$3:$X$3,0)),"")</f>
        <v/>
      </c>
      <c r="W435" s="55" t="str">
        <f>IF(ISNUMBER('Форма 1'!AO435),INDEX('Предельники 2022'!$C$4:$X$28,MATCH('Форма 1'!$H435,'Предельники 2022'!$B$4:$B$28,0),MATCH(W$5,'Предельники 2022'!$C$3:$X$3,0)),"")</f>
        <v/>
      </c>
      <c r="X435" s="53" t="str">
        <f>IF(ISNUMBER('Форма 1'!AP435),ROUND('Форма 1'!$I435*VLOOKUP('Форма 1'!$G435,'Предельники 2022'!$B$4:$X$28,'Форма 1'!AP$7),2),"")</f>
        <v/>
      </c>
      <c r="Y435" s="53" t="str">
        <f>IF(ISNUMBER('Форма 1'!AQ435),ROUND('Форма 1'!$I435*VLOOKUP('Форма 1'!$G435,'Предельники 2022'!$B$4:$X$28,'Форма 1'!AQ$7),2),"")</f>
        <v/>
      </c>
      <c r="Z435" s="53" t="str">
        <f>IF(ISNUMBER('Форма 1'!AR435),ROUND('Форма 1'!$I435*VLOOKUP('Форма 1'!$G435,'Предельники 2022'!$B$4:$X$28,'Форма 1'!AR$7),2),"")</f>
        <v/>
      </c>
      <c r="AA435" s="55"/>
    </row>
    <row r="436" spans="1:42" x14ac:dyDescent="0.25">
      <c r="A436" s="52">
        <f t="shared" si="43"/>
        <v>5</v>
      </c>
      <c r="B436" s="94" t="str">
        <f>IF(ISBLANK('Форма 1'!B436),"",'Форма 1'!B436)</f>
        <v>Красновишерский городской округ Пермского края</v>
      </c>
      <c r="C436" s="161" t="str">
        <f>IF(ISBLANK('Форма 1'!C436),"",'Форма 1'!C436)</f>
        <v>г. Красновишерск, ул. Школьная, д. 1</v>
      </c>
      <c r="D436" s="51">
        <f>IF(ISBLANK(C436),"Введите адрес",IF(C436='Форма 1'!C436,SUM(E436:K436,M436:S436,X436:AA436),"Ошибка в адресе!"))</f>
        <v>16360477.739999998</v>
      </c>
      <c r="E436" s="53" t="str">
        <f>IF(ISNUMBER('Форма 1'!X436),ROUND('Форма 1'!$I436*VLOOKUP('Форма 1'!$G436,'Предельники 2022'!$B$4:$X$28,'Форма 1'!X$7),2),"")</f>
        <v/>
      </c>
      <c r="F436" s="53">
        <f>IF(ISNUMBER('Форма 1'!Y436),ROUND('Форма 1'!$I436*VLOOKUP('Форма 1'!$G436,'Предельники 2022'!$B$4:$X$28,'Форма 1'!Y$7),2),"")</f>
        <v>14585128.359999999</v>
      </c>
      <c r="G436" s="53" t="str">
        <f>IF(ISNUMBER('Форма 1'!Z436),ROUND('Форма 1'!$I436*VLOOKUP('Форма 1'!$G436,'Предельники 2022'!$B$4:$X$28,'Форма 1'!Z$7),2),"")</f>
        <v/>
      </c>
      <c r="H436" s="53">
        <f>IF(ISNUMBER('Форма 1'!AA436),ROUND('Форма 1'!$I436*VLOOKUP('Форма 1'!$G436,'Предельники 2022'!$B$4:$X$28,'Форма 1'!AA$7),2),"")</f>
        <v>655991.5</v>
      </c>
      <c r="I436" s="53" t="str">
        <f>IF(ISNUMBER('Форма 1'!AB436),ROUND('Форма 1'!$I436*VLOOKUP('Форма 1'!$G436,'Предельники 2022'!$B$4:$X$28,'Форма 1'!AB$7),2),"")</f>
        <v/>
      </c>
      <c r="J436" s="53">
        <f>IF(ISNUMBER('Форма 1'!AC436),ROUND('Форма 1'!$I436*VLOOKUP('Форма 1'!$G436,'Предельники 2022'!$B$4:$X$28,'Форма 1'!AC$7),2),"")</f>
        <v>1119357.8799999999</v>
      </c>
      <c r="K436" s="53" t="str">
        <f>IF(ISNUMBER('Форма 1'!AD436),ROUND('Форма 1'!$I436*VLOOKUP('Форма 1'!$G436,'Предельники 2022'!$B$4:$X$28,'Форма 1'!AD$7),2),"")</f>
        <v/>
      </c>
      <c r="L436" s="54" t="str">
        <f>IF(ISBLANK('Форма 1'!AE436),"",'Форма 1'!AE436)</f>
        <v/>
      </c>
      <c r="M436" s="55" t="str">
        <f>IF(ISBLANK('Форма 1'!AF436),"",'Форма 1'!AF436)</f>
        <v/>
      </c>
      <c r="N436" s="53" t="str">
        <f>IF(ISNUMBER('Форма 1'!AG436),ROUND('Форма 1'!$I436*VLOOKUP('Форма 1'!$G436,'Предельники 2022'!$B$4:$X$28,'Форма 1'!AG$7),2),"")</f>
        <v/>
      </c>
      <c r="O436" s="53" t="str">
        <f>IF(ISNUMBER('Форма 1'!$AH436),ROUND('Форма 1'!$I436*VLOOKUP('Форма 1'!$G436,'Предельники 2022'!$B$4:$X$28,'Форма 1'!$AH$7,0),2),"")</f>
        <v/>
      </c>
      <c r="P436" s="53" t="str">
        <f>IF(ISNUMBER('Форма 1'!$AI436),ROUND('Форма 1'!$I436*VLOOKUP('Форма 1'!$G436,'Предельники 2022'!$B$4:$X$28,'Форма 1'!$AI$7,0),2),"")</f>
        <v/>
      </c>
      <c r="Q436" s="53" t="str">
        <f>IF(ISNUMBER('Форма 1'!$AJ436),ROUND('Форма 1'!$I436*VLOOKUP('Форма 1'!$G436,'Предельники 2022'!$B$4:$X$28,'Форма 1'!$AJ$7,0),2),"")</f>
        <v/>
      </c>
      <c r="R436" s="53" t="str">
        <f>IF(ISNUMBER('Форма 1'!AK436),ROUND('Форма 1'!$I436*VLOOKUP('Форма 1'!$G436,'Предельники 2022'!$B$4:$X$28,'Форма 1'!AK$7),2),"")</f>
        <v/>
      </c>
      <c r="S436" s="55" t="str">
        <f t="shared" si="42"/>
        <v/>
      </c>
      <c r="T436" s="55" t="str">
        <f>IF(ISNUMBER('Форма 1'!AL436),INDEX('Предельники 2022'!$C$4:$X$28,MATCH('Форма 1'!$H436,'Предельники 2022'!$B$4:$B$28,0),MATCH(T$5,'Предельники 2022'!$C$3:$X$3,0)),"")</f>
        <v/>
      </c>
      <c r="U436" s="55" t="str">
        <f>IF(ISNUMBER('Форма 1'!AM436),INDEX('Предельники 2022'!$C$4:$X$28,MATCH('Форма 1'!$H436,'Предельники 2022'!$B$4:$B$28,0),MATCH(U$5,'Предельники 2022'!$C$3:$X$3,0)),"")</f>
        <v/>
      </c>
      <c r="V436" s="55" t="str">
        <f>IF(ISNUMBER('Форма 1'!AN436),INDEX('Предельники 2022'!$C$4:$X$28,MATCH('Форма 1'!$H436,'Предельники 2022'!$B$4:$B$28,0),MATCH(V$5,'Предельники 2022'!$C$3:$X$3,0)),"")</f>
        <v/>
      </c>
      <c r="W436" s="55" t="str">
        <f>IF(ISNUMBER('Форма 1'!AO436),INDEX('Предельники 2022'!$C$4:$X$28,MATCH('Форма 1'!$H436,'Предельники 2022'!$B$4:$B$28,0),MATCH(W$5,'Предельники 2022'!$C$3:$X$3,0)),"")</f>
        <v/>
      </c>
      <c r="X436" s="53" t="str">
        <f>IF(ISNUMBER('Форма 1'!AP436),ROUND('Форма 1'!$I436*VLOOKUP('Форма 1'!$G436,'Предельники 2022'!$B$4:$X$28,'Форма 1'!AP$7),2),"")</f>
        <v/>
      </c>
      <c r="Y436" s="53" t="str">
        <f>IF(ISNUMBER('Форма 1'!AQ436),ROUND('Форма 1'!$I436*VLOOKUP('Форма 1'!$G436,'Предельники 2022'!$B$4:$X$28,'Форма 1'!AQ$7),2),"")</f>
        <v/>
      </c>
      <c r="Z436" s="53" t="str">
        <f>IF(ISNUMBER('Форма 1'!AR436),ROUND('Форма 1'!$I436*VLOOKUP('Форма 1'!$G436,'Предельники 2022'!$B$4:$X$28,'Форма 1'!AR$7),2),"")</f>
        <v/>
      </c>
      <c r="AA436" s="55"/>
    </row>
    <row r="437" spans="1:42" x14ac:dyDescent="0.25">
      <c r="A437" s="52">
        <f t="shared" si="43"/>
        <v>6</v>
      </c>
      <c r="B437" s="94" t="str">
        <f>IF(ISBLANK('Форма 1'!B437),"",'Форма 1'!B437)</f>
        <v>Красновишерский городской округ Пермского края</v>
      </c>
      <c r="C437" s="161" t="str">
        <f>IF(ISBLANK('Форма 1'!C437),"",'Форма 1'!C437)</f>
        <v>г. Красновишерск, ул. Яборова, д. 21А</v>
      </c>
      <c r="D437" s="51">
        <f>IF(ISBLANK(C437),"Введите адрес",IF(C437='Форма 1'!C437,SUM(E437:K437,M437:S437,X437:AA437),"Ошибка в адресе!"))</f>
        <v>8047726.169999999</v>
      </c>
      <c r="E437" s="53">
        <f>IF(ISNUMBER('Форма 1'!X437),ROUND('Форма 1'!$I437*VLOOKUP('Форма 1'!$G437,'Предельники 2022'!$B$4:$X$28,'Форма 1'!X$7),2),"")</f>
        <v>294311.46999999997</v>
      </c>
      <c r="F437" s="53">
        <f>IF(ISNUMBER('Форма 1'!Y437),ROUND('Форма 1'!$I437*VLOOKUP('Форма 1'!$G437,'Предельники 2022'!$B$4:$X$28,'Форма 1'!Y$7),2),"")</f>
        <v>3339887.71</v>
      </c>
      <c r="G437" s="53" t="str">
        <f>IF(ISNUMBER('Форма 1'!Z437),ROUND('Форма 1'!$I437*VLOOKUP('Форма 1'!$G437,'Предельники 2022'!$B$4:$X$28,'Форма 1'!Z$7),2),"")</f>
        <v/>
      </c>
      <c r="H437" s="53">
        <f>IF(ISNUMBER('Форма 1'!AA437),ROUND('Форма 1'!$I437*VLOOKUP('Форма 1'!$G437,'Предельники 2022'!$B$4:$X$28,'Форма 1'!AA$7),2),"")</f>
        <v>150217.26</v>
      </c>
      <c r="I437" s="53">
        <f>IF(ISNUMBER('Форма 1'!AB437),ROUND('Форма 1'!$I437*VLOOKUP('Форма 1'!$G437,'Предельники 2022'!$B$4:$X$28,'Форма 1'!AB$7),2),"")</f>
        <v>463291.47</v>
      </c>
      <c r="J437" s="53" t="str">
        <f>IF(ISNUMBER('Форма 1'!AC437),ROUND('Форма 1'!$I437*VLOOKUP('Форма 1'!$G437,'Предельники 2022'!$B$4:$X$28,'Форма 1'!AC$7),2),"")</f>
        <v/>
      </c>
      <c r="K437" s="53" t="str">
        <f>IF(ISNUMBER('Форма 1'!AD437),ROUND('Форма 1'!$I437*VLOOKUP('Форма 1'!$G437,'Предельники 2022'!$B$4:$X$28,'Форма 1'!AD$7),2),"")</f>
        <v/>
      </c>
      <c r="L437" s="54" t="str">
        <f>IF(ISBLANK('Форма 1'!AE437),"",'Форма 1'!AE437)</f>
        <v/>
      </c>
      <c r="M437" s="55" t="str">
        <f>IF(ISBLANK('Форма 1'!AF437),"",'Форма 1'!AF437)</f>
        <v/>
      </c>
      <c r="N437" s="53">
        <f>IF(ISNUMBER('Форма 1'!AG437),ROUND('Форма 1'!$I437*VLOOKUP('Форма 1'!$G437,'Предельники 2022'!$B$4:$X$28,'Форма 1'!AG$7),2),"")</f>
        <v>3800018.26</v>
      </c>
      <c r="O437" s="53" t="str">
        <f>IF(ISNUMBER('Форма 1'!$AH437),ROUND('Форма 1'!$I437*VLOOKUP('Форма 1'!$G437,'Предельники 2022'!$B$4:$X$28,'Форма 1'!$AH$7,0),2),"")</f>
        <v/>
      </c>
      <c r="P437" s="53" t="str">
        <f>IF(ISNUMBER('Форма 1'!$AI437),ROUND('Форма 1'!$I437*VLOOKUP('Форма 1'!$G437,'Предельники 2022'!$B$4:$X$28,'Форма 1'!$AI$7,0),2),"")</f>
        <v/>
      </c>
      <c r="Q437" s="53" t="str">
        <f>IF(ISNUMBER('Форма 1'!$AJ437),ROUND('Форма 1'!$I437*VLOOKUP('Форма 1'!$G437,'Предельники 2022'!$B$4:$X$28,'Форма 1'!$AJ$7,0),2),"")</f>
        <v/>
      </c>
      <c r="R437" s="53" t="str">
        <f>IF(ISNUMBER('Форма 1'!AK437),ROUND('Форма 1'!$I437*VLOOKUP('Форма 1'!$G437,'Предельники 2022'!$B$4:$X$28,'Форма 1'!AK$7),2),"")</f>
        <v/>
      </c>
      <c r="S437" s="55" t="str">
        <f t="shared" si="42"/>
        <v/>
      </c>
      <c r="T437" s="55" t="str">
        <f>IF(ISNUMBER('Форма 1'!AL437),INDEX('Предельники 2022'!$C$4:$X$28,MATCH('Форма 1'!$H437,'Предельники 2022'!$B$4:$B$28,0),MATCH(T$5,'Предельники 2022'!$C$3:$X$3,0)),"")</f>
        <v/>
      </c>
      <c r="U437" s="55" t="str">
        <f>IF(ISNUMBER('Форма 1'!AM437),INDEX('Предельники 2022'!$C$4:$X$28,MATCH('Форма 1'!$H437,'Предельники 2022'!$B$4:$B$28,0),MATCH(U$5,'Предельники 2022'!$C$3:$X$3,0)),"")</f>
        <v/>
      </c>
      <c r="V437" s="55" t="str">
        <f>IF(ISNUMBER('Форма 1'!AN437),INDEX('Предельники 2022'!$C$4:$X$28,MATCH('Форма 1'!$H437,'Предельники 2022'!$B$4:$B$28,0),MATCH(V$5,'Предельники 2022'!$C$3:$X$3,0)),"")</f>
        <v/>
      </c>
      <c r="W437" s="55" t="str">
        <f>IF(ISNUMBER('Форма 1'!AO437),INDEX('Предельники 2022'!$C$4:$X$28,MATCH('Форма 1'!$H437,'Предельники 2022'!$B$4:$B$28,0),MATCH(W$5,'Предельники 2022'!$C$3:$X$3,0)),"")</f>
        <v/>
      </c>
      <c r="X437" s="53" t="str">
        <f>IF(ISNUMBER('Форма 1'!AP437),ROUND('Форма 1'!$I437*VLOOKUP('Форма 1'!$G437,'Предельники 2022'!$B$4:$X$28,'Форма 1'!AP$7),2),"")</f>
        <v/>
      </c>
      <c r="Y437" s="53" t="str">
        <f>IF(ISNUMBER('Форма 1'!AQ437),ROUND('Форма 1'!$I437*VLOOKUP('Форма 1'!$G437,'Предельники 2022'!$B$4:$X$28,'Форма 1'!AQ$7),2),"")</f>
        <v/>
      </c>
      <c r="Z437" s="53" t="str">
        <f>IF(ISNUMBER('Форма 1'!AR437),ROUND('Форма 1'!$I437*VLOOKUP('Форма 1'!$G437,'Предельники 2022'!$B$4:$X$28,'Форма 1'!AR$7),2),"")</f>
        <v/>
      </c>
      <c r="AA437" s="55"/>
    </row>
    <row r="438" spans="1:42" x14ac:dyDescent="0.25">
      <c r="A438" s="52">
        <f t="shared" si="43"/>
        <v>7</v>
      </c>
      <c r="B438" s="94" t="str">
        <f>IF(ISBLANK('Форма 1'!B438),"",'Форма 1'!B438)</f>
        <v>Краснокамский городской округ Пермского края</v>
      </c>
      <c r="C438" s="161" t="str">
        <f>IF(ISBLANK('Форма 1'!C438),"",'Форма 1'!C438)</f>
        <v>г. Краснокамск, пр-т Комсомольский, д. 7</v>
      </c>
      <c r="D438" s="51">
        <f>IF(ISBLANK(C438),"Введите адрес",IF(C438='Форма 1'!C438,SUM(E438:K438,M438:S438,X438:AA438),"Ошибка в адресе!"))</f>
        <v>7833329.5999999996</v>
      </c>
      <c r="E438" s="53" t="str">
        <f>IF(ISNUMBER('Форма 1'!X438),ROUND('Форма 1'!$I438*VLOOKUP('Форма 1'!$G438,'Предельники 2022'!$B$4:$X$28,'Форма 1'!X$7),2),"")</f>
        <v/>
      </c>
      <c r="F438" s="53">
        <f>IF(ISNUMBER('Форма 1'!Y438),ROUND('Форма 1'!$I438*VLOOKUP('Форма 1'!$G438,'Предельники 2022'!$B$4:$X$28,'Форма 1'!Y$7),2),"")</f>
        <v>7833329.5999999996</v>
      </c>
      <c r="G438" s="53" t="str">
        <f>IF(ISNUMBER('Форма 1'!Z438),ROUND('Форма 1'!$I438*VLOOKUP('Форма 1'!$G438,'Предельники 2022'!$B$4:$X$28,'Форма 1'!Z$7),2),"")</f>
        <v/>
      </c>
      <c r="H438" s="53" t="str">
        <f>IF(ISNUMBER('Форма 1'!AA438),ROUND('Форма 1'!$I438*VLOOKUP('Форма 1'!$G438,'Предельники 2022'!$B$4:$X$28,'Форма 1'!AA$7),2),"")</f>
        <v/>
      </c>
      <c r="I438" s="53" t="str">
        <f>IF(ISNUMBER('Форма 1'!AB438),ROUND('Форма 1'!$I438*VLOOKUP('Форма 1'!$G438,'Предельники 2022'!$B$4:$X$28,'Форма 1'!AB$7),2),"")</f>
        <v/>
      </c>
      <c r="J438" s="53" t="str">
        <f>IF(ISNUMBER('Форма 1'!AC438),ROUND('Форма 1'!$I438*VLOOKUP('Форма 1'!$G438,'Предельники 2022'!$B$4:$X$28,'Форма 1'!AC$7),2),"")</f>
        <v/>
      </c>
      <c r="K438" s="53" t="str">
        <f>IF(ISNUMBER('Форма 1'!AD438),ROUND('Форма 1'!$I438*VLOOKUP('Форма 1'!$G438,'Предельники 2022'!$B$4:$X$28,'Форма 1'!AD$7),2),"")</f>
        <v/>
      </c>
      <c r="L438" s="54" t="str">
        <f>IF(ISBLANK('Форма 1'!AE438),"",'Форма 1'!AE438)</f>
        <v/>
      </c>
      <c r="M438" s="55" t="str">
        <f>IF(ISBLANK('Форма 1'!AF438),"",'Форма 1'!AF438)</f>
        <v/>
      </c>
      <c r="N438" s="53" t="str">
        <f>IF(ISNUMBER('Форма 1'!AG438),ROUND('Форма 1'!$I438*VLOOKUP('Форма 1'!$G438,'Предельники 2022'!$B$4:$X$28,'Форма 1'!AG$7),2),"")</f>
        <v/>
      </c>
      <c r="O438" s="53" t="str">
        <f>IF(ISNUMBER('Форма 1'!$AH438),ROUND('Форма 1'!$I438*VLOOKUP('Форма 1'!$G438,'Предельники 2022'!$B$4:$X$28,'Форма 1'!$AH$7,0),2),"")</f>
        <v/>
      </c>
      <c r="P438" s="53" t="str">
        <f>IF(ISNUMBER('Форма 1'!$AI438),ROUND('Форма 1'!$I438*VLOOKUP('Форма 1'!$G438,'Предельники 2022'!$B$4:$X$28,'Форма 1'!$AI$7,0),2),"")</f>
        <v/>
      </c>
      <c r="Q438" s="53" t="str">
        <f>IF(ISNUMBER('Форма 1'!$AJ438),ROUND('Форма 1'!$I438*VLOOKUP('Форма 1'!$G438,'Предельники 2022'!$B$4:$X$28,'Форма 1'!$AJ$7,0),2),"")</f>
        <v/>
      </c>
      <c r="R438" s="53" t="str">
        <f>IF(ISNUMBER('Форма 1'!AK438),ROUND('Форма 1'!$I438*VLOOKUP('Форма 1'!$G438,'Предельники 2022'!$B$4:$X$28,'Форма 1'!AK$7),2),"")</f>
        <v/>
      </c>
      <c r="S438" s="55" t="str">
        <f t="shared" si="42"/>
        <v/>
      </c>
      <c r="T438" s="55" t="str">
        <f>IF(ISNUMBER('Форма 1'!AL438),INDEX('Предельники 2022'!$C$4:$X$28,MATCH('Форма 1'!$H438,'Предельники 2022'!$B$4:$B$28,0),MATCH(T$5,'Предельники 2022'!$C$3:$X$3,0)),"")</f>
        <v/>
      </c>
      <c r="U438" s="55" t="str">
        <f>IF(ISNUMBER('Форма 1'!AM438),INDEX('Предельники 2022'!$C$4:$X$28,MATCH('Форма 1'!$H438,'Предельники 2022'!$B$4:$B$28,0),MATCH(U$5,'Предельники 2022'!$C$3:$X$3,0)),"")</f>
        <v/>
      </c>
      <c r="V438" s="55" t="str">
        <f>IF(ISNUMBER('Форма 1'!AN438),INDEX('Предельники 2022'!$C$4:$X$28,MATCH('Форма 1'!$H438,'Предельники 2022'!$B$4:$B$28,0),MATCH(V$5,'Предельники 2022'!$C$3:$X$3,0)),"")</f>
        <v/>
      </c>
      <c r="W438" s="55" t="str">
        <f>IF(ISNUMBER('Форма 1'!AO438),INDEX('Предельники 2022'!$C$4:$X$28,MATCH('Форма 1'!$H438,'Предельники 2022'!$B$4:$B$28,0),MATCH(W$5,'Предельники 2022'!$C$3:$X$3,0)),"")</f>
        <v/>
      </c>
      <c r="X438" s="53" t="str">
        <f>IF(ISNUMBER('Форма 1'!AP438),ROUND('Форма 1'!$I438*VLOOKUP('Форма 1'!$G438,'Предельники 2022'!$B$4:$X$28,'Форма 1'!AP$7),2),"")</f>
        <v/>
      </c>
      <c r="Y438" s="53" t="str">
        <f>IF(ISNUMBER('Форма 1'!AQ438),ROUND('Форма 1'!$I438*VLOOKUP('Форма 1'!$G438,'Предельники 2022'!$B$4:$X$28,'Форма 1'!AQ$7),2),"")</f>
        <v/>
      </c>
      <c r="Z438" s="53" t="str">
        <f>IF(ISNUMBER('Форма 1'!AR438),ROUND('Форма 1'!$I438*VLOOKUP('Форма 1'!$G438,'Предельники 2022'!$B$4:$X$28,'Форма 1'!AR$7),2),"")</f>
        <v/>
      </c>
      <c r="AA438" s="55"/>
    </row>
    <row r="439" spans="1:42" x14ac:dyDescent="0.25">
      <c r="A439" s="52">
        <f t="shared" si="43"/>
        <v>8</v>
      </c>
      <c r="B439" s="94" t="str">
        <f>IF(ISBLANK('Форма 1'!B439),"",'Форма 1'!B439)</f>
        <v>Краснокамский городской округ Пермского края</v>
      </c>
      <c r="C439" s="161" t="str">
        <f>IF(ISBLANK('Форма 1'!C439),"",'Форма 1'!C439)</f>
        <v>г. Краснокамск, ул. Большевистская, д. 13</v>
      </c>
      <c r="D439" s="51">
        <f>IF(ISBLANK(C439),"Введите адрес",IF(C439='Форма 1'!C439,SUM(E439:K439,M439:S439,X439:AA439),"Ошибка в адресе!"))</f>
        <v>21279625.550000001</v>
      </c>
      <c r="E439" s="53">
        <f>IF(ISNUMBER('Форма 1'!X439),ROUND('Форма 1'!$I439*VLOOKUP('Форма 1'!$G439,'Предельники 2022'!$B$4:$X$28,'Форма 1'!X$7),2),"")</f>
        <v>1723306.18</v>
      </c>
      <c r="F439" s="53">
        <f>IF(ISNUMBER('Форма 1'!Y439),ROUND('Форма 1'!$I439*VLOOKUP('Форма 1'!$G439,'Предельники 2022'!$B$4:$X$28,'Форма 1'!Y$7),2),"")</f>
        <v>19556319.370000001</v>
      </c>
      <c r="G439" s="53" t="str">
        <f>IF(ISNUMBER('Форма 1'!Z439),ROUND('Форма 1'!$I439*VLOOKUP('Форма 1'!$G439,'Предельники 2022'!$B$4:$X$28,'Форма 1'!Z$7),2),"")</f>
        <v/>
      </c>
      <c r="H439" s="53" t="str">
        <f>IF(ISNUMBER('Форма 1'!AA439),ROUND('Форма 1'!$I439*VLOOKUP('Форма 1'!$G439,'Предельники 2022'!$B$4:$X$28,'Форма 1'!AA$7),2),"")</f>
        <v/>
      </c>
      <c r="I439" s="53" t="str">
        <f>IF(ISNUMBER('Форма 1'!AB439),ROUND('Форма 1'!$I439*VLOOKUP('Форма 1'!$G439,'Предельники 2022'!$B$4:$X$28,'Форма 1'!AB$7),2),"")</f>
        <v/>
      </c>
      <c r="J439" s="53" t="str">
        <f>IF(ISNUMBER('Форма 1'!AC439),ROUND('Форма 1'!$I439*VLOOKUP('Форма 1'!$G439,'Предельники 2022'!$B$4:$X$28,'Форма 1'!AC$7),2),"")</f>
        <v/>
      </c>
      <c r="K439" s="53" t="str">
        <f>IF(ISNUMBER('Форма 1'!AD439),ROUND('Форма 1'!$I439*VLOOKUP('Форма 1'!$G439,'Предельники 2022'!$B$4:$X$28,'Форма 1'!AD$7),2),"")</f>
        <v/>
      </c>
      <c r="L439" s="54" t="str">
        <f>IF(ISBLANK('Форма 1'!AE439),"",'Форма 1'!AE439)</f>
        <v/>
      </c>
      <c r="M439" s="55" t="str">
        <f>IF(ISBLANK('Форма 1'!AF439),"",'Форма 1'!AF439)</f>
        <v/>
      </c>
      <c r="N439" s="53" t="str">
        <f>IF(ISNUMBER('Форма 1'!AG439),ROUND('Форма 1'!$I439*VLOOKUP('Форма 1'!$G439,'Предельники 2022'!$B$4:$X$28,'Форма 1'!AG$7),2),"")</f>
        <v/>
      </c>
      <c r="O439" s="53" t="str">
        <f>IF(ISNUMBER('Форма 1'!$AH439),ROUND('Форма 1'!$I439*VLOOKUP('Форма 1'!$G439,'Предельники 2022'!$B$4:$X$28,'Форма 1'!$AH$7,0),2),"")</f>
        <v/>
      </c>
      <c r="P439" s="53" t="str">
        <f>IF(ISNUMBER('Форма 1'!$AI439),ROUND('Форма 1'!$I439*VLOOKUP('Форма 1'!$G439,'Предельники 2022'!$B$4:$X$28,'Форма 1'!$AI$7,0),2),"")</f>
        <v/>
      </c>
      <c r="Q439" s="53" t="str">
        <f>IF(ISNUMBER('Форма 1'!$AJ439),ROUND('Форма 1'!$I439*VLOOKUP('Форма 1'!$G439,'Предельники 2022'!$B$4:$X$28,'Форма 1'!$AJ$7,0),2),"")</f>
        <v/>
      </c>
      <c r="R439" s="53" t="str">
        <f>IF(ISNUMBER('Форма 1'!AK439),ROUND('Форма 1'!$I439*VLOOKUP('Форма 1'!$G439,'Предельники 2022'!$B$4:$X$28,'Форма 1'!AK$7),2),"")</f>
        <v/>
      </c>
      <c r="S439" s="55" t="str">
        <f t="shared" si="42"/>
        <v/>
      </c>
      <c r="T439" s="55" t="str">
        <f>IF(ISNUMBER('Форма 1'!AL439),INDEX('Предельники 2022'!$C$4:$X$28,MATCH('Форма 1'!$H439,'Предельники 2022'!$B$4:$B$28,0),MATCH(T$5,'Предельники 2022'!$C$3:$X$3,0)),"")</f>
        <v/>
      </c>
      <c r="U439" s="55" t="str">
        <f>IF(ISNUMBER('Форма 1'!AM439),INDEX('Предельники 2022'!$C$4:$X$28,MATCH('Форма 1'!$H439,'Предельники 2022'!$B$4:$B$28,0),MATCH(U$5,'Предельники 2022'!$C$3:$X$3,0)),"")</f>
        <v/>
      </c>
      <c r="V439" s="55" t="str">
        <f>IF(ISNUMBER('Форма 1'!AN439),INDEX('Предельники 2022'!$C$4:$X$28,MATCH('Форма 1'!$H439,'Предельники 2022'!$B$4:$B$28,0),MATCH(V$5,'Предельники 2022'!$C$3:$X$3,0)),"")</f>
        <v/>
      </c>
      <c r="W439" s="55" t="str">
        <f>IF(ISNUMBER('Форма 1'!AO439),INDEX('Предельники 2022'!$C$4:$X$28,MATCH('Форма 1'!$H439,'Предельники 2022'!$B$4:$B$28,0),MATCH(W$5,'Предельники 2022'!$C$3:$X$3,0)),"")</f>
        <v/>
      </c>
      <c r="X439" s="53" t="str">
        <f>IF(ISNUMBER('Форма 1'!AP439),ROUND('Форма 1'!$I439*VLOOKUP('Форма 1'!$G439,'Предельники 2022'!$B$4:$X$28,'Форма 1'!AP$7),2),"")</f>
        <v/>
      </c>
      <c r="Y439" s="53" t="str">
        <f>IF(ISNUMBER('Форма 1'!AQ439),ROUND('Форма 1'!$I439*VLOOKUP('Форма 1'!$G439,'Предельники 2022'!$B$4:$X$28,'Форма 1'!AQ$7),2),"")</f>
        <v/>
      </c>
      <c r="Z439" s="53" t="str">
        <f>IF(ISNUMBER('Форма 1'!AR439),ROUND('Форма 1'!$I439*VLOOKUP('Форма 1'!$G439,'Предельники 2022'!$B$4:$X$28,'Форма 1'!AR$7),2),"")</f>
        <v/>
      </c>
      <c r="AA439" s="55"/>
    </row>
    <row r="440" spans="1:42" x14ac:dyDescent="0.25">
      <c r="A440" s="52">
        <f t="shared" si="43"/>
        <v>9</v>
      </c>
      <c r="B440" s="94" t="str">
        <f>IF(ISBLANK('Форма 1'!B440),"",'Форма 1'!B440)</f>
        <v>Краснокамский городской округ Пермского края</v>
      </c>
      <c r="C440" s="161" t="str">
        <f>IF(ISBLANK('Форма 1'!C440),"",'Форма 1'!C440)</f>
        <v>г. Краснокамск, ул. Большевистская, д. 30</v>
      </c>
      <c r="D440" s="51">
        <f>IF(ISBLANK(C440),"Введите адрес",IF(C440='Форма 1'!C440,SUM(E440:K440,M440:S440,X440:AA440),"Ошибка в адресе!"))</f>
        <v>9046580.7299999986</v>
      </c>
      <c r="E440" s="53">
        <f>IF(ISNUMBER('Форма 1'!X440),ROUND('Форма 1'!$I440*VLOOKUP('Форма 1'!$G440,'Предельники 2022'!$B$4:$X$28,'Форма 1'!X$7),2),"")</f>
        <v>591139.68999999994</v>
      </c>
      <c r="F440" s="53">
        <f>IF(ISNUMBER('Форма 1'!Y440),ROUND('Форма 1'!$I440*VLOOKUP('Форма 1'!$G440,'Предельники 2022'!$B$4:$X$28,'Форма 1'!Y$7),2),"")</f>
        <v>6708335.8300000001</v>
      </c>
      <c r="G440" s="53" t="str">
        <f>IF(ISNUMBER('Форма 1'!Z440),ROUND('Форма 1'!$I440*VLOOKUP('Форма 1'!$G440,'Предельники 2022'!$B$4:$X$28,'Форма 1'!Z$7),2),"")</f>
        <v/>
      </c>
      <c r="H440" s="53">
        <f>IF(ISNUMBER('Форма 1'!AA440),ROUND('Форма 1'!$I440*VLOOKUP('Форма 1'!$G440,'Предельники 2022'!$B$4:$X$28,'Форма 1'!AA$7),2),"")</f>
        <v>301719.07</v>
      </c>
      <c r="I440" s="53">
        <f>IF(ISNUMBER('Форма 1'!AB440),ROUND('Форма 1'!$I440*VLOOKUP('Форма 1'!$G440,'Предельники 2022'!$B$4:$X$28,'Форма 1'!AB$7),2),"")</f>
        <v>930544.69</v>
      </c>
      <c r="J440" s="53">
        <f>IF(ISNUMBER('Форма 1'!AC440),ROUND('Форма 1'!$I440*VLOOKUP('Форма 1'!$G440,'Предельники 2022'!$B$4:$X$28,'Форма 1'!AC$7),2),"")</f>
        <v>514841.45</v>
      </c>
      <c r="K440" s="53" t="str">
        <f>IF(ISNUMBER('Форма 1'!AD440),ROUND('Форма 1'!$I440*VLOOKUP('Форма 1'!$G440,'Предельники 2022'!$B$4:$X$28,'Форма 1'!AD$7),2),"")</f>
        <v/>
      </c>
      <c r="L440" s="54" t="str">
        <f>IF(ISBLANK('Форма 1'!AE440),"",'Форма 1'!AE440)</f>
        <v/>
      </c>
      <c r="M440" s="55" t="str">
        <f>IF(ISBLANK('Форма 1'!AF440),"",'Форма 1'!AF440)</f>
        <v/>
      </c>
      <c r="N440" s="53" t="str">
        <f>IF(ISNUMBER('Форма 1'!AG440),ROUND('Форма 1'!$I440*VLOOKUP('Форма 1'!$G440,'Предельники 2022'!$B$4:$X$28,'Форма 1'!AG$7),2),"")</f>
        <v/>
      </c>
      <c r="O440" s="53" t="str">
        <f>IF(ISNUMBER('Форма 1'!$AH440),ROUND('Форма 1'!$I440*VLOOKUP('Форма 1'!$G440,'Предельники 2022'!$B$4:$X$28,'Форма 1'!$AH$7,0),2),"")</f>
        <v/>
      </c>
      <c r="P440" s="53" t="str">
        <f>IF(ISNUMBER('Форма 1'!$AI440),ROUND('Форма 1'!$I440*VLOOKUP('Форма 1'!$G440,'Предельники 2022'!$B$4:$X$28,'Форма 1'!$AI$7,0),2),"")</f>
        <v/>
      </c>
      <c r="Q440" s="53" t="str">
        <f>IF(ISNUMBER('Форма 1'!$AJ440),ROUND('Форма 1'!$I440*VLOOKUP('Форма 1'!$G440,'Предельники 2022'!$B$4:$X$28,'Форма 1'!$AJ$7,0),2),"")</f>
        <v/>
      </c>
      <c r="R440" s="53" t="str">
        <f>IF(ISNUMBER('Форма 1'!AK440),ROUND('Форма 1'!$I440*VLOOKUP('Форма 1'!$G440,'Предельники 2022'!$B$4:$X$28,'Форма 1'!AK$7),2),"")</f>
        <v/>
      </c>
      <c r="S440" s="55" t="str">
        <f t="shared" si="42"/>
        <v/>
      </c>
      <c r="T440" s="55" t="str">
        <f>IF(ISNUMBER('Форма 1'!AL440),INDEX('Предельники 2022'!$C$4:$X$28,MATCH('Форма 1'!$H440,'Предельники 2022'!$B$4:$B$28,0),MATCH(T$5,'Предельники 2022'!$C$3:$X$3,0)),"")</f>
        <v/>
      </c>
      <c r="U440" s="55" t="str">
        <f>IF(ISNUMBER('Форма 1'!AM440),INDEX('Предельники 2022'!$C$4:$X$28,MATCH('Форма 1'!$H440,'Предельники 2022'!$B$4:$B$28,0),MATCH(U$5,'Предельники 2022'!$C$3:$X$3,0)),"")</f>
        <v/>
      </c>
      <c r="V440" s="55" t="str">
        <f>IF(ISNUMBER('Форма 1'!AN440),INDEX('Предельники 2022'!$C$4:$X$28,MATCH('Форма 1'!$H440,'Предельники 2022'!$B$4:$B$28,0),MATCH(V$5,'Предельники 2022'!$C$3:$X$3,0)),"")</f>
        <v/>
      </c>
      <c r="W440" s="55" t="str">
        <f>IF(ISNUMBER('Форма 1'!AO440),INDEX('Предельники 2022'!$C$4:$X$28,MATCH('Форма 1'!$H440,'Предельники 2022'!$B$4:$B$28,0),MATCH(W$5,'Предельники 2022'!$C$3:$X$3,0)),"")</f>
        <v/>
      </c>
      <c r="X440" s="53" t="str">
        <f>IF(ISNUMBER('Форма 1'!AP440),ROUND('Форма 1'!$I440*VLOOKUP('Форма 1'!$G440,'Предельники 2022'!$B$4:$X$28,'Форма 1'!AP$7),2),"")</f>
        <v/>
      </c>
      <c r="Y440" s="53" t="str">
        <f>IF(ISNUMBER('Форма 1'!AQ440),ROUND('Форма 1'!$I440*VLOOKUP('Форма 1'!$G440,'Предельники 2022'!$B$4:$X$28,'Форма 1'!AQ$7),2),"")</f>
        <v/>
      </c>
      <c r="Z440" s="53" t="str">
        <f>IF(ISNUMBER('Форма 1'!AR440),ROUND('Форма 1'!$I440*VLOOKUP('Форма 1'!$G440,'Предельники 2022'!$B$4:$X$28,'Форма 1'!AR$7),2),"")</f>
        <v/>
      </c>
      <c r="AA440" s="55"/>
    </row>
    <row r="441" spans="1:42" x14ac:dyDescent="0.25">
      <c r="A441" s="52">
        <f t="shared" si="43"/>
        <v>10</v>
      </c>
      <c r="B441" s="94" t="str">
        <f>IF(ISBLANK('Форма 1'!B441),"",'Форма 1'!B441)</f>
        <v>Краснокамский городской округ Пермского края</v>
      </c>
      <c r="C441" s="161" t="str">
        <f>IF(ISBLANK('Форма 1'!C441),"",'Форма 1'!C441)</f>
        <v>г. Краснокамск, ул. Большевистская, д. 5</v>
      </c>
      <c r="D441" s="51">
        <f>IF(ISBLANK(C441),"Введите адрес",IF(C441='Форма 1'!C441,SUM(E441:K441,M441:S441,X441:AA441),"Ошибка в адресе!"))</f>
        <v>8348772.8499999996</v>
      </c>
      <c r="E441" s="53">
        <f>IF(ISNUMBER('Форма 1'!X441),ROUND('Форма 1'!$I441*VLOOKUP('Форма 1'!$G441,'Предельники 2022'!$B$4:$X$28,'Форма 1'!X$7),2),"")</f>
        <v>545542.14</v>
      </c>
      <c r="F441" s="53">
        <f>IF(ISNUMBER('Форма 1'!Y441),ROUND('Форма 1'!$I441*VLOOKUP('Форма 1'!$G441,'Предельники 2022'!$B$4:$X$28,'Форма 1'!Y$7),2),"")</f>
        <v>6190888.4400000004</v>
      </c>
      <c r="G441" s="53" t="str">
        <f>IF(ISNUMBER('Форма 1'!Z441),ROUND('Форма 1'!$I441*VLOOKUP('Форма 1'!$G441,'Предельники 2022'!$B$4:$X$28,'Форма 1'!Z$7),2),"")</f>
        <v/>
      </c>
      <c r="H441" s="53">
        <f>IF(ISNUMBER('Форма 1'!AA441),ROUND('Форма 1'!$I441*VLOOKUP('Форма 1'!$G441,'Предельники 2022'!$B$4:$X$28,'Форма 1'!AA$7),2),"")</f>
        <v>278445.96999999997</v>
      </c>
      <c r="I441" s="53">
        <f>IF(ISNUMBER('Форма 1'!AB441),ROUND('Форма 1'!$I441*VLOOKUP('Форма 1'!$G441,'Предельники 2022'!$B$4:$X$28,'Форма 1'!AB$7),2),"")</f>
        <v>858767.14</v>
      </c>
      <c r="J441" s="53">
        <f>IF(ISNUMBER('Форма 1'!AC441),ROUND('Форма 1'!$I441*VLOOKUP('Форма 1'!$G441,'Предельники 2022'!$B$4:$X$28,'Форма 1'!AC$7),2),"")</f>
        <v>475129.16</v>
      </c>
      <c r="K441" s="53" t="str">
        <f>IF(ISNUMBER('Форма 1'!AD441),ROUND('Форма 1'!$I441*VLOOKUP('Форма 1'!$G441,'Предельники 2022'!$B$4:$X$28,'Форма 1'!AD$7),2),"")</f>
        <v/>
      </c>
      <c r="L441" s="54" t="str">
        <f>IF(ISBLANK('Форма 1'!AE441),"",'Форма 1'!AE441)</f>
        <v/>
      </c>
      <c r="M441" s="55" t="str">
        <f>IF(ISBLANK('Форма 1'!AF441),"",'Форма 1'!AF441)</f>
        <v/>
      </c>
      <c r="N441" s="53" t="str">
        <f>IF(ISNUMBER('Форма 1'!AG441),ROUND('Форма 1'!$I441*VLOOKUP('Форма 1'!$G441,'Предельники 2022'!$B$4:$X$28,'Форма 1'!AG$7),2),"")</f>
        <v/>
      </c>
      <c r="O441" s="53" t="str">
        <f>IF(ISNUMBER('Форма 1'!$AH441),ROUND('Форма 1'!$I441*VLOOKUP('Форма 1'!$G441,'Предельники 2022'!$B$4:$X$28,'Форма 1'!$AH$7,0),2),"")</f>
        <v/>
      </c>
      <c r="P441" s="53" t="str">
        <f>IF(ISNUMBER('Форма 1'!$AI441),ROUND('Форма 1'!$I441*VLOOKUP('Форма 1'!$G441,'Предельники 2022'!$B$4:$X$28,'Форма 1'!$AI$7,0),2),"")</f>
        <v/>
      </c>
      <c r="Q441" s="53" t="str">
        <f>IF(ISNUMBER('Форма 1'!$AJ441),ROUND('Форма 1'!$I441*VLOOKUP('Форма 1'!$G441,'Предельники 2022'!$B$4:$X$28,'Форма 1'!$AJ$7,0),2),"")</f>
        <v/>
      </c>
      <c r="R441" s="53" t="str">
        <f>IF(ISNUMBER('Форма 1'!AK441),ROUND('Форма 1'!$I441*VLOOKUP('Форма 1'!$G441,'Предельники 2022'!$B$4:$X$28,'Форма 1'!AK$7),2),"")</f>
        <v/>
      </c>
      <c r="S441" s="55" t="str">
        <f t="shared" si="42"/>
        <v/>
      </c>
      <c r="T441" s="55" t="str">
        <f>IF(ISNUMBER('Форма 1'!AL441),INDEX('Предельники 2022'!$C$4:$X$28,MATCH('Форма 1'!$H441,'Предельники 2022'!$B$4:$B$28,0),MATCH(T$5,'Предельники 2022'!$C$3:$X$3,0)),"")</f>
        <v/>
      </c>
      <c r="U441" s="55" t="str">
        <f>IF(ISNUMBER('Форма 1'!AM441),INDEX('Предельники 2022'!$C$4:$X$28,MATCH('Форма 1'!$H441,'Предельники 2022'!$B$4:$B$28,0),MATCH(U$5,'Предельники 2022'!$C$3:$X$3,0)),"")</f>
        <v/>
      </c>
      <c r="V441" s="55" t="str">
        <f>IF(ISNUMBER('Форма 1'!AN441),INDEX('Предельники 2022'!$C$4:$X$28,MATCH('Форма 1'!$H441,'Предельники 2022'!$B$4:$B$28,0),MATCH(V$5,'Предельники 2022'!$C$3:$X$3,0)),"")</f>
        <v/>
      </c>
      <c r="W441" s="55" t="str">
        <f>IF(ISNUMBER('Форма 1'!AO441),INDEX('Предельники 2022'!$C$4:$X$28,MATCH('Форма 1'!$H441,'Предельники 2022'!$B$4:$B$28,0),MATCH(W$5,'Предельники 2022'!$C$3:$X$3,0)),"")</f>
        <v/>
      </c>
      <c r="X441" s="53" t="str">
        <f>IF(ISNUMBER('Форма 1'!AP441),ROUND('Форма 1'!$I441*VLOOKUP('Форма 1'!$G441,'Предельники 2022'!$B$4:$X$28,'Форма 1'!AP$7),2),"")</f>
        <v/>
      </c>
      <c r="Y441" s="53" t="str">
        <f>IF(ISNUMBER('Форма 1'!AQ441),ROUND('Форма 1'!$I441*VLOOKUP('Форма 1'!$G441,'Предельники 2022'!$B$4:$X$28,'Форма 1'!AQ$7),2),"")</f>
        <v/>
      </c>
      <c r="Z441" s="53" t="str">
        <f>IF(ISNUMBER('Форма 1'!AR441),ROUND('Форма 1'!$I441*VLOOKUP('Форма 1'!$G441,'Предельники 2022'!$B$4:$X$28,'Форма 1'!AR$7),2),"")</f>
        <v/>
      </c>
      <c r="AA441" s="55"/>
    </row>
    <row r="442" spans="1:42" x14ac:dyDescent="0.25">
      <c r="A442" s="52">
        <f t="shared" si="43"/>
        <v>11</v>
      </c>
      <c r="B442" s="94" t="str">
        <f>IF(ISBLANK('Форма 1'!B442),"",'Форма 1'!B442)</f>
        <v>Краснокамский городской округ Пермского края</v>
      </c>
      <c r="C442" s="161" t="str">
        <f>IF(ISBLANK('Форма 1'!C442),"",'Форма 1'!C442)</f>
        <v>г. Краснокамск, ул. Калинина, д. 13</v>
      </c>
      <c r="D442" s="51">
        <f>IF(ISBLANK(C442),"Введите адрес",IF(C442='Форма 1'!C442,SUM(E442:K442,M442:S442,X442:AA442),"Ошибка в адресе!"))</f>
        <v>17855105.739999998</v>
      </c>
      <c r="E442" s="53" t="str">
        <f>IF(ISNUMBER('Форма 1'!X442),ROUND('Форма 1'!$I442*VLOOKUP('Форма 1'!$G442,'Предельники 2022'!$B$4:$X$28,'Форма 1'!X$7),2),"")</f>
        <v/>
      </c>
      <c r="F442" s="53" t="str">
        <f>IF(ISNUMBER('Форма 1'!Y442),ROUND('Форма 1'!$I442*VLOOKUP('Форма 1'!$G442,'Предельники 2022'!$B$4:$X$28,'Форма 1'!Y$7),2),"")</f>
        <v/>
      </c>
      <c r="G442" s="53" t="str">
        <f>IF(ISNUMBER('Форма 1'!Z442),ROUND('Форма 1'!$I442*VLOOKUP('Форма 1'!$G442,'Предельники 2022'!$B$4:$X$28,'Форма 1'!Z$7),2),"")</f>
        <v/>
      </c>
      <c r="H442" s="53" t="str">
        <f>IF(ISNUMBER('Форма 1'!AA442),ROUND('Форма 1'!$I442*VLOOKUP('Форма 1'!$G442,'Предельники 2022'!$B$4:$X$28,'Форма 1'!AA$7),2),"")</f>
        <v/>
      </c>
      <c r="I442" s="53" t="str">
        <f>IF(ISNUMBER('Форма 1'!AB442),ROUND('Форма 1'!$I442*VLOOKUP('Форма 1'!$G442,'Предельники 2022'!$B$4:$X$28,'Форма 1'!AB$7),2),"")</f>
        <v/>
      </c>
      <c r="J442" s="53" t="str">
        <f>IF(ISNUMBER('Форма 1'!AC442),ROUND('Форма 1'!$I442*VLOOKUP('Форма 1'!$G442,'Предельники 2022'!$B$4:$X$28,'Форма 1'!AC$7),2),"")</f>
        <v/>
      </c>
      <c r="K442" s="53" t="str">
        <f>IF(ISNUMBER('Форма 1'!AD442),ROUND('Форма 1'!$I442*VLOOKUP('Форма 1'!$G442,'Предельники 2022'!$B$4:$X$28,'Форма 1'!AD$7),2),"")</f>
        <v/>
      </c>
      <c r="L442" s="54" t="str">
        <f>IF(ISBLANK('Форма 1'!AE442),"",'Форма 1'!AE442)</f>
        <v/>
      </c>
      <c r="M442" s="55" t="str">
        <f>IF(ISBLANK('Форма 1'!AF442),"",'Форма 1'!AF442)</f>
        <v/>
      </c>
      <c r="N442" s="53">
        <f>IF(ISNUMBER('Форма 1'!AG442),ROUND('Форма 1'!$I442*VLOOKUP('Форма 1'!$G442,'Предельники 2022'!$B$4:$X$28,'Форма 1'!AG$7),2),"")</f>
        <v>17855105.739999998</v>
      </c>
      <c r="O442" s="53" t="str">
        <f>IF(ISNUMBER('Форма 1'!$AH442),ROUND('Форма 1'!$I442*VLOOKUP('Форма 1'!$G442,'Предельники 2022'!$B$4:$X$28,'Форма 1'!$AH$7,0),2),"")</f>
        <v/>
      </c>
      <c r="P442" s="53" t="str">
        <f>IF(ISNUMBER('Форма 1'!$AI442),ROUND('Форма 1'!$I442*VLOOKUP('Форма 1'!$G442,'Предельники 2022'!$B$4:$X$28,'Форма 1'!$AI$7,0),2),"")</f>
        <v/>
      </c>
      <c r="Q442" s="53" t="str">
        <f>IF(ISNUMBER('Форма 1'!$AJ442),ROUND('Форма 1'!$I442*VLOOKUP('Форма 1'!$G442,'Предельники 2022'!$B$4:$X$28,'Форма 1'!$AJ$7,0),2),"")</f>
        <v/>
      </c>
      <c r="R442" s="53" t="str">
        <f>IF(ISNUMBER('Форма 1'!AK442),ROUND('Форма 1'!$I442*VLOOKUP('Форма 1'!$G442,'Предельники 2022'!$B$4:$X$28,'Форма 1'!AK$7),2),"")</f>
        <v/>
      </c>
      <c r="S442" s="55" t="str">
        <f t="shared" si="42"/>
        <v/>
      </c>
      <c r="T442" s="55" t="str">
        <f>IF(ISNUMBER('Форма 1'!AL442),INDEX('Предельники 2022'!$C$4:$X$28,MATCH('Форма 1'!$H442,'Предельники 2022'!$B$4:$B$28,0),MATCH(T$5,'Предельники 2022'!$C$3:$X$3,0)),"")</f>
        <v/>
      </c>
      <c r="U442" s="55" t="str">
        <f>IF(ISNUMBER('Форма 1'!AM442),INDEX('Предельники 2022'!$C$4:$X$28,MATCH('Форма 1'!$H442,'Предельники 2022'!$B$4:$B$28,0),MATCH(U$5,'Предельники 2022'!$C$3:$X$3,0)),"")</f>
        <v/>
      </c>
      <c r="V442" s="55" t="str">
        <f>IF(ISNUMBER('Форма 1'!AN442),INDEX('Предельники 2022'!$C$4:$X$28,MATCH('Форма 1'!$H442,'Предельники 2022'!$B$4:$B$28,0),MATCH(V$5,'Предельники 2022'!$C$3:$X$3,0)),"")</f>
        <v/>
      </c>
      <c r="W442" s="55" t="str">
        <f>IF(ISNUMBER('Форма 1'!AO442),INDEX('Предельники 2022'!$C$4:$X$28,MATCH('Форма 1'!$H442,'Предельники 2022'!$B$4:$B$28,0),MATCH(W$5,'Предельники 2022'!$C$3:$X$3,0)),"")</f>
        <v/>
      </c>
      <c r="X442" s="53" t="str">
        <f>IF(ISNUMBER('Форма 1'!AP442),ROUND('Форма 1'!$I442*VLOOKUP('Форма 1'!$G442,'Предельники 2022'!$B$4:$X$28,'Форма 1'!AP$7),2),"")</f>
        <v/>
      </c>
      <c r="Y442" s="53" t="str">
        <f>IF(ISNUMBER('Форма 1'!AQ442),ROUND('Форма 1'!$I442*VLOOKUP('Форма 1'!$G442,'Предельники 2022'!$B$4:$X$28,'Форма 1'!AQ$7),2),"")</f>
        <v/>
      </c>
      <c r="Z442" s="53" t="str">
        <f>IF(ISNUMBER('Форма 1'!AR442),ROUND('Форма 1'!$I442*VLOOKUP('Форма 1'!$G442,'Предельники 2022'!$B$4:$X$28,'Форма 1'!AR$7),2),"")</f>
        <v/>
      </c>
      <c r="AA442" s="55"/>
    </row>
    <row r="443" spans="1:42" x14ac:dyDescent="0.25">
      <c r="A443" s="52">
        <f t="shared" si="43"/>
        <v>12</v>
      </c>
      <c r="B443" s="94" t="str">
        <f>IF(ISBLANK('Форма 1'!B443),"",'Форма 1'!B443)</f>
        <v>Краснокамский городской округ Пермского края</v>
      </c>
      <c r="C443" s="161" t="str">
        <f>IF(ISBLANK('Форма 1'!C443),"",'Форма 1'!C443)</f>
        <v>г. Краснокамск, ул. Карла Маркса, д. 11</v>
      </c>
      <c r="D443" s="51">
        <f>IF(ISBLANK(C443),"Введите адрес",IF(C443='Форма 1'!C443,SUM(E443:K443,M443:S443,X443:AA443),"Ошибка в адресе!"))</f>
        <v>7893320.4000000004</v>
      </c>
      <c r="E443" s="53" t="str">
        <f>IF(ISNUMBER('Форма 1'!X443),ROUND('Форма 1'!$I443*VLOOKUP('Форма 1'!$G443,'Предельники 2022'!$B$4:$X$28,'Форма 1'!X$7),2),"")</f>
        <v/>
      </c>
      <c r="F443" s="53">
        <f>IF(ISNUMBER('Форма 1'!Y443),ROUND('Форма 1'!$I443*VLOOKUP('Форма 1'!$G443,'Предельники 2022'!$B$4:$X$28,'Форма 1'!Y$7),2),"")</f>
        <v>7036780.5199999996</v>
      </c>
      <c r="G443" s="53" t="str">
        <f>IF(ISNUMBER('Форма 1'!Z443),ROUND('Форма 1'!$I443*VLOOKUP('Форма 1'!$G443,'Предельники 2022'!$B$4:$X$28,'Форма 1'!Z$7),2),"")</f>
        <v/>
      </c>
      <c r="H443" s="53">
        <f>IF(ISNUMBER('Форма 1'!AA443),ROUND('Форма 1'!$I443*VLOOKUP('Форма 1'!$G443,'Предельники 2022'!$B$4:$X$28,'Форма 1'!AA$7),2),"")</f>
        <v>316491.44</v>
      </c>
      <c r="I443" s="53" t="str">
        <f>IF(ISNUMBER('Форма 1'!AB443),ROUND('Форма 1'!$I443*VLOOKUP('Форма 1'!$G443,'Предельники 2022'!$B$4:$X$28,'Форма 1'!AB$7),2),"")</f>
        <v/>
      </c>
      <c r="J443" s="53">
        <f>IF(ISNUMBER('Форма 1'!AC443),ROUND('Форма 1'!$I443*VLOOKUP('Форма 1'!$G443,'Предельники 2022'!$B$4:$X$28,'Форма 1'!AC$7),2),"")</f>
        <v>540048.43999999994</v>
      </c>
      <c r="K443" s="53" t="str">
        <f>IF(ISNUMBER('Форма 1'!AD443),ROUND('Форма 1'!$I443*VLOOKUP('Форма 1'!$G443,'Предельники 2022'!$B$4:$X$28,'Форма 1'!AD$7),2),"")</f>
        <v/>
      </c>
      <c r="L443" s="54" t="str">
        <f>IF(ISBLANK('Форма 1'!AE443),"",'Форма 1'!AE443)</f>
        <v/>
      </c>
      <c r="M443" s="55" t="str">
        <f>IF(ISBLANK('Форма 1'!AF443),"",'Форма 1'!AF443)</f>
        <v/>
      </c>
      <c r="N443" s="53" t="str">
        <f>IF(ISNUMBER('Форма 1'!AG443),ROUND('Форма 1'!$I443*VLOOKUP('Форма 1'!$G443,'Предельники 2022'!$B$4:$X$28,'Форма 1'!AG$7),2),"")</f>
        <v/>
      </c>
      <c r="O443" s="53" t="str">
        <f>IF(ISNUMBER('Форма 1'!$AH443),ROUND('Форма 1'!$I443*VLOOKUP('Форма 1'!$G443,'Предельники 2022'!$B$4:$X$28,'Форма 1'!$AH$7,0),2),"")</f>
        <v/>
      </c>
      <c r="P443" s="53" t="str">
        <f>IF(ISNUMBER('Форма 1'!$AI443),ROUND('Форма 1'!$I443*VLOOKUP('Форма 1'!$G443,'Предельники 2022'!$B$4:$X$28,'Форма 1'!$AI$7,0),2),"")</f>
        <v/>
      </c>
      <c r="Q443" s="53" t="str">
        <f>IF(ISNUMBER('Форма 1'!$AJ443),ROUND('Форма 1'!$I443*VLOOKUP('Форма 1'!$G443,'Предельники 2022'!$B$4:$X$28,'Форма 1'!$AJ$7,0),2),"")</f>
        <v/>
      </c>
      <c r="R443" s="53" t="str">
        <f>IF(ISNUMBER('Форма 1'!AK443),ROUND('Форма 1'!$I443*VLOOKUP('Форма 1'!$G443,'Предельники 2022'!$B$4:$X$28,'Форма 1'!AK$7),2),"")</f>
        <v/>
      </c>
      <c r="S443" s="55" t="str">
        <f t="shared" si="42"/>
        <v/>
      </c>
      <c r="T443" s="55" t="str">
        <f>IF(ISNUMBER('Форма 1'!AL443),INDEX('Предельники 2022'!$C$4:$X$28,MATCH('Форма 1'!$H443,'Предельники 2022'!$B$4:$B$28,0),MATCH(T$5,'Предельники 2022'!$C$3:$X$3,0)),"")</f>
        <v/>
      </c>
      <c r="U443" s="55" t="str">
        <f>IF(ISNUMBER('Форма 1'!AM443),INDEX('Предельники 2022'!$C$4:$X$28,MATCH('Форма 1'!$H443,'Предельники 2022'!$B$4:$B$28,0),MATCH(U$5,'Предельники 2022'!$C$3:$X$3,0)),"")</f>
        <v/>
      </c>
      <c r="V443" s="55" t="str">
        <f>IF(ISNUMBER('Форма 1'!AN443),INDEX('Предельники 2022'!$C$4:$X$28,MATCH('Форма 1'!$H443,'Предельники 2022'!$B$4:$B$28,0),MATCH(V$5,'Предельники 2022'!$C$3:$X$3,0)),"")</f>
        <v/>
      </c>
      <c r="W443" s="55" t="str">
        <f>IF(ISNUMBER('Форма 1'!AO443),INDEX('Предельники 2022'!$C$4:$X$28,MATCH('Форма 1'!$H443,'Предельники 2022'!$B$4:$B$28,0),MATCH(W$5,'Предельники 2022'!$C$3:$X$3,0)),"")</f>
        <v/>
      </c>
      <c r="X443" s="53" t="str">
        <f>IF(ISNUMBER('Форма 1'!AP443),ROUND('Форма 1'!$I443*VLOOKUP('Форма 1'!$G443,'Предельники 2022'!$B$4:$X$28,'Форма 1'!AP$7),2),"")</f>
        <v/>
      </c>
      <c r="Y443" s="53" t="str">
        <f>IF(ISNUMBER('Форма 1'!AQ443),ROUND('Форма 1'!$I443*VLOOKUP('Форма 1'!$G443,'Предельники 2022'!$B$4:$X$28,'Форма 1'!AQ$7),2),"")</f>
        <v/>
      </c>
      <c r="Z443" s="53" t="str">
        <f>IF(ISNUMBER('Форма 1'!AR443),ROUND('Форма 1'!$I443*VLOOKUP('Форма 1'!$G443,'Предельники 2022'!$B$4:$X$28,'Форма 1'!AR$7),2),"")</f>
        <v/>
      </c>
      <c r="AA443" s="55"/>
    </row>
    <row r="444" spans="1:42" x14ac:dyDescent="0.25">
      <c r="A444" s="52">
        <f t="shared" si="43"/>
        <v>13</v>
      </c>
      <c r="B444" s="94" t="str">
        <f>IF(ISBLANK('Форма 1'!B444),"",'Форма 1'!B444)</f>
        <v>Краснокамский городской округ Пермского края</v>
      </c>
      <c r="C444" s="161" t="str">
        <f>IF(ISBLANK('Форма 1'!C444),"",'Форма 1'!C444)</f>
        <v>г. Краснокамск, ул. Карла Маркса, д. 19</v>
      </c>
      <c r="D444" s="51">
        <f>IF(ISBLANK(C444),"Введите адрес",IF(C444='Форма 1'!C444,SUM(E444:K444,M444:S444,X444:AA444),"Ошибка в адресе!"))</f>
        <v>7891435.8799999999</v>
      </c>
      <c r="E444" s="53" t="str">
        <f>IF(ISNUMBER('Форма 1'!X444),ROUND('Форма 1'!$I444*VLOOKUP('Форма 1'!$G444,'Предельники 2022'!$B$4:$X$28,'Форма 1'!X$7),2),"")</f>
        <v/>
      </c>
      <c r="F444" s="53">
        <f>IF(ISNUMBER('Форма 1'!Y444),ROUND('Форма 1'!$I444*VLOOKUP('Форма 1'!$G444,'Предельники 2022'!$B$4:$X$28,'Форма 1'!Y$7),2),"")</f>
        <v>7035100.5</v>
      </c>
      <c r="G444" s="53" t="str">
        <f>IF(ISNUMBER('Форма 1'!Z444),ROUND('Форма 1'!$I444*VLOOKUP('Форма 1'!$G444,'Предельники 2022'!$B$4:$X$28,'Форма 1'!Z$7),2),"")</f>
        <v/>
      </c>
      <c r="H444" s="53">
        <f>IF(ISNUMBER('Форма 1'!AA444),ROUND('Форма 1'!$I444*VLOOKUP('Форма 1'!$G444,'Предельники 2022'!$B$4:$X$28,'Форма 1'!AA$7),2),"")</f>
        <v>316415.88</v>
      </c>
      <c r="I444" s="53" t="str">
        <f>IF(ISNUMBER('Форма 1'!AB444),ROUND('Форма 1'!$I444*VLOOKUP('Форма 1'!$G444,'Предельники 2022'!$B$4:$X$28,'Форма 1'!AB$7),2),"")</f>
        <v/>
      </c>
      <c r="J444" s="53">
        <f>IF(ISNUMBER('Форма 1'!AC444),ROUND('Форма 1'!$I444*VLOOKUP('Форма 1'!$G444,'Предельники 2022'!$B$4:$X$28,'Форма 1'!AC$7),2),"")</f>
        <v>539919.5</v>
      </c>
      <c r="K444" s="53" t="str">
        <f>IF(ISNUMBER('Форма 1'!AD444),ROUND('Форма 1'!$I444*VLOOKUP('Форма 1'!$G444,'Предельники 2022'!$B$4:$X$28,'Форма 1'!AD$7),2),"")</f>
        <v/>
      </c>
      <c r="L444" s="54" t="str">
        <f>IF(ISBLANK('Форма 1'!AE444),"",'Форма 1'!AE444)</f>
        <v/>
      </c>
      <c r="M444" s="55" t="str">
        <f>IF(ISBLANK('Форма 1'!AF444),"",'Форма 1'!AF444)</f>
        <v/>
      </c>
      <c r="N444" s="53" t="str">
        <f>IF(ISNUMBER('Форма 1'!AG444),ROUND('Форма 1'!$I444*VLOOKUP('Форма 1'!$G444,'Предельники 2022'!$B$4:$X$28,'Форма 1'!AG$7),2),"")</f>
        <v/>
      </c>
      <c r="O444" s="53" t="str">
        <f>IF(ISNUMBER('Форма 1'!$AH444),ROUND('Форма 1'!$I444*VLOOKUP('Форма 1'!$G444,'Предельники 2022'!$B$4:$X$28,'Форма 1'!$AH$7,0),2),"")</f>
        <v/>
      </c>
      <c r="P444" s="53" t="str">
        <f>IF(ISNUMBER('Форма 1'!$AI444),ROUND('Форма 1'!$I444*VLOOKUP('Форма 1'!$G444,'Предельники 2022'!$B$4:$X$28,'Форма 1'!$AI$7,0),2),"")</f>
        <v/>
      </c>
      <c r="Q444" s="53" t="str">
        <f>IF(ISNUMBER('Форма 1'!$AJ444),ROUND('Форма 1'!$I444*VLOOKUP('Форма 1'!$G444,'Предельники 2022'!$B$4:$X$28,'Форма 1'!$AJ$7,0),2),"")</f>
        <v/>
      </c>
      <c r="R444" s="53" t="str">
        <f>IF(ISNUMBER('Форма 1'!AK444),ROUND('Форма 1'!$I444*VLOOKUP('Форма 1'!$G444,'Предельники 2022'!$B$4:$X$28,'Форма 1'!AK$7),2),"")</f>
        <v/>
      </c>
      <c r="S444" s="55" t="str">
        <f t="shared" si="42"/>
        <v/>
      </c>
      <c r="T444" s="55" t="str">
        <f>IF(ISNUMBER('Форма 1'!AL444),INDEX('Предельники 2022'!$C$4:$X$28,MATCH('Форма 1'!$H444,'Предельники 2022'!$B$4:$B$28,0),MATCH(T$5,'Предельники 2022'!$C$3:$X$3,0)),"")</f>
        <v/>
      </c>
      <c r="U444" s="55" t="str">
        <f>IF(ISNUMBER('Форма 1'!AM444),INDEX('Предельники 2022'!$C$4:$X$28,MATCH('Форма 1'!$H444,'Предельники 2022'!$B$4:$B$28,0),MATCH(U$5,'Предельники 2022'!$C$3:$X$3,0)),"")</f>
        <v/>
      </c>
      <c r="V444" s="55" t="str">
        <f>IF(ISNUMBER('Форма 1'!AN444),INDEX('Предельники 2022'!$C$4:$X$28,MATCH('Форма 1'!$H444,'Предельники 2022'!$B$4:$B$28,0),MATCH(V$5,'Предельники 2022'!$C$3:$X$3,0)),"")</f>
        <v/>
      </c>
      <c r="W444" s="55" t="str">
        <f>IF(ISNUMBER('Форма 1'!AO444),INDEX('Предельники 2022'!$C$4:$X$28,MATCH('Форма 1'!$H444,'Предельники 2022'!$B$4:$B$28,0),MATCH(W$5,'Предельники 2022'!$C$3:$X$3,0)),"")</f>
        <v/>
      </c>
      <c r="X444" s="53" t="str">
        <f>IF(ISNUMBER('Форма 1'!AP444),ROUND('Форма 1'!$I444*VLOOKUP('Форма 1'!$G444,'Предельники 2022'!$B$4:$X$28,'Форма 1'!AP$7),2),"")</f>
        <v/>
      </c>
      <c r="Y444" s="53" t="str">
        <f>IF(ISNUMBER('Форма 1'!AQ444),ROUND('Форма 1'!$I444*VLOOKUP('Форма 1'!$G444,'Предельники 2022'!$B$4:$X$28,'Форма 1'!AQ$7),2),"")</f>
        <v/>
      </c>
      <c r="Z444" s="53" t="str">
        <f>IF(ISNUMBER('Форма 1'!AR444),ROUND('Форма 1'!$I444*VLOOKUP('Форма 1'!$G444,'Предельники 2022'!$B$4:$X$28,'Форма 1'!AR$7),2),"")</f>
        <v/>
      </c>
      <c r="AA444" s="55"/>
    </row>
    <row r="445" spans="1:42" x14ac:dyDescent="0.25">
      <c r="A445" s="52">
        <f t="shared" si="43"/>
        <v>14</v>
      </c>
      <c r="B445" s="94" t="str">
        <f>IF(ISBLANK('Форма 1'!B445),"",'Форма 1'!B445)</f>
        <v>Краснокамский городской округ Пермского края</v>
      </c>
      <c r="C445" s="161" t="str">
        <f>IF(ISBLANK('Форма 1'!C445),"",'Форма 1'!C445)</f>
        <v>г. Краснокамск, ул. Коммунальная, д. 9</v>
      </c>
      <c r="D445" s="51">
        <f>IF(ISBLANK(C445),"Введите адрес",IF(C445='Форма 1'!C445,SUM(E445:K445,M445:S445,X445:AA445),"Ошибка в адресе!"))</f>
        <v>6555413.7999999998</v>
      </c>
      <c r="E445" s="53" t="str">
        <f>IF(ISNUMBER('Форма 1'!X445),ROUND('Форма 1'!$I445*VLOOKUP('Форма 1'!$G445,'Предельники 2022'!$B$4:$X$28,'Форма 1'!X$7),2),"")</f>
        <v/>
      </c>
      <c r="F445" s="53" t="str">
        <f>IF(ISNUMBER('Форма 1'!Y445),ROUND('Форма 1'!$I445*VLOOKUP('Форма 1'!$G445,'Предельники 2022'!$B$4:$X$28,'Форма 1'!Y$7),2),"")</f>
        <v/>
      </c>
      <c r="G445" s="53" t="str">
        <f>IF(ISNUMBER('Форма 1'!Z445),ROUND('Форма 1'!$I445*VLOOKUP('Форма 1'!$G445,'Предельники 2022'!$B$4:$X$28,'Форма 1'!Z$7),2),"")</f>
        <v/>
      </c>
      <c r="H445" s="53" t="str">
        <f>IF(ISNUMBER('Форма 1'!AA445),ROUND('Форма 1'!$I445*VLOOKUP('Форма 1'!$G445,'Предельники 2022'!$B$4:$X$28,'Форма 1'!AA$7),2),"")</f>
        <v/>
      </c>
      <c r="I445" s="53" t="str">
        <f>IF(ISNUMBER('Форма 1'!AB445),ROUND('Форма 1'!$I445*VLOOKUP('Форма 1'!$G445,'Предельники 2022'!$B$4:$X$28,'Форма 1'!AB$7),2),"")</f>
        <v/>
      </c>
      <c r="J445" s="53" t="str">
        <f>IF(ISNUMBER('Форма 1'!AC445),ROUND('Форма 1'!$I445*VLOOKUP('Форма 1'!$G445,'Предельники 2022'!$B$4:$X$28,'Форма 1'!AC$7),2),"")</f>
        <v/>
      </c>
      <c r="K445" s="53" t="str">
        <f>IF(ISNUMBER('Форма 1'!AD445),ROUND('Форма 1'!$I445*VLOOKUP('Форма 1'!$G445,'Предельники 2022'!$B$4:$X$28,'Форма 1'!AD$7),2),"")</f>
        <v/>
      </c>
      <c r="L445" s="54" t="str">
        <f>IF(ISBLANK('Форма 1'!AE445),"",'Форма 1'!AE445)</f>
        <v/>
      </c>
      <c r="M445" s="55" t="str">
        <f>IF(ISBLANK('Форма 1'!AF445),"",'Форма 1'!AF445)</f>
        <v/>
      </c>
      <c r="N445" s="53">
        <f>IF(ISNUMBER('Форма 1'!AG445),ROUND('Форма 1'!$I445*VLOOKUP('Форма 1'!$G445,'Предельники 2022'!$B$4:$X$28,'Форма 1'!AG$7),2),"")</f>
        <v>6555413.7999999998</v>
      </c>
      <c r="O445" s="53" t="str">
        <f>IF(ISNUMBER('Форма 1'!$AH445),ROUND('Форма 1'!$I445*VLOOKUP('Форма 1'!$G445,'Предельники 2022'!$B$4:$X$28,'Форма 1'!$AH$7,0),2),"")</f>
        <v/>
      </c>
      <c r="P445" s="53" t="str">
        <f>IF(ISNUMBER('Форма 1'!$AI445),ROUND('Форма 1'!$I445*VLOOKUP('Форма 1'!$G445,'Предельники 2022'!$B$4:$X$28,'Форма 1'!$AI$7,0),2),"")</f>
        <v/>
      </c>
      <c r="Q445" s="53" t="str">
        <f>IF(ISNUMBER('Форма 1'!$AJ445),ROUND('Форма 1'!$I445*VLOOKUP('Форма 1'!$G445,'Предельники 2022'!$B$4:$X$28,'Форма 1'!$AJ$7,0),2),"")</f>
        <v/>
      </c>
      <c r="R445" s="53" t="str">
        <f>IF(ISNUMBER('Форма 1'!AK445),ROUND('Форма 1'!$I445*VLOOKUP('Форма 1'!$G445,'Предельники 2022'!$B$4:$X$28,'Форма 1'!AK$7),2),"")</f>
        <v/>
      </c>
      <c r="S445" s="55" t="str">
        <f t="shared" si="42"/>
        <v/>
      </c>
      <c r="T445" s="55" t="str">
        <f>IF(ISNUMBER('Форма 1'!AL445),INDEX('Предельники 2022'!$C$4:$X$28,MATCH('Форма 1'!$H445,'Предельники 2022'!$B$4:$B$28,0),MATCH(T$5,'Предельники 2022'!$C$3:$X$3,0)),"")</f>
        <v/>
      </c>
      <c r="U445" s="55" t="str">
        <f>IF(ISNUMBER('Форма 1'!AM445),INDEX('Предельники 2022'!$C$4:$X$28,MATCH('Форма 1'!$H445,'Предельники 2022'!$B$4:$B$28,0),MATCH(U$5,'Предельники 2022'!$C$3:$X$3,0)),"")</f>
        <v/>
      </c>
      <c r="V445" s="55" t="str">
        <f>IF(ISNUMBER('Форма 1'!AN445),INDEX('Предельники 2022'!$C$4:$X$28,MATCH('Форма 1'!$H445,'Предельники 2022'!$B$4:$B$28,0),MATCH(V$5,'Предельники 2022'!$C$3:$X$3,0)),"")</f>
        <v/>
      </c>
      <c r="W445" s="55" t="str">
        <f>IF(ISNUMBER('Форма 1'!AO445),INDEX('Предельники 2022'!$C$4:$X$28,MATCH('Форма 1'!$H445,'Предельники 2022'!$B$4:$B$28,0),MATCH(W$5,'Предельники 2022'!$C$3:$X$3,0)),"")</f>
        <v/>
      </c>
      <c r="X445" s="53" t="str">
        <f>IF(ISNUMBER('Форма 1'!AP445),ROUND('Форма 1'!$I445*VLOOKUP('Форма 1'!$G445,'Предельники 2022'!$B$4:$X$28,'Форма 1'!AP$7),2),"")</f>
        <v/>
      </c>
      <c r="Y445" s="53" t="str">
        <f>IF(ISNUMBER('Форма 1'!AQ445),ROUND('Форма 1'!$I445*VLOOKUP('Форма 1'!$G445,'Предельники 2022'!$B$4:$X$28,'Форма 1'!AQ$7),2),"")</f>
        <v/>
      </c>
      <c r="Z445" s="53" t="str">
        <f>IF(ISNUMBER('Форма 1'!AR445),ROUND('Форма 1'!$I445*VLOOKUP('Форма 1'!$G445,'Предельники 2022'!$B$4:$X$28,'Форма 1'!AR$7),2),"")</f>
        <v/>
      </c>
      <c r="AA445" s="55"/>
    </row>
    <row r="446" spans="1:42" x14ac:dyDescent="0.25">
      <c r="A446" s="52">
        <f t="shared" si="43"/>
        <v>15</v>
      </c>
      <c r="B446" s="94" t="str">
        <f>IF(ISBLANK('Форма 1'!B446),"",'Форма 1'!B446)</f>
        <v>Краснокамский городской округ Пермского края</v>
      </c>
      <c r="C446" s="161" t="str">
        <f>IF(ISBLANK('Форма 1'!C446),"",'Форма 1'!C446)</f>
        <v>г. Краснокамск, ул. Ленина, д. 8</v>
      </c>
      <c r="D446" s="51">
        <f>IF(ISBLANK(C446),"Введите адрес",IF(C446='Форма 1'!C446,SUM(E446:K446,M446:S446,X446:AA446),"Ошибка в адресе!"))</f>
        <v>8044155.21</v>
      </c>
      <c r="E446" s="53">
        <f>IF(ISNUMBER('Форма 1'!X446),ROUND('Форма 1'!$I446*VLOOKUP('Форма 1'!$G446,'Предельники 2022'!$B$4:$X$28,'Форма 1'!X$7),2),"")</f>
        <v>312150.77</v>
      </c>
      <c r="F446" s="53">
        <f>IF(ISNUMBER('Форма 1'!Y446),ROUND('Форма 1'!$I446*VLOOKUP('Форма 1'!$G446,'Предельники 2022'!$B$4:$X$28,'Форма 1'!Y$7),2),"")</f>
        <v>3542330.6</v>
      </c>
      <c r="G446" s="53" t="str">
        <f>IF(ISNUMBER('Форма 1'!Z446),ROUND('Форма 1'!$I446*VLOOKUP('Форма 1'!$G446,'Предельники 2022'!$B$4:$X$28,'Форма 1'!Z$7),2),"")</f>
        <v/>
      </c>
      <c r="H446" s="53">
        <f>IF(ISNUMBER('Форма 1'!AA446),ROUND('Форма 1'!$I446*VLOOKUP('Форма 1'!$G446,'Предельники 2022'!$B$4:$X$28,'Форма 1'!AA$7),2),"")</f>
        <v>159322.48000000001</v>
      </c>
      <c r="I446" s="53" t="str">
        <f>IF(ISNUMBER('Форма 1'!AB446),ROUND('Форма 1'!$I446*VLOOKUP('Форма 1'!$G446,'Предельники 2022'!$B$4:$X$28,'Форма 1'!AB$7),2),"")</f>
        <v/>
      </c>
      <c r="J446" s="53" t="str">
        <f>IF(ISNUMBER('Форма 1'!AC446),ROUND('Форма 1'!$I446*VLOOKUP('Форма 1'!$G446,'Предельники 2022'!$B$4:$X$28,'Форма 1'!AC$7),2),"")</f>
        <v/>
      </c>
      <c r="K446" s="53" t="str">
        <f>IF(ISNUMBER('Форма 1'!AD446),ROUND('Форма 1'!$I446*VLOOKUP('Форма 1'!$G446,'Предельники 2022'!$B$4:$X$28,'Форма 1'!AD$7),2),"")</f>
        <v/>
      </c>
      <c r="L446" s="54" t="str">
        <f>IF(ISBLANK('Форма 1'!AE446),"",'Форма 1'!AE446)</f>
        <v/>
      </c>
      <c r="M446" s="55" t="str">
        <f>IF(ISBLANK('Форма 1'!AF446),"",'Форма 1'!AF446)</f>
        <v/>
      </c>
      <c r="N446" s="53">
        <f>IF(ISNUMBER('Форма 1'!AG446),ROUND('Форма 1'!$I446*VLOOKUP('Форма 1'!$G446,'Предельники 2022'!$B$4:$X$28,'Форма 1'!AG$7),2),"")</f>
        <v>4030351.3599999999</v>
      </c>
      <c r="O446" s="53" t="str">
        <f>IF(ISNUMBER('Форма 1'!$AH446),ROUND('Форма 1'!$I446*VLOOKUP('Форма 1'!$G446,'Предельники 2022'!$B$4:$X$28,'Форма 1'!$AH$7,0),2),"")</f>
        <v/>
      </c>
      <c r="P446" s="53" t="str">
        <f>IF(ISNUMBER('Форма 1'!$AI446),ROUND('Форма 1'!$I446*VLOOKUP('Форма 1'!$G446,'Предельники 2022'!$B$4:$X$28,'Форма 1'!$AI$7,0),2),"")</f>
        <v/>
      </c>
      <c r="Q446" s="53" t="str">
        <f>IF(ISNUMBER('Форма 1'!$AJ446),ROUND('Форма 1'!$I446*VLOOKUP('Форма 1'!$G446,'Предельники 2022'!$B$4:$X$28,'Форма 1'!$AJ$7,0),2),"")</f>
        <v/>
      </c>
      <c r="R446" s="53" t="str">
        <f>IF(ISNUMBER('Форма 1'!AK446),ROUND('Форма 1'!$I446*VLOOKUP('Форма 1'!$G446,'Предельники 2022'!$B$4:$X$28,'Форма 1'!AK$7),2),"")</f>
        <v/>
      </c>
      <c r="S446" s="55" t="str">
        <f t="shared" si="42"/>
        <v/>
      </c>
      <c r="T446" s="55" t="str">
        <f>IF(ISNUMBER('Форма 1'!AL446),INDEX('Предельники 2022'!$C$4:$X$28,MATCH('Форма 1'!$H446,'Предельники 2022'!$B$4:$B$28,0),MATCH(T$5,'Предельники 2022'!$C$3:$X$3,0)),"")</f>
        <v/>
      </c>
      <c r="U446" s="55" t="str">
        <f>IF(ISNUMBER('Форма 1'!AM446),INDEX('Предельники 2022'!$C$4:$X$28,MATCH('Форма 1'!$H446,'Предельники 2022'!$B$4:$B$28,0),MATCH(U$5,'Предельники 2022'!$C$3:$X$3,0)),"")</f>
        <v/>
      </c>
      <c r="V446" s="55" t="str">
        <f>IF(ISNUMBER('Форма 1'!AN446),INDEX('Предельники 2022'!$C$4:$X$28,MATCH('Форма 1'!$H446,'Предельники 2022'!$B$4:$B$28,0),MATCH(V$5,'Предельники 2022'!$C$3:$X$3,0)),"")</f>
        <v/>
      </c>
      <c r="W446" s="55" t="str">
        <f>IF(ISNUMBER('Форма 1'!AO446),INDEX('Предельники 2022'!$C$4:$X$28,MATCH('Форма 1'!$H446,'Предельники 2022'!$B$4:$B$28,0),MATCH(W$5,'Предельники 2022'!$C$3:$X$3,0)),"")</f>
        <v/>
      </c>
      <c r="X446" s="53" t="str">
        <f>IF(ISNUMBER('Форма 1'!AP446),ROUND('Форма 1'!$I446*VLOOKUP('Форма 1'!$G446,'Предельники 2022'!$B$4:$X$28,'Форма 1'!AP$7),2),"")</f>
        <v/>
      </c>
      <c r="Y446" s="53" t="str">
        <f>IF(ISNUMBER('Форма 1'!AQ446),ROUND('Форма 1'!$I446*VLOOKUP('Форма 1'!$G446,'Предельники 2022'!$B$4:$X$28,'Форма 1'!AQ$7),2),"")</f>
        <v/>
      </c>
      <c r="Z446" s="53" t="str">
        <f>IF(ISNUMBER('Форма 1'!AR446),ROUND('Форма 1'!$I446*VLOOKUP('Форма 1'!$G446,'Предельники 2022'!$B$4:$X$28,'Форма 1'!AR$7),2),"")</f>
        <v/>
      </c>
      <c r="AA446" s="55"/>
    </row>
    <row r="447" spans="1:42" x14ac:dyDescent="0.25">
      <c r="A447" s="52">
        <f t="shared" si="43"/>
        <v>16</v>
      </c>
      <c r="B447" s="94" t="str">
        <f>IF(ISBLANK('Форма 1'!B447),"",'Форма 1'!B447)</f>
        <v>Краснокамский городской округ Пермского края</v>
      </c>
      <c r="C447" s="161" t="str">
        <f>IF(ISBLANK('Форма 1'!C447),"",'Форма 1'!C447)</f>
        <v>г. Краснокамск, ул. Чапаева, д. 21</v>
      </c>
      <c r="D447" s="51">
        <f>IF(ISBLANK(C447),"Введите адрес",IF(C447='Форма 1'!C447,SUM(E447:K447,M447:S447,X447:AA447),"Ошибка в адресе!"))</f>
        <v>5964912.2400000002</v>
      </c>
      <c r="E447" s="53" t="str">
        <f>IF(ISNUMBER('Форма 1'!X447),ROUND('Форма 1'!$I447*VLOOKUP('Форма 1'!$G447,'Предельники 2022'!$B$4:$X$28,'Форма 1'!X$7),2),"")</f>
        <v/>
      </c>
      <c r="F447" s="53" t="str">
        <f>IF(ISNUMBER('Форма 1'!Y447),ROUND('Форма 1'!$I447*VLOOKUP('Форма 1'!$G447,'Предельники 2022'!$B$4:$X$28,'Форма 1'!Y$7),2),"")</f>
        <v/>
      </c>
      <c r="G447" s="53" t="str">
        <f>IF(ISNUMBER('Форма 1'!Z447),ROUND('Форма 1'!$I447*VLOOKUP('Форма 1'!$G447,'Предельники 2022'!$B$4:$X$28,'Форма 1'!Z$7),2),"")</f>
        <v/>
      </c>
      <c r="H447" s="53" t="str">
        <f>IF(ISNUMBER('Форма 1'!AA447),ROUND('Форма 1'!$I447*VLOOKUP('Форма 1'!$G447,'Предельники 2022'!$B$4:$X$28,'Форма 1'!AA$7),2),"")</f>
        <v/>
      </c>
      <c r="I447" s="53" t="str">
        <f>IF(ISNUMBER('Форма 1'!AB447),ROUND('Форма 1'!$I447*VLOOKUP('Форма 1'!$G447,'Предельники 2022'!$B$4:$X$28,'Форма 1'!AB$7),2),"")</f>
        <v/>
      </c>
      <c r="J447" s="53" t="str">
        <f>IF(ISNUMBER('Форма 1'!AC447),ROUND('Форма 1'!$I447*VLOOKUP('Форма 1'!$G447,'Предельники 2022'!$B$4:$X$28,'Форма 1'!AC$7),2),"")</f>
        <v/>
      </c>
      <c r="K447" s="53" t="str">
        <f>IF(ISNUMBER('Форма 1'!AD447),ROUND('Форма 1'!$I447*VLOOKUP('Форма 1'!$G447,'Предельники 2022'!$B$4:$X$28,'Форма 1'!AD$7),2),"")</f>
        <v/>
      </c>
      <c r="L447" s="54" t="str">
        <f>IF(ISBLANK('Форма 1'!AE447),"",'Форма 1'!AE447)</f>
        <v/>
      </c>
      <c r="M447" s="55" t="str">
        <f>IF(ISBLANK('Форма 1'!AF447),"",'Форма 1'!AF447)</f>
        <v/>
      </c>
      <c r="N447" s="53">
        <f>IF(ISNUMBER('Форма 1'!AG447),ROUND('Форма 1'!$I447*VLOOKUP('Форма 1'!$G447,'Предельники 2022'!$B$4:$X$28,'Форма 1'!AG$7),2),"")</f>
        <v>5964912.2400000002</v>
      </c>
      <c r="O447" s="53" t="str">
        <f>IF(ISNUMBER('Форма 1'!$AH447),ROUND('Форма 1'!$I447*VLOOKUP('Форма 1'!$G447,'Предельники 2022'!$B$4:$X$28,'Форма 1'!$AH$7,0),2),"")</f>
        <v/>
      </c>
      <c r="P447" s="53" t="str">
        <f>IF(ISNUMBER('Форма 1'!$AI447),ROUND('Форма 1'!$I447*VLOOKUP('Форма 1'!$G447,'Предельники 2022'!$B$4:$X$28,'Форма 1'!$AI$7,0),2),"")</f>
        <v/>
      </c>
      <c r="Q447" s="53" t="str">
        <f>IF(ISNUMBER('Форма 1'!$AJ447),ROUND('Форма 1'!$I447*VLOOKUP('Форма 1'!$G447,'Предельники 2022'!$B$4:$X$28,'Форма 1'!$AJ$7,0),2),"")</f>
        <v/>
      </c>
      <c r="R447" s="53" t="str">
        <f>IF(ISNUMBER('Форма 1'!AK447),ROUND('Форма 1'!$I447*VLOOKUP('Форма 1'!$G447,'Предельники 2022'!$B$4:$X$28,'Форма 1'!AK$7),2),"")</f>
        <v/>
      </c>
      <c r="S447" s="55" t="str">
        <f t="shared" si="42"/>
        <v/>
      </c>
      <c r="T447" s="55" t="str">
        <f>IF(ISNUMBER('Форма 1'!AL447),INDEX('Предельники 2022'!$C$4:$X$28,MATCH('Форма 1'!$H447,'Предельники 2022'!$B$4:$B$28,0),MATCH(T$5,'Предельники 2022'!$C$3:$X$3,0)),"")</f>
        <v/>
      </c>
      <c r="U447" s="55" t="str">
        <f>IF(ISNUMBER('Форма 1'!AM447),INDEX('Предельники 2022'!$C$4:$X$28,MATCH('Форма 1'!$H447,'Предельники 2022'!$B$4:$B$28,0),MATCH(U$5,'Предельники 2022'!$C$3:$X$3,0)),"")</f>
        <v/>
      </c>
      <c r="V447" s="55" t="str">
        <f>IF(ISNUMBER('Форма 1'!AN447),INDEX('Предельники 2022'!$C$4:$X$28,MATCH('Форма 1'!$H447,'Предельники 2022'!$B$4:$B$28,0),MATCH(V$5,'Предельники 2022'!$C$3:$X$3,0)),"")</f>
        <v/>
      </c>
      <c r="W447" s="55" t="str">
        <f>IF(ISNUMBER('Форма 1'!AO447),INDEX('Предельники 2022'!$C$4:$X$28,MATCH('Форма 1'!$H447,'Предельники 2022'!$B$4:$B$28,0),MATCH(W$5,'Предельники 2022'!$C$3:$X$3,0)),"")</f>
        <v/>
      </c>
      <c r="X447" s="53" t="str">
        <f>IF(ISNUMBER('Форма 1'!AP447),ROUND('Форма 1'!$I447*VLOOKUP('Форма 1'!$G447,'Предельники 2022'!$B$4:$X$28,'Форма 1'!AP$7),2),"")</f>
        <v/>
      </c>
      <c r="Y447" s="53" t="str">
        <f>IF(ISNUMBER('Форма 1'!AQ447),ROUND('Форма 1'!$I447*VLOOKUP('Форма 1'!$G447,'Предельники 2022'!$B$4:$X$28,'Форма 1'!AQ$7),2),"")</f>
        <v/>
      </c>
      <c r="Z447" s="53" t="str">
        <f>IF(ISNUMBER('Форма 1'!AR447),ROUND('Форма 1'!$I447*VLOOKUP('Форма 1'!$G447,'Предельники 2022'!$B$4:$X$28,'Форма 1'!AR$7),2),"")</f>
        <v/>
      </c>
      <c r="AA447" s="55"/>
    </row>
    <row r="448" spans="1:42" x14ac:dyDescent="0.25">
      <c r="A448" s="52">
        <f t="shared" si="43"/>
        <v>17</v>
      </c>
      <c r="B448" s="94" t="str">
        <f>IF(ISBLANK('Форма 1'!B448),"",'Форма 1'!B448)</f>
        <v>Краснокамский городской округ Пермского края</v>
      </c>
      <c r="C448" s="161" t="str">
        <f>IF(ISBLANK('Форма 1'!C448),"",'Форма 1'!C448)</f>
        <v>г. Краснокамск, ул. Чехова, д. 5</v>
      </c>
      <c r="D448" s="51">
        <f>IF(ISBLANK(C448),"Введите адрес",IF(C448='Форма 1'!C448,SUM(E448:K448,M448:S448,X448:AA448),"Ошибка в адресе!"))</f>
        <v>16545264.579999998</v>
      </c>
      <c r="E448" s="53">
        <f>IF(ISNUMBER('Форма 1'!X448),ROUND('Форма 1'!$I448*VLOOKUP('Форма 1'!$G448,'Предельники 2022'!$B$4:$X$28,'Форма 1'!X$7),2),"")</f>
        <v>621044.57999999996</v>
      </c>
      <c r="F448" s="53">
        <f>IF(ISNUMBER('Форма 1'!Y448),ROUND('Форма 1'!$I448*VLOOKUP('Форма 1'!$G448,'Предельники 2022'!$B$4:$X$28,'Форма 1'!Y$7),2),"")</f>
        <v>7047700.6799999997</v>
      </c>
      <c r="G448" s="53" t="str">
        <f>IF(ISNUMBER('Форма 1'!Z448),ROUND('Форма 1'!$I448*VLOOKUP('Форма 1'!$G448,'Предельники 2022'!$B$4:$X$28,'Форма 1'!Z$7),2),"")</f>
        <v/>
      </c>
      <c r="H448" s="53">
        <f>IF(ISNUMBER('Форма 1'!AA448),ROUND('Форма 1'!$I448*VLOOKUP('Форма 1'!$G448,'Предельники 2022'!$B$4:$X$28,'Форма 1'!AA$7),2),"")</f>
        <v>316982.59000000003</v>
      </c>
      <c r="I448" s="53" t="str">
        <f>IF(ISNUMBER('Форма 1'!AB448),ROUND('Форма 1'!$I448*VLOOKUP('Форма 1'!$G448,'Предельники 2022'!$B$4:$X$28,'Форма 1'!AB$7),2),"")</f>
        <v/>
      </c>
      <c r="J448" s="53">
        <f>IF(ISNUMBER('Форма 1'!AC448),ROUND('Форма 1'!$I448*VLOOKUP('Форма 1'!$G448,'Предельники 2022'!$B$4:$X$28,'Форма 1'!AC$7),2),"")</f>
        <v>540886.52</v>
      </c>
      <c r="K448" s="53" t="str">
        <f>IF(ISNUMBER('Форма 1'!AD448),ROUND('Форма 1'!$I448*VLOOKUP('Форма 1'!$G448,'Предельники 2022'!$B$4:$X$28,'Форма 1'!AD$7),2),"")</f>
        <v/>
      </c>
      <c r="L448" s="54" t="str">
        <f>IF(ISBLANK('Форма 1'!AE448),"",'Форма 1'!AE448)</f>
        <v/>
      </c>
      <c r="M448" s="55" t="str">
        <f>IF(ISBLANK('Форма 1'!AF448),"",'Форма 1'!AF448)</f>
        <v/>
      </c>
      <c r="N448" s="53">
        <f>IF(ISNUMBER('Форма 1'!AG448),ROUND('Форма 1'!$I448*VLOOKUP('Форма 1'!$G448,'Предельники 2022'!$B$4:$X$28,'Форма 1'!AG$7),2),"")</f>
        <v>8018650.21</v>
      </c>
      <c r="O448" s="53" t="str">
        <f>IF(ISNUMBER('Форма 1'!$AH448),ROUND('Форма 1'!$I448*VLOOKUP('Форма 1'!$G448,'Предельники 2022'!$B$4:$X$28,'Форма 1'!$AH$7,0),2),"")</f>
        <v/>
      </c>
      <c r="P448" s="53" t="str">
        <f>IF(ISNUMBER('Форма 1'!$AI448),ROUND('Форма 1'!$I448*VLOOKUP('Форма 1'!$G448,'Предельники 2022'!$B$4:$X$28,'Форма 1'!$AI$7,0),2),"")</f>
        <v/>
      </c>
      <c r="Q448" s="53" t="str">
        <f>IF(ISNUMBER('Форма 1'!$AJ448),ROUND('Форма 1'!$I448*VLOOKUP('Форма 1'!$G448,'Предельники 2022'!$B$4:$X$28,'Форма 1'!$AJ$7,0),2),"")</f>
        <v/>
      </c>
      <c r="R448" s="53" t="str">
        <f>IF(ISNUMBER('Форма 1'!AK448),ROUND('Форма 1'!$I448*VLOOKUP('Форма 1'!$G448,'Предельники 2022'!$B$4:$X$28,'Форма 1'!AK$7),2),"")</f>
        <v/>
      </c>
      <c r="S448" s="55" t="str">
        <f t="shared" si="42"/>
        <v/>
      </c>
      <c r="T448" s="55" t="str">
        <f>IF(ISNUMBER('Форма 1'!AL448),INDEX('Предельники 2022'!$C$4:$X$28,MATCH('Форма 1'!$H448,'Предельники 2022'!$B$4:$B$28,0),MATCH(T$5,'Предельники 2022'!$C$3:$X$3,0)),"")</f>
        <v/>
      </c>
      <c r="U448" s="55" t="str">
        <f>IF(ISNUMBER('Форма 1'!AM448),INDEX('Предельники 2022'!$C$4:$X$28,MATCH('Форма 1'!$H448,'Предельники 2022'!$B$4:$B$28,0),MATCH(U$5,'Предельники 2022'!$C$3:$X$3,0)),"")</f>
        <v/>
      </c>
      <c r="V448" s="55" t="str">
        <f>IF(ISNUMBER('Форма 1'!AN448),INDEX('Предельники 2022'!$C$4:$X$28,MATCH('Форма 1'!$H448,'Предельники 2022'!$B$4:$B$28,0),MATCH(V$5,'Предельники 2022'!$C$3:$X$3,0)),"")</f>
        <v/>
      </c>
      <c r="W448" s="55" t="str">
        <f>IF(ISNUMBER('Форма 1'!AO448),INDEX('Предельники 2022'!$C$4:$X$28,MATCH('Форма 1'!$H448,'Предельники 2022'!$B$4:$B$28,0),MATCH(W$5,'Предельники 2022'!$C$3:$X$3,0)),"")</f>
        <v/>
      </c>
      <c r="X448" s="53" t="str">
        <f>IF(ISNUMBER('Форма 1'!AP448),ROUND('Форма 1'!$I448*VLOOKUP('Форма 1'!$G448,'Предельники 2022'!$B$4:$X$28,'Форма 1'!AP$7),2),"")</f>
        <v/>
      </c>
      <c r="Y448" s="53" t="str">
        <f>IF(ISNUMBER('Форма 1'!AQ448),ROUND('Форма 1'!$I448*VLOOKUP('Форма 1'!$G448,'Предельники 2022'!$B$4:$X$28,'Форма 1'!AQ$7),2),"")</f>
        <v/>
      </c>
      <c r="Z448" s="53" t="str">
        <f>IF(ISNUMBER('Форма 1'!AR448),ROUND('Форма 1'!$I448*VLOOKUP('Форма 1'!$G448,'Предельники 2022'!$B$4:$X$28,'Форма 1'!AR$7),2),"")</f>
        <v/>
      </c>
      <c r="AA448" s="55"/>
    </row>
    <row r="449" spans="1:28" x14ac:dyDescent="0.25">
      <c r="A449" s="52">
        <f t="shared" si="43"/>
        <v>18</v>
      </c>
      <c r="B449" s="94" t="str">
        <f>IF(ISBLANK('Форма 1'!B449),"",'Форма 1'!B449)</f>
        <v>Краснокамский городской округ Пермского края</v>
      </c>
      <c r="C449" s="161" t="str">
        <f>IF(ISBLANK('Форма 1'!C449),"",'Форма 1'!C449)</f>
        <v>п. Майский, ул. Красногорская, д. 2</v>
      </c>
      <c r="D449" s="51">
        <f>IF(ISBLANK(C449),"Введите адрес",IF(C449='Форма 1'!C449,SUM(E449:K449,M449:S449,X449:AA449),"Ошибка в адресе!"))</f>
        <v>3656407.89</v>
      </c>
      <c r="E449" s="53" t="str">
        <f>IF(ISNUMBER('Форма 1'!X449),ROUND('Форма 1'!$I449*VLOOKUP('Форма 1'!$G449,'Предельники 2022'!$B$4:$X$28,'Форма 1'!X$7),2),"")</f>
        <v/>
      </c>
      <c r="F449" s="53" t="str">
        <f>IF(ISNUMBER('Форма 1'!Y449),ROUND('Форма 1'!$I449*VLOOKUP('Форма 1'!$G449,'Предельники 2022'!$B$4:$X$28,'Форма 1'!Y$7),2),"")</f>
        <v/>
      </c>
      <c r="G449" s="53" t="str">
        <f>IF(ISNUMBER('Форма 1'!Z449),ROUND('Форма 1'!$I449*VLOOKUP('Форма 1'!$G449,'Предельники 2022'!$B$4:$X$28,'Форма 1'!Z$7),2),"")</f>
        <v/>
      </c>
      <c r="H449" s="53" t="str">
        <f>IF(ISNUMBER('Форма 1'!AA449),ROUND('Форма 1'!$I449*VLOOKUP('Форма 1'!$G449,'Предельники 2022'!$B$4:$X$28,'Форма 1'!AA$7),2),"")</f>
        <v/>
      </c>
      <c r="I449" s="53" t="str">
        <f>IF(ISNUMBER('Форма 1'!AB449),ROUND('Форма 1'!$I449*VLOOKUP('Форма 1'!$G449,'Предельники 2022'!$B$4:$X$28,'Форма 1'!AB$7),2),"")</f>
        <v/>
      </c>
      <c r="J449" s="53" t="str">
        <f>IF(ISNUMBER('Форма 1'!AC449),ROUND('Форма 1'!$I449*VLOOKUP('Форма 1'!$G449,'Предельники 2022'!$B$4:$X$28,'Форма 1'!AC$7),2),"")</f>
        <v/>
      </c>
      <c r="K449" s="53" t="str">
        <f>IF(ISNUMBER('Форма 1'!AD449),ROUND('Форма 1'!$I449*VLOOKUP('Форма 1'!$G449,'Предельники 2022'!$B$4:$X$28,'Форма 1'!AD$7),2),"")</f>
        <v/>
      </c>
      <c r="L449" s="54" t="str">
        <f>IF(ISBLANK('Форма 1'!AE449),"",'Форма 1'!AE449)</f>
        <v/>
      </c>
      <c r="M449" s="55" t="str">
        <f>IF(ISBLANK('Форма 1'!AF449),"",'Форма 1'!AF449)</f>
        <v/>
      </c>
      <c r="N449" s="53">
        <f>IF(ISNUMBER('Форма 1'!AG449),ROUND('Форма 1'!$I449*VLOOKUP('Форма 1'!$G449,'Предельники 2022'!$B$4:$X$28,'Форма 1'!AG$7),2),"")</f>
        <v>3656407.89</v>
      </c>
      <c r="O449" s="53" t="str">
        <f>IF(ISNUMBER('Форма 1'!$AH449),ROUND('Форма 1'!$I449*VLOOKUP('Форма 1'!$G449,'Предельники 2022'!$B$4:$X$28,'Форма 1'!$AH$7,0),2),"")</f>
        <v/>
      </c>
      <c r="P449" s="53" t="str">
        <f>IF(ISNUMBER('Форма 1'!$AI449),ROUND('Форма 1'!$I449*VLOOKUP('Форма 1'!$G449,'Предельники 2022'!$B$4:$X$28,'Форма 1'!$AI$7,0),2),"")</f>
        <v/>
      </c>
      <c r="Q449" s="53" t="str">
        <f>IF(ISNUMBER('Форма 1'!$AJ449),ROUND('Форма 1'!$I449*VLOOKUP('Форма 1'!$G449,'Предельники 2022'!$B$4:$X$28,'Форма 1'!$AJ$7,0),2),"")</f>
        <v/>
      </c>
      <c r="R449" s="53" t="str">
        <f>IF(ISNUMBER('Форма 1'!AK449),ROUND('Форма 1'!$I449*VLOOKUP('Форма 1'!$G449,'Предельники 2022'!$B$4:$X$28,'Форма 1'!AK$7),2),"")</f>
        <v/>
      </c>
      <c r="S449" s="55" t="str">
        <f t="shared" si="42"/>
        <v/>
      </c>
      <c r="T449" s="55" t="str">
        <f>IF(ISNUMBER('Форма 1'!AL449),INDEX('Предельники 2022'!$C$4:$X$28,MATCH('Форма 1'!$H449,'Предельники 2022'!$B$4:$B$28,0),MATCH(T$5,'Предельники 2022'!$C$3:$X$3,0)),"")</f>
        <v/>
      </c>
      <c r="U449" s="55" t="str">
        <f>IF(ISNUMBER('Форма 1'!AM449),INDEX('Предельники 2022'!$C$4:$X$28,MATCH('Форма 1'!$H449,'Предельники 2022'!$B$4:$B$28,0),MATCH(U$5,'Предельники 2022'!$C$3:$X$3,0)),"")</f>
        <v/>
      </c>
      <c r="V449" s="55" t="str">
        <f>IF(ISNUMBER('Форма 1'!AN449),INDEX('Предельники 2022'!$C$4:$X$28,MATCH('Форма 1'!$H449,'Предельники 2022'!$B$4:$B$28,0),MATCH(V$5,'Предельники 2022'!$C$3:$X$3,0)),"")</f>
        <v/>
      </c>
      <c r="W449" s="55" t="str">
        <f>IF(ISNUMBER('Форма 1'!AO449),INDEX('Предельники 2022'!$C$4:$X$28,MATCH('Форма 1'!$H449,'Предельники 2022'!$B$4:$B$28,0),MATCH(W$5,'Предельники 2022'!$C$3:$X$3,0)),"")</f>
        <v/>
      </c>
      <c r="X449" s="53" t="str">
        <f>IF(ISNUMBER('Форма 1'!AP449),ROUND('Форма 1'!$I449*VLOOKUP('Форма 1'!$G449,'Предельники 2022'!$B$4:$X$28,'Форма 1'!AP$7),2),"")</f>
        <v/>
      </c>
      <c r="Y449" s="53" t="str">
        <f>IF(ISNUMBER('Форма 1'!AQ449),ROUND('Форма 1'!$I449*VLOOKUP('Форма 1'!$G449,'Предельники 2022'!$B$4:$X$28,'Форма 1'!AQ$7),2),"")</f>
        <v/>
      </c>
      <c r="Z449" s="53" t="str">
        <f>IF(ISNUMBER('Форма 1'!AR449),ROUND('Форма 1'!$I449*VLOOKUP('Форма 1'!$G449,'Предельники 2022'!$B$4:$X$28,'Форма 1'!AR$7),2),"")</f>
        <v/>
      </c>
      <c r="AA449" s="55"/>
      <c r="AB449" s="185"/>
    </row>
    <row r="450" spans="1:28" ht="15.75" x14ac:dyDescent="0.25">
      <c r="A450" s="178">
        <f t="shared" si="43"/>
        <v>0</v>
      </c>
      <c r="B450" s="179" t="str">
        <f>IF(ISBLANK('Форма 1'!B450),"",'Форма 1'!B450)</f>
        <v/>
      </c>
      <c r="C450" s="38" t="str">
        <f>IF(ISBLANK('Форма 1'!C450),"",'Форма 1'!C450)</f>
        <v>Кудымкарский муниципальный округ Пермского края</v>
      </c>
      <c r="D450" s="39">
        <f>IF(ISBLANK(C450),"Введите адрес",IF(C450='Форма 1'!C450,SUM(E450:K450,M450:S450,X450:AA450),"Ошибка в адресе!"))</f>
        <v>14723590.4</v>
      </c>
      <c r="E450" s="39">
        <f>SUM(E451)</f>
        <v>527036.64</v>
      </c>
      <c r="F450" s="39">
        <f t="shared" ref="F450:Z450" si="48">SUM(F451)</f>
        <v>5980885.4400000004</v>
      </c>
      <c r="G450" s="39">
        <f t="shared" si="48"/>
        <v>951794.48</v>
      </c>
      <c r="H450" s="39">
        <f t="shared" si="48"/>
        <v>0</v>
      </c>
      <c r="I450" s="39">
        <f t="shared" si="48"/>
        <v>0</v>
      </c>
      <c r="J450" s="39">
        <f t="shared" si="48"/>
        <v>459012.16</v>
      </c>
      <c r="K450" s="39">
        <f t="shared" si="48"/>
        <v>0</v>
      </c>
      <c r="L450" s="145">
        <f t="shared" si="48"/>
        <v>0</v>
      </c>
      <c r="M450" s="39">
        <f t="shared" si="48"/>
        <v>0</v>
      </c>
      <c r="N450" s="39">
        <f t="shared" si="48"/>
        <v>6804861.6799999997</v>
      </c>
      <c r="O450" s="39">
        <f t="shared" si="48"/>
        <v>0</v>
      </c>
      <c r="P450" s="39">
        <f t="shared" si="48"/>
        <v>0</v>
      </c>
      <c r="Q450" s="39">
        <f t="shared" si="48"/>
        <v>0</v>
      </c>
      <c r="R450" s="39">
        <f t="shared" si="48"/>
        <v>0</v>
      </c>
      <c r="S450" s="39">
        <f t="shared" si="48"/>
        <v>0</v>
      </c>
      <c r="T450" s="39">
        <f t="shared" si="48"/>
        <v>0</v>
      </c>
      <c r="U450" s="39">
        <f t="shared" si="48"/>
        <v>0</v>
      </c>
      <c r="V450" s="39">
        <f t="shared" si="48"/>
        <v>0</v>
      </c>
      <c r="W450" s="39">
        <f t="shared" si="48"/>
        <v>0</v>
      </c>
      <c r="X450" s="39">
        <f t="shared" si="48"/>
        <v>0</v>
      </c>
      <c r="Y450" s="39">
        <f t="shared" si="48"/>
        <v>0</v>
      </c>
      <c r="Z450" s="39">
        <f t="shared" si="48"/>
        <v>0</v>
      </c>
      <c r="AA450" s="39"/>
      <c r="AB450" s="185"/>
    </row>
    <row r="451" spans="1:28" x14ac:dyDescent="0.25">
      <c r="A451" s="52">
        <f t="shared" si="43"/>
        <v>1</v>
      </c>
      <c r="B451" s="94" t="str">
        <f>IF(ISBLANK('Форма 1'!B451),"",'Форма 1'!B451)</f>
        <v>Кудымкарский муниципальный округ Пермского края</v>
      </c>
      <c r="C451" s="161" t="str">
        <f>IF(ISBLANK('Форма 1'!C451),"",'Форма 1'!C451)</f>
        <v>г. Кудымкар, ул. 50 лет Октября, д. 34</v>
      </c>
      <c r="D451" s="51">
        <f>IF(ISBLANK(C451),"Введите адрес",IF(C451='Форма 1'!C451,SUM(E451:K451,M451:S451,X451:AA451),"Ошибка в адресе!"))</f>
        <v>14723590.4</v>
      </c>
      <c r="E451" s="53">
        <f>IF(ISNUMBER('Форма 1'!X451),ROUND('Форма 1'!$I451*VLOOKUP('Форма 1'!$G451,'Предельники 2022'!$B$4:$X$28,'Форма 1'!X$7),2),"")</f>
        <v>527036.64</v>
      </c>
      <c r="F451" s="53">
        <f>IF(ISNUMBER('Форма 1'!Y451),ROUND('Форма 1'!$I451*VLOOKUP('Форма 1'!$G451,'Предельники 2022'!$B$4:$X$28,'Форма 1'!Y$7),2),"")</f>
        <v>5980885.4400000004</v>
      </c>
      <c r="G451" s="53">
        <f>IF(ISNUMBER('Форма 1'!Z451),ROUND('Форма 1'!$I451*VLOOKUP('Форма 1'!$G451,'Предельники 2022'!$B$4:$X$28,'Форма 1'!Z$7),2),"")</f>
        <v>951794.48</v>
      </c>
      <c r="H451" s="53" t="str">
        <f>IF(ISNUMBER('Форма 1'!AA451),ROUND('Форма 1'!$I451*VLOOKUP('Форма 1'!$G451,'Предельники 2022'!$B$4:$X$28,'Форма 1'!AA$7),2),"")</f>
        <v/>
      </c>
      <c r="I451" s="53" t="str">
        <f>IF(ISNUMBER('Форма 1'!AB451),ROUND('Форма 1'!$I451*VLOOKUP('Форма 1'!$G451,'Предельники 2022'!$B$4:$X$28,'Форма 1'!AB$7),2),"")</f>
        <v/>
      </c>
      <c r="J451" s="53">
        <f>IF(ISNUMBER('Форма 1'!AC451),ROUND('Форма 1'!$I451*VLOOKUP('Форма 1'!$G451,'Предельники 2022'!$B$4:$X$28,'Форма 1'!AC$7),2),"")</f>
        <v>459012.16</v>
      </c>
      <c r="K451" s="53" t="str">
        <f>IF(ISNUMBER('Форма 1'!AD451),ROUND('Форма 1'!$I451*VLOOKUP('Форма 1'!$G451,'Предельники 2022'!$B$4:$X$28,'Форма 1'!AD$7),2),"")</f>
        <v/>
      </c>
      <c r="L451" s="54" t="str">
        <f>IF(ISBLANK('Форма 1'!AE451),"",'Форма 1'!AE451)</f>
        <v/>
      </c>
      <c r="M451" s="55" t="str">
        <f>IF(ISBLANK('Форма 1'!AF451),"",'Форма 1'!AF451)</f>
        <v/>
      </c>
      <c r="N451" s="53">
        <f>IF(ISNUMBER('Форма 1'!AG451),ROUND('Форма 1'!$I451*VLOOKUP('Форма 1'!$G451,'Предельники 2022'!$B$4:$X$28,'Форма 1'!AG$7),2),"")</f>
        <v>6804861.6799999997</v>
      </c>
      <c r="O451" s="53" t="str">
        <f>IF(ISNUMBER('Форма 1'!$AH451),ROUND('Форма 1'!$I451*VLOOKUP('Форма 1'!$G451,'Предельники 2022'!$B$4:$X$28,'Форма 1'!$AH$7,0),2),"")</f>
        <v/>
      </c>
      <c r="P451" s="53" t="str">
        <f>IF(ISNUMBER('Форма 1'!$AI451),ROUND('Форма 1'!$I451*VLOOKUP('Форма 1'!$G451,'Предельники 2022'!$B$4:$X$28,'Форма 1'!$AI$7,0),2),"")</f>
        <v/>
      </c>
      <c r="Q451" s="53" t="str">
        <f>IF(ISNUMBER('Форма 1'!$AJ451),ROUND('Форма 1'!$I451*VLOOKUP('Форма 1'!$G451,'Предельники 2022'!$B$4:$X$28,'Форма 1'!$AJ$7,0),2),"")</f>
        <v/>
      </c>
      <c r="R451" s="53" t="str">
        <f>IF(ISNUMBER('Форма 1'!AK451),ROUND('Форма 1'!$I451*VLOOKUP('Форма 1'!$G451,'Предельники 2022'!$B$4:$X$28,'Форма 1'!AK$7),2),"")</f>
        <v/>
      </c>
      <c r="S451" s="55" t="str">
        <f t="shared" si="42"/>
        <v/>
      </c>
      <c r="T451" s="55" t="str">
        <f>IF(ISNUMBER('Форма 1'!AL451),INDEX('Предельники 2022'!$C$4:$X$28,MATCH('Форма 1'!$H451,'Предельники 2022'!$B$4:$B$28,0),MATCH(T$5,'Предельники 2022'!$C$3:$X$3,0)),"")</f>
        <v/>
      </c>
      <c r="U451" s="55" t="str">
        <f>IF(ISNUMBER('Форма 1'!AM451),INDEX('Предельники 2022'!$C$4:$X$28,MATCH('Форма 1'!$H451,'Предельники 2022'!$B$4:$B$28,0),MATCH(U$5,'Предельники 2022'!$C$3:$X$3,0)),"")</f>
        <v/>
      </c>
      <c r="V451" s="55" t="str">
        <f>IF(ISNUMBER('Форма 1'!AN451),INDEX('Предельники 2022'!$C$4:$X$28,MATCH('Форма 1'!$H451,'Предельники 2022'!$B$4:$B$28,0),MATCH(V$5,'Предельники 2022'!$C$3:$X$3,0)),"")</f>
        <v/>
      </c>
      <c r="W451" s="55" t="str">
        <f>IF(ISNUMBER('Форма 1'!AO451),INDEX('Предельники 2022'!$C$4:$X$28,MATCH('Форма 1'!$H451,'Предельники 2022'!$B$4:$B$28,0),MATCH(W$5,'Предельники 2022'!$C$3:$X$3,0)),"")</f>
        <v/>
      </c>
      <c r="X451" s="53" t="str">
        <f>IF(ISNUMBER('Форма 1'!AP451),ROUND('Форма 1'!$I451*VLOOKUP('Форма 1'!$G451,'Предельники 2022'!$B$4:$X$28,'Форма 1'!AP$7),2),"")</f>
        <v/>
      </c>
      <c r="Y451" s="53" t="str">
        <f>IF(ISNUMBER('Форма 1'!AQ451),ROUND('Форма 1'!$I451*VLOOKUP('Форма 1'!$G451,'Предельники 2022'!$B$4:$X$28,'Форма 1'!AQ$7),2),"")</f>
        <v/>
      </c>
      <c r="Z451" s="53" t="str">
        <f>IF(ISNUMBER('Форма 1'!AR451),ROUND('Форма 1'!$I451*VLOOKUP('Форма 1'!$G451,'Предельники 2022'!$B$4:$X$28,'Форма 1'!AR$7),2),"")</f>
        <v/>
      </c>
      <c r="AA451" s="55"/>
    </row>
    <row r="452" spans="1:28" ht="15.75" x14ac:dyDescent="0.25">
      <c r="A452" s="178">
        <f t="shared" si="43"/>
        <v>0</v>
      </c>
      <c r="B452" s="179" t="str">
        <f>IF(ISBLANK('Форма 1'!B452),"",'Форма 1'!B452)</f>
        <v/>
      </c>
      <c r="C452" s="38" t="str">
        <f>IF(ISBLANK('Форма 1'!C452),"",'Форма 1'!C452)</f>
        <v>Кунгурский муниципальный округ Пермского края</v>
      </c>
      <c r="D452" s="39">
        <f>IF(ISBLANK(C452),"Введите адрес",IF(C452='Форма 1'!C452,SUM(E452:K452,M452:S452,X452:AA452),"Ошибка в адресе!"))</f>
        <v>74821616.300000012</v>
      </c>
      <c r="E452" s="39">
        <f>SUM(E453:E463)</f>
        <v>292312.88</v>
      </c>
      <c r="F452" s="39">
        <f t="shared" ref="F452:Z452" si="49">SUM(F453:F463)</f>
        <v>30698970.18</v>
      </c>
      <c r="G452" s="39">
        <f>SUM(G453:G463)</f>
        <v>10916176.6</v>
      </c>
      <c r="H452" s="39">
        <f t="shared" si="49"/>
        <v>1692609.42</v>
      </c>
      <c r="I452" s="39">
        <f t="shared" si="49"/>
        <v>4066233.75</v>
      </c>
      <c r="J452" s="39">
        <f t="shared" si="49"/>
        <v>3511851.5700000003</v>
      </c>
      <c r="K452" s="39">
        <f t="shared" si="49"/>
        <v>670954.19999999995</v>
      </c>
      <c r="L452" s="145">
        <f t="shared" si="49"/>
        <v>0</v>
      </c>
      <c r="M452" s="39">
        <f t="shared" si="49"/>
        <v>0</v>
      </c>
      <c r="N452" s="39">
        <f t="shared" si="49"/>
        <v>0</v>
      </c>
      <c r="O452" s="39">
        <f t="shared" si="49"/>
        <v>21775065.800000001</v>
      </c>
      <c r="P452" s="39">
        <f t="shared" si="49"/>
        <v>0</v>
      </c>
      <c r="Q452" s="39">
        <f t="shared" si="49"/>
        <v>0</v>
      </c>
      <c r="R452" s="39">
        <f t="shared" si="49"/>
        <v>1197441.8999999999</v>
      </c>
      <c r="S452" s="39">
        <f t="shared" si="49"/>
        <v>0</v>
      </c>
      <c r="T452" s="39">
        <f t="shared" si="49"/>
        <v>0</v>
      </c>
      <c r="U452" s="39">
        <f t="shared" si="49"/>
        <v>0</v>
      </c>
      <c r="V452" s="39">
        <f t="shared" si="49"/>
        <v>0</v>
      </c>
      <c r="W452" s="39">
        <f t="shared" si="49"/>
        <v>0</v>
      </c>
      <c r="X452" s="39">
        <f t="shared" si="49"/>
        <v>0</v>
      </c>
      <c r="Y452" s="39">
        <f t="shared" si="49"/>
        <v>0</v>
      </c>
      <c r="Z452" s="39">
        <f t="shared" si="49"/>
        <v>0</v>
      </c>
      <c r="AA452" s="39"/>
    </row>
    <row r="453" spans="1:28" x14ac:dyDescent="0.25">
      <c r="A453" s="52">
        <f t="shared" ref="A453:A516" si="50">IF(NOT(ISERROR("Пермского края"=MID(C453,FIND("Пермского края",C453),14)))=$C$1,0,IF(NOT(ISERROR("город Пермь"=MID(C453,FIND("город Пермь",C453),11)))=$C$1,0,IF(NOT(ISERROR("Итого"=MID(C453,FIND("Итого",C453),5)))=$C$1,0,IF(NOT(ISERROR("Всего"=MID(C453,FIND("Всего",C453),5)))=$C$1,0,A452+1))))</f>
        <v>1</v>
      </c>
      <c r="B453" s="94" t="str">
        <f>IF(ISBLANK('Форма 1'!B453),"",'Форма 1'!B453)</f>
        <v>Кунгурский муниципальный округ Пермского края</v>
      </c>
      <c r="C453" s="161" t="str">
        <f>IF(ISBLANK('Форма 1'!C453),"",'Форма 1'!C453)</f>
        <v>г. Кунгур, ул. Карла Маркса, д. 22А</v>
      </c>
      <c r="D453" s="51">
        <f>IF(ISBLANK(C453),"Введите адрес",IF(C453='Форма 1'!C453,SUM(E453:K453,M453:S453,X453:AA453),"Ошибка в адресе!"))</f>
        <v>1355800.1</v>
      </c>
      <c r="E453" s="53" t="str">
        <f>IF(ISNUMBER('Форма 1'!X453),ROUND('Форма 1'!$I453*VLOOKUP('Форма 1'!$G453,'Предельники 2022'!$B$4:$X$28,'Форма 1'!X$7),2),"")</f>
        <v/>
      </c>
      <c r="F453" s="53" t="str">
        <f>IF(ISNUMBER('Форма 1'!Y453),ROUND('Форма 1'!$I453*VLOOKUP('Форма 1'!$G453,'Предельники 2022'!$B$4:$X$28,'Форма 1'!Y$7),2),"")</f>
        <v/>
      </c>
      <c r="G453" s="53" t="str">
        <f>IF(ISNUMBER('Форма 1'!Z453),ROUND('Форма 1'!$I453*VLOOKUP('Форма 1'!$G453,'Предельники 2022'!$B$4:$X$28,'Форма 1'!Z$7),2),"")</f>
        <v/>
      </c>
      <c r="H453" s="53" t="str">
        <f>IF(ISNUMBER('Форма 1'!AA453),ROUND('Форма 1'!$I453*VLOOKUP('Форма 1'!$G453,'Предельники 2022'!$B$4:$X$28,'Форма 1'!AA$7),2),"")</f>
        <v/>
      </c>
      <c r="I453" s="53" t="str">
        <f>IF(ISNUMBER('Форма 1'!AB453),ROUND('Форма 1'!$I453*VLOOKUP('Форма 1'!$G453,'Предельники 2022'!$B$4:$X$28,'Форма 1'!AB$7),2),"")</f>
        <v/>
      </c>
      <c r="J453" s="53" t="str">
        <f>IF(ISNUMBER('Форма 1'!AC453),ROUND('Форма 1'!$I453*VLOOKUP('Форма 1'!$G453,'Предельники 2022'!$B$4:$X$28,'Форма 1'!AC$7),2),"")</f>
        <v/>
      </c>
      <c r="K453" s="53">
        <f>IF(ISNUMBER('Форма 1'!AD453),ROUND('Форма 1'!$I453*VLOOKUP('Форма 1'!$G453,'Предельники 2022'!$B$4:$X$28,'Форма 1'!AD$7),2),"")</f>
        <v>670954.19999999995</v>
      </c>
      <c r="L453" s="54" t="str">
        <f>IF(ISBLANK('Форма 1'!AE453),"",'Форма 1'!AE453)</f>
        <v/>
      </c>
      <c r="M453" s="55" t="str">
        <f>IF(ISBLANK('Форма 1'!AF453),"",'Форма 1'!AF453)</f>
        <v/>
      </c>
      <c r="N453" s="53" t="str">
        <f>IF(ISNUMBER('Форма 1'!AG453),ROUND('Форма 1'!$I453*VLOOKUP('Форма 1'!$G453,'Предельники 2022'!$B$4:$X$28,'Форма 1'!AG$7),2),"")</f>
        <v/>
      </c>
      <c r="O453" s="53" t="str">
        <f>IF(ISNUMBER('Форма 1'!$AH453),ROUND('Форма 1'!$I453*VLOOKUP('Форма 1'!$G453,'Предельники 2022'!$B$4:$X$28,'Форма 1'!$AH$7,0),2),"")</f>
        <v/>
      </c>
      <c r="P453" s="53" t="str">
        <f>IF(ISNUMBER('Форма 1'!$AI453),ROUND('Форма 1'!$I453*VLOOKUP('Форма 1'!$G453,'Предельники 2022'!$B$4:$X$28,'Форма 1'!$AI$7,0),2),"")</f>
        <v/>
      </c>
      <c r="Q453" s="53" t="str">
        <f>IF(ISNUMBER('Форма 1'!$AJ453),ROUND('Форма 1'!$I453*VLOOKUP('Форма 1'!$G453,'Предельники 2022'!$B$4:$X$28,'Форма 1'!$AJ$7,0),2),"")</f>
        <v/>
      </c>
      <c r="R453" s="53">
        <f>IF(ISNUMBER('Форма 1'!AK453),ROUND('Форма 1'!$I453*VLOOKUP('Форма 1'!$G453,'Предельники 2022'!$B$4:$X$28,'Форма 1'!AK$7),2),"")</f>
        <v>684845.9</v>
      </c>
      <c r="S453" s="55" t="str">
        <f t="shared" ref="S453:S517" si="51">IF(SUM(T453:W453)=0,"",SUM(T453:W453))</f>
        <v/>
      </c>
      <c r="T453" s="55" t="str">
        <f>IF(ISNUMBER('Форма 1'!AL453),INDEX('Предельники 2022'!$C$4:$X$28,MATCH('Форма 1'!$H453,'Предельники 2022'!$B$4:$B$28,0),MATCH(T$5,'Предельники 2022'!$C$3:$X$3,0)),"")</f>
        <v/>
      </c>
      <c r="U453" s="55" t="str">
        <f>IF(ISNUMBER('Форма 1'!AM453),INDEX('Предельники 2022'!$C$4:$X$28,MATCH('Форма 1'!$H453,'Предельники 2022'!$B$4:$B$28,0),MATCH(U$5,'Предельники 2022'!$C$3:$X$3,0)),"")</f>
        <v/>
      </c>
      <c r="V453" s="55" t="str">
        <f>IF(ISNUMBER('Форма 1'!AN453),INDEX('Предельники 2022'!$C$4:$X$28,MATCH('Форма 1'!$H453,'Предельники 2022'!$B$4:$B$28,0),MATCH(V$5,'Предельники 2022'!$C$3:$X$3,0)),"")</f>
        <v/>
      </c>
      <c r="W453" s="55" t="str">
        <f>IF(ISNUMBER('Форма 1'!AO453),INDEX('Предельники 2022'!$C$4:$X$28,MATCH('Форма 1'!$H453,'Предельники 2022'!$B$4:$B$28,0),MATCH(W$5,'Предельники 2022'!$C$3:$X$3,0)),"")</f>
        <v/>
      </c>
      <c r="X453" s="53" t="str">
        <f>IF(ISNUMBER('Форма 1'!AP453),ROUND('Форма 1'!$I453*VLOOKUP('Форма 1'!$G453,'Предельники 2022'!$B$4:$X$28,'Форма 1'!AP$7),2),"")</f>
        <v/>
      </c>
      <c r="Y453" s="53" t="str">
        <f>IF(ISNUMBER('Форма 1'!AQ453),ROUND('Форма 1'!$I453*VLOOKUP('Форма 1'!$G453,'Предельники 2022'!$B$4:$X$28,'Форма 1'!AQ$7),2),"")</f>
        <v/>
      </c>
      <c r="Z453" s="53" t="str">
        <f>IF(ISNUMBER('Форма 1'!AR453),ROUND('Форма 1'!$I453*VLOOKUP('Форма 1'!$G453,'Предельники 2022'!$B$4:$X$28,'Форма 1'!AR$7),2),"")</f>
        <v/>
      </c>
      <c r="AA453" s="55"/>
    </row>
    <row r="454" spans="1:28" x14ac:dyDescent="0.25">
      <c r="A454" s="180">
        <f t="shared" si="50"/>
        <v>2</v>
      </c>
      <c r="B454" s="94" t="str">
        <f>IF(ISBLANK('Форма 1'!B454),"",'Форма 1'!B454)</f>
        <v>Кунгурский муниципальный округ Пермского края</v>
      </c>
      <c r="C454" s="161" t="str">
        <f>IF(ISBLANK('Форма 1'!C454),"",'Форма 1'!C454)</f>
        <v>г. Кунгур, ул. Космонавтов, д. 16</v>
      </c>
      <c r="D454" s="51">
        <f>IF(ISBLANK(C454),"Введите адрес",IF(C454='Форма 1'!C454,SUM(E454:K454,M454:S454,X454:AA454),"Ошибка в адресе!"))</f>
        <v>1646657.92</v>
      </c>
      <c r="E454" s="53" t="str">
        <f>IF(ISNUMBER('Форма 1'!X454),ROUND('Форма 1'!$I454*VLOOKUP('Форма 1'!$G454,'Предельники 2022'!$B$4:$X$28,'Форма 1'!X$7),2),"")</f>
        <v/>
      </c>
      <c r="F454" s="53" t="str">
        <f>IF(ISNUMBER('Форма 1'!Y454),ROUND('Форма 1'!$I454*VLOOKUP('Форма 1'!$G454,'Предельники 2022'!$B$4:$X$28,'Форма 1'!Y$7),2),"")</f>
        <v/>
      </c>
      <c r="G454" s="53">
        <f>IF(ISNUMBER('Форма 1'!Z454),ROUND('Форма 1'!$I454*VLOOKUP('Форма 1'!$G454,'Предельники 2022'!$B$4:$X$28,'Форма 1'!Z$7),2),"")</f>
        <v>1646657.92</v>
      </c>
      <c r="H454" s="53" t="str">
        <f>IF(ISNUMBER('Форма 1'!AA454),ROUND('Форма 1'!$I454*VLOOKUP('Форма 1'!$G454,'Предельники 2022'!$B$4:$X$28,'Форма 1'!AA$7),2),"")</f>
        <v/>
      </c>
      <c r="I454" s="53" t="str">
        <f>IF(ISNUMBER('Форма 1'!AB454),ROUND('Форма 1'!$I454*VLOOKUP('Форма 1'!$G454,'Предельники 2022'!$B$4:$X$28,'Форма 1'!AB$7),2),"")</f>
        <v/>
      </c>
      <c r="J454" s="53" t="str">
        <f>IF(ISNUMBER('Форма 1'!AC454),ROUND('Форма 1'!$I454*VLOOKUP('Форма 1'!$G454,'Предельники 2022'!$B$4:$X$28,'Форма 1'!AC$7),2),"")</f>
        <v/>
      </c>
      <c r="K454" s="53" t="str">
        <f>IF(ISNUMBER('Форма 1'!AD454),ROUND('Форма 1'!$I454*VLOOKUP('Форма 1'!$G454,'Предельники 2022'!$B$4:$X$28,'Форма 1'!AD$7),2),"")</f>
        <v/>
      </c>
      <c r="L454" s="54" t="str">
        <f>IF(ISBLANK('Форма 1'!AE454),"",'Форма 1'!AE454)</f>
        <v/>
      </c>
      <c r="M454" s="55" t="str">
        <f>IF(ISBLANK('Форма 1'!AF454),"",'Форма 1'!AF454)</f>
        <v/>
      </c>
      <c r="N454" s="53" t="str">
        <f>IF(ISNUMBER('Форма 1'!AG454),ROUND('Форма 1'!$I454*VLOOKUP('Форма 1'!$G454,'Предельники 2022'!$B$4:$X$28,'Форма 1'!AG$7),2),"")</f>
        <v/>
      </c>
      <c r="O454" s="53" t="str">
        <f>IF(ISNUMBER('Форма 1'!$AH454),ROUND('Форма 1'!$I454*VLOOKUP('Форма 1'!$G454,'Предельники 2022'!$B$4:$X$28,'Форма 1'!$AH$7,0),2),"")</f>
        <v/>
      </c>
      <c r="P454" s="53" t="str">
        <f>IF(ISNUMBER('Форма 1'!$AI454),ROUND('Форма 1'!$I454*VLOOKUP('Форма 1'!$G454,'Предельники 2022'!$B$4:$X$28,'Форма 1'!$AI$7,0),2),"")</f>
        <v/>
      </c>
      <c r="Q454" s="53" t="str">
        <f>IF(ISNUMBER('Форма 1'!$AJ454),ROUND('Форма 1'!$I454*VLOOKUP('Форма 1'!$G454,'Предельники 2022'!$B$4:$X$28,'Форма 1'!$AJ$7,0),2),"")</f>
        <v/>
      </c>
      <c r="R454" s="53" t="str">
        <f>IF(ISNUMBER('Форма 1'!AK454),ROUND('Форма 1'!$I454*VLOOKUP('Форма 1'!$G454,'Предельники 2022'!$B$4:$X$28,'Форма 1'!AK$7),2),"")</f>
        <v/>
      </c>
      <c r="S454" s="55" t="str">
        <f>IF(SUM(T454:W454)=0,"",SUM(T454:W454))</f>
        <v/>
      </c>
      <c r="T454" s="55" t="str">
        <f>IF(ISNUMBER('Форма 1'!AL454),INDEX('Предельники 2022'!$C$4:$X$28,MATCH('Форма 1'!$H454,'Предельники 2022'!$B$4:$B$28,0),MATCH(T$5,'Предельники 2022'!$C$3:$X$3,0)),"")</f>
        <v/>
      </c>
      <c r="U454" s="55" t="str">
        <f>IF(ISNUMBER('Форма 1'!AM454),INDEX('Предельники 2022'!$C$4:$X$28,MATCH('Форма 1'!$H454,'Предельники 2022'!$B$4:$B$28,0),MATCH(U$5,'Предельники 2022'!$C$3:$X$3,0)),"")</f>
        <v/>
      </c>
      <c r="V454" s="55" t="str">
        <f>IF(ISNUMBER('Форма 1'!AN454),INDEX('Предельники 2022'!$C$4:$X$28,MATCH('Форма 1'!$H454,'Предельники 2022'!$B$4:$B$28,0),MATCH(V$5,'Предельники 2022'!$C$3:$X$3,0)),"")</f>
        <v/>
      </c>
      <c r="W454" s="55" t="str">
        <f>IF(ISNUMBER('Форма 1'!AO454),INDEX('Предельники 2022'!$C$4:$X$28,MATCH('Форма 1'!$H454,'Предельники 2022'!$B$4:$B$28,0),MATCH(W$5,'Предельники 2022'!$C$3:$X$3,0)),"")</f>
        <v/>
      </c>
      <c r="X454" s="53" t="str">
        <f>IF(ISNUMBER('Форма 1'!AP454),ROUND('Форма 1'!$I454*VLOOKUP('Форма 1'!$G454,'Предельники 2022'!$B$4:$X$28,'Форма 1'!AP$7),2),"")</f>
        <v/>
      </c>
      <c r="Y454" s="53" t="str">
        <f>IF(ISNUMBER('Форма 1'!AQ454),ROUND('Форма 1'!$I454*VLOOKUP('Форма 1'!$G454,'Предельники 2022'!$B$4:$X$28,'Форма 1'!AQ$7),2),"")</f>
        <v/>
      </c>
      <c r="Z454" s="53" t="str">
        <f>IF(ISNUMBER('Форма 1'!AR454),ROUND('Форма 1'!$I454*VLOOKUP('Форма 1'!$G454,'Предельники 2022'!$B$4:$X$28,'Форма 1'!AR$7),2),"")</f>
        <v/>
      </c>
      <c r="AA454" s="55"/>
    </row>
    <row r="455" spans="1:28" x14ac:dyDescent="0.25">
      <c r="A455" s="180">
        <f t="shared" si="50"/>
        <v>3</v>
      </c>
      <c r="B455" s="94" t="str">
        <f>IF(ISBLANK('Форма 1'!B455),"",'Форма 1'!B455)</f>
        <v>Кунгурский муниципальный округ Пермского края</v>
      </c>
      <c r="C455" s="161" t="str">
        <f>IF(ISBLANK('Форма 1'!C455),"",'Форма 1'!C455)</f>
        <v>г. Кунгур, ул. Красногвардейцев, д. 81</v>
      </c>
      <c r="D455" s="51">
        <f>IF(ISBLANK(C455),"Введите адрес",IF(C455='Форма 1'!C455,SUM(E455:K455,M455:S455,X455:AA455),"Ошибка в адресе!"))</f>
        <v>1348330.74</v>
      </c>
      <c r="E455" s="53" t="str">
        <f>IF(ISNUMBER('Форма 1'!X455),ROUND('Форма 1'!$I455*VLOOKUP('Форма 1'!$G455,'Предельники 2022'!$B$4:$X$28,'Форма 1'!X$7),2),"")</f>
        <v/>
      </c>
      <c r="F455" s="53" t="str">
        <f>IF(ISNUMBER('Форма 1'!Y455),ROUND('Форма 1'!$I455*VLOOKUP('Форма 1'!$G455,'Предельники 2022'!$B$4:$X$28,'Форма 1'!Y$7),2),"")</f>
        <v/>
      </c>
      <c r="G455" s="53">
        <f>IF(ISNUMBER('Форма 1'!Z455),ROUND('Форма 1'!$I455*VLOOKUP('Форма 1'!$G455,'Предельники 2022'!$B$4:$X$28,'Форма 1'!Z$7),2),"")</f>
        <v>1348330.74</v>
      </c>
      <c r="H455" s="53" t="str">
        <f>IF(ISNUMBER('Форма 1'!AA455),ROUND('Форма 1'!$I455*VLOOKUP('Форма 1'!$G455,'Предельники 2022'!$B$4:$X$28,'Форма 1'!AA$7),2),"")</f>
        <v/>
      </c>
      <c r="I455" s="53" t="str">
        <f>IF(ISNUMBER('Форма 1'!AB455),ROUND('Форма 1'!$I455*VLOOKUP('Форма 1'!$G455,'Предельники 2022'!$B$4:$X$28,'Форма 1'!AB$7),2),"")</f>
        <v/>
      </c>
      <c r="J455" s="53" t="str">
        <f>IF(ISNUMBER('Форма 1'!AC455),ROUND('Форма 1'!$I455*VLOOKUP('Форма 1'!$G455,'Предельники 2022'!$B$4:$X$28,'Форма 1'!AC$7),2),"")</f>
        <v/>
      </c>
      <c r="K455" s="53" t="str">
        <f>IF(ISNUMBER('Форма 1'!AD455),ROUND('Форма 1'!$I455*VLOOKUP('Форма 1'!$G455,'Предельники 2022'!$B$4:$X$28,'Форма 1'!AD$7),2),"")</f>
        <v/>
      </c>
      <c r="L455" s="54" t="str">
        <f>IF(ISBLANK('Форма 1'!AE455),"",'Форма 1'!AE455)</f>
        <v/>
      </c>
      <c r="M455" s="55" t="str">
        <f>IF(ISBLANK('Форма 1'!AF455),"",'Форма 1'!AF455)</f>
        <v/>
      </c>
      <c r="N455" s="53" t="str">
        <f>IF(ISNUMBER('Форма 1'!AG455),ROUND('Форма 1'!$I455*VLOOKUP('Форма 1'!$G455,'Предельники 2022'!$B$4:$X$28,'Форма 1'!AG$7),2),"")</f>
        <v/>
      </c>
      <c r="O455" s="53" t="str">
        <f>IF(ISNUMBER('Форма 1'!$AH455),ROUND('Форма 1'!$I455*VLOOKUP('Форма 1'!$G455,'Предельники 2022'!$B$4:$X$28,'Форма 1'!$AH$7,0),2),"")</f>
        <v/>
      </c>
      <c r="P455" s="53" t="str">
        <f>IF(ISNUMBER('Форма 1'!$AI455),ROUND('Форма 1'!$I455*VLOOKUP('Форма 1'!$G455,'Предельники 2022'!$B$4:$X$28,'Форма 1'!$AI$7,0),2),"")</f>
        <v/>
      </c>
      <c r="Q455" s="53" t="str">
        <f>IF(ISNUMBER('Форма 1'!$AJ455),ROUND('Форма 1'!$I455*VLOOKUP('Форма 1'!$G455,'Предельники 2022'!$B$4:$X$28,'Форма 1'!$AJ$7,0),2),"")</f>
        <v/>
      </c>
      <c r="R455" s="53" t="str">
        <f>IF(ISNUMBER('Форма 1'!AK455),ROUND('Форма 1'!$I455*VLOOKUP('Форма 1'!$G455,'Предельники 2022'!$B$4:$X$28,'Форма 1'!AK$7),2),"")</f>
        <v/>
      </c>
      <c r="S455" s="55" t="str">
        <f>IF(SUM(T455:W455)=0,"",SUM(T455:W455))</f>
        <v/>
      </c>
      <c r="T455" s="55" t="str">
        <f>IF(ISNUMBER('Форма 1'!AL455),INDEX('Предельники 2022'!$C$4:$X$28,MATCH('Форма 1'!$H455,'Предельники 2022'!$B$4:$B$28,0),MATCH(T$5,'Предельники 2022'!$C$3:$X$3,0)),"")</f>
        <v/>
      </c>
      <c r="U455" s="55" t="str">
        <f>IF(ISNUMBER('Форма 1'!AM455),INDEX('Предельники 2022'!$C$4:$X$28,MATCH('Форма 1'!$H455,'Предельники 2022'!$B$4:$B$28,0),MATCH(U$5,'Предельники 2022'!$C$3:$X$3,0)),"")</f>
        <v/>
      </c>
      <c r="V455" s="55" t="str">
        <f>IF(ISNUMBER('Форма 1'!AN455),INDEX('Предельники 2022'!$C$4:$X$28,MATCH('Форма 1'!$H455,'Предельники 2022'!$B$4:$B$28,0),MATCH(V$5,'Предельники 2022'!$C$3:$X$3,0)),"")</f>
        <v/>
      </c>
      <c r="W455" s="55" t="str">
        <f>IF(ISNUMBER('Форма 1'!AO455),INDEX('Предельники 2022'!$C$4:$X$28,MATCH('Форма 1'!$H455,'Предельники 2022'!$B$4:$B$28,0),MATCH(W$5,'Предельники 2022'!$C$3:$X$3,0)),"")</f>
        <v/>
      </c>
      <c r="X455" s="53" t="str">
        <f>IF(ISNUMBER('Форма 1'!AP455),ROUND('Форма 1'!$I455*VLOOKUP('Форма 1'!$G455,'Предельники 2022'!$B$4:$X$28,'Форма 1'!AP$7),2),"")</f>
        <v/>
      </c>
      <c r="Y455" s="53" t="str">
        <f>IF(ISNUMBER('Форма 1'!AQ455),ROUND('Форма 1'!$I455*VLOOKUP('Форма 1'!$G455,'Предельники 2022'!$B$4:$X$28,'Форма 1'!AQ$7),2),"")</f>
        <v/>
      </c>
      <c r="Z455" s="53" t="str">
        <f>IF(ISNUMBER('Форма 1'!AR455),ROUND('Форма 1'!$I455*VLOOKUP('Форма 1'!$G455,'Предельники 2022'!$B$4:$X$28,'Форма 1'!AR$7),2),"")</f>
        <v/>
      </c>
      <c r="AA455" s="55"/>
    </row>
    <row r="456" spans="1:28" x14ac:dyDescent="0.25">
      <c r="A456" s="52">
        <f t="shared" si="50"/>
        <v>4</v>
      </c>
      <c r="B456" s="94" t="str">
        <f>IF(ISBLANK('Форма 1'!B456),"",'Форма 1'!B456)</f>
        <v>Кунгурский муниципальный округ Пермского края</v>
      </c>
      <c r="C456" s="161" t="str">
        <f>IF(ISBLANK('Форма 1'!C456),"",'Форма 1'!C456)</f>
        <v>г. Кунгур, ул. Мамонтова, д. 14</v>
      </c>
      <c r="D456" s="51">
        <f>IF(ISBLANK(C456),"Введите адрес",IF(C456='Форма 1'!C456,SUM(E456:K456,M456:S456,X456:AA456),"Ошибка в адресе!"))</f>
        <v>11511554.1</v>
      </c>
      <c r="E456" s="53" t="str">
        <f>IF(ISNUMBER('Форма 1'!X456),ROUND('Форма 1'!$I456*VLOOKUP('Форма 1'!$G456,'Предельники 2022'!$B$4:$X$28,'Форма 1'!X$7),2),"")</f>
        <v/>
      </c>
      <c r="F456" s="53">
        <f>IF(ISNUMBER('Форма 1'!Y456),ROUND('Форма 1'!$I456*VLOOKUP('Форма 1'!$G456,'Предельники 2022'!$B$4:$X$28,'Форма 1'!Y$7),2),"")</f>
        <v>11511554.1</v>
      </c>
      <c r="G456" s="53" t="str">
        <f>IF(ISNUMBER('Форма 1'!Z456),ROUND('Форма 1'!$I456*VLOOKUP('Форма 1'!$G456,'Предельники 2022'!$B$4:$X$28,'Форма 1'!Z$7),2),"")</f>
        <v/>
      </c>
      <c r="H456" s="53" t="str">
        <f>IF(ISNUMBER('Форма 1'!AA456),ROUND('Форма 1'!$I456*VLOOKUP('Форма 1'!$G456,'Предельники 2022'!$B$4:$X$28,'Форма 1'!AA$7),2),"")</f>
        <v/>
      </c>
      <c r="I456" s="53" t="str">
        <f>IF(ISNUMBER('Форма 1'!AB456),ROUND('Форма 1'!$I456*VLOOKUP('Форма 1'!$G456,'Предельники 2022'!$B$4:$X$28,'Форма 1'!AB$7),2),"")</f>
        <v/>
      </c>
      <c r="J456" s="53" t="str">
        <f>IF(ISNUMBER('Форма 1'!AC456),ROUND('Форма 1'!$I456*VLOOKUP('Форма 1'!$G456,'Предельники 2022'!$B$4:$X$28,'Форма 1'!AC$7),2),"")</f>
        <v/>
      </c>
      <c r="K456" s="53" t="str">
        <f>IF(ISNUMBER('Форма 1'!AD456),ROUND('Форма 1'!$I456*VLOOKUP('Форма 1'!$G456,'Предельники 2022'!$B$4:$X$28,'Форма 1'!AD$7),2),"")</f>
        <v/>
      </c>
      <c r="L456" s="54" t="str">
        <f>IF(ISBLANK('Форма 1'!AE456),"",'Форма 1'!AE456)</f>
        <v/>
      </c>
      <c r="M456" s="55" t="str">
        <f>IF(ISBLANK('Форма 1'!AF456),"",'Форма 1'!AF456)</f>
        <v/>
      </c>
      <c r="N456" s="53" t="str">
        <f>IF(ISNUMBER('Форма 1'!AG456),ROUND('Форма 1'!$I456*VLOOKUP('Форма 1'!$G456,'Предельники 2022'!$B$4:$X$28,'Форма 1'!AG$7),2),"")</f>
        <v/>
      </c>
      <c r="O456" s="53" t="str">
        <f>IF(ISNUMBER('Форма 1'!$AH456),ROUND('Форма 1'!$I456*VLOOKUP('Форма 1'!$G456,'Предельники 2022'!$B$4:$X$28,'Форма 1'!$AH$7,0),2),"")</f>
        <v/>
      </c>
      <c r="P456" s="53" t="str">
        <f>IF(ISNUMBER('Форма 1'!$AI456),ROUND('Форма 1'!$I456*VLOOKUP('Форма 1'!$G456,'Предельники 2022'!$B$4:$X$28,'Форма 1'!$AI$7,0),2),"")</f>
        <v/>
      </c>
      <c r="Q456" s="53" t="str">
        <f>IF(ISNUMBER('Форма 1'!$AJ456),ROUND('Форма 1'!$I456*VLOOKUP('Форма 1'!$G456,'Предельники 2022'!$B$4:$X$28,'Форма 1'!$AJ$7,0),2),"")</f>
        <v/>
      </c>
      <c r="R456" s="53" t="str">
        <f>IF(ISNUMBER('Форма 1'!AK456),ROUND('Форма 1'!$I456*VLOOKUP('Форма 1'!$G456,'Предельники 2022'!$B$4:$X$28,'Форма 1'!AK$7),2),"")</f>
        <v/>
      </c>
      <c r="S456" s="55" t="str">
        <f t="shared" si="51"/>
        <v/>
      </c>
      <c r="T456" s="55" t="str">
        <f>IF(ISNUMBER('Форма 1'!AL456),INDEX('Предельники 2022'!$C$4:$X$28,MATCH('Форма 1'!$H456,'Предельники 2022'!$B$4:$B$28,0),MATCH(T$5,'Предельники 2022'!$C$3:$X$3,0)),"")</f>
        <v/>
      </c>
      <c r="U456" s="55" t="str">
        <f>IF(ISNUMBER('Форма 1'!AM456),INDEX('Предельники 2022'!$C$4:$X$28,MATCH('Форма 1'!$H456,'Предельники 2022'!$B$4:$B$28,0),MATCH(U$5,'Предельники 2022'!$C$3:$X$3,0)),"")</f>
        <v/>
      </c>
      <c r="V456" s="55" t="str">
        <f>IF(ISNUMBER('Форма 1'!AN456),INDEX('Предельники 2022'!$C$4:$X$28,MATCH('Форма 1'!$H456,'Предельники 2022'!$B$4:$B$28,0),MATCH(V$5,'Предельники 2022'!$C$3:$X$3,0)),"")</f>
        <v/>
      </c>
      <c r="W456" s="55" t="str">
        <f>IF(ISNUMBER('Форма 1'!AO456),INDEX('Предельники 2022'!$C$4:$X$28,MATCH('Форма 1'!$H456,'Предельники 2022'!$B$4:$B$28,0),MATCH(W$5,'Предельники 2022'!$C$3:$X$3,0)),"")</f>
        <v/>
      </c>
      <c r="X456" s="53" t="str">
        <f>IF(ISNUMBER('Форма 1'!AP456),ROUND('Форма 1'!$I456*VLOOKUP('Форма 1'!$G456,'Предельники 2022'!$B$4:$X$28,'Форма 1'!AP$7),2),"")</f>
        <v/>
      </c>
      <c r="Y456" s="53" t="str">
        <f>IF(ISNUMBER('Форма 1'!AQ456),ROUND('Форма 1'!$I456*VLOOKUP('Форма 1'!$G456,'Предельники 2022'!$B$4:$X$28,'Форма 1'!AQ$7),2),"")</f>
        <v/>
      </c>
      <c r="Z456" s="53" t="str">
        <f>IF(ISNUMBER('Форма 1'!AR456),ROUND('Форма 1'!$I456*VLOOKUP('Форма 1'!$G456,'Предельники 2022'!$B$4:$X$28,'Форма 1'!AR$7),2),"")</f>
        <v/>
      </c>
      <c r="AA456" s="55"/>
    </row>
    <row r="457" spans="1:28" x14ac:dyDescent="0.25">
      <c r="A457" s="52">
        <f t="shared" si="50"/>
        <v>5</v>
      </c>
      <c r="B457" s="94" t="str">
        <f>IF(ISBLANK('Форма 1'!B457),"",'Форма 1'!B457)</f>
        <v>Кунгурский муниципальный округ Пермского края</v>
      </c>
      <c r="C457" s="161" t="str">
        <f>IF(ISBLANK('Форма 1'!C457),"",'Форма 1'!C457)</f>
        <v>г. Кунгур, ул. Новые дома, д. 4</v>
      </c>
      <c r="D457" s="51">
        <f>IF(ISBLANK(C457),"Введите адрес",IF(C457='Форма 1'!C457,SUM(E457:K457,M457:S457,X457:AA457),"Ошибка в адресе!"))</f>
        <v>954106.05</v>
      </c>
      <c r="E457" s="53">
        <f>IF(ISNUMBER('Форма 1'!X457),ROUND('Форма 1'!$I457*VLOOKUP('Форма 1'!$G457,'Предельники 2022'!$B$4:$X$28,'Форма 1'!X$7),2),"")</f>
        <v>292312.88</v>
      </c>
      <c r="F457" s="53" t="str">
        <f>IF(ISNUMBER('Форма 1'!Y457),ROUND('Форма 1'!$I457*VLOOKUP('Форма 1'!$G457,'Предельники 2022'!$B$4:$X$28,'Форма 1'!Y$7),2),"")</f>
        <v/>
      </c>
      <c r="G457" s="53" t="str">
        <f>IF(ISNUMBER('Форма 1'!Z457),ROUND('Форма 1'!$I457*VLOOKUP('Форма 1'!$G457,'Предельники 2022'!$B$4:$X$28,'Форма 1'!Z$7),2),"")</f>
        <v/>
      </c>
      <c r="H457" s="53">
        <f>IF(ISNUMBER('Форма 1'!AA457),ROUND('Форма 1'!$I457*VLOOKUP('Форма 1'!$G457,'Предельники 2022'!$B$4:$X$28,'Форма 1'!AA$7),2),"")</f>
        <v>149197.17000000001</v>
      </c>
      <c r="I457" s="53" t="str">
        <f>IF(ISNUMBER('Форма 1'!AB457),ROUND('Форма 1'!$I457*VLOOKUP('Форма 1'!$G457,'Предельники 2022'!$B$4:$X$28,'Форма 1'!AB$7),2),"")</f>
        <v/>
      </c>
      <c r="J457" s="53" t="str">
        <f>IF(ISNUMBER('Форма 1'!AC457),ROUND('Форма 1'!$I457*VLOOKUP('Форма 1'!$G457,'Предельники 2022'!$B$4:$X$28,'Форма 1'!AC$7),2),"")</f>
        <v/>
      </c>
      <c r="K457" s="53" t="str">
        <f>IF(ISNUMBER('Форма 1'!AD457),ROUND('Форма 1'!$I457*VLOOKUP('Форма 1'!$G457,'Предельники 2022'!$B$4:$X$28,'Форма 1'!AD$7),2),"")</f>
        <v/>
      </c>
      <c r="L457" s="54" t="str">
        <f>IF(ISBLANK('Форма 1'!AE457),"",'Форма 1'!AE457)</f>
        <v/>
      </c>
      <c r="M457" s="55" t="str">
        <f>IF(ISBLANK('Форма 1'!AF457),"",'Форма 1'!AF457)</f>
        <v/>
      </c>
      <c r="N457" s="53" t="str">
        <f>IF(ISNUMBER('Форма 1'!AG457),ROUND('Форма 1'!$I457*VLOOKUP('Форма 1'!$G457,'Предельники 2022'!$B$4:$X$28,'Форма 1'!AG$7),2),"")</f>
        <v/>
      </c>
      <c r="O457" s="53" t="str">
        <f>IF(ISNUMBER('Форма 1'!$AH457),ROUND('Форма 1'!$I457*VLOOKUP('Форма 1'!$G457,'Предельники 2022'!$B$4:$X$28,'Форма 1'!$AH$7,0),2),"")</f>
        <v/>
      </c>
      <c r="P457" s="53" t="str">
        <f>IF(ISNUMBER('Форма 1'!$AI457),ROUND('Форма 1'!$I457*VLOOKUP('Форма 1'!$G457,'Предельники 2022'!$B$4:$X$28,'Форма 1'!$AI$7,0),2),"")</f>
        <v/>
      </c>
      <c r="Q457" s="53" t="str">
        <f>IF(ISNUMBER('Форма 1'!$AJ457),ROUND('Форма 1'!$I457*VLOOKUP('Форма 1'!$G457,'Предельники 2022'!$B$4:$X$28,'Форма 1'!$AJ$7,0),2),"")</f>
        <v/>
      </c>
      <c r="R457" s="53">
        <f>IF(ISNUMBER('Форма 1'!AK457),ROUND('Форма 1'!$I457*VLOOKUP('Форма 1'!$G457,'Предельники 2022'!$B$4:$X$28,'Форма 1'!AK$7),2),"")</f>
        <v>512596</v>
      </c>
      <c r="S457" s="55" t="str">
        <f t="shared" si="51"/>
        <v/>
      </c>
      <c r="T457" s="55" t="str">
        <f>IF(ISNUMBER('Форма 1'!AL457),INDEX('Предельники 2022'!$C$4:$X$28,MATCH('Форма 1'!$H457,'Предельники 2022'!$B$4:$B$28,0),MATCH(T$5,'Предельники 2022'!$C$3:$X$3,0)),"")</f>
        <v/>
      </c>
      <c r="U457" s="55" t="str">
        <f>IF(ISNUMBER('Форма 1'!AM457),INDEX('Предельники 2022'!$C$4:$X$28,MATCH('Форма 1'!$H457,'Предельники 2022'!$B$4:$B$28,0),MATCH(U$5,'Предельники 2022'!$C$3:$X$3,0)),"")</f>
        <v/>
      </c>
      <c r="V457" s="55" t="str">
        <f>IF(ISNUMBER('Форма 1'!AN457),INDEX('Предельники 2022'!$C$4:$X$28,MATCH('Форма 1'!$H457,'Предельники 2022'!$B$4:$B$28,0),MATCH(V$5,'Предельники 2022'!$C$3:$X$3,0)),"")</f>
        <v/>
      </c>
      <c r="W457" s="55" t="str">
        <f>IF(ISNUMBER('Форма 1'!AO457),INDEX('Предельники 2022'!$C$4:$X$28,MATCH('Форма 1'!$H457,'Предельники 2022'!$B$4:$B$28,0),MATCH(W$5,'Предельники 2022'!$C$3:$X$3,0)),"")</f>
        <v/>
      </c>
      <c r="X457" s="53" t="str">
        <f>IF(ISNUMBER('Форма 1'!AP457),ROUND('Форма 1'!$I457*VLOOKUP('Форма 1'!$G457,'Предельники 2022'!$B$4:$X$28,'Форма 1'!AP$7),2),"")</f>
        <v/>
      </c>
      <c r="Y457" s="53" t="str">
        <f>IF(ISNUMBER('Форма 1'!AQ457),ROUND('Форма 1'!$I457*VLOOKUP('Форма 1'!$G457,'Предельники 2022'!$B$4:$X$28,'Форма 1'!AQ$7),2),"")</f>
        <v/>
      </c>
      <c r="Z457" s="53" t="str">
        <f>IF(ISNUMBER('Форма 1'!AR457),ROUND('Форма 1'!$I457*VLOOKUP('Форма 1'!$G457,'Предельники 2022'!$B$4:$X$28,'Форма 1'!AR$7),2),"")</f>
        <v/>
      </c>
      <c r="AA457" s="55"/>
    </row>
    <row r="458" spans="1:28" x14ac:dyDescent="0.25">
      <c r="A458" s="52">
        <f t="shared" si="50"/>
        <v>6</v>
      </c>
      <c r="B458" s="94" t="str">
        <f>IF(ISBLANK('Форма 1'!B458),"",'Форма 1'!B458)</f>
        <v>Кунгурский муниципальный округ Пермского края</v>
      </c>
      <c r="C458" s="161" t="str">
        <f>IF(ISBLANK('Форма 1'!C458),"",'Форма 1'!C458)</f>
        <v>г. Кунгур, ул. Полетаевская, д. 14А</v>
      </c>
      <c r="D458" s="51">
        <f>IF(ISBLANK(C458),"Введите адрес",IF(C458='Форма 1'!C458,SUM(E458:K458,M458:S458,X458:AA458),"Ошибка в адресе!"))</f>
        <v>8727612.5199999996</v>
      </c>
      <c r="E458" s="53" t="str">
        <f>IF(ISNUMBER('Форма 1'!X458),ROUND('Форма 1'!$I458*VLOOKUP('Форма 1'!$G458,'Предельники 2022'!$B$4:$X$28,'Форма 1'!X$7),2),"")</f>
        <v/>
      </c>
      <c r="F458" s="53">
        <f>IF(ISNUMBER('Форма 1'!Y458),ROUND('Форма 1'!$I458*VLOOKUP('Форма 1'!$G458,'Предельники 2022'!$B$4:$X$28,'Форма 1'!Y$7),2),"")</f>
        <v>7377345.1799999997</v>
      </c>
      <c r="G458" s="53" t="str">
        <f>IF(ISNUMBER('Форма 1'!Z458),ROUND('Форма 1'!$I458*VLOOKUP('Форма 1'!$G458,'Предельники 2022'!$B$4:$X$28,'Форма 1'!Z$7),2),"")</f>
        <v/>
      </c>
      <c r="H458" s="53" t="str">
        <f>IF(ISNUMBER('Форма 1'!AA458),ROUND('Форма 1'!$I458*VLOOKUP('Форма 1'!$G458,'Предельники 2022'!$B$4:$X$28,'Форма 1'!AA$7),2),"")</f>
        <v/>
      </c>
      <c r="I458" s="53" t="str">
        <f>IF(ISNUMBER('Форма 1'!AB458),ROUND('Форма 1'!$I458*VLOOKUP('Форма 1'!$G458,'Предельники 2022'!$B$4:$X$28,'Форма 1'!AB$7),2),"")</f>
        <v/>
      </c>
      <c r="J458" s="53">
        <f>IF(ISNUMBER('Форма 1'!AC458),ROUND('Форма 1'!$I458*VLOOKUP('Форма 1'!$G458,'Предельники 2022'!$B$4:$X$28,'Форма 1'!AC$7),2),"")</f>
        <v>1350267.34</v>
      </c>
      <c r="K458" s="53" t="str">
        <f>IF(ISNUMBER('Форма 1'!AD458),ROUND('Форма 1'!$I458*VLOOKUP('Форма 1'!$G458,'Предельники 2022'!$B$4:$X$28,'Форма 1'!AD$7),2),"")</f>
        <v/>
      </c>
      <c r="L458" s="54" t="str">
        <f>IF(ISBLANK('Форма 1'!AE458),"",'Форма 1'!AE458)</f>
        <v/>
      </c>
      <c r="M458" s="55" t="str">
        <f>IF(ISBLANK('Форма 1'!AF458),"",'Форма 1'!AF458)</f>
        <v/>
      </c>
      <c r="N458" s="53" t="str">
        <f>IF(ISNUMBER('Форма 1'!AG458),ROUND('Форма 1'!$I458*VLOOKUP('Форма 1'!$G458,'Предельники 2022'!$B$4:$X$28,'Форма 1'!AG$7),2),"")</f>
        <v/>
      </c>
      <c r="O458" s="53" t="str">
        <f>IF(ISNUMBER('Форма 1'!$AH458),ROUND('Форма 1'!$I458*VLOOKUP('Форма 1'!$G458,'Предельники 2022'!$B$4:$X$28,'Форма 1'!$AH$7,0),2),"")</f>
        <v/>
      </c>
      <c r="P458" s="53" t="str">
        <f>IF(ISNUMBER('Форма 1'!$AI458),ROUND('Форма 1'!$I458*VLOOKUP('Форма 1'!$G458,'Предельники 2022'!$B$4:$X$28,'Форма 1'!$AI$7,0),2),"")</f>
        <v/>
      </c>
      <c r="Q458" s="53" t="str">
        <f>IF(ISNUMBER('Форма 1'!$AJ458),ROUND('Форма 1'!$I458*VLOOKUP('Форма 1'!$G458,'Предельники 2022'!$B$4:$X$28,'Форма 1'!$AJ$7,0),2),"")</f>
        <v/>
      </c>
      <c r="R458" s="53" t="str">
        <f>IF(ISNUMBER('Форма 1'!AK458),ROUND('Форма 1'!$I458*VLOOKUP('Форма 1'!$G458,'Предельники 2022'!$B$4:$X$28,'Форма 1'!AK$7),2),"")</f>
        <v/>
      </c>
      <c r="S458" s="55" t="str">
        <f t="shared" si="51"/>
        <v/>
      </c>
      <c r="T458" s="55" t="str">
        <f>IF(ISNUMBER('Форма 1'!AL458),INDEX('Предельники 2022'!$C$4:$X$28,MATCH('Форма 1'!$H458,'Предельники 2022'!$B$4:$B$28,0),MATCH(T$5,'Предельники 2022'!$C$3:$X$3,0)),"")</f>
        <v/>
      </c>
      <c r="U458" s="55" t="str">
        <f>IF(ISNUMBER('Форма 1'!AM458),INDEX('Предельники 2022'!$C$4:$X$28,MATCH('Форма 1'!$H458,'Предельники 2022'!$B$4:$B$28,0),MATCH(U$5,'Предельники 2022'!$C$3:$X$3,0)),"")</f>
        <v/>
      </c>
      <c r="V458" s="55" t="str">
        <f>IF(ISNUMBER('Форма 1'!AN458),INDEX('Предельники 2022'!$C$4:$X$28,MATCH('Форма 1'!$H458,'Предельники 2022'!$B$4:$B$28,0),MATCH(V$5,'Предельники 2022'!$C$3:$X$3,0)),"")</f>
        <v/>
      </c>
      <c r="W458" s="55" t="str">
        <f>IF(ISNUMBER('Форма 1'!AO458),INDEX('Предельники 2022'!$C$4:$X$28,MATCH('Форма 1'!$H458,'Предельники 2022'!$B$4:$B$28,0),MATCH(W$5,'Предельники 2022'!$C$3:$X$3,0)),"")</f>
        <v/>
      </c>
      <c r="X458" s="53" t="str">
        <f>IF(ISNUMBER('Форма 1'!AP458),ROUND('Форма 1'!$I458*VLOOKUP('Форма 1'!$G458,'Предельники 2022'!$B$4:$X$28,'Форма 1'!AP$7),2),"")</f>
        <v/>
      </c>
      <c r="Y458" s="53" t="str">
        <f>IF(ISNUMBER('Форма 1'!AQ458),ROUND('Форма 1'!$I458*VLOOKUP('Форма 1'!$G458,'Предельники 2022'!$B$4:$X$28,'Форма 1'!AQ$7),2),"")</f>
        <v/>
      </c>
      <c r="Z458" s="53" t="str">
        <f>IF(ISNUMBER('Форма 1'!AR458),ROUND('Форма 1'!$I458*VLOOKUP('Форма 1'!$G458,'Предельники 2022'!$B$4:$X$28,'Форма 1'!AR$7),2),"")</f>
        <v/>
      </c>
      <c r="AA458" s="55"/>
    </row>
    <row r="459" spans="1:28" x14ac:dyDescent="0.25">
      <c r="A459" s="52">
        <f t="shared" si="50"/>
        <v>7</v>
      </c>
      <c r="B459" s="94" t="str">
        <f>IF(ISBLANK('Форма 1'!B459),"",'Форма 1'!B459)</f>
        <v>Кунгурский муниципальный округ Пермского края</v>
      </c>
      <c r="C459" s="161" t="str">
        <f>IF(ISBLANK('Форма 1'!C459),"",'Форма 1'!C459)</f>
        <v>г. Кунгур, ул. Полетаевская, д. 2В</v>
      </c>
      <c r="D459" s="51">
        <f>IF(ISBLANK(C459),"Введите адрес",IF(C459='Форма 1'!C459,SUM(E459:K459,M459:S459,X459:AA459),"Ошибка в адресе!"))</f>
        <v>22066142.629999999</v>
      </c>
      <c r="E459" s="53" t="str">
        <f>IF(ISNUMBER('Форма 1'!X459),ROUND('Форма 1'!$I459*VLOOKUP('Форма 1'!$G459,'Предельники 2022'!$B$4:$X$28,'Форма 1'!X$7),2),"")</f>
        <v/>
      </c>
      <c r="F459" s="53">
        <f>IF(ISNUMBER('Форма 1'!Y459),ROUND('Форма 1'!$I459*VLOOKUP('Форма 1'!$G459,'Предельники 2022'!$B$4:$X$28,'Форма 1'!Y$7),2),"")</f>
        <v>11810070.9</v>
      </c>
      <c r="G459" s="53">
        <f>IF(ISNUMBER('Форма 1'!Z459),ROUND('Форма 1'!$I459*VLOOKUP('Форма 1'!$G459,'Предельники 2022'!$B$4:$X$28,'Форма 1'!Z$7),2),"")</f>
        <v>2484841.5</v>
      </c>
      <c r="H459" s="53">
        <f>IF(ISNUMBER('Форма 1'!AA459),ROUND('Форма 1'!$I459*VLOOKUP('Форма 1'!$G459,'Предельники 2022'!$B$4:$X$28,'Форма 1'!AA$7),2),"")</f>
        <v>1543412.25</v>
      </c>
      <c r="I459" s="53">
        <f>IF(ISNUMBER('Форма 1'!AB459),ROUND('Форма 1'!$I459*VLOOKUP('Форма 1'!$G459,'Предельники 2022'!$B$4:$X$28,'Форма 1'!AB$7),2),"")</f>
        <v>4066233.75</v>
      </c>
      <c r="J459" s="53">
        <f>IF(ISNUMBER('Форма 1'!AC459),ROUND('Форма 1'!$I459*VLOOKUP('Форма 1'!$G459,'Предельники 2022'!$B$4:$X$28,'Форма 1'!AC$7),2),"")</f>
        <v>2161584.23</v>
      </c>
      <c r="K459" s="53" t="str">
        <f>IF(ISNUMBER('Форма 1'!AD459),ROUND('Форма 1'!$I459*VLOOKUP('Форма 1'!$G459,'Предельники 2022'!$B$4:$X$28,'Форма 1'!AD$7),2),"")</f>
        <v/>
      </c>
      <c r="L459" s="54" t="str">
        <f>IF(ISBLANK('Форма 1'!AE459),"",'Форма 1'!AE459)</f>
        <v/>
      </c>
      <c r="M459" s="55" t="str">
        <f>IF(ISBLANK('Форма 1'!AF459),"",'Форма 1'!AF459)</f>
        <v/>
      </c>
      <c r="N459" s="53" t="str">
        <f>IF(ISNUMBER('Форма 1'!AG459),ROUND('Форма 1'!$I459*VLOOKUP('Форма 1'!$G459,'Предельники 2022'!$B$4:$X$28,'Форма 1'!AG$7),2),"")</f>
        <v/>
      </c>
      <c r="O459" s="53" t="str">
        <f>IF(ISNUMBER('Форма 1'!$AH459),ROUND('Форма 1'!$I459*VLOOKUP('Форма 1'!$G459,'Предельники 2022'!$B$4:$X$28,'Форма 1'!$AH$7,0),2),"")</f>
        <v/>
      </c>
      <c r="P459" s="53" t="str">
        <f>IF(ISNUMBER('Форма 1'!$AI459),ROUND('Форма 1'!$I459*VLOOKUP('Форма 1'!$G459,'Предельники 2022'!$B$4:$X$28,'Форма 1'!$AI$7,0),2),"")</f>
        <v/>
      </c>
      <c r="Q459" s="53" t="str">
        <f>IF(ISNUMBER('Форма 1'!$AJ459),ROUND('Форма 1'!$I459*VLOOKUP('Форма 1'!$G459,'Предельники 2022'!$B$4:$X$28,'Форма 1'!$AJ$7,0),2),"")</f>
        <v/>
      </c>
      <c r="R459" s="53" t="str">
        <f>IF(ISNUMBER('Форма 1'!AK459),ROUND('Форма 1'!$I459*VLOOKUP('Форма 1'!$G459,'Предельники 2022'!$B$4:$X$28,'Форма 1'!AK$7),2),"")</f>
        <v/>
      </c>
      <c r="S459" s="55" t="str">
        <f t="shared" si="51"/>
        <v/>
      </c>
      <c r="T459" s="55" t="str">
        <f>IF(ISNUMBER('Форма 1'!AL459),INDEX('Предельники 2022'!$C$4:$X$28,MATCH('Форма 1'!$H459,'Предельники 2022'!$B$4:$B$28,0),MATCH(T$5,'Предельники 2022'!$C$3:$X$3,0)),"")</f>
        <v/>
      </c>
      <c r="U459" s="55" t="str">
        <f>IF(ISNUMBER('Форма 1'!AM459),INDEX('Предельники 2022'!$C$4:$X$28,MATCH('Форма 1'!$H459,'Предельники 2022'!$B$4:$B$28,0),MATCH(U$5,'Предельники 2022'!$C$3:$X$3,0)),"")</f>
        <v/>
      </c>
      <c r="V459" s="55" t="str">
        <f>IF(ISNUMBER('Форма 1'!AN459),INDEX('Предельники 2022'!$C$4:$X$28,MATCH('Форма 1'!$H459,'Предельники 2022'!$B$4:$B$28,0),MATCH(V$5,'Предельники 2022'!$C$3:$X$3,0)),"")</f>
        <v/>
      </c>
      <c r="W459" s="55" t="str">
        <f>IF(ISNUMBER('Форма 1'!AO459),INDEX('Предельники 2022'!$C$4:$X$28,MATCH('Форма 1'!$H459,'Предельники 2022'!$B$4:$B$28,0),MATCH(W$5,'Предельники 2022'!$C$3:$X$3,0)),"")</f>
        <v/>
      </c>
      <c r="X459" s="53" t="str">
        <f>IF(ISNUMBER('Форма 1'!AP459),ROUND('Форма 1'!$I459*VLOOKUP('Форма 1'!$G459,'Предельники 2022'!$B$4:$X$28,'Форма 1'!AP$7),2),"")</f>
        <v/>
      </c>
      <c r="Y459" s="53" t="str">
        <f>IF(ISNUMBER('Форма 1'!AQ459),ROUND('Форма 1'!$I459*VLOOKUP('Форма 1'!$G459,'Предельники 2022'!$B$4:$X$28,'Форма 1'!AQ$7),2),"")</f>
        <v/>
      </c>
      <c r="Z459" s="53" t="str">
        <f>IF(ISNUMBER('Форма 1'!AR459),ROUND('Форма 1'!$I459*VLOOKUP('Форма 1'!$G459,'Предельники 2022'!$B$4:$X$28,'Форма 1'!AR$7),2),"")</f>
        <v/>
      </c>
      <c r="AA459" s="55"/>
    </row>
    <row r="460" spans="1:28" x14ac:dyDescent="0.25">
      <c r="A460" s="52">
        <f t="shared" si="50"/>
        <v>8</v>
      </c>
      <c r="B460" s="94" t="str">
        <f>IF(ISBLANK('Форма 1'!B460),"",'Форма 1'!B460)</f>
        <v>Кунгурский муниципальный округ Пермского края</v>
      </c>
      <c r="C460" s="161" t="str">
        <f>IF(ISBLANK('Форма 1'!C460),"",'Форма 1'!C460)</f>
        <v>г. Кунгур, ул. Свободы, д. 36</v>
      </c>
      <c r="D460" s="51">
        <f>IF(ISBLANK(C460),"Введите адрес",IF(C460='Форма 1'!C460,SUM(E460:K460,M460:S460,X460:AA460),"Ошибка в адресе!"))</f>
        <v>2195663</v>
      </c>
      <c r="E460" s="53" t="str">
        <f>IF(ISNUMBER('Форма 1'!X460),ROUND('Форма 1'!$I460*VLOOKUP('Форма 1'!$G460,'Предельники 2022'!$B$4:$X$28,'Форма 1'!X$7),2),"")</f>
        <v/>
      </c>
      <c r="F460" s="53" t="str">
        <f>IF(ISNUMBER('Форма 1'!Y460),ROUND('Форма 1'!$I460*VLOOKUP('Форма 1'!$G460,'Предельники 2022'!$B$4:$X$28,'Форма 1'!Y$7),2),"")</f>
        <v/>
      </c>
      <c r="G460" s="53">
        <f>IF(ISNUMBER('Форма 1'!Z460),ROUND('Форма 1'!$I460*VLOOKUP('Форма 1'!$G460,'Предельники 2022'!$B$4:$X$28,'Форма 1'!Z$7),2),"")</f>
        <v>2195663</v>
      </c>
      <c r="H460" s="53" t="str">
        <f>IF(ISNUMBER('Форма 1'!AA460),ROUND('Форма 1'!$I460*VLOOKUP('Форма 1'!$G460,'Предельники 2022'!$B$4:$X$28,'Форма 1'!AA$7),2),"")</f>
        <v/>
      </c>
      <c r="I460" s="53" t="str">
        <f>IF(ISNUMBER('Форма 1'!AB460),ROUND('Форма 1'!$I460*VLOOKUP('Форма 1'!$G460,'Предельники 2022'!$B$4:$X$28,'Форма 1'!AB$7),2),"")</f>
        <v/>
      </c>
      <c r="J460" s="53" t="str">
        <f>IF(ISNUMBER('Форма 1'!AC460),ROUND('Форма 1'!$I460*VLOOKUP('Форма 1'!$G460,'Предельники 2022'!$B$4:$X$28,'Форма 1'!AC$7),2),"")</f>
        <v/>
      </c>
      <c r="K460" s="53" t="str">
        <f>IF(ISNUMBER('Форма 1'!AD460),ROUND('Форма 1'!$I460*VLOOKUP('Форма 1'!$G460,'Предельники 2022'!$B$4:$X$28,'Форма 1'!AD$7),2),"")</f>
        <v/>
      </c>
      <c r="L460" s="54" t="str">
        <f>IF(ISBLANK('Форма 1'!AE460),"",'Форма 1'!AE460)</f>
        <v/>
      </c>
      <c r="M460" s="55" t="str">
        <f>IF(ISBLANK('Форма 1'!AF460),"",'Форма 1'!AF460)</f>
        <v/>
      </c>
      <c r="N460" s="53" t="str">
        <f>IF(ISNUMBER('Форма 1'!AG460),ROUND('Форма 1'!$I460*VLOOKUP('Форма 1'!$G460,'Предельники 2022'!$B$4:$X$28,'Форма 1'!AG$7),2),"")</f>
        <v/>
      </c>
      <c r="O460" s="53" t="str">
        <f>IF(ISNUMBER('Форма 1'!$AH460),ROUND('Форма 1'!$I460*VLOOKUP('Форма 1'!$G460,'Предельники 2022'!$B$4:$X$28,'Форма 1'!$AH$7,0),2),"")</f>
        <v/>
      </c>
      <c r="P460" s="53" t="str">
        <f>IF(ISNUMBER('Форма 1'!$AI460),ROUND('Форма 1'!$I460*VLOOKUP('Форма 1'!$G460,'Предельники 2022'!$B$4:$X$28,'Форма 1'!$AI$7,0),2),"")</f>
        <v/>
      </c>
      <c r="Q460" s="53" t="str">
        <f>IF(ISNUMBER('Форма 1'!$AJ460),ROUND('Форма 1'!$I460*VLOOKUP('Форма 1'!$G460,'Предельники 2022'!$B$4:$X$28,'Форма 1'!$AJ$7,0),2),"")</f>
        <v/>
      </c>
      <c r="R460" s="53" t="str">
        <f>IF(ISNUMBER('Форма 1'!AK460),ROUND('Форма 1'!$I460*VLOOKUP('Форма 1'!$G460,'Предельники 2022'!$B$4:$X$28,'Форма 1'!AK$7),2),"")</f>
        <v/>
      </c>
      <c r="S460" s="55" t="str">
        <f t="shared" si="51"/>
        <v/>
      </c>
      <c r="T460" s="55" t="str">
        <f>IF(ISNUMBER('Форма 1'!AL460),INDEX('Предельники 2022'!$C$4:$X$28,MATCH('Форма 1'!$H460,'Предельники 2022'!$B$4:$B$28,0),MATCH(T$5,'Предельники 2022'!$C$3:$X$3,0)),"")</f>
        <v/>
      </c>
      <c r="U460" s="55" t="str">
        <f>IF(ISNUMBER('Форма 1'!AM460),INDEX('Предельники 2022'!$C$4:$X$28,MATCH('Форма 1'!$H460,'Предельники 2022'!$B$4:$B$28,0),MATCH(U$5,'Предельники 2022'!$C$3:$X$3,0)),"")</f>
        <v/>
      </c>
      <c r="V460" s="55" t="str">
        <f>IF(ISNUMBER('Форма 1'!AN460),INDEX('Предельники 2022'!$C$4:$X$28,MATCH('Форма 1'!$H460,'Предельники 2022'!$B$4:$B$28,0),MATCH(V$5,'Предельники 2022'!$C$3:$X$3,0)),"")</f>
        <v/>
      </c>
      <c r="W460" s="55" t="str">
        <f>IF(ISNUMBER('Форма 1'!AO460),INDEX('Предельники 2022'!$C$4:$X$28,MATCH('Форма 1'!$H460,'Предельники 2022'!$B$4:$B$28,0),MATCH(W$5,'Предельники 2022'!$C$3:$X$3,0)),"")</f>
        <v/>
      </c>
      <c r="X460" s="53" t="str">
        <f>IF(ISNUMBER('Форма 1'!AP460),ROUND('Форма 1'!$I460*VLOOKUP('Форма 1'!$G460,'Предельники 2022'!$B$4:$X$28,'Форма 1'!AP$7),2),"")</f>
        <v/>
      </c>
      <c r="Y460" s="53" t="str">
        <f>IF(ISNUMBER('Форма 1'!AQ460),ROUND('Форма 1'!$I460*VLOOKUP('Форма 1'!$G460,'Предельники 2022'!$B$4:$X$28,'Форма 1'!AQ$7),2),"")</f>
        <v/>
      </c>
      <c r="Z460" s="53" t="str">
        <f>IF(ISNUMBER('Форма 1'!AR460),ROUND('Форма 1'!$I460*VLOOKUP('Форма 1'!$G460,'Предельники 2022'!$B$4:$X$28,'Форма 1'!AR$7),2),"")</f>
        <v/>
      </c>
      <c r="AA460" s="55"/>
    </row>
    <row r="461" spans="1:28" x14ac:dyDescent="0.25">
      <c r="A461" s="52">
        <f t="shared" si="50"/>
        <v>9</v>
      </c>
      <c r="B461" s="94" t="str">
        <f>IF(ISBLANK('Форма 1'!B461),"",'Форма 1'!B461)</f>
        <v>Кунгурский муниципальный округ Пермского края</v>
      </c>
      <c r="C461" s="161" t="str">
        <f>IF(ISBLANK('Форма 1'!C461),"",'Форма 1'!C461)</f>
        <v>г. Кунгур, ул. Свободы, д. 46</v>
      </c>
      <c r="D461" s="51">
        <f>IF(ISBLANK(C461),"Введите адрес",IF(C461='Форма 1'!C461,SUM(E461:K461,M461:S461,X461:AA461),"Ошибка в адресе!"))</f>
        <v>1807404.88</v>
      </c>
      <c r="E461" s="53" t="str">
        <f>IF(ISNUMBER('Форма 1'!X461),ROUND('Форма 1'!$I461*VLOOKUP('Форма 1'!$G461,'Предельники 2022'!$B$4:$X$28,'Форма 1'!X$7),2),"")</f>
        <v/>
      </c>
      <c r="F461" s="53" t="str">
        <f>IF(ISNUMBER('Форма 1'!Y461),ROUND('Форма 1'!$I461*VLOOKUP('Форма 1'!$G461,'Предельники 2022'!$B$4:$X$28,'Форма 1'!Y$7),2),"")</f>
        <v/>
      </c>
      <c r="G461" s="53">
        <f>IF(ISNUMBER('Форма 1'!Z461),ROUND('Форма 1'!$I461*VLOOKUP('Форма 1'!$G461,'Предельники 2022'!$B$4:$X$28,'Форма 1'!Z$7),2),"")</f>
        <v>1807404.88</v>
      </c>
      <c r="H461" s="53" t="str">
        <f>IF(ISNUMBER('Форма 1'!AA461),ROUND('Форма 1'!$I461*VLOOKUP('Форма 1'!$G461,'Предельники 2022'!$B$4:$X$28,'Форма 1'!AA$7),2),"")</f>
        <v/>
      </c>
      <c r="I461" s="53" t="str">
        <f>IF(ISNUMBER('Форма 1'!AB461),ROUND('Форма 1'!$I461*VLOOKUP('Форма 1'!$G461,'Предельники 2022'!$B$4:$X$28,'Форма 1'!AB$7),2),"")</f>
        <v/>
      </c>
      <c r="J461" s="53" t="str">
        <f>IF(ISNUMBER('Форма 1'!AC461),ROUND('Форма 1'!$I461*VLOOKUP('Форма 1'!$G461,'Предельники 2022'!$B$4:$X$28,'Форма 1'!AC$7),2),"")</f>
        <v/>
      </c>
      <c r="K461" s="53" t="str">
        <f>IF(ISNUMBER('Форма 1'!AD461),ROUND('Форма 1'!$I461*VLOOKUP('Форма 1'!$G461,'Предельники 2022'!$B$4:$X$28,'Форма 1'!AD$7),2),"")</f>
        <v/>
      </c>
      <c r="L461" s="54" t="str">
        <f>IF(ISBLANK('Форма 1'!AE461),"",'Форма 1'!AE461)</f>
        <v/>
      </c>
      <c r="M461" s="55" t="str">
        <f>IF(ISBLANK('Форма 1'!AF461),"",'Форма 1'!AF461)</f>
        <v/>
      </c>
      <c r="N461" s="53" t="str">
        <f>IF(ISNUMBER('Форма 1'!AG461),ROUND('Форма 1'!$I461*VLOOKUP('Форма 1'!$G461,'Предельники 2022'!$B$4:$X$28,'Форма 1'!AG$7),2),"")</f>
        <v/>
      </c>
      <c r="O461" s="53" t="str">
        <f>IF(ISNUMBER('Форма 1'!$AH461),ROUND('Форма 1'!$I461*VLOOKUP('Форма 1'!$G461,'Предельники 2022'!$B$4:$X$28,'Форма 1'!$AH$7,0),2),"")</f>
        <v/>
      </c>
      <c r="P461" s="53" t="str">
        <f>IF(ISNUMBER('Форма 1'!$AI461),ROUND('Форма 1'!$I461*VLOOKUP('Форма 1'!$G461,'Предельники 2022'!$B$4:$X$28,'Форма 1'!$AI$7,0),2),"")</f>
        <v/>
      </c>
      <c r="Q461" s="53" t="str">
        <f>IF(ISNUMBER('Форма 1'!$AJ461),ROUND('Форма 1'!$I461*VLOOKUP('Форма 1'!$G461,'Предельники 2022'!$B$4:$X$28,'Форма 1'!$AJ$7,0),2),"")</f>
        <v/>
      </c>
      <c r="R461" s="53" t="str">
        <f>IF(ISNUMBER('Форма 1'!AK461),ROUND('Форма 1'!$I461*VLOOKUP('Форма 1'!$G461,'Предельники 2022'!$B$4:$X$28,'Форма 1'!AK$7),2),"")</f>
        <v/>
      </c>
      <c r="S461" s="55" t="str">
        <f t="shared" si="51"/>
        <v/>
      </c>
      <c r="T461" s="55" t="str">
        <f>IF(ISNUMBER('Форма 1'!AL461),INDEX('Предельники 2022'!$C$4:$X$28,MATCH('Форма 1'!$H461,'Предельники 2022'!$B$4:$B$28,0),MATCH(T$5,'Предельники 2022'!$C$3:$X$3,0)),"")</f>
        <v/>
      </c>
      <c r="U461" s="55" t="str">
        <f>IF(ISNUMBER('Форма 1'!AM461),INDEX('Предельники 2022'!$C$4:$X$28,MATCH('Форма 1'!$H461,'Предельники 2022'!$B$4:$B$28,0),MATCH(U$5,'Предельники 2022'!$C$3:$X$3,0)),"")</f>
        <v/>
      </c>
      <c r="V461" s="55" t="str">
        <f>IF(ISNUMBER('Форма 1'!AN461),INDEX('Предельники 2022'!$C$4:$X$28,MATCH('Форма 1'!$H461,'Предельники 2022'!$B$4:$B$28,0),MATCH(V$5,'Предельники 2022'!$C$3:$X$3,0)),"")</f>
        <v/>
      </c>
      <c r="W461" s="55" t="str">
        <f>IF(ISNUMBER('Форма 1'!AO461),INDEX('Предельники 2022'!$C$4:$X$28,MATCH('Форма 1'!$H461,'Предельники 2022'!$B$4:$B$28,0),MATCH(W$5,'Предельники 2022'!$C$3:$X$3,0)),"")</f>
        <v/>
      </c>
      <c r="X461" s="53" t="str">
        <f>IF(ISNUMBER('Форма 1'!AP461),ROUND('Форма 1'!$I461*VLOOKUP('Форма 1'!$G461,'Предельники 2022'!$B$4:$X$28,'Форма 1'!AP$7),2),"")</f>
        <v/>
      </c>
      <c r="Y461" s="53" t="str">
        <f>IF(ISNUMBER('Форма 1'!AQ461),ROUND('Форма 1'!$I461*VLOOKUP('Форма 1'!$G461,'Предельники 2022'!$B$4:$X$28,'Форма 1'!AQ$7),2),"")</f>
        <v/>
      </c>
      <c r="Z461" s="53" t="str">
        <f>IF(ISNUMBER('Форма 1'!AR461),ROUND('Форма 1'!$I461*VLOOKUP('Форма 1'!$G461,'Предельники 2022'!$B$4:$X$28,'Форма 1'!AR$7),2),"")</f>
        <v/>
      </c>
      <c r="AA461" s="55"/>
    </row>
    <row r="462" spans="1:28" x14ac:dyDescent="0.25">
      <c r="A462" s="52">
        <f t="shared" si="50"/>
        <v>10</v>
      </c>
      <c r="B462" s="94" t="str">
        <f>IF(ISBLANK('Форма 1'!B462),"",'Форма 1'!B462)</f>
        <v>Кунгурский муниципальный округ Пермского края</v>
      </c>
      <c r="C462" s="161" t="str">
        <f>IF(ISBLANK('Форма 1'!C462),"",'Форма 1'!C462)</f>
        <v>г. Кунгур, ул. Степана Разина, д. 23</v>
      </c>
      <c r="D462" s="51">
        <f>IF(ISBLANK(C462),"Введите адрес",IF(C462='Форма 1'!C462,SUM(E462:K462,M462:S462,X462:AA462),"Ошибка в адресе!"))</f>
        <v>1433278.56</v>
      </c>
      <c r="E462" s="53" t="str">
        <f>IF(ISNUMBER('Форма 1'!X462),ROUND('Форма 1'!$I462*VLOOKUP('Форма 1'!$G462,'Предельники 2022'!$B$4:$X$28,'Форма 1'!X$7),2),"")</f>
        <v/>
      </c>
      <c r="F462" s="53" t="str">
        <f>IF(ISNUMBER('Форма 1'!Y462),ROUND('Форма 1'!$I462*VLOOKUP('Форма 1'!$G462,'Предельники 2022'!$B$4:$X$28,'Форма 1'!Y$7),2),"")</f>
        <v/>
      </c>
      <c r="G462" s="53">
        <f>IF(ISNUMBER('Форма 1'!Z462),ROUND('Форма 1'!$I462*VLOOKUP('Форма 1'!$G462,'Предельники 2022'!$B$4:$X$28,'Форма 1'!Z$7),2),"")</f>
        <v>1433278.56</v>
      </c>
      <c r="H462" s="53" t="str">
        <f>IF(ISNUMBER('Форма 1'!AA462),ROUND('Форма 1'!$I462*VLOOKUP('Форма 1'!$G462,'Предельники 2022'!$B$4:$X$28,'Форма 1'!AA$7),2),"")</f>
        <v/>
      </c>
      <c r="I462" s="53" t="str">
        <f>IF(ISNUMBER('Форма 1'!AB462),ROUND('Форма 1'!$I462*VLOOKUP('Форма 1'!$G462,'Предельники 2022'!$B$4:$X$28,'Форма 1'!AB$7),2),"")</f>
        <v/>
      </c>
      <c r="J462" s="53" t="str">
        <f>IF(ISNUMBER('Форма 1'!AC462),ROUND('Форма 1'!$I462*VLOOKUP('Форма 1'!$G462,'Предельники 2022'!$B$4:$X$28,'Форма 1'!AC$7),2),"")</f>
        <v/>
      </c>
      <c r="K462" s="53" t="str">
        <f>IF(ISNUMBER('Форма 1'!AD462),ROUND('Форма 1'!$I462*VLOOKUP('Форма 1'!$G462,'Предельники 2022'!$B$4:$X$28,'Форма 1'!AD$7),2),"")</f>
        <v/>
      </c>
      <c r="L462" s="54" t="str">
        <f>IF(ISBLANK('Форма 1'!AE462),"",'Форма 1'!AE462)</f>
        <v/>
      </c>
      <c r="M462" s="55" t="str">
        <f>IF(ISBLANK('Форма 1'!AF462),"",'Форма 1'!AF462)</f>
        <v/>
      </c>
      <c r="N462" s="53" t="str">
        <f>IF(ISNUMBER('Форма 1'!AG462),ROUND('Форма 1'!$I462*VLOOKUP('Форма 1'!$G462,'Предельники 2022'!$B$4:$X$28,'Форма 1'!AG$7),2),"")</f>
        <v/>
      </c>
      <c r="O462" s="53" t="str">
        <f>IF(ISNUMBER('Форма 1'!$AH462),ROUND('Форма 1'!$I462*VLOOKUP('Форма 1'!$G462,'Предельники 2022'!$B$4:$X$28,'Форма 1'!$AH$7,0),2),"")</f>
        <v/>
      </c>
      <c r="P462" s="53" t="str">
        <f>IF(ISNUMBER('Форма 1'!$AI462),ROUND('Форма 1'!$I462*VLOOKUP('Форма 1'!$G462,'Предельники 2022'!$B$4:$X$28,'Форма 1'!$AI$7,0),2),"")</f>
        <v/>
      </c>
      <c r="Q462" s="53" t="str">
        <f>IF(ISNUMBER('Форма 1'!$AJ462),ROUND('Форма 1'!$I462*VLOOKUP('Форма 1'!$G462,'Предельники 2022'!$B$4:$X$28,'Форма 1'!$AJ$7,0),2),"")</f>
        <v/>
      </c>
      <c r="R462" s="53" t="str">
        <f>IF(ISNUMBER('Форма 1'!AK462),ROUND('Форма 1'!$I462*VLOOKUP('Форма 1'!$G462,'Предельники 2022'!$B$4:$X$28,'Форма 1'!AK$7),2),"")</f>
        <v/>
      </c>
      <c r="S462" s="55" t="str">
        <f t="shared" si="51"/>
        <v/>
      </c>
      <c r="T462" s="55" t="str">
        <f>IF(ISNUMBER('Форма 1'!AL462),INDEX('Предельники 2022'!$C$4:$X$28,MATCH('Форма 1'!$H462,'Предельники 2022'!$B$4:$B$28,0),MATCH(T$5,'Предельники 2022'!$C$3:$X$3,0)),"")</f>
        <v/>
      </c>
      <c r="U462" s="55" t="str">
        <f>IF(ISNUMBER('Форма 1'!AM462),INDEX('Предельники 2022'!$C$4:$X$28,MATCH('Форма 1'!$H462,'Предельники 2022'!$B$4:$B$28,0),MATCH(U$5,'Предельники 2022'!$C$3:$X$3,0)),"")</f>
        <v/>
      </c>
      <c r="V462" s="55" t="str">
        <f>IF(ISNUMBER('Форма 1'!AN462),INDEX('Предельники 2022'!$C$4:$X$28,MATCH('Форма 1'!$H462,'Предельники 2022'!$B$4:$B$28,0),MATCH(V$5,'Предельники 2022'!$C$3:$X$3,0)),"")</f>
        <v/>
      </c>
      <c r="W462" s="55" t="str">
        <f>IF(ISNUMBER('Форма 1'!AO462),INDEX('Предельники 2022'!$C$4:$X$28,MATCH('Форма 1'!$H462,'Предельники 2022'!$B$4:$B$28,0),MATCH(W$5,'Предельники 2022'!$C$3:$X$3,0)),"")</f>
        <v/>
      </c>
      <c r="X462" s="53" t="str">
        <f>IF(ISNUMBER('Форма 1'!AP462),ROUND('Форма 1'!$I462*VLOOKUP('Форма 1'!$G462,'Предельники 2022'!$B$4:$X$28,'Форма 1'!AP$7),2),"")</f>
        <v/>
      </c>
      <c r="Y462" s="53" t="str">
        <f>IF(ISNUMBER('Форма 1'!AQ462),ROUND('Форма 1'!$I462*VLOOKUP('Форма 1'!$G462,'Предельники 2022'!$B$4:$X$28,'Форма 1'!AQ$7),2),"")</f>
        <v/>
      </c>
      <c r="Z462" s="53" t="str">
        <f>IF(ISNUMBER('Форма 1'!AR462),ROUND('Форма 1'!$I462*VLOOKUP('Форма 1'!$G462,'Предельники 2022'!$B$4:$X$28,'Форма 1'!AR$7),2),"")</f>
        <v/>
      </c>
      <c r="AA462" s="55"/>
    </row>
    <row r="463" spans="1:28" x14ac:dyDescent="0.25">
      <c r="A463" s="52">
        <f t="shared" si="50"/>
        <v>11</v>
      </c>
      <c r="B463" s="94" t="str">
        <f>IF(ISBLANK('Форма 1'!B463),"",'Форма 1'!B463)</f>
        <v>Кунгурский муниципальный округ Пермского края</v>
      </c>
      <c r="C463" s="161" t="str">
        <f>IF(ISBLANK('Форма 1'!C463),"",'Форма 1'!C463)</f>
        <v>г. Кунгур, ул. Труда, д. 70</v>
      </c>
      <c r="D463" s="51">
        <f>IF(ISBLANK(C463),"Введите адрес",IF(C463='Форма 1'!C463,SUM(E463:K463,M463:S463,X463:AA463),"Ошибка в адресе!"))</f>
        <v>21775065.800000001</v>
      </c>
      <c r="E463" s="53" t="str">
        <f>IF(ISNUMBER('Форма 1'!X463),ROUND('Форма 1'!$I463*VLOOKUP('Форма 1'!$G463,'Предельники 2022'!$B$4:$X$28,'Форма 1'!X$7),2),"")</f>
        <v/>
      </c>
      <c r="F463" s="53" t="str">
        <f>IF(ISNUMBER('Форма 1'!Y463),ROUND('Форма 1'!$I463*VLOOKUP('Форма 1'!$G463,'Предельники 2022'!$B$4:$X$28,'Форма 1'!Y$7),2),"")</f>
        <v/>
      </c>
      <c r="G463" s="53" t="str">
        <f>IF(ISNUMBER('Форма 1'!Z463),ROUND('Форма 1'!$I463*VLOOKUP('Форма 1'!$G463,'Предельники 2022'!$B$4:$X$28,'Форма 1'!Z$7),2),"")</f>
        <v/>
      </c>
      <c r="H463" s="53" t="str">
        <f>IF(ISNUMBER('Форма 1'!AA463),ROUND('Форма 1'!$I463*VLOOKUP('Форма 1'!$G463,'Предельники 2022'!$B$4:$X$28,'Форма 1'!AA$7),2),"")</f>
        <v/>
      </c>
      <c r="I463" s="53" t="str">
        <f>IF(ISNUMBER('Форма 1'!AB463),ROUND('Форма 1'!$I463*VLOOKUP('Форма 1'!$G463,'Предельники 2022'!$B$4:$X$28,'Форма 1'!AB$7),2),"")</f>
        <v/>
      </c>
      <c r="J463" s="53" t="str">
        <f>IF(ISNUMBER('Форма 1'!AC463),ROUND('Форма 1'!$I463*VLOOKUP('Форма 1'!$G463,'Предельники 2022'!$B$4:$X$28,'Форма 1'!AC$7),2),"")</f>
        <v/>
      </c>
      <c r="K463" s="53" t="str">
        <f>IF(ISNUMBER('Форма 1'!AD463),ROUND('Форма 1'!$I463*VLOOKUP('Форма 1'!$G463,'Предельники 2022'!$B$4:$X$28,'Форма 1'!AD$7),2),"")</f>
        <v/>
      </c>
      <c r="L463" s="54" t="str">
        <f>IF(ISBLANK('Форма 1'!AE463),"",'Форма 1'!AE463)</f>
        <v/>
      </c>
      <c r="M463" s="55" t="str">
        <f>IF(ISBLANK('Форма 1'!AF463),"",'Форма 1'!AF463)</f>
        <v/>
      </c>
      <c r="N463" s="53" t="str">
        <f>IF(ISNUMBER('Форма 1'!AG463),ROUND('Форма 1'!$I463*VLOOKUP('Форма 1'!$G463,'Предельники 2022'!$B$4:$X$28,'Форма 1'!AG$7),2),"")</f>
        <v/>
      </c>
      <c r="O463" s="53">
        <f>IF(ISNUMBER('Форма 1'!$AH463),ROUND('Форма 1'!$I463*VLOOKUP('Форма 1'!$G463,'Предельники 2022'!$B$4:$X$28,'Форма 1'!$AH$7,0),2),"")</f>
        <v>21775065.800000001</v>
      </c>
      <c r="P463" s="53" t="str">
        <f>IF(ISNUMBER('Форма 1'!$AI463),ROUND('Форма 1'!$I463*VLOOKUP('Форма 1'!$G463,'Предельники 2022'!$B$4:$X$28,'Форма 1'!$AI$7,0),2),"")</f>
        <v/>
      </c>
      <c r="Q463" s="53" t="str">
        <f>IF(ISNUMBER('Форма 1'!$AJ463),ROUND('Форма 1'!$I463*VLOOKUP('Форма 1'!$G463,'Предельники 2022'!$B$4:$X$28,'Форма 1'!$AJ$7,0),2),"")</f>
        <v/>
      </c>
      <c r="R463" s="53" t="str">
        <f>IF(ISNUMBER('Форма 1'!AK463),ROUND('Форма 1'!$I463*VLOOKUP('Форма 1'!$G463,'Предельники 2022'!$B$4:$X$28,'Форма 1'!AK$7),2),"")</f>
        <v/>
      </c>
      <c r="S463" s="55" t="str">
        <f t="shared" si="51"/>
        <v/>
      </c>
      <c r="T463" s="55" t="str">
        <f>IF(ISNUMBER('Форма 1'!AL463),INDEX('Предельники 2022'!$C$4:$X$28,MATCH('Форма 1'!$H463,'Предельники 2022'!$B$4:$B$28,0),MATCH(T$5,'Предельники 2022'!$C$3:$X$3,0)),"")</f>
        <v/>
      </c>
      <c r="U463" s="55" t="str">
        <f>IF(ISNUMBER('Форма 1'!AM463),INDEX('Предельники 2022'!$C$4:$X$28,MATCH('Форма 1'!$H463,'Предельники 2022'!$B$4:$B$28,0),MATCH(U$5,'Предельники 2022'!$C$3:$X$3,0)),"")</f>
        <v/>
      </c>
      <c r="V463" s="55" t="str">
        <f>IF(ISNUMBER('Форма 1'!AN463),INDEX('Предельники 2022'!$C$4:$X$28,MATCH('Форма 1'!$H463,'Предельники 2022'!$B$4:$B$28,0),MATCH(V$5,'Предельники 2022'!$C$3:$X$3,0)),"")</f>
        <v/>
      </c>
      <c r="W463" s="55" t="str">
        <f>IF(ISNUMBER('Форма 1'!AO463),INDEX('Предельники 2022'!$C$4:$X$28,MATCH('Форма 1'!$H463,'Предельники 2022'!$B$4:$B$28,0),MATCH(W$5,'Предельники 2022'!$C$3:$X$3,0)),"")</f>
        <v/>
      </c>
      <c r="X463" s="53" t="str">
        <f>IF(ISNUMBER('Форма 1'!AP463),ROUND('Форма 1'!$I463*VLOOKUP('Форма 1'!$G463,'Предельники 2022'!$B$4:$X$28,'Форма 1'!AP$7),2),"")</f>
        <v/>
      </c>
      <c r="Y463" s="53" t="str">
        <f>IF(ISNUMBER('Форма 1'!AQ463),ROUND('Форма 1'!$I463*VLOOKUP('Форма 1'!$G463,'Предельники 2022'!$B$4:$X$28,'Форма 1'!AQ$7),2),"")</f>
        <v/>
      </c>
      <c r="Z463" s="53" t="str">
        <f>IF(ISNUMBER('Форма 1'!AR463),ROUND('Форма 1'!$I463*VLOOKUP('Форма 1'!$G463,'Предельники 2022'!$B$4:$X$28,'Форма 1'!AR$7),2),"")</f>
        <v/>
      </c>
      <c r="AA463" s="55"/>
    </row>
    <row r="464" spans="1:28" ht="15.75" x14ac:dyDescent="0.25">
      <c r="A464" s="178">
        <f t="shared" si="50"/>
        <v>0</v>
      </c>
      <c r="B464" s="179" t="str">
        <f>IF(ISBLANK('Форма 1'!B464),"",'Форма 1'!B464)</f>
        <v/>
      </c>
      <c r="C464" s="38" t="str">
        <f>IF(ISBLANK('Форма 1'!C464),"",'Форма 1'!C464)</f>
        <v>Лысьвенский городской округ Пермского края</v>
      </c>
      <c r="D464" s="39">
        <f>IF(ISBLANK(C464),"Введите адрес",IF(C464='Форма 1'!C464,SUM(E464:K464,M464:S464,X464:AA464),"Ошибка в адресе!"))</f>
        <v>210807304.51999998</v>
      </c>
      <c r="E464" s="39">
        <f>SUM(E465:E477)</f>
        <v>11246336.91</v>
      </c>
      <c r="F464" s="39">
        <f t="shared" ref="F464:Z464" si="52">SUM(F465:F477)</f>
        <v>60253463.399999991</v>
      </c>
      <c r="G464" s="39">
        <f t="shared" si="52"/>
        <v>1776593.91</v>
      </c>
      <c r="H464" s="39">
        <f t="shared" si="52"/>
        <v>2476824.6</v>
      </c>
      <c r="I464" s="39">
        <f t="shared" si="52"/>
        <v>7241675.8300000001</v>
      </c>
      <c r="J464" s="39">
        <f t="shared" si="52"/>
        <v>2599540.37</v>
      </c>
      <c r="K464" s="39">
        <f t="shared" si="52"/>
        <v>0</v>
      </c>
      <c r="L464" s="145">
        <f t="shared" si="52"/>
        <v>2</v>
      </c>
      <c r="M464" s="39">
        <f t="shared" si="52"/>
        <v>5557017.8399999999</v>
      </c>
      <c r="N464" s="39">
        <f t="shared" si="52"/>
        <v>92081596.25</v>
      </c>
      <c r="O464" s="39">
        <f t="shared" si="52"/>
        <v>21622222.789999999</v>
      </c>
      <c r="P464" s="39">
        <f t="shared" si="52"/>
        <v>0</v>
      </c>
      <c r="Q464" s="39">
        <f t="shared" si="52"/>
        <v>0</v>
      </c>
      <c r="R464" s="39">
        <f t="shared" si="52"/>
        <v>5952032.6199999992</v>
      </c>
      <c r="S464" s="39">
        <f t="shared" si="52"/>
        <v>0</v>
      </c>
      <c r="T464" s="39">
        <f t="shared" si="52"/>
        <v>0</v>
      </c>
      <c r="U464" s="39">
        <f t="shared" si="52"/>
        <v>0</v>
      </c>
      <c r="V464" s="39">
        <f t="shared" si="52"/>
        <v>0</v>
      </c>
      <c r="W464" s="39">
        <f t="shared" si="52"/>
        <v>0</v>
      </c>
      <c r="X464" s="39">
        <f t="shared" si="52"/>
        <v>0</v>
      </c>
      <c r="Y464" s="39">
        <f t="shared" si="52"/>
        <v>0</v>
      </c>
      <c r="Z464" s="39">
        <f t="shared" si="52"/>
        <v>0</v>
      </c>
      <c r="AA464" s="39"/>
    </row>
    <row r="465" spans="1:27" x14ac:dyDescent="0.25">
      <c r="A465" s="52">
        <f t="shared" si="50"/>
        <v>1</v>
      </c>
      <c r="B465" s="94" t="str">
        <f>IF(ISBLANK('Форма 1'!B465),"",'Форма 1'!B465)</f>
        <v>Лысьвенский городской округ Пермского края</v>
      </c>
      <c r="C465" s="161" t="str">
        <f>IF(ISBLANK('Форма 1'!C465),"",'Форма 1'!C465)</f>
        <v>г. Лысьва, ул. Гайдара, д. 28</v>
      </c>
      <c r="D465" s="51">
        <f>IF(ISBLANK(C465),"Введите адрес",IF(C465='Форма 1'!C465,SUM(E465:K465,M465:S465,X465:AA465),"Ошибка в адресе!"))</f>
        <v>3134831.7</v>
      </c>
      <c r="E465" s="53">
        <f>IF(ISNUMBER('Форма 1'!X465),ROUND('Форма 1'!$I465*VLOOKUP('Форма 1'!$G465,'Предельники 2022'!$B$4:$X$28,'Форма 1'!X$7),2),"")</f>
        <v>3134831.7</v>
      </c>
      <c r="F465" s="53" t="str">
        <f>IF(ISNUMBER('Форма 1'!Y465),ROUND('Форма 1'!$I465*VLOOKUP('Форма 1'!$G465,'Предельники 2022'!$B$4:$X$28,'Форма 1'!Y$7),2),"")</f>
        <v/>
      </c>
      <c r="G465" s="53" t="str">
        <f>IF(ISNUMBER('Форма 1'!Z465),ROUND('Форма 1'!$I465*VLOOKUP('Форма 1'!$G465,'Предельники 2022'!$B$4:$X$28,'Форма 1'!Z$7),2),"")</f>
        <v/>
      </c>
      <c r="H465" s="53" t="str">
        <f>IF(ISNUMBER('Форма 1'!AA465),ROUND('Форма 1'!$I465*VLOOKUP('Форма 1'!$G465,'Предельники 2022'!$B$4:$X$28,'Форма 1'!AA$7),2),"")</f>
        <v/>
      </c>
      <c r="I465" s="53" t="str">
        <f>IF(ISNUMBER('Форма 1'!AB465),ROUND('Форма 1'!$I465*VLOOKUP('Форма 1'!$G465,'Предельники 2022'!$B$4:$X$28,'Форма 1'!AB$7),2),"")</f>
        <v/>
      </c>
      <c r="J465" s="53" t="str">
        <f>IF(ISNUMBER('Форма 1'!AC465),ROUND('Форма 1'!$I465*VLOOKUP('Форма 1'!$G465,'Предельники 2022'!$B$4:$X$28,'Форма 1'!AC$7),2),"")</f>
        <v/>
      </c>
      <c r="K465" s="53" t="str">
        <f>IF(ISNUMBER('Форма 1'!AD465),ROUND('Форма 1'!$I465*VLOOKUP('Форма 1'!$G465,'Предельники 2022'!$B$4:$X$28,'Форма 1'!AD$7),2),"")</f>
        <v/>
      </c>
      <c r="L465" s="54" t="str">
        <f>IF(ISBLANK('Форма 1'!AE465),"",'Форма 1'!AE465)</f>
        <v/>
      </c>
      <c r="M465" s="55" t="str">
        <f>IF(ISBLANK('Форма 1'!AF465),"",'Форма 1'!AF465)</f>
        <v/>
      </c>
      <c r="N465" s="53" t="str">
        <f>IF(ISNUMBER('Форма 1'!AG465),ROUND('Форма 1'!$I465*VLOOKUP('Форма 1'!$G465,'Предельники 2022'!$B$4:$X$28,'Форма 1'!AG$7),2),"")</f>
        <v/>
      </c>
      <c r="O465" s="53" t="str">
        <f>IF(ISNUMBER('Форма 1'!$AH465),ROUND('Форма 1'!$I465*VLOOKUP('Форма 1'!$G465,'Предельники 2022'!$B$4:$X$28,'Форма 1'!$AH$7,0),2),"")</f>
        <v/>
      </c>
      <c r="P465" s="53" t="str">
        <f>IF(ISNUMBER('Форма 1'!$AI465),ROUND('Форма 1'!$I465*VLOOKUP('Форма 1'!$G465,'Предельники 2022'!$B$4:$X$28,'Форма 1'!$AI$7,0),2),"")</f>
        <v/>
      </c>
      <c r="Q465" s="53" t="str">
        <f>IF(ISNUMBER('Форма 1'!$AJ465),ROUND('Форма 1'!$I465*VLOOKUP('Форма 1'!$G465,'Предельники 2022'!$B$4:$X$28,'Форма 1'!$AJ$7,0),2),"")</f>
        <v/>
      </c>
      <c r="R465" s="53" t="str">
        <f>IF(ISNUMBER('Форма 1'!AK465),ROUND('Форма 1'!$I465*VLOOKUP('Форма 1'!$G465,'Предельники 2022'!$B$4:$X$28,'Форма 1'!AK$7),2),"")</f>
        <v/>
      </c>
      <c r="S465" s="55" t="str">
        <f t="shared" si="51"/>
        <v/>
      </c>
      <c r="T465" s="55" t="str">
        <f>IF(ISNUMBER('Форма 1'!AL465),INDEX('Предельники 2022'!$C$4:$X$28,MATCH('Форма 1'!$H465,'Предельники 2022'!$B$4:$B$28,0),MATCH(T$5,'Предельники 2022'!$C$3:$X$3,0)),"")</f>
        <v/>
      </c>
      <c r="U465" s="55" t="str">
        <f>IF(ISNUMBER('Форма 1'!AM465),INDEX('Предельники 2022'!$C$4:$X$28,MATCH('Форма 1'!$H465,'Предельники 2022'!$B$4:$B$28,0),MATCH(U$5,'Предельники 2022'!$C$3:$X$3,0)),"")</f>
        <v/>
      </c>
      <c r="V465" s="55" t="str">
        <f>IF(ISNUMBER('Форма 1'!AN465),INDEX('Предельники 2022'!$C$4:$X$28,MATCH('Форма 1'!$H465,'Предельники 2022'!$B$4:$B$28,0),MATCH(V$5,'Предельники 2022'!$C$3:$X$3,0)),"")</f>
        <v/>
      </c>
      <c r="W465" s="55" t="str">
        <f>IF(ISNUMBER('Форма 1'!AO465),INDEX('Предельники 2022'!$C$4:$X$28,MATCH('Форма 1'!$H465,'Предельники 2022'!$B$4:$B$28,0),MATCH(W$5,'Предельники 2022'!$C$3:$X$3,0)),"")</f>
        <v/>
      </c>
      <c r="X465" s="53" t="str">
        <f>IF(ISNUMBER('Форма 1'!AP465),ROUND('Форма 1'!$I465*VLOOKUP('Форма 1'!$G465,'Предельники 2022'!$B$4:$X$28,'Форма 1'!AP$7),2),"")</f>
        <v/>
      </c>
      <c r="Y465" s="53" t="str">
        <f>IF(ISNUMBER('Форма 1'!AQ465),ROUND('Форма 1'!$I465*VLOOKUP('Форма 1'!$G465,'Предельники 2022'!$B$4:$X$28,'Форма 1'!AQ$7),2),"")</f>
        <v/>
      </c>
      <c r="Z465" s="53" t="str">
        <f>IF(ISNUMBER('Форма 1'!AR465),ROUND('Форма 1'!$I465*VLOOKUP('Форма 1'!$G465,'Предельники 2022'!$B$4:$X$28,'Форма 1'!AR$7),2),"")</f>
        <v/>
      </c>
      <c r="AA465" s="55"/>
    </row>
    <row r="466" spans="1:27" x14ac:dyDescent="0.25">
      <c r="A466" s="52">
        <f t="shared" si="50"/>
        <v>2</v>
      </c>
      <c r="B466" s="94" t="str">
        <f>IF(ISBLANK('Форма 1'!B466),"",'Форма 1'!B466)</f>
        <v>Лысьвенский городской округ Пермского края</v>
      </c>
      <c r="C466" s="161" t="str">
        <f>IF(ISBLANK('Форма 1'!C466),"",'Форма 1'!C466)</f>
        <v>г. Лысьва, ул. Кирова, д. 45</v>
      </c>
      <c r="D466" s="51">
        <f>IF(ISBLANK(C466),"Введите адрес",IF(C466='Форма 1'!C466,SUM(E466:K466,M466:S466,X466:AA466),"Ошибка в адресе!"))</f>
        <v>24931495.110000003</v>
      </c>
      <c r="E466" s="53">
        <f>IF(ISNUMBER('Форма 1'!X466),ROUND('Форма 1'!$I466*VLOOKUP('Форма 1'!$G466,'Предельники 2022'!$B$4:$X$28,'Форма 1'!X$7),2),"")</f>
        <v>983752.38</v>
      </c>
      <c r="F466" s="53" t="str">
        <f>IF(ISNUMBER('Форма 1'!Y466),ROUND('Форма 1'!$I466*VLOOKUP('Форма 1'!$G466,'Предельники 2022'!$B$4:$X$28,'Форма 1'!Y$7),2),"")</f>
        <v/>
      </c>
      <c r="G466" s="53">
        <f>IF(ISNUMBER('Форма 1'!Z466),ROUND('Форма 1'!$I466*VLOOKUP('Форма 1'!$G466,'Предельники 2022'!$B$4:$X$28,'Форма 1'!Z$7),2),"")</f>
        <v>1776593.91</v>
      </c>
      <c r="H466" s="53" t="str">
        <f>IF(ISNUMBER('Форма 1'!AA466),ROUND('Форма 1'!$I466*VLOOKUP('Форма 1'!$G466,'Предельники 2022'!$B$4:$X$28,'Форма 1'!AA$7),2),"")</f>
        <v/>
      </c>
      <c r="I466" s="53" t="str">
        <f>IF(ISNUMBER('Форма 1'!AB466),ROUND('Форма 1'!$I466*VLOOKUP('Форма 1'!$G466,'Предельники 2022'!$B$4:$X$28,'Форма 1'!AB$7),2),"")</f>
        <v/>
      </c>
      <c r="J466" s="53" t="str">
        <f>IF(ISNUMBER('Форма 1'!AC466),ROUND('Форма 1'!$I466*VLOOKUP('Форма 1'!$G466,'Предельники 2022'!$B$4:$X$28,'Форма 1'!AC$7),2),"")</f>
        <v/>
      </c>
      <c r="K466" s="53" t="str">
        <f>IF(ISNUMBER('Форма 1'!AD466),ROUND('Форма 1'!$I466*VLOOKUP('Форма 1'!$G466,'Предельники 2022'!$B$4:$X$28,'Форма 1'!AD$7),2),"")</f>
        <v/>
      </c>
      <c r="L466" s="54" t="str">
        <f>IF(ISBLANK('Форма 1'!AE466),"",'Форма 1'!AE466)</f>
        <v/>
      </c>
      <c r="M466" s="55" t="str">
        <f>IF(ISBLANK('Форма 1'!AF466),"",'Форма 1'!AF466)</f>
        <v/>
      </c>
      <c r="N466" s="53">
        <f>IF(ISNUMBER('Форма 1'!AG466),ROUND('Форма 1'!$I466*VLOOKUP('Форма 1'!$G466,'Предельники 2022'!$B$4:$X$28,'Форма 1'!AG$7),2),"")</f>
        <v>12701771.310000001</v>
      </c>
      <c r="O466" s="53">
        <f>IF(ISNUMBER('Форма 1'!$AH466),ROUND('Форма 1'!$I466*VLOOKUP('Форма 1'!$G466,'Предельники 2022'!$B$4:$X$28,'Форма 1'!$AH$7,0),2),"")</f>
        <v>7744282.3499999996</v>
      </c>
      <c r="P466" s="53" t="str">
        <f>IF(ISNUMBER('Форма 1'!$AI466),ROUND('Форма 1'!$I466*VLOOKUP('Форма 1'!$G466,'Предельники 2022'!$B$4:$X$28,'Форма 1'!$AI$7,0),2),"")</f>
        <v/>
      </c>
      <c r="Q466" s="53" t="str">
        <f>IF(ISNUMBER('Форма 1'!$AJ466),ROUND('Форма 1'!$I466*VLOOKUP('Форма 1'!$G466,'Предельники 2022'!$B$4:$X$28,'Форма 1'!$AJ$7,0),2),"")</f>
        <v/>
      </c>
      <c r="R466" s="53">
        <f>IF(ISNUMBER('Форма 1'!AK466),ROUND('Форма 1'!$I466*VLOOKUP('Форма 1'!$G466,'Предельники 2022'!$B$4:$X$28,'Форма 1'!AK$7),2),"")</f>
        <v>1725095.16</v>
      </c>
      <c r="S466" s="55" t="str">
        <f t="shared" si="51"/>
        <v/>
      </c>
      <c r="T466" s="55" t="str">
        <f>IF(ISNUMBER('Форма 1'!AL466),INDEX('Предельники 2022'!$C$4:$X$28,MATCH('Форма 1'!$H466,'Предельники 2022'!$B$4:$B$28,0),MATCH(T$5,'Предельники 2022'!$C$3:$X$3,0)),"")</f>
        <v/>
      </c>
      <c r="U466" s="55" t="str">
        <f>IF(ISNUMBER('Форма 1'!AM466),INDEX('Предельники 2022'!$C$4:$X$28,MATCH('Форма 1'!$H466,'Предельники 2022'!$B$4:$B$28,0),MATCH(U$5,'Предельники 2022'!$C$3:$X$3,0)),"")</f>
        <v/>
      </c>
      <c r="V466" s="55" t="str">
        <f>IF(ISNUMBER('Форма 1'!AN466),INDEX('Предельники 2022'!$C$4:$X$28,MATCH('Форма 1'!$H466,'Предельники 2022'!$B$4:$B$28,0),MATCH(V$5,'Предельники 2022'!$C$3:$X$3,0)),"")</f>
        <v/>
      </c>
      <c r="W466" s="55" t="str">
        <f>IF(ISNUMBER('Форма 1'!AO466),INDEX('Предельники 2022'!$C$4:$X$28,MATCH('Форма 1'!$H466,'Предельники 2022'!$B$4:$B$28,0),MATCH(W$5,'Предельники 2022'!$C$3:$X$3,0)),"")</f>
        <v/>
      </c>
      <c r="X466" s="53" t="str">
        <f>IF(ISNUMBER('Форма 1'!AP466),ROUND('Форма 1'!$I466*VLOOKUP('Форма 1'!$G466,'Предельники 2022'!$B$4:$X$28,'Форма 1'!AP$7),2),"")</f>
        <v/>
      </c>
      <c r="Y466" s="53" t="str">
        <f>IF(ISNUMBER('Форма 1'!AQ466),ROUND('Форма 1'!$I466*VLOOKUP('Форма 1'!$G466,'Предельники 2022'!$B$4:$X$28,'Форма 1'!AQ$7),2),"")</f>
        <v/>
      </c>
      <c r="Z466" s="53" t="str">
        <f>IF(ISNUMBER('Форма 1'!AR466),ROUND('Форма 1'!$I466*VLOOKUP('Форма 1'!$G466,'Предельники 2022'!$B$4:$X$28,'Форма 1'!AR$7),2),"")</f>
        <v/>
      </c>
      <c r="AA466" s="55"/>
    </row>
    <row r="467" spans="1:27" x14ac:dyDescent="0.25">
      <c r="A467" s="52">
        <f t="shared" si="50"/>
        <v>3</v>
      </c>
      <c r="B467" s="94" t="str">
        <f>IF(ISBLANK('Форма 1'!B467),"",'Форма 1'!B467)</f>
        <v>Лысьвенский городской округ Пермского края</v>
      </c>
      <c r="C467" s="161" t="str">
        <f>IF(ISBLANK('Форма 1'!C467),"",'Форма 1'!C467)</f>
        <v>г. Лысьва, ул. Кирова, д. 8</v>
      </c>
      <c r="D467" s="51">
        <f>IF(ISBLANK(C467),"Введите адрес",IF(C467='Форма 1'!C467,SUM(E467:K467,M467:S467,X467:AA467),"Ошибка в адресе!"))</f>
        <v>45324096.850000001</v>
      </c>
      <c r="E467" s="53">
        <f>IF(ISNUMBER('Форма 1'!X467),ROUND('Форма 1'!$I467*VLOOKUP('Форма 1'!$G467,'Предельники 2022'!$B$4:$X$28,'Форма 1'!X$7),2),"")</f>
        <v>1557644.95</v>
      </c>
      <c r="F467" s="53">
        <f>IF(ISNUMBER('Форма 1'!Y467),ROUND('Форма 1'!$I467*VLOOKUP('Форма 1'!$G467,'Предельники 2022'!$B$4:$X$28,'Форма 1'!Y$7),2),"")</f>
        <v>17676372.52</v>
      </c>
      <c r="G467" s="53" t="str">
        <f>IF(ISNUMBER('Форма 1'!Z467),ROUND('Форма 1'!$I467*VLOOKUP('Форма 1'!$G467,'Предельники 2022'!$B$4:$X$28,'Форма 1'!Z$7),2),"")</f>
        <v/>
      </c>
      <c r="H467" s="53">
        <f>IF(ISNUMBER('Форма 1'!AA467),ROUND('Форма 1'!$I467*VLOOKUP('Форма 1'!$G467,'Предельники 2022'!$B$4:$X$28,'Форма 1'!AA$7),2),"")</f>
        <v>795025.58</v>
      </c>
      <c r="I467" s="53">
        <f>IF(ISNUMBER('Форма 1'!AB467),ROUND('Форма 1'!$I467*VLOOKUP('Форма 1'!$G467,'Предельники 2022'!$B$4:$X$28,'Форма 1'!AB$7),2),"")</f>
        <v>2451972.4500000002</v>
      </c>
      <c r="J467" s="53" t="str">
        <f>IF(ISNUMBER('Форма 1'!AC467),ROUND('Форма 1'!$I467*VLOOKUP('Форма 1'!$G467,'Предельники 2022'!$B$4:$X$28,'Форма 1'!AC$7),2),"")</f>
        <v/>
      </c>
      <c r="K467" s="53" t="str">
        <f>IF(ISNUMBER('Форма 1'!AD467),ROUND('Форма 1'!$I467*VLOOKUP('Форма 1'!$G467,'Предельники 2022'!$B$4:$X$28,'Форма 1'!AD$7),2),"")</f>
        <v/>
      </c>
      <c r="L467" s="54" t="str">
        <f>IF(ISBLANK('Форма 1'!AE467),"",'Форма 1'!AE467)</f>
        <v/>
      </c>
      <c r="M467" s="55" t="str">
        <f>IF(ISBLANK('Форма 1'!AF467),"",'Форма 1'!AF467)</f>
        <v/>
      </c>
      <c r="N467" s="53">
        <f>IF(ISNUMBER('Форма 1'!AG467),ROUND('Форма 1'!$I467*VLOOKUP('Форма 1'!$G467,'Предельники 2022'!$B$4:$X$28,'Форма 1'!AG$7),2),"")</f>
        <v>20111615.780000001</v>
      </c>
      <c r="O467" s="53" t="str">
        <f>IF(ISNUMBER('Форма 1'!$AH467),ROUND('Форма 1'!$I467*VLOOKUP('Форма 1'!$G467,'Предельники 2022'!$B$4:$X$28,'Форма 1'!$AH$7,0),2),"")</f>
        <v/>
      </c>
      <c r="P467" s="53" t="str">
        <f>IF(ISNUMBER('Форма 1'!$AI467),ROUND('Форма 1'!$I467*VLOOKUP('Форма 1'!$G467,'Предельники 2022'!$B$4:$X$28,'Форма 1'!$AI$7,0),2),"")</f>
        <v/>
      </c>
      <c r="Q467" s="53" t="str">
        <f>IF(ISNUMBER('Форма 1'!$AJ467),ROUND('Форма 1'!$I467*VLOOKUP('Форма 1'!$G467,'Предельники 2022'!$B$4:$X$28,'Форма 1'!$AJ$7,0),2),"")</f>
        <v/>
      </c>
      <c r="R467" s="53">
        <f>IF(ISNUMBER('Форма 1'!AK467),ROUND('Форма 1'!$I467*VLOOKUP('Форма 1'!$G467,'Предельники 2022'!$B$4:$X$28,'Форма 1'!AK$7),2),"")</f>
        <v>2731465.57</v>
      </c>
      <c r="S467" s="55" t="str">
        <f t="shared" si="51"/>
        <v/>
      </c>
      <c r="T467" s="55" t="str">
        <f>IF(ISNUMBER('Форма 1'!AL467),INDEX('Предельники 2022'!$C$4:$X$28,MATCH('Форма 1'!$H467,'Предельники 2022'!$B$4:$B$28,0),MATCH(T$5,'Предельники 2022'!$C$3:$X$3,0)),"")</f>
        <v/>
      </c>
      <c r="U467" s="55" t="str">
        <f>IF(ISNUMBER('Форма 1'!AM467),INDEX('Предельники 2022'!$C$4:$X$28,MATCH('Форма 1'!$H467,'Предельники 2022'!$B$4:$B$28,0),MATCH(U$5,'Предельники 2022'!$C$3:$X$3,0)),"")</f>
        <v/>
      </c>
      <c r="V467" s="55" t="str">
        <f>IF(ISNUMBER('Форма 1'!AN467),INDEX('Предельники 2022'!$C$4:$X$28,MATCH('Форма 1'!$H467,'Предельники 2022'!$B$4:$B$28,0),MATCH(V$5,'Предельники 2022'!$C$3:$X$3,0)),"")</f>
        <v/>
      </c>
      <c r="W467" s="55" t="str">
        <f>IF(ISNUMBER('Форма 1'!AO467),INDEX('Предельники 2022'!$C$4:$X$28,MATCH('Форма 1'!$H467,'Предельники 2022'!$B$4:$B$28,0),MATCH(W$5,'Предельники 2022'!$C$3:$X$3,0)),"")</f>
        <v/>
      </c>
      <c r="X467" s="53" t="str">
        <f>IF(ISNUMBER('Форма 1'!AP467),ROUND('Форма 1'!$I467*VLOOKUP('Форма 1'!$G467,'Предельники 2022'!$B$4:$X$28,'Форма 1'!AP$7),2),"")</f>
        <v/>
      </c>
      <c r="Y467" s="53" t="str">
        <f>IF(ISNUMBER('Форма 1'!AQ467),ROUND('Форма 1'!$I467*VLOOKUP('Форма 1'!$G467,'Предельники 2022'!$B$4:$X$28,'Форма 1'!AQ$7),2),"")</f>
        <v/>
      </c>
      <c r="Z467" s="53" t="str">
        <f>IF(ISNUMBER('Форма 1'!AR467),ROUND('Форма 1'!$I467*VLOOKUP('Форма 1'!$G467,'Предельники 2022'!$B$4:$X$28,'Форма 1'!AR$7),2),"")</f>
        <v/>
      </c>
      <c r="AA467" s="55"/>
    </row>
    <row r="468" spans="1:27" x14ac:dyDescent="0.25">
      <c r="A468" s="52">
        <f t="shared" si="50"/>
        <v>4</v>
      </c>
      <c r="B468" s="94" t="str">
        <f>IF(ISBLANK('Форма 1'!B468),"",'Форма 1'!B468)</f>
        <v>Лысьвенский городской округ Пермского края</v>
      </c>
      <c r="C468" s="161" t="str">
        <f>IF(ISBLANK('Форма 1'!C468),"",'Форма 1'!C468)</f>
        <v>г. Лысьва, ул. Ленина, д. 22</v>
      </c>
      <c r="D468" s="51">
        <f>IF(ISBLANK(C468),"Введите адрес",IF(C468='Форма 1'!C468,SUM(E468:K468,M468:S468,X468:AA468),"Ошибка в адресе!"))</f>
        <v>20753803.199999999</v>
      </c>
      <c r="E468" s="53">
        <f>IF(ISNUMBER('Форма 1'!X468),ROUND('Форма 1'!$I468*VLOOKUP('Форма 1'!$G468,'Предельники 2022'!$B$4:$X$28,'Форма 1'!X$7),2),"")</f>
        <v>1491839.39</v>
      </c>
      <c r="F468" s="53" t="str">
        <f>IF(ISNUMBER('Форма 1'!Y468),ROUND('Форма 1'!$I468*VLOOKUP('Форма 1'!$G468,'Предельники 2022'!$B$4:$X$28,'Форма 1'!Y$7),2),"")</f>
        <v/>
      </c>
      <c r="G468" s="53" t="str">
        <f>IF(ISNUMBER('Форма 1'!Z468),ROUND('Форма 1'!$I468*VLOOKUP('Форма 1'!$G468,'Предельники 2022'!$B$4:$X$28,'Форма 1'!Z$7),2),"")</f>
        <v/>
      </c>
      <c r="H468" s="53" t="str">
        <f>IF(ISNUMBER('Форма 1'!AA468),ROUND('Форма 1'!$I468*VLOOKUP('Форма 1'!$G468,'Предельники 2022'!$B$4:$X$28,'Форма 1'!AA$7),2),"")</f>
        <v/>
      </c>
      <c r="I468" s="53" t="str">
        <f>IF(ISNUMBER('Форма 1'!AB468),ROUND('Форма 1'!$I468*VLOOKUP('Форма 1'!$G468,'Предельники 2022'!$B$4:$X$28,'Форма 1'!AB$7),2),"")</f>
        <v/>
      </c>
      <c r="J468" s="53" t="str">
        <f>IF(ISNUMBER('Форма 1'!AC468),ROUND('Форма 1'!$I468*VLOOKUP('Форма 1'!$G468,'Предельники 2022'!$B$4:$X$28,'Форма 1'!AC$7),2),"")</f>
        <v/>
      </c>
      <c r="K468" s="53" t="str">
        <f>IF(ISNUMBER('Форма 1'!AD468),ROUND('Форма 1'!$I468*VLOOKUP('Форма 1'!$G468,'Предельники 2022'!$B$4:$X$28,'Форма 1'!AD$7),2),"")</f>
        <v/>
      </c>
      <c r="L468" s="54" t="str">
        <f>IF(ISBLANK('Форма 1'!AE468),"",'Форма 1'!AE468)</f>
        <v/>
      </c>
      <c r="M468" s="55" t="str">
        <f>IF(ISBLANK('Форма 1'!AF468),"",'Форма 1'!AF468)</f>
        <v/>
      </c>
      <c r="N468" s="53">
        <f>IF(ISNUMBER('Форма 1'!AG468),ROUND('Форма 1'!$I468*VLOOKUP('Форма 1'!$G468,'Предельники 2022'!$B$4:$X$28,'Форма 1'!AG$7),2),"")</f>
        <v>19261963.809999999</v>
      </c>
      <c r="O468" s="53" t="str">
        <f>IF(ISNUMBER('Форма 1'!$AH468),ROUND('Форма 1'!$I468*VLOOKUP('Форма 1'!$G468,'Предельники 2022'!$B$4:$X$28,'Форма 1'!$AH$7,0),2),"")</f>
        <v/>
      </c>
      <c r="P468" s="53" t="str">
        <f>IF(ISNUMBER('Форма 1'!$AI468),ROUND('Форма 1'!$I468*VLOOKUP('Форма 1'!$G468,'Предельники 2022'!$B$4:$X$28,'Форма 1'!$AI$7,0),2),"")</f>
        <v/>
      </c>
      <c r="Q468" s="53" t="str">
        <f>IF(ISNUMBER('Форма 1'!$AJ468),ROUND('Форма 1'!$I468*VLOOKUP('Форма 1'!$G468,'Предельники 2022'!$B$4:$X$28,'Форма 1'!$AJ$7,0),2),"")</f>
        <v/>
      </c>
      <c r="R468" s="53" t="str">
        <f>IF(ISNUMBER('Форма 1'!AK468),ROUND('Форма 1'!$I468*VLOOKUP('Форма 1'!$G468,'Предельники 2022'!$B$4:$X$28,'Форма 1'!AK$7),2),"")</f>
        <v/>
      </c>
      <c r="S468" s="55" t="str">
        <f t="shared" si="51"/>
        <v/>
      </c>
      <c r="T468" s="55" t="str">
        <f>IF(ISNUMBER('Форма 1'!AL468),INDEX('Предельники 2022'!$C$4:$X$28,MATCH('Форма 1'!$H468,'Предельники 2022'!$B$4:$B$28,0),MATCH(T$5,'Предельники 2022'!$C$3:$X$3,0)),"")</f>
        <v/>
      </c>
      <c r="U468" s="55" t="str">
        <f>IF(ISNUMBER('Форма 1'!AM468),INDEX('Предельники 2022'!$C$4:$X$28,MATCH('Форма 1'!$H468,'Предельники 2022'!$B$4:$B$28,0),MATCH(U$5,'Предельники 2022'!$C$3:$X$3,0)),"")</f>
        <v/>
      </c>
      <c r="V468" s="55" t="str">
        <f>IF(ISNUMBER('Форма 1'!AN468),INDEX('Предельники 2022'!$C$4:$X$28,MATCH('Форма 1'!$H468,'Предельники 2022'!$B$4:$B$28,0),MATCH(V$5,'Предельники 2022'!$C$3:$X$3,0)),"")</f>
        <v/>
      </c>
      <c r="W468" s="55" t="str">
        <f>IF(ISNUMBER('Форма 1'!AO468),INDEX('Предельники 2022'!$C$4:$X$28,MATCH('Форма 1'!$H468,'Предельники 2022'!$B$4:$B$28,0),MATCH(W$5,'Предельники 2022'!$C$3:$X$3,0)),"")</f>
        <v/>
      </c>
      <c r="X468" s="53" t="str">
        <f>IF(ISNUMBER('Форма 1'!AP468),ROUND('Форма 1'!$I468*VLOOKUP('Форма 1'!$G468,'Предельники 2022'!$B$4:$X$28,'Форма 1'!AP$7),2),"")</f>
        <v/>
      </c>
      <c r="Y468" s="53" t="str">
        <f>IF(ISNUMBER('Форма 1'!AQ468),ROUND('Форма 1'!$I468*VLOOKUP('Форма 1'!$G468,'Предельники 2022'!$B$4:$X$28,'Форма 1'!AQ$7),2),"")</f>
        <v/>
      </c>
      <c r="Z468" s="53" t="str">
        <f>IF(ISNUMBER('Форма 1'!AR468),ROUND('Форма 1'!$I468*VLOOKUP('Форма 1'!$G468,'Предельники 2022'!$B$4:$X$28,'Форма 1'!AR$7),2),"")</f>
        <v/>
      </c>
      <c r="AA468" s="55"/>
    </row>
    <row r="469" spans="1:27" x14ac:dyDescent="0.25">
      <c r="A469" s="52">
        <f t="shared" si="50"/>
        <v>5</v>
      </c>
      <c r="B469" s="94" t="str">
        <f>IF(ISBLANK('Форма 1'!B469),"",'Форма 1'!B469)</f>
        <v>Лысьвенский городской округ Пермского края</v>
      </c>
      <c r="C469" s="161" t="str">
        <f>IF(ISBLANK('Форма 1'!C469),"",'Форма 1'!C469)</f>
        <v>г. Лысьва, ул. Ленина, д. 6</v>
      </c>
      <c r="D469" s="51">
        <f>IF(ISBLANK(C469),"Введите адрес",IF(C469='Форма 1'!C469,SUM(E469:K469,M469:S469,X469:AA469),"Ошибка в адресе!"))</f>
        <v>1102113.56</v>
      </c>
      <c r="E469" s="53">
        <f>IF(ISNUMBER('Форма 1'!X469),ROUND('Форма 1'!$I469*VLOOKUP('Форма 1'!$G469,'Предельники 2022'!$B$4:$X$28,'Форма 1'!X$7),2),"")</f>
        <v>1102113.56</v>
      </c>
      <c r="F469" s="53" t="str">
        <f>IF(ISNUMBER('Форма 1'!Y469),ROUND('Форма 1'!$I469*VLOOKUP('Форма 1'!$G469,'Предельники 2022'!$B$4:$X$28,'Форма 1'!Y$7),2),"")</f>
        <v/>
      </c>
      <c r="G469" s="53" t="str">
        <f>IF(ISNUMBER('Форма 1'!Z469),ROUND('Форма 1'!$I469*VLOOKUP('Форма 1'!$G469,'Предельники 2022'!$B$4:$X$28,'Форма 1'!Z$7),2),"")</f>
        <v/>
      </c>
      <c r="H469" s="53" t="str">
        <f>IF(ISNUMBER('Форма 1'!AA469),ROUND('Форма 1'!$I469*VLOOKUP('Форма 1'!$G469,'Предельники 2022'!$B$4:$X$28,'Форма 1'!AA$7),2),"")</f>
        <v/>
      </c>
      <c r="I469" s="53" t="str">
        <f>IF(ISNUMBER('Форма 1'!AB469),ROUND('Форма 1'!$I469*VLOOKUP('Форма 1'!$G469,'Предельники 2022'!$B$4:$X$28,'Форма 1'!AB$7),2),"")</f>
        <v/>
      </c>
      <c r="J469" s="53" t="str">
        <f>IF(ISNUMBER('Форма 1'!AC469),ROUND('Форма 1'!$I469*VLOOKUP('Форма 1'!$G469,'Предельники 2022'!$B$4:$X$28,'Форма 1'!AC$7),2),"")</f>
        <v/>
      </c>
      <c r="K469" s="53" t="str">
        <f>IF(ISNUMBER('Форма 1'!AD469),ROUND('Форма 1'!$I469*VLOOKUP('Форма 1'!$G469,'Предельники 2022'!$B$4:$X$28,'Форма 1'!AD$7),2),"")</f>
        <v/>
      </c>
      <c r="L469" s="54" t="str">
        <f>IF(ISBLANK('Форма 1'!AE469),"",'Форма 1'!AE469)</f>
        <v/>
      </c>
      <c r="M469" s="55" t="str">
        <f>IF(ISBLANK('Форма 1'!AF469),"",'Форма 1'!AF469)</f>
        <v/>
      </c>
      <c r="N469" s="53" t="str">
        <f>IF(ISNUMBER('Форма 1'!AG469),ROUND('Форма 1'!$I469*VLOOKUP('Форма 1'!$G469,'Предельники 2022'!$B$4:$X$28,'Форма 1'!AG$7),2),"")</f>
        <v/>
      </c>
      <c r="O469" s="53" t="str">
        <f>IF(ISNUMBER('Форма 1'!$AH469),ROUND('Форма 1'!$I469*VLOOKUP('Форма 1'!$G469,'Предельники 2022'!$B$4:$X$28,'Форма 1'!$AH$7,0),2),"")</f>
        <v/>
      </c>
      <c r="P469" s="53" t="str">
        <f>IF(ISNUMBER('Форма 1'!$AI469),ROUND('Форма 1'!$I469*VLOOKUP('Форма 1'!$G469,'Предельники 2022'!$B$4:$X$28,'Форма 1'!$AI$7,0),2),"")</f>
        <v/>
      </c>
      <c r="Q469" s="53" t="str">
        <f>IF(ISNUMBER('Форма 1'!$AJ469),ROUND('Форма 1'!$I469*VLOOKUP('Форма 1'!$G469,'Предельники 2022'!$B$4:$X$28,'Форма 1'!$AJ$7,0),2),"")</f>
        <v/>
      </c>
      <c r="R469" s="53" t="str">
        <f>IF(ISNUMBER('Форма 1'!AK469),ROUND('Форма 1'!$I469*VLOOKUP('Форма 1'!$G469,'Предельники 2022'!$B$4:$X$28,'Форма 1'!AK$7),2),"")</f>
        <v/>
      </c>
      <c r="S469" s="55" t="str">
        <f t="shared" si="51"/>
        <v/>
      </c>
      <c r="T469" s="55" t="str">
        <f>IF(ISNUMBER('Форма 1'!AL469),INDEX('Предельники 2022'!$C$4:$X$28,MATCH('Форма 1'!$H469,'Предельники 2022'!$B$4:$B$28,0),MATCH(T$5,'Предельники 2022'!$C$3:$X$3,0)),"")</f>
        <v/>
      </c>
      <c r="U469" s="55" t="str">
        <f>IF(ISNUMBER('Форма 1'!AM469),INDEX('Предельники 2022'!$C$4:$X$28,MATCH('Форма 1'!$H469,'Предельники 2022'!$B$4:$B$28,0),MATCH(U$5,'Предельники 2022'!$C$3:$X$3,0)),"")</f>
        <v/>
      </c>
      <c r="V469" s="55" t="str">
        <f>IF(ISNUMBER('Форма 1'!AN469),INDEX('Предельники 2022'!$C$4:$X$28,MATCH('Форма 1'!$H469,'Предельники 2022'!$B$4:$B$28,0),MATCH(V$5,'Предельники 2022'!$C$3:$X$3,0)),"")</f>
        <v/>
      </c>
      <c r="W469" s="55" t="str">
        <f>IF(ISNUMBER('Форма 1'!AO469),INDEX('Предельники 2022'!$C$4:$X$28,MATCH('Форма 1'!$H469,'Предельники 2022'!$B$4:$B$28,0),MATCH(W$5,'Предельники 2022'!$C$3:$X$3,0)),"")</f>
        <v/>
      </c>
      <c r="X469" s="53" t="str">
        <f>IF(ISNUMBER('Форма 1'!AP469),ROUND('Форма 1'!$I469*VLOOKUP('Форма 1'!$G469,'Предельники 2022'!$B$4:$X$28,'Форма 1'!AP$7),2),"")</f>
        <v/>
      </c>
      <c r="Y469" s="53" t="str">
        <f>IF(ISNUMBER('Форма 1'!AQ469),ROUND('Форма 1'!$I469*VLOOKUP('Форма 1'!$G469,'Предельники 2022'!$B$4:$X$28,'Форма 1'!AQ$7),2),"")</f>
        <v/>
      </c>
      <c r="Z469" s="53" t="str">
        <f>IF(ISNUMBER('Форма 1'!AR469),ROUND('Форма 1'!$I469*VLOOKUP('Форма 1'!$G469,'Предельники 2022'!$B$4:$X$28,'Форма 1'!AR$7),2),"")</f>
        <v/>
      </c>
      <c r="AA469" s="55"/>
    </row>
    <row r="470" spans="1:27" x14ac:dyDescent="0.25">
      <c r="A470" s="52">
        <f t="shared" si="50"/>
        <v>6</v>
      </c>
      <c r="B470" s="94" t="str">
        <f>IF(ISBLANK('Форма 1'!B470),"",'Форма 1'!B470)</f>
        <v>Лысьвенский городской округ Пермского края</v>
      </c>
      <c r="C470" s="161" t="str">
        <f>IF(ISBLANK('Форма 1'!C470),"",'Форма 1'!C470)</f>
        <v>г. Лысьва, ул. Мира, д. 35</v>
      </c>
      <c r="D470" s="51">
        <f>IF(ISBLANK(C470),"Введите адрес",IF(C470='Форма 1'!C470,SUM(E470:K470,M470:S470,X470:AA470),"Ошибка в адресе!"))</f>
        <v>8504897.5199999996</v>
      </c>
      <c r="E470" s="53" t="str">
        <f>IF(ISNUMBER('Форма 1'!X470),ROUND('Форма 1'!$I470*VLOOKUP('Форма 1'!$G470,'Предельники 2022'!$B$4:$X$28,'Форма 1'!X$7),2),"")</f>
        <v/>
      </c>
      <c r="F470" s="53" t="str">
        <f>IF(ISNUMBER('Форма 1'!Y470),ROUND('Форма 1'!$I470*VLOOKUP('Форма 1'!$G470,'Предельники 2022'!$B$4:$X$28,'Форма 1'!Y$7),2),"")</f>
        <v/>
      </c>
      <c r="G470" s="53" t="str">
        <f>IF(ISNUMBER('Форма 1'!Z470),ROUND('Форма 1'!$I470*VLOOKUP('Форма 1'!$G470,'Предельники 2022'!$B$4:$X$28,'Форма 1'!Z$7),2),"")</f>
        <v/>
      </c>
      <c r="H470" s="53" t="str">
        <f>IF(ISNUMBER('Форма 1'!AA470),ROUND('Форма 1'!$I470*VLOOKUP('Форма 1'!$G470,'Предельники 2022'!$B$4:$X$28,'Форма 1'!AA$7),2),"")</f>
        <v/>
      </c>
      <c r="I470" s="53" t="str">
        <f>IF(ISNUMBER('Форма 1'!AB470),ROUND('Форма 1'!$I470*VLOOKUP('Форма 1'!$G470,'Предельники 2022'!$B$4:$X$28,'Форма 1'!AB$7),2),"")</f>
        <v/>
      </c>
      <c r="J470" s="53" t="str">
        <f>IF(ISNUMBER('Форма 1'!AC470),ROUND('Форма 1'!$I470*VLOOKUP('Форма 1'!$G470,'Предельники 2022'!$B$4:$X$28,'Форма 1'!AC$7),2),"")</f>
        <v/>
      </c>
      <c r="K470" s="53" t="str">
        <f>IF(ISNUMBER('Форма 1'!AD470),ROUND('Форма 1'!$I470*VLOOKUP('Форма 1'!$G470,'Предельники 2022'!$B$4:$X$28,'Форма 1'!AD$7),2),"")</f>
        <v/>
      </c>
      <c r="L470" s="54" t="str">
        <f>IF(ISBLANK('Форма 1'!AE470),"",'Форма 1'!AE470)</f>
        <v/>
      </c>
      <c r="M470" s="55" t="str">
        <f>IF(ISBLANK('Форма 1'!AF470),"",'Форма 1'!AF470)</f>
        <v/>
      </c>
      <c r="N470" s="53">
        <f>IF(ISNUMBER('Форма 1'!AG470),ROUND('Форма 1'!$I470*VLOOKUP('Форма 1'!$G470,'Предельники 2022'!$B$4:$X$28,'Форма 1'!AG$7),2),"")</f>
        <v>8504897.5199999996</v>
      </c>
      <c r="O470" s="53" t="str">
        <f>IF(ISNUMBER('Форма 1'!$AH470),ROUND('Форма 1'!$I470*VLOOKUP('Форма 1'!$G470,'Предельники 2022'!$B$4:$X$28,'Форма 1'!$AH$7,0),2),"")</f>
        <v/>
      </c>
      <c r="P470" s="53" t="str">
        <f>IF(ISNUMBER('Форма 1'!$AI470),ROUND('Форма 1'!$I470*VLOOKUP('Форма 1'!$G470,'Предельники 2022'!$B$4:$X$28,'Форма 1'!$AI$7,0),2),"")</f>
        <v/>
      </c>
      <c r="Q470" s="53" t="str">
        <f>IF(ISNUMBER('Форма 1'!$AJ470),ROUND('Форма 1'!$I470*VLOOKUP('Форма 1'!$G470,'Предельники 2022'!$B$4:$X$28,'Форма 1'!$AJ$7,0),2),"")</f>
        <v/>
      </c>
      <c r="R470" s="53" t="str">
        <f>IF(ISNUMBER('Форма 1'!AK470),ROUND('Форма 1'!$I470*VLOOKUP('Форма 1'!$G470,'Предельники 2022'!$B$4:$X$28,'Форма 1'!AK$7),2),"")</f>
        <v/>
      </c>
      <c r="S470" s="55" t="str">
        <f t="shared" si="51"/>
        <v/>
      </c>
      <c r="T470" s="55" t="str">
        <f>IF(ISNUMBER('Форма 1'!AL470),INDEX('Предельники 2022'!$C$4:$X$28,MATCH('Форма 1'!$H470,'Предельники 2022'!$B$4:$B$28,0),MATCH(T$5,'Предельники 2022'!$C$3:$X$3,0)),"")</f>
        <v/>
      </c>
      <c r="U470" s="55" t="str">
        <f>IF(ISNUMBER('Форма 1'!AM470),INDEX('Предельники 2022'!$C$4:$X$28,MATCH('Форма 1'!$H470,'Предельники 2022'!$B$4:$B$28,0),MATCH(U$5,'Предельники 2022'!$C$3:$X$3,0)),"")</f>
        <v/>
      </c>
      <c r="V470" s="55" t="str">
        <f>IF(ISNUMBER('Форма 1'!AN470),INDEX('Предельники 2022'!$C$4:$X$28,MATCH('Форма 1'!$H470,'Предельники 2022'!$B$4:$B$28,0),MATCH(V$5,'Предельники 2022'!$C$3:$X$3,0)),"")</f>
        <v/>
      </c>
      <c r="W470" s="55" t="str">
        <f>IF(ISNUMBER('Форма 1'!AO470),INDEX('Предельники 2022'!$C$4:$X$28,MATCH('Форма 1'!$H470,'Предельники 2022'!$B$4:$B$28,0),MATCH(W$5,'Предельники 2022'!$C$3:$X$3,0)),"")</f>
        <v/>
      </c>
      <c r="X470" s="53" t="str">
        <f>IF(ISNUMBER('Форма 1'!AP470),ROUND('Форма 1'!$I470*VLOOKUP('Форма 1'!$G470,'Предельники 2022'!$B$4:$X$28,'Форма 1'!AP$7),2),"")</f>
        <v/>
      </c>
      <c r="Y470" s="53" t="str">
        <f>IF(ISNUMBER('Форма 1'!AQ470),ROUND('Форма 1'!$I470*VLOOKUP('Форма 1'!$G470,'Предельники 2022'!$B$4:$X$28,'Форма 1'!AQ$7),2),"")</f>
        <v/>
      </c>
      <c r="Z470" s="53" t="str">
        <f>IF(ISNUMBER('Форма 1'!AR470),ROUND('Форма 1'!$I470*VLOOKUP('Форма 1'!$G470,'Предельники 2022'!$B$4:$X$28,'Форма 1'!AR$7),2),"")</f>
        <v/>
      </c>
      <c r="AA470" s="55"/>
    </row>
    <row r="471" spans="1:27" x14ac:dyDescent="0.25">
      <c r="A471" s="52">
        <f t="shared" si="50"/>
        <v>7</v>
      </c>
      <c r="B471" s="94" t="str">
        <f>IF(ISBLANK('Форма 1'!B471),"",'Форма 1'!B471)</f>
        <v>Лысьвенский городской округ Пермского края</v>
      </c>
      <c r="C471" s="161" t="str">
        <f>IF(ISBLANK('Форма 1'!C471),"",'Форма 1'!C471)</f>
        <v>г. Лысьва, ул. Мира, д. 77</v>
      </c>
      <c r="D471" s="51">
        <f>IF(ISBLANK(C471),"Введите адрес",IF(C471='Форма 1'!C471,SUM(E471:K471,M471:S471,X471:AA471),"Ошибка в адресе!"))</f>
        <v>5061734.9799999995</v>
      </c>
      <c r="E471" s="53" t="str">
        <f>IF(ISNUMBER('Форма 1'!X471),ROUND('Форма 1'!$I471*VLOOKUP('Форма 1'!$G471,'Предельники 2022'!$B$4:$X$28,'Форма 1'!X$7),2),"")</f>
        <v/>
      </c>
      <c r="F471" s="53" t="str">
        <f>IF(ISNUMBER('Форма 1'!Y471),ROUND('Форма 1'!$I471*VLOOKUP('Форма 1'!$G471,'Предельники 2022'!$B$4:$X$28,'Форма 1'!Y$7),2),"")</f>
        <v/>
      </c>
      <c r="G471" s="53" t="str">
        <f>IF(ISNUMBER('Форма 1'!Z471),ROUND('Форма 1'!$I471*VLOOKUP('Форма 1'!$G471,'Предельники 2022'!$B$4:$X$28,'Форма 1'!Z$7),2),"")</f>
        <v/>
      </c>
      <c r="H471" s="53" t="str">
        <f>IF(ISNUMBER('Форма 1'!AA471),ROUND('Форма 1'!$I471*VLOOKUP('Форма 1'!$G471,'Предельники 2022'!$B$4:$X$28,'Форма 1'!AA$7),2),"")</f>
        <v/>
      </c>
      <c r="I471" s="53" t="str">
        <f>IF(ISNUMBER('Форма 1'!AB471),ROUND('Форма 1'!$I471*VLOOKUP('Форма 1'!$G471,'Предельники 2022'!$B$4:$X$28,'Форма 1'!AB$7),2),"")</f>
        <v/>
      </c>
      <c r="J471" s="53" t="str">
        <f>IF(ISNUMBER('Форма 1'!AC471),ROUND('Форма 1'!$I471*VLOOKUP('Форма 1'!$G471,'Предельники 2022'!$B$4:$X$28,'Форма 1'!AC$7),2),"")</f>
        <v/>
      </c>
      <c r="K471" s="53" t="str">
        <f>IF(ISNUMBER('Форма 1'!AD471),ROUND('Форма 1'!$I471*VLOOKUP('Форма 1'!$G471,'Предельники 2022'!$B$4:$X$28,'Форма 1'!AD$7),2),"")</f>
        <v/>
      </c>
      <c r="L471" s="54" t="str">
        <f>IF(ISBLANK('Форма 1'!AE471),"",'Форма 1'!AE471)</f>
        <v/>
      </c>
      <c r="M471" s="55" t="str">
        <f>IF(ISBLANK('Форма 1'!AF471),"",'Форма 1'!AF471)</f>
        <v/>
      </c>
      <c r="N471" s="53" t="str">
        <f>IF(ISNUMBER('Форма 1'!AG471),ROUND('Форма 1'!$I471*VLOOKUP('Форма 1'!$G471,'Предельники 2022'!$B$4:$X$28,'Форма 1'!AG$7),2),"")</f>
        <v/>
      </c>
      <c r="O471" s="53">
        <f>IF(ISNUMBER('Форма 1'!$AH471),ROUND('Форма 1'!$I471*VLOOKUP('Форма 1'!$G471,'Предельники 2022'!$B$4:$X$28,'Форма 1'!$AH$7,0),2),"")</f>
        <v>4139607.36</v>
      </c>
      <c r="P471" s="53" t="str">
        <f>IF(ISNUMBER('Форма 1'!$AI471),ROUND('Форма 1'!$I471*VLOOKUP('Форма 1'!$G471,'Предельники 2022'!$B$4:$X$28,'Форма 1'!$AI$7,0),2),"")</f>
        <v/>
      </c>
      <c r="Q471" s="53" t="str">
        <f>IF(ISNUMBER('Форма 1'!$AJ471),ROUND('Форма 1'!$I471*VLOOKUP('Форма 1'!$G471,'Предельники 2022'!$B$4:$X$28,'Форма 1'!$AJ$7,0),2),"")</f>
        <v/>
      </c>
      <c r="R471" s="53">
        <f>IF(ISNUMBER('Форма 1'!AK471),ROUND('Форма 1'!$I471*VLOOKUP('Форма 1'!$G471,'Предельники 2022'!$B$4:$X$28,'Форма 1'!AK$7),2),"")</f>
        <v>922127.62</v>
      </c>
      <c r="S471" s="55" t="str">
        <f t="shared" si="51"/>
        <v/>
      </c>
      <c r="T471" s="55" t="str">
        <f>IF(ISNUMBER('Форма 1'!AL471),INDEX('Предельники 2022'!$C$4:$X$28,MATCH('Форма 1'!$H471,'Предельники 2022'!$B$4:$B$28,0),MATCH(T$5,'Предельники 2022'!$C$3:$X$3,0)),"")</f>
        <v/>
      </c>
      <c r="U471" s="55" t="str">
        <f>IF(ISNUMBER('Форма 1'!AM471),INDEX('Предельники 2022'!$C$4:$X$28,MATCH('Форма 1'!$H471,'Предельники 2022'!$B$4:$B$28,0),MATCH(U$5,'Предельники 2022'!$C$3:$X$3,0)),"")</f>
        <v/>
      </c>
      <c r="V471" s="55" t="str">
        <f>IF(ISNUMBER('Форма 1'!AN471),INDEX('Предельники 2022'!$C$4:$X$28,MATCH('Форма 1'!$H471,'Предельники 2022'!$B$4:$B$28,0),MATCH(V$5,'Предельники 2022'!$C$3:$X$3,0)),"")</f>
        <v/>
      </c>
      <c r="W471" s="55" t="str">
        <f>IF(ISNUMBER('Форма 1'!AO471),INDEX('Предельники 2022'!$C$4:$X$28,MATCH('Форма 1'!$H471,'Предельники 2022'!$B$4:$B$28,0),MATCH(W$5,'Предельники 2022'!$C$3:$X$3,0)),"")</f>
        <v/>
      </c>
      <c r="X471" s="53" t="str">
        <f>IF(ISNUMBER('Форма 1'!AP471),ROUND('Форма 1'!$I471*VLOOKUP('Форма 1'!$G471,'Предельники 2022'!$B$4:$X$28,'Форма 1'!AP$7),2),"")</f>
        <v/>
      </c>
      <c r="Y471" s="53" t="str">
        <f>IF(ISNUMBER('Форма 1'!AQ471),ROUND('Форма 1'!$I471*VLOOKUP('Форма 1'!$G471,'Предельники 2022'!$B$4:$X$28,'Форма 1'!AQ$7),2),"")</f>
        <v/>
      </c>
      <c r="Z471" s="53" t="str">
        <f>IF(ISNUMBER('Форма 1'!AR471),ROUND('Форма 1'!$I471*VLOOKUP('Форма 1'!$G471,'Предельники 2022'!$B$4:$X$28,'Форма 1'!AR$7),2),"")</f>
        <v/>
      </c>
      <c r="AA471" s="55"/>
    </row>
    <row r="472" spans="1:27" x14ac:dyDescent="0.25">
      <c r="A472" s="52">
        <f t="shared" si="50"/>
        <v>8</v>
      </c>
      <c r="B472" s="94" t="str">
        <f>IF(ISBLANK('Форма 1'!B472),"",'Форма 1'!B472)</f>
        <v>Лысьвенский городской округ Пермского края</v>
      </c>
      <c r="C472" s="161" t="str">
        <f>IF(ISBLANK('Форма 1'!C472),"",'Форма 1'!C472)</f>
        <v>г. Лысьва, ул. Оборина, д. 28</v>
      </c>
      <c r="D472" s="51">
        <f>IF(ISBLANK(C472),"Введите адрес",IF(C472='Форма 1'!C472,SUM(E472:K472,M472:S472,X472:AA472),"Ошибка в адресе!"))</f>
        <v>18067818.109999999</v>
      </c>
      <c r="E472" s="53" t="str">
        <f>IF(ISNUMBER('Форма 1'!X472),ROUND('Форма 1'!$I472*VLOOKUP('Форма 1'!$G472,'Предельники 2022'!$B$4:$X$28,'Форма 1'!X$7),2),"")</f>
        <v/>
      </c>
      <c r="F472" s="53">
        <f>IF(ISNUMBER('Форма 1'!Y472),ROUND('Форма 1'!$I472*VLOOKUP('Форма 1'!$G472,'Предельники 2022'!$B$4:$X$28,'Форма 1'!Y$7),2),"")</f>
        <v>18067818.109999999</v>
      </c>
      <c r="G472" s="53" t="str">
        <f>IF(ISNUMBER('Форма 1'!Z472),ROUND('Форма 1'!$I472*VLOOKUP('Форма 1'!$G472,'Предельники 2022'!$B$4:$X$28,'Форма 1'!Z$7),2),"")</f>
        <v/>
      </c>
      <c r="H472" s="53" t="str">
        <f>IF(ISNUMBER('Форма 1'!AA472),ROUND('Форма 1'!$I472*VLOOKUP('Форма 1'!$G472,'Предельники 2022'!$B$4:$X$28,'Форма 1'!AA$7),2),"")</f>
        <v/>
      </c>
      <c r="I472" s="53" t="str">
        <f>IF(ISNUMBER('Форма 1'!AB472),ROUND('Форма 1'!$I472*VLOOKUP('Форма 1'!$G472,'Предельники 2022'!$B$4:$X$28,'Форма 1'!AB$7),2),"")</f>
        <v/>
      </c>
      <c r="J472" s="53" t="str">
        <f>IF(ISNUMBER('Форма 1'!AC472),ROUND('Форма 1'!$I472*VLOOKUP('Форма 1'!$G472,'Предельники 2022'!$B$4:$X$28,'Форма 1'!AC$7),2),"")</f>
        <v/>
      </c>
      <c r="K472" s="53" t="str">
        <f>IF(ISNUMBER('Форма 1'!AD472),ROUND('Форма 1'!$I472*VLOOKUP('Форма 1'!$G472,'Предельники 2022'!$B$4:$X$28,'Форма 1'!AD$7),2),"")</f>
        <v/>
      </c>
      <c r="L472" s="54" t="str">
        <f>IF(ISBLANK('Форма 1'!AE472),"",'Форма 1'!AE472)</f>
        <v/>
      </c>
      <c r="M472" s="55" t="str">
        <f>IF(ISBLANK('Форма 1'!AF472),"",'Форма 1'!AF472)</f>
        <v/>
      </c>
      <c r="N472" s="53" t="str">
        <f>IF(ISNUMBER('Форма 1'!AG472),ROUND('Форма 1'!$I472*VLOOKUP('Форма 1'!$G472,'Предельники 2022'!$B$4:$X$28,'Форма 1'!AG$7),2),"")</f>
        <v/>
      </c>
      <c r="O472" s="53" t="str">
        <f>IF(ISNUMBER('Форма 1'!$AH472),ROUND('Форма 1'!$I472*VLOOKUP('Форма 1'!$G472,'Предельники 2022'!$B$4:$X$28,'Форма 1'!$AH$7,0),2),"")</f>
        <v/>
      </c>
      <c r="P472" s="53" t="str">
        <f>IF(ISNUMBER('Форма 1'!$AI472),ROUND('Форма 1'!$I472*VLOOKUP('Форма 1'!$G472,'Предельники 2022'!$B$4:$X$28,'Форма 1'!$AI$7,0),2),"")</f>
        <v/>
      </c>
      <c r="Q472" s="53" t="str">
        <f>IF(ISNUMBER('Форма 1'!$AJ472),ROUND('Форма 1'!$I472*VLOOKUP('Форма 1'!$G472,'Предельники 2022'!$B$4:$X$28,'Форма 1'!$AJ$7,0),2),"")</f>
        <v/>
      </c>
      <c r="R472" s="53" t="str">
        <f>IF(ISNUMBER('Форма 1'!AK472),ROUND('Форма 1'!$I472*VLOOKUP('Форма 1'!$G472,'Предельники 2022'!$B$4:$X$28,'Форма 1'!AK$7),2),"")</f>
        <v/>
      </c>
      <c r="S472" s="55" t="str">
        <f t="shared" si="51"/>
        <v/>
      </c>
      <c r="T472" s="55" t="str">
        <f>IF(ISNUMBER('Форма 1'!AL472),INDEX('Предельники 2022'!$C$4:$X$28,MATCH('Форма 1'!$H472,'Предельники 2022'!$B$4:$B$28,0),MATCH(T$5,'Предельники 2022'!$C$3:$X$3,0)),"")</f>
        <v/>
      </c>
      <c r="U472" s="55" t="str">
        <f>IF(ISNUMBER('Форма 1'!AM472),INDEX('Предельники 2022'!$C$4:$X$28,MATCH('Форма 1'!$H472,'Предельники 2022'!$B$4:$B$28,0),MATCH(U$5,'Предельники 2022'!$C$3:$X$3,0)),"")</f>
        <v/>
      </c>
      <c r="V472" s="55" t="str">
        <f>IF(ISNUMBER('Форма 1'!AN472),INDEX('Предельники 2022'!$C$4:$X$28,MATCH('Форма 1'!$H472,'Предельники 2022'!$B$4:$B$28,0),MATCH(V$5,'Предельники 2022'!$C$3:$X$3,0)),"")</f>
        <v/>
      </c>
      <c r="W472" s="55" t="str">
        <f>IF(ISNUMBER('Форма 1'!AO472),INDEX('Предельники 2022'!$C$4:$X$28,MATCH('Форма 1'!$H472,'Предельники 2022'!$B$4:$B$28,0),MATCH(W$5,'Предельники 2022'!$C$3:$X$3,0)),"")</f>
        <v/>
      </c>
      <c r="X472" s="53" t="str">
        <f>IF(ISNUMBER('Форма 1'!AP472),ROUND('Форма 1'!$I472*VLOOKUP('Форма 1'!$G472,'Предельники 2022'!$B$4:$X$28,'Форма 1'!AP$7),2),"")</f>
        <v/>
      </c>
      <c r="Y472" s="53" t="str">
        <f>IF(ISNUMBER('Форма 1'!AQ472),ROUND('Форма 1'!$I472*VLOOKUP('Форма 1'!$G472,'Предельники 2022'!$B$4:$X$28,'Форма 1'!AQ$7),2),"")</f>
        <v/>
      </c>
      <c r="Z472" s="53" t="str">
        <f>IF(ISNUMBER('Форма 1'!AR472),ROUND('Форма 1'!$I472*VLOOKUP('Форма 1'!$G472,'Предельники 2022'!$B$4:$X$28,'Форма 1'!AR$7),2),"")</f>
        <v/>
      </c>
      <c r="AA472" s="55"/>
    </row>
    <row r="473" spans="1:27" x14ac:dyDescent="0.25">
      <c r="A473" s="52">
        <f t="shared" si="50"/>
        <v>9</v>
      </c>
      <c r="B473" s="94" t="str">
        <f>IF(ISBLANK('Форма 1'!B473),"",'Форма 1'!B473)</f>
        <v>Лысьвенский городской округ Пермского края</v>
      </c>
      <c r="C473" s="161" t="str">
        <f>IF(ISBLANK('Форма 1'!C473),"",'Форма 1'!C473)</f>
        <v>г. Лысьва, ул. Смышляева, д. 10</v>
      </c>
      <c r="D473" s="51">
        <f>IF(ISBLANK(C473),"Введите адрес",IF(C473='Форма 1'!C473,SUM(E473:K473,M473:S473,X473:AA473),"Ошибка в адресе!"))</f>
        <v>15529037.66</v>
      </c>
      <c r="E473" s="53" t="str">
        <f>IF(ISNUMBER('Форма 1'!X473),ROUND('Форма 1'!$I473*VLOOKUP('Форма 1'!$G473,'Предельники 2022'!$B$4:$X$28,'Форма 1'!X$7),2),"")</f>
        <v/>
      </c>
      <c r="F473" s="53" t="str">
        <f>IF(ISNUMBER('Форма 1'!Y473),ROUND('Форма 1'!$I473*VLOOKUP('Форма 1'!$G473,'Предельники 2022'!$B$4:$X$28,'Форма 1'!Y$7),2),"")</f>
        <v/>
      </c>
      <c r="G473" s="53" t="str">
        <f>IF(ISNUMBER('Форма 1'!Z473),ROUND('Форма 1'!$I473*VLOOKUP('Форма 1'!$G473,'Предельники 2022'!$B$4:$X$28,'Форма 1'!Z$7),2),"")</f>
        <v/>
      </c>
      <c r="H473" s="53" t="str">
        <f>IF(ISNUMBER('Форма 1'!AA473),ROUND('Форма 1'!$I473*VLOOKUP('Форма 1'!$G473,'Предельники 2022'!$B$4:$X$28,'Форма 1'!AA$7),2),"")</f>
        <v/>
      </c>
      <c r="I473" s="53" t="str">
        <f>IF(ISNUMBER('Форма 1'!AB473),ROUND('Форма 1'!$I473*VLOOKUP('Форма 1'!$G473,'Предельники 2022'!$B$4:$X$28,'Форма 1'!AB$7),2),"")</f>
        <v/>
      </c>
      <c r="J473" s="53" t="str">
        <f>IF(ISNUMBER('Форма 1'!AC473),ROUND('Форма 1'!$I473*VLOOKUP('Форма 1'!$G473,'Предельники 2022'!$B$4:$X$28,'Форма 1'!AC$7),2),"")</f>
        <v/>
      </c>
      <c r="K473" s="53" t="str">
        <f>IF(ISNUMBER('Форма 1'!AD473),ROUND('Форма 1'!$I473*VLOOKUP('Форма 1'!$G473,'Предельники 2022'!$B$4:$X$28,'Форма 1'!AD$7),2),"")</f>
        <v/>
      </c>
      <c r="L473" s="54" t="str">
        <f>IF(ISBLANK('Форма 1'!AE473),"",'Форма 1'!AE473)</f>
        <v/>
      </c>
      <c r="M473" s="55" t="str">
        <f>IF(ISBLANK('Форма 1'!AF473),"",'Форма 1'!AF473)</f>
        <v/>
      </c>
      <c r="N473" s="53">
        <f>IF(ISNUMBER('Форма 1'!AG473),ROUND('Форма 1'!$I473*VLOOKUP('Форма 1'!$G473,'Предельники 2022'!$B$4:$X$28,'Форма 1'!AG$7),2),"")</f>
        <v>15529037.66</v>
      </c>
      <c r="O473" s="53" t="str">
        <f>IF(ISNUMBER('Форма 1'!$AH473),ROUND('Форма 1'!$I473*VLOOKUP('Форма 1'!$G473,'Предельники 2022'!$B$4:$X$28,'Форма 1'!$AH$7,0),2),"")</f>
        <v/>
      </c>
      <c r="P473" s="53" t="str">
        <f>IF(ISNUMBER('Форма 1'!$AI473),ROUND('Форма 1'!$I473*VLOOKUP('Форма 1'!$G473,'Предельники 2022'!$B$4:$X$28,'Форма 1'!$AI$7,0),2),"")</f>
        <v/>
      </c>
      <c r="Q473" s="53" t="str">
        <f>IF(ISNUMBER('Форма 1'!$AJ473),ROUND('Форма 1'!$I473*VLOOKUP('Форма 1'!$G473,'Предельники 2022'!$B$4:$X$28,'Форма 1'!$AJ$7,0),2),"")</f>
        <v/>
      </c>
      <c r="R473" s="53" t="str">
        <f>IF(ISNUMBER('Форма 1'!AK473),ROUND('Форма 1'!$I473*VLOOKUP('Форма 1'!$G473,'Предельники 2022'!$B$4:$X$28,'Форма 1'!AK$7),2),"")</f>
        <v/>
      </c>
      <c r="S473" s="55" t="str">
        <f t="shared" si="51"/>
        <v/>
      </c>
      <c r="T473" s="55" t="str">
        <f>IF(ISNUMBER('Форма 1'!AL473),INDEX('Предельники 2022'!$C$4:$X$28,MATCH('Форма 1'!$H473,'Предельники 2022'!$B$4:$B$28,0),MATCH(T$5,'Предельники 2022'!$C$3:$X$3,0)),"")</f>
        <v/>
      </c>
      <c r="U473" s="55" t="str">
        <f>IF(ISNUMBER('Форма 1'!AM473),INDEX('Предельники 2022'!$C$4:$X$28,MATCH('Форма 1'!$H473,'Предельники 2022'!$B$4:$B$28,0),MATCH(U$5,'Предельники 2022'!$C$3:$X$3,0)),"")</f>
        <v/>
      </c>
      <c r="V473" s="55" t="str">
        <f>IF(ISNUMBER('Форма 1'!AN473),INDEX('Предельники 2022'!$C$4:$X$28,MATCH('Форма 1'!$H473,'Предельники 2022'!$B$4:$B$28,0),MATCH(V$5,'Предельники 2022'!$C$3:$X$3,0)),"")</f>
        <v/>
      </c>
      <c r="W473" s="55" t="str">
        <f>IF(ISNUMBER('Форма 1'!AO473),INDEX('Предельники 2022'!$C$4:$X$28,MATCH('Форма 1'!$H473,'Предельники 2022'!$B$4:$B$28,0),MATCH(W$5,'Предельники 2022'!$C$3:$X$3,0)),"")</f>
        <v/>
      </c>
      <c r="X473" s="53" t="str">
        <f>IF(ISNUMBER('Форма 1'!AP473),ROUND('Форма 1'!$I473*VLOOKUP('Форма 1'!$G473,'Предельники 2022'!$B$4:$X$28,'Форма 1'!AP$7),2),"")</f>
        <v/>
      </c>
      <c r="Y473" s="53" t="str">
        <f>IF(ISNUMBER('Форма 1'!AQ473),ROUND('Форма 1'!$I473*VLOOKUP('Форма 1'!$G473,'Предельники 2022'!$B$4:$X$28,'Форма 1'!AQ$7),2),"")</f>
        <v/>
      </c>
      <c r="Z473" s="53" t="str">
        <f>IF(ISNUMBER('Форма 1'!AR473),ROUND('Форма 1'!$I473*VLOOKUP('Форма 1'!$G473,'Предельники 2022'!$B$4:$X$28,'Форма 1'!AR$7),2),"")</f>
        <v/>
      </c>
      <c r="AA473" s="55"/>
    </row>
    <row r="474" spans="1:27" x14ac:dyDescent="0.25">
      <c r="A474" s="52">
        <f t="shared" si="50"/>
        <v>10</v>
      </c>
      <c r="B474" s="94" t="str">
        <f>IF(ISBLANK('Форма 1'!B474),"",'Форма 1'!B474)</f>
        <v>Лысьвенский городской округ Пермского края</v>
      </c>
      <c r="C474" s="161" t="str">
        <f>IF(ISBLANK('Форма 1'!C474),"",'Форма 1'!C474)</f>
        <v>г. Лысьва, ул. Суворова, д. 27</v>
      </c>
      <c r="D474" s="51">
        <f>IF(ISBLANK(C474),"Введите адрес",IF(C474='Форма 1'!C474,SUM(E474:K474,M474:S474,X474:AA474),"Ошибка в адресе!"))</f>
        <v>5576943.9499999993</v>
      </c>
      <c r="E474" s="53">
        <f>IF(ISNUMBER('Форма 1'!X474),ROUND('Форма 1'!$I474*VLOOKUP('Форма 1'!$G474,'Предельники 2022'!$B$4:$X$28,'Форма 1'!X$7),2),"")</f>
        <v>326955.17</v>
      </c>
      <c r="F474" s="53">
        <f>IF(ISNUMBER('Форма 1'!Y474),ROUND('Форма 1'!$I474*VLOOKUP('Форма 1'!$G474,'Предельники 2022'!$B$4:$X$28,'Форма 1'!Y$7),2),"")</f>
        <v>3710333</v>
      </c>
      <c r="G474" s="53" t="str">
        <f>IF(ISNUMBER('Форма 1'!Z474),ROUND('Форма 1'!$I474*VLOOKUP('Форма 1'!$G474,'Предельники 2022'!$B$4:$X$28,'Форма 1'!Z$7),2),"")</f>
        <v/>
      </c>
      <c r="H474" s="53">
        <f>IF(ISNUMBER('Форма 1'!AA474),ROUND('Форма 1'!$I474*VLOOKUP('Форма 1'!$G474,'Предельники 2022'!$B$4:$X$28,'Форма 1'!AA$7),2),"")</f>
        <v>166878.68</v>
      </c>
      <c r="I474" s="53">
        <f>IF(ISNUMBER('Форма 1'!AB474),ROUND('Форма 1'!$I474*VLOOKUP('Форма 1'!$G474,'Предельники 2022'!$B$4:$X$28,'Форма 1'!AB$7),2),"")</f>
        <v>514677.67</v>
      </c>
      <c r="J474" s="53">
        <f>IF(ISNUMBER('Форма 1'!AC474),ROUND('Форма 1'!$I474*VLOOKUP('Форма 1'!$G474,'Предельники 2022'!$B$4:$X$28,'Форма 1'!AC$7),2),"")</f>
        <v>284755.15999999997</v>
      </c>
      <c r="K474" s="53" t="str">
        <f>IF(ISNUMBER('Форма 1'!AD474),ROUND('Форма 1'!$I474*VLOOKUP('Форма 1'!$G474,'Предельники 2022'!$B$4:$X$28,'Форма 1'!AD$7),2),"")</f>
        <v/>
      </c>
      <c r="L474" s="54" t="str">
        <f>IF(ISBLANK('Форма 1'!AE474),"",'Форма 1'!AE474)</f>
        <v/>
      </c>
      <c r="M474" s="55" t="str">
        <f>IF(ISBLANK('Форма 1'!AF474),"",'Форма 1'!AF474)</f>
        <v/>
      </c>
      <c r="N474" s="53" t="str">
        <f>IF(ISNUMBER('Форма 1'!AG474),ROUND('Форма 1'!$I474*VLOOKUP('Форма 1'!$G474,'Предельники 2022'!$B$4:$X$28,'Форма 1'!AG$7),2),"")</f>
        <v/>
      </c>
      <c r="O474" s="53" t="str">
        <f>IF(ISNUMBER('Форма 1'!$AH474),ROUND('Форма 1'!$I474*VLOOKUP('Форма 1'!$G474,'Предельники 2022'!$B$4:$X$28,'Форма 1'!$AH$7,0),2),"")</f>
        <v/>
      </c>
      <c r="P474" s="53" t="str">
        <f>IF(ISNUMBER('Форма 1'!$AI474),ROUND('Форма 1'!$I474*VLOOKUP('Форма 1'!$G474,'Предельники 2022'!$B$4:$X$28,'Форма 1'!$AI$7,0),2),"")</f>
        <v/>
      </c>
      <c r="Q474" s="53" t="str">
        <f>IF(ISNUMBER('Форма 1'!$AJ474),ROUND('Форма 1'!$I474*VLOOKUP('Форма 1'!$G474,'Предельники 2022'!$B$4:$X$28,'Форма 1'!$AJ$7,0),2),"")</f>
        <v/>
      </c>
      <c r="R474" s="53">
        <f>IF(ISNUMBER('Форма 1'!AK474),ROUND('Форма 1'!$I474*VLOOKUP('Форма 1'!$G474,'Предельники 2022'!$B$4:$X$28,'Форма 1'!AK$7),2),"")</f>
        <v>573344.27</v>
      </c>
      <c r="S474" s="55" t="str">
        <f t="shared" si="51"/>
        <v/>
      </c>
      <c r="T474" s="55" t="str">
        <f>IF(ISNUMBER('Форма 1'!AL474),INDEX('Предельники 2022'!$C$4:$X$28,MATCH('Форма 1'!$H474,'Предельники 2022'!$B$4:$B$28,0),MATCH(T$5,'Предельники 2022'!$C$3:$X$3,0)),"")</f>
        <v/>
      </c>
      <c r="U474" s="55" t="str">
        <f>IF(ISNUMBER('Форма 1'!AM474),INDEX('Предельники 2022'!$C$4:$X$28,MATCH('Форма 1'!$H474,'Предельники 2022'!$B$4:$B$28,0),MATCH(U$5,'Предельники 2022'!$C$3:$X$3,0)),"")</f>
        <v/>
      </c>
      <c r="V474" s="55" t="str">
        <f>IF(ISNUMBER('Форма 1'!AN474),INDEX('Предельники 2022'!$C$4:$X$28,MATCH('Форма 1'!$H474,'Предельники 2022'!$B$4:$B$28,0),MATCH(V$5,'Предельники 2022'!$C$3:$X$3,0)),"")</f>
        <v/>
      </c>
      <c r="W474" s="55" t="str">
        <f>IF(ISNUMBER('Форма 1'!AO474),INDEX('Предельники 2022'!$C$4:$X$28,MATCH('Форма 1'!$H474,'Предельники 2022'!$B$4:$B$28,0),MATCH(W$5,'Предельники 2022'!$C$3:$X$3,0)),"")</f>
        <v/>
      </c>
      <c r="X474" s="53" t="str">
        <f>IF(ISNUMBER('Форма 1'!AP474),ROUND('Форма 1'!$I474*VLOOKUP('Форма 1'!$G474,'Предельники 2022'!$B$4:$X$28,'Форма 1'!AP$7),2),"")</f>
        <v/>
      </c>
      <c r="Y474" s="53" t="str">
        <f>IF(ISNUMBER('Форма 1'!AQ474),ROUND('Форма 1'!$I474*VLOOKUP('Форма 1'!$G474,'Предельники 2022'!$B$4:$X$28,'Форма 1'!AQ$7),2),"")</f>
        <v/>
      </c>
      <c r="Z474" s="53" t="str">
        <f>IF(ISNUMBER('Форма 1'!AR474),ROUND('Форма 1'!$I474*VLOOKUP('Форма 1'!$G474,'Предельники 2022'!$B$4:$X$28,'Форма 1'!AR$7),2),"")</f>
        <v/>
      </c>
      <c r="AA474" s="55"/>
    </row>
    <row r="475" spans="1:27" x14ac:dyDescent="0.25">
      <c r="A475" s="52">
        <f t="shared" si="50"/>
        <v>11</v>
      </c>
      <c r="B475" s="94" t="str">
        <f>IF(ISBLANK('Форма 1'!B475),"",'Форма 1'!B475)</f>
        <v>Лысьвенский городской округ Пермского края</v>
      </c>
      <c r="C475" s="161" t="str">
        <f>IF(ISBLANK('Форма 1'!C475),"",'Форма 1'!C475)</f>
        <v>г. Лысьва, ул. Суворова, д. 42</v>
      </c>
      <c r="D475" s="51">
        <f>IF(ISBLANK(C475),"Введите адрес",IF(C475='Форма 1'!C475,SUM(E475:K475,M475:S475,X475:AA475),"Ошибка в адресе!"))</f>
        <v>44642080.399999999</v>
      </c>
      <c r="E475" s="53">
        <f>IF(ISNUMBER('Форма 1'!X475),ROUND('Форма 1'!$I475*VLOOKUP('Форма 1'!$G475,'Предельники 2022'!$B$4:$X$28,'Форма 1'!X$7),2),"")</f>
        <v>1237055.6599999999</v>
      </c>
      <c r="F475" s="53">
        <f>IF(ISNUMBER('Форма 1'!Y475),ROUND('Форма 1'!$I475*VLOOKUP('Форма 1'!$G475,'Предельники 2022'!$B$4:$X$28,'Форма 1'!Y$7),2),"")</f>
        <v>14038280.539999999</v>
      </c>
      <c r="G475" s="53" t="str">
        <f>IF(ISNUMBER('Форма 1'!Z475),ROUND('Форма 1'!$I475*VLOOKUP('Форма 1'!$G475,'Предельники 2022'!$B$4:$X$28,'Форма 1'!Z$7),2),"")</f>
        <v/>
      </c>
      <c r="H475" s="53">
        <f>IF(ISNUMBER('Форма 1'!AA475),ROUND('Форма 1'!$I475*VLOOKUP('Форма 1'!$G475,'Предельники 2022'!$B$4:$X$28,'Форма 1'!AA$7),2),"")</f>
        <v>631396.06999999995</v>
      </c>
      <c r="I475" s="53">
        <f>IF(ISNUMBER('Форма 1'!AB475),ROUND('Форма 1'!$I475*VLOOKUP('Форма 1'!$G475,'Предельники 2022'!$B$4:$X$28,'Форма 1'!AB$7),2),"")</f>
        <v>1947315.66</v>
      </c>
      <c r="J475" s="53">
        <f>IF(ISNUMBER('Форма 1'!AC475),ROUND('Форма 1'!$I475*VLOOKUP('Форма 1'!$G475,'Предельники 2022'!$B$4:$X$28,'Форма 1'!AC$7),2),"")</f>
        <v>1077389.22</v>
      </c>
      <c r="K475" s="53" t="str">
        <f>IF(ISNUMBER('Форма 1'!AD475),ROUND('Форма 1'!$I475*VLOOKUP('Форма 1'!$G475,'Предельники 2022'!$B$4:$X$28,'Форма 1'!AD$7),2),"")</f>
        <v/>
      </c>
      <c r="L475" s="54" t="str">
        <f>IF(ISBLANK('Форма 1'!AE475),"",'Форма 1'!AE475)</f>
        <v/>
      </c>
      <c r="M475" s="55" t="str">
        <f>IF(ISBLANK('Форма 1'!AF475),"",'Форма 1'!AF475)</f>
        <v/>
      </c>
      <c r="N475" s="53">
        <f>IF(ISNUMBER('Форма 1'!AG475),ROUND('Форма 1'!$I475*VLOOKUP('Форма 1'!$G475,'Предельники 2022'!$B$4:$X$28,'Форма 1'!AG$7),2),"")</f>
        <v>15972310.17</v>
      </c>
      <c r="O475" s="53">
        <f>IF(ISNUMBER('Форма 1'!$AH475),ROUND('Форма 1'!$I475*VLOOKUP('Форма 1'!$G475,'Предельники 2022'!$B$4:$X$28,'Форма 1'!$AH$7,0),2),"")</f>
        <v>9738333.0800000001</v>
      </c>
      <c r="P475" s="53" t="str">
        <f>IF(ISNUMBER('Форма 1'!$AI475),ROUND('Форма 1'!$I475*VLOOKUP('Форма 1'!$G475,'Предельники 2022'!$B$4:$X$28,'Форма 1'!$AI$7,0),2),"")</f>
        <v/>
      </c>
      <c r="Q475" s="53" t="str">
        <f>IF(ISNUMBER('Форма 1'!$AJ475),ROUND('Форма 1'!$I475*VLOOKUP('Форма 1'!$G475,'Предельники 2022'!$B$4:$X$28,'Форма 1'!$AJ$7,0),2),"")</f>
        <v/>
      </c>
      <c r="R475" s="53" t="str">
        <f>IF(ISNUMBER('Форма 1'!AK475),ROUND('Форма 1'!$I475*VLOOKUP('Форма 1'!$G475,'Предельники 2022'!$B$4:$X$28,'Форма 1'!AK$7),2),"")</f>
        <v/>
      </c>
      <c r="S475" s="55" t="str">
        <f t="shared" si="51"/>
        <v/>
      </c>
      <c r="T475" s="55" t="str">
        <f>IF(ISNUMBER('Форма 1'!AL475),INDEX('Предельники 2022'!$C$4:$X$28,MATCH('Форма 1'!$H475,'Предельники 2022'!$B$4:$B$28,0),MATCH(T$5,'Предельники 2022'!$C$3:$X$3,0)),"")</f>
        <v/>
      </c>
      <c r="U475" s="55" t="str">
        <f>IF(ISNUMBER('Форма 1'!AM475),INDEX('Предельники 2022'!$C$4:$X$28,MATCH('Форма 1'!$H475,'Предельники 2022'!$B$4:$B$28,0),MATCH(U$5,'Предельники 2022'!$C$3:$X$3,0)),"")</f>
        <v/>
      </c>
      <c r="V475" s="55" t="str">
        <f>IF(ISNUMBER('Форма 1'!AN475),INDEX('Предельники 2022'!$C$4:$X$28,MATCH('Форма 1'!$H475,'Предельники 2022'!$B$4:$B$28,0),MATCH(V$5,'Предельники 2022'!$C$3:$X$3,0)),"")</f>
        <v/>
      </c>
      <c r="W475" s="55" t="str">
        <f>IF(ISNUMBER('Форма 1'!AO475),INDEX('Предельники 2022'!$C$4:$X$28,MATCH('Форма 1'!$H475,'Предельники 2022'!$B$4:$B$28,0),MATCH(W$5,'Предельники 2022'!$C$3:$X$3,0)),"")</f>
        <v/>
      </c>
      <c r="X475" s="53" t="str">
        <f>IF(ISNUMBER('Форма 1'!AP475),ROUND('Форма 1'!$I475*VLOOKUP('Форма 1'!$G475,'Предельники 2022'!$B$4:$X$28,'Форма 1'!AP$7),2),"")</f>
        <v/>
      </c>
      <c r="Y475" s="53" t="str">
        <f>IF(ISNUMBER('Форма 1'!AQ475),ROUND('Форма 1'!$I475*VLOOKUP('Форма 1'!$G475,'Предельники 2022'!$B$4:$X$28,'Форма 1'!AQ$7),2),"")</f>
        <v/>
      </c>
      <c r="Z475" s="53" t="str">
        <f>IF(ISNUMBER('Форма 1'!AR475),ROUND('Форма 1'!$I475*VLOOKUP('Форма 1'!$G475,'Предельники 2022'!$B$4:$X$28,'Форма 1'!AR$7),2),"")</f>
        <v/>
      </c>
      <c r="AA475" s="55"/>
    </row>
    <row r="476" spans="1:27" x14ac:dyDescent="0.25">
      <c r="A476" s="52">
        <f t="shared" si="50"/>
        <v>12</v>
      </c>
      <c r="B476" s="94" t="str">
        <f>IF(ISBLANK('Форма 1'!B476),"",'Форма 1'!B476)</f>
        <v>Лысьвенский городской округ Пермского края</v>
      </c>
      <c r="C476" s="161" t="str">
        <f>IF(ISBLANK('Форма 1'!C476),"",'Форма 1'!C476)</f>
        <v>г. Лысьва, ул. Фестивальная, д. 16</v>
      </c>
      <c r="D476" s="51">
        <f>IF(ISBLANK(C476),"Введите адрес",IF(C476='Форма 1'!C476,SUM(E476:K476,M476:S476,X476:AA476),"Ошибка в адресе!"))</f>
        <v>12621433.639999999</v>
      </c>
      <c r="E476" s="53">
        <f>IF(ISNUMBER('Форма 1'!X476),ROUND('Форма 1'!$I476*VLOOKUP('Форма 1'!$G476,'Предельники 2022'!$B$4:$X$28,'Форма 1'!X$7),2),"")</f>
        <v>1412144.1</v>
      </c>
      <c r="F476" s="53">
        <f>IF(ISNUMBER('Форма 1'!Y476),ROUND('Форма 1'!$I476*VLOOKUP('Форма 1'!$G476,'Предельники 2022'!$B$4:$X$28,'Форма 1'!Y$7),2),"")</f>
        <v>6760659.2300000004</v>
      </c>
      <c r="G476" s="53" t="str">
        <f>IF(ISNUMBER('Форма 1'!Z476),ROUND('Форма 1'!$I476*VLOOKUP('Форма 1'!$G476,'Предельники 2022'!$B$4:$X$28,'Форма 1'!Z$7),2),"")</f>
        <v/>
      </c>
      <c r="H476" s="53">
        <f>IF(ISNUMBER('Форма 1'!AA476),ROUND('Форма 1'!$I476*VLOOKUP('Форма 1'!$G476,'Предельники 2022'!$B$4:$X$28,'Форма 1'!AA$7),2),"")</f>
        <v>883524.27</v>
      </c>
      <c r="I476" s="53">
        <f>IF(ISNUMBER('Форма 1'!AB476),ROUND('Форма 1'!$I476*VLOOKUP('Форма 1'!$G476,'Предельники 2022'!$B$4:$X$28,'Форма 1'!AB$7),2),"")</f>
        <v>2327710.0499999998</v>
      </c>
      <c r="J476" s="53">
        <f>IF(ISNUMBER('Форма 1'!AC476),ROUND('Форма 1'!$I476*VLOOKUP('Форма 1'!$G476,'Предельники 2022'!$B$4:$X$28,'Форма 1'!AC$7),2),"")</f>
        <v>1237395.99</v>
      </c>
      <c r="K476" s="53" t="str">
        <f>IF(ISNUMBER('Форма 1'!AD476),ROUND('Форма 1'!$I476*VLOOKUP('Форма 1'!$G476,'Предельники 2022'!$B$4:$X$28,'Форма 1'!AD$7),2),"")</f>
        <v/>
      </c>
      <c r="L476" s="54" t="str">
        <f>IF(ISBLANK('Форма 1'!AE476),"",'Форма 1'!AE476)</f>
        <v/>
      </c>
      <c r="M476" s="55" t="str">
        <f>IF(ISBLANK('Форма 1'!AF476),"",'Форма 1'!AF476)</f>
        <v/>
      </c>
      <c r="N476" s="53" t="str">
        <f>IF(ISNUMBER('Форма 1'!AG476),ROUND('Форма 1'!$I476*VLOOKUP('Форма 1'!$G476,'Предельники 2022'!$B$4:$X$28,'Форма 1'!AG$7),2),"")</f>
        <v/>
      </c>
      <c r="O476" s="53" t="str">
        <f>IF(ISNUMBER('Форма 1'!$AH476),ROUND('Форма 1'!$I476*VLOOKUP('Форма 1'!$G476,'Предельники 2022'!$B$4:$X$28,'Форма 1'!$AH$7,0),2),"")</f>
        <v/>
      </c>
      <c r="P476" s="53" t="str">
        <f>IF(ISNUMBER('Форма 1'!$AI476),ROUND('Форма 1'!$I476*VLOOKUP('Форма 1'!$G476,'Предельники 2022'!$B$4:$X$28,'Форма 1'!$AI$7,0),2),"")</f>
        <v/>
      </c>
      <c r="Q476" s="53" t="str">
        <f>IF(ISNUMBER('Форма 1'!$AJ476),ROUND('Форма 1'!$I476*VLOOKUP('Форма 1'!$G476,'Предельники 2022'!$B$4:$X$28,'Форма 1'!$AJ$7,0),2),"")</f>
        <v/>
      </c>
      <c r="R476" s="53" t="str">
        <f>IF(ISNUMBER('Форма 1'!AK476),ROUND('Форма 1'!$I476*VLOOKUP('Форма 1'!$G476,'Предельники 2022'!$B$4:$X$28,'Форма 1'!AK$7),2),"")</f>
        <v/>
      </c>
      <c r="S476" s="55" t="str">
        <f t="shared" si="51"/>
        <v/>
      </c>
      <c r="T476" s="55" t="str">
        <f>IF(ISNUMBER('Форма 1'!AL476),INDEX('Предельники 2022'!$C$4:$X$28,MATCH('Форма 1'!$H476,'Предельники 2022'!$B$4:$B$28,0),MATCH(T$5,'Предельники 2022'!$C$3:$X$3,0)),"")</f>
        <v/>
      </c>
      <c r="U476" s="55" t="str">
        <f>IF(ISNUMBER('Форма 1'!AM476),INDEX('Предельники 2022'!$C$4:$X$28,MATCH('Форма 1'!$H476,'Предельники 2022'!$B$4:$B$28,0),MATCH(U$5,'Предельники 2022'!$C$3:$X$3,0)),"")</f>
        <v/>
      </c>
      <c r="V476" s="55" t="str">
        <f>IF(ISNUMBER('Форма 1'!AN476),INDEX('Предельники 2022'!$C$4:$X$28,MATCH('Форма 1'!$H476,'Предельники 2022'!$B$4:$B$28,0),MATCH(V$5,'Предельники 2022'!$C$3:$X$3,0)),"")</f>
        <v/>
      </c>
      <c r="W476" s="55" t="str">
        <f>IF(ISNUMBER('Форма 1'!AO476),INDEX('Предельники 2022'!$C$4:$X$28,MATCH('Форма 1'!$H476,'Предельники 2022'!$B$4:$B$28,0),MATCH(W$5,'Предельники 2022'!$C$3:$X$3,0)),"")</f>
        <v/>
      </c>
      <c r="X476" s="53" t="str">
        <f>IF(ISNUMBER('Форма 1'!AP476),ROUND('Форма 1'!$I476*VLOOKUP('Форма 1'!$G476,'Предельники 2022'!$B$4:$X$28,'Форма 1'!AP$7),2),"")</f>
        <v/>
      </c>
      <c r="Y476" s="53" t="str">
        <f>IF(ISNUMBER('Форма 1'!AQ476),ROUND('Форма 1'!$I476*VLOOKUP('Форма 1'!$G476,'Предельники 2022'!$B$4:$X$28,'Форма 1'!AQ$7),2),"")</f>
        <v/>
      </c>
      <c r="Z476" s="53" t="str">
        <f>IF(ISNUMBER('Форма 1'!AR476),ROUND('Форма 1'!$I476*VLOOKUP('Форма 1'!$G476,'Предельники 2022'!$B$4:$X$28,'Форма 1'!AR$7),2),"")</f>
        <v/>
      </c>
      <c r="AA476" s="55"/>
    </row>
    <row r="477" spans="1:27" x14ac:dyDescent="0.25">
      <c r="A477" s="52">
        <f t="shared" si="50"/>
        <v>13</v>
      </c>
      <c r="B477" s="94" t="str">
        <f>IF(ISBLANK('Форма 1'!B477),"",'Форма 1'!B477)</f>
        <v>Лысьвенский городской округ Пермского края</v>
      </c>
      <c r="C477" s="161" t="str">
        <f>IF(ISBLANK('Форма 1'!C477),"",'Форма 1'!C477)</f>
        <v>г. Лысьва, ул. Чапаева, д. 17</v>
      </c>
      <c r="D477" s="51">
        <f>IF(ISBLANK(C477),"Введите адрес",IF(C477='Форма 1'!C477,SUM(E477:K477,M477:S477,X477:AA477),"Ошибка в адресе!"))</f>
        <v>5557017.8399999999</v>
      </c>
      <c r="E477" s="53" t="str">
        <f>IF(ISNUMBER('Форма 1'!X477),ROUND('Форма 1'!$I477*VLOOKUP('Форма 1'!$G477,'Предельники 2022'!$B$4:$X$28,'Форма 1'!X$7),2),"")</f>
        <v/>
      </c>
      <c r="F477" s="53" t="str">
        <f>IF(ISNUMBER('Форма 1'!Y477),ROUND('Форма 1'!$I477*VLOOKUP('Форма 1'!$G477,'Предельники 2022'!$B$4:$X$28,'Форма 1'!Y$7),2),"")</f>
        <v/>
      </c>
      <c r="G477" s="53" t="str">
        <f>IF(ISNUMBER('Форма 1'!Z477),ROUND('Форма 1'!$I477*VLOOKUP('Форма 1'!$G477,'Предельники 2022'!$B$4:$X$28,'Форма 1'!Z$7),2),"")</f>
        <v/>
      </c>
      <c r="H477" s="53" t="str">
        <f>IF(ISNUMBER('Форма 1'!AA477),ROUND('Форма 1'!$I477*VLOOKUP('Форма 1'!$G477,'Предельники 2022'!$B$4:$X$28,'Форма 1'!AA$7),2),"")</f>
        <v/>
      </c>
      <c r="I477" s="53" t="str">
        <f>IF(ISNUMBER('Форма 1'!AB477),ROUND('Форма 1'!$I477*VLOOKUP('Форма 1'!$G477,'Предельники 2022'!$B$4:$X$28,'Форма 1'!AB$7),2),"")</f>
        <v/>
      </c>
      <c r="J477" s="53" t="str">
        <f>IF(ISNUMBER('Форма 1'!AC477),ROUND('Форма 1'!$I477*VLOOKUP('Форма 1'!$G477,'Предельники 2022'!$B$4:$X$28,'Форма 1'!AC$7),2),"")</f>
        <v/>
      </c>
      <c r="K477" s="53" t="str">
        <f>IF(ISNUMBER('Форма 1'!AD477),ROUND('Форма 1'!$I477*VLOOKUP('Форма 1'!$G477,'Предельники 2022'!$B$4:$X$28,'Форма 1'!AD$7),2),"")</f>
        <v/>
      </c>
      <c r="L477" s="54">
        <f>IF(ISBLANK('Форма 1'!AE477),"",'Форма 1'!AE477)</f>
        <v>2</v>
      </c>
      <c r="M477" s="55">
        <f>IF(ISBLANK('Форма 1'!AF477),"",'Форма 1'!AF477)</f>
        <v>5557017.8399999999</v>
      </c>
      <c r="N477" s="53" t="str">
        <f>IF(ISNUMBER('Форма 1'!AG477),ROUND('Форма 1'!$I477*VLOOKUP('Форма 1'!$G477,'Предельники 2022'!$B$4:$X$28,'Форма 1'!AG$7),2),"")</f>
        <v/>
      </c>
      <c r="O477" s="53" t="str">
        <f>IF(ISNUMBER('Форма 1'!$AH477),ROUND('Форма 1'!$I477*VLOOKUP('Форма 1'!$G477,'Предельники 2022'!$B$4:$X$28,'Форма 1'!$AH$7,0),2),"")</f>
        <v/>
      </c>
      <c r="P477" s="53" t="str">
        <f>IF(ISNUMBER('Форма 1'!$AI477),ROUND('Форма 1'!$I477*VLOOKUP('Форма 1'!$G477,'Предельники 2022'!$B$4:$X$28,'Форма 1'!$AI$7,0),2),"")</f>
        <v/>
      </c>
      <c r="Q477" s="53" t="str">
        <f>IF(ISNUMBER('Форма 1'!$AJ477),ROUND('Форма 1'!$I477*VLOOKUP('Форма 1'!$G477,'Предельники 2022'!$B$4:$X$28,'Форма 1'!$AJ$7,0),2),"")</f>
        <v/>
      </c>
      <c r="R477" s="53" t="str">
        <f>IF(ISNUMBER('Форма 1'!AK477),ROUND('Форма 1'!$I477*VLOOKUP('Форма 1'!$G477,'Предельники 2022'!$B$4:$X$28,'Форма 1'!AK$7),2),"")</f>
        <v/>
      </c>
      <c r="S477" s="55" t="str">
        <f t="shared" si="51"/>
        <v/>
      </c>
      <c r="T477" s="55" t="str">
        <f>IF(ISNUMBER('Форма 1'!AL477),INDEX('Предельники 2022'!$C$4:$X$28,MATCH('Форма 1'!$H477,'Предельники 2022'!$B$4:$B$28,0),MATCH(T$5,'Предельники 2022'!$C$3:$X$3,0)),"")</f>
        <v/>
      </c>
      <c r="U477" s="55" t="str">
        <f>IF(ISNUMBER('Форма 1'!AM477),INDEX('Предельники 2022'!$C$4:$X$28,MATCH('Форма 1'!$H477,'Предельники 2022'!$B$4:$B$28,0),MATCH(U$5,'Предельники 2022'!$C$3:$X$3,0)),"")</f>
        <v/>
      </c>
      <c r="V477" s="55" t="str">
        <f>IF(ISNUMBER('Форма 1'!AN477),INDEX('Предельники 2022'!$C$4:$X$28,MATCH('Форма 1'!$H477,'Предельники 2022'!$B$4:$B$28,0),MATCH(V$5,'Предельники 2022'!$C$3:$X$3,0)),"")</f>
        <v/>
      </c>
      <c r="W477" s="55" t="str">
        <f>IF(ISNUMBER('Форма 1'!AO477),INDEX('Предельники 2022'!$C$4:$X$28,MATCH('Форма 1'!$H477,'Предельники 2022'!$B$4:$B$28,0),MATCH(W$5,'Предельники 2022'!$C$3:$X$3,0)),"")</f>
        <v/>
      </c>
      <c r="X477" s="53" t="str">
        <f>IF(ISNUMBER('Форма 1'!AP477),ROUND('Форма 1'!$I477*VLOOKUP('Форма 1'!$G477,'Предельники 2022'!$B$4:$X$28,'Форма 1'!AP$7),2),"")</f>
        <v/>
      </c>
      <c r="Y477" s="53" t="str">
        <f>IF(ISNUMBER('Форма 1'!AQ477),ROUND('Форма 1'!$I477*VLOOKUP('Форма 1'!$G477,'Предельники 2022'!$B$4:$X$28,'Форма 1'!AQ$7),2),"")</f>
        <v/>
      </c>
      <c r="Z477" s="53" t="str">
        <f>IF(ISNUMBER('Форма 1'!AR477),ROUND('Форма 1'!$I477*VLOOKUP('Форма 1'!$G477,'Предельники 2022'!$B$4:$X$28,'Форма 1'!AR$7),2),"")</f>
        <v/>
      </c>
      <c r="AA477" s="55"/>
    </row>
    <row r="478" spans="1:27" ht="15.75" x14ac:dyDescent="0.25">
      <c r="A478" s="178">
        <f t="shared" si="50"/>
        <v>0</v>
      </c>
      <c r="B478" s="179" t="str">
        <f>IF(ISBLANK('Форма 1'!B478),"",'Форма 1'!B478)</f>
        <v/>
      </c>
      <c r="C478" s="38" t="str">
        <f>IF(ISBLANK('Форма 1'!C478),"",'Форма 1'!C478)</f>
        <v>Муниципальное образование "Город Березники" Пермского края</v>
      </c>
      <c r="D478" s="39">
        <f>IF(ISBLANK(C478),"Введите адрес",IF(C478='Форма 1'!C478,SUM(E478:K478,M478:S478,X478:AA478),"Ошибка в адресе!"))</f>
        <v>336942750.04000008</v>
      </c>
      <c r="E478" s="39">
        <f>SUM(E479:E501)</f>
        <v>15133981.120000001</v>
      </c>
      <c r="F478" s="39">
        <f t="shared" ref="F478:Z478" si="53">SUM(F479:F501)</f>
        <v>135668353.26000002</v>
      </c>
      <c r="G478" s="39">
        <f t="shared" si="53"/>
        <v>1832214.04</v>
      </c>
      <c r="H478" s="39">
        <f t="shared" si="53"/>
        <v>8330531.3399999999</v>
      </c>
      <c r="I478" s="39">
        <f t="shared" si="53"/>
        <v>23089816.149999999</v>
      </c>
      <c r="J478" s="39">
        <f t="shared" si="53"/>
        <v>13036538.690000001</v>
      </c>
      <c r="K478" s="39">
        <f t="shared" si="53"/>
        <v>0</v>
      </c>
      <c r="L478" s="145">
        <f t="shared" si="53"/>
        <v>0</v>
      </c>
      <c r="M478" s="39">
        <f t="shared" si="53"/>
        <v>0</v>
      </c>
      <c r="N478" s="39">
        <f t="shared" si="53"/>
        <v>84039607.480000004</v>
      </c>
      <c r="O478" s="39">
        <f t="shared" si="53"/>
        <v>46278642.590000004</v>
      </c>
      <c r="P478" s="39">
        <f t="shared" si="53"/>
        <v>0</v>
      </c>
      <c r="Q478" s="39">
        <f t="shared" si="53"/>
        <v>0</v>
      </c>
      <c r="R478" s="39">
        <f t="shared" si="53"/>
        <v>9533065.370000001</v>
      </c>
      <c r="S478" s="39">
        <f t="shared" si="53"/>
        <v>0</v>
      </c>
      <c r="T478" s="39">
        <f t="shared" si="53"/>
        <v>0</v>
      </c>
      <c r="U478" s="39">
        <f t="shared" si="53"/>
        <v>0</v>
      </c>
      <c r="V478" s="39">
        <f t="shared" si="53"/>
        <v>0</v>
      </c>
      <c r="W478" s="39">
        <f t="shared" si="53"/>
        <v>0</v>
      </c>
      <c r="X478" s="39">
        <f t="shared" si="53"/>
        <v>0</v>
      </c>
      <c r="Y478" s="39">
        <f t="shared" si="53"/>
        <v>0</v>
      </c>
      <c r="Z478" s="39">
        <f t="shared" si="53"/>
        <v>0</v>
      </c>
      <c r="AA478" s="39"/>
    </row>
    <row r="479" spans="1:27" x14ac:dyDescent="0.25">
      <c r="A479" s="52">
        <f t="shared" si="50"/>
        <v>1</v>
      </c>
      <c r="B479" s="94" t="str">
        <f>IF(ISBLANK('Форма 1'!B479),"",'Форма 1'!B479)</f>
        <v>Муниципальное образование "Город Березники" Пермского края</v>
      </c>
      <c r="C479" s="161" t="str">
        <f>IF(ISBLANK('Форма 1'!C479),"",'Форма 1'!C479)</f>
        <v>г. Березники, пр-т Ленина, д. 55А</v>
      </c>
      <c r="D479" s="51">
        <f>IF(ISBLANK(C479),"Введите адрес",IF(C479='Форма 1'!C479,SUM(E479:K479,M479:S479,X479:AA479),"Ошибка в адресе!"))</f>
        <v>7675349.1399999997</v>
      </c>
      <c r="E479" s="53" t="str">
        <f>IF(ISNUMBER('Форма 1'!X479),ROUND('Форма 1'!$I479*VLOOKUP('Форма 1'!$G479,'Предельники 2022'!$B$4:$X$28,'Форма 1'!X$7),2),"")</f>
        <v/>
      </c>
      <c r="F479" s="53" t="str">
        <f>IF(ISNUMBER('Форма 1'!Y479),ROUND('Форма 1'!$I479*VLOOKUP('Форма 1'!$G479,'Предельники 2022'!$B$4:$X$28,'Форма 1'!Y$7),2),"")</f>
        <v/>
      </c>
      <c r="G479" s="53" t="str">
        <f>IF(ISNUMBER('Форма 1'!Z479),ROUND('Форма 1'!$I479*VLOOKUP('Форма 1'!$G479,'Предельники 2022'!$B$4:$X$28,'Форма 1'!Z$7),2),"")</f>
        <v/>
      </c>
      <c r="H479" s="53" t="str">
        <f>IF(ISNUMBER('Форма 1'!AA479),ROUND('Форма 1'!$I479*VLOOKUP('Форма 1'!$G479,'Предельники 2022'!$B$4:$X$28,'Форма 1'!AA$7),2),"")</f>
        <v/>
      </c>
      <c r="I479" s="53" t="str">
        <f>IF(ISNUMBER('Форма 1'!AB479),ROUND('Форма 1'!$I479*VLOOKUP('Форма 1'!$G479,'Предельники 2022'!$B$4:$X$28,'Форма 1'!AB$7),2),"")</f>
        <v/>
      </c>
      <c r="J479" s="53" t="str">
        <f>IF(ISNUMBER('Форма 1'!AC479),ROUND('Форма 1'!$I479*VLOOKUP('Форма 1'!$G479,'Предельники 2022'!$B$4:$X$28,'Форма 1'!AC$7),2),"")</f>
        <v/>
      </c>
      <c r="K479" s="53" t="str">
        <f>IF(ISNUMBER('Форма 1'!AD479),ROUND('Форма 1'!$I479*VLOOKUP('Форма 1'!$G479,'Предельники 2022'!$B$4:$X$28,'Форма 1'!AD$7),2),"")</f>
        <v/>
      </c>
      <c r="L479" s="54" t="str">
        <f>IF(ISBLANK('Форма 1'!AE479),"",'Форма 1'!AE479)</f>
        <v/>
      </c>
      <c r="M479" s="55" t="str">
        <f>IF(ISBLANK('Форма 1'!AF479),"",'Форма 1'!AF479)</f>
        <v/>
      </c>
      <c r="N479" s="53">
        <f>IF(ISNUMBER('Форма 1'!AG479),ROUND('Форма 1'!$I479*VLOOKUP('Форма 1'!$G479,'Предельники 2022'!$B$4:$X$28,'Форма 1'!AG$7),2),"")</f>
        <v>7675349.1399999997</v>
      </c>
      <c r="O479" s="53" t="str">
        <f>IF(ISNUMBER('Форма 1'!$AH479),ROUND('Форма 1'!$I479*VLOOKUP('Форма 1'!$G479,'Предельники 2022'!$B$4:$X$28,'Форма 1'!$AH$7,0),2),"")</f>
        <v/>
      </c>
      <c r="P479" s="53" t="str">
        <f>IF(ISNUMBER('Форма 1'!$AI479),ROUND('Форма 1'!$I479*VLOOKUP('Форма 1'!$G479,'Предельники 2022'!$B$4:$X$28,'Форма 1'!$AI$7,0),2),"")</f>
        <v/>
      </c>
      <c r="Q479" s="53" t="str">
        <f>IF(ISNUMBER('Форма 1'!$AJ479),ROUND('Форма 1'!$I479*VLOOKUP('Форма 1'!$G479,'Предельники 2022'!$B$4:$X$28,'Форма 1'!$AJ$7,0),2),"")</f>
        <v/>
      </c>
      <c r="R479" s="53" t="str">
        <f>IF(ISNUMBER('Форма 1'!AK479),ROUND('Форма 1'!$I479*VLOOKUP('Форма 1'!$G479,'Предельники 2022'!$B$4:$X$28,'Форма 1'!AK$7),2),"")</f>
        <v/>
      </c>
      <c r="S479" s="55" t="str">
        <f t="shared" si="51"/>
        <v/>
      </c>
      <c r="T479" s="55" t="str">
        <f>IF(ISNUMBER('Форма 1'!AL479),INDEX('Предельники 2022'!$C$4:$X$28,MATCH('Форма 1'!$H479,'Предельники 2022'!$B$4:$B$28,0),MATCH(T$5,'Предельники 2022'!$C$3:$X$3,0)),"")</f>
        <v/>
      </c>
      <c r="U479" s="55" t="str">
        <f>IF(ISNUMBER('Форма 1'!AM479),INDEX('Предельники 2022'!$C$4:$X$28,MATCH('Форма 1'!$H479,'Предельники 2022'!$B$4:$B$28,0),MATCH(U$5,'Предельники 2022'!$C$3:$X$3,0)),"")</f>
        <v/>
      </c>
      <c r="V479" s="55" t="str">
        <f>IF(ISNUMBER('Форма 1'!AN479),INDEX('Предельники 2022'!$C$4:$X$28,MATCH('Форма 1'!$H479,'Предельники 2022'!$B$4:$B$28,0),MATCH(V$5,'Предельники 2022'!$C$3:$X$3,0)),"")</f>
        <v/>
      </c>
      <c r="W479" s="55" t="str">
        <f>IF(ISNUMBER('Форма 1'!AO479),INDEX('Предельники 2022'!$C$4:$X$28,MATCH('Форма 1'!$H479,'Предельники 2022'!$B$4:$B$28,0),MATCH(W$5,'Предельники 2022'!$C$3:$X$3,0)),"")</f>
        <v/>
      </c>
      <c r="X479" s="53" t="str">
        <f>IF(ISNUMBER('Форма 1'!AP479),ROUND('Форма 1'!$I479*VLOOKUP('Форма 1'!$G479,'Предельники 2022'!$B$4:$X$28,'Форма 1'!AP$7),2),"")</f>
        <v/>
      </c>
      <c r="Y479" s="53" t="str">
        <f>IF(ISNUMBER('Форма 1'!AQ479),ROUND('Форма 1'!$I479*VLOOKUP('Форма 1'!$G479,'Предельники 2022'!$B$4:$X$28,'Форма 1'!AQ$7),2),"")</f>
        <v/>
      </c>
      <c r="Z479" s="53" t="str">
        <f>IF(ISNUMBER('Форма 1'!AR479),ROUND('Форма 1'!$I479*VLOOKUP('Форма 1'!$G479,'Предельники 2022'!$B$4:$X$28,'Форма 1'!AR$7),2),"")</f>
        <v/>
      </c>
      <c r="AA479" s="55"/>
    </row>
    <row r="480" spans="1:27" x14ac:dyDescent="0.25">
      <c r="A480" s="52">
        <f t="shared" si="50"/>
        <v>2</v>
      </c>
      <c r="B480" s="94" t="str">
        <f>IF(ISBLANK('Форма 1'!B480),"",'Форма 1'!B480)</f>
        <v>Муниципальное образование "Город Березники" Пермского края</v>
      </c>
      <c r="C480" s="161" t="str">
        <f>IF(ISBLANK('Форма 1'!C480),"",'Форма 1'!C480)</f>
        <v>г. Березники, пр-т Советский, д. 32</v>
      </c>
      <c r="D480" s="51">
        <f>IF(ISBLANK(C480),"Введите адрес",IF(C480='Форма 1'!C480,SUM(E480:K480,M480:S480,X480:AA480),"Ошибка в адресе!"))</f>
        <v>13120253.640000001</v>
      </c>
      <c r="E480" s="53">
        <f>IF(ISNUMBER('Форма 1'!X480),ROUND('Форма 1'!$I480*VLOOKUP('Форма 1'!$G480,'Предельники 2022'!$B$4:$X$28,'Форма 1'!X$7),2),"")</f>
        <v>526296.42000000004</v>
      </c>
      <c r="F480" s="53">
        <f>IF(ISNUMBER('Форма 1'!Y480),ROUND('Форма 1'!$I480*VLOOKUP('Форма 1'!$G480,'Предельники 2022'!$B$4:$X$28,'Форма 1'!Y$7),2),"")</f>
        <v>5972485.3200000003</v>
      </c>
      <c r="G480" s="53" t="str">
        <f>IF(ISNUMBER('Форма 1'!Z480),ROUND('Форма 1'!$I480*VLOOKUP('Форма 1'!$G480,'Предельники 2022'!$B$4:$X$28,'Форма 1'!Z$7),2),"")</f>
        <v/>
      </c>
      <c r="H480" s="53">
        <f>IF(ISNUMBER('Форма 1'!AA480),ROUND('Форма 1'!$I480*VLOOKUP('Форма 1'!$G480,'Предельники 2022'!$B$4:$X$28,'Форма 1'!AA$7),2),"")</f>
        <v>268622.90999999997</v>
      </c>
      <c r="I480" s="53">
        <f>IF(ISNUMBER('Форма 1'!AB480),ROUND('Форма 1'!$I480*VLOOKUP('Форма 1'!$G480,'Предельники 2022'!$B$4:$X$28,'Форма 1'!AB$7),2),"")</f>
        <v>828471.42</v>
      </c>
      <c r="J480" s="53">
        <f>IF(ISNUMBER('Форма 1'!AC480),ROUND('Форма 1'!$I480*VLOOKUP('Форма 1'!$G480,'Предельники 2022'!$B$4:$X$28,'Форма 1'!AC$7),2),"")</f>
        <v>458367.48</v>
      </c>
      <c r="K480" s="53" t="str">
        <f>IF(ISNUMBER('Форма 1'!AD480),ROUND('Форма 1'!$I480*VLOOKUP('Форма 1'!$G480,'Предельники 2022'!$B$4:$X$28,'Форма 1'!AD$7),2),"")</f>
        <v/>
      </c>
      <c r="L480" s="54" t="str">
        <f>IF(ISBLANK('Форма 1'!AE480),"",'Форма 1'!AE480)</f>
        <v/>
      </c>
      <c r="M480" s="55" t="str">
        <f>IF(ISBLANK('Форма 1'!AF480),"",'Форма 1'!AF480)</f>
        <v/>
      </c>
      <c r="N480" s="53" t="str">
        <f>IF(ISNUMBER('Форма 1'!AG480),ROUND('Форма 1'!$I480*VLOOKUP('Форма 1'!$G480,'Предельники 2022'!$B$4:$X$28,'Форма 1'!AG$7),2),"")</f>
        <v/>
      </c>
      <c r="O480" s="53">
        <f>IF(ISNUMBER('Форма 1'!$AH480),ROUND('Форма 1'!$I480*VLOOKUP('Форма 1'!$G480,'Предельники 2022'!$B$4:$X$28,'Форма 1'!$AH$7,0),2),"")</f>
        <v>4143103.65</v>
      </c>
      <c r="P480" s="53" t="str">
        <f>IF(ISNUMBER('Форма 1'!$AI480),ROUND('Форма 1'!$I480*VLOOKUP('Форма 1'!$G480,'Предельники 2022'!$B$4:$X$28,'Форма 1'!$AI$7,0),2),"")</f>
        <v/>
      </c>
      <c r="Q480" s="53" t="str">
        <f>IF(ISNUMBER('Форма 1'!$AJ480),ROUND('Форма 1'!$I480*VLOOKUP('Форма 1'!$G480,'Предельники 2022'!$B$4:$X$28,'Форма 1'!$AJ$7,0),2),"")</f>
        <v/>
      </c>
      <c r="R480" s="53">
        <f>IF(ISNUMBER('Форма 1'!AK480),ROUND('Форма 1'!$I480*VLOOKUP('Форма 1'!$G480,'Предельники 2022'!$B$4:$X$28,'Форма 1'!AK$7),2),"")</f>
        <v>922906.44</v>
      </c>
      <c r="S480" s="55" t="str">
        <f t="shared" si="51"/>
        <v/>
      </c>
      <c r="T480" s="55" t="str">
        <f>IF(ISNUMBER('Форма 1'!AL480),INDEX('Предельники 2022'!$C$4:$X$28,MATCH('Форма 1'!$H480,'Предельники 2022'!$B$4:$B$28,0),MATCH(T$5,'Предельники 2022'!$C$3:$X$3,0)),"")</f>
        <v/>
      </c>
      <c r="U480" s="55" t="str">
        <f>IF(ISNUMBER('Форма 1'!AM480),INDEX('Предельники 2022'!$C$4:$X$28,MATCH('Форма 1'!$H480,'Предельники 2022'!$B$4:$B$28,0),MATCH(U$5,'Предельники 2022'!$C$3:$X$3,0)),"")</f>
        <v/>
      </c>
      <c r="V480" s="55" t="str">
        <f>IF(ISNUMBER('Форма 1'!AN480),INDEX('Предельники 2022'!$C$4:$X$28,MATCH('Форма 1'!$H480,'Предельники 2022'!$B$4:$B$28,0),MATCH(V$5,'Предельники 2022'!$C$3:$X$3,0)),"")</f>
        <v/>
      </c>
      <c r="W480" s="55" t="str">
        <f>IF(ISNUMBER('Форма 1'!AO480),INDEX('Предельники 2022'!$C$4:$X$28,MATCH('Форма 1'!$H480,'Предельники 2022'!$B$4:$B$28,0),MATCH(W$5,'Предельники 2022'!$C$3:$X$3,0)),"")</f>
        <v/>
      </c>
      <c r="X480" s="53" t="str">
        <f>IF(ISNUMBER('Форма 1'!AP480),ROUND('Форма 1'!$I480*VLOOKUP('Форма 1'!$G480,'Предельники 2022'!$B$4:$X$28,'Форма 1'!AP$7),2),"")</f>
        <v/>
      </c>
      <c r="Y480" s="53" t="str">
        <f>IF(ISNUMBER('Форма 1'!AQ480),ROUND('Форма 1'!$I480*VLOOKUP('Форма 1'!$G480,'Предельники 2022'!$B$4:$X$28,'Форма 1'!AQ$7),2),"")</f>
        <v/>
      </c>
      <c r="Z480" s="53" t="str">
        <f>IF(ISNUMBER('Форма 1'!AR480),ROUND('Форма 1'!$I480*VLOOKUP('Форма 1'!$G480,'Предельники 2022'!$B$4:$X$28,'Форма 1'!AR$7),2),"")</f>
        <v/>
      </c>
      <c r="AA480" s="55"/>
    </row>
    <row r="481" spans="1:27" x14ac:dyDescent="0.25">
      <c r="A481" s="52">
        <f t="shared" si="50"/>
        <v>3</v>
      </c>
      <c r="B481" s="94" t="str">
        <f>IF(ISBLANK('Форма 1'!B481),"",'Форма 1'!B481)</f>
        <v>Муниципальное образование "Город Березники" Пермского края</v>
      </c>
      <c r="C481" s="161" t="str">
        <f>IF(ISBLANK('Форма 1'!C481),"",'Форма 1'!C481)</f>
        <v>г. Березники, пр-т Советский, д. 40</v>
      </c>
      <c r="D481" s="51">
        <f>IF(ISBLANK(C481),"Введите адрес",IF(C481='Форма 1'!C481,SUM(E481:K481,M481:S481,X481:AA481),"Ошибка в адресе!"))</f>
        <v>30106532.640000004</v>
      </c>
      <c r="E481" s="53" t="str">
        <f>IF(ISNUMBER('Форма 1'!X481),ROUND('Форма 1'!$I481*VLOOKUP('Форма 1'!$G481,'Предельники 2022'!$B$4:$X$28,'Форма 1'!X$7),2),"")</f>
        <v/>
      </c>
      <c r="F481" s="53">
        <f>IF(ISNUMBER('Форма 1'!Y481),ROUND('Форма 1'!$I481*VLOOKUP('Форма 1'!$G481,'Предельники 2022'!$B$4:$X$28,'Форма 1'!Y$7),2),"")</f>
        <v>9273732.4800000004</v>
      </c>
      <c r="G481" s="53" t="str">
        <f>IF(ISNUMBER('Форма 1'!Z481),ROUND('Форма 1'!$I481*VLOOKUP('Форма 1'!$G481,'Предельники 2022'!$B$4:$X$28,'Форма 1'!Z$7),2),"")</f>
        <v/>
      </c>
      <c r="H481" s="53">
        <f>IF(ISNUMBER('Форма 1'!AA481),ROUND('Форма 1'!$I481*VLOOKUP('Форма 1'!$G481,'Предельники 2022'!$B$4:$X$28,'Форма 1'!AA$7),2),"")</f>
        <v>417102.24</v>
      </c>
      <c r="I481" s="53">
        <f>IF(ISNUMBER('Форма 1'!AB481),ROUND('Форма 1'!$I481*VLOOKUP('Форма 1'!$G481,'Предельники 2022'!$B$4:$X$28,'Форма 1'!AB$7),2),"")</f>
        <v>1286402.8799999999</v>
      </c>
      <c r="J481" s="53">
        <f>IF(ISNUMBER('Форма 1'!AC481),ROUND('Форма 1'!$I481*VLOOKUP('Форма 1'!$G481,'Предельники 2022'!$B$4:$X$28,'Форма 1'!AC$7),2),"")</f>
        <v>711726.72</v>
      </c>
      <c r="K481" s="53" t="str">
        <f>IF(ISNUMBER('Форма 1'!AD481),ROUND('Форма 1'!$I481*VLOOKUP('Форма 1'!$G481,'Предельники 2022'!$B$4:$X$28,'Форма 1'!AD$7),2),"")</f>
        <v/>
      </c>
      <c r="L481" s="54" t="str">
        <f>IF(ISBLANK('Форма 1'!AE481),"",'Форма 1'!AE481)</f>
        <v/>
      </c>
      <c r="M481" s="55" t="str">
        <f>IF(ISBLANK('Форма 1'!AF481),"",'Форма 1'!AF481)</f>
        <v/>
      </c>
      <c r="N481" s="53">
        <f>IF(ISNUMBER('Форма 1'!AG481),ROUND('Форма 1'!$I481*VLOOKUP('Форма 1'!$G481,'Предельники 2022'!$B$4:$X$28,'Форма 1'!AG$7),2),"")</f>
        <v>10551358.560000001</v>
      </c>
      <c r="O481" s="53">
        <f>IF(ISNUMBER('Форма 1'!$AH481),ROUND('Форма 1'!$I481*VLOOKUP('Форма 1'!$G481,'Предельники 2022'!$B$4:$X$28,'Форма 1'!$AH$7,0),2),"")</f>
        <v>6433173.5999999996</v>
      </c>
      <c r="P481" s="53" t="str">
        <f>IF(ISNUMBER('Форма 1'!$AI481),ROUND('Форма 1'!$I481*VLOOKUP('Форма 1'!$G481,'Предельники 2022'!$B$4:$X$28,'Форма 1'!$AI$7,0),2),"")</f>
        <v/>
      </c>
      <c r="Q481" s="53" t="str">
        <f>IF(ISNUMBER('Форма 1'!$AJ481),ROUND('Форма 1'!$I481*VLOOKUP('Форма 1'!$G481,'Предельники 2022'!$B$4:$X$28,'Форма 1'!$AJ$7,0),2),"")</f>
        <v/>
      </c>
      <c r="R481" s="53">
        <f>IF(ISNUMBER('Форма 1'!AK481),ROUND('Форма 1'!$I481*VLOOKUP('Форма 1'!$G481,'Предельники 2022'!$B$4:$X$28,'Форма 1'!AK$7),2),"")</f>
        <v>1433036.16</v>
      </c>
      <c r="S481" s="55" t="str">
        <f t="shared" si="51"/>
        <v/>
      </c>
      <c r="T481" s="55" t="str">
        <f>IF(ISNUMBER('Форма 1'!AL481),INDEX('Предельники 2022'!$C$4:$X$28,MATCH('Форма 1'!$H481,'Предельники 2022'!$B$4:$B$28,0),MATCH(T$5,'Предельники 2022'!$C$3:$X$3,0)),"")</f>
        <v/>
      </c>
      <c r="U481" s="55" t="str">
        <f>IF(ISNUMBER('Форма 1'!AM481),INDEX('Предельники 2022'!$C$4:$X$28,MATCH('Форма 1'!$H481,'Предельники 2022'!$B$4:$B$28,0),MATCH(U$5,'Предельники 2022'!$C$3:$X$3,0)),"")</f>
        <v/>
      </c>
      <c r="V481" s="55" t="str">
        <f>IF(ISNUMBER('Форма 1'!AN481),INDEX('Предельники 2022'!$C$4:$X$28,MATCH('Форма 1'!$H481,'Предельники 2022'!$B$4:$B$28,0),MATCH(V$5,'Предельники 2022'!$C$3:$X$3,0)),"")</f>
        <v/>
      </c>
      <c r="W481" s="55" t="str">
        <f>IF(ISNUMBER('Форма 1'!AO481),INDEX('Предельники 2022'!$C$4:$X$28,MATCH('Форма 1'!$H481,'Предельники 2022'!$B$4:$B$28,0),MATCH(W$5,'Предельники 2022'!$C$3:$X$3,0)),"")</f>
        <v/>
      </c>
      <c r="X481" s="53" t="str">
        <f>IF(ISNUMBER('Форма 1'!AP481),ROUND('Форма 1'!$I481*VLOOKUP('Форма 1'!$G481,'Предельники 2022'!$B$4:$X$28,'Форма 1'!AP$7),2),"")</f>
        <v/>
      </c>
      <c r="Y481" s="53" t="str">
        <f>IF(ISNUMBER('Форма 1'!AQ481),ROUND('Форма 1'!$I481*VLOOKUP('Форма 1'!$G481,'Предельники 2022'!$B$4:$X$28,'Форма 1'!AQ$7),2),"")</f>
        <v/>
      </c>
      <c r="Z481" s="53" t="str">
        <f>IF(ISNUMBER('Форма 1'!AR481),ROUND('Форма 1'!$I481*VLOOKUP('Форма 1'!$G481,'Предельники 2022'!$B$4:$X$28,'Форма 1'!AR$7),2),"")</f>
        <v/>
      </c>
      <c r="AA481" s="55"/>
    </row>
    <row r="482" spans="1:27" x14ac:dyDescent="0.25">
      <c r="A482" s="52">
        <f t="shared" si="50"/>
        <v>4</v>
      </c>
      <c r="B482" s="94" t="str">
        <f>IF(ISBLANK('Форма 1'!B482),"",'Форма 1'!B482)</f>
        <v>Муниципальное образование "Город Березники" Пермского края</v>
      </c>
      <c r="C482" s="161" t="str">
        <f>IF(ISBLANK('Форма 1'!C482),"",'Форма 1'!C482)</f>
        <v>г. Березники, ул. Гагарина, д. 16</v>
      </c>
      <c r="D482" s="51">
        <f>IF(ISBLANK(C482),"Введите адрес",IF(C482='Форма 1'!C482,SUM(E482:K482,M482:S482,X482:AA482),"Ошибка в адресе!"))</f>
        <v>17296685.890000001</v>
      </c>
      <c r="E482" s="53" t="str">
        <f>IF(ISNUMBER('Форма 1'!X482),ROUND('Форма 1'!$I482*VLOOKUP('Форма 1'!$G482,'Предельники 2022'!$B$4:$X$28,'Форма 1'!X$7),2),"")</f>
        <v/>
      </c>
      <c r="F482" s="53">
        <f>IF(ISNUMBER('Форма 1'!Y482),ROUND('Форма 1'!$I482*VLOOKUP('Форма 1'!$G482,'Предельники 2022'!$B$4:$X$28,'Форма 1'!Y$7),2),"")</f>
        <v>7212343.0300000003</v>
      </c>
      <c r="G482" s="53" t="str">
        <f>IF(ISNUMBER('Форма 1'!Z482),ROUND('Форма 1'!$I482*VLOOKUP('Форма 1'!$G482,'Предельники 2022'!$B$4:$X$28,'Форма 1'!Z$7),2),"")</f>
        <v/>
      </c>
      <c r="H482" s="53">
        <f>IF(ISNUMBER('Форма 1'!AA482),ROUND('Форма 1'!$I482*VLOOKUP('Форма 1'!$G482,'Предельники 2022'!$B$4:$X$28,'Форма 1'!AA$7),2),"")</f>
        <v>324387.67</v>
      </c>
      <c r="I482" s="53">
        <f>IF(ISNUMBER('Форма 1'!AB482),ROUND('Форма 1'!$I482*VLOOKUP('Форма 1'!$G482,'Предельники 2022'!$B$4:$X$28,'Форма 1'!AB$7),2),"")</f>
        <v>1000457.89</v>
      </c>
      <c r="J482" s="53">
        <f>IF(ISNUMBER('Форма 1'!AC482),ROUND('Форма 1'!$I482*VLOOKUP('Форма 1'!$G482,'Предельники 2022'!$B$4:$X$28,'Форма 1'!AC$7),2),"")</f>
        <v>553522.25</v>
      </c>
      <c r="K482" s="53" t="str">
        <f>IF(ISNUMBER('Форма 1'!AD482),ROUND('Форма 1'!$I482*VLOOKUP('Форма 1'!$G482,'Предельники 2022'!$B$4:$X$28,'Форма 1'!AD$7),2),"")</f>
        <v/>
      </c>
      <c r="L482" s="54" t="str">
        <f>IF(ISBLANK('Форма 1'!AE482),"",'Форма 1'!AE482)</f>
        <v/>
      </c>
      <c r="M482" s="55" t="str">
        <f>IF(ISBLANK('Форма 1'!AF482),"",'Форма 1'!AF482)</f>
        <v/>
      </c>
      <c r="N482" s="53">
        <f>IF(ISNUMBER('Форма 1'!AG482),ROUND('Форма 1'!$I482*VLOOKUP('Форма 1'!$G482,'Предельники 2022'!$B$4:$X$28,'Форма 1'!AG$7),2),"")</f>
        <v>8205975.0499999998</v>
      </c>
      <c r="O482" s="53" t="str">
        <f>IF(ISNUMBER('Форма 1'!$AH482),ROUND('Форма 1'!$I482*VLOOKUP('Форма 1'!$G482,'Предельники 2022'!$B$4:$X$28,'Форма 1'!$AH$7,0),2),"")</f>
        <v/>
      </c>
      <c r="P482" s="53" t="str">
        <f>IF(ISNUMBER('Форма 1'!$AI482),ROUND('Форма 1'!$I482*VLOOKUP('Форма 1'!$G482,'Предельники 2022'!$B$4:$X$28,'Форма 1'!$AI$7,0),2),"")</f>
        <v/>
      </c>
      <c r="Q482" s="53" t="str">
        <f>IF(ISNUMBER('Форма 1'!$AJ482),ROUND('Форма 1'!$I482*VLOOKUP('Форма 1'!$G482,'Предельники 2022'!$B$4:$X$28,'Форма 1'!$AJ$7,0),2),"")</f>
        <v/>
      </c>
      <c r="R482" s="53" t="str">
        <f>IF(ISNUMBER('Форма 1'!AK482),ROUND('Форма 1'!$I482*VLOOKUP('Форма 1'!$G482,'Предельники 2022'!$B$4:$X$28,'Форма 1'!AK$7),2),"")</f>
        <v/>
      </c>
      <c r="S482" s="55" t="str">
        <f t="shared" si="51"/>
        <v/>
      </c>
      <c r="T482" s="55" t="str">
        <f>IF(ISNUMBER('Форма 1'!AL482),INDEX('Предельники 2022'!$C$4:$X$28,MATCH('Форма 1'!$H482,'Предельники 2022'!$B$4:$B$28,0),MATCH(T$5,'Предельники 2022'!$C$3:$X$3,0)),"")</f>
        <v/>
      </c>
      <c r="U482" s="55" t="str">
        <f>IF(ISNUMBER('Форма 1'!AM482),INDEX('Предельники 2022'!$C$4:$X$28,MATCH('Форма 1'!$H482,'Предельники 2022'!$B$4:$B$28,0),MATCH(U$5,'Предельники 2022'!$C$3:$X$3,0)),"")</f>
        <v/>
      </c>
      <c r="V482" s="55" t="str">
        <f>IF(ISNUMBER('Форма 1'!AN482),INDEX('Предельники 2022'!$C$4:$X$28,MATCH('Форма 1'!$H482,'Предельники 2022'!$B$4:$B$28,0),MATCH(V$5,'Предельники 2022'!$C$3:$X$3,0)),"")</f>
        <v/>
      </c>
      <c r="W482" s="55" t="str">
        <f>IF(ISNUMBER('Форма 1'!AO482),INDEX('Предельники 2022'!$C$4:$X$28,MATCH('Форма 1'!$H482,'Предельники 2022'!$B$4:$B$28,0),MATCH(W$5,'Предельники 2022'!$C$3:$X$3,0)),"")</f>
        <v/>
      </c>
      <c r="X482" s="53" t="str">
        <f>IF(ISNUMBER('Форма 1'!AP482),ROUND('Форма 1'!$I482*VLOOKUP('Форма 1'!$G482,'Предельники 2022'!$B$4:$X$28,'Форма 1'!AP$7),2),"")</f>
        <v/>
      </c>
      <c r="Y482" s="53" t="str">
        <f>IF(ISNUMBER('Форма 1'!AQ482),ROUND('Форма 1'!$I482*VLOOKUP('Форма 1'!$G482,'Предельники 2022'!$B$4:$X$28,'Форма 1'!AQ$7),2),"")</f>
        <v/>
      </c>
      <c r="Z482" s="53" t="str">
        <f>IF(ISNUMBER('Форма 1'!AR482),ROUND('Форма 1'!$I482*VLOOKUP('Форма 1'!$G482,'Предельники 2022'!$B$4:$X$28,'Форма 1'!AR$7),2),"")</f>
        <v/>
      </c>
      <c r="AA482" s="55"/>
    </row>
    <row r="483" spans="1:27" x14ac:dyDescent="0.25">
      <c r="A483" s="52">
        <f t="shared" si="50"/>
        <v>5</v>
      </c>
      <c r="B483" s="94" t="str">
        <f>IF(ISBLANK('Форма 1'!B483),"",'Форма 1'!B483)</f>
        <v>Муниципальное образование "Город Березники" Пермского края</v>
      </c>
      <c r="C483" s="161" t="str">
        <f>IF(ISBLANK('Форма 1'!C483),"",'Форма 1'!C483)</f>
        <v>г. Березники, ул. Карла Маркса, д. 50</v>
      </c>
      <c r="D483" s="51">
        <f>IF(ISBLANK(C483),"Введите адрес",IF(C483='Форма 1'!C483,SUM(E483:K483,M483:S483,X483:AA483),"Ошибка в адресе!"))</f>
        <v>13647328.58</v>
      </c>
      <c r="E483" s="53">
        <f>IF(ISNUMBER('Форма 1'!X483),ROUND('Форма 1'!$I483*VLOOKUP('Форма 1'!$G483,'Предельники 2022'!$B$4:$X$28,'Форма 1'!X$7),2),"")</f>
        <v>1526925.95</v>
      </c>
      <c r="F483" s="53">
        <f>IF(ISNUMBER('Форма 1'!Y483),ROUND('Форма 1'!$I483*VLOOKUP('Форма 1'!$G483,'Предельники 2022'!$B$4:$X$28,'Форма 1'!Y$7),2),"")</f>
        <v>7310178.9000000004</v>
      </c>
      <c r="G483" s="53" t="str">
        <f>IF(ISNUMBER('Форма 1'!Z483),ROUND('Форма 1'!$I483*VLOOKUP('Форма 1'!$G483,'Предельники 2022'!$B$4:$X$28,'Форма 1'!Z$7),2),"")</f>
        <v/>
      </c>
      <c r="H483" s="53">
        <f>IF(ISNUMBER('Форма 1'!AA483),ROUND('Форма 1'!$I483*VLOOKUP('Форма 1'!$G483,'Предельники 2022'!$B$4:$X$28,'Форма 1'!AA$7),2),"")</f>
        <v>955338.86</v>
      </c>
      <c r="I483" s="53">
        <f>IF(ISNUMBER('Форма 1'!AB483),ROUND('Форма 1'!$I483*VLOOKUP('Форма 1'!$G483,'Предельники 2022'!$B$4:$X$28,'Форма 1'!AB$7),2),"")</f>
        <v>2516910.9</v>
      </c>
      <c r="J483" s="53">
        <f>IF(ISNUMBER('Форма 1'!AC483),ROUND('Форма 1'!$I483*VLOOKUP('Форма 1'!$G483,'Предельники 2022'!$B$4:$X$28,'Форма 1'!AC$7),2),"")</f>
        <v>1337973.97</v>
      </c>
      <c r="K483" s="53" t="str">
        <f>IF(ISNUMBER('Форма 1'!AD483),ROUND('Форма 1'!$I483*VLOOKUP('Форма 1'!$G483,'Предельники 2022'!$B$4:$X$28,'Форма 1'!AD$7),2),"")</f>
        <v/>
      </c>
      <c r="L483" s="54" t="str">
        <f>IF(ISBLANK('Форма 1'!AE483),"",'Форма 1'!AE483)</f>
        <v/>
      </c>
      <c r="M483" s="55" t="str">
        <f>IF(ISBLANK('Форма 1'!AF483),"",'Форма 1'!AF483)</f>
        <v/>
      </c>
      <c r="N483" s="53" t="str">
        <f>IF(ISNUMBER('Форма 1'!AG483),ROUND('Форма 1'!$I483*VLOOKUP('Форма 1'!$G483,'Предельники 2022'!$B$4:$X$28,'Форма 1'!AG$7),2),"")</f>
        <v/>
      </c>
      <c r="O483" s="53" t="str">
        <f>IF(ISNUMBER('Форма 1'!$AH483),ROUND('Форма 1'!$I483*VLOOKUP('Форма 1'!$G483,'Предельники 2022'!$B$4:$X$28,'Форма 1'!$AH$7,0),2),"")</f>
        <v/>
      </c>
      <c r="P483" s="53" t="str">
        <f>IF(ISNUMBER('Форма 1'!$AI483),ROUND('Форма 1'!$I483*VLOOKUP('Форма 1'!$G483,'Предельники 2022'!$B$4:$X$28,'Форма 1'!$AI$7,0),2),"")</f>
        <v/>
      </c>
      <c r="Q483" s="53" t="str">
        <f>IF(ISNUMBER('Форма 1'!$AJ483),ROUND('Форма 1'!$I483*VLOOKUP('Форма 1'!$G483,'Предельники 2022'!$B$4:$X$28,'Форма 1'!$AJ$7,0),2),"")</f>
        <v/>
      </c>
      <c r="R483" s="53" t="str">
        <f>IF(ISNUMBER('Форма 1'!AK483),ROUND('Форма 1'!$I483*VLOOKUP('Форма 1'!$G483,'Предельники 2022'!$B$4:$X$28,'Форма 1'!AK$7),2),"")</f>
        <v/>
      </c>
      <c r="S483" s="55" t="str">
        <f t="shared" si="51"/>
        <v/>
      </c>
      <c r="T483" s="55" t="str">
        <f>IF(ISNUMBER('Форма 1'!AL483),INDEX('Предельники 2022'!$C$4:$X$28,MATCH('Форма 1'!$H483,'Предельники 2022'!$B$4:$B$28,0),MATCH(T$5,'Предельники 2022'!$C$3:$X$3,0)),"")</f>
        <v/>
      </c>
      <c r="U483" s="55" t="str">
        <f>IF(ISNUMBER('Форма 1'!AM483),INDEX('Предельники 2022'!$C$4:$X$28,MATCH('Форма 1'!$H483,'Предельники 2022'!$B$4:$B$28,0),MATCH(U$5,'Предельники 2022'!$C$3:$X$3,0)),"")</f>
        <v/>
      </c>
      <c r="V483" s="55" t="str">
        <f>IF(ISNUMBER('Форма 1'!AN483),INDEX('Предельники 2022'!$C$4:$X$28,MATCH('Форма 1'!$H483,'Предельники 2022'!$B$4:$B$28,0),MATCH(V$5,'Предельники 2022'!$C$3:$X$3,0)),"")</f>
        <v/>
      </c>
      <c r="W483" s="55" t="str">
        <f>IF(ISNUMBER('Форма 1'!AO483),INDEX('Предельники 2022'!$C$4:$X$28,MATCH('Форма 1'!$H483,'Предельники 2022'!$B$4:$B$28,0),MATCH(W$5,'Предельники 2022'!$C$3:$X$3,0)),"")</f>
        <v/>
      </c>
      <c r="X483" s="53" t="str">
        <f>IF(ISNUMBER('Форма 1'!AP483),ROUND('Форма 1'!$I483*VLOOKUP('Форма 1'!$G483,'Предельники 2022'!$B$4:$X$28,'Форма 1'!AP$7),2),"")</f>
        <v/>
      </c>
      <c r="Y483" s="53" t="str">
        <f>IF(ISNUMBER('Форма 1'!AQ483),ROUND('Форма 1'!$I483*VLOOKUP('Форма 1'!$G483,'Предельники 2022'!$B$4:$X$28,'Форма 1'!AQ$7),2),"")</f>
        <v/>
      </c>
      <c r="Z483" s="53" t="str">
        <f>IF(ISNUMBER('Форма 1'!AR483),ROUND('Форма 1'!$I483*VLOOKUP('Форма 1'!$G483,'Предельники 2022'!$B$4:$X$28,'Форма 1'!AR$7),2),"")</f>
        <v/>
      </c>
      <c r="AA483" s="55"/>
    </row>
    <row r="484" spans="1:27" x14ac:dyDescent="0.25">
      <c r="A484" s="52">
        <f t="shared" si="50"/>
        <v>6</v>
      </c>
      <c r="B484" s="94" t="str">
        <f>IF(ISBLANK('Форма 1'!B484),"",'Форма 1'!B484)</f>
        <v>Муниципальное образование "Город Березники" Пермского края</v>
      </c>
      <c r="C484" s="161" t="str">
        <f>IF(ISBLANK('Форма 1'!C484),"",'Форма 1'!C484)</f>
        <v>г. Березники, ул. Красноборова, д. 11</v>
      </c>
      <c r="D484" s="51">
        <f>IF(ISBLANK(C484),"Введите адрес",IF(C484='Форма 1'!C484,SUM(E484:K484,M484:S484,X484:AA484),"Ошибка в адресе!"))</f>
        <v>12720642.59</v>
      </c>
      <c r="E484" s="53" t="str">
        <f>IF(ISNUMBER('Форма 1'!X484),ROUND('Форма 1'!$I484*VLOOKUP('Форма 1'!$G484,'Предельники 2022'!$B$4:$X$28,'Форма 1'!X$7),2),"")</f>
        <v/>
      </c>
      <c r="F484" s="53" t="str">
        <f>IF(ISNUMBER('Форма 1'!Y484),ROUND('Форма 1'!$I484*VLOOKUP('Форма 1'!$G484,'Предельники 2022'!$B$4:$X$28,'Форма 1'!Y$7),2),"")</f>
        <v/>
      </c>
      <c r="G484" s="53" t="str">
        <f>IF(ISNUMBER('Форма 1'!Z484),ROUND('Форма 1'!$I484*VLOOKUP('Форма 1'!$G484,'Предельники 2022'!$B$4:$X$28,'Форма 1'!Z$7),2),"")</f>
        <v/>
      </c>
      <c r="H484" s="53" t="str">
        <f>IF(ISNUMBER('Форма 1'!AA484),ROUND('Форма 1'!$I484*VLOOKUP('Форма 1'!$G484,'Предельники 2022'!$B$4:$X$28,'Форма 1'!AA$7),2),"")</f>
        <v/>
      </c>
      <c r="I484" s="53" t="str">
        <f>IF(ISNUMBER('Форма 1'!AB484),ROUND('Форма 1'!$I484*VLOOKUP('Форма 1'!$G484,'Предельники 2022'!$B$4:$X$28,'Форма 1'!AB$7),2),"")</f>
        <v/>
      </c>
      <c r="J484" s="53" t="str">
        <f>IF(ISNUMBER('Форма 1'!AC484),ROUND('Форма 1'!$I484*VLOOKUP('Форма 1'!$G484,'Предельники 2022'!$B$4:$X$28,'Форма 1'!AC$7),2),"")</f>
        <v/>
      </c>
      <c r="K484" s="53" t="str">
        <f>IF(ISNUMBER('Форма 1'!AD484),ROUND('Форма 1'!$I484*VLOOKUP('Форма 1'!$G484,'Предельники 2022'!$B$4:$X$28,'Форма 1'!AD$7),2),"")</f>
        <v/>
      </c>
      <c r="L484" s="54" t="str">
        <f>IF(ISBLANK('Форма 1'!AE484),"",'Форма 1'!AE484)</f>
        <v/>
      </c>
      <c r="M484" s="55" t="str">
        <f>IF(ISBLANK('Форма 1'!AF484),"",'Форма 1'!AF484)</f>
        <v/>
      </c>
      <c r="N484" s="53">
        <f>IF(ISNUMBER('Форма 1'!AG484),ROUND('Форма 1'!$I484*VLOOKUP('Форма 1'!$G484,'Предельники 2022'!$B$4:$X$28,'Форма 1'!AG$7),2),"")</f>
        <v>12720642.59</v>
      </c>
      <c r="O484" s="53" t="str">
        <f>IF(ISNUMBER('Форма 1'!$AH484),ROUND('Форма 1'!$I484*VLOOKUP('Форма 1'!$G484,'Предельники 2022'!$B$4:$X$28,'Форма 1'!$AH$7,0),2),"")</f>
        <v/>
      </c>
      <c r="P484" s="53" t="str">
        <f>IF(ISNUMBER('Форма 1'!$AI484),ROUND('Форма 1'!$I484*VLOOKUP('Форма 1'!$G484,'Предельники 2022'!$B$4:$X$28,'Форма 1'!$AI$7,0),2),"")</f>
        <v/>
      </c>
      <c r="Q484" s="53" t="str">
        <f>IF(ISNUMBER('Форма 1'!$AJ484),ROUND('Форма 1'!$I484*VLOOKUP('Форма 1'!$G484,'Предельники 2022'!$B$4:$X$28,'Форма 1'!$AJ$7,0),2),"")</f>
        <v/>
      </c>
      <c r="R484" s="53" t="str">
        <f>IF(ISNUMBER('Форма 1'!AK484),ROUND('Форма 1'!$I484*VLOOKUP('Форма 1'!$G484,'Предельники 2022'!$B$4:$X$28,'Форма 1'!AK$7),2),"")</f>
        <v/>
      </c>
      <c r="S484" s="55" t="str">
        <f t="shared" si="51"/>
        <v/>
      </c>
      <c r="T484" s="55" t="str">
        <f>IF(ISNUMBER('Форма 1'!AL484),INDEX('Предельники 2022'!$C$4:$X$28,MATCH('Форма 1'!$H484,'Предельники 2022'!$B$4:$B$28,0),MATCH(T$5,'Предельники 2022'!$C$3:$X$3,0)),"")</f>
        <v/>
      </c>
      <c r="U484" s="55" t="str">
        <f>IF(ISNUMBER('Форма 1'!AM484),INDEX('Предельники 2022'!$C$4:$X$28,MATCH('Форма 1'!$H484,'Предельники 2022'!$B$4:$B$28,0),MATCH(U$5,'Предельники 2022'!$C$3:$X$3,0)),"")</f>
        <v/>
      </c>
      <c r="V484" s="55" t="str">
        <f>IF(ISNUMBER('Форма 1'!AN484),INDEX('Предельники 2022'!$C$4:$X$28,MATCH('Форма 1'!$H484,'Предельники 2022'!$B$4:$B$28,0),MATCH(V$5,'Предельники 2022'!$C$3:$X$3,0)),"")</f>
        <v/>
      </c>
      <c r="W484" s="55" t="str">
        <f>IF(ISNUMBER('Форма 1'!AO484),INDEX('Предельники 2022'!$C$4:$X$28,MATCH('Форма 1'!$H484,'Предельники 2022'!$B$4:$B$28,0),MATCH(W$5,'Предельники 2022'!$C$3:$X$3,0)),"")</f>
        <v/>
      </c>
      <c r="X484" s="53" t="str">
        <f>IF(ISNUMBER('Форма 1'!AP484),ROUND('Форма 1'!$I484*VLOOKUP('Форма 1'!$G484,'Предельники 2022'!$B$4:$X$28,'Форма 1'!AP$7),2),"")</f>
        <v/>
      </c>
      <c r="Y484" s="53" t="str">
        <f>IF(ISNUMBER('Форма 1'!AQ484),ROUND('Форма 1'!$I484*VLOOKUP('Форма 1'!$G484,'Предельники 2022'!$B$4:$X$28,'Форма 1'!AQ$7),2),"")</f>
        <v/>
      </c>
      <c r="Z484" s="53" t="str">
        <f>IF(ISNUMBER('Форма 1'!AR484),ROUND('Форма 1'!$I484*VLOOKUP('Форма 1'!$G484,'Предельники 2022'!$B$4:$X$28,'Форма 1'!AR$7),2),"")</f>
        <v/>
      </c>
      <c r="AA484" s="55"/>
    </row>
    <row r="485" spans="1:27" x14ac:dyDescent="0.25">
      <c r="A485" s="52">
        <f t="shared" si="50"/>
        <v>7</v>
      </c>
      <c r="B485" s="94" t="str">
        <f>IF(ISBLANK('Форма 1'!B485),"",'Форма 1'!B485)</f>
        <v>Муниципальное образование "Город Березники" Пермского края</v>
      </c>
      <c r="C485" s="161" t="str">
        <f>IF(ISBLANK('Форма 1'!C485),"",'Форма 1'!C485)</f>
        <v>г. Березники, ул. Ломоносова, д. 84</v>
      </c>
      <c r="D485" s="51">
        <f>IF(ISBLANK(C485),"Введите адрес",IF(C485='Форма 1'!C485,SUM(E485:K485,M485:S485,X485:AA485),"Ошибка в адресе!"))</f>
        <v>6989273.3399999999</v>
      </c>
      <c r="E485" s="53" t="str">
        <f>IF(ISNUMBER('Форма 1'!X485),ROUND('Форма 1'!$I485*VLOOKUP('Форма 1'!$G485,'Предельники 2022'!$B$4:$X$28,'Форма 1'!X$7),2),"")</f>
        <v/>
      </c>
      <c r="F485" s="53">
        <f>IF(ISNUMBER('Форма 1'!Y485),ROUND('Форма 1'!$I485*VLOOKUP('Форма 1'!$G485,'Предельники 2022'!$B$4:$X$28,'Форма 1'!Y$7),2),"")</f>
        <v>6989273.3399999999</v>
      </c>
      <c r="G485" s="53" t="str">
        <f>IF(ISNUMBER('Форма 1'!Z485),ROUND('Форма 1'!$I485*VLOOKUP('Форма 1'!$G485,'Предельники 2022'!$B$4:$X$28,'Форма 1'!Z$7),2),"")</f>
        <v/>
      </c>
      <c r="H485" s="53" t="str">
        <f>IF(ISNUMBER('Форма 1'!AA485),ROUND('Форма 1'!$I485*VLOOKUP('Форма 1'!$G485,'Предельники 2022'!$B$4:$X$28,'Форма 1'!AA$7),2),"")</f>
        <v/>
      </c>
      <c r="I485" s="53" t="str">
        <f>IF(ISNUMBER('Форма 1'!AB485),ROUND('Форма 1'!$I485*VLOOKUP('Форма 1'!$G485,'Предельники 2022'!$B$4:$X$28,'Форма 1'!AB$7),2),"")</f>
        <v/>
      </c>
      <c r="J485" s="53" t="str">
        <f>IF(ISNUMBER('Форма 1'!AC485),ROUND('Форма 1'!$I485*VLOOKUP('Форма 1'!$G485,'Предельники 2022'!$B$4:$X$28,'Форма 1'!AC$7),2),"")</f>
        <v/>
      </c>
      <c r="K485" s="53" t="str">
        <f>IF(ISNUMBER('Форма 1'!AD485),ROUND('Форма 1'!$I485*VLOOKUP('Форма 1'!$G485,'Предельники 2022'!$B$4:$X$28,'Форма 1'!AD$7),2),"")</f>
        <v/>
      </c>
      <c r="L485" s="54" t="str">
        <f>IF(ISBLANK('Форма 1'!AE485),"",'Форма 1'!AE485)</f>
        <v/>
      </c>
      <c r="M485" s="55" t="str">
        <f>IF(ISBLANK('Форма 1'!AF485),"",'Форма 1'!AF485)</f>
        <v/>
      </c>
      <c r="N485" s="53" t="str">
        <f>IF(ISNUMBER('Форма 1'!AG485),ROUND('Форма 1'!$I485*VLOOKUP('Форма 1'!$G485,'Предельники 2022'!$B$4:$X$28,'Форма 1'!AG$7),2),"")</f>
        <v/>
      </c>
      <c r="O485" s="53" t="str">
        <f>IF(ISNUMBER('Форма 1'!$AH485),ROUND('Форма 1'!$I485*VLOOKUP('Форма 1'!$G485,'Предельники 2022'!$B$4:$X$28,'Форма 1'!$AH$7,0),2),"")</f>
        <v/>
      </c>
      <c r="P485" s="53" t="str">
        <f>IF(ISNUMBER('Форма 1'!$AI485),ROUND('Форма 1'!$I485*VLOOKUP('Форма 1'!$G485,'Предельники 2022'!$B$4:$X$28,'Форма 1'!$AI$7,0),2),"")</f>
        <v/>
      </c>
      <c r="Q485" s="53" t="str">
        <f>IF(ISNUMBER('Форма 1'!$AJ485),ROUND('Форма 1'!$I485*VLOOKUP('Форма 1'!$G485,'Предельники 2022'!$B$4:$X$28,'Форма 1'!$AJ$7,0),2),"")</f>
        <v/>
      </c>
      <c r="R485" s="53" t="str">
        <f>IF(ISNUMBER('Форма 1'!AK485),ROUND('Форма 1'!$I485*VLOOKUP('Форма 1'!$G485,'Предельники 2022'!$B$4:$X$28,'Форма 1'!AK$7),2),"")</f>
        <v/>
      </c>
      <c r="S485" s="55" t="str">
        <f t="shared" si="51"/>
        <v/>
      </c>
      <c r="T485" s="55" t="str">
        <f>IF(ISNUMBER('Форма 1'!AL485),INDEX('Предельники 2022'!$C$4:$X$28,MATCH('Форма 1'!$H485,'Предельники 2022'!$B$4:$B$28,0),MATCH(T$5,'Предельники 2022'!$C$3:$X$3,0)),"")</f>
        <v/>
      </c>
      <c r="U485" s="55" t="str">
        <f>IF(ISNUMBER('Форма 1'!AM485),INDEX('Предельники 2022'!$C$4:$X$28,MATCH('Форма 1'!$H485,'Предельники 2022'!$B$4:$B$28,0),MATCH(U$5,'Предельники 2022'!$C$3:$X$3,0)),"")</f>
        <v/>
      </c>
      <c r="V485" s="55" t="str">
        <f>IF(ISNUMBER('Форма 1'!AN485),INDEX('Предельники 2022'!$C$4:$X$28,MATCH('Форма 1'!$H485,'Предельники 2022'!$B$4:$B$28,0),MATCH(V$5,'Предельники 2022'!$C$3:$X$3,0)),"")</f>
        <v/>
      </c>
      <c r="W485" s="55" t="str">
        <f>IF(ISNUMBER('Форма 1'!AO485),INDEX('Предельники 2022'!$C$4:$X$28,MATCH('Форма 1'!$H485,'Предельники 2022'!$B$4:$B$28,0),MATCH(W$5,'Предельники 2022'!$C$3:$X$3,0)),"")</f>
        <v/>
      </c>
      <c r="X485" s="53" t="str">
        <f>IF(ISNUMBER('Форма 1'!AP485),ROUND('Форма 1'!$I485*VLOOKUP('Форма 1'!$G485,'Предельники 2022'!$B$4:$X$28,'Форма 1'!AP$7),2),"")</f>
        <v/>
      </c>
      <c r="Y485" s="53" t="str">
        <f>IF(ISNUMBER('Форма 1'!AQ485),ROUND('Форма 1'!$I485*VLOOKUP('Форма 1'!$G485,'Предельники 2022'!$B$4:$X$28,'Форма 1'!AQ$7),2),"")</f>
        <v/>
      </c>
      <c r="Z485" s="53" t="str">
        <f>IF(ISNUMBER('Форма 1'!AR485),ROUND('Форма 1'!$I485*VLOOKUP('Форма 1'!$G485,'Предельники 2022'!$B$4:$X$28,'Форма 1'!AR$7),2),"")</f>
        <v/>
      </c>
      <c r="AA485" s="55"/>
    </row>
    <row r="486" spans="1:27" x14ac:dyDescent="0.25">
      <c r="A486" s="52">
        <f t="shared" si="50"/>
        <v>8</v>
      </c>
      <c r="B486" s="94" t="str">
        <f>IF(ISBLANK('Форма 1'!B486),"",'Форма 1'!B486)</f>
        <v>Муниципальное образование "Город Березники" Пермского края</v>
      </c>
      <c r="C486" s="161" t="str">
        <f>IF(ISBLANK('Форма 1'!C486),"",'Форма 1'!C486)</f>
        <v>г. Березники, ул. Менделеева, д. 21</v>
      </c>
      <c r="D486" s="51">
        <f>IF(ISBLANK(C486),"Введите адрес",IF(C486='Форма 1'!C486,SUM(E486:K486,M486:S486,X486:AA486),"Ошибка в адресе!"))</f>
        <v>5294794.0599999996</v>
      </c>
      <c r="E486" s="53" t="str">
        <f>IF(ISNUMBER('Форма 1'!X486),ROUND('Форма 1'!$I486*VLOOKUP('Форма 1'!$G486,'Предельники 2022'!$B$4:$X$28,'Форма 1'!X$7),2),"")</f>
        <v/>
      </c>
      <c r="F486" s="53" t="str">
        <f>IF(ISNUMBER('Форма 1'!Y486),ROUND('Форма 1'!$I486*VLOOKUP('Форма 1'!$G486,'Предельники 2022'!$B$4:$X$28,'Форма 1'!Y$7),2),"")</f>
        <v/>
      </c>
      <c r="G486" s="53" t="str">
        <f>IF(ISNUMBER('Форма 1'!Z486),ROUND('Форма 1'!$I486*VLOOKUP('Форма 1'!$G486,'Предельники 2022'!$B$4:$X$28,'Форма 1'!Z$7),2),"")</f>
        <v/>
      </c>
      <c r="H486" s="53" t="str">
        <f>IF(ISNUMBER('Форма 1'!AA486),ROUND('Форма 1'!$I486*VLOOKUP('Форма 1'!$G486,'Предельники 2022'!$B$4:$X$28,'Форма 1'!AA$7),2),"")</f>
        <v/>
      </c>
      <c r="I486" s="53" t="str">
        <f>IF(ISNUMBER('Форма 1'!AB486),ROUND('Форма 1'!$I486*VLOOKUP('Форма 1'!$G486,'Предельники 2022'!$B$4:$X$28,'Форма 1'!AB$7),2),"")</f>
        <v/>
      </c>
      <c r="J486" s="53" t="str">
        <f>IF(ISNUMBER('Форма 1'!AC486),ROUND('Форма 1'!$I486*VLOOKUP('Форма 1'!$G486,'Предельники 2022'!$B$4:$X$28,'Форма 1'!AC$7),2),"")</f>
        <v/>
      </c>
      <c r="K486" s="53" t="str">
        <f>IF(ISNUMBER('Форма 1'!AD486),ROUND('Форма 1'!$I486*VLOOKUP('Форма 1'!$G486,'Предельники 2022'!$B$4:$X$28,'Форма 1'!AD$7),2),"")</f>
        <v/>
      </c>
      <c r="L486" s="54" t="str">
        <f>IF(ISBLANK('Форма 1'!AE486),"",'Форма 1'!AE486)</f>
        <v/>
      </c>
      <c r="M486" s="55" t="str">
        <f>IF(ISBLANK('Форма 1'!AF486),"",'Форма 1'!AF486)</f>
        <v/>
      </c>
      <c r="N486" s="53">
        <f>IF(ISNUMBER('Форма 1'!AG486),ROUND('Форма 1'!$I486*VLOOKUP('Форма 1'!$G486,'Предельники 2022'!$B$4:$X$28,'Форма 1'!AG$7),2),"")</f>
        <v>5294794.0599999996</v>
      </c>
      <c r="O486" s="53" t="str">
        <f>IF(ISNUMBER('Форма 1'!$AH486),ROUND('Форма 1'!$I486*VLOOKUP('Форма 1'!$G486,'Предельники 2022'!$B$4:$X$28,'Форма 1'!$AH$7,0),2),"")</f>
        <v/>
      </c>
      <c r="P486" s="53" t="str">
        <f>IF(ISNUMBER('Форма 1'!$AI486),ROUND('Форма 1'!$I486*VLOOKUP('Форма 1'!$G486,'Предельники 2022'!$B$4:$X$28,'Форма 1'!$AI$7,0),2),"")</f>
        <v/>
      </c>
      <c r="Q486" s="53" t="str">
        <f>IF(ISNUMBER('Форма 1'!$AJ486),ROUND('Форма 1'!$I486*VLOOKUP('Форма 1'!$G486,'Предельники 2022'!$B$4:$X$28,'Форма 1'!$AJ$7,0),2),"")</f>
        <v/>
      </c>
      <c r="R486" s="53" t="str">
        <f>IF(ISNUMBER('Форма 1'!AK486),ROUND('Форма 1'!$I486*VLOOKUP('Форма 1'!$G486,'Предельники 2022'!$B$4:$X$28,'Форма 1'!AK$7),2),"")</f>
        <v/>
      </c>
      <c r="S486" s="55" t="str">
        <f t="shared" si="51"/>
        <v/>
      </c>
      <c r="T486" s="55" t="str">
        <f>IF(ISNUMBER('Форма 1'!AL486),INDEX('Предельники 2022'!$C$4:$X$28,MATCH('Форма 1'!$H486,'Предельники 2022'!$B$4:$B$28,0),MATCH(T$5,'Предельники 2022'!$C$3:$X$3,0)),"")</f>
        <v/>
      </c>
      <c r="U486" s="55" t="str">
        <f>IF(ISNUMBER('Форма 1'!AM486),INDEX('Предельники 2022'!$C$4:$X$28,MATCH('Форма 1'!$H486,'Предельники 2022'!$B$4:$B$28,0),MATCH(U$5,'Предельники 2022'!$C$3:$X$3,0)),"")</f>
        <v/>
      </c>
      <c r="V486" s="55" t="str">
        <f>IF(ISNUMBER('Форма 1'!AN486),INDEX('Предельники 2022'!$C$4:$X$28,MATCH('Форма 1'!$H486,'Предельники 2022'!$B$4:$B$28,0),MATCH(V$5,'Предельники 2022'!$C$3:$X$3,0)),"")</f>
        <v/>
      </c>
      <c r="W486" s="55" t="str">
        <f>IF(ISNUMBER('Форма 1'!AO486),INDEX('Предельники 2022'!$C$4:$X$28,MATCH('Форма 1'!$H486,'Предельники 2022'!$B$4:$B$28,0),MATCH(W$5,'Предельники 2022'!$C$3:$X$3,0)),"")</f>
        <v/>
      </c>
      <c r="X486" s="53" t="str">
        <f>IF(ISNUMBER('Форма 1'!AP486),ROUND('Форма 1'!$I486*VLOOKUP('Форма 1'!$G486,'Предельники 2022'!$B$4:$X$28,'Форма 1'!AP$7),2),"")</f>
        <v/>
      </c>
      <c r="Y486" s="53" t="str">
        <f>IF(ISNUMBER('Форма 1'!AQ486),ROUND('Форма 1'!$I486*VLOOKUP('Форма 1'!$G486,'Предельники 2022'!$B$4:$X$28,'Форма 1'!AQ$7),2),"")</f>
        <v/>
      </c>
      <c r="Z486" s="53" t="str">
        <f>IF(ISNUMBER('Форма 1'!AR486),ROUND('Форма 1'!$I486*VLOOKUP('Форма 1'!$G486,'Предельники 2022'!$B$4:$X$28,'Форма 1'!AR$7),2),"")</f>
        <v/>
      </c>
      <c r="AA486" s="55"/>
    </row>
    <row r="487" spans="1:27" x14ac:dyDescent="0.25">
      <c r="A487" s="52">
        <f t="shared" si="50"/>
        <v>9</v>
      </c>
      <c r="B487" s="94" t="str">
        <f>IF(ISBLANK('Форма 1'!B487),"",'Форма 1'!B487)</f>
        <v>Муниципальное образование "Город Березники" Пермского края</v>
      </c>
      <c r="C487" s="161" t="str">
        <f>IF(ISBLANK('Форма 1'!C487),"",'Форма 1'!C487)</f>
        <v>г. Березники, ул. Мира, д. 64</v>
      </c>
      <c r="D487" s="51">
        <f>IF(ISBLANK(C487),"Введите адрес",IF(C487='Форма 1'!C487,SUM(E487:K487,M487:S487,X487:AA487),"Ошибка в адресе!"))</f>
        <v>1832214.04</v>
      </c>
      <c r="E487" s="53" t="str">
        <f>IF(ISNUMBER('Форма 1'!X487),ROUND('Форма 1'!$I487*VLOOKUP('Форма 1'!$G487,'Предельники 2022'!$B$4:$X$28,'Форма 1'!X$7),2),"")</f>
        <v/>
      </c>
      <c r="F487" s="53" t="str">
        <f>IF(ISNUMBER('Форма 1'!Y487),ROUND('Форма 1'!$I487*VLOOKUP('Форма 1'!$G487,'Предельники 2022'!$B$4:$X$28,'Форма 1'!Y$7),2),"")</f>
        <v/>
      </c>
      <c r="G487" s="53">
        <f>IF(ISNUMBER('Форма 1'!Z487),ROUND('Форма 1'!$I487*VLOOKUP('Форма 1'!$G487,'Предельники 2022'!$B$4:$X$28,'Форма 1'!Z$7),2),"")</f>
        <v>1832214.04</v>
      </c>
      <c r="H487" s="53" t="str">
        <f>IF(ISNUMBER('Форма 1'!AA487),ROUND('Форма 1'!$I487*VLOOKUP('Форма 1'!$G487,'Предельники 2022'!$B$4:$X$28,'Форма 1'!AA$7),2),"")</f>
        <v/>
      </c>
      <c r="I487" s="53" t="str">
        <f>IF(ISNUMBER('Форма 1'!AB487),ROUND('Форма 1'!$I487*VLOOKUP('Форма 1'!$G487,'Предельники 2022'!$B$4:$X$28,'Форма 1'!AB$7),2),"")</f>
        <v/>
      </c>
      <c r="J487" s="53" t="str">
        <f>IF(ISNUMBER('Форма 1'!AC487),ROUND('Форма 1'!$I487*VLOOKUP('Форма 1'!$G487,'Предельники 2022'!$B$4:$X$28,'Форма 1'!AC$7),2),"")</f>
        <v/>
      </c>
      <c r="K487" s="53" t="str">
        <f>IF(ISNUMBER('Форма 1'!AD487),ROUND('Форма 1'!$I487*VLOOKUP('Форма 1'!$G487,'Предельники 2022'!$B$4:$X$28,'Форма 1'!AD$7),2),"")</f>
        <v/>
      </c>
      <c r="L487" s="54" t="str">
        <f>IF(ISBLANK('Форма 1'!AE487),"",'Форма 1'!AE487)</f>
        <v/>
      </c>
      <c r="M487" s="55" t="str">
        <f>IF(ISBLANK('Форма 1'!AF487),"",'Форма 1'!AF487)</f>
        <v/>
      </c>
      <c r="N487" s="53" t="str">
        <f>IF(ISNUMBER('Форма 1'!AG487),ROUND('Форма 1'!$I487*VLOOKUP('Форма 1'!$G487,'Предельники 2022'!$B$4:$X$28,'Форма 1'!AG$7),2),"")</f>
        <v/>
      </c>
      <c r="O487" s="53" t="str">
        <f>IF(ISNUMBER('Форма 1'!$AH487),ROUND('Форма 1'!$I487*VLOOKUP('Форма 1'!$G487,'Предельники 2022'!$B$4:$X$28,'Форма 1'!$AH$7,0),2),"")</f>
        <v/>
      </c>
      <c r="P487" s="53" t="str">
        <f>IF(ISNUMBER('Форма 1'!$AI487),ROUND('Форма 1'!$I487*VLOOKUP('Форма 1'!$G487,'Предельники 2022'!$B$4:$X$28,'Форма 1'!$AI$7,0),2),"")</f>
        <v/>
      </c>
      <c r="Q487" s="53" t="str">
        <f>IF(ISNUMBER('Форма 1'!$AJ487),ROUND('Форма 1'!$I487*VLOOKUP('Форма 1'!$G487,'Предельники 2022'!$B$4:$X$28,'Форма 1'!$AJ$7,0),2),"")</f>
        <v/>
      </c>
      <c r="R487" s="53" t="str">
        <f>IF(ISNUMBER('Форма 1'!AK487),ROUND('Форма 1'!$I487*VLOOKUP('Форма 1'!$G487,'Предельники 2022'!$B$4:$X$28,'Форма 1'!AK$7),2),"")</f>
        <v/>
      </c>
      <c r="S487" s="55" t="str">
        <f t="shared" si="51"/>
        <v/>
      </c>
      <c r="T487" s="55" t="str">
        <f>IF(ISNUMBER('Форма 1'!AL487),INDEX('Предельники 2022'!$C$4:$X$28,MATCH('Форма 1'!$H487,'Предельники 2022'!$B$4:$B$28,0),MATCH(T$5,'Предельники 2022'!$C$3:$X$3,0)),"")</f>
        <v/>
      </c>
      <c r="U487" s="55" t="str">
        <f>IF(ISNUMBER('Форма 1'!AM487),INDEX('Предельники 2022'!$C$4:$X$28,MATCH('Форма 1'!$H487,'Предельники 2022'!$B$4:$B$28,0),MATCH(U$5,'Предельники 2022'!$C$3:$X$3,0)),"")</f>
        <v/>
      </c>
      <c r="V487" s="55" t="str">
        <f>IF(ISNUMBER('Форма 1'!AN487),INDEX('Предельники 2022'!$C$4:$X$28,MATCH('Форма 1'!$H487,'Предельники 2022'!$B$4:$B$28,0),MATCH(V$5,'Предельники 2022'!$C$3:$X$3,0)),"")</f>
        <v/>
      </c>
      <c r="W487" s="55" t="str">
        <f>IF(ISNUMBER('Форма 1'!AO487),INDEX('Предельники 2022'!$C$4:$X$28,MATCH('Форма 1'!$H487,'Предельники 2022'!$B$4:$B$28,0),MATCH(W$5,'Предельники 2022'!$C$3:$X$3,0)),"")</f>
        <v/>
      </c>
      <c r="X487" s="53" t="str">
        <f>IF(ISNUMBER('Форма 1'!AP487),ROUND('Форма 1'!$I487*VLOOKUP('Форма 1'!$G487,'Предельники 2022'!$B$4:$X$28,'Форма 1'!AP$7),2),"")</f>
        <v/>
      </c>
      <c r="Y487" s="53" t="str">
        <f>IF(ISNUMBER('Форма 1'!AQ487),ROUND('Форма 1'!$I487*VLOOKUP('Форма 1'!$G487,'Предельники 2022'!$B$4:$X$28,'Форма 1'!AQ$7),2),"")</f>
        <v/>
      </c>
      <c r="Z487" s="53" t="str">
        <f>IF(ISNUMBER('Форма 1'!AR487),ROUND('Форма 1'!$I487*VLOOKUP('Форма 1'!$G487,'Предельники 2022'!$B$4:$X$28,'Форма 1'!AR$7),2),"")</f>
        <v/>
      </c>
      <c r="AA487" s="55"/>
    </row>
    <row r="488" spans="1:27" x14ac:dyDescent="0.25">
      <c r="A488" s="52">
        <f t="shared" si="50"/>
        <v>10</v>
      </c>
      <c r="B488" s="94" t="str">
        <f>IF(ISBLANK('Форма 1'!B488),"",'Форма 1'!B488)</f>
        <v>Муниципальное образование "Город Березники" Пермского края</v>
      </c>
      <c r="C488" s="161" t="str">
        <f>IF(ISBLANK('Форма 1'!C488),"",'Форма 1'!C488)</f>
        <v>г. Березники, ул. Парковая, д. 4</v>
      </c>
      <c r="D488" s="51">
        <f>IF(ISBLANK(C488),"Введите адрес",IF(C488='Форма 1'!C488,SUM(E488:K488,M488:S488,X488:AA488),"Ошибка в адресе!"))</f>
        <v>9911969.1699999999</v>
      </c>
      <c r="E488" s="53" t="str">
        <f>IF(ISNUMBER('Форма 1'!X488),ROUND('Форма 1'!$I488*VLOOKUP('Форма 1'!$G488,'Предельники 2022'!$B$4:$X$28,'Форма 1'!X$7),2),"")</f>
        <v/>
      </c>
      <c r="F488" s="53" t="str">
        <f>IF(ISNUMBER('Форма 1'!Y488),ROUND('Форма 1'!$I488*VLOOKUP('Форма 1'!$G488,'Предельники 2022'!$B$4:$X$28,'Форма 1'!Y$7),2),"")</f>
        <v/>
      </c>
      <c r="G488" s="53" t="str">
        <f>IF(ISNUMBER('Форма 1'!Z488),ROUND('Форма 1'!$I488*VLOOKUP('Форма 1'!$G488,'Предельники 2022'!$B$4:$X$28,'Форма 1'!Z$7),2),"")</f>
        <v/>
      </c>
      <c r="H488" s="53" t="str">
        <f>IF(ISNUMBER('Форма 1'!AA488),ROUND('Форма 1'!$I488*VLOOKUP('Форма 1'!$G488,'Предельники 2022'!$B$4:$X$28,'Форма 1'!AA$7),2),"")</f>
        <v/>
      </c>
      <c r="I488" s="53" t="str">
        <f>IF(ISNUMBER('Форма 1'!AB488),ROUND('Форма 1'!$I488*VLOOKUP('Форма 1'!$G488,'Предельники 2022'!$B$4:$X$28,'Форма 1'!AB$7),2),"")</f>
        <v/>
      </c>
      <c r="J488" s="53" t="str">
        <f>IF(ISNUMBER('Форма 1'!AC488),ROUND('Форма 1'!$I488*VLOOKUP('Форма 1'!$G488,'Предельники 2022'!$B$4:$X$28,'Форма 1'!AC$7),2),"")</f>
        <v/>
      </c>
      <c r="K488" s="53" t="str">
        <f>IF(ISNUMBER('Форма 1'!AD488),ROUND('Форма 1'!$I488*VLOOKUP('Форма 1'!$G488,'Предельники 2022'!$B$4:$X$28,'Форма 1'!AD$7),2),"")</f>
        <v/>
      </c>
      <c r="L488" s="54" t="str">
        <f>IF(ISBLANK('Форма 1'!AE488),"",'Форма 1'!AE488)</f>
        <v/>
      </c>
      <c r="M488" s="55" t="str">
        <f>IF(ISBLANK('Форма 1'!AF488),"",'Форма 1'!AF488)</f>
        <v/>
      </c>
      <c r="N488" s="53">
        <f>IF(ISNUMBER('Форма 1'!AG488),ROUND('Форма 1'!$I488*VLOOKUP('Форма 1'!$G488,'Предельники 2022'!$B$4:$X$28,'Форма 1'!AG$7),2),"")</f>
        <v>9911969.1699999999</v>
      </c>
      <c r="O488" s="53" t="str">
        <f>IF(ISNUMBER('Форма 1'!$AH488),ROUND('Форма 1'!$I488*VLOOKUP('Форма 1'!$G488,'Предельники 2022'!$B$4:$X$28,'Форма 1'!$AH$7,0),2),"")</f>
        <v/>
      </c>
      <c r="P488" s="53" t="str">
        <f>IF(ISNUMBER('Форма 1'!$AI488),ROUND('Форма 1'!$I488*VLOOKUP('Форма 1'!$G488,'Предельники 2022'!$B$4:$X$28,'Форма 1'!$AI$7,0),2),"")</f>
        <v/>
      </c>
      <c r="Q488" s="53" t="str">
        <f>IF(ISNUMBER('Форма 1'!$AJ488),ROUND('Форма 1'!$I488*VLOOKUP('Форма 1'!$G488,'Предельники 2022'!$B$4:$X$28,'Форма 1'!$AJ$7,0),2),"")</f>
        <v/>
      </c>
      <c r="R488" s="53" t="str">
        <f>IF(ISNUMBER('Форма 1'!AK488),ROUND('Форма 1'!$I488*VLOOKUP('Форма 1'!$G488,'Предельники 2022'!$B$4:$X$28,'Форма 1'!AK$7),2),"")</f>
        <v/>
      </c>
      <c r="S488" s="55" t="str">
        <f t="shared" si="51"/>
        <v/>
      </c>
      <c r="T488" s="55" t="str">
        <f>IF(ISNUMBER('Форма 1'!AL488),INDEX('Предельники 2022'!$C$4:$X$28,MATCH('Форма 1'!$H488,'Предельники 2022'!$B$4:$B$28,0),MATCH(T$5,'Предельники 2022'!$C$3:$X$3,0)),"")</f>
        <v/>
      </c>
      <c r="U488" s="55" t="str">
        <f>IF(ISNUMBER('Форма 1'!AM488),INDEX('Предельники 2022'!$C$4:$X$28,MATCH('Форма 1'!$H488,'Предельники 2022'!$B$4:$B$28,0),MATCH(U$5,'Предельники 2022'!$C$3:$X$3,0)),"")</f>
        <v/>
      </c>
      <c r="V488" s="55" t="str">
        <f>IF(ISNUMBER('Форма 1'!AN488),INDEX('Предельники 2022'!$C$4:$X$28,MATCH('Форма 1'!$H488,'Предельники 2022'!$B$4:$B$28,0),MATCH(V$5,'Предельники 2022'!$C$3:$X$3,0)),"")</f>
        <v/>
      </c>
      <c r="W488" s="55" t="str">
        <f>IF(ISNUMBER('Форма 1'!AO488),INDEX('Предельники 2022'!$C$4:$X$28,MATCH('Форма 1'!$H488,'Предельники 2022'!$B$4:$B$28,0),MATCH(W$5,'Предельники 2022'!$C$3:$X$3,0)),"")</f>
        <v/>
      </c>
      <c r="X488" s="53" t="str">
        <f>IF(ISNUMBER('Форма 1'!AP488),ROUND('Форма 1'!$I488*VLOOKUP('Форма 1'!$G488,'Предельники 2022'!$B$4:$X$28,'Форма 1'!AP$7),2),"")</f>
        <v/>
      </c>
      <c r="Y488" s="53" t="str">
        <f>IF(ISNUMBER('Форма 1'!AQ488),ROUND('Форма 1'!$I488*VLOOKUP('Форма 1'!$G488,'Предельники 2022'!$B$4:$X$28,'Форма 1'!AQ$7),2),"")</f>
        <v/>
      </c>
      <c r="Z488" s="53" t="str">
        <f>IF(ISNUMBER('Форма 1'!AR488),ROUND('Форма 1'!$I488*VLOOKUP('Форма 1'!$G488,'Предельники 2022'!$B$4:$X$28,'Форма 1'!AR$7),2),"")</f>
        <v/>
      </c>
      <c r="AA488" s="55"/>
    </row>
    <row r="489" spans="1:27" x14ac:dyDescent="0.25">
      <c r="A489" s="52">
        <f t="shared" si="50"/>
        <v>11</v>
      </c>
      <c r="B489" s="94" t="str">
        <f>IF(ISBLANK('Форма 1'!B489),"",'Форма 1'!B489)</f>
        <v>Муниципальное образование "Город Березники" Пермского края</v>
      </c>
      <c r="C489" s="161" t="str">
        <f>IF(ISBLANK('Форма 1'!C489),"",'Форма 1'!C489)</f>
        <v>г. Березники, ул. Парковая, д. 8</v>
      </c>
      <c r="D489" s="51">
        <f>IF(ISBLANK(C489),"Введите адрес",IF(C489='Форма 1'!C489,SUM(E489:K489,M489:S489,X489:AA489),"Ошибка в адресе!"))</f>
        <v>23292654</v>
      </c>
      <c r="E489" s="53">
        <f>IF(ISNUMBER('Форма 1'!X489),ROUND('Форма 1'!$I489*VLOOKUP('Форма 1'!$G489,'Предельники 2022'!$B$4:$X$28,'Форма 1'!X$7),2),"")</f>
        <v>777231</v>
      </c>
      <c r="F489" s="53">
        <f>IF(ISNUMBER('Форма 1'!Y489),ROUND('Форма 1'!$I489*VLOOKUP('Форма 1'!$G489,'Предельники 2022'!$B$4:$X$28,'Форма 1'!Y$7),2),"")</f>
        <v>8820126</v>
      </c>
      <c r="G489" s="53" t="str">
        <f>IF(ISNUMBER('Форма 1'!Z489),ROUND('Форма 1'!$I489*VLOOKUP('Форма 1'!$G489,'Предельники 2022'!$B$4:$X$28,'Форма 1'!Z$7),2),"")</f>
        <v/>
      </c>
      <c r="H489" s="53">
        <f>IF(ISNUMBER('Форма 1'!AA489),ROUND('Форма 1'!$I489*VLOOKUP('Форма 1'!$G489,'Предельники 2022'!$B$4:$X$28,'Форма 1'!AA$7),2),"")</f>
        <v>396700.5</v>
      </c>
      <c r="I489" s="53">
        <f>IF(ISNUMBER('Форма 1'!AB489),ROUND('Форма 1'!$I489*VLOOKUP('Форма 1'!$G489,'Предельники 2022'!$B$4:$X$28,'Форма 1'!AB$7),2),"")</f>
        <v>1223481</v>
      </c>
      <c r="J489" s="53">
        <f>IF(ISNUMBER('Форма 1'!AC489),ROUND('Форма 1'!$I489*VLOOKUP('Форма 1'!$G489,'Предельники 2022'!$B$4:$X$28,'Форма 1'!AC$7),2),"")</f>
        <v>676914</v>
      </c>
      <c r="K489" s="53" t="str">
        <f>IF(ISNUMBER('Форма 1'!AD489),ROUND('Форма 1'!$I489*VLOOKUP('Форма 1'!$G489,'Предельники 2022'!$B$4:$X$28,'Форма 1'!AD$7),2),"")</f>
        <v/>
      </c>
      <c r="L489" s="54" t="str">
        <f>IF(ISBLANK('Форма 1'!AE489),"",'Форма 1'!AE489)</f>
        <v/>
      </c>
      <c r="M489" s="55" t="str">
        <f>IF(ISBLANK('Форма 1'!AF489),"",'Форма 1'!AF489)</f>
        <v/>
      </c>
      <c r="N489" s="53">
        <f>IF(ISNUMBER('Форма 1'!AG489),ROUND('Форма 1'!$I489*VLOOKUP('Форма 1'!$G489,'Предельники 2022'!$B$4:$X$28,'Форма 1'!AG$7),2),"")</f>
        <v>10035259.5</v>
      </c>
      <c r="O489" s="53" t="str">
        <f>IF(ISNUMBER('Форма 1'!$AH489),ROUND('Форма 1'!$I489*VLOOKUP('Форма 1'!$G489,'Предельники 2022'!$B$4:$X$28,'Форма 1'!$AH$7,0),2),"")</f>
        <v/>
      </c>
      <c r="P489" s="53" t="str">
        <f>IF(ISNUMBER('Форма 1'!$AI489),ROUND('Форма 1'!$I489*VLOOKUP('Форма 1'!$G489,'Предельники 2022'!$B$4:$X$28,'Форма 1'!$AI$7,0),2),"")</f>
        <v/>
      </c>
      <c r="Q489" s="53" t="str">
        <f>IF(ISNUMBER('Форма 1'!$AJ489),ROUND('Форма 1'!$I489*VLOOKUP('Форма 1'!$G489,'Предельники 2022'!$B$4:$X$28,'Форма 1'!$AJ$7,0),2),"")</f>
        <v/>
      </c>
      <c r="R489" s="53">
        <f>IF(ISNUMBER('Форма 1'!AK489),ROUND('Форма 1'!$I489*VLOOKUP('Форма 1'!$G489,'Предельники 2022'!$B$4:$X$28,'Форма 1'!AK$7),2),"")</f>
        <v>1362942</v>
      </c>
      <c r="S489" s="55" t="str">
        <f t="shared" si="51"/>
        <v/>
      </c>
      <c r="T489" s="55" t="str">
        <f>IF(ISNUMBER('Форма 1'!AL489),INDEX('Предельники 2022'!$C$4:$X$28,MATCH('Форма 1'!$H489,'Предельники 2022'!$B$4:$B$28,0),MATCH(T$5,'Предельники 2022'!$C$3:$X$3,0)),"")</f>
        <v/>
      </c>
      <c r="U489" s="55" t="str">
        <f>IF(ISNUMBER('Форма 1'!AM489),INDEX('Предельники 2022'!$C$4:$X$28,MATCH('Форма 1'!$H489,'Предельники 2022'!$B$4:$B$28,0),MATCH(U$5,'Предельники 2022'!$C$3:$X$3,0)),"")</f>
        <v/>
      </c>
      <c r="V489" s="55" t="str">
        <f>IF(ISNUMBER('Форма 1'!AN489),INDEX('Предельники 2022'!$C$4:$X$28,MATCH('Форма 1'!$H489,'Предельники 2022'!$B$4:$B$28,0),MATCH(V$5,'Предельники 2022'!$C$3:$X$3,0)),"")</f>
        <v/>
      </c>
      <c r="W489" s="55" t="str">
        <f>IF(ISNUMBER('Форма 1'!AO489),INDEX('Предельники 2022'!$C$4:$X$28,MATCH('Форма 1'!$H489,'Предельники 2022'!$B$4:$B$28,0),MATCH(W$5,'Предельники 2022'!$C$3:$X$3,0)),"")</f>
        <v/>
      </c>
      <c r="X489" s="53" t="str">
        <f>IF(ISNUMBER('Форма 1'!AP489),ROUND('Форма 1'!$I489*VLOOKUP('Форма 1'!$G489,'Предельники 2022'!$B$4:$X$28,'Форма 1'!AP$7),2),"")</f>
        <v/>
      </c>
      <c r="Y489" s="53" t="str">
        <f>IF(ISNUMBER('Форма 1'!AQ489),ROUND('Форма 1'!$I489*VLOOKUP('Форма 1'!$G489,'Предельники 2022'!$B$4:$X$28,'Форма 1'!AQ$7),2),"")</f>
        <v/>
      </c>
      <c r="Z489" s="53" t="str">
        <f>IF(ISNUMBER('Форма 1'!AR489),ROUND('Форма 1'!$I489*VLOOKUP('Форма 1'!$G489,'Предельники 2022'!$B$4:$X$28,'Форма 1'!AR$7),2),"")</f>
        <v/>
      </c>
      <c r="AA489" s="55"/>
    </row>
    <row r="490" spans="1:27" x14ac:dyDescent="0.25">
      <c r="A490" s="52">
        <f t="shared" si="50"/>
        <v>12</v>
      </c>
      <c r="B490" s="94" t="str">
        <f>IF(ISBLANK('Форма 1'!B490),"",'Форма 1'!B490)</f>
        <v>Муниципальное образование "Город Березники" Пермского края</v>
      </c>
      <c r="C490" s="161" t="str">
        <f>IF(ISBLANK('Форма 1'!C490),"",'Форма 1'!C490)</f>
        <v>г. Березники, ул. Пятилетки, д. 27</v>
      </c>
      <c r="D490" s="51">
        <f>IF(ISBLANK(C490),"Введите адрес",IF(C490='Форма 1'!C490,SUM(E490:K490,M490:S490,X490:AA490),"Ошибка в адресе!"))</f>
        <v>21092016.140000001</v>
      </c>
      <c r="E490" s="53" t="str">
        <f>IF(ISNUMBER('Форма 1'!X490),ROUND('Форма 1'!$I490*VLOOKUP('Форма 1'!$G490,'Предельники 2022'!$B$4:$X$28,'Форма 1'!X$7),2),"")</f>
        <v/>
      </c>
      <c r="F490" s="53">
        <f>IF(ISNUMBER('Форма 1'!Y490),ROUND('Форма 1'!$I490*VLOOKUP('Форма 1'!$G490,'Предельники 2022'!$B$4:$X$28,'Форма 1'!Y$7),2),"")</f>
        <v>16733879.050000001</v>
      </c>
      <c r="G490" s="53" t="str">
        <f>IF(ISNUMBER('Форма 1'!Z490),ROUND('Форма 1'!$I490*VLOOKUP('Форма 1'!$G490,'Предельники 2022'!$B$4:$X$28,'Форма 1'!Z$7),2),"")</f>
        <v/>
      </c>
      <c r="H490" s="53">
        <f>IF(ISNUMBER('Форма 1'!AA490),ROUND('Форма 1'!$I490*VLOOKUP('Форма 1'!$G490,'Предельники 2022'!$B$4:$X$28,'Форма 1'!AA$7),2),"")</f>
        <v>752635.3</v>
      </c>
      <c r="I490" s="53">
        <f>IF(ISNUMBER('Форма 1'!AB490),ROUND('Форма 1'!$I490*VLOOKUP('Форма 1'!$G490,'Предельники 2022'!$B$4:$X$28,'Форма 1'!AB$7),2),"")</f>
        <v>2321234.7599999998</v>
      </c>
      <c r="J490" s="53">
        <f>IF(ISNUMBER('Форма 1'!AC490),ROUND('Форма 1'!$I490*VLOOKUP('Форма 1'!$G490,'Предельники 2022'!$B$4:$X$28,'Форма 1'!AC$7),2),"")</f>
        <v>1284267.03</v>
      </c>
      <c r="K490" s="53" t="str">
        <f>IF(ISNUMBER('Форма 1'!AD490),ROUND('Форма 1'!$I490*VLOOKUP('Форма 1'!$G490,'Предельники 2022'!$B$4:$X$28,'Форма 1'!AD$7),2),"")</f>
        <v/>
      </c>
      <c r="L490" s="54" t="str">
        <f>IF(ISBLANK('Форма 1'!AE490),"",'Форма 1'!AE490)</f>
        <v/>
      </c>
      <c r="M490" s="55" t="str">
        <f>IF(ISBLANK('Форма 1'!AF490),"",'Форма 1'!AF490)</f>
        <v/>
      </c>
      <c r="N490" s="53" t="str">
        <f>IF(ISNUMBER('Форма 1'!AG490),ROUND('Форма 1'!$I490*VLOOKUP('Форма 1'!$G490,'Предельники 2022'!$B$4:$X$28,'Форма 1'!AG$7),2),"")</f>
        <v/>
      </c>
      <c r="O490" s="53" t="str">
        <f>IF(ISNUMBER('Форма 1'!$AH490),ROUND('Форма 1'!$I490*VLOOKUP('Форма 1'!$G490,'Предельники 2022'!$B$4:$X$28,'Форма 1'!$AH$7,0),2),"")</f>
        <v/>
      </c>
      <c r="P490" s="53" t="str">
        <f>IF(ISNUMBER('Форма 1'!$AI490),ROUND('Форма 1'!$I490*VLOOKUP('Форма 1'!$G490,'Предельники 2022'!$B$4:$X$28,'Форма 1'!$AI$7,0),2),"")</f>
        <v/>
      </c>
      <c r="Q490" s="53" t="str">
        <f>IF(ISNUMBER('Форма 1'!$AJ490),ROUND('Форма 1'!$I490*VLOOKUP('Форма 1'!$G490,'Предельники 2022'!$B$4:$X$28,'Форма 1'!$AJ$7,0),2),"")</f>
        <v/>
      </c>
      <c r="R490" s="53" t="str">
        <f>IF(ISNUMBER('Форма 1'!AK490),ROUND('Форма 1'!$I490*VLOOKUP('Форма 1'!$G490,'Предельники 2022'!$B$4:$X$28,'Форма 1'!AK$7),2),"")</f>
        <v/>
      </c>
      <c r="S490" s="55" t="str">
        <f t="shared" si="51"/>
        <v/>
      </c>
      <c r="T490" s="55" t="str">
        <f>IF(ISNUMBER('Форма 1'!AL490),INDEX('Предельники 2022'!$C$4:$X$28,MATCH('Форма 1'!$H490,'Предельники 2022'!$B$4:$B$28,0),MATCH(T$5,'Предельники 2022'!$C$3:$X$3,0)),"")</f>
        <v/>
      </c>
      <c r="U490" s="55" t="str">
        <f>IF(ISNUMBER('Форма 1'!AM490),INDEX('Предельники 2022'!$C$4:$X$28,MATCH('Форма 1'!$H490,'Предельники 2022'!$B$4:$B$28,0),MATCH(U$5,'Предельники 2022'!$C$3:$X$3,0)),"")</f>
        <v/>
      </c>
      <c r="V490" s="55" t="str">
        <f>IF(ISNUMBER('Форма 1'!AN490),INDEX('Предельники 2022'!$C$4:$X$28,MATCH('Форма 1'!$H490,'Предельники 2022'!$B$4:$B$28,0),MATCH(V$5,'Предельники 2022'!$C$3:$X$3,0)),"")</f>
        <v/>
      </c>
      <c r="W490" s="55" t="str">
        <f>IF(ISNUMBER('Форма 1'!AO490),INDEX('Предельники 2022'!$C$4:$X$28,MATCH('Форма 1'!$H490,'Предельники 2022'!$B$4:$B$28,0),MATCH(W$5,'Предельники 2022'!$C$3:$X$3,0)),"")</f>
        <v/>
      </c>
      <c r="X490" s="53" t="str">
        <f>IF(ISNUMBER('Форма 1'!AP490),ROUND('Форма 1'!$I490*VLOOKUP('Форма 1'!$G490,'Предельники 2022'!$B$4:$X$28,'Форма 1'!AP$7),2),"")</f>
        <v/>
      </c>
      <c r="Y490" s="53" t="str">
        <f>IF(ISNUMBER('Форма 1'!AQ490),ROUND('Форма 1'!$I490*VLOOKUP('Форма 1'!$G490,'Предельники 2022'!$B$4:$X$28,'Форма 1'!AQ$7),2),"")</f>
        <v/>
      </c>
      <c r="Z490" s="53" t="str">
        <f>IF(ISNUMBER('Форма 1'!AR490),ROUND('Форма 1'!$I490*VLOOKUP('Форма 1'!$G490,'Предельники 2022'!$B$4:$X$28,'Форма 1'!AR$7),2),"")</f>
        <v/>
      </c>
      <c r="AA490" s="55"/>
    </row>
    <row r="491" spans="1:27" x14ac:dyDescent="0.25">
      <c r="A491" s="52">
        <f t="shared" si="50"/>
        <v>13</v>
      </c>
      <c r="B491" s="94" t="str">
        <f>IF(ISBLANK('Форма 1'!B491),"",'Форма 1'!B491)</f>
        <v>Муниципальное образование "Город Березники" Пермского края</v>
      </c>
      <c r="C491" s="161" t="str">
        <f>IF(ISBLANK('Форма 1'!C491),"",'Форма 1'!C491)</f>
        <v>г. Березники, ул. Пятилетки, д. 38</v>
      </c>
      <c r="D491" s="51">
        <f>IF(ISBLANK(C491),"Введите адрес",IF(C491='Форма 1'!C491,SUM(E491:K491,M491:S491,X491:AA491),"Ошибка в адресе!"))</f>
        <v>39756389.519999996</v>
      </c>
      <c r="E491" s="53">
        <f>IF(ISNUMBER('Форма 1'!X491),ROUND('Форма 1'!$I491*VLOOKUP('Форма 1'!$G491,'Предельники 2022'!$B$4:$X$28,'Форма 1'!X$7),2),"")</f>
        <v>1521448.19</v>
      </c>
      <c r="F491" s="53">
        <f>IF(ISNUMBER('Форма 1'!Y491),ROUND('Форма 1'!$I491*VLOOKUP('Форма 1'!$G491,'Предельники 2022'!$B$4:$X$28,'Форма 1'!Y$7),2),"")</f>
        <v>17265606.649999999</v>
      </c>
      <c r="G491" s="53" t="str">
        <f>IF(ISNUMBER('Форма 1'!Z491),ROUND('Форма 1'!$I491*VLOOKUP('Форма 1'!$G491,'Предельники 2022'!$B$4:$X$28,'Форма 1'!Z$7),2),"")</f>
        <v/>
      </c>
      <c r="H491" s="53" t="str">
        <f>IF(ISNUMBER('Форма 1'!AA491),ROUND('Форма 1'!$I491*VLOOKUP('Форма 1'!$G491,'Предельники 2022'!$B$4:$X$28,'Форма 1'!AA$7),2),"")</f>
        <v/>
      </c>
      <c r="I491" s="53" t="str">
        <f>IF(ISNUMBER('Форма 1'!AB491),ROUND('Форма 1'!$I491*VLOOKUP('Форма 1'!$G491,'Предельники 2022'!$B$4:$X$28,'Форма 1'!AB$7),2),"")</f>
        <v/>
      </c>
      <c r="J491" s="53">
        <f>IF(ISNUMBER('Форма 1'!AC491),ROUND('Форма 1'!$I491*VLOOKUP('Форма 1'!$G491,'Предельники 2022'!$B$4:$X$28,'Форма 1'!AC$7),2),"")</f>
        <v>1325075.27</v>
      </c>
      <c r="K491" s="53" t="str">
        <f>IF(ISNUMBER('Форма 1'!AD491),ROUND('Форма 1'!$I491*VLOOKUP('Форма 1'!$G491,'Предельники 2022'!$B$4:$X$28,'Форма 1'!AD$7),2),"")</f>
        <v/>
      </c>
      <c r="L491" s="54" t="str">
        <f>IF(ISBLANK('Форма 1'!AE491),"",'Форма 1'!AE491)</f>
        <v/>
      </c>
      <c r="M491" s="55" t="str">
        <f>IF(ISBLANK('Форма 1'!AF491),"",'Форма 1'!AF491)</f>
        <v/>
      </c>
      <c r="N491" s="53">
        <f>IF(ISNUMBER('Форма 1'!AG491),ROUND('Форма 1'!$I491*VLOOKUP('Форма 1'!$G491,'Предельники 2022'!$B$4:$X$28,'Форма 1'!AG$7),2),"")</f>
        <v>19644259.41</v>
      </c>
      <c r="O491" s="53" t="str">
        <f>IF(ISNUMBER('Форма 1'!$AH491),ROUND('Форма 1'!$I491*VLOOKUP('Форма 1'!$G491,'Предельники 2022'!$B$4:$X$28,'Форма 1'!$AH$7,0),2),"")</f>
        <v/>
      </c>
      <c r="P491" s="53" t="str">
        <f>IF(ISNUMBER('Форма 1'!$AI491),ROUND('Форма 1'!$I491*VLOOKUP('Форма 1'!$G491,'Предельники 2022'!$B$4:$X$28,'Форма 1'!$AI$7,0),2),"")</f>
        <v/>
      </c>
      <c r="Q491" s="53" t="str">
        <f>IF(ISNUMBER('Форма 1'!$AJ491),ROUND('Форма 1'!$I491*VLOOKUP('Форма 1'!$G491,'Предельники 2022'!$B$4:$X$28,'Форма 1'!$AJ$7,0),2),"")</f>
        <v/>
      </c>
      <c r="R491" s="53" t="str">
        <f>IF(ISNUMBER('Форма 1'!AK491),ROUND('Форма 1'!$I491*VLOOKUP('Форма 1'!$G491,'Предельники 2022'!$B$4:$X$28,'Форма 1'!AK$7),2),"")</f>
        <v/>
      </c>
      <c r="S491" s="55" t="str">
        <f t="shared" si="51"/>
        <v/>
      </c>
      <c r="T491" s="55" t="str">
        <f>IF(ISNUMBER('Форма 1'!AL491),INDEX('Предельники 2022'!$C$4:$X$28,MATCH('Форма 1'!$H491,'Предельники 2022'!$B$4:$B$28,0),MATCH(T$5,'Предельники 2022'!$C$3:$X$3,0)),"")</f>
        <v/>
      </c>
      <c r="U491" s="55" t="str">
        <f>IF(ISNUMBER('Форма 1'!AM491),INDEX('Предельники 2022'!$C$4:$X$28,MATCH('Форма 1'!$H491,'Предельники 2022'!$B$4:$B$28,0),MATCH(U$5,'Предельники 2022'!$C$3:$X$3,0)),"")</f>
        <v/>
      </c>
      <c r="V491" s="55" t="str">
        <f>IF(ISNUMBER('Форма 1'!AN491),INDEX('Предельники 2022'!$C$4:$X$28,MATCH('Форма 1'!$H491,'Предельники 2022'!$B$4:$B$28,0),MATCH(V$5,'Предельники 2022'!$C$3:$X$3,0)),"")</f>
        <v/>
      </c>
      <c r="W491" s="55" t="str">
        <f>IF(ISNUMBER('Форма 1'!AO491),INDEX('Предельники 2022'!$C$4:$X$28,MATCH('Форма 1'!$H491,'Предельники 2022'!$B$4:$B$28,0),MATCH(W$5,'Предельники 2022'!$C$3:$X$3,0)),"")</f>
        <v/>
      </c>
      <c r="X491" s="53" t="str">
        <f>IF(ISNUMBER('Форма 1'!AP491),ROUND('Форма 1'!$I491*VLOOKUP('Форма 1'!$G491,'Предельники 2022'!$B$4:$X$28,'Форма 1'!AP$7),2),"")</f>
        <v/>
      </c>
      <c r="Y491" s="53" t="str">
        <f>IF(ISNUMBER('Форма 1'!AQ491),ROUND('Форма 1'!$I491*VLOOKUP('Форма 1'!$G491,'Предельники 2022'!$B$4:$X$28,'Форма 1'!AQ$7),2),"")</f>
        <v/>
      </c>
      <c r="Z491" s="53" t="str">
        <f>IF(ISNUMBER('Форма 1'!AR491),ROUND('Форма 1'!$I491*VLOOKUP('Форма 1'!$G491,'Предельники 2022'!$B$4:$X$28,'Форма 1'!AR$7),2),"")</f>
        <v/>
      </c>
      <c r="AA491" s="55"/>
    </row>
    <row r="492" spans="1:27" x14ac:dyDescent="0.25">
      <c r="A492" s="52">
        <f t="shared" si="50"/>
        <v>14</v>
      </c>
      <c r="B492" s="94" t="str">
        <f>IF(ISBLANK('Форма 1'!B492),"",'Форма 1'!B492)</f>
        <v>Муниципальное образование "Город Березники" Пермского края</v>
      </c>
      <c r="C492" s="161" t="str">
        <f>IF(ISBLANK('Форма 1'!C492),"",'Форма 1'!C492)</f>
        <v>г. Березники, ул. Пятилетки, д. 76</v>
      </c>
      <c r="D492" s="51">
        <f>IF(ISBLANK(C492),"Введите адрес",IF(C492='Форма 1'!C492,SUM(E492:K492,M492:S492,X492:AA492),"Ошибка в адресе!"))</f>
        <v>20720396.120000001</v>
      </c>
      <c r="E492" s="53">
        <f>IF(ISNUMBER('Форма 1'!X492),ROUND('Форма 1'!$I492*VLOOKUP('Форма 1'!$G492,'Предельники 2022'!$B$4:$X$28,'Форма 1'!X$7),2),"")</f>
        <v>1435656.69</v>
      </c>
      <c r="F492" s="53">
        <f>IF(ISNUMBER('Форма 1'!Y492),ROUND('Форма 1'!$I492*VLOOKUP('Форма 1'!$G492,'Предельники 2022'!$B$4:$X$28,'Форма 1'!Y$7),2),"")</f>
        <v>16292032.74</v>
      </c>
      <c r="G492" s="53" t="str">
        <f>IF(ISNUMBER('Форма 1'!Z492),ROUND('Форма 1'!$I492*VLOOKUP('Форма 1'!$G492,'Предельники 2022'!$B$4:$X$28,'Форма 1'!Z$7),2),"")</f>
        <v/>
      </c>
      <c r="H492" s="53">
        <f>IF(ISNUMBER('Форма 1'!AA492),ROUND('Форма 1'!$I492*VLOOKUP('Форма 1'!$G492,'Предельники 2022'!$B$4:$X$28,'Форма 1'!AA$7),2),"")</f>
        <v>732762.5</v>
      </c>
      <c r="I492" s="53">
        <f>IF(ISNUMBER('Форма 1'!AB492),ROUND('Форма 1'!$I492*VLOOKUP('Форма 1'!$G492,'Предельники 2022'!$B$4:$X$28,'Форма 1'!AB$7),2),"")</f>
        <v>2259944.19</v>
      </c>
      <c r="J492" s="53" t="str">
        <f>IF(ISNUMBER('Форма 1'!AC492),ROUND('Форма 1'!$I492*VLOOKUP('Форма 1'!$G492,'Предельники 2022'!$B$4:$X$28,'Форма 1'!AC$7),2),"")</f>
        <v/>
      </c>
      <c r="K492" s="53" t="str">
        <f>IF(ISNUMBER('Форма 1'!AD492),ROUND('Форма 1'!$I492*VLOOKUP('Форма 1'!$G492,'Предельники 2022'!$B$4:$X$28,'Форма 1'!AD$7),2),"")</f>
        <v/>
      </c>
      <c r="L492" s="54" t="str">
        <f>IF(ISBLANK('Форма 1'!AE492),"",'Форма 1'!AE492)</f>
        <v/>
      </c>
      <c r="M492" s="55" t="str">
        <f>IF(ISBLANK('Форма 1'!AF492),"",'Форма 1'!AF492)</f>
        <v/>
      </c>
      <c r="N492" s="53" t="str">
        <f>IF(ISNUMBER('Форма 1'!AG492),ROUND('Форма 1'!$I492*VLOOKUP('Форма 1'!$G492,'Предельники 2022'!$B$4:$X$28,'Форма 1'!AG$7),2),"")</f>
        <v/>
      </c>
      <c r="O492" s="53" t="str">
        <f>IF(ISNUMBER('Форма 1'!$AH492),ROUND('Форма 1'!$I492*VLOOKUP('Форма 1'!$G492,'Предельники 2022'!$B$4:$X$28,'Форма 1'!$AH$7,0),2),"")</f>
        <v/>
      </c>
      <c r="P492" s="53" t="str">
        <f>IF(ISNUMBER('Форма 1'!$AI492),ROUND('Форма 1'!$I492*VLOOKUP('Форма 1'!$G492,'Предельники 2022'!$B$4:$X$28,'Форма 1'!$AI$7,0),2),"")</f>
        <v/>
      </c>
      <c r="Q492" s="53" t="str">
        <f>IF(ISNUMBER('Форма 1'!$AJ492),ROUND('Форма 1'!$I492*VLOOKUP('Форма 1'!$G492,'Предельники 2022'!$B$4:$X$28,'Форма 1'!$AJ$7,0),2),"")</f>
        <v/>
      </c>
      <c r="R492" s="53" t="str">
        <f>IF(ISNUMBER('Форма 1'!AK492),ROUND('Форма 1'!$I492*VLOOKUP('Форма 1'!$G492,'Предельники 2022'!$B$4:$X$28,'Форма 1'!AK$7),2),"")</f>
        <v/>
      </c>
      <c r="S492" s="55" t="str">
        <f t="shared" si="51"/>
        <v/>
      </c>
      <c r="T492" s="55" t="str">
        <f>IF(ISNUMBER('Форма 1'!AL492),INDEX('Предельники 2022'!$C$4:$X$28,MATCH('Форма 1'!$H492,'Предельники 2022'!$B$4:$B$28,0),MATCH(T$5,'Предельники 2022'!$C$3:$X$3,0)),"")</f>
        <v/>
      </c>
      <c r="U492" s="55" t="str">
        <f>IF(ISNUMBER('Форма 1'!AM492),INDEX('Предельники 2022'!$C$4:$X$28,MATCH('Форма 1'!$H492,'Предельники 2022'!$B$4:$B$28,0),MATCH(U$5,'Предельники 2022'!$C$3:$X$3,0)),"")</f>
        <v/>
      </c>
      <c r="V492" s="55" t="str">
        <f>IF(ISNUMBER('Форма 1'!AN492),INDEX('Предельники 2022'!$C$4:$X$28,MATCH('Форма 1'!$H492,'Предельники 2022'!$B$4:$B$28,0),MATCH(V$5,'Предельники 2022'!$C$3:$X$3,0)),"")</f>
        <v/>
      </c>
      <c r="W492" s="55" t="str">
        <f>IF(ISNUMBER('Форма 1'!AO492),INDEX('Предельники 2022'!$C$4:$X$28,MATCH('Форма 1'!$H492,'Предельники 2022'!$B$4:$B$28,0),MATCH(W$5,'Предельники 2022'!$C$3:$X$3,0)),"")</f>
        <v/>
      </c>
      <c r="X492" s="53" t="str">
        <f>IF(ISNUMBER('Форма 1'!AP492),ROUND('Форма 1'!$I492*VLOOKUP('Форма 1'!$G492,'Предельники 2022'!$B$4:$X$28,'Форма 1'!AP$7),2),"")</f>
        <v/>
      </c>
      <c r="Y492" s="53" t="str">
        <f>IF(ISNUMBER('Форма 1'!AQ492),ROUND('Форма 1'!$I492*VLOOKUP('Форма 1'!$G492,'Предельники 2022'!$B$4:$X$28,'Форма 1'!AQ$7),2),"")</f>
        <v/>
      </c>
      <c r="Z492" s="53" t="str">
        <f>IF(ISNUMBER('Форма 1'!AR492),ROUND('Форма 1'!$I492*VLOOKUP('Форма 1'!$G492,'Предельники 2022'!$B$4:$X$28,'Форма 1'!AR$7),2),"")</f>
        <v/>
      </c>
      <c r="AA492" s="55"/>
    </row>
    <row r="493" spans="1:27" x14ac:dyDescent="0.25">
      <c r="A493" s="52">
        <f t="shared" si="50"/>
        <v>15</v>
      </c>
      <c r="B493" s="94" t="str">
        <f>IF(ISBLANK('Форма 1'!B493),"",'Форма 1'!B493)</f>
        <v>Муниципальное образование "Город Березники" Пермского края</v>
      </c>
      <c r="C493" s="161" t="str">
        <f>IF(ISBLANK('Форма 1'!C493),"",'Форма 1'!C493)</f>
        <v>г. Березники, ул. Труда, д. 3</v>
      </c>
      <c r="D493" s="51">
        <f>IF(ISBLANK(C493),"Введите адрес",IF(C493='Форма 1'!C493,SUM(E493:K493,M493:S493,X493:AA493),"Ошибка в адресе!"))</f>
        <v>19586891.280000001</v>
      </c>
      <c r="E493" s="53" t="str">
        <f>IF(ISNUMBER('Форма 1'!X493),ROUND('Форма 1'!$I493*VLOOKUP('Форма 1'!$G493,'Предельники 2022'!$B$4:$X$28,'Форма 1'!X$7),2),"")</f>
        <v/>
      </c>
      <c r="F493" s="53" t="str">
        <f>IF(ISNUMBER('Форма 1'!Y493),ROUND('Форма 1'!$I493*VLOOKUP('Форма 1'!$G493,'Предельники 2022'!$B$4:$X$28,'Форма 1'!Y$7),2),"")</f>
        <v/>
      </c>
      <c r="G493" s="53" t="str">
        <f>IF(ISNUMBER('Форма 1'!Z493),ROUND('Форма 1'!$I493*VLOOKUP('Форма 1'!$G493,'Предельники 2022'!$B$4:$X$28,'Форма 1'!Z$7),2),"")</f>
        <v/>
      </c>
      <c r="H493" s="53">
        <f>IF(ISNUMBER('Форма 1'!AA493),ROUND('Форма 1'!$I493*VLOOKUP('Форма 1'!$G493,'Предельники 2022'!$B$4:$X$28,'Форма 1'!AA$7),2),"")</f>
        <v>794609.99</v>
      </c>
      <c r="I493" s="53">
        <f>IF(ISNUMBER('Форма 1'!AB493),ROUND('Форма 1'!$I493*VLOOKUP('Форма 1'!$G493,'Предельники 2022'!$B$4:$X$28,'Форма 1'!AB$7),2),"")</f>
        <v>2450690.7000000002</v>
      </c>
      <c r="J493" s="53">
        <f>IF(ISNUMBER('Форма 1'!AC493),ROUND('Форма 1'!$I493*VLOOKUP('Форма 1'!$G493,'Предельники 2022'!$B$4:$X$28,'Форма 1'!AC$7),2),"")</f>
        <v>1355890.98</v>
      </c>
      <c r="K493" s="53" t="str">
        <f>IF(ISNUMBER('Форма 1'!AD493),ROUND('Форма 1'!$I493*VLOOKUP('Форма 1'!$G493,'Предельники 2022'!$B$4:$X$28,'Форма 1'!AD$7),2),"")</f>
        <v/>
      </c>
      <c r="L493" s="54" t="str">
        <f>IF(ISBLANK('Форма 1'!AE493),"",'Форма 1'!AE493)</f>
        <v/>
      </c>
      <c r="M493" s="55" t="str">
        <f>IF(ISBLANK('Форма 1'!AF493),"",'Форма 1'!AF493)</f>
        <v/>
      </c>
      <c r="N493" s="53" t="str">
        <f>IF(ISNUMBER('Форма 1'!AG493),ROUND('Форма 1'!$I493*VLOOKUP('Форма 1'!$G493,'Предельники 2022'!$B$4:$X$28,'Форма 1'!AG$7),2),"")</f>
        <v/>
      </c>
      <c r="O493" s="53">
        <f>IF(ISNUMBER('Форма 1'!$AH493),ROUND('Форма 1'!$I493*VLOOKUP('Форма 1'!$G493,'Предельники 2022'!$B$4:$X$28,'Форма 1'!$AH$7,0),2),"")</f>
        <v>12255661.880000001</v>
      </c>
      <c r="P493" s="53" t="str">
        <f>IF(ISNUMBER('Форма 1'!$AI493),ROUND('Форма 1'!$I493*VLOOKUP('Форма 1'!$G493,'Предельники 2022'!$B$4:$X$28,'Форма 1'!$AI$7,0),2),"")</f>
        <v/>
      </c>
      <c r="Q493" s="53" t="str">
        <f>IF(ISNUMBER('Форма 1'!$AJ493),ROUND('Форма 1'!$I493*VLOOKUP('Форма 1'!$G493,'Предельники 2022'!$B$4:$X$28,'Форма 1'!$AJ$7,0),2),"")</f>
        <v/>
      </c>
      <c r="R493" s="53">
        <f>IF(ISNUMBER('Форма 1'!AK493),ROUND('Форма 1'!$I493*VLOOKUP('Форма 1'!$G493,'Предельники 2022'!$B$4:$X$28,'Форма 1'!AK$7),2),"")</f>
        <v>2730037.73</v>
      </c>
      <c r="S493" s="55" t="str">
        <f t="shared" si="51"/>
        <v/>
      </c>
      <c r="T493" s="55" t="str">
        <f>IF(ISNUMBER('Форма 1'!AL493),INDEX('Предельники 2022'!$C$4:$X$28,MATCH('Форма 1'!$H493,'Предельники 2022'!$B$4:$B$28,0),MATCH(T$5,'Предельники 2022'!$C$3:$X$3,0)),"")</f>
        <v/>
      </c>
      <c r="U493" s="55" t="str">
        <f>IF(ISNUMBER('Форма 1'!AM493),INDEX('Предельники 2022'!$C$4:$X$28,MATCH('Форма 1'!$H493,'Предельники 2022'!$B$4:$B$28,0),MATCH(U$5,'Предельники 2022'!$C$3:$X$3,0)),"")</f>
        <v/>
      </c>
      <c r="V493" s="55" t="str">
        <f>IF(ISNUMBER('Форма 1'!AN493),INDEX('Предельники 2022'!$C$4:$X$28,MATCH('Форма 1'!$H493,'Предельники 2022'!$B$4:$B$28,0),MATCH(V$5,'Предельники 2022'!$C$3:$X$3,0)),"")</f>
        <v/>
      </c>
      <c r="W493" s="55" t="str">
        <f>IF(ISNUMBER('Форма 1'!AO493),INDEX('Предельники 2022'!$C$4:$X$28,MATCH('Форма 1'!$H493,'Предельники 2022'!$B$4:$B$28,0),MATCH(W$5,'Предельники 2022'!$C$3:$X$3,0)),"")</f>
        <v/>
      </c>
      <c r="X493" s="53" t="str">
        <f>IF(ISNUMBER('Форма 1'!AP493),ROUND('Форма 1'!$I493*VLOOKUP('Форма 1'!$G493,'Предельники 2022'!$B$4:$X$28,'Форма 1'!AP$7),2),"")</f>
        <v/>
      </c>
      <c r="Y493" s="53" t="str">
        <f>IF(ISNUMBER('Форма 1'!AQ493),ROUND('Форма 1'!$I493*VLOOKUP('Форма 1'!$G493,'Предельники 2022'!$B$4:$X$28,'Форма 1'!AQ$7),2),"")</f>
        <v/>
      </c>
      <c r="Z493" s="53" t="str">
        <f>IF(ISNUMBER('Форма 1'!AR493),ROUND('Форма 1'!$I493*VLOOKUP('Форма 1'!$G493,'Предельники 2022'!$B$4:$X$28,'Форма 1'!AR$7),2),"")</f>
        <v/>
      </c>
      <c r="AA493" s="55"/>
    </row>
    <row r="494" spans="1:27" x14ac:dyDescent="0.25">
      <c r="A494" s="52">
        <f t="shared" si="50"/>
        <v>16</v>
      </c>
      <c r="B494" s="94" t="str">
        <f>IF(ISBLANK('Форма 1'!B494),"",'Форма 1'!B494)</f>
        <v>Муниципальное образование "Город Березники" Пермского края</v>
      </c>
      <c r="C494" s="161" t="str">
        <f>IF(ISBLANK('Форма 1'!C494),"",'Форма 1'!C494)</f>
        <v>г. Березники, ул. Циренщикова, д. 4</v>
      </c>
      <c r="D494" s="51">
        <f>IF(ISBLANK(C494),"Введите адрес",IF(C494='Форма 1'!C494,SUM(E494:K494,M494:S494,X494:AA494),"Ошибка в адресе!"))</f>
        <v>16929451.440000001</v>
      </c>
      <c r="E494" s="53" t="str">
        <f>IF(ISNUMBER('Форма 1'!X494),ROUND('Форма 1'!$I494*VLOOKUP('Форма 1'!$G494,'Предельники 2022'!$B$4:$X$28,'Форма 1'!X$7),2),"")</f>
        <v/>
      </c>
      <c r="F494" s="53" t="str">
        <f>IF(ISNUMBER('Форма 1'!Y494),ROUND('Форма 1'!$I494*VLOOKUP('Форма 1'!$G494,'Предельники 2022'!$B$4:$X$28,'Форма 1'!Y$7),2),"")</f>
        <v/>
      </c>
      <c r="G494" s="53" t="str">
        <f>IF(ISNUMBER('Форма 1'!Z494),ROUND('Форма 1'!$I494*VLOOKUP('Форма 1'!$G494,'Предельники 2022'!$B$4:$X$28,'Форма 1'!Z$7),2),"")</f>
        <v/>
      </c>
      <c r="H494" s="53" t="str">
        <f>IF(ISNUMBER('Форма 1'!AA494),ROUND('Форма 1'!$I494*VLOOKUP('Форма 1'!$G494,'Предельники 2022'!$B$4:$X$28,'Форма 1'!AA$7),2),"")</f>
        <v/>
      </c>
      <c r="I494" s="53" t="str">
        <f>IF(ISNUMBER('Форма 1'!AB494),ROUND('Форма 1'!$I494*VLOOKUP('Форма 1'!$G494,'Предельники 2022'!$B$4:$X$28,'Форма 1'!AB$7),2),"")</f>
        <v/>
      </c>
      <c r="J494" s="53" t="str">
        <f>IF(ISNUMBER('Форма 1'!AC494),ROUND('Форма 1'!$I494*VLOOKUP('Форма 1'!$G494,'Предельники 2022'!$B$4:$X$28,'Форма 1'!AC$7),2),"")</f>
        <v/>
      </c>
      <c r="K494" s="53" t="str">
        <f>IF(ISNUMBER('Форма 1'!AD494),ROUND('Форма 1'!$I494*VLOOKUP('Форма 1'!$G494,'Предельники 2022'!$B$4:$X$28,'Форма 1'!AD$7),2),"")</f>
        <v/>
      </c>
      <c r="L494" s="54" t="str">
        <f>IF(ISBLANK('Форма 1'!AE494),"",'Форма 1'!AE494)</f>
        <v/>
      </c>
      <c r="M494" s="55" t="str">
        <f>IF(ISBLANK('Форма 1'!AF494),"",'Форма 1'!AF494)</f>
        <v/>
      </c>
      <c r="N494" s="53" t="str">
        <f>IF(ISNUMBER('Форма 1'!AG494),ROUND('Форма 1'!$I494*VLOOKUP('Форма 1'!$G494,'Предельники 2022'!$B$4:$X$28,'Форма 1'!AG$7),2),"")</f>
        <v/>
      </c>
      <c r="O494" s="53">
        <f>IF(ISNUMBER('Форма 1'!$AH494),ROUND('Форма 1'!$I494*VLOOKUP('Форма 1'!$G494,'Предельники 2022'!$B$4:$X$28,'Форма 1'!$AH$7,0),2),"")</f>
        <v>13845308.4</v>
      </c>
      <c r="P494" s="53" t="str">
        <f>IF(ISNUMBER('Форма 1'!$AI494),ROUND('Форма 1'!$I494*VLOOKUP('Форма 1'!$G494,'Предельники 2022'!$B$4:$X$28,'Форма 1'!$AI$7,0),2),"")</f>
        <v/>
      </c>
      <c r="Q494" s="53" t="str">
        <f>IF(ISNUMBER('Форма 1'!$AJ494),ROUND('Форма 1'!$I494*VLOOKUP('Форма 1'!$G494,'Предельники 2022'!$B$4:$X$28,'Форма 1'!$AJ$7,0),2),"")</f>
        <v/>
      </c>
      <c r="R494" s="53">
        <f>IF(ISNUMBER('Форма 1'!AK494),ROUND('Форма 1'!$I494*VLOOKUP('Форма 1'!$G494,'Предельники 2022'!$B$4:$X$28,'Форма 1'!AK$7),2),"")</f>
        <v>3084143.04</v>
      </c>
      <c r="S494" s="55" t="str">
        <f t="shared" si="51"/>
        <v/>
      </c>
      <c r="T494" s="55" t="str">
        <f>IF(ISNUMBER('Форма 1'!AL494),INDEX('Предельники 2022'!$C$4:$X$28,MATCH('Форма 1'!$H494,'Предельники 2022'!$B$4:$B$28,0),MATCH(T$5,'Предельники 2022'!$C$3:$X$3,0)),"")</f>
        <v/>
      </c>
      <c r="U494" s="55" t="str">
        <f>IF(ISNUMBER('Форма 1'!AM494),INDEX('Предельники 2022'!$C$4:$X$28,MATCH('Форма 1'!$H494,'Предельники 2022'!$B$4:$B$28,0),MATCH(U$5,'Предельники 2022'!$C$3:$X$3,0)),"")</f>
        <v/>
      </c>
      <c r="V494" s="55" t="str">
        <f>IF(ISNUMBER('Форма 1'!AN494),INDEX('Предельники 2022'!$C$4:$X$28,MATCH('Форма 1'!$H494,'Предельники 2022'!$B$4:$B$28,0),MATCH(V$5,'Предельники 2022'!$C$3:$X$3,0)),"")</f>
        <v/>
      </c>
      <c r="W494" s="55" t="str">
        <f>IF(ISNUMBER('Форма 1'!AO494),INDEX('Предельники 2022'!$C$4:$X$28,MATCH('Форма 1'!$H494,'Предельники 2022'!$B$4:$B$28,0),MATCH(W$5,'Предельники 2022'!$C$3:$X$3,0)),"")</f>
        <v/>
      </c>
      <c r="X494" s="53" t="str">
        <f>IF(ISNUMBER('Форма 1'!AP494),ROUND('Форма 1'!$I494*VLOOKUP('Форма 1'!$G494,'Предельники 2022'!$B$4:$X$28,'Форма 1'!AP$7),2),"")</f>
        <v/>
      </c>
      <c r="Y494" s="53" t="str">
        <f>IF(ISNUMBER('Форма 1'!AQ494),ROUND('Форма 1'!$I494*VLOOKUP('Форма 1'!$G494,'Предельники 2022'!$B$4:$X$28,'Форма 1'!AQ$7),2),"")</f>
        <v/>
      </c>
      <c r="Z494" s="53" t="str">
        <f>IF(ISNUMBER('Форма 1'!AR494),ROUND('Форма 1'!$I494*VLOOKUP('Форма 1'!$G494,'Предельники 2022'!$B$4:$X$28,'Форма 1'!AR$7),2),"")</f>
        <v/>
      </c>
      <c r="AA494" s="55"/>
    </row>
    <row r="495" spans="1:27" x14ac:dyDescent="0.25">
      <c r="A495" s="52">
        <f t="shared" si="50"/>
        <v>17</v>
      </c>
      <c r="B495" s="94" t="str">
        <f>IF(ISBLANK('Форма 1'!B495),"",'Форма 1'!B495)</f>
        <v>Муниципальное образование "Город Березники" Пермского края</v>
      </c>
      <c r="C495" s="161" t="str">
        <f>IF(ISBLANK('Форма 1'!C495),"",'Форма 1'!C495)</f>
        <v>г. Березники, ул. Челюскинцев, д. 39</v>
      </c>
      <c r="D495" s="51">
        <f>IF(ISBLANK(C495),"Введите адрес",IF(C495='Форма 1'!C495,SUM(E495:K495,M495:S495,X495:AA495),"Ошибка в адресе!"))</f>
        <v>6948907</v>
      </c>
      <c r="E495" s="53">
        <f>IF(ISNUMBER('Форма 1'!X495),ROUND('Форма 1'!$I495*VLOOKUP('Форма 1'!$G495,'Предельники 2022'!$B$4:$X$28,'Форма 1'!X$7),2),"")</f>
        <v>587512.61</v>
      </c>
      <c r="F495" s="53" t="str">
        <f>IF(ISNUMBER('Форма 1'!Y495),ROUND('Форма 1'!$I495*VLOOKUP('Форма 1'!$G495,'Предельники 2022'!$B$4:$X$28,'Форма 1'!Y$7),2),"")</f>
        <v/>
      </c>
      <c r="G495" s="53" t="str">
        <f>IF(ISNUMBER('Форма 1'!Z495),ROUND('Форма 1'!$I495*VLOOKUP('Форма 1'!$G495,'Предельники 2022'!$B$4:$X$28,'Форма 1'!Z$7),2),"")</f>
        <v/>
      </c>
      <c r="H495" s="53">
        <f>IF(ISNUMBER('Форма 1'!AA495),ROUND('Форма 1'!$I495*VLOOKUP('Форма 1'!$G495,'Предельники 2022'!$B$4:$X$28,'Форма 1'!AA$7),2),"")</f>
        <v>299867.8</v>
      </c>
      <c r="I495" s="53">
        <f>IF(ISNUMBER('Форма 1'!AB495),ROUND('Форма 1'!$I495*VLOOKUP('Форма 1'!$G495,'Предельники 2022'!$B$4:$X$28,'Форма 1'!AB$7),2),"")</f>
        <v>924835.11</v>
      </c>
      <c r="J495" s="53">
        <f>IF(ISNUMBER('Форма 1'!AC495),ROUND('Форма 1'!$I495*VLOOKUP('Форма 1'!$G495,'Предельники 2022'!$B$4:$X$28,'Форма 1'!AC$7),2),"")</f>
        <v>511682.52</v>
      </c>
      <c r="K495" s="53" t="str">
        <f>IF(ISNUMBER('Форма 1'!AD495),ROUND('Форма 1'!$I495*VLOOKUP('Форма 1'!$G495,'Предельники 2022'!$B$4:$X$28,'Форма 1'!AD$7),2),"")</f>
        <v/>
      </c>
      <c r="L495" s="54" t="str">
        <f>IF(ISBLANK('Форма 1'!AE495),"",'Форма 1'!AE495)</f>
        <v/>
      </c>
      <c r="M495" s="55" t="str">
        <f>IF(ISBLANK('Форма 1'!AF495),"",'Форма 1'!AF495)</f>
        <v/>
      </c>
      <c r="N495" s="53" t="str">
        <f>IF(ISNUMBER('Форма 1'!AG495),ROUND('Форма 1'!$I495*VLOOKUP('Форма 1'!$G495,'Предельники 2022'!$B$4:$X$28,'Форма 1'!AG$7),2),"")</f>
        <v/>
      </c>
      <c r="O495" s="53">
        <f>IF(ISNUMBER('Форма 1'!$AH495),ROUND('Форма 1'!$I495*VLOOKUP('Форма 1'!$G495,'Предельники 2022'!$B$4:$X$28,'Форма 1'!$AH$7,0),2),"")</f>
        <v>4625008.96</v>
      </c>
      <c r="P495" s="53" t="str">
        <f>IF(ISNUMBER('Форма 1'!$AI495),ROUND('Форма 1'!$I495*VLOOKUP('Форма 1'!$G495,'Предельники 2022'!$B$4:$X$28,'Форма 1'!$AI$7,0),2),"")</f>
        <v/>
      </c>
      <c r="Q495" s="53" t="str">
        <f>IF(ISNUMBER('Форма 1'!$AJ495),ROUND('Форма 1'!$I495*VLOOKUP('Форма 1'!$G495,'Предельники 2022'!$B$4:$X$28,'Форма 1'!$AJ$7,0),2),"")</f>
        <v/>
      </c>
      <c r="R495" s="53" t="str">
        <f>IF(ISNUMBER('Форма 1'!AK495),ROUND('Форма 1'!$I495*VLOOKUP('Форма 1'!$G495,'Предельники 2022'!$B$4:$X$28,'Форма 1'!AK$7),2),"")</f>
        <v/>
      </c>
      <c r="S495" s="55" t="str">
        <f t="shared" si="51"/>
        <v/>
      </c>
      <c r="T495" s="55" t="str">
        <f>IF(ISNUMBER('Форма 1'!AL495),INDEX('Предельники 2022'!$C$4:$X$28,MATCH('Форма 1'!$H495,'Предельники 2022'!$B$4:$B$28,0),MATCH(T$5,'Предельники 2022'!$C$3:$X$3,0)),"")</f>
        <v/>
      </c>
      <c r="U495" s="55" t="str">
        <f>IF(ISNUMBER('Форма 1'!AM495),INDEX('Предельники 2022'!$C$4:$X$28,MATCH('Форма 1'!$H495,'Предельники 2022'!$B$4:$B$28,0),MATCH(U$5,'Предельники 2022'!$C$3:$X$3,0)),"")</f>
        <v/>
      </c>
      <c r="V495" s="55" t="str">
        <f>IF(ISNUMBER('Форма 1'!AN495),INDEX('Предельники 2022'!$C$4:$X$28,MATCH('Форма 1'!$H495,'Предельники 2022'!$B$4:$B$28,0),MATCH(V$5,'Предельники 2022'!$C$3:$X$3,0)),"")</f>
        <v/>
      </c>
      <c r="W495" s="55" t="str">
        <f>IF(ISNUMBER('Форма 1'!AO495),INDEX('Предельники 2022'!$C$4:$X$28,MATCH('Форма 1'!$H495,'Предельники 2022'!$B$4:$B$28,0),MATCH(W$5,'Предельники 2022'!$C$3:$X$3,0)),"")</f>
        <v/>
      </c>
      <c r="X495" s="53" t="str">
        <f>IF(ISNUMBER('Форма 1'!AP495),ROUND('Форма 1'!$I495*VLOOKUP('Форма 1'!$G495,'Предельники 2022'!$B$4:$X$28,'Форма 1'!AP$7),2),"")</f>
        <v/>
      </c>
      <c r="Y495" s="53" t="str">
        <f>IF(ISNUMBER('Форма 1'!AQ495),ROUND('Форма 1'!$I495*VLOOKUP('Форма 1'!$G495,'Предельники 2022'!$B$4:$X$28,'Форма 1'!AQ$7),2),"")</f>
        <v/>
      </c>
      <c r="Z495" s="53" t="str">
        <f>IF(ISNUMBER('Форма 1'!AR495),ROUND('Форма 1'!$I495*VLOOKUP('Форма 1'!$G495,'Предельники 2022'!$B$4:$X$28,'Форма 1'!AR$7),2),"")</f>
        <v/>
      </c>
      <c r="AA495" s="55"/>
    </row>
    <row r="496" spans="1:27" x14ac:dyDescent="0.25">
      <c r="A496" s="52">
        <f t="shared" si="50"/>
        <v>18</v>
      </c>
      <c r="B496" s="94" t="str">
        <f>IF(ISBLANK('Форма 1'!B496),"",'Форма 1'!B496)</f>
        <v>Муниципальное образование "Город Березники" Пермского края</v>
      </c>
      <c r="C496" s="161" t="str">
        <f>IF(ISBLANK('Форма 1'!C496),"",'Форма 1'!C496)</f>
        <v>г. Березники, ул. Челюскинцев, д. 61</v>
      </c>
      <c r="D496" s="51">
        <f>IF(ISBLANK(C496),"Введите адрес",IF(C496='Форма 1'!C496,SUM(E496:K496,M496:S496,X496:AA496),"Ошибка в адресе!"))</f>
        <v>4976386.0999999996</v>
      </c>
      <c r="E496" s="53" t="str">
        <f>IF(ISNUMBER('Форма 1'!X496),ROUND('Форма 1'!$I496*VLOOKUP('Форма 1'!$G496,'Предельники 2022'!$B$4:$X$28,'Форма 1'!X$7),2),"")</f>
        <v/>
      </c>
      <c r="F496" s="53" t="str">
        <f>IF(ISNUMBER('Форма 1'!Y496),ROUND('Форма 1'!$I496*VLOOKUP('Форма 1'!$G496,'Предельники 2022'!$B$4:$X$28,'Форма 1'!Y$7),2),"")</f>
        <v/>
      </c>
      <c r="G496" s="53" t="str">
        <f>IF(ISNUMBER('Форма 1'!Z496),ROUND('Форма 1'!$I496*VLOOKUP('Форма 1'!$G496,'Предельники 2022'!$B$4:$X$28,'Форма 1'!Z$7),2),"")</f>
        <v/>
      </c>
      <c r="H496" s="53" t="str">
        <f>IF(ISNUMBER('Форма 1'!AA496),ROUND('Форма 1'!$I496*VLOOKUP('Форма 1'!$G496,'Предельники 2022'!$B$4:$X$28,'Форма 1'!AA$7),2),"")</f>
        <v/>
      </c>
      <c r="I496" s="53" t="str">
        <f>IF(ISNUMBER('Форма 1'!AB496),ROUND('Форма 1'!$I496*VLOOKUP('Форма 1'!$G496,'Предельники 2022'!$B$4:$X$28,'Форма 1'!AB$7),2),"")</f>
        <v/>
      </c>
      <c r="J496" s="53" t="str">
        <f>IF(ISNUMBER('Форма 1'!AC496),ROUND('Форма 1'!$I496*VLOOKUP('Форма 1'!$G496,'Предельники 2022'!$B$4:$X$28,'Форма 1'!AC$7),2),"")</f>
        <v/>
      </c>
      <c r="K496" s="53" t="str">
        <f>IF(ISNUMBER('Форма 1'!AD496),ROUND('Форма 1'!$I496*VLOOKUP('Форма 1'!$G496,'Предельники 2022'!$B$4:$X$28,'Форма 1'!AD$7),2),"")</f>
        <v/>
      </c>
      <c r="L496" s="54" t="str">
        <f>IF(ISBLANK('Форма 1'!AE496),"",'Форма 1'!AE496)</f>
        <v/>
      </c>
      <c r="M496" s="55" t="str">
        <f>IF(ISBLANK('Форма 1'!AF496),"",'Форма 1'!AF496)</f>
        <v/>
      </c>
      <c r="N496" s="53" t="str">
        <f>IF(ISNUMBER('Форма 1'!AG496),ROUND('Форма 1'!$I496*VLOOKUP('Форма 1'!$G496,'Предельники 2022'!$B$4:$X$28,'Форма 1'!AG$7),2),"")</f>
        <v/>
      </c>
      <c r="O496" s="53">
        <f>IF(ISNUMBER('Форма 1'!$AH496),ROUND('Форма 1'!$I496*VLOOKUP('Форма 1'!$G496,'Предельники 2022'!$B$4:$X$28,'Форма 1'!$AH$7,0),2),"")</f>
        <v>4976386.0999999996</v>
      </c>
      <c r="P496" s="53" t="str">
        <f>IF(ISNUMBER('Форма 1'!$AI496),ROUND('Форма 1'!$I496*VLOOKUP('Форма 1'!$G496,'Предельники 2022'!$B$4:$X$28,'Форма 1'!$AI$7,0),2),"")</f>
        <v/>
      </c>
      <c r="Q496" s="53" t="str">
        <f>IF(ISNUMBER('Форма 1'!$AJ496),ROUND('Форма 1'!$I496*VLOOKUP('Форма 1'!$G496,'Предельники 2022'!$B$4:$X$28,'Форма 1'!$AJ$7,0),2),"")</f>
        <v/>
      </c>
      <c r="R496" s="53" t="str">
        <f>IF(ISNUMBER('Форма 1'!AK496),ROUND('Форма 1'!$I496*VLOOKUP('Форма 1'!$G496,'Предельники 2022'!$B$4:$X$28,'Форма 1'!AK$7),2),"")</f>
        <v/>
      </c>
      <c r="S496" s="55" t="str">
        <f t="shared" si="51"/>
        <v/>
      </c>
      <c r="T496" s="55" t="str">
        <f>IF(ISNUMBER('Форма 1'!AL496),INDEX('Предельники 2022'!$C$4:$X$28,MATCH('Форма 1'!$H496,'Предельники 2022'!$B$4:$B$28,0),MATCH(T$5,'Предельники 2022'!$C$3:$X$3,0)),"")</f>
        <v/>
      </c>
      <c r="U496" s="55" t="str">
        <f>IF(ISNUMBER('Форма 1'!AM496),INDEX('Предельники 2022'!$C$4:$X$28,MATCH('Форма 1'!$H496,'Предельники 2022'!$B$4:$B$28,0),MATCH(U$5,'Предельники 2022'!$C$3:$X$3,0)),"")</f>
        <v/>
      </c>
      <c r="V496" s="55" t="str">
        <f>IF(ISNUMBER('Форма 1'!AN496),INDEX('Предельники 2022'!$C$4:$X$28,MATCH('Форма 1'!$H496,'Предельники 2022'!$B$4:$B$28,0),MATCH(V$5,'Предельники 2022'!$C$3:$X$3,0)),"")</f>
        <v/>
      </c>
      <c r="W496" s="55" t="str">
        <f>IF(ISNUMBER('Форма 1'!AO496),INDEX('Предельники 2022'!$C$4:$X$28,MATCH('Форма 1'!$H496,'Предельники 2022'!$B$4:$B$28,0),MATCH(W$5,'Предельники 2022'!$C$3:$X$3,0)),"")</f>
        <v/>
      </c>
      <c r="X496" s="53" t="str">
        <f>IF(ISNUMBER('Форма 1'!AP496),ROUND('Форма 1'!$I496*VLOOKUP('Форма 1'!$G496,'Предельники 2022'!$B$4:$X$28,'Форма 1'!AP$7),2),"")</f>
        <v/>
      </c>
      <c r="Y496" s="53" t="str">
        <f>IF(ISNUMBER('Форма 1'!AQ496),ROUND('Форма 1'!$I496*VLOOKUP('Форма 1'!$G496,'Предельники 2022'!$B$4:$X$28,'Форма 1'!AQ$7),2),"")</f>
        <v/>
      </c>
      <c r="Z496" s="53" t="str">
        <f>IF(ISNUMBER('Форма 1'!AR496),ROUND('Форма 1'!$I496*VLOOKUP('Форма 1'!$G496,'Предельники 2022'!$B$4:$X$28,'Форма 1'!AR$7),2),"")</f>
        <v/>
      </c>
      <c r="AA496" s="55"/>
    </row>
    <row r="497" spans="1:27" x14ac:dyDescent="0.25">
      <c r="A497" s="52">
        <f t="shared" si="50"/>
        <v>19</v>
      </c>
      <c r="B497" s="94" t="str">
        <f>IF(ISBLANK('Форма 1'!B497),"",'Форма 1'!B497)</f>
        <v>Муниципальное образование "Город Березники" Пермского края</v>
      </c>
      <c r="C497" s="161" t="str">
        <f>IF(ISBLANK('Форма 1'!C497),"",'Форма 1'!C497)</f>
        <v>г. Березники, ул. Черняховского, д. 32</v>
      </c>
      <c r="D497" s="51">
        <f>IF(ISBLANK(C497),"Введите адрес",IF(C497='Форма 1'!C497,SUM(E497:K497,M497:S497,X497:AA497),"Ошибка в адресе!"))</f>
        <v>23963865.600000001</v>
      </c>
      <c r="E497" s="53">
        <f>IF(ISNUMBER('Форма 1'!X497),ROUND('Форма 1'!$I497*VLOOKUP('Форма 1'!$G497,'Предельники 2022'!$B$4:$X$28,'Форма 1'!X$7),2),"")</f>
        <v>2681187.6</v>
      </c>
      <c r="F497" s="53">
        <f>IF(ISNUMBER('Форма 1'!Y497),ROUND('Форма 1'!$I497*VLOOKUP('Форма 1'!$G497,'Предельники 2022'!$B$4:$X$28,'Форма 1'!Y$7),2),"")</f>
        <v>12836222.4</v>
      </c>
      <c r="G497" s="53" t="str">
        <f>IF(ISNUMBER('Форма 1'!Z497),ROUND('Форма 1'!$I497*VLOOKUP('Форма 1'!$G497,'Предельники 2022'!$B$4:$X$28,'Форма 1'!Z$7),2),"")</f>
        <v/>
      </c>
      <c r="H497" s="53">
        <f>IF(ISNUMBER('Форма 1'!AA497),ROUND('Форма 1'!$I497*VLOOKUP('Форма 1'!$G497,'Предельники 2022'!$B$4:$X$28,'Форма 1'!AA$7),2),"")</f>
        <v>1677516</v>
      </c>
      <c r="I497" s="53">
        <f>IF(ISNUMBER('Форма 1'!AB497),ROUND('Форма 1'!$I497*VLOOKUP('Форма 1'!$G497,'Предельники 2022'!$B$4:$X$28,'Форма 1'!AB$7),2),"")</f>
        <v>4419540</v>
      </c>
      <c r="J497" s="53">
        <f>IF(ISNUMBER('Форма 1'!AC497),ROUND('Форма 1'!$I497*VLOOKUP('Форма 1'!$G497,'Предельники 2022'!$B$4:$X$28,'Форма 1'!AC$7),2),"")</f>
        <v>2349399.6</v>
      </c>
      <c r="K497" s="53" t="str">
        <f>IF(ISNUMBER('Форма 1'!AD497),ROUND('Форма 1'!$I497*VLOOKUP('Форма 1'!$G497,'Предельники 2022'!$B$4:$X$28,'Форма 1'!AD$7),2),"")</f>
        <v/>
      </c>
      <c r="L497" s="54" t="str">
        <f>IF(ISBLANK('Форма 1'!AE497),"",'Форма 1'!AE497)</f>
        <v/>
      </c>
      <c r="M497" s="55" t="str">
        <f>IF(ISBLANK('Форма 1'!AF497),"",'Форма 1'!AF497)</f>
        <v/>
      </c>
      <c r="N497" s="53" t="str">
        <f>IF(ISNUMBER('Форма 1'!AG497),ROUND('Форма 1'!$I497*VLOOKUP('Форма 1'!$G497,'Предельники 2022'!$B$4:$X$28,'Форма 1'!AG$7),2),"")</f>
        <v/>
      </c>
      <c r="O497" s="53" t="str">
        <f>IF(ISNUMBER('Форма 1'!$AH497),ROUND('Форма 1'!$I497*VLOOKUP('Форма 1'!$G497,'Предельники 2022'!$B$4:$X$28,'Форма 1'!$AH$7,0),2),"")</f>
        <v/>
      </c>
      <c r="P497" s="53" t="str">
        <f>IF(ISNUMBER('Форма 1'!$AI497),ROUND('Форма 1'!$I497*VLOOKUP('Форма 1'!$G497,'Предельники 2022'!$B$4:$X$28,'Форма 1'!$AI$7,0),2),"")</f>
        <v/>
      </c>
      <c r="Q497" s="53" t="str">
        <f>IF(ISNUMBER('Форма 1'!$AJ497),ROUND('Форма 1'!$I497*VLOOKUP('Форма 1'!$G497,'Предельники 2022'!$B$4:$X$28,'Форма 1'!$AJ$7,0),2),"")</f>
        <v/>
      </c>
      <c r="R497" s="53" t="str">
        <f>IF(ISNUMBER('Форма 1'!AK497),ROUND('Форма 1'!$I497*VLOOKUP('Форма 1'!$G497,'Предельники 2022'!$B$4:$X$28,'Форма 1'!AK$7),2),"")</f>
        <v/>
      </c>
      <c r="S497" s="55" t="str">
        <f t="shared" si="51"/>
        <v/>
      </c>
      <c r="T497" s="55" t="str">
        <f>IF(ISNUMBER('Форма 1'!AL497),INDEX('Предельники 2022'!$C$4:$X$28,MATCH('Форма 1'!$H497,'Предельники 2022'!$B$4:$B$28,0),MATCH(T$5,'Предельники 2022'!$C$3:$X$3,0)),"")</f>
        <v/>
      </c>
      <c r="U497" s="55" t="str">
        <f>IF(ISNUMBER('Форма 1'!AM497),INDEX('Предельники 2022'!$C$4:$X$28,MATCH('Форма 1'!$H497,'Предельники 2022'!$B$4:$B$28,0),MATCH(U$5,'Предельники 2022'!$C$3:$X$3,0)),"")</f>
        <v/>
      </c>
      <c r="V497" s="55" t="str">
        <f>IF(ISNUMBER('Форма 1'!AN497),INDEX('Предельники 2022'!$C$4:$X$28,MATCH('Форма 1'!$H497,'Предельники 2022'!$B$4:$B$28,0),MATCH(V$5,'Предельники 2022'!$C$3:$X$3,0)),"")</f>
        <v/>
      </c>
      <c r="W497" s="55" t="str">
        <f>IF(ISNUMBER('Форма 1'!AO497),INDEX('Предельники 2022'!$C$4:$X$28,MATCH('Форма 1'!$H497,'Предельники 2022'!$B$4:$B$28,0),MATCH(W$5,'Предельники 2022'!$C$3:$X$3,0)),"")</f>
        <v/>
      </c>
      <c r="X497" s="53" t="str">
        <f>IF(ISNUMBER('Форма 1'!AP497),ROUND('Форма 1'!$I497*VLOOKUP('Форма 1'!$G497,'Предельники 2022'!$B$4:$X$28,'Форма 1'!AP$7),2),"")</f>
        <v/>
      </c>
      <c r="Y497" s="53" t="str">
        <f>IF(ISNUMBER('Форма 1'!AQ497),ROUND('Форма 1'!$I497*VLOOKUP('Форма 1'!$G497,'Предельники 2022'!$B$4:$X$28,'Форма 1'!AQ$7),2),"")</f>
        <v/>
      </c>
      <c r="Z497" s="53" t="str">
        <f>IF(ISNUMBER('Форма 1'!AR497),ROUND('Форма 1'!$I497*VLOOKUP('Форма 1'!$G497,'Предельники 2022'!$B$4:$X$28,'Форма 1'!AR$7),2),"")</f>
        <v/>
      </c>
      <c r="AA497" s="55"/>
    </row>
    <row r="498" spans="1:27" x14ac:dyDescent="0.25">
      <c r="A498" s="52">
        <f t="shared" si="50"/>
        <v>20</v>
      </c>
      <c r="B498" s="94" t="str">
        <f>IF(ISBLANK('Форма 1'!B498),"",'Форма 1'!B498)</f>
        <v>Муниципальное образование "Город Березники" Пермского края</v>
      </c>
      <c r="C498" s="161" t="str">
        <f>IF(ISBLANK('Форма 1'!C498),"",'Форма 1'!C498)</f>
        <v>г. Березники, ул. Черняховского, д. 45</v>
      </c>
      <c r="D498" s="51">
        <f>IF(ISBLANK(C498),"Введите адрес",IF(C498='Форма 1'!C498,SUM(E498:K498,M498:S498,X498:AA498),"Ошибка в адресе!"))</f>
        <v>20918225.469999999</v>
      </c>
      <c r="E498" s="53">
        <f>IF(ISNUMBER('Форма 1'!X498),ROUND('Форма 1'!$I498*VLOOKUP('Форма 1'!$G498,'Предельники 2022'!$B$4:$X$28,'Форма 1'!X$7),2),"")</f>
        <v>2340427.36</v>
      </c>
      <c r="F498" s="53">
        <f>IF(ISNUMBER('Форма 1'!Y498),ROUND('Форма 1'!$I498*VLOOKUP('Форма 1'!$G498,'Предельники 2022'!$B$4:$X$28,'Форма 1'!Y$7),2),"")</f>
        <v>11204828.09</v>
      </c>
      <c r="G498" s="53" t="str">
        <f>IF(ISNUMBER('Форма 1'!Z498),ROUND('Форма 1'!$I498*VLOOKUP('Форма 1'!$G498,'Предельники 2022'!$B$4:$X$28,'Форма 1'!Z$7),2),"")</f>
        <v/>
      </c>
      <c r="H498" s="53">
        <f>IF(ISNUMBER('Форма 1'!AA498),ROUND('Форма 1'!$I498*VLOOKUP('Форма 1'!$G498,'Предельники 2022'!$B$4:$X$28,'Форма 1'!AA$7),2),"")</f>
        <v>1464315.42</v>
      </c>
      <c r="I498" s="53">
        <f>IF(ISNUMBER('Форма 1'!AB498),ROUND('Форма 1'!$I498*VLOOKUP('Форма 1'!$G498,'Предельники 2022'!$B$4:$X$28,'Форма 1'!AB$7),2),"")</f>
        <v>3857847.3</v>
      </c>
      <c r="J498" s="53">
        <f>IF(ISNUMBER('Форма 1'!AC498),ROUND('Форма 1'!$I498*VLOOKUP('Форма 1'!$G498,'Предельники 2022'!$B$4:$X$28,'Форма 1'!AC$7),2),"")</f>
        <v>2050807.3</v>
      </c>
      <c r="K498" s="53" t="str">
        <f>IF(ISNUMBER('Форма 1'!AD498),ROUND('Форма 1'!$I498*VLOOKUP('Форма 1'!$G498,'Предельники 2022'!$B$4:$X$28,'Форма 1'!AD$7),2),"")</f>
        <v/>
      </c>
      <c r="L498" s="54" t="str">
        <f>IF(ISBLANK('Форма 1'!AE498),"",'Форма 1'!AE498)</f>
        <v/>
      </c>
      <c r="M498" s="55" t="str">
        <f>IF(ISBLANK('Форма 1'!AF498),"",'Форма 1'!AF498)</f>
        <v/>
      </c>
      <c r="N498" s="53" t="str">
        <f>IF(ISNUMBER('Форма 1'!AG498),ROUND('Форма 1'!$I498*VLOOKUP('Форма 1'!$G498,'Предельники 2022'!$B$4:$X$28,'Форма 1'!AG$7),2),"")</f>
        <v/>
      </c>
      <c r="O498" s="53" t="str">
        <f>IF(ISNUMBER('Форма 1'!$AH498),ROUND('Форма 1'!$I498*VLOOKUP('Форма 1'!$G498,'Предельники 2022'!$B$4:$X$28,'Форма 1'!$AH$7,0),2),"")</f>
        <v/>
      </c>
      <c r="P498" s="53" t="str">
        <f>IF(ISNUMBER('Форма 1'!$AI498),ROUND('Форма 1'!$I498*VLOOKUP('Форма 1'!$G498,'Предельники 2022'!$B$4:$X$28,'Форма 1'!$AI$7,0),2),"")</f>
        <v/>
      </c>
      <c r="Q498" s="53" t="str">
        <f>IF(ISNUMBER('Форма 1'!$AJ498),ROUND('Форма 1'!$I498*VLOOKUP('Форма 1'!$G498,'Предельники 2022'!$B$4:$X$28,'Форма 1'!$AJ$7,0),2),"")</f>
        <v/>
      </c>
      <c r="R498" s="53" t="str">
        <f>IF(ISNUMBER('Форма 1'!AK498),ROUND('Форма 1'!$I498*VLOOKUP('Форма 1'!$G498,'Предельники 2022'!$B$4:$X$28,'Форма 1'!AK$7),2),"")</f>
        <v/>
      </c>
      <c r="S498" s="55" t="str">
        <f t="shared" si="51"/>
        <v/>
      </c>
      <c r="T498" s="55" t="str">
        <f>IF(ISNUMBER('Форма 1'!AL498),INDEX('Предельники 2022'!$C$4:$X$28,MATCH('Форма 1'!$H498,'Предельники 2022'!$B$4:$B$28,0),MATCH(T$5,'Предельники 2022'!$C$3:$X$3,0)),"")</f>
        <v/>
      </c>
      <c r="U498" s="55" t="str">
        <f>IF(ISNUMBER('Форма 1'!AM498),INDEX('Предельники 2022'!$C$4:$X$28,MATCH('Форма 1'!$H498,'Предельники 2022'!$B$4:$B$28,0),MATCH(U$5,'Предельники 2022'!$C$3:$X$3,0)),"")</f>
        <v/>
      </c>
      <c r="V498" s="55" t="str">
        <f>IF(ISNUMBER('Форма 1'!AN498),INDEX('Предельники 2022'!$C$4:$X$28,MATCH('Форма 1'!$H498,'Предельники 2022'!$B$4:$B$28,0),MATCH(V$5,'Предельники 2022'!$C$3:$X$3,0)),"")</f>
        <v/>
      </c>
      <c r="W498" s="55" t="str">
        <f>IF(ISNUMBER('Форма 1'!AO498),INDEX('Предельники 2022'!$C$4:$X$28,MATCH('Форма 1'!$H498,'Предельники 2022'!$B$4:$B$28,0),MATCH(W$5,'Предельники 2022'!$C$3:$X$3,0)),"")</f>
        <v/>
      </c>
      <c r="X498" s="53" t="str">
        <f>IF(ISNUMBER('Форма 1'!AP498),ROUND('Форма 1'!$I498*VLOOKUP('Форма 1'!$G498,'Предельники 2022'!$B$4:$X$28,'Форма 1'!AP$7),2),"")</f>
        <v/>
      </c>
      <c r="Y498" s="53" t="str">
        <f>IF(ISNUMBER('Форма 1'!AQ498),ROUND('Форма 1'!$I498*VLOOKUP('Форма 1'!$G498,'Предельники 2022'!$B$4:$X$28,'Форма 1'!AQ$7),2),"")</f>
        <v/>
      </c>
      <c r="Z498" s="53" t="str">
        <f>IF(ISNUMBER('Форма 1'!AR498),ROUND('Форма 1'!$I498*VLOOKUP('Форма 1'!$G498,'Предельники 2022'!$B$4:$X$28,'Форма 1'!AR$7),2),"")</f>
        <v/>
      </c>
      <c r="AA498" s="55"/>
    </row>
    <row r="499" spans="1:27" x14ac:dyDescent="0.25">
      <c r="A499" s="52">
        <f t="shared" si="50"/>
        <v>21</v>
      </c>
      <c r="B499" s="94" t="str">
        <f>IF(ISBLANK('Форма 1'!B499),"",'Форма 1'!B499)</f>
        <v>Муниципальное образование "Город Березники" Пермского края</v>
      </c>
      <c r="C499" s="161" t="str">
        <f>IF(ISBLANK('Форма 1'!C499),"",'Форма 1'!C499)</f>
        <v>г. Березники, ул. Черняховского, д. 51</v>
      </c>
      <c r="D499" s="51">
        <f>IF(ISBLANK(C499),"Введите адрес",IF(C499='Форма 1'!C499,SUM(E499:K499,M499:S499,X499:AA499),"Ошибка в адресе!"))</f>
        <v>3254005.66</v>
      </c>
      <c r="E499" s="53">
        <f>IF(ISNUMBER('Форма 1'!X499),ROUND('Форма 1'!$I499*VLOOKUP('Форма 1'!$G499,'Предельники 2022'!$B$4:$X$28,'Форма 1'!X$7),2),"")</f>
        <v>3254005.66</v>
      </c>
      <c r="F499" s="53" t="str">
        <f>IF(ISNUMBER('Форма 1'!Y499),ROUND('Форма 1'!$I499*VLOOKUP('Форма 1'!$G499,'Предельники 2022'!$B$4:$X$28,'Форма 1'!Y$7),2),"")</f>
        <v/>
      </c>
      <c r="G499" s="53" t="str">
        <f>IF(ISNUMBER('Форма 1'!Z499),ROUND('Форма 1'!$I499*VLOOKUP('Форма 1'!$G499,'Предельники 2022'!$B$4:$X$28,'Форма 1'!Z$7),2),"")</f>
        <v/>
      </c>
      <c r="H499" s="53" t="str">
        <f>IF(ISNUMBER('Форма 1'!AA499),ROUND('Форма 1'!$I499*VLOOKUP('Форма 1'!$G499,'Предельники 2022'!$B$4:$X$28,'Форма 1'!AA$7),2),"")</f>
        <v/>
      </c>
      <c r="I499" s="53" t="str">
        <f>IF(ISNUMBER('Форма 1'!AB499),ROUND('Форма 1'!$I499*VLOOKUP('Форма 1'!$G499,'Предельники 2022'!$B$4:$X$28,'Форма 1'!AB$7),2),"")</f>
        <v/>
      </c>
      <c r="J499" s="53" t="str">
        <f>IF(ISNUMBER('Форма 1'!AC499),ROUND('Форма 1'!$I499*VLOOKUP('Форма 1'!$G499,'Предельники 2022'!$B$4:$X$28,'Форма 1'!AC$7),2),"")</f>
        <v/>
      </c>
      <c r="K499" s="53" t="str">
        <f>IF(ISNUMBER('Форма 1'!AD499),ROUND('Форма 1'!$I499*VLOOKUP('Форма 1'!$G499,'Предельники 2022'!$B$4:$X$28,'Форма 1'!AD$7),2),"")</f>
        <v/>
      </c>
      <c r="L499" s="54" t="str">
        <f>IF(ISBLANK('Форма 1'!AE499),"",'Форма 1'!AE499)</f>
        <v/>
      </c>
      <c r="M499" s="55" t="str">
        <f>IF(ISBLANK('Форма 1'!AF499),"",'Форма 1'!AF499)</f>
        <v/>
      </c>
      <c r="N499" s="53" t="str">
        <f>IF(ISNUMBER('Форма 1'!AG499),ROUND('Форма 1'!$I499*VLOOKUP('Форма 1'!$G499,'Предельники 2022'!$B$4:$X$28,'Форма 1'!AG$7),2),"")</f>
        <v/>
      </c>
      <c r="O499" s="53" t="str">
        <f>IF(ISNUMBER('Форма 1'!$AH499),ROUND('Форма 1'!$I499*VLOOKUP('Форма 1'!$G499,'Предельники 2022'!$B$4:$X$28,'Форма 1'!$AH$7,0),2),"")</f>
        <v/>
      </c>
      <c r="P499" s="53" t="str">
        <f>IF(ISNUMBER('Форма 1'!$AI499),ROUND('Форма 1'!$I499*VLOOKUP('Форма 1'!$G499,'Предельники 2022'!$B$4:$X$28,'Форма 1'!$AI$7,0),2),"")</f>
        <v/>
      </c>
      <c r="Q499" s="53" t="str">
        <f>IF(ISNUMBER('Форма 1'!$AJ499),ROUND('Форма 1'!$I499*VLOOKUP('Форма 1'!$G499,'Предельники 2022'!$B$4:$X$28,'Форма 1'!$AJ$7,0),2),"")</f>
        <v/>
      </c>
      <c r="R499" s="53" t="str">
        <f>IF(ISNUMBER('Форма 1'!AK499),ROUND('Форма 1'!$I499*VLOOKUP('Форма 1'!$G499,'Предельники 2022'!$B$4:$X$28,'Форма 1'!AK$7),2),"")</f>
        <v/>
      </c>
      <c r="S499" s="55" t="str">
        <f t="shared" si="51"/>
        <v/>
      </c>
      <c r="T499" s="55" t="str">
        <f>IF(ISNUMBER('Форма 1'!AL499),INDEX('Предельники 2022'!$C$4:$X$28,MATCH('Форма 1'!$H499,'Предельники 2022'!$B$4:$B$28,0),MATCH(T$5,'Предельники 2022'!$C$3:$X$3,0)),"")</f>
        <v/>
      </c>
      <c r="U499" s="55" t="str">
        <f>IF(ISNUMBER('Форма 1'!AM499),INDEX('Предельники 2022'!$C$4:$X$28,MATCH('Форма 1'!$H499,'Предельники 2022'!$B$4:$B$28,0),MATCH(U$5,'Предельники 2022'!$C$3:$X$3,0)),"")</f>
        <v/>
      </c>
      <c r="V499" s="55" t="str">
        <f>IF(ISNUMBER('Форма 1'!AN499),INDEX('Предельники 2022'!$C$4:$X$28,MATCH('Форма 1'!$H499,'Предельники 2022'!$B$4:$B$28,0),MATCH(V$5,'Предельники 2022'!$C$3:$X$3,0)),"")</f>
        <v/>
      </c>
      <c r="W499" s="55" t="str">
        <f>IF(ISNUMBER('Форма 1'!AO499),INDEX('Предельники 2022'!$C$4:$X$28,MATCH('Форма 1'!$H499,'Предельники 2022'!$B$4:$B$28,0),MATCH(W$5,'Предельники 2022'!$C$3:$X$3,0)),"")</f>
        <v/>
      </c>
      <c r="X499" s="53" t="str">
        <f>IF(ISNUMBER('Форма 1'!AP499),ROUND('Форма 1'!$I499*VLOOKUP('Форма 1'!$G499,'Предельники 2022'!$B$4:$X$28,'Форма 1'!AP$7),2),"")</f>
        <v/>
      </c>
      <c r="Y499" s="53" t="str">
        <f>IF(ISNUMBER('Форма 1'!AQ499),ROUND('Форма 1'!$I499*VLOOKUP('Форма 1'!$G499,'Предельники 2022'!$B$4:$X$28,'Форма 1'!AQ$7),2),"")</f>
        <v/>
      </c>
      <c r="Z499" s="53" t="str">
        <f>IF(ISNUMBER('Форма 1'!AR499),ROUND('Форма 1'!$I499*VLOOKUP('Форма 1'!$G499,'Предельники 2022'!$B$4:$X$28,'Форма 1'!AR$7),2),"")</f>
        <v/>
      </c>
      <c r="AA499" s="55"/>
    </row>
    <row r="500" spans="1:27" x14ac:dyDescent="0.25">
      <c r="A500" s="52">
        <f t="shared" si="50"/>
        <v>22</v>
      </c>
      <c r="B500" s="94" t="str">
        <f>IF(ISBLANK('Форма 1'!B500),"",'Форма 1'!B500)</f>
        <v>Муниципальное образование "Город Березники" Пермского края</v>
      </c>
      <c r="C500" s="161" t="str">
        <f>IF(ISBLANK('Форма 1'!C500),"",'Форма 1'!C500)</f>
        <v>г. Березники, ул. Юбилейная, д. 40</v>
      </c>
      <c r="D500" s="51">
        <f>IF(ISBLANK(C500),"Введите адрес",IF(C500='Форма 1'!C500,SUM(E500:K500,M500:S500,X500:AA500),"Ошибка в адресе!"))</f>
        <v>10273206.91</v>
      </c>
      <c r="E500" s="53" t="str">
        <f>IF(ISNUMBER('Форма 1'!X500),ROUND('Форма 1'!$I500*VLOOKUP('Форма 1'!$G500,'Предельники 2022'!$B$4:$X$28,'Форма 1'!X$7),2),"")</f>
        <v/>
      </c>
      <c r="F500" s="53">
        <f>IF(ISNUMBER('Форма 1'!Y500),ROUND('Форма 1'!$I500*VLOOKUP('Форма 1'!$G500,'Предельники 2022'!$B$4:$X$28,'Форма 1'!Y$7),2),"")</f>
        <v>10273206.91</v>
      </c>
      <c r="G500" s="53" t="str">
        <f>IF(ISNUMBER('Форма 1'!Z500),ROUND('Форма 1'!$I500*VLOOKUP('Форма 1'!$G500,'Предельники 2022'!$B$4:$X$28,'Форма 1'!Z$7),2),"")</f>
        <v/>
      </c>
      <c r="H500" s="53" t="str">
        <f>IF(ISNUMBER('Форма 1'!AA500),ROUND('Форма 1'!$I500*VLOOKUP('Форма 1'!$G500,'Предельники 2022'!$B$4:$X$28,'Форма 1'!AA$7),2),"")</f>
        <v/>
      </c>
      <c r="I500" s="53" t="str">
        <f>IF(ISNUMBER('Форма 1'!AB500),ROUND('Форма 1'!$I500*VLOOKUP('Форма 1'!$G500,'Предельники 2022'!$B$4:$X$28,'Форма 1'!AB$7),2),"")</f>
        <v/>
      </c>
      <c r="J500" s="53" t="str">
        <f>IF(ISNUMBER('Форма 1'!AC500),ROUND('Форма 1'!$I500*VLOOKUP('Форма 1'!$G500,'Предельники 2022'!$B$4:$X$28,'Форма 1'!AC$7),2),"")</f>
        <v/>
      </c>
      <c r="K500" s="53" t="str">
        <f>IF(ISNUMBER('Форма 1'!AD500),ROUND('Форма 1'!$I500*VLOOKUP('Форма 1'!$G500,'Предельники 2022'!$B$4:$X$28,'Форма 1'!AD$7),2),"")</f>
        <v/>
      </c>
      <c r="L500" s="54" t="str">
        <f>IF(ISBLANK('Форма 1'!AE500),"",'Форма 1'!AE500)</f>
        <v/>
      </c>
      <c r="M500" s="55" t="str">
        <f>IF(ISBLANK('Форма 1'!AF500),"",'Форма 1'!AF500)</f>
        <v/>
      </c>
      <c r="N500" s="53" t="str">
        <f>IF(ISNUMBER('Форма 1'!AG500),ROUND('Форма 1'!$I500*VLOOKUP('Форма 1'!$G500,'Предельники 2022'!$B$4:$X$28,'Форма 1'!AG$7),2),"")</f>
        <v/>
      </c>
      <c r="O500" s="53" t="str">
        <f>IF(ISNUMBER('Форма 1'!$AH500),ROUND('Форма 1'!$I500*VLOOKUP('Форма 1'!$G500,'Предельники 2022'!$B$4:$X$28,'Форма 1'!$AH$7,0),2),"")</f>
        <v/>
      </c>
      <c r="P500" s="53" t="str">
        <f>IF(ISNUMBER('Форма 1'!$AI500),ROUND('Форма 1'!$I500*VLOOKUP('Форма 1'!$G500,'Предельники 2022'!$B$4:$X$28,'Форма 1'!$AI$7,0),2),"")</f>
        <v/>
      </c>
      <c r="Q500" s="53" t="str">
        <f>IF(ISNUMBER('Форма 1'!$AJ500),ROUND('Форма 1'!$I500*VLOOKUP('Форма 1'!$G500,'Предельники 2022'!$B$4:$X$28,'Форма 1'!$AJ$7,0),2),"")</f>
        <v/>
      </c>
      <c r="R500" s="53" t="str">
        <f>IF(ISNUMBER('Форма 1'!AK500),ROUND('Форма 1'!$I500*VLOOKUP('Форма 1'!$G500,'Предельники 2022'!$B$4:$X$28,'Форма 1'!AK$7),2),"")</f>
        <v/>
      </c>
      <c r="S500" s="55" t="str">
        <f t="shared" si="51"/>
        <v/>
      </c>
      <c r="T500" s="55" t="str">
        <f>IF(ISNUMBER('Форма 1'!AL500),INDEX('Предельники 2022'!$C$4:$X$28,MATCH('Форма 1'!$H500,'Предельники 2022'!$B$4:$B$28,0),MATCH(T$5,'Предельники 2022'!$C$3:$X$3,0)),"")</f>
        <v/>
      </c>
      <c r="U500" s="55" t="str">
        <f>IF(ISNUMBER('Форма 1'!AM500),INDEX('Предельники 2022'!$C$4:$X$28,MATCH('Форма 1'!$H500,'Предельники 2022'!$B$4:$B$28,0),MATCH(U$5,'Предельники 2022'!$C$3:$X$3,0)),"")</f>
        <v/>
      </c>
      <c r="V500" s="55" t="str">
        <f>IF(ISNUMBER('Форма 1'!AN500),INDEX('Предельники 2022'!$C$4:$X$28,MATCH('Форма 1'!$H500,'Предельники 2022'!$B$4:$B$28,0),MATCH(V$5,'Предельники 2022'!$C$3:$X$3,0)),"")</f>
        <v/>
      </c>
      <c r="W500" s="55" t="str">
        <f>IF(ISNUMBER('Форма 1'!AO500),INDEX('Предельники 2022'!$C$4:$X$28,MATCH('Форма 1'!$H500,'Предельники 2022'!$B$4:$B$28,0),MATCH(W$5,'Предельники 2022'!$C$3:$X$3,0)),"")</f>
        <v/>
      </c>
      <c r="X500" s="53" t="str">
        <f>IF(ISNUMBER('Форма 1'!AP500),ROUND('Форма 1'!$I500*VLOOKUP('Форма 1'!$G500,'Предельники 2022'!$B$4:$X$28,'Форма 1'!AP$7),2),"")</f>
        <v/>
      </c>
      <c r="Y500" s="53" t="str">
        <f>IF(ISNUMBER('Форма 1'!AQ500),ROUND('Форма 1'!$I500*VLOOKUP('Форма 1'!$G500,'Предельники 2022'!$B$4:$X$28,'Форма 1'!AQ$7),2),"")</f>
        <v/>
      </c>
      <c r="Z500" s="53" t="str">
        <f>IF(ISNUMBER('Форма 1'!AR500),ROUND('Форма 1'!$I500*VLOOKUP('Форма 1'!$G500,'Предельники 2022'!$B$4:$X$28,'Форма 1'!AR$7),2),"")</f>
        <v/>
      </c>
      <c r="AA500" s="55"/>
    </row>
    <row r="501" spans="1:27" x14ac:dyDescent="0.25">
      <c r="A501" s="52">
        <f t="shared" si="50"/>
        <v>23</v>
      </c>
      <c r="B501" s="94" t="str">
        <f>IF(ISBLANK('Форма 1'!B501),"",'Форма 1'!B501)</f>
        <v>Муниципальное образование "Город Березники" Пермского края</v>
      </c>
      <c r="C501" s="161" t="str">
        <f>IF(ISBLANK('Форма 1'!C501),"",'Форма 1'!C501)</f>
        <v>г. Усолье, ул. Советская, д. 9</v>
      </c>
      <c r="D501" s="51">
        <f>IF(ISBLANK(C501),"Введите адрес",IF(C501='Форма 1'!C501,SUM(E501:K501,M501:S501,X501:AA501),"Ошибка в адресе!"))</f>
        <v>6635311.71</v>
      </c>
      <c r="E501" s="53">
        <f>IF(ISNUMBER('Форма 1'!X501),ROUND('Форма 1'!$I501*VLOOKUP('Форма 1'!$G501,'Предельники 2022'!$B$4:$X$28,'Форма 1'!X$7),2),"")</f>
        <v>483289.64</v>
      </c>
      <c r="F501" s="53">
        <f>IF(ISNUMBER('Форма 1'!Y501),ROUND('Форма 1'!$I501*VLOOKUP('Форма 1'!$G501,'Предельники 2022'!$B$4:$X$28,'Форма 1'!Y$7),2),"")</f>
        <v>5484438.3499999996</v>
      </c>
      <c r="G501" s="53" t="str">
        <f>IF(ISNUMBER('Форма 1'!Z501),ROUND('Форма 1'!$I501*VLOOKUP('Форма 1'!$G501,'Предельники 2022'!$B$4:$X$28,'Форма 1'!Z$7),2),"")</f>
        <v/>
      </c>
      <c r="H501" s="53">
        <f>IF(ISNUMBER('Форма 1'!AA501),ROUND('Форма 1'!$I501*VLOOKUP('Форма 1'!$G501,'Предельники 2022'!$B$4:$X$28,'Форма 1'!AA$7),2),"")</f>
        <v>246672.15</v>
      </c>
      <c r="I501" s="53" t="str">
        <f>IF(ISNUMBER('Форма 1'!AB501),ROUND('Форма 1'!$I501*VLOOKUP('Форма 1'!$G501,'Предельники 2022'!$B$4:$X$28,'Форма 1'!AB$7),2),"")</f>
        <v/>
      </c>
      <c r="J501" s="53">
        <f>IF(ISNUMBER('Форма 1'!AC501),ROUND('Форма 1'!$I501*VLOOKUP('Форма 1'!$G501,'Предельники 2022'!$B$4:$X$28,'Форма 1'!AC$7),2),"")</f>
        <v>420911.57</v>
      </c>
      <c r="K501" s="53" t="str">
        <f>IF(ISNUMBER('Форма 1'!AD501),ROUND('Форма 1'!$I501*VLOOKUP('Форма 1'!$G501,'Предельники 2022'!$B$4:$X$28,'Форма 1'!AD$7),2),"")</f>
        <v/>
      </c>
      <c r="L501" s="54" t="str">
        <f>IF(ISBLANK('Форма 1'!AE501),"",'Форма 1'!AE501)</f>
        <v/>
      </c>
      <c r="M501" s="55" t="str">
        <f>IF(ISBLANK('Форма 1'!AF501),"",'Форма 1'!AF501)</f>
        <v/>
      </c>
      <c r="N501" s="53" t="str">
        <f>IF(ISNUMBER('Форма 1'!AG501),ROUND('Форма 1'!$I501*VLOOKUP('Форма 1'!$G501,'Предельники 2022'!$B$4:$X$28,'Форма 1'!AG$7),2),"")</f>
        <v/>
      </c>
      <c r="O501" s="53" t="str">
        <f>IF(ISNUMBER('Форма 1'!$AH501),ROUND('Форма 1'!$I501*VLOOKUP('Форма 1'!$G501,'Предельники 2022'!$B$4:$X$28,'Форма 1'!$AH$7,0),2),"")</f>
        <v/>
      </c>
      <c r="P501" s="53" t="str">
        <f>IF(ISNUMBER('Форма 1'!$AI501),ROUND('Форма 1'!$I501*VLOOKUP('Форма 1'!$G501,'Предельники 2022'!$B$4:$X$28,'Форма 1'!$AI$7,0),2),"")</f>
        <v/>
      </c>
      <c r="Q501" s="53" t="str">
        <f>IF(ISNUMBER('Форма 1'!$AJ501),ROUND('Форма 1'!$I501*VLOOKUP('Форма 1'!$G501,'Предельники 2022'!$B$4:$X$28,'Форма 1'!$AJ$7,0),2),"")</f>
        <v/>
      </c>
      <c r="R501" s="53" t="str">
        <f>IF(ISNUMBER('Форма 1'!AK501),ROUND('Форма 1'!$I501*VLOOKUP('Форма 1'!$G501,'Предельники 2022'!$B$4:$X$28,'Форма 1'!AK$7),2),"")</f>
        <v/>
      </c>
      <c r="S501" s="55" t="str">
        <f t="shared" si="51"/>
        <v/>
      </c>
      <c r="T501" s="55" t="str">
        <f>IF(ISNUMBER('Форма 1'!AL501),INDEX('Предельники 2022'!$C$4:$X$28,MATCH('Форма 1'!$H501,'Предельники 2022'!$B$4:$B$28,0),MATCH(T$5,'Предельники 2022'!$C$3:$X$3,0)),"")</f>
        <v/>
      </c>
      <c r="U501" s="55" t="str">
        <f>IF(ISNUMBER('Форма 1'!AM501),INDEX('Предельники 2022'!$C$4:$X$28,MATCH('Форма 1'!$H501,'Предельники 2022'!$B$4:$B$28,0),MATCH(U$5,'Предельники 2022'!$C$3:$X$3,0)),"")</f>
        <v/>
      </c>
      <c r="V501" s="55" t="str">
        <f>IF(ISNUMBER('Форма 1'!AN501),INDEX('Предельники 2022'!$C$4:$X$28,MATCH('Форма 1'!$H501,'Предельники 2022'!$B$4:$B$28,0),MATCH(V$5,'Предельники 2022'!$C$3:$X$3,0)),"")</f>
        <v/>
      </c>
      <c r="W501" s="55" t="str">
        <f>IF(ISNUMBER('Форма 1'!AO501),INDEX('Предельники 2022'!$C$4:$X$28,MATCH('Форма 1'!$H501,'Предельники 2022'!$B$4:$B$28,0),MATCH(W$5,'Предельники 2022'!$C$3:$X$3,0)),"")</f>
        <v/>
      </c>
      <c r="X501" s="53" t="str">
        <f>IF(ISNUMBER('Форма 1'!AP501),ROUND('Форма 1'!$I501*VLOOKUP('Форма 1'!$G501,'Предельники 2022'!$B$4:$X$28,'Форма 1'!AP$7),2),"")</f>
        <v/>
      </c>
      <c r="Y501" s="53" t="str">
        <f>IF(ISNUMBER('Форма 1'!AQ501),ROUND('Форма 1'!$I501*VLOOKUP('Форма 1'!$G501,'Предельники 2022'!$B$4:$X$28,'Форма 1'!AQ$7),2),"")</f>
        <v/>
      </c>
      <c r="Z501" s="53" t="str">
        <f>IF(ISNUMBER('Форма 1'!AR501),ROUND('Форма 1'!$I501*VLOOKUP('Форма 1'!$G501,'Предельники 2022'!$B$4:$X$28,'Форма 1'!AR$7),2),"")</f>
        <v/>
      </c>
      <c r="AA501" s="55"/>
    </row>
    <row r="502" spans="1:27" ht="15.75" x14ac:dyDescent="0.25">
      <c r="A502" s="178">
        <f t="shared" si="50"/>
        <v>0</v>
      </c>
      <c r="B502" s="179" t="str">
        <f>IF(ISBLANK('Форма 1'!B502),"",'Форма 1'!B502)</f>
        <v/>
      </c>
      <c r="C502" s="38" t="str">
        <f>IF(ISBLANK('Форма 1'!C502),"",'Форма 1'!C502)</f>
        <v>Нытвенский городской округ Пермского края</v>
      </c>
      <c r="D502" s="39">
        <f>IF(ISBLANK(C502),"Введите адрес",IF(C502='Форма 1'!C502,SUM(E502:K502,M502:S502,X502:AA502),"Ошибка в адресе!"))</f>
        <v>40700503.120000005</v>
      </c>
      <c r="E502" s="39">
        <f>SUM(E503:E511)</f>
        <v>466908.57</v>
      </c>
      <c r="F502" s="39">
        <f t="shared" ref="F502:Z502" si="54">SUM(F503:F511)</f>
        <v>5298543.6900000004</v>
      </c>
      <c r="G502" s="39">
        <f t="shared" si="54"/>
        <v>3660533.9800000004</v>
      </c>
      <c r="H502" s="39">
        <f t="shared" si="54"/>
        <v>762787.04999999993</v>
      </c>
      <c r="I502" s="39">
        <f t="shared" si="54"/>
        <v>2235125</v>
      </c>
      <c r="J502" s="39">
        <f t="shared" si="54"/>
        <v>2122222.09</v>
      </c>
      <c r="K502" s="39">
        <f t="shared" si="54"/>
        <v>0</v>
      </c>
      <c r="L502" s="145">
        <f t="shared" si="54"/>
        <v>0</v>
      </c>
      <c r="M502" s="39">
        <f t="shared" si="54"/>
        <v>0</v>
      </c>
      <c r="N502" s="39">
        <f t="shared" si="54"/>
        <v>25184487.25</v>
      </c>
      <c r="O502" s="39">
        <f t="shared" si="54"/>
        <v>0</v>
      </c>
      <c r="P502" s="39">
        <f t="shared" si="54"/>
        <v>0</v>
      </c>
      <c r="Q502" s="39">
        <f t="shared" si="54"/>
        <v>0</v>
      </c>
      <c r="R502" s="39">
        <f t="shared" si="54"/>
        <v>969895.49</v>
      </c>
      <c r="S502" s="39">
        <f t="shared" si="54"/>
        <v>0</v>
      </c>
      <c r="T502" s="39">
        <f t="shared" si="54"/>
        <v>0</v>
      </c>
      <c r="U502" s="39">
        <f t="shared" si="54"/>
        <v>0</v>
      </c>
      <c r="V502" s="39">
        <f t="shared" si="54"/>
        <v>0</v>
      </c>
      <c r="W502" s="39">
        <f t="shared" si="54"/>
        <v>0</v>
      </c>
      <c r="X502" s="39">
        <f t="shared" si="54"/>
        <v>0</v>
      </c>
      <c r="Y502" s="39">
        <f t="shared" si="54"/>
        <v>0</v>
      </c>
      <c r="Z502" s="39">
        <f t="shared" si="54"/>
        <v>0</v>
      </c>
      <c r="AA502" s="39"/>
    </row>
    <row r="503" spans="1:27" x14ac:dyDescent="0.25">
      <c r="A503" s="52">
        <f t="shared" si="50"/>
        <v>1</v>
      </c>
      <c r="B503" s="94" t="str">
        <f>IF(ISBLANK('Форма 1'!B503),"",'Форма 1'!B503)</f>
        <v>Нытвенский городской округ Пермского края</v>
      </c>
      <c r="C503" s="161" t="str">
        <f>IF(ISBLANK('Форма 1'!C503),"",'Форма 1'!C503)</f>
        <v>г. Нытва, пр-т Ленина, д. 13</v>
      </c>
      <c r="D503" s="51">
        <f>IF(ISBLANK(C503),"Введите адрес",IF(C503='Форма 1'!C503,SUM(E503:K503,M503:S503,X503:AA503),"Ошибка в адресе!"))</f>
        <v>2347532.7400000002</v>
      </c>
      <c r="E503" s="53" t="str">
        <f>IF(ISNUMBER('Форма 1'!X503),ROUND('Форма 1'!$I503*VLOOKUP('Форма 1'!$G503,'Предельники 2022'!$B$4:$X$28,'Форма 1'!X$7),2),"")</f>
        <v/>
      </c>
      <c r="F503" s="53" t="str">
        <f>IF(ISNUMBER('Форма 1'!Y503),ROUND('Форма 1'!$I503*VLOOKUP('Форма 1'!$G503,'Предельники 2022'!$B$4:$X$28,'Форма 1'!Y$7),2),"")</f>
        <v/>
      </c>
      <c r="G503" s="53">
        <f>IF(ISNUMBER('Форма 1'!Z503),ROUND('Форма 1'!$I503*VLOOKUP('Форма 1'!$G503,'Предельники 2022'!$B$4:$X$28,'Форма 1'!Z$7),2),"")</f>
        <v>2347532.7400000002</v>
      </c>
      <c r="H503" s="53" t="str">
        <f>IF(ISNUMBER('Форма 1'!AA503),ROUND('Форма 1'!$I503*VLOOKUP('Форма 1'!$G503,'Предельники 2022'!$B$4:$X$28,'Форма 1'!AA$7),2),"")</f>
        <v/>
      </c>
      <c r="I503" s="53" t="str">
        <f>IF(ISNUMBER('Форма 1'!AB503),ROUND('Форма 1'!$I503*VLOOKUP('Форма 1'!$G503,'Предельники 2022'!$B$4:$X$28,'Форма 1'!AB$7),2),"")</f>
        <v/>
      </c>
      <c r="J503" s="53" t="str">
        <f>IF(ISNUMBER('Форма 1'!AC503),ROUND('Форма 1'!$I503*VLOOKUP('Форма 1'!$G503,'Предельники 2022'!$B$4:$X$28,'Форма 1'!AC$7),2),"")</f>
        <v/>
      </c>
      <c r="K503" s="53" t="str">
        <f>IF(ISNUMBER('Форма 1'!AD503),ROUND('Форма 1'!$I503*VLOOKUP('Форма 1'!$G503,'Предельники 2022'!$B$4:$X$28,'Форма 1'!AD$7),2),"")</f>
        <v/>
      </c>
      <c r="L503" s="54" t="str">
        <f>IF(ISBLANK('Форма 1'!AE503),"",'Форма 1'!AE503)</f>
        <v/>
      </c>
      <c r="M503" s="55" t="str">
        <f>IF(ISBLANK('Форма 1'!AF503),"",'Форма 1'!AF503)</f>
        <v/>
      </c>
      <c r="N503" s="53" t="str">
        <f>IF(ISNUMBER('Форма 1'!AG503),ROUND('Форма 1'!$I503*VLOOKUP('Форма 1'!$G503,'Предельники 2022'!$B$4:$X$28,'Форма 1'!AG$7),2),"")</f>
        <v/>
      </c>
      <c r="O503" s="53" t="str">
        <f>IF(ISNUMBER('Форма 1'!$AH503),ROUND('Форма 1'!$I503*VLOOKUP('Форма 1'!$G503,'Предельники 2022'!$B$4:$X$28,'Форма 1'!$AH$7,0),2),"")</f>
        <v/>
      </c>
      <c r="P503" s="53" t="str">
        <f>IF(ISNUMBER('Форма 1'!$AI503),ROUND('Форма 1'!$I503*VLOOKUP('Форма 1'!$G503,'Предельники 2022'!$B$4:$X$28,'Форма 1'!$AI$7,0),2),"")</f>
        <v/>
      </c>
      <c r="Q503" s="53" t="str">
        <f>IF(ISNUMBER('Форма 1'!$AJ503),ROUND('Форма 1'!$I503*VLOOKUP('Форма 1'!$G503,'Предельники 2022'!$B$4:$X$28,'Форма 1'!$AJ$7,0),2),"")</f>
        <v/>
      </c>
      <c r="R503" s="53" t="str">
        <f>IF(ISNUMBER('Форма 1'!AK503),ROUND('Форма 1'!$I503*VLOOKUP('Форма 1'!$G503,'Предельники 2022'!$B$4:$X$28,'Форма 1'!AK$7),2),"")</f>
        <v/>
      </c>
      <c r="S503" s="55" t="str">
        <f t="shared" si="51"/>
        <v/>
      </c>
      <c r="T503" s="55" t="str">
        <f>IF(ISNUMBER('Форма 1'!AL503),INDEX('Предельники 2022'!$C$4:$X$28,MATCH('Форма 1'!$H503,'Предельники 2022'!$B$4:$B$28,0),MATCH(T$5,'Предельники 2022'!$C$3:$X$3,0)),"")</f>
        <v/>
      </c>
      <c r="U503" s="55" t="str">
        <f>IF(ISNUMBER('Форма 1'!AM503),INDEX('Предельники 2022'!$C$4:$X$28,MATCH('Форма 1'!$H503,'Предельники 2022'!$B$4:$B$28,0),MATCH(U$5,'Предельники 2022'!$C$3:$X$3,0)),"")</f>
        <v/>
      </c>
      <c r="V503" s="55" t="str">
        <f>IF(ISNUMBER('Форма 1'!AN503),INDEX('Предельники 2022'!$C$4:$X$28,MATCH('Форма 1'!$H503,'Предельники 2022'!$B$4:$B$28,0),MATCH(V$5,'Предельники 2022'!$C$3:$X$3,0)),"")</f>
        <v/>
      </c>
      <c r="W503" s="55" t="str">
        <f>IF(ISNUMBER('Форма 1'!AO503),INDEX('Предельники 2022'!$C$4:$X$28,MATCH('Форма 1'!$H503,'Предельники 2022'!$B$4:$B$28,0),MATCH(W$5,'Предельники 2022'!$C$3:$X$3,0)),"")</f>
        <v/>
      </c>
      <c r="X503" s="53" t="str">
        <f>IF(ISNUMBER('Форма 1'!AP503),ROUND('Форма 1'!$I503*VLOOKUP('Форма 1'!$G503,'Предельники 2022'!$B$4:$X$28,'Форма 1'!AP$7),2),"")</f>
        <v/>
      </c>
      <c r="Y503" s="53" t="str">
        <f>IF(ISNUMBER('Форма 1'!AQ503),ROUND('Форма 1'!$I503*VLOOKUP('Форма 1'!$G503,'Предельники 2022'!$B$4:$X$28,'Форма 1'!AQ$7),2),"")</f>
        <v/>
      </c>
      <c r="Z503" s="53" t="str">
        <f>IF(ISNUMBER('Форма 1'!AR503),ROUND('Форма 1'!$I503*VLOOKUP('Форма 1'!$G503,'Предельники 2022'!$B$4:$X$28,'Форма 1'!AR$7),2),"")</f>
        <v/>
      </c>
      <c r="AA503" s="55"/>
    </row>
    <row r="504" spans="1:27" x14ac:dyDescent="0.25">
      <c r="A504" s="52">
        <f t="shared" si="50"/>
        <v>2</v>
      </c>
      <c r="B504" s="94" t="str">
        <f>IF(ISBLANK('Форма 1'!B504),"",'Форма 1'!B504)</f>
        <v>Нытвенский городской округ Пермского края</v>
      </c>
      <c r="C504" s="161" t="str">
        <f>IF(ISBLANK('Форма 1'!C504),"",'Форма 1'!C504)</f>
        <v>г. Нытва, пр-т Ленина, д. 17</v>
      </c>
      <c r="D504" s="51">
        <f>IF(ISBLANK(C504),"Введите адрес",IF(C504='Форма 1'!C504,SUM(E504:K504,M504:S504,X504:AA504),"Ошибка в адресе!"))</f>
        <v>1313001.24</v>
      </c>
      <c r="E504" s="53" t="str">
        <f>IF(ISNUMBER('Форма 1'!X504),ROUND('Форма 1'!$I504*VLOOKUP('Форма 1'!$G504,'Предельники 2022'!$B$4:$X$28,'Форма 1'!X$7),2),"")</f>
        <v/>
      </c>
      <c r="F504" s="53" t="str">
        <f>IF(ISNUMBER('Форма 1'!Y504),ROUND('Форма 1'!$I504*VLOOKUP('Форма 1'!$G504,'Предельники 2022'!$B$4:$X$28,'Форма 1'!Y$7),2),"")</f>
        <v/>
      </c>
      <c r="G504" s="53">
        <f>IF(ISNUMBER('Форма 1'!Z504),ROUND('Форма 1'!$I504*VLOOKUP('Форма 1'!$G504,'Предельники 2022'!$B$4:$X$28,'Форма 1'!Z$7),2),"")</f>
        <v>1313001.24</v>
      </c>
      <c r="H504" s="53" t="str">
        <f>IF(ISNUMBER('Форма 1'!AA504),ROUND('Форма 1'!$I504*VLOOKUP('Форма 1'!$G504,'Предельники 2022'!$B$4:$X$28,'Форма 1'!AA$7),2),"")</f>
        <v/>
      </c>
      <c r="I504" s="53" t="str">
        <f>IF(ISNUMBER('Форма 1'!AB504),ROUND('Форма 1'!$I504*VLOOKUP('Форма 1'!$G504,'Предельники 2022'!$B$4:$X$28,'Форма 1'!AB$7),2),"")</f>
        <v/>
      </c>
      <c r="J504" s="53" t="str">
        <f>IF(ISNUMBER('Форма 1'!AC504),ROUND('Форма 1'!$I504*VLOOKUP('Форма 1'!$G504,'Предельники 2022'!$B$4:$X$28,'Форма 1'!AC$7),2),"")</f>
        <v/>
      </c>
      <c r="K504" s="53" t="str">
        <f>IF(ISNUMBER('Форма 1'!AD504),ROUND('Форма 1'!$I504*VLOOKUP('Форма 1'!$G504,'Предельники 2022'!$B$4:$X$28,'Форма 1'!AD$7),2),"")</f>
        <v/>
      </c>
      <c r="L504" s="54" t="str">
        <f>IF(ISBLANK('Форма 1'!AE504),"",'Форма 1'!AE504)</f>
        <v/>
      </c>
      <c r="M504" s="55" t="str">
        <f>IF(ISBLANK('Форма 1'!AF504),"",'Форма 1'!AF504)</f>
        <v/>
      </c>
      <c r="N504" s="53" t="str">
        <f>IF(ISNUMBER('Форма 1'!AG504),ROUND('Форма 1'!$I504*VLOOKUP('Форма 1'!$G504,'Предельники 2022'!$B$4:$X$28,'Форма 1'!AG$7),2),"")</f>
        <v/>
      </c>
      <c r="O504" s="53" t="str">
        <f>IF(ISNUMBER('Форма 1'!$AH504),ROUND('Форма 1'!$I504*VLOOKUP('Форма 1'!$G504,'Предельники 2022'!$B$4:$X$28,'Форма 1'!$AH$7,0),2),"")</f>
        <v/>
      </c>
      <c r="P504" s="53" t="str">
        <f>IF(ISNUMBER('Форма 1'!$AI504),ROUND('Форма 1'!$I504*VLOOKUP('Форма 1'!$G504,'Предельники 2022'!$B$4:$X$28,'Форма 1'!$AI$7,0),2),"")</f>
        <v/>
      </c>
      <c r="Q504" s="53" t="str">
        <f>IF(ISNUMBER('Форма 1'!$AJ504),ROUND('Форма 1'!$I504*VLOOKUP('Форма 1'!$G504,'Предельники 2022'!$B$4:$X$28,'Форма 1'!$AJ$7,0),2),"")</f>
        <v/>
      </c>
      <c r="R504" s="53" t="str">
        <f>IF(ISNUMBER('Форма 1'!AK504),ROUND('Форма 1'!$I504*VLOOKUP('Форма 1'!$G504,'Предельники 2022'!$B$4:$X$28,'Форма 1'!AK$7),2),"")</f>
        <v/>
      </c>
      <c r="S504" s="55" t="str">
        <f t="shared" si="51"/>
        <v/>
      </c>
      <c r="T504" s="55" t="str">
        <f>IF(ISNUMBER('Форма 1'!AL504),INDEX('Предельники 2022'!$C$4:$X$28,MATCH('Форма 1'!$H504,'Предельники 2022'!$B$4:$B$28,0),MATCH(T$5,'Предельники 2022'!$C$3:$X$3,0)),"")</f>
        <v/>
      </c>
      <c r="U504" s="55" t="str">
        <f>IF(ISNUMBER('Форма 1'!AM504),INDEX('Предельники 2022'!$C$4:$X$28,MATCH('Форма 1'!$H504,'Предельники 2022'!$B$4:$B$28,0),MATCH(U$5,'Предельники 2022'!$C$3:$X$3,0)),"")</f>
        <v/>
      </c>
      <c r="V504" s="55" t="str">
        <f>IF(ISNUMBER('Форма 1'!AN504),INDEX('Предельники 2022'!$C$4:$X$28,MATCH('Форма 1'!$H504,'Предельники 2022'!$B$4:$B$28,0),MATCH(V$5,'Предельники 2022'!$C$3:$X$3,0)),"")</f>
        <v/>
      </c>
      <c r="W504" s="55" t="str">
        <f>IF(ISNUMBER('Форма 1'!AO504),INDEX('Предельники 2022'!$C$4:$X$28,MATCH('Форма 1'!$H504,'Предельники 2022'!$B$4:$B$28,0),MATCH(W$5,'Предельники 2022'!$C$3:$X$3,0)),"")</f>
        <v/>
      </c>
      <c r="X504" s="53" t="str">
        <f>IF(ISNUMBER('Форма 1'!AP504),ROUND('Форма 1'!$I504*VLOOKUP('Форма 1'!$G504,'Предельники 2022'!$B$4:$X$28,'Форма 1'!AP$7),2),"")</f>
        <v/>
      </c>
      <c r="Y504" s="53" t="str">
        <f>IF(ISNUMBER('Форма 1'!AQ504),ROUND('Форма 1'!$I504*VLOOKUP('Форма 1'!$G504,'Предельники 2022'!$B$4:$X$28,'Форма 1'!AQ$7),2),"")</f>
        <v/>
      </c>
      <c r="Z504" s="53" t="str">
        <f>IF(ISNUMBER('Форма 1'!AR504),ROUND('Форма 1'!$I504*VLOOKUP('Форма 1'!$G504,'Предельники 2022'!$B$4:$X$28,'Форма 1'!AR$7),2),"")</f>
        <v/>
      </c>
      <c r="AA504" s="55"/>
    </row>
    <row r="505" spans="1:27" x14ac:dyDescent="0.25">
      <c r="A505" s="52">
        <f t="shared" si="50"/>
        <v>3</v>
      </c>
      <c r="B505" s="94" t="str">
        <f>IF(ISBLANK('Форма 1'!B505),"",'Форма 1'!B505)</f>
        <v>Нытвенский городской округ Пермского края</v>
      </c>
      <c r="C505" s="161" t="str">
        <f>IF(ISBLANK('Форма 1'!C505),"",'Форма 1'!C505)</f>
        <v>г. Нытва, ул. Карла Либкнехта, д. 11</v>
      </c>
      <c r="D505" s="51">
        <f>IF(ISBLANK(C505),"Введите адрес",IF(C505='Форма 1'!C505,SUM(E505:K505,M505:S505,X505:AA505),"Ошибка в адресе!"))</f>
        <v>7528609.0999999996</v>
      </c>
      <c r="E505" s="53" t="str">
        <f>IF(ISNUMBER('Форма 1'!X505),ROUND('Форма 1'!$I505*VLOOKUP('Форма 1'!$G505,'Предельники 2022'!$B$4:$X$28,'Форма 1'!X$7),2),"")</f>
        <v/>
      </c>
      <c r="F505" s="53" t="str">
        <f>IF(ISNUMBER('Форма 1'!Y505),ROUND('Форма 1'!$I505*VLOOKUP('Форма 1'!$G505,'Предельники 2022'!$B$4:$X$28,'Форма 1'!Y$7),2),"")</f>
        <v/>
      </c>
      <c r="G505" s="53" t="str">
        <f>IF(ISNUMBER('Форма 1'!Z505),ROUND('Форма 1'!$I505*VLOOKUP('Форма 1'!$G505,'Предельники 2022'!$B$4:$X$28,'Форма 1'!Z$7),2),"")</f>
        <v/>
      </c>
      <c r="H505" s="53">
        <f>IF(ISNUMBER('Форма 1'!AA505),ROUND('Форма 1'!$I505*VLOOKUP('Форма 1'!$G505,'Предельники 2022'!$B$4:$X$28,'Форма 1'!AA$7),2),"")</f>
        <v>242176.21</v>
      </c>
      <c r="I505" s="53">
        <f>IF(ISNUMBER('Форма 1'!AB505),ROUND('Форма 1'!$I505*VLOOKUP('Форма 1'!$G505,'Предельники 2022'!$B$4:$X$28,'Форма 1'!AB$7),2),"")</f>
        <v>746906.02</v>
      </c>
      <c r="J505" s="53">
        <f>IF(ISNUMBER('Форма 1'!AC505),ROUND('Форма 1'!$I505*VLOOKUP('Форма 1'!$G505,'Предельники 2022'!$B$4:$X$28,'Форма 1'!AC$7),2),"")</f>
        <v>413239.88</v>
      </c>
      <c r="K505" s="53" t="str">
        <f>IF(ISNUMBER('Форма 1'!AD505),ROUND('Форма 1'!$I505*VLOOKUP('Форма 1'!$G505,'Предельники 2022'!$B$4:$X$28,'Форма 1'!AD$7),2),"")</f>
        <v/>
      </c>
      <c r="L505" s="54" t="str">
        <f>IF(ISBLANK('Форма 1'!AE505),"",'Форма 1'!AE505)</f>
        <v/>
      </c>
      <c r="M505" s="55" t="str">
        <f>IF(ISBLANK('Форма 1'!AF505),"",'Форма 1'!AF505)</f>
        <v/>
      </c>
      <c r="N505" s="53">
        <f>IF(ISNUMBER('Форма 1'!AG505),ROUND('Форма 1'!$I505*VLOOKUP('Форма 1'!$G505,'Предельники 2022'!$B$4:$X$28,'Форма 1'!AG$7),2),"")</f>
        <v>6126286.9900000002</v>
      </c>
      <c r="O505" s="53" t="str">
        <f>IF(ISNUMBER('Форма 1'!$AH505),ROUND('Форма 1'!$I505*VLOOKUP('Форма 1'!$G505,'Предельники 2022'!$B$4:$X$28,'Форма 1'!$AH$7,0),2),"")</f>
        <v/>
      </c>
      <c r="P505" s="53" t="str">
        <f>IF(ISNUMBER('Форма 1'!$AI505),ROUND('Форма 1'!$I505*VLOOKUP('Форма 1'!$G505,'Предельники 2022'!$B$4:$X$28,'Форма 1'!$AI$7,0),2),"")</f>
        <v/>
      </c>
      <c r="Q505" s="53" t="str">
        <f>IF(ISNUMBER('Форма 1'!$AJ505),ROUND('Форма 1'!$I505*VLOOKUP('Форма 1'!$G505,'Предельники 2022'!$B$4:$X$28,'Форма 1'!$AJ$7,0),2),"")</f>
        <v/>
      </c>
      <c r="R505" s="53" t="str">
        <f>IF(ISNUMBER('Форма 1'!AK505),ROUND('Форма 1'!$I505*VLOOKUP('Форма 1'!$G505,'Предельники 2022'!$B$4:$X$28,'Форма 1'!AK$7),2),"")</f>
        <v/>
      </c>
      <c r="S505" s="55" t="str">
        <f t="shared" si="51"/>
        <v/>
      </c>
      <c r="T505" s="55" t="str">
        <f>IF(ISNUMBER('Форма 1'!AL505),INDEX('Предельники 2022'!$C$4:$X$28,MATCH('Форма 1'!$H505,'Предельники 2022'!$B$4:$B$28,0),MATCH(T$5,'Предельники 2022'!$C$3:$X$3,0)),"")</f>
        <v/>
      </c>
      <c r="U505" s="55" t="str">
        <f>IF(ISNUMBER('Форма 1'!AM505),INDEX('Предельники 2022'!$C$4:$X$28,MATCH('Форма 1'!$H505,'Предельники 2022'!$B$4:$B$28,0),MATCH(U$5,'Предельники 2022'!$C$3:$X$3,0)),"")</f>
        <v/>
      </c>
      <c r="V505" s="55" t="str">
        <f>IF(ISNUMBER('Форма 1'!AN505),INDEX('Предельники 2022'!$C$4:$X$28,MATCH('Форма 1'!$H505,'Предельники 2022'!$B$4:$B$28,0),MATCH(V$5,'Предельники 2022'!$C$3:$X$3,0)),"")</f>
        <v/>
      </c>
      <c r="W505" s="55" t="str">
        <f>IF(ISNUMBER('Форма 1'!AO505),INDEX('Предельники 2022'!$C$4:$X$28,MATCH('Форма 1'!$H505,'Предельники 2022'!$B$4:$B$28,0),MATCH(W$5,'Предельники 2022'!$C$3:$X$3,0)),"")</f>
        <v/>
      </c>
      <c r="X505" s="53" t="str">
        <f>IF(ISNUMBER('Форма 1'!AP505),ROUND('Форма 1'!$I505*VLOOKUP('Форма 1'!$G505,'Предельники 2022'!$B$4:$X$28,'Форма 1'!AP$7),2),"")</f>
        <v/>
      </c>
      <c r="Y505" s="53" t="str">
        <f>IF(ISNUMBER('Форма 1'!AQ505),ROUND('Форма 1'!$I505*VLOOKUP('Форма 1'!$G505,'Предельники 2022'!$B$4:$X$28,'Форма 1'!AQ$7),2),"")</f>
        <v/>
      </c>
      <c r="Z505" s="53" t="str">
        <f>IF(ISNUMBER('Форма 1'!AR505),ROUND('Форма 1'!$I505*VLOOKUP('Форма 1'!$G505,'Предельники 2022'!$B$4:$X$28,'Форма 1'!AR$7),2),"")</f>
        <v/>
      </c>
      <c r="AA505" s="55"/>
    </row>
    <row r="506" spans="1:27" x14ac:dyDescent="0.25">
      <c r="A506" s="52">
        <f t="shared" si="50"/>
        <v>4</v>
      </c>
      <c r="B506" s="94" t="str">
        <f>IF(ISBLANK('Форма 1'!B506),"",'Форма 1'!B506)</f>
        <v>Нытвенский городской округ Пермского края</v>
      </c>
      <c r="C506" s="161" t="str">
        <f>IF(ISBLANK('Форма 1'!C506),"",'Форма 1'!C506)</f>
        <v>г. Нытва, ул. Карла Либкнехта, д. 13</v>
      </c>
      <c r="D506" s="51">
        <f>IF(ISBLANK(C506),"Введите адрес",IF(C506='Форма 1'!C506,SUM(E506:K506,M506:S506,X506:AA506),"Ошибка в адресе!"))</f>
        <v>7348157.2699999996</v>
      </c>
      <c r="E506" s="53" t="str">
        <f>IF(ISNUMBER('Форма 1'!X506),ROUND('Форма 1'!$I506*VLOOKUP('Форма 1'!$G506,'Предельники 2022'!$B$4:$X$28,'Форма 1'!X$7),2),"")</f>
        <v/>
      </c>
      <c r="F506" s="53" t="str">
        <f>IF(ISNUMBER('Форма 1'!Y506),ROUND('Форма 1'!$I506*VLOOKUP('Форма 1'!$G506,'Предельники 2022'!$B$4:$X$28,'Форма 1'!Y$7),2),"")</f>
        <v/>
      </c>
      <c r="G506" s="53" t="str">
        <f>IF(ISNUMBER('Форма 1'!Z506),ROUND('Форма 1'!$I506*VLOOKUP('Форма 1'!$G506,'Предельники 2022'!$B$4:$X$28,'Форма 1'!Z$7),2),"")</f>
        <v/>
      </c>
      <c r="H506" s="53" t="str">
        <f>IF(ISNUMBER('Форма 1'!AA506),ROUND('Форма 1'!$I506*VLOOKUP('Форма 1'!$G506,'Предельники 2022'!$B$4:$X$28,'Форма 1'!AA$7),2),"")</f>
        <v/>
      </c>
      <c r="I506" s="53">
        <f>IF(ISNUMBER('Форма 1'!AB506),ROUND('Форма 1'!$I506*VLOOKUP('Форма 1'!$G506,'Предельники 2022'!$B$4:$X$28,'Форма 1'!AB$7),2),"")</f>
        <v>753233.16</v>
      </c>
      <c r="J506" s="53">
        <f>IF(ISNUMBER('Форма 1'!AC506),ROUND('Форма 1'!$I506*VLOOKUP('Форма 1'!$G506,'Предельники 2022'!$B$4:$X$28,'Форма 1'!AC$7),2),"")</f>
        <v>416740.49</v>
      </c>
      <c r="K506" s="53" t="str">
        <f>IF(ISNUMBER('Форма 1'!AD506),ROUND('Форма 1'!$I506*VLOOKUP('Форма 1'!$G506,'Предельники 2022'!$B$4:$X$28,'Форма 1'!AD$7),2),"")</f>
        <v/>
      </c>
      <c r="L506" s="54" t="str">
        <f>IF(ISBLANK('Форма 1'!AE506),"",'Форма 1'!AE506)</f>
        <v/>
      </c>
      <c r="M506" s="55" t="str">
        <f>IF(ISBLANK('Форма 1'!AF506),"",'Форма 1'!AF506)</f>
        <v/>
      </c>
      <c r="N506" s="53">
        <f>IF(ISNUMBER('Форма 1'!AG506),ROUND('Форма 1'!$I506*VLOOKUP('Форма 1'!$G506,'Предельники 2022'!$B$4:$X$28,'Форма 1'!AG$7),2),"")</f>
        <v>6178183.6200000001</v>
      </c>
      <c r="O506" s="53" t="str">
        <f>IF(ISNUMBER('Форма 1'!$AH506),ROUND('Форма 1'!$I506*VLOOKUP('Форма 1'!$G506,'Предельники 2022'!$B$4:$X$28,'Форма 1'!$AH$7,0),2),"")</f>
        <v/>
      </c>
      <c r="P506" s="53" t="str">
        <f>IF(ISNUMBER('Форма 1'!$AI506),ROUND('Форма 1'!$I506*VLOOKUP('Форма 1'!$G506,'Предельники 2022'!$B$4:$X$28,'Форма 1'!$AI$7,0),2),"")</f>
        <v/>
      </c>
      <c r="Q506" s="53" t="str">
        <f>IF(ISNUMBER('Форма 1'!$AJ506),ROUND('Форма 1'!$I506*VLOOKUP('Форма 1'!$G506,'Предельники 2022'!$B$4:$X$28,'Форма 1'!$AJ$7,0),2),"")</f>
        <v/>
      </c>
      <c r="R506" s="53" t="str">
        <f>IF(ISNUMBER('Форма 1'!AK506),ROUND('Форма 1'!$I506*VLOOKUP('Форма 1'!$G506,'Предельники 2022'!$B$4:$X$28,'Форма 1'!AK$7),2),"")</f>
        <v/>
      </c>
      <c r="S506" s="55" t="str">
        <f t="shared" si="51"/>
        <v/>
      </c>
      <c r="T506" s="55" t="str">
        <f>IF(ISNUMBER('Форма 1'!AL506),INDEX('Предельники 2022'!$C$4:$X$28,MATCH('Форма 1'!$H506,'Предельники 2022'!$B$4:$B$28,0),MATCH(T$5,'Предельники 2022'!$C$3:$X$3,0)),"")</f>
        <v/>
      </c>
      <c r="U506" s="55" t="str">
        <f>IF(ISNUMBER('Форма 1'!AM506),INDEX('Предельники 2022'!$C$4:$X$28,MATCH('Форма 1'!$H506,'Предельники 2022'!$B$4:$B$28,0),MATCH(U$5,'Предельники 2022'!$C$3:$X$3,0)),"")</f>
        <v/>
      </c>
      <c r="V506" s="55" t="str">
        <f>IF(ISNUMBER('Форма 1'!AN506),INDEX('Предельники 2022'!$C$4:$X$28,MATCH('Форма 1'!$H506,'Предельники 2022'!$B$4:$B$28,0),MATCH(V$5,'Предельники 2022'!$C$3:$X$3,0)),"")</f>
        <v/>
      </c>
      <c r="W506" s="55" t="str">
        <f>IF(ISNUMBER('Форма 1'!AO506),INDEX('Предельники 2022'!$C$4:$X$28,MATCH('Форма 1'!$H506,'Предельники 2022'!$B$4:$B$28,0),MATCH(W$5,'Предельники 2022'!$C$3:$X$3,0)),"")</f>
        <v/>
      </c>
      <c r="X506" s="53" t="str">
        <f>IF(ISNUMBER('Форма 1'!AP506),ROUND('Форма 1'!$I506*VLOOKUP('Форма 1'!$G506,'Предельники 2022'!$B$4:$X$28,'Форма 1'!AP$7),2),"")</f>
        <v/>
      </c>
      <c r="Y506" s="53" t="str">
        <f>IF(ISNUMBER('Форма 1'!AQ506),ROUND('Форма 1'!$I506*VLOOKUP('Форма 1'!$G506,'Предельники 2022'!$B$4:$X$28,'Форма 1'!AQ$7),2),"")</f>
        <v/>
      </c>
      <c r="Z506" s="53" t="str">
        <f>IF(ISNUMBER('Форма 1'!AR506),ROUND('Форма 1'!$I506*VLOOKUP('Форма 1'!$G506,'Предельники 2022'!$B$4:$X$28,'Форма 1'!AR$7),2),"")</f>
        <v/>
      </c>
      <c r="AA506" s="55"/>
    </row>
    <row r="507" spans="1:27" x14ac:dyDescent="0.25">
      <c r="A507" s="52">
        <f t="shared" si="50"/>
        <v>5</v>
      </c>
      <c r="B507" s="94" t="str">
        <f>IF(ISBLANK('Форма 1'!B507),"",'Форма 1'!B507)</f>
        <v>Нытвенский городской округ Пермского края</v>
      </c>
      <c r="C507" s="161" t="str">
        <f>IF(ISBLANK('Форма 1'!C507),"",'Форма 1'!C507)</f>
        <v>г. Нытва, ул. Карла Либкнехта, д. 16</v>
      </c>
      <c r="D507" s="51">
        <f>IF(ISBLANK(C507),"Введите адрес",IF(C507='Форма 1'!C507,SUM(E507:K507,M507:S507,X507:AA507),"Ошибка в адресе!"))</f>
        <v>6187454.29</v>
      </c>
      <c r="E507" s="53" t="str">
        <f>IF(ISNUMBER('Форма 1'!X507),ROUND('Форма 1'!$I507*VLOOKUP('Форма 1'!$G507,'Предельники 2022'!$B$4:$X$28,'Форма 1'!X$7),2),"")</f>
        <v/>
      </c>
      <c r="F507" s="53" t="str">
        <f>IF(ISNUMBER('Форма 1'!Y507),ROUND('Форма 1'!$I507*VLOOKUP('Форма 1'!$G507,'Предельники 2022'!$B$4:$X$28,'Форма 1'!Y$7),2),"")</f>
        <v/>
      </c>
      <c r="G507" s="53" t="str">
        <f>IF(ISNUMBER('Форма 1'!Z507),ROUND('Форма 1'!$I507*VLOOKUP('Форма 1'!$G507,'Предельники 2022'!$B$4:$X$28,'Форма 1'!Z$7),2),"")</f>
        <v/>
      </c>
      <c r="H507" s="53" t="str">
        <f>IF(ISNUMBER('Форма 1'!AA507),ROUND('Форма 1'!$I507*VLOOKUP('Форма 1'!$G507,'Предельники 2022'!$B$4:$X$28,'Форма 1'!AA$7),2),"")</f>
        <v/>
      </c>
      <c r="I507" s="53" t="str">
        <f>IF(ISNUMBER('Форма 1'!AB507),ROUND('Форма 1'!$I507*VLOOKUP('Форма 1'!$G507,'Предельники 2022'!$B$4:$X$28,'Форма 1'!AB$7),2),"")</f>
        <v/>
      </c>
      <c r="J507" s="53" t="str">
        <f>IF(ISNUMBER('Форма 1'!AC507),ROUND('Форма 1'!$I507*VLOOKUP('Форма 1'!$G507,'Предельники 2022'!$B$4:$X$28,'Форма 1'!AC$7),2),"")</f>
        <v/>
      </c>
      <c r="K507" s="53" t="str">
        <f>IF(ISNUMBER('Форма 1'!AD507),ROUND('Форма 1'!$I507*VLOOKUP('Форма 1'!$G507,'Предельники 2022'!$B$4:$X$28,'Форма 1'!AD$7),2),"")</f>
        <v/>
      </c>
      <c r="L507" s="54" t="str">
        <f>IF(ISBLANK('Форма 1'!AE507),"",'Форма 1'!AE507)</f>
        <v/>
      </c>
      <c r="M507" s="55" t="str">
        <f>IF(ISBLANK('Форма 1'!AF507),"",'Форма 1'!AF507)</f>
        <v/>
      </c>
      <c r="N507" s="53">
        <f>IF(ISNUMBER('Форма 1'!AG507),ROUND('Форма 1'!$I507*VLOOKUP('Форма 1'!$G507,'Предельники 2022'!$B$4:$X$28,'Форма 1'!AG$7),2),"")</f>
        <v>6187454.29</v>
      </c>
      <c r="O507" s="53" t="str">
        <f>IF(ISNUMBER('Форма 1'!$AH507),ROUND('Форма 1'!$I507*VLOOKUP('Форма 1'!$G507,'Предельники 2022'!$B$4:$X$28,'Форма 1'!$AH$7,0),2),"")</f>
        <v/>
      </c>
      <c r="P507" s="53" t="str">
        <f>IF(ISNUMBER('Форма 1'!$AI507),ROUND('Форма 1'!$I507*VLOOKUP('Форма 1'!$G507,'Предельники 2022'!$B$4:$X$28,'Форма 1'!$AI$7,0),2),"")</f>
        <v/>
      </c>
      <c r="Q507" s="53" t="str">
        <f>IF(ISNUMBER('Форма 1'!$AJ507),ROUND('Форма 1'!$I507*VLOOKUP('Форма 1'!$G507,'Предельники 2022'!$B$4:$X$28,'Форма 1'!$AJ$7,0),2),"")</f>
        <v/>
      </c>
      <c r="R507" s="53" t="str">
        <f>IF(ISNUMBER('Форма 1'!AK507),ROUND('Форма 1'!$I507*VLOOKUP('Форма 1'!$G507,'Предельники 2022'!$B$4:$X$28,'Форма 1'!AK$7),2),"")</f>
        <v/>
      </c>
      <c r="S507" s="55" t="str">
        <f t="shared" si="51"/>
        <v/>
      </c>
      <c r="T507" s="55" t="str">
        <f>IF(ISNUMBER('Форма 1'!AL507),INDEX('Предельники 2022'!$C$4:$X$28,MATCH('Форма 1'!$H507,'Предельники 2022'!$B$4:$B$28,0),MATCH(T$5,'Предельники 2022'!$C$3:$X$3,0)),"")</f>
        <v/>
      </c>
      <c r="U507" s="55" t="str">
        <f>IF(ISNUMBER('Форма 1'!AM507),INDEX('Предельники 2022'!$C$4:$X$28,MATCH('Форма 1'!$H507,'Предельники 2022'!$B$4:$B$28,0),MATCH(U$5,'Предельники 2022'!$C$3:$X$3,0)),"")</f>
        <v/>
      </c>
      <c r="V507" s="55" t="str">
        <f>IF(ISNUMBER('Форма 1'!AN507),INDEX('Предельники 2022'!$C$4:$X$28,MATCH('Форма 1'!$H507,'Предельники 2022'!$B$4:$B$28,0),MATCH(V$5,'Предельники 2022'!$C$3:$X$3,0)),"")</f>
        <v/>
      </c>
      <c r="W507" s="55" t="str">
        <f>IF(ISNUMBER('Форма 1'!AO507),INDEX('Предельники 2022'!$C$4:$X$28,MATCH('Форма 1'!$H507,'Предельники 2022'!$B$4:$B$28,0),MATCH(W$5,'Предельники 2022'!$C$3:$X$3,0)),"")</f>
        <v/>
      </c>
      <c r="X507" s="53" t="str">
        <f>IF(ISNUMBER('Форма 1'!AP507),ROUND('Форма 1'!$I507*VLOOKUP('Форма 1'!$G507,'Предельники 2022'!$B$4:$X$28,'Форма 1'!AP$7),2),"")</f>
        <v/>
      </c>
      <c r="Y507" s="53" t="str">
        <f>IF(ISNUMBER('Форма 1'!AQ507),ROUND('Форма 1'!$I507*VLOOKUP('Форма 1'!$G507,'Предельники 2022'!$B$4:$X$28,'Форма 1'!AQ$7),2),"")</f>
        <v/>
      </c>
      <c r="Z507" s="53" t="str">
        <f>IF(ISNUMBER('Форма 1'!AR507),ROUND('Форма 1'!$I507*VLOOKUP('Форма 1'!$G507,'Предельники 2022'!$B$4:$X$28,'Форма 1'!AR$7),2),"")</f>
        <v/>
      </c>
      <c r="AA507" s="55"/>
    </row>
    <row r="508" spans="1:27" x14ac:dyDescent="0.25">
      <c r="A508" s="52">
        <f t="shared" si="50"/>
        <v>6</v>
      </c>
      <c r="B508" s="94" t="str">
        <f>IF(ISBLANK('Форма 1'!B508),"",'Форма 1'!B508)</f>
        <v>Нытвенский городской округ Пермского края</v>
      </c>
      <c r="C508" s="161" t="str">
        <f>IF(ISBLANK('Форма 1'!C508),"",'Форма 1'!C508)</f>
        <v>г. Нытва, ул. Карла Либкнехта, д. 21</v>
      </c>
      <c r="D508" s="51">
        <f>IF(ISBLANK(C508),"Введите адрес",IF(C508='Форма 1'!C508,SUM(E508:K508,M508:S508,X508:AA508),"Ошибка в адресе!"))</f>
        <v>1733900.02</v>
      </c>
      <c r="E508" s="53" t="str">
        <f>IF(ISNUMBER('Форма 1'!X508),ROUND('Форма 1'!$I508*VLOOKUP('Форма 1'!$G508,'Предельники 2022'!$B$4:$X$28,'Форма 1'!X$7),2),"")</f>
        <v/>
      </c>
      <c r="F508" s="53" t="str">
        <f>IF(ISNUMBER('Форма 1'!Y508),ROUND('Форма 1'!$I508*VLOOKUP('Форма 1'!$G508,'Предельники 2022'!$B$4:$X$28,'Форма 1'!Y$7),2),"")</f>
        <v/>
      </c>
      <c r="G508" s="53" t="str">
        <f>IF(ISNUMBER('Форма 1'!Z508),ROUND('Форма 1'!$I508*VLOOKUP('Форма 1'!$G508,'Предельники 2022'!$B$4:$X$28,'Форма 1'!Z$7),2),"")</f>
        <v/>
      </c>
      <c r="H508" s="53">
        <f>IF(ISNUMBER('Форма 1'!AA508),ROUND('Форма 1'!$I508*VLOOKUP('Форма 1'!$G508,'Предельники 2022'!$B$4:$X$28,'Форма 1'!AA$7),2),"")</f>
        <v>282299.63</v>
      </c>
      <c r="I508" s="53" t="str">
        <f>IF(ISNUMBER('Форма 1'!AB508),ROUND('Форма 1'!$I508*VLOOKUP('Форма 1'!$G508,'Предельники 2022'!$B$4:$X$28,'Форма 1'!AB$7),2),"")</f>
        <v/>
      </c>
      <c r="J508" s="53">
        <f>IF(ISNUMBER('Форма 1'!AC508),ROUND('Форма 1'!$I508*VLOOKUP('Форма 1'!$G508,'Предельники 2022'!$B$4:$X$28,'Форма 1'!AC$7),2),"")</f>
        <v>481704.9</v>
      </c>
      <c r="K508" s="53" t="str">
        <f>IF(ISNUMBER('Форма 1'!AD508),ROUND('Форма 1'!$I508*VLOOKUP('Форма 1'!$G508,'Предельники 2022'!$B$4:$X$28,'Форма 1'!AD$7),2),"")</f>
        <v/>
      </c>
      <c r="L508" s="54" t="str">
        <f>IF(ISBLANK('Форма 1'!AE508),"",'Форма 1'!AE508)</f>
        <v/>
      </c>
      <c r="M508" s="55" t="str">
        <f>IF(ISBLANK('Форма 1'!AF508),"",'Форма 1'!AF508)</f>
        <v/>
      </c>
      <c r="N508" s="53" t="str">
        <f>IF(ISNUMBER('Форма 1'!AG508),ROUND('Форма 1'!$I508*VLOOKUP('Форма 1'!$G508,'Предельники 2022'!$B$4:$X$28,'Форма 1'!AG$7),2),"")</f>
        <v/>
      </c>
      <c r="O508" s="53" t="str">
        <f>IF(ISNUMBER('Форма 1'!$AH508),ROUND('Форма 1'!$I508*VLOOKUP('Форма 1'!$G508,'Предельники 2022'!$B$4:$X$28,'Форма 1'!$AH$7,0),2),"")</f>
        <v/>
      </c>
      <c r="P508" s="53" t="str">
        <f>IF(ISNUMBER('Форма 1'!$AI508),ROUND('Форма 1'!$I508*VLOOKUP('Форма 1'!$G508,'Предельники 2022'!$B$4:$X$28,'Форма 1'!$AI$7,0),2),"")</f>
        <v/>
      </c>
      <c r="Q508" s="53" t="str">
        <f>IF(ISNUMBER('Форма 1'!$AJ508),ROUND('Форма 1'!$I508*VLOOKUP('Форма 1'!$G508,'Предельники 2022'!$B$4:$X$28,'Форма 1'!$AJ$7,0),2),"")</f>
        <v/>
      </c>
      <c r="R508" s="53">
        <f>IF(ISNUMBER('Форма 1'!AK508),ROUND('Форма 1'!$I508*VLOOKUP('Форма 1'!$G508,'Предельники 2022'!$B$4:$X$28,'Форма 1'!AK$7),2),"")</f>
        <v>969895.49</v>
      </c>
      <c r="S508" s="55" t="str">
        <f t="shared" si="51"/>
        <v/>
      </c>
      <c r="T508" s="55" t="str">
        <f>IF(ISNUMBER('Форма 1'!AL508),INDEX('Предельники 2022'!$C$4:$X$28,MATCH('Форма 1'!$H508,'Предельники 2022'!$B$4:$B$28,0),MATCH(T$5,'Предельники 2022'!$C$3:$X$3,0)),"")</f>
        <v/>
      </c>
      <c r="U508" s="55" t="str">
        <f>IF(ISNUMBER('Форма 1'!AM508),INDEX('Предельники 2022'!$C$4:$X$28,MATCH('Форма 1'!$H508,'Предельники 2022'!$B$4:$B$28,0),MATCH(U$5,'Предельники 2022'!$C$3:$X$3,0)),"")</f>
        <v/>
      </c>
      <c r="V508" s="55" t="str">
        <f>IF(ISNUMBER('Форма 1'!AN508),INDEX('Предельники 2022'!$C$4:$X$28,MATCH('Форма 1'!$H508,'Предельники 2022'!$B$4:$B$28,0),MATCH(V$5,'Предельники 2022'!$C$3:$X$3,0)),"")</f>
        <v/>
      </c>
      <c r="W508" s="55" t="str">
        <f>IF(ISNUMBER('Форма 1'!AO508),INDEX('Предельники 2022'!$C$4:$X$28,MATCH('Форма 1'!$H508,'Предельники 2022'!$B$4:$B$28,0),MATCH(W$5,'Предельники 2022'!$C$3:$X$3,0)),"")</f>
        <v/>
      </c>
      <c r="X508" s="53" t="str">
        <f>IF(ISNUMBER('Форма 1'!AP508),ROUND('Форма 1'!$I508*VLOOKUP('Форма 1'!$G508,'Предельники 2022'!$B$4:$X$28,'Форма 1'!AP$7),2),"")</f>
        <v/>
      </c>
      <c r="Y508" s="53" t="str">
        <f>IF(ISNUMBER('Форма 1'!AQ508),ROUND('Форма 1'!$I508*VLOOKUP('Форма 1'!$G508,'Предельники 2022'!$B$4:$X$28,'Форма 1'!AQ$7),2),"")</f>
        <v/>
      </c>
      <c r="Z508" s="53" t="str">
        <f>IF(ISNUMBER('Форма 1'!AR508),ROUND('Форма 1'!$I508*VLOOKUP('Форма 1'!$G508,'Предельники 2022'!$B$4:$X$28,'Форма 1'!AR$7),2),"")</f>
        <v/>
      </c>
      <c r="AA508" s="55"/>
    </row>
    <row r="509" spans="1:27" x14ac:dyDescent="0.25">
      <c r="A509" s="52">
        <f t="shared" si="50"/>
        <v>7</v>
      </c>
      <c r="B509" s="94" t="str">
        <f>IF(ISBLANK('Форма 1'!B509),"",'Форма 1'!B509)</f>
        <v>Нытвенский городской округ Пермского края</v>
      </c>
      <c r="C509" s="161" t="str">
        <f>IF(ISBLANK('Форма 1'!C509),"",'Форма 1'!C509)</f>
        <v>г. Нытва, ул. Мира, д. 6</v>
      </c>
      <c r="D509" s="51">
        <f>IF(ISBLANK(C509),"Введите адрес",IF(C509='Форма 1'!C509,SUM(E509:K509,M509:S509,X509:AA509),"Ошибка в адресе!"))</f>
        <v>6692562.3499999996</v>
      </c>
      <c r="E509" s="53" t="str">
        <f>IF(ISNUMBER('Форма 1'!X509),ROUND('Форма 1'!$I509*VLOOKUP('Форма 1'!$G509,'Предельники 2022'!$B$4:$X$28,'Форма 1'!X$7),2),"")</f>
        <v/>
      </c>
      <c r="F509" s="53" t="str">
        <f>IF(ISNUMBER('Форма 1'!Y509),ROUND('Форма 1'!$I509*VLOOKUP('Форма 1'!$G509,'Предельники 2022'!$B$4:$X$28,'Форма 1'!Y$7),2),"")</f>
        <v/>
      </c>
      <c r="G509" s="53" t="str">
        <f>IF(ISNUMBER('Форма 1'!Z509),ROUND('Форма 1'!$I509*VLOOKUP('Форма 1'!$G509,'Предельники 2022'!$B$4:$X$28,'Форма 1'!Z$7),2),"")</f>
        <v/>
      </c>
      <c r="H509" s="53" t="str">
        <f>IF(ISNUMBER('Форма 1'!AA509),ROUND('Форма 1'!$I509*VLOOKUP('Форма 1'!$G509,'Предельники 2022'!$B$4:$X$28,'Форма 1'!AA$7),2),"")</f>
        <v/>
      </c>
      <c r="I509" s="53" t="str">
        <f>IF(ISNUMBER('Форма 1'!AB509),ROUND('Форма 1'!$I509*VLOOKUP('Форма 1'!$G509,'Предельники 2022'!$B$4:$X$28,'Форма 1'!AB$7),2),"")</f>
        <v/>
      </c>
      <c r="J509" s="53" t="str">
        <f>IF(ISNUMBER('Форма 1'!AC509),ROUND('Форма 1'!$I509*VLOOKUP('Форма 1'!$G509,'Предельники 2022'!$B$4:$X$28,'Форма 1'!AC$7),2),"")</f>
        <v/>
      </c>
      <c r="K509" s="53" t="str">
        <f>IF(ISNUMBER('Форма 1'!AD509),ROUND('Форма 1'!$I509*VLOOKUP('Форма 1'!$G509,'Предельники 2022'!$B$4:$X$28,'Форма 1'!AD$7),2),"")</f>
        <v/>
      </c>
      <c r="L509" s="54" t="str">
        <f>IF(ISBLANK('Форма 1'!AE509),"",'Форма 1'!AE509)</f>
        <v/>
      </c>
      <c r="M509" s="55" t="str">
        <f>IF(ISBLANK('Форма 1'!AF509),"",'Форма 1'!AF509)</f>
        <v/>
      </c>
      <c r="N509" s="53">
        <f>IF(ISNUMBER('Форма 1'!AG509),ROUND('Форма 1'!$I509*VLOOKUP('Форма 1'!$G509,'Предельники 2022'!$B$4:$X$28,'Форма 1'!AG$7),2),"")</f>
        <v>6692562.3499999996</v>
      </c>
      <c r="O509" s="53" t="str">
        <f>IF(ISNUMBER('Форма 1'!$AH509),ROUND('Форма 1'!$I509*VLOOKUP('Форма 1'!$G509,'Предельники 2022'!$B$4:$X$28,'Форма 1'!$AH$7,0),2),"")</f>
        <v/>
      </c>
      <c r="P509" s="53" t="str">
        <f>IF(ISNUMBER('Форма 1'!$AI509),ROUND('Форма 1'!$I509*VLOOKUP('Форма 1'!$G509,'Предельники 2022'!$B$4:$X$28,'Форма 1'!$AI$7,0),2),"")</f>
        <v/>
      </c>
      <c r="Q509" s="53" t="str">
        <f>IF(ISNUMBER('Форма 1'!$AJ509),ROUND('Форма 1'!$I509*VLOOKUP('Форма 1'!$G509,'Предельники 2022'!$B$4:$X$28,'Форма 1'!$AJ$7,0),2),"")</f>
        <v/>
      </c>
      <c r="R509" s="53" t="str">
        <f>IF(ISNUMBER('Форма 1'!AK509),ROUND('Форма 1'!$I509*VLOOKUP('Форма 1'!$G509,'Предельники 2022'!$B$4:$X$28,'Форма 1'!AK$7),2),"")</f>
        <v/>
      </c>
      <c r="S509" s="55" t="str">
        <f t="shared" si="51"/>
        <v/>
      </c>
      <c r="T509" s="55" t="str">
        <f>IF(ISNUMBER('Форма 1'!AL509),INDEX('Предельники 2022'!$C$4:$X$28,MATCH('Форма 1'!$H509,'Предельники 2022'!$B$4:$B$28,0),MATCH(T$5,'Предельники 2022'!$C$3:$X$3,0)),"")</f>
        <v/>
      </c>
      <c r="U509" s="55" t="str">
        <f>IF(ISNUMBER('Форма 1'!AM509),INDEX('Предельники 2022'!$C$4:$X$28,MATCH('Форма 1'!$H509,'Предельники 2022'!$B$4:$B$28,0),MATCH(U$5,'Предельники 2022'!$C$3:$X$3,0)),"")</f>
        <v/>
      </c>
      <c r="V509" s="55" t="str">
        <f>IF(ISNUMBER('Форма 1'!AN509),INDEX('Предельники 2022'!$C$4:$X$28,MATCH('Форма 1'!$H509,'Предельники 2022'!$B$4:$B$28,0),MATCH(V$5,'Предельники 2022'!$C$3:$X$3,0)),"")</f>
        <v/>
      </c>
      <c r="W509" s="55" t="str">
        <f>IF(ISNUMBER('Форма 1'!AO509),INDEX('Предельники 2022'!$C$4:$X$28,MATCH('Форма 1'!$H509,'Предельники 2022'!$B$4:$B$28,0),MATCH(W$5,'Предельники 2022'!$C$3:$X$3,0)),"")</f>
        <v/>
      </c>
      <c r="X509" s="53" t="str">
        <f>IF(ISNUMBER('Форма 1'!AP509),ROUND('Форма 1'!$I509*VLOOKUP('Форма 1'!$G509,'Предельники 2022'!$B$4:$X$28,'Форма 1'!AP$7),2),"")</f>
        <v/>
      </c>
      <c r="Y509" s="53" t="str">
        <f>IF(ISNUMBER('Форма 1'!AQ509),ROUND('Форма 1'!$I509*VLOOKUP('Форма 1'!$G509,'Предельники 2022'!$B$4:$X$28,'Форма 1'!AQ$7),2),"")</f>
        <v/>
      </c>
      <c r="Z509" s="53" t="str">
        <f>IF(ISNUMBER('Форма 1'!AR509),ROUND('Форма 1'!$I509*VLOOKUP('Форма 1'!$G509,'Предельники 2022'!$B$4:$X$28,'Форма 1'!AR$7),2),"")</f>
        <v/>
      </c>
      <c r="AA509" s="55"/>
    </row>
    <row r="510" spans="1:27" x14ac:dyDescent="0.25">
      <c r="A510" s="52">
        <f t="shared" si="50"/>
        <v>8</v>
      </c>
      <c r="B510" s="94" t="str">
        <f>IF(ISBLANK('Форма 1'!B510),"",'Форма 1'!B510)</f>
        <v>Нытвенский городской округ Пермского края</v>
      </c>
      <c r="C510" s="161" t="str">
        <f>IF(ISBLANK('Форма 1'!C510),"",'Форма 1'!C510)</f>
        <v>г. Нытва, ул. Чапаева, д. 3</v>
      </c>
      <c r="D510" s="51">
        <f>IF(ISBLANK(C510),"Введите адрес",IF(C510='Форма 1'!C510,SUM(E510:K510,M510:S510,X510:AA510),"Ошибка в адресе!"))</f>
        <v>403892.02</v>
      </c>
      <c r="E510" s="53" t="str">
        <f>IF(ISNUMBER('Форма 1'!X510),ROUND('Форма 1'!$I510*VLOOKUP('Форма 1'!$G510,'Предельники 2022'!$B$4:$X$28,'Форма 1'!X$7),2),"")</f>
        <v/>
      </c>
      <c r="F510" s="53" t="str">
        <f>IF(ISNUMBER('Форма 1'!Y510),ROUND('Форма 1'!$I510*VLOOKUP('Форма 1'!$G510,'Предельники 2022'!$B$4:$X$28,'Форма 1'!Y$7),2),"")</f>
        <v/>
      </c>
      <c r="G510" s="53" t="str">
        <f>IF(ISNUMBER('Форма 1'!Z510),ROUND('Форма 1'!$I510*VLOOKUP('Форма 1'!$G510,'Предельники 2022'!$B$4:$X$28,'Форма 1'!Z$7),2),"")</f>
        <v/>
      </c>
      <c r="H510" s="53" t="str">
        <f>IF(ISNUMBER('Форма 1'!AA510),ROUND('Форма 1'!$I510*VLOOKUP('Форма 1'!$G510,'Предельники 2022'!$B$4:$X$28,'Форма 1'!AA$7),2),"")</f>
        <v/>
      </c>
      <c r="I510" s="53" t="str">
        <f>IF(ISNUMBER('Форма 1'!AB510),ROUND('Форма 1'!$I510*VLOOKUP('Форма 1'!$G510,'Предельники 2022'!$B$4:$X$28,'Форма 1'!AB$7),2),"")</f>
        <v/>
      </c>
      <c r="J510" s="53">
        <f>IF(ISNUMBER('Форма 1'!AC510),ROUND('Форма 1'!$I510*VLOOKUP('Форма 1'!$G510,'Предельники 2022'!$B$4:$X$28,'Форма 1'!AC$7),2),"")</f>
        <v>403892.02</v>
      </c>
      <c r="K510" s="53" t="str">
        <f>IF(ISNUMBER('Форма 1'!AD510),ROUND('Форма 1'!$I510*VLOOKUP('Форма 1'!$G510,'Предельники 2022'!$B$4:$X$28,'Форма 1'!AD$7),2),"")</f>
        <v/>
      </c>
      <c r="L510" s="54" t="str">
        <f>IF(ISBLANK('Форма 1'!AE510),"",'Форма 1'!AE510)</f>
        <v/>
      </c>
      <c r="M510" s="55" t="str">
        <f>IF(ISBLANK('Форма 1'!AF510),"",'Форма 1'!AF510)</f>
        <v/>
      </c>
      <c r="N510" s="53" t="str">
        <f>IF(ISNUMBER('Форма 1'!AG510),ROUND('Форма 1'!$I510*VLOOKUP('Форма 1'!$G510,'Предельники 2022'!$B$4:$X$28,'Форма 1'!AG$7),2),"")</f>
        <v/>
      </c>
      <c r="O510" s="53" t="str">
        <f>IF(ISNUMBER('Форма 1'!$AH510),ROUND('Форма 1'!$I510*VLOOKUP('Форма 1'!$G510,'Предельники 2022'!$B$4:$X$28,'Форма 1'!$AH$7,0),2),"")</f>
        <v/>
      </c>
      <c r="P510" s="53" t="str">
        <f>IF(ISNUMBER('Форма 1'!$AI510),ROUND('Форма 1'!$I510*VLOOKUP('Форма 1'!$G510,'Предельники 2022'!$B$4:$X$28,'Форма 1'!$AI$7,0),2),"")</f>
        <v/>
      </c>
      <c r="Q510" s="53" t="str">
        <f>IF(ISNUMBER('Форма 1'!$AJ510),ROUND('Форма 1'!$I510*VLOOKUP('Форма 1'!$G510,'Предельники 2022'!$B$4:$X$28,'Форма 1'!$AJ$7,0),2),"")</f>
        <v/>
      </c>
      <c r="R510" s="53" t="str">
        <f>IF(ISNUMBER('Форма 1'!AK510),ROUND('Форма 1'!$I510*VLOOKUP('Форма 1'!$G510,'Предельники 2022'!$B$4:$X$28,'Форма 1'!AK$7),2),"")</f>
        <v/>
      </c>
      <c r="S510" s="55" t="str">
        <f t="shared" si="51"/>
        <v/>
      </c>
      <c r="T510" s="55" t="str">
        <f>IF(ISNUMBER('Форма 1'!AL510),INDEX('Предельники 2022'!$C$4:$X$28,MATCH('Форма 1'!$H510,'Предельники 2022'!$B$4:$B$28,0),MATCH(T$5,'Предельники 2022'!$C$3:$X$3,0)),"")</f>
        <v/>
      </c>
      <c r="U510" s="55" t="str">
        <f>IF(ISNUMBER('Форма 1'!AM510),INDEX('Предельники 2022'!$C$4:$X$28,MATCH('Форма 1'!$H510,'Предельники 2022'!$B$4:$B$28,0),MATCH(U$5,'Предельники 2022'!$C$3:$X$3,0)),"")</f>
        <v/>
      </c>
      <c r="V510" s="55" t="str">
        <f>IF(ISNUMBER('Форма 1'!AN510),INDEX('Предельники 2022'!$C$4:$X$28,MATCH('Форма 1'!$H510,'Предельники 2022'!$B$4:$B$28,0),MATCH(V$5,'Предельники 2022'!$C$3:$X$3,0)),"")</f>
        <v/>
      </c>
      <c r="W510" s="55" t="str">
        <f>IF(ISNUMBER('Форма 1'!AO510),INDEX('Предельники 2022'!$C$4:$X$28,MATCH('Форма 1'!$H510,'Предельники 2022'!$B$4:$B$28,0),MATCH(W$5,'Предельники 2022'!$C$3:$X$3,0)),"")</f>
        <v/>
      </c>
      <c r="X510" s="53" t="str">
        <f>IF(ISNUMBER('Форма 1'!AP510),ROUND('Форма 1'!$I510*VLOOKUP('Форма 1'!$G510,'Предельники 2022'!$B$4:$X$28,'Форма 1'!AP$7),2),"")</f>
        <v/>
      </c>
      <c r="Y510" s="53" t="str">
        <f>IF(ISNUMBER('Форма 1'!AQ510),ROUND('Форма 1'!$I510*VLOOKUP('Форма 1'!$G510,'Предельники 2022'!$B$4:$X$28,'Форма 1'!AQ$7),2),"")</f>
        <v/>
      </c>
      <c r="Z510" s="53" t="str">
        <f>IF(ISNUMBER('Форма 1'!AR510),ROUND('Форма 1'!$I510*VLOOKUP('Форма 1'!$G510,'Предельники 2022'!$B$4:$X$28,'Форма 1'!AR$7),2),"")</f>
        <v/>
      </c>
      <c r="AA510" s="55"/>
    </row>
    <row r="511" spans="1:27" x14ac:dyDescent="0.25">
      <c r="A511" s="52">
        <f t="shared" si="50"/>
        <v>9</v>
      </c>
      <c r="B511" s="94" t="str">
        <f>IF(ISBLANK('Форма 1'!B511),"",'Форма 1'!B511)</f>
        <v>Нытвенский городской округ Пермского края</v>
      </c>
      <c r="C511" s="161" t="str">
        <f>IF(ISBLANK('Форма 1'!C511),"",'Форма 1'!C511)</f>
        <v>г. Нытва, ул. Чапаева, д. 5</v>
      </c>
      <c r="D511" s="51">
        <f>IF(ISBLANK(C511),"Введите адрес",IF(C511='Форма 1'!C511,SUM(E511:K511,M511:S511,X511:AA511),"Ошибка в адресе!"))</f>
        <v>7145394.0900000008</v>
      </c>
      <c r="E511" s="53">
        <f>IF(ISNUMBER('Форма 1'!X511),ROUND('Форма 1'!$I511*VLOOKUP('Форма 1'!$G511,'Предельники 2022'!$B$4:$X$28,'Форма 1'!X$7),2),"")</f>
        <v>466908.57</v>
      </c>
      <c r="F511" s="53">
        <f>IF(ISNUMBER('Форма 1'!Y511),ROUND('Форма 1'!$I511*VLOOKUP('Форма 1'!$G511,'Предельники 2022'!$B$4:$X$28,'Форма 1'!Y$7),2),"")</f>
        <v>5298543.6900000004</v>
      </c>
      <c r="G511" s="53" t="str">
        <f>IF(ISNUMBER('Форма 1'!Z511),ROUND('Форма 1'!$I511*VLOOKUP('Форма 1'!$G511,'Предельники 2022'!$B$4:$X$28,'Форма 1'!Z$7),2),"")</f>
        <v/>
      </c>
      <c r="H511" s="53">
        <f>IF(ISNUMBER('Форма 1'!AA511),ROUND('Форма 1'!$I511*VLOOKUP('Форма 1'!$G511,'Предельники 2022'!$B$4:$X$28,'Форма 1'!AA$7),2),"")</f>
        <v>238311.21</v>
      </c>
      <c r="I511" s="53">
        <f>IF(ISNUMBER('Форма 1'!AB511),ROUND('Форма 1'!$I511*VLOOKUP('Форма 1'!$G511,'Предельники 2022'!$B$4:$X$28,'Форма 1'!AB$7),2),"")</f>
        <v>734985.82</v>
      </c>
      <c r="J511" s="53">
        <f>IF(ISNUMBER('Форма 1'!AC511),ROUND('Форма 1'!$I511*VLOOKUP('Форма 1'!$G511,'Предельники 2022'!$B$4:$X$28,'Форма 1'!AC$7),2),"")</f>
        <v>406644.8</v>
      </c>
      <c r="K511" s="53" t="str">
        <f>IF(ISNUMBER('Форма 1'!AD511),ROUND('Форма 1'!$I511*VLOOKUP('Форма 1'!$G511,'Предельники 2022'!$B$4:$X$28,'Форма 1'!AD$7),2),"")</f>
        <v/>
      </c>
      <c r="L511" s="54" t="str">
        <f>IF(ISBLANK('Форма 1'!AE511),"",'Форма 1'!AE511)</f>
        <v/>
      </c>
      <c r="M511" s="55" t="str">
        <f>IF(ISBLANK('Форма 1'!AF511),"",'Форма 1'!AF511)</f>
        <v/>
      </c>
      <c r="N511" s="53" t="str">
        <f>IF(ISNUMBER('Форма 1'!AG511),ROUND('Форма 1'!$I511*VLOOKUP('Форма 1'!$G511,'Предельники 2022'!$B$4:$X$28,'Форма 1'!AG$7),2),"")</f>
        <v/>
      </c>
      <c r="O511" s="53" t="str">
        <f>IF(ISNUMBER('Форма 1'!$AH511),ROUND('Форма 1'!$I511*VLOOKUP('Форма 1'!$G511,'Предельники 2022'!$B$4:$X$28,'Форма 1'!$AH$7,0),2),"")</f>
        <v/>
      </c>
      <c r="P511" s="53" t="str">
        <f>IF(ISNUMBER('Форма 1'!$AI511),ROUND('Форма 1'!$I511*VLOOKUP('Форма 1'!$G511,'Предельники 2022'!$B$4:$X$28,'Форма 1'!$AI$7,0),2),"")</f>
        <v/>
      </c>
      <c r="Q511" s="53" t="str">
        <f>IF(ISNUMBER('Форма 1'!$AJ511),ROUND('Форма 1'!$I511*VLOOKUP('Форма 1'!$G511,'Предельники 2022'!$B$4:$X$28,'Форма 1'!$AJ$7,0),2),"")</f>
        <v/>
      </c>
      <c r="R511" s="53" t="str">
        <f>IF(ISNUMBER('Форма 1'!AK511),ROUND('Форма 1'!$I511*VLOOKUP('Форма 1'!$G511,'Предельники 2022'!$B$4:$X$28,'Форма 1'!AK$7),2),"")</f>
        <v/>
      </c>
      <c r="S511" s="55" t="str">
        <f t="shared" si="51"/>
        <v/>
      </c>
      <c r="T511" s="55" t="str">
        <f>IF(ISNUMBER('Форма 1'!AL511),INDEX('Предельники 2022'!$C$4:$X$28,MATCH('Форма 1'!$H511,'Предельники 2022'!$B$4:$B$28,0),MATCH(T$5,'Предельники 2022'!$C$3:$X$3,0)),"")</f>
        <v/>
      </c>
      <c r="U511" s="55" t="str">
        <f>IF(ISNUMBER('Форма 1'!AM511),INDEX('Предельники 2022'!$C$4:$X$28,MATCH('Форма 1'!$H511,'Предельники 2022'!$B$4:$B$28,0),MATCH(U$5,'Предельники 2022'!$C$3:$X$3,0)),"")</f>
        <v/>
      </c>
      <c r="V511" s="55" t="str">
        <f>IF(ISNUMBER('Форма 1'!AN511),INDEX('Предельники 2022'!$C$4:$X$28,MATCH('Форма 1'!$H511,'Предельники 2022'!$B$4:$B$28,0),MATCH(V$5,'Предельники 2022'!$C$3:$X$3,0)),"")</f>
        <v/>
      </c>
      <c r="W511" s="55" t="str">
        <f>IF(ISNUMBER('Форма 1'!AO511),INDEX('Предельники 2022'!$C$4:$X$28,MATCH('Форма 1'!$H511,'Предельники 2022'!$B$4:$B$28,0),MATCH(W$5,'Предельники 2022'!$C$3:$X$3,0)),"")</f>
        <v/>
      </c>
      <c r="X511" s="53" t="str">
        <f>IF(ISNUMBER('Форма 1'!AP511),ROUND('Форма 1'!$I511*VLOOKUP('Форма 1'!$G511,'Предельники 2022'!$B$4:$X$28,'Форма 1'!AP$7),2),"")</f>
        <v/>
      </c>
      <c r="Y511" s="53" t="str">
        <f>IF(ISNUMBER('Форма 1'!AQ511),ROUND('Форма 1'!$I511*VLOOKUP('Форма 1'!$G511,'Предельники 2022'!$B$4:$X$28,'Форма 1'!AQ$7),2),"")</f>
        <v/>
      </c>
      <c r="Z511" s="53" t="str">
        <f>IF(ISNUMBER('Форма 1'!AR511),ROUND('Форма 1'!$I511*VLOOKUP('Форма 1'!$G511,'Предельники 2022'!$B$4:$X$28,'Форма 1'!AR$7),2),"")</f>
        <v/>
      </c>
      <c r="AA511" s="55"/>
    </row>
    <row r="512" spans="1:27" ht="15.75" x14ac:dyDescent="0.25">
      <c r="A512" s="178">
        <f t="shared" si="50"/>
        <v>0</v>
      </c>
      <c r="B512" s="179" t="str">
        <f>IF(ISBLANK('Форма 1'!B512),"",'Форма 1'!B512)</f>
        <v/>
      </c>
      <c r="C512" s="38" t="str">
        <f>IF(ISBLANK('Форма 1'!C512),"",'Форма 1'!C512)</f>
        <v>Октябрьский городской округ Пермского края</v>
      </c>
      <c r="D512" s="39">
        <f>IF(ISBLANK(C512),"Введите адрес",IF(C512='Форма 1'!C512,SUM(E512:K512,M512:S512,X512:AA512),"Ошибка в адресе!"))</f>
        <v>3220287.5999999996</v>
      </c>
      <c r="E512" s="39">
        <f>SUM(E513)</f>
        <v>0</v>
      </c>
      <c r="F512" s="39">
        <f t="shared" ref="F512:Z512" si="55">SUM(F513)</f>
        <v>0</v>
      </c>
      <c r="G512" s="39">
        <f t="shared" si="55"/>
        <v>0</v>
      </c>
      <c r="H512" s="39">
        <f t="shared" si="55"/>
        <v>162156.04999999999</v>
      </c>
      <c r="I512" s="39">
        <f t="shared" si="55"/>
        <v>0</v>
      </c>
      <c r="J512" s="39">
        <f t="shared" si="55"/>
        <v>0</v>
      </c>
      <c r="K512" s="39">
        <f t="shared" si="55"/>
        <v>0</v>
      </c>
      <c r="L512" s="145">
        <f t="shared" si="55"/>
        <v>0</v>
      </c>
      <c r="M512" s="39">
        <f t="shared" si="55"/>
        <v>0</v>
      </c>
      <c r="N512" s="39">
        <f t="shared" si="55"/>
        <v>0</v>
      </c>
      <c r="O512" s="39">
        <f t="shared" si="55"/>
        <v>2501012.7799999998</v>
      </c>
      <c r="P512" s="39">
        <f t="shared" si="55"/>
        <v>0</v>
      </c>
      <c r="Q512" s="39">
        <f t="shared" si="55"/>
        <v>0</v>
      </c>
      <c r="R512" s="39">
        <f t="shared" si="55"/>
        <v>557118.77</v>
      </c>
      <c r="S512" s="39">
        <f t="shared" si="55"/>
        <v>0</v>
      </c>
      <c r="T512" s="39">
        <f t="shared" si="55"/>
        <v>0</v>
      </c>
      <c r="U512" s="39">
        <f t="shared" si="55"/>
        <v>0</v>
      </c>
      <c r="V512" s="39">
        <f t="shared" si="55"/>
        <v>0</v>
      </c>
      <c r="W512" s="39">
        <f t="shared" si="55"/>
        <v>0</v>
      </c>
      <c r="X512" s="39">
        <f t="shared" si="55"/>
        <v>0</v>
      </c>
      <c r="Y512" s="39">
        <f t="shared" si="55"/>
        <v>0</v>
      </c>
      <c r="Z512" s="39">
        <f t="shared" si="55"/>
        <v>0</v>
      </c>
      <c r="AA512" s="39"/>
    </row>
    <row r="513" spans="1:27" x14ac:dyDescent="0.25">
      <c r="A513" s="52">
        <f t="shared" si="50"/>
        <v>1</v>
      </c>
      <c r="B513" s="94" t="str">
        <f>IF(ISBLANK('Форма 1'!B513),"",'Форма 1'!B513)</f>
        <v>Октябрьский городской округ Пермского края</v>
      </c>
      <c r="C513" s="161" t="str">
        <f>IF(ISBLANK('Форма 1'!C513),"",'Форма 1'!C513)</f>
        <v>пгт Октябрьский, ул. Северная, д. 2</v>
      </c>
      <c r="D513" s="51">
        <f>IF(ISBLANK(C513),"Введите адрес",IF(C513='Форма 1'!C513,SUM(E513:K513,M513:S513,X513:AA513),"Ошибка в адресе!"))</f>
        <v>3220287.5999999996</v>
      </c>
      <c r="E513" s="53" t="str">
        <f>IF(ISNUMBER('Форма 1'!X513),ROUND('Форма 1'!$I513*VLOOKUP('Форма 1'!$G513,'Предельники 2022'!$B$4:$X$28,'Форма 1'!X$7),2),"")</f>
        <v/>
      </c>
      <c r="F513" s="53" t="str">
        <f>IF(ISNUMBER('Форма 1'!Y513),ROUND('Форма 1'!$I513*VLOOKUP('Форма 1'!$G513,'Предельники 2022'!$B$4:$X$28,'Форма 1'!Y$7),2),"")</f>
        <v/>
      </c>
      <c r="G513" s="53" t="str">
        <f>IF(ISNUMBER('Форма 1'!Z513),ROUND('Форма 1'!$I513*VLOOKUP('Форма 1'!$G513,'Предельники 2022'!$B$4:$X$28,'Форма 1'!Z$7),2),"")</f>
        <v/>
      </c>
      <c r="H513" s="53">
        <f>IF(ISNUMBER('Форма 1'!AA513),ROUND('Форма 1'!$I513*VLOOKUP('Форма 1'!$G513,'Предельники 2022'!$B$4:$X$28,'Форма 1'!AA$7),2),"")</f>
        <v>162156.04999999999</v>
      </c>
      <c r="I513" s="53" t="str">
        <f>IF(ISNUMBER('Форма 1'!AB513),ROUND('Форма 1'!$I513*VLOOKUP('Форма 1'!$G513,'Предельники 2022'!$B$4:$X$28,'Форма 1'!AB$7),2),"")</f>
        <v/>
      </c>
      <c r="J513" s="53" t="str">
        <f>IF(ISNUMBER('Форма 1'!AC513),ROUND('Форма 1'!$I513*VLOOKUP('Форма 1'!$G513,'Предельники 2022'!$B$4:$X$28,'Форма 1'!AC$7),2),"")</f>
        <v/>
      </c>
      <c r="K513" s="53" t="str">
        <f>IF(ISNUMBER('Форма 1'!AD513),ROUND('Форма 1'!$I513*VLOOKUP('Форма 1'!$G513,'Предельники 2022'!$B$4:$X$28,'Форма 1'!AD$7),2),"")</f>
        <v/>
      </c>
      <c r="L513" s="54" t="str">
        <f>IF(ISBLANK('Форма 1'!AE513),"",'Форма 1'!AE513)</f>
        <v/>
      </c>
      <c r="M513" s="55" t="str">
        <f>IF(ISBLANK('Форма 1'!AF513),"",'Форма 1'!AF513)</f>
        <v/>
      </c>
      <c r="N513" s="53" t="str">
        <f>IF(ISNUMBER('Форма 1'!AG513),ROUND('Форма 1'!$I513*VLOOKUP('Форма 1'!$G513,'Предельники 2022'!$B$4:$X$28,'Форма 1'!AG$7),2),"")</f>
        <v/>
      </c>
      <c r="O513" s="53">
        <f>IF(ISNUMBER('Форма 1'!$AH513),ROUND('Форма 1'!$I513*VLOOKUP('Форма 1'!$G513,'Предельники 2022'!$B$4:$X$28,'Форма 1'!$AH$7,0),2),"")</f>
        <v>2501012.7799999998</v>
      </c>
      <c r="P513" s="53" t="str">
        <f>IF(ISNUMBER('Форма 1'!$AI513),ROUND('Форма 1'!$I513*VLOOKUP('Форма 1'!$G513,'Предельники 2022'!$B$4:$X$28,'Форма 1'!$AI$7,0),2),"")</f>
        <v/>
      </c>
      <c r="Q513" s="53" t="str">
        <f>IF(ISNUMBER('Форма 1'!$AJ513),ROUND('Форма 1'!$I513*VLOOKUP('Форма 1'!$G513,'Предельники 2022'!$B$4:$X$28,'Форма 1'!$AJ$7,0),2),"")</f>
        <v/>
      </c>
      <c r="R513" s="53">
        <f>IF(ISNUMBER('Форма 1'!AK513),ROUND('Форма 1'!$I513*VLOOKUP('Форма 1'!$G513,'Предельники 2022'!$B$4:$X$28,'Форма 1'!AK$7),2),"")</f>
        <v>557118.77</v>
      </c>
      <c r="S513" s="55" t="str">
        <f t="shared" si="51"/>
        <v/>
      </c>
      <c r="T513" s="55" t="str">
        <f>IF(ISNUMBER('Форма 1'!AL513),INDEX('Предельники 2022'!$C$4:$X$28,MATCH('Форма 1'!$H513,'Предельники 2022'!$B$4:$B$28,0),MATCH(T$5,'Предельники 2022'!$C$3:$X$3,0)),"")</f>
        <v/>
      </c>
      <c r="U513" s="55" t="str">
        <f>IF(ISNUMBER('Форма 1'!AM513),INDEX('Предельники 2022'!$C$4:$X$28,MATCH('Форма 1'!$H513,'Предельники 2022'!$B$4:$B$28,0),MATCH(U$5,'Предельники 2022'!$C$3:$X$3,0)),"")</f>
        <v/>
      </c>
      <c r="V513" s="55" t="str">
        <f>IF(ISNUMBER('Форма 1'!AN513),INDEX('Предельники 2022'!$C$4:$X$28,MATCH('Форма 1'!$H513,'Предельники 2022'!$B$4:$B$28,0),MATCH(V$5,'Предельники 2022'!$C$3:$X$3,0)),"")</f>
        <v/>
      </c>
      <c r="W513" s="55" t="str">
        <f>IF(ISNUMBER('Форма 1'!AO513),INDEX('Предельники 2022'!$C$4:$X$28,MATCH('Форма 1'!$H513,'Предельники 2022'!$B$4:$B$28,0),MATCH(W$5,'Предельники 2022'!$C$3:$X$3,0)),"")</f>
        <v/>
      </c>
      <c r="X513" s="53" t="str">
        <f>IF(ISNUMBER('Форма 1'!AP513),ROUND('Форма 1'!$I513*VLOOKUP('Форма 1'!$G513,'Предельники 2022'!$B$4:$X$28,'Форма 1'!AP$7),2),"")</f>
        <v/>
      </c>
      <c r="Y513" s="53" t="str">
        <f>IF(ISNUMBER('Форма 1'!AQ513),ROUND('Форма 1'!$I513*VLOOKUP('Форма 1'!$G513,'Предельники 2022'!$B$4:$X$28,'Форма 1'!AQ$7),2),"")</f>
        <v/>
      </c>
      <c r="Z513" s="53" t="str">
        <f>IF(ISNUMBER('Форма 1'!AR513),ROUND('Форма 1'!$I513*VLOOKUP('Форма 1'!$G513,'Предельники 2022'!$B$4:$X$28,'Форма 1'!AR$7),2),"")</f>
        <v/>
      </c>
      <c r="AA513" s="55"/>
    </row>
    <row r="514" spans="1:27" ht="15.75" x14ac:dyDescent="0.25">
      <c r="A514" s="178">
        <f t="shared" si="50"/>
        <v>0</v>
      </c>
      <c r="B514" s="179" t="str">
        <f>IF(ISBLANK('Форма 1'!B514),"",'Форма 1'!B514)</f>
        <v/>
      </c>
      <c r="C514" s="38" t="str">
        <f>IF(ISBLANK('Форма 1'!C514),"",'Форма 1'!C514)</f>
        <v>Ординский муниципальный округ Пермского края</v>
      </c>
      <c r="D514" s="39">
        <f>IF(ISBLANK(C514),"Введите адрес",IF(C514='Форма 1'!C514,SUM(E514:K514,M514:S514,X514:AA514),"Ошибка в адресе!"))</f>
        <v>136313.85</v>
      </c>
      <c r="E514" s="39">
        <f>SUM(E515)</f>
        <v>0</v>
      </c>
      <c r="F514" s="39">
        <f t="shared" ref="F514:Z514" si="56">SUM(F515)</f>
        <v>0</v>
      </c>
      <c r="G514" s="39">
        <f t="shared" si="56"/>
        <v>0</v>
      </c>
      <c r="H514" s="39">
        <f t="shared" si="56"/>
        <v>136313.85</v>
      </c>
      <c r="I514" s="39">
        <f t="shared" si="56"/>
        <v>0</v>
      </c>
      <c r="J514" s="39">
        <f t="shared" si="56"/>
        <v>0</v>
      </c>
      <c r="K514" s="39">
        <f t="shared" si="56"/>
        <v>0</v>
      </c>
      <c r="L514" s="145">
        <f t="shared" si="56"/>
        <v>0</v>
      </c>
      <c r="M514" s="39">
        <f t="shared" si="56"/>
        <v>0</v>
      </c>
      <c r="N514" s="39">
        <f t="shared" si="56"/>
        <v>0</v>
      </c>
      <c r="O514" s="39">
        <f t="shared" si="56"/>
        <v>0</v>
      </c>
      <c r="P514" s="39">
        <f t="shared" si="56"/>
        <v>0</v>
      </c>
      <c r="Q514" s="39">
        <f t="shared" si="56"/>
        <v>0</v>
      </c>
      <c r="R514" s="39">
        <f t="shared" si="56"/>
        <v>0</v>
      </c>
      <c r="S514" s="39">
        <f t="shared" si="56"/>
        <v>0</v>
      </c>
      <c r="T514" s="39">
        <f t="shared" si="56"/>
        <v>0</v>
      </c>
      <c r="U514" s="39">
        <f t="shared" si="56"/>
        <v>0</v>
      </c>
      <c r="V514" s="39">
        <f t="shared" si="56"/>
        <v>0</v>
      </c>
      <c r="W514" s="39">
        <f t="shared" si="56"/>
        <v>0</v>
      </c>
      <c r="X514" s="39">
        <f t="shared" si="56"/>
        <v>0</v>
      </c>
      <c r="Y514" s="39">
        <f t="shared" si="56"/>
        <v>0</v>
      </c>
      <c r="Z514" s="39">
        <f t="shared" si="56"/>
        <v>0</v>
      </c>
      <c r="AA514" s="39"/>
    </row>
    <row r="515" spans="1:27" x14ac:dyDescent="0.25">
      <c r="A515" s="52">
        <f t="shared" si="50"/>
        <v>1</v>
      </c>
      <c r="B515" s="94" t="str">
        <f>IF(ISBLANK('Форма 1'!B515),"",'Форма 1'!B515)</f>
        <v>Ординский муниципальный округ Пермского края</v>
      </c>
      <c r="C515" s="161" t="str">
        <f>IF(ISBLANK('Форма 1'!C515),"",'Форма 1'!C515)</f>
        <v>с. Орда, ул. Трактовая, д. 3</v>
      </c>
      <c r="D515" s="51">
        <f>IF(ISBLANK(C515),"Введите адрес",IF(C515='Форма 1'!C515,SUM(E515:K515,M515:S515,X515:AA515),"Ошибка в адресе!"))</f>
        <v>136313.85</v>
      </c>
      <c r="E515" s="53" t="str">
        <f>IF(ISNUMBER('Форма 1'!X515),ROUND('Форма 1'!$I515*VLOOKUP('Форма 1'!$G515,'Предельники 2022'!$B$4:$X$28,'Форма 1'!X$7),2),"")</f>
        <v/>
      </c>
      <c r="F515" s="53" t="str">
        <f>IF(ISNUMBER('Форма 1'!Y515),ROUND('Форма 1'!$I515*VLOOKUP('Форма 1'!$G515,'Предельники 2022'!$B$4:$X$28,'Форма 1'!Y$7),2),"")</f>
        <v/>
      </c>
      <c r="G515" s="53" t="str">
        <f>IF(ISNUMBER('Форма 1'!Z515),ROUND('Форма 1'!$I515*VLOOKUP('Форма 1'!$G515,'Предельники 2022'!$B$4:$X$28,'Форма 1'!Z$7),2),"")</f>
        <v/>
      </c>
      <c r="H515" s="53">
        <f>IF(ISNUMBER('Форма 1'!AA515),ROUND('Форма 1'!$I515*VLOOKUP('Форма 1'!$G515,'Предельники 2022'!$B$4:$X$28,'Форма 1'!AA$7),2),"")</f>
        <v>136313.85</v>
      </c>
      <c r="I515" s="53" t="str">
        <f>IF(ISNUMBER('Форма 1'!AB515),ROUND('Форма 1'!$I515*VLOOKUP('Форма 1'!$G515,'Предельники 2022'!$B$4:$X$28,'Форма 1'!AB$7),2),"")</f>
        <v/>
      </c>
      <c r="J515" s="53" t="str">
        <f>IF(ISNUMBER('Форма 1'!AC515),ROUND('Форма 1'!$I515*VLOOKUP('Форма 1'!$G515,'Предельники 2022'!$B$4:$X$28,'Форма 1'!AC$7),2),"")</f>
        <v/>
      </c>
      <c r="K515" s="53" t="str">
        <f>IF(ISNUMBER('Форма 1'!AD515),ROUND('Форма 1'!$I515*VLOOKUP('Форма 1'!$G515,'Предельники 2022'!$B$4:$X$28,'Форма 1'!AD$7),2),"")</f>
        <v/>
      </c>
      <c r="L515" s="54" t="str">
        <f>IF(ISBLANK('Форма 1'!AE515),"",'Форма 1'!AE515)</f>
        <v/>
      </c>
      <c r="M515" s="55" t="str">
        <f>IF(ISBLANK('Форма 1'!AF515),"",'Форма 1'!AF515)</f>
        <v/>
      </c>
      <c r="N515" s="53" t="str">
        <f>IF(ISNUMBER('Форма 1'!AG515),ROUND('Форма 1'!$I515*VLOOKUP('Форма 1'!$G515,'Предельники 2022'!$B$4:$X$28,'Форма 1'!AG$7),2),"")</f>
        <v/>
      </c>
      <c r="O515" s="53" t="str">
        <f>IF(ISNUMBER('Форма 1'!$AH515),ROUND('Форма 1'!$I515*VLOOKUP('Форма 1'!$G515,'Предельники 2022'!$B$4:$X$28,'Форма 1'!$AH$7,0),2),"")</f>
        <v/>
      </c>
      <c r="P515" s="53" t="str">
        <f>IF(ISNUMBER('Форма 1'!$AI515),ROUND('Форма 1'!$I515*VLOOKUP('Форма 1'!$G515,'Предельники 2022'!$B$4:$X$28,'Форма 1'!$AI$7,0),2),"")</f>
        <v/>
      </c>
      <c r="Q515" s="53" t="str">
        <f>IF(ISNUMBER('Форма 1'!$AJ515),ROUND('Форма 1'!$I515*VLOOKUP('Форма 1'!$G515,'Предельники 2022'!$B$4:$X$28,'Форма 1'!$AJ$7,0),2),"")</f>
        <v/>
      </c>
      <c r="R515" s="53" t="str">
        <f>IF(ISNUMBER('Форма 1'!AK515),ROUND('Форма 1'!$I515*VLOOKUP('Форма 1'!$G515,'Предельники 2022'!$B$4:$X$28,'Форма 1'!AK$7),2),"")</f>
        <v/>
      </c>
      <c r="S515" s="55" t="str">
        <f t="shared" si="51"/>
        <v/>
      </c>
      <c r="T515" s="55" t="str">
        <f>IF(ISNUMBER('Форма 1'!AL515),INDEX('Предельники 2022'!$C$4:$X$28,MATCH('Форма 1'!$H515,'Предельники 2022'!$B$4:$B$28,0),MATCH(T$5,'Предельники 2022'!$C$3:$X$3,0)),"")</f>
        <v/>
      </c>
      <c r="U515" s="55" t="str">
        <f>IF(ISNUMBER('Форма 1'!AM515),INDEX('Предельники 2022'!$C$4:$X$28,MATCH('Форма 1'!$H515,'Предельники 2022'!$B$4:$B$28,0),MATCH(U$5,'Предельники 2022'!$C$3:$X$3,0)),"")</f>
        <v/>
      </c>
      <c r="V515" s="55" t="str">
        <f>IF(ISNUMBER('Форма 1'!AN515),INDEX('Предельники 2022'!$C$4:$X$28,MATCH('Форма 1'!$H515,'Предельники 2022'!$B$4:$B$28,0),MATCH(V$5,'Предельники 2022'!$C$3:$X$3,0)),"")</f>
        <v/>
      </c>
      <c r="W515" s="55" t="str">
        <f>IF(ISNUMBER('Форма 1'!AO515),INDEX('Предельники 2022'!$C$4:$X$28,MATCH('Форма 1'!$H515,'Предельники 2022'!$B$4:$B$28,0),MATCH(W$5,'Предельники 2022'!$C$3:$X$3,0)),"")</f>
        <v/>
      </c>
      <c r="X515" s="53" t="str">
        <f>IF(ISNUMBER('Форма 1'!AP515),ROUND('Форма 1'!$I515*VLOOKUP('Форма 1'!$G515,'Предельники 2022'!$B$4:$X$28,'Форма 1'!AP$7),2),"")</f>
        <v/>
      </c>
      <c r="Y515" s="53" t="str">
        <f>IF(ISNUMBER('Форма 1'!AQ515),ROUND('Форма 1'!$I515*VLOOKUP('Форма 1'!$G515,'Предельники 2022'!$B$4:$X$28,'Форма 1'!AQ$7),2),"")</f>
        <v/>
      </c>
      <c r="Z515" s="53" t="str">
        <f>IF(ISNUMBER('Форма 1'!AR515),ROUND('Форма 1'!$I515*VLOOKUP('Форма 1'!$G515,'Предельники 2022'!$B$4:$X$28,'Форма 1'!AR$7),2),"")</f>
        <v/>
      </c>
      <c r="AA515" s="55"/>
    </row>
    <row r="516" spans="1:27" ht="15.75" x14ac:dyDescent="0.25">
      <c r="A516" s="178">
        <f t="shared" si="50"/>
        <v>0</v>
      </c>
      <c r="B516" s="179" t="str">
        <f>IF(ISBLANK('Форма 1'!B516),"",'Форма 1'!B516)</f>
        <v/>
      </c>
      <c r="C516" s="38" t="str">
        <f>IF(ISBLANK('Форма 1'!C516),"",'Форма 1'!C516)</f>
        <v>Осинский городской округ Пермского края</v>
      </c>
      <c r="D516" s="39">
        <f>IF(ISBLANK(C516),"Введите адрес",IF(C516='Форма 1'!C516,SUM(E516:K516,M516:S516,X516:AA516),"Ошибка в адресе!"))</f>
        <v>26335471.16</v>
      </c>
      <c r="E516" s="39">
        <f>SUM(E517:E519)</f>
        <v>317184.27</v>
      </c>
      <c r="F516" s="39">
        <f t="shared" ref="F516:Z516" si="57">SUM(F517:F519)</f>
        <v>0</v>
      </c>
      <c r="G516" s="39">
        <f t="shared" si="57"/>
        <v>0</v>
      </c>
      <c r="H516" s="39">
        <f t="shared" si="57"/>
        <v>0</v>
      </c>
      <c r="I516" s="39">
        <f t="shared" si="57"/>
        <v>7376597.6900000004</v>
      </c>
      <c r="J516" s="39">
        <f t="shared" si="57"/>
        <v>0</v>
      </c>
      <c r="K516" s="39">
        <f t="shared" si="57"/>
        <v>0</v>
      </c>
      <c r="L516" s="145">
        <f t="shared" si="57"/>
        <v>0</v>
      </c>
      <c r="M516" s="39">
        <f t="shared" si="57"/>
        <v>0</v>
      </c>
      <c r="N516" s="39">
        <f t="shared" si="57"/>
        <v>18641689.199999999</v>
      </c>
      <c r="O516" s="39">
        <f t="shared" si="57"/>
        <v>0</v>
      </c>
      <c r="P516" s="39">
        <f t="shared" si="57"/>
        <v>0</v>
      </c>
      <c r="Q516" s="39">
        <f t="shared" si="57"/>
        <v>0</v>
      </c>
      <c r="R516" s="39">
        <f t="shared" si="57"/>
        <v>0</v>
      </c>
      <c r="S516" s="39">
        <f t="shared" si="57"/>
        <v>0</v>
      </c>
      <c r="T516" s="39">
        <f t="shared" si="57"/>
        <v>0</v>
      </c>
      <c r="U516" s="39">
        <f t="shared" si="57"/>
        <v>0</v>
      </c>
      <c r="V516" s="39">
        <f t="shared" si="57"/>
        <v>0</v>
      </c>
      <c r="W516" s="39">
        <f t="shared" si="57"/>
        <v>0</v>
      </c>
      <c r="X516" s="39">
        <f t="shared" si="57"/>
        <v>0</v>
      </c>
      <c r="Y516" s="39">
        <f t="shared" si="57"/>
        <v>0</v>
      </c>
      <c r="Z516" s="39">
        <f t="shared" si="57"/>
        <v>0</v>
      </c>
      <c r="AA516" s="39"/>
    </row>
    <row r="517" spans="1:27" x14ac:dyDescent="0.25">
      <c r="A517" s="52">
        <f t="shared" ref="A517:A580" si="58">IF(NOT(ISERROR("Пермского края"=MID(C517,FIND("Пермского края",C517),14)))=$C$1,0,IF(NOT(ISERROR("город Пермь"=MID(C517,FIND("город Пермь",C517),11)))=$C$1,0,IF(NOT(ISERROR("Итого"=MID(C517,FIND("Итого",C517),5)))=$C$1,0,IF(NOT(ISERROR("Всего"=MID(C517,FIND("Всего",C517),5)))=$C$1,0,A516+1))))</f>
        <v>1</v>
      </c>
      <c r="B517" s="94" t="str">
        <f>IF(ISBLANK('Форма 1'!B517),"",'Форма 1'!B517)</f>
        <v>Осинский городской округ Пермского края</v>
      </c>
      <c r="C517" s="161" t="str">
        <f>IF(ISBLANK('Форма 1'!C517),"",'Форма 1'!C517)</f>
        <v>г. Оса, ул. Пугачева, д. 14</v>
      </c>
      <c r="D517" s="51">
        <f>IF(ISBLANK(C517),"Введите адрес",IF(C517='Форма 1'!C517,SUM(E517:K517,M517:S517,X517:AA517),"Ошибка в адресе!"))</f>
        <v>14546347.58</v>
      </c>
      <c r="E517" s="53" t="str">
        <f>IF(ISNUMBER('Форма 1'!X517),ROUND('Форма 1'!$I517*VLOOKUP('Форма 1'!$G517,'Предельники 2022'!$B$4:$X$28,'Форма 1'!X$7),2),"")</f>
        <v/>
      </c>
      <c r="F517" s="53" t="str">
        <f>IF(ISNUMBER('Форма 1'!Y517),ROUND('Форма 1'!$I517*VLOOKUP('Форма 1'!$G517,'Предельники 2022'!$B$4:$X$28,'Форма 1'!Y$7),2),"")</f>
        <v/>
      </c>
      <c r="G517" s="53" t="str">
        <f>IF(ISNUMBER('Форма 1'!Z517),ROUND('Форма 1'!$I517*VLOOKUP('Форма 1'!$G517,'Предельники 2022'!$B$4:$X$28,'Форма 1'!Z$7),2),"")</f>
        <v/>
      </c>
      <c r="H517" s="53" t="str">
        <f>IF(ISNUMBER('Форма 1'!AA517),ROUND('Форма 1'!$I517*VLOOKUP('Форма 1'!$G517,'Предельники 2022'!$B$4:$X$28,'Форма 1'!AA$7),2),"")</f>
        <v/>
      </c>
      <c r="I517" s="53" t="str">
        <f>IF(ISNUMBER('Форма 1'!AB517),ROUND('Форма 1'!$I517*VLOOKUP('Форма 1'!$G517,'Предельники 2022'!$B$4:$X$28,'Форма 1'!AB$7),2),"")</f>
        <v/>
      </c>
      <c r="J517" s="53" t="str">
        <f>IF(ISNUMBER('Форма 1'!AC517),ROUND('Форма 1'!$I517*VLOOKUP('Форма 1'!$G517,'Предельники 2022'!$B$4:$X$28,'Форма 1'!AC$7),2),"")</f>
        <v/>
      </c>
      <c r="K517" s="53" t="str">
        <f>IF(ISNUMBER('Форма 1'!AD517),ROUND('Форма 1'!$I517*VLOOKUP('Форма 1'!$G517,'Предельники 2022'!$B$4:$X$28,'Форма 1'!AD$7),2),"")</f>
        <v/>
      </c>
      <c r="L517" s="54" t="str">
        <f>IF(ISBLANK('Форма 1'!AE517),"",'Форма 1'!AE517)</f>
        <v/>
      </c>
      <c r="M517" s="55" t="str">
        <f>IF(ISBLANK('Форма 1'!AF517),"",'Форма 1'!AF517)</f>
        <v/>
      </c>
      <c r="N517" s="53">
        <f>IF(ISNUMBER('Форма 1'!AG517),ROUND('Форма 1'!$I517*VLOOKUP('Форма 1'!$G517,'Предельники 2022'!$B$4:$X$28,'Форма 1'!AG$7),2),"")</f>
        <v>14546347.58</v>
      </c>
      <c r="O517" s="53" t="str">
        <f>IF(ISNUMBER('Форма 1'!$AH517),ROUND('Форма 1'!$I517*VLOOKUP('Форма 1'!$G517,'Предельники 2022'!$B$4:$X$28,'Форма 1'!$AH$7,0),2),"")</f>
        <v/>
      </c>
      <c r="P517" s="53" t="str">
        <f>IF(ISNUMBER('Форма 1'!$AI517),ROUND('Форма 1'!$I517*VLOOKUP('Форма 1'!$G517,'Предельники 2022'!$B$4:$X$28,'Форма 1'!$AI$7,0),2),"")</f>
        <v/>
      </c>
      <c r="Q517" s="53" t="str">
        <f>IF(ISNUMBER('Форма 1'!$AJ517),ROUND('Форма 1'!$I517*VLOOKUP('Форма 1'!$G517,'Предельники 2022'!$B$4:$X$28,'Форма 1'!$AJ$7,0),2),"")</f>
        <v/>
      </c>
      <c r="R517" s="53" t="str">
        <f>IF(ISNUMBER('Форма 1'!AK517),ROUND('Форма 1'!$I517*VLOOKUP('Форма 1'!$G517,'Предельники 2022'!$B$4:$X$28,'Форма 1'!AK$7),2),"")</f>
        <v/>
      </c>
      <c r="S517" s="55" t="str">
        <f t="shared" si="51"/>
        <v/>
      </c>
      <c r="T517" s="55" t="str">
        <f>IF(ISNUMBER('Форма 1'!AL517),INDEX('Предельники 2022'!$C$4:$X$28,MATCH('Форма 1'!$H517,'Предельники 2022'!$B$4:$B$28,0),MATCH(T$5,'Предельники 2022'!$C$3:$X$3,0)),"")</f>
        <v/>
      </c>
      <c r="U517" s="55" t="str">
        <f>IF(ISNUMBER('Форма 1'!AM517),INDEX('Предельники 2022'!$C$4:$X$28,MATCH('Форма 1'!$H517,'Предельники 2022'!$B$4:$B$28,0),MATCH(U$5,'Предельники 2022'!$C$3:$X$3,0)),"")</f>
        <v/>
      </c>
      <c r="V517" s="55" t="str">
        <f>IF(ISNUMBER('Форма 1'!AN517),INDEX('Предельники 2022'!$C$4:$X$28,MATCH('Форма 1'!$H517,'Предельники 2022'!$B$4:$B$28,0),MATCH(V$5,'Предельники 2022'!$C$3:$X$3,0)),"")</f>
        <v/>
      </c>
      <c r="W517" s="55" t="str">
        <f>IF(ISNUMBER('Форма 1'!AO517),INDEX('Предельники 2022'!$C$4:$X$28,MATCH('Форма 1'!$H517,'Предельники 2022'!$B$4:$B$28,0),MATCH(W$5,'Предельники 2022'!$C$3:$X$3,0)),"")</f>
        <v/>
      </c>
      <c r="X517" s="53" t="str">
        <f>IF(ISNUMBER('Форма 1'!AP517),ROUND('Форма 1'!$I517*VLOOKUP('Форма 1'!$G517,'Предельники 2022'!$B$4:$X$28,'Форма 1'!AP$7),2),"")</f>
        <v/>
      </c>
      <c r="Y517" s="53" t="str">
        <f>IF(ISNUMBER('Форма 1'!AQ517),ROUND('Форма 1'!$I517*VLOOKUP('Форма 1'!$G517,'Предельники 2022'!$B$4:$X$28,'Форма 1'!AQ$7),2),"")</f>
        <v/>
      </c>
      <c r="Z517" s="53" t="str">
        <f>IF(ISNUMBER('Форма 1'!AR517),ROUND('Форма 1'!$I517*VLOOKUP('Форма 1'!$G517,'Предельники 2022'!$B$4:$X$28,'Форма 1'!AR$7),2),"")</f>
        <v/>
      </c>
      <c r="AA517" s="55"/>
    </row>
    <row r="518" spans="1:27" x14ac:dyDescent="0.25">
      <c r="A518" s="52">
        <f t="shared" si="58"/>
        <v>2</v>
      </c>
      <c r="B518" s="94" t="str">
        <f>IF(ISBLANK('Форма 1'!B518),"",'Форма 1'!B518)</f>
        <v>Осинский городской округ Пермского края</v>
      </c>
      <c r="C518" s="161" t="str">
        <f>IF(ISBLANK('Форма 1'!C518),"",'Форма 1'!C518)</f>
        <v>г. Оса, ул. Степана Разина, д. 77</v>
      </c>
      <c r="D518" s="51">
        <f>IF(ISBLANK(C518),"Введите адрес",IF(C518='Форма 1'!C518,SUM(E518:K518,M518:S518,X518:AA518),"Ошибка в адресе!"))</f>
        <v>7376597.6900000004</v>
      </c>
      <c r="E518" s="53" t="str">
        <f>IF(ISNUMBER('Форма 1'!X518),ROUND('Форма 1'!$I518*VLOOKUP('Форма 1'!$G518,'Предельники 2022'!$B$4:$X$28,'Форма 1'!X$7),2),"")</f>
        <v/>
      </c>
      <c r="F518" s="53" t="str">
        <f>IF(ISNUMBER('Форма 1'!Y518),ROUND('Форма 1'!$I518*VLOOKUP('Форма 1'!$G518,'Предельники 2022'!$B$4:$X$28,'Форма 1'!Y$7),2),"")</f>
        <v/>
      </c>
      <c r="G518" s="53" t="str">
        <f>IF(ISNUMBER('Форма 1'!Z518),ROUND('Форма 1'!$I518*VLOOKUP('Форма 1'!$G518,'Предельники 2022'!$B$4:$X$28,'Форма 1'!Z$7),2),"")</f>
        <v/>
      </c>
      <c r="H518" s="53" t="str">
        <f>IF(ISNUMBER('Форма 1'!AA518),ROUND('Форма 1'!$I518*VLOOKUP('Форма 1'!$G518,'Предельники 2022'!$B$4:$X$28,'Форма 1'!AA$7),2),"")</f>
        <v/>
      </c>
      <c r="I518" s="53">
        <f>IF(ISNUMBER('Форма 1'!AB518),ROUND('Форма 1'!$I518*VLOOKUP('Форма 1'!$G518,'Предельники 2022'!$B$4:$X$28,'Форма 1'!AB$7),2),"")</f>
        <v>7376597.6900000004</v>
      </c>
      <c r="J518" s="53" t="str">
        <f>IF(ISNUMBER('Форма 1'!AC518),ROUND('Форма 1'!$I518*VLOOKUP('Форма 1'!$G518,'Предельники 2022'!$B$4:$X$28,'Форма 1'!AC$7),2),"")</f>
        <v/>
      </c>
      <c r="K518" s="53" t="str">
        <f>IF(ISNUMBER('Форма 1'!AD518),ROUND('Форма 1'!$I518*VLOOKUP('Форма 1'!$G518,'Предельники 2022'!$B$4:$X$28,'Форма 1'!AD$7),2),"")</f>
        <v/>
      </c>
      <c r="L518" s="54" t="str">
        <f>IF(ISBLANK('Форма 1'!AE518),"",'Форма 1'!AE518)</f>
        <v/>
      </c>
      <c r="M518" s="55" t="str">
        <f>IF(ISBLANK('Форма 1'!AF518),"",'Форма 1'!AF518)</f>
        <v/>
      </c>
      <c r="N518" s="53" t="str">
        <f>IF(ISNUMBER('Форма 1'!AG518),ROUND('Форма 1'!$I518*VLOOKUP('Форма 1'!$G518,'Предельники 2022'!$B$4:$X$28,'Форма 1'!AG$7),2),"")</f>
        <v/>
      </c>
      <c r="O518" s="53" t="str">
        <f>IF(ISNUMBER('Форма 1'!$AH518),ROUND('Форма 1'!$I518*VLOOKUP('Форма 1'!$G518,'Предельники 2022'!$B$4:$X$28,'Форма 1'!$AH$7,0),2),"")</f>
        <v/>
      </c>
      <c r="P518" s="53" t="str">
        <f>IF(ISNUMBER('Форма 1'!$AI518),ROUND('Форма 1'!$I518*VLOOKUP('Форма 1'!$G518,'Предельники 2022'!$B$4:$X$28,'Форма 1'!$AI$7,0),2),"")</f>
        <v/>
      </c>
      <c r="Q518" s="53" t="str">
        <f>IF(ISNUMBER('Форма 1'!$AJ518),ROUND('Форма 1'!$I518*VLOOKUP('Форма 1'!$G518,'Предельники 2022'!$B$4:$X$28,'Форма 1'!$AJ$7,0),2),"")</f>
        <v/>
      </c>
      <c r="R518" s="53" t="str">
        <f>IF(ISNUMBER('Форма 1'!AK518),ROUND('Форма 1'!$I518*VLOOKUP('Форма 1'!$G518,'Предельники 2022'!$B$4:$X$28,'Форма 1'!AK$7),2),"")</f>
        <v/>
      </c>
      <c r="S518" s="55" t="str">
        <f t="shared" ref="S518:S581" si="59">IF(SUM(T518:W518)=0,"",SUM(T518:W518))</f>
        <v/>
      </c>
      <c r="T518" s="55" t="str">
        <f>IF(ISNUMBER('Форма 1'!AL518),INDEX('Предельники 2022'!$C$4:$X$28,MATCH('Форма 1'!$H518,'Предельники 2022'!$B$4:$B$28,0),MATCH(T$5,'Предельники 2022'!$C$3:$X$3,0)),"")</f>
        <v/>
      </c>
      <c r="U518" s="55" t="str">
        <f>IF(ISNUMBER('Форма 1'!AM518),INDEX('Предельники 2022'!$C$4:$X$28,MATCH('Форма 1'!$H518,'Предельники 2022'!$B$4:$B$28,0),MATCH(U$5,'Предельники 2022'!$C$3:$X$3,0)),"")</f>
        <v/>
      </c>
      <c r="V518" s="55" t="str">
        <f>IF(ISNUMBER('Форма 1'!AN518),INDEX('Предельники 2022'!$C$4:$X$28,MATCH('Форма 1'!$H518,'Предельники 2022'!$B$4:$B$28,0),MATCH(V$5,'Предельники 2022'!$C$3:$X$3,0)),"")</f>
        <v/>
      </c>
      <c r="W518" s="55" t="str">
        <f>IF(ISNUMBER('Форма 1'!AO518),INDEX('Предельники 2022'!$C$4:$X$28,MATCH('Форма 1'!$H518,'Предельники 2022'!$B$4:$B$28,0),MATCH(W$5,'Предельники 2022'!$C$3:$X$3,0)),"")</f>
        <v/>
      </c>
      <c r="X518" s="53" t="str">
        <f>IF(ISNUMBER('Форма 1'!AP518),ROUND('Форма 1'!$I518*VLOOKUP('Форма 1'!$G518,'Предельники 2022'!$B$4:$X$28,'Форма 1'!AP$7),2),"")</f>
        <v/>
      </c>
      <c r="Y518" s="53" t="str">
        <f>IF(ISNUMBER('Форма 1'!AQ518),ROUND('Форма 1'!$I518*VLOOKUP('Форма 1'!$G518,'Предельники 2022'!$B$4:$X$28,'Форма 1'!AQ$7),2),"")</f>
        <v/>
      </c>
      <c r="Z518" s="53" t="str">
        <f>IF(ISNUMBER('Форма 1'!AR518),ROUND('Форма 1'!$I518*VLOOKUP('Форма 1'!$G518,'Предельники 2022'!$B$4:$X$28,'Форма 1'!AR$7),2),"")</f>
        <v/>
      </c>
      <c r="AA518" s="55"/>
    </row>
    <row r="519" spans="1:27" x14ac:dyDescent="0.25">
      <c r="A519" s="52">
        <f t="shared" si="58"/>
        <v>3</v>
      </c>
      <c r="B519" s="94" t="str">
        <f>IF(ISBLANK('Форма 1'!B519),"",'Форма 1'!B519)</f>
        <v>Осинский городской округ Пермского края</v>
      </c>
      <c r="C519" s="161" t="str">
        <f>IF(ISBLANK('Форма 1'!C519),"",'Форма 1'!C519)</f>
        <v>с. Комарово, ул. Молодежная, д. 1</v>
      </c>
      <c r="D519" s="51">
        <f>IF(ISBLANK(C519),"Введите адрес",IF(C519='Форма 1'!C519,SUM(E519:K519,M519:S519,X519:AA519),"Ошибка в адресе!"))</f>
        <v>4412525.8900000006</v>
      </c>
      <c r="E519" s="53">
        <f>IF(ISNUMBER('Форма 1'!X519),ROUND('Форма 1'!$I519*VLOOKUP('Форма 1'!$G519,'Предельники 2022'!$B$4:$X$28,'Форма 1'!X$7),2),"")</f>
        <v>317184.27</v>
      </c>
      <c r="F519" s="53" t="str">
        <f>IF(ISNUMBER('Форма 1'!Y519),ROUND('Форма 1'!$I519*VLOOKUP('Форма 1'!$G519,'Предельники 2022'!$B$4:$X$28,'Форма 1'!Y$7),2),"")</f>
        <v/>
      </c>
      <c r="G519" s="53" t="str">
        <f>IF(ISNUMBER('Форма 1'!Z519),ROUND('Форма 1'!$I519*VLOOKUP('Форма 1'!$G519,'Предельники 2022'!$B$4:$X$28,'Форма 1'!Z$7),2),"")</f>
        <v/>
      </c>
      <c r="H519" s="53" t="str">
        <f>IF(ISNUMBER('Форма 1'!AA519),ROUND('Форма 1'!$I519*VLOOKUP('Форма 1'!$G519,'Предельники 2022'!$B$4:$X$28,'Форма 1'!AA$7),2),"")</f>
        <v/>
      </c>
      <c r="I519" s="53" t="str">
        <f>IF(ISNUMBER('Форма 1'!AB519),ROUND('Форма 1'!$I519*VLOOKUP('Форма 1'!$G519,'Предельники 2022'!$B$4:$X$28,'Форма 1'!AB$7),2),"")</f>
        <v/>
      </c>
      <c r="J519" s="53" t="str">
        <f>IF(ISNUMBER('Форма 1'!AC519),ROUND('Форма 1'!$I519*VLOOKUP('Форма 1'!$G519,'Предельники 2022'!$B$4:$X$28,'Форма 1'!AC$7),2),"")</f>
        <v/>
      </c>
      <c r="K519" s="53" t="str">
        <f>IF(ISNUMBER('Форма 1'!AD519),ROUND('Форма 1'!$I519*VLOOKUP('Форма 1'!$G519,'Предельники 2022'!$B$4:$X$28,'Форма 1'!AD$7),2),"")</f>
        <v/>
      </c>
      <c r="L519" s="54" t="str">
        <f>IF(ISBLANK('Форма 1'!AE519),"",'Форма 1'!AE519)</f>
        <v/>
      </c>
      <c r="M519" s="55" t="str">
        <f>IF(ISBLANK('Форма 1'!AF519),"",'Форма 1'!AF519)</f>
        <v/>
      </c>
      <c r="N519" s="53">
        <f>IF(ISNUMBER('Форма 1'!AG519),ROUND('Форма 1'!$I519*VLOOKUP('Форма 1'!$G519,'Предельники 2022'!$B$4:$X$28,'Форма 1'!AG$7),2),"")</f>
        <v>4095341.62</v>
      </c>
      <c r="O519" s="53" t="str">
        <f>IF(ISNUMBER('Форма 1'!$AH519),ROUND('Форма 1'!$I519*VLOOKUP('Форма 1'!$G519,'Предельники 2022'!$B$4:$X$28,'Форма 1'!$AH$7,0),2),"")</f>
        <v/>
      </c>
      <c r="P519" s="53" t="str">
        <f>IF(ISNUMBER('Форма 1'!$AI519),ROUND('Форма 1'!$I519*VLOOKUP('Форма 1'!$G519,'Предельники 2022'!$B$4:$X$28,'Форма 1'!$AI$7,0),2),"")</f>
        <v/>
      </c>
      <c r="Q519" s="53" t="str">
        <f>IF(ISNUMBER('Форма 1'!$AJ519),ROUND('Форма 1'!$I519*VLOOKUP('Форма 1'!$G519,'Предельники 2022'!$B$4:$X$28,'Форма 1'!$AJ$7,0),2),"")</f>
        <v/>
      </c>
      <c r="R519" s="53" t="str">
        <f>IF(ISNUMBER('Форма 1'!AK519),ROUND('Форма 1'!$I519*VLOOKUP('Форма 1'!$G519,'Предельники 2022'!$B$4:$X$28,'Форма 1'!AK$7),2),"")</f>
        <v/>
      </c>
      <c r="S519" s="55" t="str">
        <f t="shared" si="59"/>
        <v/>
      </c>
      <c r="T519" s="55" t="str">
        <f>IF(ISNUMBER('Форма 1'!AL519),INDEX('Предельники 2022'!$C$4:$X$28,MATCH('Форма 1'!$H519,'Предельники 2022'!$B$4:$B$28,0),MATCH(T$5,'Предельники 2022'!$C$3:$X$3,0)),"")</f>
        <v/>
      </c>
      <c r="U519" s="55" t="str">
        <f>IF(ISNUMBER('Форма 1'!AM519),INDEX('Предельники 2022'!$C$4:$X$28,MATCH('Форма 1'!$H519,'Предельники 2022'!$B$4:$B$28,0),MATCH(U$5,'Предельники 2022'!$C$3:$X$3,0)),"")</f>
        <v/>
      </c>
      <c r="V519" s="55" t="str">
        <f>IF(ISNUMBER('Форма 1'!AN519),INDEX('Предельники 2022'!$C$4:$X$28,MATCH('Форма 1'!$H519,'Предельники 2022'!$B$4:$B$28,0),MATCH(V$5,'Предельники 2022'!$C$3:$X$3,0)),"")</f>
        <v/>
      </c>
      <c r="W519" s="55" t="str">
        <f>IF(ISNUMBER('Форма 1'!AO519),INDEX('Предельники 2022'!$C$4:$X$28,MATCH('Форма 1'!$H519,'Предельники 2022'!$B$4:$B$28,0),MATCH(W$5,'Предельники 2022'!$C$3:$X$3,0)),"")</f>
        <v/>
      </c>
      <c r="X519" s="53" t="str">
        <f>IF(ISNUMBER('Форма 1'!AP519),ROUND('Форма 1'!$I519*VLOOKUP('Форма 1'!$G519,'Предельники 2022'!$B$4:$X$28,'Форма 1'!AP$7),2),"")</f>
        <v/>
      </c>
      <c r="Y519" s="53" t="str">
        <f>IF(ISNUMBER('Форма 1'!AQ519),ROUND('Форма 1'!$I519*VLOOKUP('Форма 1'!$G519,'Предельники 2022'!$B$4:$X$28,'Форма 1'!AQ$7),2),"")</f>
        <v/>
      </c>
      <c r="Z519" s="53" t="str">
        <f>IF(ISNUMBER('Форма 1'!AR519),ROUND('Форма 1'!$I519*VLOOKUP('Форма 1'!$G519,'Предельники 2022'!$B$4:$X$28,'Форма 1'!AR$7),2),"")</f>
        <v/>
      </c>
      <c r="AA519" s="55"/>
    </row>
    <row r="520" spans="1:27" ht="15.75" x14ac:dyDescent="0.25">
      <c r="A520" s="178">
        <f t="shared" si="58"/>
        <v>0</v>
      </c>
      <c r="B520" s="179" t="str">
        <f>IF(ISBLANK('Форма 1'!B520),"",'Форма 1'!B520)</f>
        <v/>
      </c>
      <c r="C520" s="38" t="str">
        <f>IF(ISBLANK('Форма 1'!C520),"",'Форма 1'!C520)</f>
        <v>Оханский городской округ Пермского края</v>
      </c>
      <c r="D520" s="39">
        <f>IF(ISBLANK(C520),"Введите адрес",IF(C520='Форма 1'!C520,SUM(E520:K520,M520:S520,X520:AA520),"Ошибка в адресе!"))</f>
        <v>4275976.29</v>
      </c>
      <c r="E520" s="39">
        <f>SUM(E521)</f>
        <v>0</v>
      </c>
      <c r="F520" s="39">
        <f t="shared" ref="F520:Z520" si="60">SUM(F521)</f>
        <v>0</v>
      </c>
      <c r="G520" s="39">
        <f t="shared" si="60"/>
        <v>0</v>
      </c>
      <c r="H520" s="39">
        <f t="shared" si="60"/>
        <v>0</v>
      </c>
      <c r="I520" s="39">
        <f t="shared" si="60"/>
        <v>0</v>
      </c>
      <c r="J520" s="39">
        <f t="shared" si="60"/>
        <v>0</v>
      </c>
      <c r="K520" s="39">
        <f t="shared" si="60"/>
        <v>0</v>
      </c>
      <c r="L520" s="145">
        <f t="shared" si="60"/>
        <v>0</v>
      </c>
      <c r="M520" s="39">
        <f t="shared" si="60"/>
        <v>0</v>
      </c>
      <c r="N520" s="39">
        <f t="shared" si="60"/>
        <v>4275976.29</v>
      </c>
      <c r="O520" s="39">
        <f t="shared" si="60"/>
        <v>0</v>
      </c>
      <c r="P520" s="39">
        <f t="shared" si="60"/>
        <v>0</v>
      </c>
      <c r="Q520" s="39">
        <f t="shared" si="60"/>
        <v>0</v>
      </c>
      <c r="R520" s="39">
        <f t="shared" si="60"/>
        <v>0</v>
      </c>
      <c r="S520" s="39">
        <f t="shared" si="60"/>
        <v>0</v>
      </c>
      <c r="T520" s="39">
        <f t="shared" si="60"/>
        <v>0</v>
      </c>
      <c r="U520" s="39">
        <f t="shared" si="60"/>
        <v>0</v>
      </c>
      <c r="V520" s="39">
        <f t="shared" si="60"/>
        <v>0</v>
      </c>
      <c r="W520" s="39">
        <f t="shared" si="60"/>
        <v>0</v>
      </c>
      <c r="X520" s="39">
        <f t="shared" si="60"/>
        <v>0</v>
      </c>
      <c r="Y520" s="39">
        <f t="shared" si="60"/>
        <v>0</v>
      </c>
      <c r="Z520" s="39">
        <f t="shared" si="60"/>
        <v>0</v>
      </c>
      <c r="AA520" s="39"/>
    </row>
    <row r="521" spans="1:27" x14ac:dyDescent="0.25">
      <c r="A521" s="52">
        <f t="shared" si="58"/>
        <v>1</v>
      </c>
      <c r="B521" s="94" t="str">
        <f>IF(ISBLANK('Форма 1'!B521),"",'Форма 1'!B521)</f>
        <v>Оханский городской округ Пермского края</v>
      </c>
      <c r="C521" s="161" t="str">
        <f>IF(ISBLANK('Форма 1'!C521),"",'Форма 1'!C521)</f>
        <v>г. Оханск, ул. Подвойского, д. 65</v>
      </c>
      <c r="D521" s="51">
        <f>IF(ISBLANK(C521),"Введите адрес",IF(C521='Форма 1'!C521,SUM(E521:K521,M521:S521,X521:AA521),"Ошибка в адресе!"))</f>
        <v>4275976.29</v>
      </c>
      <c r="E521" s="53" t="str">
        <f>IF(ISNUMBER('Форма 1'!X521),ROUND('Форма 1'!$I521*VLOOKUP('Форма 1'!$G521,'Предельники 2022'!$B$4:$X$28,'Форма 1'!X$7),2),"")</f>
        <v/>
      </c>
      <c r="F521" s="53" t="str">
        <f>IF(ISNUMBER('Форма 1'!Y521),ROUND('Форма 1'!$I521*VLOOKUP('Форма 1'!$G521,'Предельники 2022'!$B$4:$X$28,'Форма 1'!Y$7),2),"")</f>
        <v/>
      </c>
      <c r="G521" s="53" t="str">
        <f>IF(ISNUMBER('Форма 1'!Z521),ROUND('Форма 1'!$I521*VLOOKUP('Форма 1'!$G521,'Предельники 2022'!$B$4:$X$28,'Форма 1'!Z$7),2),"")</f>
        <v/>
      </c>
      <c r="H521" s="53" t="str">
        <f>IF(ISNUMBER('Форма 1'!AA521),ROUND('Форма 1'!$I521*VLOOKUP('Форма 1'!$G521,'Предельники 2022'!$B$4:$X$28,'Форма 1'!AA$7),2),"")</f>
        <v/>
      </c>
      <c r="I521" s="53" t="str">
        <f>IF(ISNUMBER('Форма 1'!AB521),ROUND('Форма 1'!$I521*VLOOKUP('Форма 1'!$G521,'Предельники 2022'!$B$4:$X$28,'Форма 1'!AB$7),2),"")</f>
        <v/>
      </c>
      <c r="J521" s="53" t="str">
        <f>IF(ISNUMBER('Форма 1'!AC521),ROUND('Форма 1'!$I521*VLOOKUP('Форма 1'!$G521,'Предельники 2022'!$B$4:$X$28,'Форма 1'!AC$7),2),"")</f>
        <v/>
      </c>
      <c r="K521" s="53" t="str">
        <f>IF(ISNUMBER('Форма 1'!AD521),ROUND('Форма 1'!$I521*VLOOKUP('Форма 1'!$G521,'Предельники 2022'!$B$4:$X$28,'Форма 1'!AD$7),2),"")</f>
        <v/>
      </c>
      <c r="L521" s="54" t="str">
        <f>IF(ISBLANK('Форма 1'!AE521),"",'Форма 1'!AE521)</f>
        <v/>
      </c>
      <c r="M521" s="55" t="str">
        <f>IF(ISBLANK('Форма 1'!AF521),"",'Форма 1'!AF521)</f>
        <v/>
      </c>
      <c r="N521" s="53">
        <f>IF(ISNUMBER('Форма 1'!AG521),ROUND('Форма 1'!$I521*VLOOKUP('Форма 1'!$G521,'Предельники 2022'!$B$4:$X$28,'Форма 1'!AG$7),2),"")</f>
        <v>4275976.29</v>
      </c>
      <c r="O521" s="53" t="str">
        <f>IF(ISNUMBER('Форма 1'!$AH521),ROUND('Форма 1'!$I521*VLOOKUP('Форма 1'!$G521,'Предельники 2022'!$B$4:$X$28,'Форма 1'!$AH$7,0),2),"")</f>
        <v/>
      </c>
      <c r="P521" s="53" t="str">
        <f>IF(ISNUMBER('Форма 1'!$AI521),ROUND('Форма 1'!$I521*VLOOKUP('Форма 1'!$G521,'Предельники 2022'!$B$4:$X$28,'Форма 1'!$AI$7,0),2),"")</f>
        <v/>
      </c>
      <c r="Q521" s="53" t="str">
        <f>IF(ISNUMBER('Форма 1'!$AJ521),ROUND('Форма 1'!$I521*VLOOKUP('Форма 1'!$G521,'Предельники 2022'!$B$4:$X$28,'Форма 1'!$AJ$7,0),2),"")</f>
        <v/>
      </c>
      <c r="R521" s="53" t="str">
        <f>IF(ISNUMBER('Форма 1'!AK521),ROUND('Форма 1'!$I521*VLOOKUP('Форма 1'!$G521,'Предельники 2022'!$B$4:$X$28,'Форма 1'!AK$7),2),"")</f>
        <v/>
      </c>
      <c r="S521" s="55" t="str">
        <f t="shared" si="59"/>
        <v/>
      </c>
      <c r="T521" s="55" t="str">
        <f>IF(ISNUMBER('Форма 1'!AL521),INDEX('Предельники 2022'!$C$4:$X$28,MATCH('Форма 1'!$H521,'Предельники 2022'!$B$4:$B$28,0),MATCH(T$5,'Предельники 2022'!$C$3:$X$3,0)),"")</f>
        <v/>
      </c>
      <c r="U521" s="55" t="str">
        <f>IF(ISNUMBER('Форма 1'!AM521),INDEX('Предельники 2022'!$C$4:$X$28,MATCH('Форма 1'!$H521,'Предельники 2022'!$B$4:$B$28,0),MATCH(U$5,'Предельники 2022'!$C$3:$X$3,0)),"")</f>
        <v/>
      </c>
      <c r="V521" s="55" t="str">
        <f>IF(ISNUMBER('Форма 1'!AN521),INDEX('Предельники 2022'!$C$4:$X$28,MATCH('Форма 1'!$H521,'Предельники 2022'!$B$4:$B$28,0),MATCH(V$5,'Предельники 2022'!$C$3:$X$3,0)),"")</f>
        <v/>
      </c>
      <c r="W521" s="55" t="str">
        <f>IF(ISNUMBER('Форма 1'!AO521),INDEX('Предельники 2022'!$C$4:$X$28,MATCH('Форма 1'!$H521,'Предельники 2022'!$B$4:$B$28,0),MATCH(W$5,'Предельники 2022'!$C$3:$X$3,0)),"")</f>
        <v/>
      </c>
      <c r="X521" s="53" t="str">
        <f>IF(ISNUMBER('Форма 1'!AP521),ROUND('Форма 1'!$I521*VLOOKUP('Форма 1'!$G521,'Предельники 2022'!$B$4:$X$28,'Форма 1'!AP$7),2),"")</f>
        <v/>
      </c>
      <c r="Y521" s="53" t="str">
        <f>IF(ISNUMBER('Форма 1'!AQ521),ROUND('Форма 1'!$I521*VLOOKUP('Форма 1'!$G521,'Предельники 2022'!$B$4:$X$28,'Форма 1'!AQ$7),2),"")</f>
        <v/>
      </c>
      <c r="Z521" s="53" t="str">
        <f>IF(ISNUMBER('Форма 1'!AR521),ROUND('Форма 1'!$I521*VLOOKUP('Форма 1'!$G521,'Предельники 2022'!$B$4:$X$28,'Форма 1'!AR$7),2),"")</f>
        <v/>
      </c>
      <c r="AA521" s="55"/>
    </row>
    <row r="522" spans="1:27" ht="15.75" x14ac:dyDescent="0.25">
      <c r="A522" s="178">
        <f t="shared" si="58"/>
        <v>0</v>
      </c>
      <c r="B522" s="179" t="str">
        <f>IF(ISBLANK('Форма 1'!B522),"",'Форма 1'!B522)</f>
        <v/>
      </c>
      <c r="C522" s="38" t="str">
        <f>IF(ISBLANK('Форма 1'!C522),"",'Форма 1'!C522)</f>
        <v>Очерский городской округ Пермского края</v>
      </c>
      <c r="D522" s="39">
        <f>IF(ISBLANK(C522),"Введите адрес",IF(C522='Форма 1'!C522,SUM(E522:K522,M522:S522,X522:AA522),"Ошибка в адресе!"))</f>
        <v>7865065.120000001</v>
      </c>
      <c r="E522" s="39">
        <f>SUM(E523)</f>
        <v>513934.75</v>
      </c>
      <c r="F522" s="39">
        <f t="shared" ref="F522:Z522" si="61">SUM(F523)</f>
        <v>5832203.3200000003</v>
      </c>
      <c r="G522" s="39">
        <f t="shared" si="61"/>
        <v>0</v>
      </c>
      <c r="H522" s="39">
        <f t="shared" si="61"/>
        <v>262313.48</v>
      </c>
      <c r="I522" s="39">
        <f t="shared" si="61"/>
        <v>809012.25</v>
      </c>
      <c r="J522" s="39">
        <f t="shared" si="61"/>
        <v>447601.32</v>
      </c>
      <c r="K522" s="39">
        <f t="shared" si="61"/>
        <v>0</v>
      </c>
      <c r="L522" s="145">
        <f t="shared" si="61"/>
        <v>0</v>
      </c>
      <c r="M522" s="39">
        <f t="shared" si="61"/>
        <v>0</v>
      </c>
      <c r="N522" s="39">
        <f t="shared" si="61"/>
        <v>0</v>
      </c>
      <c r="O522" s="39">
        <f t="shared" si="61"/>
        <v>0</v>
      </c>
      <c r="P522" s="39">
        <f t="shared" si="61"/>
        <v>0</v>
      </c>
      <c r="Q522" s="39">
        <f t="shared" si="61"/>
        <v>0</v>
      </c>
      <c r="R522" s="39">
        <f t="shared" si="61"/>
        <v>0</v>
      </c>
      <c r="S522" s="39">
        <f t="shared" si="61"/>
        <v>0</v>
      </c>
      <c r="T522" s="39">
        <f t="shared" si="61"/>
        <v>0</v>
      </c>
      <c r="U522" s="39">
        <f t="shared" si="61"/>
        <v>0</v>
      </c>
      <c r="V522" s="39">
        <f t="shared" si="61"/>
        <v>0</v>
      </c>
      <c r="W522" s="39">
        <f t="shared" si="61"/>
        <v>0</v>
      </c>
      <c r="X522" s="39">
        <f t="shared" si="61"/>
        <v>0</v>
      </c>
      <c r="Y522" s="39">
        <f t="shared" si="61"/>
        <v>0</v>
      </c>
      <c r="Z522" s="39">
        <f t="shared" si="61"/>
        <v>0</v>
      </c>
      <c r="AA522" s="39"/>
    </row>
    <row r="523" spans="1:27" x14ac:dyDescent="0.25">
      <c r="A523" s="52">
        <f t="shared" si="58"/>
        <v>1</v>
      </c>
      <c r="B523" s="94" t="str">
        <f>IF(ISBLANK('Форма 1'!B523),"",'Форма 1'!B523)</f>
        <v>Очерский городской округ Пермского края</v>
      </c>
      <c r="C523" s="161" t="str">
        <f>IF(ISBLANK('Форма 1'!C523),"",'Форма 1'!C523)</f>
        <v>г. Очер, ул. Ленина, д. 37</v>
      </c>
      <c r="D523" s="51">
        <f>IF(ISBLANK(C523),"Введите адрес",IF(C523='Форма 1'!C523,SUM(E523:K523,M523:S523,X523:AA523),"Ошибка в адресе!"))</f>
        <v>7865065.120000001</v>
      </c>
      <c r="E523" s="53">
        <f>IF(ISNUMBER('Форма 1'!X523),ROUND('Форма 1'!$I523*VLOOKUP('Форма 1'!$G523,'Предельники 2022'!$B$4:$X$28,'Форма 1'!X$7),2),"")</f>
        <v>513934.75</v>
      </c>
      <c r="F523" s="53">
        <f>IF(ISNUMBER('Форма 1'!Y523),ROUND('Форма 1'!$I523*VLOOKUP('Форма 1'!$G523,'Предельники 2022'!$B$4:$X$28,'Форма 1'!Y$7),2),"")</f>
        <v>5832203.3200000003</v>
      </c>
      <c r="G523" s="53" t="str">
        <f>IF(ISNUMBER('Форма 1'!Z523),ROUND('Форма 1'!$I523*VLOOKUP('Форма 1'!$G523,'Предельники 2022'!$B$4:$X$28,'Форма 1'!Z$7),2),"")</f>
        <v/>
      </c>
      <c r="H523" s="53">
        <f>IF(ISNUMBER('Форма 1'!AA523),ROUND('Форма 1'!$I523*VLOOKUP('Форма 1'!$G523,'Предельники 2022'!$B$4:$X$28,'Форма 1'!AA$7),2),"")</f>
        <v>262313.48</v>
      </c>
      <c r="I523" s="53">
        <f>IF(ISNUMBER('Форма 1'!AB523),ROUND('Форма 1'!$I523*VLOOKUP('Форма 1'!$G523,'Предельники 2022'!$B$4:$X$28,'Форма 1'!AB$7),2),"")</f>
        <v>809012.25</v>
      </c>
      <c r="J523" s="53">
        <f>IF(ISNUMBER('Форма 1'!AC523),ROUND('Форма 1'!$I523*VLOOKUP('Форма 1'!$G523,'Предельники 2022'!$B$4:$X$28,'Форма 1'!AC$7),2),"")</f>
        <v>447601.32</v>
      </c>
      <c r="K523" s="53" t="str">
        <f>IF(ISNUMBER('Форма 1'!AD523),ROUND('Форма 1'!$I523*VLOOKUP('Форма 1'!$G523,'Предельники 2022'!$B$4:$X$28,'Форма 1'!AD$7),2),"")</f>
        <v/>
      </c>
      <c r="L523" s="54" t="str">
        <f>IF(ISBLANK('Форма 1'!AE523),"",'Форма 1'!AE523)</f>
        <v/>
      </c>
      <c r="M523" s="55" t="str">
        <f>IF(ISBLANK('Форма 1'!AF523),"",'Форма 1'!AF523)</f>
        <v/>
      </c>
      <c r="N523" s="53" t="str">
        <f>IF(ISNUMBER('Форма 1'!AG523),ROUND('Форма 1'!$I523*VLOOKUP('Форма 1'!$G523,'Предельники 2022'!$B$4:$X$28,'Форма 1'!AG$7),2),"")</f>
        <v/>
      </c>
      <c r="O523" s="53" t="str">
        <f>IF(ISNUMBER('Форма 1'!$AH523),ROUND('Форма 1'!$I523*VLOOKUP('Форма 1'!$G523,'Предельники 2022'!$B$4:$X$28,'Форма 1'!$AH$7,0),2),"")</f>
        <v/>
      </c>
      <c r="P523" s="53" t="str">
        <f>IF(ISNUMBER('Форма 1'!$AI523),ROUND('Форма 1'!$I523*VLOOKUP('Форма 1'!$G523,'Предельники 2022'!$B$4:$X$28,'Форма 1'!$AI$7,0),2),"")</f>
        <v/>
      </c>
      <c r="Q523" s="53" t="str">
        <f>IF(ISNUMBER('Форма 1'!$AJ523),ROUND('Форма 1'!$I523*VLOOKUP('Форма 1'!$G523,'Предельники 2022'!$B$4:$X$28,'Форма 1'!$AJ$7,0),2),"")</f>
        <v/>
      </c>
      <c r="R523" s="53" t="str">
        <f>IF(ISNUMBER('Форма 1'!AK523),ROUND('Форма 1'!$I523*VLOOKUP('Форма 1'!$G523,'Предельники 2022'!$B$4:$X$28,'Форма 1'!AK$7),2),"")</f>
        <v/>
      </c>
      <c r="S523" s="55" t="str">
        <f t="shared" si="59"/>
        <v/>
      </c>
      <c r="T523" s="55" t="str">
        <f>IF(ISNUMBER('Форма 1'!AL523),INDEX('Предельники 2022'!$C$4:$X$28,MATCH('Форма 1'!$H523,'Предельники 2022'!$B$4:$B$28,0),MATCH(T$5,'Предельники 2022'!$C$3:$X$3,0)),"")</f>
        <v/>
      </c>
      <c r="U523" s="55" t="str">
        <f>IF(ISNUMBER('Форма 1'!AM523),INDEX('Предельники 2022'!$C$4:$X$28,MATCH('Форма 1'!$H523,'Предельники 2022'!$B$4:$B$28,0),MATCH(U$5,'Предельники 2022'!$C$3:$X$3,0)),"")</f>
        <v/>
      </c>
      <c r="V523" s="55" t="str">
        <f>IF(ISNUMBER('Форма 1'!AN523),INDEX('Предельники 2022'!$C$4:$X$28,MATCH('Форма 1'!$H523,'Предельники 2022'!$B$4:$B$28,0),MATCH(V$5,'Предельники 2022'!$C$3:$X$3,0)),"")</f>
        <v/>
      </c>
      <c r="W523" s="55" t="str">
        <f>IF(ISNUMBER('Форма 1'!AO523),INDEX('Предельники 2022'!$C$4:$X$28,MATCH('Форма 1'!$H523,'Предельники 2022'!$B$4:$B$28,0),MATCH(W$5,'Предельники 2022'!$C$3:$X$3,0)),"")</f>
        <v/>
      </c>
      <c r="X523" s="53" t="str">
        <f>IF(ISNUMBER('Форма 1'!AP523),ROUND('Форма 1'!$I523*VLOOKUP('Форма 1'!$G523,'Предельники 2022'!$B$4:$X$28,'Форма 1'!AP$7),2),"")</f>
        <v/>
      </c>
      <c r="Y523" s="53" t="str">
        <f>IF(ISNUMBER('Форма 1'!AQ523),ROUND('Форма 1'!$I523*VLOOKUP('Форма 1'!$G523,'Предельники 2022'!$B$4:$X$28,'Форма 1'!AQ$7),2),"")</f>
        <v/>
      </c>
      <c r="Z523" s="53" t="str">
        <f>IF(ISNUMBER('Форма 1'!AR523),ROUND('Форма 1'!$I523*VLOOKUP('Форма 1'!$G523,'Предельники 2022'!$B$4:$X$28,'Форма 1'!AR$7),2),"")</f>
        <v/>
      </c>
      <c r="AA523" s="55"/>
    </row>
    <row r="524" spans="1:27" ht="15.75" x14ac:dyDescent="0.25">
      <c r="A524" s="178">
        <f t="shared" si="58"/>
        <v>0</v>
      </c>
      <c r="B524" s="179" t="str">
        <f>IF(ISBLANK('Форма 1'!B524),"",'Форма 1'!B524)</f>
        <v/>
      </c>
      <c r="C524" s="38" t="str">
        <f>IF(ISBLANK('Форма 1'!C524),"",'Форма 1'!C524)</f>
        <v>Пермский муниципальный район Пермского края</v>
      </c>
      <c r="D524" s="39">
        <f>IF(ISBLANK(C524),"Введите адрес",IF(C524='Форма 1'!C524,SUM(E524:K524,M524:S524,X524:AA524),"Ошибка в адресе!"))</f>
        <v>41878825.399999999</v>
      </c>
      <c r="E524" s="39">
        <f>SUM(E525:E528)</f>
        <v>552352.16</v>
      </c>
      <c r="F524" s="39">
        <f t="shared" ref="F524:Z524" si="62">SUM(F525:F528)</f>
        <v>8499241.4199999999</v>
      </c>
      <c r="G524" s="39">
        <f t="shared" si="62"/>
        <v>0</v>
      </c>
      <c r="H524" s="39">
        <f t="shared" si="62"/>
        <v>589119.14</v>
      </c>
      <c r="I524" s="39">
        <f t="shared" si="62"/>
        <v>0</v>
      </c>
      <c r="J524" s="39">
        <f t="shared" si="62"/>
        <v>1133347.44</v>
      </c>
      <c r="K524" s="39">
        <f t="shared" si="62"/>
        <v>0</v>
      </c>
      <c r="L524" s="145">
        <f t="shared" si="62"/>
        <v>0</v>
      </c>
      <c r="M524" s="39">
        <f t="shared" si="62"/>
        <v>0</v>
      </c>
      <c r="N524" s="39">
        <f t="shared" si="62"/>
        <v>16801891.619999997</v>
      </c>
      <c r="O524" s="39">
        <f t="shared" si="62"/>
        <v>14302873.619999999</v>
      </c>
      <c r="P524" s="39">
        <f t="shared" si="62"/>
        <v>0</v>
      </c>
      <c r="Q524" s="39">
        <f t="shared" si="62"/>
        <v>0</v>
      </c>
      <c r="R524" s="39">
        <f t="shared" si="62"/>
        <v>0</v>
      </c>
      <c r="S524" s="39">
        <f t="shared" si="62"/>
        <v>0</v>
      </c>
      <c r="T524" s="39">
        <f t="shared" si="62"/>
        <v>0</v>
      </c>
      <c r="U524" s="39">
        <f t="shared" si="62"/>
        <v>0</v>
      </c>
      <c r="V524" s="39">
        <f t="shared" si="62"/>
        <v>0</v>
      </c>
      <c r="W524" s="39">
        <f t="shared" si="62"/>
        <v>0</v>
      </c>
      <c r="X524" s="39">
        <f t="shared" si="62"/>
        <v>0</v>
      </c>
      <c r="Y524" s="39">
        <f t="shared" si="62"/>
        <v>0</v>
      </c>
      <c r="Z524" s="39">
        <f t="shared" si="62"/>
        <v>0</v>
      </c>
      <c r="AA524" s="39"/>
    </row>
    <row r="525" spans="1:27" x14ac:dyDescent="0.25">
      <c r="A525" s="52">
        <f t="shared" si="58"/>
        <v>1</v>
      </c>
      <c r="B525" s="94" t="str">
        <f>IF(ISBLANK('Форма 1'!B525),"",'Форма 1'!B525)</f>
        <v>Пермский муниципальный район Пермского края</v>
      </c>
      <c r="C525" s="161" t="str">
        <f>IF(ISBLANK('Форма 1'!C525),"",'Форма 1'!C525)</f>
        <v>п. Мулянка, ул. Воинская, д. 2</v>
      </c>
      <c r="D525" s="51">
        <f>IF(ISBLANK(C525),"Введите адрес",IF(C525='Форма 1'!C525,SUM(E525:K525,M525:S525,X525:AA525),"Ошибка в адресе!"))</f>
        <v>206850.98</v>
      </c>
      <c r="E525" s="53" t="str">
        <f>IF(ISNUMBER('Форма 1'!X525),ROUND('Форма 1'!$I525*VLOOKUP('Форма 1'!$G525,'Предельники 2022'!$B$4:$X$28,'Форма 1'!X$7),2),"")</f>
        <v/>
      </c>
      <c r="F525" s="53" t="str">
        <f>IF(ISNUMBER('Форма 1'!Y525),ROUND('Форма 1'!$I525*VLOOKUP('Форма 1'!$G525,'Предельники 2022'!$B$4:$X$28,'Форма 1'!Y$7),2),"")</f>
        <v/>
      </c>
      <c r="G525" s="53" t="str">
        <f>IF(ISNUMBER('Форма 1'!Z525),ROUND('Форма 1'!$I525*VLOOKUP('Форма 1'!$G525,'Предельники 2022'!$B$4:$X$28,'Форма 1'!Z$7),2),"")</f>
        <v/>
      </c>
      <c r="H525" s="53">
        <f>IF(ISNUMBER('Форма 1'!AA525),ROUND('Форма 1'!$I525*VLOOKUP('Форма 1'!$G525,'Предельники 2022'!$B$4:$X$28,'Форма 1'!AA$7),2),"")</f>
        <v>206850.98</v>
      </c>
      <c r="I525" s="53" t="str">
        <f>IF(ISNUMBER('Форма 1'!AB525),ROUND('Форма 1'!$I525*VLOOKUP('Форма 1'!$G525,'Предельники 2022'!$B$4:$X$28,'Форма 1'!AB$7),2),"")</f>
        <v/>
      </c>
      <c r="J525" s="53" t="str">
        <f>IF(ISNUMBER('Форма 1'!AC525),ROUND('Форма 1'!$I525*VLOOKUP('Форма 1'!$G525,'Предельники 2022'!$B$4:$X$28,'Форма 1'!AC$7),2),"")</f>
        <v/>
      </c>
      <c r="K525" s="53" t="str">
        <f>IF(ISNUMBER('Форма 1'!AD525),ROUND('Форма 1'!$I525*VLOOKUP('Форма 1'!$G525,'Предельники 2022'!$B$4:$X$28,'Форма 1'!AD$7),2),"")</f>
        <v/>
      </c>
      <c r="L525" s="54" t="str">
        <f>IF(ISBLANK('Форма 1'!AE525),"",'Форма 1'!AE525)</f>
        <v/>
      </c>
      <c r="M525" s="55" t="str">
        <f>IF(ISBLANK('Форма 1'!AF525),"",'Форма 1'!AF525)</f>
        <v/>
      </c>
      <c r="N525" s="53" t="str">
        <f>IF(ISNUMBER('Форма 1'!AG525),ROUND('Форма 1'!$I525*VLOOKUP('Форма 1'!$G525,'Предельники 2022'!$B$4:$X$28,'Форма 1'!AG$7),2),"")</f>
        <v/>
      </c>
      <c r="O525" s="53" t="str">
        <f>IF(ISNUMBER('Форма 1'!$AH525),ROUND('Форма 1'!$I525*VLOOKUP('Форма 1'!$G525,'Предельники 2022'!$B$4:$X$28,'Форма 1'!$AH$7,0),2),"")</f>
        <v/>
      </c>
      <c r="P525" s="53" t="str">
        <f>IF(ISNUMBER('Форма 1'!$AI525),ROUND('Форма 1'!$I525*VLOOKUP('Форма 1'!$G525,'Предельники 2022'!$B$4:$X$28,'Форма 1'!$AI$7,0),2),"")</f>
        <v/>
      </c>
      <c r="Q525" s="53" t="str">
        <f>IF(ISNUMBER('Форма 1'!$AJ525),ROUND('Форма 1'!$I525*VLOOKUP('Форма 1'!$G525,'Предельники 2022'!$B$4:$X$28,'Форма 1'!$AJ$7,0),2),"")</f>
        <v/>
      </c>
      <c r="R525" s="53" t="str">
        <f>IF(ISNUMBER('Форма 1'!AK525),ROUND('Форма 1'!$I525*VLOOKUP('Форма 1'!$G525,'Предельники 2022'!$B$4:$X$28,'Форма 1'!AK$7),2),"")</f>
        <v/>
      </c>
      <c r="S525" s="55" t="str">
        <f t="shared" si="59"/>
        <v/>
      </c>
      <c r="T525" s="55" t="str">
        <f>IF(ISNUMBER('Форма 1'!AL525),INDEX('Предельники 2022'!$C$4:$X$28,MATCH('Форма 1'!$H525,'Предельники 2022'!$B$4:$B$28,0),MATCH(T$5,'Предельники 2022'!$C$3:$X$3,0)),"")</f>
        <v/>
      </c>
      <c r="U525" s="55" t="str">
        <f>IF(ISNUMBER('Форма 1'!AM525),INDEX('Предельники 2022'!$C$4:$X$28,MATCH('Форма 1'!$H525,'Предельники 2022'!$B$4:$B$28,0),MATCH(U$5,'Предельники 2022'!$C$3:$X$3,0)),"")</f>
        <v/>
      </c>
      <c r="V525" s="55" t="str">
        <f>IF(ISNUMBER('Форма 1'!AN525),INDEX('Предельники 2022'!$C$4:$X$28,MATCH('Форма 1'!$H525,'Предельники 2022'!$B$4:$B$28,0),MATCH(V$5,'Предельники 2022'!$C$3:$X$3,0)),"")</f>
        <v/>
      </c>
      <c r="W525" s="55" t="str">
        <f>IF(ISNUMBER('Форма 1'!AO525),INDEX('Предельники 2022'!$C$4:$X$28,MATCH('Форма 1'!$H525,'Предельники 2022'!$B$4:$B$28,0),MATCH(W$5,'Предельники 2022'!$C$3:$X$3,0)),"")</f>
        <v/>
      </c>
      <c r="X525" s="53" t="str">
        <f>IF(ISNUMBER('Форма 1'!AP525),ROUND('Форма 1'!$I525*VLOOKUP('Форма 1'!$G525,'Предельники 2022'!$B$4:$X$28,'Форма 1'!AP$7),2),"")</f>
        <v/>
      </c>
      <c r="Y525" s="53" t="str">
        <f>IF(ISNUMBER('Форма 1'!AQ525),ROUND('Форма 1'!$I525*VLOOKUP('Форма 1'!$G525,'Предельники 2022'!$B$4:$X$28,'Форма 1'!AQ$7),2),"")</f>
        <v/>
      </c>
      <c r="Z525" s="53" t="str">
        <f>IF(ISNUMBER('Форма 1'!AR525),ROUND('Форма 1'!$I525*VLOOKUP('Форма 1'!$G525,'Предельники 2022'!$B$4:$X$28,'Форма 1'!AR$7),2),"")</f>
        <v/>
      </c>
      <c r="AA525" s="55"/>
    </row>
    <row r="526" spans="1:27" x14ac:dyDescent="0.25">
      <c r="A526" s="52">
        <f t="shared" si="58"/>
        <v>2</v>
      </c>
      <c r="B526" s="94" t="str">
        <f>IF(ISBLANK('Форма 1'!B526),"",'Форма 1'!B526)</f>
        <v>Пермский муниципальный район Пермского края</v>
      </c>
      <c r="C526" s="161" t="str">
        <f>IF(ISBLANK('Форма 1'!C526),"",'Форма 1'!C526)</f>
        <v>п. Юго-Камский, ул. Советская, д. 146</v>
      </c>
      <c r="D526" s="51">
        <f>IF(ISBLANK(C526),"Введите адрес",IF(C526='Форма 1'!C526,SUM(E526:K526,M526:S526,X526:AA526),"Ошибка в адресе!"))</f>
        <v>8165136.7999999998</v>
      </c>
      <c r="E526" s="53">
        <f>IF(ISNUMBER('Форма 1'!X526),ROUND('Форма 1'!$I526*VLOOKUP('Форма 1'!$G526,'Предельники 2022'!$B$4:$X$28,'Форма 1'!X$7),2),"")</f>
        <v>552352.16</v>
      </c>
      <c r="F526" s="53" t="str">
        <f>IF(ISNUMBER('Форма 1'!Y526),ROUND('Форма 1'!$I526*VLOOKUP('Форма 1'!$G526,'Предельники 2022'!$B$4:$X$28,'Форма 1'!Y$7),2),"")</f>
        <v/>
      </c>
      <c r="G526" s="53" t="str">
        <f>IF(ISNUMBER('Форма 1'!Z526),ROUND('Форма 1'!$I526*VLOOKUP('Форма 1'!$G526,'Предельники 2022'!$B$4:$X$28,'Форма 1'!Z$7),2),"")</f>
        <v/>
      </c>
      <c r="H526" s="53" t="str">
        <f>IF(ISNUMBER('Форма 1'!AA526),ROUND('Форма 1'!$I526*VLOOKUP('Форма 1'!$G526,'Предельники 2022'!$B$4:$X$28,'Форма 1'!AA$7),2),"")</f>
        <v/>
      </c>
      <c r="I526" s="53" t="str">
        <f>IF(ISNUMBER('Форма 1'!AB526),ROUND('Форма 1'!$I526*VLOOKUP('Форма 1'!$G526,'Предельники 2022'!$B$4:$X$28,'Форма 1'!AB$7),2),"")</f>
        <v/>
      </c>
      <c r="J526" s="53">
        <f>IF(ISNUMBER('Форма 1'!AC526),ROUND('Форма 1'!$I526*VLOOKUP('Форма 1'!$G526,'Предельники 2022'!$B$4:$X$28,'Форма 1'!AC$7),2),"")</f>
        <v>481060.22</v>
      </c>
      <c r="K526" s="53" t="str">
        <f>IF(ISNUMBER('Форма 1'!AD526),ROUND('Форма 1'!$I526*VLOOKUP('Форма 1'!$G526,'Предельники 2022'!$B$4:$X$28,'Форма 1'!AD$7),2),"")</f>
        <v/>
      </c>
      <c r="L526" s="54" t="str">
        <f>IF(ISBLANK('Форма 1'!AE526),"",'Форма 1'!AE526)</f>
        <v/>
      </c>
      <c r="M526" s="55" t="str">
        <f>IF(ISBLANK('Форма 1'!AF526),"",'Форма 1'!AF526)</f>
        <v/>
      </c>
      <c r="N526" s="53">
        <f>IF(ISNUMBER('Форма 1'!AG526),ROUND('Форма 1'!$I526*VLOOKUP('Форма 1'!$G526,'Предельники 2022'!$B$4:$X$28,'Форма 1'!AG$7),2),"")</f>
        <v>7131724.4199999999</v>
      </c>
      <c r="O526" s="53" t="str">
        <f>IF(ISNUMBER('Форма 1'!$AH526),ROUND('Форма 1'!$I526*VLOOKUP('Форма 1'!$G526,'Предельники 2022'!$B$4:$X$28,'Форма 1'!$AH$7,0),2),"")</f>
        <v/>
      </c>
      <c r="P526" s="53" t="str">
        <f>IF(ISNUMBER('Форма 1'!$AI526),ROUND('Форма 1'!$I526*VLOOKUP('Форма 1'!$G526,'Предельники 2022'!$B$4:$X$28,'Форма 1'!$AI$7,0),2),"")</f>
        <v/>
      </c>
      <c r="Q526" s="53" t="str">
        <f>IF(ISNUMBER('Форма 1'!$AJ526),ROUND('Форма 1'!$I526*VLOOKUP('Форма 1'!$G526,'Предельники 2022'!$B$4:$X$28,'Форма 1'!$AJ$7,0),2),"")</f>
        <v/>
      </c>
      <c r="R526" s="53" t="str">
        <f>IF(ISNUMBER('Форма 1'!AK526),ROUND('Форма 1'!$I526*VLOOKUP('Форма 1'!$G526,'Предельники 2022'!$B$4:$X$28,'Форма 1'!AK$7),2),"")</f>
        <v/>
      </c>
      <c r="S526" s="55" t="str">
        <f t="shared" si="59"/>
        <v/>
      </c>
      <c r="T526" s="55" t="str">
        <f>IF(ISNUMBER('Форма 1'!AL526),INDEX('Предельники 2022'!$C$4:$X$28,MATCH('Форма 1'!$H526,'Предельники 2022'!$B$4:$B$28,0),MATCH(T$5,'Предельники 2022'!$C$3:$X$3,0)),"")</f>
        <v/>
      </c>
      <c r="U526" s="55" t="str">
        <f>IF(ISNUMBER('Форма 1'!AM526),INDEX('Предельники 2022'!$C$4:$X$28,MATCH('Форма 1'!$H526,'Предельники 2022'!$B$4:$B$28,0),MATCH(U$5,'Предельники 2022'!$C$3:$X$3,0)),"")</f>
        <v/>
      </c>
      <c r="V526" s="55" t="str">
        <f>IF(ISNUMBER('Форма 1'!AN526),INDEX('Предельники 2022'!$C$4:$X$28,MATCH('Форма 1'!$H526,'Предельники 2022'!$B$4:$B$28,0),MATCH(V$5,'Предельники 2022'!$C$3:$X$3,0)),"")</f>
        <v/>
      </c>
      <c r="W526" s="55" t="str">
        <f>IF(ISNUMBER('Форма 1'!AO526),INDEX('Предельники 2022'!$C$4:$X$28,MATCH('Форма 1'!$H526,'Предельники 2022'!$B$4:$B$28,0),MATCH(W$5,'Предельники 2022'!$C$3:$X$3,0)),"")</f>
        <v/>
      </c>
      <c r="X526" s="53" t="str">
        <f>IF(ISNUMBER('Форма 1'!AP526),ROUND('Форма 1'!$I526*VLOOKUP('Форма 1'!$G526,'Предельники 2022'!$B$4:$X$28,'Форма 1'!AP$7),2),"")</f>
        <v/>
      </c>
      <c r="Y526" s="53" t="str">
        <f>IF(ISNUMBER('Форма 1'!AQ526),ROUND('Форма 1'!$I526*VLOOKUP('Форма 1'!$G526,'Предельники 2022'!$B$4:$X$28,'Форма 1'!AQ$7),2),"")</f>
        <v/>
      </c>
      <c r="Z526" s="53" t="str">
        <f>IF(ISNUMBER('Форма 1'!AR526),ROUND('Форма 1'!$I526*VLOOKUP('Форма 1'!$G526,'Предельники 2022'!$B$4:$X$28,'Форма 1'!AR$7),2),"")</f>
        <v/>
      </c>
      <c r="AA526" s="55"/>
    </row>
    <row r="527" spans="1:27" x14ac:dyDescent="0.25">
      <c r="A527" s="52">
        <f t="shared" si="58"/>
        <v>3</v>
      </c>
      <c r="B527" s="94" t="str">
        <f>IF(ISBLANK('Форма 1'!B527),"",'Форма 1'!B527)</f>
        <v>Пермский муниципальный район Пермского края</v>
      </c>
      <c r="C527" s="161" t="str">
        <f>IF(ISBLANK('Форма 1'!C527),"",'Форма 1'!C527)</f>
        <v>с. Бершеть, ул. Садовая, д. 5</v>
      </c>
      <c r="D527" s="51">
        <f>IF(ISBLANK(C527),"Введите адрес",IF(C527='Форма 1'!C527,SUM(E527:K527,M527:S527,X527:AA527),"Ошибка в адресе!"))</f>
        <v>19203964</v>
      </c>
      <c r="E527" s="53" t="str">
        <f>IF(ISNUMBER('Форма 1'!X527),ROUND('Форма 1'!$I527*VLOOKUP('Форма 1'!$G527,'Предельники 2022'!$B$4:$X$28,'Форма 1'!X$7),2),"")</f>
        <v/>
      </c>
      <c r="F527" s="53">
        <f>IF(ISNUMBER('Форма 1'!Y527),ROUND('Форма 1'!$I527*VLOOKUP('Форма 1'!$G527,'Предельники 2022'!$B$4:$X$28,'Форма 1'!Y$7),2),"")</f>
        <v>8499241.4199999999</v>
      </c>
      <c r="G527" s="53" t="str">
        <f>IF(ISNUMBER('Форма 1'!Z527),ROUND('Форма 1'!$I527*VLOOKUP('Форма 1'!$G527,'Предельники 2022'!$B$4:$X$28,'Форма 1'!Z$7),2),"")</f>
        <v/>
      </c>
      <c r="H527" s="53">
        <f>IF(ISNUMBER('Форма 1'!AA527),ROUND('Форма 1'!$I527*VLOOKUP('Форма 1'!$G527,'Предельники 2022'!$B$4:$X$28,'Форма 1'!AA$7),2),"")</f>
        <v>382268.15999999997</v>
      </c>
      <c r="I527" s="53" t="str">
        <f>IF(ISNUMBER('Форма 1'!AB527),ROUND('Форма 1'!$I527*VLOOKUP('Форма 1'!$G527,'Предельники 2022'!$B$4:$X$28,'Форма 1'!AB$7),2),"")</f>
        <v/>
      </c>
      <c r="J527" s="53">
        <f>IF(ISNUMBER('Форма 1'!AC527),ROUND('Форма 1'!$I527*VLOOKUP('Форма 1'!$G527,'Предельники 2022'!$B$4:$X$28,'Форма 1'!AC$7),2),"")</f>
        <v>652287.22</v>
      </c>
      <c r="K527" s="53" t="str">
        <f>IF(ISNUMBER('Форма 1'!AD527),ROUND('Форма 1'!$I527*VLOOKUP('Форма 1'!$G527,'Предельники 2022'!$B$4:$X$28,'Форма 1'!AD$7),2),"")</f>
        <v/>
      </c>
      <c r="L527" s="54" t="str">
        <f>IF(ISBLANK('Форма 1'!AE527),"",'Форма 1'!AE527)</f>
        <v/>
      </c>
      <c r="M527" s="55" t="str">
        <f>IF(ISBLANK('Форма 1'!AF527),"",'Форма 1'!AF527)</f>
        <v/>
      </c>
      <c r="N527" s="53">
        <f>IF(ISNUMBER('Форма 1'!AG527),ROUND('Форма 1'!$I527*VLOOKUP('Форма 1'!$G527,'Предельники 2022'!$B$4:$X$28,'Форма 1'!AG$7),2),"")</f>
        <v>9670167.1999999993</v>
      </c>
      <c r="O527" s="53" t="str">
        <f>IF(ISNUMBER('Форма 1'!$AH527),ROUND('Форма 1'!$I527*VLOOKUP('Форма 1'!$G527,'Предельники 2022'!$B$4:$X$28,'Форма 1'!$AH$7,0),2),"")</f>
        <v/>
      </c>
      <c r="P527" s="53" t="str">
        <f>IF(ISNUMBER('Форма 1'!$AI527),ROUND('Форма 1'!$I527*VLOOKUP('Форма 1'!$G527,'Предельники 2022'!$B$4:$X$28,'Форма 1'!$AI$7,0),2),"")</f>
        <v/>
      </c>
      <c r="Q527" s="53" t="str">
        <f>IF(ISNUMBER('Форма 1'!$AJ527),ROUND('Форма 1'!$I527*VLOOKUP('Форма 1'!$G527,'Предельники 2022'!$B$4:$X$28,'Форма 1'!$AJ$7,0),2),"")</f>
        <v/>
      </c>
      <c r="R527" s="53" t="str">
        <f>IF(ISNUMBER('Форма 1'!AK527),ROUND('Форма 1'!$I527*VLOOKUP('Форма 1'!$G527,'Предельники 2022'!$B$4:$X$28,'Форма 1'!AK$7),2),"")</f>
        <v/>
      </c>
      <c r="S527" s="55" t="str">
        <f t="shared" si="59"/>
        <v/>
      </c>
      <c r="T527" s="55" t="str">
        <f>IF(ISNUMBER('Форма 1'!AL527),INDEX('Предельники 2022'!$C$4:$X$28,MATCH('Форма 1'!$H527,'Предельники 2022'!$B$4:$B$28,0),MATCH(T$5,'Предельники 2022'!$C$3:$X$3,0)),"")</f>
        <v/>
      </c>
      <c r="U527" s="55" t="str">
        <f>IF(ISNUMBER('Форма 1'!AM527),INDEX('Предельники 2022'!$C$4:$X$28,MATCH('Форма 1'!$H527,'Предельники 2022'!$B$4:$B$28,0),MATCH(U$5,'Предельники 2022'!$C$3:$X$3,0)),"")</f>
        <v/>
      </c>
      <c r="V527" s="55" t="str">
        <f>IF(ISNUMBER('Форма 1'!AN527),INDEX('Предельники 2022'!$C$4:$X$28,MATCH('Форма 1'!$H527,'Предельники 2022'!$B$4:$B$28,0),MATCH(V$5,'Предельники 2022'!$C$3:$X$3,0)),"")</f>
        <v/>
      </c>
      <c r="W527" s="55" t="str">
        <f>IF(ISNUMBER('Форма 1'!AO527),INDEX('Предельники 2022'!$C$4:$X$28,MATCH('Форма 1'!$H527,'Предельники 2022'!$B$4:$B$28,0),MATCH(W$5,'Предельники 2022'!$C$3:$X$3,0)),"")</f>
        <v/>
      </c>
      <c r="X527" s="53" t="str">
        <f>IF(ISNUMBER('Форма 1'!AP527),ROUND('Форма 1'!$I527*VLOOKUP('Форма 1'!$G527,'Предельники 2022'!$B$4:$X$28,'Форма 1'!AP$7),2),"")</f>
        <v/>
      </c>
      <c r="Y527" s="53" t="str">
        <f>IF(ISNUMBER('Форма 1'!AQ527),ROUND('Форма 1'!$I527*VLOOKUP('Форма 1'!$G527,'Предельники 2022'!$B$4:$X$28,'Форма 1'!AQ$7),2),"")</f>
        <v/>
      </c>
      <c r="Z527" s="53" t="str">
        <f>IF(ISNUMBER('Форма 1'!AR527),ROUND('Форма 1'!$I527*VLOOKUP('Форма 1'!$G527,'Предельники 2022'!$B$4:$X$28,'Форма 1'!AR$7),2),"")</f>
        <v/>
      </c>
      <c r="AA527" s="55"/>
    </row>
    <row r="528" spans="1:27" x14ac:dyDescent="0.25">
      <c r="A528" s="52">
        <f t="shared" si="58"/>
        <v>4</v>
      </c>
      <c r="B528" s="94" t="str">
        <f>IF(ISBLANK('Форма 1'!B528),"",'Форма 1'!B528)</f>
        <v>Пермский муниципальный район Пермского края</v>
      </c>
      <c r="C528" s="161" t="str">
        <f>IF(ISBLANK('Форма 1'!C528),"",'Форма 1'!C528)</f>
        <v>с. Лобаново, ул. Советская, д. 10</v>
      </c>
      <c r="D528" s="51">
        <f>IF(ISBLANK(C528),"Введите адрес",IF(C528='Форма 1'!C528,SUM(E528:K528,M528:S528,X528:AA528),"Ошибка в адресе!"))</f>
        <v>14302873.619999999</v>
      </c>
      <c r="E528" s="53" t="str">
        <f>IF(ISNUMBER('Форма 1'!X528),ROUND('Форма 1'!$I528*VLOOKUP('Форма 1'!$G528,'Предельники 2022'!$B$4:$X$28,'Форма 1'!X$7),2),"")</f>
        <v/>
      </c>
      <c r="F528" s="53" t="str">
        <f>IF(ISNUMBER('Форма 1'!Y528),ROUND('Форма 1'!$I528*VLOOKUP('Форма 1'!$G528,'Предельники 2022'!$B$4:$X$28,'Форма 1'!Y$7),2),"")</f>
        <v/>
      </c>
      <c r="G528" s="53" t="str">
        <f>IF(ISNUMBER('Форма 1'!Z528),ROUND('Форма 1'!$I528*VLOOKUP('Форма 1'!$G528,'Предельники 2022'!$B$4:$X$28,'Форма 1'!Z$7),2),"")</f>
        <v/>
      </c>
      <c r="H528" s="53" t="str">
        <f>IF(ISNUMBER('Форма 1'!AA528),ROUND('Форма 1'!$I528*VLOOKUP('Форма 1'!$G528,'Предельники 2022'!$B$4:$X$28,'Форма 1'!AA$7),2),"")</f>
        <v/>
      </c>
      <c r="I528" s="53" t="str">
        <f>IF(ISNUMBER('Форма 1'!AB528),ROUND('Форма 1'!$I528*VLOOKUP('Форма 1'!$G528,'Предельники 2022'!$B$4:$X$28,'Форма 1'!AB$7),2),"")</f>
        <v/>
      </c>
      <c r="J528" s="53" t="str">
        <f>IF(ISNUMBER('Форма 1'!AC528),ROUND('Форма 1'!$I528*VLOOKUP('Форма 1'!$G528,'Предельники 2022'!$B$4:$X$28,'Форма 1'!AC$7),2),"")</f>
        <v/>
      </c>
      <c r="K528" s="53" t="str">
        <f>IF(ISNUMBER('Форма 1'!AD528),ROUND('Форма 1'!$I528*VLOOKUP('Форма 1'!$G528,'Предельники 2022'!$B$4:$X$28,'Форма 1'!AD$7),2),"")</f>
        <v/>
      </c>
      <c r="L528" s="54" t="str">
        <f>IF(ISBLANK('Форма 1'!AE528),"",'Форма 1'!AE528)</f>
        <v/>
      </c>
      <c r="M528" s="55" t="str">
        <f>IF(ISBLANK('Форма 1'!AF528),"",'Форма 1'!AF528)</f>
        <v/>
      </c>
      <c r="N528" s="53" t="str">
        <f>IF(ISNUMBER('Форма 1'!AG528),ROUND('Форма 1'!$I528*VLOOKUP('Форма 1'!$G528,'Предельники 2022'!$B$4:$X$28,'Форма 1'!AG$7),2),"")</f>
        <v/>
      </c>
      <c r="O528" s="53">
        <f>IF(ISNUMBER('Форма 1'!$AH528),ROUND('Форма 1'!$I528*VLOOKUP('Форма 1'!$G528,'Предельники 2022'!$B$4:$X$28,'Форма 1'!$AH$7,0),2),"")</f>
        <v>14302873.619999999</v>
      </c>
      <c r="P528" s="53" t="str">
        <f>IF(ISNUMBER('Форма 1'!$AI528),ROUND('Форма 1'!$I528*VLOOKUP('Форма 1'!$G528,'Предельники 2022'!$B$4:$X$28,'Форма 1'!$AI$7,0),2),"")</f>
        <v/>
      </c>
      <c r="Q528" s="53" t="str">
        <f>IF(ISNUMBER('Форма 1'!$AJ528),ROUND('Форма 1'!$I528*VLOOKUP('Форма 1'!$G528,'Предельники 2022'!$B$4:$X$28,'Форма 1'!$AJ$7,0),2),"")</f>
        <v/>
      </c>
      <c r="R528" s="53" t="str">
        <f>IF(ISNUMBER('Форма 1'!AK528),ROUND('Форма 1'!$I528*VLOOKUP('Форма 1'!$G528,'Предельники 2022'!$B$4:$X$28,'Форма 1'!AK$7),2),"")</f>
        <v/>
      </c>
      <c r="S528" s="55" t="str">
        <f t="shared" si="59"/>
        <v/>
      </c>
      <c r="T528" s="55" t="str">
        <f>IF(ISNUMBER('Форма 1'!AL528),INDEX('Предельники 2022'!$C$4:$X$28,MATCH('Форма 1'!$H528,'Предельники 2022'!$B$4:$B$28,0),MATCH(T$5,'Предельники 2022'!$C$3:$X$3,0)),"")</f>
        <v/>
      </c>
      <c r="U528" s="55" t="str">
        <f>IF(ISNUMBER('Форма 1'!AM528),INDEX('Предельники 2022'!$C$4:$X$28,MATCH('Форма 1'!$H528,'Предельники 2022'!$B$4:$B$28,0),MATCH(U$5,'Предельники 2022'!$C$3:$X$3,0)),"")</f>
        <v/>
      </c>
      <c r="V528" s="55" t="str">
        <f>IF(ISNUMBER('Форма 1'!AN528),INDEX('Предельники 2022'!$C$4:$X$28,MATCH('Форма 1'!$H528,'Предельники 2022'!$B$4:$B$28,0),MATCH(V$5,'Предельники 2022'!$C$3:$X$3,0)),"")</f>
        <v/>
      </c>
      <c r="W528" s="55" t="str">
        <f>IF(ISNUMBER('Форма 1'!AO528),INDEX('Предельники 2022'!$C$4:$X$28,MATCH('Форма 1'!$H528,'Предельники 2022'!$B$4:$B$28,0),MATCH(W$5,'Предельники 2022'!$C$3:$X$3,0)),"")</f>
        <v/>
      </c>
      <c r="X528" s="53" t="str">
        <f>IF(ISNUMBER('Форма 1'!AP528),ROUND('Форма 1'!$I528*VLOOKUP('Форма 1'!$G528,'Предельники 2022'!$B$4:$X$28,'Форма 1'!AP$7),2),"")</f>
        <v/>
      </c>
      <c r="Y528" s="53" t="str">
        <f>IF(ISNUMBER('Форма 1'!AQ528),ROUND('Форма 1'!$I528*VLOOKUP('Форма 1'!$G528,'Предельники 2022'!$B$4:$X$28,'Форма 1'!AQ$7),2),"")</f>
        <v/>
      </c>
      <c r="Z528" s="53" t="str">
        <f>IF(ISNUMBER('Форма 1'!AR528),ROUND('Форма 1'!$I528*VLOOKUP('Форма 1'!$G528,'Предельники 2022'!$B$4:$X$28,'Форма 1'!AR$7),2),"")</f>
        <v/>
      </c>
      <c r="AA528" s="55"/>
    </row>
    <row r="529" spans="1:27" ht="15.75" x14ac:dyDescent="0.25">
      <c r="A529" s="178">
        <f t="shared" si="58"/>
        <v>0</v>
      </c>
      <c r="B529" s="179" t="str">
        <f>IF(ISBLANK('Форма 1'!B529),"",'Форма 1'!B529)</f>
        <v/>
      </c>
      <c r="C529" s="38" t="str">
        <f>IF(ISBLANK('Форма 1'!C529),"",'Форма 1'!C529)</f>
        <v>Соликамский городской округ Пермского края</v>
      </c>
      <c r="D529" s="39">
        <f>IF(ISBLANK(C529),"Введите адрес",IF(C529='Форма 1'!C529,SUM(E529:K529,M529:S529,X529:AA529),"Ошибка в адресе!"))</f>
        <v>104916278.75999999</v>
      </c>
      <c r="E529" s="39">
        <f>SUM(E530:E537)</f>
        <v>2634370.7400000002</v>
      </c>
      <c r="F529" s="39">
        <f t="shared" ref="F529:Z529" si="63">SUM(F530:F537)</f>
        <v>25197554.329999998</v>
      </c>
      <c r="G529" s="39">
        <f t="shared" si="63"/>
        <v>0</v>
      </c>
      <c r="H529" s="39">
        <f t="shared" si="63"/>
        <v>1648224.49</v>
      </c>
      <c r="I529" s="39">
        <f t="shared" si="63"/>
        <v>4342369.3499999996</v>
      </c>
      <c r="J529" s="39">
        <f t="shared" si="63"/>
        <v>4611880.5199999996</v>
      </c>
      <c r="K529" s="39">
        <f t="shared" si="63"/>
        <v>0</v>
      </c>
      <c r="L529" s="145">
        <f t="shared" si="63"/>
        <v>0</v>
      </c>
      <c r="M529" s="39">
        <f t="shared" si="63"/>
        <v>0</v>
      </c>
      <c r="N529" s="39">
        <f t="shared" si="63"/>
        <v>66481879.329999998</v>
      </c>
      <c r="O529" s="39">
        <f t="shared" si="63"/>
        <v>0</v>
      </c>
      <c r="P529" s="39">
        <f t="shared" si="63"/>
        <v>0</v>
      </c>
      <c r="Q529" s="39">
        <f t="shared" si="63"/>
        <v>0</v>
      </c>
      <c r="R529" s="39">
        <f t="shared" si="63"/>
        <v>0</v>
      </c>
      <c r="S529" s="39">
        <f t="shared" si="63"/>
        <v>0</v>
      </c>
      <c r="T529" s="39">
        <f t="shared" si="63"/>
        <v>0</v>
      </c>
      <c r="U529" s="39">
        <f t="shared" si="63"/>
        <v>0</v>
      </c>
      <c r="V529" s="39">
        <f t="shared" si="63"/>
        <v>0</v>
      </c>
      <c r="W529" s="39">
        <f t="shared" si="63"/>
        <v>0</v>
      </c>
      <c r="X529" s="39">
        <f t="shared" si="63"/>
        <v>0</v>
      </c>
      <c r="Y529" s="39">
        <f t="shared" si="63"/>
        <v>0</v>
      </c>
      <c r="Z529" s="39">
        <f t="shared" si="63"/>
        <v>0</v>
      </c>
      <c r="AA529" s="39"/>
    </row>
    <row r="530" spans="1:27" x14ac:dyDescent="0.25">
      <c r="A530" s="52">
        <f t="shared" si="58"/>
        <v>1</v>
      </c>
      <c r="B530" s="94" t="str">
        <f>IF(ISBLANK('Форма 1'!B530),"",'Форма 1'!B530)</f>
        <v>Соликамский городской округ Пермского края</v>
      </c>
      <c r="C530" s="161" t="str">
        <f>IF(ISBLANK('Форма 1'!C530),"",'Форма 1'!C530)</f>
        <v>г. Соликамск, ул. Большевистская /Матросова, 27, д. 54</v>
      </c>
      <c r="D530" s="51">
        <f>IF(ISBLANK(C530),"Введите адрес",IF(C530='Форма 1'!C530,SUM(E530:K530,M530:S530,X530:AA530),"Ошибка в адресе!"))</f>
        <v>14888972.639999999</v>
      </c>
      <c r="E530" s="53" t="str">
        <f>IF(ISNUMBER('Форма 1'!X530),ROUND('Форма 1'!$I530*VLOOKUP('Форма 1'!$G530,'Предельники 2022'!$B$4:$X$28,'Форма 1'!X$7),2),"")</f>
        <v/>
      </c>
      <c r="F530" s="53">
        <f>IF(ISNUMBER('Форма 1'!Y530),ROUND('Форма 1'!$I530*VLOOKUP('Форма 1'!$G530,'Предельники 2022'!$B$4:$X$28,'Форма 1'!Y$7),2),"")</f>
        <v>12585468.289999999</v>
      </c>
      <c r="G530" s="53" t="str">
        <f>IF(ISNUMBER('Форма 1'!Z530),ROUND('Форма 1'!$I530*VLOOKUP('Форма 1'!$G530,'Предельники 2022'!$B$4:$X$28,'Форма 1'!Z$7),2),"")</f>
        <v/>
      </c>
      <c r="H530" s="53" t="str">
        <f>IF(ISNUMBER('Форма 1'!AA530),ROUND('Форма 1'!$I530*VLOOKUP('Форма 1'!$G530,'Предельники 2022'!$B$4:$X$28,'Форма 1'!AA$7),2),"")</f>
        <v/>
      </c>
      <c r="I530" s="53" t="str">
        <f>IF(ISNUMBER('Форма 1'!AB530),ROUND('Форма 1'!$I530*VLOOKUP('Форма 1'!$G530,'Предельники 2022'!$B$4:$X$28,'Форма 1'!AB$7),2),"")</f>
        <v/>
      </c>
      <c r="J530" s="53">
        <f>IF(ISNUMBER('Форма 1'!AC530),ROUND('Форма 1'!$I530*VLOOKUP('Форма 1'!$G530,'Предельники 2022'!$B$4:$X$28,'Форма 1'!AC$7),2),"")</f>
        <v>2303504.35</v>
      </c>
      <c r="K530" s="53" t="str">
        <f>IF(ISNUMBER('Форма 1'!AD530),ROUND('Форма 1'!$I530*VLOOKUP('Форма 1'!$G530,'Предельники 2022'!$B$4:$X$28,'Форма 1'!AD$7),2),"")</f>
        <v/>
      </c>
      <c r="L530" s="54" t="str">
        <f>IF(ISBLANK('Форма 1'!AE530),"",'Форма 1'!AE530)</f>
        <v/>
      </c>
      <c r="M530" s="55" t="str">
        <f>IF(ISBLANK('Форма 1'!AF530),"",'Форма 1'!AF530)</f>
        <v/>
      </c>
      <c r="N530" s="53" t="str">
        <f>IF(ISNUMBER('Форма 1'!AG530),ROUND('Форма 1'!$I530*VLOOKUP('Форма 1'!$G530,'Предельники 2022'!$B$4:$X$28,'Форма 1'!AG$7),2),"")</f>
        <v/>
      </c>
      <c r="O530" s="53" t="str">
        <f>IF(ISNUMBER('Форма 1'!$AH530),ROUND('Форма 1'!$I530*VLOOKUP('Форма 1'!$G530,'Предельники 2022'!$B$4:$X$28,'Форма 1'!$AH$7,0),2),"")</f>
        <v/>
      </c>
      <c r="P530" s="53" t="str">
        <f>IF(ISNUMBER('Форма 1'!$AI530),ROUND('Форма 1'!$I530*VLOOKUP('Форма 1'!$G530,'Предельники 2022'!$B$4:$X$28,'Форма 1'!$AI$7,0),2),"")</f>
        <v/>
      </c>
      <c r="Q530" s="53" t="str">
        <f>IF(ISNUMBER('Форма 1'!$AJ530),ROUND('Форма 1'!$I530*VLOOKUP('Форма 1'!$G530,'Предельники 2022'!$B$4:$X$28,'Форма 1'!$AJ$7,0),2),"")</f>
        <v/>
      </c>
      <c r="R530" s="53" t="str">
        <f>IF(ISNUMBER('Форма 1'!AK530),ROUND('Форма 1'!$I530*VLOOKUP('Форма 1'!$G530,'Предельники 2022'!$B$4:$X$28,'Форма 1'!AK$7),2),"")</f>
        <v/>
      </c>
      <c r="S530" s="55" t="str">
        <f t="shared" si="59"/>
        <v/>
      </c>
      <c r="T530" s="55" t="str">
        <f>IF(ISNUMBER('Форма 1'!AL530),INDEX('Предельники 2022'!$C$4:$X$28,MATCH('Форма 1'!$H530,'Предельники 2022'!$B$4:$B$28,0),MATCH(T$5,'Предельники 2022'!$C$3:$X$3,0)),"")</f>
        <v/>
      </c>
      <c r="U530" s="55" t="str">
        <f>IF(ISNUMBER('Форма 1'!AM530),INDEX('Предельники 2022'!$C$4:$X$28,MATCH('Форма 1'!$H530,'Предельники 2022'!$B$4:$B$28,0),MATCH(U$5,'Предельники 2022'!$C$3:$X$3,0)),"")</f>
        <v/>
      </c>
      <c r="V530" s="55" t="str">
        <f>IF(ISNUMBER('Форма 1'!AN530),INDEX('Предельники 2022'!$C$4:$X$28,MATCH('Форма 1'!$H530,'Предельники 2022'!$B$4:$B$28,0),MATCH(V$5,'Предельники 2022'!$C$3:$X$3,0)),"")</f>
        <v/>
      </c>
      <c r="W530" s="55" t="str">
        <f>IF(ISNUMBER('Форма 1'!AO530),INDEX('Предельники 2022'!$C$4:$X$28,MATCH('Форма 1'!$H530,'Предельники 2022'!$B$4:$B$28,0),MATCH(W$5,'Предельники 2022'!$C$3:$X$3,0)),"")</f>
        <v/>
      </c>
      <c r="X530" s="53" t="str">
        <f>IF(ISNUMBER('Форма 1'!AP530),ROUND('Форма 1'!$I530*VLOOKUP('Форма 1'!$G530,'Предельники 2022'!$B$4:$X$28,'Форма 1'!AP$7),2),"")</f>
        <v/>
      </c>
      <c r="Y530" s="53" t="str">
        <f>IF(ISNUMBER('Форма 1'!AQ530),ROUND('Форма 1'!$I530*VLOOKUP('Форма 1'!$G530,'Предельники 2022'!$B$4:$X$28,'Форма 1'!AQ$7),2),"")</f>
        <v/>
      </c>
      <c r="Z530" s="53" t="str">
        <f>IF(ISNUMBER('Форма 1'!AR530),ROUND('Форма 1'!$I530*VLOOKUP('Форма 1'!$G530,'Предельники 2022'!$B$4:$X$28,'Форма 1'!AR$7),2),"")</f>
        <v/>
      </c>
      <c r="AA530" s="55"/>
    </row>
    <row r="531" spans="1:27" x14ac:dyDescent="0.25">
      <c r="A531" s="52">
        <f t="shared" si="58"/>
        <v>2</v>
      </c>
      <c r="B531" s="94" t="str">
        <f>IF(ISBLANK('Форма 1'!B531),"",'Форма 1'!B531)</f>
        <v>Соликамский городской округ Пермского края</v>
      </c>
      <c r="C531" s="161" t="str">
        <f>IF(ISBLANK('Форма 1'!C531),"",'Форма 1'!C531)</f>
        <v>г. Соликамск, ул. Володарского, д. 19</v>
      </c>
      <c r="D531" s="51">
        <f>IF(ISBLANK(C531),"Введите адрес",IF(C531='Форма 1'!C531,SUM(E531:K531,M531:S531,X531:AA531),"Ошибка в адресе!"))</f>
        <v>5973368.75</v>
      </c>
      <c r="E531" s="53" t="str">
        <f>IF(ISNUMBER('Форма 1'!X531),ROUND('Форма 1'!$I531*VLOOKUP('Форма 1'!$G531,'Предельники 2022'!$B$4:$X$28,'Форма 1'!X$7),2),"")</f>
        <v/>
      </c>
      <c r="F531" s="53" t="str">
        <f>IF(ISNUMBER('Форма 1'!Y531),ROUND('Форма 1'!$I531*VLOOKUP('Форма 1'!$G531,'Предельники 2022'!$B$4:$X$28,'Форма 1'!Y$7),2),"")</f>
        <v/>
      </c>
      <c r="G531" s="53" t="str">
        <f>IF(ISNUMBER('Форма 1'!Z531),ROUND('Форма 1'!$I531*VLOOKUP('Форма 1'!$G531,'Предельники 2022'!$B$4:$X$28,'Форма 1'!Z$7),2),"")</f>
        <v/>
      </c>
      <c r="H531" s="53" t="str">
        <f>IF(ISNUMBER('Форма 1'!AA531),ROUND('Форма 1'!$I531*VLOOKUP('Форма 1'!$G531,'Предельники 2022'!$B$4:$X$28,'Форма 1'!AA$7),2),"")</f>
        <v/>
      </c>
      <c r="I531" s="53" t="str">
        <f>IF(ISNUMBER('Форма 1'!AB531),ROUND('Форма 1'!$I531*VLOOKUP('Форма 1'!$G531,'Предельники 2022'!$B$4:$X$28,'Форма 1'!AB$7),2),"")</f>
        <v/>
      </c>
      <c r="J531" s="53" t="str">
        <f>IF(ISNUMBER('Форма 1'!AC531),ROUND('Форма 1'!$I531*VLOOKUP('Форма 1'!$G531,'Предельники 2022'!$B$4:$X$28,'Форма 1'!AC$7),2),"")</f>
        <v/>
      </c>
      <c r="K531" s="53" t="str">
        <f>IF(ISNUMBER('Форма 1'!AD531),ROUND('Форма 1'!$I531*VLOOKUP('Форма 1'!$G531,'Предельники 2022'!$B$4:$X$28,'Форма 1'!AD$7),2),"")</f>
        <v/>
      </c>
      <c r="L531" s="54" t="str">
        <f>IF(ISBLANK('Форма 1'!AE531),"",'Форма 1'!AE531)</f>
        <v/>
      </c>
      <c r="M531" s="55" t="str">
        <f>IF(ISBLANK('Форма 1'!AF531),"",'Форма 1'!AF531)</f>
        <v/>
      </c>
      <c r="N531" s="53">
        <f>IF(ISNUMBER('Форма 1'!AG531),ROUND('Форма 1'!$I531*VLOOKUP('Форма 1'!$G531,'Предельники 2022'!$B$4:$X$28,'Форма 1'!AG$7),2),"")</f>
        <v>5973368.75</v>
      </c>
      <c r="O531" s="53" t="str">
        <f>IF(ISNUMBER('Форма 1'!$AH531),ROUND('Форма 1'!$I531*VLOOKUP('Форма 1'!$G531,'Предельники 2022'!$B$4:$X$28,'Форма 1'!$AH$7,0),2),"")</f>
        <v/>
      </c>
      <c r="P531" s="53" t="str">
        <f>IF(ISNUMBER('Форма 1'!$AI531),ROUND('Форма 1'!$I531*VLOOKUP('Форма 1'!$G531,'Предельники 2022'!$B$4:$X$28,'Форма 1'!$AI$7,0),2),"")</f>
        <v/>
      </c>
      <c r="Q531" s="53" t="str">
        <f>IF(ISNUMBER('Форма 1'!$AJ531),ROUND('Форма 1'!$I531*VLOOKUP('Форма 1'!$G531,'Предельники 2022'!$B$4:$X$28,'Форма 1'!$AJ$7,0),2),"")</f>
        <v/>
      </c>
      <c r="R531" s="53" t="str">
        <f>IF(ISNUMBER('Форма 1'!AK531),ROUND('Форма 1'!$I531*VLOOKUP('Форма 1'!$G531,'Предельники 2022'!$B$4:$X$28,'Форма 1'!AK$7),2),"")</f>
        <v/>
      </c>
      <c r="S531" s="55" t="str">
        <f t="shared" si="59"/>
        <v/>
      </c>
      <c r="T531" s="55" t="str">
        <f>IF(ISNUMBER('Форма 1'!AL531),INDEX('Предельники 2022'!$C$4:$X$28,MATCH('Форма 1'!$H531,'Предельники 2022'!$B$4:$B$28,0),MATCH(T$5,'Предельники 2022'!$C$3:$X$3,0)),"")</f>
        <v/>
      </c>
      <c r="U531" s="55" t="str">
        <f>IF(ISNUMBER('Форма 1'!AM531),INDEX('Предельники 2022'!$C$4:$X$28,MATCH('Форма 1'!$H531,'Предельники 2022'!$B$4:$B$28,0),MATCH(U$5,'Предельники 2022'!$C$3:$X$3,0)),"")</f>
        <v/>
      </c>
      <c r="V531" s="55" t="str">
        <f>IF(ISNUMBER('Форма 1'!AN531),INDEX('Предельники 2022'!$C$4:$X$28,MATCH('Форма 1'!$H531,'Предельники 2022'!$B$4:$B$28,0),MATCH(V$5,'Предельники 2022'!$C$3:$X$3,0)),"")</f>
        <v/>
      </c>
      <c r="W531" s="55" t="str">
        <f>IF(ISNUMBER('Форма 1'!AO531),INDEX('Предельники 2022'!$C$4:$X$28,MATCH('Форма 1'!$H531,'Предельники 2022'!$B$4:$B$28,0),MATCH(W$5,'Предельники 2022'!$C$3:$X$3,0)),"")</f>
        <v/>
      </c>
      <c r="X531" s="53" t="str">
        <f>IF(ISNUMBER('Форма 1'!AP531),ROUND('Форма 1'!$I531*VLOOKUP('Форма 1'!$G531,'Предельники 2022'!$B$4:$X$28,'Форма 1'!AP$7),2),"")</f>
        <v/>
      </c>
      <c r="Y531" s="53" t="str">
        <f>IF(ISNUMBER('Форма 1'!AQ531),ROUND('Форма 1'!$I531*VLOOKUP('Форма 1'!$G531,'Предельники 2022'!$B$4:$X$28,'Форма 1'!AQ$7),2),"")</f>
        <v/>
      </c>
      <c r="Z531" s="53" t="str">
        <f>IF(ISNUMBER('Форма 1'!AR531),ROUND('Форма 1'!$I531*VLOOKUP('Форма 1'!$G531,'Предельники 2022'!$B$4:$X$28,'Форма 1'!AR$7),2),"")</f>
        <v/>
      </c>
      <c r="AA531" s="55"/>
    </row>
    <row r="532" spans="1:27" x14ac:dyDescent="0.25">
      <c r="A532" s="52">
        <f t="shared" si="58"/>
        <v>3</v>
      </c>
      <c r="B532" s="94" t="str">
        <f>IF(ISBLANK('Форма 1'!B532),"",'Форма 1'!B532)</f>
        <v>Соликамский городской округ Пермского края</v>
      </c>
      <c r="C532" s="161" t="str">
        <f>IF(ISBLANK('Форма 1'!C532),"",'Форма 1'!C532)</f>
        <v>г. Соликамск, ул. Коминтерна, д. 8</v>
      </c>
      <c r="D532" s="51">
        <f>IF(ISBLANK(C532),"Введите адрес",IF(C532='Форма 1'!C532,SUM(E532:K532,M532:S532,X532:AA532),"Ошибка в адресе!"))</f>
        <v>6679659.8700000001</v>
      </c>
      <c r="E532" s="53" t="str">
        <f>IF(ISNUMBER('Форма 1'!X532),ROUND('Форма 1'!$I532*VLOOKUP('Форма 1'!$G532,'Предельники 2022'!$B$4:$X$28,'Форма 1'!X$7),2),"")</f>
        <v/>
      </c>
      <c r="F532" s="53" t="str">
        <f>IF(ISNUMBER('Форма 1'!Y532),ROUND('Форма 1'!$I532*VLOOKUP('Форма 1'!$G532,'Предельники 2022'!$B$4:$X$28,'Форма 1'!Y$7),2),"")</f>
        <v/>
      </c>
      <c r="G532" s="53" t="str">
        <f>IF(ISNUMBER('Форма 1'!Z532),ROUND('Форма 1'!$I532*VLOOKUP('Форма 1'!$G532,'Предельники 2022'!$B$4:$X$28,'Форма 1'!Z$7),2),"")</f>
        <v/>
      </c>
      <c r="H532" s="53" t="str">
        <f>IF(ISNUMBER('Форма 1'!AA532),ROUND('Форма 1'!$I532*VLOOKUP('Форма 1'!$G532,'Предельники 2022'!$B$4:$X$28,'Форма 1'!AA$7),2),"")</f>
        <v/>
      </c>
      <c r="I532" s="53" t="str">
        <f>IF(ISNUMBER('Форма 1'!AB532),ROUND('Форма 1'!$I532*VLOOKUP('Форма 1'!$G532,'Предельники 2022'!$B$4:$X$28,'Форма 1'!AB$7),2),"")</f>
        <v/>
      </c>
      <c r="J532" s="53" t="str">
        <f>IF(ISNUMBER('Форма 1'!AC532),ROUND('Форма 1'!$I532*VLOOKUP('Форма 1'!$G532,'Предельники 2022'!$B$4:$X$28,'Форма 1'!AC$7),2),"")</f>
        <v/>
      </c>
      <c r="K532" s="53" t="str">
        <f>IF(ISNUMBER('Форма 1'!AD532),ROUND('Форма 1'!$I532*VLOOKUP('Форма 1'!$G532,'Предельники 2022'!$B$4:$X$28,'Форма 1'!AD$7),2),"")</f>
        <v/>
      </c>
      <c r="L532" s="54" t="str">
        <f>IF(ISBLANK('Форма 1'!AE532),"",'Форма 1'!AE532)</f>
        <v/>
      </c>
      <c r="M532" s="55" t="str">
        <f>IF(ISBLANK('Форма 1'!AF532),"",'Форма 1'!AF532)</f>
        <v/>
      </c>
      <c r="N532" s="53">
        <f>IF(ISNUMBER('Форма 1'!AG532),ROUND('Форма 1'!$I532*VLOOKUP('Форма 1'!$G532,'Предельники 2022'!$B$4:$X$28,'Форма 1'!AG$7),2),"")</f>
        <v>6679659.8700000001</v>
      </c>
      <c r="O532" s="53" t="str">
        <f>IF(ISNUMBER('Форма 1'!$AH532),ROUND('Форма 1'!$I532*VLOOKUP('Форма 1'!$G532,'Предельники 2022'!$B$4:$X$28,'Форма 1'!$AH$7,0),2),"")</f>
        <v/>
      </c>
      <c r="P532" s="53" t="str">
        <f>IF(ISNUMBER('Форма 1'!$AI532),ROUND('Форма 1'!$I532*VLOOKUP('Форма 1'!$G532,'Предельники 2022'!$B$4:$X$28,'Форма 1'!$AI$7,0),2),"")</f>
        <v/>
      </c>
      <c r="Q532" s="53" t="str">
        <f>IF(ISNUMBER('Форма 1'!$AJ532),ROUND('Форма 1'!$I532*VLOOKUP('Форма 1'!$G532,'Предельники 2022'!$B$4:$X$28,'Форма 1'!$AJ$7,0),2),"")</f>
        <v/>
      </c>
      <c r="R532" s="53" t="str">
        <f>IF(ISNUMBER('Форма 1'!AK532),ROUND('Форма 1'!$I532*VLOOKUP('Форма 1'!$G532,'Предельники 2022'!$B$4:$X$28,'Форма 1'!AK$7),2),"")</f>
        <v/>
      </c>
      <c r="S532" s="55" t="str">
        <f t="shared" si="59"/>
        <v/>
      </c>
      <c r="T532" s="55" t="str">
        <f>IF(ISNUMBER('Форма 1'!AL532),INDEX('Предельники 2022'!$C$4:$X$28,MATCH('Форма 1'!$H532,'Предельники 2022'!$B$4:$B$28,0),MATCH(T$5,'Предельники 2022'!$C$3:$X$3,0)),"")</f>
        <v/>
      </c>
      <c r="U532" s="55" t="str">
        <f>IF(ISNUMBER('Форма 1'!AM532),INDEX('Предельники 2022'!$C$4:$X$28,MATCH('Форма 1'!$H532,'Предельники 2022'!$B$4:$B$28,0),MATCH(U$5,'Предельники 2022'!$C$3:$X$3,0)),"")</f>
        <v/>
      </c>
      <c r="V532" s="55" t="str">
        <f>IF(ISNUMBER('Форма 1'!AN532),INDEX('Предельники 2022'!$C$4:$X$28,MATCH('Форма 1'!$H532,'Предельники 2022'!$B$4:$B$28,0),MATCH(V$5,'Предельники 2022'!$C$3:$X$3,0)),"")</f>
        <v/>
      </c>
      <c r="W532" s="55" t="str">
        <f>IF(ISNUMBER('Форма 1'!AO532),INDEX('Предельники 2022'!$C$4:$X$28,MATCH('Форма 1'!$H532,'Предельники 2022'!$B$4:$B$28,0),MATCH(W$5,'Предельники 2022'!$C$3:$X$3,0)),"")</f>
        <v/>
      </c>
      <c r="X532" s="53" t="str">
        <f>IF(ISNUMBER('Форма 1'!AP532),ROUND('Форма 1'!$I532*VLOOKUP('Форма 1'!$G532,'Предельники 2022'!$B$4:$X$28,'Форма 1'!AP$7),2),"")</f>
        <v/>
      </c>
      <c r="Y532" s="53" t="str">
        <f>IF(ISNUMBER('Форма 1'!AQ532),ROUND('Форма 1'!$I532*VLOOKUP('Форма 1'!$G532,'Предельники 2022'!$B$4:$X$28,'Форма 1'!AQ$7),2),"")</f>
        <v/>
      </c>
      <c r="Z532" s="53" t="str">
        <f>IF(ISNUMBER('Форма 1'!AR532),ROUND('Форма 1'!$I532*VLOOKUP('Форма 1'!$G532,'Предельники 2022'!$B$4:$X$28,'Форма 1'!AR$7),2),"")</f>
        <v/>
      </c>
      <c r="AA532" s="55"/>
    </row>
    <row r="533" spans="1:27" x14ac:dyDescent="0.25">
      <c r="A533" s="52">
        <f t="shared" si="58"/>
        <v>4</v>
      </c>
      <c r="B533" s="94" t="str">
        <f>IF(ISBLANK('Форма 1'!B533),"",'Форма 1'!B533)</f>
        <v>Соликамский городской округ Пермского края</v>
      </c>
      <c r="C533" s="161" t="str">
        <f>IF(ISBLANK('Форма 1'!C533),"",'Форма 1'!C533)</f>
        <v>г. Соликамск, ул. Культуры, д. 20</v>
      </c>
      <c r="D533" s="51">
        <f>IF(ISBLANK(C533),"Введите адрес",IF(C533='Форма 1'!C533,SUM(E533:K533,M533:S533,X533:AA533),"Ошибка в адресе!"))</f>
        <v>14311736.210000001</v>
      </c>
      <c r="E533" s="53" t="str">
        <f>IF(ISNUMBER('Форма 1'!X533),ROUND('Форма 1'!$I533*VLOOKUP('Форма 1'!$G533,'Предельники 2022'!$B$4:$X$28,'Форма 1'!X$7),2),"")</f>
        <v/>
      </c>
      <c r="F533" s="53" t="str">
        <f>IF(ISNUMBER('Форма 1'!Y533),ROUND('Форма 1'!$I533*VLOOKUP('Форма 1'!$G533,'Предельники 2022'!$B$4:$X$28,'Форма 1'!Y$7),2),"")</f>
        <v/>
      </c>
      <c r="G533" s="53" t="str">
        <f>IF(ISNUMBER('Форма 1'!Z533),ROUND('Форма 1'!$I533*VLOOKUP('Форма 1'!$G533,'Предельники 2022'!$B$4:$X$28,'Форма 1'!Z$7),2),"")</f>
        <v/>
      </c>
      <c r="H533" s="53" t="str">
        <f>IF(ISNUMBER('Форма 1'!AA533),ROUND('Форма 1'!$I533*VLOOKUP('Форма 1'!$G533,'Предельники 2022'!$B$4:$X$28,'Форма 1'!AA$7),2),"")</f>
        <v/>
      </c>
      <c r="I533" s="53" t="str">
        <f>IF(ISNUMBER('Форма 1'!AB533),ROUND('Форма 1'!$I533*VLOOKUP('Форма 1'!$G533,'Предельники 2022'!$B$4:$X$28,'Форма 1'!AB$7),2),"")</f>
        <v/>
      </c>
      <c r="J533" s="53" t="str">
        <f>IF(ISNUMBER('Форма 1'!AC533),ROUND('Форма 1'!$I533*VLOOKUP('Форма 1'!$G533,'Предельники 2022'!$B$4:$X$28,'Форма 1'!AC$7),2),"")</f>
        <v/>
      </c>
      <c r="K533" s="53" t="str">
        <f>IF(ISNUMBER('Форма 1'!AD533),ROUND('Форма 1'!$I533*VLOOKUP('Форма 1'!$G533,'Предельники 2022'!$B$4:$X$28,'Форма 1'!AD$7),2),"")</f>
        <v/>
      </c>
      <c r="L533" s="54" t="str">
        <f>IF(ISBLANK('Форма 1'!AE533),"",'Форма 1'!AE533)</f>
        <v/>
      </c>
      <c r="M533" s="55" t="str">
        <f>IF(ISBLANK('Форма 1'!AF533),"",'Форма 1'!AF533)</f>
        <v/>
      </c>
      <c r="N533" s="53">
        <f>IF(ISNUMBER('Форма 1'!AG533),ROUND('Форма 1'!$I533*VLOOKUP('Форма 1'!$G533,'Предельники 2022'!$B$4:$X$28,'Форма 1'!AG$7),2),"")</f>
        <v>14311736.210000001</v>
      </c>
      <c r="O533" s="53" t="str">
        <f>IF(ISNUMBER('Форма 1'!$AH533),ROUND('Форма 1'!$I533*VLOOKUP('Форма 1'!$G533,'Предельники 2022'!$B$4:$X$28,'Форма 1'!$AH$7,0),2),"")</f>
        <v/>
      </c>
      <c r="P533" s="53" t="str">
        <f>IF(ISNUMBER('Форма 1'!$AI533),ROUND('Форма 1'!$I533*VLOOKUP('Форма 1'!$G533,'Предельники 2022'!$B$4:$X$28,'Форма 1'!$AI$7,0),2),"")</f>
        <v/>
      </c>
      <c r="Q533" s="53" t="str">
        <f>IF(ISNUMBER('Форма 1'!$AJ533),ROUND('Форма 1'!$I533*VLOOKUP('Форма 1'!$G533,'Предельники 2022'!$B$4:$X$28,'Форма 1'!$AJ$7,0),2),"")</f>
        <v/>
      </c>
      <c r="R533" s="53" t="str">
        <f>IF(ISNUMBER('Форма 1'!AK533),ROUND('Форма 1'!$I533*VLOOKUP('Форма 1'!$G533,'Предельники 2022'!$B$4:$X$28,'Форма 1'!AK$7),2),"")</f>
        <v/>
      </c>
      <c r="S533" s="55" t="str">
        <f t="shared" si="59"/>
        <v/>
      </c>
      <c r="T533" s="55" t="str">
        <f>IF(ISNUMBER('Форма 1'!AL533),INDEX('Предельники 2022'!$C$4:$X$28,MATCH('Форма 1'!$H533,'Предельники 2022'!$B$4:$B$28,0),MATCH(T$5,'Предельники 2022'!$C$3:$X$3,0)),"")</f>
        <v/>
      </c>
      <c r="U533" s="55" t="str">
        <f>IF(ISNUMBER('Форма 1'!AM533),INDEX('Предельники 2022'!$C$4:$X$28,MATCH('Форма 1'!$H533,'Предельники 2022'!$B$4:$B$28,0),MATCH(U$5,'Предельники 2022'!$C$3:$X$3,0)),"")</f>
        <v/>
      </c>
      <c r="V533" s="55" t="str">
        <f>IF(ISNUMBER('Форма 1'!AN533),INDEX('Предельники 2022'!$C$4:$X$28,MATCH('Форма 1'!$H533,'Предельники 2022'!$B$4:$B$28,0),MATCH(V$5,'Предельники 2022'!$C$3:$X$3,0)),"")</f>
        <v/>
      </c>
      <c r="W533" s="55" t="str">
        <f>IF(ISNUMBER('Форма 1'!AO533),INDEX('Предельники 2022'!$C$4:$X$28,MATCH('Форма 1'!$H533,'Предельники 2022'!$B$4:$B$28,0),MATCH(W$5,'Предельники 2022'!$C$3:$X$3,0)),"")</f>
        <v/>
      </c>
      <c r="X533" s="53" t="str">
        <f>IF(ISNUMBER('Форма 1'!AP533),ROUND('Форма 1'!$I533*VLOOKUP('Форма 1'!$G533,'Предельники 2022'!$B$4:$X$28,'Форма 1'!AP$7),2),"")</f>
        <v/>
      </c>
      <c r="Y533" s="53" t="str">
        <f>IF(ISNUMBER('Форма 1'!AQ533),ROUND('Форма 1'!$I533*VLOOKUP('Форма 1'!$G533,'Предельники 2022'!$B$4:$X$28,'Форма 1'!AQ$7),2),"")</f>
        <v/>
      </c>
      <c r="Z533" s="53" t="str">
        <f>IF(ISNUMBER('Форма 1'!AR533),ROUND('Форма 1'!$I533*VLOOKUP('Форма 1'!$G533,'Предельники 2022'!$B$4:$X$28,'Форма 1'!AR$7),2),"")</f>
        <v/>
      </c>
      <c r="AA533" s="55"/>
    </row>
    <row r="534" spans="1:27" x14ac:dyDescent="0.25">
      <c r="A534" s="52">
        <f t="shared" si="58"/>
        <v>5</v>
      </c>
      <c r="B534" s="94" t="str">
        <f>IF(ISBLANK('Форма 1'!B534),"",'Форма 1'!B534)</f>
        <v>Соликамский городской округ Пермского края</v>
      </c>
      <c r="C534" s="161" t="str">
        <f>IF(ISBLANK('Форма 1'!C534),"",'Форма 1'!C534)</f>
        <v>г. Соликамск, ул. Матросова, д. 29</v>
      </c>
      <c r="D534" s="51">
        <f>IF(ISBLANK(C534),"Введите адрес",IF(C534='Форма 1'!C534,SUM(E534:K534,M534:S534,X534:AA534),"Ошибка в адресе!"))</f>
        <v>23545426.789999999</v>
      </c>
      <c r="E534" s="53">
        <f>IF(ISNUMBER('Форма 1'!X534),ROUND('Форма 1'!$I534*VLOOKUP('Форма 1'!$G534,'Предельники 2022'!$B$4:$X$28,'Форма 1'!X$7),2),"")</f>
        <v>2634370.7400000002</v>
      </c>
      <c r="F534" s="53">
        <f>IF(ISNUMBER('Форма 1'!Y534),ROUND('Форма 1'!$I534*VLOOKUP('Форма 1'!$G534,'Предельники 2022'!$B$4:$X$28,'Форма 1'!Y$7),2),"")</f>
        <v>12612086.039999999</v>
      </c>
      <c r="G534" s="53" t="str">
        <f>IF(ISNUMBER('Форма 1'!Z534),ROUND('Форма 1'!$I534*VLOOKUP('Форма 1'!$G534,'Предельники 2022'!$B$4:$X$28,'Форма 1'!Z$7),2),"")</f>
        <v/>
      </c>
      <c r="H534" s="53">
        <f>IF(ISNUMBER('Форма 1'!AA534),ROUND('Форма 1'!$I534*VLOOKUP('Форма 1'!$G534,'Предельники 2022'!$B$4:$X$28,'Форма 1'!AA$7),2),"")</f>
        <v>1648224.49</v>
      </c>
      <c r="I534" s="53">
        <f>IF(ISNUMBER('Форма 1'!AB534),ROUND('Форма 1'!$I534*VLOOKUP('Форма 1'!$G534,'Предельники 2022'!$B$4:$X$28,'Форма 1'!AB$7),2),"")</f>
        <v>4342369.3499999996</v>
      </c>
      <c r="J534" s="53">
        <f>IF(ISNUMBER('Форма 1'!AC534),ROUND('Форма 1'!$I534*VLOOKUP('Форма 1'!$G534,'Предельники 2022'!$B$4:$X$28,'Форма 1'!AC$7),2),"")</f>
        <v>2308376.17</v>
      </c>
      <c r="K534" s="53" t="str">
        <f>IF(ISNUMBER('Форма 1'!AD534),ROUND('Форма 1'!$I534*VLOOKUP('Форма 1'!$G534,'Предельники 2022'!$B$4:$X$28,'Форма 1'!AD$7),2),"")</f>
        <v/>
      </c>
      <c r="L534" s="54" t="str">
        <f>IF(ISBLANK('Форма 1'!AE534),"",'Форма 1'!AE534)</f>
        <v/>
      </c>
      <c r="M534" s="55" t="str">
        <f>IF(ISBLANK('Форма 1'!AF534),"",'Форма 1'!AF534)</f>
        <v/>
      </c>
      <c r="N534" s="53" t="str">
        <f>IF(ISNUMBER('Форма 1'!AG534),ROUND('Форма 1'!$I534*VLOOKUP('Форма 1'!$G534,'Предельники 2022'!$B$4:$X$28,'Форма 1'!AG$7),2),"")</f>
        <v/>
      </c>
      <c r="O534" s="53" t="str">
        <f>IF(ISNUMBER('Форма 1'!$AH534),ROUND('Форма 1'!$I534*VLOOKUP('Форма 1'!$G534,'Предельники 2022'!$B$4:$X$28,'Форма 1'!$AH$7,0),2),"")</f>
        <v/>
      </c>
      <c r="P534" s="53" t="str">
        <f>IF(ISNUMBER('Форма 1'!$AI534),ROUND('Форма 1'!$I534*VLOOKUP('Форма 1'!$G534,'Предельники 2022'!$B$4:$X$28,'Форма 1'!$AI$7,0),2),"")</f>
        <v/>
      </c>
      <c r="Q534" s="53" t="str">
        <f>IF(ISNUMBER('Форма 1'!$AJ534),ROUND('Форма 1'!$I534*VLOOKUP('Форма 1'!$G534,'Предельники 2022'!$B$4:$X$28,'Форма 1'!$AJ$7,0),2),"")</f>
        <v/>
      </c>
      <c r="R534" s="53" t="str">
        <f>IF(ISNUMBER('Форма 1'!AK534),ROUND('Форма 1'!$I534*VLOOKUP('Форма 1'!$G534,'Предельники 2022'!$B$4:$X$28,'Форма 1'!AK$7),2),"")</f>
        <v/>
      </c>
      <c r="S534" s="55" t="str">
        <f t="shared" si="59"/>
        <v/>
      </c>
      <c r="T534" s="55" t="str">
        <f>IF(ISNUMBER('Форма 1'!AL534),INDEX('Предельники 2022'!$C$4:$X$28,MATCH('Форма 1'!$H534,'Предельники 2022'!$B$4:$B$28,0),MATCH(T$5,'Предельники 2022'!$C$3:$X$3,0)),"")</f>
        <v/>
      </c>
      <c r="U534" s="55" t="str">
        <f>IF(ISNUMBER('Форма 1'!AM534),INDEX('Предельники 2022'!$C$4:$X$28,MATCH('Форма 1'!$H534,'Предельники 2022'!$B$4:$B$28,0),MATCH(U$5,'Предельники 2022'!$C$3:$X$3,0)),"")</f>
        <v/>
      </c>
      <c r="V534" s="55" t="str">
        <f>IF(ISNUMBER('Форма 1'!AN534),INDEX('Предельники 2022'!$C$4:$X$28,MATCH('Форма 1'!$H534,'Предельники 2022'!$B$4:$B$28,0),MATCH(V$5,'Предельники 2022'!$C$3:$X$3,0)),"")</f>
        <v/>
      </c>
      <c r="W534" s="55" t="str">
        <f>IF(ISNUMBER('Форма 1'!AO534),INDEX('Предельники 2022'!$C$4:$X$28,MATCH('Форма 1'!$H534,'Предельники 2022'!$B$4:$B$28,0),MATCH(W$5,'Предельники 2022'!$C$3:$X$3,0)),"")</f>
        <v/>
      </c>
      <c r="X534" s="53" t="str">
        <f>IF(ISNUMBER('Форма 1'!AP534),ROUND('Форма 1'!$I534*VLOOKUP('Форма 1'!$G534,'Предельники 2022'!$B$4:$X$28,'Форма 1'!AP$7),2),"")</f>
        <v/>
      </c>
      <c r="Y534" s="53" t="str">
        <f>IF(ISNUMBER('Форма 1'!AQ534),ROUND('Форма 1'!$I534*VLOOKUP('Форма 1'!$G534,'Предельники 2022'!$B$4:$X$28,'Форма 1'!AQ$7),2),"")</f>
        <v/>
      </c>
      <c r="Z534" s="53" t="str">
        <f>IF(ISNUMBER('Форма 1'!AR534),ROUND('Форма 1'!$I534*VLOOKUP('Форма 1'!$G534,'Предельники 2022'!$B$4:$X$28,'Форма 1'!AR$7),2),"")</f>
        <v/>
      </c>
      <c r="AA534" s="55"/>
    </row>
    <row r="535" spans="1:27" x14ac:dyDescent="0.25">
      <c r="A535" s="52">
        <f t="shared" si="58"/>
        <v>6</v>
      </c>
      <c r="B535" s="94" t="str">
        <f>IF(ISBLANK('Форма 1'!B535),"",'Форма 1'!B535)</f>
        <v>Соликамский городской округ Пермского края</v>
      </c>
      <c r="C535" s="161" t="str">
        <f>IF(ISBLANK('Форма 1'!C535),"",'Форма 1'!C535)</f>
        <v>г. Соликамск, ул. Молодежная, д. 19</v>
      </c>
      <c r="D535" s="51">
        <f>IF(ISBLANK(C535),"Введите адрес",IF(C535='Форма 1'!C535,SUM(E535:K535,M535:S535,X535:AA535),"Ошибка в адресе!"))</f>
        <v>16067658.66</v>
      </c>
      <c r="E535" s="53" t="str">
        <f>IF(ISNUMBER('Форма 1'!X535),ROUND('Форма 1'!$I535*VLOOKUP('Форма 1'!$G535,'Предельники 2022'!$B$4:$X$28,'Форма 1'!X$7),2),"")</f>
        <v/>
      </c>
      <c r="F535" s="53" t="str">
        <f>IF(ISNUMBER('Форма 1'!Y535),ROUND('Форма 1'!$I535*VLOOKUP('Форма 1'!$G535,'Предельники 2022'!$B$4:$X$28,'Форма 1'!Y$7),2),"")</f>
        <v/>
      </c>
      <c r="G535" s="53" t="str">
        <f>IF(ISNUMBER('Форма 1'!Z535),ROUND('Форма 1'!$I535*VLOOKUP('Форма 1'!$G535,'Предельники 2022'!$B$4:$X$28,'Форма 1'!Z$7),2),"")</f>
        <v/>
      </c>
      <c r="H535" s="53" t="str">
        <f>IF(ISNUMBER('Форма 1'!AA535),ROUND('Форма 1'!$I535*VLOOKUP('Форма 1'!$G535,'Предельники 2022'!$B$4:$X$28,'Форма 1'!AA$7),2),"")</f>
        <v/>
      </c>
      <c r="I535" s="53" t="str">
        <f>IF(ISNUMBER('Форма 1'!AB535),ROUND('Форма 1'!$I535*VLOOKUP('Форма 1'!$G535,'Предельники 2022'!$B$4:$X$28,'Форма 1'!AB$7),2),"")</f>
        <v/>
      </c>
      <c r="J535" s="53" t="str">
        <f>IF(ISNUMBER('Форма 1'!AC535),ROUND('Форма 1'!$I535*VLOOKUP('Форма 1'!$G535,'Предельники 2022'!$B$4:$X$28,'Форма 1'!AC$7),2),"")</f>
        <v/>
      </c>
      <c r="K535" s="53" t="str">
        <f>IF(ISNUMBER('Форма 1'!AD535),ROUND('Форма 1'!$I535*VLOOKUP('Форма 1'!$G535,'Предельники 2022'!$B$4:$X$28,'Форма 1'!AD$7),2),"")</f>
        <v/>
      </c>
      <c r="L535" s="54" t="str">
        <f>IF(ISBLANK('Форма 1'!AE535),"",'Форма 1'!AE535)</f>
        <v/>
      </c>
      <c r="M535" s="55" t="str">
        <f>IF(ISBLANK('Форма 1'!AF535),"",'Форма 1'!AF535)</f>
        <v/>
      </c>
      <c r="N535" s="53">
        <f>IF(ISNUMBER('Форма 1'!AG535),ROUND('Форма 1'!$I535*VLOOKUP('Форма 1'!$G535,'Предельники 2022'!$B$4:$X$28,'Форма 1'!AG$7),2),"")</f>
        <v>16067658.66</v>
      </c>
      <c r="O535" s="53" t="str">
        <f>IF(ISNUMBER('Форма 1'!$AH535),ROUND('Форма 1'!$I535*VLOOKUP('Форма 1'!$G535,'Предельники 2022'!$B$4:$X$28,'Форма 1'!$AH$7,0),2),"")</f>
        <v/>
      </c>
      <c r="P535" s="53" t="str">
        <f>IF(ISNUMBER('Форма 1'!$AI535),ROUND('Форма 1'!$I535*VLOOKUP('Форма 1'!$G535,'Предельники 2022'!$B$4:$X$28,'Форма 1'!$AI$7,0),2),"")</f>
        <v/>
      </c>
      <c r="Q535" s="53" t="str">
        <f>IF(ISNUMBER('Форма 1'!$AJ535),ROUND('Форма 1'!$I535*VLOOKUP('Форма 1'!$G535,'Предельники 2022'!$B$4:$X$28,'Форма 1'!$AJ$7,0),2),"")</f>
        <v/>
      </c>
      <c r="R535" s="53" t="str">
        <f>IF(ISNUMBER('Форма 1'!AK535),ROUND('Форма 1'!$I535*VLOOKUP('Форма 1'!$G535,'Предельники 2022'!$B$4:$X$28,'Форма 1'!AK$7),2),"")</f>
        <v/>
      </c>
      <c r="S535" s="55" t="str">
        <f t="shared" si="59"/>
        <v/>
      </c>
      <c r="T535" s="55" t="str">
        <f>IF(ISNUMBER('Форма 1'!AL535),INDEX('Предельники 2022'!$C$4:$X$28,MATCH('Форма 1'!$H535,'Предельники 2022'!$B$4:$B$28,0),MATCH(T$5,'Предельники 2022'!$C$3:$X$3,0)),"")</f>
        <v/>
      </c>
      <c r="U535" s="55" t="str">
        <f>IF(ISNUMBER('Форма 1'!AM535),INDEX('Предельники 2022'!$C$4:$X$28,MATCH('Форма 1'!$H535,'Предельники 2022'!$B$4:$B$28,0),MATCH(U$5,'Предельники 2022'!$C$3:$X$3,0)),"")</f>
        <v/>
      </c>
      <c r="V535" s="55" t="str">
        <f>IF(ISNUMBER('Форма 1'!AN535),INDEX('Предельники 2022'!$C$4:$X$28,MATCH('Форма 1'!$H535,'Предельники 2022'!$B$4:$B$28,0),MATCH(V$5,'Предельники 2022'!$C$3:$X$3,0)),"")</f>
        <v/>
      </c>
      <c r="W535" s="55" t="str">
        <f>IF(ISNUMBER('Форма 1'!AO535),INDEX('Предельники 2022'!$C$4:$X$28,MATCH('Форма 1'!$H535,'Предельники 2022'!$B$4:$B$28,0),MATCH(W$5,'Предельники 2022'!$C$3:$X$3,0)),"")</f>
        <v/>
      </c>
      <c r="X535" s="53" t="str">
        <f>IF(ISNUMBER('Форма 1'!AP535),ROUND('Форма 1'!$I535*VLOOKUP('Форма 1'!$G535,'Предельники 2022'!$B$4:$X$28,'Форма 1'!AP$7),2),"")</f>
        <v/>
      </c>
      <c r="Y535" s="53" t="str">
        <f>IF(ISNUMBER('Форма 1'!AQ535),ROUND('Форма 1'!$I535*VLOOKUP('Форма 1'!$G535,'Предельники 2022'!$B$4:$X$28,'Форма 1'!AQ$7),2),"")</f>
        <v/>
      </c>
      <c r="Z535" s="53" t="str">
        <f>IF(ISNUMBER('Форма 1'!AR535),ROUND('Форма 1'!$I535*VLOOKUP('Форма 1'!$G535,'Предельники 2022'!$B$4:$X$28,'Форма 1'!AR$7),2),"")</f>
        <v/>
      </c>
      <c r="AA535" s="55"/>
    </row>
    <row r="536" spans="1:27" x14ac:dyDescent="0.25">
      <c r="A536" s="52">
        <f t="shared" si="58"/>
        <v>7</v>
      </c>
      <c r="B536" s="94" t="str">
        <f>IF(ISBLANK('Форма 1'!B536),"",'Форма 1'!B536)</f>
        <v>Соликамский городской округ Пермского края</v>
      </c>
      <c r="C536" s="161" t="str">
        <f>IF(ISBLANK('Форма 1'!C536),"",'Форма 1'!C536)</f>
        <v>г. Соликамск, ул. Молодежная, д. 9А</v>
      </c>
      <c r="D536" s="51">
        <f>IF(ISBLANK(C536),"Введите адрес",IF(C536='Форма 1'!C536,SUM(E536:K536,M536:S536,X536:AA536),"Ошибка в адресе!"))</f>
        <v>18380216.18</v>
      </c>
      <c r="E536" s="53" t="str">
        <f>IF(ISNUMBER('Форма 1'!X536),ROUND('Форма 1'!$I536*VLOOKUP('Форма 1'!$G536,'Предельники 2022'!$B$4:$X$28,'Форма 1'!X$7),2),"")</f>
        <v/>
      </c>
      <c r="F536" s="53" t="str">
        <f>IF(ISNUMBER('Форма 1'!Y536),ROUND('Форма 1'!$I536*VLOOKUP('Форма 1'!$G536,'Предельники 2022'!$B$4:$X$28,'Форма 1'!Y$7),2),"")</f>
        <v/>
      </c>
      <c r="G536" s="53" t="str">
        <f>IF(ISNUMBER('Форма 1'!Z536),ROUND('Форма 1'!$I536*VLOOKUP('Форма 1'!$G536,'Предельники 2022'!$B$4:$X$28,'Форма 1'!Z$7),2),"")</f>
        <v/>
      </c>
      <c r="H536" s="53" t="str">
        <f>IF(ISNUMBER('Форма 1'!AA536),ROUND('Форма 1'!$I536*VLOOKUP('Форма 1'!$G536,'Предельники 2022'!$B$4:$X$28,'Форма 1'!AA$7),2),"")</f>
        <v/>
      </c>
      <c r="I536" s="53" t="str">
        <f>IF(ISNUMBER('Форма 1'!AB536),ROUND('Форма 1'!$I536*VLOOKUP('Форма 1'!$G536,'Предельники 2022'!$B$4:$X$28,'Форма 1'!AB$7),2),"")</f>
        <v/>
      </c>
      <c r="J536" s="53" t="str">
        <f>IF(ISNUMBER('Форма 1'!AC536),ROUND('Форма 1'!$I536*VLOOKUP('Форма 1'!$G536,'Предельники 2022'!$B$4:$X$28,'Форма 1'!AC$7),2),"")</f>
        <v/>
      </c>
      <c r="K536" s="53" t="str">
        <f>IF(ISNUMBER('Форма 1'!AD536),ROUND('Форма 1'!$I536*VLOOKUP('Форма 1'!$G536,'Предельники 2022'!$B$4:$X$28,'Форма 1'!AD$7),2),"")</f>
        <v/>
      </c>
      <c r="L536" s="54" t="str">
        <f>IF(ISBLANK('Форма 1'!AE536),"",'Форма 1'!AE536)</f>
        <v/>
      </c>
      <c r="M536" s="55" t="str">
        <f>IF(ISBLANK('Форма 1'!AF536),"",'Форма 1'!AF536)</f>
        <v/>
      </c>
      <c r="N536" s="53">
        <f>IF(ISNUMBER('Форма 1'!AG536),ROUND('Форма 1'!$I536*VLOOKUP('Форма 1'!$G536,'Предельники 2022'!$B$4:$X$28,'Форма 1'!AG$7),2),"")</f>
        <v>18380216.18</v>
      </c>
      <c r="O536" s="53" t="str">
        <f>IF(ISNUMBER('Форма 1'!$AH536),ROUND('Форма 1'!$I536*VLOOKUP('Форма 1'!$G536,'Предельники 2022'!$B$4:$X$28,'Форма 1'!$AH$7,0),2),"")</f>
        <v/>
      </c>
      <c r="P536" s="53" t="str">
        <f>IF(ISNUMBER('Форма 1'!$AI536),ROUND('Форма 1'!$I536*VLOOKUP('Форма 1'!$G536,'Предельники 2022'!$B$4:$X$28,'Форма 1'!$AI$7,0),2),"")</f>
        <v/>
      </c>
      <c r="Q536" s="53" t="str">
        <f>IF(ISNUMBER('Форма 1'!$AJ536),ROUND('Форма 1'!$I536*VLOOKUP('Форма 1'!$G536,'Предельники 2022'!$B$4:$X$28,'Форма 1'!$AJ$7,0),2),"")</f>
        <v/>
      </c>
      <c r="R536" s="53" t="str">
        <f>IF(ISNUMBER('Форма 1'!AK536),ROUND('Форма 1'!$I536*VLOOKUP('Форма 1'!$G536,'Предельники 2022'!$B$4:$X$28,'Форма 1'!AK$7),2),"")</f>
        <v/>
      </c>
      <c r="S536" s="55" t="str">
        <f t="shared" si="59"/>
        <v/>
      </c>
      <c r="T536" s="55" t="str">
        <f>IF(ISNUMBER('Форма 1'!AL536),INDEX('Предельники 2022'!$C$4:$X$28,MATCH('Форма 1'!$H536,'Предельники 2022'!$B$4:$B$28,0),MATCH(T$5,'Предельники 2022'!$C$3:$X$3,0)),"")</f>
        <v/>
      </c>
      <c r="U536" s="55" t="str">
        <f>IF(ISNUMBER('Форма 1'!AM536),INDEX('Предельники 2022'!$C$4:$X$28,MATCH('Форма 1'!$H536,'Предельники 2022'!$B$4:$B$28,0),MATCH(U$5,'Предельники 2022'!$C$3:$X$3,0)),"")</f>
        <v/>
      </c>
      <c r="V536" s="55" t="str">
        <f>IF(ISNUMBER('Форма 1'!AN536),INDEX('Предельники 2022'!$C$4:$X$28,MATCH('Форма 1'!$H536,'Предельники 2022'!$B$4:$B$28,0),MATCH(V$5,'Предельники 2022'!$C$3:$X$3,0)),"")</f>
        <v/>
      </c>
      <c r="W536" s="55" t="str">
        <f>IF(ISNUMBER('Форма 1'!AO536),INDEX('Предельники 2022'!$C$4:$X$28,MATCH('Форма 1'!$H536,'Предельники 2022'!$B$4:$B$28,0),MATCH(W$5,'Предельники 2022'!$C$3:$X$3,0)),"")</f>
        <v/>
      </c>
      <c r="X536" s="53" t="str">
        <f>IF(ISNUMBER('Форма 1'!AP536),ROUND('Форма 1'!$I536*VLOOKUP('Форма 1'!$G536,'Предельники 2022'!$B$4:$X$28,'Форма 1'!AP$7),2),"")</f>
        <v/>
      </c>
      <c r="Y536" s="53" t="str">
        <f>IF(ISNUMBER('Форма 1'!AQ536),ROUND('Форма 1'!$I536*VLOOKUP('Форма 1'!$G536,'Предельники 2022'!$B$4:$X$28,'Форма 1'!AQ$7),2),"")</f>
        <v/>
      </c>
      <c r="Z536" s="53" t="str">
        <f>IF(ISNUMBER('Форма 1'!AR536),ROUND('Форма 1'!$I536*VLOOKUP('Форма 1'!$G536,'Предельники 2022'!$B$4:$X$28,'Форма 1'!AR$7),2),"")</f>
        <v/>
      </c>
      <c r="AA536" s="55"/>
    </row>
    <row r="537" spans="1:27" x14ac:dyDescent="0.25">
      <c r="A537" s="52">
        <f t="shared" si="58"/>
        <v>8</v>
      </c>
      <c r="B537" s="94" t="str">
        <f>IF(ISBLANK('Форма 1'!B537),"",'Форма 1'!B537)</f>
        <v>Соликамский городской округ Пермского края</v>
      </c>
      <c r="C537" s="161" t="str">
        <f>IF(ISBLANK('Форма 1'!C537),"",'Форма 1'!C537)</f>
        <v>г. Соликамск, ул. Розы Люксембург, д. 7</v>
      </c>
      <c r="D537" s="51">
        <f>IF(ISBLANK(C537),"Введите адрес",IF(C537='Форма 1'!C537,SUM(E537:K537,M537:S537,X537:AA537),"Ошибка в адресе!"))</f>
        <v>5069239.66</v>
      </c>
      <c r="E537" s="53" t="str">
        <f>IF(ISNUMBER('Форма 1'!X537),ROUND('Форма 1'!$I537*VLOOKUP('Форма 1'!$G537,'Предельники 2022'!$B$4:$X$28,'Форма 1'!X$7),2),"")</f>
        <v/>
      </c>
      <c r="F537" s="53" t="str">
        <f>IF(ISNUMBER('Форма 1'!Y537),ROUND('Форма 1'!$I537*VLOOKUP('Форма 1'!$G537,'Предельники 2022'!$B$4:$X$28,'Форма 1'!Y$7),2),"")</f>
        <v/>
      </c>
      <c r="G537" s="53" t="str">
        <f>IF(ISNUMBER('Форма 1'!Z537),ROUND('Форма 1'!$I537*VLOOKUP('Форма 1'!$G537,'Предельники 2022'!$B$4:$X$28,'Форма 1'!Z$7),2),"")</f>
        <v/>
      </c>
      <c r="H537" s="53" t="str">
        <f>IF(ISNUMBER('Форма 1'!AA537),ROUND('Форма 1'!$I537*VLOOKUP('Форма 1'!$G537,'Предельники 2022'!$B$4:$X$28,'Форма 1'!AA$7),2),"")</f>
        <v/>
      </c>
      <c r="I537" s="53" t="str">
        <f>IF(ISNUMBER('Форма 1'!AB537),ROUND('Форма 1'!$I537*VLOOKUP('Форма 1'!$G537,'Предельники 2022'!$B$4:$X$28,'Форма 1'!AB$7),2),"")</f>
        <v/>
      </c>
      <c r="J537" s="53" t="str">
        <f>IF(ISNUMBER('Форма 1'!AC537),ROUND('Форма 1'!$I537*VLOOKUP('Форма 1'!$G537,'Предельники 2022'!$B$4:$X$28,'Форма 1'!AC$7),2),"")</f>
        <v/>
      </c>
      <c r="K537" s="53" t="str">
        <f>IF(ISNUMBER('Форма 1'!AD537),ROUND('Форма 1'!$I537*VLOOKUP('Форма 1'!$G537,'Предельники 2022'!$B$4:$X$28,'Форма 1'!AD$7),2),"")</f>
        <v/>
      </c>
      <c r="L537" s="54" t="str">
        <f>IF(ISBLANK('Форма 1'!AE537),"",'Форма 1'!AE537)</f>
        <v/>
      </c>
      <c r="M537" s="55" t="str">
        <f>IF(ISBLANK('Форма 1'!AF537),"",'Форма 1'!AF537)</f>
        <v/>
      </c>
      <c r="N537" s="53">
        <f>IF(ISNUMBER('Форма 1'!AG537),ROUND('Форма 1'!$I537*VLOOKUP('Форма 1'!$G537,'Предельники 2022'!$B$4:$X$28,'Форма 1'!AG$7),2),"")</f>
        <v>5069239.66</v>
      </c>
      <c r="O537" s="53" t="str">
        <f>IF(ISNUMBER('Форма 1'!$AH537),ROUND('Форма 1'!$I537*VLOOKUP('Форма 1'!$G537,'Предельники 2022'!$B$4:$X$28,'Форма 1'!$AH$7,0),2),"")</f>
        <v/>
      </c>
      <c r="P537" s="53" t="str">
        <f>IF(ISNUMBER('Форма 1'!$AI537),ROUND('Форма 1'!$I537*VLOOKUP('Форма 1'!$G537,'Предельники 2022'!$B$4:$X$28,'Форма 1'!$AI$7,0),2),"")</f>
        <v/>
      </c>
      <c r="Q537" s="53" t="str">
        <f>IF(ISNUMBER('Форма 1'!$AJ537),ROUND('Форма 1'!$I537*VLOOKUP('Форма 1'!$G537,'Предельники 2022'!$B$4:$X$28,'Форма 1'!$AJ$7,0),2),"")</f>
        <v/>
      </c>
      <c r="R537" s="53" t="str">
        <f>IF(ISNUMBER('Форма 1'!AK537),ROUND('Форма 1'!$I537*VLOOKUP('Форма 1'!$G537,'Предельники 2022'!$B$4:$X$28,'Форма 1'!AK$7),2),"")</f>
        <v/>
      </c>
      <c r="S537" s="55" t="str">
        <f t="shared" si="59"/>
        <v/>
      </c>
      <c r="T537" s="55" t="str">
        <f>IF(ISNUMBER('Форма 1'!AL537),INDEX('Предельники 2022'!$C$4:$X$28,MATCH('Форма 1'!$H537,'Предельники 2022'!$B$4:$B$28,0),MATCH(T$5,'Предельники 2022'!$C$3:$X$3,0)),"")</f>
        <v/>
      </c>
      <c r="U537" s="55" t="str">
        <f>IF(ISNUMBER('Форма 1'!AM537),INDEX('Предельники 2022'!$C$4:$X$28,MATCH('Форма 1'!$H537,'Предельники 2022'!$B$4:$B$28,0),MATCH(U$5,'Предельники 2022'!$C$3:$X$3,0)),"")</f>
        <v/>
      </c>
      <c r="V537" s="55" t="str">
        <f>IF(ISNUMBER('Форма 1'!AN537),INDEX('Предельники 2022'!$C$4:$X$28,MATCH('Форма 1'!$H537,'Предельники 2022'!$B$4:$B$28,0),MATCH(V$5,'Предельники 2022'!$C$3:$X$3,0)),"")</f>
        <v/>
      </c>
      <c r="W537" s="55" t="str">
        <f>IF(ISNUMBER('Форма 1'!AO537),INDEX('Предельники 2022'!$C$4:$X$28,MATCH('Форма 1'!$H537,'Предельники 2022'!$B$4:$B$28,0),MATCH(W$5,'Предельники 2022'!$C$3:$X$3,0)),"")</f>
        <v/>
      </c>
      <c r="X537" s="53" t="str">
        <f>IF(ISNUMBER('Форма 1'!AP537),ROUND('Форма 1'!$I537*VLOOKUP('Форма 1'!$G537,'Предельники 2022'!$B$4:$X$28,'Форма 1'!AP$7),2),"")</f>
        <v/>
      </c>
      <c r="Y537" s="53" t="str">
        <f>IF(ISNUMBER('Форма 1'!AQ537),ROUND('Форма 1'!$I537*VLOOKUP('Форма 1'!$G537,'Предельники 2022'!$B$4:$X$28,'Форма 1'!AQ$7),2),"")</f>
        <v/>
      </c>
      <c r="Z537" s="53" t="str">
        <f>IF(ISNUMBER('Форма 1'!AR537),ROUND('Форма 1'!$I537*VLOOKUP('Форма 1'!$G537,'Предельники 2022'!$B$4:$X$28,'Форма 1'!AR$7),2),"")</f>
        <v/>
      </c>
      <c r="AA537" s="55"/>
    </row>
    <row r="538" spans="1:27" ht="15.75" x14ac:dyDescent="0.25">
      <c r="A538" s="178">
        <f t="shared" si="58"/>
        <v>0</v>
      </c>
      <c r="B538" s="179" t="str">
        <f>IF(ISBLANK('Форма 1'!B538),"",'Форма 1'!B538)</f>
        <v/>
      </c>
      <c r="C538" s="38" t="str">
        <f>IF(ISBLANK('Форма 1'!C538),"",'Форма 1'!C538)</f>
        <v>Чайковский городской округ Пермского края</v>
      </c>
      <c r="D538" s="39">
        <f>IF(ISBLANK(C538),"Введите адрес",IF(C538='Форма 1'!C538,SUM(E538:K538,M538:S538,X538:AA538),"Ошибка в адресе!"))</f>
        <v>221377800.43000001</v>
      </c>
      <c r="E538" s="39">
        <f>SUM(E539:E550)</f>
        <v>1347866.6</v>
      </c>
      <c r="F538" s="39">
        <f t="shared" ref="F538:Z538" si="64">SUM(F539:F550)</f>
        <v>104957170.95999999</v>
      </c>
      <c r="G538" s="39">
        <f t="shared" si="64"/>
        <v>0</v>
      </c>
      <c r="H538" s="39">
        <f t="shared" si="64"/>
        <v>3486233.1400000006</v>
      </c>
      <c r="I538" s="39">
        <f t="shared" si="64"/>
        <v>14095199.460000001</v>
      </c>
      <c r="J538" s="39">
        <f t="shared" si="64"/>
        <v>9228224.9800000004</v>
      </c>
      <c r="K538" s="39">
        <f t="shared" si="64"/>
        <v>0</v>
      </c>
      <c r="L538" s="145">
        <f t="shared" si="64"/>
        <v>0</v>
      </c>
      <c r="M538" s="39">
        <f t="shared" si="64"/>
        <v>0</v>
      </c>
      <c r="N538" s="39">
        <f t="shared" si="64"/>
        <v>82419056.550000012</v>
      </c>
      <c r="O538" s="39">
        <f t="shared" si="64"/>
        <v>5844048.7400000002</v>
      </c>
      <c r="P538" s="39">
        <f t="shared" si="64"/>
        <v>0</v>
      </c>
      <c r="Q538" s="39">
        <f t="shared" si="64"/>
        <v>0</v>
      </c>
      <c r="R538" s="39">
        <f t="shared" si="64"/>
        <v>0</v>
      </c>
      <c r="S538" s="39">
        <f t="shared" si="64"/>
        <v>0</v>
      </c>
      <c r="T538" s="39">
        <f t="shared" si="64"/>
        <v>0</v>
      </c>
      <c r="U538" s="39">
        <f t="shared" si="64"/>
        <v>0</v>
      </c>
      <c r="V538" s="39">
        <f t="shared" si="64"/>
        <v>0</v>
      </c>
      <c r="W538" s="39">
        <f t="shared" si="64"/>
        <v>0</v>
      </c>
      <c r="X538" s="39">
        <f t="shared" si="64"/>
        <v>0</v>
      </c>
      <c r="Y538" s="39">
        <f t="shared" si="64"/>
        <v>0</v>
      </c>
      <c r="Z538" s="39">
        <f t="shared" si="64"/>
        <v>0</v>
      </c>
      <c r="AA538" s="39"/>
    </row>
    <row r="539" spans="1:27" x14ac:dyDescent="0.25">
      <c r="A539" s="52">
        <f t="shared" si="58"/>
        <v>1</v>
      </c>
      <c r="B539" s="94" t="str">
        <f>IF(ISBLANK('Форма 1'!B539),"",'Форма 1'!B539)</f>
        <v>Чайковский городской округ Пермского края</v>
      </c>
      <c r="C539" s="161" t="str">
        <f>IF(ISBLANK('Форма 1'!C539),"",'Форма 1'!C539)</f>
        <v>г. Чайковский, б-р Приморский, д. 25</v>
      </c>
      <c r="D539" s="51">
        <f>IF(ISBLANK(C539),"Введите адрес",IF(C539='Форма 1'!C539,SUM(E539:K539,M539:S539,X539:AA539),"Ошибка в адресе!"))</f>
        <v>17519682.299999997</v>
      </c>
      <c r="E539" s="53" t="str">
        <f>IF(ISNUMBER('Форма 1'!X539),ROUND('Форма 1'!$I539*VLOOKUP('Форма 1'!$G539,'Предельники 2022'!$B$4:$X$28,'Форма 1'!X$7),2),"")</f>
        <v/>
      </c>
      <c r="F539" s="53">
        <f>IF(ISNUMBER('Форма 1'!Y539),ROUND('Форма 1'!$I539*VLOOKUP('Форма 1'!$G539,'Предельники 2022'!$B$4:$X$28,'Форма 1'!Y$7),2),"")</f>
        <v>13899678.560000001</v>
      </c>
      <c r="G539" s="53" t="str">
        <f>IF(ISNUMBER('Форма 1'!Z539),ROUND('Форма 1'!$I539*VLOOKUP('Форма 1'!$G539,'Предельники 2022'!$B$4:$X$28,'Форма 1'!Z$7),2),"")</f>
        <v/>
      </c>
      <c r="H539" s="53">
        <f>IF(ISNUMBER('Форма 1'!AA539),ROUND('Форма 1'!$I539*VLOOKUP('Форма 1'!$G539,'Предельники 2022'!$B$4:$X$28,'Форма 1'!AA$7),2),"")</f>
        <v>625162.21</v>
      </c>
      <c r="I539" s="53">
        <f>IF(ISNUMBER('Форма 1'!AB539),ROUND('Форма 1'!$I539*VLOOKUP('Форма 1'!$G539,'Предельники 2022'!$B$4:$X$28,'Форма 1'!AB$7),2),"")</f>
        <v>1928089.53</v>
      </c>
      <c r="J539" s="53">
        <f>IF(ISNUMBER('Форма 1'!AC539),ROUND('Форма 1'!$I539*VLOOKUP('Форма 1'!$G539,'Предельники 2022'!$B$4:$X$28,'Форма 1'!AC$7),2),"")</f>
        <v>1066752</v>
      </c>
      <c r="K539" s="53" t="str">
        <f>IF(ISNUMBER('Форма 1'!AD539),ROUND('Форма 1'!$I539*VLOOKUP('Форма 1'!$G539,'Предельники 2022'!$B$4:$X$28,'Форма 1'!AD$7),2),"")</f>
        <v/>
      </c>
      <c r="L539" s="54" t="str">
        <f>IF(ISBLANK('Форма 1'!AE539),"",'Форма 1'!AE539)</f>
        <v/>
      </c>
      <c r="M539" s="55" t="str">
        <f>IF(ISBLANK('Форма 1'!AF539),"",'Форма 1'!AF539)</f>
        <v/>
      </c>
      <c r="N539" s="53" t="str">
        <f>IF(ISNUMBER('Форма 1'!AG539),ROUND('Форма 1'!$I539*VLOOKUP('Форма 1'!$G539,'Предельники 2022'!$B$4:$X$28,'Форма 1'!AG$7),2),"")</f>
        <v/>
      </c>
      <c r="O539" s="53" t="str">
        <f>IF(ISNUMBER('Форма 1'!$AH539),ROUND('Форма 1'!$I539*VLOOKUP('Форма 1'!$G539,'Предельники 2022'!$B$4:$X$28,'Форма 1'!$AH$7,0),2),"")</f>
        <v/>
      </c>
      <c r="P539" s="53" t="str">
        <f>IF(ISNUMBER('Форма 1'!$AI539),ROUND('Форма 1'!$I539*VLOOKUP('Форма 1'!$G539,'Предельники 2022'!$B$4:$X$28,'Форма 1'!$AI$7,0),2),"")</f>
        <v/>
      </c>
      <c r="Q539" s="53" t="str">
        <f>IF(ISNUMBER('Форма 1'!$AJ539),ROUND('Форма 1'!$I539*VLOOKUP('Форма 1'!$G539,'Предельники 2022'!$B$4:$X$28,'Форма 1'!$AJ$7,0),2),"")</f>
        <v/>
      </c>
      <c r="R539" s="53" t="str">
        <f>IF(ISNUMBER('Форма 1'!AK539),ROUND('Форма 1'!$I539*VLOOKUP('Форма 1'!$G539,'Предельники 2022'!$B$4:$X$28,'Форма 1'!AK$7),2),"")</f>
        <v/>
      </c>
      <c r="S539" s="55" t="str">
        <f t="shared" si="59"/>
        <v/>
      </c>
      <c r="T539" s="55" t="str">
        <f>IF(ISNUMBER('Форма 1'!AL539),INDEX('Предельники 2022'!$C$4:$X$28,MATCH('Форма 1'!$H539,'Предельники 2022'!$B$4:$B$28,0),MATCH(T$5,'Предельники 2022'!$C$3:$X$3,0)),"")</f>
        <v/>
      </c>
      <c r="U539" s="55" t="str">
        <f>IF(ISNUMBER('Форма 1'!AM539),INDEX('Предельники 2022'!$C$4:$X$28,MATCH('Форма 1'!$H539,'Предельники 2022'!$B$4:$B$28,0),MATCH(U$5,'Предельники 2022'!$C$3:$X$3,0)),"")</f>
        <v/>
      </c>
      <c r="V539" s="55" t="str">
        <f>IF(ISNUMBER('Форма 1'!AN539),INDEX('Предельники 2022'!$C$4:$X$28,MATCH('Форма 1'!$H539,'Предельники 2022'!$B$4:$B$28,0),MATCH(V$5,'Предельники 2022'!$C$3:$X$3,0)),"")</f>
        <v/>
      </c>
      <c r="W539" s="55" t="str">
        <f>IF(ISNUMBER('Форма 1'!AO539),INDEX('Предельники 2022'!$C$4:$X$28,MATCH('Форма 1'!$H539,'Предельники 2022'!$B$4:$B$28,0),MATCH(W$5,'Предельники 2022'!$C$3:$X$3,0)),"")</f>
        <v/>
      </c>
      <c r="X539" s="53" t="str">
        <f>IF(ISNUMBER('Форма 1'!AP539),ROUND('Форма 1'!$I539*VLOOKUP('Форма 1'!$G539,'Предельники 2022'!$B$4:$X$28,'Форма 1'!AP$7),2),"")</f>
        <v/>
      </c>
      <c r="Y539" s="53" t="str">
        <f>IF(ISNUMBER('Форма 1'!AQ539),ROUND('Форма 1'!$I539*VLOOKUP('Форма 1'!$G539,'Предельники 2022'!$B$4:$X$28,'Форма 1'!AQ$7),2),"")</f>
        <v/>
      </c>
      <c r="Z539" s="53" t="str">
        <f>IF(ISNUMBER('Форма 1'!AR539),ROUND('Форма 1'!$I539*VLOOKUP('Форма 1'!$G539,'Предельники 2022'!$B$4:$X$28,'Форма 1'!AR$7),2),"")</f>
        <v/>
      </c>
      <c r="AA539" s="55"/>
    </row>
    <row r="540" spans="1:27" x14ac:dyDescent="0.25">
      <c r="A540" s="52">
        <f t="shared" si="58"/>
        <v>2</v>
      </c>
      <c r="B540" s="94" t="str">
        <f>IF(ISBLANK('Форма 1'!B540),"",'Форма 1'!B540)</f>
        <v>Чайковский городской округ Пермского края</v>
      </c>
      <c r="C540" s="161" t="str">
        <f>IF(ISBLANK('Форма 1'!C540),"",'Форма 1'!C540)</f>
        <v>г. Чайковский, б-р Приморский, д. 39</v>
      </c>
      <c r="D540" s="51">
        <f>IF(ISBLANK(C540),"Введите адрес",IF(C540='Форма 1'!C540,SUM(E540:K540,M540:S540,X540:AA540),"Ошибка в адресе!"))</f>
        <v>32995760.770000003</v>
      </c>
      <c r="E540" s="53" t="str">
        <f>IF(ISNUMBER('Форма 1'!X540),ROUND('Форма 1'!$I540*VLOOKUP('Форма 1'!$G540,'Предельники 2022'!$B$4:$X$28,'Форма 1'!X$7),2),"")</f>
        <v/>
      </c>
      <c r="F540" s="53">
        <f>IF(ISNUMBER('Форма 1'!Y540),ROUND('Форма 1'!$I540*VLOOKUP('Форма 1'!$G540,'Предельники 2022'!$B$4:$X$28,'Форма 1'!Y$7),2),"")</f>
        <v>14021480.300000001</v>
      </c>
      <c r="G540" s="53" t="str">
        <f>IF(ISNUMBER('Форма 1'!Z540),ROUND('Форма 1'!$I540*VLOOKUP('Форма 1'!$G540,'Предельники 2022'!$B$4:$X$28,'Форма 1'!Z$7),2),"")</f>
        <v/>
      </c>
      <c r="H540" s="53" t="str">
        <f>IF(ISNUMBER('Форма 1'!AA540),ROUND('Форма 1'!$I540*VLOOKUP('Форма 1'!$G540,'Предельники 2022'!$B$4:$X$28,'Форма 1'!AA$7),2),"")</f>
        <v/>
      </c>
      <c r="I540" s="53">
        <f>IF(ISNUMBER('Форма 1'!AB540),ROUND('Форма 1'!$I540*VLOOKUP('Форма 1'!$G540,'Предельники 2022'!$B$4:$X$28,'Форма 1'!AB$7),2),"")</f>
        <v>1944985.22</v>
      </c>
      <c r="J540" s="53">
        <f>IF(ISNUMBER('Форма 1'!AC540),ROUND('Форма 1'!$I540*VLOOKUP('Форма 1'!$G540,'Предельники 2022'!$B$4:$X$28,'Форма 1'!AC$7),2),"")</f>
        <v>1076099.8600000001</v>
      </c>
      <c r="K540" s="53" t="str">
        <f>IF(ISNUMBER('Форма 1'!AD540),ROUND('Форма 1'!$I540*VLOOKUP('Форма 1'!$G540,'Предельники 2022'!$B$4:$X$28,'Форма 1'!AD$7),2),"")</f>
        <v/>
      </c>
      <c r="L540" s="54" t="str">
        <f>IF(ISBLANK('Форма 1'!AE540),"",'Форма 1'!AE540)</f>
        <v/>
      </c>
      <c r="M540" s="55" t="str">
        <f>IF(ISBLANK('Форма 1'!AF540),"",'Форма 1'!AF540)</f>
        <v/>
      </c>
      <c r="N540" s="53">
        <f>IF(ISNUMBER('Форма 1'!AG540),ROUND('Форма 1'!$I540*VLOOKUP('Форма 1'!$G540,'Предельники 2022'!$B$4:$X$28,'Форма 1'!AG$7),2),"")</f>
        <v>15953195.390000001</v>
      </c>
      <c r="O540" s="53" t="str">
        <f>IF(ISNUMBER('Форма 1'!$AH540),ROUND('Форма 1'!$I540*VLOOKUP('Форма 1'!$G540,'Предельники 2022'!$B$4:$X$28,'Форма 1'!$AH$7,0),2),"")</f>
        <v/>
      </c>
      <c r="P540" s="53" t="str">
        <f>IF(ISNUMBER('Форма 1'!$AI540),ROUND('Форма 1'!$I540*VLOOKUP('Форма 1'!$G540,'Предельники 2022'!$B$4:$X$28,'Форма 1'!$AI$7,0),2),"")</f>
        <v/>
      </c>
      <c r="Q540" s="53" t="str">
        <f>IF(ISNUMBER('Форма 1'!$AJ540),ROUND('Форма 1'!$I540*VLOOKUP('Форма 1'!$G540,'Предельники 2022'!$B$4:$X$28,'Форма 1'!$AJ$7,0),2),"")</f>
        <v/>
      </c>
      <c r="R540" s="53" t="str">
        <f>IF(ISNUMBER('Форма 1'!AK540),ROUND('Форма 1'!$I540*VLOOKUP('Форма 1'!$G540,'Предельники 2022'!$B$4:$X$28,'Форма 1'!AK$7),2),"")</f>
        <v/>
      </c>
      <c r="S540" s="55" t="str">
        <f t="shared" si="59"/>
        <v/>
      </c>
      <c r="T540" s="55" t="str">
        <f>IF(ISNUMBER('Форма 1'!AL540),INDEX('Предельники 2022'!$C$4:$X$28,MATCH('Форма 1'!$H540,'Предельники 2022'!$B$4:$B$28,0),MATCH(T$5,'Предельники 2022'!$C$3:$X$3,0)),"")</f>
        <v/>
      </c>
      <c r="U540" s="55" t="str">
        <f>IF(ISNUMBER('Форма 1'!AM540),INDEX('Предельники 2022'!$C$4:$X$28,MATCH('Форма 1'!$H540,'Предельники 2022'!$B$4:$B$28,0),MATCH(U$5,'Предельники 2022'!$C$3:$X$3,0)),"")</f>
        <v/>
      </c>
      <c r="V540" s="55" t="str">
        <f>IF(ISNUMBER('Форма 1'!AN540),INDEX('Предельники 2022'!$C$4:$X$28,MATCH('Форма 1'!$H540,'Предельники 2022'!$B$4:$B$28,0),MATCH(V$5,'Предельники 2022'!$C$3:$X$3,0)),"")</f>
        <v/>
      </c>
      <c r="W540" s="55" t="str">
        <f>IF(ISNUMBER('Форма 1'!AO540),INDEX('Предельники 2022'!$C$4:$X$28,MATCH('Форма 1'!$H540,'Предельники 2022'!$B$4:$B$28,0),MATCH(W$5,'Предельники 2022'!$C$3:$X$3,0)),"")</f>
        <v/>
      </c>
      <c r="X540" s="53" t="str">
        <f>IF(ISNUMBER('Форма 1'!AP540),ROUND('Форма 1'!$I540*VLOOKUP('Форма 1'!$G540,'Предельники 2022'!$B$4:$X$28,'Форма 1'!AP$7),2),"")</f>
        <v/>
      </c>
      <c r="Y540" s="53" t="str">
        <f>IF(ISNUMBER('Форма 1'!AQ540),ROUND('Форма 1'!$I540*VLOOKUP('Форма 1'!$G540,'Предельники 2022'!$B$4:$X$28,'Форма 1'!AQ$7),2),"")</f>
        <v/>
      </c>
      <c r="Z540" s="53" t="str">
        <f>IF(ISNUMBER('Форма 1'!AR540),ROUND('Форма 1'!$I540*VLOOKUP('Форма 1'!$G540,'Предельники 2022'!$B$4:$X$28,'Форма 1'!AR$7),2),"")</f>
        <v/>
      </c>
      <c r="AA540" s="55"/>
    </row>
    <row r="541" spans="1:27" x14ac:dyDescent="0.25">
      <c r="A541" s="52">
        <f t="shared" si="58"/>
        <v>3</v>
      </c>
      <c r="B541" s="94" t="str">
        <f>IF(ISBLANK('Форма 1'!B541),"",'Форма 1'!B541)</f>
        <v>Чайковский городской округ Пермского края</v>
      </c>
      <c r="C541" s="161" t="str">
        <f>IF(ISBLANK('Форма 1'!C541),"",'Форма 1'!C541)</f>
        <v>г. Чайковский, ул. Горького, д. 20</v>
      </c>
      <c r="D541" s="51">
        <f>IF(ISBLANK(C541),"Введите адрес",IF(C541='Форма 1'!C541,SUM(E541:K541,M541:S541,X541:AA541),"Ошибка в адресе!"))</f>
        <v>17204950.090000004</v>
      </c>
      <c r="E541" s="53">
        <f>IF(ISNUMBER('Форма 1'!X541),ROUND('Форма 1'!$I541*VLOOKUP('Форма 1'!$G541,'Предельники 2022'!$B$4:$X$28,'Форма 1'!X$7),2),"")</f>
        <v>742366.64</v>
      </c>
      <c r="F541" s="53">
        <f>IF(ISNUMBER('Форма 1'!Y541),ROUND('Форма 1'!$I541*VLOOKUP('Форма 1'!$G541,'Предельники 2022'!$B$4:$X$28,'Форма 1'!Y$7),2),"")</f>
        <v>8424480.3499999996</v>
      </c>
      <c r="G541" s="53" t="str">
        <f>IF(ISNUMBER('Форма 1'!Z541),ROUND('Форма 1'!$I541*VLOOKUP('Форма 1'!$G541,'Предельники 2022'!$B$4:$X$28,'Форма 1'!Z$7),2),"")</f>
        <v/>
      </c>
      <c r="H541" s="53">
        <f>IF(ISNUMBER('Форма 1'!AA541),ROUND('Форма 1'!$I541*VLOOKUP('Форма 1'!$G541,'Предельники 2022'!$B$4:$X$28,'Форма 1'!AA$7),2),"")</f>
        <v>378905.65</v>
      </c>
      <c r="I541" s="53">
        <f>IF(ISNUMBER('Форма 1'!AB541),ROUND('Форма 1'!$I541*VLOOKUP('Форма 1'!$G541,'Предельники 2022'!$B$4:$X$28,'Форма 1'!AB$7),2),"")</f>
        <v>1168599.1399999999</v>
      </c>
      <c r="J541" s="53">
        <f>IF(ISNUMBER('Форма 1'!AC541),ROUND('Форма 1'!$I541*VLOOKUP('Форма 1'!$G541,'Предельники 2022'!$B$4:$X$28,'Форма 1'!AC$7),2),"")</f>
        <v>646549.56999999995</v>
      </c>
      <c r="K541" s="53" t="str">
        <f>IF(ISNUMBER('Форма 1'!AD541),ROUND('Форма 1'!$I541*VLOOKUP('Форма 1'!$G541,'Предельники 2022'!$B$4:$X$28,'Форма 1'!AD$7),2),"")</f>
        <v/>
      </c>
      <c r="L541" s="54" t="str">
        <f>IF(ISBLANK('Форма 1'!AE541),"",'Форма 1'!AE541)</f>
        <v/>
      </c>
      <c r="M541" s="55" t="str">
        <f>IF(ISBLANK('Форма 1'!AF541),"",'Форма 1'!AF541)</f>
        <v/>
      </c>
      <c r="N541" s="53" t="str">
        <f>IF(ISNUMBER('Форма 1'!AG541),ROUND('Форма 1'!$I541*VLOOKUP('Форма 1'!$G541,'Предельники 2022'!$B$4:$X$28,'Форма 1'!AG$7),2),"")</f>
        <v/>
      </c>
      <c r="O541" s="53">
        <f>IF(ISNUMBER('Форма 1'!$AH541),ROUND('Форма 1'!$I541*VLOOKUP('Форма 1'!$G541,'Предельники 2022'!$B$4:$X$28,'Форма 1'!$AH$7,0),2),"")</f>
        <v>5844048.7400000002</v>
      </c>
      <c r="P541" s="53" t="str">
        <f>IF(ISNUMBER('Форма 1'!$AI541),ROUND('Форма 1'!$I541*VLOOKUP('Форма 1'!$G541,'Предельники 2022'!$B$4:$X$28,'Форма 1'!$AI$7,0),2),"")</f>
        <v/>
      </c>
      <c r="Q541" s="53" t="str">
        <f>IF(ISNUMBER('Форма 1'!$AJ541),ROUND('Форма 1'!$I541*VLOOKUP('Форма 1'!$G541,'Предельники 2022'!$B$4:$X$28,'Форма 1'!$AJ$7,0),2),"")</f>
        <v/>
      </c>
      <c r="R541" s="53" t="str">
        <f>IF(ISNUMBER('Форма 1'!AK541),ROUND('Форма 1'!$I541*VLOOKUP('Форма 1'!$G541,'Предельники 2022'!$B$4:$X$28,'Форма 1'!AK$7),2),"")</f>
        <v/>
      </c>
      <c r="S541" s="55" t="str">
        <f t="shared" si="59"/>
        <v/>
      </c>
      <c r="T541" s="55" t="str">
        <f>IF(ISNUMBER('Форма 1'!AL541),INDEX('Предельники 2022'!$C$4:$X$28,MATCH('Форма 1'!$H541,'Предельники 2022'!$B$4:$B$28,0),MATCH(T$5,'Предельники 2022'!$C$3:$X$3,0)),"")</f>
        <v/>
      </c>
      <c r="U541" s="55" t="str">
        <f>IF(ISNUMBER('Форма 1'!AM541),INDEX('Предельники 2022'!$C$4:$X$28,MATCH('Форма 1'!$H541,'Предельники 2022'!$B$4:$B$28,0),MATCH(U$5,'Предельники 2022'!$C$3:$X$3,0)),"")</f>
        <v/>
      </c>
      <c r="V541" s="55" t="str">
        <f>IF(ISNUMBER('Форма 1'!AN541),INDEX('Предельники 2022'!$C$4:$X$28,MATCH('Форма 1'!$H541,'Предельники 2022'!$B$4:$B$28,0),MATCH(V$5,'Предельники 2022'!$C$3:$X$3,0)),"")</f>
        <v/>
      </c>
      <c r="W541" s="55" t="str">
        <f>IF(ISNUMBER('Форма 1'!AO541),INDEX('Предельники 2022'!$C$4:$X$28,MATCH('Форма 1'!$H541,'Предельники 2022'!$B$4:$B$28,0),MATCH(W$5,'Предельники 2022'!$C$3:$X$3,0)),"")</f>
        <v/>
      </c>
      <c r="X541" s="53" t="str">
        <f>IF(ISNUMBER('Форма 1'!AP541),ROUND('Форма 1'!$I541*VLOOKUP('Форма 1'!$G541,'Предельники 2022'!$B$4:$X$28,'Форма 1'!AP$7),2),"")</f>
        <v/>
      </c>
      <c r="Y541" s="53" t="str">
        <f>IF(ISNUMBER('Форма 1'!AQ541),ROUND('Форма 1'!$I541*VLOOKUP('Форма 1'!$G541,'Предельники 2022'!$B$4:$X$28,'Форма 1'!AQ$7),2),"")</f>
        <v/>
      </c>
      <c r="Z541" s="53" t="str">
        <f>IF(ISNUMBER('Форма 1'!AR541),ROUND('Форма 1'!$I541*VLOOKUP('Форма 1'!$G541,'Предельники 2022'!$B$4:$X$28,'Форма 1'!AR$7),2),"")</f>
        <v/>
      </c>
      <c r="AA541" s="55"/>
    </row>
    <row r="542" spans="1:27" x14ac:dyDescent="0.25">
      <c r="A542" s="52">
        <f t="shared" si="58"/>
        <v>4</v>
      </c>
      <c r="B542" s="94" t="str">
        <f>IF(ISBLANK('Форма 1'!B542),"",'Форма 1'!B542)</f>
        <v>Чайковский городской округ Пермского края</v>
      </c>
      <c r="C542" s="161" t="str">
        <f>IF(ISBLANK('Форма 1'!C542),"",'Форма 1'!C542)</f>
        <v>г. Чайковский, ул. Кабалевского, д. 18А</v>
      </c>
      <c r="D542" s="51">
        <f>IF(ISBLANK(C542),"Введите адрес",IF(C542='Форма 1'!C542,SUM(E542:K542,M542:S542,X542:AA542),"Ошибка в адресе!"))</f>
        <v>13091321.699999999</v>
      </c>
      <c r="E542" s="53" t="str">
        <f>IF(ISNUMBER('Форма 1'!X542),ROUND('Форма 1'!$I542*VLOOKUP('Форма 1'!$G542,'Предельники 2022'!$B$4:$X$28,'Форма 1'!X$7),2),"")</f>
        <v/>
      </c>
      <c r="F542" s="53">
        <f>IF(ISNUMBER('Форма 1'!Y542),ROUND('Форма 1'!$I542*VLOOKUP('Форма 1'!$G542,'Предельники 2022'!$B$4:$X$28,'Форма 1'!Y$7),2),"")</f>
        <v>7895769.3600000003</v>
      </c>
      <c r="G542" s="53" t="str">
        <f>IF(ISNUMBER('Форма 1'!Z542),ROUND('Форма 1'!$I542*VLOOKUP('Форма 1'!$G542,'Предельники 2022'!$B$4:$X$28,'Форма 1'!Z$7),2),"")</f>
        <v/>
      </c>
      <c r="H542" s="53">
        <f>IF(ISNUMBER('Форма 1'!AA542),ROUND('Форма 1'!$I542*VLOOKUP('Форма 1'!$G542,'Предельники 2022'!$B$4:$X$28,'Форма 1'!AA$7),2),"")</f>
        <v>1031867.4</v>
      </c>
      <c r="I542" s="53">
        <f>IF(ISNUMBER('Форма 1'!AB542),ROUND('Форма 1'!$I542*VLOOKUP('Форма 1'!$G542,'Предельники 2022'!$B$4:$X$28,'Форма 1'!AB$7),2),"")</f>
        <v>2718531</v>
      </c>
      <c r="J542" s="53">
        <f>IF(ISNUMBER('Форма 1'!AC542),ROUND('Форма 1'!$I542*VLOOKUP('Форма 1'!$G542,'Предельники 2022'!$B$4:$X$28,'Форма 1'!AC$7),2),"")</f>
        <v>1445153.94</v>
      </c>
      <c r="K542" s="53" t="str">
        <f>IF(ISNUMBER('Форма 1'!AD542),ROUND('Форма 1'!$I542*VLOOKUP('Форма 1'!$G542,'Предельники 2022'!$B$4:$X$28,'Форма 1'!AD$7),2),"")</f>
        <v/>
      </c>
      <c r="L542" s="54" t="str">
        <f>IF(ISBLANK('Форма 1'!AE542),"",'Форма 1'!AE542)</f>
        <v/>
      </c>
      <c r="M542" s="55" t="str">
        <f>IF(ISBLANK('Форма 1'!AF542),"",'Форма 1'!AF542)</f>
        <v/>
      </c>
      <c r="N542" s="53" t="str">
        <f>IF(ISNUMBER('Форма 1'!AG542),ROUND('Форма 1'!$I542*VLOOKUP('Форма 1'!$G542,'Предельники 2022'!$B$4:$X$28,'Форма 1'!AG$7),2),"")</f>
        <v/>
      </c>
      <c r="O542" s="53" t="str">
        <f>IF(ISNUMBER('Форма 1'!$AH542),ROUND('Форма 1'!$I542*VLOOKUP('Форма 1'!$G542,'Предельники 2022'!$B$4:$X$28,'Форма 1'!$AH$7,0),2),"")</f>
        <v/>
      </c>
      <c r="P542" s="53" t="str">
        <f>IF(ISNUMBER('Форма 1'!$AI542),ROUND('Форма 1'!$I542*VLOOKUP('Форма 1'!$G542,'Предельники 2022'!$B$4:$X$28,'Форма 1'!$AI$7,0),2),"")</f>
        <v/>
      </c>
      <c r="Q542" s="53" t="str">
        <f>IF(ISNUMBER('Форма 1'!$AJ542),ROUND('Форма 1'!$I542*VLOOKUP('Форма 1'!$G542,'Предельники 2022'!$B$4:$X$28,'Форма 1'!$AJ$7,0),2),"")</f>
        <v/>
      </c>
      <c r="R542" s="53" t="str">
        <f>IF(ISNUMBER('Форма 1'!AK542),ROUND('Форма 1'!$I542*VLOOKUP('Форма 1'!$G542,'Предельники 2022'!$B$4:$X$28,'Форма 1'!AK$7),2),"")</f>
        <v/>
      </c>
      <c r="S542" s="55" t="str">
        <f t="shared" si="59"/>
        <v/>
      </c>
      <c r="T542" s="55" t="str">
        <f>IF(ISNUMBER('Форма 1'!AL542),INDEX('Предельники 2022'!$C$4:$X$28,MATCH('Форма 1'!$H542,'Предельники 2022'!$B$4:$B$28,0),MATCH(T$5,'Предельники 2022'!$C$3:$X$3,0)),"")</f>
        <v/>
      </c>
      <c r="U542" s="55" t="str">
        <f>IF(ISNUMBER('Форма 1'!AM542),INDEX('Предельники 2022'!$C$4:$X$28,MATCH('Форма 1'!$H542,'Предельники 2022'!$B$4:$B$28,0),MATCH(U$5,'Предельники 2022'!$C$3:$X$3,0)),"")</f>
        <v/>
      </c>
      <c r="V542" s="55" t="str">
        <f>IF(ISNUMBER('Форма 1'!AN542),INDEX('Предельники 2022'!$C$4:$X$28,MATCH('Форма 1'!$H542,'Предельники 2022'!$B$4:$B$28,0),MATCH(V$5,'Предельники 2022'!$C$3:$X$3,0)),"")</f>
        <v/>
      </c>
      <c r="W542" s="55" t="str">
        <f>IF(ISNUMBER('Форма 1'!AO542),INDEX('Предельники 2022'!$C$4:$X$28,MATCH('Форма 1'!$H542,'Предельники 2022'!$B$4:$B$28,0),MATCH(W$5,'Предельники 2022'!$C$3:$X$3,0)),"")</f>
        <v/>
      </c>
      <c r="X542" s="53" t="str">
        <f>IF(ISNUMBER('Форма 1'!AP542),ROUND('Форма 1'!$I542*VLOOKUP('Форма 1'!$G542,'Предельники 2022'!$B$4:$X$28,'Форма 1'!AP$7),2),"")</f>
        <v/>
      </c>
      <c r="Y542" s="53" t="str">
        <f>IF(ISNUMBER('Форма 1'!AQ542),ROUND('Форма 1'!$I542*VLOOKUP('Форма 1'!$G542,'Предельники 2022'!$B$4:$X$28,'Форма 1'!AQ$7),2),"")</f>
        <v/>
      </c>
      <c r="Z542" s="53" t="str">
        <f>IF(ISNUMBER('Форма 1'!AR542),ROUND('Форма 1'!$I542*VLOOKUP('Форма 1'!$G542,'Предельники 2022'!$B$4:$X$28,'Форма 1'!AR$7),2),"")</f>
        <v/>
      </c>
      <c r="AA542" s="55"/>
    </row>
    <row r="543" spans="1:27" x14ac:dyDescent="0.25">
      <c r="A543" s="52">
        <f t="shared" si="58"/>
        <v>5</v>
      </c>
      <c r="B543" s="94" t="str">
        <f>IF(ISBLANK('Форма 1'!B543),"",'Форма 1'!B543)</f>
        <v>Чайковский городской округ Пермского края</v>
      </c>
      <c r="C543" s="161" t="str">
        <f>IF(ISBLANK('Форма 1'!C543),"",'Форма 1'!C543)</f>
        <v>г. Чайковский, ул. Кабалевского, д. 7</v>
      </c>
      <c r="D543" s="51">
        <f>IF(ISBLANK(C543),"Введите адрес",IF(C543='Форма 1'!C543,SUM(E543:K543,M543:S543,X543:AA543),"Ошибка в адресе!"))</f>
        <v>9179598.4800000004</v>
      </c>
      <c r="E543" s="53" t="str">
        <f>IF(ISNUMBER('Форма 1'!X543),ROUND('Форма 1'!$I543*VLOOKUP('Форма 1'!$G543,'Предельники 2022'!$B$4:$X$28,'Форма 1'!X$7),2),"")</f>
        <v/>
      </c>
      <c r="F543" s="53">
        <f>IF(ISNUMBER('Форма 1'!Y543),ROUND('Форма 1'!$I543*VLOOKUP('Форма 1'!$G543,'Предельники 2022'!$B$4:$X$28,'Форма 1'!Y$7),2),"")</f>
        <v>5536491.5800000001</v>
      </c>
      <c r="G543" s="53" t="str">
        <f>IF(ISNUMBER('Форма 1'!Z543),ROUND('Форма 1'!$I543*VLOOKUP('Форма 1'!$G543,'Предельники 2022'!$B$4:$X$28,'Форма 1'!Z$7),2),"")</f>
        <v/>
      </c>
      <c r="H543" s="53">
        <f>IF(ISNUMBER('Форма 1'!AA543),ROUND('Форма 1'!$I543*VLOOKUP('Форма 1'!$G543,'Предельники 2022'!$B$4:$X$28,'Форма 1'!AA$7),2),"")</f>
        <v>723542.56</v>
      </c>
      <c r="I543" s="53">
        <f>IF(ISNUMBER('Форма 1'!AB543),ROUND('Форма 1'!$I543*VLOOKUP('Форма 1'!$G543,'Предельники 2022'!$B$4:$X$28,'Форма 1'!AB$7),2),"")</f>
        <v>1906226.4</v>
      </c>
      <c r="J543" s="53">
        <f>IF(ISNUMBER('Форма 1'!AC543),ROUND('Форма 1'!$I543*VLOOKUP('Форма 1'!$G543,'Предельники 2022'!$B$4:$X$28,'Форма 1'!AC$7),2),"")</f>
        <v>1013337.94</v>
      </c>
      <c r="K543" s="53" t="str">
        <f>IF(ISNUMBER('Форма 1'!AD543),ROUND('Форма 1'!$I543*VLOOKUP('Форма 1'!$G543,'Предельники 2022'!$B$4:$X$28,'Форма 1'!AD$7),2),"")</f>
        <v/>
      </c>
      <c r="L543" s="54" t="str">
        <f>IF(ISBLANK('Форма 1'!AE543),"",'Форма 1'!AE543)</f>
        <v/>
      </c>
      <c r="M543" s="55" t="str">
        <f>IF(ISBLANK('Форма 1'!AF543),"",'Форма 1'!AF543)</f>
        <v/>
      </c>
      <c r="N543" s="53" t="str">
        <f>IF(ISNUMBER('Форма 1'!AG543),ROUND('Форма 1'!$I543*VLOOKUP('Форма 1'!$G543,'Предельники 2022'!$B$4:$X$28,'Форма 1'!AG$7),2),"")</f>
        <v/>
      </c>
      <c r="O543" s="53" t="str">
        <f>IF(ISNUMBER('Форма 1'!$AH543),ROUND('Форма 1'!$I543*VLOOKUP('Форма 1'!$G543,'Предельники 2022'!$B$4:$X$28,'Форма 1'!$AH$7,0),2),"")</f>
        <v/>
      </c>
      <c r="P543" s="53" t="str">
        <f>IF(ISNUMBER('Форма 1'!$AI543),ROUND('Форма 1'!$I543*VLOOKUP('Форма 1'!$G543,'Предельники 2022'!$B$4:$X$28,'Форма 1'!$AI$7,0),2),"")</f>
        <v/>
      </c>
      <c r="Q543" s="53" t="str">
        <f>IF(ISNUMBER('Форма 1'!$AJ543),ROUND('Форма 1'!$I543*VLOOKUP('Форма 1'!$G543,'Предельники 2022'!$B$4:$X$28,'Форма 1'!$AJ$7,0),2),"")</f>
        <v/>
      </c>
      <c r="R543" s="53" t="str">
        <f>IF(ISNUMBER('Форма 1'!AK543),ROUND('Форма 1'!$I543*VLOOKUP('Форма 1'!$G543,'Предельники 2022'!$B$4:$X$28,'Форма 1'!AK$7),2),"")</f>
        <v/>
      </c>
      <c r="S543" s="55" t="str">
        <f t="shared" si="59"/>
        <v/>
      </c>
      <c r="T543" s="55" t="str">
        <f>IF(ISNUMBER('Форма 1'!AL543),INDEX('Предельники 2022'!$C$4:$X$28,MATCH('Форма 1'!$H543,'Предельники 2022'!$B$4:$B$28,0),MATCH(T$5,'Предельники 2022'!$C$3:$X$3,0)),"")</f>
        <v/>
      </c>
      <c r="U543" s="55" t="str">
        <f>IF(ISNUMBER('Форма 1'!AM543),INDEX('Предельники 2022'!$C$4:$X$28,MATCH('Форма 1'!$H543,'Предельники 2022'!$B$4:$B$28,0),MATCH(U$5,'Предельники 2022'!$C$3:$X$3,0)),"")</f>
        <v/>
      </c>
      <c r="V543" s="55" t="str">
        <f>IF(ISNUMBER('Форма 1'!AN543),INDEX('Предельники 2022'!$C$4:$X$28,MATCH('Форма 1'!$H543,'Предельники 2022'!$B$4:$B$28,0),MATCH(V$5,'Предельники 2022'!$C$3:$X$3,0)),"")</f>
        <v/>
      </c>
      <c r="W543" s="55" t="str">
        <f>IF(ISNUMBER('Форма 1'!AO543),INDEX('Предельники 2022'!$C$4:$X$28,MATCH('Форма 1'!$H543,'Предельники 2022'!$B$4:$B$28,0),MATCH(W$5,'Предельники 2022'!$C$3:$X$3,0)),"")</f>
        <v/>
      </c>
      <c r="X543" s="53" t="str">
        <f>IF(ISNUMBER('Форма 1'!AP543),ROUND('Форма 1'!$I543*VLOOKUP('Форма 1'!$G543,'Предельники 2022'!$B$4:$X$28,'Форма 1'!AP$7),2),"")</f>
        <v/>
      </c>
      <c r="Y543" s="53" t="str">
        <f>IF(ISNUMBER('Форма 1'!AQ543),ROUND('Форма 1'!$I543*VLOOKUP('Форма 1'!$G543,'Предельники 2022'!$B$4:$X$28,'Форма 1'!AQ$7),2),"")</f>
        <v/>
      </c>
      <c r="Z543" s="53" t="str">
        <f>IF(ISNUMBER('Форма 1'!AR543),ROUND('Форма 1'!$I543*VLOOKUP('Форма 1'!$G543,'Предельники 2022'!$B$4:$X$28,'Форма 1'!AR$7),2),"")</f>
        <v/>
      </c>
      <c r="AA543" s="55"/>
    </row>
    <row r="544" spans="1:27" x14ac:dyDescent="0.25">
      <c r="A544" s="52">
        <f t="shared" si="58"/>
        <v>6</v>
      </c>
      <c r="B544" s="94" t="str">
        <f>IF(ISBLANK('Форма 1'!B544),"",'Форма 1'!B544)</f>
        <v>Чайковский городской округ Пермского края</v>
      </c>
      <c r="C544" s="161" t="str">
        <f>IF(ISBLANK('Форма 1'!C544),"",'Форма 1'!C544)</f>
        <v>г. Чайковский, ул. Карла Маркса, д. 26</v>
      </c>
      <c r="D544" s="51">
        <f>IF(ISBLANK(C544),"Введите адрес",IF(C544='Форма 1'!C544,SUM(E544:K544,M544:S544,X544:AA544),"Ошибка в адресе!"))</f>
        <v>32299947.939999998</v>
      </c>
      <c r="E544" s="53" t="str">
        <f>IF(ISNUMBER('Форма 1'!X544),ROUND('Форма 1'!$I544*VLOOKUP('Форма 1'!$G544,'Предельники 2022'!$B$4:$X$28,'Форма 1'!X$7),2),"")</f>
        <v/>
      </c>
      <c r="F544" s="53">
        <f>IF(ISNUMBER('Форма 1'!Y544),ROUND('Форма 1'!$I544*VLOOKUP('Форма 1'!$G544,'Предельники 2022'!$B$4:$X$28,'Форма 1'!Y$7),2),"")</f>
        <v>13725796.08</v>
      </c>
      <c r="G544" s="53" t="str">
        <f>IF(ISNUMBER('Форма 1'!Z544),ROUND('Форма 1'!$I544*VLOOKUP('Форма 1'!$G544,'Предельники 2022'!$B$4:$X$28,'Форма 1'!Z$7),2),"")</f>
        <v/>
      </c>
      <c r="H544" s="53" t="str">
        <f>IF(ISNUMBER('Форма 1'!AA544),ROUND('Форма 1'!$I544*VLOOKUP('Форма 1'!$G544,'Предельники 2022'!$B$4:$X$28,'Форма 1'!AA$7),2),"")</f>
        <v/>
      </c>
      <c r="I544" s="53">
        <f>IF(ISNUMBER('Форма 1'!AB544),ROUND('Форма 1'!$I544*VLOOKUP('Форма 1'!$G544,'Предельники 2022'!$B$4:$X$28,'Форма 1'!AB$7),2),"")</f>
        <v>1903969.48</v>
      </c>
      <c r="J544" s="53">
        <f>IF(ISNUMBER('Форма 1'!AC544),ROUND('Форма 1'!$I544*VLOOKUP('Форма 1'!$G544,'Предельники 2022'!$B$4:$X$28,'Форма 1'!AC$7),2),"")</f>
        <v>1053407.1200000001</v>
      </c>
      <c r="K544" s="53" t="str">
        <f>IF(ISNUMBER('Форма 1'!AD544),ROUND('Форма 1'!$I544*VLOOKUP('Форма 1'!$G544,'Предельники 2022'!$B$4:$X$28,'Форма 1'!AD$7),2),"")</f>
        <v/>
      </c>
      <c r="L544" s="54" t="str">
        <f>IF(ISBLANK('Форма 1'!AE544),"",'Форма 1'!AE544)</f>
        <v/>
      </c>
      <c r="M544" s="55" t="str">
        <f>IF(ISBLANK('Форма 1'!AF544),"",'Форма 1'!AF544)</f>
        <v/>
      </c>
      <c r="N544" s="53">
        <f>IF(ISNUMBER('Форма 1'!AG544),ROUND('Форма 1'!$I544*VLOOKUP('Форма 1'!$G544,'Предельники 2022'!$B$4:$X$28,'Форма 1'!AG$7),2),"")</f>
        <v>15616775.26</v>
      </c>
      <c r="O544" s="53" t="str">
        <f>IF(ISNUMBER('Форма 1'!$AH544),ROUND('Форма 1'!$I544*VLOOKUP('Форма 1'!$G544,'Предельники 2022'!$B$4:$X$28,'Форма 1'!$AH$7,0),2),"")</f>
        <v/>
      </c>
      <c r="P544" s="53" t="str">
        <f>IF(ISNUMBER('Форма 1'!$AI544),ROUND('Форма 1'!$I544*VLOOKUP('Форма 1'!$G544,'Предельники 2022'!$B$4:$X$28,'Форма 1'!$AI$7,0),2),"")</f>
        <v/>
      </c>
      <c r="Q544" s="53" t="str">
        <f>IF(ISNUMBER('Форма 1'!$AJ544),ROUND('Форма 1'!$I544*VLOOKUP('Форма 1'!$G544,'Предельники 2022'!$B$4:$X$28,'Форма 1'!$AJ$7,0),2),"")</f>
        <v/>
      </c>
      <c r="R544" s="53" t="str">
        <f>IF(ISNUMBER('Форма 1'!AK544),ROUND('Форма 1'!$I544*VLOOKUP('Форма 1'!$G544,'Предельники 2022'!$B$4:$X$28,'Форма 1'!AK$7),2),"")</f>
        <v/>
      </c>
      <c r="S544" s="55" t="str">
        <f t="shared" si="59"/>
        <v/>
      </c>
      <c r="T544" s="55" t="str">
        <f>IF(ISNUMBER('Форма 1'!AL544),INDEX('Предельники 2022'!$C$4:$X$28,MATCH('Форма 1'!$H544,'Предельники 2022'!$B$4:$B$28,0),MATCH(T$5,'Предельники 2022'!$C$3:$X$3,0)),"")</f>
        <v/>
      </c>
      <c r="U544" s="55" t="str">
        <f>IF(ISNUMBER('Форма 1'!AM544),INDEX('Предельники 2022'!$C$4:$X$28,MATCH('Форма 1'!$H544,'Предельники 2022'!$B$4:$B$28,0),MATCH(U$5,'Предельники 2022'!$C$3:$X$3,0)),"")</f>
        <v/>
      </c>
      <c r="V544" s="55" t="str">
        <f>IF(ISNUMBER('Форма 1'!AN544),INDEX('Предельники 2022'!$C$4:$X$28,MATCH('Форма 1'!$H544,'Предельники 2022'!$B$4:$B$28,0),MATCH(V$5,'Предельники 2022'!$C$3:$X$3,0)),"")</f>
        <v/>
      </c>
      <c r="W544" s="55" t="str">
        <f>IF(ISNUMBER('Форма 1'!AO544),INDEX('Предельники 2022'!$C$4:$X$28,MATCH('Форма 1'!$H544,'Предельники 2022'!$B$4:$B$28,0),MATCH(W$5,'Предельники 2022'!$C$3:$X$3,0)),"")</f>
        <v/>
      </c>
      <c r="X544" s="53" t="str">
        <f>IF(ISNUMBER('Форма 1'!AP544),ROUND('Форма 1'!$I544*VLOOKUP('Форма 1'!$G544,'Предельники 2022'!$B$4:$X$28,'Форма 1'!AP$7),2),"")</f>
        <v/>
      </c>
      <c r="Y544" s="53" t="str">
        <f>IF(ISNUMBER('Форма 1'!AQ544),ROUND('Форма 1'!$I544*VLOOKUP('Форма 1'!$G544,'Предельники 2022'!$B$4:$X$28,'Форма 1'!AQ$7),2),"")</f>
        <v/>
      </c>
      <c r="Z544" s="53" t="str">
        <f>IF(ISNUMBER('Форма 1'!AR544),ROUND('Форма 1'!$I544*VLOOKUP('Форма 1'!$G544,'Предельники 2022'!$B$4:$X$28,'Форма 1'!AR$7),2),"")</f>
        <v/>
      </c>
      <c r="AA544" s="55"/>
    </row>
    <row r="545" spans="1:27" x14ac:dyDescent="0.25">
      <c r="A545" s="52">
        <f t="shared" si="58"/>
        <v>7</v>
      </c>
      <c r="B545" s="94" t="str">
        <f>IF(ISBLANK('Форма 1'!B545),"",'Форма 1'!B545)</f>
        <v>Чайковский городской округ Пермского края</v>
      </c>
      <c r="C545" s="161" t="str">
        <f>IF(ISBLANK('Форма 1'!C545),"",'Форма 1'!C545)</f>
        <v>г. Чайковский, ул. Карла Маркса, д. 31</v>
      </c>
      <c r="D545" s="51">
        <f>IF(ISBLANK(C545),"Введите адрес",IF(C545='Форма 1'!C545,SUM(E545:K545,M545:S545,X545:AA545),"Ошибка в адресе!"))</f>
        <v>22272555.230000004</v>
      </c>
      <c r="E545" s="53" t="str">
        <f>IF(ISNUMBER('Форма 1'!X545),ROUND('Форма 1'!$I545*VLOOKUP('Форма 1'!$G545,'Предельники 2022'!$B$4:$X$28,'Форма 1'!X$7),2),"")</f>
        <v/>
      </c>
      <c r="F545" s="53">
        <f>IF(ISNUMBER('Форма 1'!Y545),ROUND('Форма 1'!$I545*VLOOKUP('Форма 1'!$G545,'Предельники 2022'!$B$4:$X$28,'Форма 1'!Y$7),2),"")</f>
        <v>9287172.6699999999</v>
      </c>
      <c r="G545" s="53" t="str">
        <f>IF(ISNUMBER('Форма 1'!Z545),ROUND('Форма 1'!$I545*VLOOKUP('Форма 1'!$G545,'Предельники 2022'!$B$4:$X$28,'Форма 1'!Z$7),2),"")</f>
        <v/>
      </c>
      <c r="H545" s="53">
        <f>IF(ISNUMBER('Форма 1'!AA545),ROUND('Форма 1'!$I545*VLOOKUP('Форма 1'!$G545,'Предельники 2022'!$B$4:$X$28,'Форма 1'!AA$7),2),"")</f>
        <v>417706.74</v>
      </c>
      <c r="I545" s="53">
        <f>IF(ISNUMBER('Форма 1'!AB545),ROUND('Форма 1'!$I545*VLOOKUP('Форма 1'!$G545,'Предельники 2022'!$B$4:$X$28,'Форма 1'!AB$7),2),"")</f>
        <v>1288267.23</v>
      </c>
      <c r="J545" s="53">
        <f>IF(ISNUMBER('Форма 1'!AC545),ROUND('Форма 1'!$I545*VLOOKUP('Форма 1'!$G545,'Предельники 2022'!$B$4:$X$28,'Форма 1'!AC$7),2),"")</f>
        <v>712758.21</v>
      </c>
      <c r="K545" s="53" t="str">
        <f>IF(ISNUMBER('Форма 1'!AD545),ROUND('Форма 1'!$I545*VLOOKUP('Форма 1'!$G545,'Предельники 2022'!$B$4:$X$28,'Форма 1'!AD$7),2),"")</f>
        <v/>
      </c>
      <c r="L545" s="54" t="str">
        <f>IF(ISBLANK('Форма 1'!AE545),"",'Форма 1'!AE545)</f>
        <v/>
      </c>
      <c r="M545" s="55" t="str">
        <f>IF(ISBLANK('Форма 1'!AF545),"",'Форма 1'!AF545)</f>
        <v/>
      </c>
      <c r="N545" s="53">
        <f>IF(ISNUMBER('Форма 1'!AG545),ROUND('Форма 1'!$I545*VLOOKUP('Форма 1'!$G545,'Предельники 2022'!$B$4:$X$28,'Форма 1'!AG$7),2),"")</f>
        <v>10566650.380000001</v>
      </c>
      <c r="O545" s="53" t="str">
        <f>IF(ISNUMBER('Форма 1'!$AH545),ROUND('Форма 1'!$I545*VLOOKUP('Форма 1'!$G545,'Предельники 2022'!$B$4:$X$28,'Форма 1'!$AH$7,0),2),"")</f>
        <v/>
      </c>
      <c r="P545" s="53" t="str">
        <f>IF(ISNUMBER('Форма 1'!$AI545),ROUND('Форма 1'!$I545*VLOOKUP('Форма 1'!$G545,'Предельники 2022'!$B$4:$X$28,'Форма 1'!$AI$7,0),2),"")</f>
        <v/>
      </c>
      <c r="Q545" s="53" t="str">
        <f>IF(ISNUMBER('Форма 1'!$AJ545),ROUND('Форма 1'!$I545*VLOOKUP('Форма 1'!$G545,'Предельники 2022'!$B$4:$X$28,'Форма 1'!$AJ$7,0),2),"")</f>
        <v/>
      </c>
      <c r="R545" s="53" t="str">
        <f>IF(ISNUMBER('Форма 1'!AK545),ROUND('Форма 1'!$I545*VLOOKUP('Форма 1'!$G545,'Предельники 2022'!$B$4:$X$28,'Форма 1'!AK$7),2),"")</f>
        <v/>
      </c>
      <c r="S545" s="55" t="str">
        <f t="shared" si="59"/>
        <v/>
      </c>
      <c r="T545" s="55" t="str">
        <f>IF(ISNUMBER('Форма 1'!AL545),INDEX('Предельники 2022'!$C$4:$X$28,MATCH('Форма 1'!$H545,'Предельники 2022'!$B$4:$B$28,0),MATCH(T$5,'Предельники 2022'!$C$3:$X$3,0)),"")</f>
        <v/>
      </c>
      <c r="U545" s="55" t="str">
        <f>IF(ISNUMBER('Форма 1'!AM545),INDEX('Предельники 2022'!$C$4:$X$28,MATCH('Форма 1'!$H545,'Предельники 2022'!$B$4:$B$28,0),MATCH(U$5,'Предельники 2022'!$C$3:$X$3,0)),"")</f>
        <v/>
      </c>
      <c r="V545" s="55" t="str">
        <f>IF(ISNUMBER('Форма 1'!AN545),INDEX('Предельники 2022'!$C$4:$X$28,MATCH('Форма 1'!$H545,'Предельники 2022'!$B$4:$B$28,0),MATCH(V$5,'Предельники 2022'!$C$3:$X$3,0)),"")</f>
        <v/>
      </c>
      <c r="W545" s="55" t="str">
        <f>IF(ISNUMBER('Форма 1'!AO545),INDEX('Предельники 2022'!$C$4:$X$28,MATCH('Форма 1'!$H545,'Предельники 2022'!$B$4:$B$28,0),MATCH(W$5,'Предельники 2022'!$C$3:$X$3,0)),"")</f>
        <v/>
      </c>
      <c r="X545" s="53" t="str">
        <f>IF(ISNUMBER('Форма 1'!AP545),ROUND('Форма 1'!$I545*VLOOKUP('Форма 1'!$G545,'Предельники 2022'!$B$4:$X$28,'Форма 1'!AP$7),2),"")</f>
        <v/>
      </c>
      <c r="Y545" s="53" t="str">
        <f>IF(ISNUMBER('Форма 1'!AQ545),ROUND('Форма 1'!$I545*VLOOKUP('Форма 1'!$G545,'Предельники 2022'!$B$4:$X$28,'Форма 1'!AQ$7),2),"")</f>
        <v/>
      </c>
      <c r="Z545" s="53" t="str">
        <f>IF(ISNUMBER('Форма 1'!AR545),ROUND('Форма 1'!$I545*VLOOKUP('Форма 1'!$G545,'Предельники 2022'!$B$4:$X$28,'Форма 1'!AR$7),2),"")</f>
        <v/>
      </c>
      <c r="AA545" s="55"/>
    </row>
    <row r="546" spans="1:27" x14ac:dyDescent="0.25">
      <c r="A546" s="52">
        <f t="shared" si="58"/>
        <v>8</v>
      </c>
      <c r="B546" s="94" t="str">
        <f>IF(ISBLANK('Форма 1'!B546),"",'Форма 1'!B546)</f>
        <v>Чайковский городской округ Пермского края</v>
      </c>
      <c r="C546" s="161" t="str">
        <f>IF(ISBLANK('Форма 1'!C546),"",'Форма 1'!C546)</f>
        <v>г. Чайковский, ул. Карла Маркса, д. 6</v>
      </c>
      <c r="D546" s="51">
        <f>IF(ISBLANK(C546),"Введите адрес",IF(C546='Форма 1'!C546,SUM(E546:K546,M546:S546,X546:AA546),"Ошибка в адресе!"))</f>
        <v>16398616.23</v>
      </c>
      <c r="E546" s="53" t="str">
        <f>IF(ISNUMBER('Форма 1'!X546),ROUND('Форма 1'!$I546*VLOOKUP('Форма 1'!$G546,'Предельники 2022'!$B$4:$X$28,'Форма 1'!X$7),2),"")</f>
        <v/>
      </c>
      <c r="F546" s="53">
        <f>IF(ISNUMBER('Форма 1'!Y546),ROUND('Форма 1'!$I546*VLOOKUP('Форма 1'!$G546,'Предельники 2022'!$B$4:$X$28,'Форма 1'!Y$7),2),"")</f>
        <v>5478280.8099999996</v>
      </c>
      <c r="G546" s="53" t="str">
        <f>IF(ISNUMBER('Форма 1'!Z546),ROUND('Форма 1'!$I546*VLOOKUP('Форма 1'!$G546,'Предельники 2022'!$B$4:$X$28,'Форма 1'!Z$7),2),"")</f>
        <v/>
      </c>
      <c r="H546" s="53" t="str">
        <f>IF(ISNUMBER('Форма 1'!AA546),ROUND('Форма 1'!$I546*VLOOKUP('Форма 1'!$G546,'Предельники 2022'!$B$4:$X$28,'Форма 1'!AA$7),2),"")</f>
        <v/>
      </c>
      <c r="I546" s="53" t="str">
        <f>IF(ISNUMBER('Форма 1'!AB546),ROUND('Форма 1'!$I546*VLOOKUP('Форма 1'!$G546,'Предельники 2022'!$B$4:$X$28,'Форма 1'!AB$7),2),"")</f>
        <v/>
      </c>
      <c r="J546" s="53">
        <f>IF(ISNUMBER('Форма 1'!AC546),ROUND('Форма 1'!$I546*VLOOKUP('Форма 1'!$G546,'Предельники 2022'!$B$4:$X$28,'Форма 1'!AC$7),2),"")</f>
        <v>1002683.68</v>
      </c>
      <c r="K546" s="53" t="str">
        <f>IF(ISNUMBER('Форма 1'!AD546),ROUND('Форма 1'!$I546*VLOOKUP('Форма 1'!$G546,'Предельники 2022'!$B$4:$X$28,'Форма 1'!AD$7),2),"")</f>
        <v/>
      </c>
      <c r="L546" s="54" t="str">
        <f>IF(ISBLANK('Форма 1'!AE546),"",'Форма 1'!AE546)</f>
        <v/>
      </c>
      <c r="M546" s="55" t="str">
        <f>IF(ISBLANK('Форма 1'!AF546),"",'Форма 1'!AF546)</f>
        <v/>
      </c>
      <c r="N546" s="53">
        <f>IF(ISNUMBER('Форма 1'!AG546),ROUND('Форма 1'!$I546*VLOOKUP('Форма 1'!$G546,'Предельники 2022'!$B$4:$X$28,'Форма 1'!AG$7),2),"")</f>
        <v>9917651.7400000002</v>
      </c>
      <c r="O546" s="53" t="str">
        <f>IF(ISNUMBER('Форма 1'!$AH546),ROUND('Форма 1'!$I546*VLOOKUP('Форма 1'!$G546,'Предельники 2022'!$B$4:$X$28,'Форма 1'!$AH$7,0),2),"")</f>
        <v/>
      </c>
      <c r="P546" s="53" t="str">
        <f>IF(ISNUMBER('Форма 1'!$AI546),ROUND('Форма 1'!$I546*VLOOKUP('Форма 1'!$G546,'Предельники 2022'!$B$4:$X$28,'Форма 1'!$AI$7,0),2),"")</f>
        <v/>
      </c>
      <c r="Q546" s="53" t="str">
        <f>IF(ISNUMBER('Форма 1'!$AJ546),ROUND('Форма 1'!$I546*VLOOKUP('Форма 1'!$G546,'Предельники 2022'!$B$4:$X$28,'Форма 1'!$AJ$7,0),2),"")</f>
        <v/>
      </c>
      <c r="R546" s="53" t="str">
        <f>IF(ISNUMBER('Форма 1'!AK546),ROUND('Форма 1'!$I546*VLOOKUP('Форма 1'!$G546,'Предельники 2022'!$B$4:$X$28,'Форма 1'!AK$7),2),"")</f>
        <v/>
      </c>
      <c r="S546" s="55" t="str">
        <f t="shared" si="59"/>
        <v/>
      </c>
      <c r="T546" s="55" t="str">
        <f>IF(ISNUMBER('Форма 1'!AL546),INDEX('Предельники 2022'!$C$4:$X$28,MATCH('Форма 1'!$H546,'Предельники 2022'!$B$4:$B$28,0),MATCH(T$5,'Предельники 2022'!$C$3:$X$3,0)),"")</f>
        <v/>
      </c>
      <c r="U546" s="55" t="str">
        <f>IF(ISNUMBER('Форма 1'!AM546),INDEX('Предельники 2022'!$C$4:$X$28,MATCH('Форма 1'!$H546,'Предельники 2022'!$B$4:$B$28,0),MATCH(U$5,'Предельники 2022'!$C$3:$X$3,0)),"")</f>
        <v/>
      </c>
      <c r="V546" s="55" t="str">
        <f>IF(ISNUMBER('Форма 1'!AN546),INDEX('Предельники 2022'!$C$4:$X$28,MATCH('Форма 1'!$H546,'Предельники 2022'!$B$4:$B$28,0),MATCH(V$5,'Предельники 2022'!$C$3:$X$3,0)),"")</f>
        <v/>
      </c>
      <c r="W546" s="55" t="str">
        <f>IF(ISNUMBER('Форма 1'!AO546),INDEX('Предельники 2022'!$C$4:$X$28,MATCH('Форма 1'!$H546,'Предельники 2022'!$B$4:$B$28,0),MATCH(W$5,'Предельники 2022'!$C$3:$X$3,0)),"")</f>
        <v/>
      </c>
      <c r="X546" s="53" t="str">
        <f>IF(ISNUMBER('Форма 1'!AP546),ROUND('Форма 1'!$I546*VLOOKUP('Форма 1'!$G546,'Предельники 2022'!$B$4:$X$28,'Форма 1'!AP$7),2),"")</f>
        <v/>
      </c>
      <c r="Y546" s="53" t="str">
        <f>IF(ISNUMBER('Форма 1'!AQ546),ROUND('Форма 1'!$I546*VLOOKUP('Форма 1'!$G546,'Предельники 2022'!$B$4:$X$28,'Форма 1'!AQ$7),2),"")</f>
        <v/>
      </c>
      <c r="Z546" s="53" t="str">
        <f>IF(ISNUMBER('Форма 1'!AR546),ROUND('Форма 1'!$I546*VLOOKUP('Форма 1'!$G546,'Предельники 2022'!$B$4:$X$28,'Форма 1'!AR$7),2),"")</f>
        <v/>
      </c>
      <c r="AA546" s="55"/>
    </row>
    <row r="547" spans="1:27" x14ac:dyDescent="0.25">
      <c r="A547" s="52">
        <f t="shared" si="58"/>
        <v>9</v>
      </c>
      <c r="B547" s="94" t="str">
        <f>IF(ISBLANK('Форма 1'!B547),"",'Форма 1'!B547)</f>
        <v>Чайковский городской округ Пермского края</v>
      </c>
      <c r="C547" s="161" t="str">
        <f>IF(ISBLANK('Форма 1'!C547),"",'Форма 1'!C547)</f>
        <v>г. Чайковский, ул. Ленина, д. 15</v>
      </c>
      <c r="D547" s="51">
        <f>IF(ISBLANK(C547),"Введите адрес",IF(C547='Форма 1'!C547,SUM(E547:K547,M547:S547,X547:AA547),"Ошибка в адресе!"))</f>
        <v>20977175.490000002</v>
      </c>
      <c r="E547" s="53" t="str">
        <f>IF(ISNUMBER('Форма 1'!X547),ROUND('Форма 1'!$I547*VLOOKUP('Форма 1'!$G547,'Предельники 2022'!$B$4:$X$28,'Форма 1'!X$7),2),"")</f>
        <v/>
      </c>
      <c r="F547" s="53">
        <f>IF(ISNUMBER('Форма 1'!Y547),ROUND('Форма 1'!$I547*VLOOKUP('Форма 1'!$G547,'Предельники 2022'!$B$4:$X$28,'Форма 1'!Y$7),2),"")</f>
        <v>8914207.3399999999</v>
      </c>
      <c r="G547" s="53" t="str">
        <f>IF(ISNUMBER('Форма 1'!Z547),ROUND('Форма 1'!$I547*VLOOKUP('Форма 1'!$G547,'Предельники 2022'!$B$4:$X$28,'Форма 1'!Z$7),2),"")</f>
        <v/>
      </c>
      <c r="H547" s="53" t="str">
        <f>IF(ISNUMBER('Форма 1'!AA547),ROUND('Форма 1'!$I547*VLOOKUP('Форма 1'!$G547,'Предельники 2022'!$B$4:$X$28,'Форма 1'!AA$7),2),"")</f>
        <v/>
      </c>
      <c r="I547" s="53">
        <f>IF(ISNUMBER('Форма 1'!AB547),ROUND('Форма 1'!$I547*VLOOKUP('Форма 1'!$G547,'Предельники 2022'!$B$4:$X$28,'Форма 1'!AB$7),2),"")</f>
        <v>1236531.46</v>
      </c>
      <c r="J547" s="53">
        <f>IF(ISNUMBER('Форма 1'!AC547),ROUND('Форма 1'!$I547*VLOOKUP('Форма 1'!$G547,'Предельники 2022'!$B$4:$X$28,'Форма 1'!AC$7),2),"")</f>
        <v>684134.42</v>
      </c>
      <c r="K547" s="53" t="str">
        <f>IF(ISNUMBER('Форма 1'!AD547),ROUND('Форма 1'!$I547*VLOOKUP('Форма 1'!$G547,'Предельники 2022'!$B$4:$X$28,'Форма 1'!AD$7),2),"")</f>
        <v/>
      </c>
      <c r="L547" s="54" t="str">
        <f>IF(ISBLANK('Форма 1'!AE547),"",'Форма 1'!AE547)</f>
        <v/>
      </c>
      <c r="M547" s="55" t="str">
        <f>IF(ISBLANK('Форма 1'!AF547),"",'Форма 1'!AF547)</f>
        <v/>
      </c>
      <c r="N547" s="53">
        <f>IF(ISNUMBER('Форма 1'!AG547),ROUND('Форма 1'!$I547*VLOOKUP('Форма 1'!$G547,'Предельники 2022'!$B$4:$X$28,'Форма 1'!AG$7),2),"")</f>
        <v>10142302.27</v>
      </c>
      <c r="O547" s="53" t="str">
        <f>IF(ISNUMBER('Форма 1'!$AH547),ROUND('Форма 1'!$I547*VLOOKUP('Форма 1'!$G547,'Предельники 2022'!$B$4:$X$28,'Форма 1'!$AH$7,0),2),"")</f>
        <v/>
      </c>
      <c r="P547" s="53" t="str">
        <f>IF(ISNUMBER('Форма 1'!$AI547),ROUND('Форма 1'!$I547*VLOOKUP('Форма 1'!$G547,'Предельники 2022'!$B$4:$X$28,'Форма 1'!$AI$7,0),2),"")</f>
        <v/>
      </c>
      <c r="Q547" s="53" t="str">
        <f>IF(ISNUMBER('Форма 1'!$AJ547),ROUND('Форма 1'!$I547*VLOOKUP('Форма 1'!$G547,'Предельники 2022'!$B$4:$X$28,'Форма 1'!$AJ$7,0),2),"")</f>
        <v/>
      </c>
      <c r="R547" s="53" t="str">
        <f>IF(ISNUMBER('Форма 1'!AK547),ROUND('Форма 1'!$I547*VLOOKUP('Форма 1'!$G547,'Предельники 2022'!$B$4:$X$28,'Форма 1'!AK$7),2),"")</f>
        <v/>
      </c>
      <c r="S547" s="55" t="str">
        <f t="shared" si="59"/>
        <v/>
      </c>
      <c r="T547" s="55" t="str">
        <f>IF(ISNUMBER('Форма 1'!AL547),INDEX('Предельники 2022'!$C$4:$X$28,MATCH('Форма 1'!$H547,'Предельники 2022'!$B$4:$B$28,0),MATCH(T$5,'Предельники 2022'!$C$3:$X$3,0)),"")</f>
        <v/>
      </c>
      <c r="U547" s="55" t="str">
        <f>IF(ISNUMBER('Форма 1'!AM547),INDEX('Предельники 2022'!$C$4:$X$28,MATCH('Форма 1'!$H547,'Предельники 2022'!$B$4:$B$28,0),MATCH(U$5,'Предельники 2022'!$C$3:$X$3,0)),"")</f>
        <v/>
      </c>
      <c r="V547" s="55" t="str">
        <f>IF(ISNUMBER('Форма 1'!AN547),INDEX('Предельники 2022'!$C$4:$X$28,MATCH('Форма 1'!$H547,'Предельники 2022'!$B$4:$B$28,0),MATCH(V$5,'Предельники 2022'!$C$3:$X$3,0)),"")</f>
        <v/>
      </c>
      <c r="W547" s="55" t="str">
        <f>IF(ISNUMBER('Форма 1'!AO547),INDEX('Предельники 2022'!$C$4:$X$28,MATCH('Форма 1'!$H547,'Предельники 2022'!$B$4:$B$28,0),MATCH(W$5,'Предельники 2022'!$C$3:$X$3,0)),"")</f>
        <v/>
      </c>
      <c r="X547" s="53" t="str">
        <f>IF(ISNUMBER('Форма 1'!AP547),ROUND('Форма 1'!$I547*VLOOKUP('Форма 1'!$G547,'Предельники 2022'!$B$4:$X$28,'Форма 1'!AP$7),2),"")</f>
        <v/>
      </c>
      <c r="Y547" s="53" t="str">
        <f>IF(ISNUMBER('Форма 1'!AQ547),ROUND('Форма 1'!$I547*VLOOKUP('Форма 1'!$G547,'Предельники 2022'!$B$4:$X$28,'Форма 1'!AQ$7),2),"")</f>
        <v/>
      </c>
      <c r="Z547" s="53" t="str">
        <f>IF(ISNUMBER('Форма 1'!AR547),ROUND('Форма 1'!$I547*VLOOKUP('Форма 1'!$G547,'Предельники 2022'!$B$4:$X$28,'Форма 1'!AR$7),2),"")</f>
        <v/>
      </c>
      <c r="AA547" s="55"/>
    </row>
    <row r="548" spans="1:27" x14ac:dyDescent="0.25">
      <c r="A548" s="52">
        <f t="shared" si="58"/>
        <v>10</v>
      </c>
      <c r="B548" s="94" t="str">
        <f>IF(ISBLANK('Форма 1'!B548),"",'Форма 1'!B548)</f>
        <v>Чайковский городской округ Пермского края</v>
      </c>
      <c r="C548" s="161" t="str">
        <f>IF(ISBLANK('Форма 1'!C548),"",'Форма 1'!C548)</f>
        <v>г. Чайковский, ул. Ленина, д. 23</v>
      </c>
      <c r="D548" s="51">
        <f>IF(ISBLANK(C548),"Введите адрес",IF(C548='Форма 1'!C548,SUM(E548:K548,M548:S548,X548:AA548),"Ошибка в адресе!"))</f>
        <v>18882321.77</v>
      </c>
      <c r="E548" s="53" t="str">
        <f>IF(ISNUMBER('Форма 1'!X548),ROUND('Форма 1'!$I548*VLOOKUP('Форма 1'!$G548,'Предельники 2022'!$B$4:$X$28,'Форма 1'!X$7),2),"")</f>
        <v/>
      </c>
      <c r="F548" s="53">
        <f>IF(ISNUMBER('Форма 1'!Y548),ROUND('Форма 1'!$I548*VLOOKUP('Форма 1'!$G548,'Предельники 2022'!$B$4:$X$28,'Форма 1'!Y$7),2),"")</f>
        <v>8832726.1799999997</v>
      </c>
      <c r="G548" s="53" t="str">
        <f>IF(ISNUMBER('Форма 1'!Z548),ROUND('Форма 1'!$I548*VLOOKUP('Форма 1'!$G548,'Предельники 2022'!$B$4:$X$28,'Форма 1'!Z$7),2),"")</f>
        <v/>
      </c>
      <c r="H548" s="53" t="str">
        <f>IF(ISNUMBER('Форма 1'!AA548),ROUND('Форма 1'!$I548*VLOOKUP('Форма 1'!$G548,'Предельники 2022'!$B$4:$X$28,'Форма 1'!AA$7),2),"")</f>
        <v/>
      </c>
      <c r="I548" s="53" t="str">
        <f>IF(ISNUMBER('Форма 1'!AB548),ROUND('Форма 1'!$I548*VLOOKUP('Форма 1'!$G548,'Предельники 2022'!$B$4:$X$28,'Форма 1'!AB$7),2),"")</f>
        <v/>
      </c>
      <c r="J548" s="53" t="str">
        <f>IF(ISNUMBER('Форма 1'!AC548),ROUND('Форма 1'!$I548*VLOOKUP('Форма 1'!$G548,'Предельники 2022'!$B$4:$X$28,'Форма 1'!AC$7),2),"")</f>
        <v/>
      </c>
      <c r="K548" s="53" t="str">
        <f>IF(ISNUMBER('Форма 1'!AD548),ROUND('Форма 1'!$I548*VLOOKUP('Форма 1'!$G548,'Предельники 2022'!$B$4:$X$28,'Форма 1'!AD$7),2),"")</f>
        <v/>
      </c>
      <c r="L548" s="54" t="str">
        <f>IF(ISBLANK('Форма 1'!AE548),"",'Форма 1'!AE548)</f>
        <v/>
      </c>
      <c r="M548" s="55" t="str">
        <f>IF(ISBLANK('Форма 1'!AF548),"",'Форма 1'!AF548)</f>
        <v/>
      </c>
      <c r="N548" s="53">
        <f>IF(ISNUMBER('Форма 1'!AG548),ROUND('Форма 1'!$I548*VLOOKUP('Форма 1'!$G548,'Предельники 2022'!$B$4:$X$28,'Форма 1'!AG$7),2),"")</f>
        <v>10049595.59</v>
      </c>
      <c r="O548" s="53" t="str">
        <f>IF(ISNUMBER('Форма 1'!$AH548),ROUND('Форма 1'!$I548*VLOOKUP('Форма 1'!$G548,'Предельники 2022'!$B$4:$X$28,'Форма 1'!$AH$7,0),2),"")</f>
        <v/>
      </c>
      <c r="P548" s="53" t="str">
        <f>IF(ISNUMBER('Форма 1'!$AI548),ROUND('Форма 1'!$I548*VLOOKUP('Форма 1'!$G548,'Предельники 2022'!$B$4:$X$28,'Форма 1'!$AI$7,0),2),"")</f>
        <v/>
      </c>
      <c r="Q548" s="53" t="str">
        <f>IF(ISNUMBER('Форма 1'!$AJ548),ROUND('Форма 1'!$I548*VLOOKUP('Форма 1'!$G548,'Предельники 2022'!$B$4:$X$28,'Форма 1'!$AJ$7,0),2),"")</f>
        <v/>
      </c>
      <c r="R548" s="53" t="str">
        <f>IF(ISNUMBER('Форма 1'!AK548),ROUND('Форма 1'!$I548*VLOOKUP('Форма 1'!$G548,'Предельники 2022'!$B$4:$X$28,'Форма 1'!AK$7),2),"")</f>
        <v/>
      </c>
      <c r="S548" s="55" t="str">
        <f t="shared" si="59"/>
        <v/>
      </c>
      <c r="T548" s="55" t="str">
        <f>IF(ISNUMBER('Форма 1'!AL548),INDEX('Предельники 2022'!$C$4:$X$28,MATCH('Форма 1'!$H548,'Предельники 2022'!$B$4:$B$28,0),MATCH(T$5,'Предельники 2022'!$C$3:$X$3,0)),"")</f>
        <v/>
      </c>
      <c r="U548" s="55" t="str">
        <f>IF(ISNUMBER('Форма 1'!AM548),INDEX('Предельники 2022'!$C$4:$X$28,MATCH('Форма 1'!$H548,'Предельники 2022'!$B$4:$B$28,0),MATCH(U$5,'Предельники 2022'!$C$3:$X$3,0)),"")</f>
        <v/>
      </c>
      <c r="V548" s="55" t="str">
        <f>IF(ISNUMBER('Форма 1'!AN548),INDEX('Предельники 2022'!$C$4:$X$28,MATCH('Форма 1'!$H548,'Предельники 2022'!$B$4:$B$28,0),MATCH(V$5,'Предельники 2022'!$C$3:$X$3,0)),"")</f>
        <v/>
      </c>
      <c r="W548" s="55" t="str">
        <f>IF(ISNUMBER('Форма 1'!AO548),INDEX('Предельники 2022'!$C$4:$X$28,MATCH('Форма 1'!$H548,'Предельники 2022'!$B$4:$B$28,0),MATCH(W$5,'Предельники 2022'!$C$3:$X$3,0)),"")</f>
        <v/>
      </c>
      <c r="X548" s="53" t="str">
        <f>IF(ISNUMBER('Форма 1'!AP548),ROUND('Форма 1'!$I548*VLOOKUP('Форма 1'!$G548,'Предельники 2022'!$B$4:$X$28,'Форма 1'!AP$7),2),"")</f>
        <v/>
      </c>
      <c r="Y548" s="53" t="str">
        <f>IF(ISNUMBER('Форма 1'!AQ548),ROUND('Форма 1'!$I548*VLOOKUP('Форма 1'!$G548,'Предельники 2022'!$B$4:$X$28,'Форма 1'!AQ$7),2),"")</f>
        <v/>
      </c>
      <c r="Z548" s="53" t="str">
        <f>IF(ISNUMBER('Форма 1'!AR548),ROUND('Форма 1'!$I548*VLOOKUP('Форма 1'!$G548,'Предельники 2022'!$B$4:$X$28,'Форма 1'!AR$7),2),"")</f>
        <v/>
      </c>
      <c r="AA548" s="55"/>
    </row>
    <row r="549" spans="1:27" x14ac:dyDescent="0.25">
      <c r="A549" s="52">
        <f t="shared" si="58"/>
        <v>11</v>
      </c>
      <c r="B549" s="94" t="str">
        <f>IF(ISBLANK('Форма 1'!B549),"",'Форма 1'!B549)</f>
        <v>Чайковский городской округ Пермского края</v>
      </c>
      <c r="C549" s="161" t="str">
        <f>IF(ISBLANK('Форма 1'!C549),"",'Форма 1'!C549)</f>
        <v>г. Чайковский, ул. Ленина, д. 33</v>
      </c>
      <c r="D549" s="51">
        <f>IF(ISBLANK(C549),"Введите адрес",IF(C549='Форма 1'!C549,SUM(E549:K549,M549:S549,X549:AA549),"Ошибка в адресе!"))</f>
        <v>19113973.649999999</v>
      </c>
      <c r="E549" s="53" t="str">
        <f>IF(ISNUMBER('Форма 1'!X549),ROUND('Форма 1'!$I549*VLOOKUP('Форма 1'!$G549,'Предельники 2022'!$B$4:$X$28,'Форма 1'!X$7),2),"")</f>
        <v/>
      </c>
      <c r="F549" s="53">
        <f>IF(ISNUMBER('Форма 1'!Y549),ROUND('Форма 1'!$I549*VLOOKUP('Форма 1'!$G549,'Предельники 2022'!$B$4:$X$28,'Форма 1'!Y$7),2),"")</f>
        <v>8941087.7300000004</v>
      </c>
      <c r="G549" s="53" t="str">
        <f>IF(ISNUMBER('Форма 1'!Z549),ROUND('Форма 1'!$I549*VLOOKUP('Форма 1'!$G549,'Предельники 2022'!$B$4:$X$28,'Форма 1'!Z$7),2),"")</f>
        <v/>
      </c>
      <c r="H549" s="53" t="str">
        <f>IF(ISNUMBER('Форма 1'!AA549),ROUND('Форма 1'!$I549*VLOOKUP('Форма 1'!$G549,'Предельники 2022'!$B$4:$X$28,'Форма 1'!AA$7),2),"")</f>
        <v/>
      </c>
      <c r="I549" s="53" t="str">
        <f>IF(ISNUMBER('Форма 1'!AB549),ROUND('Форма 1'!$I549*VLOOKUP('Форма 1'!$G549,'Предельники 2022'!$B$4:$X$28,'Форма 1'!AB$7),2),"")</f>
        <v/>
      </c>
      <c r="J549" s="53" t="str">
        <f>IF(ISNUMBER('Форма 1'!AC549),ROUND('Форма 1'!$I549*VLOOKUP('Форма 1'!$G549,'Предельники 2022'!$B$4:$X$28,'Форма 1'!AC$7),2),"")</f>
        <v/>
      </c>
      <c r="K549" s="53" t="str">
        <f>IF(ISNUMBER('Форма 1'!AD549),ROUND('Форма 1'!$I549*VLOOKUP('Форма 1'!$G549,'Предельники 2022'!$B$4:$X$28,'Форма 1'!AD$7),2),"")</f>
        <v/>
      </c>
      <c r="L549" s="54" t="str">
        <f>IF(ISBLANK('Форма 1'!AE549),"",'Форма 1'!AE549)</f>
        <v/>
      </c>
      <c r="M549" s="55" t="str">
        <f>IF(ISBLANK('Форма 1'!AF549),"",'Форма 1'!AF549)</f>
        <v/>
      </c>
      <c r="N549" s="53">
        <f>IF(ISNUMBER('Форма 1'!AG549),ROUND('Форма 1'!$I549*VLOOKUP('Форма 1'!$G549,'Предельники 2022'!$B$4:$X$28,'Форма 1'!AG$7),2),"")</f>
        <v>10172885.92</v>
      </c>
      <c r="O549" s="53" t="str">
        <f>IF(ISNUMBER('Форма 1'!$AH549),ROUND('Форма 1'!$I549*VLOOKUP('Форма 1'!$G549,'Предельники 2022'!$B$4:$X$28,'Форма 1'!$AH$7,0),2),"")</f>
        <v/>
      </c>
      <c r="P549" s="53" t="str">
        <f>IF(ISNUMBER('Форма 1'!$AI549),ROUND('Форма 1'!$I549*VLOOKUP('Форма 1'!$G549,'Предельники 2022'!$B$4:$X$28,'Форма 1'!$AI$7,0),2),"")</f>
        <v/>
      </c>
      <c r="Q549" s="53" t="str">
        <f>IF(ISNUMBER('Форма 1'!$AJ549),ROUND('Форма 1'!$I549*VLOOKUP('Форма 1'!$G549,'Предельники 2022'!$B$4:$X$28,'Форма 1'!$AJ$7,0),2),"")</f>
        <v/>
      </c>
      <c r="R549" s="53" t="str">
        <f>IF(ISNUMBER('Форма 1'!AK549),ROUND('Форма 1'!$I549*VLOOKUP('Форма 1'!$G549,'Предельники 2022'!$B$4:$X$28,'Форма 1'!AK$7),2),"")</f>
        <v/>
      </c>
      <c r="S549" s="55" t="str">
        <f t="shared" si="59"/>
        <v/>
      </c>
      <c r="T549" s="55" t="str">
        <f>IF(ISNUMBER('Форма 1'!AL549),INDEX('Предельники 2022'!$C$4:$X$28,MATCH('Форма 1'!$H549,'Предельники 2022'!$B$4:$B$28,0),MATCH(T$5,'Предельники 2022'!$C$3:$X$3,0)),"")</f>
        <v/>
      </c>
      <c r="U549" s="55" t="str">
        <f>IF(ISNUMBER('Форма 1'!AM549),INDEX('Предельники 2022'!$C$4:$X$28,MATCH('Форма 1'!$H549,'Предельники 2022'!$B$4:$B$28,0),MATCH(U$5,'Предельники 2022'!$C$3:$X$3,0)),"")</f>
        <v/>
      </c>
      <c r="V549" s="55" t="str">
        <f>IF(ISNUMBER('Форма 1'!AN549),INDEX('Предельники 2022'!$C$4:$X$28,MATCH('Форма 1'!$H549,'Предельники 2022'!$B$4:$B$28,0),MATCH(V$5,'Предельники 2022'!$C$3:$X$3,0)),"")</f>
        <v/>
      </c>
      <c r="W549" s="55" t="str">
        <f>IF(ISNUMBER('Форма 1'!AO549),INDEX('Предельники 2022'!$C$4:$X$28,MATCH('Форма 1'!$H549,'Предельники 2022'!$B$4:$B$28,0),MATCH(W$5,'Предельники 2022'!$C$3:$X$3,0)),"")</f>
        <v/>
      </c>
      <c r="X549" s="53" t="str">
        <f>IF(ISNUMBER('Форма 1'!AP549),ROUND('Форма 1'!$I549*VLOOKUP('Форма 1'!$G549,'Предельники 2022'!$B$4:$X$28,'Форма 1'!AP$7),2),"")</f>
        <v/>
      </c>
      <c r="Y549" s="53" t="str">
        <f>IF(ISNUMBER('Форма 1'!AQ549),ROUND('Форма 1'!$I549*VLOOKUP('Форма 1'!$G549,'Предельники 2022'!$B$4:$X$28,'Форма 1'!AQ$7),2),"")</f>
        <v/>
      </c>
      <c r="Z549" s="53" t="str">
        <f>IF(ISNUMBER('Форма 1'!AR549),ROUND('Форма 1'!$I549*VLOOKUP('Форма 1'!$G549,'Предельники 2022'!$B$4:$X$28,'Форма 1'!AR$7),2),"")</f>
        <v/>
      </c>
      <c r="AA549" s="55"/>
    </row>
    <row r="550" spans="1:27" x14ac:dyDescent="0.25">
      <c r="A550" s="52">
        <f t="shared" si="58"/>
        <v>12</v>
      </c>
      <c r="B550" s="94" t="str">
        <f>IF(ISBLANK('Форма 1'!B550),"",'Форма 1'!B550)</f>
        <v>Чайковский городской округ Пермского края</v>
      </c>
      <c r="C550" s="161" t="str">
        <f>IF(ISBLANK('Форма 1'!C550),"",'Форма 1'!C550)</f>
        <v>п. ст. Каучук, -, д. 5</v>
      </c>
      <c r="D550" s="51">
        <f>IF(ISBLANK(C550),"Введите адрес",IF(C550='Форма 1'!C550,SUM(E550:K550,M550:S550,X550:AA550),"Ошибка в адресе!"))</f>
        <v>1441896.78</v>
      </c>
      <c r="E550" s="53">
        <f>IF(ISNUMBER('Форма 1'!X550),ROUND('Форма 1'!$I550*VLOOKUP('Форма 1'!$G550,'Предельники 2022'!$B$4:$X$28,'Форма 1'!X$7),2),"")</f>
        <v>605499.96</v>
      </c>
      <c r="F550" s="53" t="str">
        <f>IF(ISNUMBER('Форма 1'!Y550),ROUND('Форма 1'!$I550*VLOOKUP('Форма 1'!$G550,'Предельники 2022'!$B$4:$X$28,'Форма 1'!Y$7),2),"")</f>
        <v/>
      </c>
      <c r="G550" s="53" t="str">
        <f>IF(ISNUMBER('Форма 1'!Z550),ROUND('Форма 1'!$I550*VLOOKUP('Форма 1'!$G550,'Предельники 2022'!$B$4:$X$28,'Форма 1'!Z$7),2),"")</f>
        <v/>
      </c>
      <c r="H550" s="53">
        <f>IF(ISNUMBER('Форма 1'!AA550),ROUND('Форма 1'!$I550*VLOOKUP('Форма 1'!$G550,'Предельники 2022'!$B$4:$X$28,'Форма 1'!AA$7),2),"")</f>
        <v>309048.58</v>
      </c>
      <c r="I550" s="53" t="str">
        <f>IF(ISNUMBER('Форма 1'!AB550),ROUND('Форма 1'!$I550*VLOOKUP('Форма 1'!$G550,'Предельники 2022'!$B$4:$X$28,'Форма 1'!AB$7),2),"")</f>
        <v/>
      </c>
      <c r="J550" s="53">
        <f>IF(ISNUMBER('Форма 1'!AC550),ROUND('Форма 1'!$I550*VLOOKUP('Форма 1'!$G550,'Предельники 2022'!$B$4:$X$28,'Форма 1'!AC$7),2),"")</f>
        <v>527348.24</v>
      </c>
      <c r="K550" s="53" t="str">
        <f>IF(ISNUMBER('Форма 1'!AD550),ROUND('Форма 1'!$I550*VLOOKUP('Форма 1'!$G550,'Предельники 2022'!$B$4:$X$28,'Форма 1'!AD$7),2),"")</f>
        <v/>
      </c>
      <c r="L550" s="54" t="str">
        <f>IF(ISBLANK('Форма 1'!AE550),"",'Форма 1'!AE550)</f>
        <v/>
      </c>
      <c r="M550" s="55" t="str">
        <f>IF(ISBLANK('Форма 1'!AF550),"",'Форма 1'!AF550)</f>
        <v/>
      </c>
      <c r="N550" s="53" t="str">
        <f>IF(ISNUMBER('Форма 1'!AG550),ROUND('Форма 1'!$I550*VLOOKUP('Форма 1'!$G550,'Предельники 2022'!$B$4:$X$28,'Форма 1'!AG$7),2),"")</f>
        <v/>
      </c>
      <c r="O550" s="53" t="str">
        <f>IF(ISNUMBER('Форма 1'!$AH550),ROUND('Форма 1'!$I550*VLOOKUP('Форма 1'!$G550,'Предельники 2022'!$B$4:$X$28,'Форма 1'!$AH$7,0),2),"")</f>
        <v/>
      </c>
      <c r="P550" s="53" t="str">
        <f>IF(ISNUMBER('Форма 1'!$AI550),ROUND('Форма 1'!$I550*VLOOKUP('Форма 1'!$G550,'Предельники 2022'!$B$4:$X$28,'Форма 1'!$AI$7,0),2),"")</f>
        <v/>
      </c>
      <c r="Q550" s="53" t="str">
        <f>IF(ISNUMBER('Форма 1'!$AJ550),ROUND('Форма 1'!$I550*VLOOKUP('Форма 1'!$G550,'Предельники 2022'!$B$4:$X$28,'Форма 1'!$AJ$7,0),2),"")</f>
        <v/>
      </c>
      <c r="R550" s="53" t="str">
        <f>IF(ISNUMBER('Форма 1'!AK550),ROUND('Форма 1'!$I550*VLOOKUP('Форма 1'!$G550,'Предельники 2022'!$B$4:$X$28,'Форма 1'!AK$7),2),"")</f>
        <v/>
      </c>
      <c r="S550" s="55" t="str">
        <f t="shared" si="59"/>
        <v/>
      </c>
      <c r="T550" s="55" t="str">
        <f>IF(ISNUMBER('Форма 1'!AL550),INDEX('Предельники 2022'!$C$4:$X$28,MATCH('Форма 1'!$H550,'Предельники 2022'!$B$4:$B$28,0),MATCH(T$5,'Предельники 2022'!$C$3:$X$3,0)),"")</f>
        <v/>
      </c>
      <c r="U550" s="55" t="str">
        <f>IF(ISNUMBER('Форма 1'!AM550),INDEX('Предельники 2022'!$C$4:$X$28,MATCH('Форма 1'!$H550,'Предельники 2022'!$B$4:$B$28,0),MATCH(U$5,'Предельники 2022'!$C$3:$X$3,0)),"")</f>
        <v/>
      </c>
      <c r="V550" s="55" t="str">
        <f>IF(ISNUMBER('Форма 1'!AN550),INDEX('Предельники 2022'!$C$4:$X$28,MATCH('Форма 1'!$H550,'Предельники 2022'!$B$4:$B$28,0),MATCH(V$5,'Предельники 2022'!$C$3:$X$3,0)),"")</f>
        <v/>
      </c>
      <c r="W550" s="55" t="str">
        <f>IF(ISNUMBER('Форма 1'!AO550),INDEX('Предельники 2022'!$C$4:$X$28,MATCH('Форма 1'!$H550,'Предельники 2022'!$B$4:$B$28,0),MATCH(W$5,'Предельники 2022'!$C$3:$X$3,0)),"")</f>
        <v/>
      </c>
      <c r="X550" s="53" t="str">
        <f>IF(ISNUMBER('Форма 1'!AP550),ROUND('Форма 1'!$I550*VLOOKUP('Форма 1'!$G550,'Предельники 2022'!$B$4:$X$28,'Форма 1'!AP$7),2),"")</f>
        <v/>
      </c>
      <c r="Y550" s="53" t="str">
        <f>IF(ISNUMBER('Форма 1'!AQ550),ROUND('Форма 1'!$I550*VLOOKUP('Форма 1'!$G550,'Предельники 2022'!$B$4:$X$28,'Форма 1'!AQ$7),2),"")</f>
        <v/>
      </c>
      <c r="Z550" s="53" t="str">
        <f>IF(ISNUMBER('Форма 1'!AR550),ROUND('Форма 1'!$I550*VLOOKUP('Форма 1'!$G550,'Предельники 2022'!$B$4:$X$28,'Форма 1'!AR$7),2),"")</f>
        <v/>
      </c>
      <c r="AA550" s="55"/>
    </row>
    <row r="551" spans="1:27" ht="15.75" x14ac:dyDescent="0.25">
      <c r="A551" s="178">
        <f t="shared" si="58"/>
        <v>0</v>
      </c>
      <c r="B551" s="179" t="str">
        <f>IF(ISBLANK('Форма 1'!B551),"",'Форма 1'!B551)</f>
        <v/>
      </c>
      <c r="C551" s="38" t="str">
        <f>IF(ISBLANK('Форма 1'!C551),"",'Форма 1'!C551)</f>
        <v>Частинский муниципальный округ Пермского края</v>
      </c>
      <c r="D551" s="39">
        <f>IF(ISBLANK(C551),"Введите адрес",IF(C551='Форма 1'!C551,SUM(E551:K551,M551:S551,X551:AA551),"Ошибка в адресе!"))</f>
        <v>20374914.010000002</v>
      </c>
      <c r="E551" s="39">
        <f>SUM(E552:E554)</f>
        <v>1150746</v>
      </c>
      <c r="F551" s="39">
        <f t="shared" ref="F551:Z551" si="65">SUM(F552:F554)</f>
        <v>0</v>
      </c>
      <c r="G551" s="39">
        <f t="shared" si="65"/>
        <v>0</v>
      </c>
      <c r="H551" s="39">
        <f t="shared" si="65"/>
        <v>587343.42999999993</v>
      </c>
      <c r="I551" s="39">
        <f t="shared" si="65"/>
        <v>0</v>
      </c>
      <c r="J551" s="39">
        <f t="shared" si="65"/>
        <v>1002219.54</v>
      </c>
      <c r="K551" s="39">
        <f t="shared" si="65"/>
        <v>0</v>
      </c>
      <c r="L551" s="145">
        <f t="shared" si="65"/>
        <v>0</v>
      </c>
      <c r="M551" s="39">
        <f t="shared" si="65"/>
        <v>0</v>
      </c>
      <c r="N551" s="39">
        <f t="shared" si="65"/>
        <v>14857918.49</v>
      </c>
      <c r="O551" s="39">
        <f t="shared" si="65"/>
        <v>2270840.36</v>
      </c>
      <c r="P551" s="39">
        <f t="shared" si="65"/>
        <v>0</v>
      </c>
      <c r="Q551" s="39">
        <f t="shared" si="65"/>
        <v>0</v>
      </c>
      <c r="R551" s="39">
        <f t="shared" si="65"/>
        <v>505846.19</v>
      </c>
      <c r="S551" s="39">
        <f t="shared" si="65"/>
        <v>0</v>
      </c>
      <c r="T551" s="39">
        <f t="shared" si="65"/>
        <v>0</v>
      </c>
      <c r="U551" s="39">
        <f t="shared" si="65"/>
        <v>0</v>
      </c>
      <c r="V551" s="39">
        <f t="shared" si="65"/>
        <v>0</v>
      </c>
      <c r="W551" s="39">
        <f t="shared" si="65"/>
        <v>0</v>
      </c>
      <c r="X551" s="39">
        <f t="shared" si="65"/>
        <v>0</v>
      </c>
      <c r="Y551" s="39">
        <f t="shared" si="65"/>
        <v>0</v>
      </c>
      <c r="Z551" s="39">
        <f t="shared" si="65"/>
        <v>0</v>
      </c>
      <c r="AA551" s="39"/>
    </row>
    <row r="552" spans="1:27" x14ac:dyDescent="0.25">
      <c r="A552" s="52">
        <f t="shared" si="58"/>
        <v>1</v>
      </c>
      <c r="B552" s="94" t="str">
        <f>IF(ISBLANK('Форма 1'!B552),"",'Форма 1'!B552)</f>
        <v>Частинский муниципальный округ Пермского края</v>
      </c>
      <c r="C552" s="161" t="str">
        <f>IF(ISBLANK('Форма 1'!C552),"",'Форма 1'!C552)</f>
        <v>с. Частые, ул. Ленина, д. 75</v>
      </c>
      <c r="D552" s="51">
        <f>IF(ISBLANK(C552),"Введите адрес",IF(C552='Форма 1'!C552,SUM(E552:K552,M552:S552,X552:AA552),"Ошибка в адресе!"))</f>
        <v>7188129.5200000005</v>
      </c>
      <c r="E552" s="53">
        <f>IF(ISNUMBER('Форма 1'!X552),ROUND('Форма 1'!$I552*VLOOKUP('Форма 1'!$G552,'Предельники 2022'!$B$4:$X$28,'Форма 1'!X$7),2),"")</f>
        <v>288463.73</v>
      </c>
      <c r="F552" s="53" t="str">
        <f>IF(ISNUMBER('Форма 1'!Y552),ROUND('Форма 1'!$I552*VLOOKUP('Форма 1'!$G552,'Предельники 2022'!$B$4:$X$28,'Форма 1'!Y$7),2),"")</f>
        <v/>
      </c>
      <c r="G552" s="53" t="str">
        <f>IF(ISNUMBER('Форма 1'!Z552),ROUND('Форма 1'!$I552*VLOOKUP('Форма 1'!$G552,'Предельники 2022'!$B$4:$X$28,'Форма 1'!Z$7),2),"")</f>
        <v/>
      </c>
      <c r="H552" s="53">
        <f>IF(ISNUMBER('Форма 1'!AA552),ROUND('Форма 1'!$I552*VLOOKUP('Форма 1'!$G552,'Предельники 2022'!$B$4:$X$28,'Форма 1'!AA$7),2),"")</f>
        <v>147232.56</v>
      </c>
      <c r="I552" s="53" t="str">
        <f>IF(ISNUMBER('Форма 1'!AB552),ROUND('Форма 1'!$I552*VLOOKUP('Форма 1'!$G552,'Предельники 2022'!$B$4:$X$28,'Форма 1'!AB$7),2),"")</f>
        <v/>
      </c>
      <c r="J552" s="53">
        <f>IF(ISNUMBER('Форма 1'!AC552),ROUND('Форма 1'!$I552*VLOOKUP('Форма 1'!$G552,'Предельники 2022'!$B$4:$X$28,'Форма 1'!AC$7),2),"")</f>
        <v>251231.8</v>
      </c>
      <c r="K552" s="53" t="str">
        <f>IF(ISNUMBER('Форма 1'!AD552),ROUND('Форма 1'!$I552*VLOOKUP('Форма 1'!$G552,'Предельники 2022'!$B$4:$X$28,'Форма 1'!AD$7),2),"")</f>
        <v/>
      </c>
      <c r="L552" s="54" t="str">
        <f>IF(ISBLANK('Форма 1'!AE552),"",'Форма 1'!AE552)</f>
        <v/>
      </c>
      <c r="M552" s="55" t="str">
        <f>IF(ISBLANK('Форма 1'!AF552),"",'Форма 1'!AF552)</f>
        <v/>
      </c>
      <c r="N552" s="53">
        <f>IF(ISNUMBER('Форма 1'!AG552),ROUND('Форма 1'!$I552*VLOOKUP('Форма 1'!$G552,'Предельники 2022'!$B$4:$X$28,'Форма 1'!AG$7),2),"")</f>
        <v>3724514.88</v>
      </c>
      <c r="O552" s="53">
        <f>IF(ISNUMBER('Форма 1'!$AH552),ROUND('Форма 1'!$I552*VLOOKUP('Форма 1'!$G552,'Предельники 2022'!$B$4:$X$28,'Форма 1'!$AH$7,0),2),"")</f>
        <v>2270840.36</v>
      </c>
      <c r="P552" s="53" t="str">
        <f>IF(ISNUMBER('Форма 1'!$AI552),ROUND('Форма 1'!$I552*VLOOKUP('Форма 1'!$G552,'Предельники 2022'!$B$4:$X$28,'Форма 1'!$AI$7,0),2),"")</f>
        <v/>
      </c>
      <c r="Q552" s="53" t="str">
        <f>IF(ISNUMBER('Форма 1'!$AJ552),ROUND('Форма 1'!$I552*VLOOKUP('Форма 1'!$G552,'Предельники 2022'!$B$4:$X$28,'Форма 1'!$AJ$7,0),2),"")</f>
        <v/>
      </c>
      <c r="R552" s="53">
        <f>IF(ISNUMBER('Форма 1'!AK552),ROUND('Форма 1'!$I552*VLOOKUP('Форма 1'!$G552,'Предельники 2022'!$B$4:$X$28,'Форма 1'!AK$7),2),"")</f>
        <v>505846.19</v>
      </c>
      <c r="S552" s="55" t="str">
        <f t="shared" si="59"/>
        <v/>
      </c>
      <c r="T552" s="55" t="str">
        <f>IF(ISNUMBER('Форма 1'!AL552),INDEX('Предельники 2022'!$C$4:$X$28,MATCH('Форма 1'!$H552,'Предельники 2022'!$B$4:$B$28,0),MATCH(T$5,'Предельники 2022'!$C$3:$X$3,0)),"")</f>
        <v/>
      </c>
      <c r="U552" s="55" t="str">
        <f>IF(ISNUMBER('Форма 1'!AM552),INDEX('Предельники 2022'!$C$4:$X$28,MATCH('Форма 1'!$H552,'Предельники 2022'!$B$4:$B$28,0),MATCH(U$5,'Предельники 2022'!$C$3:$X$3,0)),"")</f>
        <v/>
      </c>
      <c r="V552" s="55" t="str">
        <f>IF(ISNUMBER('Форма 1'!AN552),INDEX('Предельники 2022'!$C$4:$X$28,MATCH('Форма 1'!$H552,'Предельники 2022'!$B$4:$B$28,0),MATCH(V$5,'Предельники 2022'!$C$3:$X$3,0)),"")</f>
        <v/>
      </c>
      <c r="W552" s="55" t="str">
        <f>IF(ISNUMBER('Форма 1'!AO552),INDEX('Предельники 2022'!$C$4:$X$28,MATCH('Форма 1'!$H552,'Предельники 2022'!$B$4:$B$28,0),MATCH(W$5,'Предельники 2022'!$C$3:$X$3,0)),"")</f>
        <v/>
      </c>
      <c r="X552" s="53" t="str">
        <f>IF(ISNUMBER('Форма 1'!AP552),ROUND('Форма 1'!$I552*VLOOKUP('Форма 1'!$G552,'Предельники 2022'!$B$4:$X$28,'Форма 1'!AP$7),2),"")</f>
        <v/>
      </c>
      <c r="Y552" s="53" t="str">
        <f>IF(ISNUMBER('Форма 1'!AQ552),ROUND('Форма 1'!$I552*VLOOKUP('Форма 1'!$G552,'Предельники 2022'!$B$4:$X$28,'Форма 1'!AQ$7),2),"")</f>
        <v/>
      </c>
      <c r="Z552" s="53" t="str">
        <f>IF(ISNUMBER('Форма 1'!AR552),ROUND('Форма 1'!$I552*VLOOKUP('Форма 1'!$G552,'Предельники 2022'!$B$4:$X$28,'Форма 1'!AR$7),2),"")</f>
        <v/>
      </c>
      <c r="AA552" s="55"/>
    </row>
    <row r="553" spans="1:27" x14ac:dyDescent="0.25">
      <c r="A553" s="52">
        <f t="shared" si="58"/>
        <v>2</v>
      </c>
      <c r="B553" s="94" t="str">
        <f>IF(ISBLANK('Форма 1'!B553),"",'Форма 1'!B553)</f>
        <v>Частинский муниципальный округ Пермского края</v>
      </c>
      <c r="C553" s="161" t="str">
        <f>IF(ISBLANK('Форма 1'!C553),"",'Форма 1'!C553)</f>
        <v>с. Частые, ул. Ленина, д. 80</v>
      </c>
      <c r="D553" s="51">
        <f>IF(ISBLANK(C553),"Введите адрес",IF(C553='Форма 1'!C553,SUM(E553:K553,M553:S553,X553:AA553),"Ошибка в адресе!"))</f>
        <v>5922676.3200000003</v>
      </c>
      <c r="E553" s="53">
        <f>IF(ISNUMBER('Форма 1'!X553),ROUND('Форма 1'!$I553*VLOOKUP('Форма 1'!$G553,'Предельники 2022'!$B$4:$X$28,'Форма 1'!X$7),2),"")</f>
        <v>387283.1</v>
      </c>
      <c r="F553" s="53" t="str">
        <f>IF(ISNUMBER('Форма 1'!Y553),ROUND('Форма 1'!$I553*VLOOKUP('Форма 1'!$G553,'Предельники 2022'!$B$4:$X$28,'Форма 1'!Y$7),2),"")</f>
        <v/>
      </c>
      <c r="G553" s="53" t="str">
        <f>IF(ISNUMBER('Форма 1'!Z553),ROUND('Форма 1'!$I553*VLOOKUP('Форма 1'!$G553,'Предельники 2022'!$B$4:$X$28,'Форма 1'!Z$7),2),"")</f>
        <v/>
      </c>
      <c r="H553" s="53">
        <f>IF(ISNUMBER('Форма 1'!AA553),ROUND('Форма 1'!$I553*VLOOKUP('Форма 1'!$G553,'Предельники 2022'!$B$4:$X$28,'Форма 1'!AA$7),2),"")</f>
        <v>197670.19</v>
      </c>
      <c r="I553" s="53" t="str">
        <f>IF(ISNUMBER('Форма 1'!AB553),ROUND('Форма 1'!$I553*VLOOKUP('Форма 1'!$G553,'Предельники 2022'!$B$4:$X$28,'Форма 1'!AB$7),2),"")</f>
        <v/>
      </c>
      <c r="J553" s="53">
        <f>IF(ISNUMBER('Форма 1'!AC553),ROUND('Форма 1'!$I553*VLOOKUP('Форма 1'!$G553,'Предельники 2022'!$B$4:$X$28,'Форма 1'!AC$7),2),"")</f>
        <v>337296.58</v>
      </c>
      <c r="K553" s="53" t="str">
        <f>IF(ISNUMBER('Форма 1'!AD553),ROUND('Форма 1'!$I553*VLOOKUP('Форма 1'!$G553,'Предельники 2022'!$B$4:$X$28,'Форма 1'!AD$7),2),"")</f>
        <v/>
      </c>
      <c r="L553" s="54" t="str">
        <f>IF(ISBLANK('Форма 1'!AE553),"",'Форма 1'!AE553)</f>
        <v/>
      </c>
      <c r="M553" s="55" t="str">
        <f>IF(ISBLANK('Форма 1'!AF553),"",'Форма 1'!AF553)</f>
        <v/>
      </c>
      <c r="N553" s="53">
        <f>IF(ISNUMBER('Форма 1'!AG553),ROUND('Форма 1'!$I553*VLOOKUP('Форма 1'!$G553,'Предельники 2022'!$B$4:$X$28,'Форма 1'!AG$7),2),"")</f>
        <v>5000426.45</v>
      </c>
      <c r="O553" s="53" t="str">
        <f>IF(ISNUMBER('Форма 1'!$AH553),ROUND('Форма 1'!$I553*VLOOKUP('Форма 1'!$G553,'Предельники 2022'!$B$4:$X$28,'Форма 1'!$AH$7,0),2),"")</f>
        <v/>
      </c>
      <c r="P553" s="53" t="str">
        <f>IF(ISNUMBER('Форма 1'!$AI553),ROUND('Форма 1'!$I553*VLOOKUP('Форма 1'!$G553,'Предельники 2022'!$B$4:$X$28,'Форма 1'!$AI$7,0),2),"")</f>
        <v/>
      </c>
      <c r="Q553" s="53" t="str">
        <f>IF(ISNUMBER('Форма 1'!$AJ553),ROUND('Форма 1'!$I553*VLOOKUP('Форма 1'!$G553,'Предельники 2022'!$B$4:$X$28,'Форма 1'!$AJ$7,0),2),"")</f>
        <v/>
      </c>
      <c r="R553" s="53" t="str">
        <f>IF(ISNUMBER('Форма 1'!AK553),ROUND('Форма 1'!$I553*VLOOKUP('Форма 1'!$G553,'Предельники 2022'!$B$4:$X$28,'Форма 1'!AK$7),2),"")</f>
        <v/>
      </c>
      <c r="S553" s="55" t="str">
        <f t="shared" si="59"/>
        <v/>
      </c>
      <c r="T553" s="55" t="str">
        <f>IF(ISNUMBER('Форма 1'!AL553),INDEX('Предельники 2022'!$C$4:$X$28,MATCH('Форма 1'!$H553,'Предельники 2022'!$B$4:$B$28,0),MATCH(T$5,'Предельники 2022'!$C$3:$X$3,0)),"")</f>
        <v/>
      </c>
      <c r="U553" s="55" t="str">
        <f>IF(ISNUMBER('Форма 1'!AM553),INDEX('Предельники 2022'!$C$4:$X$28,MATCH('Форма 1'!$H553,'Предельники 2022'!$B$4:$B$28,0),MATCH(U$5,'Предельники 2022'!$C$3:$X$3,0)),"")</f>
        <v/>
      </c>
      <c r="V553" s="55" t="str">
        <f>IF(ISNUMBER('Форма 1'!AN553),INDEX('Предельники 2022'!$C$4:$X$28,MATCH('Форма 1'!$H553,'Предельники 2022'!$B$4:$B$28,0),MATCH(V$5,'Предельники 2022'!$C$3:$X$3,0)),"")</f>
        <v/>
      </c>
      <c r="W553" s="55" t="str">
        <f>IF(ISNUMBER('Форма 1'!AO553),INDEX('Предельники 2022'!$C$4:$X$28,MATCH('Форма 1'!$H553,'Предельники 2022'!$B$4:$B$28,0),MATCH(W$5,'Предельники 2022'!$C$3:$X$3,0)),"")</f>
        <v/>
      </c>
      <c r="X553" s="53" t="str">
        <f>IF(ISNUMBER('Форма 1'!AP553),ROUND('Форма 1'!$I553*VLOOKUP('Форма 1'!$G553,'Предельники 2022'!$B$4:$X$28,'Форма 1'!AP$7),2),"")</f>
        <v/>
      </c>
      <c r="Y553" s="53" t="str">
        <f>IF(ISNUMBER('Форма 1'!AQ553),ROUND('Форма 1'!$I553*VLOOKUP('Форма 1'!$G553,'Предельники 2022'!$B$4:$X$28,'Форма 1'!AQ$7),2),"")</f>
        <v/>
      </c>
      <c r="Z553" s="53" t="str">
        <f>IF(ISNUMBER('Форма 1'!AR553),ROUND('Форма 1'!$I553*VLOOKUP('Форма 1'!$G553,'Предельники 2022'!$B$4:$X$28,'Форма 1'!AR$7),2),"")</f>
        <v/>
      </c>
      <c r="AA553" s="55"/>
    </row>
    <row r="554" spans="1:27" x14ac:dyDescent="0.25">
      <c r="A554" s="52">
        <f t="shared" si="58"/>
        <v>3</v>
      </c>
      <c r="B554" s="94" t="str">
        <f>IF(ISBLANK('Форма 1'!B554),"",'Форма 1'!B554)</f>
        <v>Частинский муниципальный округ Пермского края</v>
      </c>
      <c r="C554" s="161" t="str">
        <f>IF(ISBLANK('Форма 1'!C554),"",'Форма 1'!C554)</f>
        <v>с. Частые, ул. Ленина, д. 81</v>
      </c>
      <c r="D554" s="51">
        <f>IF(ISBLANK(C554),"Введите адрес",IF(C554='Форма 1'!C554,SUM(E554:K554,M554:S554,X554:AA554),"Ошибка в адресе!"))</f>
        <v>7264108.1699999999</v>
      </c>
      <c r="E554" s="53">
        <f>IF(ISNUMBER('Форма 1'!X554),ROUND('Форма 1'!$I554*VLOOKUP('Форма 1'!$G554,'Предельники 2022'!$B$4:$X$28,'Форма 1'!X$7),2),"")</f>
        <v>474999.17</v>
      </c>
      <c r="F554" s="53" t="str">
        <f>IF(ISNUMBER('Форма 1'!Y554),ROUND('Форма 1'!$I554*VLOOKUP('Форма 1'!$G554,'Предельники 2022'!$B$4:$X$28,'Форма 1'!Y$7),2),"")</f>
        <v/>
      </c>
      <c r="G554" s="53" t="str">
        <f>IF(ISNUMBER('Форма 1'!Z554),ROUND('Форма 1'!$I554*VLOOKUP('Форма 1'!$G554,'Предельники 2022'!$B$4:$X$28,'Форма 1'!Z$7),2),"")</f>
        <v/>
      </c>
      <c r="H554" s="53">
        <f>IF(ISNUMBER('Форма 1'!AA554),ROUND('Форма 1'!$I554*VLOOKUP('Форма 1'!$G554,'Предельники 2022'!$B$4:$X$28,'Форма 1'!AA$7),2),"")</f>
        <v>242440.68</v>
      </c>
      <c r="I554" s="53" t="str">
        <f>IF(ISNUMBER('Форма 1'!AB554),ROUND('Форма 1'!$I554*VLOOKUP('Форма 1'!$G554,'Предельники 2022'!$B$4:$X$28,'Форма 1'!AB$7),2),"")</f>
        <v/>
      </c>
      <c r="J554" s="53">
        <f>IF(ISNUMBER('Форма 1'!AC554),ROUND('Форма 1'!$I554*VLOOKUP('Форма 1'!$G554,'Предельники 2022'!$B$4:$X$28,'Форма 1'!AC$7),2),"")</f>
        <v>413691.16</v>
      </c>
      <c r="K554" s="53" t="str">
        <f>IF(ISNUMBER('Форма 1'!AD554),ROUND('Форма 1'!$I554*VLOOKUP('Форма 1'!$G554,'Предельники 2022'!$B$4:$X$28,'Форма 1'!AD$7),2),"")</f>
        <v/>
      </c>
      <c r="L554" s="54" t="str">
        <f>IF(ISBLANK('Форма 1'!AE554),"",'Форма 1'!AE554)</f>
        <v/>
      </c>
      <c r="M554" s="55" t="str">
        <f>IF(ISBLANK('Форма 1'!AF554),"",'Форма 1'!AF554)</f>
        <v/>
      </c>
      <c r="N554" s="53">
        <f>IF(ISNUMBER('Форма 1'!AG554),ROUND('Форма 1'!$I554*VLOOKUP('Форма 1'!$G554,'Предельники 2022'!$B$4:$X$28,'Форма 1'!AG$7),2),"")</f>
        <v>6132977.1600000001</v>
      </c>
      <c r="O554" s="53" t="str">
        <f>IF(ISNUMBER('Форма 1'!$AH554),ROUND('Форма 1'!$I554*VLOOKUP('Форма 1'!$G554,'Предельники 2022'!$B$4:$X$28,'Форма 1'!$AH$7,0),2),"")</f>
        <v/>
      </c>
      <c r="P554" s="53" t="str">
        <f>IF(ISNUMBER('Форма 1'!$AI554),ROUND('Форма 1'!$I554*VLOOKUP('Форма 1'!$G554,'Предельники 2022'!$B$4:$X$28,'Форма 1'!$AI$7,0),2),"")</f>
        <v/>
      </c>
      <c r="Q554" s="53" t="str">
        <f>IF(ISNUMBER('Форма 1'!$AJ554),ROUND('Форма 1'!$I554*VLOOKUP('Форма 1'!$G554,'Предельники 2022'!$B$4:$X$28,'Форма 1'!$AJ$7,0),2),"")</f>
        <v/>
      </c>
      <c r="R554" s="53" t="str">
        <f>IF(ISNUMBER('Форма 1'!AK554),ROUND('Форма 1'!$I554*VLOOKUP('Форма 1'!$G554,'Предельники 2022'!$B$4:$X$28,'Форма 1'!AK$7),2),"")</f>
        <v/>
      </c>
      <c r="S554" s="55" t="str">
        <f t="shared" si="59"/>
        <v/>
      </c>
      <c r="T554" s="55" t="str">
        <f>IF(ISNUMBER('Форма 1'!AL554),INDEX('Предельники 2022'!$C$4:$X$28,MATCH('Форма 1'!$H554,'Предельники 2022'!$B$4:$B$28,0),MATCH(T$5,'Предельники 2022'!$C$3:$X$3,0)),"")</f>
        <v/>
      </c>
      <c r="U554" s="55" t="str">
        <f>IF(ISNUMBER('Форма 1'!AM554),INDEX('Предельники 2022'!$C$4:$X$28,MATCH('Форма 1'!$H554,'Предельники 2022'!$B$4:$B$28,0),MATCH(U$5,'Предельники 2022'!$C$3:$X$3,0)),"")</f>
        <v/>
      </c>
      <c r="V554" s="55" t="str">
        <f>IF(ISNUMBER('Форма 1'!AN554),INDEX('Предельники 2022'!$C$4:$X$28,MATCH('Форма 1'!$H554,'Предельники 2022'!$B$4:$B$28,0),MATCH(V$5,'Предельники 2022'!$C$3:$X$3,0)),"")</f>
        <v/>
      </c>
      <c r="W554" s="55" t="str">
        <f>IF(ISNUMBER('Форма 1'!AO554),INDEX('Предельники 2022'!$C$4:$X$28,MATCH('Форма 1'!$H554,'Предельники 2022'!$B$4:$B$28,0),MATCH(W$5,'Предельники 2022'!$C$3:$X$3,0)),"")</f>
        <v/>
      </c>
      <c r="X554" s="53" t="str">
        <f>IF(ISNUMBER('Форма 1'!AP554),ROUND('Форма 1'!$I554*VLOOKUP('Форма 1'!$G554,'Предельники 2022'!$B$4:$X$28,'Форма 1'!AP$7),2),"")</f>
        <v/>
      </c>
      <c r="Y554" s="53" t="str">
        <f>IF(ISNUMBER('Форма 1'!AQ554),ROUND('Форма 1'!$I554*VLOOKUP('Форма 1'!$G554,'Предельники 2022'!$B$4:$X$28,'Форма 1'!AQ$7),2),"")</f>
        <v/>
      </c>
      <c r="Z554" s="53" t="str">
        <f>IF(ISNUMBER('Форма 1'!AR554),ROUND('Форма 1'!$I554*VLOOKUP('Форма 1'!$G554,'Предельники 2022'!$B$4:$X$28,'Форма 1'!AR$7),2),"")</f>
        <v/>
      </c>
      <c r="AA554" s="55"/>
    </row>
    <row r="555" spans="1:27" ht="15.75" x14ac:dyDescent="0.25">
      <c r="A555" s="178">
        <f t="shared" si="58"/>
        <v>0</v>
      </c>
      <c r="B555" s="179" t="str">
        <f>IF(ISBLANK('Форма 1'!B555),"",'Форма 1'!B555)</f>
        <v/>
      </c>
      <c r="C555" s="38" t="str">
        <f>IF(ISBLANK('Форма 1'!C555),"",'Форма 1'!C555)</f>
        <v>Чердынский городской округ Пермского края</v>
      </c>
      <c r="D555" s="39">
        <f>IF(ISBLANK(C555),"Введите адрес",IF(C555='Форма 1'!C555,SUM(E555:K555,M555:S555,X555:AA555),"Ошибка в адресе!"))</f>
        <v>11071176.34</v>
      </c>
      <c r="E555" s="39">
        <f>SUM(E556)</f>
        <v>767089.99</v>
      </c>
      <c r="F555" s="39">
        <f t="shared" ref="F555:Z555" si="66">SUM(F556)</f>
        <v>8705044.3599999994</v>
      </c>
      <c r="G555" s="39">
        <f t="shared" si="66"/>
        <v>0</v>
      </c>
      <c r="H555" s="39">
        <f t="shared" si="66"/>
        <v>391524.5</v>
      </c>
      <c r="I555" s="39">
        <f t="shared" si="66"/>
        <v>1207517.49</v>
      </c>
      <c r="J555" s="39">
        <f t="shared" si="66"/>
        <v>0</v>
      </c>
      <c r="K555" s="39">
        <f t="shared" si="66"/>
        <v>0</v>
      </c>
      <c r="L555" s="145">
        <f t="shared" si="66"/>
        <v>0</v>
      </c>
      <c r="M555" s="39">
        <f t="shared" si="66"/>
        <v>0</v>
      </c>
      <c r="N555" s="39">
        <f t="shared" si="66"/>
        <v>0</v>
      </c>
      <c r="O555" s="39">
        <f t="shared" si="66"/>
        <v>0</v>
      </c>
      <c r="P555" s="39">
        <f t="shared" si="66"/>
        <v>0</v>
      </c>
      <c r="Q555" s="39">
        <f t="shared" si="66"/>
        <v>0</v>
      </c>
      <c r="R555" s="39">
        <f t="shared" si="66"/>
        <v>0</v>
      </c>
      <c r="S555" s="39">
        <f t="shared" si="66"/>
        <v>0</v>
      </c>
      <c r="T555" s="39">
        <f t="shared" si="66"/>
        <v>0</v>
      </c>
      <c r="U555" s="39">
        <f t="shared" si="66"/>
        <v>0</v>
      </c>
      <c r="V555" s="39">
        <f t="shared" si="66"/>
        <v>0</v>
      </c>
      <c r="W555" s="39">
        <f t="shared" si="66"/>
        <v>0</v>
      </c>
      <c r="X555" s="39">
        <f t="shared" si="66"/>
        <v>0</v>
      </c>
      <c r="Y555" s="39">
        <f t="shared" si="66"/>
        <v>0</v>
      </c>
      <c r="Z555" s="39">
        <f t="shared" si="66"/>
        <v>0</v>
      </c>
      <c r="AA555" s="39"/>
    </row>
    <row r="556" spans="1:27" x14ac:dyDescent="0.25">
      <c r="A556" s="52">
        <f t="shared" si="58"/>
        <v>1</v>
      </c>
      <c r="B556" s="94" t="str">
        <f>IF(ISBLANK('Форма 1'!B556),"",'Форма 1'!B556)</f>
        <v>Чердынский городской округ Пермского края</v>
      </c>
      <c r="C556" s="161" t="str">
        <f>IF(ISBLANK('Форма 1'!C556),"",'Форма 1'!C556)</f>
        <v>пгт Ныроб, ул. Уждавиниса, д. 13</v>
      </c>
      <c r="D556" s="51">
        <f>IF(ISBLANK(C556),"Введите адрес",IF(C556='Форма 1'!C556,SUM(E556:K556,M556:S556,X556:AA556),"Ошибка в адресе!"))</f>
        <v>11071176.34</v>
      </c>
      <c r="E556" s="53">
        <f>IF(ISNUMBER('Форма 1'!X556),ROUND('Форма 1'!$I556*VLOOKUP('Форма 1'!$G556,'Предельники 2022'!$B$4:$X$28,'Форма 1'!X$7),2),"")</f>
        <v>767089.99</v>
      </c>
      <c r="F556" s="53">
        <f>IF(ISNUMBER('Форма 1'!Y556),ROUND('Форма 1'!$I556*VLOOKUP('Форма 1'!$G556,'Предельники 2022'!$B$4:$X$28,'Форма 1'!Y$7),2),"")</f>
        <v>8705044.3599999994</v>
      </c>
      <c r="G556" s="53" t="str">
        <f>IF(ISNUMBER('Форма 1'!Z556),ROUND('Форма 1'!$I556*VLOOKUP('Форма 1'!$G556,'Предельники 2022'!$B$4:$X$28,'Форма 1'!Z$7),2),"")</f>
        <v/>
      </c>
      <c r="H556" s="53">
        <f>IF(ISNUMBER('Форма 1'!AA556),ROUND('Форма 1'!$I556*VLOOKUP('Форма 1'!$G556,'Предельники 2022'!$B$4:$X$28,'Форма 1'!AA$7),2),"")</f>
        <v>391524.5</v>
      </c>
      <c r="I556" s="53">
        <f>IF(ISNUMBER('Форма 1'!AB556),ROUND('Форма 1'!$I556*VLOOKUP('Форма 1'!$G556,'Предельники 2022'!$B$4:$X$28,'Форма 1'!AB$7),2),"")</f>
        <v>1207517.49</v>
      </c>
      <c r="J556" s="53" t="str">
        <f>IF(ISNUMBER('Форма 1'!AC556),ROUND('Форма 1'!$I556*VLOOKUP('Форма 1'!$G556,'Предельники 2022'!$B$4:$X$28,'Форма 1'!AC$7),2),"")</f>
        <v/>
      </c>
      <c r="K556" s="53" t="str">
        <f>IF(ISNUMBER('Форма 1'!AD556),ROUND('Форма 1'!$I556*VLOOKUP('Форма 1'!$G556,'Предельники 2022'!$B$4:$X$28,'Форма 1'!AD$7),2),"")</f>
        <v/>
      </c>
      <c r="L556" s="54" t="str">
        <f>IF(ISBLANK('Форма 1'!AE556),"",'Форма 1'!AE556)</f>
        <v/>
      </c>
      <c r="M556" s="55" t="str">
        <f>IF(ISBLANK('Форма 1'!AF556),"",'Форма 1'!AF556)</f>
        <v/>
      </c>
      <c r="N556" s="53" t="str">
        <f>IF(ISNUMBER('Форма 1'!AG556),ROUND('Форма 1'!$I556*VLOOKUP('Форма 1'!$G556,'Предельники 2022'!$B$4:$X$28,'Форма 1'!AG$7),2),"")</f>
        <v/>
      </c>
      <c r="O556" s="53" t="str">
        <f>IF(ISNUMBER('Форма 1'!$AH556),ROUND('Форма 1'!$I556*VLOOKUP('Форма 1'!$G556,'Предельники 2022'!$B$4:$X$28,'Форма 1'!$AH$7,0),2),"")</f>
        <v/>
      </c>
      <c r="P556" s="53" t="str">
        <f>IF(ISNUMBER('Форма 1'!$AI556),ROUND('Форма 1'!$I556*VLOOKUP('Форма 1'!$G556,'Предельники 2022'!$B$4:$X$28,'Форма 1'!$AI$7,0),2),"")</f>
        <v/>
      </c>
      <c r="Q556" s="53" t="str">
        <f>IF(ISNUMBER('Форма 1'!$AJ556),ROUND('Форма 1'!$I556*VLOOKUP('Форма 1'!$G556,'Предельники 2022'!$B$4:$X$28,'Форма 1'!$AJ$7,0),2),"")</f>
        <v/>
      </c>
      <c r="R556" s="53" t="str">
        <f>IF(ISNUMBER('Форма 1'!AK556),ROUND('Форма 1'!$I556*VLOOKUP('Форма 1'!$G556,'Предельники 2022'!$B$4:$X$28,'Форма 1'!AK$7),2),"")</f>
        <v/>
      </c>
      <c r="S556" s="55" t="str">
        <f t="shared" si="59"/>
        <v/>
      </c>
      <c r="T556" s="55" t="str">
        <f>IF(ISNUMBER('Форма 1'!AL556),INDEX('Предельники 2022'!$C$4:$X$28,MATCH('Форма 1'!$H556,'Предельники 2022'!$B$4:$B$28,0),MATCH(T$5,'Предельники 2022'!$C$3:$X$3,0)),"")</f>
        <v/>
      </c>
      <c r="U556" s="55" t="str">
        <f>IF(ISNUMBER('Форма 1'!AM556),INDEX('Предельники 2022'!$C$4:$X$28,MATCH('Форма 1'!$H556,'Предельники 2022'!$B$4:$B$28,0),MATCH(U$5,'Предельники 2022'!$C$3:$X$3,0)),"")</f>
        <v/>
      </c>
      <c r="V556" s="55" t="str">
        <f>IF(ISNUMBER('Форма 1'!AN556),INDEX('Предельники 2022'!$C$4:$X$28,MATCH('Форма 1'!$H556,'Предельники 2022'!$B$4:$B$28,0),MATCH(V$5,'Предельники 2022'!$C$3:$X$3,0)),"")</f>
        <v/>
      </c>
      <c r="W556" s="55" t="str">
        <f>IF(ISNUMBER('Форма 1'!AO556),INDEX('Предельники 2022'!$C$4:$X$28,MATCH('Форма 1'!$H556,'Предельники 2022'!$B$4:$B$28,0),MATCH(W$5,'Предельники 2022'!$C$3:$X$3,0)),"")</f>
        <v/>
      </c>
      <c r="X556" s="53" t="str">
        <f>IF(ISNUMBER('Форма 1'!AP556),ROUND('Форма 1'!$I556*VLOOKUP('Форма 1'!$G556,'Предельники 2022'!$B$4:$X$28,'Форма 1'!AP$7),2),"")</f>
        <v/>
      </c>
      <c r="Y556" s="53" t="str">
        <f>IF(ISNUMBER('Форма 1'!AQ556),ROUND('Форма 1'!$I556*VLOOKUP('Форма 1'!$G556,'Предельники 2022'!$B$4:$X$28,'Форма 1'!AQ$7),2),"")</f>
        <v/>
      </c>
      <c r="Z556" s="53" t="str">
        <f>IF(ISNUMBER('Форма 1'!AR556),ROUND('Форма 1'!$I556*VLOOKUP('Форма 1'!$G556,'Предельники 2022'!$B$4:$X$28,'Форма 1'!AR$7),2),"")</f>
        <v/>
      </c>
      <c r="AA556" s="55"/>
    </row>
    <row r="557" spans="1:27" ht="15.75" x14ac:dyDescent="0.25">
      <c r="A557" s="178">
        <f t="shared" si="58"/>
        <v>0</v>
      </c>
      <c r="B557" s="179" t="str">
        <f>IF(ISBLANK('Форма 1'!B557),"",'Форма 1'!B557)</f>
        <v/>
      </c>
      <c r="C557" s="38" t="str">
        <f>IF(ISBLANK('Форма 1'!C557),"",'Форма 1'!C557)</f>
        <v>Чусовской городской округ Пермского края</v>
      </c>
      <c r="D557" s="39">
        <f>IF(ISBLANK(C557),"Введите адрес",IF(C557='Форма 1'!C557,SUM(E557:K557,M557:S557,X557:AA557),"Ошибка в адресе!"))</f>
        <v>175063907.94</v>
      </c>
      <c r="E557" s="39">
        <f>SUM(E558:E577)</f>
        <v>696324.95</v>
      </c>
      <c r="F557" s="39">
        <f t="shared" ref="F557:Z557" si="67">SUM(F558:F577)</f>
        <v>0</v>
      </c>
      <c r="G557" s="39">
        <f t="shared" si="67"/>
        <v>0</v>
      </c>
      <c r="H557" s="39">
        <f t="shared" si="67"/>
        <v>1134529.42</v>
      </c>
      <c r="I557" s="39">
        <f t="shared" si="67"/>
        <v>0</v>
      </c>
      <c r="J557" s="39">
        <f t="shared" si="67"/>
        <v>1935916.01</v>
      </c>
      <c r="K557" s="39">
        <f t="shared" si="67"/>
        <v>4953577.51</v>
      </c>
      <c r="L557" s="145">
        <f t="shared" si="67"/>
        <v>0</v>
      </c>
      <c r="M557" s="39">
        <f t="shared" si="67"/>
        <v>0</v>
      </c>
      <c r="N557" s="39">
        <f t="shared" si="67"/>
        <v>89890158.810000002</v>
      </c>
      <c r="O557" s="39">
        <f t="shared" si="67"/>
        <v>75800097.709999993</v>
      </c>
      <c r="P557" s="39">
        <f t="shared" si="67"/>
        <v>0</v>
      </c>
      <c r="Q557" s="39">
        <f t="shared" si="67"/>
        <v>0</v>
      </c>
      <c r="R557" s="39">
        <f t="shared" si="67"/>
        <v>653303.53</v>
      </c>
      <c r="S557" s="39">
        <f t="shared" si="67"/>
        <v>0</v>
      </c>
      <c r="T557" s="39">
        <f t="shared" si="67"/>
        <v>0</v>
      </c>
      <c r="U557" s="39">
        <f t="shared" si="67"/>
        <v>0</v>
      </c>
      <c r="V557" s="39">
        <f t="shared" si="67"/>
        <v>0</v>
      </c>
      <c r="W557" s="39">
        <f t="shared" si="67"/>
        <v>0</v>
      </c>
      <c r="X557" s="39">
        <f t="shared" si="67"/>
        <v>0</v>
      </c>
      <c r="Y557" s="39">
        <f t="shared" si="67"/>
        <v>0</v>
      </c>
      <c r="Z557" s="39">
        <f t="shared" si="67"/>
        <v>0</v>
      </c>
      <c r="AA557" s="39"/>
    </row>
    <row r="558" spans="1:27" x14ac:dyDescent="0.25">
      <c r="A558" s="52">
        <f t="shared" si="58"/>
        <v>1</v>
      </c>
      <c r="B558" s="94" t="str">
        <f>IF(ISBLANK('Форма 1'!B558),"",'Форма 1'!B558)</f>
        <v>Чусовской городской округ Пермского края</v>
      </c>
      <c r="C558" s="161" t="str">
        <f>IF(ISBLANK('Форма 1'!C558),"",'Форма 1'!C558)</f>
        <v>г. Чусовой, ул. Высотная, д. 25</v>
      </c>
      <c r="D558" s="51">
        <f>IF(ISBLANK(C558),"Введите адрес",IF(C558='Форма 1'!C558,SUM(E558:K558,M558:S558,X558:AA558),"Ошибка в адресе!"))</f>
        <v>6004908.1399999997</v>
      </c>
      <c r="E558" s="53" t="str">
        <f>IF(ISNUMBER('Форма 1'!X558),ROUND('Форма 1'!$I558*VLOOKUP('Форма 1'!$G558,'Предельники 2022'!$B$4:$X$28,'Форма 1'!X$7),2),"")</f>
        <v/>
      </c>
      <c r="F558" s="53" t="str">
        <f>IF(ISNUMBER('Форма 1'!Y558),ROUND('Форма 1'!$I558*VLOOKUP('Форма 1'!$G558,'Предельники 2022'!$B$4:$X$28,'Форма 1'!Y$7),2),"")</f>
        <v/>
      </c>
      <c r="G558" s="53" t="str">
        <f>IF(ISNUMBER('Форма 1'!Z558),ROUND('Форма 1'!$I558*VLOOKUP('Форма 1'!$G558,'Предельники 2022'!$B$4:$X$28,'Форма 1'!Z$7),2),"")</f>
        <v/>
      </c>
      <c r="H558" s="53" t="str">
        <f>IF(ISNUMBER('Форма 1'!AA558),ROUND('Форма 1'!$I558*VLOOKUP('Форма 1'!$G558,'Предельники 2022'!$B$4:$X$28,'Форма 1'!AA$7),2),"")</f>
        <v/>
      </c>
      <c r="I558" s="53" t="str">
        <f>IF(ISNUMBER('Форма 1'!AB558),ROUND('Форма 1'!$I558*VLOOKUP('Форма 1'!$G558,'Предельники 2022'!$B$4:$X$28,'Форма 1'!AB$7),2),"")</f>
        <v/>
      </c>
      <c r="J558" s="53" t="str">
        <f>IF(ISNUMBER('Форма 1'!AC558),ROUND('Форма 1'!$I558*VLOOKUP('Форма 1'!$G558,'Предельники 2022'!$B$4:$X$28,'Форма 1'!AC$7),2),"")</f>
        <v/>
      </c>
      <c r="K558" s="53" t="str">
        <f>IF(ISNUMBER('Форма 1'!AD558),ROUND('Форма 1'!$I558*VLOOKUP('Форма 1'!$G558,'Предельники 2022'!$B$4:$X$28,'Форма 1'!AD$7),2),"")</f>
        <v/>
      </c>
      <c r="L558" s="54" t="str">
        <f>IF(ISBLANK('Форма 1'!AE558),"",'Форма 1'!AE558)</f>
        <v/>
      </c>
      <c r="M558" s="55" t="str">
        <f>IF(ISBLANK('Форма 1'!AF558),"",'Форма 1'!AF558)</f>
        <v/>
      </c>
      <c r="N558" s="53">
        <f>IF(ISNUMBER('Форма 1'!AG558),ROUND('Форма 1'!$I558*VLOOKUP('Форма 1'!$G558,'Предельники 2022'!$B$4:$X$28,'Форма 1'!AG$7),2),"")</f>
        <v>6004908.1399999997</v>
      </c>
      <c r="O558" s="53" t="str">
        <f>IF(ISNUMBER('Форма 1'!$AH558),ROUND('Форма 1'!$I558*VLOOKUP('Форма 1'!$G558,'Предельники 2022'!$B$4:$X$28,'Форма 1'!$AH$7,0),2),"")</f>
        <v/>
      </c>
      <c r="P558" s="53" t="str">
        <f>IF(ISNUMBER('Форма 1'!$AI558),ROUND('Форма 1'!$I558*VLOOKUP('Форма 1'!$G558,'Предельники 2022'!$B$4:$X$28,'Форма 1'!$AI$7,0),2),"")</f>
        <v/>
      </c>
      <c r="Q558" s="53" t="str">
        <f>IF(ISNUMBER('Форма 1'!$AJ558),ROUND('Форма 1'!$I558*VLOOKUP('Форма 1'!$G558,'Предельники 2022'!$B$4:$X$28,'Форма 1'!$AJ$7,0),2),"")</f>
        <v/>
      </c>
      <c r="R558" s="53" t="str">
        <f>IF(ISNUMBER('Форма 1'!AK558),ROUND('Форма 1'!$I558*VLOOKUP('Форма 1'!$G558,'Предельники 2022'!$B$4:$X$28,'Форма 1'!AK$7),2),"")</f>
        <v/>
      </c>
      <c r="S558" s="55" t="str">
        <f t="shared" si="59"/>
        <v/>
      </c>
      <c r="T558" s="55" t="str">
        <f>IF(ISNUMBER('Форма 1'!AL558),INDEX('Предельники 2022'!$C$4:$X$28,MATCH('Форма 1'!$H558,'Предельники 2022'!$B$4:$B$28,0),MATCH(T$5,'Предельники 2022'!$C$3:$X$3,0)),"")</f>
        <v/>
      </c>
      <c r="U558" s="55" t="str">
        <f>IF(ISNUMBER('Форма 1'!AM558),INDEX('Предельники 2022'!$C$4:$X$28,MATCH('Форма 1'!$H558,'Предельники 2022'!$B$4:$B$28,0),MATCH(U$5,'Предельники 2022'!$C$3:$X$3,0)),"")</f>
        <v/>
      </c>
      <c r="V558" s="55" t="str">
        <f>IF(ISNUMBER('Форма 1'!AN558),INDEX('Предельники 2022'!$C$4:$X$28,MATCH('Форма 1'!$H558,'Предельники 2022'!$B$4:$B$28,0),MATCH(V$5,'Предельники 2022'!$C$3:$X$3,0)),"")</f>
        <v/>
      </c>
      <c r="W558" s="55" t="str">
        <f>IF(ISNUMBER('Форма 1'!AO558),INDEX('Предельники 2022'!$C$4:$X$28,MATCH('Форма 1'!$H558,'Предельники 2022'!$B$4:$B$28,0),MATCH(W$5,'Предельники 2022'!$C$3:$X$3,0)),"")</f>
        <v/>
      </c>
      <c r="X558" s="53" t="str">
        <f>IF(ISNUMBER('Форма 1'!AP558),ROUND('Форма 1'!$I558*VLOOKUP('Форма 1'!$G558,'Предельники 2022'!$B$4:$X$28,'Форма 1'!AP$7),2),"")</f>
        <v/>
      </c>
      <c r="Y558" s="53" t="str">
        <f>IF(ISNUMBER('Форма 1'!AQ558),ROUND('Форма 1'!$I558*VLOOKUP('Форма 1'!$G558,'Предельники 2022'!$B$4:$X$28,'Форма 1'!AQ$7),2),"")</f>
        <v/>
      </c>
      <c r="Z558" s="53" t="str">
        <f>IF(ISNUMBER('Форма 1'!AR558),ROUND('Форма 1'!$I558*VLOOKUP('Форма 1'!$G558,'Предельники 2022'!$B$4:$X$28,'Форма 1'!AR$7),2),"")</f>
        <v/>
      </c>
      <c r="AA558" s="55"/>
    </row>
    <row r="559" spans="1:27" x14ac:dyDescent="0.25">
      <c r="A559" s="52">
        <f t="shared" si="58"/>
        <v>2</v>
      </c>
      <c r="B559" s="94" t="str">
        <f>IF(ISBLANK('Форма 1'!B559),"",'Форма 1'!B559)</f>
        <v>Чусовской городской округ Пермского края</v>
      </c>
      <c r="C559" s="161" t="str">
        <f>IF(ISBLANK('Форма 1'!C559),"",'Форма 1'!C559)</f>
        <v>г. Чусовой, ул. Калаповская, д. 5А</v>
      </c>
      <c r="D559" s="51">
        <f>IF(ISBLANK(C559),"Введите адрес",IF(C559='Форма 1'!C559,SUM(E559:K559,M559:S559,X559:AA559),"Ошибка в адресе!"))</f>
        <v>2826120.22</v>
      </c>
      <c r="E559" s="53" t="str">
        <f>IF(ISNUMBER('Форма 1'!X559),ROUND('Форма 1'!$I559*VLOOKUP('Форма 1'!$G559,'Предельники 2022'!$B$4:$X$28,'Форма 1'!X$7),2),"")</f>
        <v/>
      </c>
      <c r="F559" s="53" t="str">
        <f>IF(ISNUMBER('Форма 1'!Y559),ROUND('Форма 1'!$I559*VLOOKUP('Форма 1'!$G559,'Предельники 2022'!$B$4:$X$28,'Форма 1'!Y$7),2),"")</f>
        <v/>
      </c>
      <c r="G559" s="53" t="str">
        <f>IF(ISNUMBER('Форма 1'!Z559),ROUND('Форма 1'!$I559*VLOOKUP('Форма 1'!$G559,'Предельники 2022'!$B$4:$X$28,'Форма 1'!Z$7),2),"")</f>
        <v/>
      </c>
      <c r="H559" s="53" t="str">
        <f>IF(ISNUMBER('Форма 1'!AA559),ROUND('Форма 1'!$I559*VLOOKUP('Форма 1'!$G559,'Предельники 2022'!$B$4:$X$28,'Форма 1'!AA$7),2),"")</f>
        <v/>
      </c>
      <c r="I559" s="53" t="str">
        <f>IF(ISNUMBER('Форма 1'!AB559),ROUND('Форма 1'!$I559*VLOOKUP('Форма 1'!$G559,'Предельники 2022'!$B$4:$X$28,'Форма 1'!AB$7),2),"")</f>
        <v/>
      </c>
      <c r="J559" s="53" t="str">
        <f>IF(ISNUMBER('Форма 1'!AC559),ROUND('Форма 1'!$I559*VLOOKUP('Форма 1'!$G559,'Предельники 2022'!$B$4:$X$28,'Форма 1'!AC$7),2),"")</f>
        <v/>
      </c>
      <c r="K559" s="53" t="str">
        <f>IF(ISNUMBER('Форма 1'!AD559),ROUND('Форма 1'!$I559*VLOOKUP('Форма 1'!$G559,'Предельники 2022'!$B$4:$X$28,'Форма 1'!AD$7),2),"")</f>
        <v/>
      </c>
      <c r="L559" s="54" t="str">
        <f>IF(ISBLANK('Форма 1'!AE559),"",'Форма 1'!AE559)</f>
        <v/>
      </c>
      <c r="M559" s="55" t="str">
        <f>IF(ISBLANK('Форма 1'!AF559),"",'Форма 1'!AF559)</f>
        <v/>
      </c>
      <c r="N559" s="53">
        <f>IF(ISNUMBER('Форма 1'!AG559),ROUND('Форма 1'!$I559*VLOOKUP('Форма 1'!$G559,'Предельники 2022'!$B$4:$X$28,'Форма 1'!AG$7),2),"")</f>
        <v>2826120.22</v>
      </c>
      <c r="O559" s="53" t="str">
        <f>IF(ISNUMBER('Форма 1'!$AH559),ROUND('Форма 1'!$I559*VLOOKUP('Форма 1'!$G559,'Предельники 2022'!$B$4:$X$28,'Форма 1'!$AH$7,0),2),"")</f>
        <v/>
      </c>
      <c r="P559" s="53" t="str">
        <f>IF(ISNUMBER('Форма 1'!$AI559),ROUND('Форма 1'!$I559*VLOOKUP('Форма 1'!$G559,'Предельники 2022'!$B$4:$X$28,'Форма 1'!$AI$7,0),2),"")</f>
        <v/>
      </c>
      <c r="Q559" s="53" t="str">
        <f>IF(ISNUMBER('Форма 1'!$AJ559),ROUND('Форма 1'!$I559*VLOOKUP('Форма 1'!$G559,'Предельники 2022'!$B$4:$X$28,'Форма 1'!$AJ$7,0),2),"")</f>
        <v/>
      </c>
      <c r="R559" s="53" t="str">
        <f>IF(ISNUMBER('Форма 1'!AK559),ROUND('Форма 1'!$I559*VLOOKUP('Форма 1'!$G559,'Предельники 2022'!$B$4:$X$28,'Форма 1'!AK$7),2),"")</f>
        <v/>
      </c>
      <c r="S559" s="55" t="str">
        <f t="shared" si="59"/>
        <v/>
      </c>
      <c r="T559" s="55" t="str">
        <f>IF(ISNUMBER('Форма 1'!AL559),INDEX('Предельники 2022'!$C$4:$X$28,MATCH('Форма 1'!$H559,'Предельники 2022'!$B$4:$B$28,0),MATCH(T$5,'Предельники 2022'!$C$3:$X$3,0)),"")</f>
        <v/>
      </c>
      <c r="U559" s="55" t="str">
        <f>IF(ISNUMBER('Форма 1'!AM559),INDEX('Предельники 2022'!$C$4:$X$28,MATCH('Форма 1'!$H559,'Предельники 2022'!$B$4:$B$28,0),MATCH(U$5,'Предельники 2022'!$C$3:$X$3,0)),"")</f>
        <v/>
      </c>
      <c r="V559" s="55" t="str">
        <f>IF(ISNUMBER('Форма 1'!AN559),INDEX('Предельники 2022'!$C$4:$X$28,MATCH('Форма 1'!$H559,'Предельники 2022'!$B$4:$B$28,0),MATCH(V$5,'Предельники 2022'!$C$3:$X$3,0)),"")</f>
        <v/>
      </c>
      <c r="W559" s="55" t="str">
        <f>IF(ISNUMBER('Форма 1'!AO559),INDEX('Предельники 2022'!$C$4:$X$28,MATCH('Форма 1'!$H559,'Предельники 2022'!$B$4:$B$28,0),MATCH(W$5,'Предельники 2022'!$C$3:$X$3,0)),"")</f>
        <v/>
      </c>
      <c r="X559" s="53" t="str">
        <f>IF(ISNUMBER('Форма 1'!AP559),ROUND('Форма 1'!$I559*VLOOKUP('Форма 1'!$G559,'Предельники 2022'!$B$4:$X$28,'Форма 1'!AP$7),2),"")</f>
        <v/>
      </c>
      <c r="Y559" s="53" t="str">
        <f>IF(ISNUMBER('Форма 1'!AQ559),ROUND('Форма 1'!$I559*VLOOKUP('Форма 1'!$G559,'Предельники 2022'!$B$4:$X$28,'Форма 1'!AQ$7),2),"")</f>
        <v/>
      </c>
      <c r="Z559" s="53" t="str">
        <f>IF(ISNUMBER('Форма 1'!AR559),ROUND('Форма 1'!$I559*VLOOKUP('Форма 1'!$G559,'Предельники 2022'!$B$4:$X$28,'Форма 1'!AR$7),2),"")</f>
        <v/>
      </c>
      <c r="AA559" s="55"/>
    </row>
    <row r="560" spans="1:27" x14ac:dyDescent="0.25">
      <c r="A560" s="52">
        <f t="shared" si="58"/>
        <v>3</v>
      </c>
      <c r="B560" s="94" t="str">
        <f>IF(ISBLANK('Форма 1'!B560),"",'Форма 1'!B560)</f>
        <v>Чусовской городской округ Пермского края</v>
      </c>
      <c r="C560" s="161" t="str">
        <f>IF(ISBLANK('Форма 1'!C560),"",'Форма 1'!C560)</f>
        <v>г. Чусовой, ул. Ленина, д. 19</v>
      </c>
      <c r="D560" s="51">
        <f>IF(ISBLANK(C560),"Введите адрес",IF(C560='Форма 1'!C560,SUM(E560:K560,M560:S560,X560:AA560),"Ошибка в адресе!"))</f>
        <v>2167756.87</v>
      </c>
      <c r="E560" s="53" t="str">
        <f>IF(ISNUMBER('Форма 1'!X560),ROUND('Форма 1'!$I560*VLOOKUP('Форма 1'!$G560,'Предельники 2022'!$B$4:$X$28,'Форма 1'!X$7),2),"")</f>
        <v/>
      </c>
      <c r="F560" s="53" t="str">
        <f>IF(ISNUMBER('Форма 1'!Y560),ROUND('Форма 1'!$I560*VLOOKUP('Форма 1'!$G560,'Предельники 2022'!$B$4:$X$28,'Форма 1'!Y$7),2),"")</f>
        <v/>
      </c>
      <c r="G560" s="53" t="str">
        <f>IF(ISNUMBER('Форма 1'!Z560),ROUND('Форма 1'!$I560*VLOOKUP('Форма 1'!$G560,'Предельники 2022'!$B$4:$X$28,'Форма 1'!Z$7),2),"")</f>
        <v/>
      </c>
      <c r="H560" s="53" t="str">
        <f>IF(ISNUMBER('Форма 1'!AA560),ROUND('Форма 1'!$I560*VLOOKUP('Форма 1'!$G560,'Предельники 2022'!$B$4:$X$28,'Форма 1'!AA$7),2),"")</f>
        <v/>
      </c>
      <c r="I560" s="53" t="str">
        <f>IF(ISNUMBER('Форма 1'!AB560),ROUND('Форма 1'!$I560*VLOOKUP('Форма 1'!$G560,'Предельники 2022'!$B$4:$X$28,'Форма 1'!AB$7),2),"")</f>
        <v/>
      </c>
      <c r="J560" s="53" t="str">
        <f>IF(ISNUMBER('Форма 1'!AC560),ROUND('Форма 1'!$I560*VLOOKUP('Форма 1'!$G560,'Предельники 2022'!$B$4:$X$28,'Форма 1'!AC$7),2),"")</f>
        <v/>
      </c>
      <c r="K560" s="53">
        <f>IF(ISNUMBER('Форма 1'!AD560),ROUND('Форма 1'!$I560*VLOOKUP('Форма 1'!$G560,'Предельники 2022'!$B$4:$X$28,'Форма 1'!AD$7),2),"")</f>
        <v>2167756.87</v>
      </c>
      <c r="L560" s="54" t="str">
        <f>IF(ISBLANK('Форма 1'!AE560),"",'Форма 1'!AE560)</f>
        <v/>
      </c>
      <c r="M560" s="55" t="str">
        <f>IF(ISBLANK('Форма 1'!AF560),"",'Форма 1'!AF560)</f>
        <v/>
      </c>
      <c r="N560" s="53" t="str">
        <f>IF(ISNUMBER('Форма 1'!AG560),ROUND('Форма 1'!$I560*VLOOKUP('Форма 1'!$G560,'Предельники 2022'!$B$4:$X$28,'Форма 1'!AG$7),2),"")</f>
        <v/>
      </c>
      <c r="O560" s="53" t="str">
        <f>IF(ISNUMBER('Форма 1'!$AH560),ROUND('Форма 1'!$I560*VLOOKUP('Форма 1'!$G560,'Предельники 2022'!$B$4:$X$28,'Форма 1'!$AH$7,0),2),"")</f>
        <v/>
      </c>
      <c r="P560" s="53" t="str">
        <f>IF(ISNUMBER('Форма 1'!$AI560),ROUND('Форма 1'!$I560*VLOOKUP('Форма 1'!$G560,'Предельники 2022'!$B$4:$X$28,'Форма 1'!$AI$7,0),2),"")</f>
        <v/>
      </c>
      <c r="Q560" s="53" t="str">
        <f>IF(ISNUMBER('Форма 1'!$AJ560),ROUND('Форма 1'!$I560*VLOOKUP('Форма 1'!$G560,'Предельники 2022'!$B$4:$X$28,'Форма 1'!$AJ$7,0),2),"")</f>
        <v/>
      </c>
      <c r="R560" s="53" t="str">
        <f>IF(ISNUMBER('Форма 1'!AK560),ROUND('Форма 1'!$I560*VLOOKUP('Форма 1'!$G560,'Предельники 2022'!$B$4:$X$28,'Форма 1'!AK$7),2),"")</f>
        <v/>
      </c>
      <c r="S560" s="55" t="str">
        <f t="shared" si="59"/>
        <v/>
      </c>
      <c r="T560" s="55" t="str">
        <f>IF(ISNUMBER('Форма 1'!AL560),INDEX('Предельники 2022'!$C$4:$X$28,MATCH('Форма 1'!$H560,'Предельники 2022'!$B$4:$B$28,0),MATCH(T$5,'Предельники 2022'!$C$3:$X$3,0)),"")</f>
        <v/>
      </c>
      <c r="U560" s="55" t="str">
        <f>IF(ISNUMBER('Форма 1'!AM560),INDEX('Предельники 2022'!$C$4:$X$28,MATCH('Форма 1'!$H560,'Предельники 2022'!$B$4:$B$28,0),MATCH(U$5,'Предельники 2022'!$C$3:$X$3,0)),"")</f>
        <v/>
      </c>
      <c r="V560" s="55" t="str">
        <f>IF(ISNUMBER('Форма 1'!AN560),INDEX('Предельники 2022'!$C$4:$X$28,MATCH('Форма 1'!$H560,'Предельники 2022'!$B$4:$B$28,0),MATCH(V$5,'Предельники 2022'!$C$3:$X$3,0)),"")</f>
        <v/>
      </c>
      <c r="W560" s="55" t="str">
        <f>IF(ISNUMBER('Форма 1'!AO560),INDEX('Предельники 2022'!$C$4:$X$28,MATCH('Форма 1'!$H560,'Предельники 2022'!$B$4:$B$28,0),MATCH(W$5,'Предельники 2022'!$C$3:$X$3,0)),"")</f>
        <v/>
      </c>
      <c r="X560" s="53" t="str">
        <f>IF(ISNUMBER('Форма 1'!AP560),ROUND('Форма 1'!$I560*VLOOKUP('Форма 1'!$G560,'Предельники 2022'!$B$4:$X$28,'Форма 1'!AP$7),2),"")</f>
        <v/>
      </c>
      <c r="Y560" s="53" t="str">
        <f>IF(ISNUMBER('Форма 1'!AQ560),ROUND('Форма 1'!$I560*VLOOKUP('Форма 1'!$G560,'Предельники 2022'!$B$4:$X$28,'Форма 1'!AQ$7),2),"")</f>
        <v/>
      </c>
      <c r="Z560" s="53" t="str">
        <f>IF(ISNUMBER('Форма 1'!AR560),ROUND('Форма 1'!$I560*VLOOKUP('Форма 1'!$G560,'Предельники 2022'!$B$4:$X$28,'Форма 1'!AR$7),2),"")</f>
        <v/>
      </c>
      <c r="AA560" s="55"/>
    </row>
    <row r="561" spans="1:27" x14ac:dyDescent="0.25">
      <c r="A561" s="52">
        <f t="shared" si="58"/>
        <v>4</v>
      </c>
      <c r="B561" s="94" t="str">
        <f>IF(ISBLANK('Форма 1'!B561),"",'Форма 1'!B561)</f>
        <v>Чусовской городской округ Пермского края</v>
      </c>
      <c r="C561" s="161" t="str">
        <f>IF(ISBLANK('Форма 1'!C561),"",'Форма 1'!C561)</f>
        <v>г. Чусовой, ул. Ленина, д. 35</v>
      </c>
      <c r="D561" s="51">
        <f>IF(ISBLANK(C561),"Введите адрес",IF(C561='Форма 1'!C561,SUM(E561:K561,M561:S561,X561:AA561),"Ошибка в адресе!"))</f>
        <v>5025697.45</v>
      </c>
      <c r="E561" s="53" t="str">
        <f>IF(ISNUMBER('Форма 1'!X561),ROUND('Форма 1'!$I561*VLOOKUP('Форма 1'!$G561,'Предельники 2022'!$B$4:$X$28,'Форма 1'!X$7),2),"")</f>
        <v/>
      </c>
      <c r="F561" s="53" t="str">
        <f>IF(ISNUMBER('Форма 1'!Y561),ROUND('Форма 1'!$I561*VLOOKUP('Форма 1'!$G561,'Предельники 2022'!$B$4:$X$28,'Форма 1'!Y$7),2),"")</f>
        <v/>
      </c>
      <c r="G561" s="53" t="str">
        <f>IF(ISNUMBER('Форма 1'!Z561),ROUND('Форма 1'!$I561*VLOOKUP('Форма 1'!$G561,'Предельники 2022'!$B$4:$X$28,'Форма 1'!Z$7),2),"")</f>
        <v/>
      </c>
      <c r="H561" s="53">
        <f>IF(ISNUMBER('Форма 1'!AA561),ROUND('Форма 1'!$I561*VLOOKUP('Форма 1'!$G561,'Предельники 2022'!$B$4:$X$28,'Форма 1'!AA$7),2),"")</f>
        <v>827634.36</v>
      </c>
      <c r="I561" s="53" t="str">
        <f>IF(ISNUMBER('Форма 1'!AB561),ROUND('Форма 1'!$I561*VLOOKUP('Форма 1'!$G561,'Предельники 2022'!$B$4:$X$28,'Форма 1'!AB$7),2),"")</f>
        <v/>
      </c>
      <c r="J561" s="53">
        <f>IF(ISNUMBER('Форма 1'!AC561),ROUND('Форма 1'!$I561*VLOOKUP('Форма 1'!$G561,'Предельники 2022'!$B$4:$X$28,'Форма 1'!AC$7),2),"")</f>
        <v>1412242.45</v>
      </c>
      <c r="K561" s="53">
        <f>IF(ISNUMBER('Форма 1'!AD561),ROUND('Форма 1'!$I561*VLOOKUP('Форма 1'!$G561,'Предельники 2022'!$B$4:$X$28,'Форма 1'!AD$7),2),"")</f>
        <v>2785820.64</v>
      </c>
      <c r="L561" s="54" t="str">
        <f>IF(ISBLANK('Форма 1'!AE561),"",'Форма 1'!AE561)</f>
        <v/>
      </c>
      <c r="M561" s="55" t="str">
        <f>IF(ISBLANK('Форма 1'!AF561),"",'Форма 1'!AF561)</f>
        <v/>
      </c>
      <c r="N561" s="53" t="str">
        <f>IF(ISNUMBER('Форма 1'!AG561),ROUND('Форма 1'!$I561*VLOOKUP('Форма 1'!$G561,'Предельники 2022'!$B$4:$X$28,'Форма 1'!AG$7),2),"")</f>
        <v/>
      </c>
      <c r="O561" s="53" t="str">
        <f>IF(ISNUMBER('Форма 1'!$AH561),ROUND('Форма 1'!$I561*VLOOKUP('Форма 1'!$G561,'Предельники 2022'!$B$4:$X$28,'Форма 1'!$AH$7,0),2),"")</f>
        <v/>
      </c>
      <c r="P561" s="53" t="str">
        <f>IF(ISNUMBER('Форма 1'!$AI561),ROUND('Форма 1'!$I561*VLOOKUP('Форма 1'!$G561,'Предельники 2022'!$B$4:$X$28,'Форма 1'!$AI$7,0),2),"")</f>
        <v/>
      </c>
      <c r="Q561" s="53" t="str">
        <f>IF(ISNUMBER('Форма 1'!$AJ561),ROUND('Форма 1'!$I561*VLOOKUP('Форма 1'!$G561,'Предельники 2022'!$B$4:$X$28,'Форма 1'!$AJ$7,0),2),"")</f>
        <v/>
      </c>
      <c r="R561" s="53" t="str">
        <f>IF(ISNUMBER('Форма 1'!AK561),ROUND('Форма 1'!$I561*VLOOKUP('Форма 1'!$G561,'Предельники 2022'!$B$4:$X$28,'Форма 1'!AK$7),2),"")</f>
        <v/>
      </c>
      <c r="S561" s="55" t="str">
        <f t="shared" si="59"/>
        <v/>
      </c>
      <c r="T561" s="55" t="str">
        <f>IF(ISNUMBER('Форма 1'!AL561),INDEX('Предельники 2022'!$C$4:$X$28,MATCH('Форма 1'!$H561,'Предельники 2022'!$B$4:$B$28,0),MATCH(T$5,'Предельники 2022'!$C$3:$X$3,0)),"")</f>
        <v/>
      </c>
      <c r="U561" s="55" t="str">
        <f>IF(ISNUMBER('Форма 1'!AM561),INDEX('Предельники 2022'!$C$4:$X$28,MATCH('Форма 1'!$H561,'Предельники 2022'!$B$4:$B$28,0),MATCH(U$5,'Предельники 2022'!$C$3:$X$3,0)),"")</f>
        <v/>
      </c>
      <c r="V561" s="55" t="str">
        <f>IF(ISNUMBER('Форма 1'!AN561),INDEX('Предельники 2022'!$C$4:$X$28,MATCH('Форма 1'!$H561,'Предельники 2022'!$B$4:$B$28,0),MATCH(V$5,'Предельники 2022'!$C$3:$X$3,0)),"")</f>
        <v/>
      </c>
      <c r="W561" s="55" t="str">
        <f>IF(ISNUMBER('Форма 1'!AO561),INDEX('Предельники 2022'!$C$4:$X$28,MATCH('Форма 1'!$H561,'Предельники 2022'!$B$4:$B$28,0),MATCH(W$5,'Предельники 2022'!$C$3:$X$3,0)),"")</f>
        <v/>
      </c>
      <c r="X561" s="53" t="str">
        <f>IF(ISNUMBER('Форма 1'!AP561),ROUND('Форма 1'!$I561*VLOOKUP('Форма 1'!$G561,'Предельники 2022'!$B$4:$X$28,'Форма 1'!AP$7),2),"")</f>
        <v/>
      </c>
      <c r="Y561" s="53" t="str">
        <f>IF(ISNUMBER('Форма 1'!AQ561),ROUND('Форма 1'!$I561*VLOOKUP('Форма 1'!$G561,'Предельники 2022'!$B$4:$X$28,'Форма 1'!AQ$7),2),"")</f>
        <v/>
      </c>
      <c r="Z561" s="53" t="str">
        <f>IF(ISNUMBER('Форма 1'!AR561),ROUND('Форма 1'!$I561*VLOOKUP('Форма 1'!$G561,'Предельники 2022'!$B$4:$X$28,'Форма 1'!AR$7),2),"")</f>
        <v/>
      </c>
      <c r="AA561" s="55"/>
    </row>
    <row r="562" spans="1:27" x14ac:dyDescent="0.25">
      <c r="A562" s="52">
        <f t="shared" si="58"/>
        <v>5</v>
      </c>
      <c r="B562" s="94" t="str">
        <f>IF(ISBLANK('Форма 1'!B562),"",'Форма 1'!B562)</f>
        <v>Чусовской городской округ Пермского края</v>
      </c>
      <c r="C562" s="161" t="str">
        <f>IF(ISBLANK('Форма 1'!C562),"",'Форма 1'!C562)</f>
        <v>г. Чусовой, ул. Ленина, д. 54</v>
      </c>
      <c r="D562" s="51">
        <f>IF(ISBLANK(C562),"Введите адрес",IF(C562='Форма 1'!C562,SUM(E562:K562,M562:S562,X562:AA562),"Ошибка в адресе!"))</f>
        <v>830568.62</v>
      </c>
      <c r="E562" s="53" t="str">
        <f>IF(ISNUMBER('Форма 1'!X562),ROUND('Форма 1'!$I562*VLOOKUP('Форма 1'!$G562,'Предельники 2022'!$B$4:$X$28,'Форма 1'!X$7),2),"")</f>
        <v/>
      </c>
      <c r="F562" s="53" t="str">
        <f>IF(ISNUMBER('Форма 1'!Y562),ROUND('Форма 1'!$I562*VLOOKUP('Форма 1'!$G562,'Предельники 2022'!$B$4:$X$28,'Форма 1'!Y$7),2),"")</f>
        <v/>
      </c>
      <c r="G562" s="53" t="str">
        <f>IF(ISNUMBER('Форма 1'!Z562),ROUND('Форма 1'!$I562*VLOOKUP('Форма 1'!$G562,'Предельники 2022'!$B$4:$X$28,'Форма 1'!Z$7),2),"")</f>
        <v/>
      </c>
      <c r="H562" s="53">
        <f>IF(ISNUMBER('Форма 1'!AA562),ROUND('Форма 1'!$I562*VLOOKUP('Форма 1'!$G562,'Предельники 2022'!$B$4:$X$28,'Форма 1'!AA$7),2),"")</f>
        <v>306895.06</v>
      </c>
      <c r="I562" s="53" t="str">
        <f>IF(ISNUMBER('Форма 1'!AB562),ROUND('Форма 1'!$I562*VLOOKUP('Форма 1'!$G562,'Предельники 2022'!$B$4:$X$28,'Форма 1'!AB$7),2),"")</f>
        <v/>
      </c>
      <c r="J562" s="53">
        <f>IF(ISNUMBER('Форма 1'!AC562),ROUND('Форма 1'!$I562*VLOOKUP('Форма 1'!$G562,'Предельники 2022'!$B$4:$X$28,'Форма 1'!AC$7),2),"")</f>
        <v>523673.56</v>
      </c>
      <c r="K562" s="53" t="str">
        <f>IF(ISNUMBER('Форма 1'!AD562),ROUND('Форма 1'!$I562*VLOOKUP('Форма 1'!$G562,'Предельники 2022'!$B$4:$X$28,'Форма 1'!AD$7),2),"")</f>
        <v/>
      </c>
      <c r="L562" s="54" t="str">
        <f>IF(ISBLANK('Форма 1'!AE562),"",'Форма 1'!AE562)</f>
        <v/>
      </c>
      <c r="M562" s="55" t="str">
        <f>IF(ISBLANK('Форма 1'!AF562),"",'Форма 1'!AF562)</f>
        <v/>
      </c>
      <c r="N562" s="53" t="str">
        <f>IF(ISNUMBER('Форма 1'!AG562),ROUND('Форма 1'!$I562*VLOOKUP('Форма 1'!$G562,'Предельники 2022'!$B$4:$X$28,'Форма 1'!AG$7),2),"")</f>
        <v/>
      </c>
      <c r="O562" s="53" t="str">
        <f>IF(ISNUMBER('Форма 1'!$AH562),ROUND('Форма 1'!$I562*VLOOKUP('Форма 1'!$G562,'Предельники 2022'!$B$4:$X$28,'Форма 1'!$AH$7,0),2),"")</f>
        <v/>
      </c>
      <c r="P562" s="53" t="str">
        <f>IF(ISNUMBER('Форма 1'!$AI562),ROUND('Форма 1'!$I562*VLOOKUP('Форма 1'!$G562,'Предельники 2022'!$B$4:$X$28,'Форма 1'!$AI$7,0),2),"")</f>
        <v/>
      </c>
      <c r="Q562" s="53" t="str">
        <f>IF(ISNUMBER('Форма 1'!$AJ562),ROUND('Форма 1'!$I562*VLOOKUP('Форма 1'!$G562,'Предельники 2022'!$B$4:$X$28,'Форма 1'!$AJ$7,0),2),"")</f>
        <v/>
      </c>
      <c r="R562" s="53" t="str">
        <f>IF(ISNUMBER('Форма 1'!AK562),ROUND('Форма 1'!$I562*VLOOKUP('Форма 1'!$G562,'Предельники 2022'!$B$4:$X$28,'Форма 1'!AK$7),2),"")</f>
        <v/>
      </c>
      <c r="S562" s="55" t="str">
        <f t="shared" si="59"/>
        <v/>
      </c>
      <c r="T562" s="55" t="str">
        <f>IF(ISNUMBER('Форма 1'!AL562),INDEX('Предельники 2022'!$C$4:$X$28,MATCH('Форма 1'!$H562,'Предельники 2022'!$B$4:$B$28,0),MATCH(T$5,'Предельники 2022'!$C$3:$X$3,0)),"")</f>
        <v/>
      </c>
      <c r="U562" s="55" t="str">
        <f>IF(ISNUMBER('Форма 1'!AM562),INDEX('Предельники 2022'!$C$4:$X$28,MATCH('Форма 1'!$H562,'Предельники 2022'!$B$4:$B$28,0),MATCH(U$5,'Предельники 2022'!$C$3:$X$3,0)),"")</f>
        <v/>
      </c>
      <c r="V562" s="55" t="str">
        <f>IF(ISNUMBER('Форма 1'!AN562),INDEX('Предельники 2022'!$C$4:$X$28,MATCH('Форма 1'!$H562,'Предельники 2022'!$B$4:$B$28,0),MATCH(V$5,'Предельники 2022'!$C$3:$X$3,0)),"")</f>
        <v/>
      </c>
      <c r="W562" s="55" t="str">
        <f>IF(ISNUMBER('Форма 1'!AO562),INDEX('Предельники 2022'!$C$4:$X$28,MATCH('Форма 1'!$H562,'Предельники 2022'!$B$4:$B$28,0),MATCH(W$5,'Предельники 2022'!$C$3:$X$3,0)),"")</f>
        <v/>
      </c>
      <c r="X562" s="53" t="str">
        <f>IF(ISNUMBER('Форма 1'!AP562),ROUND('Форма 1'!$I562*VLOOKUP('Форма 1'!$G562,'Предельники 2022'!$B$4:$X$28,'Форма 1'!AP$7),2),"")</f>
        <v/>
      </c>
      <c r="Y562" s="53" t="str">
        <f>IF(ISNUMBER('Форма 1'!AQ562),ROUND('Форма 1'!$I562*VLOOKUP('Форма 1'!$G562,'Предельники 2022'!$B$4:$X$28,'Форма 1'!AQ$7),2),"")</f>
        <v/>
      </c>
      <c r="Z562" s="53" t="str">
        <f>IF(ISNUMBER('Форма 1'!AR562),ROUND('Форма 1'!$I562*VLOOKUP('Форма 1'!$G562,'Предельники 2022'!$B$4:$X$28,'Форма 1'!AR$7),2),"")</f>
        <v/>
      </c>
      <c r="AA562" s="55"/>
    </row>
    <row r="563" spans="1:27" x14ac:dyDescent="0.25">
      <c r="A563" s="52">
        <f t="shared" si="58"/>
        <v>6</v>
      </c>
      <c r="B563" s="94" t="str">
        <f>IF(ISBLANK('Форма 1'!B563),"",'Форма 1'!B563)</f>
        <v>Чусовской городской округ Пермского края</v>
      </c>
      <c r="C563" s="161" t="str">
        <f>IF(ISBLANK('Форма 1'!C563),"",'Форма 1'!C563)</f>
        <v>г. Чусовой, ул. Октябрьская, д. 12</v>
      </c>
      <c r="D563" s="51">
        <f>IF(ISBLANK(C563),"Введите адрес",IF(C563='Форма 1'!C563,SUM(E563:K563,M563:S563,X563:AA563),"Ошибка в адресе!"))</f>
        <v>4410735.49</v>
      </c>
      <c r="E563" s="53" t="str">
        <f>IF(ISNUMBER('Форма 1'!X563),ROUND('Форма 1'!$I563*VLOOKUP('Форма 1'!$G563,'Предельники 2022'!$B$4:$X$28,'Форма 1'!X$7),2),"")</f>
        <v/>
      </c>
      <c r="F563" s="53" t="str">
        <f>IF(ISNUMBER('Форма 1'!Y563),ROUND('Форма 1'!$I563*VLOOKUP('Форма 1'!$G563,'Предельники 2022'!$B$4:$X$28,'Форма 1'!Y$7),2),"")</f>
        <v/>
      </c>
      <c r="G563" s="53" t="str">
        <f>IF(ISNUMBER('Форма 1'!Z563),ROUND('Форма 1'!$I563*VLOOKUP('Форма 1'!$G563,'Предельники 2022'!$B$4:$X$28,'Форма 1'!Z$7),2),"")</f>
        <v/>
      </c>
      <c r="H563" s="53" t="str">
        <f>IF(ISNUMBER('Форма 1'!AA563),ROUND('Форма 1'!$I563*VLOOKUP('Форма 1'!$G563,'Предельники 2022'!$B$4:$X$28,'Форма 1'!AA$7),2),"")</f>
        <v/>
      </c>
      <c r="I563" s="53" t="str">
        <f>IF(ISNUMBER('Форма 1'!AB563),ROUND('Форма 1'!$I563*VLOOKUP('Форма 1'!$G563,'Предельники 2022'!$B$4:$X$28,'Форма 1'!AB$7),2),"")</f>
        <v/>
      </c>
      <c r="J563" s="53" t="str">
        <f>IF(ISNUMBER('Форма 1'!AC563),ROUND('Форма 1'!$I563*VLOOKUP('Форма 1'!$G563,'Предельники 2022'!$B$4:$X$28,'Форма 1'!AC$7),2),"")</f>
        <v/>
      </c>
      <c r="K563" s="53" t="str">
        <f>IF(ISNUMBER('Форма 1'!AD563),ROUND('Форма 1'!$I563*VLOOKUP('Форма 1'!$G563,'Предельники 2022'!$B$4:$X$28,'Форма 1'!AD$7),2),"")</f>
        <v/>
      </c>
      <c r="L563" s="54" t="str">
        <f>IF(ISBLANK('Форма 1'!AE563),"",'Форма 1'!AE563)</f>
        <v/>
      </c>
      <c r="M563" s="55" t="str">
        <f>IF(ISBLANK('Форма 1'!AF563),"",'Форма 1'!AF563)</f>
        <v/>
      </c>
      <c r="N563" s="53">
        <f>IF(ISNUMBER('Форма 1'!AG563),ROUND('Форма 1'!$I563*VLOOKUP('Форма 1'!$G563,'Предельники 2022'!$B$4:$X$28,'Форма 1'!AG$7),2),"")</f>
        <v>4410735.49</v>
      </c>
      <c r="O563" s="53" t="str">
        <f>IF(ISNUMBER('Форма 1'!$AH563),ROUND('Форма 1'!$I563*VLOOKUP('Форма 1'!$G563,'Предельники 2022'!$B$4:$X$28,'Форма 1'!$AH$7,0),2),"")</f>
        <v/>
      </c>
      <c r="P563" s="53" t="str">
        <f>IF(ISNUMBER('Форма 1'!$AI563),ROUND('Форма 1'!$I563*VLOOKUP('Форма 1'!$G563,'Предельники 2022'!$B$4:$X$28,'Форма 1'!$AI$7,0),2),"")</f>
        <v/>
      </c>
      <c r="Q563" s="53" t="str">
        <f>IF(ISNUMBER('Форма 1'!$AJ563),ROUND('Форма 1'!$I563*VLOOKUP('Форма 1'!$G563,'Предельники 2022'!$B$4:$X$28,'Форма 1'!$AJ$7,0),2),"")</f>
        <v/>
      </c>
      <c r="R563" s="53" t="str">
        <f>IF(ISNUMBER('Форма 1'!AK563),ROUND('Форма 1'!$I563*VLOOKUP('Форма 1'!$G563,'Предельники 2022'!$B$4:$X$28,'Форма 1'!AK$7),2),"")</f>
        <v/>
      </c>
      <c r="S563" s="55" t="str">
        <f t="shared" si="59"/>
        <v/>
      </c>
      <c r="T563" s="55" t="str">
        <f>IF(ISNUMBER('Форма 1'!AL563),INDEX('Предельники 2022'!$C$4:$X$28,MATCH('Форма 1'!$H563,'Предельники 2022'!$B$4:$B$28,0),MATCH(T$5,'Предельники 2022'!$C$3:$X$3,0)),"")</f>
        <v/>
      </c>
      <c r="U563" s="55" t="str">
        <f>IF(ISNUMBER('Форма 1'!AM563),INDEX('Предельники 2022'!$C$4:$X$28,MATCH('Форма 1'!$H563,'Предельники 2022'!$B$4:$B$28,0),MATCH(U$5,'Предельники 2022'!$C$3:$X$3,0)),"")</f>
        <v/>
      </c>
      <c r="V563" s="55" t="str">
        <f>IF(ISNUMBER('Форма 1'!AN563),INDEX('Предельники 2022'!$C$4:$X$28,MATCH('Форма 1'!$H563,'Предельники 2022'!$B$4:$B$28,0),MATCH(V$5,'Предельники 2022'!$C$3:$X$3,0)),"")</f>
        <v/>
      </c>
      <c r="W563" s="55" t="str">
        <f>IF(ISNUMBER('Форма 1'!AO563),INDEX('Предельники 2022'!$C$4:$X$28,MATCH('Форма 1'!$H563,'Предельники 2022'!$B$4:$B$28,0),MATCH(W$5,'Предельники 2022'!$C$3:$X$3,0)),"")</f>
        <v/>
      </c>
      <c r="X563" s="53" t="str">
        <f>IF(ISNUMBER('Форма 1'!AP563),ROUND('Форма 1'!$I563*VLOOKUP('Форма 1'!$G563,'Предельники 2022'!$B$4:$X$28,'Форма 1'!AP$7),2),"")</f>
        <v/>
      </c>
      <c r="Y563" s="53" t="str">
        <f>IF(ISNUMBER('Форма 1'!AQ563),ROUND('Форма 1'!$I563*VLOOKUP('Форма 1'!$G563,'Предельники 2022'!$B$4:$X$28,'Форма 1'!AQ$7),2),"")</f>
        <v/>
      </c>
      <c r="Z563" s="53" t="str">
        <f>IF(ISNUMBER('Форма 1'!AR563),ROUND('Форма 1'!$I563*VLOOKUP('Форма 1'!$G563,'Предельники 2022'!$B$4:$X$28,'Форма 1'!AR$7),2),"")</f>
        <v/>
      </c>
      <c r="AA563" s="55"/>
    </row>
    <row r="564" spans="1:27" x14ac:dyDescent="0.25">
      <c r="A564" s="52">
        <f t="shared" si="58"/>
        <v>7</v>
      </c>
      <c r="B564" s="94" t="str">
        <f>IF(ISBLANK('Форма 1'!B564),"",'Форма 1'!B564)</f>
        <v>Чусовской городской округ Пермского края</v>
      </c>
      <c r="C564" s="161" t="str">
        <f>IF(ISBLANK('Форма 1'!C564),"",'Форма 1'!C564)</f>
        <v>г. Чусовой, ул. Орджоникидзе, д. 3</v>
      </c>
      <c r="D564" s="51">
        <f>IF(ISBLANK(C564),"Введите адрес",IF(C564='Форма 1'!C564,SUM(E564:K564,M564:S564,X564:AA564),"Ошибка в адресе!"))</f>
        <v>8729188</v>
      </c>
      <c r="E564" s="53" t="str">
        <f>IF(ISNUMBER('Форма 1'!X564),ROUND('Форма 1'!$I564*VLOOKUP('Форма 1'!$G564,'Предельники 2022'!$B$4:$X$28,'Форма 1'!X$7),2),"")</f>
        <v/>
      </c>
      <c r="F564" s="53" t="str">
        <f>IF(ISNUMBER('Форма 1'!Y564),ROUND('Форма 1'!$I564*VLOOKUP('Форма 1'!$G564,'Предельники 2022'!$B$4:$X$28,'Форма 1'!Y$7),2),"")</f>
        <v/>
      </c>
      <c r="G564" s="53" t="str">
        <f>IF(ISNUMBER('Форма 1'!Z564),ROUND('Форма 1'!$I564*VLOOKUP('Форма 1'!$G564,'Предельники 2022'!$B$4:$X$28,'Форма 1'!Z$7),2),"")</f>
        <v/>
      </c>
      <c r="H564" s="53" t="str">
        <f>IF(ISNUMBER('Форма 1'!AA564),ROUND('Форма 1'!$I564*VLOOKUP('Форма 1'!$G564,'Предельники 2022'!$B$4:$X$28,'Форма 1'!AA$7),2),"")</f>
        <v/>
      </c>
      <c r="I564" s="53" t="str">
        <f>IF(ISNUMBER('Форма 1'!AB564),ROUND('Форма 1'!$I564*VLOOKUP('Форма 1'!$G564,'Предельники 2022'!$B$4:$X$28,'Форма 1'!AB$7),2),"")</f>
        <v/>
      </c>
      <c r="J564" s="53" t="str">
        <f>IF(ISNUMBER('Форма 1'!AC564),ROUND('Форма 1'!$I564*VLOOKUP('Форма 1'!$G564,'Предельники 2022'!$B$4:$X$28,'Форма 1'!AC$7),2),"")</f>
        <v/>
      </c>
      <c r="K564" s="53" t="str">
        <f>IF(ISNUMBER('Форма 1'!AD564),ROUND('Форма 1'!$I564*VLOOKUP('Форма 1'!$G564,'Предельники 2022'!$B$4:$X$28,'Форма 1'!AD$7),2),"")</f>
        <v/>
      </c>
      <c r="L564" s="54" t="str">
        <f>IF(ISBLANK('Форма 1'!AE564),"",'Форма 1'!AE564)</f>
        <v/>
      </c>
      <c r="M564" s="55" t="str">
        <f>IF(ISBLANK('Форма 1'!AF564),"",'Форма 1'!AF564)</f>
        <v/>
      </c>
      <c r="N564" s="53">
        <f>IF(ISNUMBER('Форма 1'!AG564),ROUND('Форма 1'!$I564*VLOOKUP('Форма 1'!$G564,'Предельники 2022'!$B$4:$X$28,'Форма 1'!AG$7),2),"")</f>
        <v>5422863.0899999999</v>
      </c>
      <c r="O564" s="53">
        <f>IF(ISNUMBER('Форма 1'!$AH564),ROUND('Форма 1'!$I564*VLOOKUP('Форма 1'!$G564,'Предельники 2022'!$B$4:$X$28,'Форма 1'!$AH$7,0),2),"")</f>
        <v>3306324.91</v>
      </c>
      <c r="P564" s="53" t="str">
        <f>IF(ISNUMBER('Форма 1'!$AI564),ROUND('Форма 1'!$I564*VLOOKUP('Форма 1'!$G564,'Предельники 2022'!$B$4:$X$28,'Форма 1'!$AI$7,0),2),"")</f>
        <v/>
      </c>
      <c r="Q564" s="53" t="str">
        <f>IF(ISNUMBER('Форма 1'!$AJ564),ROUND('Форма 1'!$I564*VLOOKUP('Форма 1'!$G564,'Предельники 2022'!$B$4:$X$28,'Форма 1'!$AJ$7,0),2),"")</f>
        <v/>
      </c>
      <c r="R564" s="53" t="str">
        <f>IF(ISNUMBER('Форма 1'!AK564),ROUND('Форма 1'!$I564*VLOOKUP('Форма 1'!$G564,'Предельники 2022'!$B$4:$X$28,'Форма 1'!AK$7),2),"")</f>
        <v/>
      </c>
      <c r="S564" s="55" t="str">
        <f t="shared" si="59"/>
        <v/>
      </c>
      <c r="T564" s="55" t="str">
        <f>IF(ISNUMBER('Форма 1'!AL564),INDEX('Предельники 2022'!$C$4:$X$28,MATCH('Форма 1'!$H564,'Предельники 2022'!$B$4:$B$28,0),MATCH(T$5,'Предельники 2022'!$C$3:$X$3,0)),"")</f>
        <v/>
      </c>
      <c r="U564" s="55" t="str">
        <f>IF(ISNUMBER('Форма 1'!AM564),INDEX('Предельники 2022'!$C$4:$X$28,MATCH('Форма 1'!$H564,'Предельники 2022'!$B$4:$B$28,0),MATCH(U$5,'Предельники 2022'!$C$3:$X$3,0)),"")</f>
        <v/>
      </c>
      <c r="V564" s="55" t="str">
        <f>IF(ISNUMBER('Форма 1'!AN564),INDEX('Предельники 2022'!$C$4:$X$28,MATCH('Форма 1'!$H564,'Предельники 2022'!$B$4:$B$28,0),MATCH(V$5,'Предельники 2022'!$C$3:$X$3,0)),"")</f>
        <v/>
      </c>
      <c r="W564" s="55" t="str">
        <f>IF(ISNUMBER('Форма 1'!AO564),INDEX('Предельники 2022'!$C$4:$X$28,MATCH('Форма 1'!$H564,'Предельники 2022'!$B$4:$B$28,0),MATCH(W$5,'Предельники 2022'!$C$3:$X$3,0)),"")</f>
        <v/>
      </c>
      <c r="X564" s="53" t="str">
        <f>IF(ISNUMBER('Форма 1'!AP564),ROUND('Форма 1'!$I564*VLOOKUP('Форма 1'!$G564,'Предельники 2022'!$B$4:$X$28,'Форма 1'!AP$7),2),"")</f>
        <v/>
      </c>
      <c r="Y564" s="53" t="str">
        <f>IF(ISNUMBER('Форма 1'!AQ564),ROUND('Форма 1'!$I564*VLOOKUP('Форма 1'!$G564,'Предельники 2022'!$B$4:$X$28,'Форма 1'!AQ$7),2),"")</f>
        <v/>
      </c>
      <c r="Z564" s="53" t="str">
        <f>IF(ISNUMBER('Форма 1'!AR564),ROUND('Форма 1'!$I564*VLOOKUP('Форма 1'!$G564,'Предельники 2022'!$B$4:$X$28,'Форма 1'!AR$7),2),"")</f>
        <v/>
      </c>
      <c r="AA564" s="55"/>
    </row>
    <row r="565" spans="1:27" x14ac:dyDescent="0.25">
      <c r="A565" s="52">
        <f t="shared" si="58"/>
        <v>8</v>
      </c>
      <c r="B565" s="94" t="str">
        <f>IF(ISBLANK('Форма 1'!B565),"",'Форма 1'!B565)</f>
        <v>Чусовской городской округ Пермского края</v>
      </c>
      <c r="C565" s="161" t="str">
        <f>IF(ISBLANK('Форма 1'!C565),"",'Форма 1'!C565)</f>
        <v>г. Чусовой, ул. Переездная, д. 19</v>
      </c>
      <c r="D565" s="51">
        <f>IF(ISBLANK(C565),"Введите адрес",IF(C565='Форма 1'!C565,SUM(E565:K565,M565:S565,X565:AA565),"Ошибка в адресе!"))</f>
        <v>4918232.8899999997</v>
      </c>
      <c r="E565" s="53" t="str">
        <f>IF(ISNUMBER('Форма 1'!X565),ROUND('Форма 1'!$I565*VLOOKUP('Форма 1'!$G565,'Предельники 2022'!$B$4:$X$28,'Форма 1'!X$7),2),"")</f>
        <v/>
      </c>
      <c r="F565" s="53" t="str">
        <f>IF(ISNUMBER('Форма 1'!Y565),ROUND('Форма 1'!$I565*VLOOKUP('Форма 1'!$G565,'Предельники 2022'!$B$4:$X$28,'Форма 1'!Y$7),2),"")</f>
        <v/>
      </c>
      <c r="G565" s="53" t="str">
        <f>IF(ISNUMBER('Форма 1'!Z565),ROUND('Форма 1'!$I565*VLOOKUP('Форма 1'!$G565,'Предельники 2022'!$B$4:$X$28,'Форма 1'!Z$7),2),"")</f>
        <v/>
      </c>
      <c r="H565" s="53" t="str">
        <f>IF(ISNUMBER('Форма 1'!AA565),ROUND('Форма 1'!$I565*VLOOKUP('Форма 1'!$G565,'Предельники 2022'!$B$4:$X$28,'Форма 1'!AA$7),2),"")</f>
        <v/>
      </c>
      <c r="I565" s="53" t="str">
        <f>IF(ISNUMBER('Форма 1'!AB565),ROUND('Форма 1'!$I565*VLOOKUP('Форма 1'!$G565,'Предельники 2022'!$B$4:$X$28,'Форма 1'!AB$7),2),"")</f>
        <v/>
      </c>
      <c r="J565" s="53" t="str">
        <f>IF(ISNUMBER('Форма 1'!AC565),ROUND('Форма 1'!$I565*VLOOKUP('Форма 1'!$G565,'Предельники 2022'!$B$4:$X$28,'Форма 1'!AC$7),2),"")</f>
        <v/>
      </c>
      <c r="K565" s="53" t="str">
        <f>IF(ISNUMBER('Форма 1'!AD565),ROUND('Форма 1'!$I565*VLOOKUP('Форма 1'!$G565,'Предельники 2022'!$B$4:$X$28,'Форма 1'!AD$7),2),"")</f>
        <v/>
      </c>
      <c r="L565" s="54" t="str">
        <f>IF(ISBLANK('Форма 1'!AE565),"",'Форма 1'!AE565)</f>
        <v/>
      </c>
      <c r="M565" s="55" t="str">
        <f>IF(ISBLANK('Форма 1'!AF565),"",'Форма 1'!AF565)</f>
        <v/>
      </c>
      <c r="N565" s="53">
        <f>IF(ISNUMBER('Форма 1'!AG565),ROUND('Форма 1'!$I565*VLOOKUP('Форма 1'!$G565,'Предельники 2022'!$B$4:$X$28,'Форма 1'!AG$7),2),"")</f>
        <v>4918232.8899999997</v>
      </c>
      <c r="O565" s="53" t="str">
        <f>IF(ISNUMBER('Форма 1'!$AH565),ROUND('Форма 1'!$I565*VLOOKUP('Форма 1'!$G565,'Предельники 2022'!$B$4:$X$28,'Форма 1'!$AH$7,0),2),"")</f>
        <v/>
      </c>
      <c r="P565" s="53" t="str">
        <f>IF(ISNUMBER('Форма 1'!$AI565),ROUND('Форма 1'!$I565*VLOOKUP('Форма 1'!$G565,'Предельники 2022'!$B$4:$X$28,'Форма 1'!$AI$7,0),2),"")</f>
        <v/>
      </c>
      <c r="Q565" s="53" t="str">
        <f>IF(ISNUMBER('Форма 1'!$AJ565),ROUND('Форма 1'!$I565*VLOOKUP('Форма 1'!$G565,'Предельники 2022'!$B$4:$X$28,'Форма 1'!$AJ$7,0),2),"")</f>
        <v/>
      </c>
      <c r="R565" s="53" t="str">
        <f>IF(ISNUMBER('Форма 1'!AK565),ROUND('Форма 1'!$I565*VLOOKUP('Форма 1'!$G565,'Предельники 2022'!$B$4:$X$28,'Форма 1'!AK$7),2),"")</f>
        <v/>
      </c>
      <c r="S565" s="55" t="str">
        <f t="shared" si="59"/>
        <v/>
      </c>
      <c r="T565" s="55" t="str">
        <f>IF(ISNUMBER('Форма 1'!AL565),INDEX('Предельники 2022'!$C$4:$X$28,MATCH('Форма 1'!$H565,'Предельники 2022'!$B$4:$B$28,0),MATCH(T$5,'Предельники 2022'!$C$3:$X$3,0)),"")</f>
        <v/>
      </c>
      <c r="U565" s="55" t="str">
        <f>IF(ISNUMBER('Форма 1'!AM565),INDEX('Предельники 2022'!$C$4:$X$28,MATCH('Форма 1'!$H565,'Предельники 2022'!$B$4:$B$28,0),MATCH(U$5,'Предельники 2022'!$C$3:$X$3,0)),"")</f>
        <v/>
      </c>
      <c r="V565" s="55" t="str">
        <f>IF(ISNUMBER('Форма 1'!AN565),INDEX('Предельники 2022'!$C$4:$X$28,MATCH('Форма 1'!$H565,'Предельники 2022'!$B$4:$B$28,0),MATCH(V$5,'Предельники 2022'!$C$3:$X$3,0)),"")</f>
        <v/>
      </c>
      <c r="W565" s="55" t="str">
        <f>IF(ISNUMBER('Форма 1'!AO565),INDEX('Предельники 2022'!$C$4:$X$28,MATCH('Форма 1'!$H565,'Предельники 2022'!$B$4:$B$28,0),MATCH(W$5,'Предельники 2022'!$C$3:$X$3,0)),"")</f>
        <v/>
      </c>
      <c r="X565" s="53" t="str">
        <f>IF(ISNUMBER('Форма 1'!AP565),ROUND('Форма 1'!$I565*VLOOKUP('Форма 1'!$G565,'Предельники 2022'!$B$4:$X$28,'Форма 1'!AP$7),2),"")</f>
        <v/>
      </c>
      <c r="Y565" s="53" t="str">
        <f>IF(ISNUMBER('Форма 1'!AQ565),ROUND('Форма 1'!$I565*VLOOKUP('Форма 1'!$G565,'Предельники 2022'!$B$4:$X$28,'Форма 1'!AQ$7),2),"")</f>
        <v/>
      </c>
      <c r="Z565" s="53" t="str">
        <f>IF(ISNUMBER('Форма 1'!AR565),ROUND('Форма 1'!$I565*VLOOKUP('Форма 1'!$G565,'Предельники 2022'!$B$4:$X$28,'Форма 1'!AR$7),2),"")</f>
        <v/>
      </c>
      <c r="AA565" s="55"/>
    </row>
    <row r="566" spans="1:27" x14ac:dyDescent="0.25">
      <c r="A566" s="52">
        <f t="shared" si="58"/>
        <v>9</v>
      </c>
      <c r="B566" s="94" t="str">
        <f>IF(ISBLANK('Форма 1'!B566),"",'Форма 1'!B566)</f>
        <v>Чусовской городской округ Пермского края</v>
      </c>
      <c r="C566" s="161" t="str">
        <f>IF(ISBLANK('Форма 1'!C566),"",'Форма 1'!C566)</f>
        <v>г. Чусовой, ул. Переездная, д. 5</v>
      </c>
      <c r="D566" s="51">
        <f>IF(ISBLANK(C566),"Введите адрес",IF(C566='Форма 1'!C566,SUM(E566:K566,M566:S566,X566:AA566),"Ошибка в адресе!"))</f>
        <v>4857382.6300000008</v>
      </c>
      <c r="E566" s="53">
        <f>IF(ISNUMBER('Форма 1'!X566),ROUND('Форма 1'!$I566*VLOOKUP('Форма 1'!$G566,'Предельники 2022'!$B$4:$X$28,'Форма 1'!X$7),2),"")</f>
        <v>349161.77</v>
      </c>
      <c r="F566" s="53" t="str">
        <f>IF(ISNUMBER('Форма 1'!Y566),ROUND('Форма 1'!$I566*VLOOKUP('Форма 1'!$G566,'Предельники 2022'!$B$4:$X$28,'Форма 1'!Y$7),2),"")</f>
        <v/>
      </c>
      <c r="G566" s="53" t="str">
        <f>IF(ISNUMBER('Форма 1'!Z566),ROUND('Форма 1'!$I566*VLOOKUP('Форма 1'!$G566,'Предельники 2022'!$B$4:$X$28,'Форма 1'!Z$7),2),"")</f>
        <v/>
      </c>
      <c r="H566" s="53" t="str">
        <f>IF(ISNUMBER('Форма 1'!AA566),ROUND('Форма 1'!$I566*VLOOKUP('Форма 1'!$G566,'Предельники 2022'!$B$4:$X$28,'Форма 1'!AA$7),2),"")</f>
        <v/>
      </c>
      <c r="I566" s="53" t="str">
        <f>IF(ISNUMBER('Форма 1'!AB566),ROUND('Форма 1'!$I566*VLOOKUP('Форма 1'!$G566,'Предельники 2022'!$B$4:$X$28,'Форма 1'!AB$7),2),"")</f>
        <v/>
      </c>
      <c r="J566" s="53" t="str">
        <f>IF(ISNUMBER('Форма 1'!AC566),ROUND('Форма 1'!$I566*VLOOKUP('Форма 1'!$G566,'Предельники 2022'!$B$4:$X$28,'Форма 1'!AC$7),2),"")</f>
        <v/>
      </c>
      <c r="K566" s="53" t="str">
        <f>IF(ISNUMBER('Форма 1'!AD566),ROUND('Форма 1'!$I566*VLOOKUP('Форма 1'!$G566,'Предельники 2022'!$B$4:$X$28,'Форма 1'!AD$7),2),"")</f>
        <v/>
      </c>
      <c r="L566" s="54" t="str">
        <f>IF(ISBLANK('Форма 1'!AE566),"",'Форма 1'!AE566)</f>
        <v/>
      </c>
      <c r="M566" s="55" t="str">
        <f>IF(ISBLANK('Форма 1'!AF566),"",'Форма 1'!AF566)</f>
        <v/>
      </c>
      <c r="N566" s="53">
        <f>IF(ISNUMBER('Форма 1'!AG566),ROUND('Форма 1'!$I566*VLOOKUP('Форма 1'!$G566,'Предельники 2022'!$B$4:$X$28,'Форма 1'!AG$7),2),"")</f>
        <v>4508220.8600000003</v>
      </c>
      <c r="O566" s="53" t="str">
        <f>IF(ISNUMBER('Форма 1'!$AH566),ROUND('Форма 1'!$I566*VLOOKUP('Форма 1'!$G566,'Предельники 2022'!$B$4:$X$28,'Форма 1'!$AH$7,0),2),"")</f>
        <v/>
      </c>
      <c r="P566" s="53" t="str">
        <f>IF(ISNUMBER('Форма 1'!$AI566),ROUND('Форма 1'!$I566*VLOOKUP('Форма 1'!$G566,'Предельники 2022'!$B$4:$X$28,'Форма 1'!$AI$7,0),2),"")</f>
        <v/>
      </c>
      <c r="Q566" s="53" t="str">
        <f>IF(ISNUMBER('Форма 1'!$AJ566),ROUND('Форма 1'!$I566*VLOOKUP('Форма 1'!$G566,'Предельники 2022'!$B$4:$X$28,'Форма 1'!$AJ$7,0),2),"")</f>
        <v/>
      </c>
      <c r="R566" s="53" t="str">
        <f>IF(ISNUMBER('Форма 1'!AK566),ROUND('Форма 1'!$I566*VLOOKUP('Форма 1'!$G566,'Предельники 2022'!$B$4:$X$28,'Форма 1'!AK$7),2),"")</f>
        <v/>
      </c>
      <c r="S566" s="55" t="str">
        <f t="shared" si="59"/>
        <v/>
      </c>
      <c r="T566" s="55" t="str">
        <f>IF(ISNUMBER('Форма 1'!AL566),INDEX('Предельники 2022'!$C$4:$X$28,MATCH('Форма 1'!$H566,'Предельники 2022'!$B$4:$B$28,0),MATCH(T$5,'Предельники 2022'!$C$3:$X$3,0)),"")</f>
        <v/>
      </c>
      <c r="U566" s="55" t="str">
        <f>IF(ISNUMBER('Форма 1'!AM566),INDEX('Предельники 2022'!$C$4:$X$28,MATCH('Форма 1'!$H566,'Предельники 2022'!$B$4:$B$28,0),MATCH(U$5,'Предельники 2022'!$C$3:$X$3,0)),"")</f>
        <v/>
      </c>
      <c r="V566" s="55" t="str">
        <f>IF(ISNUMBER('Форма 1'!AN566),INDEX('Предельники 2022'!$C$4:$X$28,MATCH('Форма 1'!$H566,'Предельники 2022'!$B$4:$B$28,0),MATCH(V$5,'Предельники 2022'!$C$3:$X$3,0)),"")</f>
        <v/>
      </c>
      <c r="W566" s="55" t="str">
        <f>IF(ISNUMBER('Форма 1'!AO566),INDEX('Предельники 2022'!$C$4:$X$28,MATCH('Форма 1'!$H566,'Предельники 2022'!$B$4:$B$28,0),MATCH(W$5,'Предельники 2022'!$C$3:$X$3,0)),"")</f>
        <v/>
      </c>
      <c r="X566" s="53" t="str">
        <f>IF(ISNUMBER('Форма 1'!AP566),ROUND('Форма 1'!$I566*VLOOKUP('Форма 1'!$G566,'Предельники 2022'!$B$4:$X$28,'Форма 1'!AP$7),2),"")</f>
        <v/>
      </c>
      <c r="Y566" s="53" t="str">
        <f>IF(ISNUMBER('Форма 1'!AQ566),ROUND('Форма 1'!$I566*VLOOKUP('Форма 1'!$G566,'Предельники 2022'!$B$4:$X$28,'Форма 1'!AQ$7),2),"")</f>
        <v/>
      </c>
      <c r="Z566" s="53" t="str">
        <f>IF(ISNUMBER('Форма 1'!AR566),ROUND('Форма 1'!$I566*VLOOKUP('Форма 1'!$G566,'Предельники 2022'!$B$4:$X$28,'Форма 1'!AR$7),2),"")</f>
        <v/>
      </c>
      <c r="AA566" s="55"/>
    </row>
    <row r="567" spans="1:27" x14ac:dyDescent="0.25">
      <c r="A567" s="52">
        <f t="shared" si="58"/>
        <v>10</v>
      </c>
      <c r="B567" s="94" t="str">
        <f>IF(ISBLANK('Форма 1'!B567),"",'Форма 1'!B567)</f>
        <v>Чусовской городской округ Пермского края</v>
      </c>
      <c r="C567" s="161" t="str">
        <f>IF(ISBLANK('Форма 1'!C567),"",'Форма 1'!C567)</f>
        <v>г. Чусовой, ул. Севастопольская, д. 63</v>
      </c>
      <c r="D567" s="51">
        <f>IF(ISBLANK(C567),"Введите адрес",IF(C567='Форма 1'!C567,SUM(E567:K567,M567:S567,X567:AA567),"Ошибка в адресе!"))</f>
        <v>6069898.3899999997</v>
      </c>
      <c r="E567" s="53" t="str">
        <f>IF(ISNUMBER('Форма 1'!X567),ROUND('Форма 1'!$I567*VLOOKUP('Форма 1'!$G567,'Предельники 2022'!$B$4:$X$28,'Форма 1'!X$7),2),"")</f>
        <v/>
      </c>
      <c r="F567" s="53" t="str">
        <f>IF(ISNUMBER('Форма 1'!Y567),ROUND('Форма 1'!$I567*VLOOKUP('Форма 1'!$G567,'Предельники 2022'!$B$4:$X$28,'Форма 1'!Y$7),2),"")</f>
        <v/>
      </c>
      <c r="G567" s="53" t="str">
        <f>IF(ISNUMBER('Форма 1'!Z567),ROUND('Форма 1'!$I567*VLOOKUP('Форма 1'!$G567,'Предельники 2022'!$B$4:$X$28,'Форма 1'!Z$7),2),"")</f>
        <v/>
      </c>
      <c r="H567" s="53" t="str">
        <f>IF(ISNUMBER('Форма 1'!AA567),ROUND('Форма 1'!$I567*VLOOKUP('Форма 1'!$G567,'Предельники 2022'!$B$4:$X$28,'Форма 1'!AA$7),2),"")</f>
        <v/>
      </c>
      <c r="I567" s="53" t="str">
        <f>IF(ISNUMBER('Форма 1'!AB567),ROUND('Форма 1'!$I567*VLOOKUP('Форма 1'!$G567,'Предельники 2022'!$B$4:$X$28,'Форма 1'!AB$7),2),"")</f>
        <v/>
      </c>
      <c r="J567" s="53" t="str">
        <f>IF(ISNUMBER('Форма 1'!AC567),ROUND('Форма 1'!$I567*VLOOKUP('Форма 1'!$G567,'Предельники 2022'!$B$4:$X$28,'Форма 1'!AC$7),2),"")</f>
        <v/>
      </c>
      <c r="K567" s="53" t="str">
        <f>IF(ISNUMBER('Форма 1'!AD567),ROUND('Форма 1'!$I567*VLOOKUP('Форма 1'!$G567,'Предельники 2022'!$B$4:$X$28,'Форма 1'!AD$7),2),"")</f>
        <v/>
      </c>
      <c r="L567" s="54" t="str">
        <f>IF(ISBLANK('Форма 1'!AE567),"",'Форма 1'!AE567)</f>
        <v/>
      </c>
      <c r="M567" s="55" t="str">
        <f>IF(ISBLANK('Форма 1'!AF567),"",'Форма 1'!AF567)</f>
        <v/>
      </c>
      <c r="N567" s="53">
        <f>IF(ISNUMBER('Форма 1'!AG567),ROUND('Форма 1'!$I567*VLOOKUP('Форма 1'!$G567,'Предельники 2022'!$B$4:$X$28,'Форма 1'!AG$7),2),"")</f>
        <v>6069898.3899999997</v>
      </c>
      <c r="O567" s="53" t="str">
        <f>IF(ISNUMBER('Форма 1'!$AH567),ROUND('Форма 1'!$I567*VLOOKUP('Форма 1'!$G567,'Предельники 2022'!$B$4:$X$28,'Форма 1'!$AH$7,0),2),"")</f>
        <v/>
      </c>
      <c r="P567" s="53" t="str">
        <f>IF(ISNUMBER('Форма 1'!$AI567),ROUND('Форма 1'!$I567*VLOOKUP('Форма 1'!$G567,'Предельники 2022'!$B$4:$X$28,'Форма 1'!$AI$7,0),2),"")</f>
        <v/>
      </c>
      <c r="Q567" s="53" t="str">
        <f>IF(ISNUMBER('Форма 1'!$AJ567),ROUND('Форма 1'!$I567*VLOOKUP('Форма 1'!$G567,'Предельники 2022'!$B$4:$X$28,'Форма 1'!$AJ$7,0),2),"")</f>
        <v/>
      </c>
      <c r="R567" s="53" t="str">
        <f>IF(ISNUMBER('Форма 1'!AK567),ROUND('Форма 1'!$I567*VLOOKUP('Форма 1'!$G567,'Предельники 2022'!$B$4:$X$28,'Форма 1'!AK$7),2),"")</f>
        <v/>
      </c>
      <c r="S567" s="55" t="str">
        <f t="shared" si="59"/>
        <v/>
      </c>
      <c r="T567" s="55" t="str">
        <f>IF(ISNUMBER('Форма 1'!AL567),INDEX('Предельники 2022'!$C$4:$X$28,MATCH('Форма 1'!$H567,'Предельники 2022'!$B$4:$B$28,0),MATCH(T$5,'Предельники 2022'!$C$3:$X$3,0)),"")</f>
        <v/>
      </c>
      <c r="U567" s="55" t="str">
        <f>IF(ISNUMBER('Форма 1'!AM567),INDEX('Предельники 2022'!$C$4:$X$28,MATCH('Форма 1'!$H567,'Предельники 2022'!$B$4:$B$28,0),MATCH(U$5,'Предельники 2022'!$C$3:$X$3,0)),"")</f>
        <v/>
      </c>
      <c r="V567" s="55" t="str">
        <f>IF(ISNUMBER('Форма 1'!AN567),INDEX('Предельники 2022'!$C$4:$X$28,MATCH('Форма 1'!$H567,'Предельники 2022'!$B$4:$B$28,0),MATCH(V$5,'Предельники 2022'!$C$3:$X$3,0)),"")</f>
        <v/>
      </c>
      <c r="W567" s="55" t="str">
        <f>IF(ISNUMBER('Форма 1'!AO567),INDEX('Предельники 2022'!$C$4:$X$28,MATCH('Форма 1'!$H567,'Предельники 2022'!$B$4:$B$28,0),MATCH(W$5,'Предельники 2022'!$C$3:$X$3,0)),"")</f>
        <v/>
      </c>
      <c r="X567" s="53" t="str">
        <f>IF(ISNUMBER('Форма 1'!AP567),ROUND('Форма 1'!$I567*VLOOKUP('Форма 1'!$G567,'Предельники 2022'!$B$4:$X$28,'Форма 1'!AP$7),2),"")</f>
        <v/>
      </c>
      <c r="Y567" s="53" t="str">
        <f>IF(ISNUMBER('Форма 1'!AQ567),ROUND('Форма 1'!$I567*VLOOKUP('Форма 1'!$G567,'Предельники 2022'!$B$4:$X$28,'Форма 1'!AQ$7),2),"")</f>
        <v/>
      </c>
      <c r="Z567" s="53" t="str">
        <f>IF(ISNUMBER('Форма 1'!AR567),ROUND('Форма 1'!$I567*VLOOKUP('Форма 1'!$G567,'Предельники 2022'!$B$4:$X$28,'Форма 1'!AR$7),2),"")</f>
        <v/>
      </c>
      <c r="AA567" s="55"/>
    </row>
    <row r="568" spans="1:27" x14ac:dyDescent="0.25">
      <c r="A568" s="52">
        <f t="shared" si="58"/>
        <v>11</v>
      </c>
      <c r="B568" s="94" t="str">
        <f>IF(ISBLANK('Форма 1'!B568),"",'Форма 1'!B568)</f>
        <v>Чусовской городской округ Пермского края</v>
      </c>
      <c r="C568" s="161" t="str">
        <f>IF(ISBLANK('Форма 1'!C568),"",'Форма 1'!C568)</f>
        <v>г. Чусовой, ул. Сивкова, д. 14</v>
      </c>
      <c r="D568" s="51">
        <f>IF(ISBLANK(C568),"Введите адрес",IF(C568='Форма 1'!C568,SUM(E568:K568,M568:S568,X568:AA568),"Ошибка в адресе!"))</f>
        <v>22063384.84</v>
      </c>
      <c r="E568" s="53" t="str">
        <f>IF(ISNUMBER('Форма 1'!X568),ROUND('Форма 1'!$I568*VLOOKUP('Форма 1'!$G568,'Предельники 2022'!$B$4:$X$28,'Форма 1'!X$7),2),"")</f>
        <v/>
      </c>
      <c r="F568" s="53" t="str">
        <f>IF(ISNUMBER('Форма 1'!Y568),ROUND('Форма 1'!$I568*VLOOKUP('Форма 1'!$G568,'Предельники 2022'!$B$4:$X$28,'Форма 1'!Y$7),2),"")</f>
        <v/>
      </c>
      <c r="G568" s="53" t="str">
        <f>IF(ISNUMBER('Форма 1'!Z568),ROUND('Форма 1'!$I568*VLOOKUP('Форма 1'!$G568,'Предельники 2022'!$B$4:$X$28,'Форма 1'!Z$7),2),"")</f>
        <v/>
      </c>
      <c r="H568" s="53" t="str">
        <f>IF(ISNUMBER('Форма 1'!AA568),ROUND('Форма 1'!$I568*VLOOKUP('Форма 1'!$G568,'Предельники 2022'!$B$4:$X$28,'Форма 1'!AA$7),2),"")</f>
        <v/>
      </c>
      <c r="I568" s="53" t="str">
        <f>IF(ISNUMBER('Форма 1'!AB568),ROUND('Форма 1'!$I568*VLOOKUP('Форма 1'!$G568,'Предельники 2022'!$B$4:$X$28,'Форма 1'!AB$7),2),"")</f>
        <v/>
      </c>
      <c r="J568" s="53" t="str">
        <f>IF(ISNUMBER('Форма 1'!AC568),ROUND('Форма 1'!$I568*VLOOKUP('Форма 1'!$G568,'Предельники 2022'!$B$4:$X$28,'Форма 1'!AC$7),2),"")</f>
        <v/>
      </c>
      <c r="K568" s="53" t="str">
        <f>IF(ISNUMBER('Форма 1'!AD568),ROUND('Форма 1'!$I568*VLOOKUP('Форма 1'!$G568,'Предельники 2022'!$B$4:$X$28,'Форма 1'!AD$7),2),"")</f>
        <v/>
      </c>
      <c r="L568" s="54" t="str">
        <f>IF(ISBLANK('Форма 1'!AE568),"",'Форма 1'!AE568)</f>
        <v/>
      </c>
      <c r="M568" s="55" t="str">
        <f>IF(ISBLANK('Форма 1'!AF568),"",'Форма 1'!AF568)</f>
        <v/>
      </c>
      <c r="N568" s="53" t="str">
        <f>IF(ISNUMBER('Форма 1'!AG568),ROUND('Форма 1'!$I568*VLOOKUP('Форма 1'!$G568,'Предельники 2022'!$B$4:$X$28,'Форма 1'!AG$7),2),"")</f>
        <v/>
      </c>
      <c r="O568" s="53">
        <f>IF(ISNUMBER('Форма 1'!$AH568),ROUND('Форма 1'!$I568*VLOOKUP('Форма 1'!$G568,'Предельники 2022'!$B$4:$X$28,'Форма 1'!$AH$7,0),2),"")</f>
        <v>22063384.84</v>
      </c>
      <c r="P568" s="53" t="str">
        <f>IF(ISNUMBER('Форма 1'!$AI568),ROUND('Форма 1'!$I568*VLOOKUP('Форма 1'!$G568,'Предельники 2022'!$B$4:$X$28,'Форма 1'!$AI$7,0),2),"")</f>
        <v/>
      </c>
      <c r="Q568" s="53" t="str">
        <f>IF(ISNUMBER('Форма 1'!$AJ568),ROUND('Форма 1'!$I568*VLOOKUP('Форма 1'!$G568,'Предельники 2022'!$B$4:$X$28,'Форма 1'!$AJ$7,0),2),"")</f>
        <v/>
      </c>
      <c r="R568" s="53" t="str">
        <f>IF(ISNUMBER('Форма 1'!AK568),ROUND('Форма 1'!$I568*VLOOKUP('Форма 1'!$G568,'Предельники 2022'!$B$4:$X$28,'Форма 1'!AK$7),2),"")</f>
        <v/>
      </c>
      <c r="S568" s="55" t="str">
        <f t="shared" si="59"/>
        <v/>
      </c>
      <c r="T568" s="55" t="str">
        <f>IF(ISNUMBER('Форма 1'!AL568),INDEX('Предельники 2022'!$C$4:$X$28,MATCH('Форма 1'!$H568,'Предельники 2022'!$B$4:$B$28,0),MATCH(T$5,'Предельники 2022'!$C$3:$X$3,0)),"")</f>
        <v/>
      </c>
      <c r="U568" s="55" t="str">
        <f>IF(ISNUMBER('Форма 1'!AM568),INDEX('Предельники 2022'!$C$4:$X$28,MATCH('Форма 1'!$H568,'Предельники 2022'!$B$4:$B$28,0),MATCH(U$5,'Предельники 2022'!$C$3:$X$3,0)),"")</f>
        <v/>
      </c>
      <c r="V568" s="55" t="str">
        <f>IF(ISNUMBER('Форма 1'!AN568),INDEX('Предельники 2022'!$C$4:$X$28,MATCH('Форма 1'!$H568,'Предельники 2022'!$B$4:$B$28,0),MATCH(V$5,'Предельники 2022'!$C$3:$X$3,0)),"")</f>
        <v/>
      </c>
      <c r="W568" s="55" t="str">
        <f>IF(ISNUMBER('Форма 1'!AO568),INDEX('Предельники 2022'!$C$4:$X$28,MATCH('Форма 1'!$H568,'Предельники 2022'!$B$4:$B$28,0),MATCH(W$5,'Предельники 2022'!$C$3:$X$3,0)),"")</f>
        <v/>
      </c>
      <c r="X568" s="53" t="str">
        <f>IF(ISNUMBER('Форма 1'!AP568),ROUND('Форма 1'!$I568*VLOOKUP('Форма 1'!$G568,'Предельники 2022'!$B$4:$X$28,'Форма 1'!AP$7),2),"")</f>
        <v/>
      </c>
      <c r="Y568" s="53" t="str">
        <f>IF(ISNUMBER('Форма 1'!AQ568),ROUND('Форма 1'!$I568*VLOOKUP('Форма 1'!$G568,'Предельники 2022'!$B$4:$X$28,'Форма 1'!AQ$7),2),"")</f>
        <v/>
      </c>
      <c r="Z568" s="53" t="str">
        <f>IF(ISNUMBER('Форма 1'!AR568),ROUND('Форма 1'!$I568*VLOOKUP('Форма 1'!$G568,'Предельники 2022'!$B$4:$X$28,'Форма 1'!AR$7),2),"")</f>
        <v/>
      </c>
      <c r="AA568" s="55"/>
    </row>
    <row r="569" spans="1:27" x14ac:dyDescent="0.25">
      <c r="A569" s="52">
        <f t="shared" si="58"/>
        <v>12</v>
      </c>
      <c r="B569" s="94" t="str">
        <f>IF(ISBLANK('Форма 1'!B569),"",'Форма 1'!B569)</f>
        <v>Чусовской городской округ Пермского края</v>
      </c>
      <c r="C569" s="161" t="str">
        <f>IF(ISBLANK('Форма 1'!C569),"",'Форма 1'!C569)</f>
        <v>г. Чусовой, ул. Сивкова, д. 16</v>
      </c>
      <c r="D569" s="51">
        <f>IF(ISBLANK(C569),"Введите адрес",IF(C569='Форма 1'!C569,SUM(E569:K569,M569:S569,X569:AA569),"Ошибка в адресе!"))</f>
        <v>22429073.600000001</v>
      </c>
      <c r="E569" s="53" t="str">
        <f>IF(ISNUMBER('Форма 1'!X569),ROUND('Форма 1'!$I569*VLOOKUP('Форма 1'!$G569,'Предельники 2022'!$B$4:$X$28,'Форма 1'!X$7),2),"")</f>
        <v/>
      </c>
      <c r="F569" s="53" t="str">
        <f>IF(ISNUMBER('Форма 1'!Y569),ROUND('Форма 1'!$I569*VLOOKUP('Форма 1'!$G569,'Предельники 2022'!$B$4:$X$28,'Форма 1'!Y$7),2),"")</f>
        <v/>
      </c>
      <c r="G569" s="53" t="str">
        <f>IF(ISNUMBER('Форма 1'!Z569),ROUND('Форма 1'!$I569*VLOOKUP('Форма 1'!$G569,'Предельники 2022'!$B$4:$X$28,'Форма 1'!Z$7),2),"")</f>
        <v/>
      </c>
      <c r="H569" s="53" t="str">
        <f>IF(ISNUMBER('Форма 1'!AA569),ROUND('Форма 1'!$I569*VLOOKUP('Форма 1'!$G569,'Предельники 2022'!$B$4:$X$28,'Форма 1'!AA$7),2),"")</f>
        <v/>
      </c>
      <c r="I569" s="53" t="str">
        <f>IF(ISNUMBER('Форма 1'!AB569),ROUND('Форма 1'!$I569*VLOOKUP('Форма 1'!$G569,'Предельники 2022'!$B$4:$X$28,'Форма 1'!AB$7),2),"")</f>
        <v/>
      </c>
      <c r="J569" s="53" t="str">
        <f>IF(ISNUMBER('Форма 1'!AC569),ROUND('Форма 1'!$I569*VLOOKUP('Форма 1'!$G569,'Предельники 2022'!$B$4:$X$28,'Форма 1'!AC$7),2),"")</f>
        <v/>
      </c>
      <c r="K569" s="53" t="str">
        <f>IF(ISNUMBER('Форма 1'!AD569),ROUND('Форма 1'!$I569*VLOOKUP('Форма 1'!$G569,'Предельники 2022'!$B$4:$X$28,'Форма 1'!AD$7),2),"")</f>
        <v/>
      </c>
      <c r="L569" s="54" t="str">
        <f>IF(ISBLANK('Форма 1'!AE569),"",'Форма 1'!AE569)</f>
        <v/>
      </c>
      <c r="M569" s="55" t="str">
        <f>IF(ISBLANK('Форма 1'!AF569),"",'Форма 1'!AF569)</f>
        <v/>
      </c>
      <c r="N569" s="53" t="str">
        <f>IF(ISNUMBER('Форма 1'!AG569),ROUND('Форма 1'!$I569*VLOOKUP('Форма 1'!$G569,'Предельники 2022'!$B$4:$X$28,'Форма 1'!AG$7),2),"")</f>
        <v/>
      </c>
      <c r="O569" s="53">
        <f>IF(ISNUMBER('Форма 1'!$AH569),ROUND('Форма 1'!$I569*VLOOKUP('Форма 1'!$G569,'Предельники 2022'!$B$4:$X$28,'Форма 1'!$AH$7,0),2),"")</f>
        <v>22429073.600000001</v>
      </c>
      <c r="P569" s="53" t="str">
        <f>IF(ISNUMBER('Форма 1'!$AI569),ROUND('Форма 1'!$I569*VLOOKUP('Форма 1'!$G569,'Предельники 2022'!$B$4:$X$28,'Форма 1'!$AI$7,0),2),"")</f>
        <v/>
      </c>
      <c r="Q569" s="53" t="str">
        <f>IF(ISNUMBER('Форма 1'!$AJ569),ROUND('Форма 1'!$I569*VLOOKUP('Форма 1'!$G569,'Предельники 2022'!$B$4:$X$28,'Форма 1'!$AJ$7,0),2),"")</f>
        <v/>
      </c>
      <c r="R569" s="53" t="str">
        <f>IF(ISNUMBER('Форма 1'!AK569),ROUND('Форма 1'!$I569*VLOOKUP('Форма 1'!$G569,'Предельники 2022'!$B$4:$X$28,'Форма 1'!AK$7),2),"")</f>
        <v/>
      </c>
      <c r="S569" s="55" t="str">
        <f t="shared" si="59"/>
        <v/>
      </c>
      <c r="T569" s="55" t="str">
        <f>IF(ISNUMBER('Форма 1'!AL569),INDEX('Предельники 2022'!$C$4:$X$28,MATCH('Форма 1'!$H569,'Предельники 2022'!$B$4:$B$28,0),MATCH(T$5,'Предельники 2022'!$C$3:$X$3,0)),"")</f>
        <v/>
      </c>
      <c r="U569" s="55" t="str">
        <f>IF(ISNUMBER('Форма 1'!AM569),INDEX('Предельники 2022'!$C$4:$X$28,MATCH('Форма 1'!$H569,'Предельники 2022'!$B$4:$B$28,0),MATCH(U$5,'Предельники 2022'!$C$3:$X$3,0)),"")</f>
        <v/>
      </c>
      <c r="V569" s="55" t="str">
        <f>IF(ISNUMBER('Форма 1'!AN569),INDEX('Предельники 2022'!$C$4:$X$28,MATCH('Форма 1'!$H569,'Предельники 2022'!$B$4:$B$28,0),MATCH(V$5,'Предельники 2022'!$C$3:$X$3,0)),"")</f>
        <v/>
      </c>
      <c r="W569" s="55" t="str">
        <f>IF(ISNUMBER('Форма 1'!AO569),INDEX('Предельники 2022'!$C$4:$X$28,MATCH('Форма 1'!$H569,'Предельники 2022'!$B$4:$B$28,0),MATCH(W$5,'Предельники 2022'!$C$3:$X$3,0)),"")</f>
        <v/>
      </c>
      <c r="X569" s="53" t="str">
        <f>IF(ISNUMBER('Форма 1'!AP569),ROUND('Форма 1'!$I569*VLOOKUP('Форма 1'!$G569,'Предельники 2022'!$B$4:$X$28,'Форма 1'!AP$7),2),"")</f>
        <v/>
      </c>
      <c r="Y569" s="53" t="str">
        <f>IF(ISNUMBER('Форма 1'!AQ569),ROUND('Форма 1'!$I569*VLOOKUP('Форма 1'!$G569,'Предельники 2022'!$B$4:$X$28,'Форма 1'!AQ$7),2),"")</f>
        <v/>
      </c>
      <c r="Z569" s="53" t="str">
        <f>IF(ISNUMBER('Форма 1'!AR569),ROUND('Форма 1'!$I569*VLOOKUP('Форма 1'!$G569,'Предельники 2022'!$B$4:$X$28,'Форма 1'!AR$7),2),"")</f>
        <v/>
      </c>
      <c r="AA569" s="55"/>
    </row>
    <row r="570" spans="1:27" x14ac:dyDescent="0.25">
      <c r="A570" s="52">
        <f t="shared" si="58"/>
        <v>13</v>
      </c>
      <c r="B570" s="94" t="str">
        <f>IF(ISBLANK('Форма 1'!B570),"",'Форма 1'!B570)</f>
        <v>Чусовской городской округ Пермского края</v>
      </c>
      <c r="C570" s="161" t="str">
        <f>IF(ISBLANK('Форма 1'!C570),"",'Форма 1'!C570)</f>
        <v>г. Чусовой, ул. Сивкова, д. 4</v>
      </c>
      <c r="D570" s="51">
        <f>IF(ISBLANK(C570),"Введите адрес",IF(C570='Форма 1'!C570,SUM(E570:K570,M570:S570,X570:AA570),"Ошибка в адресе!"))</f>
        <v>22335576.41</v>
      </c>
      <c r="E570" s="53" t="str">
        <f>IF(ISNUMBER('Форма 1'!X570),ROUND('Форма 1'!$I570*VLOOKUP('Форма 1'!$G570,'Предельники 2022'!$B$4:$X$28,'Форма 1'!X$7),2),"")</f>
        <v/>
      </c>
      <c r="F570" s="53" t="str">
        <f>IF(ISNUMBER('Форма 1'!Y570),ROUND('Форма 1'!$I570*VLOOKUP('Форма 1'!$G570,'Предельники 2022'!$B$4:$X$28,'Форма 1'!Y$7),2),"")</f>
        <v/>
      </c>
      <c r="G570" s="53" t="str">
        <f>IF(ISNUMBER('Форма 1'!Z570),ROUND('Форма 1'!$I570*VLOOKUP('Форма 1'!$G570,'Предельники 2022'!$B$4:$X$28,'Форма 1'!Z$7),2),"")</f>
        <v/>
      </c>
      <c r="H570" s="53" t="str">
        <f>IF(ISNUMBER('Форма 1'!AA570),ROUND('Форма 1'!$I570*VLOOKUP('Форма 1'!$G570,'Предельники 2022'!$B$4:$X$28,'Форма 1'!AA$7),2),"")</f>
        <v/>
      </c>
      <c r="I570" s="53" t="str">
        <f>IF(ISNUMBER('Форма 1'!AB570),ROUND('Форма 1'!$I570*VLOOKUP('Форма 1'!$G570,'Предельники 2022'!$B$4:$X$28,'Форма 1'!AB$7),2),"")</f>
        <v/>
      </c>
      <c r="J570" s="53" t="str">
        <f>IF(ISNUMBER('Форма 1'!AC570),ROUND('Форма 1'!$I570*VLOOKUP('Форма 1'!$G570,'Предельники 2022'!$B$4:$X$28,'Форма 1'!AC$7),2),"")</f>
        <v/>
      </c>
      <c r="K570" s="53" t="str">
        <f>IF(ISNUMBER('Форма 1'!AD570),ROUND('Форма 1'!$I570*VLOOKUP('Форма 1'!$G570,'Предельники 2022'!$B$4:$X$28,'Форма 1'!AD$7),2),"")</f>
        <v/>
      </c>
      <c r="L570" s="54" t="str">
        <f>IF(ISBLANK('Форма 1'!AE570),"",'Форма 1'!AE570)</f>
        <v/>
      </c>
      <c r="M570" s="55" t="str">
        <f>IF(ISBLANK('Форма 1'!AF570),"",'Форма 1'!AF570)</f>
        <v/>
      </c>
      <c r="N570" s="53" t="str">
        <f>IF(ISNUMBER('Форма 1'!AG570),ROUND('Форма 1'!$I570*VLOOKUP('Форма 1'!$G570,'Предельники 2022'!$B$4:$X$28,'Форма 1'!AG$7),2),"")</f>
        <v/>
      </c>
      <c r="O570" s="53">
        <f>IF(ISNUMBER('Форма 1'!$AH570),ROUND('Форма 1'!$I570*VLOOKUP('Форма 1'!$G570,'Предельники 2022'!$B$4:$X$28,'Форма 1'!$AH$7,0),2),"")</f>
        <v>22335576.41</v>
      </c>
      <c r="P570" s="53" t="str">
        <f>IF(ISNUMBER('Форма 1'!$AI570),ROUND('Форма 1'!$I570*VLOOKUP('Форма 1'!$G570,'Предельники 2022'!$B$4:$X$28,'Форма 1'!$AI$7,0),2),"")</f>
        <v/>
      </c>
      <c r="Q570" s="53" t="str">
        <f>IF(ISNUMBER('Форма 1'!$AJ570),ROUND('Форма 1'!$I570*VLOOKUP('Форма 1'!$G570,'Предельники 2022'!$B$4:$X$28,'Форма 1'!$AJ$7,0),2),"")</f>
        <v/>
      </c>
      <c r="R570" s="53" t="str">
        <f>IF(ISNUMBER('Форма 1'!AK570),ROUND('Форма 1'!$I570*VLOOKUP('Форма 1'!$G570,'Предельники 2022'!$B$4:$X$28,'Форма 1'!AK$7),2),"")</f>
        <v/>
      </c>
      <c r="S570" s="55" t="str">
        <f t="shared" si="59"/>
        <v/>
      </c>
      <c r="T570" s="55" t="str">
        <f>IF(ISNUMBER('Форма 1'!AL570),INDEX('Предельники 2022'!$C$4:$X$28,MATCH('Форма 1'!$H570,'Предельники 2022'!$B$4:$B$28,0),MATCH(T$5,'Предельники 2022'!$C$3:$X$3,0)),"")</f>
        <v/>
      </c>
      <c r="U570" s="55" t="str">
        <f>IF(ISNUMBER('Форма 1'!AM570),INDEX('Предельники 2022'!$C$4:$X$28,MATCH('Форма 1'!$H570,'Предельники 2022'!$B$4:$B$28,0),MATCH(U$5,'Предельники 2022'!$C$3:$X$3,0)),"")</f>
        <v/>
      </c>
      <c r="V570" s="55" t="str">
        <f>IF(ISNUMBER('Форма 1'!AN570),INDEX('Предельники 2022'!$C$4:$X$28,MATCH('Форма 1'!$H570,'Предельники 2022'!$B$4:$B$28,0),MATCH(V$5,'Предельники 2022'!$C$3:$X$3,0)),"")</f>
        <v/>
      </c>
      <c r="W570" s="55" t="str">
        <f>IF(ISNUMBER('Форма 1'!AO570),INDEX('Предельники 2022'!$C$4:$X$28,MATCH('Форма 1'!$H570,'Предельники 2022'!$B$4:$B$28,0),MATCH(W$5,'Предельники 2022'!$C$3:$X$3,0)),"")</f>
        <v/>
      </c>
      <c r="X570" s="53" t="str">
        <f>IF(ISNUMBER('Форма 1'!AP570),ROUND('Форма 1'!$I570*VLOOKUP('Форма 1'!$G570,'Предельники 2022'!$B$4:$X$28,'Форма 1'!AP$7),2),"")</f>
        <v/>
      </c>
      <c r="Y570" s="53" t="str">
        <f>IF(ISNUMBER('Форма 1'!AQ570),ROUND('Форма 1'!$I570*VLOOKUP('Форма 1'!$G570,'Предельники 2022'!$B$4:$X$28,'Форма 1'!AQ$7),2),"")</f>
        <v/>
      </c>
      <c r="Z570" s="53" t="str">
        <f>IF(ISNUMBER('Форма 1'!AR570),ROUND('Форма 1'!$I570*VLOOKUP('Форма 1'!$G570,'Предельники 2022'!$B$4:$X$28,'Форма 1'!AR$7),2),"")</f>
        <v/>
      </c>
      <c r="AA570" s="55"/>
    </row>
    <row r="571" spans="1:27" x14ac:dyDescent="0.25">
      <c r="A571" s="52">
        <f t="shared" si="58"/>
        <v>14</v>
      </c>
      <c r="B571" s="94" t="str">
        <f>IF(ISBLANK('Форма 1'!B571),"",'Форма 1'!B571)</f>
        <v>Чусовской городской округ Пермского края</v>
      </c>
      <c r="C571" s="161" t="str">
        <f>IF(ISBLANK('Форма 1'!C571),"",'Форма 1'!C571)</f>
        <v>г. Чусовой, ул. Толбухина, д. 3</v>
      </c>
      <c r="D571" s="51">
        <f>IF(ISBLANK(C571),"Введите адрес",IF(C571='Форма 1'!C571,SUM(E571:K571,M571:S571,X571:AA571),"Ошибка в адресе!"))</f>
        <v>4113500.66</v>
      </c>
      <c r="E571" s="53" t="str">
        <f>IF(ISNUMBER('Форма 1'!X571),ROUND('Форма 1'!$I571*VLOOKUP('Форма 1'!$G571,'Предельники 2022'!$B$4:$X$28,'Форма 1'!X$7),2),"")</f>
        <v/>
      </c>
      <c r="F571" s="53" t="str">
        <f>IF(ISNUMBER('Форма 1'!Y571),ROUND('Форма 1'!$I571*VLOOKUP('Форма 1'!$G571,'Предельники 2022'!$B$4:$X$28,'Форма 1'!Y$7),2),"")</f>
        <v/>
      </c>
      <c r="G571" s="53" t="str">
        <f>IF(ISNUMBER('Форма 1'!Z571),ROUND('Форма 1'!$I571*VLOOKUP('Форма 1'!$G571,'Предельники 2022'!$B$4:$X$28,'Форма 1'!Z$7),2),"")</f>
        <v/>
      </c>
      <c r="H571" s="53" t="str">
        <f>IF(ISNUMBER('Форма 1'!AA571),ROUND('Форма 1'!$I571*VLOOKUP('Форма 1'!$G571,'Предельники 2022'!$B$4:$X$28,'Форма 1'!AA$7),2),"")</f>
        <v/>
      </c>
      <c r="I571" s="53" t="str">
        <f>IF(ISNUMBER('Форма 1'!AB571),ROUND('Форма 1'!$I571*VLOOKUP('Форма 1'!$G571,'Предельники 2022'!$B$4:$X$28,'Форма 1'!AB$7),2),"")</f>
        <v/>
      </c>
      <c r="J571" s="53" t="str">
        <f>IF(ISNUMBER('Форма 1'!AC571),ROUND('Форма 1'!$I571*VLOOKUP('Форма 1'!$G571,'Предельники 2022'!$B$4:$X$28,'Форма 1'!AC$7),2),"")</f>
        <v/>
      </c>
      <c r="K571" s="53" t="str">
        <f>IF(ISNUMBER('Форма 1'!AD571),ROUND('Форма 1'!$I571*VLOOKUP('Форма 1'!$G571,'Предельники 2022'!$B$4:$X$28,'Форма 1'!AD$7),2),"")</f>
        <v/>
      </c>
      <c r="L571" s="54" t="str">
        <f>IF(ISBLANK('Форма 1'!AE571),"",'Форма 1'!AE571)</f>
        <v/>
      </c>
      <c r="M571" s="55" t="str">
        <f>IF(ISBLANK('Форма 1'!AF571),"",'Форма 1'!AF571)</f>
        <v/>
      </c>
      <c r="N571" s="53">
        <f>IF(ISNUMBER('Форма 1'!AG571),ROUND('Форма 1'!$I571*VLOOKUP('Форма 1'!$G571,'Предельники 2022'!$B$4:$X$28,'Форма 1'!AG$7),2),"")</f>
        <v>4113500.66</v>
      </c>
      <c r="O571" s="53" t="str">
        <f>IF(ISNUMBER('Форма 1'!$AH571),ROUND('Форма 1'!$I571*VLOOKUP('Форма 1'!$G571,'Предельники 2022'!$B$4:$X$28,'Форма 1'!$AH$7,0),2),"")</f>
        <v/>
      </c>
      <c r="P571" s="53" t="str">
        <f>IF(ISNUMBER('Форма 1'!$AI571),ROUND('Форма 1'!$I571*VLOOKUP('Форма 1'!$G571,'Предельники 2022'!$B$4:$X$28,'Форма 1'!$AI$7,0),2),"")</f>
        <v/>
      </c>
      <c r="Q571" s="53" t="str">
        <f>IF(ISNUMBER('Форма 1'!$AJ571),ROUND('Форма 1'!$I571*VLOOKUP('Форма 1'!$G571,'Предельники 2022'!$B$4:$X$28,'Форма 1'!$AJ$7,0),2),"")</f>
        <v/>
      </c>
      <c r="R571" s="53" t="str">
        <f>IF(ISNUMBER('Форма 1'!AK571),ROUND('Форма 1'!$I571*VLOOKUP('Форма 1'!$G571,'Предельники 2022'!$B$4:$X$28,'Форма 1'!AK$7),2),"")</f>
        <v/>
      </c>
      <c r="S571" s="55" t="str">
        <f t="shared" si="59"/>
        <v/>
      </c>
      <c r="T571" s="55" t="str">
        <f>IF(ISNUMBER('Форма 1'!AL571),INDEX('Предельники 2022'!$C$4:$X$28,MATCH('Форма 1'!$H571,'Предельники 2022'!$B$4:$B$28,0),MATCH(T$5,'Предельники 2022'!$C$3:$X$3,0)),"")</f>
        <v/>
      </c>
      <c r="U571" s="55" t="str">
        <f>IF(ISNUMBER('Форма 1'!AM571),INDEX('Предельники 2022'!$C$4:$X$28,MATCH('Форма 1'!$H571,'Предельники 2022'!$B$4:$B$28,0),MATCH(U$5,'Предельники 2022'!$C$3:$X$3,0)),"")</f>
        <v/>
      </c>
      <c r="V571" s="55" t="str">
        <f>IF(ISNUMBER('Форма 1'!AN571),INDEX('Предельники 2022'!$C$4:$X$28,MATCH('Форма 1'!$H571,'Предельники 2022'!$B$4:$B$28,0),MATCH(V$5,'Предельники 2022'!$C$3:$X$3,0)),"")</f>
        <v/>
      </c>
      <c r="W571" s="55" t="str">
        <f>IF(ISNUMBER('Форма 1'!AO571),INDEX('Предельники 2022'!$C$4:$X$28,MATCH('Форма 1'!$H571,'Предельники 2022'!$B$4:$B$28,0),MATCH(W$5,'Предельники 2022'!$C$3:$X$3,0)),"")</f>
        <v/>
      </c>
      <c r="X571" s="53" t="str">
        <f>IF(ISNUMBER('Форма 1'!AP571),ROUND('Форма 1'!$I571*VLOOKUP('Форма 1'!$G571,'Предельники 2022'!$B$4:$X$28,'Форма 1'!AP$7),2),"")</f>
        <v/>
      </c>
      <c r="Y571" s="53" t="str">
        <f>IF(ISNUMBER('Форма 1'!AQ571),ROUND('Форма 1'!$I571*VLOOKUP('Форма 1'!$G571,'Предельники 2022'!$B$4:$X$28,'Форма 1'!AQ$7),2),"")</f>
        <v/>
      </c>
      <c r="Z571" s="53" t="str">
        <f>IF(ISNUMBER('Форма 1'!AR571),ROUND('Форма 1'!$I571*VLOOKUP('Форма 1'!$G571,'Предельники 2022'!$B$4:$X$28,'Форма 1'!AR$7),2),"")</f>
        <v/>
      </c>
      <c r="AA571" s="55"/>
    </row>
    <row r="572" spans="1:27" x14ac:dyDescent="0.25">
      <c r="A572" s="52">
        <f t="shared" si="58"/>
        <v>15</v>
      </c>
      <c r="B572" s="94" t="str">
        <f>IF(ISBLANK('Форма 1'!B572),"",'Форма 1'!B572)</f>
        <v>Чусовской городской округ Пермского края</v>
      </c>
      <c r="C572" s="161" t="str">
        <f>IF(ISBLANK('Форма 1'!C572),"",'Форма 1'!C572)</f>
        <v>г. Чусовой, ул. Чайковского, д. 12</v>
      </c>
      <c r="D572" s="51">
        <f>IF(ISBLANK(C572),"Введите адрес",IF(C572='Форма 1'!C572,SUM(E572:K572,M572:S572,X572:AA572),"Ошибка в адресе!"))</f>
        <v>14586450.93</v>
      </c>
      <c r="E572" s="53" t="str">
        <f>IF(ISNUMBER('Форма 1'!X572),ROUND('Форма 1'!$I572*VLOOKUP('Форма 1'!$G572,'Предельники 2022'!$B$4:$X$28,'Форма 1'!X$7),2),"")</f>
        <v/>
      </c>
      <c r="F572" s="53" t="str">
        <f>IF(ISNUMBER('Форма 1'!Y572),ROUND('Форма 1'!$I572*VLOOKUP('Форма 1'!$G572,'Предельники 2022'!$B$4:$X$28,'Форма 1'!Y$7),2),"")</f>
        <v/>
      </c>
      <c r="G572" s="53" t="str">
        <f>IF(ISNUMBER('Форма 1'!Z572),ROUND('Форма 1'!$I572*VLOOKUP('Форма 1'!$G572,'Предельники 2022'!$B$4:$X$28,'Форма 1'!Z$7),2),"")</f>
        <v/>
      </c>
      <c r="H572" s="53" t="str">
        <f>IF(ISNUMBER('Форма 1'!AA572),ROUND('Форма 1'!$I572*VLOOKUP('Форма 1'!$G572,'Предельники 2022'!$B$4:$X$28,'Форма 1'!AA$7),2),"")</f>
        <v/>
      </c>
      <c r="I572" s="53" t="str">
        <f>IF(ISNUMBER('Форма 1'!AB572),ROUND('Форма 1'!$I572*VLOOKUP('Форма 1'!$G572,'Предельники 2022'!$B$4:$X$28,'Форма 1'!AB$7),2),"")</f>
        <v/>
      </c>
      <c r="J572" s="53" t="str">
        <f>IF(ISNUMBER('Форма 1'!AC572),ROUND('Форма 1'!$I572*VLOOKUP('Форма 1'!$G572,'Предельники 2022'!$B$4:$X$28,'Форма 1'!AC$7),2),"")</f>
        <v/>
      </c>
      <c r="K572" s="53" t="str">
        <f>IF(ISNUMBER('Форма 1'!AD572),ROUND('Форма 1'!$I572*VLOOKUP('Форма 1'!$G572,'Предельники 2022'!$B$4:$X$28,'Форма 1'!AD$7),2),"")</f>
        <v/>
      </c>
      <c r="L572" s="54" t="str">
        <f>IF(ISBLANK('Форма 1'!AE572),"",'Форма 1'!AE572)</f>
        <v/>
      </c>
      <c r="M572" s="55" t="str">
        <f>IF(ISBLANK('Форма 1'!AF572),"",'Форма 1'!AF572)</f>
        <v/>
      </c>
      <c r="N572" s="53">
        <f>IF(ISNUMBER('Форма 1'!AG572),ROUND('Форма 1'!$I572*VLOOKUP('Форма 1'!$G572,'Предельники 2022'!$B$4:$X$28,'Форма 1'!AG$7),2),"")</f>
        <v>14586450.93</v>
      </c>
      <c r="O572" s="53" t="str">
        <f>IF(ISNUMBER('Форма 1'!$AH572),ROUND('Форма 1'!$I572*VLOOKUP('Форма 1'!$G572,'Предельники 2022'!$B$4:$X$28,'Форма 1'!$AH$7,0),2),"")</f>
        <v/>
      </c>
      <c r="P572" s="53" t="str">
        <f>IF(ISNUMBER('Форма 1'!$AI572),ROUND('Форма 1'!$I572*VLOOKUP('Форма 1'!$G572,'Предельники 2022'!$B$4:$X$28,'Форма 1'!$AI$7,0),2),"")</f>
        <v/>
      </c>
      <c r="Q572" s="53" t="str">
        <f>IF(ISNUMBER('Форма 1'!$AJ572),ROUND('Форма 1'!$I572*VLOOKUP('Форма 1'!$G572,'Предельники 2022'!$B$4:$X$28,'Форма 1'!$AJ$7,0),2),"")</f>
        <v/>
      </c>
      <c r="R572" s="53" t="str">
        <f>IF(ISNUMBER('Форма 1'!AK572),ROUND('Форма 1'!$I572*VLOOKUP('Форма 1'!$G572,'Предельники 2022'!$B$4:$X$28,'Форма 1'!AK$7),2),"")</f>
        <v/>
      </c>
      <c r="S572" s="55" t="str">
        <f t="shared" si="59"/>
        <v/>
      </c>
      <c r="T572" s="55" t="str">
        <f>IF(ISNUMBER('Форма 1'!AL572),INDEX('Предельники 2022'!$C$4:$X$28,MATCH('Форма 1'!$H572,'Предельники 2022'!$B$4:$B$28,0),MATCH(T$5,'Предельники 2022'!$C$3:$X$3,0)),"")</f>
        <v/>
      </c>
      <c r="U572" s="55" t="str">
        <f>IF(ISNUMBER('Форма 1'!AM572),INDEX('Предельники 2022'!$C$4:$X$28,MATCH('Форма 1'!$H572,'Предельники 2022'!$B$4:$B$28,0),MATCH(U$5,'Предельники 2022'!$C$3:$X$3,0)),"")</f>
        <v/>
      </c>
      <c r="V572" s="55" t="str">
        <f>IF(ISNUMBER('Форма 1'!AN572),INDEX('Предельники 2022'!$C$4:$X$28,MATCH('Форма 1'!$H572,'Предельники 2022'!$B$4:$B$28,0),MATCH(V$5,'Предельники 2022'!$C$3:$X$3,0)),"")</f>
        <v/>
      </c>
      <c r="W572" s="55" t="str">
        <f>IF(ISNUMBER('Форма 1'!AO572),INDEX('Предельники 2022'!$C$4:$X$28,MATCH('Форма 1'!$H572,'Предельники 2022'!$B$4:$B$28,0),MATCH(W$5,'Предельники 2022'!$C$3:$X$3,0)),"")</f>
        <v/>
      </c>
      <c r="X572" s="53" t="str">
        <f>IF(ISNUMBER('Форма 1'!AP572),ROUND('Форма 1'!$I572*VLOOKUP('Форма 1'!$G572,'Предельники 2022'!$B$4:$X$28,'Форма 1'!AP$7),2),"")</f>
        <v/>
      </c>
      <c r="Y572" s="53" t="str">
        <f>IF(ISNUMBER('Форма 1'!AQ572),ROUND('Форма 1'!$I572*VLOOKUP('Форма 1'!$G572,'Предельники 2022'!$B$4:$X$28,'Форма 1'!AQ$7),2),"")</f>
        <v/>
      </c>
      <c r="Z572" s="53" t="str">
        <f>IF(ISNUMBER('Форма 1'!AR572),ROUND('Форма 1'!$I572*VLOOKUP('Форма 1'!$G572,'Предельники 2022'!$B$4:$X$28,'Форма 1'!AR$7),2),"")</f>
        <v/>
      </c>
      <c r="AA572" s="55"/>
    </row>
    <row r="573" spans="1:27" x14ac:dyDescent="0.25">
      <c r="A573" s="52">
        <f t="shared" si="58"/>
        <v>16</v>
      </c>
      <c r="B573" s="94" t="str">
        <f>IF(ISBLANK('Форма 1'!B573),"",'Форма 1'!B573)</f>
        <v>Чусовской городской округ Пермского края</v>
      </c>
      <c r="C573" s="161" t="str">
        <f>IF(ISBLANK('Форма 1'!C573),"",'Форма 1'!C573)</f>
        <v>г. Чусовой, ул. Чайковского, д. 12А</v>
      </c>
      <c r="D573" s="51">
        <f>IF(ISBLANK(C573),"Введите адрес",IF(C573='Форма 1'!C573,SUM(E573:K573,M573:S573,X573:AA573),"Ошибка в адресе!"))</f>
        <v>7063771.1200000001</v>
      </c>
      <c r="E573" s="53" t="str">
        <f>IF(ISNUMBER('Форма 1'!X573),ROUND('Форма 1'!$I573*VLOOKUP('Форма 1'!$G573,'Предельники 2022'!$B$4:$X$28,'Форма 1'!X$7),2),"")</f>
        <v/>
      </c>
      <c r="F573" s="53" t="str">
        <f>IF(ISNUMBER('Форма 1'!Y573),ROUND('Форма 1'!$I573*VLOOKUP('Форма 1'!$G573,'Предельники 2022'!$B$4:$X$28,'Форма 1'!Y$7),2),"")</f>
        <v/>
      </c>
      <c r="G573" s="53" t="str">
        <f>IF(ISNUMBER('Форма 1'!Z573),ROUND('Форма 1'!$I573*VLOOKUP('Форма 1'!$G573,'Предельники 2022'!$B$4:$X$28,'Форма 1'!Z$7),2),"")</f>
        <v/>
      </c>
      <c r="H573" s="53" t="str">
        <f>IF(ISNUMBER('Форма 1'!AA573),ROUND('Форма 1'!$I573*VLOOKUP('Форма 1'!$G573,'Предельники 2022'!$B$4:$X$28,'Форма 1'!AA$7),2),"")</f>
        <v/>
      </c>
      <c r="I573" s="53" t="str">
        <f>IF(ISNUMBER('Форма 1'!AB573),ROUND('Форма 1'!$I573*VLOOKUP('Форма 1'!$G573,'Предельники 2022'!$B$4:$X$28,'Форма 1'!AB$7),2),"")</f>
        <v/>
      </c>
      <c r="J573" s="53" t="str">
        <f>IF(ISNUMBER('Форма 1'!AC573),ROUND('Форма 1'!$I573*VLOOKUP('Форма 1'!$G573,'Предельники 2022'!$B$4:$X$28,'Форма 1'!AC$7),2),"")</f>
        <v/>
      </c>
      <c r="K573" s="53" t="str">
        <f>IF(ISNUMBER('Форма 1'!AD573),ROUND('Форма 1'!$I573*VLOOKUP('Форма 1'!$G573,'Предельники 2022'!$B$4:$X$28,'Форма 1'!AD$7),2),"")</f>
        <v/>
      </c>
      <c r="L573" s="54" t="str">
        <f>IF(ISBLANK('Форма 1'!AE573),"",'Форма 1'!AE573)</f>
        <v/>
      </c>
      <c r="M573" s="55" t="str">
        <f>IF(ISBLANK('Форма 1'!AF573),"",'Форма 1'!AF573)</f>
        <v/>
      </c>
      <c r="N573" s="53">
        <f>IF(ISNUMBER('Форма 1'!AG573),ROUND('Форма 1'!$I573*VLOOKUP('Форма 1'!$G573,'Предельники 2022'!$B$4:$X$28,'Форма 1'!AG$7),2),"")</f>
        <v>7063771.1200000001</v>
      </c>
      <c r="O573" s="53" t="str">
        <f>IF(ISNUMBER('Форма 1'!$AH573),ROUND('Форма 1'!$I573*VLOOKUP('Форма 1'!$G573,'Предельники 2022'!$B$4:$X$28,'Форма 1'!$AH$7,0),2),"")</f>
        <v/>
      </c>
      <c r="P573" s="53" t="str">
        <f>IF(ISNUMBER('Форма 1'!$AI573),ROUND('Форма 1'!$I573*VLOOKUP('Форма 1'!$G573,'Предельники 2022'!$B$4:$X$28,'Форма 1'!$AI$7,0),2),"")</f>
        <v/>
      </c>
      <c r="Q573" s="53" t="str">
        <f>IF(ISNUMBER('Форма 1'!$AJ573),ROUND('Форма 1'!$I573*VLOOKUP('Форма 1'!$G573,'Предельники 2022'!$B$4:$X$28,'Форма 1'!$AJ$7,0),2),"")</f>
        <v/>
      </c>
      <c r="R573" s="53" t="str">
        <f>IF(ISNUMBER('Форма 1'!AK573),ROUND('Форма 1'!$I573*VLOOKUP('Форма 1'!$G573,'Предельники 2022'!$B$4:$X$28,'Форма 1'!AK$7),2),"")</f>
        <v/>
      </c>
      <c r="S573" s="55" t="str">
        <f t="shared" si="59"/>
        <v/>
      </c>
      <c r="T573" s="55" t="str">
        <f>IF(ISNUMBER('Форма 1'!AL573),INDEX('Предельники 2022'!$C$4:$X$28,MATCH('Форма 1'!$H573,'Предельники 2022'!$B$4:$B$28,0),MATCH(T$5,'Предельники 2022'!$C$3:$X$3,0)),"")</f>
        <v/>
      </c>
      <c r="U573" s="55" t="str">
        <f>IF(ISNUMBER('Форма 1'!AM573),INDEX('Предельники 2022'!$C$4:$X$28,MATCH('Форма 1'!$H573,'Предельники 2022'!$B$4:$B$28,0),MATCH(U$5,'Предельники 2022'!$C$3:$X$3,0)),"")</f>
        <v/>
      </c>
      <c r="V573" s="55" t="str">
        <f>IF(ISNUMBER('Форма 1'!AN573),INDEX('Предельники 2022'!$C$4:$X$28,MATCH('Форма 1'!$H573,'Предельники 2022'!$B$4:$B$28,0),MATCH(V$5,'Предельники 2022'!$C$3:$X$3,0)),"")</f>
        <v/>
      </c>
      <c r="W573" s="55" t="str">
        <f>IF(ISNUMBER('Форма 1'!AO573),INDEX('Предельники 2022'!$C$4:$X$28,MATCH('Форма 1'!$H573,'Предельники 2022'!$B$4:$B$28,0),MATCH(W$5,'Предельники 2022'!$C$3:$X$3,0)),"")</f>
        <v/>
      </c>
      <c r="X573" s="53" t="str">
        <f>IF(ISNUMBER('Форма 1'!AP573),ROUND('Форма 1'!$I573*VLOOKUP('Форма 1'!$G573,'Предельники 2022'!$B$4:$X$28,'Форма 1'!AP$7),2),"")</f>
        <v/>
      </c>
      <c r="Y573" s="53" t="str">
        <f>IF(ISNUMBER('Форма 1'!AQ573),ROUND('Форма 1'!$I573*VLOOKUP('Форма 1'!$G573,'Предельники 2022'!$B$4:$X$28,'Форма 1'!AQ$7),2),"")</f>
        <v/>
      </c>
      <c r="Z573" s="53" t="str">
        <f>IF(ISNUMBER('Форма 1'!AR573),ROUND('Форма 1'!$I573*VLOOKUP('Форма 1'!$G573,'Предельники 2022'!$B$4:$X$28,'Форма 1'!AR$7),2),"")</f>
        <v/>
      </c>
      <c r="AA573" s="55"/>
    </row>
    <row r="574" spans="1:27" x14ac:dyDescent="0.25">
      <c r="A574" s="52">
        <f t="shared" si="58"/>
        <v>17</v>
      </c>
      <c r="B574" s="94" t="str">
        <f>IF(ISBLANK('Форма 1'!B574),"",'Форма 1'!B574)</f>
        <v>Чусовской городской округ Пермского края</v>
      </c>
      <c r="C574" s="161" t="str">
        <f>IF(ISBLANK('Форма 1'!C574),"",'Форма 1'!C574)</f>
        <v>г. Чусовой, ул. Чайковского, д. 4А</v>
      </c>
      <c r="D574" s="51">
        <f>IF(ISBLANK(C574),"Введите адрес",IF(C574='Форма 1'!C574,SUM(E574:K574,M574:S574,X574:AA574),"Ошибка в адресе!"))</f>
        <v>14429728.43</v>
      </c>
      <c r="E574" s="53" t="str">
        <f>IF(ISNUMBER('Форма 1'!X574),ROUND('Форма 1'!$I574*VLOOKUP('Форма 1'!$G574,'Предельники 2022'!$B$4:$X$28,'Форма 1'!X$7),2),"")</f>
        <v/>
      </c>
      <c r="F574" s="53" t="str">
        <f>IF(ISNUMBER('Форма 1'!Y574),ROUND('Форма 1'!$I574*VLOOKUP('Форма 1'!$G574,'Предельники 2022'!$B$4:$X$28,'Форма 1'!Y$7),2),"")</f>
        <v/>
      </c>
      <c r="G574" s="53" t="str">
        <f>IF(ISNUMBER('Форма 1'!Z574),ROUND('Форма 1'!$I574*VLOOKUP('Форма 1'!$G574,'Предельники 2022'!$B$4:$X$28,'Форма 1'!Z$7),2),"")</f>
        <v/>
      </c>
      <c r="H574" s="53" t="str">
        <f>IF(ISNUMBER('Форма 1'!AA574),ROUND('Форма 1'!$I574*VLOOKUP('Форма 1'!$G574,'Предельники 2022'!$B$4:$X$28,'Форма 1'!AA$7),2),"")</f>
        <v/>
      </c>
      <c r="I574" s="53" t="str">
        <f>IF(ISNUMBER('Форма 1'!AB574),ROUND('Форма 1'!$I574*VLOOKUP('Форма 1'!$G574,'Предельники 2022'!$B$4:$X$28,'Форма 1'!AB$7),2),"")</f>
        <v/>
      </c>
      <c r="J574" s="53" t="str">
        <f>IF(ISNUMBER('Форма 1'!AC574),ROUND('Форма 1'!$I574*VLOOKUP('Форма 1'!$G574,'Предельники 2022'!$B$4:$X$28,'Форма 1'!AC$7),2),"")</f>
        <v/>
      </c>
      <c r="K574" s="53" t="str">
        <f>IF(ISNUMBER('Форма 1'!AD574),ROUND('Форма 1'!$I574*VLOOKUP('Форма 1'!$G574,'Предельники 2022'!$B$4:$X$28,'Форма 1'!AD$7),2),"")</f>
        <v/>
      </c>
      <c r="L574" s="54" t="str">
        <f>IF(ISBLANK('Форма 1'!AE574),"",'Форма 1'!AE574)</f>
        <v/>
      </c>
      <c r="M574" s="55" t="str">
        <f>IF(ISBLANK('Форма 1'!AF574),"",'Форма 1'!AF574)</f>
        <v/>
      </c>
      <c r="N574" s="53">
        <f>IF(ISNUMBER('Форма 1'!AG574),ROUND('Форма 1'!$I574*VLOOKUP('Форма 1'!$G574,'Предельники 2022'!$B$4:$X$28,'Форма 1'!AG$7),2),"")</f>
        <v>14429728.43</v>
      </c>
      <c r="O574" s="53" t="str">
        <f>IF(ISNUMBER('Форма 1'!$AH574),ROUND('Форма 1'!$I574*VLOOKUP('Форма 1'!$G574,'Предельники 2022'!$B$4:$X$28,'Форма 1'!$AH$7,0),2),"")</f>
        <v/>
      </c>
      <c r="P574" s="53" t="str">
        <f>IF(ISNUMBER('Форма 1'!$AI574),ROUND('Форма 1'!$I574*VLOOKUP('Форма 1'!$G574,'Предельники 2022'!$B$4:$X$28,'Форма 1'!$AI$7,0),2),"")</f>
        <v/>
      </c>
      <c r="Q574" s="53" t="str">
        <f>IF(ISNUMBER('Форма 1'!$AJ574),ROUND('Форма 1'!$I574*VLOOKUP('Форма 1'!$G574,'Предельники 2022'!$B$4:$X$28,'Форма 1'!$AJ$7,0),2),"")</f>
        <v/>
      </c>
      <c r="R574" s="53" t="str">
        <f>IF(ISNUMBER('Форма 1'!AK574),ROUND('Форма 1'!$I574*VLOOKUP('Форма 1'!$G574,'Предельники 2022'!$B$4:$X$28,'Форма 1'!AK$7),2),"")</f>
        <v/>
      </c>
      <c r="S574" s="55" t="str">
        <f t="shared" si="59"/>
        <v/>
      </c>
      <c r="T574" s="55" t="str">
        <f>IF(ISNUMBER('Форма 1'!AL574),INDEX('Предельники 2022'!$C$4:$X$28,MATCH('Форма 1'!$H574,'Предельники 2022'!$B$4:$B$28,0),MATCH(T$5,'Предельники 2022'!$C$3:$X$3,0)),"")</f>
        <v/>
      </c>
      <c r="U574" s="55" t="str">
        <f>IF(ISNUMBER('Форма 1'!AM574),INDEX('Предельники 2022'!$C$4:$X$28,MATCH('Форма 1'!$H574,'Предельники 2022'!$B$4:$B$28,0),MATCH(U$5,'Предельники 2022'!$C$3:$X$3,0)),"")</f>
        <v/>
      </c>
      <c r="V574" s="55" t="str">
        <f>IF(ISNUMBER('Форма 1'!AN574),INDEX('Предельники 2022'!$C$4:$X$28,MATCH('Форма 1'!$H574,'Предельники 2022'!$B$4:$B$28,0),MATCH(V$5,'Предельники 2022'!$C$3:$X$3,0)),"")</f>
        <v/>
      </c>
      <c r="W574" s="55" t="str">
        <f>IF(ISNUMBER('Форма 1'!AO574),INDEX('Предельники 2022'!$C$4:$X$28,MATCH('Форма 1'!$H574,'Предельники 2022'!$B$4:$B$28,0),MATCH(W$5,'Предельники 2022'!$C$3:$X$3,0)),"")</f>
        <v/>
      </c>
      <c r="X574" s="53" t="str">
        <f>IF(ISNUMBER('Форма 1'!AP574),ROUND('Форма 1'!$I574*VLOOKUP('Форма 1'!$G574,'Предельники 2022'!$B$4:$X$28,'Форма 1'!AP$7),2),"")</f>
        <v/>
      </c>
      <c r="Y574" s="53" t="str">
        <f>IF(ISNUMBER('Форма 1'!AQ574),ROUND('Форма 1'!$I574*VLOOKUP('Форма 1'!$G574,'Предельники 2022'!$B$4:$X$28,'Форма 1'!AQ$7),2),"")</f>
        <v/>
      </c>
      <c r="Z574" s="53" t="str">
        <f>IF(ISNUMBER('Форма 1'!AR574),ROUND('Форма 1'!$I574*VLOOKUP('Форма 1'!$G574,'Предельники 2022'!$B$4:$X$28,'Форма 1'!AR$7),2),"")</f>
        <v/>
      </c>
      <c r="AA574" s="55"/>
    </row>
    <row r="575" spans="1:27" x14ac:dyDescent="0.25">
      <c r="A575" s="52">
        <f t="shared" si="58"/>
        <v>18</v>
      </c>
      <c r="B575" s="94" t="str">
        <f>IF(ISBLANK('Форма 1'!B575),"",'Форма 1'!B575)</f>
        <v>Чусовской городской округ Пермского края</v>
      </c>
      <c r="C575" s="161" t="str">
        <f>IF(ISBLANK('Форма 1'!C575),"",'Форма 1'!C575)</f>
        <v>г. Чусовой, ул. Школьная, д. 13</v>
      </c>
      <c r="D575" s="51">
        <f>IF(ISBLANK(C575),"Введите адрес",IF(C575='Форма 1'!C575,SUM(E575:K575,M575:S575,X575:AA575),"Ошибка в адресе!"))</f>
        <v>15535728.59</v>
      </c>
      <c r="E575" s="53" t="str">
        <f>IF(ISNUMBER('Форма 1'!X575),ROUND('Форма 1'!$I575*VLOOKUP('Форма 1'!$G575,'Предельники 2022'!$B$4:$X$28,'Форма 1'!X$7),2),"")</f>
        <v/>
      </c>
      <c r="F575" s="53" t="str">
        <f>IF(ISNUMBER('Форма 1'!Y575),ROUND('Форма 1'!$I575*VLOOKUP('Форма 1'!$G575,'Предельники 2022'!$B$4:$X$28,'Форма 1'!Y$7),2),"")</f>
        <v/>
      </c>
      <c r="G575" s="53" t="str">
        <f>IF(ISNUMBER('Форма 1'!Z575),ROUND('Форма 1'!$I575*VLOOKUP('Форма 1'!$G575,'Предельники 2022'!$B$4:$X$28,'Форма 1'!Z$7),2),"")</f>
        <v/>
      </c>
      <c r="H575" s="53" t="str">
        <f>IF(ISNUMBER('Форма 1'!AA575),ROUND('Форма 1'!$I575*VLOOKUP('Форма 1'!$G575,'Предельники 2022'!$B$4:$X$28,'Форма 1'!AA$7),2),"")</f>
        <v/>
      </c>
      <c r="I575" s="53" t="str">
        <f>IF(ISNUMBER('Форма 1'!AB575),ROUND('Форма 1'!$I575*VLOOKUP('Форма 1'!$G575,'Предельники 2022'!$B$4:$X$28,'Форма 1'!AB$7),2),"")</f>
        <v/>
      </c>
      <c r="J575" s="53" t="str">
        <f>IF(ISNUMBER('Форма 1'!AC575),ROUND('Форма 1'!$I575*VLOOKUP('Форма 1'!$G575,'Предельники 2022'!$B$4:$X$28,'Форма 1'!AC$7),2),"")</f>
        <v/>
      </c>
      <c r="K575" s="53" t="str">
        <f>IF(ISNUMBER('Форма 1'!AD575),ROUND('Форма 1'!$I575*VLOOKUP('Форма 1'!$G575,'Предельники 2022'!$B$4:$X$28,'Форма 1'!AD$7),2),"")</f>
        <v/>
      </c>
      <c r="L575" s="54" t="str">
        <f>IF(ISBLANK('Форма 1'!AE575),"",'Форма 1'!AE575)</f>
        <v/>
      </c>
      <c r="M575" s="55" t="str">
        <f>IF(ISBLANK('Форма 1'!AF575),"",'Форма 1'!AF575)</f>
        <v/>
      </c>
      <c r="N575" s="53">
        <f>IF(ISNUMBER('Форма 1'!AG575),ROUND('Форма 1'!$I575*VLOOKUP('Форма 1'!$G575,'Предельники 2022'!$B$4:$X$28,'Форма 1'!AG$7),2),"")</f>
        <v>15535728.59</v>
      </c>
      <c r="O575" s="53" t="str">
        <f>IF(ISNUMBER('Форма 1'!$AH575),ROUND('Форма 1'!$I575*VLOOKUP('Форма 1'!$G575,'Предельники 2022'!$B$4:$X$28,'Форма 1'!$AH$7,0),2),"")</f>
        <v/>
      </c>
      <c r="P575" s="53" t="str">
        <f>IF(ISNUMBER('Форма 1'!$AI575),ROUND('Форма 1'!$I575*VLOOKUP('Форма 1'!$G575,'Предельники 2022'!$B$4:$X$28,'Форма 1'!$AI$7,0),2),"")</f>
        <v/>
      </c>
      <c r="Q575" s="53" t="str">
        <f>IF(ISNUMBER('Форма 1'!$AJ575),ROUND('Форма 1'!$I575*VLOOKUP('Форма 1'!$G575,'Предельники 2022'!$B$4:$X$28,'Форма 1'!$AJ$7,0),2),"")</f>
        <v/>
      </c>
      <c r="R575" s="53" t="str">
        <f>IF(ISNUMBER('Форма 1'!AK575),ROUND('Форма 1'!$I575*VLOOKUP('Форма 1'!$G575,'Предельники 2022'!$B$4:$X$28,'Форма 1'!AK$7),2),"")</f>
        <v/>
      </c>
      <c r="S575" s="55" t="str">
        <f t="shared" si="59"/>
        <v/>
      </c>
      <c r="T575" s="55" t="str">
        <f>IF(ISNUMBER('Форма 1'!AL575),INDEX('Предельники 2022'!$C$4:$X$28,MATCH('Форма 1'!$H575,'Предельники 2022'!$B$4:$B$28,0),MATCH(T$5,'Предельники 2022'!$C$3:$X$3,0)),"")</f>
        <v/>
      </c>
      <c r="U575" s="55" t="str">
        <f>IF(ISNUMBER('Форма 1'!AM575),INDEX('Предельники 2022'!$C$4:$X$28,MATCH('Форма 1'!$H575,'Предельники 2022'!$B$4:$B$28,0),MATCH(U$5,'Предельники 2022'!$C$3:$X$3,0)),"")</f>
        <v/>
      </c>
      <c r="V575" s="55" t="str">
        <f>IF(ISNUMBER('Форма 1'!AN575),INDEX('Предельники 2022'!$C$4:$X$28,MATCH('Форма 1'!$H575,'Предельники 2022'!$B$4:$B$28,0),MATCH(V$5,'Предельники 2022'!$C$3:$X$3,0)),"")</f>
        <v/>
      </c>
      <c r="W575" s="55" t="str">
        <f>IF(ISNUMBER('Форма 1'!AO575),INDEX('Предельники 2022'!$C$4:$X$28,MATCH('Форма 1'!$H575,'Предельники 2022'!$B$4:$B$28,0),MATCH(W$5,'Предельники 2022'!$C$3:$X$3,0)),"")</f>
        <v/>
      </c>
      <c r="X575" s="53" t="str">
        <f>IF(ISNUMBER('Форма 1'!AP575),ROUND('Форма 1'!$I575*VLOOKUP('Форма 1'!$G575,'Предельники 2022'!$B$4:$X$28,'Форма 1'!AP$7),2),"")</f>
        <v/>
      </c>
      <c r="Y575" s="53" t="str">
        <f>IF(ISNUMBER('Форма 1'!AQ575),ROUND('Форма 1'!$I575*VLOOKUP('Форма 1'!$G575,'Предельники 2022'!$B$4:$X$28,'Форма 1'!AQ$7),2),"")</f>
        <v/>
      </c>
      <c r="Z575" s="53" t="str">
        <f>IF(ISNUMBER('Форма 1'!AR575),ROUND('Форма 1'!$I575*VLOOKUP('Форма 1'!$G575,'Предельники 2022'!$B$4:$X$28,'Форма 1'!AR$7),2),"")</f>
        <v/>
      </c>
      <c r="AA575" s="55"/>
    </row>
    <row r="576" spans="1:27" x14ac:dyDescent="0.25">
      <c r="A576" s="52">
        <f t="shared" si="58"/>
        <v>19</v>
      </c>
      <c r="B576" s="94" t="str">
        <f>IF(ISBLANK('Форма 1'!B576),"",'Форма 1'!B576)</f>
        <v>Чусовской городской округ Пермского края</v>
      </c>
      <c r="C576" s="161" t="str">
        <f>IF(ISBLANK('Форма 1'!C576),"",'Форма 1'!C576)</f>
        <v>п. Калино, ул. Железнодорожная, д. 9</v>
      </c>
      <c r="D576" s="51">
        <f>IF(ISBLANK(C576),"Введите адрес",IF(C576='Форма 1'!C576,SUM(E576:K576,M576:S576,X576:AA576),"Ошибка в адресе!"))</f>
        <v>3080096.5300000003</v>
      </c>
      <c r="E576" s="53">
        <f>IF(ISNUMBER('Форма 1'!X576),ROUND('Форма 1'!$I576*VLOOKUP('Форма 1'!$G576,'Предельники 2022'!$B$4:$X$28,'Форма 1'!X$7),2),"")</f>
        <v>347163.18</v>
      </c>
      <c r="F576" s="53" t="str">
        <f>IF(ISNUMBER('Форма 1'!Y576),ROUND('Форма 1'!$I576*VLOOKUP('Форма 1'!$G576,'Предельники 2022'!$B$4:$X$28,'Форма 1'!Y$7),2),"")</f>
        <v/>
      </c>
      <c r="G576" s="53" t="str">
        <f>IF(ISNUMBER('Форма 1'!Z576),ROUND('Форма 1'!$I576*VLOOKUP('Форма 1'!$G576,'Предельники 2022'!$B$4:$X$28,'Форма 1'!Z$7),2),"")</f>
        <v/>
      </c>
      <c r="H576" s="53" t="str">
        <f>IF(ISNUMBER('Форма 1'!AA576),ROUND('Форма 1'!$I576*VLOOKUP('Форма 1'!$G576,'Предельники 2022'!$B$4:$X$28,'Форма 1'!AA$7),2),"")</f>
        <v/>
      </c>
      <c r="I576" s="53" t="str">
        <f>IF(ISNUMBER('Форма 1'!AB576),ROUND('Форма 1'!$I576*VLOOKUP('Форма 1'!$G576,'Предельники 2022'!$B$4:$X$28,'Форма 1'!AB$7),2),"")</f>
        <v/>
      </c>
      <c r="J576" s="53" t="str">
        <f>IF(ISNUMBER('Форма 1'!AC576),ROUND('Форма 1'!$I576*VLOOKUP('Форма 1'!$G576,'Предельники 2022'!$B$4:$X$28,'Форма 1'!AC$7),2),"")</f>
        <v/>
      </c>
      <c r="K576" s="53" t="str">
        <f>IF(ISNUMBER('Форма 1'!AD576),ROUND('Форма 1'!$I576*VLOOKUP('Форма 1'!$G576,'Предельники 2022'!$B$4:$X$28,'Форма 1'!AD$7),2),"")</f>
        <v/>
      </c>
      <c r="L576" s="54" t="str">
        <f>IF(ISBLANK('Форма 1'!AE576),"",'Форма 1'!AE576)</f>
        <v/>
      </c>
      <c r="M576" s="55" t="str">
        <f>IF(ISBLANK('Форма 1'!AF576),"",'Форма 1'!AF576)</f>
        <v/>
      </c>
      <c r="N576" s="53" t="str">
        <f>IF(ISNUMBER('Форма 1'!AG576),ROUND('Форма 1'!$I576*VLOOKUP('Форма 1'!$G576,'Предельники 2022'!$B$4:$X$28,'Форма 1'!AG$7),2),"")</f>
        <v/>
      </c>
      <c r="O576" s="53">
        <f>IF(ISNUMBER('Форма 1'!$AH576),ROUND('Форма 1'!$I576*VLOOKUP('Форма 1'!$G576,'Предельники 2022'!$B$4:$X$28,'Форма 1'!$AH$7,0),2),"")</f>
        <v>2732933.35</v>
      </c>
      <c r="P576" s="53" t="str">
        <f>IF(ISNUMBER('Форма 1'!$AI576),ROUND('Форма 1'!$I576*VLOOKUP('Форма 1'!$G576,'Предельники 2022'!$B$4:$X$28,'Форма 1'!$AI$7,0),2),"")</f>
        <v/>
      </c>
      <c r="Q576" s="53" t="str">
        <f>IF(ISNUMBER('Форма 1'!$AJ576),ROUND('Форма 1'!$I576*VLOOKUP('Форма 1'!$G576,'Предельники 2022'!$B$4:$X$28,'Форма 1'!$AJ$7,0),2),"")</f>
        <v/>
      </c>
      <c r="R576" s="53" t="str">
        <f>IF(ISNUMBER('Форма 1'!AK576),ROUND('Форма 1'!$I576*VLOOKUP('Форма 1'!$G576,'Предельники 2022'!$B$4:$X$28,'Форма 1'!AK$7),2),"")</f>
        <v/>
      </c>
      <c r="S576" s="55" t="str">
        <f t="shared" si="59"/>
        <v/>
      </c>
      <c r="T576" s="55" t="str">
        <f>IF(ISNUMBER('Форма 1'!AL576),INDEX('Предельники 2022'!$C$4:$X$28,MATCH('Форма 1'!$H576,'Предельники 2022'!$B$4:$B$28,0),MATCH(T$5,'Предельники 2022'!$C$3:$X$3,0)),"")</f>
        <v/>
      </c>
      <c r="U576" s="55" t="str">
        <f>IF(ISNUMBER('Форма 1'!AM576),INDEX('Предельники 2022'!$C$4:$X$28,MATCH('Форма 1'!$H576,'Предельники 2022'!$B$4:$B$28,0),MATCH(U$5,'Предельники 2022'!$C$3:$X$3,0)),"")</f>
        <v/>
      </c>
      <c r="V576" s="55" t="str">
        <f>IF(ISNUMBER('Форма 1'!AN576),INDEX('Предельники 2022'!$C$4:$X$28,MATCH('Форма 1'!$H576,'Предельники 2022'!$B$4:$B$28,0),MATCH(V$5,'Предельники 2022'!$C$3:$X$3,0)),"")</f>
        <v/>
      </c>
      <c r="W576" s="55" t="str">
        <f>IF(ISNUMBER('Форма 1'!AO576),INDEX('Предельники 2022'!$C$4:$X$28,MATCH('Форма 1'!$H576,'Предельники 2022'!$B$4:$B$28,0),MATCH(W$5,'Предельники 2022'!$C$3:$X$3,0)),"")</f>
        <v/>
      </c>
      <c r="X576" s="53" t="str">
        <f>IF(ISNUMBER('Форма 1'!AP576),ROUND('Форма 1'!$I576*VLOOKUP('Форма 1'!$G576,'Предельники 2022'!$B$4:$X$28,'Форма 1'!AP$7),2),"")</f>
        <v/>
      </c>
      <c r="Y576" s="53" t="str">
        <f>IF(ISNUMBER('Форма 1'!AQ576),ROUND('Форма 1'!$I576*VLOOKUP('Форма 1'!$G576,'Предельники 2022'!$B$4:$X$28,'Форма 1'!AQ$7),2),"")</f>
        <v/>
      </c>
      <c r="Z576" s="53" t="str">
        <f>IF(ISNUMBER('Форма 1'!AR576),ROUND('Форма 1'!$I576*VLOOKUP('Форма 1'!$G576,'Предельники 2022'!$B$4:$X$28,'Форма 1'!AR$7),2),"")</f>
        <v/>
      </c>
      <c r="AA576" s="55"/>
    </row>
    <row r="577" spans="1:27" x14ac:dyDescent="0.25">
      <c r="A577" s="52">
        <f t="shared" si="58"/>
        <v>20</v>
      </c>
      <c r="B577" s="94" t="str">
        <f>IF(ISBLANK('Форма 1'!B577),"",'Форма 1'!B577)</f>
        <v>Чусовской городской округ Пермского края</v>
      </c>
      <c r="C577" s="161" t="str">
        <f>IF(ISBLANK('Форма 1'!C577),"",'Форма 1'!C577)</f>
        <v>п. Калино, ул. Мира, д. 2</v>
      </c>
      <c r="D577" s="51">
        <f>IF(ISBLANK(C577),"Введите адрес",IF(C577='Форма 1'!C577,SUM(E577:K577,M577:S577,X577:AA577),"Ошибка в адресе!"))</f>
        <v>3586108.13</v>
      </c>
      <c r="E577" s="53" t="str">
        <f>IF(ISNUMBER('Форма 1'!X577),ROUND('Форма 1'!$I577*VLOOKUP('Форма 1'!$G577,'Предельники 2022'!$B$4:$X$28,'Форма 1'!X$7),2),"")</f>
        <v/>
      </c>
      <c r="F577" s="53" t="str">
        <f>IF(ISNUMBER('Форма 1'!Y577),ROUND('Форма 1'!$I577*VLOOKUP('Форма 1'!$G577,'Предельники 2022'!$B$4:$X$28,'Форма 1'!Y$7),2),"")</f>
        <v/>
      </c>
      <c r="G577" s="53" t="str">
        <f>IF(ISNUMBER('Форма 1'!Z577),ROUND('Форма 1'!$I577*VLOOKUP('Форма 1'!$G577,'Предельники 2022'!$B$4:$X$28,'Форма 1'!Z$7),2),"")</f>
        <v/>
      </c>
      <c r="H577" s="53" t="str">
        <f>IF(ISNUMBER('Форма 1'!AA577),ROUND('Форма 1'!$I577*VLOOKUP('Форма 1'!$G577,'Предельники 2022'!$B$4:$X$28,'Форма 1'!AA$7),2),"")</f>
        <v/>
      </c>
      <c r="I577" s="53" t="str">
        <f>IF(ISNUMBER('Форма 1'!AB577),ROUND('Форма 1'!$I577*VLOOKUP('Форма 1'!$G577,'Предельники 2022'!$B$4:$X$28,'Форма 1'!AB$7),2),"")</f>
        <v/>
      </c>
      <c r="J577" s="53" t="str">
        <f>IF(ISNUMBER('Форма 1'!AC577),ROUND('Форма 1'!$I577*VLOOKUP('Форма 1'!$G577,'Предельники 2022'!$B$4:$X$28,'Форма 1'!AC$7),2),"")</f>
        <v/>
      </c>
      <c r="K577" s="53" t="str">
        <f>IF(ISNUMBER('Форма 1'!AD577),ROUND('Форма 1'!$I577*VLOOKUP('Форма 1'!$G577,'Предельники 2022'!$B$4:$X$28,'Форма 1'!AD$7),2),"")</f>
        <v/>
      </c>
      <c r="L577" s="54" t="str">
        <f>IF(ISBLANK('Форма 1'!AE577),"",'Форма 1'!AE577)</f>
        <v/>
      </c>
      <c r="M577" s="55" t="str">
        <f>IF(ISBLANK('Форма 1'!AF577),"",'Форма 1'!AF577)</f>
        <v/>
      </c>
      <c r="N577" s="53" t="str">
        <f>IF(ISNUMBER('Форма 1'!AG577),ROUND('Форма 1'!$I577*VLOOKUP('Форма 1'!$G577,'Предельники 2022'!$B$4:$X$28,'Форма 1'!AG$7),2),"")</f>
        <v/>
      </c>
      <c r="O577" s="53">
        <f>IF(ISNUMBER('Форма 1'!$AH577),ROUND('Форма 1'!$I577*VLOOKUP('Форма 1'!$G577,'Предельники 2022'!$B$4:$X$28,'Форма 1'!$AH$7,0),2),"")</f>
        <v>2932804.6</v>
      </c>
      <c r="P577" s="53" t="str">
        <f>IF(ISNUMBER('Форма 1'!$AI577),ROUND('Форма 1'!$I577*VLOOKUP('Форма 1'!$G577,'Предельники 2022'!$B$4:$X$28,'Форма 1'!$AI$7,0),2),"")</f>
        <v/>
      </c>
      <c r="Q577" s="53" t="str">
        <f>IF(ISNUMBER('Форма 1'!$AJ577),ROUND('Форма 1'!$I577*VLOOKUP('Форма 1'!$G577,'Предельники 2022'!$B$4:$X$28,'Форма 1'!$AJ$7,0),2),"")</f>
        <v/>
      </c>
      <c r="R577" s="53">
        <f>IF(ISNUMBER('Форма 1'!AK577),ROUND('Форма 1'!$I577*VLOOKUP('Форма 1'!$G577,'Предельники 2022'!$B$4:$X$28,'Форма 1'!AK$7),2),"")</f>
        <v>653303.53</v>
      </c>
      <c r="S577" s="55" t="str">
        <f t="shared" si="59"/>
        <v/>
      </c>
      <c r="T577" s="55" t="str">
        <f>IF(ISNUMBER('Форма 1'!AL577),INDEX('Предельники 2022'!$C$4:$X$28,MATCH('Форма 1'!$H577,'Предельники 2022'!$B$4:$B$28,0),MATCH(T$5,'Предельники 2022'!$C$3:$X$3,0)),"")</f>
        <v/>
      </c>
      <c r="U577" s="55" t="str">
        <f>IF(ISNUMBER('Форма 1'!AM577),INDEX('Предельники 2022'!$C$4:$X$28,MATCH('Форма 1'!$H577,'Предельники 2022'!$B$4:$B$28,0),MATCH(U$5,'Предельники 2022'!$C$3:$X$3,0)),"")</f>
        <v/>
      </c>
      <c r="V577" s="55" t="str">
        <f>IF(ISNUMBER('Форма 1'!AN577),INDEX('Предельники 2022'!$C$4:$X$28,MATCH('Форма 1'!$H577,'Предельники 2022'!$B$4:$B$28,0),MATCH(V$5,'Предельники 2022'!$C$3:$X$3,0)),"")</f>
        <v/>
      </c>
      <c r="W577" s="55" t="str">
        <f>IF(ISNUMBER('Форма 1'!AO577),INDEX('Предельники 2022'!$C$4:$X$28,MATCH('Форма 1'!$H577,'Предельники 2022'!$B$4:$B$28,0),MATCH(W$5,'Предельники 2022'!$C$3:$X$3,0)),"")</f>
        <v/>
      </c>
      <c r="X577" s="53" t="str">
        <f>IF(ISNUMBER('Форма 1'!AP577),ROUND('Форма 1'!$I577*VLOOKUP('Форма 1'!$G577,'Предельники 2022'!$B$4:$X$28,'Форма 1'!AP$7),2),"")</f>
        <v/>
      </c>
      <c r="Y577" s="53" t="str">
        <f>IF(ISNUMBER('Форма 1'!AQ577),ROUND('Форма 1'!$I577*VLOOKUP('Форма 1'!$G577,'Предельники 2022'!$B$4:$X$28,'Форма 1'!AQ$7),2),"")</f>
        <v/>
      </c>
      <c r="Z577" s="53" t="str">
        <f>IF(ISNUMBER('Форма 1'!AR577),ROUND('Форма 1'!$I577*VLOOKUP('Форма 1'!$G577,'Предельники 2022'!$B$4:$X$28,'Форма 1'!AR$7),2),"")</f>
        <v/>
      </c>
      <c r="AA577" s="55"/>
    </row>
    <row r="578" spans="1:27" ht="15.75" x14ac:dyDescent="0.25">
      <c r="A578" s="178">
        <f t="shared" si="58"/>
        <v>0</v>
      </c>
      <c r="B578" s="179" t="str">
        <f>IF(ISBLANK('Форма 1'!B578),"",'Форма 1'!B578)</f>
        <v/>
      </c>
      <c r="C578" s="34" t="str">
        <f>IF(ISBLANK('Форма 1'!C578),"",'Форма 1'!C578)</f>
        <v>Итого на 2026 год</v>
      </c>
      <c r="D578" s="39">
        <f>IF(ISBLANK(C578),"Введите адрес",IF(C578='Форма 1'!C578,SUM(E578:K578,M578:S578,X578:AA578),"Ошибка в адресе!"))</f>
        <v>3771271539.3800006</v>
      </c>
      <c r="E578" s="39">
        <f>SUM(E579,E585,E590,E593,E714,E716,E727,E731,E736,E751,E755,E767,E783,E808,E817,E820,E834,E843,E857,E859,E863)</f>
        <v>100566285.40000001</v>
      </c>
      <c r="F578" s="39">
        <f t="shared" ref="F578:Z578" si="68">SUM(F579,F585,F590,F593,F714,F716,F727,F731,F736,F751,F755,F767,F783,F808,F817,F820,F834,F843,F857,F859,F863)</f>
        <v>779145692.02999997</v>
      </c>
      <c r="G578" s="39">
        <f t="shared" si="68"/>
        <v>55467172.499999985</v>
      </c>
      <c r="H578" s="39">
        <f t="shared" si="68"/>
        <v>61422093.43</v>
      </c>
      <c r="I578" s="39">
        <f t="shared" si="68"/>
        <v>154580468.63999999</v>
      </c>
      <c r="J578" s="39">
        <f t="shared" si="68"/>
        <v>76013757.579999998</v>
      </c>
      <c r="K578" s="39">
        <f t="shared" si="68"/>
        <v>66487603.63000001</v>
      </c>
      <c r="L578" s="145">
        <f t="shared" si="68"/>
        <v>34</v>
      </c>
      <c r="M578" s="39">
        <f t="shared" si="68"/>
        <v>123402895.59999998</v>
      </c>
      <c r="N578" s="39">
        <f t="shared" si="68"/>
        <v>1353537785.53</v>
      </c>
      <c r="O578" s="39">
        <f t="shared" si="68"/>
        <v>672521149.78999996</v>
      </c>
      <c r="P578" s="39">
        <f>SUM(P579,P585,P590,P593,P714,P716,P727,P731,P736,P751,P755,P767,P783,P808,P817,P820,P834,P843,P857,P859,P863)</f>
        <v>226423544.47000003</v>
      </c>
      <c r="Q578" s="39">
        <f t="shared" si="68"/>
        <v>0</v>
      </c>
      <c r="R578" s="39">
        <f t="shared" si="68"/>
        <v>80697777.860000014</v>
      </c>
      <c r="S578" s="39">
        <f t="shared" si="68"/>
        <v>0</v>
      </c>
      <c r="T578" s="39">
        <f t="shared" si="68"/>
        <v>0</v>
      </c>
      <c r="U578" s="39">
        <f t="shared" si="68"/>
        <v>0</v>
      </c>
      <c r="V578" s="39">
        <f t="shared" si="68"/>
        <v>0</v>
      </c>
      <c r="W578" s="39">
        <f t="shared" si="68"/>
        <v>0</v>
      </c>
      <c r="X578" s="39">
        <f t="shared" si="68"/>
        <v>20923063.379999999</v>
      </c>
      <c r="Y578" s="39">
        <f t="shared" si="68"/>
        <v>0</v>
      </c>
      <c r="Z578" s="39">
        <f t="shared" si="68"/>
        <v>82249.539999999994</v>
      </c>
      <c r="AA578" s="39"/>
    </row>
    <row r="579" spans="1:27" ht="15.75" x14ac:dyDescent="0.25">
      <c r="A579" s="178">
        <f t="shared" si="58"/>
        <v>0</v>
      </c>
      <c r="B579" s="179" t="str">
        <f>IF(ISBLANK('Форма 1'!B579),"",'Форма 1'!B579)</f>
        <v/>
      </c>
      <c r="C579" s="38" t="str">
        <f>IF(ISBLANK('Форма 1'!C579),"",'Форма 1'!C579)</f>
        <v>Александровский муниципальный округ Пермского края</v>
      </c>
      <c r="D579" s="39">
        <f>IF(ISBLANK(C579),"Введите адрес",IF(C579='Форма 1'!C579,SUM(E579:K579,M579:S579,X579:AA579),"Ошибка в адресе!"))</f>
        <v>90877094.579999998</v>
      </c>
      <c r="E579" s="39">
        <f>SUM(E580:E584)</f>
        <v>0</v>
      </c>
      <c r="F579" s="39">
        <f t="shared" ref="F579:Z579" si="69">SUM(F580:F584)</f>
        <v>26328748.119999997</v>
      </c>
      <c r="G579" s="39">
        <f t="shared" si="69"/>
        <v>1353459.77</v>
      </c>
      <c r="H579" s="39">
        <f t="shared" si="69"/>
        <v>950936.44</v>
      </c>
      <c r="I579" s="39">
        <f t="shared" si="69"/>
        <v>0</v>
      </c>
      <c r="J579" s="39">
        <f t="shared" si="69"/>
        <v>652719.16</v>
      </c>
      <c r="K579" s="39">
        <f t="shared" si="69"/>
        <v>0</v>
      </c>
      <c r="L579" s="145">
        <f t="shared" si="69"/>
        <v>0</v>
      </c>
      <c r="M579" s="39">
        <f t="shared" si="69"/>
        <v>0</v>
      </c>
      <c r="N579" s="39">
        <f t="shared" si="69"/>
        <v>56006490.529999994</v>
      </c>
      <c r="O579" s="39">
        <f t="shared" si="69"/>
        <v>5584740.5599999996</v>
      </c>
      <c r="P579" s="39">
        <f t="shared" si="69"/>
        <v>0</v>
      </c>
      <c r="Q579" s="39">
        <f t="shared" si="69"/>
        <v>0</v>
      </c>
      <c r="R579" s="39">
        <f t="shared" si="69"/>
        <v>0</v>
      </c>
      <c r="S579" s="39">
        <f t="shared" si="69"/>
        <v>0</v>
      </c>
      <c r="T579" s="39">
        <f t="shared" si="69"/>
        <v>0</v>
      </c>
      <c r="U579" s="39">
        <f t="shared" si="69"/>
        <v>0</v>
      </c>
      <c r="V579" s="39">
        <f t="shared" si="69"/>
        <v>0</v>
      </c>
      <c r="W579" s="39">
        <f t="shared" si="69"/>
        <v>0</v>
      </c>
      <c r="X579" s="39">
        <f t="shared" si="69"/>
        <v>0</v>
      </c>
      <c r="Y579" s="39">
        <f t="shared" si="69"/>
        <v>0</v>
      </c>
      <c r="Z579" s="39">
        <f t="shared" si="69"/>
        <v>0</v>
      </c>
      <c r="AA579" s="39"/>
    </row>
    <row r="580" spans="1:27" x14ac:dyDescent="0.25">
      <c r="A580" s="52">
        <f t="shared" si="58"/>
        <v>1</v>
      </c>
      <c r="B580" s="94" t="str">
        <f>IF(ISBLANK('Форма 1'!B580),"",'Форма 1'!B580)</f>
        <v>Александровский муниципальный округ Пермского края</v>
      </c>
      <c r="C580" s="161" t="str">
        <f>IF(ISBLANK('Форма 1'!C580),"",'Форма 1'!C580)</f>
        <v>г. Александровск, ул. Ленина, д. 36</v>
      </c>
      <c r="D580" s="51">
        <f>IF(ISBLANK(C580),"Введите адрес",IF(C580='Форма 1'!C580,SUM(E580:K580,M580:S580,X580:AA580),"Ошибка в адресе!"))</f>
        <v>20570140.369999997</v>
      </c>
      <c r="E580" s="53" t="str">
        <f>IF(ISNUMBER('Форма 1'!X580),ROUND('Форма 1'!$I580*VLOOKUP('Форма 1'!$G580,'Предельники 2022'!$B$4:$X$28,'Форма 1'!X$7),2),"")</f>
        <v/>
      </c>
      <c r="F580" s="53">
        <f>IF(ISNUMBER('Форма 1'!Y580),ROUND('Форма 1'!$I580*VLOOKUP('Форма 1'!$G580,'Предельники 2022'!$B$4:$X$28,'Форма 1'!Y$7),2),"")</f>
        <v>8504869.5</v>
      </c>
      <c r="G580" s="53">
        <f>IF(ISNUMBER('Форма 1'!Z580),ROUND('Форма 1'!$I580*VLOOKUP('Форма 1'!$G580,'Предельники 2022'!$B$4:$X$28,'Форма 1'!Z$7),2),"")</f>
        <v>1353459.77</v>
      </c>
      <c r="H580" s="53">
        <f>IF(ISNUMBER('Форма 1'!AA580),ROUND('Форма 1'!$I580*VLOOKUP('Форма 1'!$G580,'Предельники 2022'!$B$4:$X$28,'Форма 1'!AA$7),2),"")</f>
        <v>382521.29</v>
      </c>
      <c r="I580" s="53" t="str">
        <f>IF(ISNUMBER('Форма 1'!AB580),ROUND('Форма 1'!$I580*VLOOKUP('Форма 1'!$G580,'Предельники 2022'!$B$4:$X$28,'Форма 1'!AB$7),2),"")</f>
        <v/>
      </c>
      <c r="J580" s="53">
        <f>IF(ISNUMBER('Форма 1'!AC580),ROUND('Форма 1'!$I580*VLOOKUP('Форма 1'!$G580,'Предельники 2022'!$B$4:$X$28,'Форма 1'!AC$7),2),"")</f>
        <v>652719.16</v>
      </c>
      <c r="K580" s="53" t="str">
        <f>IF(ISNUMBER('Форма 1'!AD580),ROUND('Форма 1'!$I580*VLOOKUP('Форма 1'!$G580,'Предельники 2022'!$B$4:$X$28,'Форма 1'!AD$7),2),"")</f>
        <v/>
      </c>
      <c r="L580" s="54" t="str">
        <f>IF(ISBLANK('Форма 1'!AE580),"",'Форма 1'!AE580)</f>
        <v/>
      </c>
      <c r="M580" s="55" t="str">
        <f>IF(ISBLANK('Форма 1'!AF580),"",'Форма 1'!AF580)</f>
        <v/>
      </c>
      <c r="N580" s="53">
        <f>IF(ISNUMBER('Форма 1'!AG580),ROUND('Форма 1'!$I580*VLOOKUP('Форма 1'!$G580,'Предельники 2022'!$B$4:$X$28,'Форма 1'!AG$7),2),"")</f>
        <v>9676570.6500000004</v>
      </c>
      <c r="O580" s="53" t="str">
        <f>IF(ISNUMBER('Форма 1'!$AH580),ROUND('Форма 1'!$I580*VLOOKUP('Форма 1'!$G580,'Предельники 2022'!$B$4:$X$28,'Форма 1'!$AH$7,0),2),"")</f>
        <v/>
      </c>
      <c r="P580" s="53" t="str">
        <f>IF(ISNUMBER('Форма 1'!$AI580),ROUND('Форма 1'!$I580*VLOOKUP('Форма 1'!$G580,'Предельники 2022'!$B$4:$X$28,'Форма 1'!$AI$7,0),2),"")</f>
        <v/>
      </c>
      <c r="Q580" s="53" t="str">
        <f>IF(ISNUMBER('Форма 1'!$AJ580),ROUND('Форма 1'!$I580*VLOOKUP('Форма 1'!$G580,'Предельники 2022'!$B$4:$X$28,'Форма 1'!$AJ$7,0),2),"")</f>
        <v/>
      </c>
      <c r="R580" s="53" t="str">
        <f>IF(ISNUMBER('Форма 1'!AK580),ROUND('Форма 1'!$I580*VLOOKUP('Форма 1'!$G580,'Предельники 2022'!$B$4:$X$28,'Форма 1'!AK$7),2),"")</f>
        <v/>
      </c>
      <c r="S580" s="55" t="str">
        <f t="shared" si="59"/>
        <v/>
      </c>
      <c r="T580" s="55" t="str">
        <f>IF(ISNUMBER('Форма 1'!AL580),INDEX('Предельники 2022'!$C$4:$X$28,MATCH('Форма 1'!$H580,'Предельники 2022'!$B$4:$B$28,0),MATCH(T$5,'Предельники 2022'!$C$3:$X$3,0)),"")</f>
        <v/>
      </c>
      <c r="U580" s="55" t="str">
        <f>IF(ISNUMBER('Форма 1'!AM580),INDEX('Предельники 2022'!$C$4:$X$28,MATCH('Форма 1'!$H580,'Предельники 2022'!$B$4:$B$28,0),MATCH(U$5,'Предельники 2022'!$C$3:$X$3,0)),"")</f>
        <v/>
      </c>
      <c r="V580" s="55" t="str">
        <f>IF(ISNUMBER('Форма 1'!AN580),INDEX('Предельники 2022'!$C$4:$X$28,MATCH('Форма 1'!$H580,'Предельники 2022'!$B$4:$B$28,0),MATCH(V$5,'Предельники 2022'!$C$3:$X$3,0)),"")</f>
        <v/>
      </c>
      <c r="W580" s="55" t="str">
        <f>IF(ISNUMBER('Форма 1'!AO580),INDEX('Предельники 2022'!$C$4:$X$28,MATCH('Форма 1'!$H580,'Предельники 2022'!$B$4:$B$28,0),MATCH(W$5,'Предельники 2022'!$C$3:$X$3,0)),"")</f>
        <v/>
      </c>
      <c r="X580" s="53" t="str">
        <f>IF(ISNUMBER('Форма 1'!AP580),ROUND('Форма 1'!$I580*VLOOKUP('Форма 1'!$G580,'Предельники 2022'!$B$4:$X$28,'Форма 1'!AP$7),2),"")</f>
        <v/>
      </c>
      <c r="Y580" s="53" t="str">
        <f>IF(ISNUMBER('Форма 1'!AQ580),ROUND('Форма 1'!$I580*VLOOKUP('Форма 1'!$G580,'Предельники 2022'!$B$4:$X$28,'Форма 1'!AQ$7),2),"")</f>
        <v/>
      </c>
      <c r="Z580" s="53" t="str">
        <f>IF(ISNUMBER('Форма 1'!AR580),ROUND('Форма 1'!$I580*VLOOKUP('Форма 1'!$G580,'Предельники 2022'!$B$4:$X$28,'Форма 1'!AR$7),2),"")</f>
        <v/>
      </c>
      <c r="AA580" s="55"/>
    </row>
    <row r="581" spans="1:27" x14ac:dyDescent="0.25">
      <c r="A581" s="52">
        <f t="shared" ref="A581:A644" si="70">IF(NOT(ISERROR("Пермского края"=MID(C581,FIND("Пермского края",C581),14)))=$C$1,0,IF(NOT(ISERROR("город Пермь"=MID(C581,FIND("город Пермь",C581),11)))=$C$1,0,IF(NOT(ISERROR("Итого"=MID(C581,FIND("Итого",C581),5)))=$C$1,0,IF(NOT(ISERROR("Всего"=MID(C581,FIND("Всего",C581),5)))=$C$1,0,A580+1))))</f>
        <v>2</v>
      </c>
      <c r="B581" s="94" t="str">
        <f>IF(ISBLANK('Форма 1'!B581),"",'Форма 1'!B581)</f>
        <v>Александровский муниципальный округ Пермского края</v>
      </c>
      <c r="C581" s="161" t="str">
        <f>IF(ISBLANK('Форма 1'!C581),"",'Форма 1'!C581)</f>
        <v>г. Александровск, ул. Чернышевского, д. 5</v>
      </c>
      <c r="D581" s="51">
        <f>IF(ISBLANK(C581),"Введите адрес",IF(C581='Форма 1'!C581,SUM(E581:K581,M581:S581,X581:AA581),"Ошибка в адресе!"))</f>
        <v>5584740.5599999996</v>
      </c>
      <c r="E581" s="53" t="str">
        <f>IF(ISNUMBER('Форма 1'!X581),ROUND('Форма 1'!$I581*VLOOKUP('Форма 1'!$G581,'Предельники 2022'!$B$4:$X$28,'Форма 1'!X$7),2),"")</f>
        <v/>
      </c>
      <c r="F581" s="53" t="str">
        <f>IF(ISNUMBER('Форма 1'!Y581),ROUND('Форма 1'!$I581*VLOOKUP('Форма 1'!$G581,'Предельники 2022'!$B$4:$X$28,'Форма 1'!Y$7),2),"")</f>
        <v/>
      </c>
      <c r="G581" s="53" t="str">
        <f>IF(ISNUMBER('Форма 1'!Z581),ROUND('Форма 1'!$I581*VLOOKUP('Форма 1'!$G581,'Предельники 2022'!$B$4:$X$28,'Форма 1'!Z$7),2),"")</f>
        <v/>
      </c>
      <c r="H581" s="53" t="str">
        <f>IF(ISNUMBER('Форма 1'!AA581),ROUND('Форма 1'!$I581*VLOOKUP('Форма 1'!$G581,'Предельники 2022'!$B$4:$X$28,'Форма 1'!AA$7),2),"")</f>
        <v/>
      </c>
      <c r="I581" s="53" t="str">
        <f>IF(ISNUMBER('Форма 1'!AB581),ROUND('Форма 1'!$I581*VLOOKUP('Форма 1'!$G581,'Предельники 2022'!$B$4:$X$28,'Форма 1'!AB$7),2),"")</f>
        <v/>
      </c>
      <c r="J581" s="53" t="str">
        <f>IF(ISNUMBER('Форма 1'!AC581),ROUND('Форма 1'!$I581*VLOOKUP('Форма 1'!$G581,'Предельники 2022'!$B$4:$X$28,'Форма 1'!AC$7),2),"")</f>
        <v/>
      </c>
      <c r="K581" s="53" t="str">
        <f>IF(ISNUMBER('Форма 1'!AD581),ROUND('Форма 1'!$I581*VLOOKUP('Форма 1'!$G581,'Предельники 2022'!$B$4:$X$28,'Форма 1'!AD$7),2),"")</f>
        <v/>
      </c>
      <c r="L581" s="54" t="str">
        <f>IF(ISBLANK('Форма 1'!AE581),"",'Форма 1'!AE581)</f>
        <v/>
      </c>
      <c r="M581" s="55" t="str">
        <f>IF(ISBLANK('Форма 1'!AF581),"",'Форма 1'!AF581)</f>
        <v/>
      </c>
      <c r="N581" s="53" t="str">
        <f>IF(ISNUMBER('Форма 1'!AG581),ROUND('Форма 1'!$I581*VLOOKUP('Форма 1'!$G581,'Предельники 2022'!$B$4:$X$28,'Форма 1'!AG$7),2),"")</f>
        <v/>
      </c>
      <c r="O581" s="53">
        <f>IF(ISNUMBER('Форма 1'!$AH581),ROUND('Форма 1'!$I581*VLOOKUP('Форма 1'!$G581,'Предельники 2022'!$B$4:$X$28,'Форма 1'!$AH$7,0),2),"")</f>
        <v>5584740.5599999996</v>
      </c>
      <c r="P581" s="53" t="str">
        <f>IF(ISNUMBER('Форма 1'!$AI581),ROUND('Форма 1'!$I581*VLOOKUP('Форма 1'!$G581,'Предельники 2022'!$B$4:$X$28,'Форма 1'!$AI$7,0),2),"")</f>
        <v/>
      </c>
      <c r="Q581" s="53" t="str">
        <f>IF(ISNUMBER('Форма 1'!$AJ581),ROUND('Форма 1'!$I581*VLOOKUP('Форма 1'!$G581,'Предельники 2022'!$B$4:$X$28,'Форма 1'!$AJ$7,0),2),"")</f>
        <v/>
      </c>
      <c r="R581" s="53" t="str">
        <f>IF(ISNUMBER('Форма 1'!AK581),ROUND('Форма 1'!$I581*VLOOKUP('Форма 1'!$G581,'Предельники 2022'!$B$4:$X$28,'Форма 1'!AK$7),2),"")</f>
        <v/>
      </c>
      <c r="S581" s="55" t="str">
        <f t="shared" si="59"/>
        <v/>
      </c>
      <c r="T581" s="55" t="str">
        <f>IF(ISNUMBER('Форма 1'!AL581),INDEX('Предельники 2022'!$C$4:$X$28,MATCH('Форма 1'!$H581,'Предельники 2022'!$B$4:$B$28,0),MATCH(T$5,'Предельники 2022'!$C$3:$X$3,0)),"")</f>
        <v/>
      </c>
      <c r="U581" s="55" t="str">
        <f>IF(ISNUMBER('Форма 1'!AM581),INDEX('Предельники 2022'!$C$4:$X$28,MATCH('Форма 1'!$H581,'Предельники 2022'!$B$4:$B$28,0),MATCH(U$5,'Предельники 2022'!$C$3:$X$3,0)),"")</f>
        <v/>
      </c>
      <c r="V581" s="55" t="str">
        <f>IF(ISNUMBER('Форма 1'!AN581),INDEX('Предельники 2022'!$C$4:$X$28,MATCH('Форма 1'!$H581,'Предельники 2022'!$B$4:$B$28,0),MATCH(V$5,'Предельники 2022'!$C$3:$X$3,0)),"")</f>
        <v/>
      </c>
      <c r="W581" s="55" t="str">
        <f>IF(ISNUMBER('Форма 1'!AO581),INDEX('Предельники 2022'!$C$4:$X$28,MATCH('Форма 1'!$H581,'Предельники 2022'!$B$4:$B$28,0),MATCH(W$5,'Предельники 2022'!$C$3:$X$3,0)),"")</f>
        <v/>
      </c>
      <c r="X581" s="53" t="str">
        <f>IF(ISNUMBER('Форма 1'!AP581),ROUND('Форма 1'!$I581*VLOOKUP('Форма 1'!$G581,'Предельники 2022'!$B$4:$X$28,'Форма 1'!AP$7),2),"")</f>
        <v/>
      </c>
      <c r="Y581" s="53" t="str">
        <f>IF(ISNUMBER('Форма 1'!AQ581),ROUND('Форма 1'!$I581*VLOOKUP('Форма 1'!$G581,'Предельники 2022'!$B$4:$X$28,'Форма 1'!AQ$7),2),"")</f>
        <v/>
      </c>
      <c r="Z581" s="53" t="str">
        <f>IF(ISNUMBER('Форма 1'!AR581),ROUND('Форма 1'!$I581*VLOOKUP('Форма 1'!$G581,'Предельники 2022'!$B$4:$X$28,'Форма 1'!AR$7),2),"")</f>
        <v/>
      </c>
      <c r="AA581" s="55"/>
    </row>
    <row r="582" spans="1:27" x14ac:dyDescent="0.25">
      <c r="A582" s="52">
        <f t="shared" si="70"/>
        <v>3</v>
      </c>
      <c r="B582" s="94" t="str">
        <f>IF(ISBLANK('Форма 1'!B582),"",'Форма 1'!B582)</f>
        <v>Александровский муниципальный округ Пермского края</v>
      </c>
      <c r="C582" s="161" t="str">
        <f>IF(ISBLANK('Форма 1'!C582),"",'Форма 1'!C582)</f>
        <v>п. Яйва, ул. 6-ой Пятилетки, д. 16</v>
      </c>
      <c r="D582" s="51">
        <f>IF(ISBLANK(C582),"Введите адрес",IF(C582='Форма 1'!C582,SUM(E582:K582,M582:S582,X582:AA582),"Ошибка в адресе!"))</f>
        <v>26050476.329999998</v>
      </c>
      <c r="E582" s="53" t="str">
        <f>IF(ISNUMBER('Форма 1'!X582),ROUND('Форма 1'!$I582*VLOOKUP('Форма 1'!$G582,'Предельники 2022'!$B$4:$X$28,'Форма 1'!X$7),2),"")</f>
        <v/>
      </c>
      <c r="F582" s="53" t="str">
        <f>IF(ISNUMBER('Форма 1'!Y582),ROUND('Форма 1'!$I582*VLOOKUP('Форма 1'!$G582,'Предельники 2022'!$B$4:$X$28,'Форма 1'!Y$7),2),"")</f>
        <v/>
      </c>
      <c r="G582" s="53" t="str">
        <f>IF(ISNUMBER('Форма 1'!Z582),ROUND('Форма 1'!$I582*VLOOKUP('Форма 1'!$G582,'Предельники 2022'!$B$4:$X$28,'Форма 1'!Z$7),2),"")</f>
        <v/>
      </c>
      <c r="H582" s="53" t="str">
        <f>IF(ISNUMBER('Форма 1'!AA582),ROUND('Форма 1'!$I582*VLOOKUP('Форма 1'!$G582,'Предельники 2022'!$B$4:$X$28,'Форма 1'!AA$7),2),"")</f>
        <v/>
      </c>
      <c r="I582" s="53" t="str">
        <f>IF(ISNUMBER('Форма 1'!AB582),ROUND('Форма 1'!$I582*VLOOKUP('Форма 1'!$G582,'Предельники 2022'!$B$4:$X$28,'Форма 1'!AB$7),2),"")</f>
        <v/>
      </c>
      <c r="J582" s="53" t="str">
        <f>IF(ISNUMBER('Форма 1'!AC582),ROUND('Форма 1'!$I582*VLOOKUP('Форма 1'!$G582,'Предельники 2022'!$B$4:$X$28,'Форма 1'!AC$7),2),"")</f>
        <v/>
      </c>
      <c r="K582" s="53" t="str">
        <f>IF(ISNUMBER('Форма 1'!AD582),ROUND('Форма 1'!$I582*VLOOKUP('Форма 1'!$G582,'Предельники 2022'!$B$4:$X$28,'Форма 1'!AD$7),2),"")</f>
        <v/>
      </c>
      <c r="L582" s="54" t="str">
        <f>IF(ISBLANK('Форма 1'!AE582),"",'Форма 1'!AE582)</f>
        <v/>
      </c>
      <c r="M582" s="55" t="str">
        <f>IF(ISBLANK('Форма 1'!AF582),"",'Форма 1'!AF582)</f>
        <v/>
      </c>
      <c r="N582" s="53">
        <f>IF(ISNUMBER('Форма 1'!AG582),ROUND('Форма 1'!$I582*VLOOKUP('Форма 1'!$G582,'Предельники 2022'!$B$4:$X$28,'Форма 1'!AG$7),2),"")</f>
        <v>26050476.329999998</v>
      </c>
      <c r="O582" s="53" t="str">
        <f>IF(ISNUMBER('Форма 1'!$AH582),ROUND('Форма 1'!$I582*VLOOKUP('Форма 1'!$G582,'Предельники 2022'!$B$4:$X$28,'Форма 1'!$AH$7,0),2),"")</f>
        <v/>
      </c>
      <c r="P582" s="53" t="str">
        <f>IF(ISNUMBER('Форма 1'!$AI582),ROUND('Форма 1'!$I582*VLOOKUP('Форма 1'!$G582,'Предельники 2022'!$B$4:$X$28,'Форма 1'!$AI$7,0),2),"")</f>
        <v/>
      </c>
      <c r="Q582" s="53" t="str">
        <f>IF(ISNUMBER('Форма 1'!$AJ582),ROUND('Форма 1'!$I582*VLOOKUP('Форма 1'!$G582,'Предельники 2022'!$B$4:$X$28,'Форма 1'!$AJ$7,0),2),"")</f>
        <v/>
      </c>
      <c r="R582" s="53" t="str">
        <f>IF(ISNUMBER('Форма 1'!AK582),ROUND('Форма 1'!$I582*VLOOKUP('Форма 1'!$G582,'Предельники 2022'!$B$4:$X$28,'Форма 1'!AK$7),2),"")</f>
        <v/>
      </c>
      <c r="S582" s="55" t="str">
        <f t="shared" ref="S582:S645" si="71">IF(SUM(T582:W582)=0,"",SUM(T582:W582))</f>
        <v/>
      </c>
      <c r="T582" s="55" t="str">
        <f>IF(ISNUMBER('Форма 1'!AL582),INDEX('Предельники 2022'!$C$4:$X$28,MATCH('Форма 1'!$H582,'Предельники 2022'!$B$4:$B$28,0),MATCH(T$5,'Предельники 2022'!$C$3:$X$3,0)),"")</f>
        <v/>
      </c>
      <c r="U582" s="55" t="str">
        <f>IF(ISNUMBER('Форма 1'!AM582),INDEX('Предельники 2022'!$C$4:$X$28,MATCH('Форма 1'!$H582,'Предельники 2022'!$B$4:$B$28,0),MATCH(U$5,'Предельники 2022'!$C$3:$X$3,0)),"")</f>
        <v/>
      </c>
      <c r="V582" s="55" t="str">
        <f>IF(ISNUMBER('Форма 1'!AN582),INDEX('Предельники 2022'!$C$4:$X$28,MATCH('Форма 1'!$H582,'Предельники 2022'!$B$4:$B$28,0),MATCH(V$5,'Предельники 2022'!$C$3:$X$3,0)),"")</f>
        <v/>
      </c>
      <c r="W582" s="55" t="str">
        <f>IF(ISNUMBER('Форма 1'!AO582),INDEX('Предельники 2022'!$C$4:$X$28,MATCH('Форма 1'!$H582,'Предельники 2022'!$B$4:$B$28,0),MATCH(W$5,'Предельники 2022'!$C$3:$X$3,0)),"")</f>
        <v/>
      </c>
      <c r="X582" s="53" t="str">
        <f>IF(ISNUMBER('Форма 1'!AP582),ROUND('Форма 1'!$I582*VLOOKUP('Форма 1'!$G582,'Предельники 2022'!$B$4:$X$28,'Форма 1'!AP$7),2),"")</f>
        <v/>
      </c>
      <c r="Y582" s="53" t="str">
        <f>IF(ISNUMBER('Форма 1'!AQ582),ROUND('Форма 1'!$I582*VLOOKUP('Форма 1'!$G582,'Предельники 2022'!$B$4:$X$28,'Форма 1'!AQ$7),2),"")</f>
        <v/>
      </c>
      <c r="Z582" s="53" t="str">
        <f>IF(ISNUMBER('Форма 1'!AR582),ROUND('Форма 1'!$I582*VLOOKUP('Форма 1'!$G582,'Предельники 2022'!$B$4:$X$28,'Форма 1'!AR$7),2),"")</f>
        <v/>
      </c>
      <c r="AA582" s="55"/>
    </row>
    <row r="583" spans="1:27" x14ac:dyDescent="0.25">
      <c r="A583" s="52">
        <f t="shared" si="70"/>
        <v>4</v>
      </c>
      <c r="B583" s="94" t="str">
        <f>IF(ISBLANK('Форма 1'!B583),"",'Форма 1'!B583)</f>
        <v>Александровский муниципальный округ Пермского края</v>
      </c>
      <c r="C583" s="161" t="str">
        <f>IF(ISBLANK('Форма 1'!C583),"",'Форма 1'!C583)</f>
        <v>п. Яйва, ул. 6-ой Пятилетки, д. 7</v>
      </c>
      <c r="D583" s="51">
        <f>IF(ISBLANK(C583),"Введите адрес",IF(C583='Форма 1'!C583,SUM(E583:K583,M583:S583,X583:AA583),"Ошибка в адресе!"))</f>
        <v>11086248.370000001</v>
      </c>
      <c r="E583" s="53" t="str">
        <f>IF(ISNUMBER('Форма 1'!X583),ROUND('Форма 1'!$I583*VLOOKUP('Форма 1'!$G583,'Предельники 2022'!$B$4:$X$28,'Форма 1'!X$7),2),"")</f>
        <v/>
      </c>
      <c r="F583" s="53">
        <f>IF(ISNUMBER('Форма 1'!Y583),ROUND('Форма 1'!$I583*VLOOKUP('Форма 1'!$G583,'Предельники 2022'!$B$4:$X$28,'Форма 1'!Y$7),2),"")</f>
        <v>5185898.08</v>
      </c>
      <c r="G583" s="53" t="str">
        <f>IF(ISNUMBER('Форма 1'!Z583),ROUND('Форма 1'!$I583*VLOOKUP('Форма 1'!$G583,'Предельники 2022'!$B$4:$X$28,'Форма 1'!Z$7),2),"")</f>
        <v/>
      </c>
      <c r="H583" s="53" t="str">
        <f>IF(ISNUMBER('Форма 1'!AA583),ROUND('Форма 1'!$I583*VLOOKUP('Форма 1'!$G583,'Предельники 2022'!$B$4:$X$28,'Форма 1'!AA$7),2),"")</f>
        <v/>
      </c>
      <c r="I583" s="53" t="str">
        <f>IF(ISNUMBER('Форма 1'!AB583),ROUND('Форма 1'!$I583*VLOOKUP('Форма 1'!$G583,'Предельники 2022'!$B$4:$X$28,'Форма 1'!AB$7),2),"")</f>
        <v/>
      </c>
      <c r="J583" s="53" t="str">
        <f>IF(ISNUMBER('Форма 1'!AC583),ROUND('Форма 1'!$I583*VLOOKUP('Форма 1'!$G583,'Предельники 2022'!$B$4:$X$28,'Форма 1'!AC$7),2),"")</f>
        <v/>
      </c>
      <c r="K583" s="53" t="str">
        <f>IF(ISNUMBER('Форма 1'!AD583),ROUND('Форма 1'!$I583*VLOOKUP('Форма 1'!$G583,'Предельники 2022'!$B$4:$X$28,'Форма 1'!AD$7),2),"")</f>
        <v/>
      </c>
      <c r="L583" s="54" t="str">
        <f>IF(ISBLANK('Форма 1'!AE583),"",'Форма 1'!AE583)</f>
        <v/>
      </c>
      <c r="M583" s="55" t="str">
        <f>IF(ISBLANK('Форма 1'!AF583),"",'Форма 1'!AF583)</f>
        <v/>
      </c>
      <c r="N583" s="53">
        <f>IF(ISNUMBER('Форма 1'!AG583),ROUND('Форма 1'!$I583*VLOOKUP('Форма 1'!$G583,'Предельники 2022'!$B$4:$X$28,'Форма 1'!AG$7),2),"")</f>
        <v>5900350.29</v>
      </c>
      <c r="O583" s="53" t="str">
        <f>IF(ISNUMBER('Форма 1'!$AH583),ROUND('Форма 1'!$I583*VLOOKUP('Форма 1'!$G583,'Предельники 2022'!$B$4:$X$28,'Форма 1'!$AH$7,0),2),"")</f>
        <v/>
      </c>
      <c r="P583" s="53" t="str">
        <f>IF(ISNUMBER('Форма 1'!$AI583),ROUND('Форма 1'!$I583*VLOOKUP('Форма 1'!$G583,'Предельники 2022'!$B$4:$X$28,'Форма 1'!$AI$7,0),2),"")</f>
        <v/>
      </c>
      <c r="Q583" s="53" t="str">
        <f>IF(ISNUMBER('Форма 1'!$AJ583),ROUND('Форма 1'!$I583*VLOOKUP('Форма 1'!$G583,'Предельники 2022'!$B$4:$X$28,'Форма 1'!$AJ$7,0),2),"")</f>
        <v/>
      </c>
      <c r="R583" s="53" t="str">
        <f>IF(ISNUMBER('Форма 1'!AK583),ROUND('Форма 1'!$I583*VLOOKUP('Форма 1'!$G583,'Предельники 2022'!$B$4:$X$28,'Форма 1'!AK$7),2),"")</f>
        <v/>
      </c>
      <c r="S583" s="55" t="str">
        <f t="shared" si="71"/>
        <v/>
      </c>
      <c r="T583" s="55" t="str">
        <f>IF(ISNUMBER('Форма 1'!AL583),INDEX('Предельники 2022'!$C$4:$X$28,MATCH('Форма 1'!$H583,'Предельники 2022'!$B$4:$B$28,0),MATCH(T$5,'Предельники 2022'!$C$3:$X$3,0)),"")</f>
        <v/>
      </c>
      <c r="U583" s="55" t="str">
        <f>IF(ISNUMBER('Форма 1'!AM583),INDEX('Предельники 2022'!$C$4:$X$28,MATCH('Форма 1'!$H583,'Предельники 2022'!$B$4:$B$28,0),MATCH(U$5,'Предельники 2022'!$C$3:$X$3,0)),"")</f>
        <v/>
      </c>
      <c r="V583" s="55" t="str">
        <f>IF(ISNUMBER('Форма 1'!AN583),INDEX('Предельники 2022'!$C$4:$X$28,MATCH('Форма 1'!$H583,'Предельники 2022'!$B$4:$B$28,0),MATCH(V$5,'Предельники 2022'!$C$3:$X$3,0)),"")</f>
        <v/>
      </c>
      <c r="W583" s="55" t="str">
        <f>IF(ISNUMBER('Форма 1'!AO583),INDEX('Предельники 2022'!$C$4:$X$28,MATCH('Форма 1'!$H583,'Предельники 2022'!$B$4:$B$28,0),MATCH(W$5,'Предельники 2022'!$C$3:$X$3,0)),"")</f>
        <v/>
      </c>
      <c r="X583" s="53" t="str">
        <f>IF(ISNUMBER('Форма 1'!AP583),ROUND('Форма 1'!$I583*VLOOKUP('Форма 1'!$G583,'Предельники 2022'!$B$4:$X$28,'Форма 1'!AP$7),2),"")</f>
        <v/>
      </c>
      <c r="Y583" s="53" t="str">
        <f>IF(ISNUMBER('Форма 1'!AQ583),ROUND('Форма 1'!$I583*VLOOKUP('Форма 1'!$G583,'Предельники 2022'!$B$4:$X$28,'Форма 1'!AQ$7),2),"")</f>
        <v/>
      </c>
      <c r="Z583" s="53" t="str">
        <f>IF(ISNUMBER('Форма 1'!AR583),ROUND('Форма 1'!$I583*VLOOKUP('Форма 1'!$G583,'Предельники 2022'!$B$4:$X$28,'Форма 1'!AR$7),2),"")</f>
        <v/>
      </c>
      <c r="AA583" s="55"/>
    </row>
    <row r="584" spans="1:27" x14ac:dyDescent="0.25">
      <c r="A584" s="52">
        <f t="shared" si="70"/>
        <v>5</v>
      </c>
      <c r="B584" s="94" t="str">
        <f>IF(ISBLANK('Форма 1'!B584),"",'Форма 1'!B584)</f>
        <v>Александровский муниципальный округ Пермского края</v>
      </c>
      <c r="C584" s="161" t="str">
        <f>IF(ISBLANK('Форма 1'!C584),"",'Форма 1'!C584)</f>
        <v>п. Яйва, ул. Коммунистическая, д. 14</v>
      </c>
      <c r="D584" s="51">
        <f>IF(ISBLANK(C584),"Введите адрес",IF(C584='Форма 1'!C584,SUM(E584:K584,M584:S584,X584:AA584),"Ошибка в адресе!"))</f>
        <v>27585488.949999999</v>
      </c>
      <c r="E584" s="53" t="str">
        <f>IF(ISNUMBER('Форма 1'!X584),ROUND('Форма 1'!$I584*VLOOKUP('Форма 1'!$G584,'Предельники 2022'!$B$4:$X$28,'Форма 1'!X$7),2),"")</f>
        <v/>
      </c>
      <c r="F584" s="53">
        <f>IF(ISNUMBER('Форма 1'!Y584),ROUND('Форма 1'!$I584*VLOOKUP('Форма 1'!$G584,'Предельники 2022'!$B$4:$X$28,'Форма 1'!Y$7),2),"")</f>
        <v>12637980.539999999</v>
      </c>
      <c r="G584" s="53" t="str">
        <f>IF(ISNUMBER('Форма 1'!Z584),ROUND('Форма 1'!$I584*VLOOKUP('Форма 1'!$G584,'Предельники 2022'!$B$4:$X$28,'Форма 1'!Z$7),2),"")</f>
        <v/>
      </c>
      <c r="H584" s="53">
        <f>IF(ISNUMBER('Форма 1'!AA584),ROUND('Форма 1'!$I584*VLOOKUP('Форма 1'!$G584,'Предельники 2022'!$B$4:$X$28,'Форма 1'!AA$7),2),"")</f>
        <v>568415.15</v>
      </c>
      <c r="I584" s="53" t="str">
        <f>IF(ISNUMBER('Форма 1'!AB584),ROUND('Форма 1'!$I584*VLOOKUP('Форма 1'!$G584,'Предельники 2022'!$B$4:$X$28,'Форма 1'!AB$7),2),"")</f>
        <v/>
      </c>
      <c r="J584" s="53" t="str">
        <f>IF(ISNUMBER('Форма 1'!AC584),ROUND('Форма 1'!$I584*VLOOKUP('Форма 1'!$G584,'Предельники 2022'!$B$4:$X$28,'Форма 1'!AC$7),2),"")</f>
        <v/>
      </c>
      <c r="K584" s="53" t="str">
        <f>IF(ISNUMBER('Форма 1'!AD584),ROUND('Форма 1'!$I584*VLOOKUP('Форма 1'!$G584,'Предельники 2022'!$B$4:$X$28,'Форма 1'!AD$7),2),"")</f>
        <v/>
      </c>
      <c r="L584" s="54" t="str">
        <f>IF(ISBLANK('Форма 1'!AE584),"",'Форма 1'!AE584)</f>
        <v/>
      </c>
      <c r="M584" s="55" t="str">
        <f>IF(ISBLANK('Форма 1'!AF584),"",'Форма 1'!AF584)</f>
        <v/>
      </c>
      <c r="N584" s="53">
        <f>IF(ISNUMBER('Форма 1'!AG584),ROUND('Форма 1'!$I584*VLOOKUP('Форма 1'!$G584,'Предельники 2022'!$B$4:$X$28,'Форма 1'!AG$7),2),"")</f>
        <v>14379093.26</v>
      </c>
      <c r="O584" s="53" t="str">
        <f>IF(ISNUMBER('Форма 1'!$AH584),ROUND('Форма 1'!$I584*VLOOKUP('Форма 1'!$G584,'Предельники 2022'!$B$4:$X$28,'Форма 1'!$AH$7,0),2),"")</f>
        <v/>
      </c>
      <c r="P584" s="53" t="str">
        <f>IF(ISNUMBER('Форма 1'!$AI584),ROUND('Форма 1'!$I584*VLOOKUP('Форма 1'!$G584,'Предельники 2022'!$B$4:$X$28,'Форма 1'!$AI$7,0),2),"")</f>
        <v/>
      </c>
      <c r="Q584" s="53" t="str">
        <f>IF(ISNUMBER('Форма 1'!$AJ584),ROUND('Форма 1'!$I584*VLOOKUP('Форма 1'!$G584,'Предельники 2022'!$B$4:$X$28,'Форма 1'!$AJ$7,0),2),"")</f>
        <v/>
      </c>
      <c r="R584" s="53" t="str">
        <f>IF(ISNUMBER('Форма 1'!AK584),ROUND('Форма 1'!$I584*VLOOKUP('Форма 1'!$G584,'Предельники 2022'!$B$4:$X$28,'Форма 1'!AK$7),2),"")</f>
        <v/>
      </c>
      <c r="S584" s="55" t="str">
        <f t="shared" si="71"/>
        <v/>
      </c>
      <c r="T584" s="55" t="str">
        <f>IF(ISNUMBER('Форма 1'!AL584),INDEX('Предельники 2022'!$C$4:$X$28,MATCH('Форма 1'!$H584,'Предельники 2022'!$B$4:$B$28,0),MATCH(T$5,'Предельники 2022'!$C$3:$X$3,0)),"")</f>
        <v/>
      </c>
      <c r="U584" s="55" t="str">
        <f>IF(ISNUMBER('Форма 1'!AM584),INDEX('Предельники 2022'!$C$4:$X$28,MATCH('Форма 1'!$H584,'Предельники 2022'!$B$4:$B$28,0),MATCH(U$5,'Предельники 2022'!$C$3:$X$3,0)),"")</f>
        <v/>
      </c>
      <c r="V584" s="55" t="str">
        <f>IF(ISNUMBER('Форма 1'!AN584),INDEX('Предельники 2022'!$C$4:$X$28,MATCH('Форма 1'!$H584,'Предельники 2022'!$B$4:$B$28,0),MATCH(V$5,'Предельники 2022'!$C$3:$X$3,0)),"")</f>
        <v/>
      </c>
      <c r="W584" s="55" t="str">
        <f>IF(ISNUMBER('Форма 1'!AO584),INDEX('Предельники 2022'!$C$4:$X$28,MATCH('Форма 1'!$H584,'Предельники 2022'!$B$4:$B$28,0),MATCH(W$5,'Предельники 2022'!$C$3:$X$3,0)),"")</f>
        <v/>
      </c>
      <c r="X584" s="53" t="str">
        <f>IF(ISNUMBER('Форма 1'!AP584),ROUND('Форма 1'!$I584*VLOOKUP('Форма 1'!$G584,'Предельники 2022'!$B$4:$X$28,'Форма 1'!AP$7),2),"")</f>
        <v/>
      </c>
      <c r="Y584" s="53" t="str">
        <f>IF(ISNUMBER('Форма 1'!AQ584),ROUND('Форма 1'!$I584*VLOOKUP('Форма 1'!$G584,'Предельники 2022'!$B$4:$X$28,'Форма 1'!AQ$7),2),"")</f>
        <v/>
      </c>
      <c r="Z584" s="53" t="str">
        <f>IF(ISNUMBER('Форма 1'!AR584),ROUND('Форма 1'!$I584*VLOOKUP('Форма 1'!$G584,'Предельники 2022'!$B$4:$X$28,'Форма 1'!AR$7),2),"")</f>
        <v/>
      </c>
      <c r="AA584" s="55"/>
    </row>
    <row r="585" spans="1:27" ht="15.75" x14ac:dyDescent="0.25">
      <c r="A585" s="178">
        <f t="shared" si="70"/>
        <v>0</v>
      </c>
      <c r="B585" s="179" t="str">
        <f>IF(ISBLANK('Форма 1'!B585),"",'Форма 1'!B585)</f>
        <v/>
      </c>
      <c r="C585" s="38" t="str">
        <f>IF(ISBLANK('Форма 1'!C585),"",'Форма 1'!C585)</f>
        <v>Верещагинский городской округ Пермского края</v>
      </c>
      <c r="D585" s="39">
        <f>IF(ISBLANK(C585),"Введите адрес",IF(C585='Форма 1'!C585,SUM(E585:K585,M585:S585,X585:AA585),"Ошибка в адресе!"))</f>
        <v>81662393.099999994</v>
      </c>
      <c r="E585" s="39">
        <f>SUM(E586:E589)</f>
        <v>2341362.66</v>
      </c>
      <c r="F585" s="39">
        <f t="shared" ref="F585:Z585" si="72">SUM(F586:F589)</f>
        <v>11209305.84</v>
      </c>
      <c r="G585" s="39">
        <f t="shared" si="72"/>
        <v>0</v>
      </c>
      <c r="H585" s="39">
        <f t="shared" si="72"/>
        <v>1628190.08</v>
      </c>
      <c r="I585" s="39">
        <f t="shared" si="72"/>
        <v>0</v>
      </c>
      <c r="J585" s="39">
        <f t="shared" si="72"/>
        <v>2051626.86</v>
      </c>
      <c r="K585" s="39">
        <f t="shared" si="72"/>
        <v>0</v>
      </c>
      <c r="L585" s="145">
        <f t="shared" si="72"/>
        <v>0</v>
      </c>
      <c r="M585" s="39">
        <f t="shared" si="72"/>
        <v>0</v>
      </c>
      <c r="N585" s="39">
        <f t="shared" si="72"/>
        <v>4130703.96</v>
      </c>
      <c r="O585" s="39">
        <f t="shared" si="72"/>
        <v>56623812.039999992</v>
      </c>
      <c r="P585" s="39">
        <f t="shared" si="72"/>
        <v>0</v>
      </c>
      <c r="Q585" s="39">
        <f t="shared" si="72"/>
        <v>0</v>
      </c>
      <c r="R585" s="39">
        <f t="shared" si="72"/>
        <v>3677391.66</v>
      </c>
      <c r="S585" s="39">
        <f t="shared" si="72"/>
        <v>0</v>
      </c>
      <c r="T585" s="39">
        <f t="shared" si="72"/>
        <v>0</v>
      </c>
      <c r="U585" s="39">
        <f t="shared" si="72"/>
        <v>0</v>
      </c>
      <c r="V585" s="39">
        <f t="shared" si="72"/>
        <v>0</v>
      </c>
      <c r="W585" s="39">
        <f t="shared" si="72"/>
        <v>0</v>
      </c>
      <c r="X585" s="39">
        <f t="shared" si="72"/>
        <v>0</v>
      </c>
      <c r="Y585" s="39">
        <f t="shared" si="72"/>
        <v>0</v>
      </c>
      <c r="Z585" s="39">
        <f t="shared" si="72"/>
        <v>0</v>
      </c>
      <c r="AA585" s="39"/>
    </row>
    <row r="586" spans="1:27" x14ac:dyDescent="0.25">
      <c r="A586" s="52">
        <f t="shared" si="70"/>
        <v>1</v>
      </c>
      <c r="B586" s="94" t="str">
        <f>IF(ISBLANK('Форма 1'!B586),"",'Форма 1'!B586)</f>
        <v>Верещагинский городской округ Пермского края</v>
      </c>
      <c r="C586" s="161" t="str">
        <f>IF(ISBLANK('Форма 1'!C586),"",'Форма 1'!C586)</f>
        <v>г. Верещагино, ул. Железнодорожная, д. 73</v>
      </c>
      <c r="D586" s="51">
        <f>IF(ISBLANK(C586),"Введите адрес",IF(C586='Форма 1'!C586,SUM(E586:K586,M586:S586,X586:AA586),"Ошибка в адресе!"))</f>
        <v>2629792.7999999998</v>
      </c>
      <c r="E586" s="53" t="str">
        <f>IF(ISNUMBER('Форма 1'!X586),ROUND('Форма 1'!$I586*VLOOKUP('Форма 1'!$G586,'Предельники 2022'!$B$4:$X$28,'Форма 1'!X$7),2),"")</f>
        <v/>
      </c>
      <c r="F586" s="53" t="str">
        <f>IF(ISNUMBER('Форма 1'!Y586),ROUND('Форма 1'!$I586*VLOOKUP('Форма 1'!$G586,'Предельники 2022'!$B$4:$X$28,'Форма 1'!Y$7),2),"")</f>
        <v/>
      </c>
      <c r="G586" s="53" t="str">
        <f>IF(ISNUMBER('Форма 1'!Z586),ROUND('Форма 1'!$I586*VLOOKUP('Форма 1'!$G586,'Предельники 2022'!$B$4:$X$28,'Форма 1'!Z$7),2),"")</f>
        <v/>
      </c>
      <c r="H586" s="53" t="str">
        <f>IF(ISNUMBER('Форма 1'!AA586),ROUND('Форма 1'!$I586*VLOOKUP('Форма 1'!$G586,'Предельники 2022'!$B$4:$X$28,'Форма 1'!AA$7),2),"")</f>
        <v/>
      </c>
      <c r="I586" s="53" t="str">
        <f>IF(ISNUMBER('Форма 1'!AB586),ROUND('Форма 1'!$I586*VLOOKUP('Форма 1'!$G586,'Предельники 2022'!$B$4:$X$28,'Форма 1'!AB$7),2),"")</f>
        <v/>
      </c>
      <c r="J586" s="53" t="str">
        <f>IF(ISNUMBER('Форма 1'!AC586),ROUND('Форма 1'!$I586*VLOOKUP('Форма 1'!$G586,'Предельники 2022'!$B$4:$X$28,'Форма 1'!AC$7),2),"")</f>
        <v/>
      </c>
      <c r="K586" s="53" t="str">
        <f>IF(ISNUMBER('Форма 1'!AD586),ROUND('Форма 1'!$I586*VLOOKUP('Форма 1'!$G586,'Предельники 2022'!$B$4:$X$28,'Форма 1'!AD$7),2),"")</f>
        <v/>
      </c>
      <c r="L586" s="54" t="str">
        <f>IF(ISBLANK('Форма 1'!AE586),"",'Форма 1'!AE586)</f>
        <v/>
      </c>
      <c r="M586" s="55" t="str">
        <f>IF(ISBLANK('Форма 1'!AF586),"",'Форма 1'!AF586)</f>
        <v/>
      </c>
      <c r="N586" s="53" t="str">
        <f>IF(ISNUMBER('Форма 1'!AG586),ROUND('Форма 1'!$I586*VLOOKUP('Форма 1'!$G586,'Предельники 2022'!$B$4:$X$28,'Форма 1'!AG$7),2),"")</f>
        <v/>
      </c>
      <c r="O586" s="53">
        <f>IF(ISNUMBER('Форма 1'!$AH586),ROUND('Форма 1'!$I586*VLOOKUP('Форма 1'!$G586,'Предельники 2022'!$B$4:$X$28,'Форма 1'!$AH$7,0),2),"")</f>
        <v>2629792.7999999998</v>
      </c>
      <c r="P586" s="53" t="str">
        <f>IF(ISNUMBER('Форма 1'!$AI586),ROUND('Форма 1'!$I586*VLOOKUP('Форма 1'!$G586,'Предельники 2022'!$B$4:$X$28,'Форма 1'!$AI$7,0),2),"")</f>
        <v/>
      </c>
      <c r="Q586" s="53" t="str">
        <f>IF(ISNUMBER('Форма 1'!$AJ586),ROUND('Форма 1'!$I586*VLOOKUP('Форма 1'!$G586,'Предельники 2022'!$B$4:$X$28,'Форма 1'!$AJ$7,0),2),"")</f>
        <v/>
      </c>
      <c r="R586" s="53" t="str">
        <f>IF(ISNUMBER('Форма 1'!AK586),ROUND('Форма 1'!$I586*VLOOKUP('Форма 1'!$G586,'Предельники 2022'!$B$4:$X$28,'Форма 1'!AK$7),2),"")</f>
        <v/>
      </c>
      <c r="S586" s="55" t="str">
        <f t="shared" si="71"/>
        <v/>
      </c>
      <c r="T586" s="55" t="str">
        <f>IF(ISNUMBER('Форма 1'!AL586),INDEX('Предельники 2022'!$C$4:$X$28,MATCH('Форма 1'!$H586,'Предельники 2022'!$B$4:$B$28,0),MATCH(T$5,'Предельники 2022'!$C$3:$X$3,0)),"")</f>
        <v/>
      </c>
      <c r="U586" s="55" t="str">
        <f>IF(ISNUMBER('Форма 1'!AM586),INDEX('Предельники 2022'!$C$4:$X$28,MATCH('Форма 1'!$H586,'Предельники 2022'!$B$4:$B$28,0),MATCH(U$5,'Предельники 2022'!$C$3:$X$3,0)),"")</f>
        <v/>
      </c>
      <c r="V586" s="55" t="str">
        <f>IF(ISNUMBER('Форма 1'!AN586),INDEX('Предельники 2022'!$C$4:$X$28,MATCH('Форма 1'!$H586,'Предельники 2022'!$B$4:$B$28,0),MATCH(V$5,'Предельники 2022'!$C$3:$X$3,0)),"")</f>
        <v/>
      </c>
      <c r="W586" s="55" t="str">
        <f>IF(ISNUMBER('Форма 1'!AO586),INDEX('Предельники 2022'!$C$4:$X$28,MATCH('Форма 1'!$H586,'Предельники 2022'!$B$4:$B$28,0),MATCH(W$5,'Предельники 2022'!$C$3:$X$3,0)),"")</f>
        <v/>
      </c>
      <c r="X586" s="53" t="str">
        <f>IF(ISNUMBER('Форма 1'!AP586),ROUND('Форма 1'!$I586*VLOOKUP('Форма 1'!$G586,'Предельники 2022'!$B$4:$X$28,'Форма 1'!AP$7),2),"")</f>
        <v/>
      </c>
      <c r="Y586" s="53" t="str">
        <f>IF(ISNUMBER('Форма 1'!AQ586),ROUND('Форма 1'!$I586*VLOOKUP('Форма 1'!$G586,'Предельники 2022'!$B$4:$X$28,'Форма 1'!AQ$7),2),"")</f>
        <v/>
      </c>
      <c r="Z586" s="53" t="str">
        <f>IF(ISNUMBER('Форма 1'!AR586),ROUND('Форма 1'!$I586*VLOOKUP('Форма 1'!$G586,'Предельники 2022'!$B$4:$X$28,'Форма 1'!AR$7),2),"")</f>
        <v/>
      </c>
      <c r="AA586" s="55"/>
    </row>
    <row r="587" spans="1:27" x14ac:dyDescent="0.25">
      <c r="A587" s="52">
        <f t="shared" si="70"/>
        <v>2</v>
      </c>
      <c r="B587" s="94" t="str">
        <f>IF(ISBLANK('Форма 1'!B587),"",'Форма 1'!B587)</f>
        <v>Верещагинский городской округ Пермского края</v>
      </c>
      <c r="C587" s="161" t="str">
        <f>IF(ISBLANK('Форма 1'!C587),"",'Форма 1'!C587)</f>
        <v>г. Верещагино, ул. Олега Кошевого, д. 16</v>
      </c>
      <c r="D587" s="51">
        <f>IF(ISBLANK(C587),"Введите адрес",IF(C587='Форма 1'!C587,SUM(E587:K587,M587:S587,X587:AA587),"Ошибка в адресе!"))</f>
        <v>31994105.079999998</v>
      </c>
      <c r="E587" s="53" t="str">
        <f>IF(ISNUMBER('Форма 1'!X587),ROUND('Форма 1'!$I587*VLOOKUP('Форма 1'!$G587,'Предельники 2022'!$B$4:$X$28,'Форма 1'!X$7),2),"")</f>
        <v/>
      </c>
      <c r="F587" s="53" t="str">
        <f>IF(ISNUMBER('Форма 1'!Y587),ROUND('Форма 1'!$I587*VLOOKUP('Форма 1'!$G587,'Предельники 2022'!$B$4:$X$28,'Форма 1'!Y$7),2),"")</f>
        <v/>
      </c>
      <c r="G587" s="53" t="str">
        <f>IF(ISNUMBER('Форма 1'!Z587),ROUND('Форма 1'!$I587*VLOOKUP('Форма 1'!$G587,'Предельники 2022'!$B$4:$X$28,'Форма 1'!Z$7),2),"")</f>
        <v/>
      </c>
      <c r="H587" s="53" t="str">
        <f>IF(ISNUMBER('Форма 1'!AA587),ROUND('Форма 1'!$I587*VLOOKUP('Форма 1'!$G587,'Предельники 2022'!$B$4:$X$28,'Форма 1'!AA$7),2),"")</f>
        <v/>
      </c>
      <c r="I587" s="53" t="str">
        <f>IF(ISNUMBER('Форма 1'!AB587),ROUND('Форма 1'!$I587*VLOOKUP('Форма 1'!$G587,'Предельники 2022'!$B$4:$X$28,'Форма 1'!AB$7),2),"")</f>
        <v/>
      </c>
      <c r="J587" s="53" t="str">
        <f>IF(ISNUMBER('Форма 1'!AC587),ROUND('Форма 1'!$I587*VLOOKUP('Форма 1'!$G587,'Предельники 2022'!$B$4:$X$28,'Форма 1'!AC$7),2),"")</f>
        <v/>
      </c>
      <c r="K587" s="53" t="str">
        <f>IF(ISNUMBER('Форма 1'!AD587),ROUND('Форма 1'!$I587*VLOOKUP('Форма 1'!$G587,'Предельники 2022'!$B$4:$X$28,'Форма 1'!AD$7),2),"")</f>
        <v/>
      </c>
      <c r="L587" s="54" t="str">
        <f>IF(ISBLANK('Форма 1'!AE587),"",'Форма 1'!AE587)</f>
        <v/>
      </c>
      <c r="M587" s="55" t="str">
        <f>IF(ISBLANK('Форма 1'!AF587),"",'Форма 1'!AF587)</f>
        <v/>
      </c>
      <c r="N587" s="53" t="str">
        <f>IF(ISNUMBER('Форма 1'!AG587),ROUND('Форма 1'!$I587*VLOOKUP('Форма 1'!$G587,'Предельники 2022'!$B$4:$X$28,'Форма 1'!AG$7),2),"")</f>
        <v/>
      </c>
      <c r="O587" s="53">
        <f>IF(ISNUMBER('Форма 1'!$AH587),ROUND('Форма 1'!$I587*VLOOKUP('Форма 1'!$G587,'Предельники 2022'!$B$4:$X$28,'Форма 1'!$AH$7,0),2),"")</f>
        <v>31994105.079999998</v>
      </c>
      <c r="P587" s="53" t="str">
        <f>IF(ISNUMBER('Форма 1'!$AI587),ROUND('Форма 1'!$I587*VLOOKUP('Форма 1'!$G587,'Предельники 2022'!$B$4:$X$28,'Форма 1'!$AI$7,0),2),"")</f>
        <v/>
      </c>
      <c r="Q587" s="53" t="str">
        <f>IF(ISNUMBER('Форма 1'!$AJ587),ROUND('Форма 1'!$I587*VLOOKUP('Форма 1'!$G587,'Предельники 2022'!$B$4:$X$28,'Форма 1'!$AJ$7,0),2),"")</f>
        <v/>
      </c>
      <c r="R587" s="53" t="str">
        <f>IF(ISNUMBER('Форма 1'!AK587),ROUND('Форма 1'!$I587*VLOOKUP('Форма 1'!$G587,'Предельники 2022'!$B$4:$X$28,'Форма 1'!AK$7),2),"")</f>
        <v/>
      </c>
      <c r="S587" s="55" t="str">
        <f t="shared" si="71"/>
        <v/>
      </c>
      <c r="T587" s="55" t="str">
        <f>IF(ISNUMBER('Форма 1'!AL587),INDEX('Предельники 2022'!$C$4:$X$28,MATCH('Форма 1'!$H587,'Предельники 2022'!$B$4:$B$28,0),MATCH(T$5,'Предельники 2022'!$C$3:$X$3,0)),"")</f>
        <v/>
      </c>
      <c r="U587" s="55" t="str">
        <f>IF(ISNUMBER('Форма 1'!AM587),INDEX('Предельники 2022'!$C$4:$X$28,MATCH('Форма 1'!$H587,'Предельники 2022'!$B$4:$B$28,0),MATCH(U$5,'Предельники 2022'!$C$3:$X$3,0)),"")</f>
        <v/>
      </c>
      <c r="V587" s="55" t="str">
        <f>IF(ISNUMBER('Форма 1'!AN587),INDEX('Предельники 2022'!$C$4:$X$28,MATCH('Форма 1'!$H587,'Предельники 2022'!$B$4:$B$28,0),MATCH(V$5,'Предельники 2022'!$C$3:$X$3,0)),"")</f>
        <v/>
      </c>
      <c r="W587" s="55" t="str">
        <f>IF(ISNUMBER('Форма 1'!AO587),INDEX('Предельники 2022'!$C$4:$X$28,MATCH('Форма 1'!$H587,'Предельники 2022'!$B$4:$B$28,0),MATCH(W$5,'Предельники 2022'!$C$3:$X$3,0)),"")</f>
        <v/>
      </c>
      <c r="X587" s="53" t="str">
        <f>IF(ISNUMBER('Форма 1'!AP587),ROUND('Форма 1'!$I587*VLOOKUP('Форма 1'!$G587,'Предельники 2022'!$B$4:$X$28,'Форма 1'!AP$7),2),"")</f>
        <v/>
      </c>
      <c r="Y587" s="53" t="str">
        <f>IF(ISNUMBER('Форма 1'!AQ587),ROUND('Форма 1'!$I587*VLOOKUP('Форма 1'!$G587,'Предельники 2022'!$B$4:$X$28,'Форма 1'!AQ$7),2),"")</f>
        <v/>
      </c>
      <c r="Z587" s="53" t="str">
        <f>IF(ISNUMBER('Форма 1'!AR587),ROUND('Форма 1'!$I587*VLOOKUP('Форма 1'!$G587,'Предельники 2022'!$B$4:$X$28,'Форма 1'!AR$7),2),"")</f>
        <v/>
      </c>
      <c r="AA587" s="55"/>
    </row>
    <row r="588" spans="1:27" x14ac:dyDescent="0.25">
      <c r="A588" s="52">
        <f t="shared" si="70"/>
        <v>3</v>
      </c>
      <c r="B588" s="94" t="str">
        <f>IF(ISBLANK('Форма 1'!B588),"",'Форма 1'!B588)</f>
        <v>Верещагинский городской округ Пермского края</v>
      </c>
      <c r="C588" s="161" t="str">
        <f>IF(ISBLANK('Форма 1'!C588),"",'Форма 1'!C588)</f>
        <v>г. Верещагино, ул. Свободы, д. 86</v>
      </c>
      <c r="D588" s="51">
        <f>IF(ISBLANK(C588),"Введите адрес",IF(C588='Форма 1'!C588,SUM(E588:K588,M588:S588,X588:AA588),"Ошибка в адресе!"))</f>
        <v>42744501.780000001</v>
      </c>
      <c r="E588" s="53">
        <f>IF(ISNUMBER('Форма 1'!X588),ROUND('Форма 1'!$I588*VLOOKUP('Форма 1'!$G588,'Предельники 2022'!$B$4:$X$28,'Форма 1'!X$7),2),"")</f>
        <v>2341362.66</v>
      </c>
      <c r="F588" s="53">
        <f>IF(ISNUMBER('Форма 1'!Y588),ROUND('Форма 1'!$I588*VLOOKUP('Форма 1'!$G588,'Предельники 2022'!$B$4:$X$28,'Форма 1'!Y$7),2),"")</f>
        <v>11209305.84</v>
      </c>
      <c r="G588" s="53" t="str">
        <f>IF(ISNUMBER('Форма 1'!Z588),ROUND('Форма 1'!$I588*VLOOKUP('Форма 1'!$G588,'Предельники 2022'!$B$4:$X$28,'Форма 1'!Z$7),2),"")</f>
        <v/>
      </c>
      <c r="H588" s="53">
        <f>IF(ISNUMBER('Форма 1'!AA588),ROUND('Форма 1'!$I588*VLOOKUP('Форма 1'!$G588,'Предельники 2022'!$B$4:$X$28,'Форма 1'!AA$7),2),"")</f>
        <v>1464900.6</v>
      </c>
      <c r="I588" s="53" t="str">
        <f>IF(ISNUMBER('Форма 1'!AB588),ROUND('Форма 1'!$I588*VLOOKUP('Форма 1'!$G588,'Предельники 2022'!$B$4:$X$28,'Форма 1'!AB$7),2),"")</f>
        <v/>
      </c>
      <c r="J588" s="53">
        <f>IF(ISNUMBER('Форма 1'!AC588),ROUND('Форма 1'!$I588*VLOOKUP('Форма 1'!$G588,'Предельники 2022'!$B$4:$X$28,'Форма 1'!AC$7),2),"")</f>
        <v>2051626.86</v>
      </c>
      <c r="K588" s="53" t="str">
        <f>IF(ISNUMBER('Форма 1'!AD588),ROUND('Форма 1'!$I588*VLOOKUP('Форма 1'!$G588,'Предельники 2022'!$B$4:$X$28,'Форма 1'!AD$7),2),"")</f>
        <v/>
      </c>
      <c r="L588" s="54" t="str">
        <f>IF(ISBLANK('Форма 1'!AE588),"",'Форма 1'!AE588)</f>
        <v/>
      </c>
      <c r="M588" s="55" t="str">
        <f>IF(ISBLANK('Форма 1'!AF588),"",'Форма 1'!AF588)</f>
        <v/>
      </c>
      <c r="N588" s="53" t="str">
        <f>IF(ISNUMBER('Форма 1'!AG588),ROUND('Форма 1'!$I588*VLOOKUP('Форма 1'!$G588,'Предельники 2022'!$B$4:$X$28,'Форма 1'!AG$7),2),"")</f>
        <v/>
      </c>
      <c r="O588" s="53">
        <f>IF(ISNUMBER('Форма 1'!$AH588),ROUND('Форма 1'!$I588*VLOOKUP('Форма 1'!$G588,'Предельники 2022'!$B$4:$X$28,'Форма 1'!$AH$7,0),2),"")</f>
        <v>21999914.16</v>
      </c>
      <c r="P588" s="53" t="str">
        <f>IF(ISNUMBER('Форма 1'!$AI588),ROUND('Форма 1'!$I588*VLOOKUP('Форма 1'!$G588,'Предельники 2022'!$B$4:$X$28,'Форма 1'!$AI$7,0),2),"")</f>
        <v/>
      </c>
      <c r="Q588" s="53" t="str">
        <f>IF(ISNUMBER('Форма 1'!$AJ588),ROUND('Форма 1'!$I588*VLOOKUP('Форма 1'!$G588,'Предельники 2022'!$B$4:$X$28,'Форма 1'!$AJ$7,0),2),"")</f>
        <v/>
      </c>
      <c r="R588" s="53">
        <f>IF(ISNUMBER('Форма 1'!AK588),ROUND('Форма 1'!$I588*VLOOKUP('Форма 1'!$G588,'Предельники 2022'!$B$4:$X$28,'Форма 1'!AK$7),2),"")</f>
        <v>3677391.66</v>
      </c>
      <c r="S588" s="55" t="str">
        <f t="shared" si="71"/>
        <v/>
      </c>
      <c r="T588" s="55" t="str">
        <f>IF(ISNUMBER('Форма 1'!AL588),INDEX('Предельники 2022'!$C$4:$X$28,MATCH('Форма 1'!$H588,'Предельники 2022'!$B$4:$B$28,0),MATCH(T$5,'Предельники 2022'!$C$3:$X$3,0)),"")</f>
        <v/>
      </c>
      <c r="U588" s="55" t="str">
        <f>IF(ISNUMBER('Форма 1'!AM588),INDEX('Предельники 2022'!$C$4:$X$28,MATCH('Форма 1'!$H588,'Предельники 2022'!$B$4:$B$28,0),MATCH(U$5,'Предельники 2022'!$C$3:$X$3,0)),"")</f>
        <v/>
      </c>
      <c r="V588" s="55" t="str">
        <f>IF(ISNUMBER('Форма 1'!AN588),INDEX('Предельники 2022'!$C$4:$X$28,MATCH('Форма 1'!$H588,'Предельники 2022'!$B$4:$B$28,0),MATCH(V$5,'Предельники 2022'!$C$3:$X$3,0)),"")</f>
        <v/>
      </c>
      <c r="W588" s="55" t="str">
        <f>IF(ISNUMBER('Форма 1'!AO588),INDEX('Предельники 2022'!$C$4:$X$28,MATCH('Форма 1'!$H588,'Предельники 2022'!$B$4:$B$28,0),MATCH(W$5,'Предельники 2022'!$C$3:$X$3,0)),"")</f>
        <v/>
      </c>
      <c r="X588" s="53" t="str">
        <f>IF(ISNUMBER('Форма 1'!AP588),ROUND('Форма 1'!$I588*VLOOKUP('Форма 1'!$G588,'Предельники 2022'!$B$4:$X$28,'Форма 1'!AP$7),2),"")</f>
        <v/>
      </c>
      <c r="Y588" s="53" t="str">
        <f>IF(ISNUMBER('Форма 1'!AQ588),ROUND('Форма 1'!$I588*VLOOKUP('Форма 1'!$G588,'Предельники 2022'!$B$4:$X$28,'Форма 1'!AQ$7),2),"")</f>
        <v/>
      </c>
      <c r="Z588" s="53" t="str">
        <f>IF(ISNUMBER('Форма 1'!AR588),ROUND('Форма 1'!$I588*VLOOKUP('Форма 1'!$G588,'Предельники 2022'!$B$4:$X$28,'Форма 1'!AR$7),2),"")</f>
        <v/>
      </c>
      <c r="AA588" s="55"/>
    </row>
    <row r="589" spans="1:27" x14ac:dyDescent="0.25">
      <c r="A589" s="52">
        <f t="shared" si="70"/>
        <v>4</v>
      </c>
      <c r="B589" s="94" t="str">
        <f>IF(ISBLANK('Форма 1'!B589),"",'Форма 1'!B589)</f>
        <v>Верещагинский городской округ Пермского края</v>
      </c>
      <c r="C589" s="161" t="str">
        <f>IF(ISBLANK('Форма 1'!C589),"",'Форма 1'!C589)</f>
        <v>г. Верещагино, ул. Строителей, д. 98</v>
      </c>
      <c r="D589" s="51">
        <f>IF(ISBLANK(C589),"Введите адрес",IF(C589='Форма 1'!C589,SUM(E589:K589,M589:S589,X589:AA589),"Ошибка в адресе!"))</f>
        <v>4293993.4400000004</v>
      </c>
      <c r="E589" s="53" t="str">
        <f>IF(ISNUMBER('Форма 1'!X589),ROUND('Форма 1'!$I589*VLOOKUP('Форма 1'!$G589,'Предельники 2022'!$B$4:$X$28,'Форма 1'!X$7),2),"")</f>
        <v/>
      </c>
      <c r="F589" s="53" t="str">
        <f>IF(ISNUMBER('Форма 1'!Y589),ROUND('Форма 1'!$I589*VLOOKUP('Форма 1'!$G589,'Предельники 2022'!$B$4:$X$28,'Форма 1'!Y$7),2),"")</f>
        <v/>
      </c>
      <c r="G589" s="53" t="str">
        <f>IF(ISNUMBER('Форма 1'!Z589),ROUND('Форма 1'!$I589*VLOOKUP('Форма 1'!$G589,'Предельники 2022'!$B$4:$X$28,'Форма 1'!Z$7),2),"")</f>
        <v/>
      </c>
      <c r="H589" s="53">
        <f>IF(ISNUMBER('Форма 1'!AA589),ROUND('Форма 1'!$I589*VLOOKUP('Форма 1'!$G589,'Предельники 2022'!$B$4:$X$28,'Форма 1'!AA$7),2),"")</f>
        <v>163289.48000000001</v>
      </c>
      <c r="I589" s="53" t="str">
        <f>IF(ISNUMBER('Форма 1'!AB589),ROUND('Форма 1'!$I589*VLOOKUP('Форма 1'!$G589,'Предельники 2022'!$B$4:$X$28,'Форма 1'!AB$7),2),"")</f>
        <v/>
      </c>
      <c r="J589" s="53" t="str">
        <f>IF(ISNUMBER('Форма 1'!AC589),ROUND('Форма 1'!$I589*VLOOKUP('Форма 1'!$G589,'Предельники 2022'!$B$4:$X$28,'Форма 1'!AC$7),2),"")</f>
        <v/>
      </c>
      <c r="K589" s="53" t="str">
        <f>IF(ISNUMBER('Форма 1'!AD589),ROUND('Форма 1'!$I589*VLOOKUP('Форма 1'!$G589,'Предельники 2022'!$B$4:$X$28,'Форма 1'!AD$7),2),"")</f>
        <v/>
      </c>
      <c r="L589" s="54" t="str">
        <f>IF(ISBLANK('Форма 1'!AE589),"",'Форма 1'!AE589)</f>
        <v/>
      </c>
      <c r="M589" s="55" t="str">
        <f>IF(ISBLANK('Форма 1'!AF589),"",'Форма 1'!AF589)</f>
        <v/>
      </c>
      <c r="N589" s="53">
        <f>IF(ISNUMBER('Форма 1'!AG589),ROUND('Форма 1'!$I589*VLOOKUP('Форма 1'!$G589,'Предельники 2022'!$B$4:$X$28,'Форма 1'!AG$7),2),"")</f>
        <v>4130703.96</v>
      </c>
      <c r="O589" s="53" t="str">
        <f>IF(ISNUMBER('Форма 1'!$AH589),ROUND('Форма 1'!$I589*VLOOKUP('Форма 1'!$G589,'Предельники 2022'!$B$4:$X$28,'Форма 1'!$AH$7,0),2),"")</f>
        <v/>
      </c>
      <c r="P589" s="53" t="str">
        <f>IF(ISNUMBER('Форма 1'!$AI589),ROUND('Форма 1'!$I589*VLOOKUP('Форма 1'!$G589,'Предельники 2022'!$B$4:$X$28,'Форма 1'!$AI$7,0),2),"")</f>
        <v/>
      </c>
      <c r="Q589" s="53" t="str">
        <f>IF(ISNUMBER('Форма 1'!$AJ589),ROUND('Форма 1'!$I589*VLOOKUP('Форма 1'!$G589,'Предельники 2022'!$B$4:$X$28,'Форма 1'!$AJ$7,0),2),"")</f>
        <v/>
      </c>
      <c r="R589" s="53" t="str">
        <f>IF(ISNUMBER('Форма 1'!AK589),ROUND('Форма 1'!$I589*VLOOKUP('Форма 1'!$G589,'Предельники 2022'!$B$4:$X$28,'Форма 1'!AK$7),2),"")</f>
        <v/>
      </c>
      <c r="S589" s="55" t="str">
        <f t="shared" si="71"/>
        <v/>
      </c>
      <c r="T589" s="55" t="str">
        <f>IF(ISNUMBER('Форма 1'!AL589),INDEX('Предельники 2022'!$C$4:$X$28,MATCH('Форма 1'!$H589,'Предельники 2022'!$B$4:$B$28,0),MATCH(T$5,'Предельники 2022'!$C$3:$X$3,0)),"")</f>
        <v/>
      </c>
      <c r="U589" s="55" t="str">
        <f>IF(ISNUMBER('Форма 1'!AM589),INDEX('Предельники 2022'!$C$4:$X$28,MATCH('Форма 1'!$H589,'Предельники 2022'!$B$4:$B$28,0),MATCH(U$5,'Предельники 2022'!$C$3:$X$3,0)),"")</f>
        <v/>
      </c>
      <c r="V589" s="55" t="str">
        <f>IF(ISNUMBER('Форма 1'!AN589),INDEX('Предельники 2022'!$C$4:$X$28,MATCH('Форма 1'!$H589,'Предельники 2022'!$B$4:$B$28,0),MATCH(V$5,'Предельники 2022'!$C$3:$X$3,0)),"")</f>
        <v/>
      </c>
      <c r="W589" s="55" t="str">
        <f>IF(ISNUMBER('Форма 1'!AO589),INDEX('Предельники 2022'!$C$4:$X$28,MATCH('Форма 1'!$H589,'Предельники 2022'!$B$4:$B$28,0),MATCH(W$5,'Предельники 2022'!$C$3:$X$3,0)),"")</f>
        <v/>
      </c>
      <c r="X589" s="53" t="str">
        <f>IF(ISNUMBER('Форма 1'!AP589),ROUND('Форма 1'!$I589*VLOOKUP('Форма 1'!$G589,'Предельники 2022'!$B$4:$X$28,'Форма 1'!AP$7),2),"")</f>
        <v/>
      </c>
      <c r="Y589" s="53" t="str">
        <f>IF(ISNUMBER('Форма 1'!AQ589),ROUND('Форма 1'!$I589*VLOOKUP('Форма 1'!$G589,'Предельники 2022'!$B$4:$X$28,'Форма 1'!AQ$7),2),"")</f>
        <v/>
      </c>
      <c r="Z589" s="53" t="str">
        <f>IF(ISNUMBER('Форма 1'!AR589),ROUND('Форма 1'!$I589*VLOOKUP('Форма 1'!$G589,'Предельники 2022'!$B$4:$X$28,'Форма 1'!AR$7),2),"")</f>
        <v/>
      </c>
      <c r="AA589" s="55"/>
    </row>
    <row r="590" spans="1:27" ht="15.75" x14ac:dyDescent="0.25">
      <c r="A590" s="178">
        <f t="shared" si="70"/>
        <v>0</v>
      </c>
      <c r="B590" s="179" t="str">
        <f>IF(ISBLANK('Форма 1'!B590),"",'Форма 1'!B590)</f>
        <v/>
      </c>
      <c r="C590" s="38" t="str">
        <f>IF(ISBLANK('Форма 1'!C590),"",'Форма 1'!C590)</f>
        <v>Горнозаводской городской округ Пермского края</v>
      </c>
      <c r="D590" s="39">
        <f>IF(ISBLANK(C590),"Введите адрес",IF(C590='Форма 1'!C590,SUM(E590:K590,M590:S590,X590:AA590),"Ошибка в адресе!"))</f>
        <v>36918723.119999997</v>
      </c>
      <c r="E590" s="39">
        <f>SUM(E591:E592)</f>
        <v>0</v>
      </c>
      <c r="F590" s="39">
        <f t="shared" ref="F590:Z590" si="73">SUM(F591:F592)</f>
        <v>11543644.66</v>
      </c>
      <c r="G590" s="39">
        <f t="shared" si="73"/>
        <v>0</v>
      </c>
      <c r="H590" s="39">
        <f t="shared" si="73"/>
        <v>1508594.04</v>
      </c>
      <c r="I590" s="39">
        <f t="shared" si="73"/>
        <v>0</v>
      </c>
      <c r="J590" s="39">
        <f t="shared" si="73"/>
        <v>0</v>
      </c>
      <c r="K590" s="39">
        <f t="shared" si="73"/>
        <v>0</v>
      </c>
      <c r="L590" s="145">
        <f t="shared" si="73"/>
        <v>0</v>
      </c>
      <c r="M590" s="39">
        <f t="shared" si="73"/>
        <v>0</v>
      </c>
      <c r="N590" s="39">
        <f t="shared" si="73"/>
        <v>20898134.210000001</v>
      </c>
      <c r="O590" s="39">
        <f t="shared" si="73"/>
        <v>2968350.21</v>
      </c>
      <c r="P590" s="39">
        <f t="shared" si="73"/>
        <v>0</v>
      </c>
      <c r="Q590" s="39">
        <f t="shared" si="73"/>
        <v>0</v>
      </c>
      <c r="R590" s="39">
        <f t="shared" si="73"/>
        <v>0</v>
      </c>
      <c r="S590" s="39">
        <f t="shared" si="73"/>
        <v>0</v>
      </c>
      <c r="T590" s="39">
        <f t="shared" si="73"/>
        <v>0</v>
      </c>
      <c r="U590" s="39">
        <f t="shared" si="73"/>
        <v>0</v>
      </c>
      <c r="V590" s="39">
        <f t="shared" si="73"/>
        <v>0</v>
      </c>
      <c r="W590" s="39">
        <f t="shared" si="73"/>
        <v>0</v>
      </c>
      <c r="X590" s="39">
        <f t="shared" si="73"/>
        <v>0</v>
      </c>
      <c r="Y590" s="39">
        <f t="shared" si="73"/>
        <v>0</v>
      </c>
      <c r="Z590" s="39">
        <f t="shared" si="73"/>
        <v>0</v>
      </c>
      <c r="AA590" s="39"/>
    </row>
    <row r="591" spans="1:27" x14ac:dyDescent="0.25">
      <c r="A591" s="52">
        <f t="shared" si="70"/>
        <v>1</v>
      </c>
      <c r="B591" s="94" t="str">
        <f>IF(ISBLANK('Форма 1'!B591),"",'Форма 1'!B591)</f>
        <v>Горнозаводской городской округ Пермского края</v>
      </c>
      <c r="C591" s="161" t="str">
        <f>IF(ISBLANK('Форма 1'!C591),"",'Форма 1'!C591)</f>
        <v>рп Пашия, ул. Ленина, д. 27</v>
      </c>
      <c r="D591" s="51">
        <f>IF(ISBLANK(C591),"Введите адрес",IF(C591='Форма 1'!C591,SUM(E591:K591,M591:S591,X591:AA591),"Ошибка в адресе!"))</f>
        <v>2968350.21</v>
      </c>
      <c r="E591" s="53" t="str">
        <f>IF(ISNUMBER('Форма 1'!X591),ROUND('Форма 1'!$I591*VLOOKUP('Форма 1'!$G591,'Предельники 2022'!$B$4:$X$28,'Форма 1'!X$7),2),"")</f>
        <v/>
      </c>
      <c r="F591" s="53" t="str">
        <f>IF(ISNUMBER('Форма 1'!Y591),ROUND('Форма 1'!$I591*VLOOKUP('Форма 1'!$G591,'Предельники 2022'!$B$4:$X$28,'Форма 1'!Y$7),2),"")</f>
        <v/>
      </c>
      <c r="G591" s="53" t="str">
        <f>IF(ISNUMBER('Форма 1'!Z591),ROUND('Форма 1'!$I591*VLOOKUP('Форма 1'!$G591,'Предельники 2022'!$B$4:$X$28,'Форма 1'!Z$7),2),"")</f>
        <v/>
      </c>
      <c r="H591" s="53" t="str">
        <f>IF(ISNUMBER('Форма 1'!AA591),ROUND('Форма 1'!$I591*VLOOKUP('Форма 1'!$G591,'Предельники 2022'!$B$4:$X$28,'Форма 1'!AA$7),2),"")</f>
        <v/>
      </c>
      <c r="I591" s="53" t="str">
        <f>IF(ISNUMBER('Форма 1'!AB591),ROUND('Форма 1'!$I591*VLOOKUP('Форма 1'!$G591,'Предельники 2022'!$B$4:$X$28,'Форма 1'!AB$7),2),"")</f>
        <v/>
      </c>
      <c r="J591" s="53" t="str">
        <f>IF(ISNUMBER('Форма 1'!AC591),ROUND('Форма 1'!$I591*VLOOKUP('Форма 1'!$G591,'Предельники 2022'!$B$4:$X$28,'Форма 1'!AC$7),2),"")</f>
        <v/>
      </c>
      <c r="K591" s="53" t="str">
        <f>IF(ISNUMBER('Форма 1'!AD591),ROUND('Форма 1'!$I591*VLOOKUP('Форма 1'!$G591,'Предельники 2022'!$B$4:$X$28,'Форма 1'!AD$7),2),"")</f>
        <v/>
      </c>
      <c r="L591" s="54" t="str">
        <f>IF(ISBLANK('Форма 1'!AE591),"",'Форма 1'!AE591)</f>
        <v/>
      </c>
      <c r="M591" s="55" t="str">
        <f>IF(ISBLANK('Форма 1'!AF591),"",'Форма 1'!AF591)</f>
        <v/>
      </c>
      <c r="N591" s="53" t="str">
        <f>IF(ISNUMBER('Форма 1'!AG591),ROUND('Форма 1'!$I591*VLOOKUP('Форма 1'!$G591,'Предельники 2022'!$B$4:$X$28,'Форма 1'!AG$7),2),"")</f>
        <v/>
      </c>
      <c r="O591" s="53">
        <f>IF(ISNUMBER('Форма 1'!$AH591),ROUND('Форма 1'!$I591*VLOOKUP('Форма 1'!$G591,'Предельники 2022'!$B$4:$X$28,'Форма 1'!$AH$7,0),2),"")</f>
        <v>2968350.21</v>
      </c>
      <c r="P591" s="53" t="str">
        <f>IF(ISNUMBER('Форма 1'!$AI591),ROUND('Форма 1'!$I591*VLOOKUP('Форма 1'!$G591,'Предельники 2022'!$B$4:$X$28,'Форма 1'!$AI$7,0),2),"")</f>
        <v/>
      </c>
      <c r="Q591" s="53" t="str">
        <f>IF(ISNUMBER('Форма 1'!$AJ591),ROUND('Форма 1'!$I591*VLOOKUP('Форма 1'!$G591,'Предельники 2022'!$B$4:$X$28,'Форма 1'!$AJ$7,0),2),"")</f>
        <v/>
      </c>
      <c r="R591" s="53" t="str">
        <f>IF(ISNUMBER('Форма 1'!AK591),ROUND('Форма 1'!$I591*VLOOKUP('Форма 1'!$G591,'Предельники 2022'!$B$4:$X$28,'Форма 1'!AK$7),2),"")</f>
        <v/>
      </c>
      <c r="S591" s="55" t="str">
        <f t="shared" si="71"/>
        <v/>
      </c>
      <c r="T591" s="55" t="str">
        <f>IF(ISNUMBER('Форма 1'!AL591),INDEX('Предельники 2022'!$C$4:$X$28,MATCH('Форма 1'!$H591,'Предельники 2022'!$B$4:$B$28,0),MATCH(T$5,'Предельники 2022'!$C$3:$X$3,0)),"")</f>
        <v/>
      </c>
      <c r="U591" s="55" t="str">
        <f>IF(ISNUMBER('Форма 1'!AM591),INDEX('Предельники 2022'!$C$4:$X$28,MATCH('Форма 1'!$H591,'Предельники 2022'!$B$4:$B$28,0),MATCH(U$5,'Предельники 2022'!$C$3:$X$3,0)),"")</f>
        <v/>
      </c>
      <c r="V591" s="55" t="str">
        <f>IF(ISNUMBER('Форма 1'!AN591),INDEX('Предельники 2022'!$C$4:$X$28,MATCH('Форма 1'!$H591,'Предельники 2022'!$B$4:$B$28,0),MATCH(V$5,'Предельники 2022'!$C$3:$X$3,0)),"")</f>
        <v/>
      </c>
      <c r="W591" s="55" t="str">
        <f>IF(ISNUMBER('Форма 1'!AO591),INDEX('Предельники 2022'!$C$4:$X$28,MATCH('Форма 1'!$H591,'Предельники 2022'!$B$4:$B$28,0),MATCH(W$5,'Предельники 2022'!$C$3:$X$3,0)),"")</f>
        <v/>
      </c>
      <c r="X591" s="53" t="str">
        <f>IF(ISNUMBER('Форма 1'!AP591),ROUND('Форма 1'!$I591*VLOOKUP('Форма 1'!$G591,'Предельники 2022'!$B$4:$X$28,'Форма 1'!AP$7),2),"")</f>
        <v/>
      </c>
      <c r="Y591" s="53" t="str">
        <f>IF(ISNUMBER('Форма 1'!AQ591),ROUND('Форма 1'!$I591*VLOOKUP('Форма 1'!$G591,'Предельники 2022'!$B$4:$X$28,'Форма 1'!AQ$7),2),"")</f>
        <v/>
      </c>
      <c r="Z591" s="53" t="str">
        <f>IF(ISNUMBER('Форма 1'!AR591),ROUND('Форма 1'!$I591*VLOOKUP('Форма 1'!$G591,'Предельники 2022'!$B$4:$X$28,'Форма 1'!AR$7),2),"")</f>
        <v/>
      </c>
      <c r="AA591" s="55"/>
    </row>
    <row r="592" spans="1:27" x14ac:dyDescent="0.25">
      <c r="A592" s="52">
        <f t="shared" si="70"/>
        <v>2</v>
      </c>
      <c r="B592" s="94" t="str">
        <f>IF(ISBLANK('Форма 1'!B592),"",'Форма 1'!B592)</f>
        <v>Горнозаводской городской округ Пермского края</v>
      </c>
      <c r="C592" s="161" t="str">
        <f>IF(ISBLANK('Форма 1'!C592),"",'Форма 1'!C592)</f>
        <v>рп Пашия, ул. Свердловская, д. 27</v>
      </c>
      <c r="D592" s="51">
        <f>IF(ISBLANK(C592),"Введите адрес",IF(C592='Форма 1'!C592,SUM(E592:K592,M592:S592,X592:AA592),"Ошибка в адресе!"))</f>
        <v>33950372.909999996</v>
      </c>
      <c r="E592" s="53" t="str">
        <f>IF(ISNUMBER('Форма 1'!X592),ROUND('Форма 1'!$I592*VLOOKUP('Форма 1'!$G592,'Предельники 2022'!$B$4:$X$28,'Форма 1'!X$7),2),"")</f>
        <v/>
      </c>
      <c r="F592" s="53">
        <f>IF(ISNUMBER('Форма 1'!Y592),ROUND('Форма 1'!$I592*VLOOKUP('Форма 1'!$G592,'Предельники 2022'!$B$4:$X$28,'Форма 1'!Y$7),2),"")</f>
        <v>11543644.66</v>
      </c>
      <c r="G592" s="53" t="str">
        <f>IF(ISNUMBER('Форма 1'!Z592),ROUND('Форма 1'!$I592*VLOOKUP('Форма 1'!$G592,'Предельники 2022'!$B$4:$X$28,'Форма 1'!Z$7),2),"")</f>
        <v/>
      </c>
      <c r="H592" s="53">
        <f>IF(ISNUMBER('Форма 1'!AA592),ROUND('Форма 1'!$I592*VLOOKUP('Форма 1'!$G592,'Предельники 2022'!$B$4:$X$28,'Форма 1'!AA$7),2),"")</f>
        <v>1508594.04</v>
      </c>
      <c r="I592" s="53" t="str">
        <f>IF(ISNUMBER('Форма 1'!AB592),ROUND('Форма 1'!$I592*VLOOKUP('Форма 1'!$G592,'Предельники 2022'!$B$4:$X$28,'Форма 1'!AB$7),2),"")</f>
        <v/>
      </c>
      <c r="J592" s="53" t="str">
        <f>IF(ISNUMBER('Форма 1'!AC592),ROUND('Форма 1'!$I592*VLOOKUP('Форма 1'!$G592,'Предельники 2022'!$B$4:$X$28,'Форма 1'!AC$7),2),"")</f>
        <v/>
      </c>
      <c r="K592" s="53" t="str">
        <f>IF(ISNUMBER('Форма 1'!AD592),ROUND('Форма 1'!$I592*VLOOKUP('Форма 1'!$G592,'Предельники 2022'!$B$4:$X$28,'Форма 1'!AD$7),2),"")</f>
        <v/>
      </c>
      <c r="L592" s="54" t="str">
        <f>IF(ISBLANK('Форма 1'!AE592),"",'Форма 1'!AE592)</f>
        <v/>
      </c>
      <c r="M592" s="55" t="str">
        <f>IF(ISBLANK('Форма 1'!AF592),"",'Форма 1'!AF592)</f>
        <v/>
      </c>
      <c r="N592" s="53">
        <f>IF(ISNUMBER('Форма 1'!AG592),ROUND('Форма 1'!$I592*VLOOKUP('Форма 1'!$G592,'Предельники 2022'!$B$4:$X$28,'Форма 1'!AG$7),2),"")</f>
        <v>20898134.210000001</v>
      </c>
      <c r="O592" s="53" t="str">
        <f>IF(ISNUMBER('Форма 1'!$AH592),ROUND('Форма 1'!$I592*VLOOKUP('Форма 1'!$G592,'Предельники 2022'!$B$4:$X$28,'Форма 1'!$AH$7,0),2),"")</f>
        <v/>
      </c>
      <c r="P592" s="53" t="str">
        <f>IF(ISNUMBER('Форма 1'!$AI592),ROUND('Форма 1'!$I592*VLOOKUP('Форма 1'!$G592,'Предельники 2022'!$B$4:$X$28,'Форма 1'!$AI$7,0),2),"")</f>
        <v/>
      </c>
      <c r="Q592" s="53" t="str">
        <f>IF(ISNUMBER('Форма 1'!$AJ592),ROUND('Форма 1'!$I592*VLOOKUP('Форма 1'!$G592,'Предельники 2022'!$B$4:$X$28,'Форма 1'!$AJ$7,0),2),"")</f>
        <v/>
      </c>
      <c r="R592" s="53" t="str">
        <f>IF(ISNUMBER('Форма 1'!AK592),ROUND('Форма 1'!$I592*VLOOKUP('Форма 1'!$G592,'Предельники 2022'!$B$4:$X$28,'Форма 1'!AK$7),2),"")</f>
        <v/>
      </c>
      <c r="S592" s="55" t="str">
        <f t="shared" si="71"/>
        <v/>
      </c>
      <c r="T592" s="55" t="str">
        <f>IF(ISNUMBER('Форма 1'!AL592),INDEX('Предельники 2022'!$C$4:$X$28,MATCH('Форма 1'!$H592,'Предельники 2022'!$B$4:$B$28,0),MATCH(T$5,'Предельники 2022'!$C$3:$X$3,0)),"")</f>
        <v/>
      </c>
      <c r="U592" s="55" t="str">
        <f>IF(ISNUMBER('Форма 1'!AM592),INDEX('Предельники 2022'!$C$4:$X$28,MATCH('Форма 1'!$H592,'Предельники 2022'!$B$4:$B$28,0),MATCH(U$5,'Предельники 2022'!$C$3:$X$3,0)),"")</f>
        <v/>
      </c>
      <c r="V592" s="55" t="str">
        <f>IF(ISNUMBER('Форма 1'!AN592),INDEX('Предельники 2022'!$C$4:$X$28,MATCH('Форма 1'!$H592,'Предельники 2022'!$B$4:$B$28,0),MATCH(V$5,'Предельники 2022'!$C$3:$X$3,0)),"")</f>
        <v/>
      </c>
      <c r="W592" s="55" t="str">
        <f>IF(ISNUMBER('Форма 1'!AO592),INDEX('Предельники 2022'!$C$4:$X$28,MATCH('Форма 1'!$H592,'Предельники 2022'!$B$4:$B$28,0),MATCH(W$5,'Предельники 2022'!$C$3:$X$3,0)),"")</f>
        <v/>
      </c>
      <c r="X592" s="53" t="str">
        <f>IF(ISNUMBER('Форма 1'!AP592),ROUND('Форма 1'!$I592*VLOOKUP('Форма 1'!$G592,'Предельники 2022'!$B$4:$X$28,'Форма 1'!AP$7),2),"")</f>
        <v/>
      </c>
      <c r="Y592" s="53" t="str">
        <f>IF(ISNUMBER('Форма 1'!AQ592),ROUND('Форма 1'!$I592*VLOOKUP('Форма 1'!$G592,'Предельники 2022'!$B$4:$X$28,'Форма 1'!AQ$7),2),"")</f>
        <v/>
      </c>
      <c r="Z592" s="53" t="str">
        <f>IF(ISNUMBER('Форма 1'!AR592),ROUND('Форма 1'!$I592*VLOOKUP('Форма 1'!$G592,'Предельники 2022'!$B$4:$X$28,'Форма 1'!AR$7),2),"")</f>
        <v/>
      </c>
      <c r="AA592" s="55"/>
    </row>
    <row r="593" spans="1:27" ht="15.75" x14ac:dyDescent="0.25">
      <c r="A593" s="178">
        <f t="shared" si="70"/>
        <v>0</v>
      </c>
      <c r="B593" s="179" t="str">
        <f>IF(ISBLANK('Форма 1'!B593),"",'Форма 1'!B593)</f>
        <v/>
      </c>
      <c r="C593" s="38" t="str">
        <f>IF(ISBLANK('Форма 1'!C593),"",'Форма 1'!C593)</f>
        <v>город Пермь</v>
      </c>
      <c r="D593" s="39">
        <f>IF(ISBLANK(C593),"Введите адрес",IF(C593='Форма 1'!C593,SUM(E593:K593,M593:S593,X593:AA593),"Ошибка в адресе!"))</f>
        <v>1740621521.6399999</v>
      </c>
      <c r="E593" s="39">
        <f>SUM(E594:E713)</f>
        <v>53712654.179999992</v>
      </c>
      <c r="F593" s="39">
        <f t="shared" ref="F593:Z593" si="74">SUM(F594:F713)</f>
        <v>269920491.25</v>
      </c>
      <c r="G593" s="39">
        <f t="shared" si="74"/>
        <v>9640766.2999999989</v>
      </c>
      <c r="H593" s="39">
        <f t="shared" si="74"/>
        <v>23998393.630000003</v>
      </c>
      <c r="I593" s="39">
        <f t="shared" si="74"/>
        <v>73393099.269999981</v>
      </c>
      <c r="J593" s="39">
        <f t="shared" si="74"/>
        <v>22487055.029999997</v>
      </c>
      <c r="K593" s="39">
        <f t="shared" si="74"/>
        <v>37183001.760000005</v>
      </c>
      <c r="L593" s="145">
        <f t="shared" si="74"/>
        <v>34</v>
      </c>
      <c r="M593" s="39">
        <f t="shared" si="74"/>
        <v>123402895.59999998</v>
      </c>
      <c r="N593" s="39">
        <f t="shared" si="74"/>
        <v>590358805.21000016</v>
      </c>
      <c r="O593" s="39">
        <f t="shared" si="74"/>
        <v>333572483.84999996</v>
      </c>
      <c r="P593" s="39">
        <f t="shared" si="74"/>
        <v>145468982.82000002</v>
      </c>
      <c r="Q593" s="39">
        <f t="shared" si="74"/>
        <v>0</v>
      </c>
      <c r="R593" s="39">
        <f t="shared" si="74"/>
        <v>52535980.750000007</v>
      </c>
      <c r="S593" s="39">
        <f t="shared" si="74"/>
        <v>0</v>
      </c>
      <c r="T593" s="39">
        <f t="shared" si="74"/>
        <v>0</v>
      </c>
      <c r="U593" s="39">
        <f t="shared" si="74"/>
        <v>0</v>
      </c>
      <c r="V593" s="39">
        <f t="shared" si="74"/>
        <v>0</v>
      </c>
      <c r="W593" s="39">
        <f t="shared" si="74"/>
        <v>0</v>
      </c>
      <c r="X593" s="39">
        <f t="shared" si="74"/>
        <v>4864662.4499999993</v>
      </c>
      <c r="Y593" s="39">
        <f t="shared" si="74"/>
        <v>0</v>
      </c>
      <c r="Z593" s="39">
        <f t="shared" si="74"/>
        <v>82249.539999999994</v>
      </c>
      <c r="AA593" s="39"/>
    </row>
    <row r="594" spans="1:27" x14ac:dyDescent="0.25">
      <c r="A594" s="52">
        <f t="shared" si="70"/>
        <v>1</v>
      </c>
      <c r="B594" s="94" t="str">
        <f>IF(ISBLANK('Форма 1'!B594),"",'Форма 1'!B594)</f>
        <v>город Пермь</v>
      </c>
      <c r="C594" s="161" t="str">
        <f>IF(ISBLANK('Форма 1'!C594),"",'Форма 1'!C594)</f>
        <v>г. Пермь, пр-д Серебрянский, д. 5</v>
      </c>
      <c r="D594" s="51">
        <f>IF(ISBLANK(C594),"Введите адрес",IF(C594='Форма 1'!C594,SUM(E594:K594,M594:S594,X594:AA594),"Ошибка в адресе!"))</f>
        <v>27056697.809999999</v>
      </c>
      <c r="E594" s="53" t="str">
        <f>IF(ISNUMBER('Форма 1'!X594),ROUND('Форма 1'!$I594*VLOOKUP('Форма 1'!$G594,'Предельники 2022'!$B$4:$X$28,'Форма 1'!X$7),2),"")</f>
        <v/>
      </c>
      <c r="F594" s="53" t="str">
        <f>IF(ISNUMBER('Форма 1'!Y594),ROUND('Форма 1'!$I594*VLOOKUP('Форма 1'!$G594,'Предельники 2022'!$B$4:$X$28,'Форма 1'!Y$7),2),"")</f>
        <v/>
      </c>
      <c r="G594" s="53" t="str">
        <f>IF(ISNUMBER('Форма 1'!Z594),ROUND('Форма 1'!$I594*VLOOKUP('Форма 1'!$G594,'Предельники 2022'!$B$4:$X$28,'Форма 1'!Z$7),2),"")</f>
        <v/>
      </c>
      <c r="H594" s="53" t="str">
        <f>IF(ISNUMBER('Форма 1'!AA594),ROUND('Форма 1'!$I594*VLOOKUP('Форма 1'!$G594,'Предельники 2022'!$B$4:$X$28,'Форма 1'!AA$7),2),"")</f>
        <v/>
      </c>
      <c r="I594" s="53" t="str">
        <f>IF(ISNUMBER('Форма 1'!AB594),ROUND('Форма 1'!$I594*VLOOKUP('Форма 1'!$G594,'Предельники 2022'!$B$4:$X$28,'Форма 1'!AB$7),2),"")</f>
        <v/>
      </c>
      <c r="J594" s="53" t="str">
        <f>IF(ISNUMBER('Форма 1'!AC594),ROUND('Форма 1'!$I594*VLOOKUP('Форма 1'!$G594,'Предельники 2022'!$B$4:$X$28,'Форма 1'!AC$7),2),"")</f>
        <v/>
      </c>
      <c r="K594" s="53" t="str">
        <f>IF(ISNUMBER('Форма 1'!AD594),ROUND('Форма 1'!$I594*VLOOKUP('Форма 1'!$G594,'Предельники 2022'!$B$4:$X$28,'Форма 1'!AD$7),2),"")</f>
        <v/>
      </c>
      <c r="L594" s="54" t="str">
        <f>IF(ISBLANK('Форма 1'!AE594),"",'Форма 1'!AE594)</f>
        <v/>
      </c>
      <c r="M594" s="55" t="str">
        <f>IF(ISBLANK('Форма 1'!AF594),"",'Форма 1'!AF594)</f>
        <v/>
      </c>
      <c r="N594" s="53">
        <f>IF(ISNUMBER('Форма 1'!AG594),ROUND('Форма 1'!$I594*VLOOKUP('Форма 1'!$G594,'Предельники 2022'!$B$4:$X$28,'Форма 1'!AG$7),2),"")</f>
        <v>27056697.809999999</v>
      </c>
      <c r="O594" s="53" t="str">
        <f>IF(ISNUMBER('Форма 1'!$AH594),ROUND('Форма 1'!$I594*VLOOKUP('Форма 1'!$G594,'Предельники 2022'!$B$4:$X$28,'Форма 1'!$AH$7,0),2),"")</f>
        <v/>
      </c>
      <c r="P594" s="53" t="str">
        <f>IF(ISNUMBER('Форма 1'!$AI594),ROUND('Форма 1'!$I594*VLOOKUP('Форма 1'!$G594,'Предельники 2022'!$B$4:$X$28,'Форма 1'!$AI$7,0),2),"")</f>
        <v/>
      </c>
      <c r="Q594" s="53" t="str">
        <f>IF(ISNUMBER('Форма 1'!$AJ594),ROUND('Форма 1'!$I594*VLOOKUP('Форма 1'!$G594,'Предельники 2022'!$B$4:$X$28,'Форма 1'!$AJ$7,0),2),"")</f>
        <v/>
      </c>
      <c r="R594" s="53" t="str">
        <f>IF(ISNUMBER('Форма 1'!AK594),ROUND('Форма 1'!$I594*VLOOKUP('Форма 1'!$G594,'Предельники 2022'!$B$4:$X$28,'Форма 1'!AK$7),2),"")</f>
        <v/>
      </c>
      <c r="S594" s="55" t="str">
        <f t="shared" si="71"/>
        <v/>
      </c>
      <c r="T594" s="55" t="str">
        <f>IF(ISNUMBER('Форма 1'!AL594),INDEX('Предельники 2022'!$C$4:$X$28,MATCH('Форма 1'!$H594,'Предельники 2022'!$B$4:$B$28,0),MATCH(T$5,'Предельники 2022'!$C$3:$X$3,0)),"")</f>
        <v/>
      </c>
      <c r="U594" s="55" t="str">
        <f>IF(ISNUMBER('Форма 1'!AM594),INDEX('Предельники 2022'!$C$4:$X$28,MATCH('Форма 1'!$H594,'Предельники 2022'!$B$4:$B$28,0),MATCH(U$5,'Предельники 2022'!$C$3:$X$3,0)),"")</f>
        <v/>
      </c>
      <c r="V594" s="55" t="str">
        <f>IF(ISNUMBER('Форма 1'!AN594),INDEX('Предельники 2022'!$C$4:$X$28,MATCH('Форма 1'!$H594,'Предельники 2022'!$B$4:$B$28,0),MATCH(V$5,'Предельники 2022'!$C$3:$X$3,0)),"")</f>
        <v/>
      </c>
      <c r="W594" s="55" t="str">
        <f>IF(ISNUMBER('Форма 1'!AO594),INDEX('Предельники 2022'!$C$4:$X$28,MATCH('Форма 1'!$H594,'Предельники 2022'!$B$4:$B$28,0),MATCH(W$5,'Предельники 2022'!$C$3:$X$3,0)),"")</f>
        <v/>
      </c>
      <c r="X594" s="53" t="str">
        <f>IF(ISNUMBER('Форма 1'!AP594),ROUND('Форма 1'!$I594*VLOOKUP('Форма 1'!$G594,'Предельники 2022'!$B$4:$X$28,'Форма 1'!AP$7),2),"")</f>
        <v/>
      </c>
      <c r="Y594" s="53" t="str">
        <f>IF(ISNUMBER('Форма 1'!AQ594),ROUND('Форма 1'!$I594*VLOOKUP('Форма 1'!$G594,'Предельники 2022'!$B$4:$X$28,'Форма 1'!AQ$7),2),"")</f>
        <v/>
      </c>
      <c r="Z594" s="53" t="str">
        <f>IF(ISNUMBER('Форма 1'!AR594),ROUND('Форма 1'!$I594*VLOOKUP('Форма 1'!$G594,'Предельники 2022'!$B$4:$X$28,'Форма 1'!AR$7),2),"")</f>
        <v/>
      </c>
      <c r="AA594" s="55"/>
    </row>
    <row r="595" spans="1:27" x14ac:dyDescent="0.25">
      <c r="A595" s="52">
        <f t="shared" si="70"/>
        <v>2</v>
      </c>
      <c r="B595" s="94" t="str">
        <f>IF(ISBLANK('Форма 1'!B595),"",'Форма 1'!B595)</f>
        <v>город Пермь</v>
      </c>
      <c r="C595" s="161" t="str">
        <f>IF(ISBLANK('Форма 1'!C595),"",'Форма 1'!C595)</f>
        <v>г. Пермь, пр-т Комсомольский, д. 58</v>
      </c>
      <c r="D595" s="51">
        <f>IF(ISBLANK(C595),"Введите адрес",IF(C595='Форма 1'!C595,SUM(E595:K595,M595:S595,X595:AA595),"Ошибка в адресе!"))</f>
        <v>19058206.300000001</v>
      </c>
      <c r="E595" s="53">
        <f>IF(ISNUMBER('Форма 1'!X595),ROUND('Форма 1'!$I595*VLOOKUP('Форма 1'!$G595,'Предельники 2022'!$B$4:$X$28,'Форма 1'!X$7),2),"")</f>
        <v>3292986.81</v>
      </c>
      <c r="F595" s="53">
        <f>IF(ISNUMBER('Форма 1'!Y595),ROUND('Форма 1'!$I595*VLOOKUP('Форма 1'!$G595,'Предельники 2022'!$B$4:$X$28,'Форма 1'!Y$7),2),"")</f>
        <v>15765219.49</v>
      </c>
      <c r="G595" s="53" t="str">
        <f>IF(ISNUMBER('Форма 1'!Z595),ROUND('Форма 1'!$I595*VLOOKUP('Форма 1'!$G595,'Предельники 2022'!$B$4:$X$28,'Форма 1'!Z$7),2),"")</f>
        <v/>
      </c>
      <c r="H595" s="53" t="str">
        <f>IF(ISNUMBER('Форма 1'!AA595),ROUND('Форма 1'!$I595*VLOOKUP('Форма 1'!$G595,'Предельники 2022'!$B$4:$X$28,'Форма 1'!AA$7),2),"")</f>
        <v/>
      </c>
      <c r="I595" s="53" t="str">
        <f>IF(ISNUMBER('Форма 1'!AB595),ROUND('Форма 1'!$I595*VLOOKUP('Форма 1'!$G595,'Предельники 2022'!$B$4:$X$28,'Форма 1'!AB$7),2),"")</f>
        <v/>
      </c>
      <c r="J595" s="53" t="str">
        <f>IF(ISNUMBER('Форма 1'!AC595),ROUND('Форма 1'!$I595*VLOOKUP('Форма 1'!$G595,'Предельники 2022'!$B$4:$X$28,'Форма 1'!AC$7),2),"")</f>
        <v/>
      </c>
      <c r="K595" s="53" t="str">
        <f>IF(ISNUMBER('Форма 1'!AD595),ROUND('Форма 1'!$I595*VLOOKUP('Форма 1'!$G595,'Предельники 2022'!$B$4:$X$28,'Форма 1'!AD$7),2),"")</f>
        <v/>
      </c>
      <c r="L595" s="54" t="str">
        <f>IF(ISBLANK('Форма 1'!AE595),"",'Форма 1'!AE595)</f>
        <v/>
      </c>
      <c r="M595" s="55" t="str">
        <f>IF(ISBLANK('Форма 1'!AF595),"",'Форма 1'!AF595)</f>
        <v/>
      </c>
      <c r="N595" s="53" t="str">
        <f>IF(ISNUMBER('Форма 1'!AG595),ROUND('Форма 1'!$I595*VLOOKUP('Форма 1'!$G595,'Предельники 2022'!$B$4:$X$28,'Форма 1'!AG$7),2),"")</f>
        <v/>
      </c>
      <c r="O595" s="53" t="str">
        <f>IF(ISNUMBER('Форма 1'!$AH595),ROUND('Форма 1'!$I595*VLOOKUP('Форма 1'!$G595,'Предельники 2022'!$B$4:$X$28,'Форма 1'!$AH$7,0),2),"")</f>
        <v/>
      </c>
      <c r="P595" s="53" t="str">
        <f>IF(ISNUMBER('Форма 1'!$AI595),ROUND('Форма 1'!$I595*VLOOKUP('Форма 1'!$G595,'Предельники 2022'!$B$4:$X$28,'Форма 1'!$AI$7,0),2),"")</f>
        <v/>
      </c>
      <c r="Q595" s="53" t="str">
        <f>IF(ISNUMBER('Форма 1'!$AJ595),ROUND('Форма 1'!$I595*VLOOKUP('Форма 1'!$G595,'Предельники 2022'!$B$4:$X$28,'Форма 1'!$AJ$7,0),2),"")</f>
        <v/>
      </c>
      <c r="R595" s="53" t="str">
        <f>IF(ISNUMBER('Форма 1'!AK595),ROUND('Форма 1'!$I595*VLOOKUP('Форма 1'!$G595,'Предельники 2022'!$B$4:$X$28,'Форма 1'!AK$7),2),"")</f>
        <v/>
      </c>
      <c r="S595" s="55" t="str">
        <f t="shared" si="71"/>
        <v/>
      </c>
      <c r="T595" s="55" t="str">
        <f>IF(ISNUMBER('Форма 1'!AL595),INDEX('Предельники 2022'!$C$4:$X$28,MATCH('Форма 1'!$H595,'Предельники 2022'!$B$4:$B$28,0),MATCH(T$5,'Предельники 2022'!$C$3:$X$3,0)),"")</f>
        <v/>
      </c>
      <c r="U595" s="55" t="str">
        <f>IF(ISNUMBER('Форма 1'!AM595),INDEX('Предельники 2022'!$C$4:$X$28,MATCH('Форма 1'!$H595,'Предельники 2022'!$B$4:$B$28,0),MATCH(U$5,'Предельники 2022'!$C$3:$X$3,0)),"")</f>
        <v/>
      </c>
      <c r="V595" s="55" t="str">
        <f>IF(ISNUMBER('Форма 1'!AN595),INDEX('Предельники 2022'!$C$4:$X$28,MATCH('Форма 1'!$H595,'Предельники 2022'!$B$4:$B$28,0),MATCH(V$5,'Предельники 2022'!$C$3:$X$3,0)),"")</f>
        <v/>
      </c>
      <c r="W595" s="55" t="str">
        <f>IF(ISNUMBER('Форма 1'!AO595),INDEX('Предельники 2022'!$C$4:$X$28,MATCH('Форма 1'!$H595,'Предельники 2022'!$B$4:$B$28,0),MATCH(W$5,'Предельники 2022'!$C$3:$X$3,0)),"")</f>
        <v/>
      </c>
      <c r="X595" s="53" t="str">
        <f>IF(ISNUMBER('Форма 1'!AP595),ROUND('Форма 1'!$I595*VLOOKUP('Форма 1'!$G595,'Предельники 2022'!$B$4:$X$28,'Форма 1'!AP$7),2),"")</f>
        <v/>
      </c>
      <c r="Y595" s="53" t="str">
        <f>IF(ISNUMBER('Форма 1'!AQ595),ROUND('Форма 1'!$I595*VLOOKUP('Форма 1'!$G595,'Предельники 2022'!$B$4:$X$28,'Форма 1'!AQ$7),2),"")</f>
        <v/>
      </c>
      <c r="Z595" s="53" t="str">
        <f>IF(ISNUMBER('Форма 1'!AR595),ROUND('Форма 1'!$I595*VLOOKUP('Форма 1'!$G595,'Предельники 2022'!$B$4:$X$28,'Форма 1'!AR$7),2),"")</f>
        <v/>
      </c>
      <c r="AA595" s="55"/>
    </row>
    <row r="596" spans="1:27" x14ac:dyDescent="0.25">
      <c r="A596" s="52">
        <f t="shared" si="70"/>
        <v>3</v>
      </c>
      <c r="B596" s="94" t="str">
        <f>IF(ISBLANK('Форма 1'!B596),"",'Форма 1'!B596)</f>
        <v>город Пермь</v>
      </c>
      <c r="C596" s="161" t="str">
        <f>IF(ISBLANK('Форма 1'!C596),"",'Форма 1'!C596)</f>
        <v>г. Пермь, пр-т Комсомольский, д. 84</v>
      </c>
      <c r="D596" s="51">
        <f>IF(ISBLANK(C596),"Введите адрес",IF(C596='Форма 1'!C596,SUM(E596:K596,M596:S596,X596:AA596),"Ошибка в адресе!"))</f>
        <v>18680366.039999999</v>
      </c>
      <c r="E596" s="53" t="str">
        <f>IF(ISNUMBER('Форма 1'!X596),ROUND('Форма 1'!$I596*VLOOKUP('Форма 1'!$G596,'Предельники 2022'!$B$4:$X$28,'Форма 1'!X$7),2),"")</f>
        <v/>
      </c>
      <c r="F596" s="53">
        <f>IF(ISNUMBER('Форма 1'!Y596),ROUND('Форма 1'!$I596*VLOOKUP('Форма 1'!$G596,'Предельники 2022'!$B$4:$X$28,'Форма 1'!Y$7),2),"")</f>
        <v>13895957.039999999</v>
      </c>
      <c r="G596" s="53" t="str">
        <f>IF(ISNUMBER('Форма 1'!Z596),ROUND('Форма 1'!$I596*VLOOKUP('Форма 1'!$G596,'Предельники 2022'!$B$4:$X$28,'Форма 1'!Z$7),2),"")</f>
        <v/>
      </c>
      <c r="H596" s="53" t="str">
        <f>IF(ISNUMBER('Форма 1'!AA596),ROUND('Форма 1'!$I596*VLOOKUP('Форма 1'!$G596,'Предельники 2022'!$B$4:$X$28,'Форма 1'!AA$7),2),"")</f>
        <v/>
      </c>
      <c r="I596" s="53">
        <f>IF(ISNUMBER('Форма 1'!AB596),ROUND('Форма 1'!$I596*VLOOKUP('Форма 1'!$G596,'Предельники 2022'!$B$4:$X$28,'Форма 1'!AB$7),2),"")</f>
        <v>4784409</v>
      </c>
      <c r="J596" s="53" t="str">
        <f>IF(ISNUMBER('Форма 1'!AC596),ROUND('Форма 1'!$I596*VLOOKUP('Форма 1'!$G596,'Предельники 2022'!$B$4:$X$28,'Форма 1'!AC$7),2),"")</f>
        <v/>
      </c>
      <c r="K596" s="53" t="str">
        <f>IF(ISNUMBER('Форма 1'!AD596),ROUND('Форма 1'!$I596*VLOOKUP('Форма 1'!$G596,'Предельники 2022'!$B$4:$X$28,'Форма 1'!AD$7),2),"")</f>
        <v/>
      </c>
      <c r="L596" s="54" t="str">
        <f>IF(ISBLANK('Форма 1'!AE596),"",'Форма 1'!AE596)</f>
        <v/>
      </c>
      <c r="M596" s="55" t="str">
        <f>IF(ISBLANK('Форма 1'!AF596),"",'Форма 1'!AF596)</f>
        <v/>
      </c>
      <c r="N596" s="53" t="str">
        <f>IF(ISNUMBER('Форма 1'!AG596),ROUND('Форма 1'!$I596*VLOOKUP('Форма 1'!$G596,'Предельники 2022'!$B$4:$X$28,'Форма 1'!AG$7),2),"")</f>
        <v/>
      </c>
      <c r="O596" s="53" t="str">
        <f>IF(ISNUMBER('Форма 1'!$AH596),ROUND('Форма 1'!$I596*VLOOKUP('Форма 1'!$G596,'Предельники 2022'!$B$4:$X$28,'Форма 1'!$AH$7,0),2),"")</f>
        <v/>
      </c>
      <c r="P596" s="53" t="str">
        <f>IF(ISNUMBER('Форма 1'!$AI596),ROUND('Форма 1'!$I596*VLOOKUP('Форма 1'!$G596,'Предельники 2022'!$B$4:$X$28,'Форма 1'!$AI$7,0),2),"")</f>
        <v/>
      </c>
      <c r="Q596" s="53" t="str">
        <f>IF(ISNUMBER('Форма 1'!$AJ596),ROUND('Форма 1'!$I596*VLOOKUP('Форма 1'!$G596,'Предельники 2022'!$B$4:$X$28,'Форма 1'!$AJ$7,0),2),"")</f>
        <v/>
      </c>
      <c r="R596" s="53" t="str">
        <f>IF(ISNUMBER('Форма 1'!AK596),ROUND('Форма 1'!$I596*VLOOKUP('Форма 1'!$G596,'Предельники 2022'!$B$4:$X$28,'Форма 1'!AK$7),2),"")</f>
        <v/>
      </c>
      <c r="S596" s="55" t="str">
        <f t="shared" si="71"/>
        <v/>
      </c>
      <c r="T596" s="55" t="str">
        <f>IF(ISNUMBER('Форма 1'!AL596),INDEX('Предельники 2022'!$C$4:$X$28,MATCH('Форма 1'!$H596,'Предельники 2022'!$B$4:$B$28,0),MATCH(T$5,'Предельники 2022'!$C$3:$X$3,0)),"")</f>
        <v/>
      </c>
      <c r="U596" s="55" t="str">
        <f>IF(ISNUMBER('Форма 1'!AM596),INDEX('Предельники 2022'!$C$4:$X$28,MATCH('Форма 1'!$H596,'Предельники 2022'!$B$4:$B$28,0),MATCH(U$5,'Предельники 2022'!$C$3:$X$3,0)),"")</f>
        <v/>
      </c>
      <c r="V596" s="55" t="str">
        <f>IF(ISNUMBER('Форма 1'!AN596),INDEX('Предельники 2022'!$C$4:$X$28,MATCH('Форма 1'!$H596,'Предельники 2022'!$B$4:$B$28,0),MATCH(V$5,'Предельники 2022'!$C$3:$X$3,0)),"")</f>
        <v/>
      </c>
      <c r="W596" s="55" t="str">
        <f>IF(ISNUMBER('Форма 1'!AO596),INDEX('Предельники 2022'!$C$4:$X$28,MATCH('Форма 1'!$H596,'Предельники 2022'!$B$4:$B$28,0),MATCH(W$5,'Предельники 2022'!$C$3:$X$3,0)),"")</f>
        <v/>
      </c>
      <c r="X596" s="53" t="str">
        <f>IF(ISNUMBER('Форма 1'!AP596),ROUND('Форма 1'!$I596*VLOOKUP('Форма 1'!$G596,'Предельники 2022'!$B$4:$X$28,'Форма 1'!AP$7),2),"")</f>
        <v/>
      </c>
      <c r="Y596" s="53" t="str">
        <f>IF(ISNUMBER('Форма 1'!AQ596),ROUND('Форма 1'!$I596*VLOOKUP('Форма 1'!$G596,'Предельники 2022'!$B$4:$X$28,'Форма 1'!AQ$7),2),"")</f>
        <v/>
      </c>
      <c r="Z596" s="53" t="str">
        <f>IF(ISNUMBER('Форма 1'!AR596),ROUND('Форма 1'!$I596*VLOOKUP('Форма 1'!$G596,'Предельники 2022'!$B$4:$X$28,'Форма 1'!AR$7),2),"")</f>
        <v/>
      </c>
      <c r="AA596" s="55"/>
    </row>
    <row r="597" spans="1:27" x14ac:dyDescent="0.25">
      <c r="A597" s="52">
        <f t="shared" si="70"/>
        <v>4</v>
      </c>
      <c r="B597" s="94" t="str">
        <f>IF(ISBLANK('Форма 1'!B597),"",'Форма 1'!B597)</f>
        <v>город Пермь</v>
      </c>
      <c r="C597" s="161" t="str">
        <f>IF(ISBLANK('Форма 1'!C597),"",'Форма 1'!C597)</f>
        <v>г. Пермь, пр-т Комсомольский, д. 86</v>
      </c>
      <c r="D597" s="51">
        <f>IF(ISBLANK(C597),"Введите адрес",IF(C597='Форма 1'!C597,SUM(E597:K597,M597:S597,X597:AA597),"Ошибка в адресе!"))</f>
        <v>25352365.810000002</v>
      </c>
      <c r="E597" s="53" t="str">
        <f>IF(ISNUMBER('Форма 1'!X597),ROUND('Форма 1'!$I597*VLOOKUP('Форма 1'!$G597,'Предельники 2022'!$B$4:$X$28,'Форма 1'!X$7),2),"")</f>
        <v/>
      </c>
      <c r="F597" s="53" t="str">
        <f>IF(ISNUMBER('Форма 1'!Y597),ROUND('Форма 1'!$I597*VLOOKUP('Форма 1'!$G597,'Предельники 2022'!$B$4:$X$28,'Форма 1'!Y$7),2),"")</f>
        <v/>
      </c>
      <c r="G597" s="53" t="str">
        <f>IF(ISNUMBER('Форма 1'!Z597),ROUND('Форма 1'!$I597*VLOOKUP('Форма 1'!$G597,'Предельники 2022'!$B$4:$X$28,'Форма 1'!Z$7),2),"")</f>
        <v/>
      </c>
      <c r="H597" s="53" t="str">
        <f>IF(ISNUMBER('Форма 1'!AA597),ROUND('Форма 1'!$I597*VLOOKUP('Форма 1'!$G597,'Предельники 2022'!$B$4:$X$28,'Форма 1'!AA$7),2),"")</f>
        <v/>
      </c>
      <c r="I597" s="53" t="str">
        <f>IF(ISNUMBER('Форма 1'!AB597),ROUND('Форма 1'!$I597*VLOOKUP('Форма 1'!$G597,'Предельники 2022'!$B$4:$X$28,'Форма 1'!AB$7),2),"")</f>
        <v/>
      </c>
      <c r="J597" s="53" t="str">
        <f>IF(ISNUMBER('Форма 1'!AC597),ROUND('Форма 1'!$I597*VLOOKUP('Форма 1'!$G597,'Предельники 2022'!$B$4:$X$28,'Форма 1'!AC$7),2),"")</f>
        <v/>
      </c>
      <c r="K597" s="53">
        <f>IF(ISNUMBER('Форма 1'!AD597),ROUND('Форма 1'!$I597*VLOOKUP('Форма 1'!$G597,'Предельники 2022'!$B$4:$X$28,'Форма 1'!AD$7),2),"")</f>
        <v>14392987.84</v>
      </c>
      <c r="L597" s="54" t="str">
        <f>IF(ISBLANK('Форма 1'!AE597),"",'Форма 1'!AE597)</f>
        <v/>
      </c>
      <c r="M597" s="55" t="str">
        <f>IF(ISBLANK('Форма 1'!AF597),"",'Форма 1'!AF597)</f>
        <v/>
      </c>
      <c r="N597" s="53" t="str">
        <f>IF(ISNUMBER('Форма 1'!AG597),ROUND('Форма 1'!$I597*VLOOKUP('Форма 1'!$G597,'Предельники 2022'!$B$4:$X$28,'Форма 1'!AG$7),2),"")</f>
        <v/>
      </c>
      <c r="O597" s="53" t="str">
        <f>IF(ISNUMBER('Форма 1'!$AH597),ROUND('Форма 1'!$I597*VLOOKUP('Форма 1'!$G597,'Предельники 2022'!$B$4:$X$28,'Форма 1'!$AH$7,0),2),"")</f>
        <v/>
      </c>
      <c r="P597" s="53" t="str">
        <f>IF(ISNUMBER('Форма 1'!$AI597),ROUND('Форма 1'!$I597*VLOOKUP('Форма 1'!$G597,'Предельники 2022'!$B$4:$X$28,'Форма 1'!$AI$7,0),2),"")</f>
        <v/>
      </c>
      <c r="Q597" s="53" t="str">
        <f>IF(ISNUMBER('Форма 1'!$AJ597),ROUND('Форма 1'!$I597*VLOOKUP('Форма 1'!$G597,'Предельники 2022'!$B$4:$X$28,'Форма 1'!$AJ$7,0),2),"")</f>
        <v/>
      </c>
      <c r="R597" s="53">
        <f>IF(ISNUMBER('Форма 1'!AK597),ROUND('Форма 1'!$I597*VLOOKUP('Форма 1'!$G597,'Предельники 2022'!$B$4:$X$28,'Форма 1'!AK$7),2),"")</f>
        <v>10959377.970000001</v>
      </c>
      <c r="S597" s="55" t="str">
        <f t="shared" si="71"/>
        <v/>
      </c>
      <c r="T597" s="55" t="str">
        <f>IF(ISNUMBER('Форма 1'!AL597),INDEX('Предельники 2022'!$C$4:$X$28,MATCH('Форма 1'!$H597,'Предельники 2022'!$B$4:$B$28,0),MATCH(T$5,'Предельники 2022'!$C$3:$X$3,0)),"")</f>
        <v/>
      </c>
      <c r="U597" s="55" t="str">
        <f>IF(ISNUMBER('Форма 1'!AM597),INDEX('Предельники 2022'!$C$4:$X$28,MATCH('Форма 1'!$H597,'Предельники 2022'!$B$4:$B$28,0),MATCH(U$5,'Предельники 2022'!$C$3:$X$3,0)),"")</f>
        <v/>
      </c>
      <c r="V597" s="55" t="str">
        <f>IF(ISNUMBER('Форма 1'!AN597),INDEX('Предельники 2022'!$C$4:$X$28,MATCH('Форма 1'!$H597,'Предельники 2022'!$B$4:$B$28,0),MATCH(V$5,'Предельники 2022'!$C$3:$X$3,0)),"")</f>
        <v/>
      </c>
      <c r="W597" s="55" t="str">
        <f>IF(ISNUMBER('Форма 1'!AO597),INDEX('Предельники 2022'!$C$4:$X$28,MATCH('Форма 1'!$H597,'Предельники 2022'!$B$4:$B$28,0),MATCH(W$5,'Предельники 2022'!$C$3:$X$3,0)),"")</f>
        <v/>
      </c>
      <c r="X597" s="53" t="str">
        <f>IF(ISNUMBER('Форма 1'!AP597),ROUND('Форма 1'!$I597*VLOOKUP('Форма 1'!$G597,'Предельники 2022'!$B$4:$X$28,'Форма 1'!AP$7),2),"")</f>
        <v/>
      </c>
      <c r="Y597" s="53" t="str">
        <f>IF(ISNUMBER('Форма 1'!AQ597),ROUND('Форма 1'!$I597*VLOOKUP('Форма 1'!$G597,'Предельники 2022'!$B$4:$X$28,'Форма 1'!AQ$7),2),"")</f>
        <v/>
      </c>
      <c r="Z597" s="53" t="str">
        <f>IF(ISNUMBER('Форма 1'!AR597),ROUND('Форма 1'!$I597*VLOOKUP('Форма 1'!$G597,'Предельники 2022'!$B$4:$X$28,'Форма 1'!AR$7),2),"")</f>
        <v/>
      </c>
      <c r="AA597" s="55"/>
    </row>
    <row r="598" spans="1:27" x14ac:dyDescent="0.25">
      <c r="A598" s="52">
        <f t="shared" si="70"/>
        <v>5</v>
      </c>
      <c r="B598" s="94" t="str">
        <f>IF(ISBLANK('Форма 1'!B598),"",'Форма 1'!B598)</f>
        <v>город Пермь</v>
      </c>
      <c r="C598" s="161" t="str">
        <f>IF(ISBLANK('Форма 1'!C598),"",'Форма 1'!C598)</f>
        <v>г. Пермь, ул. Адмирала Старикова, д. 1</v>
      </c>
      <c r="D598" s="51">
        <f>IF(ISBLANK(C598),"Введите адрес",IF(C598='Форма 1'!C598,SUM(E598:K598,M598:S598,X598:AA598),"Ошибка в адресе!"))</f>
        <v>4612827.18</v>
      </c>
      <c r="E598" s="53">
        <f>IF(ISNUMBER('Форма 1'!X598),ROUND('Форма 1'!$I598*VLOOKUP('Форма 1'!$G598,'Предельники 2022'!$B$4:$X$28,'Форма 1'!X$7),2),"")</f>
        <v>473444.71</v>
      </c>
      <c r="F598" s="53" t="str">
        <f>IF(ISNUMBER('Форма 1'!Y598),ROUND('Форма 1'!$I598*VLOOKUP('Форма 1'!$G598,'Предельники 2022'!$B$4:$X$28,'Форма 1'!Y$7),2),"")</f>
        <v/>
      </c>
      <c r="G598" s="53" t="str">
        <f>IF(ISNUMBER('Форма 1'!Z598),ROUND('Форма 1'!$I598*VLOOKUP('Форма 1'!$G598,'Предельники 2022'!$B$4:$X$28,'Форма 1'!Z$7),2),"")</f>
        <v/>
      </c>
      <c r="H598" s="53" t="str">
        <f>IF(ISNUMBER('Форма 1'!AA598),ROUND('Форма 1'!$I598*VLOOKUP('Форма 1'!$G598,'Предельники 2022'!$B$4:$X$28,'Форма 1'!AA$7),2),"")</f>
        <v/>
      </c>
      <c r="I598" s="53" t="str">
        <f>IF(ISNUMBER('Форма 1'!AB598),ROUND('Форма 1'!$I598*VLOOKUP('Форма 1'!$G598,'Предельники 2022'!$B$4:$X$28,'Форма 1'!AB$7),2),"")</f>
        <v/>
      </c>
      <c r="J598" s="53">
        <f>IF(ISNUMBER('Форма 1'!AC598),ROUND('Форма 1'!$I598*VLOOKUP('Форма 1'!$G598,'Предельники 2022'!$B$4:$X$28,'Форма 1'!AC$7),2),"")</f>
        <v>412337.33</v>
      </c>
      <c r="K598" s="53" t="str">
        <f>IF(ISNUMBER('Форма 1'!AD598),ROUND('Форма 1'!$I598*VLOOKUP('Форма 1'!$G598,'Предельники 2022'!$B$4:$X$28,'Форма 1'!AD$7),2),"")</f>
        <v/>
      </c>
      <c r="L598" s="54" t="str">
        <f>IF(ISBLANK('Форма 1'!AE598),"",'Форма 1'!AE598)</f>
        <v/>
      </c>
      <c r="M598" s="55" t="str">
        <f>IF(ISBLANK('Форма 1'!AF598),"",'Форма 1'!AF598)</f>
        <v/>
      </c>
      <c r="N598" s="53" t="str">
        <f>IF(ISNUMBER('Форма 1'!AG598),ROUND('Форма 1'!$I598*VLOOKUP('Форма 1'!$G598,'Предельники 2022'!$B$4:$X$28,'Форма 1'!AG$7),2),"")</f>
        <v/>
      </c>
      <c r="O598" s="53">
        <f>IF(ISNUMBER('Форма 1'!$AH598),ROUND('Форма 1'!$I598*VLOOKUP('Форма 1'!$G598,'Предельники 2022'!$B$4:$X$28,'Форма 1'!$AH$7,0),2),"")</f>
        <v>3727045.14</v>
      </c>
      <c r="P598" s="53" t="str">
        <f>IF(ISNUMBER('Форма 1'!$AI598),ROUND('Форма 1'!$I598*VLOOKUP('Форма 1'!$G598,'Предельники 2022'!$B$4:$X$28,'Форма 1'!$AI$7,0),2),"")</f>
        <v/>
      </c>
      <c r="Q598" s="53" t="str">
        <f>IF(ISNUMBER('Форма 1'!$AJ598),ROUND('Форма 1'!$I598*VLOOKUP('Форма 1'!$G598,'Предельники 2022'!$B$4:$X$28,'Форма 1'!$AJ$7,0),2),"")</f>
        <v/>
      </c>
      <c r="R598" s="53" t="str">
        <f>IF(ISNUMBER('Форма 1'!AK598),ROUND('Форма 1'!$I598*VLOOKUP('Форма 1'!$G598,'Предельники 2022'!$B$4:$X$28,'Форма 1'!AK$7),2),"")</f>
        <v/>
      </c>
      <c r="S598" s="55" t="str">
        <f t="shared" si="71"/>
        <v/>
      </c>
      <c r="T598" s="55" t="str">
        <f>IF(ISNUMBER('Форма 1'!AL598),INDEX('Предельники 2022'!$C$4:$X$28,MATCH('Форма 1'!$H598,'Предельники 2022'!$B$4:$B$28,0),MATCH(T$5,'Предельники 2022'!$C$3:$X$3,0)),"")</f>
        <v/>
      </c>
      <c r="U598" s="55" t="str">
        <f>IF(ISNUMBER('Форма 1'!AM598),INDEX('Предельники 2022'!$C$4:$X$28,MATCH('Форма 1'!$H598,'Предельники 2022'!$B$4:$B$28,0),MATCH(U$5,'Предельники 2022'!$C$3:$X$3,0)),"")</f>
        <v/>
      </c>
      <c r="V598" s="55" t="str">
        <f>IF(ISNUMBER('Форма 1'!AN598),INDEX('Предельники 2022'!$C$4:$X$28,MATCH('Форма 1'!$H598,'Предельники 2022'!$B$4:$B$28,0),MATCH(V$5,'Предельники 2022'!$C$3:$X$3,0)),"")</f>
        <v/>
      </c>
      <c r="W598" s="55" t="str">
        <f>IF(ISNUMBER('Форма 1'!AO598),INDEX('Предельники 2022'!$C$4:$X$28,MATCH('Форма 1'!$H598,'Предельники 2022'!$B$4:$B$28,0),MATCH(W$5,'Предельники 2022'!$C$3:$X$3,0)),"")</f>
        <v/>
      </c>
      <c r="X598" s="53" t="str">
        <f>IF(ISNUMBER('Форма 1'!AP598),ROUND('Форма 1'!$I598*VLOOKUP('Форма 1'!$G598,'Предельники 2022'!$B$4:$X$28,'Форма 1'!AP$7),2),"")</f>
        <v/>
      </c>
      <c r="Y598" s="53" t="str">
        <f>IF(ISNUMBER('Форма 1'!AQ598),ROUND('Форма 1'!$I598*VLOOKUP('Форма 1'!$G598,'Предельники 2022'!$B$4:$X$28,'Форма 1'!AQ$7),2),"")</f>
        <v/>
      </c>
      <c r="Z598" s="53" t="str">
        <f>IF(ISNUMBER('Форма 1'!AR598),ROUND('Форма 1'!$I598*VLOOKUP('Форма 1'!$G598,'Предельники 2022'!$B$4:$X$28,'Форма 1'!AR$7),2),"")</f>
        <v/>
      </c>
      <c r="AA598" s="55"/>
    </row>
    <row r="599" spans="1:27" x14ac:dyDescent="0.25">
      <c r="A599" s="52">
        <f t="shared" si="70"/>
        <v>6</v>
      </c>
      <c r="B599" s="94" t="str">
        <f>IF(ISBLANK('Форма 1'!B599),"",'Форма 1'!B599)</f>
        <v>город Пермь</v>
      </c>
      <c r="C599" s="161" t="str">
        <f>IF(ISBLANK('Форма 1'!C599),"",'Форма 1'!C599)</f>
        <v>г. Пермь, ул. Александра Невского, д. 8</v>
      </c>
      <c r="D599" s="51">
        <f>IF(ISBLANK(C599),"Введите адрес",IF(C599='Форма 1'!C599,SUM(E599:K599,M599:S599,X599:AA599),"Ошибка в адресе!"))</f>
        <v>14801543.720000001</v>
      </c>
      <c r="E599" s="53" t="str">
        <f>IF(ISNUMBER('Форма 1'!X599),ROUND('Форма 1'!$I599*VLOOKUP('Форма 1'!$G599,'Предельники 2022'!$B$4:$X$28,'Форма 1'!X$7),2),"")</f>
        <v/>
      </c>
      <c r="F599" s="53" t="str">
        <f>IF(ISNUMBER('Форма 1'!Y599),ROUND('Форма 1'!$I599*VLOOKUP('Форма 1'!$G599,'Предельники 2022'!$B$4:$X$28,'Форма 1'!Y$7),2),"")</f>
        <v/>
      </c>
      <c r="G599" s="53" t="str">
        <f>IF(ISNUMBER('Форма 1'!Z599),ROUND('Форма 1'!$I599*VLOOKUP('Форма 1'!$G599,'Предельники 2022'!$B$4:$X$28,'Форма 1'!Z$7),2),"")</f>
        <v/>
      </c>
      <c r="H599" s="53" t="str">
        <f>IF(ISNUMBER('Форма 1'!AA599),ROUND('Форма 1'!$I599*VLOOKUP('Форма 1'!$G599,'Предельники 2022'!$B$4:$X$28,'Форма 1'!AA$7),2),"")</f>
        <v/>
      </c>
      <c r="I599" s="53" t="str">
        <f>IF(ISNUMBER('Форма 1'!AB599),ROUND('Форма 1'!$I599*VLOOKUP('Форма 1'!$G599,'Предельники 2022'!$B$4:$X$28,'Форма 1'!AB$7),2),"")</f>
        <v/>
      </c>
      <c r="J599" s="53" t="str">
        <f>IF(ISNUMBER('Форма 1'!AC599),ROUND('Форма 1'!$I599*VLOOKUP('Форма 1'!$G599,'Предельники 2022'!$B$4:$X$28,'Форма 1'!AC$7),2),"")</f>
        <v/>
      </c>
      <c r="K599" s="53" t="str">
        <f>IF(ISNUMBER('Форма 1'!AD599),ROUND('Форма 1'!$I599*VLOOKUP('Форма 1'!$G599,'Предельники 2022'!$B$4:$X$28,'Форма 1'!AD$7),2),"")</f>
        <v/>
      </c>
      <c r="L599" s="54" t="str">
        <f>IF(ISBLANK('Форма 1'!AE599),"",'Форма 1'!AE599)</f>
        <v/>
      </c>
      <c r="M599" s="55" t="str">
        <f>IF(ISBLANK('Форма 1'!AF599),"",'Форма 1'!AF599)</f>
        <v/>
      </c>
      <c r="N599" s="53" t="str">
        <f>IF(ISNUMBER('Форма 1'!AG599),ROUND('Форма 1'!$I599*VLOOKUP('Форма 1'!$G599,'Предельники 2022'!$B$4:$X$28,'Форма 1'!AG$7),2),"")</f>
        <v/>
      </c>
      <c r="O599" s="53">
        <f>IF(ISNUMBER('Форма 1'!$AH599),ROUND('Форма 1'!$I599*VLOOKUP('Форма 1'!$G599,'Предельники 2022'!$B$4:$X$28,'Форма 1'!$AH$7,0),2),"")</f>
        <v>14801543.720000001</v>
      </c>
      <c r="P599" s="53" t="str">
        <f>IF(ISNUMBER('Форма 1'!$AI599),ROUND('Форма 1'!$I599*VLOOKUP('Форма 1'!$G599,'Предельники 2022'!$B$4:$X$28,'Форма 1'!$AI$7,0),2),"")</f>
        <v/>
      </c>
      <c r="Q599" s="53" t="str">
        <f>IF(ISNUMBER('Форма 1'!$AJ599),ROUND('Форма 1'!$I599*VLOOKUP('Форма 1'!$G599,'Предельники 2022'!$B$4:$X$28,'Форма 1'!$AJ$7,0),2),"")</f>
        <v/>
      </c>
      <c r="R599" s="53" t="str">
        <f>IF(ISNUMBER('Форма 1'!AK599),ROUND('Форма 1'!$I599*VLOOKUP('Форма 1'!$G599,'Предельники 2022'!$B$4:$X$28,'Форма 1'!AK$7),2),"")</f>
        <v/>
      </c>
      <c r="S599" s="55" t="str">
        <f t="shared" si="71"/>
        <v/>
      </c>
      <c r="T599" s="55" t="str">
        <f>IF(ISNUMBER('Форма 1'!AL599),INDEX('Предельники 2022'!$C$4:$X$28,MATCH('Форма 1'!$H599,'Предельники 2022'!$B$4:$B$28,0),MATCH(T$5,'Предельники 2022'!$C$3:$X$3,0)),"")</f>
        <v/>
      </c>
      <c r="U599" s="55" t="str">
        <f>IF(ISNUMBER('Форма 1'!AM599),INDEX('Предельники 2022'!$C$4:$X$28,MATCH('Форма 1'!$H599,'Предельники 2022'!$B$4:$B$28,0),MATCH(U$5,'Предельники 2022'!$C$3:$X$3,0)),"")</f>
        <v/>
      </c>
      <c r="V599" s="55" t="str">
        <f>IF(ISNUMBER('Форма 1'!AN599),INDEX('Предельники 2022'!$C$4:$X$28,MATCH('Форма 1'!$H599,'Предельники 2022'!$B$4:$B$28,0),MATCH(V$5,'Предельники 2022'!$C$3:$X$3,0)),"")</f>
        <v/>
      </c>
      <c r="W599" s="55" t="str">
        <f>IF(ISNUMBER('Форма 1'!AO599),INDEX('Предельники 2022'!$C$4:$X$28,MATCH('Форма 1'!$H599,'Предельники 2022'!$B$4:$B$28,0),MATCH(W$5,'Предельники 2022'!$C$3:$X$3,0)),"")</f>
        <v/>
      </c>
      <c r="X599" s="53" t="str">
        <f>IF(ISNUMBER('Форма 1'!AP599),ROUND('Форма 1'!$I599*VLOOKUP('Форма 1'!$G599,'Предельники 2022'!$B$4:$X$28,'Форма 1'!AP$7),2),"")</f>
        <v/>
      </c>
      <c r="Y599" s="53" t="str">
        <f>IF(ISNUMBER('Форма 1'!AQ599),ROUND('Форма 1'!$I599*VLOOKUP('Форма 1'!$G599,'Предельники 2022'!$B$4:$X$28,'Форма 1'!AQ$7),2),"")</f>
        <v/>
      </c>
      <c r="Z599" s="53" t="str">
        <f>IF(ISNUMBER('Форма 1'!AR599),ROUND('Форма 1'!$I599*VLOOKUP('Форма 1'!$G599,'Предельники 2022'!$B$4:$X$28,'Форма 1'!AR$7),2),"")</f>
        <v/>
      </c>
      <c r="AA599" s="55"/>
    </row>
    <row r="600" spans="1:27" x14ac:dyDescent="0.25">
      <c r="A600" s="52">
        <f t="shared" si="70"/>
        <v>7</v>
      </c>
      <c r="B600" s="94" t="str">
        <f>IF(ISBLANK('Форма 1'!B600),"",'Форма 1'!B600)</f>
        <v>город Пермь</v>
      </c>
      <c r="C600" s="161" t="str">
        <f>IF(ISBLANK('Форма 1'!C600),"",'Форма 1'!C600)</f>
        <v>г. Пермь, ул. Баумана, д. 10</v>
      </c>
      <c r="D600" s="51">
        <f>IF(ISBLANK(C600),"Введите адрес",IF(C600='Форма 1'!C600,SUM(E600:K600,M600:S600,X600:AA600),"Ошибка в адресе!"))</f>
        <v>14295523.539999999</v>
      </c>
      <c r="E600" s="53" t="str">
        <f>IF(ISNUMBER('Форма 1'!X600),ROUND('Форма 1'!$I600*VLOOKUP('Форма 1'!$G600,'Предельники 2022'!$B$4:$X$28,'Форма 1'!X$7),2),"")</f>
        <v/>
      </c>
      <c r="F600" s="53" t="str">
        <f>IF(ISNUMBER('Форма 1'!Y600),ROUND('Форма 1'!$I600*VLOOKUP('Форма 1'!$G600,'Предельники 2022'!$B$4:$X$28,'Форма 1'!Y$7),2),"")</f>
        <v/>
      </c>
      <c r="G600" s="53" t="str">
        <f>IF(ISNUMBER('Форма 1'!Z600),ROUND('Форма 1'!$I600*VLOOKUP('Форма 1'!$G600,'Предельники 2022'!$B$4:$X$28,'Форма 1'!Z$7),2),"")</f>
        <v/>
      </c>
      <c r="H600" s="53" t="str">
        <f>IF(ISNUMBER('Форма 1'!AA600),ROUND('Форма 1'!$I600*VLOOKUP('Форма 1'!$G600,'Предельники 2022'!$B$4:$X$28,'Форма 1'!AA$7),2),"")</f>
        <v/>
      </c>
      <c r="I600" s="53" t="str">
        <f>IF(ISNUMBER('Форма 1'!AB600),ROUND('Форма 1'!$I600*VLOOKUP('Форма 1'!$G600,'Предельники 2022'!$B$4:$X$28,'Форма 1'!AB$7),2),"")</f>
        <v/>
      </c>
      <c r="J600" s="53" t="str">
        <f>IF(ISNUMBER('Форма 1'!AC600),ROUND('Форма 1'!$I600*VLOOKUP('Форма 1'!$G600,'Предельники 2022'!$B$4:$X$28,'Форма 1'!AC$7),2),"")</f>
        <v/>
      </c>
      <c r="K600" s="53" t="str">
        <f>IF(ISNUMBER('Форма 1'!AD600),ROUND('Форма 1'!$I600*VLOOKUP('Форма 1'!$G600,'Предельники 2022'!$B$4:$X$28,'Форма 1'!AD$7),2),"")</f>
        <v/>
      </c>
      <c r="L600" s="54" t="str">
        <f>IF(ISBLANK('Форма 1'!AE600),"",'Форма 1'!AE600)</f>
        <v/>
      </c>
      <c r="M600" s="55" t="str">
        <f>IF(ISBLANK('Форма 1'!AF600),"",'Форма 1'!AF600)</f>
        <v/>
      </c>
      <c r="N600" s="53">
        <f>IF(ISNUMBER('Форма 1'!AG600),ROUND('Форма 1'!$I600*VLOOKUP('Форма 1'!$G600,'Предельники 2022'!$B$4:$X$28,'Форма 1'!AG$7),2),"")</f>
        <v>14295523.539999999</v>
      </c>
      <c r="O600" s="53" t="str">
        <f>IF(ISNUMBER('Форма 1'!$AH600),ROUND('Форма 1'!$I600*VLOOKUP('Форма 1'!$G600,'Предельники 2022'!$B$4:$X$28,'Форма 1'!$AH$7,0),2),"")</f>
        <v/>
      </c>
      <c r="P600" s="53" t="str">
        <f>IF(ISNUMBER('Форма 1'!$AI600),ROUND('Форма 1'!$I600*VLOOKUP('Форма 1'!$G600,'Предельники 2022'!$B$4:$X$28,'Форма 1'!$AI$7,0),2),"")</f>
        <v/>
      </c>
      <c r="Q600" s="53" t="str">
        <f>IF(ISNUMBER('Форма 1'!$AJ600),ROUND('Форма 1'!$I600*VLOOKUP('Форма 1'!$G600,'Предельники 2022'!$B$4:$X$28,'Форма 1'!$AJ$7,0),2),"")</f>
        <v/>
      </c>
      <c r="R600" s="53" t="str">
        <f>IF(ISNUMBER('Форма 1'!AK600),ROUND('Форма 1'!$I600*VLOOKUP('Форма 1'!$G600,'Предельники 2022'!$B$4:$X$28,'Форма 1'!AK$7),2),"")</f>
        <v/>
      </c>
      <c r="S600" s="55" t="str">
        <f t="shared" si="71"/>
        <v/>
      </c>
      <c r="T600" s="55" t="str">
        <f>IF(ISNUMBER('Форма 1'!AL600),INDEX('Предельники 2022'!$C$4:$X$28,MATCH('Форма 1'!$H600,'Предельники 2022'!$B$4:$B$28,0),MATCH(T$5,'Предельники 2022'!$C$3:$X$3,0)),"")</f>
        <v/>
      </c>
      <c r="U600" s="55" t="str">
        <f>IF(ISNUMBER('Форма 1'!AM600),INDEX('Предельники 2022'!$C$4:$X$28,MATCH('Форма 1'!$H600,'Предельники 2022'!$B$4:$B$28,0),MATCH(U$5,'Предельники 2022'!$C$3:$X$3,0)),"")</f>
        <v/>
      </c>
      <c r="V600" s="55" t="str">
        <f>IF(ISNUMBER('Форма 1'!AN600),INDEX('Предельники 2022'!$C$4:$X$28,MATCH('Форма 1'!$H600,'Предельники 2022'!$B$4:$B$28,0),MATCH(V$5,'Предельники 2022'!$C$3:$X$3,0)),"")</f>
        <v/>
      </c>
      <c r="W600" s="55" t="str">
        <f>IF(ISNUMBER('Форма 1'!AO600),INDEX('Предельники 2022'!$C$4:$X$28,MATCH('Форма 1'!$H600,'Предельники 2022'!$B$4:$B$28,0),MATCH(W$5,'Предельники 2022'!$C$3:$X$3,0)),"")</f>
        <v/>
      </c>
      <c r="X600" s="53" t="str">
        <f>IF(ISNUMBER('Форма 1'!AP600),ROUND('Форма 1'!$I600*VLOOKUP('Форма 1'!$G600,'Предельники 2022'!$B$4:$X$28,'Форма 1'!AP$7),2),"")</f>
        <v/>
      </c>
      <c r="Y600" s="53" t="str">
        <f>IF(ISNUMBER('Форма 1'!AQ600),ROUND('Форма 1'!$I600*VLOOKUP('Форма 1'!$G600,'Предельники 2022'!$B$4:$X$28,'Форма 1'!AQ$7),2),"")</f>
        <v/>
      </c>
      <c r="Z600" s="53" t="str">
        <f>IF(ISNUMBER('Форма 1'!AR600),ROUND('Форма 1'!$I600*VLOOKUP('Форма 1'!$G600,'Предельники 2022'!$B$4:$X$28,'Форма 1'!AR$7),2),"")</f>
        <v/>
      </c>
      <c r="AA600" s="55"/>
    </row>
    <row r="601" spans="1:27" x14ac:dyDescent="0.25">
      <c r="A601" s="52">
        <f t="shared" si="70"/>
        <v>8</v>
      </c>
      <c r="B601" s="94" t="str">
        <f>IF(ISBLANK('Форма 1'!B601),"",'Форма 1'!B601)</f>
        <v>город Пермь</v>
      </c>
      <c r="C601" s="161" t="str">
        <f>IF(ISBLANK('Форма 1'!C601),"",'Форма 1'!C601)</f>
        <v>г. Пермь, ул. Белинского, д. 59</v>
      </c>
      <c r="D601" s="51">
        <f>IF(ISBLANK(C601),"Введите адрес",IF(C601='Форма 1'!C601,SUM(E601:K601,M601:S601,X601:AA601),"Ошибка в адресе!"))</f>
        <v>805534.45</v>
      </c>
      <c r="E601" s="53" t="str">
        <f>IF(ISNUMBER('Форма 1'!X601),ROUND('Форма 1'!$I601*VLOOKUP('Форма 1'!$G601,'Предельники 2022'!$B$4:$X$28,'Форма 1'!X$7),2),"")</f>
        <v/>
      </c>
      <c r="F601" s="53" t="str">
        <f>IF(ISNUMBER('Форма 1'!Y601),ROUND('Форма 1'!$I601*VLOOKUP('Форма 1'!$G601,'Предельники 2022'!$B$4:$X$28,'Форма 1'!Y$7),2),"")</f>
        <v/>
      </c>
      <c r="G601" s="53" t="str">
        <f>IF(ISNUMBER('Форма 1'!Z601),ROUND('Форма 1'!$I601*VLOOKUP('Форма 1'!$G601,'Предельники 2022'!$B$4:$X$28,'Форма 1'!Z$7),2),"")</f>
        <v/>
      </c>
      <c r="H601" s="53" t="str">
        <f>IF(ISNUMBER('Форма 1'!AA601),ROUND('Форма 1'!$I601*VLOOKUP('Форма 1'!$G601,'Предельники 2022'!$B$4:$X$28,'Форма 1'!AA$7),2),"")</f>
        <v/>
      </c>
      <c r="I601" s="53" t="str">
        <f>IF(ISNUMBER('Форма 1'!AB601),ROUND('Форма 1'!$I601*VLOOKUP('Форма 1'!$G601,'Предельники 2022'!$B$4:$X$28,'Форма 1'!AB$7),2),"")</f>
        <v/>
      </c>
      <c r="J601" s="53">
        <f>IF(ISNUMBER('Форма 1'!AC601),ROUND('Форма 1'!$I601*VLOOKUP('Форма 1'!$G601,'Предельники 2022'!$B$4:$X$28,'Форма 1'!AC$7),2),"")</f>
        <v>805534.45</v>
      </c>
      <c r="K601" s="53" t="str">
        <f>IF(ISNUMBER('Форма 1'!AD601),ROUND('Форма 1'!$I601*VLOOKUP('Форма 1'!$G601,'Предельники 2022'!$B$4:$X$28,'Форма 1'!AD$7),2),"")</f>
        <v/>
      </c>
      <c r="L601" s="54" t="str">
        <f>IF(ISBLANK('Форма 1'!AE601),"",'Форма 1'!AE601)</f>
        <v/>
      </c>
      <c r="M601" s="55" t="str">
        <f>IF(ISBLANK('Форма 1'!AF601),"",'Форма 1'!AF601)</f>
        <v/>
      </c>
      <c r="N601" s="53" t="str">
        <f>IF(ISNUMBER('Форма 1'!AG601),ROUND('Форма 1'!$I601*VLOOKUP('Форма 1'!$G601,'Предельники 2022'!$B$4:$X$28,'Форма 1'!AG$7),2),"")</f>
        <v/>
      </c>
      <c r="O601" s="53" t="str">
        <f>IF(ISNUMBER('Форма 1'!$AH601),ROUND('Форма 1'!$I601*VLOOKUP('Форма 1'!$G601,'Предельники 2022'!$B$4:$X$28,'Форма 1'!$AH$7,0),2),"")</f>
        <v/>
      </c>
      <c r="P601" s="53" t="str">
        <f>IF(ISNUMBER('Форма 1'!$AI601),ROUND('Форма 1'!$I601*VLOOKUP('Форма 1'!$G601,'Предельники 2022'!$B$4:$X$28,'Форма 1'!$AI$7,0),2),"")</f>
        <v/>
      </c>
      <c r="Q601" s="53" t="str">
        <f>IF(ISNUMBER('Форма 1'!$AJ601),ROUND('Форма 1'!$I601*VLOOKUP('Форма 1'!$G601,'Предельники 2022'!$B$4:$X$28,'Форма 1'!$AJ$7,0),2),"")</f>
        <v/>
      </c>
      <c r="R601" s="53" t="str">
        <f>IF(ISNUMBER('Форма 1'!AK601),ROUND('Форма 1'!$I601*VLOOKUP('Форма 1'!$G601,'Предельники 2022'!$B$4:$X$28,'Форма 1'!AK$7),2),"")</f>
        <v/>
      </c>
      <c r="S601" s="55" t="str">
        <f t="shared" si="71"/>
        <v/>
      </c>
      <c r="T601" s="55" t="str">
        <f>IF(ISNUMBER('Форма 1'!AL601),INDEX('Предельники 2022'!$C$4:$X$28,MATCH('Форма 1'!$H601,'Предельники 2022'!$B$4:$B$28,0),MATCH(T$5,'Предельники 2022'!$C$3:$X$3,0)),"")</f>
        <v/>
      </c>
      <c r="U601" s="55" t="str">
        <f>IF(ISNUMBER('Форма 1'!AM601),INDEX('Предельники 2022'!$C$4:$X$28,MATCH('Форма 1'!$H601,'Предельники 2022'!$B$4:$B$28,0),MATCH(U$5,'Предельники 2022'!$C$3:$X$3,0)),"")</f>
        <v/>
      </c>
      <c r="V601" s="55" t="str">
        <f>IF(ISNUMBER('Форма 1'!AN601),INDEX('Предельники 2022'!$C$4:$X$28,MATCH('Форма 1'!$H601,'Предельники 2022'!$B$4:$B$28,0),MATCH(V$5,'Предельники 2022'!$C$3:$X$3,0)),"")</f>
        <v/>
      </c>
      <c r="W601" s="55" t="str">
        <f>IF(ISNUMBER('Форма 1'!AO601),INDEX('Предельники 2022'!$C$4:$X$28,MATCH('Форма 1'!$H601,'Предельники 2022'!$B$4:$B$28,0),MATCH(W$5,'Предельники 2022'!$C$3:$X$3,0)),"")</f>
        <v/>
      </c>
      <c r="X601" s="53" t="str">
        <f>IF(ISNUMBER('Форма 1'!AP601),ROUND('Форма 1'!$I601*VLOOKUP('Форма 1'!$G601,'Предельники 2022'!$B$4:$X$28,'Форма 1'!AP$7),2),"")</f>
        <v/>
      </c>
      <c r="Y601" s="53" t="str">
        <f>IF(ISNUMBER('Форма 1'!AQ601),ROUND('Форма 1'!$I601*VLOOKUP('Форма 1'!$G601,'Предельники 2022'!$B$4:$X$28,'Форма 1'!AQ$7),2),"")</f>
        <v/>
      </c>
      <c r="Z601" s="53" t="str">
        <f>IF(ISNUMBER('Форма 1'!AR601),ROUND('Форма 1'!$I601*VLOOKUP('Форма 1'!$G601,'Предельники 2022'!$B$4:$X$28,'Форма 1'!AR$7),2),"")</f>
        <v/>
      </c>
      <c r="AA601" s="55"/>
    </row>
    <row r="602" spans="1:27" x14ac:dyDescent="0.25">
      <c r="A602" s="52">
        <f t="shared" si="70"/>
        <v>9</v>
      </c>
      <c r="B602" s="94" t="str">
        <f>IF(ISBLANK('Форма 1'!B602),"",'Форма 1'!B602)</f>
        <v>город Пермь</v>
      </c>
      <c r="C602" s="161" t="str">
        <f>IF(ISBLANK('Форма 1'!C602),"",'Форма 1'!C602)</f>
        <v>г. Пермь, ул. Бородинская, д. 23</v>
      </c>
      <c r="D602" s="51">
        <f>IF(ISBLANK(C602),"Введите адрес",IF(C602='Форма 1'!C602,SUM(E602:K602,M602:S602,X602:AA602),"Ошибка в адресе!"))</f>
        <v>1662014.56</v>
      </c>
      <c r="E602" s="53">
        <f>IF(ISNUMBER('Форма 1'!X602),ROUND('Форма 1'!$I602*VLOOKUP('Форма 1'!$G602,'Предельники 2022'!$B$4:$X$28,'Форма 1'!X$7),2),"")</f>
        <v>509197.34</v>
      </c>
      <c r="F602" s="53" t="str">
        <f>IF(ISNUMBER('Форма 1'!Y602),ROUND('Форма 1'!$I602*VLOOKUP('Форма 1'!$G602,'Предельники 2022'!$B$4:$X$28,'Форма 1'!Y$7),2),"")</f>
        <v/>
      </c>
      <c r="G602" s="53" t="str">
        <f>IF(ISNUMBER('Форма 1'!Z602),ROUND('Форма 1'!$I602*VLOOKUP('Форма 1'!$G602,'Предельники 2022'!$B$4:$X$28,'Форма 1'!Z$7),2),"")</f>
        <v/>
      </c>
      <c r="H602" s="53">
        <f>IF(ISNUMBER('Форма 1'!AA602),ROUND('Форма 1'!$I602*VLOOKUP('Форма 1'!$G602,'Предельники 2022'!$B$4:$X$28,'Форма 1'!AA$7),2),"")</f>
        <v>259895.5</v>
      </c>
      <c r="I602" s="53" t="str">
        <f>IF(ISNUMBER('Форма 1'!AB602),ROUND('Форма 1'!$I602*VLOOKUP('Форма 1'!$G602,'Предельники 2022'!$B$4:$X$28,'Форма 1'!AB$7),2),"")</f>
        <v/>
      </c>
      <c r="J602" s="53" t="str">
        <f>IF(ISNUMBER('Форма 1'!AC602),ROUND('Форма 1'!$I602*VLOOKUP('Форма 1'!$G602,'Предельники 2022'!$B$4:$X$28,'Форма 1'!AC$7),2),"")</f>
        <v/>
      </c>
      <c r="K602" s="53" t="str">
        <f>IF(ISNUMBER('Форма 1'!AD602),ROUND('Форма 1'!$I602*VLOOKUP('Форма 1'!$G602,'Предельники 2022'!$B$4:$X$28,'Форма 1'!AD$7),2),"")</f>
        <v/>
      </c>
      <c r="L602" s="54" t="str">
        <f>IF(ISBLANK('Форма 1'!AE602),"",'Форма 1'!AE602)</f>
        <v/>
      </c>
      <c r="M602" s="55" t="str">
        <f>IF(ISBLANK('Форма 1'!AF602),"",'Форма 1'!AF602)</f>
        <v/>
      </c>
      <c r="N602" s="53" t="str">
        <f>IF(ISNUMBER('Форма 1'!AG602),ROUND('Форма 1'!$I602*VLOOKUP('Форма 1'!$G602,'Предельники 2022'!$B$4:$X$28,'Форма 1'!AG$7),2),"")</f>
        <v/>
      </c>
      <c r="O602" s="53" t="str">
        <f>IF(ISNUMBER('Форма 1'!$AH602),ROUND('Форма 1'!$I602*VLOOKUP('Форма 1'!$G602,'Предельники 2022'!$B$4:$X$28,'Форма 1'!$AH$7,0),2),"")</f>
        <v/>
      </c>
      <c r="P602" s="53" t="str">
        <f>IF(ISNUMBER('Форма 1'!$AI602),ROUND('Форма 1'!$I602*VLOOKUP('Форма 1'!$G602,'Предельники 2022'!$B$4:$X$28,'Форма 1'!$AI$7,0),2),"")</f>
        <v/>
      </c>
      <c r="Q602" s="53" t="str">
        <f>IF(ISNUMBER('Форма 1'!$AJ602),ROUND('Форма 1'!$I602*VLOOKUP('Форма 1'!$G602,'Предельники 2022'!$B$4:$X$28,'Форма 1'!$AJ$7,0),2),"")</f>
        <v/>
      </c>
      <c r="R602" s="53">
        <f>IF(ISNUMBER('Форма 1'!AK602),ROUND('Форма 1'!$I602*VLOOKUP('Форма 1'!$G602,'Предельники 2022'!$B$4:$X$28,'Форма 1'!AK$7),2),"")</f>
        <v>892921.72</v>
      </c>
      <c r="S602" s="55" t="str">
        <f t="shared" si="71"/>
        <v/>
      </c>
      <c r="T602" s="55" t="str">
        <f>IF(ISNUMBER('Форма 1'!AL602),INDEX('Предельники 2022'!$C$4:$X$28,MATCH('Форма 1'!$H602,'Предельники 2022'!$B$4:$B$28,0),MATCH(T$5,'Предельники 2022'!$C$3:$X$3,0)),"")</f>
        <v/>
      </c>
      <c r="U602" s="55" t="str">
        <f>IF(ISNUMBER('Форма 1'!AM602),INDEX('Предельники 2022'!$C$4:$X$28,MATCH('Форма 1'!$H602,'Предельники 2022'!$B$4:$B$28,0),MATCH(U$5,'Предельники 2022'!$C$3:$X$3,0)),"")</f>
        <v/>
      </c>
      <c r="V602" s="55" t="str">
        <f>IF(ISNUMBER('Форма 1'!AN602),INDEX('Предельники 2022'!$C$4:$X$28,MATCH('Форма 1'!$H602,'Предельники 2022'!$B$4:$B$28,0),MATCH(V$5,'Предельники 2022'!$C$3:$X$3,0)),"")</f>
        <v/>
      </c>
      <c r="W602" s="55" t="str">
        <f>IF(ISNUMBER('Форма 1'!AO602),INDEX('Предельники 2022'!$C$4:$X$28,MATCH('Форма 1'!$H602,'Предельники 2022'!$B$4:$B$28,0),MATCH(W$5,'Предельники 2022'!$C$3:$X$3,0)),"")</f>
        <v/>
      </c>
      <c r="X602" s="53" t="str">
        <f>IF(ISNUMBER('Форма 1'!AP602),ROUND('Форма 1'!$I602*VLOOKUP('Форма 1'!$G602,'Предельники 2022'!$B$4:$X$28,'Форма 1'!AP$7),2),"")</f>
        <v/>
      </c>
      <c r="Y602" s="53" t="str">
        <f>IF(ISNUMBER('Форма 1'!AQ602),ROUND('Форма 1'!$I602*VLOOKUP('Форма 1'!$G602,'Предельники 2022'!$B$4:$X$28,'Форма 1'!AQ$7),2),"")</f>
        <v/>
      </c>
      <c r="Z602" s="53" t="str">
        <f>IF(ISNUMBER('Форма 1'!AR602),ROUND('Форма 1'!$I602*VLOOKUP('Форма 1'!$G602,'Предельники 2022'!$B$4:$X$28,'Форма 1'!AR$7),2),"")</f>
        <v/>
      </c>
      <c r="AA602" s="55"/>
    </row>
    <row r="603" spans="1:27" x14ac:dyDescent="0.25">
      <c r="A603" s="52">
        <f t="shared" si="70"/>
        <v>10</v>
      </c>
      <c r="B603" s="94" t="str">
        <f>IF(ISBLANK('Форма 1'!B603),"",'Форма 1'!B603)</f>
        <v>город Пермь</v>
      </c>
      <c r="C603" s="161" t="str">
        <f>IF(ISBLANK('Форма 1'!C603),"",'Форма 1'!C603)</f>
        <v>г. Пермь, ул. Братьев Игнатовых, д. 21А</v>
      </c>
      <c r="D603" s="51">
        <f>IF(ISBLANK(C603),"Введите адрес",IF(C603='Форма 1'!C603,SUM(E603:K603,M603:S603,X603:AA603),"Ошибка в адресе!"))</f>
        <v>14841350.16</v>
      </c>
      <c r="E603" s="53" t="str">
        <f>IF(ISNUMBER('Форма 1'!X603),ROUND('Форма 1'!$I603*VLOOKUP('Форма 1'!$G603,'Предельники 2022'!$B$4:$X$28,'Форма 1'!X$7),2),"")</f>
        <v/>
      </c>
      <c r="F603" s="53" t="str">
        <f>IF(ISNUMBER('Форма 1'!Y603),ROUND('Форма 1'!$I603*VLOOKUP('Форма 1'!$G603,'Предельники 2022'!$B$4:$X$28,'Форма 1'!Y$7),2),"")</f>
        <v/>
      </c>
      <c r="G603" s="53" t="str">
        <f>IF(ISNUMBER('Форма 1'!Z603),ROUND('Форма 1'!$I603*VLOOKUP('Форма 1'!$G603,'Предельники 2022'!$B$4:$X$28,'Форма 1'!Z$7),2),"")</f>
        <v/>
      </c>
      <c r="H603" s="53" t="str">
        <f>IF(ISNUMBER('Форма 1'!AA603),ROUND('Форма 1'!$I603*VLOOKUP('Форма 1'!$G603,'Предельники 2022'!$B$4:$X$28,'Форма 1'!AA$7),2),"")</f>
        <v/>
      </c>
      <c r="I603" s="53" t="str">
        <f>IF(ISNUMBER('Форма 1'!AB603),ROUND('Форма 1'!$I603*VLOOKUP('Форма 1'!$G603,'Предельники 2022'!$B$4:$X$28,'Форма 1'!AB$7),2),"")</f>
        <v/>
      </c>
      <c r="J603" s="53" t="str">
        <f>IF(ISNUMBER('Форма 1'!AC603),ROUND('Форма 1'!$I603*VLOOKUP('Форма 1'!$G603,'Предельники 2022'!$B$4:$X$28,'Форма 1'!AC$7),2),"")</f>
        <v/>
      </c>
      <c r="K603" s="53" t="str">
        <f>IF(ISNUMBER('Форма 1'!AD603),ROUND('Форма 1'!$I603*VLOOKUP('Форма 1'!$G603,'Предельники 2022'!$B$4:$X$28,'Форма 1'!AD$7),2),"")</f>
        <v/>
      </c>
      <c r="L603" s="54" t="str">
        <f>IF(ISBLANK('Форма 1'!AE603),"",'Форма 1'!AE603)</f>
        <v/>
      </c>
      <c r="M603" s="55" t="str">
        <f>IF(ISBLANK('Форма 1'!AF603),"",'Форма 1'!AF603)</f>
        <v/>
      </c>
      <c r="N603" s="53">
        <f>IF(ISNUMBER('Форма 1'!AG603),ROUND('Форма 1'!$I603*VLOOKUP('Форма 1'!$G603,'Предельники 2022'!$B$4:$X$28,'Форма 1'!AG$7),2),"")</f>
        <v>14841350.16</v>
      </c>
      <c r="O603" s="53" t="str">
        <f>IF(ISNUMBER('Форма 1'!$AH603),ROUND('Форма 1'!$I603*VLOOKUP('Форма 1'!$G603,'Предельники 2022'!$B$4:$X$28,'Форма 1'!$AH$7,0),2),"")</f>
        <v/>
      </c>
      <c r="P603" s="53" t="str">
        <f>IF(ISNUMBER('Форма 1'!$AI603),ROUND('Форма 1'!$I603*VLOOKUP('Форма 1'!$G603,'Предельники 2022'!$B$4:$X$28,'Форма 1'!$AI$7,0),2),"")</f>
        <v/>
      </c>
      <c r="Q603" s="53" t="str">
        <f>IF(ISNUMBER('Форма 1'!$AJ603),ROUND('Форма 1'!$I603*VLOOKUP('Форма 1'!$G603,'Предельники 2022'!$B$4:$X$28,'Форма 1'!$AJ$7,0),2),"")</f>
        <v/>
      </c>
      <c r="R603" s="53" t="str">
        <f>IF(ISNUMBER('Форма 1'!AK603),ROUND('Форма 1'!$I603*VLOOKUP('Форма 1'!$G603,'Предельники 2022'!$B$4:$X$28,'Форма 1'!AK$7),2),"")</f>
        <v/>
      </c>
      <c r="S603" s="55" t="str">
        <f t="shared" si="71"/>
        <v/>
      </c>
      <c r="T603" s="55" t="str">
        <f>IF(ISNUMBER('Форма 1'!AL603),INDEX('Предельники 2022'!$C$4:$X$28,MATCH('Форма 1'!$H603,'Предельники 2022'!$B$4:$B$28,0),MATCH(T$5,'Предельники 2022'!$C$3:$X$3,0)),"")</f>
        <v/>
      </c>
      <c r="U603" s="55" t="str">
        <f>IF(ISNUMBER('Форма 1'!AM603),INDEX('Предельники 2022'!$C$4:$X$28,MATCH('Форма 1'!$H603,'Предельники 2022'!$B$4:$B$28,0),MATCH(U$5,'Предельники 2022'!$C$3:$X$3,0)),"")</f>
        <v/>
      </c>
      <c r="V603" s="55" t="str">
        <f>IF(ISNUMBER('Форма 1'!AN603),INDEX('Предельники 2022'!$C$4:$X$28,MATCH('Форма 1'!$H603,'Предельники 2022'!$B$4:$B$28,0),MATCH(V$5,'Предельники 2022'!$C$3:$X$3,0)),"")</f>
        <v/>
      </c>
      <c r="W603" s="55" t="str">
        <f>IF(ISNUMBER('Форма 1'!AO603),INDEX('Предельники 2022'!$C$4:$X$28,MATCH('Форма 1'!$H603,'Предельники 2022'!$B$4:$B$28,0),MATCH(W$5,'Предельники 2022'!$C$3:$X$3,0)),"")</f>
        <v/>
      </c>
      <c r="X603" s="53" t="str">
        <f>IF(ISNUMBER('Форма 1'!AP603),ROUND('Форма 1'!$I603*VLOOKUP('Форма 1'!$G603,'Предельники 2022'!$B$4:$X$28,'Форма 1'!AP$7),2),"")</f>
        <v/>
      </c>
      <c r="Y603" s="53" t="str">
        <f>IF(ISNUMBER('Форма 1'!AQ603),ROUND('Форма 1'!$I603*VLOOKUP('Форма 1'!$G603,'Предельники 2022'!$B$4:$X$28,'Форма 1'!AQ$7),2),"")</f>
        <v/>
      </c>
      <c r="Z603" s="53" t="str">
        <f>IF(ISNUMBER('Форма 1'!AR603),ROUND('Форма 1'!$I603*VLOOKUP('Форма 1'!$G603,'Предельники 2022'!$B$4:$X$28,'Форма 1'!AR$7),2),"")</f>
        <v/>
      </c>
      <c r="AA603" s="55"/>
    </row>
    <row r="604" spans="1:27" x14ac:dyDescent="0.25">
      <c r="A604" s="52">
        <f t="shared" si="70"/>
        <v>11</v>
      </c>
      <c r="B604" s="94" t="str">
        <f>IF(ISBLANK('Форма 1'!B604),"",'Форма 1'!B604)</f>
        <v>город Пермь</v>
      </c>
      <c r="C604" s="161" t="str">
        <f>IF(ISBLANK('Форма 1'!C604),"",'Форма 1'!C604)</f>
        <v>г. Пермь, ул. Весенняя, д. 17А</v>
      </c>
      <c r="D604" s="51">
        <f>IF(ISBLANK(C604),"Введите адрес",IF(C604='Форма 1'!C604,SUM(E604:K604,M604:S604,X604:AA604),"Ошибка в адресе!"))</f>
        <v>6084179.2800000003</v>
      </c>
      <c r="E604" s="53" t="str">
        <f>IF(ISNUMBER('Форма 1'!X604),ROUND('Форма 1'!$I604*VLOOKUP('Форма 1'!$G604,'Предельники 2022'!$B$4:$X$28,'Форма 1'!X$7),2),"")</f>
        <v/>
      </c>
      <c r="F604" s="53">
        <f>IF(ISNUMBER('Форма 1'!Y604),ROUND('Форма 1'!$I604*VLOOKUP('Форма 1'!$G604,'Предельники 2022'!$B$4:$X$28,'Форма 1'!Y$7),2),"")</f>
        <v>5423957.4800000004</v>
      </c>
      <c r="G604" s="53" t="str">
        <f>IF(ISNUMBER('Форма 1'!Z604),ROUND('Форма 1'!$I604*VLOOKUP('Форма 1'!$G604,'Предельники 2022'!$B$4:$X$28,'Форма 1'!Z$7),2),"")</f>
        <v/>
      </c>
      <c r="H604" s="53">
        <f>IF(ISNUMBER('Форма 1'!AA604),ROUND('Форма 1'!$I604*VLOOKUP('Форма 1'!$G604,'Предельники 2022'!$B$4:$X$28,'Форма 1'!AA$7),2),"")</f>
        <v>243951.92</v>
      </c>
      <c r="I604" s="53" t="str">
        <f>IF(ISNUMBER('Форма 1'!AB604),ROUND('Форма 1'!$I604*VLOOKUP('Форма 1'!$G604,'Предельники 2022'!$B$4:$X$28,'Форма 1'!AB$7),2),"")</f>
        <v/>
      </c>
      <c r="J604" s="53">
        <f>IF(ISNUMBER('Форма 1'!AC604),ROUND('Форма 1'!$I604*VLOOKUP('Форма 1'!$G604,'Предельники 2022'!$B$4:$X$28,'Форма 1'!AC$7),2),"")</f>
        <v>416269.88</v>
      </c>
      <c r="K604" s="53" t="str">
        <f>IF(ISNUMBER('Форма 1'!AD604),ROUND('Форма 1'!$I604*VLOOKUP('Форма 1'!$G604,'Предельники 2022'!$B$4:$X$28,'Форма 1'!AD$7),2),"")</f>
        <v/>
      </c>
      <c r="L604" s="54" t="str">
        <f>IF(ISBLANK('Форма 1'!AE604),"",'Форма 1'!AE604)</f>
        <v/>
      </c>
      <c r="M604" s="55" t="str">
        <f>IF(ISBLANK('Форма 1'!AF604),"",'Форма 1'!AF604)</f>
        <v/>
      </c>
      <c r="N604" s="53" t="str">
        <f>IF(ISNUMBER('Форма 1'!AG604),ROUND('Форма 1'!$I604*VLOOKUP('Форма 1'!$G604,'Предельники 2022'!$B$4:$X$28,'Форма 1'!AG$7),2),"")</f>
        <v/>
      </c>
      <c r="O604" s="53" t="str">
        <f>IF(ISNUMBER('Форма 1'!$AH604),ROUND('Форма 1'!$I604*VLOOKUP('Форма 1'!$G604,'Предельники 2022'!$B$4:$X$28,'Форма 1'!$AH$7,0),2),"")</f>
        <v/>
      </c>
      <c r="P604" s="53" t="str">
        <f>IF(ISNUMBER('Форма 1'!$AI604),ROUND('Форма 1'!$I604*VLOOKUP('Форма 1'!$G604,'Предельники 2022'!$B$4:$X$28,'Форма 1'!$AI$7,0),2),"")</f>
        <v/>
      </c>
      <c r="Q604" s="53" t="str">
        <f>IF(ISNUMBER('Форма 1'!$AJ604),ROUND('Форма 1'!$I604*VLOOKUP('Форма 1'!$G604,'Предельники 2022'!$B$4:$X$28,'Форма 1'!$AJ$7,0),2),"")</f>
        <v/>
      </c>
      <c r="R604" s="53" t="str">
        <f>IF(ISNUMBER('Форма 1'!AK604),ROUND('Форма 1'!$I604*VLOOKUP('Форма 1'!$G604,'Предельники 2022'!$B$4:$X$28,'Форма 1'!AK$7),2),"")</f>
        <v/>
      </c>
      <c r="S604" s="55" t="str">
        <f t="shared" si="71"/>
        <v/>
      </c>
      <c r="T604" s="55" t="str">
        <f>IF(ISNUMBER('Форма 1'!AL604),INDEX('Предельники 2022'!$C$4:$X$28,MATCH('Форма 1'!$H604,'Предельники 2022'!$B$4:$B$28,0),MATCH(T$5,'Предельники 2022'!$C$3:$X$3,0)),"")</f>
        <v/>
      </c>
      <c r="U604" s="55" t="str">
        <f>IF(ISNUMBER('Форма 1'!AM604),INDEX('Предельники 2022'!$C$4:$X$28,MATCH('Форма 1'!$H604,'Предельники 2022'!$B$4:$B$28,0),MATCH(U$5,'Предельники 2022'!$C$3:$X$3,0)),"")</f>
        <v/>
      </c>
      <c r="V604" s="55" t="str">
        <f>IF(ISNUMBER('Форма 1'!AN604),INDEX('Предельники 2022'!$C$4:$X$28,MATCH('Форма 1'!$H604,'Предельники 2022'!$B$4:$B$28,0),MATCH(V$5,'Предельники 2022'!$C$3:$X$3,0)),"")</f>
        <v/>
      </c>
      <c r="W604" s="55" t="str">
        <f>IF(ISNUMBER('Форма 1'!AO604),INDEX('Предельники 2022'!$C$4:$X$28,MATCH('Форма 1'!$H604,'Предельники 2022'!$B$4:$B$28,0),MATCH(W$5,'Предельники 2022'!$C$3:$X$3,0)),"")</f>
        <v/>
      </c>
      <c r="X604" s="53" t="str">
        <f>IF(ISNUMBER('Форма 1'!AP604),ROUND('Форма 1'!$I604*VLOOKUP('Форма 1'!$G604,'Предельники 2022'!$B$4:$X$28,'Форма 1'!AP$7),2),"")</f>
        <v/>
      </c>
      <c r="Y604" s="53" t="str">
        <f>IF(ISNUMBER('Форма 1'!AQ604),ROUND('Форма 1'!$I604*VLOOKUP('Форма 1'!$G604,'Предельники 2022'!$B$4:$X$28,'Форма 1'!AQ$7),2),"")</f>
        <v/>
      </c>
      <c r="Z604" s="53" t="str">
        <f>IF(ISNUMBER('Форма 1'!AR604),ROUND('Форма 1'!$I604*VLOOKUP('Форма 1'!$G604,'Предельники 2022'!$B$4:$X$28,'Форма 1'!AR$7),2),"")</f>
        <v/>
      </c>
      <c r="AA604" s="55"/>
    </row>
    <row r="605" spans="1:27" x14ac:dyDescent="0.25">
      <c r="A605" s="52">
        <f t="shared" si="70"/>
        <v>12</v>
      </c>
      <c r="B605" s="94" t="str">
        <f>IF(ISBLANK('Форма 1'!B605),"",'Форма 1'!B605)</f>
        <v>город Пермь</v>
      </c>
      <c r="C605" s="161" t="str">
        <f>IF(ISBLANK('Форма 1'!C605),"",'Форма 1'!C605)</f>
        <v>г. Пермь, ул. Ветлужская, д. 64</v>
      </c>
      <c r="D605" s="51">
        <f>IF(ISBLANK(C605),"Введите адрес",IF(C605='Форма 1'!C605,SUM(E605:K605,M605:S605,X605:AA605),"Ошибка в адресе!"))</f>
        <v>8322150.2999999998</v>
      </c>
      <c r="E605" s="53">
        <f>IF(ISNUMBER('Форма 1'!X605),ROUND('Форма 1'!$I605*VLOOKUP('Форма 1'!$G605,'Предельники 2022'!$B$4:$X$28,'Форма 1'!X$7),2),"")</f>
        <v>8322150.2999999998</v>
      </c>
      <c r="F605" s="53" t="str">
        <f>IF(ISNUMBER('Форма 1'!Y605),ROUND('Форма 1'!$I605*VLOOKUP('Форма 1'!$G605,'Предельники 2022'!$B$4:$X$28,'Форма 1'!Y$7),2),"")</f>
        <v/>
      </c>
      <c r="G605" s="53" t="str">
        <f>IF(ISNUMBER('Форма 1'!Z605),ROUND('Форма 1'!$I605*VLOOKUP('Форма 1'!$G605,'Предельники 2022'!$B$4:$X$28,'Форма 1'!Z$7),2),"")</f>
        <v/>
      </c>
      <c r="H605" s="53" t="str">
        <f>IF(ISNUMBER('Форма 1'!AA605),ROUND('Форма 1'!$I605*VLOOKUP('Форма 1'!$G605,'Предельники 2022'!$B$4:$X$28,'Форма 1'!AA$7),2),"")</f>
        <v/>
      </c>
      <c r="I605" s="53" t="str">
        <f>IF(ISNUMBER('Форма 1'!AB605),ROUND('Форма 1'!$I605*VLOOKUP('Форма 1'!$G605,'Предельники 2022'!$B$4:$X$28,'Форма 1'!AB$7),2),"")</f>
        <v/>
      </c>
      <c r="J605" s="53" t="str">
        <f>IF(ISNUMBER('Форма 1'!AC605),ROUND('Форма 1'!$I605*VLOOKUP('Форма 1'!$G605,'Предельники 2022'!$B$4:$X$28,'Форма 1'!AC$7),2),"")</f>
        <v/>
      </c>
      <c r="K605" s="53" t="str">
        <f>IF(ISNUMBER('Форма 1'!AD605),ROUND('Форма 1'!$I605*VLOOKUP('Форма 1'!$G605,'Предельники 2022'!$B$4:$X$28,'Форма 1'!AD$7),2),"")</f>
        <v/>
      </c>
      <c r="L605" s="54" t="str">
        <f>IF(ISBLANK('Форма 1'!AE605),"",'Форма 1'!AE605)</f>
        <v/>
      </c>
      <c r="M605" s="55" t="str">
        <f>IF(ISBLANK('Форма 1'!AF605),"",'Форма 1'!AF605)</f>
        <v/>
      </c>
      <c r="N605" s="53" t="str">
        <f>IF(ISNUMBER('Форма 1'!AG605),ROUND('Форма 1'!$I605*VLOOKUP('Форма 1'!$G605,'Предельники 2022'!$B$4:$X$28,'Форма 1'!AG$7),2),"")</f>
        <v/>
      </c>
      <c r="O605" s="53" t="str">
        <f>IF(ISNUMBER('Форма 1'!$AH605),ROUND('Форма 1'!$I605*VLOOKUP('Форма 1'!$G605,'Предельники 2022'!$B$4:$X$28,'Форма 1'!$AH$7,0),2),"")</f>
        <v/>
      </c>
      <c r="P605" s="53" t="str">
        <f>IF(ISNUMBER('Форма 1'!$AI605),ROUND('Форма 1'!$I605*VLOOKUP('Форма 1'!$G605,'Предельники 2022'!$B$4:$X$28,'Форма 1'!$AI$7,0),2),"")</f>
        <v/>
      </c>
      <c r="Q605" s="53" t="str">
        <f>IF(ISNUMBER('Форма 1'!$AJ605),ROUND('Форма 1'!$I605*VLOOKUP('Форма 1'!$G605,'Предельники 2022'!$B$4:$X$28,'Форма 1'!$AJ$7,0),2),"")</f>
        <v/>
      </c>
      <c r="R605" s="53" t="str">
        <f>IF(ISNUMBER('Форма 1'!AK605),ROUND('Форма 1'!$I605*VLOOKUP('Форма 1'!$G605,'Предельники 2022'!$B$4:$X$28,'Форма 1'!AK$7),2),"")</f>
        <v/>
      </c>
      <c r="S605" s="55" t="str">
        <f t="shared" si="71"/>
        <v/>
      </c>
      <c r="T605" s="55" t="str">
        <f>IF(ISNUMBER('Форма 1'!AL605),INDEX('Предельники 2022'!$C$4:$X$28,MATCH('Форма 1'!$H605,'Предельники 2022'!$B$4:$B$28,0),MATCH(T$5,'Предельники 2022'!$C$3:$X$3,0)),"")</f>
        <v/>
      </c>
      <c r="U605" s="55" t="str">
        <f>IF(ISNUMBER('Форма 1'!AM605),INDEX('Предельники 2022'!$C$4:$X$28,MATCH('Форма 1'!$H605,'Предельники 2022'!$B$4:$B$28,0),MATCH(U$5,'Предельники 2022'!$C$3:$X$3,0)),"")</f>
        <v/>
      </c>
      <c r="V605" s="55" t="str">
        <f>IF(ISNUMBER('Форма 1'!AN605),INDEX('Предельники 2022'!$C$4:$X$28,MATCH('Форма 1'!$H605,'Предельники 2022'!$B$4:$B$28,0),MATCH(V$5,'Предельники 2022'!$C$3:$X$3,0)),"")</f>
        <v/>
      </c>
      <c r="W605" s="55" t="str">
        <f>IF(ISNUMBER('Форма 1'!AO605),INDEX('Предельники 2022'!$C$4:$X$28,MATCH('Форма 1'!$H605,'Предельники 2022'!$B$4:$B$28,0),MATCH(W$5,'Предельники 2022'!$C$3:$X$3,0)),"")</f>
        <v/>
      </c>
      <c r="X605" s="53" t="str">
        <f>IF(ISNUMBER('Форма 1'!AP605),ROUND('Форма 1'!$I605*VLOOKUP('Форма 1'!$G605,'Предельники 2022'!$B$4:$X$28,'Форма 1'!AP$7),2),"")</f>
        <v/>
      </c>
      <c r="Y605" s="53" t="str">
        <f>IF(ISNUMBER('Форма 1'!AQ605),ROUND('Форма 1'!$I605*VLOOKUP('Форма 1'!$G605,'Предельники 2022'!$B$4:$X$28,'Форма 1'!AQ$7),2),"")</f>
        <v/>
      </c>
      <c r="Z605" s="53" t="str">
        <f>IF(ISNUMBER('Форма 1'!AR605),ROUND('Форма 1'!$I605*VLOOKUP('Форма 1'!$G605,'Предельники 2022'!$B$4:$X$28,'Форма 1'!AR$7),2),"")</f>
        <v/>
      </c>
      <c r="AA605" s="55"/>
    </row>
    <row r="606" spans="1:27" x14ac:dyDescent="0.25">
      <c r="A606" s="52">
        <f t="shared" si="70"/>
        <v>13</v>
      </c>
      <c r="B606" s="94" t="str">
        <f>IF(ISBLANK('Форма 1'!B606),"",'Форма 1'!B606)</f>
        <v>город Пермь</v>
      </c>
      <c r="C606" s="161" t="str">
        <f>IF(ISBLANK('Форма 1'!C606),"",'Форма 1'!C606)</f>
        <v>г. Пермь, ул. Вижайская, д. 12</v>
      </c>
      <c r="D606" s="51">
        <f>IF(ISBLANK(C606),"Введите адрес",IF(C606='Форма 1'!C606,SUM(E606:K606,M606:S606,X606:AA606),"Ошибка в адресе!"))</f>
        <v>14428827.73</v>
      </c>
      <c r="E606" s="53" t="str">
        <f>IF(ISNUMBER('Форма 1'!X606),ROUND('Форма 1'!$I606*VLOOKUP('Форма 1'!$G606,'Предельники 2022'!$B$4:$X$28,'Форма 1'!X$7),2),"")</f>
        <v/>
      </c>
      <c r="F606" s="53" t="str">
        <f>IF(ISNUMBER('Форма 1'!Y606),ROUND('Форма 1'!$I606*VLOOKUP('Форма 1'!$G606,'Предельники 2022'!$B$4:$X$28,'Форма 1'!Y$7),2),"")</f>
        <v/>
      </c>
      <c r="G606" s="53" t="str">
        <f>IF(ISNUMBER('Форма 1'!Z606),ROUND('Форма 1'!$I606*VLOOKUP('Форма 1'!$G606,'Предельники 2022'!$B$4:$X$28,'Форма 1'!Z$7),2),"")</f>
        <v/>
      </c>
      <c r="H606" s="53" t="str">
        <f>IF(ISNUMBER('Форма 1'!AA606),ROUND('Форма 1'!$I606*VLOOKUP('Форма 1'!$G606,'Предельники 2022'!$B$4:$X$28,'Форма 1'!AA$7),2),"")</f>
        <v/>
      </c>
      <c r="I606" s="53" t="str">
        <f>IF(ISNUMBER('Форма 1'!AB606),ROUND('Форма 1'!$I606*VLOOKUP('Форма 1'!$G606,'Предельники 2022'!$B$4:$X$28,'Форма 1'!AB$7),2),"")</f>
        <v/>
      </c>
      <c r="J606" s="53" t="str">
        <f>IF(ISNUMBER('Форма 1'!AC606),ROUND('Форма 1'!$I606*VLOOKUP('Форма 1'!$G606,'Предельники 2022'!$B$4:$X$28,'Форма 1'!AC$7),2),"")</f>
        <v/>
      </c>
      <c r="K606" s="53" t="str">
        <f>IF(ISNUMBER('Форма 1'!AD606),ROUND('Форма 1'!$I606*VLOOKUP('Форма 1'!$G606,'Предельники 2022'!$B$4:$X$28,'Форма 1'!AD$7),2),"")</f>
        <v/>
      </c>
      <c r="L606" s="54" t="str">
        <f>IF(ISBLANK('Форма 1'!AE606),"",'Форма 1'!AE606)</f>
        <v/>
      </c>
      <c r="M606" s="55" t="str">
        <f>IF(ISBLANK('Форма 1'!AF606),"",'Форма 1'!AF606)</f>
        <v/>
      </c>
      <c r="N606" s="53">
        <f>IF(ISNUMBER('Форма 1'!AG606),ROUND('Форма 1'!$I606*VLOOKUP('Форма 1'!$G606,'Предельники 2022'!$B$4:$X$28,'Форма 1'!AG$7),2),"")</f>
        <v>14428827.73</v>
      </c>
      <c r="O606" s="53" t="str">
        <f>IF(ISNUMBER('Форма 1'!$AH606),ROUND('Форма 1'!$I606*VLOOKUP('Форма 1'!$G606,'Предельники 2022'!$B$4:$X$28,'Форма 1'!$AH$7,0),2),"")</f>
        <v/>
      </c>
      <c r="P606" s="53" t="str">
        <f>IF(ISNUMBER('Форма 1'!$AI606),ROUND('Форма 1'!$I606*VLOOKUP('Форма 1'!$G606,'Предельники 2022'!$B$4:$X$28,'Форма 1'!$AI$7,0),2),"")</f>
        <v/>
      </c>
      <c r="Q606" s="53" t="str">
        <f>IF(ISNUMBER('Форма 1'!$AJ606),ROUND('Форма 1'!$I606*VLOOKUP('Форма 1'!$G606,'Предельники 2022'!$B$4:$X$28,'Форма 1'!$AJ$7,0),2),"")</f>
        <v/>
      </c>
      <c r="R606" s="53" t="str">
        <f>IF(ISNUMBER('Форма 1'!AK606),ROUND('Форма 1'!$I606*VLOOKUP('Форма 1'!$G606,'Предельники 2022'!$B$4:$X$28,'Форма 1'!AK$7),2),"")</f>
        <v/>
      </c>
      <c r="S606" s="55" t="str">
        <f t="shared" si="71"/>
        <v/>
      </c>
      <c r="T606" s="55" t="str">
        <f>IF(ISNUMBER('Форма 1'!AL606),INDEX('Предельники 2022'!$C$4:$X$28,MATCH('Форма 1'!$H606,'Предельники 2022'!$B$4:$B$28,0),MATCH(T$5,'Предельники 2022'!$C$3:$X$3,0)),"")</f>
        <v/>
      </c>
      <c r="U606" s="55" t="str">
        <f>IF(ISNUMBER('Форма 1'!AM606),INDEX('Предельники 2022'!$C$4:$X$28,MATCH('Форма 1'!$H606,'Предельники 2022'!$B$4:$B$28,0),MATCH(U$5,'Предельники 2022'!$C$3:$X$3,0)),"")</f>
        <v/>
      </c>
      <c r="V606" s="55" t="str">
        <f>IF(ISNUMBER('Форма 1'!AN606),INDEX('Предельники 2022'!$C$4:$X$28,MATCH('Форма 1'!$H606,'Предельники 2022'!$B$4:$B$28,0),MATCH(V$5,'Предельники 2022'!$C$3:$X$3,0)),"")</f>
        <v/>
      </c>
      <c r="W606" s="55" t="str">
        <f>IF(ISNUMBER('Форма 1'!AO606),INDEX('Предельники 2022'!$C$4:$X$28,MATCH('Форма 1'!$H606,'Предельники 2022'!$B$4:$B$28,0),MATCH(W$5,'Предельники 2022'!$C$3:$X$3,0)),"")</f>
        <v/>
      </c>
      <c r="X606" s="53" t="str">
        <f>IF(ISNUMBER('Форма 1'!AP606),ROUND('Форма 1'!$I606*VLOOKUP('Форма 1'!$G606,'Предельники 2022'!$B$4:$X$28,'Форма 1'!AP$7),2),"")</f>
        <v/>
      </c>
      <c r="Y606" s="53" t="str">
        <f>IF(ISNUMBER('Форма 1'!AQ606),ROUND('Форма 1'!$I606*VLOOKUP('Форма 1'!$G606,'Предельники 2022'!$B$4:$X$28,'Форма 1'!AQ$7),2),"")</f>
        <v/>
      </c>
      <c r="Z606" s="53" t="str">
        <f>IF(ISNUMBER('Форма 1'!AR606),ROUND('Форма 1'!$I606*VLOOKUP('Форма 1'!$G606,'Предельники 2022'!$B$4:$X$28,'Форма 1'!AR$7),2),"")</f>
        <v/>
      </c>
      <c r="AA606" s="55"/>
    </row>
    <row r="607" spans="1:27" x14ac:dyDescent="0.25">
      <c r="A607" s="52">
        <f t="shared" si="70"/>
        <v>14</v>
      </c>
      <c r="B607" s="94" t="str">
        <f>IF(ISBLANK('Форма 1'!B607),"",'Форма 1'!B607)</f>
        <v>город Пермь</v>
      </c>
      <c r="C607" s="161" t="str">
        <f>IF(ISBLANK('Форма 1'!C607),"",'Форма 1'!C607)</f>
        <v>г. Пермь, ул. Газеты Звезда, д. 9</v>
      </c>
      <c r="D607" s="51">
        <f>IF(ISBLANK(C607),"Введите адрес",IF(C607='Форма 1'!C607,SUM(E607:K607,M607:S607,X607:AA607),"Ошибка в адресе!"))</f>
        <v>4300275.96</v>
      </c>
      <c r="E607" s="53" t="str">
        <f>IF(ISNUMBER('Форма 1'!X607),ROUND('Форма 1'!$I607*VLOOKUP('Форма 1'!$G607,'Предельники 2022'!$B$4:$X$28,'Форма 1'!X$7),2),"")</f>
        <v/>
      </c>
      <c r="F607" s="53" t="str">
        <f>IF(ISNUMBER('Форма 1'!Y607),ROUND('Форма 1'!$I607*VLOOKUP('Форма 1'!$G607,'Предельники 2022'!$B$4:$X$28,'Форма 1'!Y$7),2),"")</f>
        <v/>
      </c>
      <c r="G607" s="53" t="str">
        <f>IF(ISNUMBER('Форма 1'!Z607),ROUND('Форма 1'!$I607*VLOOKUP('Форма 1'!$G607,'Предельники 2022'!$B$4:$X$28,'Форма 1'!Z$7),2),"")</f>
        <v/>
      </c>
      <c r="H607" s="53" t="str">
        <f>IF(ISNUMBER('Форма 1'!AA607),ROUND('Форма 1'!$I607*VLOOKUP('Форма 1'!$G607,'Предельники 2022'!$B$4:$X$28,'Форма 1'!AA$7),2),"")</f>
        <v/>
      </c>
      <c r="I607" s="53" t="str">
        <f>IF(ISNUMBER('Форма 1'!AB607),ROUND('Форма 1'!$I607*VLOOKUP('Форма 1'!$G607,'Предельники 2022'!$B$4:$X$28,'Форма 1'!AB$7),2),"")</f>
        <v/>
      </c>
      <c r="J607" s="53" t="str">
        <f>IF(ISNUMBER('Форма 1'!AC607),ROUND('Форма 1'!$I607*VLOOKUP('Форма 1'!$G607,'Предельники 2022'!$B$4:$X$28,'Форма 1'!AC$7),2),"")</f>
        <v/>
      </c>
      <c r="K607" s="53">
        <f>IF(ISNUMBER('Форма 1'!AD607),ROUND('Форма 1'!$I607*VLOOKUP('Форма 1'!$G607,'Предельники 2022'!$B$4:$X$28,'Форма 1'!AD$7),2),"")</f>
        <v>4300275.96</v>
      </c>
      <c r="L607" s="54" t="str">
        <f>IF(ISBLANK('Форма 1'!AE607),"",'Форма 1'!AE607)</f>
        <v/>
      </c>
      <c r="M607" s="55" t="str">
        <f>IF(ISBLANK('Форма 1'!AF607),"",'Форма 1'!AF607)</f>
        <v/>
      </c>
      <c r="N607" s="53" t="str">
        <f>IF(ISNUMBER('Форма 1'!AG607),ROUND('Форма 1'!$I607*VLOOKUP('Форма 1'!$G607,'Предельники 2022'!$B$4:$X$28,'Форма 1'!AG$7),2),"")</f>
        <v/>
      </c>
      <c r="O607" s="53" t="str">
        <f>IF(ISNUMBER('Форма 1'!$AH607),ROUND('Форма 1'!$I607*VLOOKUP('Форма 1'!$G607,'Предельники 2022'!$B$4:$X$28,'Форма 1'!$AH$7,0),2),"")</f>
        <v/>
      </c>
      <c r="P607" s="53" t="str">
        <f>IF(ISNUMBER('Форма 1'!$AI607),ROUND('Форма 1'!$I607*VLOOKUP('Форма 1'!$G607,'Предельники 2022'!$B$4:$X$28,'Форма 1'!$AI$7,0),2),"")</f>
        <v/>
      </c>
      <c r="Q607" s="53" t="str">
        <f>IF(ISNUMBER('Форма 1'!$AJ607),ROUND('Форма 1'!$I607*VLOOKUP('Форма 1'!$G607,'Предельники 2022'!$B$4:$X$28,'Форма 1'!$AJ$7,0),2),"")</f>
        <v/>
      </c>
      <c r="R607" s="53" t="str">
        <f>IF(ISNUMBER('Форма 1'!AK607),ROUND('Форма 1'!$I607*VLOOKUP('Форма 1'!$G607,'Предельники 2022'!$B$4:$X$28,'Форма 1'!AK$7),2),"")</f>
        <v/>
      </c>
      <c r="S607" s="55" t="str">
        <f t="shared" si="71"/>
        <v/>
      </c>
      <c r="T607" s="55" t="str">
        <f>IF(ISNUMBER('Форма 1'!AL607),INDEX('Предельники 2022'!$C$4:$X$28,MATCH('Форма 1'!$H607,'Предельники 2022'!$B$4:$B$28,0),MATCH(T$5,'Предельники 2022'!$C$3:$X$3,0)),"")</f>
        <v/>
      </c>
      <c r="U607" s="55" t="str">
        <f>IF(ISNUMBER('Форма 1'!AM607),INDEX('Предельники 2022'!$C$4:$X$28,MATCH('Форма 1'!$H607,'Предельники 2022'!$B$4:$B$28,0),MATCH(U$5,'Предельники 2022'!$C$3:$X$3,0)),"")</f>
        <v/>
      </c>
      <c r="V607" s="55" t="str">
        <f>IF(ISNUMBER('Форма 1'!AN607),INDEX('Предельники 2022'!$C$4:$X$28,MATCH('Форма 1'!$H607,'Предельники 2022'!$B$4:$B$28,0),MATCH(V$5,'Предельники 2022'!$C$3:$X$3,0)),"")</f>
        <v/>
      </c>
      <c r="W607" s="55" t="str">
        <f>IF(ISNUMBER('Форма 1'!AO607),INDEX('Предельники 2022'!$C$4:$X$28,MATCH('Форма 1'!$H607,'Предельники 2022'!$B$4:$B$28,0),MATCH(W$5,'Предельники 2022'!$C$3:$X$3,0)),"")</f>
        <v/>
      </c>
      <c r="X607" s="53" t="str">
        <f>IF(ISNUMBER('Форма 1'!AP607),ROUND('Форма 1'!$I607*VLOOKUP('Форма 1'!$G607,'Предельники 2022'!$B$4:$X$28,'Форма 1'!AP$7),2),"")</f>
        <v/>
      </c>
      <c r="Y607" s="53" t="str">
        <f>IF(ISNUMBER('Форма 1'!AQ607),ROUND('Форма 1'!$I607*VLOOKUP('Форма 1'!$G607,'Предельники 2022'!$B$4:$X$28,'Форма 1'!AQ$7),2),"")</f>
        <v/>
      </c>
      <c r="Z607" s="53" t="str">
        <f>IF(ISNUMBER('Форма 1'!AR607),ROUND('Форма 1'!$I607*VLOOKUP('Форма 1'!$G607,'Предельники 2022'!$B$4:$X$28,'Форма 1'!AR$7),2),"")</f>
        <v/>
      </c>
      <c r="AA607" s="55"/>
    </row>
    <row r="608" spans="1:27" x14ac:dyDescent="0.25">
      <c r="A608" s="52">
        <f t="shared" si="70"/>
        <v>15</v>
      </c>
      <c r="B608" s="94" t="str">
        <f>IF(ISBLANK('Форма 1'!B608),"",'Форма 1'!B608)</f>
        <v>город Пермь</v>
      </c>
      <c r="C608" s="161" t="str">
        <f>IF(ISBLANK('Форма 1'!C608),"",'Форма 1'!C608)</f>
        <v>г. Пермь, ул. Гашкова, д. 30/3</v>
      </c>
      <c r="D608" s="51">
        <f>IF(ISBLANK(C608),"Введите адрес",IF(C608='Форма 1'!C608,SUM(E608:K608,M608:S608,X608:AA608),"Ошибка в адресе!"))</f>
        <v>82249.539999999994</v>
      </c>
      <c r="E608" s="53" t="str">
        <f>IF(ISNUMBER('Форма 1'!X608),ROUND('Форма 1'!$I608*VLOOKUP('Форма 1'!$G608,'Предельники 2022'!$B$4:$X$28,'Форма 1'!X$7),2),"")</f>
        <v/>
      </c>
      <c r="F608" s="53" t="str">
        <f>IF(ISNUMBER('Форма 1'!Y608),ROUND('Форма 1'!$I608*VLOOKUP('Форма 1'!$G608,'Предельники 2022'!$B$4:$X$28,'Форма 1'!Y$7),2),"")</f>
        <v/>
      </c>
      <c r="G608" s="53" t="str">
        <f>IF(ISNUMBER('Форма 1'!Z608),ROUND('Форма 1'!$I608*VLOOKUP('Форма 1'!$G608,'Предельники 2022'!$B$4:$X$28,'Форма 1'!Z$7),2),"")</f>
        <v/>
      </c>
      <c r="H608" s="53" t="str">
        <f>IF(ISNUMBER('Форма 1'!AA608),ROUND('Форма 1'!$I608*VLOOKUP('Форма 1'!$G608,'Предельники 2022'!$B$4:$X$28,'Форма 1'!AA$7),2),"")</f>
        <v/>
      </c>
      <c r="I608" s="53" t="str">
        <f>IF(ISNUMBER('Форма 1'!AB608),ROUND('Форма 1'!$I608*VLOOKUP('Форма 1'!$G608,'Предельники 2022'!$B$4:$X$28,'Форма 1'!AB$7),2),"")</f>
        <v/>
      </c>
      <c r="J608" s="53" t="str">
        <f>IF(ISNUMBER('Форма 1'!AC608),ROUND('Форма 1'!$I608*VLOOKUP('Форма 1'!$G608,'Предельники 2022'!$B$4:$X$28,'Форма 1'!AC$7),2),"")</f>
        <v/>
      </c>
      <c r="K608" s="53" t="str">
        <f>IF(ISNUMBER('Форма 1'!AD608),ROUND('Форма 1'!$I608*VLOOKUP('Форма 1'!$G608,'Предельники 2022'!$B$4:$X$28,'Форма 1'!AD$7),2),"")</f>
        <v/>
      </c>
      <c r="L608" s="54" t="str">
        <f>IF(ISBLANK('Форма 1'!AE608),"",'Форма 1'!AE608)</f>
        <v/>
      </c>
      <c r="M608" s="55" t="str">
        <f>IF(ISBLANK('Форма 1'!AF608),"",'Форма 1'!AF608)</f>
        <v/>
      </c>
      <c r="N608" s="53" t="str">
        <f>IF(ISNUMBER('Форма 1'!AG608),ROUND('Форма 1'!$I608*VLOOKUP('Форма 1'!$G608,'Предельники 2022'!$B$4:$X$28,'Форма 1'!AG$7),2),"")</f>
        <v/>
      </c>
      <c r="O608" s="53" t="str">
        <f>IF(ISNUMBER('Форма 1'!$AH608),ROUND('Форма 1'!$I608*VLOOKUP('Форма 1'!$G608,'Предельники 2022'!$B$4:$X$28,'Форма 1'!$AH$7,0),2),"")</f>
        <v/>
      </c>
      <c r="P608" s="53" t="str">
        <f>IF(ISNUMBER('Форма 1'!$AI608),ROUND('Форма 1'!$I608*VLOOKUP('Форма 1'!$G608,'Предельники 2022'!$B$4:$X$28,'Форма 1'!$AI$7,0),2),"")</f>
        <v/>
      </c>
      <c r="Q608" s="53" t="str">
        <f>IF(ISNUMBER('Форма 1'!$AJ608),ROUND('Форма 1'!$I608*VLOOKUP('Форма 1'!$G608,'Предельники 2022'!$B$4:$X$28,'Форма 1'!$AJ$7,0),2),"")</f>
        <v/>
      </c>
      <c r="R608" s="53" t="str">
        <f>IF(ISNUMBER('Форма 1'!AK608),ROUND('Форма 1'!$I608*VLOOKUP('Форма 1'!$G608,'Предельники 2022'!$B$4:$X$28,'Форма 1'!AK$7),2),"")</f>
        <v/>
      </c>
      <c r="S608" s="55" t="str">
        <f t="shared" si="71"/>
        <v/>
      </c>
      <c r="T608" s="55" t="str">
        <f>IF(ISNUMBER('Форма 1'!AL608),INDEX('Предельники 2022'!$C$4:$X$28,MATCH('Форма 1'!$H608,'Предельники 2022'!$B$4:$B$28,0),MATCH(T$5,'Предельники 2022'!$C$3:$X$3,0)),"")</f>
        <v/>
      </c>
      <c r="U608" s="55" t="str">
        <f>IF(ISNUMBER('Форма 1'!AM608),INDEX('Предельники 2022'!$C$4:$X$28,MATCH('Форма 1'!$H608,'Предельники 2022'!$B$4:$B$28,0),MATCH(U$5,'Предельники 2022'!$C$3:$X$3,0)),"")</f>
        <v/>
      </c>
      <c r="V608" s="55" t="str">
        <f>IF(ISNUMBER('Форма 1'!AN608),INDEX('Предельники 2022'!$C$4:$X$28,MATCH('Форма 1'!$H608,'Предельники 2022'!$B$4:$B$28,0),MATCH(V$5,'Предельники 2022'!$C$3:$X$3,0)),"")</f>
        <v/>
      </c>
      <c r="W608" s="55" t="str">
        <f>IF(ISNUMBER('Форма 1'!AO608),INDEX('Предельники 2022'!$C$4:$X$28,MATCH('Форма 1'!$H608,'Предельники 2022'!$B$4:$B$28,0),MATCH(W$5,'Предельники 2022'!$C$3:$X$3,0)),"")</f>
        <v/>
      </c>
      <c r="X608" s="53" t="str">
        <f>IF(ISNUMBER('Форма 1'!AP608),ROUND('Форма 1'!$I608*VLOOKUP('Форма 1'!$G608,'Предельники 2022'!$B$4:$X$28,'Форма 1'!AP$7),2),"")</f>
        <v/>
      </c>
      <c r="Y608" s="53" t="str">
        <f>IF(ISNUMBER('Форма 1'!AQ608),ROUND('Форма 1'!$I608*VLOOKUP('Форма 1'!$G608,'Предельники 2022'!$B$4:$X$28,'Форма 1'!AQ$7),2),"")</f>
        <v/>
      </c>
      <c r="Z608" s="53">
        <f>IF(ISNUMBER('Форма 1'!AR608),ROUND('Форма 1'!$I608*VLOOKUP('Форма 1'!$G608,'Предельники 2022'!$B$4:$X$28,'Форма 1'!AR$7),2),"")</f>
        <v>82249.539999999994</v>
      </c>
      <c r="AA608" s="55"/>
    </row>
    <row r="609" spans="1:27" x14ac:dyDescent="0.25">
      <c r="A609" s="52">
        <f t="shared" si="70"/>
        <v>16</v>
      </c>
      <c r="B609" s="94" t="str">
        <f>IF(ISBLANK('Форма 1'!B609),"",'Форма 1'!B609)</f>
        <v>город Пермь</v>
      </c>
      <c r="C609" s="161" t="str">
        <f>IF(ISBLANK('Форма 1'!C609),"",'Форма 1'!C609)</f>
        <v>г. Пермь, ул. Героев Хасана, д. 16</v>
      </c>
      <c r="D609" s="51">
        <f>IF(ISBLANK(C609),"Введите адрес",IF(C609='Форма 1'!C609,SUM(E609:K609,M609:S609,X609:AA609),"Ошибка в адресе!"))</f>
        <v>2694281.77</v>
      </c>
      <c r="E609" s="53">
        <f>IF(ISNUMBER('Форма 1'!X609),ROUND('Форма 1'!$I609*VLOOKUP('Форма 1'!$G609,'Предельники 2022'!$B$4:$X$28,'Форма 1'!X$7),2),"")</f>
        <v>2694281.77</v>
      </c>
      <c r="F609" s="53" t="str">
        <f>IF(ISNUMBER('Форма 1'!Y609),ROUND('Форма 1'!$I609*VLOOKUP('Форма 1'!$G609,'Предельники 2022'!$B$4:$X$28,'Форма 1'!Y$7),2),"")</f>
        <v/>
      </c>
      <c r="G609" s="53" t="str">
        <f>IF(ISNUMBER('Форма 1'!Z609),ROUND('Форма 1'!$I609*VLOOKUP('Форма 1'!$G609,'Предельники 2022'!$B$4:$X$28,'Форма 1'!Z$7),2),"")</f>
        <v/>
      </c>
      <c r="H609" s="53" t="str">
        <f>IF(ISNUMBER('Форма 1'!AA609),ROUND('Форма 1'!$I609*VLOOKUP('Форма 1'!$G609,'Предельники 2022'!$B$4:$X$28,'Форма 1'!AA$7),2),"")</f>
        <v/>
      </c>
      <c r="I609" s="53" t="str">
        <f>IF(ISNUMBER('Форма 1'!AB609),ROUND('Форма 1'!$I609*VLOOKUP('Форма 1'!$G609,'Предельники 2022'!$B$4:$X$28,'Форма 1'!AB$7),2),"")</f>
        <v/>
      </c>
      <c r="J609" s="53" t="str">
        <f>IF(ISNUMBER('Форма 1'!AC609),ROUND('Форма 1'!$I609*VLOOKUP('Форма 1'!$G609,'Предельники 2022'!$B$4:$X$28,'Форма 1'!AC$7),2),"")</f>
        <v/>
      </c>
      <c r="K609" s="53" t="str">
        <f>IF(ISNUMBER('Форма 1'!AD609),ROUND('Форма 1'!$I609*VLOOKUP('Форма 1'!$G609,'Предельники 2022'!$B$4:$X$28,'Форма 1'!AD$7),2),"")</f>
        <v/>
      </c>
      <c r="L609" s="54" t="str">
        <f>IF(ISBLANK('Форма 1'!AE609),"",'Форма 1'!AE609)</f>
        <v/>
      </c>
      <c r="M609" s="55" t="str">
        <f>IF(ISBLANK('Форма 1'!AF609),"",'Форма 1'!AF609)</f>
        <v/>
      </c>
      <c r="N609" s="53" t="str">
        <f>IF(ISNUMBER('Форма 1'!AG609),ROUND('Форма 1'!$I609*VLOOKUP('Форма 1'!$G609,'Предельники 2022'!$B$4:$X$28,'Форма 1'!AG$7),2),"")</f>
        <v/>
      </c>
      <c r="O609" s="53" t="str">
        <f>IF(ISNUMBER('Форма 1'!$AH609),ROUND('Форма 1'!$I609*VLOOKUP('Форма 1'!$G609,'Предельники 2022'!$B$4:$X$28,'Форма 1'!$AH$7,0),2),"")</f>
        <v/>
      </c>
      <c r="P609" s="53" t="str">
        <f>IF(ISNUMBER('Форма 1'!$AI609),ROUND('Форма 1'!$I609*VLOOKUP('Форма 1'!$G609,'Предельники 2022'!$B$4:$X$28,'Форма 1'!$AI$7,0),2),"")</f>
        <v/>
      </c>
      <c r="Q609" s="53" t="str">
        <f>IF(ISNUMBER('Форма 1'!$AJ609),ROUND('Форма 1'!$I609*VLOOKUP('Форма 1'!$G609,'Предельники 2022'!$B$4:$X$28,'Форма 1'!$AJ$7,0),2),"")</f>
        <v/>
      </c>
      <c r="R609" s="53" t="str">
        <f>IF(ISNUMBER('Форма 1'!AK609),ROUND('Форма 1'!$I609*VLOOKUP('Форма 1'!$G609,'Предельники 2022'!$B$4:$X$28,'Форма 1'!AK$7),2),"")</f>
        <v/>
      </c>
      <c r="S609" s="55" t="str">
        <f t="shared" si="71"/>
        <v/>
      </c>
      <c r="T609" s="55" t="str">
        <f>IF(ISNUMBER('Форма 1'!AL609),INDEX('Предельники 2022'!$C$4:$X$28,MATCH('Форма 1'!$H609,'Предельники 2022'!$B$4:$B$28,0),MATCH(T$5,'Предельники 2022'!$C$3:$X$3,0)),"")</f>
        <v/>
      </c>
      <c r="U609" s="55" t="str">
        <f>IF(ISNUMBER('Форма 1'!AM609),INDEX('Предельники 2022'!$C$4:$X$28,MATCH('Форма 1'!$H609,'Предельники 2022'!$B$4:$B$28,0),MATCH(U$5,'Предельники 2022'!$C$3:$X$3,0)),"")</f>
        <v/>
      </c>
      <c r="V609" s="55" t="str">
        <f>IF(ISNUMBER('Форма 1'!AN609),INDEX('Предельники 2022'!$C$4:$X$28,MATCH('Форма 1'!$H609,'Предельники 2022'!$B$4:$B$28,0),MATCH(V$5,'Предельники 2022'!$C$3:$X$3,0)),"")</f>
        <v/>
      </c>
      <c r="W609" s="55" t="str">
        <f>IF(ISNUMBER('Форма 1'!AO609),INDEX('Предельники 2022'!$C$4:$X$28,MATCH('Форма 1'!$H609,'Предельники 2022'!$B$4:$B$28,0),MATCH(W$5,'Предельники 2022'!$C$3:$X$3,0)),"")</f>
        <v/>
      </c>
      <c r="X609" s="53" t="str">
        <f>IF(ISNUMBER('Форма 1'!AP609),ROUND('Форма 1'!$I609*VLOOKUP('Форма 1'!$G609,'Предельники 2022'!$B$4:$X$28,'Форма 1'!AP$7),2),"")</f>
        <v/>
      </c>
      <c r="Y609" s="53" t="str">
        <f>IF(ISNUMBER('Форма 1'!AQ609),ROUND('Форма 1'!$I609*VLOOKUP('Форма 1'!$G609,'Предельники 2022'!$B$4:$X$28,'Форма 1'!AQ$7),2),"")</f>
        <v/>
      </c>
      <c r="Z609" s="53" t="str">
        <f>IF(ISNUMBER('Форма 1'!AR609),ROUND('Форма 1'!$I609*VLOOKUP('Форма 1'!$G609,'Предельники 2022'!$B$4:$X$28,'Форма 1'!AR$7),2),"")</f>
        <v/>
      </c>
      <c r="AA609" s="55"/>
    </row>
    <row r="610" spans="1:27" x14ac:dyDescent="0.25">
      <c r="A610" s="52">
        <f t="shared" si="70"/>
        <v>17</v>
      </c>
      <c r="B610" s="94" t="str">
        <f>IF(ISBLANK('Форма 1'!B610),"",'Форма 1'!B610)</f>
        <v>город Пермь</v>
      </c>
      <c r="C610" s="161" t="str">
        <f>IF(ISBLANK('Форма 1'!C610),"",'Форма 1'!C610)</f>
        <v>г. Пермь, ул. Героев Хасана, д. 32</v>
      </c>
      <c r="D610" s="51">
        <f>IF(ISBLANK(C610),"Введите адрес",IF(C610='Форма 1'!C610,SUM(E610:K610,M610:S610,X610:AA610),"Ошибка в адресе!"))</f>
        <v>11100098.439999999</v>
      </c>
      <c r="E610" s="53" t="str">
        <f>IF(ISNUMBER('Форма 1'!X610),ROUND('Форма 1'!$I610*VLOOKUP('Форма 1'!$G610,'Предельники 2022'!$B$4:$X$28,'Форма 1'!X$7),2),"")</f>
        <v/>
      </c>
      <c r="F610" s="53">
        <f>IF(ISNUMBER('Форма 1'!Y610),ROUND('Форма 1'!$I610*VLOOKUP('Форма 1'!$G610,'Предельники 2022'!$B$4:$X$28,'Форма 1'!Y$7),2),"")</f>
        <v>11100098.439999999</v>
      </c>
      <c r="G610" s="53" t="str">
        <f>IF(ISNUMBER('Форма 1'!Z610),ROUND('Форма 1'!$I610*VLOOKUP('Форма 1'!$G610,'Предельники 2022'!$B$4:$X$28,'Форма 1'!Z$7),2),"")</f>
        <v/>
      </c>
      <c r="H610" s="53" t="str">
        <f>IF(ISNUMBER('Форма 1'!AA610),ROUND('Форма 1'!$I610*VLOOKUP('Форма 1'!$G610,'Предельники 2022'!$B$4:$X$28,'Форма 1'!AA$7),2),"")</f>
        <v/>
      </c>
      <c r="I610" s="53" t="str">
        <f>IF(ISNUMBER('Форма 1'!AB610),ROUND('Форма 1'!$I610*VLOOKUP('Форма 1'!$G610,'Предельники 2022'!$B$4:$X$28,'Форма 1'!AB$7),2),"")</f>
        <v/>
      </c>
      <c r="J610" s="53" t="str">
        <f>IF(ISNUMBER('Форма 1'!AC610),ROUND('Форма 1'!$I610*VLOOKUP('Форма 1'!$G610,'Предельники 2022'!$B$4:$X$28,'Форма 1'!AC$7),2),"")</f>
        <v/>
      </c>
      <c r="K610" s="53" t="str">
        <f>IF(ISNUMBER('Форма 1'!AD610),ROUND('Форма 1'!$I610*VLOOKUP('Форма 1'!$G610,'Предельники 2022'!$B$4:$X$28,'Форма 1'!AD$7),2),"")</f>
        <v/>
      </c>
      <c r="L610" s="54" t="str">
        <f>IF(ISBLANK('Форма 1'!AE610),"",'Форма 1'!AE610)</f>
        <v/>
      </c>
      <c r="M610" s="55" t="str">
        <f>IF(ISBLANK('Форма 1'!AF610),"",'Форма 1'!AF610)</f>
        <v/>
      </c>
      <c r="N610" s="53" t="str">
        <f>IF(ISNUMBER('Форма 1'!AG610),ROUND('Форма 1'!$I610*VLOOKUP('Форма 1'!$G610,'Предельники 2022'!$B$4:$X$28,'Форма 1'!AG$7),2),"")</f>
        <v/>
      </c>
      <c r="O610" s="53" t="str">
        <f>IF(ISNUMBER('Форма 1'!$AH610),ROUND('Форма 1'!$I610*VLOOKUP('Форма 1'!$G610,'Предельники 2022'!$B$4:$X$28,'Форма 1'!$AH$7,0),2),"")</f>
        <v/>
      </c>
      <c r="P610" s="53" t="str">
        <f>IF(ISNUMBER('Форма 1'!$AI610),ROUND('Форма 1'!$I610*VLOOKUP('Форма 1'!$G610,'Предельники 2022'!$B$4:$X$28,'Форма 1'!$AI$7,0),2),"")</f>
        <v/>
      </c>
      <c r="Q610" s="53" t="str">
        <f>IF(ISNUMBER('Форма 1'!$AJ610),ROUND('Форма 1'!$I610*VLOOKUP('Форма 1'!$G610,'Предельники 2022'!$B$4:$X$28,'Форма 1'!$AJ$7,0),2),"")</f>
        <v/>
      </c>
      <c r="R610" s="53" t="str">
        <f>IF(ISNUMBER('Форма 1'!AK610),ROUND('Форма 1'!$I610*VLOOKUP('Форма 1'!$G610,'Предельники 2022'!$B$4:$X$28,'Форма 1'!AK$7),2),"")</f>
        <v/>
      </c>
      <c r="S610" s="55" t="str">
        <f t="shared" si="71"/>
        <v/>
      </c>
      <c r="T610" s="55" t="str">
        <f>IF(ISNUMBER('Форма 1'!AL610),INDEX('Предельники 2022'!$C$4:$X$28,MATCH('Форма 1'!$H610,'Предельники 2022'!$B$4:$B$28,0),MATCH(T$5,'Предельники 2022'!$C$3:$X$3,0)),"")</f>
        <v/>
      </c>
      <c r="U610" s="55" t="str">
        <f>IF(ISNUMBER('Форма 1'!AM610),INDEX('Предельники 2022'!$C$4:$X$28,MATCH('Форма 1'!$H610,'Предельники 2022'!$B$4:$B$28,0),MATCH(U$5,'Предельники 2022'!$C$3:$X$3,0)),"")</f>
        <v/>
      </c>
      <c r="V610" s="55" t="str">
        <f>IF(ISNUMBER('Форма 1'!AN610),INDEX('Предельники 2022'!$C$4:$X$28,MATCH('Форма 1'!$H610,'Предельники 2022'!$B$4:$B$28,0),MATCH(V$5,'Предельники 2022'!$C$3:$X$3,0)),"")</f>
        <v/>
      </c>
      <c r="W610" s="55" t="str">
        <f>IF(ISNUMBER('Форма 1'!AO610),INDEX('Предельники 2022'!$C$4:$X$28,MATCH('Форма 1'!$H610,'Предельники 2022'!$B$4:$B$28,0),MATCH(W$5,'Предельники 2022'!$C$3:$X$3,0)),"")</f>
        <v/>
      </c>
      <c r="X610" s="53" t="str">
        <f>IF(ISNUMBER('Форма 1'!AP610),ROUND('Форма 1'!$I610*VLOOKUP('Форма 1'!$G610,'Предельники 2022'!$B$4:$X$28,'Форма 1'!AP$7),2),"")</f>
        <v/>
      </c>
      <c r="Y610" s="53" t="str">
        <f>IF(ISNUMBER('Форма 1'!AQ610),ROUND('Форма 1'!$I610*VLOOKUP('Форма 1'!$G610,'Предельники 2022'!$B$4:$X$28,'Форма 1'!AQ$7),2),"")</f>
        <v/>
      </c>
      <c r="Z610" s="53" t="str">
        <f>IF(ISNUMBER('Форма 1'!AR610),ROUND('Форма 1'!$I610*VLOOKUP('Форма 1'!$G610,'Предельники 2022'!$B$4:$X$28,'Форма 1'!AR$7),2),"")</f>
        <v/>
      </c>
      <c r="AA610" s="55"/>
    </row>
    <row r="611" spans="1:27" x14ac:dyDescent="0.25">
      <c r="A611" s="52">
        <f t="shared" si="70"/>
        <v>18</v>
      </c>
      <c r="B611" s="94" t="str">
        <f>IF(ISBLANK('Форма 1'!B611),"",'Форма 1'!B611)</f>
        <v>город Пермь</v>
      </c>
      <c r="C611" s="161" t="str">
        <f>IF(ISBLANK('Форма 1'!C611),"",'Форма 1'!C611)</f>
        <v>г. Пермь, ул. Глазовская, д. 3</v>
      </c>
      <c r="D611" s="51">
        <f>IF(ISBLANK(C611),"Введите адрес",IF(C611='Форма 1'!C611,SUM(E611:K611,M611:S611,X611:AA611),"Ошибка в адресе!"))</f>
        <v>7927468.4800000004</v>
      </c>
      <c r="E611" s="53">
        <f>IF(ISNUMBER('Форма 1'!X611),ROUND('Форма 1'!$I611*VLOOKUP('Форма 1'!$G611,'Предельники 2022'!$B$4:$X$28,'Форма 1'!X$7),2),"")</f>
        <v>2421330.64</v>
      </c>
      <c r="F611" s="53" t="str">
        <f>IF(ISNUMBER('Форма 1'!Y611),ROUND('Форма 1'!$I611*VLOOKUP('Форма 1'!$G611,'Предельники 2022'!$B$4:$X$28,'Форма 1'!Y$7),2),"")</f>
        <v/>
      </c>
      <c r="G611" s="53" t="str">
        <f>IF(ISNUMBER('Форма 1'!Z611),ROUND('Форма 1'!$I611*VLOOKUP('Форма 1'!$G611,'Предельники 2022'!$B$4:$X$28,'Форма 1'!Z$7),2),"")</f>
        <v/>
      </c>
      <c r="H611" s="53">
        <f>IF(ISNUMBER('Форма 1'!AA611),ROUND('Форма 1'!$I611*VLOOKUP('Форма 1'!$G611,'Предельники 2022'!$B$4:$X$28,'Форма 1'!AA$7),2),"")</f>
        <v>1514933.49</v>
      </c>
      <c r="I611" s="53">
        <f>IF(ISNUMBER('Форма 1'!AB611),ROUND('Форма 1'!$I611*VLOOKUP('Форма 1'!$G611,'Предельники 2022'!$B$4:$X$28,'Форма 1'!AB$7),2),"")</f>
        <v>3991204.35</v>
      </c>
      <c r="J611" s="53" t="str">
        <f>IF(ISNUMBER('Форма 1'!AC611),ROUND('Форма 1'!$I611*VLOOKUP('Форма 1'!$G611,'Предельники 2022'!$B$4:$X$28,'Форма 1'!AC$7),2),"")</f>
        <v/>
      </c>
      <c r="K611" s="53" t="str">
        <f>IF(ISNUMBER('Форма 1'!AD611),ROUND('Форма 1'!$I611*VLOOKUP('Форма 1'!$G611,'Предельники 2022'!$B$4:$X$28,'Форма 1'!AD$7),2),"")</f>
        <v/>
      </c>
      <c r="L611" s="54" t="str">
        <f>IF(ISBLANK('Форма 1'!AE611),"",'Форма 1'!AE611)</f>
        <v/>
      </c>
      <c r="M611" s="55" t="str">
        <f>IF(ISBLANK('Форма 1'!AF611),"",'Форма 1'!AF611)</f>
        <v/>
      </c>
      <c r="N611" s="53" t="str">
        <f>IF(ISNUMBER('Форма 1'!AG611),ROUND('Форма 1'!$I611*VLOOKUP('Форма 1'!$G611,'Предельники 2022'!$B$4:$X$28,'Форма 1'!AG$7),2),"")</f>
        <v/>
      </c>
      <c r="O611" s="53" t="str">
        <f>IF(ISNUMBER('Форма 1'!$AH611),ROUND('Форма 1'!$I611*VLOOKUP('Форма 1'!$G611,'Предельники 2022'!$B$4:$X$28,'Форма 1'!$AH$7,0),2),"")</f>
        <v/>
      </c>
      <c r="P611" s="53" t="str">
        <f>IF(ISNUMBER('Форма 1'!$AI611),ROUND('Форма 1'!$I611*VLOOKUP('Форма 1'!$G611,'Предельники 2022'!$B$4:$X$28,'Форма 1'!$AI$7,0),2),"")</f>
        <v/>
      </c>
      <c r="Q611" s="53" t="str">
        <f>IF(ISNUMBER('Форма 1'!$AJ611),ROUND('Форма 1'!$I611*VLOOKUP('Форма 1'!$G611,'Предельники 2022'!$B$4:$X$28,'Форма 1'!$AJ$7,0),2),"")</f>
        <v/>
      </c>
      <c r="R611" s="53" t="str">
        <f>IF(ISNUMBER('Форма 1'!AK611),ROUND('Форма 1'!$I611*VLOOKUP('Форма 1'!$G611,'Предельники 2022'!$B$4:$X$28,'Форма 1'!AK$7),2),"")</f>
        <v/>
      </c>
      <c r="S611" s="55" t="str">
        <f t="shared" si="71"/>
        <v/>
      </c>
      <c r="T611" s="55" t="str">
        <f>IF(ISNUMBER('Форма 1'!AL611),INDEX('Предельники 2022'!$C$4:$X$28,MATCH('Форма 1'!$H611,'Предельники 2022'!$B$4:$B$28,0),MATCH(T$5,'Предельники 2022'!$C$3:$X$3,0)),"")</f>
        <v/>
      </c>
      <c r="U611" s="55" t="str">
        <f>IF(ISNUMBER('Форма 1'!AM611),INDEX('Предельники 2022'!$C$4:$X$28,MATCH('Форма 1'!$H611,'Предельники 2022'!$B$4:$B$28,0),MATCH(U$5,'Предельники 2022'!$C$3:$X$3,0)),"")</f>
        <v/>
      </c>
      <c r="V611" s="55" t="str">
        <f>IF(ISNUMBER('Форма 1'!AN611),INDEX('Предельники 2022'!$C$4:$X$28,MATCH('Форма 1'!$H611,'Предельники 2022'!$B$4:$B$28,0),MATCH(V$5,'Предельники 2022'!$C$3:$X$3,0)),"")</f>
        <v/>
      </c>
      <c r="W611" s="55" t="str">
        <f>IF(ISNUMBER('Форма 1'!AO611),INDEX('Предельники 2022'!$C$4:$X$28,MATCH('Форма 1'!$H611,'Предельники 2022'!$B$4:$B$28,0),MATCH(W$5,'Предельники 2022'!$C$3:$X$3,0)),"")</f>
        <v/>
      </c>
      <c r="X611" s="53" t="str">
        <f>IF(ISNUMBER('Форма 1'!AP611),ROUND('Форма 1'!$I611*VLOOKUP('Форма 1'!$G611,'Предельники 2022'!$B$4:$X$28,'Форма 1'!AP$7),2),"")</f>
        <v/>
      </c>
      <c r="Y611" s="53" t="str">
        <f>IF(ISNUMBER('Форма 1'!AQ611),ROUND('Форма 1'!$I611*VLOOKUP('Форма 1'!$G611,'Предельники 2022'!$B$4:$X$28,'Форма 1'!AQ$7),2),"")</f>
        <v/>
      </c>
      <c r="Z611" s="53" t="str">
        <f>IF(ISNUMBER('Форма 1'!AR611),ROUND('Форма 1'!$I611*VLOOKUP('Форма 1'!$G611,'Предельники 2022'!$B$4:$X$28,'Форма 1'!AR$7),2),"")</f>
        <v/>
      </c>
      <c r="AA611" s="55"/>
    </row>
    <row r="612" spans="1:27" x14ac:dyDescent="0.25">
      <c r="A612" s="52">
        <f t="shared" si="70"/>
        <v>19</v>
      </c>
      <c r="B612" s="94" t="str">
        <f>IF(ISBLANK('Форма 1'!B612),"",'Форма 1'!B612)</f>
        <v>город Пермь</v>
      </c>
      <c r="C612" s="161" t="str">
        <f>IF(ISBLANK('Форма 1'!C612),"",'Форма 1'!C612)</f>
        <v>г. Пермь, ул. Глеба Успенского, д. 2А</v>
      </c>
      <c r="D612" s="51">
        <f>IF(ISBLANK(C612),"Введите адрес",IF(C612='Форма 1'!C612,SUM(E612:K612,M612:S612,X612:AA612),"Ошибка в адресе!"))</f>
        <v>21597981.219999999</v>
      </c>
      <c r="E612" s="53" t="str">
        <f>IF(ISNUMBER('Форма 1'!X612),ROUND('Форма 1'!$I612*VLOOKUP('Форма 1'!$G612,'Предельники 2022'!$B$4:$X$28,'Форма 1'!X$7),2),"")</f>
        <v/>
      </c>
      <c r="F612" s="53" t="str">
        <f>IF(ISNUMBER('Форма 1'!Y612),ROUND('Форма 1'!$I612*VLOOKUP('Форма 1'!$G612,'Предельники 2022'!$B$4:$X$28,'Форма 1'!Y$7),2),"")</f>
        <v/>
      </c>
      <c r="G612" s="53" t="str">
        <f>IF(ISNUMBER('Форма 1'!Z612),ROUND('Форма 1'!$I612*VLOOKUP('Форма 1'!$G612,'Предельники 2022'!$B$4:$X$28,'Форма 1'!Z$7),2),"")</f>
        <v/>
      </c>
      <c r="H612" s="53" t="str">
        <f>IF(ISNUMBER('Форма 1'!AA612),ROUND('Форма 1'!$I612*VLOOKUP('Форма 1'!$G612,'Предельники 2022'!$B$4:$X$28,'Форма 1'!AA$7),2),"")</f>
        <v/>
      </c>
      <c r="I612" s="53" t="str">
        <f>IF(ISNUMBER('Форма 1'!AB612),ROUND('Форма 1'!$I612*VLOOKUP('Форма 1'!$G612,'Предельники 2022'!$B$4:$X$28,'Форма 1'!AB$7),2),"")</f>
        <v/>
      </c>
      <c r="J612" s="53" t="str">
        <f>IF(ISNUMBER('Форма 1'!AC612),ROUND('Форма 1'!$I612*VLOOKUP('Форма 1'!$G612,'Предельники 2022'!$B$4:$X$28,'Форма 1'!AC$7),2),"")</f>
        <v/>
      </c>
      <c r="K612" s="53" t="str">
        <f>IF(ISNUMBER('Форма 1'!AD612),ROUND('Форма 1'!$I612*VLOOKUP('Форма 1'!$G612,'Предельники 2022'!$B$4:$X$28,'Форма 1'!AD$7),2),"")</f>
        <v/>
      </c>
      <c r="L612" s="54" t="str">
        <f>IF(ISBLANK('Форма 1'!AE612),"",'Форма 1'!AE612)</f>
        <v/>
      </c>
      <c r="M612" s="55" t="str">
        <f>IF(ISBLANK('Форма 1'!AF612),"",'Форма 1'!AF612)</f>
        <v/>
      </c>
      <c r="N612" s="53">
        <f>IF(ISNUMBER('Форма 1'!AG612),ROUND('Форма 1'!$I612*VLOOKUP('Форма 1'!$G612,'Предельники 2022'!$B$4:$X$28,'Форма 1'!AG$7),2),"")</f>
        <v>21597981.219999999</v>
      </c>
      <c r="O612" s="53" t="str">
        <f>IF(ISNUMBER('Форма 1'!$AH612),ROUND('Форма 1'!$I612*VLOOKUP('Форма 1'!$G612,'Предельники 2022'!$B$4:$X$28,'Форма 1'!$AH$7,0),2),"")</f>
        <v/>
      </c>
      <c r="P612" s="53" t="str">
        <f>IF(ISNUMBER('Форма 1'!$AI612),ROUND('Форма 1'!$I612*VLOOKUP('Форма 1'!$G612,'Предельники 2022'!$B$4:$X$28,'Форма 1'!$AI$7,0),2),"")</f>
        <v/>
      </c>
      <c r="Q612" s="53" t="str">
        <f>IF(ISNUMBER('Форма 1'!$AJ612),ROUND('Форма 1'!$I612*VLOOKUP('Форма 1'!$G612,'Предельники 2022'!$B$4:$X$28,'Форма 1'!$AJ$7,0),2),"")</f>
        <v/>
      </c>
      <c r="R612" s="53" t="str">
        <f>IF(ISNUMBER('Форма 1'!AK612),ROUND('Форма 1'!$I612*VLOOKUP('Форма 1'!$G612,'Предельники 2022'!$B$4:$X$28,'Форма 1'!AK$7),2),"")</f>
        <v/>
      </c>
      <c r="S612" s="55" t="str">
        <f t="shared" si="71"/>
        <v/>
      </c>
      <c r="T612" s="55" t="str">
        <f>IF(ISNUMBER('Форма 1'!AL612),INDEX('Предельники 2022'!$C$4:$X$28,MATCH('Форма 1'!$H612,'Предельники 2022'!$B$4:$B$28,0),MATCH(T$5,'Предельники 2022'!$C$3:$X$3,0)),"")</f>
        <v/>
      </c>
      <c r="U612" s="55" t="str">
        <f>IF(ISNUMBER('Форма 1'!AM612),INDEX('Предельники 2022'!$C$4:$X$28,MATCH('Форма 1'!$H612,'Предельники 2022'!$B$4:$B$28,0),MATCH(U$5,'Предельники 2022'!$C$3:$X$3,0)),"")</f>
        <v/>
      </c>
      <c r="V612" s="55" t="str">
        <f>IF(ISNUMBER('Форма 1'!AN612),INDEX('Предельники 2022'!$C$4:$X$28,MATCH('Форма 1'!$H612,'Предельники 2022'!$B$4:$B$28,0),MATCH(V$5,'Предельники 2022'!$C$3:$X$3,0)),"")</f>
        <v/>
      </c>
      <c r="W612" s="55" t="str">
        <f>IF(ISNUMBER('Форма 1'!AO612),INDEX('Предельники 2022'!$C$4:$X$28,MATCH('Форма 1'!$H612,'Предельники 2022'!$B$4:$B$28,0),MATCH(W$5,'Предельники 2022'!$C$3:$X$3,0)),"")</f>
        <v/>
      </c>
      <c r="X612" s="53" t="str">
        <f>IF(ISNUMBER('Форма 1'!AP612),ROUND('Форма 1'!$I612*VLOOKUP('Форма 1'!$G612,'Предельники 2022'!$B$4:$X$28,'Форма 1'!AP$7),2),"")</f>
        <v/>
      </c>
      <c r="Y612" s="53" t="str">
        <f>IF(ISNUMBER('Форма 1'!AQ612),ROUND('Форма 1'!$I612*VLOOKUP('Форма 1'!$G612,'Предельники 2022'!$B$4:$X$28,'Форма 1'!AQ$7),2),"")</f>
        <v/>
      </c>
      <c r="Z612" s="53" t="str">
        <f>IF(ISNUMBER('Форма 1'!AR612),ROUND('Форма 1'!$I612*VLOOKUP('Форма 1'!$G612,'Предельники 2022'!$B$4:$X$28,'Форма 1'!AR$7),2),"")</f>
        <v/>
      </c>
      <c r="AA612" s="55"/>
    </row>
    <row r="613" spans="1:27" x14ac:dyDescent="0.25">
      <c r="A613" s="52">
        <f t="shared" si="70"/>
        <v>20</v>
      </c>
      <c r="B613" s="94" t="str">
        <f>IF(ISBLANK('Форма 1'!B613),"",'Форма 1'!B613)</f>
        <v>город Пермь</v>
      </c>
      <c r="C613" s="161" t="str">
        <f>IF(ISBLANK('Форма 1'!C613),"",'Форма 1'!C613)</f>
        <v>г. Пермь, ул. Дениса Давыдова, д. 22</v>
      </c>
      <c r="D613" s="51">
        <f>IF(ISBLANK(C613),"Введите адрес",IF(C613='Форма 1'!C613,SUM(E613:K613,M613:S613,X613:AA613),"Ошибка в адресе!"))</f>
        <v>29535173.370000001</v>
      </c>
      <c r="E613" s="53" t="str">
        <f>IF(ISNUMBER('Форма 1'!X613),ROUND('Форма 1'!$I613*VLOOKUP('Форма 1'!$G613,'Предельники 2022'!$B$4:$X$28,'Форма 1'!X$7),2),"")</f>
        <v/>
      </c>
      <c r="F613" s="53" t="str">
        <f>IF(ISNUMBER('Форма 1'!Y613),ROUND('Форма 1'!$I613*VLOOKUP('Форма 1'!$G613,'Предельники 2022'!$B$4:$X$28,'Форма 1'!Y$7),2),"")</f>
        <v/>
      </c>
      <c r="G613" s="53" t="str">
        <f>IF(ISNUMBER('Форма 1'!Z613),ROUND('Форма 1'!$I613*VLOOKUP('Форма 1'!$G613,'Предельники 2022'!$B$4:$X$28,'Форма 1'!Z$7),2),"")</f>
        <v/>
      </c>
      <c r="H613" s="53" t="str">
        <f>IF(ISNUMBER('Форма 1'!AA613),ROUND('Форма 1'!$I613*VLOOKUP('Форма 1'!$G613,'Предельники 2022'!$B$4:$X$28,'Форма 1'!AA$7),2),"")</f>
        <v/>
      </c>
      <c r="I613" s="53" t="str">
        <f>IF(ISNUMBER('Форма 1'!AB613),ROUND('Форма 1'!$I613*VLOOKUP('Форма 1'!$G613,'Предельники 2022'!$B$4:$X$28,'Форма 1'!AB$7),2),"")</f>
        <v/>
      </c>
      <c r="J613" s="53" t="str">
        <f>IF(ISNUMBER('Форма 1'!AC613),ROUND('Форма 1'!$I613*VLOOKUP('Форма 1'!$G613,'Предельники 2022'!$B$4:$X$28,'Форма 1'!AC$7),2),"")</f>
        <v/>
      </c>
      <c r="K613" s="53" t="str">
        <f>IF(ISNUMBER('Форма 1'!AD613),ROUND('Форма 1'!$I613*VLOOKUP('Форма 1'!$G613,'Предельники 2022'!$B$4:$X$28,'Форма 1'!AD$7),2),"")</f>
        <v/>
      </c>
      <c r="L613" s="54" t="str">
        <f>IF(ISBLANK('Форма 1'!AE613),"",'Форма 1'!AE613)</f>
        <v/>
      </c>
      <c r="M613" s="55" t="str">
        <f>IF(ISBLANK('Форма 1'!AF613),"",'Форма 1'!AF613)</f>
        <v/>
      </c>
      <c r="N613" s="53" t="str">
        <f>IF(ISNUMBER('Форма 1'!AG613),ROUND('Форма 1'!$I613*VLOOKUP('Форма 1'!$G613,'Предельники 2022'!$B$4:$X$28,'Форма 1'!AG$7),2),"")</f>
        <v/>
      </c>
      <c r="O613" s="53" t="str">
        <f>IF(ISNUMBER('Форма 1'!$AH613),ROUND('Форма 1'!$I613*VLOOKUP('Форма 1'!$G613,'Предельники 2022'!$B$4:$X$28,'Форма 1'!$AH$7,0),2),"")</f>
        <v/>
      </c>
      <c r="P613" s="53">
        <f>IF(ISNUMBER('Форма 1'!$AI613),ROUND('Форма 1'!$I613*VLOOKUP('Форма 1'!$G613,'Предельники 2022'!$B$4:$X$28,'Форма 1'!$AI$7,0),2),"")</f>
        <v>29535173.370000001</v>
      </c>
      <c r="Q613" s="53" t="str">
        <f>IF(ISNUMBER('Форма 1'!$AJ613),ROUND('Форма 1'!$I613*VLOOKUP('Форма 1'!$G613,'Предельники 2022'!$B$4:$X$28,'Форма 1'!$AJ$7,0),2),"")</f>
        <v/>
      </c>
      <c r="R613" s="53" t="str">
        <f>IF(ISNUMBER('Форма 1'!AK613),ROUND('Форма 1'!$I613*VLOOKUP('Форма 1'!$G613,'Предельники 2022'!$B$4:$X$28,'Форма 1'!AK$7),2),"")</f>
        <v/>
      </c>
      <c r="S613" s="55" t="str">
        <f t="shared" si="71"/>
        <v/>
      </c>
      <c r="T613" s="55" t="str">
        <f>IF(ISNUMBER('Форма 1'!AL613),INDEX('Предельники 2022'!$C$4:$X$28,MATCH('Форма 1'!$H613,'Предельники 2022'!$B$4:$B$28,0),MATCH(T$5,'Предельники 2022'!$C$3:$X$3,0)),"")</f>
        <v/>
      </c>
      <c r="U613" s="55" t="str">
        <f>IF(ISNUMBER('Форма 1'!AM613),INDEX('Предельники 2022'!$C$4:$X$28,MATCH('Форма 1'!$H613,'Предельники 2022'!$B$4:$B$28,0),MATCH(U$5,'Предельники 2022'!$C$3:$X$3,0)),"")</f>
        <v/>
      </c>
      <c r="V613" s="55" t="str">
        <f>IF(ISNUMBER('Форма 1'!AN613),INDEX('Предельники 2022'!$C$4:$X$28,MATCH('Форма 1'!$H613,'Предельники 2022'!$B$4:$B$28,0),MATCH(V$5,'Предельники 2022'!$C$3:$X$3,0)),"")</f>
        <v/>
      </c>
      <c r="W613" s="55" t="str">
        <f>IF(ISNUMBER('Форма 1'!AO613),INDEX('Предельники 2022'!$C$4:$X$28,MATCH('Форма 1'!$H613,'Предельники 2022'!$B$4:$B$28,0),MATCH(W$5,'Предельники 2022'!$C$3:$X$3,0)),"")</f>
        <v/>
      </c>
      <c r="X613" s="53" t="str">
        <f>IF(ISNUMBER('Форма 1'!AP613),ROUND('Форма 1'!$I613*VLOOKUP('Форма 1'!$G613,'Предельники 2022'!$B$4:$X$28,'Форма 1'!AP$7),2),"")</f>
        <v/>
      </c>
      <c r="Y613" s="53" t="str">
        <f>IF(ISNUMBER('Форма 1'!AQ613),ROUND('Форма 1'!$I613*VLOOKUP('Форма 1'!$G613,'Предельники 2022'!$B$4:$X$28,'Форма 1'!AQ$7),2),"")</f>
        <v/>
      </c>
      <c r="Z613" s="53" t="str">
        <f>IF(ISNUMBER('Форма 1'!AR613),ROUND('Форма 1'!$I613*VLOOKUP('Форма 1'!$G613,'Предельники 2022'!$B$4:$X$28,'Форма 1'!AR$7),2),"")</f>
        <v/>
      </c>
      <c r="AA613" s="55"/>
    </row>
    <row r="614" spans="1:27" x14ac:dyDescent="0.25">
      <c r="A614" s="52">
        <f t="shared" si="70"/>
        <v>21</v>
      </c>
      <c r="B614" s="94" t="str">
        <f>IF(ISBLANK('Форма 1'!B614),"",'Форма 1'!B614)</f>
        <v>город Пермь</v>
      </c>
      <c r="C614" s="161" t="str">
        <f>IF(ISBLANK('Форма 1'!C614),"",'Форма 1'!C614)</f>
        <v>г. Пермь, ул. Добролюбова, д. 16</v>
      </c>
      <c r="D614" s="51">
        <f>IF(ISBLANK(C614),"Введите адрес",IF(C614='Форма 1'!C614,SUM(E614:K614,M614:S614,X614:AA614),"Ошибка в адресе!"))</f>
        <v>1661868.66</v>
      </c>
      <c r="E614" s="53">
        <f>IF(ISNUMBER('Форма 1'!X614),ROUND('Форма 1'!$I614*VLOOKUP('Форма 1'!$G614,'Предельники 2022'!$B$4:$X$28,'Форма 1'!X$7),2),"")</f>
        <v>1661868.66</v>
      </c>
      <c r="F614" s="53" t="str">
        <f>IF(ISNUMBER('Форма 1'!Y614),ROUND('Форма 1'!$I614*VLOOKUP('Форма 1'!$G614,'Предельники 2022'!$B$4:$X$28,'Форма 1'!Y$7),2),"")</f>
        <v/>
      </c>
      <c r="G614" s="53" t="str">
        <f>IF(ISNUMBER('Форма 1'!Z614),ROUND('Форма 1'!$I614*VLOOKUP('Форма 1'!$G614,'Предельники 2022'!$B$4:$X$28,'Форма 1'!Z$7),2),"")</f>
        <v/>
      </c>
      <c r="H614" s="53" t="str">
        <f>IF(ISNUMBER('Форма 1'!AA614),ROUND('Форма 1'!$I614*VLOOKUP('Форма 1'!$G614,'Предельники 2022'!$B$4:$X$28,'Форма 1'!AA$7),2),"")</f>
        <v/>
      </c>
      <c r="I614" s="53" t="str">
        <f>IF(ISNUMBER('Форма 1'!AB614),ROUND('Форма 1'!$I614*VLOOKUP('Форма 1'!$G614,'Предельники 2022'!$B$4:$X$28,'Форма 1'!AB$7),2),"")</f>
        <v/>
      </c>
      <c r="J614" s="53" t="str">
        <f>IF(ISNUMBER('Форма 1'!AC614),ROUND('Форма 1'!$I614*VLOOKUP('Форма 1'!$G614,'Предельники 2022'!$B$4:$X$28,'Форма 1'!AC$7),2),"")</f>
        <v/>
      </c>
      <c r="K614" s="53" t="str">
        <f>IF(ISNUMBER('Форма 1'!AD614),ROUND('Форма 1'!$I614*VLOOKUP('Форма 1'!$G614,'Предельники 2022'!$B$4:$X$28,'Форма 1'!AD$7),2),"")</f>
        <v/>
      </c>
      <c r="L614" s="54" t="str">
        <f>IF(ISBLANK('Форма 1'!AE614),"",'Форма 1'!AE614)</f>
        <v/>
      </c>
      <c r="M614" s="55" t="str">
        <f>IF(ISBLANK('Форма 1'!AF614),"",'Форма 1'!AF614)</f>
        <v/>
      </c>
      <c r="N614" s="53" t="str">
        <f>IF(ISNUMBER('Форма 1'!AG614),ROUND('Форма 1'!$I614*VLOOKUP('Форма 1'!$G614,'Предельники 2022'!$B$4:$X$28,'Форма 1'!AG$7),2),"")</f>
        <v/>
      </c>
      <c r="O614" s="53" t="str">
        <f>IF(ISNUMBER('Форма 1'!$AH614),ROUND('Форма 1'!$I614*VLOOKUP('Форма 1'!$G614,'Предельники 2022'!$B$4:$X$28,'Форма 1'!$AH$7,0),2),"")</f>
        <v/>
      </c>
      <c r="P614" s="53" t="str">
        <f>IF(ISNUMBER('Форма 1'!$AI614),ROUND('Форма 1'!$I614*VLOOKUP('Форма 1'!$G614,'Предельники 2022'!$B$4:$X$28,'Форма 1'!$AI$7,0),2),"")</f>
        <v/>
      </c>
      <c r="Q614" s="53" t="str">
        <f>IF(ISNUMBER('Форма 1'!$AJ614),ROUND('Форма 1'!$I614*VLOOKUP('Форма 1'!$G614,'Предельники 2022'!$B$4:$X$28,'Форма 1'!$AJ$7,0),2),"")</f>
        <v/>
      </c>
      <c r="R614" s="53" t="str">
        <f>IF(ISNUMBER('Форма 1'!AK614),ROUND('Форма 1'!$I614*VLOOKUP('Форма 1'!$G614,'Предельники 2022'!$B$4:$X$28,'Форма 1'!AK$7),2),"")</f>
        <v/>
      </c>
      <c r="S614" s="55" t="str">
        <f t="shared" si="71"/>
        <v/>
      </c>
      <c r="T614" s="55" t="str">
        <f>IF(ISNUMBER('Форма 1'!AL614),INDEX('Предельники 2022'!$C$4:$X$28,MATCH('Форма 1'!$H614,'Предельники 2022'!$B$4:$B$28,0),MATCH(T$5,'Предельники 2022'!$C$3:$X$3,0)),"")</f>
        <v/>
      </c>
      <c r="U614" s="55" t="str">
        <f>IF(ISNUMBER('Форма 1'!AM614),INDEX('Предельники 2022'!$C$4:$X$28,MATCH('Форма 1'!$H614,'Предельники 2022'!$B$4:$B$28,0),MATCH(U$5,'Предельники 2022'!$C$3:$X$3,0)),"")</f>
        <v/>
      </c>
      <c r="V614" s="55" t="str">
        <f>IF(ISNUMBER('Форма 1'!AN614),INDEX('Предельники 2022'!$C$4:$X$28,MATCH('Форма 1'!$H614,'Предельники 2022'!$B$4:$B$28,0),MATCH(V$5,'Предельники 2022'!$C$3:$X$3,0)),"")</f>
        <v/>
      </c>
      <c r="W614" s="55" t="str">
        <f>IF(ISNUMBER('Форма 1'!AO614),INDEX('Предельники 2022'!$C$4:$X$28,MATCH('Форма 1'!$H614,'Предельники 2022'!$B$4:$B$28,0),MATCH(W$5,'Предельники 2022'!$C$3:$X$3,0)),"")</f>
        <v/>
      </c>
      <c r="X614" s="53" t="str">
        <f>IF(ISNUMBER('Форма 1'!AP614),ROUND('Форма 1'!$I614*VLOOKUP('Форма 1'!$G614,'Предельники 2022'!$B$4:$X$28,'Форма 1'!AP$7),2),"")</f>
        <v/>
      </c>
      <c r="Y614" s="53" t="str">
        <f>IF(ISNUMBER('Форма 1'!AQ614),ROUND('Форма 1'!$I614*VLOOKUP('Форма 1'!$G614,'Предельники 2022'!$B$4:$X$28,'Форма 1'!AQ$7),2),"")</f>
        <v/>
      </c>
      <c r="Z614" s="53" t="str">
        <f>IF(ISNUMBER('Форма 1'!AR614),ROUND('Форма 1'!$I614*VLOOKUP('Форма 1'!$G614,'Предельники 2022'!$B$4:$X$28,'Форма 1'!AR$7),2),"")</f>
        <v/>
      </c>
      <c r="AA614" s="55"/>
    </row>
    <row r="615" spans="1:27" x14ac:dyDescent="0.25">
      <c r="A615" s="52">
        <f t="shared" si="70"/>
        <v>22</v>
      </c>
      <c r="B615" s="94" t="str">
        <f>IF(ISBLANK('Форма 1'!B615),"",'Форма 1'!B615)</f>
        <v>город Пермь</v>
      </c>
      <c r="C615" s="161" t="str">
        <f>IF(ISBLANK('Форма 1'!C615),"",'Форма 1'!C615)</f>
        <v>г. Пермь, ул. Дружбы, д. 20</v>
      </c>
      <c r="D615" s="51">
        <f>IF(ISBLANK(C615),"Введите адрес",IF(C615='Форма 1'!C615,SUM(E615:K615,M615:S615,X615:AA615),"Ошибка в адресе!"))</f>
        <v>11202216.360000001</v>
      </c>
      <c r="E615" s="53">
        <f>IF(ISNUMBER('Форма 1'!X615),ROUND('Форма 1'!$I615*VLOOKUP('Форма 1'!$G615,'Предельники 2022'!$B$4:$X$28,'Форма 1'!X$7),2),"")</f>
        <v>1347696.87</v>
      </c>
      <c r="F615" s="53">
        <f>IF(ISNUMBER('Форма 1'!Y615),ROUND('Форма 1'!$I615*VLOOKUP('Форма 1'!$G615,'Предельники 2022'!$B$4:$X$28,'Форма 1'!Y$7),2),"")</f>
        <v>6452117.2400000002</v>
      </c>
      <c r="G615" s="53" t="str">
        <f>IF(ISNUMBER('Форма 1'!Z615),ROUND('Форма 1'!$I615*VLOOKUP('Форма 1'!$G615,'Предельники 2022'!$B$4:$X$28,'Форма 1'!Z$7),2),"")</f>
        <v/>
      </c>
      <c r="H615" s="53" t="str">
        <f>IF(ISNUMBER('Форма 1'!AA615),ROUND('Форма 1'!$I615*VLOOKUP('Форма 1'!$G615,'Предельники 2022'!$B$4:$X$28,'Форма 1'!AA$7),2),"")</f>
        <v/>
      </c>
      <c r="I615" s="53">
        <f>IF(ISNUMBER('Форма 1'!AB615),ROUND('Форма 1'!$I615*VLOOKUP('Форма 1'!$G615,'Предельники 2022'!$B$4:$X$28,'Форма 1'!AB$7),2),"")</f>
        <v>2221478.36</v>
      </c>
      <c r="J615" s="53">
        <f>IF(ISNUMBER('Форма 1'!AC615),ROUND('Форма 1'!$I615*VLOOKUP('Форма 1'!$G615,'Предельники 2022'!$B$4:$X$28,'Форма 1'!AC$7),2),"")</f>
        <v>1180923.8899999999</v>
      </c>
      <c r="K615" s="53" t="str">
        <f>IF(ISNUMBER('Форма 1'!AD615),ROUND('Форма 1'!$I615*VLOOKUP('Форма 1'!$G615,'Предельники 2022'!$B$4:$X$28,'Форма 1'!AD$7),2),"")</f>
        <v/>
      </c>
      <c r="L615" s="54" t="str">
        <f>IF(ISBLANK('Форма 1'!AE615),"",'Форма 1'!AE615)</f>
        <v/>
      </c>
      <c r="M615" s="55" t="str">
        <f>IF(ISBLANK('Форма 1'!AF615),"",'Форма 1'!AF615)</f>
        <v/>
      </c>
      <c r="N615" s="53" t="str">
        <f>IF(ISNUMBER('Форма 1'!AG615),ROUND('Форма 1'!$I615*VLOOKUP('Форма 1'!$G615,'Предельники 2022'!$B$4:$X$28,'Форма 1'!AG$7),2),"")</f>
        <v/>
      </c>
      <c r="O615" s="53" t="str">
        <f>IF(ISNUMBER('Форма 1'!$AH615),ROUND('Форма 1'!$I615*VLOOKUP('Форма 1'!$G615,'Предельники 2022'!$B$4:$X$28,'Форма 1'!$AH$7,0),2),"")</f>
        <v/>
      </c>
      <c r="P615" s="53" t="str">
        <f>IF(ISNUMBER('Форма 1'!$AI615),ROUND('Форма 1'!$I615*VLOOKUP('Форма 1'!$G615,'Предельники 2022'!$B$4:$X$28,'Форма 1'!$AI$7,0),2),"")</f>
        <v/>
      </c>
      <c r="Q615" s="53" t="str">
        <f>IF(ISNUMBER('Форма 1'!$AJ615),ROUND('Форма 1'!$I615*VLOOKUP('Форма 1'!$G615,'Предельники 2022'!$B$4:$X$28,'Форма 1'!$AJ$7,0),2),"")</f>
        <v/>
      </c>
      <c r="R615" s="53" t="str">
        <f>IF(ISNUMBER('Форма 1'!AK615),ROUND('Форма 1'!$I615*VLOOKUP('Форма 1'!$G615,'Предельники 2022'!$B$4:$X$28,'Форма 1'!AK$7),2),"")</f>
        <v/>
      </c>
      <c r="S615" s="55" t="str">
        <f t="shared" si="71"/>
        <v/>
      </c>
      <c r="T615" s="55" t="str">
        <f>IF(ISNUMBER('Форма 1'!AL615),INDEX('Предельники 2022'!$C$4:$X$28,MATCH('Форма 1'!$H615,'Предельники 2022'!$B$4:$B$28,0),MATCH(T$5,'Предельники 2022'!$C$3:$X$3,0)),"")</f>
        <v/>
      </c>
      <c r="U615" s="55" t="str">
        <f>IF(ISNUMBER('Форма 1'!AM615),INDEX('Предельники 2022'!$C$4:$X$28,MATCH('Форма 1'!$H615,'Предельники 2022'!$B$4:$B$28,0),MATCH(U$5,'Предельники 2022'!$C$3:$X$3,0)),"")</f>
        <v/>
      </c>
      <c r="V615" s="55" t="str">
        <f>IF(ISNUMBER('Форма 1'!AN615),INDEX('Предельники 2022'!$C$4:$X$28,MATCH('Форма 1'!$H615,'Предельники 2022'!$B$4:$B$28,0),MATCH(V$5,'Предельники 2022'!$C$3:$X$3,0)),"")</f>
        <v/>
      </c>
      <c r="W615" s="55" t="str">
        <f>IF(ISNUMBER('Форма 1'!AO615),INDEX('Предельники 2022'!$C$4:$X$28,MATCH('Форма 1'!$H615,'Предельники 2022'!$B$4:$B$28,0),MATCH(W$5,'Предельники 2022'!$C$3:$X$3,0)),"")</f>
        <v/>
      </c>
      <c r="X615" s="53" t="str">
        <f>IF(ISNUMBER('Форма 1'!AP615),ROUND('Форма 1'!$I615*VLOOKUP('Форма 1'!$G615,'Предельники 2022'!$B$4:$X$28,'Форма 1'!AP$7),2),"")</f>
        <v/>
      </c>
      <c r="Y615" s="53" t="str">
        <f>IF(ISNUMBER('Форма 1'!AQ615),ROUND('Форма 1'!$I615*VLOOKUP('Форма 1'!$G615,'Предельники 2022'!$B$4:$X$28,'Форма 1'!AQ$7),2),"")</f>
        <v/>
      </c>
      <c r="Z615" s="53" t="str">
        <f>IF(ISNUMBER('Форма 1'!AR615),ROUND('Форма 1'!$I615*VLOOKUP('Форма 1'!$G615,'Предельники 2022'!$B$4:$X$28,'Форма 1'!AR$7),2),"")</f>
        <v/>
      </c>
      <c r="AA615" s="55"/>
    </row>
    <row r="616" spans="1:27" x14ac:dyDescent="0.25">
      <c r="A616" s="52">
        <f t="shared" si="70"/>
        <v>23</v>
      </c>
      <c r="B616" s="94" t="str">
        <f>IF(ISBLANK('Форма 1'!B616),"",'Форма 1'!B616)</f>
        <v>город Пермь</v>
      </c>
      <c r="C616" s="161" t="str">
        <f>IF(ISBLANK('Форма 1'!C616),"",'Форма 1'!C616)</f>
        <v>г. Пермь, ул. Екатерининская, д. 134</v>
      </c>
      <c r="D616" s="51">
        <f>IF(ISBLANK(C616),"Введите адрес",IF(C616='Форма 1'!C616,SUM(E616:K616,M616:S616,X616:AA616),"Ошибка в адресе!"))</f>
        <v>5557017.8399999999</v>
      </c>
      <c r="E616" s="53" t="str">
        <f>IF(ISNUMBER('Форма 1'!X616),ROUND('Форма 1'!$I616*VLOOKUP('Форма 1'!$G616,'Предельники 2022'!$B$4:$X$28,'Форма 1'!X$7),2),"")</f>
        <v/>
      </c>
      <c r="F616" s="53" t="str">
        <f>IF(ISNUMBER('Форма 1'!Y616),ROUND('Форма 1'!$I616*VLOOKUP('Форма 1'!$G616,'Предельники 2022'!$B$4:$X$28,'Форма 1'!Y$7),2),"")</f>
        <v/>
      </c>
      <c r="G616" s="53" t="str">
        <f>IF(ISNUMBER('Форма 1'!Z616),ROUND('Форма 1'!$I616*VLOOKUP('Форма 1'!$G616,'Предельники 2022'!$B$4:$X$28,'Форма 1'!Z$7),2),"")</f>
        <v/>
      </c>
      <c r="H616" s="53" t="str">
        <f>IF(ISNUMBER('Форма 1'!AA616),ROUND('Форма 1'!$I616*VLOOKUP('Форма 1'!$G616,'Предельники 2022'!$B$4:$X$28,'Форма 1'!AA$7),2),"")</f>
        <v/>
      </c>
      <c r="I616" s="53" t="str">
        <f>IF(ISNUMBER('Форма 1'!AB616),ROUND('Форма 1'!$I616*VLOOKUP('Форма 1'!$G616,'Предельники 2022'!$B$4:$X$28,'Форма 1'!AB$7),2),"")</f>
        <v/>
      </c>
      <c r="J616" s="53" t="str">
        <f>IF(ISNUMBER('Форма 1'!AC616),ROUND('Форма 1'!$I616*VLOOKUP('Форма 1'!$G616,'Предельники 2022'!$B$4:$X$28,'Форма 1'!AC$7),2),"")</f>
        <v/>
      </c>
      <c r="K616" s="53" t="str">
        <f>IF(ISNUMBER('Форма 1'!AD616),ROUND('Форма 1'!$I616*VLOOKUP('Форма 1'!$G616,'Предельники 2022'!$B$4:$X$28,'Форма 1'!AD$7),2),"")</f>
        <v/>
      </c>
      <c r="L616" s="54">
        <f>IF(ISBLANK('Форма 1'!AE616),"",'Форма 1'!AE616)</f>
        <v>2</v>
      </c>
      <c r="M616" s="55">
        <f>IF(ISBLANK('Форма 1'!AF616),"",'Форма 1'!AF616)</f>
        <v>5557017.8399999999</v>
      </c>
      <c r="N616" s="53" t="str">
        <f>IF(ISNUMBER('Форма 1'!AG616),ROUND('Форма 1'!$I616*VLOOKUP('Форма 1'!$G616,'Предельники 2022'!$B$4:$X$28,'Форма 1'!AG$7),2),"")</f>
        <v/>
      </c>
      <c r="O616" s="53" t="str">
        <f>IF(ISNUMBER('Форма 1'!$AH616),ROUND('Форма 1'!$I616*VLOOKUP('Форма 1'!$G616,'Предельники 2022'!$B$4:$X$28,'Форма 1'!$AH$7,0),2),"")</f>
        <v/>
      </c>
      <c r="P616" s="53" t="str">
        <f>IF(ISNUMBER('Форма 1'!$AI616),ROUND('Форма 1'!$I616*VLOOKUP('Форма 1'!$G616,'Предельники 2022'!$B$4:$X$28,'Форма 1'!$AI$7,0),2),"")</f>
        <v/>
      </c>
      <c r="Q616" s="53" t="str">
        <f>IF(ISNUMBER('Форма 1'!$AJ616),ROUND('Форма 1'!$I616*VLOOKUP('Форма 1'!$G616,'Предельники 2022'!$B$4:$X$28,'Форма 1'!$AJ$7,0),2),"")</f>
        <v/>
      </c>
      <c r="R616" s="53" t="str">
        <f>IF(ISNUMBER('Форма 1'!AK616),ROUND('Форма 1'!$I616*VLOOKUP('Форма 1'!$G616,'Предельники 2022'!$B$4:$X$28,'Форма 1'!AK$7),2),"")</f>
        <v/>
      </c>
      <c r="S616" s="55" t="str">
        <f t="shared" si="71"/>
        <v/>
      </c>
      <c r="T616" s="55" t="str">
        <f>IF(ISNUMBER('Форма 1'!AL616),INDEX('Предельники 2022'!$C$4:$X$28,MATCH('Форма 1'!$H616,'Предельники 2022'!$B$4:$B$28,0),MATCH(T$5,'Предельники 2022'!$C$3:$X$3,0)),"")</f>
        <v/>
      </c>
      <c r="U616" s="55" t="str">
        <f>IF(ISNUMBER('Форма 1'!AM616),INDEX('Предельники 2022'!$C$4:$X$28,MATCH('Форма 1'!$H616,'Предельники 2022'!$B$4:$B$28,0),MATCH(U$5,'Предельники 2022'!$C$3:$X$3,0)),"")</f>
        <v/>
      </c>
      <c r="V616" s="55" t="str">
        <f>IF(ISNUMBER('Форма 1'!AN616),INDEX('Предельники 2022'!$C$4:$X$28,MATCH('Форма 1'!$H616,'Предельники 2022'!$B$4:$B$28,0),MATCH(V$5,'Предельники 2022'!$C$3:$X$3,0)),"")</f>
        <v/>
      </c>
      <c r="W616" s="55" t="str">
        <f>IF(ISNUMBER('Форма 1'!AO616),INDEX('Предельники 2022'!$C$4:$X$28,MATCH('Форма 1'!$H616,'Предельники 2022'!$B$4:$B$28,0),MATCH(W$5,'Предельники 2022'!$C$3:$X$3,0)),"")</f>
        <v/>
      </c>
      <c r="X616" s="53" t="str">
        <f>IF(ISNUMBER('Форма 1'!AP616),ROUND('Форма 1'!$I616*VLOOKUP('Форма 1'!$G616,'Предельники 2022'!$B$4:$X$28,'Форма 1'!AP$7),2),"")</f>
        <v/>
      </c>
      <c r="Y616" s="53" t="str">
        <f>IF(ISNUMBER('Форма 1'!AQ616),ROUND('Форма 1'!$I616*VLOOKUP('Форма 1'!$G616,'Предельники 2022'!$B$4:$X$28,'Форма 1'!AQ$7),2),"")</f>
        <v/>
      </c>
      <c r="Z616" s="53" t="str">
        <f>IF(ISNUMBER('Форма 1'!AR616),ROUND('Форма 1'!$I616*VLOOKUP('Форма 1'!$G616,'Предельники 2022'!$B$4:$X$28,'Форма 1'!AR$7),2),"")</f>
        <v/>
      </c>
      <c r="AA616" s="55"/>
    </row>
    <row r="617" spans="1:27" x14ac:dyDescent="0.25">
      <c r="A617" s="52">
        <f t="shared" si="70"/>
        <v>24</v>
      </c>
      <c r="B617" s="94" t="str">
        <f>IF(ISBLANK('Форма 1'!B617),"",'Форма 1'!B617)</f>
        <v>город Пермь</v>
      </c>
      <c r="C617" s="161" t="str">
        <f>IF(ISBLANK('Форма 1'!C617),"",'Форма 1'!C617)</f>
        <v>г. Пермь, ул. Екатерининская, д. 214</v>
      </c>
      <c r="D617" s="51">
        <f>IF(ISBLANK(C617),"Введите адрес",IF(C617='Форма 1'!C617,SUM(E617:K617,M617:S617,X617:AA617),"Ошибка в адресе!"))</f>
        <v>2214445.98</v>
      </c>
      <c r="E617" s="53" t="str">
        <f>IF(ISNUMBER('Форма 1'!X617),ROUND('Форма 1'!$I617*VLOOKUP('Форма 1'!$G617,'Предельники 2022'!$B$4:$X$28,'Форма 1'!X$7),2),"")</f>
        <v/>
      </c>
      <c r="F617" s="53" t="str">
        <f>IF(ISNUMBER('Форма 1'!Y617),ROUND('Форма 1'!$I617*VLOOKUP('Форма 1'!$G617,'Предельники 2022'!$B$4:$X$28,'Форма 1'!Y$7),2),"")</f>
        <v/>
      </c>
      <c r="G617" s="53" t="str">
        <f>IF(ISNUMBER('Форма 1'!Z617),ROUND('Форма 1'!$I617*VLOOKUP('Форма 1'!$G617,'Предельники 2022'!$B$4:$X$28,'Форма 1'!Z$7),2),"")</f>
        <v/>
      </c>
      <c r="H617" s="53" t="str">
        <f>IF(ISNUMBER('Форма 1'!AA617),ROUND('Форма 1'!$I617*VLOOKUP('Форма 1'!$G617,'Предельники 2022'!$B$4:$X$28,'Форма 1'!AA$7),2),"")</f>
        <v/>
      </c>
      <c r="I617" s="53" t="str">
        <f>IF(ISNUMBER('Форма 1'!AB617),ROUND('Форма 1'!$I617*VLOOKUP('Форма 1'!$G617,'Предельники 2022'!$B$4:$X$28,'Форма 1'!AB$7),2),"")</f>
        <v/>
      </c>
      <c r="J617" s="53" t="str">
        <f>IF(ISNUMBER('Форма 1'!AC617),ROUND('Форма 1'!$I617*VLOOKUP('Форма 1'!$G617,'Предельники 2022'!$B$4:$X$28,'Форма 1'!AC$7),2),"")</f>
        <v/>
      </c>
      <c r="K617" s="53">
        <f>IF(ISNUMBER('Форма 1'!AD617),ROUND('Форма 1'!$I617*VLOOKUP('Форма 1'!$G617,'Предельники 2022'!$B$4:$X$28,'Форма 1'!AD$7),2),"")</f>
        <v>2214445.98</v>
      </c>
      <c r="L617" s="54" t="str">
        <f>IF(ISBLANK('Форма 1'!AE617),"",'Форма 1'!AE617)</f>
        <v/>
      </c>
      <c r="M617" s="55" t="str">
        <f>IF(ISBLANK('Форма 1'!AF617),"",'Форма 1'!AF617)</f>
        <v/>
      </c>
      <c r="N617" s="53" t="str">
        <f>IF(ISNUMBER('Форма 1'!AG617),ROUND('Форма 1'!$I617*VLOOKUP('Форма 1'!$G617,'Предельники 2022'!$B$4:$X$28,'Форма 1'!AG$7),2),"")</f>
        <v/>
      </c>
      <c r="O617" s="53" t="str">
        <f>IF(ISNUMBER('Форма 1'!$AH617),ROUND('Форма 1'!$I617*VLOOKUP('Форма 1'!$G617,'Предельники 2022'!$B$4:$X$28,'Форма 1'!$AH$7,0),2),"")</f>
        <v/>
      </c>
      <c r="P617" s="53" t="str">
        <f>IF(ISNUMBER('Форма 1'!$AI617),ROUND('Форма 1'!$I617*VLOOKUP('Форма 1'!$G617,'Предельники 2022'!$B$4:$X$28,'Форма 1'!$AI$7,0),2),"")</f>
        <v/>
      </c>
      <c r="Q617" s="53" t="str">
        <f>IF(ISNUMBER('Форма 1'!$AJ617),ROUND('Форма 1'!$I617*VLOOKUP('Форма 1'!$G617,'Предельники 2022'!$B$4:$X$28,'Форма 1'!$AJ$7,0),2),"")</f>
        <v/>
      </c>
      <c r="R617" s="53" t="str">
        <f>IF(ISNUMBER('Форма 1'!AK617),ROUND('Форма 1'!$I617*VLOOKUP('Форма 1'!$G617,'Предельники 2022'!$B$4:$X$28,'Форма 1'!AK$7),2),"")</f>
        <v/>
      </c>
      <c r="S617" s="55" t="str">
        <f t="shared" si="71"/>
        <v/>
      </c>
      <c r="T617" s="55" t="str">
        <f>IF(ISNUMBER('Форма 1'!AL617),INDEX('Предельники 2022'!$C$4:$X$28,MATCH('Форма 1'!$H617,'Предельники 2022'!$B$4:$B$28,0),MATCH(T$5,'Предельники 2022'!$C$3:$X$3,0)),"")</f>
        <v/>
      </c>
      <c r="U617" s="55" t="str">
        <f>IF(ISNUMBER('Форма 1'!AM617),INDEX('Предельники 2022'!$C$4:$X$28,MATCH('Форма 1'!$H617,'Предельники 2022'!$B$4:$B$28,0),MATCH(U$5,'Предельники 2022'!$C$3:$X$3,0)),"")</f>
        <v/>
      </c>
      <c r="V617" s="55" t="str">
        <f>IF(ISNUMBER('Форма 1'!AN617),INDEX('Предельники 2022'!$C$4:$X$28,MATCH('Форма 1'!$H617,'Предельники 2022'!$B$4:$B$28,0),MATCH(V$5,'Предельники 2022'!$C$3:$X$3,0)),"")</f>
        <v/>
      </c>
      <c r="W617" s="55" t="str">
        <f>IF(ISNUMBER('Форма 1'!AO617),INDEX('Предельники 2022'!$C$4:$X$28,MATCH('Форма 1'!$H617,'Предельники 2022'!$B$4:$B$28,0),MATCH(W$5,'Предельники 2022'!$C$3:$X$3,0)),"")</f>
        <v/>
      </c>
      <c r="X617" s="53" t="str">
        <f>IF(ISNUMBER('Форма 1'!AP617),ROUND('Форма 1'!$I617*VLOOKUP('Форма 1'!$G617,'Предельники 2022'!$B$4:$X$28,'Форма 1'!AP$7),2),"")</f>
        <v/>
      </c>
      <c r="Y617" s="53" t="str">
        <f>IF(ISNUMBER('Форма 1'!AQ617),ROUND('Форма 1'!$I617*VLOOKUP('Форма 1'!$G617,'Предельники 2022'!$B$4:$X$28,'Форма 1'!AQ$7),2),"")</f>
        <v/>
      </c>
      <c r="Z617" s="53" t="str">
        <f>IF(ISNUMBER('Форма 1'!AR617),ROUND('Форма 1'!$I617*VLOOKUP('Форма 1'!$G617,'Предельники 2022'!$B$4:$X$28,'Форма 1'!AR$7),2),"")</f>
        <v/>
      </c>
      <c r="AA617" s="55"/>
    </row>
    <row r="618" spans="1:27" x14ac:dyDescent="0.25">
      <c r="A618" s="52">
        <f t="shared" si="70"/>
        <v>25</v>
      </c>
      <c r="B618" s="94" t="str">
        <f>IF(ISBLANK('Форма 1'!B618),"",'Форма 1'!B618)</f>
        <v>город Пермь</v>
      </c>
      <c r="C618" s="161" t="str">
        <f>IF(ISBLANK('Форма 1'!C618),"",'Форма 1'!C618)</f>
        <v>г. Пермь, ул. Елькина, д. 49</v>
      </c>
      <c r="D618" s="51">
        <f>IF(ISBLANK(C618),"Введите адрес",IF(C618='Форма 1'!C618,SUM(E618:K618,M618:S618,X618:AA618),"Ошибка в адресе!"))</f>
        <v>5312195.96</v>
      </c>
      <c r="E618" s="53" t="str">
        <f>IF(ISNUMBER('Форма 1'!X618),ROUND('Форма 1'!$I618*VLOOKUP('Форма 1'!$G618,'Предельники 2022'!$B$4:$X$28,'Форма 1'!X$7),2),"")</f>
        <v/>
      </c>
      <c r="F618" s="53" t="str">
        <f>IF(ISNUMBER('Форма 1'!Y618),ROUND('Форма 1'!$I618*VLOOKUP('Форма 1'!$G618,'Предельники 2022'!$B$4:$X$28,'Форма 1'!Y$7),2),"")</f>
        <v/>
      </c>
      <c r="G618" s="53">
        <f>IF(ISNUMBER('Форма 1'!Z618),ROUND('Форма 1'!$I618*VLOOKUP('Форма 1'!$G618,'Предельники 2022'!$B$4:$X$28,'Форма 1'!Z$7),2),"")</f>
        <v>5312195.96</v>
      </c>
      <c r="H618" s="53" t="str">
        <f>IF(ISNUMBER('Форма 1'!AA618),ROUND('Форма 1'!$I618*VLOOKUP('Форма 1'!$G618,'Предельники 2022'!$B$4:$X$28,'Форма 1'!AA$7),2),"")</f>
        <v/>
      </c>
      <c r="I618" s="53" t="str">
        <f>IF(ISNUMBER('Форма 1'!AB618),ROUND('Форма 1'!$I618*VLOOKUP('Форма 1'!$G618,'Предельники 2022'!$B$4:$X$28,'Форма 1'!AB$7),2),"")</f>
        <v/>
      </c>
      <c r="J618" s="53" t="str">
        <f>IF(ISNUMBER('Форма 1'!AC618),ROUND('Форма 1'!$I618*VLOOKUP('Форма 1'!$G618,'Предельники 2022'!$B$4:$X$28,'Форма 1'!AC$7),2),"")</f>
        <v/>
      </c>
      <c r="K618" s="53" t="str">
        <f>IF(ISNUMBER('Форма 1'!AD618),ROUND('Форма 1'!$I618*VLOOKUP('Форма 1'!$G618,'Предельники 2022'!$B$4:$X$28,'Форма 1'!AD$7),2),"")</f>
        <v/>
      </c>
      <c r="L618" s="54" t="str">
        <f>IF(ISBLANK('Форма 1'!AE618),"",'Форма 1'!AE618)</f>
        <v/>
      </c>
      <c r="M618" s="55" t="str">
        <f>IF(ISBLANK('Форма 1'!AF618),"",'Форма 1'!AF618)</f>
        <v/>
      </c>
      <c r="N618" s="53" t="str">
        <f>IF(ISNUMBER('Форма 1'!AG618),ROUND('Форма 1'!$I618*VLOOKUP('Форма 1'!$G618,'Предельники 2022'!$B$4:$X$28,'Форма 1'!AG$7),2),"")</f>
        <v/>
      </c>
      <c r="O618" s="53" t="str">
        <f>IF(ISNUMBER('Форма 1'!$AH618),ROUND('Форма 1'!$I618*VLOOKUP('Форма 1'!$G618,'Предельники 2022'!$B$4:$X$28,'Форма 1'!$AH$7,0),2),"")</f>
        <v/>
      </c>
      <c r="P618" s="53" t="str">
        <f>IF(ISNUMBER('Форма 1'!$AI618),ROUND('Форма 1'!$I618*VLOOKUP('Форма 1'!$G618,'Предельники 2022'!$B$4:$X$28,'Форма 1'!$AI$7,0),2),"")</f>
        <v/>
      </c>
      <c r="Q618" s="53" t="str">
        <f>IF(ISNUMBER('Форма 1'!$AJ618),ROUND('Форма 1'!$I618*VLOOKUP('Форма 1'!$G618,'Предельники 2022'!$B$4:$X$28,'Форма 1'!$AJ$7,0),2),"")</f>
        <v/>
      </c>
      <c r="R618" s="53" t="str">
        <f>IF(ISNUMBER('Форма 1'!AK618),ROUND('Форма 1'!$I618*VLOOKUP('Форма 1'!$G618,'Предельники 2022'!$B$4:$X$28,'Форма 1'!AK$7),2),"")</f>
        <v/>
      </c>
      <c r="S618" s="55" t="str">
        <f t="shared" si="71"/>
        <v/>
      </c>
      <c r="T618" s="55" t="str">
        <f>IF(ISNUMBER('Форма 1'!AL618),INDEX('Предельники 2022'!$C$4:$X$28,MATCH('Форма 1'!$H618,'Предельники 2022'!$B$4:$B$28,0),MATCH(T$5,'Предельники 2022'!$C$3:$X$3,0)),"")</f>
        <v/>
      </c>
      <c r="U618" s="55" t="str">
        <f>IF(ISNUMBER('Форма 1'!AM618),INDEX('Предельники 2022'!$C$4:$X$28,MATCH('Форма 1'!$H618,'Предельники 2022'!$B$4:$B$28,0),MATCH(U$5,'Предельники 2022'!$C$3:$X$3,0)),"")</f>
        <v/>
      </c>
      <c r="V618" s="55" t="str">
        <f>IF(ISNUMBER('Форма 1'!AN618),INDEX('Предельники 2022'!$C$4:$X$28,MATCH('Форма 1'!$H618,'Предельники 2022'!$B$4:$B$28,0),MATCH(V$5,'Предельники 2022'!$C$3:$X$3,0)),"")</f>
        <v/>
      </c>
      <c r="W618" s="55" t="str">
        <f>IF(ISNUMBER('Форма 1'!AO618),INDEX('Предельники 2022'!$C$4:$X$28,MATCH('Форма 1'!$H618,'Предельники 2022'!$B$4:$B$28,0),MATCH(W$5,'Предельники 2022'!$C$3:$X$3,0)),"")</f>
        <v/>
      </c>
      <c r="X618" s="53" t="str">
        <f>IF(ISNUMBER('Форма 1'!AP618),ROUND('Форма 1'!$I618*VLOOKUP('Форма 1'!$G618,'Предельники 2022'!$B$4:$X$28,'Форма 1'!AP$7),2),"")</f>
        <v/>
      </c>
      <c r="Y618" s="53" t="str">
        <f>IF(ISNUMBER('Форма 1'!AQ618),ROUND('Форма 1'!$I618*VLOOKUP('Форма 1'!$G618,'Предельники 2022'!$B$4:$X$28,'Форма 1'!AQ$7),2),"")</f>
        <v/>
      </c>
      <c r="Z618" s="53" t="str">
        <f>IF(ISNUMBER('Форма 1'!AR618),ROUND('Форма 1'!$I618*VLOOKUP('Форма 1'!$G618,'Предельники 2022'!$B$4:$X$28,'Форма 1'!AR$7),2),"")</f>
        <v/>
      </c>
      <c r="AA618" s="55"/>
    </row>
    <row r="619" spans="1:27" x14ac:dyDescent="0.25">
      <c r="A619" s="52">
        <f t="shared" si="70"/>
        <v>26</v>
      </c>
      <c r="B619" s="94" t="str">
        <f>IF(ISBLANK('Форма 1'!B619),"",'Форма 1'!B619)</f>
        <v>город Пермь</v>
      </c>
      <c r="C619" s="161" t="str">
        <f>IF(ISBLANK('Форма 1'!C619),"",'Форма 1'!C619)</f>
        <v>г. Пермь, ул. Закамская, д. 29А</v>
      </c>
      <c r="D619" s="51">
        <f>IF(ISBLANK(C619),"Введите адрес",IF(C619='Форма 1'!C619,SUM(E619:K619,M619:S619,X619:AA619),"Ошибка в адресе!"))</f>
        <v>9973973.7599999998</v>
      </c>
      <c r="E619" s="53" t="str">
        <f>IF(ISNUMBER('Форма 1'!X619),ROUND('Форма 1'!$I619*VLOOKUP('Форма 1'!$G619,'Предельники 2022'!$B$4:$X$28,'Форма 1'!X$7),2),"")</f>
        <v/>
      </c>
      <c r="F619" s="53">
        <f>IF(ISNUMBER('Форма 1'!Y619),ROUND('Форма 1'!$I619*VLOOKUP('Форма 1'!$G619,'Предельники 2022'!$B$4:$X$28,'Форма 1'!Y$7),2),"")</f>
        <v>8426160.3699999992</v>
      </c>
      <c r="G619" s="53" t="str">
        <f>IF(ISNUMBER('Форма 1'!Z619),ROUND('Форма 1'!$I619*VLOOKUP('Форма 1'!$G619,'Предельники 2022'!$B$4:$X$28,'Форма 1'!Z$7),2),"")</f>
        <v/>
      </c>
      <c r="H619" s="53">
        <f>IF(ISNUMBER('Форма 1'!AA619),ROUND('Форма 1'!$I619*VLOOKUP('Форма 1'!$G619,'Предельники 2022'!$B$4:$X$28,'Форма 1'!AA$7),2),"")</f>
        <v>378981.21</v>
      </c>
      <c r="I619" s="53">
        <f>IF(ISNUMBER('Форма 1'!AB619),ROUND('Форма 1'!$I619*VLOOKUP('Форма 1'!$G619,'Предельники 2022'!$B$4:$X$28,'Форма 1'!AB$7),2),"")</f>
        <v>1168832.18</v>
      </c>
      <c r="J619" s="53" t="str">
        <f>IF(ISNUMBER('Форма 1'!AC619),ROUND('Форма 1'!$I619*VLOOKUP('Форма 1'!$G619,'Предельники 2022'!$B$4:$X$28,'Форма 1'!AC$7),2),"")</f>
        <v/>
      </c>
      <c r="K619" s="53" t="str">
        <f>IF(ISNUMBER('Форма 1'!AD619),ROUND('Форма 1'!$I619*VLOOKUP('Форма 1'!$G619,'Предельники 2022'!$B$4:$X$28,'Форма 1'!AD$7),2),"")</f>
        <v/>
      </c>
      <c r="L619" s="54" t="str">
        <f>IF(ISBLANK('Форма 1'!AE619),"",'Форма 1'!AE619)</f>
        <v/>
      </c>
      <c r="M619" s="55" t="str">
        <f>IF(ISBLANK('Форма 1'!AF619),"",'Форма 1'!AF619)</f>
        <v/>
      </c>
      <c r="N619" s="53" t="str">
        <f>IF(ISNUMBER('Форма 1'!AG619),ROUND('Форма 1'!$I619*VLOOKUP('Форма 1'!$G619,'Предельники 2022'!$B$4:$X$28,'Форма 1'!AG$7),2),"")</f>
        <v/>
      </c>
      <c r="O619" s="53" t="str">
        <f>IF(ISNUMBER('Форма 1'!$AH619),ROUND('Форма 1'!$I619*VLOOKUP('Форма 1'!$G619,'Предельники 2022'!$B$4:$X$28,'Форма 1'!$AH$7,0),2),"")</f>
        <v/>
      </c>
      <c r="P619" s="53" t="str">
        <f>IF(ISNUMBER('Форма 1'!$AI619),ROUND('Форма 1'!$I619*VLOOKUP('Форма 1'!$G619,'Предельники 2022'!$B$4:$X$28,'Форма 1'!$AI$7,0),2),"")</f>
        <v/>
      </c>
      <c r="Q619" s="53" t="str">
        <f>IF(ISNUMBER('Форма 1'!$AJ619),ROUND('Форма 1'!$I619*VLOOKUP('Форма 1'!$G619,'Предельники 2022'!$B$4:$X$28,'Форма 1'!$AJ$7,0),2),"")</f>
        <v/>
      </c>
      <c r="R619" s="53" t="str">
        <f>IF(ISNUMBER('Форма 1'!AK619),ROUND('Форма 1'!$I619*VLOOKUP('Форма 1'!$G619,'Предельники 2022'!$B$4:$X$28,'Форма 1'!AK$7),2),"")</f>
        <v/>
      </c>
      <c r="S619" s="55" t="str">
        <f t="shared" si="71"/>
        <v/>
      </c>
      <c r="T619" s="55" t="str">
        <f>IF(ISNUMBER('Форма 1'!AL619),INDEX('Предельники 2022'!$C$4:$X$28,MATCH('Форма 1'!$H619,'Предельники 2022'!$B$4:$B$28,0),MATCH(T$5,'Предельники 2022'!$C$3:$X$3,0)),"")</f>
        <v/>
      </c>
      <c r="U619" s="55" t="str">
        <f>IF(ISNUMBER('Форма 1'!AM619),INDEX('Предельники 2022'!$C$4:$X$28,MATCH('Форма 1'!$H619,'Предельники 2022'!$B$4:$B$28,0),MATCH(U$5,'Предельники 2022'!$C$3:$X$3,0)),"")</f>
        <v/>
      </c>
      <c r="V619" s="55" t="str">
        <f>IF(ISNUMBER('Форма 1'!AN619),INDEX('Предельники 2022'!$C$4:$X$28,MATCH('Форма 1'!$H619,'Предельники 2022'!$B$4:$B$28,0),MATCH(V$5,'Предельники 2022'!$C$3:$X$3,0)),"")</f>
        <v/>
      </c>
      <c r="W619" s="55" t="str">
        <f>IF(ISNUMBER('Форма 1'!AO619),INDEX('Предельники 2022'!$C$4:$X$28,MATCH('Форма 1'!$H619,'Предельники 2022'!$B$4:$B$28,0),MATCH(W$5,'Предельники 2022'!$C$3:$X$3,0)),"")</f>
        <v/>
      </c>
      <c r="X619" s="53" t="str">
        <f>IF(ISNUMBER('Форма 1'!AP619),ROUND('Форма 1'!$I619*VLOOKUP('Форма 1'!$G619,'Предельники 2022'!$B$4:$X$28,'Форма 1'!AP$7),2),"")</f>
        <v/>
      </c>
      <c r="Y619" s="53" t="str">
        <f>IF(ISNUMBER('Форма 1'!AQ619),ROUND('Форма 1'!$I619*VLOOKUP('Форма 1'!$G619,'Предельники 2022'!$B$4:$X$28,'Форма 1'!AQ$7),2),"")</f>
        <v/>
      </c>
      <c r="Z619" s="53" t="str">
        <f>IF(ISNUMBER('Форма 1'!AR619),ROUND('Форма 1'!$I619*VLOOKUP('Форма 1'!$G619,'Предельники 2022'!$B$4:$X$28,'Форма 1'!AR$7),2),"")</f>
        <v/>
      </c>
      <c r="AA619" s="55"/>
    </row>
    <row r="620" spans="1:27" x14ac:dyDescent="0.25">
      <c r="A620" s="52">
        <f t="shared" si="70"/>
        <v>27</v>
      </c>
      <c r="B620" s="94" t="str">
        <f>IF(ISBLANK('Форма 1'!B620),"",'Форма 1'!B620)</f>
        <v>город Пермь</v>
      </c>
      <c r="C620" s="161" t="str">
        <f>IF(ISBLANK('Форма 1'!C620),"",'Форма 1'!C620)</f>
        <v>г. Пермь, ул. Закамская, д. 2В</v>
      </c>
      <c r="D620" s="51">
        <f>IF(ISBLANK(C620),"Введите адрес",IF(C620='Форма 1'!C620,SUM(E620:K620,M620:S620,X620:AA620),"Ошибка в адресе!"))</f>
        <v>38784858.329999998</v>
      </c>
      <c r="E620" s="53" t="str">
        <f>IF(ISNUMBER('Форма 1'!X620),ROUND('Форма 1'!$I620*VLOOKUP('Форма 1'!$G620,'Предельники 2022'!$B$4:$X$28,'Форма 1'!X$7),2),"")</f>
        <v/>
      </c>
      <c r="F620" s="53">
        <f>IF(ISNUMBER('Форма 1'!Y620),ROUND('Форма 1'!$I620*VLOOKUP('Форма 1'!$G620,'Предельники 2022'!$B$4:$X$28,'Форма 1'!Y$7),2),"")</f>
        <v>13800680.43</v>
      </c>
      <c r="G620" s="53" t="str">
        <f>IF(ISNUMBER('Форма 1'!Z620),ROUND('Форма 1'!$I620*VLOOKUP('Форма 1'!$G620,'Предельники 2022'!$B$4:$X$28,'Форма 1'!Z$7),2),"")</f>
        <v/>
      </c>
      <c r="H620" s="53" t="str">
        <f>IF(ISNUMBER('Форма 1'!AA620),ROUND('Форма 1'!$I620*VLOOKUP('Форма 1'!$G620,'Предельники 2022'!$B$4:$X$28,'Форма 1'!AA$7),2),"")</f>
        <v/>
      </c>
      <c r="I620" s="53" t="str">
        <f>IF(ISNUMBER('Форма 1'!AB620),ROUND('Форма 1'!$I620*VLOOKUP('Форма 1'!$G620,'Предельники 2022'!$B$4:$X$28,'Форма 1'!AB$7),2),"")</f>
        <v/>
      </c>
      <c r="J620" s="53" t="str">
        <f>IF(ISNUMBER('Форма 1'!AC620),ROUND('Форма 1'!$I620*VLOOKUP('Форма 1'!$G620,'Предельники 2022'!$B$4:$X$28,'Форма 1'!AC$7),2),"")</f>
        <v/>
      </c>
      <c r="K620" s="53" t="str">
        <f>IF(ISNUMBER('Форма 1'!AD620),ROUND('Форма 1'!$I620*VLOOKUP('Форма 1'!$G620,'Предельники 2022'!$B$4:$X$28,'Форма 1'!AD$7),2),"")</f>
        <v/>
      </c>
      <c r="L620" s="54" t="str">
        <f>IF(ISBLANK('Форма 1'!AE620),"",'Форма 1'!AE620)</f>
        <v/>
      </c>
      <c r="M620" s="55" t="str">
        <f>IF(ISBLANK('Форма 1'!AF620),"",'Форма 1'!AF620)</f>
        <v/>
      </c>
      <c r="N620" s="53">
        <f>IF(ISNUMBER('Форма 1'!AG620),ROUND('Форма 1'!$I620*VLOOKUP('Форма 1'!$G620,'Предельники 2022'!$B$4:$X$28,'Форма 1'!AG$7),2),"")</f>
        <v>24984177.899999999</v>
      </c>
      <c r="O620" s="53" t="str">
        <f>IF(ISNUMBER('Форма 1'!$AH620),ROUND('Форма 1'!$I620*VLOOKUP('Форма 1'!$G620,'Предельники 2022'!$B$4:$X$28,'Форма 1'!$AH$7,0),2),"")</f>
        <v/>
      </c>
      <c r="P620" s="53" t="str">
        <f>IF(ISNUMBER('Форма 1'!$AI620),ROUND('Форма 1'!$I620*VLOOKUP('Форма 1'!$G620,'Предельники 2022'!$B$4:$X$28,'Форма 1'!$AI$7,0),2),"")</f>
        <v/>
      </c>
      <c r="Q620" s="53" t="str">
        <f>IF(ISNUMBER('Форма 1'!$AJ620),ROUND('Форма 1'!$I620*VLOOKUP('Форма 1'!$G620,'Предельники 2022'!$B$4:$X$28,'Форма 1'!$AJ$7,0),2),"")</f>
        <v/>
      </c>
      <c r="R620" s="53" t="str">
        <f>IF(ISNUMBER('Форма 1'!AK620),ROUND('Форма 1'!$I620*VLOOKUP('Форма 1'!$G620,'Предельники 2022'!$B$4:$X$28,'Форма 1'!AK$7),2),"")</f>
        <v/>
      </c>
      <c r="S620" s="55" t="str">
        <f t="shared" si="71"/>
        <v/>
      </c>
      <c r="T620" s="55" t="str">
        <f>IF(ISNUMBER('Форма 1'!AL620),INDEX('Предельники 2022'!$C$4:$X$28,MATCH('Форма 1'!$H620,'Предельники 2022'!$B$4:$B$28,0),MATCH(T$5,'Предельники 2022'!$C$3:$X$3,0)),"")</f>
        <v/>
      </c>
      <c r="U620" s="55" t="str">
        <f>IF(ISNUMBER('Форма 1'!AM620),INDEX('Предельники 2022'!$C$4:$X$28,MATCH('Форма 1'!$H620,'Предельники 2022'!$B$4:$B$28,0),MATCH(U$5,'Предельники 2022'!$C$3:$X$3,0)),"")</f>
        <v/>
      </c>
      <c r="V620" s="55" t="str">
        <f>IF(ISNUMBER('Форма 1'!AN620),INDEX('Предельники 2022'!$C$4:$X$28,MATCH('Форма 1'!$H620,'Предельники 2022'!$B$4:$B$28,0),MATCH(V$5,'Предельники 2022'!$C$3:$X$3,0)),"")</f>
        <v/>
      </c>
      <c r="W620" s="55" t="str">
        <f>IF(ISNUMBER('Форма 1'!AO620),INDEX('Предельники 2022'!$C$4:$X$28,MATCH('Форма 1'!$H620,'Предельники 2022'!$B$4:$B$28,0),MATCH(W$5,'Предельники 2022'!$C$3:$X$3,0)),"")</f>
        <v/>
      </c>
      <c r="X620" s="53" t="str">
        <f>IF(ISNUMBER('Форма 1'!AP620),ROUND('Форма 1'!$I620*VLOOKUP('Форма 1'!$G620,'Предельники 2022'!$B$4:$X$28,'Форма 1'!AP$7),2),"")</f>
        <v/>
      </c>
      <c r="Y620" s="53" t="str">
        <f>IF(ISNUMBER('Форма 1'!AQ620),ROUND('Форма 1'!$I620*VLOOKUP('Форма 1'!$G620,'Предельники 2022'!$B$4:$X$28,'Форма 1'!AQ$7),2),"")</f>
        <v/>
      </c>
      <c r="Z620" s="53" t="str">
        <f>IF(ISNUMBER('Форма 1'!AR620),ROUND('Форма 1'!$I620*VLOOKUP('Форма 1'!$G620,'Предельники 2022'!$B$4:$X$28,'Форма 1'!AR$7),2),"")</f>
        <v/>
      </c>
      <c r="AA620" s="55"/>
    </row>
    <row r="621" spans="1:27" x14ac:dyDescent="0.25">
      <c r="A621" s="52">
        <f t="shared" si="70"/>
        <v>28</v>
      </c>
      <c r="B621" s="94" t="str">
        <f>IF(ISBLANK('Форма 1'!B621),"",'Форма 1'!B621)</f>
        <v>город Пермь</v>
      </c>
      <c r="C621" s="161" t="str">
        <f>IF(ISBLANK('Форма 1'!C621),"",'Форма 1'!C621)</f>
        <v>г. Пермь, ул. Закамская, д. 58</v>
      </c>
      <c r="D621" s="51">
        <f>IF(ISBLANK(C621),"Введите адрес",IF(C621='Форма 1'!C621,SUM(E621:K621,M621:S621,X621:AA621),"Ошибка в адресе!"))</f>
        <v>20280844.969999999</v>
      </c>
      <c r="E621" s="53" t="str">
        <f>IF(ISNUMBER('Форма 1'!X621),ROUND('Форма 1'!$I621*VLOOKUP('Форма 1'!$G621,'Предельники 2022'!$B$4:$X$28,'Форма 1'!X$7),2),"")</f>
        <v/>
      </c>
      <c r="F621" s="53" t="str">
        <f>IF(ISNUMBER('Форма 1'!Y621),ROUND('Форма 1'!$I621*VLOOKUP('Форма 1'!$G621,'Предельники 2022'!$B$4:$X$28,'Форма 1'!Y$7),2),"")</f>
        <v/>
      </c>
      <c r="G621" s="53" t="str">
        <f>IF(ISNUMBER('Форма 1'!Z621),ROUND('Форма 1'!$I621*VLOOKUP('Форма 1'!$G621,'Предельники 2022'!$B$4:$X$28,'Форма 1'!Z$7),2),"")</f>
        <v/>
      </c>
      <c r="H621" s="53" t="str">
        <f>IF(ISNUMBER('Форма 1'!AA621),ROUND('Форма 1'!$I621*VLOOKUP('Форма 1'!$G621,'Предельники 2022'!$B$4:$X$28,'Форма 1'!AA$7),2),"")</f>
        <v/>
      </c>
      <c r="I621" s="53" t="str">
        <f>IF(ISNUMBER('Форма 1'!AB621),ROUND('Форма 1'!$I621*VLOOKUP('Форма 1'!$G621,'Предельники 2022'!$B$4:$X$28,'Форма 1'!AB$7),2),"")</f>
        <v/>
      </c>
      <c r="J621" s="53">
        <f>IF(ISNUMBER('Форма 1'!AC621),ROUND('Форма 1'!$I621*VLOOKUP('Форма 1'!$G621,'Предельники 2022'!$B$4:$X$28,'Форма 1'!AC$7),2),"")</f>
        <v>1440691.9</v>
      </c>
      <c r="K621" s="53">
        <f>IF(ISNUMBER('Форма 1'!AD621),ROUND('Форма 1'!$I621*VLOOKUP('Форма 1'!$G621,'Предельники 2022'!$B$4:$X$28,'Форма 1'!AD$7),2),"")</f>
        <v>3391389.56</v>
      </c>
      <c r="L621" s="54" t="str">
        <f>IF(ISBLANK('Форма 1'!AE621),"",'Форма 1'!AE621)</f>
        <v/>
      </c>
      <c r="M621" s="55" t="str">
        <f>IF(ISBLANK('Форма 1'!AF621),"",'Форма 1'!AF621)</f>
        <v/>
      </c>
      <c r="N621" s="53" t="str">
        <f>IF(ISNUMBER('Форма 1'!AG621),ROUND('Форма 1'!$I621*VLOOKUP('Форма 1'!$G621,'Предельники 2022'!$B$4:$X$28,'Форма 1'!AG$7),2),"")</f>
        <v/>
      </c>
      <c r="O621" s="53">
        <f>IF(ISNUMBER('Форма 1'!$AH621),ROUND('Форма 1'!$I621*VLOOKUP('Форма 1'!$G621,'Предельники 2022'!$B$4:$X$28,'Форма 1'!$AH$7,0),2),"")</f>
        <v>15448763.51</v>
      </c>
      <c r="P621" s="53" t="str">
        <f>IF(ISNUMBER('Форма 1'!$AI621),ROUND('Форма 1'!$I621*VLOOKUP('Форма 1'!$G621,'Предельники 2022'!$B$4:$X$28,'Форма 1'!$AI$7,0),2),"")</f>
        <v/>
      </c>
      <c r="Q621" s="53" t="str">
        <f>IF(ISNUMBER('Форма 1'!$AJ621),ROUND('Форма 1'!$I621*VLOOKUP('Форма 1'!$G621,'Предельники 2022'!$B$4:$X$28,'Форма 1'!$AJ$7,0),2),"")</f>
        <v/>
      </c>
      <c r="R621" s="53" t="str">
        <f>IF(ISNUMBER('Форма 1'!AK621),ROUND('Форма 1'!$I621*VLOOKUP('Форма 1'!$G621,'Предельники 2022'!$B$4:$X$28,'Форма 1'!AK$7),2),"")</f>
        <v/>
      </c>
      <c r="S621" s="55" t="str">
        <f t="shared" si="71"/>
        <v/>
      </c>
      <c r="T621" s="55" t="str">
        <f>IF(ISNUMBER('Форма 1'!AL621),INDEX('Предельники 2022'!$C$4:$X$28,MATCH('Форма 1'!$H621,'Предельники 2022'!$B$4:$B$28,0),MATCH(T$5,'Предельники 2022'!$C$3:$X$3,0)),"")</f>
        <v/>
      </c>
      <c r="U621" s="55" t="str">
        <f>IF(ISNUMBER('Форма 1'!AM621),INDEX('Предельники 2022'!$C$4:$X$28,MATCH('Форма 1'!$H621,'Предельники 2022'!$B$4:$B$28,0),MATCH(U$5,'Предельники 2022'!$C$3:$X$3,0)),"")</f>
        <v/>
      </c>
      <c r="V621" s="55" t="str">
        <f>IF(ISNUMBER('Форма 1'!AN621),INDEX('Предельники 2022'!$C$4:$X$28,MATCH('Форма 1'!$H621,'Предельники 2022'!$B$4:$B$28,0),MATCH(V$5,'Предельники 2022'!$C$3:$X$3,0)),"")</f>
        <v/>
      </c>
      <c r="W621" s="55" t="str">
        <f>IF(ISNUMBER('Форма 1'!AO621),INDEX('Предельники 2022'!$C$4:$X$28,MATCH('Форма 1'!$H621,'Предельники 2022'!$B$4:$B$28,0),MATCH(W$5,'Предельники 2022'!$C$3:$X$3,0)),"")</f>
        <v/>
      </c>
      <c r="X621" s="53" t="str">
        <f>IF(ISNUMBER('Форма 1'!AP621),ROUND('Форма 1'!$I621*VLOOKUP('Форма 1'!$G621,'Предельники 2022'!$B$4:$X$28,'Форма 1'!AP$7),2),"")</f>
        <v/>
      </c>
      <c r="Y621" s="53" t="str">
        <f>IF(ISNUMBER('Форма 1'!AQ621),ROUND('Форма 1'!$I621*VLOOKUP('Форма 1'!$G621,'Предельники 2022'!$B$4:$X$28,'Форма 1'!AQ$7),2),"")</f>
        <v/>
      </c>
      <c r="Z621" s="53" t="str">
        <f>IF(ISNUMBER('Форма 1'!AR621),ROUND('Форма 1'!$I621*VLOOKUP('Форма 1'!$G621,'Предельники 2022'!$B$4:$X$28,'Форма 1'!AR$7),2),"")</f>
        <v/>
      </c>
      <c r="AA621" s="55"/>
    </row>
    <row r="622" spans="1:27" x14ac:dyDescent="0.25">
      <c r="A622" s="52">
        <f t="shared" si="70"/>
        <v>29</v>
      </c>
      <c r="B622" s="94" t="str">
        <f>IF(ISBLANK('Форма 1'!B622),"",'Форма 1'!B622)</f>
        <v>город Пермь</v>
      </c>
      <c r="C622" s="161" t="str">
        <f>IF(ISBLANK('Форма 1'!C622),"",'Форма 1'!C622)</f>
        <v>г. Пермь, ул. Зенкова, д. 8</v>
      </c>
      <c r="D622" s="51">
        <f>IF(ISBLANK(C622),"Введите адрес",IF(C622='Форма 1'!C622,SUM(E622:K622,M622:S622,X622:AA622),"Ошибка в адресе!"))</f>
        <v>19449562.439999998</v>
      </c>
      <c r="E622" s="53" t="str">
        <f>IF(ISNUMBER('Форма 1'!X622),ROUND('Форма 1'!$I622*VLOOKUP('Форма 1'!$G622,'Предельники 2022'!$B$4:$X$28,'Форма 1'!X$7),2),"")</f>
        <v/>
      </c>
      <c r="F622" s="53" t="str">
        <f>IF(ISNUMBER('Форма 1'!Y622),ROUND('Форма 1'!$I622*VLOOKUP('Форма 1'!$G622,'Предельники 2022'!$B$4:$X$28,'Форма 1'!Y$7),2),"")</f>
        <v/>
      </c>
      <c r="G622" s="53" t="str">
        <f>IF(ISNUMBER('Форма 1'!Z622),ROUND('Форма 1'!$I622*VLOOKUP('Форма 1'!$G622,'Предельники 2022'!$B$4:$X$28,'Форма 1'!Z$7),2),"")</f>
        <v/>
      </c>
      <c r="H622" s="53" t="str">
        <f>IF(ISNUMBER('Форма 1'!AA622),ROUND('Форма 1'!$I622*VLOOKUP('Форма 1'!$G622,'Предельники 2022'!$B$4:$X$28,'Форма 1'!AA$7),2),"")</f>
        <v/>
      </c>
      <c r="I622" s="53" t="str">
        <f>IF(ISNUMBER('Форма 1'!AB622),ROUND('Форма 1'!$I622*VLOOKUP('Форма 1'!$G622,'Предельники 2022'!$B$4:$X$28,'Форма 1'!AB$7),2),"")</f>
        <v/>
      </c>
      <c r="J622" s="53" t="str">
        <f>IF(ISNUMBER('Форма 1'!AC622),ROUND('Форма 1'!$I622*VLOOKUP('Форма 1'!$G622,'Предельники 2022'!$B$4:$X$28,'Форма 1'!AC$7),2),"")</f>
        <v/>
      </c>
      <c r="K622" s="53" t="str">
        <f>IF(ISNUMBER('Форма 1'!AD622),ROUND('Форма 1'!$I622*VLOOKUP('Форма 1'!$G622,'Предельники 2022'!$B$4:$X$28,'Форма 1'!AD$7),2),"")</f>
        <v/>
      </c>
      <c r="L622" s="54">
        <f>IF(ISBLANK('Форма 1'!AE622),"",'Форма 1'!AE622)</f>
        <v>7</v>
      </c>
      <c r="M622" s="55">
        <f>IF(ISBLANK('Форма 1'!AF622),"",'Форма 1'!AF622)</f>
        <v>19449562.439999998</v>
      </c>
      <c r="N622" s="53" t="str">
        <f>IF(ISNUMBER('Форма 1'!AG622),ROUND('Форма 1'!$I622*VLOOKUP('Форма 1'!$G622,'Предельники 2022'!$B$4:$X$28,'Форма 1'!AG$7),2),"")</f>
        <v/>
      </c>
      <c r="O622" s="53" t="str">
        <f>IF(ISNUMBER('Форма 1'!$AH622),ROUND('Форма 1'!$I622*VLOOKUP('Форма 1'!$G622,'Предельники 2022'!$B$4:$X$28,'Форма 1'!$AH$7,0),2),"")</f>
        <v/>
      </c>
      <c r="P622" s="53" t="str">
        <f>IF(ISNUMBER('Форма 1'!$AI622),ROUND('Форма 1'!$I622*VLOOKUP('Форма 1'!$G622,'Предельники 2022'!$B$4:$X$28,'Форма 1'!$AI$7,0),2),"")</f>
        <v/>
      </c>
      <c r="Q622" s="53" t="str">
        <f>IF(ISNUMBER('Форма 1'!$AJ622),ROUND('Форма 1'!$I622*VLOOKUP('Форма 1'!$G622,'Предельники 2022'!$B$4:$X$28,'Форма 1'!$AJ$7,0),2),"")</f>
        <v/>
      </c>
      <c r="R622" s="53" t="str">
        <f>IF(ISNUMBER('Форма 1'!AK622),ROUND('Форма 1'!$I622*VLOOKUP('Форма 1'!$G622,'Предельники 2022'!$B$4:$X$28,'Форма 1'!AK$7),2),"")</f>
        <v/>
      </c>
      <c r="S622" s="55" t="str">
        <f t="shared" si="71"/>
        <v/>
      </c>
      <c r="T622" s="55" t="str">
        <f>IF(ISNUMBER('Форма 1'!AL622),INDEX('Предельники 2022'!$C$4:$X$28,MATCH('Форма 1'!$H622,'Предельники 2022'!$B$4:$B$28,0),MATCH(T$5,'Предельники 2022'!$C$3:$X$3,0)),"")</f>
        <v/>
      </c>
      <c r="U622" s="55" t="str">
        <f>IF(ISNUMBER('Форма 1'!AM622),INDEX('Предельники 2022'!$C$4:$X$28,MATCH('Форма 1'!$H622,'Предельники 2022'!$B$4:$B$28,0),MATCH(U$5,'Предельники 2022'!$C$3:$X$3,0)),"")</f>
        <v/>
      </c>
      <c r="V622" s="55" t="str">
        <f>IF(ISNUMBER('Форма 1'!AN622),INDEX('Предельники 2022'!$C$4:$X$28,MATCH('Форма 1'!$H622,'Предельники 2022'!$B$4:$B$28,0),MATCH(V$5,'Предельники 2022'!$C$3:$X$3,0)),"")</f>
        <v/>
      </c>
      <c r="W622" s="55" t="str">
        <f>IF(ISNUMBER('Форма 1'!AO622),INDEX('Предельники 2022'!$C$4:$X$28,MATCH('Форма 1'!$H622,'Предельники 2022'!$B$4:$B$28,0),MATCH(W$5,'Предельники 2022'!$C$3:$X$3,0)),"")</f>
        <v/>
      </c>
      <c r="X622" s="53" t="str">
        <f>IF(ISNUMBER('Форма 1'!AP622),ROUND('Форма 1'!$I622*VLOOKUP('Форма 1'!$G622,'Предельники 2022'!$B$4:$X$28,'Форма 1'!AP$7),2),"")</f>
        <v/>
      </c>
      <c r="Y622" s="53" t="str">
        <f>IF(ISNUMBER('Форма 1'!AQ622),ROUND('Форма 1'!$I622*VLOOKUP('Форма 1'!$G622,'Предельники 2022'!$B$4:$X$28,'Форма 1'!AQ$7),2),"")</f>
        <v/>
      </c>
      <c r="Z622" s="53" t="str">
        <f>IF(ISNUMBER('Форма 1'!AR622),ROUND('Форма 1'!$I622*VLOOKUP('Форма 1'!$G622,'Предельники 2022'!$B$4:$X$28,'Форма 1'!AR$7),2),"")</f>
        <v/>
      </c>
      <c r="AA622" s="55"/>
    </row>
    <row r="623" spans="1:27" x14ac:dyDescent="0.25">
      <c r="A623" s="52">
        <f t="shared" si="70"/>
        <v>30</v>
      </c>
      <c r="B623" s="94" t="str">
        <f>IF(ISBLANK('Форма 1'!B623),"",'Форма 1'!B623)</f>
        <v>город Пермь</v>
      </c>
      <c r="C623" s="161" t="str">
        <f>IF(ISBLANK('Форма 1'!C623),"",'Форма 1'!C623)</f>
        <v>г. Пермь, ул. Качалова, д. 27</v>
      </c>
      <c r="D623" s="51">
        <f>IF(ISBLANK(C623),"Введите адрес",IF(C623='Форма 1'!C623,SUM(E623:K623,M623:S623,X623:AA623),"Ошибка в адресе!"))</f>
        <v>17345560.370000001</v>
      </c>
      <c r="E623" s="53" t="str">
        <f>IF(ISNUMBER('Форма 1'!X623),ROUND('Форма 1'!$I623*VLOOKUP('Форма 1'!$G623,'Предельники 2022'!$B$4:$X$28,'Форма 1'!X$7),2),"")</f>
        <v/>
      </c>
      <c r="F623" s="53" t="str">
        <f>IF(ISNUMBER('Форма 1'!Y623),ROUND('Форма 1'!$I623*VLOOKUP('Форма 1'!$G623,'Предельники 2022'!$B$4:$X$28,'Форма 1'!Y$7),2),"")</f>
        <v/>
      </c>
      <c r="G623" s="53" t="str">
        <f>IF(ISNUMBER('Форма 1'!Z623),ROUND('Форма 1'!$I623*VLOOKUP('Форма 1'!$G623,'Предельники 2022'!$B$4:$X$28,'Форма 1'!Z$7),2),"")</f>
        <v/>
      </c>
      <c r="H623" s="53" t="str">
        <f>IF(ISNUMBER('Форма 1'!AA623),ROUND('Форма 1'!$I623*VLOOKUP('Форма 1'!$G623,'Предельники 2022'!$B$4:$X$28,'Форма 1'!AA$7),2),"")</f>
        <v/>
      </c>
      <c r="I623" s="53" t="str">
        <f>IF(ISNUMBER('Форма 1'!AB623),ROUND('Форма 1'!$I623*VLOOKUP('Форма 1'!$G623,'Предельники 2022'!$B$4:$X$28,'Форма 1'!AB$7),2),"")</f>
        <v/>
      </c>
      <c r="J623" s="53" t="str">
        <f>IF(ISNUMBER('Форма 1'!AC623),ROUND('Форма 1'!$I623*VLOOKUP('Форма 1'!$G623,'Предельники 2022'!$B$4:$X$28,'Форма 1'!AC$7),2),"")</f>
        <v/>
      </c>
      <c r="K623" s="53" t="str">
        <f>IF(ISNUMBER('Форма 1'!AD623),ROUND('Форма 1'!$I623*VLOOKUP('Форма 1'!$G623,'Предельники 2022'!$B$4:$X$28,'Форма 1'!AD$7),2),"")</f>
        <v/>
      </c>
      <c r="L623" s="54" t="str">
        <f>IF(ISBLANK('Форма 1'!AE623),"",'Форма 1'!AE623)</f>
        <v/>
      </c>
      <c r="M623" s="55" t="str">
        <f>IF(ISBLANK('Форма 1'!AF623),"",'Форма 1'!AF623)</f>
        <v/>
      </c>
      <c r="N623" s="53" t="str">
        <f>IF(ISNUMBER('Форма 1'!AG623),ROUND('Форма 1'!$I623*VLOOKUP('Форма 1'!$G623,'Предельники 2022'!$B$4:$X$28,'Форма 1'!AG$7),2),"")</f>
        <v/>
      </c>
      <c r="O623" s="53">
        <f>IF(ISNUMBER('Форма 1'!$AH623),ROUND('Форма 1'!$I623*VLOOKUP('Форма 1'!$G623,'Предельники 2022'!$B$4:$X$28,'Форма 1'!$AH$7,0),2),"")</f>
        <v>17345560.370000001</v>
      </c>
      <c r="P623" s="53" t="str">
        <f>IF(ISNUMBER('Форма 1'!$AI623),ROUND('Форма 1'!$I623*VLOOKUP('Форма 1'!$G623,'Предельники 2022'!$B$4:$X$28,'Форма 1'!$AI$7,0),2),"")</f>
        <v/>
      </c>
      <c r="Q623" s="53" t="str">
        <f>IF(ISNUMBER('Форма 1'!$AJ623),ROUND('Форма 1'!$I623*VLOOKUP('Форма 1'!$G623,'Предельники 2022'!$B$4:$X$28,'Форма 1'!$AJ$7,0),2),"")</f>
        <v/>
      </c>
      <c r="R623" s="53" t="str">
        <f>IF(ISNUMBER('Форма 1'!AK623),ROUND('Форма 1'!$I623*VLOOKUP('Форма 1'!$G623,'Предельники 2022'!$B$4:$X$28,'Форма 1'!AK$7),2),"")</f>
        <v/>
      </c>
      <c r="S623" s="55" t="str">
        <f t="shared" si="71"/>
        <v/>
      </c>
      <c r="T623" s="55" t="str">
        <f>IF(ISNUMBER('Форма 1'!AL623),INDEX('Предельники 2022'!$C$4:$X$28,MATCH('Форма 1'!$H623,'Предельники 2022'!$B$4:$B$28,0),MATCH(T$5,'Предельники 2022'!$C$3:$X$3,0)),"")</f>
        <v/>
      </c>
      <c r="U623" s="55" t="str">
        <f>IF(ISNUMBER('Форма 1'!AM623),INDEX('Предельники 2022'!$C$4:$X$28,MATCH('Форма 1'!$H623,'Предельники 2022'!$B$4:$B$28,0),MATCH(U$5,'Предельники 2022'!$C$3:$X$3,0)),"")</f>
        <v/>
      </c>
      <c r="V623" s="55" t="str">
        <f>IF(ISNUMBER('Форма 1'!AN623),INDEX('Предельники 2022'!$C$4:$X$28,MATCH('Форма 1'!$H623,'Предельники 2022'!$B$4:$B$28,0),MATCH(V$5,'Предельники 2022'!$C$3:$X$3,0)),"")</f>
        <v/>
      </c>
      <c r="W623" s="55" t="str">
        <f>IF(ISNUMBER('Форма 1'!AO623),INDEX('Предельники 2022'!$C$4:$X$28,MATCH('Форма 1'!$H623,'Предельники 2022'!$B$4:$B$28,0),MATCH(W$5,'Предельники 2022'!$C$3:$X$3,0)),"")</f>
        <v/>
      </c>
      <c r="X623" s="53" t="str">
        <f>IF(ISNUMBER('Форма 1'!AP623),ROUND('Форма 1'!$I623*VLOOKUP('Форма 1'!$G623,'Предельники 2022'!$B$4:$X$28,'Форма 1'!AP$7),2),"")</f>
        <v/>
      </c>
      <c r="Y623" s="53" t="str">
        <f>IF(ISNUMBER('Форма 1'!AQ623),ROUND('Форма 1'!$I623*VLOOKUP('Форма 1'!$G623,'Предельники 2022'!$B$4:$X$28,'Форма 1'!AQ$7),2),"")</f>
        <v/>
      </c>
      <c r="Z623" s="53" t="str">
        <f>IF(ISNUMBER('Форма 1'!AR623),ROUND('Форма 1'!$I623*VLOOKUP('Форма 1'!$G623,'Предельники 2022'!$B$4:$X$28,'Форма 1'!AR$7),2),"")</f>
        <v/>
      </c>
      <c r="AA623" s="55"/>
    </row>
    <row r="624" spans="1:27" x14ac:dyDescent="0.25">
      <c r="A624" s="52">
        <f t="shared" si="70"/>
        <v>31</v>
      </c>
      <c r="B624" s="94" t="str">
        <f>IF(ISBLANK('Форма 1'!B624),"",'Форма 1'!B624)</f>
        <v>город Пермь</v>
      </c>
      <c r="C624" s="161" t="str">
        <f>IF(ISBLANK('Форма 1'!C624),"",'Форма 1'!C624)</f>
        <v>г. Пермь, ул. КИМ, д. 88</v>
      </c>
      <c r="D624" s="51">
        <f>IF(ISBLANK(C624),"Введите адрес",IF(C624='Форма 1'!C624,SUM(E624:K624,M624:S624,X624:AA624),"Ошибка в адресе!"))</f>
        <v>8263463.8099999996</v>
      </c>
      <c r="E624" s="53" t="str">
        <f>IF(ISNUMBER('Форма 1'!X624),ROUND('Форма 1'!$I624*VLOOKUP('Форма 1'!$G624,'Предельники 2022'!$B$4:$X$28,'Форма 1'!X$7),2),"")</f>
        <v/>
      </c>
      <c r="F624" s="53" t="str">
        <f>IF(ISNUMBER('Форма 1'!Y624),ROUND('Форма 1'!$I624*VLOOKUP('Форма 1'!$G624,'Предельники 2022'!$B$4:$X$28,'Форма 1'!Y$7),2),"")</f>
        <v/>
      </c>
      <c r="G624" s="53" t="str">
        <f>IF(ISNUMBER('Форма 1'!Z624),ROUND('Форма 1'!$I624*VLOOKUP('Форма 1'!$G624,'Предельники 2022'!$B$4:$X$28,'Форма 1'!Z$7),2),"")</f>
        <v/>
      </c>
      <c r="H624" s="53" t="str">
        <f>IF(ISNUMBER('Форма 1'!AA624),ROUND('Форма 1'!$I624*VLOOKUP('Форма 1'!$G624,'Предельники 2022'!$B$4:$X$28,'Форма 1'!AA$7),2),"")</f>
        <v/>
      </c>
      <c r="I624" s="53" t="str">
        <f>IF(ISNUMBER('Форма 1'!AB624),ROUND('Форма 1'!$I624*VLOOKUP('Форма 1'!$G624,'Предельники 2022'!$B$4:$X$28,'Форма 1'!AB$7),2),"")</f>
        <v/>
      </c>
      <c r="J624" s="53" t="str">
        <f>IF(ISNUMBER('Форма 1'!AC624),ROUND('Форма 1'!$I624*VLOOKUP('Форма 1'!$G624,'Предельники 2022'!$B$4:$X$28,'Форма 1'!AC$7),2),"")</f>
        <v/>
      </c>
      <c r="K624" s="53" t="str">
        <f>IF(ISNUMBER('Форма 1'!AD624),ROUND('Форма 1'!$I624*VLOOKUP('Форма 1'!$G624,'Предельники 2022'!$B$4:$X$28,'Форма 1'!AD$7),2),"")</f>
        <v/>
      </c>
      <c r="L624" s="54" t="str">
        <f>IF(ISBLANK('Форма 1'!AE624),"",'Форма 1'!AE624)</f>
        <v/>
      </c>
      <c r="M624" s="55" t="str">
        <f>IF(ISBLANK('Форма 1'!AF624),"",'Форма 1'!AF624)</f>
        <v/>
      </c>
      <c r="N624" s="53">
        <f>IF(ISNUMBER('Форма 1'!AG624),ROUND('Форма 1'!$I624*VLOOKUP('Форма 1'!$G624,'Предельники 2022'!$B$4:$X$28,'Форма 1'!AG$7),2),"")</f>
        <v>8263463.8099999996</v>
      </c>
      <c r="O624" s="53" t="str">
        <f>IF(ISNUMBER('Форма 1'!$AH624),ROUND('Форма 1'!$I624*VLOOKUP('Форма 1'!$G624,'Предельники 2022'!$B$4:$X$28,'Форма 1'!$AH$7,0),2),"")</f>
        <v/>
      </c>
      <c r="P624" s="53" t="str">
        <f>IF(ISNUMBER('Форма 1'!$AI624),ROUND('Форма 1'!$I624*VLOOKUP('Форма 1'!$G624,'Предельники 2022'!$B$4:$X$28,'Форма 1'!$AI$7,0),2),"")</f>
        <v/>
      </c>
      <c r="Q624" s="53" t="str">
        <f>IF(ISNUMBER('Форма 1'!$AJ624),ROUND('Форма 1'!$I624*VLOOKUP('Форма 1'!$G624,'Предельники 2022'!$B$4:$X$28,'Форма 1'!$AJ$7,0),2),"")</f>
        <v/>
      </c>
      <c r="R624" s="53" t="str">
        <f>IF(ISNUMBER('Форма 1'!AK624),ROUND('Форма 1'!$I624*VLOOKUP('Форма 1'!$G624,'Предельники 2022'!$B$4:$X$28,'Форма 1'!AK$7),2),"")</f>
        <v/>
      </c>
      <c r="S624" s="55" t="str">
        <f t="shared" si="71"/>
        <v/>
      </c>
      <c r="T624" s="55" t="str">
        <f>IF(ISNUMBER('Форма 1'!AL624),INDEX('Предельники 2022'!$C$4:$X$28,MATCH('Форма 1'!$H624,'Предельники 2022'!$B$4:$B$28,0),MATCH(T$5,'Предельники 2022'!$C$3:$X$3,0)),"")</f>
        <v/>
      </c>
      <c r="U624" s="55" t="str">
        <f>IF(ISNUMBER('Форма 1'!AM624),INDEX('Предельники 2022'!$C$4:$X$28,MATCH('Форма 1'!$H624,'Предельники 2022'!$B$4:$B$28,0),MATCH(U$5,'Предельники 2022'!$C$3:$X$3,0)),"")</f>
        <v/>
      </c>
      <c r="V624" s="55" t="str">
        <f>IF(ISNUMBER('Форма 1'!AN624),INDEX('Предельники 2022'!$C$4:$X$28,MATCH('Форма 1'!$H624,'Предельники 2022'!$B$4:$B$28,0),MATCH(V$5,'Предельники 2022'!$C$3:$X$3,0)),"")</f>
        <v/>
      </c>
      <c r="W624" s="55" t="str">
        <f>IF(ISNUMBER('Форма 1'!AO624),INDEX('Предельники 2022'!$C$4:$X$28,MATCH('Форма 1'!$H624,'Предельники 2022'!$B$4:$B$28,0),MATCH(W$5,'Предельники 2022'!$C$3:$X$3,0)),"")</f>
        <v/>
      </c>
      <c r="X624" s="53" t="str">
        <f>IF(ISNUMBER('Форма 1'!AP624),ROUND('Форма 1'!$I624*VLOOKUP('Форма 1'!$G624,'Предельники 2022'!$B$4:$X$28,'Форма 1'!AP$7),2),"")</f>
        <v/>
      </c>
      <c r="Y624" s="53" t="str">
        <f>IF(ISNUMBER('Форма 1'!AQ624),ROUND('Форма 1'!$I624*VLOOKUP('Форма 1'!$G624,'Предельники 2022'!$B$4:$X$28,'Форма 1'!AQ$7),2),"")</f>
        <v/>
      </c>
      <c r="Z624" s="53" t="str">
        <f>IF(ISNUMBER('Форма 1'!AR624),ROUND('Форма 1'!$I624*VLOOKUP('Форма 1'!$G624,'Предельники 2022'!$B$4:$X$28,'Форма 1'!AR$7),2),"")</f>
        <v/>
      </c>
      <c r="AA624" s="55"/>
    </row>
    <row r="625" spans="1:27" x14ac:dyDescent="0.25">
      <c r="A625" s="52">
        <f t="shared" si="70"/>
        <v>32</v>
      </c>
      <c r="B625" s="94" t="str">
        <f>IF(ISBLANK('Форма 1'!B625),"",'Форма 1'!B625)</f>
        <v>город Пермь</v>
      </c>
      <c r="C625" s="161" t="str">
        <f>IF(ISBLANK('Форма 1'!C625),"",'Форма 1'!C625)</f>
        <v>г. Пермь, ул. Кировоградская, д. 55</v>
      </c>
      <c r="D625" s="51">
        <f>IF(ISBLANK(C625),"Введите адрес",IF(C625='Форма 1'!C625,SUM(E625:K625,M625:S625,X625:AA625),"Ошибка в адресе!"))</f>
        <v>18007492.689999998</v>
      </c>
      <c r="E625" s="53" t="str">
        <f>IF(ISNUMBER('Форма 1'!X625),ROUND('Форма 1'!$I625*VLOOKUP('Форма 1'!$G625,'Предельники 2022'!$B$4:$X$28,'Форма 1'!X$7),2),"")</f>
        <v/>
      </c>
      <c r="F625" s="53" t="str">
        <f>IF(ISNUMBER('Форма 1'!Y625),ROUND('Форма 1'!$I625*VLOOKUP('Форма 1'!$G625,'Предельники 2022'!$B$4:$X$28,'Форма 1'!Y$7),2),"")</f>
        <v/>
      </c>
      <c r="G625" s="53" t="str">
        <f>IF(ISNUMBER('Форма 1'!Z625),ROUND('Форма 1'!$I625*VLOOKUP('Форма 1'!$G625,'Предельники 2022'!$B$4:$X$28,'Форма 1'!Z$7),2),"")</f>
        <v/>
      </c>
      <c r="H625" s="53" t="str">
        <f>IF(ISNUMBER('Форма 1'!AA625),ROUND('Форма 1'!$I625*VLOOKUP('Форма 1'!$G625,'Предельники 2022'!$B$4:$X$28,'Форма 1'!AA$7),2),"")</f>
        <v/>
      </c>
      <c r="I625" s="53" t="str">
        <f>IF(ISNUMBER('Форма 1'!AB625),ROUND('Форма 1'!$I625*VLOOKUP('Форма 1'!$G625,'Предельники 2022'!$B$4:$X$28,'Форма 1'!AB$7),2),"")</f>
        <v/>
      </c>
      <c r="J625" s="53" t="str">
        <f>IF(ISNUMBER('Форма 1'!AC625),ROUND('Форма 1'!$I625*VLOOKUP('Форма 1'!$G625,'Предельники 2022'!$B$4:$X$28,'Форма 1'!AC$7),2),"")</f>
        <v/>
      </c>
      <c r="K625" s="53" t="str">
        <f>IF(ISNUMBER('Форма 1'!AD625),ROUND('Форма 1'!$I625*VLOOKUP('Форма 1'!$G625,'Предельники 2022'!$B$4:$X$28,'Форма 1'!AD$7),2),"")</f>
        <v/>
      </c>
      <c r="L625" s="54" t="str">
        <f>IF(ISBLANK('Форма 1'!AE625),"",'Форма 1'!AE625)</f>
        <v/>
      </c>
      <c r="M625" s="55" t="str">
        <f>IF(ISBLANK('Форма 1'!AF625),"",'Форма 1'!AF625)</f>
        <v/>
      </c>
      <c r="N625" s="53" t="str">
        <f>IF(ISNUMBER('Форма 1'!AG625),ROUND('Форма 1'!$I625*VLOOKUP('Форма 1'!$G625,'Предельники 2022'!$B$4:$X$28,'Форма 1'!AG$7),2),"")</f>
        <v/>
      </c>
      <c r="O625" s="53">
        <f>IF(ISNUMBER('Форма 1'!$AH625),ROUND('Форма 1'!$I625*VLOOKUP('Форма 1'!$G625,'Предельники 2022'!$B$4:$X$28,'Форма 1'!$AH$7,0),2),"")</f>
        <v>14726956.199999999</v>
      </c>
      <c r="P625" s="53" t="str">
        <f>IF(ISNUMBER('Форма 1'!$AI625),ROUND('Форма 1'!$I625*VLOOKUP('Форма 1'!$G625,'Предельники 2022'!$B$4:$X$28,'Форма 1'!$AI$7,0),2),"")</f>
        <v/>
      </c>
      <c r="Q625" s="53" t="str">
        <f>IF(ISNUMBER('Форма 1'!$AJ625),ROUND('Форма 1'!$I625*VLOOKUP('Форма 1'!$G625,'Предельники 2022'!$B$4:$X$28,'Форма 1'!$AJ$7,0),2),"")</f>
        <v/>
      </c>
      <c r="R625" s="53">
        <f>IF(ISNUMBER('Форма 1'!AK625),ROUND('Форма 1'!$I625*VLOOKUP('Форма 1'!$G625,'Предельники 2022'!$B$4:$X$28,'Форма 1'!AK$7),2),"")</f>
        <v>3280536.49</v>
      </c>
      <c r="S625" s="55" t="str">
        <f t="shared" si="71"/>
        <v/>
      </c>
      <c r="T625" s="55" t="str">
        <f>IF(ISNUMBER('Форма 1'!AL625),INDEX('Предельники 2022'!$C$4:$X$28,MATCH('Форма 1'!$H625,'Предельники 2022'!$B$4:$B$28,0),MATCH(T$5,'Предельники 2022'!$C$3:$X$3,0)),"")</f>
        <v/>
      </c>
      <c r="U625" s="55" t="str">
        <f>IF(ISNUMBER('Форма 1'!AM625),INDEX('Предельники 2022'!$C$4:$X$28,MATCH('Форма 1'!$H625,'Предельники 2022'!$B$4:$B$28,0),MATCH(U$5,'Предельники 2022'!$C$3:$X$3,0)),"")</f>
        <v/>
      </c>
      <c r="V625" s="55" t="str">
        <f>IF(ISNUMBER('Форма 1'!AN625),INDEX('Предельники 2022'!$C$4:$X$28,MATCH('Форма 1'!$H625,'Предельники 2022'!$B$4:$B$28,0),MATCH(V$5,'Предельники 2022'!$C$3:$X$3,0)),"")</f>
        <v/>
      </c>
      <c r="W625" s="55" t="str">
        <f>IF(ISNUMBER('Форма 1'!AO625),INDEX('Предельники 2022'!$C$4:$X$28,MATCH('Форма 1'!$H625,'Предельники 2022'!$B$4:$B$28,0),MATCH(W$5,'Предельники 2022'!$C$3:$X$3,0)),"")</f>
        <v/>
      </c>
      <c r="X625" s="53" t="str">
        <f>IF(ISNUMBER('Форма 1'!AP625),ROUND('Форма 1'!$I625*VLOOKUP('Форма 1'!$G625,'Предельники 2022'!$B$4:$X$28,'Форма 1'!AP$7),2),"")</f>
        <v/>
      </c>
      <c r="Y625" s="53" t="str">
        <f>IF(ISNUMBER('Форма 1'!AQ625),ROUND('Форма 1'!$I625*VLOOKUP('Форма 1'!$G625,'Предельники 2022'!$B$4:$X$28,'Форма 1'!AQ$7),2),"")</f>
        <v/>
      </c>
      <c r="Z625" s="53" t="str">
        <f>IF(ISNUMBER('Форма 1'!AR625),ROUND('Форма 1'!$I625*VLOOKUP('Форма 1'!$G625,'Предельники 2022'!$B$4:$X$28,'Форма 1'!AR$7),2),"")</f>
        <v/>
      </c>
      <c r="AA625" s="55"/>
    </row>
    <row r="626" spans="1:27" x14ac:dyDescent="0.25">
      <c r="A626" s="52">
        <f t="shared" si="70"/>
        <v>33</v>
      </c>
      <c r="B626" s="94" t="str">
        <f>IF(ISBLANK('Форма 1'!B626),"",'Форма 1'!B626)</f>
        <v>город Пермь</v>
      </c>
      <c r="C626" s="161" t="str">
        <f>IF(ISBLANK('Форма 1'!C626),"",'Форма 1'!C626)</f>
        <v>г. Пермь, ул. Комбайнеров, д. 26</v>
      </c>
      <c r="D626" s="51">
        <f>IF(ISBLANK(C626),"Введите адрес",IF(C626='Форма 1'!C626,SUM(E626:K626,M626:S626,X626:AA626),"Ошибка в адресе!"))</f>
        <v>22930572.780000001</v>
      </c>
      <c r="E626" s="53" t="str">
        <f>IF(ISNUMBER('Форма 1'!X626),ROUND('Форма 1'!$I626*VLOOKUP('Форма 1'!$G626,'Предельники 2022'!$B$4:$X$28,'Форма 1'!X$7),2),"")</f>
        <v/>
      </c>
      <c r="F626" s="53" t="str">
        <f>IF(ISNUMBER('Форма 1'!Y626),ROUND('Форма 1'!$I626*VLOOKUP('Форма 1'!$G626,'Предельники 2022'!$B$4:$X$28,'Форма 1'!Y$7),2),"")</f>
        <v/>
      </c>
      <c r="G626" s="53" t="str">
        <f>IF(ISNUMBER('Форма 1'!Z626),ROUND('Форма 1'!$I626*VLOOKUP('Форма 1'!$G626,'Предельники 2022'!$B$4:$X$28,'Форма 1'!Z$7),2),"")</f>
        <v/>
      </c>
      <c r="H626" s="53" t="str">
        <f>IF(ISNUMBER('Форма 1'!AA626),ROUND('Форма 1'!$I626*VLOOKUP('Форма 1'!$G626,'Предельники 2022'!$B$4:$X$28,'Форма 1'!AA$7),2),"")</f>
        <v/>
      </c>
      <c r="I626" s="53" t="str">
        <f>IF(ISNUMBER('Форма 1'!AB626),ROUND('Форма 1'!$I626*VLOOKUP('Форма 1'!$G626,'Предельники 2022'!$B$4:$X$28,'Форма 1'!AB$7),2),"")</f>
        <v/>
      </c>
      <c r="J626" s="53" t="str">
        <f>IF(ISNUMBER('Форма 1'!AC626),ROUND('Форма 1'!$I626*VLOOKUP('Форма 1'!$G626,'Предельники 2022'!$B$4:$X$28,'Форма 1'!AC$7),2),"")</f>
        <v/>
      </c>
      <c r="K626" s="53" t="str">
        <f>IF(ISNUMBER('Форма 1'!AD626),ROUND('Форма 1'!$I626*VLOOKUP('Форма 1'!$G626,'Предельники 2022'!$B$4:$X$28,'Форма 1'!AD$7),2),"")</f>
        <v/>
      </c>
      <c r="L626" s="54" t="str">
        <f>IF(ISBLANK('Форма 1'!AE626),"",'Форма 1'!AE626)</f>
        <v/>
      </c>
      <c r="M626" s="55" t="str">
        <f>IF(ISBLANK('Форма 1'!AF626),"",'Форма 1'!AF626)</f>
        <v/>
      </c>
      <c r="N626" s="53">
        <f>IF(ISNUMBER('Форма 1'!AG626),ROUND('Форма 1'!$I626*VLOOKUP('Форма 1'!$G626,'Предельники 2022'!$B$4:$X$28,'Форма 1'!AG$7),2),"")</f>
        <v>22930572.780000001</v>
      </c>
      <c r="O626" s="53" t="str">
        <f>IF(ISNUMBER('Форма 1'!$AH626),ROUND('Форма 1'!$I626*VLOOKUP('Форма 1'!$G626,'Предельники 2022'!$B$4:$X$28,'Форма 1'!$AH$7,0),2),"")</f>
        <v/>
      </c>
      <c r="P626" s="53" t="str">
        <f>IF(ISNUMBER('Форма 1'!$AI626),ROUND('Форма 1'!$I626*VLOOKUP('Форма 1'!$G626,'Предельники 2022'!$B$4:$X$28,'Форма 1'!$AI$7,0),2),"")</f>
        <v/>
      </c>
      <c r="Q626" s="53" t="str">
        <f>IF(ISNUMBER('Форма 1'!$AJ626),ROUND('Форма 1'!$I626*VLOOKUP('Форма 1'!$G626,'Предельники 2022'!$B$4:$X$28,'Форма 1'!$AJ$7,0),2),"")</f>
        <v/>
      </c>
      <c r="R626" s="53" t="str">
        <f>IF(ISNUMBER('Форма 1'!AK626),ROUND('Форма 1'!$I626*VLOOKUP('Форма 1'!$G626,'Предельники 2022'!$B$4:$X$28,'Форма 1'!AK$7),2),"")</f>
        <v/>
      </c>
      <c r="S626" s="55" t="str">
        <f t="shared" si="71"/>
        <v/>
      </c>
      <c r="T626" s="55" t="str">
        <f>IF(ISNUMBER('Форма 1'!AL626),INDEX('Предельники 2022'!$C$4:$X$28,MATCH('Форма 1'!$H626,'Предельники 2022'!$B$4:$B$28,0),MATCH(T$5,'Предельники 2022'!$C$3:$X$3,0)),"")</f>
        <v/>
      </c>
      <c r="U626" s="55" t="str">
        <f>IF(ISNUMBER('Форма 1'!AM626),INDEX('Предельники 2022'!$C$4:$X$28,MATCH('Форма 1'!$H626,'Предельники 2022'!$B$4:$B$28,0),MATCH(U$5,'Предельники 2022'!$C$3:$X$3,0)),"")</f>
        <v/>
      </c>
      <c r="V626" s="55" t="str">
        <f>IF(ISNUMBER('Форма 1'!AN626),INDEX('Предельники 2022'!$C$4:$X$28,MATCH('Форма 1'!$H626,'Предельники 2022'!$B$4:$B$28,0),MATCH(V$5,'Предельники 2022'!$C$3:$X$3,0)),"")</f>
        <v/>
      </c>
      <c r="W626" s="55" t="str">
        <f>IF(ISNUMBER('Форма 1'!AO626),INDEX('Предельники 2022'!$C$4:$X$28,MATCH('Форма 1'!$H626,'Предельники 2022'!$B$4:$B$28,0),MATCH(W$5,'Предельники 2022'!$C$3:$X$3,0)),"")</f>
        <v/>
      </c>
      <c r="X626" s="53" t="str">
        <f>IF(ISNUMBER('Форма 1'!AP626),ROUND('Форма 1'!$I626*VLOOKUP('Форма 1'!$G626,'Предельники 2022'!$B$4:$X$28,'Форма 1'!AP$7),2),"")</f>
        <v/>
      </c>
      <c r="Y626" s="53" t="str">
        <f>IF(ISNUMBER('Форма 1'!AQ626),ROUND('Форма 1'!$I626*VLOOKUP('Форма 1'!$G626,'Предельники 2022'!$B$4:$X$28,'Форма 1'!AQ$7),2),"")</f>
        <v/>
      </c>
      <c r="Z626" s="53" t="str">
        <f>IF(ISNUMBER('Форма 1'!AR626),ROUND('Форма 1'!$I626*VLOOKUP('Форма 1'!$G626,'Предельники 2022'!$B$4:$X$28,'Форма 1'!AR$7),2),"")</f>
        <v/>
      </c>
      <c r="AA626" s="55"/>
    </row>
    <row r="627" spans="1:27" x14ac:dyDescent="0.25">
      <c r="A627" s="52">
        <f t="shared" si="70"/>
        <v>34</v>
      </c>
      <c r="B627" s="94" t="str">
        <f>IF(ISBLANK('Форма 1'!B627),"",'Форма 1'!B627)</f>
        <v>город Пермь</v>
      </c>
      <c r="C627" s="161" t="str">
        <f>IF(ISBLANK('Форма 1'!C627),"",'Форма 1'!C627)</f>
        <v>г. Пермь, ул. Корсуньская, д. 23</v>
      </c>
      <c r="D627" s="51">
        <f>IF(ISBLANK(C627),"Введите адрес",IF(C627='Форма 1'!C627,SUM(E627:K627,M627:S627,X627:AA627),"Ошибка в адресе!"))</f>
        <v>16623133.550000001</v>
      </c>
      <c r="E627" s="53" t="str">
        <f>IF(ISNUMBER('Форма 1'!X627),ROUND('Форма 1'!$I627*VLOOKUP('Форма 1'!$G627,'Предельники 2022'!$B$4:$X$28,'Форма 1'!X$7),2),"")</f>
        <v/>
      </c>
      <c r="F627" s="53" t="str">
        <f>IF(ISNUMBER('Форма 1'!Y627),ROUND('Форма 1'!$I627*VLOOKUP('Форма 1'!$G627,'Предельники 2022'!$B$4:$X$28,'Форма 1'!Y$7),2),"")</f>
        <v/>
      </c>
      <c r="G627" s="53" t="str">
        <f>IF(ISNUMBER('Форма 1'!Z627),ROUND('Форма 1'!$I627*VLOOKUP('Форма 1'!$G627,'Предельники 2022'!$B$4:$X$28,'Форма 1'!Z$7),2),"")</f>
        <v/>
      </c>
      <c r="H627" s="53">
        <f>IF(ISNUMBER('Форма 1'!AA627),ROUND('Форма 1'!$I627*VLOOKUP('Форма 1'!$G627,'Предельники 2022'!$B$4:$X$28,'Форма 1'!AA$7),2),"")</f>
        <v>891196.63</v>
      </c>
      <c r="I627" s="53">
        <f>IF(ISNUMBER('Форма 1'!AB627),ROUND('Форма 1'!$I627*VLOOKUP('Форма 1'!$G627,'Предельники 2022'!$B$4:$X$28,'Форма 1'!AB$7),2),"")</f>
        <v>2347923.4500000002</v>
      </c>
      <c r="J627" s="53" t="str">
        <f>IF(ISNUMBER('Форма 1'!AC627),ROUND('Форма 1'!$I627*VLOOKUP('Форма 1'!$G627,'Предельники 2022'!$B$4:$X$28,'Форма 1'!AC$7),2),"")</f>
        <v/>
      </c>
      <c r="K627" s="53" t="str">
        <f>IF(ISNUMBER('Форма 1'!AD627),ROUND('Форма 1'!$I627*VLOOKUP('Форма 1'!$G627,'Предельники 2022'!$B$4:$X$28,'Форма 1'!AD$7),2),"")</f>
        <v/>
      </c>
      <c r="L627" s="54" t="str">
        <f>IF(ISBLANK('Форма 1'!AE627),"",'Форма 1'!AE627)</f>
        <v/>
      </c>
      <c r="M627" s="55" t="str">
        <f>IF(ISBLANK('Форма 1'!AF627),"",'Форма 1'!AF627)</f>
        <v/>
      </c>
      <c r="N627" s="53" t="str">
        <f>IF(ISNUMBER('Форма 1'!AG627),ROUND('Форма 1'!$I627*VLOOKUP('Форма 1'!$G627,'Предельники 2022'!$B$4:$X$28,'Форма 1'!AG$7),2),"")</f>
        <v/>
      </c>
      <c r="O627" s="53">
        <f>IF(ISNUMBER('Форма 1'!$AH627),ROUND('Форма 1'!$I627*VLOOKUP('Форма 1'!$G627,'Предельники 2022'!$B$4:$X$28,'Форма 1'!$AH$7,0),2),"")</f>
        <v>13384013.470000001</v>
      </c>
      <c r="P627" s="53" t="str">
        <f>IF(ISNUMBER('Форма 1'!$AI627),ROUND('Форма 1'!$I627*VLOOKUP('Форма 1'!$G627,'Предельники 2022'!$B$4:$X$28,'Форма 1'!$AI$7,0),2),"")</f>
        <v/>
      </c>
      <c r="Q627" s="53" t="str">
        <f>IF(ISNUMBER('Форма 1'!$AJ627),ROUND('Форма 1'!$I627*VLOOKUP('Форма 1'!$G627,'Предельники 2022'!$B$4:$X$28,'Форма 1'!$AJ$7,0),2),"")</f>
        <v/>
      </c>
      <c r="R627" s="53" t="str">
        <f>IF(ISNUMBER('Форма 1'!AK627),ROUND('Форма 1'!$I627*VLOOKUP('Форма 1'!$G627,'Предельники 2022'!$B$4:$X$28,'Форма 1'!AK$7),2),"")</f>
        <v/>
      </c>
      <c r="S627" s="55" t="str">
        <f t="shared" si="71"/>
        <v/>
      </c>
      <c r="T627" s="55" t="str">
        <f>IF(ISNUMBER('Форма 1'!AL627),INDEX('Предельники 2022'!$C$4:$X$28,MATCH('Форма 1'!$H627,'Предельники 2022'!$B$4:$B$28,0),MATCH(T$5,'Предельники 2022'!$C$3:$X$3,0)),"")</f>
        <v/>
      </c>
      <c r="U627" s="55" t="str">
        <f>IF(ISNUMBER('Форма 1'!AM627),INDEX('Предельники 2022'!$C$4:$X$28,MATCH('Форма 1'!$H627,'Предельники 2022'!$B$4:$B$28,0),MATCH(U$5,'Предельники 2022'!$C$3:$X$3,0)),"")</f>
        <v/>
      </c>
      <c r="V627" s="55" t="str">
        <f>IF(ISNUMBER('Форма 1'!AN627),INDEX('Предельники 2022'!$C$4:$X$28,MATCH('Форма 1'!$H627,'Предельники 2022'!$B$4:$B$28,0),MATCH(V$5,'Предельники 2022'!$C$3:$X$3,0)),"")</f>
        <v/>
      </c>
      <c r="W627" s="55" t="str">
        <f>IF(ISNUMBER('Форма 1'!AO627),INDEX('Предельники 2022'!$C$4:$X$28,MATCH('Форма 1'!$H627,'Предельники 2022'!$B$4:$B$28,0),MATCH(W$5,'Предельники 2022'!$C$3:$X$3,0)),"")</f>
        <v/>
      </c>
      <c r="X627" s="53" t="str">
        <f>IF(ISNUMBER('Форма 1'!AP627),ROUND('Форма 1'!$I627*VLOOKUP('Форма 1'!$G627,'Предельники 2022'!$B$4:$X$28,'Форма 1'!AP$7),2),"")</f>
        <v/>
      </c>
      <c r="Y627" s="53" t="str">
        <f>IF(ISNUMBER('Форма 1'!AQ627),ROUND('Форма 1'!$I627*VLOOKUP('Форма 1'!$G627,'Предельники 2022'!$B$4:$X$28,'Форма 1'!AQ$7),2),"")</f>
        <v/>
      </c>
      <c r="Z627" s="53" t="str">
        <f>IF(ISNUMBER('Форма 1'!AR627),ROUND('Форма 1'!$I627*VLOOKUP('Форма 1'!$G627,'Предельники 2022'!$B$4:$X$28,'Форма 1'!AR$7),2),"")</f>
        <v/>
      </c>
      <c r="AA627" s="55"/>
    </row>
    <row r="628" spans="1:27" x14ac:dyDescent="0.25">
      <c r="A628" s="52">
        <f t="shared" si="70"/>
        <v>35</v>
      </c>
      <c r="B628" s="94" t="str">
        <f>IF(ISBLANK('Форма 1'!B628),"",'Форма 1'!B628)</f>
        <v>город Пермь</v>
      </c>
      <c r="C628" s="161" t="str">
        <f>IF(ISBLANK('Форма 1'!C628),"",'Форма 1'!C628)</f>
        <v>г. Пермь, ул. Космонавта Беляева, д. 54А</v>
      </c>
      <c r="D628" s="51">
        <f>IF(ISBLANK(C628),"Введите адрес",IF(C628='Форма 1'!C628,SUM(E628:K628,M628:S628,X628:AA628),"Ошибка в адресе!"))</f>
        <v>7999028.9199999999</v>
      </c>
      <c r="E628" s="53" t="str">
        <f>IF(ISNUMBER('Форма 1'!X628),ROUND('Форма 1'!$I628*VLOOKUP('Форма 1'!$G628,'Предельники 2022'!$B$4:$X$28,'Форма 1'!X$7),2),"")</f>
        <v/>
      </c>
      <c r="F628" s="53" t="str">
        <f>IF(ISNUMBER('Форма 1'!Y628),ROUND('Форма 1'!$I628*VLOOKUP('Форма 1'!$G628,'Предельники 2022'!$B$4:$X$28,'Форма 1'!Y$7),2),"")</f>
        <v/>
      </c>
      <c r="G628" s="53" t="str">
        <f>IF(ISNUMBER('Форма 1'!Z628),ROUND('Форма 1'!$I628*VLOOKUP('Форма 1'!$G628,'Предельники 2022'!$B$4:$X$28,'Форма 1'!Z$7),2),"")</f>
        <v/>
      </c>
      <c r="H628" s="53" t="str">
        <f>IF(ISNUMBER('Форма 1'!AA628),ROUND('Форма 1'!$I628*VLOOKUP('Форма 1'!$G628,'Предельники 2022'!$B$4:$X$28,'Форма 1'!AA$7),2),"")</f>
        <v/>
      </c>
      <c r="I628" s="53" t="str">
        <f>IF(ISNUMBER('Форма 1'!AB628),ROUND('Форма 1'!$I628*VLOOKUP('Форма 1'!$G628,'Предельники 2022'!$B$4:$X$28,'Форма 1'!AB$7),2),"")</f>
        <v/>
      </c>
      <c r="J628" s="53" t="str">
        <f>IF(ISNUMBER('Форма 1'!AC628),ROUND('Форма 1'!$I628*VLOOKUP('Форма 1'!$G628,'Предельники 2022'!$B$4:$X$28,'Форма 1'!AC$7),2),"")</f>
        <v/>
      </c>
      <c r="K628" s="53" t="str">
        <f>IF(ISNUMBER('Форма 1'!AD628),ROUND('Форма 1'!$I628*VLOOKUP('Форма 1'!$G628,'Предельники 2022'!$B$4:$X$28,'Форма 1'!AD$7),2),"")</f>
        <v/>
      </c>
      <c r="L628" s="54">
        <f>IF(ISBLANK('Форма 1'!AE628),"",'Форма 1'!AE628)</f>
        <v>2</v>
      </c>
      <c r="M628" s="55">
        <f>IF(ISBLANK('Форма 1'!AF628),"",'Форма 1'!AF628)</f>
        <v>7999028.9199999999</v>
      </c>
      <c r="N628" s="53" t="str">
        <f>IF(ISNUMBER('Форма 1'!AG628),ROUND('Форма 1'!$I628*VLOOKUP('Форма 1'!$G628,'Предельники 2022'!$B$4:$X$28,'Форма 1'!AG$7),2),"")</f>
        <v/>
      </c>
      <c r="O628" s="53" t="str">
        <f>IF(ISNUMBER('Форма 1'!$AH628),ROUND('Форма 1'!$I628*VLOOKUP('Форма 1'!$G628,'Предельники 2022'!$B$4:$X$28,'Форма 1'!$AH$7,0),2),"")</f>
        <v/>
      </c>
      <c r="P628" s="53" t="str">
        <f>IF(ISNUMBER('Форма 1'!$AI628),ROUND('Форма 1'!$I628*VLOOKUP('Форма 1'!$G628,'Предельники 2022'!$B$4:$X$28,'Форма 1'!$AI$7,0),2),"")</f>
        <v/>
      </c>
      <c r="Q628" s="53" t="str">
        <f>IF(ISNUMBER('Форма 1'!$AJ628),ROUND('Форма 1'!$I628*VLOOKUP('Форма 1'!$G628,'Предельники 2022'!$B$4:$X$28,'Форма 1'!$AJ$7,0),2),"")</f>
        <v/>
      </c>
      <c r="R628" s="53" t="str">
        <f>IF(ISNUMBER('Форма 1'!AK628),ROUND('Форма 1'!$I628*VLOOKUP('Форма 1'!$G628,'Предельники 2022'!$B$4:$X$28,'Форма 1'!AK$7),2),"")</f>
        <v/>
      </c>
      <c r="S628" s="55" t="str">
        <f t="shared" si="71"/>
        <v/>
      </c>
      <c r="T628" s="55" t="str">
        <f>IF(ISNUMBER('Форма 1'!AL628),INDEX('Предельники 2022'!$C$4:$X$28,MATCH('Форма 1'!$H628,'Предельники 2022'!$B$4:$B$28,0),MATCH(T$5,'Предельники 2022'!$C$3:$X$3,0)),"")</f>
        <v/>
      </c>
      <c r="U628" s="55" t="str">
        <f>IF(ISNUMBER('Форма 1'!AM628),INDEX('Предельники 2022'!$C$4:$X$28,MATCH('Форма 1'!$H628,'Предельники 2022'!$B$4:$B$28,0),MATCH(U$5,'Предельники 2022'!$C$3:$X$3,0)),"")</f>
        <v/>
      </c>
      <c r="V628" s="55" t="str">
        <f>IF(ISNUMBER('Форма 1'!AN628),INDEX('Предельники 2022'!$C$4:$X$28,MATCH('Форма 1'!$H628,'Предельники 2022'!$B$4:$B$28,0),MATCH(V$5,'Предельники 2022'!$C$3:$X$3,0)),"")</f>
        <v/>
      </c>
      <c r="W628" s="55" t="str">
        <f>IF(ISNUMBER('Форма 1'!AO628),INDEX('Предельники 2022'!$C$4:$X$28,MATCH('Форма 1'!$H628,'Предельники 2022'!$B$4:$B$28,0),MATCH(W$5,'Предельники 2022'!$C$3:$X$3,0)),"")</f>
        <v/>
      </c>
      <c r="X628" s="53" t="str">
        <f>IF(ISNUMBER('Форма 1'!AP628),ROUND('Форма 1'!$I628*VLOOKUP('Форма 1'!$G628,'Предельники 2022'!$B$4:$X$28,'Форма 1'!AP$7),2),"")</f>
        <v/>
      </c>
      <c r="Y628" s="53" t="str">
        <f>IF(ISNUMBER('Форма 1'!AQ628),ROUND('Форма 1'!$I628*VLOOKUP('Форма 1'!$G628,'Предельники 2022'!$B$4:$X$28,'Форма 1'!AQ$7),2),"")</f>
        <v/>
      </c>
      <c r="Z628" s="53" t="str">
        <f>IF(ISNUMBER('Форма 1'!AR628),ROUND('Форма 1'!$I628*VLOOKUP('Форма 1'!$G628,'Предельники 2022'!$B$4:$X$28,'Форма 1'!AR$7),2),"")</f>
        <v/>
      </c>
      <c r="AA628" s="55"/>
    </row>
    <row r="629" spans="1:27" x14ac:dyDescent="0.25">
      <c r="A629" s="52">
        <f t="shared" si="70"/>
        <v>36</v>
      </c>
      <c r="B629" s="94" t="str">
        <f>IF(ISBLANK('Форма 1'!B629),"",'Форма 1'!B629)</f>
        <v>город Пермь</v>
      </c>
      <c r="C629" s="161" t="str">
        <f>IF(ISBLANK('Форма 1'!C629),"",'Форма 1'!C629)</f>
        <v>г. Пермь, ул. Краснополянская, д. 12</v>
      </c>
      <c r="D629" s="51">
        <f>IF(ISBLANK(C629),"Введите адрес",IF(C629='Форма 1'!C629,SUM(E629:K629,M629:S629,X629:AA629),"Ошибка в адресе!"))</f>
        <v>59670374.759999998</v>
      </c>
      <c r="E629" s="53" t="str">
        <f>IF(ISNUMBER('Форма 1'!X629),ROUND('Форма 1'!$I629*VLOOKUP('Форма 1'!$G629,'Предельники 2022'!$B$4:$X$28,'Форма 1'!X$7),2),"")</f>
        <v/>
      </c>
      <c r="F629" s="53">
        <f>IF(ISNUMBER('Форма 1'!Y629),ROUND('Форма 1'!$I629*VLOOKUP('Форма 1'!$G629,'Предельники 2022'!$B$4:$X$28,'Форма 1'!Y$7),2),"")</f>
        <v>12501634.82</v>
      </c>
      <c r="G629" s="53" t="str">
        <f>IF(ISNUMBER('Форма 1'!Z629),ROUND('Форма 1'!$I629*VLOOKUP('Форма 1'!$G629,'Предельники 2022'!$B$4:$X$28,'Форма 1'!Z$7),2),"")</f>
        <v/>
      </c>
      <c r="H629" s="53" t="str">
        <f>IF(ISNUMBER('Форма 1'!AA629),ROUND('Форма 1'!$I629*VLOOKUP('Форма 1'!$G629,'Предельники 2022'!$B$4:$X$28,'Форма 1'!AA$7),2),"")</f>
        <v/>
      </c>
      <c r="I629" s="53" t="str">
        <f>IF(ISNUMBER('Форма 1'!AB629),ROUND('Форма 1'!$I629*VLOOKUP('Форма 1'!$G629,'Предельники 2022'!$B$4:$X$28,'Форма 1'!AB$7),2),"")</f>
        <v/>
      </c>
      <c r="J629" s="53" t="str">
        <f>IF(ISNUMBER('Форма 1'!AC629),ROUND('Форма 1'!$I629*VLOOKUP('Форма 1'!$G629,'Предельники 2022'!$B$4:$X$28,'Форма 1'!AC$7),2),"")</f>
        <v/>
      </c>
      <c r="K629" s="53" t="str">
        <f>IF(ISNUMBER('Форма 1'!AD629),ROUND('Форма 1'!$I629*VLOOKUP('Форма 1'!$G629,'Предельники 2022'!$B$4:$X$28,'Форма 1'!AD$7),2),"")</f>
        <v/>
      </c>
      <c r="L629" s="54" t="str">
        <f>IF(ISBLANK('Форма 1'!AE629),"",'Форма 1'!AE629)</f>
        <v/>
      </c>
      <c r="M629" s="55" t="str">
        <f>IF(ISBLANK('Форма 1'!AF629),"",'Форма 1'!AF629)</f>
        <v/>
      </c>
      <c r="N629" s="53">
        <f>IF(ISNUMBER('Форма 1'!AG629),ROUND('Форма 1'!$I629*VLOOKUP('Форма 1'!$G629,'Предельники 2022'!$B$4:$X$28,'Форма 1'!AG$7),2),"")</f>
        <v>22632439.760000002</v>
      </c>
      <c r="O629" s="53">
        <f>IF(ISNUMBER('Форма 1'!$AH629),ROUND('Форма 1'!$I629*VLOOKUP('Форма 1'!$G629,'Предельники 2022'!$B$4:$X$28,'Форма 1'!$AH$7,0),2),"")</f>
        <v>24536300.18</v>
      </c>
      <c r="P629" s="53" t="str">
        <f>IF(ISNUMBER('Форма 1'!$AI629),ROUND('Форма 1'!$I629*VLOOKUP('Форма 1'!$G629,'Предельники 2022'!$B$4:$X$28,'Форма 1'!$AI$7,0),2),"")</f>
        <v/>
      </c>
      <c r="Q629" s="53" t="str">
        <f>IF(ISNUMBER('Форма 1'!$AJ629),ROUND('Форма 1'!$I629*VLOOKUP('Форма 1'!$G629,'Предельники 2022'!$B$4:$X$28,'Форма 1'!$AJ$7,0),2),"")</f>
        <v/>
      </c>
      <c r="R629" s="53" t="str">
        <f>IF(ISNUMBER('Форма 1'!AK629),ROUND('Форма 1'!$I629*VLOOKUP('Форма 1'!$G629,'Предельники 2022'!$B$4:$X$28,'Форма 1'!AK$7),2),"")</f>
        <v/>
      </c>
      <c r="S629" s="55" t="str">
        <f t="shared" si="71"/>
        <v/>
      </c>
      <c r="T629" s="55" t="str">
        <f>IF(ISNUMBER('Форма 1'!AL629),INDEX('Предельники 2022'!$C$4:$X$28,MATCH('Форма 1'!$H629,'Предельники 2022'!$B$4:$B$28,0),MATCH(T$5,'Предельники 2022'!$C$3:$X$3,0)),"")</f>
        <v/>
      </c>
      <c r="U629" s="55" t="str">
        <f>IF(ISNUMBER('Форма 1'!AM629),INDEX('Предельники 2022'!$C$4:$X$28,MATCH('Форма 1'!$H629,'Предельники 2022'!$B$4:$B$28,0),MATCH(U$5,'Предельники 2022'!$C$3:$X$3,0)),"")</f>
        <v/>
      </c>
      <c r="V629" s="55" t="str">
        <f>IF(ISNUMBER('Форма 1'!AN629),INDEX('Предельники 2022'!$C$4:$X$28,MATCH('Форма 1'!$H629,'Предельники 2022'!$B$4:$B$28,0),MATCH(V$5,'Предельники 2022'!$C$3:$X$3,0)),"")</f>
        <v/>
      </c>
      <c r="W629" s="55" t="str">
        <f>IF(ISNUMBER('Форма 1'!AO629),INDEX('Предельники 2022'!$C$4:$X$28,MATCH('Форма 1'!$H629,'Предельники 2022'!$B$4:$B$28,0),MATCH(W$5,'Предельники 2022'!$C$3:$X$3,0)),"")</f>
        <v/>
      </c>
      <c r="X629" s="53" t="str">
        <f>IF(ISNUMBER('Форма 1'!AP629),ROUND('Форма 1'!$I629*VLOOKUP('Форма 1'!$G629,'Предельники 2022'!$B$4:$X$28,'Форма 1'!AP$7),2),"")</f>
        <v/>
      </c>
      <c r="Y629" s="53" t="str">
        <f>IF(ISNUMBER('Форма 1'!AQ629),ROUND('Форма 1'!$I629*VLOOKUP('Форма 1'!$G629,'Предельники 2022'!$B$4:$X$28,'Форма 1'!AQ$7),2),"")</f>
        <v/>
      </c>
      <c r="Z629" s="53" t="str">
        <f>IF(ISNUMBER('Форма 1'!AR629),ROUND('Форма 1'!$I629*VLOOKUP('Форма 1'!$G629,'Предельники 2022'!$B$4:$X$28,'Форма 1'!AR$7),2),"")</f>
        <v/>
      </c>
      <c r="AA629" s="55"/>
    </row>
    <row r="630" spans="1:27" x14ac:dyDescent="0.25">
      <c r="A630" s="52">
        <f t="shared" si="70"/>
        <v>37</v>
      </c>
      <c r="B630" s="94" t="str">
        <f>IF(ISBLANK('Форма 1'!B630),"",'Форма 1'!B630)</f>
        <v>город Пермь</v>
      </c>
      <c r="C630" s="161" t="str">
        <f>IF(ISBLANK('Форма 1'!C630),"",'Форма 1'!C630)</f>
        <v>г. Пермь, ул. Красные Казармы, д. 7</v>
      </c>
      <c r="D630" s="51">
        <f>IF(ISBLANK(C630),"Введите адрес",IF(C630='Форма 1'!C630,SUM(E630:K630,M630:S630,X630:AA630),"Ошибка в адресе!"))</f>
        <v>17207146.629999999</v>
      </c>
      <c r="E630" s="53">
        <f>IF(ISNUMBER('Форма 1'!X630),ROUND('Форма 1'!$I630*VLOOKUP('Форма 1'!$G630,'Предельники 2022'!$B$4:$X$28,'Форма 1'!X$7),2),"")</f>
        <v>924090.65</v>
      </c>
      <c r="F630" s="53" t="str">
        <f>IF(ISNUMBER('Форма 1'!Y630),ROUND('Форма 1'!$I630*VLOOKUP('Форма 1'!$G630,'Предельники 2022'!$B$4:$X$28,'Форма 1'!Y$7),2),"")</f>
        <v/>
      </c>
      <c r="G630" s="53" t="str">
        <f>IF(ISNUMBER('Форма 1'!Z630),ROUND('Форма 1'!$I630*VLOOKUP('Форма 1'!$G630,'Предельники 2022'!$B$4:$X$28,'Форма 1'!Z$7),2),"")</f>
        <v/>
      </c>
      <c r="H630" s="53">
        <f>IF(ISNUMBER('Форма 1'!AA630),ROUND('Форма 1'!$I630*VLOOKUP('Форма 1'!$G630,'Предельники 2022'!$B$4:$X$28,'Форма 1'!AA$7),2),"")</f>
        <v>471658</v>
      </c>
      <c r="I630" s="53">
        <f>IF(ISNUMBER('Форма 1'!AB630),ROUND('Форма 1'!$I630*VLOOKUP('Форма 1'!$G630,'Предельники 2022'!$B$4:$X$28,'Форма 1'!AB$7),2),"")</f>
        <v>1454660.65</v>
      </c>
      <c r="J630" s="53">
        <f>IF(ISNUMBER('Форма 1'!AC630),ROUND('Форма 1'!$I630*VLOOKUP('Форма 1'!$G630,'Предельники 2022'!$B$4:$X$28,'Форма 1'!AC$7),2),"")</f>
        <v>804818.51</v>
      </c>
      <c r="K630" s="53" t="str">
        <f>IF(ISNUMBER('Форма 1'!AD630),ROUND('Форма 1'!$I630*VLOOKUP('Форма 1'!$G630,'Предельники 2022'!$B$4:$X$28,'Форма 1'!AD$7),2),"")</f>
        <v/>
      </c>
      <c r="L630" s="54" t="str">
        <f>IF(ISBLANK('Форма 1'!AE630),"",'Форма 1'!AE630)</f>
        <v/>
      </c>
      <c r="M630" s="55" t="str">
        <f>IF(ISBLANK('Форма 1'!AF630),"",'Форма 1'!AF630)</f>
        <v/>
      </c>
      <c r="N630" s="53">
        <f>IF(ISNUMBER('Форма 1'!AG630),ROUND('Форма 1'!$I630*VLOOKUP('Форма 1'!$G630,'Предельники 2022'!$B$4:$X$28,'Форма 1'!AG$7),2),"")</f>
        <v>11931445.68</v>
      </c>
      <c r="O630" s="53" t="str">
        <f>IF(ISNUMBER('Форма 1'!$AH630),ROUND('Форма 1'!$I630*VLOOKUP('Форма 1'!$G630,'Предельники 2022'!$B$4:$X$28,'Форма 1'!$AH$7,0),2),"")</f>
        <v/>
      </c>
      <c r="P630" s="53" t="str">
        <f>IF(ISNUMBER('Форма 1'!$AI630),ROUND('Форма 1'!$I630*VLOOKUP('Форма 1'!$G630,'Предельники 2022'!$B$4:$X$28,'Форма 1'!$AI$7,0),2),"")</f>
        <v/>
      </c>
      <c r="Q630" s="53" t="str">
        <f>IF(ISNUMBER('Форма 1'!$AJ630),ROUND('Форма 1'!$I630*VLOOKUP('Форма 1'!$G630,'Предельники 2022'!$B$4:$X$28,'Форма 1'!$AJ$7,0),2),"")</f>
        <v/>
      </c>
      <c r="R630" s="53">
        <f>IF(ISNUMBER('Форма 1'!AK630),ROUND('Форма 1'!$I630*VLOOKUP('Форма 1'!$G630,'Предельники 2022'!$B$4:$X$28,'Форма 1'!AK$7),2),"")</f>
        <v>1620473.14</v>
      </c>
      <c r="S630" s="55" t="str">
        <f t="shared" si="71"/>
        <v/>
      </c>
      <c r="T630" s="55" t="str">
        <f>IF(ISNUMBER('Форма 1'!AL630),INDEX('Предельники 2022'!$C$4:$X$28,MATCH('Форма 1'!$H630,'Предельники 2022'!$B$4:$B$28,0),MATCH(T$5,'Предельники 2022'!$C$3:$X$3,0)),"")</f>
        <v/>
      </c>
      <c r="U630" s="55" t="str">
        <f>IF(ISNUMBER('Форма 1'!AM630),INDEX('Предельники 2022'!$C$4:$X$28,MATCH('Форма 1'!$H630,'Предельники 2022'!$B$4:$B$28,0),MATCH(U$5,'Предельники 2022'!$C$3:$X$3,0)),"")</f>
        <v/>
      </c>
      <c r="V630" s="55" t="str">
        <f>IF(ISNUMBER('Форма 1'!AN630),INDEX('Предельники 2022'!$C$4:$X$28,MATCH('Форма 1'!$H630,'Предельники 2022'!$B$4:$B$28,0),MATCH(V$5,'Предельники 2022'!$C$3:$X$3,0)),"")</f>
        <v/>
      </c>
      <c r="W630" s="55" t="str">
        <f>IF(ISNUMBER('Форма 1'!AO630),INDEX('Предельники 2022'!$C$4:$X$28,MATCH('Форма 1'!$H630,'Предельники 2022'!$B$4:$B$28,0),MATCH(W$5,'Предельники 2022'!$C$3:$X$3,0)),"")</f>
        <v/>
      </c>
      <c r="X630" s="53" t="str">
        <f>IF(ISNUMBER('Форма 1'!AP630),ROUND('Форма 1'!$I630*VLOOKUP('Форма 1'!$G630,'Предельники 2022'!$B$4:$X$28,'Форма 1'!AP$7),2),"")</f>
        <v/>
      </c>
      <c r="Y630" s="53" t="str">
        <f>IF(ISNUMBER('Форма 1'!AQ630),ROUND('Форма 1'!$I630*VLOOKUP('Форма 1'!$G630,'Предельники 2022'!$B$4:$X$28,'Форма 1'!AQ$7),2),"")</f>
        <v/>
      </c>
      <c r="Z630" s="53" t="str">
        <f>IF(ISNUMBER('Форма 1'!AR630),ROUND('Форма 1'!$I630*VLOOKUP('Форма 1'!$G630,'Предельники 2022'!$B$4:$X$28,'Форма 1'!AR$7),2),"")</f>
        <v/>
      </c>
      <c r="AA630" s="55"/>
    </row>
    <row r="631" spans="1:27" x14ac:dyDescent="0.25">
      <c r="A631" s="52">
        <f t="shared" si="70"/>
        <v>38</v>
      </c>
      <c r="B631" s="94" t="str">
        <f>IF(ISBLANK('Форма 1'!B631),"",'Форма 1'!B631)</f>
        <v>город Пермь</v>
      </c>
      <c r="C631" s="161" t="str">
        <f>IF(ISBLANK('Форма 1'!C631),"",'Форма 1'!C631)</f>
        <v>г. Пермь, ул. Крисанова, д. 18А</v>
      </c>
      <c r="D631" s="51">
        <f>IF(ISBLANK(C631),"Введите адрес",IF(C631='Форма 1'!C631,SUM(E631:K631,M631:S631,X631:AA631),"Ошибка в адресе!"))</f>
        <v>12092401.550000001</v>
      </c>
      <c r="E631" s="53" t="str">
        <f>IF(ISNUMBER('Форма 1'!X631),ROUND('Форма 1'!$I631*VLOOKUP('Форма 1'!$G631,'Предельники 2022'!$B$4:$X$28,'Форма 1'!X$7),2),"")</f>
        <v/>
      </c>
      <c r="F631" s="53" t="str">
        <f>IF(ISNUMBER('Форма 1'!Y631),ROUND('Форма 1'!$I631*VLOOKUP('Форма 1'!$G631,'Предельники 2022'!$B$4:$X$28,'Форма 1'!Y$7),2),"")</f>
        <v/>
      </c>
      <c r="G631" s="53" t="str">
        <f>IF(ISNUMBER('Форма 1'!Z631),ROUND('Форма 1'!$I631*VLOOKUP('Форма 1'!$G631,'Предельники 2022'!$B$4:$X$28,'Форма 1'!Z$7),2),"")</f>
        <v/>
      </c>
      <c r="H631" s="53" t="str">
        <f>IF(ISNUMBER('Форма 1'!AA631),ROUND('Форма 1'!$I631*VLOOKUP('Форма 1'!$G631,'Предельники 2022'!$B$4:$X$28,'Форма 1'!AA$7),2),"")</f>
        <v/>
      </c>
      <c r="I631" s="53" t="str">
        <f>IF(ISNUMBER('Форма 1'!AB631),ROUND('Форма 1'!$I631*VLOOKUP('Форма 1'!$G631,'Предельники 2022'!$B$4:$X$28,'Форма 1'!AB$7),2),"")</f>
        <v/>
      </c>
      <c r="J631" s="53" t="str">
        <f>IF(ISNUMBER('Форма 1'!AC631),ROUND('Форма 1'!$I631*VLOOKUP('Форма 1'!$G631,'Предельники 2022'!$B$4:$X$28,'Форма 1'!AC$7),2),"")</f>
        <v/>
      </c>
      <c r="K631" s="53" t="str">
        <f>IF(ISNUMBER('Форма 1'!AD631),ROUND('Форма 1'!$I631*VLOOKUP('Форма 1'!$G631,'Предельники 2022'!$B$4:$X$28,'Форма 1'!AD$7),2),"")</f>
        <v/>
      </c>
      <c r="L631" s="54" t="str">
        <f>IF(ISBLANK('Форма 1'!AE631),"",'Форма 1'!AE631)</f>
        <v/>
      </c>
      <c r="M631" s="55" t="str">
        <f>IF(ISBLANK('Форма 1'!AF631),"",'Форма 1'!AF631)</f>
        <v/>
      </c>
      <c r="N631" s="53">
        <f>IF(ISNUMBER('Форма 1'!AG631),ROUND('Форма 1'!$I631*VLOOKUP('Форма 1'!$G631,'Предельники 2022'!$B$4:$X$28,'Форма 1'!AG$7),2),"")</f>
        <v>12092401.550000001</v>
      </c>
      <c r="O631" s="53" t="str">
        <f>IF(ISNUMBER('Форма 1'!$AH631),ROUND('Форма 1'!$I631*VLOOKUP('Форма 1'!$G631,'Предельники 2022'!$B$4:$X$28,'Форма 1'!$AH$7,0),2),"")</f>
        <v/>
      </c>
      <c r="P631" s="53" t="str">
        <f>IF(ISNUMBER('Форма 1'!$AI631),ROUND('Форма 1'!$I631*VLOOKUP('Форма 1'!$G631,'Предельники 2022'!$B$4:$X$28,'Форма 1'!$AI$7,0),2),"")</f>
        <v/>
      </c>
      <c r="Q631" s="53" t="str">
        <f>IF(ISNUMBER('Форма 1'!$AJ631),ROUND('Форма 1'!$I631*VLOOKUP('Форма 1'!$G631,'Предельники 2022'!$B$4:$X$28,'Форма 1'!$AJ$7,0),2),"")</f>
        <v/>
      </c>
      <c r="R631" s="53" t="str">
        <f>IF(ISNUMBER('Форма 1'!AK631),ROUND('Форма 1'!$I631*VLOOKUP('Форма 1'!$G631,'Предельники 2022'!$B$4:$X$28,'Форма 1'!AK$7),2),"")</f>
        <v/>
      </c>
      <c r="S631" s="55" t="str">
        <f t="shared" si="71"/>
        <v/>
      </c>
      <c r="T631" s="55" t="str">
        <f>IF(ISNUMBER('Форма 1'!AL631),INDEX('Предельники 2022'!$C$4:$X$28,MATCH('Форма 1'!$H631,'Предельники 2022'!$B$4:$B$28,0),MATCH(T$5,'Предельники 2022'!$C$3:$X$3,0)),"")</f>
        <v/>
      </c>
      <c r="U631" s="55" t="str">
        <f>IF(ISNUMBER('Форма 1'!AM631),INDEX('Предельники 2022'!$C$4:$X$28,MATCH('Форма 1'!$H631,'Предельники 2022'!$B$4:$B$28,0),MATCH(U$5,'Предельники 2022'!$C$3:$X$3,0)),"")</f>
        <v/>
      </c>
      <c r="V631" s="55" t="str">
        <f>IF(ISNUMBER('Форма 1'!AN631),INDEX('Предельники 2022'!$C$4:$X$28,MATCH('Форма 1'!$H631,'Предельники 2022'!$B$4:$B$28,0),MATCH(V$5,'Предельники 2022'!$C$3:$X$3,0)),"")</f>
        <v/>
      </c>
      <c r="W631" s="55" t="str">
        <f>IF(ISNUMBER('Форма 1'!AO631),INDEX('Предельники 2022'!$C$4:$X$28,MATCH('Форма 1'!$H631,'Предельники 2022'!$B$4:$B$28,0),MATCH(W$5,'Предельники 2022'!$C$3:$X$3,0)),"")</f>
        <v/>
      </c>
      <c r="X631" s="53" t="str">
        <f>IF(ISNUMBER('Форма 1'!AP631),ROUND('Форма 1'!$I631*VLOOKUP('Форма 1'!$G631,'Предельники 2022'!$B$4:$X$28,'Форма 1'!AP$7),2),"")</f>
        <v/>
      </c>
      <c r="Y631" s="53" t="str">
        <f>IF(ISNUMBER('Форма 1'!AQ631),ROUND('Форма 1'!$I631*VLOOKUP('Форма 1'!$G631,'Предельники 2022'!$B$4:$X$28,'Форма 1'!AQ$7),2),"")</f>
        <v/>
      </c>
      <c r="Z631" s="53" t="str">
        <f>IF(ISNUMBER('Форма 1'!AR631),ROUND('Форма 1'!$I631*VLOOKUP('Форма 1'!$G631,'Предельники 2022'!$B$4:$X$28,'Форма 1'!AR$7),2),"")</f>
        <v/>
      </c>
      <c r="AA631" s="55"/>
    </row>
    <row r="632" spans="1:27" x14ac:dyDescent="0.25">
      <c r="A632" s="52">
        <f t="shared" si="70"/>
        <v>39</v>
      </c>
      <c r="B632" s="94" t="str">
        <f>IF(ISBLANK('Форма 1'!B632),"",'Форма 1'!B632)</f>
        <v>город Пермь</v>
      </c>
      <c r="C632" s="161" t="str">
        <f>IF(ISBLANK('Форма 1'!C632),"",'Форма 1'!C632)</f>
        <v>г. Пермь, ул. Крисанова, д. 18Б</v>
      </c>
      <c r="D632" s="51">
        <f>IF(ISBLANK(C632),"Введите адрес",IF(C632='Форма 1'!C632,SUM(E632:K632,M632:S632,X632:AA632),"Ошибка в адресе!"))</f>
        <v>12339644.800000001</v>
      </c>
      <c r="E632" s="53" t="str">
        <f>IF(ISNUMBER('Форма 1'!X632),ROUND('Форма 1'!$I632*VLOOKUP('Форма 1'!$G632,'Предельники 2022'!$B$4:$X$28,'Форма 1'!X$7),2),"")</f>
        <v/>
      </c>
      <c r="F632" s="53" t="str">
        <f>IF(ISNUMBER('Форма 1'!Y632),ROUND('Форма 1'!$I632*VLOOKUP('Форма 1'!$G632,'Предельники 2022'!$B$4:$X$28,'Форма 1'!Y$7),2),"")</f>
        <v/>
      </c>
      <c r="G632" s="53" t="str">
        <f>IF(ISNUMBER('Форма 1'!Z632),ROUND('Форма 1'!$I632*VLOOKUP('Форма 1'!$G632,'Предельники 2022'!$B$4:$X$28,'Форма 1'!Z$7),2),"")</f>
        <v/>
      </c>
      <c r="H632" s="53" t="str">
        <f>IF(ISNUMBER('Форма 1'!AA632),ROUND('Форма 1'!$I632*VLOOKUP('Форма 1'!$G632,'Предельники 2022'!$B$4:$X$28,'Форма 1'!AA$7),2),"")</f>
        <v/>
      </c>
      <c r="I632" s="53" t="str">
        <f>IF(ISNUMBER('Форма 1'!AB632),ROUND('Форма 1'!$I632*VLOOKUP('Форма 1'!$G632,'Предельники 2022'!$B$4:$X$28,'Форма 1'!AB$7),2),"")</f>
        <v/>
      </c>
      <c r="J632" s="53" t="str">
        <f>IF(ISNUMBER('Форма 1'!AC632),ROUND('Форма 1'!$I632*VLOOKUP('Форма 1'!$G632,'Предельники 2022'!$B$4:$X$28,'Форма 1'!AC$7),2),"")</f>
        <v/>
      </c>
      <c r="K632" s="53" t="str">
        <f>IF(ISNUMBER('Форма 1'!AD632),ROUND('Форма 1'!$I632*VLOOKUP('Форма 1'!$G632,'Предельники 2022'!$B$4:$X$28,'Форма 1'!AD$7),2),"")</f>
        <v/>
      </c>
      <c r="L632" s="54" t="str">
        <f>IF(ISBLANK('Форма 1'!AE632),"",'Форма 1'!AE632)</f>
        <v/>
      </c>
      <c r="M632" s="55" t="str">
        <f>IF(ISBLANK('Форма 1'!AF632),"",'Форма 1'!AF632)</f>
        <v/>
      </c>
      <c r="N632" s="53">
        <f>IF(ISNUMBER('Форма 1'!AG632),ROUND('Форма 1'!$I632*VLOOKUP('Форма 1'!$G632,'Предельники 2022'!$B$4:$X$28,'Форма 1'!AG$7),2),"")</f>
        <v>12339644.800000001</v>
      </c>
      <c r="O632" s="53" t="str">
        <f>IF(ISNUMBER('Форма 1'!$AH632),ROUND('Форма 1'!$I632*VLOOKUP('Форма 1'!$G632,'Предельники 2022'!$B$4:$X$28,'Форма 1'!$AH$7,0),2),"")</f>
        <v/>
      </c>
      <c r="P632" s="53" t="str">
        <f>IF(ISNUMBER('Форма 1'!$AI632),ROUND('Форма 1'!$I632*VLOOKUP('Форма 1'!$G632,'Предельники 2022'!$B$4:$X$28,'Форма 1'!$AI$7,0),2),"")</f>
        <v/>
      </c>
      <c r="Q632" s="53" t="str">
        <f>IF(ISNUMBER('Форма 1'!$AJ632),ROUND('Форма 1'!$I632*VLOOKUP('Форма 1'!$G632,'Предельники 2022'!$B$4:$X$28,'Форма 1'!$AJ$7,0),2),"")</f>
        <v/>
      </c>
      <c r="R632" s="53" t="str">
        <f>IF(ISNUMBER('Форма 1'!AK632),ROUND('Форма 1'!$I632*VLOOKUP('Форма 1'!$G632,'Предельники 2022'!$B$4:$X$28,'Форма 1'!AK$7),2),"")</f>
        <v/>
      </c>
      <c r="S632" s="55" t="str">
        <f t="shared" si="71"/>
        <v/>
      </c>
      <c r="T632" s="55" t="str">
        <f>IF(ISNUMBER('Форма 1'!AL632),INDEX('Предельники 2022'!$C$4:$X$28,MATCH('Форма 1'!$H632,'Предельники 2022'!$B$4:$B$28,0),MATCH(T$5,'Предельники 2022'!$C$3:$X$3,0)),"")</f>
        <v/>
      </c>
      <c r="U632" s="55" t="str">
        <f>IF(ISNUMBER('Форма 1'!AM632),INDEX('Предельники 2022'!$C$4:$X$28,MATCH('Форма 1'!$H632,'Предельники 2022'!$B$4:$B$28,0),MATCH(U$5,'Предельники 2022'!$C$3:$X$3,0)),"")</f>
        <v/>
      </c>
      <c r="V632" s="55" t="str">
        <f>IF(ISNUMBER('Форма 1'!AN632),INDEX('Предельники 2022'!$C$4:$X$28,MATCH('Форма 1'!$H632,'Предельники 2022'!$B$4:$B$28,0),MATCH(V$5,'Предельники 2022'!$C$3:$X$3,0)),"")</f>
        <v/>
      </c>
      <c r="W632" s="55" t="str">
        <f>IF(ISNUMBER('Форма 1'!AO632),INDEX('Предельники 2022'!$C$4:$X$28,MATCH('Форма 1'!$H632,'Предельники 2022'!$B$4:$B$28,0),MATCH(W$5,'Предельники 2022'!$C$3:$X$3,0)),"")</f>
        <v/>
      </c>
      <c r="X632" s="53" t="str">
        <f>IF(ISNUMBER('Форма 1'!AP632),ROUND('Форма 1'!$I632*VLOOKUP('Форма 1'!$G632,'Предельники 2022'!$B$4:$X$28,'Форма 1'!AP$7),2),"")</f>
        <v/>
      </c>
      <c r="Y632" s="53" t="str">
        <f>IF(ISNUMBER('Форма 1'!AQ632),ROUND('Форма 1'!$I632*VLOOKUP('Форма 1'!$G632,'Предельники 2022'!$B$4:$X$28,'Форма 1'!AQ$7),2),"")</f>
        <v/>
      </c>
      <c r="Z632" s="53" t="str">
        <f>IF(ISNUMBER('Форма 1'!AR632),ROUND('Форма 1'!$I632*VLOOKUP('Форма 1'!$G632,'Предельники 2022'!$B$4:$X$28,'Форма 1'!AR$7),2),"")</f>
        <v/>
      </c>
      <c r="AA632" s="55"/>
    </row>
    <row r="633" spans="1:27" x14ac:dyDescent="0.25">
      <c r="A633" s="52">
        <f t="shared" si="70"/>
        <v>40</v>
      </c>
      <c r="B633" s="94" t="str">
        <f>IF(ISBLANK('Форма 1'!B633),"",'Форма 1'!B633)</f>
        <v>город Пермь</v>
      </c>
      <c r="C633" s="161" t="str">
        <f>IF(ISBLANK('Форма 1'!C633),"",'Форма 1'!C633)</f>
        <v>г. Пермь, ул. Крупской, д. 35</v>
      </c>
      <c r="D633" s="51">
        <f>IF(ISBLANK(C633),"Введите адрес",IF(C633='Форма 1'!C633,SUM(E633:K633,M633:S633,X633:AA633),"Ошибка в адресе!"))</f>
        <v>4157120.08</v>
      </c>
      <c r="E633" s="53" t="str">
        <f>IF(ISNUMBER('Форма 1'!X633),ROUND('Форма 1'!$I633*VLOOKUP('Форма 1'!$G633,'Предельники 2022'!$B$4:$X$28,'Форма 1'!X$7),2),"")</f>
        <v/>
      </c>
      <c r="F633" s="53">
        <f>IF(ISNUMBER('Форма 1'!Y633),ROUND('Форма 1'!$I633*VLOOKUP('Форма 1'!$G633,'Предельники 2022'!$B$4:$X$28,'Форма 1'!Y$7),2),"")</f>
        <v>4157120.08</v>
      </c>
      <c r="G633" s="53" t="str">
        <f>IF(ISNUMBER('Форма 1'!Z633),ROUND('Форма 1'!$I633*VLOOKUP('Форма 1'!$G633,'Предельники 2022'!$B$4:$X$28,'Форма 1'!Z$7),2),"")</f>
        <v/>
      </c>
      <c r="H633" s="53" t="str">
        <f>IF(ISNUMBER('Форма 1'!AA633),ROUND('Форма 1'!$I633*VLOOKUP('Форма 1'!$G633,'Предельники 2022'!$B$4:$X$28,'Форма 1'!AA$7),2),"")</f>
        <v/>
      </c>
      <c r="I633" s="53" t="str">
        <f>IF(ISNUMBER('Форма 1'!AB633),ROUND('Форма 1'!$I633*VLOOKUP('Форма 1'!$G633,'Предельники 2022'!$B$4:$X$28,'Форма 1'!AB$7),2),"")</f>
        <v/>
      </c>
      <c r="J633" s="53" t="str">
        <f>IF(ISNUMBER('Форма 1'!AC633),ROUND('Форма 1'!$I633*VLOOKUP('Форма 1'!$G633,'Предельники 2022'!$B$4:$X$28,'Форма 1'!AC$7),2),"")</f>
        <v/>
      </c>
      <c r="K633" s="53" t="str">
        <f>IF(ISNUMBER('Форма 1'!AD633),ROUND('Форма 1'!$I633*VLOOKUP('Форма 1'!$G633,'Предельники 2022'!$B$4:$X$28,'Форма 1'!AD$7),2),"")</f>
        <v/>
      </c>
      <c r="L633" s="54" t="str">
        <f>IF(ISBLANK('Форма 1'!AE633),"",'Форма 1'!AE633)</f>
        <v/>
      </c>
      <c r="M633" s="55" t="str">
        <f>IF(ISBLANK('Форма 1'!AF633),"",'Форма 1'!AF633)</f>
        <v/>
      </c>
      <c r="N633" s="53" t="str">
        <f>IF(ISNUMBER('Форма 1'!AG633),ROUND('Форма 1'!$I633*VLOOKUP('Форма 1'!$G633,'Предельники 2022'!$B$4:$X$28,'Форма 1'!AG$7),2),"")</f>
        <v/>
      </c>
      <c r="O633" s="53" t="str">
        <f>IF(ISNUMBER('Форма 1'!$AH633),ROUND('Форма 1'!$I633*VLOOKUP('Форма 1'!$G633,'Предельники 2022'!$B$4:$X$28,'Форма 1'!$AH$7,0),2),"")</f>
        <v/>
      </c>
      <c r="P633" s="53" t="str">
        <f>IF(ISNUMBER('Форма 1'!$AI633),ROUND('Форма 1'!$I633*VLOOKUP('Форма 1'!$G633,'Предельники 2022'!$B$4:$X$28,'Форма 1'!$AI$7,0),2),"")</f>
        <v/>
      </c>
      <c r="Q633" s="53" t="str">
        <f>IF(ISNUMBER('Форма 1'!$AJ633),ROUND('Форма 1'!$I633*VLOOKUP('Форма 1'!$G633,'Предельники 2022'!$B$4:$X$28,'Форма 1'!$AJ$7,0),2),"")</f>
        <v/>
      </c>
      <c r="R633" s="53" t="str">
        <f>IF(ISNUMBER('Форма 1'!AK633),ROUND('Форма 1'!$I633*VLOOKUP('Форма 1'!$G633,'Предельники 2022'!$B$4:$X$28,'Форма 1'!AK$7),2),"")</f>
        <v/>
      </c>
      <c r="S633" s="55" t="str">
        <f t="shared" si="71"/>
        <v/>
      </c>
      <c r="T633" s="55" t="str">
        <f>IF(ISNUMBER('Форма 1'!AL633),INDEX('Предельники 2022'!$C$4:$X$28,MATCH('Форма 1'!$H633,'Предельники 2022'!$B$4:$B$28,0),MATCH(T$5,'Предельники 2022'!$C$3:$X$3,0)),"")</f>
        <v/>
      </c>
      <c r="U633" s="55" t="str">
        <f>IF(ISNUMBER('Форма 1'!AM633),INDEX('Предельники 2022'!$C$4:$X$28,MATCH('Форма 1'!$H633,'Предельники 2022'!$B$4:$B$28,0),MATCH(U$5,'Предельники 2022'!$C$3:$X$3,0)),"")</f>
        <v/>
      </c>
      <c r="V633" s="55" t="str">
        <f>IF(ISNUMBER('Форма 1'!AN633),INDEX('Предельники 2022'!$C$4:$X$28,MATCH('Форма 1'!$H633,'Предельники 2022'!$B$4:$B$28,0),MATCH(V$5,'Предельники 2022'!$C$3:$X$3,0)),"")</f>
        <v/>
      </c>
      <c r="W633" s="55" t="str">
        <f>IF(ISNUMBER('Форма 1'!AO633),INDEX('Предельники 2022'!$C$4:$X$28,MATCH('Форма 1'!$H633,'Предельники 2022'!$B$4:$B$28,0),MATCH(W$5,'Предельники 2022'!$C$3:$X$3,0)),"")</f>
        <v/>
      </c>
      <c r="X633" s="53" t="str">
        <f>IF(ISNUMBER('Форма 1'!AP633),ROUND('Форма 1'!$I633*VLOOKUP('Форма 1'!$G633,'Предельники 2022'!$B$4:$X$28,'Форма 1'!AP$7),2),"")</f>
        <v/>
      </c>
      <c r="Y633" s="53" t="str">
        <f>IF(ISNUMBER('Форма 1'!AQ633),ROUND('Форма 1'!$I633*VLOOKUP('Форма 1'!$G633,'Предельники 2022'!$B$4:$X$28,'Форма 1'!AQ$7),2),"")</f>
        <v/>
      </c>
      <c r="Z633" s="53" t="str">
        <f>IF(ISNUMBER('Форма 1'!AR633),ROUND('Форма 1'!$I633*VLOOKUP('Форма 1'!$G633,'Предельники 2022'!$B$4:$X$28,'Форма 1'!AR$7),2),"")</f>
        <v/>
      </c>
      <c r="AA633" s="55"/>
    </row>
    <row r="634" spans="1:27" x14ac:dyDescent="0.25">
      <c r="A634" s="52">
        <f t="shared" si="70"/>
        <v>41</v>
      </c>
      <c r="B634" s="94" t="str">
        <f>IF(ISBLANK('Форма 1'!B634),"",'Форма 1'!B634)</f>
        <v>город Пермь</v>
      </c>
      <c r="C634" s="161" t="str">
        <f>IF(ISBLANK('Форма 1'!C634),"",'Форма 1'!C634)</f>
        <v>г. Пермь, ул. Крупской, д. 38</v>
      </c>
      <c r="D634" s="51">
        <f>IF(ISBLANK(C634),"Введите адрес",IF(C634='Форма 1'!C634,SUM(E634:K634,M634:S634,X634:AA634),"Ошибка в адресе!"))</f>
        <v>2889317.1</v>
      </c>
      <c r="E634" s="53" t="str">
        <f>IF(ISNUMBER('Форма 1'!X634),ROUND('Форма 1'!$I634*VLOOKUP('Форма 1'!$G634,'Предельники 2022'!$B$4:$X$28,'Форма 1'!X$7),2),"")</f>
        <v/>
      </c>
      <c r="F634" s="53" t="str">
        <f>IF(ISNUMBER('Форма 1'!Y634),ROUND('Форма 1'!$I634*VLOOKUP('Форма 1'!$G634,'Предельники 2022'!$B$4:$X$28,'Форма 1'!Y$7),2),"")</f>
        <v/>
      </c>
      <c r="G634" s="53" t="str">
        <f>IF(ISNUMBER('Форма 1'!Z634),ROUND('Форма 1'!$I634*VLOOKUP('Форма 1'!$G634,'Предельники 2022'!$B$4:$X$28,'Форма 1'!Z$7),2),"")</f>
        <v/>
      </c>
      <c r="H634" s="53" t="str">
        <f>IF(ISNUMBER('Форма 1'!AA634),ROUND('Форма 1'!$I634*VLOOKUP('Форма 1'!$G634,'Предельники 2022'!$B$4:$X$28,'Форма 1'!AA$7),2),"")</f>
        <v/>
      </c>
      <c r="I634" s="53">
        <f>IF(ISNUMBER('Форма 1'!AB634),ROUND('Форма 1'!$I634*VLOOKUP('Форма 1'!$G634,'Предельники 2022'!$B$4:$X$28,'Форма 1'!AB$7),2),"")</f>
        <v>2889317.1</v>
      </c>
      <c r="J634" s="53" t="str">
        <f>IF(ISNUMBER('Форма 1'!AC634),ROUND('Форма 1'!$I634*VLOOKUP('Форма 1'!$G634,'Предельники 2022'!$B$4:$X$28,'Форма 1'!AC$7),2),"")</f>
        <v/>
      </c>
      <c r="K634" s="53" t="str">
        <f>IF(ISNUMBER('Форма 1'!AD634),ROUND('Форма 1'!$I634*VLOOKUP('Форма 1'!$G634,'Предельники 2022'!$B$4:$X$28,'Форма 1'!AD$7),2),"")</f>
        <v/>
      </c>
      <c r="L634" s="54" t="str">
        <f>IF(ISBLANK('Форма 1'!AE634),"",'Форма 1'!AE634)</f>
        <v/>
      </c>
      <c r="M634" s="55" t="str">
        <f>IF(ISBLANK('Форма 1'!AF634),"",'Форма 1'!AF634)</f>
        <v/>
      </c>
      <c r="N634" s="53" t="str">
        <f>IF(ISNUMBER('Форма 1'!AG634),ROUND('Форма 1'!$I634*VLOOKUP('Форма 1'!$G634,'Предельники 2022'!$B$4:$X$28,'Форма 1'!AG$7),2),"")</f>
        <v/>
      </c>
      <c r="O634" s="53" t="str">
        <f>IF(ISNUMBER('Форма 1'!$AH634),ROUND('Форма 1'!$I634*VLOOKUP('Форма 1'!$G634,'Предельники 2022'!$B$4:$X$28,'Форма 1'!$AH$7,0),2),"")</f>
        <v/>
      </c>
      <c r="P634" s="53" t="str">
        <f>IF(ISNUMBER('Форма 1'!$AI634),ROUND('Форма 1'!$I634*VLOOKUP('Форма 1'!$G634,'Предельники 2022'!$B$4:$X$28,'Форма 1'!$AI$7,0),2),"")</f>
        <v/>
      </c>
      <c r="Q634" s="53" t="str">
        <f>IF(ISNUMBER('Форма 1'!$AJ634),ROUND('Форма 1'!$I634*VLOOKUP('Форма 1'!$G634,'Предельники 2022'!$B$4:$X$28,'Форма 1'!$AJ$7,0),2),"")</f>
        <v/>
      </c>
      <c r="R634" s="53" t="str">
        <f>IF(ISNUMBER('Форма 1'!AK634),ROUND('Форма 1'!$I634*VLOOKUP('Форма 1'!$G634,'Предельники 2022'!$B$4:$X$28,'Форма 1'!AK$7),2),"")</f>
        <v/>
      </c>
      <c r="S634" s="55" t="str">
        <f t="shared" si="71"/>
        <v/>
      </c>
      <c r="T634" s="55" t="str">
        <f>IF(ISNUMBER('Форма 1'!AL634),INDEX('Предельники 2022'!$C$4:$X$28,MATCH('Форма 1'!$H634,'Предельники 2022'!$B$4:$B$28,0),MATCH(T$5,'Предельники 2022'!$C$3:$X$3,0)),"")</f>
        <v/>
      </c>
      <c r="U634" s="55" t="str">
        <f>IF(ISNUMBER('Форма 1'!AM634),INDEX('Предельники 2022'!$C$4:$X$28,MATCH('Форма 1'!$H634,'Предельники 2022'!$B$4:$B$28,0),MATCH(U$5,'Предельники 2022'!$C$3:$X$3,0)),"")</f>
        <v/>
      </c>
      <c r="V634" s="55" t="str">
        <f>IF(ISNUMBER('Форма 1'!AN634),INDEX('Предельники 2022'!$C$4:$X$28,MATCH('Форма 1'!$H634,'Предельники 2022'!$B$4:$B$28,0),MATCH(V$5,'Предельники 2022'!$C$3:$X$3,0)),"")</f>
        <v/>
      </c>
      <c r="W634" s="55" t="str">
        <f>IF(ISNUMBER('Форма 1'!AO634),INDEX('Предельники 2022'!$C$4:$X$28,MATCH('Форма 1'!$H634,'Предельники 2022'!$B$4:$B$28,0),MATCH(W$5,'Предельники 2022'!$C$3:$X$3,0)),"")</f>
        <v/>
      </c>
      <c r="X634" s="53" t="str">
        <f>IF(ISNUMBER('Форма 1'!AP634),ROUND('Форма 1'!$I634*VLOOKUP('Форма 1'!$G634,'Предельники 2022'!$B$4:$X$28,'Форма 1'!AP$7),2),"")</f>
        <v/>
      </c>
      <c r="Y634" s="53" t="str">
        <f>IF(ISNUMBER('Форма 1'!AQ634),ROUND('Форма 1'!$I634*VLOOKUP('Форма 1'!$G634,'Предельники 2022'!$B$4:$X$28,'Форма 1'!AQ$7),2),"")</f>
        <v/>
      </c>
      <c r="Z634" s="53" t="str">
        <f>IF(ISNUMBER('Форма 1'!AR634),ROUND('Форма 1'!$I634*VLOOKUP('Форма 1'!$G634,'Предельники 2022'!$B$4:$X$28,'Форма 1'!AR$7),2),"")</f>
        <v/>
      </c>
      <c r="AA634" s="55"/>
    </row>
    <row r="635" spans="1:27" x14ac:dyDescent="0.25">
      <c r="A635" s="52">
        <f t="shared" si="70"/>
        <v>42</v>
      </c>
      <c r="B635" s="94" t="str">
        <f>IF(ISBLANK('Форма 1'!B635),"",'Форма 1'!B635)</f>
        <v>город Пермь</v>
      </c>
      <c r="C635" s="161" t="str">
        <f>IF(ISBLANK('Форма 1'!C635),"",'Форма 1'!C635)</f>
        <v>г. Пермь, ул. Крупской, д. 75</v>
      </c>
      <c r="D635" s="51">
        <f>IF(ISBLANK(C635),"Введите адрес",IF(C635='Форма 1'!C635,SUM(E635:K635,M635:S635,X635:AA635),"Ошибка в адресе!"))</f>
        <v>14609418.880000001</v>
      </c>
      <c r="E635" s="53" t="str">
        <f>IF(ISNUMBER('Форма 1'!X635),ROUND('Форма 1'!$I635*VLOOKUP('Форма 1'!$G635,'Предельники 2022'!$B$4:$X$28,'Форма 1'!X$7),2),"")</f>
        <v/>
      </c>
      <c r="F635" s="53" t="str">
        <f>IF(ISNUMBER('Форма 1'!Y635),ROUND('Форма 1'!$I635*VLOOKUP('Форма 1'!$G635,'Предельники 2022'!$B$4:$X$28,'Форма 1'!Y$7),2),"")</f>
        <v/>
      </c>
      <c r="G635" s="53" t="str">
        <f>IF(ISNUMBER('Форма 1'!Z635),ROUND('Форма 1'!$I635*VLOOKUP('Форма 1'!$G635,'Предельники 2022'!$B$4:$X$28,'Форма 1'!Z$7),2),"")</f>
        <v/>
      </c>
      <c r="H635" s="53" t="str">
        <f>IF(ISNUMBER('Форма 1'!AA635),ROUND('Форма 1'!$I635*VLOOKUP('Форма 1'!$G635,'Предельники 2022'!$B$4:$X$28,'Форма 1'!AA$7),2),"")</f>
        <v/>
      </c>
      <c r="I635" s="53" t="str">
        <f>IF(ISNUMBER('Форма 1'!AB635),ROUND('Форма 1'!$I635*VLOOKUP('Форма 1'!$G635,'Предельники 2022'!$B$4:$X$28,'Форма 1'!AB$7),2),"")</f>
        <v/>
      </c>
      <c r="J635" s="53" t="str">
        <f>IF(ISNUMBER('Форма 1'!AC635),ROUND('Форма 1'!$I635*VLOOKUP('Форма 1'!$G635,'Предельники 2022'!$B$4:$X$28,'Форма 1'!AC$7),2),"")</f>
        <v/>
      </c>
      <c r="K635" s="53" t="str">
        <f>IF(ISNUMBER('Форма 1'!AD635),ROUND('Форма 1'!$I635*VLOOKUP('Форма 1'!$G635,'Предельники 2022'!$B$4:$X$28,'Форма 1'!AD$7),2),"")</f>
        <v/>
      </c>
      <c r="L635" s="54" t="str">
        <f>IF(ISBLANK('Форма 1'!AE635),"",'Форма 1'!AE635)</f>
        <v/>
      </c>
      <c r="M635" s="55" t="str">
        <f>IF(ISBLANK('Форма 1'!AF635),"",'Форма 1'!AF635)</f>
        <v/>
      </c>
      <c r="N635" s="53">
        <f>IF(ISNUMBER('Форма 1'!AG635),ROUND('Форма 1'!$I635*VLOOKUP('Форма 1'!$G635,'Предельники 2022'!$B$4:$X$28,'Форма 1'!AG$7),2),"")</f>
        <v>14609418.880000001</v>
      </c>
      <c r="O635" s="53" t="str">
        <f>IF(ISNUMBER('Форма 1'!$AH635),ROUND('Форма 1'!$I635*VLOOKUP('Форма 1'!$G635,'Предельники 2022'!$B$4:$X$28,'Форма 1'!$AH$7,0),2),"")</f>
        <v/>
      </c>
      <c r="P635" s="53" t="str">
        <f>IF(ISNUMBER('Форма 1'!$AI635),ROUND('Форма 1'!$I635*VLOOKUP('Форма 1'!$G635,'Предельники 2022'!$B$4:$X$28,'Форма 1'!$AI$7,0),2),"")</f>
        <v/>
      </c>
      <c r="Q635" s="53" t="str">
        <f>IF(ISNUMBER('Форма 1'!$AJ635),ROUND('Форма 1'!$I635*VLOOKUP('Форма 1'!$G635,'Предельники 2022'!$B$4:$X$28,'Форма 1'!$AJ$7,0),2),"")</f>
        <v/>
      </c>
      <c r="R635" s="53" t="str">
        <f>IF(ISNUMBER('Форма 1'!AK635),ROUND('Форма 1'!$I635*VLOOKUP('Форма 1'!$G635,'Предельники 2022'!$B$4:$X$28,'Форма 1'!AK$7),2),"")</f>
        <v/>
      </c>
      <c r="S635" s="55" t="str">
        <f t="shared" si="71"/>
        <v/>
      </c>
      <c r="T635" s="55" t="str">
        <f>IF(ISNUMBER('Форма 1'!AL635),INDEX('Предельники 2022'!$C$4:$X$28,MATCH('Форма 1'!$H635,'Предельники 2022'!$B$4:$B$28,0),MATCH(T$5,'Предельники 2022'!$C$3:$X$3,0)),"")</f>
        <v/>
      </c>
      <c r="U635" s="55" t="str">
        <f>IF(ISNUMBER('Форма 1'!AM635),INDEX('Предельники 2022'!$C$4:$X$28,MATCH('Форма 1'!$H635,'Предельники 2022'!$B$4:$B$28,0),MATCH(U$5,'Предельники 2022'!$C$3:$X$3,0)),"")</f>
        <v/>
      </c>
      <c r="V635" s="55" t="str">
        <f>IF(ISNUMBER('Форма 1'!AN635),INDEX('Предельники 2022'!$C$4:$X$28,MATCH('Форма 1'!$H635,'Предельники 2022'!$B$4:$B$28,0),MATCH(V$5,'Предельники 2022'!$C$3:$X$3,0)),"")</f>
        <v/>
      </c>
      <c r="W635" s="55" t="str">
        <f>IF(ISNUMBER('Форма 1'!AO635),INDEX('Предельники 2022'!$C$4:$X$28,MATCH('Форма 1'!$H635,'Предельники 2022'!$B$4:$B$28,0),MATCH(W$5,'Предельники 2022'!$C$3:$X$3,0)),"")</f>
        <v/>
      </c>
      <c r="X635" s="53" t="str">
        <f>IF(ISNUMBER('Форма 1'!AP635),ROUND('Форма 1'!$I635*VLOOKUP('Форма 1'!$G635,'Предельники 2022'!$B$4:$X$28,'Форма 1'!AP$7),2),"")</f>
        <v/>
      </c>
      <c r="Y635" s="53" t="str">
        <f>IF(ISNUMBER('Форма 1'!AQ635),ROUND('Форма 1'!$I635*VLOOKUP('Форма 1'!$G635,'Предельники 2022'!$B$4:$X$28,'Форма 1'!AQ$7),2),"")</f>
        <v/>
      </c>
      <c r="Z635" s="53" t="str">
        <f>IF(ISNUMBER('Форма 1'!AR635),ROUND('Форма 1'!$I635*VLOOKUP('Форма 1'!$G635,'Предельники 2022'!$B$4:$X$28,'Форма 1'!AR$7),2),"")</f>
        <v/>
      </c>
      <c r="AA635" s="55"/>
    </row>
    <row r="636" spans="1:27" x14ac:dyDescent="0.25">
      <c r="A636" s="52">
        <f t="shared" si="70"/>
        <v>43</v>
      </c>
      <c r="B636" s="94" t="str">
        <f>IF(ISBLANK('Форма 1'!B636),"",'Форма 1'!B636)</f>
        <v>город Пермь</v>
      </c>
      <c r="C636" s="161" t="str">
        <f>IF(ISBLANK('Форма 1'!C636),"",'Форма 1'!C636)</f>
        <v>г. Пермь, ул. Крупской, д. 76</v>
      </c>
      <c r="D636" s="51">
        <f>IF(ISBLANK(C636),"Введите адрес",IF(C636='Форма 1'!C636,SUM(E636:K636,M636:S636,X636:AA636),"Ошибка в адресе!"))</f>
        <v>14442788.640000001</v>
      </c>
      <c r="E636" s="53" t="str">
        <f>IF(ISNUMBER('Форма 1'!X636),ROUND('Форма 1'!$I636*VLOOKUP('Форма 1'!$G636,'Предельники 2022'!$B$4:$X$28,'Форма 1'!X$7),2),"")</f>
        <v/>
      </c>
      <c r="F636" s="53" t="str">
        <f>IF(ISNUMBER('Форма 1'!Y636),ROUND('Форма 1'!$I636*VLOOKUP('Форма 1'!$G636,'Предельники 2022'!$B$4:$X$28,'Форма 1'!Y$7),2),"")</f>
        <v/>
      </c>
      <c r="G636" s="53" t="str">
        <f>IF(ISNUMBER('Форма 1'!Z636),ROUND('Форма 1'!$I636*VLOOKUP('Форма 1'!$G636,'Предельники 2022'!$B$4:$X$28,'Форма 1'!Z$7),2),"")</f>
        <v/>
      </c>
      <c r="H636" s="53" t="str">
        <f>IF(ISNUMBER('Форма 1'!AA636),ROUND('Форма 1'!$I636*VLOOKUP('Форма 1'!$G636,'Предельники 2022'!$B$4:$X$28,'Форма 1'!AA$7),2),"")</f>
        <v/>
      </c>
      <c r="I636" s="53" t="str">
        <f>IF(ISNUMBER('Форма 1'!AB636),ROUND('Форма 1'!$I636*VLOOKUP('Форма 1'!$G636,'Предельники 2022'!$B$4:$X$28,'Форма 1'!AB$7),2),"")</f>
        <v/>
      </c>
      <c r="J636" s="53" t="str">
        <f>IF(ISNUMBER('Форма 1'!AC636),ROUND('Форма 1'!$I636*VLOOKUP('Форма 1'!$G636,'Предельники 2022'!$B$4:$X$28,'Форма 1'!AC$7),2),"")</f>
        <v/>
      </c>
      <c r="K636" s="53" t="str">
        <f>IF(ISNUMBER('Форма 1'!AD636),ROUND('Форма 1'!$I636*VLOOKUP('Форма 1'!$G636,'Предельники 2022'!$B$4:$X$28,'Форма 1'!AD$7),2),"")</f>
        <v/>
      </c>
      <c r="L636" s="54" t="str">
        <f>IF(ISBLANK('Форма 1'!AE636),"",'Форма 1'!AE636)</f>
        <v/>
      </c>
      <c r="M636" s="55" t="str">
        <f>IF(ISBLANK('Форма 1'!AF636),"",'Форма 1'!AF636)</f>
        <v/>
      </c>
      <c r="N636" s="53">
        <f>IF(ISNUMBER('Форма 1'!AG636),ROUND('Форма 1'!$I636*VLOOKUP('Форма 1'!$G636,'Предельники 2022'!$B$4:$X$28,'Форма 1'!AG$7),2),"")</f>
        <v>14442788.640000001</v>
      </c>
      <c r="O636" s="53" t="str">
        <f>IF(ISNUMBER('Форма 1'!$AH636),ROUND('Форма 1'!$I636*VLOOKUP('Форма 1'!$G636,'Предельники 2022'!$B$4:$X$28,'Форма 1'!$AH$7,0),2),"")</f>
        <v/>
      </c>
      <c r="P636" s="53" t="str">
        <f>IF(ISNUMBER('Форма 1'!$AI636),ROUND('Форма 1'!$I636*VLOOKUP('Форма 1'!$G636,'Предельники 2022'!$B$4:$X$28,'Форма 1'!$AI$7,0),2),"")</f>
        <v/>
      </c>
      <c r="Q636" s="53" t="str">
        <f>IF(ISNUMBER('Форма 1'!$AJ636),ROUND('Форма 1'!$I636*VLOOKUP('Форма 1'!$G636,'Предельники 2022'!$B$4:$X$28,'Форма 1'!$AJ$7,0),2),"")</f>
        <v/>
      </c>
      <c r="R636" s="53" t="str">
        <f>IF(ISNUMBER('Форма 1'!AK636),ROUND('Форма 1'!$I636*VLOOKUP('Форма 1'!$G636,'Предельники 2022'!$B$4:$X$28,'Форма 1'!AK$7),2),"")</f>
        <v/>
      </c>
      <c r="S636" s="55" t="str">
        <f t="shared" si="71"/>
        <v/>
      </c>
      <c r="T636" s="55" t="str">
        <f>IF(ISNUMBER('Форма 1'!AL636),INDEX('Предельники 2022'!$C$4:$X$28,MATCH('Форма 1'!$H636,'Предельники 2022'!$B$4:$B$28,0),MATCH(T$5,'Предельники 2022'!$C$3:$X$3,0)),"")</f>
        <v/>
      </c>
      <c r="U636" s="55" t="str">
        <f>IF(ISNUMBER('Форма 1'!AM636),INDEX('Предельники 2022'!$C$4:$X$28,MATCH('Форма 1'!$H636,'Предельники 2022'!$B$4:$B$28,0),MATCH(U$5,'Предельники 2022'!$C$3:$X$3,0)),"")</f>
        <v/>
      </c>
      <c r="V636" s="55" t="str">
        <f>IF(ISNUMBER('Форма 1'!AN636),INDEX('Предельники 2022'!$C$4:$X$28,MATCH('Форма 1'!$H636,'Предельники 2022'!$B$4:$B$28,0),MATCH(V$5,'Предельники 2022'!$C$3:$X$3,0)),"")</f>
        <v/>
      </c>
      <c r="W636" s="55" t="str">
        <f>IF(ISNUMBER('Форма 1'!AO636),INDEX('Предельники 2022'!$C$4:$X$28,MATCH('Форма 1'!$H636,'Предельники 2022'!$B$4:$B$28,0),MATCH(W$5,'Предельники 2022'!$C$3:$X$3,0)),"")</f>
        <v/>
      </c>
      <c r="X636" s="53" t="str">
        <f>IF(ISNUMBER('Форма 1'!AP636),ROUND('Форма 1'!$I636*VLOOKUP('Форма 1'!$G636,'Предельники 2022'!$B$4:$X$28,'Форма 1'!AP$7),2),"")</f>
        <v/>
      </c>
      <c r="Y636" s="53" t="str">
        <f>IF(ISNUMBER('Форма 1'!AQ636),ROUND('Форма 1'!$I636*VLOOKUP('Форма 1'!$G636,'Предельники 2022'!$B$4:$X$28,'Форма 1'!AQ$7),2),"")</f>
        <v/>
      </c>
      <c r="Z636" s="53" t="str">
        <f>IF(ISNUMBER('Форма 1'!AR636),ROUND('Форма 1'!$I636*VLOOKUP('Форма 1'!$G636,'Предельники 2022'!$B$4:$X$28,'Форма 1'!AR$7),2),"")</f>
        <v/>
      </c>
      <c r="AA636" s="55"/>
    </row>
    <row r="637" spans="1:27" x14ac:dyDescent="0.25">
      <c r="A637" s="52">
        <f t="shared" si="70"/>
        <v>44</v>
      </c>
      <c r="B637" s="94" t="str">
        <f>IF(ISBLANK('Форма 1'!B637),"",'Форма 1'!B637)</f>
        <v>город Пермь</v>
      </c>
      <c r="C637" s="161" t="str">
        <f>IF(ISBLANK('Форма 1'!C637),"",'Форма 1'!C637)</f>
        <v>г. Пермь, ул. Крупской, д. 82</v>
      </c>
      <c r="D637" s="51">
        <f>IF(ISBLANK(C637),"Введите адрес",IF(C637='Форма 1'!C637,SUM(E637:K637,M637:S637,X637:AA637),"Ошибка в адресе!"))</f>
        <v>1781810.15</v>
      </c>
      <c r="E637" s="53" t="str">
        <f>IF(ISNUMBER('Форма 1'!X637),ROUND('Форма 1'!$I637*VLOOKUP('Форма 1'!$G637,'Предельники 2022'!$B$4:$X$28,'Форма 1'!X$7),2),"")</f>
        <v/>
      </c>
      <c r="F637" s="53" t="str">
        <f>IF(ISNUMBER('Форма 1'!Y637),ROUND('Форма 1'!$I637*VLOOKUP('Форма 1'!$G637,'Предельники 2022'!$B$4:$X$28,'Форма 1'!Y$7),2),"")</f>
        <v/>
      </c>
      <c r="G637" s="53" t="str">
        <f>IF(ISNUMBER('Форма 1'!Z637),ROUND('Форма 1'!$I637*VLOOKUP('Форма 1'!$G637,'Предельники 2022'!$B$4:$X$28,'Форма 1'!Z$7),2),"")</f>
        <v/>
      </c>
      <c r="H637" s="53" t="str">
        <f>IF(ISNUMBER('Форма 1'!AA637),ROUND('Форма 1'!$I637*VLOOKUP('Форма 1'!$G637,'Предельники 2022'!$B$4:$X$28,'Форма 1'!AA$7),2),"")</f>
        <v/>
      </c>
      <c r="I637" s="53" t="str">
        <f>IF(ISNUMBER('Форма 1'!AB637),ROUND('Форма 1'!$I637*VLOOKUP('Форма 1'!$G637,'Предельники 2022'!$B$4:$X$28,'Форма 1'!AB$7),2),"")</f>
        <v/>
      </c>
      <c r="J637" s="53">
        <f>IF(ISNUMBER('Форма 1'!AC637),ROUND('Форма 1'!$I637*VLOOKUP('Форма 1'!$G637,'Предельники 2022'!$B$4:$X$28,'Форма 1'!AC$7),2),"")</f>
        <v>1781810.15</v>
      </c>
      <c r="K637" s="53" t="str">
        <f>IF(ISNUMBER('Форма 1'!AD637),ROUND('Форма 1'!$I637*VLOOKUP('Форма 1'!$G637,'Предельники 2022'!$B$4:$X$28,'Форма 1'!AD$7),2),"")</f>
        <v/>
      </c>
      <c r="L637" s="54" t="str">
        <f>IF(ISBLANK('Форма 1'!AE637),"",'Форма 1'!AE637)</f>
        <v/>
      </c>
      <c r="M637" s="55" t="str">
        <f>IF(ISBLANK('Форма 1'!AF637),"",'Форма 1'!AF637)</f>
        <v/>
      </c>
      <c r="N637" s="53" t="str">
        <f>IF(ISNUMBER('Форма 1'!AG637),ROUND('Форма 1'!$I637*VLOOKUP('Форма 1'!$G637,'Предельники 2022'!$B$4:$X$28,'Форма 1'!AG$7),2),"")</f>
        <v/>
      </c>
      <c r="O637" s="53" t="str">
        <f>IF(ISNUMBER('Форма 1'!$AH637),ROUND('Форма 1'!$I637*VLOOKUP('Форма 1'!$G637,'Предельники 2022'!$B$4:$X$28,'Форма 1'!$AH$7,0),2),"")</f>
        <v/>
      </c>
      <c r="P637" s="53" t="str">
        <f>IF(ISNUMBER('Форма 1'!$AI637),ROUND('Форма 1'!$I637*VLOOKUP('Форма 1'!$G637,'Предельники 2022'!$B$4:$X$28,'Форма 1'!$AI$7,0),2),"")</f>
        <v/>
      </c>
      <c r="Q637" s="53" t="str">
        <f>IF(ISNUMBER('Форма 1'!$AJ637),ROUND('Форма 1'!$I637*VLOOKUP('Форма 1'!$G637,'Предельники 2022'!$B$4:$X$28,'Форма 1'!$AJ$7,0),2),"")</f>
        <v/>
      </c>
      <c r="R637" s="53" t="str">
        <f>IF(ISNUMBER('Форма 1'!AK637),ROUND('Форма 1'!$I637*VLOOKUP('Форма 1'!$G637,'Предельники 2022'!$B$4:$X$28,'Форма 1'!AK$7),2),"")</f>
        <v/>
      </c>
      <c r="S637" s="55" t="str">
        <f t="shared" si="71"/>
        <v/>
      </c>
      <c r="T637" s="55" t="str">
        <f>IF(ISNUMBER('Форма 1'!AL637),INDEX('Предельники 2022'!$C$4:$X$28,MATCH('Форма 1'!$H637,'Предельники 2022'!$B$4:$B$28,0),MATCH(T$5,'Предельники 2022'!$C$3:$X$3,0)),"")</f>
        <v/>
      </c>
      <c r="U637" s="55" t="str">
        <f>IF(ISNUMBER('Форма 1'!AM637),INDEX('Предельники 2022'!$C$4:$X$28,MATCH('Форма 1'!$H637,'Предельники 2022'!$B$4:$B$28,0),MATCH(U$5,'Предельники 2022'!$C$3:$X$3,0)),"")</f>
        <v/>
      </c>
      <c r="V637" s="55" t="str">
        <f>IF(ISNUMBER('Форма 1'!AN637),INDEX('Предельники 2022'!$C$4:$X$28,MATCH('Форма 1'!$H637,'Предельники 2022'!$B$4:$B$28,0),MATCH(V$5,'Предельники 2022'!$C$3:$X$3,0)),"")</f>
        <v/>
      </c>
      <c r="W637" s="55" t="str">
        <f>IF(ISNUMBER('Форма 1'!AO637),INDEX('Предельники 2022'!$C$4:$X$28,MATCH('Форма 1'!$H637,'Предельники 2022'!$B$4:$B$28,0),MATCH(W$5,'Предельники 2022'!$C$3:$X$3,0)),"")</f>
        <v/>
      </c>
      <c r="X637" s="53" t="str">
        <f>IF(ISNUMBER('Форма 1'!AP637),ROUND('Форма 1'!$I637*VLOOKUP('Форма 1'!$G637,'Предельники 2022'!$B$4:$X$28,'Форма 1'!AP$7),2),"")</f>
        <v/>
      </c>
      <c r="Y637" s="53" t="str">
        <f>IF(ISNUMBER('Форма 1'!AQ637),ROUND('Форма 1'!$I637*VLOOKUP('Форма 1'!$G637,'Предельники 2022'!$B$4:$X$28,'Форма 1'!AQ$7),2),"")</f>
        <v/>
      </c>
      <c r="Z637" s="53" t="str">
        <f>IF(ISNUMBER('Форма 1'!AR637),ROUND('Форма 1'!$I637*VLOOKUP('Форма 1'!$G637,'Предельники 2022'!$B$4:$X$28,'Форма 1'!AR$7),2),"")</f>
        <v/>
      </c>
      <c r="AA637" s="55"/>
    </row>
    <row r="638" spans="1:27" x14ac:dyDescent="0.25">
      <c r="A638" s="52">
        <f t="shared" si="70"/>
        <v>45</v>
      </c>
      <c r="B638" s="94" t="str">
        <f>IF(ISBLANK('Форма 1'!B638),"",'Форма 1'!B638)</f>
        <v>город Пермь</v>
      </c>
      <c r="C638" s="161" t="str">
        <f>IF(ISBLANK('Форма 1'!C638),"",'Форма 1'!C638)</f>
        <v>г. Пермь, ул. Куйбышева, д. 58А</v>
      </c>
      <c r="D638" s="51">
        <f>IF(ISBLANK(C638),"Введите адрес",IF(C638='Форма 1'!C638,SUM(E638:K638,M638:S638,X638:AA638),"Ошибка в адресе!"))</f>
        <v>7341187.9500000002</v>
      </c>
      <c r="E638" s="53" t="str">
        <f>IF(ISNUMBER('Форма 1'!X638),ROUND('Форма 1'!$I638*VLOOKUP('Форма 1'!$G638,'Предельники 2022'!$B$4:$X$28,'Форма 1'!X$7),2),"")</f>
        <v/>
      </c>
      <c r="F638" s="53" t="str">
        <f>IF(ISNUMBER('Форма 1'!Y638),ROUND('Форма 1'!$I638*VLOOKUP('Форма 1'!$G638,'Предельники 2022'!$B$4:$X$28,'Форма 1'!Y$7),2),"")</f>
        <v/>
      </c>
      <c r="G638" s="53" t="str">
        <f>IF(ISNUMBER('Форма 1'!Z638),ROUND('Форма 1'!$I638*VLOOKUP('Форма 1'!$G638,'Предельники 2022'!$B$4:$X$28,'Форма 1'!Z$7),2),"")</f>
        <v/>
      </c>
      <c r="H638" s="53" t="str">
        <f>IF(ISNUMBER('Форма 1'!AA638),ROUND('Форма 1'!$I638*VLOOKUP('Форма 1'!$G638,'Предельники 2022'!$B$4:$X$28,'Форма 1'!AA$7),2),"")</f>
        <v/>
      </c>
      <c r="I638" s="53" t="str">
        <f>IF(ISNUMBER('Форма 1'!AB638),ROUND('Форма 1'!$I638*VLOOKUP('Форма 1'!$G638,'Предельники 2022'!$B$4:$X$28,'Форма 1'!AB$7),2),"")</f>
        <v/>
      </c>
      <c r="J638" s="53" t="str">
        <f>IF(ISNUMBER('Форма 1'!AC638),ROUND('Форма 1'!$I638*VLOOKUP('Форма 1'!$G638,'Предельники 2022'!$B$4:$X$28,'Форма 1'!AC$7),2),"")</f>
        <v/>
      </c>
      <c r="K638" s="53" t="str">
        <f>IF(ISNUMBER('Форма 1'!AD638),ROUND('Форма 1'!$I638*VLOOKUP('Форма 1'!$G638,'Предельники 2022'!$B$4:$X$28,'Форма 1'!AD$7),2),"")</f>
        <v/>
      </c>
      <c r="L638" s="54" t="str">
        <f>IF(ISBLANK('Форма 1'!AE638),"",'Форма 1'!AE638)</f>
        <v/>
      </c>
      <c r="M638" s="55" t="str">
        <f>IF(ISBLANK('Форма 1'!AF638),"",'Форма 1'!AF638)</f>
        <v/>
      </c>
      <c r="N638" s="53">
        <f>IF(ISNUMBER('Форма 1'!AG638),ROUND('Форма 1'!$I638*VLOOKUP('Форма 1'!$G638,'Предельники 2022'!$B$4:$X$28,'Форма 1'!AG$7),2),"")</f>
        <v>7341187.9500000002</v>
      </c>
      <c r="O638" s="53" t="str">
        <f>IF(ISNUMBER('Форма 1'!$AH638),ROUND('Форма 1'!$I638*VLOOKUP('Форма 1'!$G638,'Предельники 2022'!$B$4:$X$28,'Форма 1'!$AH$7,0),2),"")</f>
        <v/>
      </c>
      <c r="P638" s="53" t="str">
        <f>IF(ISNUMBER('Форма 1'!$AI638),ROUND('Форма 1'!$I638*VLOOKUP('Форма 1'!$G638,'Предельники 2022'!$B$4:$X$28,'Форма 1'!$AI$7,0),2),"")</f>
        <v/>
      </c>
      <c r="Q638" s="53" t="str">
        <f>IF(ISNUMBER('Форма 1'!$AJ638),ROUND('Форма 1'!$I638*VLOOKUP('Форма 1'!$G638,'Предельники 2022'!$B$4:$X$28,'Форма 1'!$AJ$7,0),2),"")</f>
        <v/>
      </c>
      <c r="R638" s="53" t="str">
        <f>IF(ISNUMBER('Форма 1'!AK638),ROUND('Форма 1'!$I638*VLOOKUP('Форма 1'!$G638,'Предельники 2022'!$B$4:$X$28,'Форма 1'!AK$7),2),"")</f>
        <v/>
      </c>
      <c r="S638" s="55" t="str">
        <f t="shared" si="71"/>
        <v/>
      </c>
      <c r="T638" s="55" t="str">
        <f>IF(ISNUMBER('Форма 1'!AL638),INDEX('Предельники 2022'!$C$4:$X$28,MATCH('Форма 1'!$H638,'Предельники 2022'!$B$4:$B$28,0),MATCH(T$5,'Предельники 2022'!$C$3:$X$3,0)),"")</f>
        <v/>
      </c>
      <c r="U638" s="55" t="str">
        <f>IF(ISNUMBER('Форма 1'!AM638),INDEX('Предельники 2022'!$C$4:$X$28,MATCH('Форма 1'!$H638,'Предельники 2022'!$B$4:$B$28,0),MATCH(U$5,'Предельники 2022'!$C$3:$X$3,0)),"")</f>
        <v/>
      </c>
      <c r="V638" s="55" t="str">
        <f>IF(ISNUMBER('Форма 1'!AN638),INDEX('Предельники 2022'!$C$4:$X$28,MATCH('Форма 1'!$H638,'Предельники 2022'!$B$4:$B$28,0),MATCH(V$5,'Предельники 2022'!$C$3:$X$3,0)),"")</f>
        <v/>
      </c>
      <c r="W638" s="55" t="str">
        <f>IF(ISNUMBER('Форма 1'!AO638),INDEX('Предельники 2022'!$C$4:$X$28,MATCH('Форма 1'!$H638,'Предельники 2022'!$B$4:$B$28,0),MATCH(W$5,'Предельники 2022'!$C$3:$X$3,0)),"")</f>
        <v/>
      </c>
      <c r="X638" s="53" t="str">
        <f>IF(ISNUMBER('Форма 1'!AP638),ROUND('Форма 1'!$I638*VLOOKUP('Форма 1'!$G638,'Предельники 2022'!$B$4:$X$28,'Форма 1'!AP$7),2),"")</f>
        <v/>
      </c>
      <c r="Y638" s="53" t="str">
        <f>IF(ISNUMBER('Форма 1'!AQ638),ROUND('Форма 1'!$I638*VLOOKUP('Форма 1'!$G638,'Предельники 2022'!$B$4:$X$28,'Форма 1'!AQ$7),2),"")</f>
        <v/>
      </c>
      <c r="Z638" s="53" t="str">
        <f>IF(ISNUMBER('Форма 1'!AR638),ROUND('Форма 1'!$I638*VLOOKUP('Форма 1'!$G638,'Предельники 2022'!$B$4:$X$28,'Форма 1'!AR$7),2),"")</f>
        <v/>
      </c>
      <c r="AA638" s="55"/>
    </row>
    <row r="639" spans="1:27" x14ac:dyDescent="0.25">
      <c r="A639" s="52">
        <f t="shared" si="70"/>
        <v>46</v>
      </c>
      <c r="B639" s="94" t="str">
        <f>IF(ISBLANK('Форма 1'!B639),"",'Форма 1'!B639)</f>
        <v>город Пермь</v>
      </c>
      <c r="C639" s="161" t="str">
        <f>IF(ISBLANK('Форма 1'!C639),"",'Форма 1'!C639)</f>
        <v>г. Пермь, ул. Куйбышева, д. 59</v>
      </c>
      <c r="D639" s="51">
        <f>IF(ISBLANK(C639),"Введите адрес",IF(C639='Форма 1'!C639,SUM(E639:K639,M639:S639,X639:AA639),"Ошибка в адресе!"))</f>
        <v>5216464.68</v>
      </c>
      <c r="E639" s="53" t="str">
        <f>IF(ISNUMBER('Форма 1'!X639),ROUND('Форма 1'!$I639*VLOOKUP('Форма 1'!$G639,'Предельники 2022'!$B$4:$X$28,'Форма 1'!X$7),2),"")</f>
        <v/>
      </c>
      <c r="F639" s="53" t="str">
        <f>IF(ISNUMBER('Форма 1'!Y639),ROUND('Форма 1'!$I639*VLOOKUP('Форма 1'!$G639,'Предельники 2022'!$B$4:$X$28,'Форма 1'!Y$7),2),"")</f>
        <v/>
      </c>
      <c r="G639" s="53" t="str">
        <f>IF(ISNUMBER('Форма 1'!Z639),ROUND('Форма 1'!$I639*VLOOKUP('Форма 1'!$G639,'Предельники 2022'!$B$4:$X$28,'Форма 1'!Z$7),2),"")</f>
        <v/>
      </c>
      <c r="H639" s="53" t="str">
        <f>IF(ISNUMBER('Форма 1'!AA639),ROUND('Форма 1'!$I639*VLOOKUP('Форма 1'!$G639,'Предельники 2022'!$B$4:$X$28,'Форма 1'!AA$7),2),"")</f>
        <v/>
      </c>
      <c r="I639" s="53" t="str">
        <f>IF(ISNUMBER('Форма 1'!AB639),ROUND('Форма 1'!$I639*VLOOKUP('Форма 1'!$G639,'Предельники 2022'!$B$4:$X$28,'Форма 1'!AB$7),2),"")</f>
        <v/>
      </c>
      <c r="J639" s="53" t="str">
        <f>IF(ISNUMBER('Форма 1'!AC639),ROUND('Форма 1'!$I639*VLOOKUP('Форма 1'!$G639,'Предельники 2022'!$B$4:$X$28,'Форма 1'!AC$7),2),"")</f>
        <v/>
      </c>
      <c r="K639" s="53" t="str">
        <f>IF(ISNUMBER('Форма 1'!AD639),ROUND('Форма 1'!$I639*VLOOKUP('Форма 1'!$G639,'Предельники 2022'!$B$4:$X$28,'Форма 1'!AD$7),2),"")</f>
        <v/>
      </c>
      <c r="L639" s="54" t="str">
        <f>IF(ISBLANK('Форма 1'!AE639),"",'Форма 1'!AE639)</f>
        <v/>
      </c>
      <c r="M639" s="55" t="str">
        <f>IF(ISBLANK('Форма 1'!AF639),"",'Форма 1'!AF639)</f>
        <v/>
      </c>
      <c r="N639" s="53" t="str">
        <f>IF(ISNUMBER('Форма 1'!AG639),ROUND('Форма 1'!$I639*VLOOKUP('Форма 1'!$G639,'Предельники 2022'!$B$4:$X$28,'Форма 1'!AG$7),2),"")</f>
        <v/>
      </c>
      <c r="O639" s="53">
        <f>IF(ISNUMBER('Форма 1'!$AH639),ROUND('Форма 1'!$I639*VLOOKUP('Форма 1'!$G639,'Предельники 2022'!$B$4:$X$28,'Форма 1'!$AH$7,0),2),"")</f>
        <v>5216464.68</v>
      </c>
      <c r="P639" s="53" t="str">
        <f>IF(ISNUMBER('Форма 1'!$AI639),ROUND('Форма 1'!$I639*VLOOKUP('Форма 1'!$G639,'Предельники 2022'!$B$4:$X$28,'Форма 1'!$AI$7,0),2),"")</f>
        <v/>
      </c>
      <c r="Q639" s="53" t="str">
        <f>IF(ISNUMBER('Форма 1'!$AJ639),ROUND('Форма 1'!$I639*VLOOKUP('Форма 1'!$G639,'Предельники 2022'!$B$4:$X$28,'Форма 1'!$AJ$7,0),2),"")</f>
        <v/>
      </c>
      <c r="R639" s="53" t="str">
        <f>IF(ISNUMBER('Форма 1'!AK639),ROUND('Форма 1'!$I639*VLOOKUP('Форма 1'!$G639,'Предельники 2022'!$B$4:$X$28,'Форма 1'!AK$7),2),"")</f>
        <v/>
      </c>
      <c r="S639" s="55" t="str">
        <f t="shared" si="71"/>
        <v/>
      </c>
      <c r="T639" s="55" t="str">
        <f>IF(ISNUMBER('Форма 1'!AL639),INDEX('Предельники 2022'!$C$4:$X$28,MATCH('Форма 1'!$H639,'Предельники 2022'!$B$4:$B$28,0),MATCH(T$5,'Предельники 2022'!$C$3:$X$3,0)),"")</f>
        <v/>
      </c>
      <c r="U639" s="55" t="str">
        <f>IF(ISNUMBER('Форма 1'!AM639),INDEX('Предельники 2022'!$C$4:$X$28,MATCH('Форма 1'!$H639,'Предельники 2022'!$B$4:$B$28,0),MATCH(U$5,'Предельники 2022'!$C$3:$X$3,0)),"")</f>
        <v/>
      </c>
      <c r="V639" s="55" t="str">
        <f>IF(ISNUMBER('Форма 1'!AN639),INDEX('Предельники 2022'!$C$4:$X$28,MATCH('Форма 1'!$H639,'Предельники 2022'!$B$4:$B$28,0),MATCH(V$5,'Предельники 2022'!$C$3:$X$3,0)),"")</f>
        <v/>
      </c>
      <c r="W639" s="55" t="str">
        <f>IF(ISNUMBER('Форма 1'!AO639),INDEX('Предельники 2022'!$C$4:$X$28,MATCH('Форма 1'!$H639,'Предельники 2022'!$B$4:$B$28,0),MATCH(W$5,'Предельники 2022'!$C$3:$X$3,0)),"")</f>
        <v/>
      </c>
      <c r="X639" s="53" t="str">
        <f>IF(ISNUMBER('Форма 1'!AP639),ROUND('Форма 1'!$I639*VLOOKUP('Форма 1'!$G639,'Предельники 2022'!$B$4:$X$28,'Форма 1'!AP$7),2),"")</f>
        <v/>
      </c>
      <c r="Y639" s="53" t="str">
        <f>IF(ISNUMBER('Форма 1'!AQ639),ROUND('Форма 1'!$I639*VLOOKUP('Форма 1'!$G639,'Предельники 2022'!$B$4:$X$28,'Форма 1'!AQ$7),2),"")</f>
        <v/>
      </c>
      <c r="Z639" s="53" t="str">
        <f>IF(ISNUMBER('Форма 1'!AR639),ROUND('Форма 1'!$I639*VLOOKUP('Форма 1'!$G639,'Предельники 2022'!$B$4:$X$28,'Форма 1'!AR$7),2),"")</f>
        <v/>
      </c>
      <c r="AA639" s="55"/>
    </row>
    <row r="640" spans="1:27" x14ac:dyDescent="0.25">
      <c r="A640" s="52">
        <f t="shared" si="70"/>
        <v>47</v>
      </c>
      <c r="B640" s="94" t="str">
        <f>IF(ISBLANK('Форма 1'!B640),"",'Форма 1'!B640)</f>
        <v>город Пермь</v>
      </c>
      <c r="C640" s="161" t="str">
        <f>IF(ISBLANK('Форма 1'!C640),"",'Форма 1'!C640)</f>
        <v>г. Пермь, ул. Куйбышева, д. 89</v>
      </c>
      <c r="D640" s="51">
        <f>IF(ISBLANK(C640),"Введите адрес",IF(C640='Форма 1'!C640,SUM(E640:K640,M640:S640,X640:AA640),"Ошибка в адресе!"))</f>
        <v>8982551.7300000004</v>
      </c>
      <c r="E640" s="53" t="str">
        <f>IF(ISNUMBER('Форма 1'!X640),ROUND('Форма 1'!$I640*VLOOKUP('Форма 1'!$G640,'Предельники 2022'!$B$4:$X$28,'Форма 1'!X$7),2),"")</f>
        <v/>
      </c>
      <c r="F640" s="53" t="str">
        <f>IF(ISNUMBER('Форма 1'!Y640),ROUND('Форма 1'!$I640*VLOOKUP('Форма 1'!$G640,'Предельники 2022'!$B$4:$X$28,'Форма 1'!Y$7),2),"")</f>
        <v/>
      </c>
      <c r="G640" s="53" t="str">
        <f>IF(ISNUMBER('Форма 1'!Z640),ROUND('Форма 1'!$I640*VLOOKUP('Форма 1'!$G640,'Предельники 2022'!$B$4:$X$28,'Форма 1'!Z$7),2),"")</f>
        <v/>
      </c>
      <c r="H640" s="53" t="str">
        <f>IF(ISNUMBER('Форма 1'!AA640),ROUND('Форма 1'!$I640*VLOOKUP('Форма 1'!$G640,'Предельники 2022'!$B$4:$X$28,'Форма 1'!AA$7),2),"")</f>
        <v/>
      </c>
      <c r="I640" s="53" t="str">
        <f>IF(ISNUMBER('Форма 1'!AB640),ROUND('Форма 1'!$I640*VLOOKUP('Форма 1'!$G640,'Предельники 2022'!$B$4:$X$28,'Форма 1'!AB$7),2),"")</f>
        <v/>
      </c>
      <c r="J640" s="53" t="str">
        <f>IF(ISNUMBER('Форма 1'!AC640),ROUND('Форма 1'!$I640*VLOOKUP('Форма 1'!$G640,'Предельники 2022'!$B$4:$X$28,'Форма 1'!AC$7),2),"")</f>
        <v/>
      </c>
      <c r="K640" s="53" t="str">
        <f>IF(ISNUMBER('Форма 1'!AD640),ROUND('Форма 1'!$I640*VLOOKUP('Форма 1'!$G640,'Предельники 2022'!$B$4:$X$28,'Форма 1'!AD$7),2),"")</f>
        <v/>
      </c>
      <c r="L640" s="54" t="str">
        <f>IF(ISBLANK('Форма 1'!AE640),"",'Форма 1'!AE640)</f>
        <v/>
      </c>
      <c r="M640" s="55" t="str">
        <f>IF(ISBLANK('Форма 1'!AF640),"",'Форма 1'!AF640)</f>
        <v/>
      </c>
      <c r="N640" s="53" t="str">
        <f>IF(ISNUMBER('Форма 1'!AG640),ROUND('Форма 1'!$I640*VLOOKUP('Форма 1'!$G640,'Предельники 2022'!$B$4:$X$28,'Форма 1'!AG$7),2),"")</f>
        <v/>
      </c>
      <c r="O640" s="53">
        <f>IF(ISNUMBER('Форма 1'!$AH640),ROUND('Форма 1'!$I640*VLOOKUP('Форма 1'!$G640,'Предельники 2022'!$B$4:$X$28,'Форма 1'!$AH$7,0),2),"")</f>
        <v>8982551.7300000004</v>
      </c>
      <c r="P640" s="53" t="str">
        <f>IF(ISNUMBER('Форма 1'!$AI640),ROUND('Форма 1'!$I640*VLOOKUP('Форма 1'!$G640,'Предельники 2022'!$B$4:$X$28,'Форма 1'!$AI$7,0),2),"")</f>
        <v/>
      </c>
      <c r="Q640" s="53" t="str">
        <f>IF(ISNUMBER('Форма 1'!$AJ640),ROUND('Форма 1'!$I640*VLOOKUP('Форма 1'!$G640,'Предельники 2022'!$B$4:$X$28,'Форма 1'!$AJ$7,0),2),"")</f>
        <v/>
      </c>
      <c r="R640" s="53" t="str">
        <f>IF(ISNUMBER('Форма 1'!AK640),ROUND('Форма 1'!$I640*VLOOKUP('Форма 1'!$G640,'Предельники 2022'!$B$4:$X$28,'Форма 1'!AK$7),2),"")</f>
        <v/>
      </c>
      <c r="S640" s="55" t="str">
        <f t="shared" si="71"/>
        <v/>
      </c>
      <c r="T640" s="55" t="str">
        <f>IF(ISNUMBER('Форма 1'!AL640),INDEX('Предельники 2022'!$C$4:$X$28,MATCH('Форма 1'!$H640,'Предельники 2022'!$B$4:$B$28,0),MATCH(T$5,'Предельники 2022'!$C$3:$X$3,0)),"")</f>
        <v/>
      </c>
      <c r="U640" s="55" t="str">
        <f>IF(ISNUMBER('Форма 1'!AM640),INDEX('Предельники 2022'!$C$4:$X$28,MATCH('Форма 1'!$H640,'Предельники 2022'!$B$4:$B$28,0),MATCH(U$5,'Предельники 2022'!$C$3:$X$3,0)),"")</f>
        <v/>
      </c>
      <c r="V640" s="55" t="str">
        <f>IF(ISNUMBER('Форма 1'!AN640),INDEX('Предельники 2022'!$C$4:$X$28,MATCH('Форма 1'!$H640,'Предельники 2022'!$B$4:$B$28,0),MATCH(V$5,'Предельники 2022'!$C$3:$X$3,0)),"")</f>
        <v/>
      </c>
      <c r="W640" s="55" t="str">
        <f>IF(ISNUMBER('Форма 1'!AO640),INDEX('Предельники 2022'!$C$4:$X$28,MATCH('Форма 1'!$H640,'Предельники 2022'!$B$4:$B$28,0),MATCH(W$5,'Предельники 2022'!$C$3:$X$3,0)),"")</f>
        <v/>
      </c>
      <c r="X640" s="53" t="str">
        <f>IF(ISNUMBER('Форма 1'!AP640),ROUND('Форма 1'!$I640*VLOOKUP('Форма 1'!$G640,'Предельники 2022'!$B$4:$X$28,'Форма 1'!AP$7),2),"")</f>
        <v/>
      </c>
      <c r="Y640" s="53" t="str">
        <f>IF(ISNUMBER('Форма 1'!AQ640),ROUND('Форма 1'!$I640*VLOOKUP('Форма 1'!$G640,'Предельники 2022'!$B$4:$X$28,'Форма 1'!AQ$7),2),"")</f>
        <v/>
      </c>
      <c r="Z640" s="53" t="str">
        <f>IF(ISNUMBER('Форма 1'!AR640),ROUND('Форма 1'!$I640*VLOOKUP('Форма 1'!$G640,'Предельники 2022'!$B$4:$X$28,'Форма 1'!AR$7),2),"")</f>
        <v/>
      </c>
      <c r="AA640" s="55"/>
    </row>
    <row r="641" spans="1:27" x14ac:dyDescent="0.25">
      <c r="A641" s="52">
        <f t="shared" si="70"/>
        <v>48</v>
      </c>
      <c r="B641" s="94" t="str">
        <f>IF(ISBLANK('Форма 1'!B641),"",'Форма 1'!B641)</f>
        <v>город Пермь</v>
      </c>
      <c r="C641" s="161" t="str">
        <f>IF(ISBLANK('Форма 1'!C641),"",'Форма 1'!C641)</f>
        <v>г. Пермь, ул. Кустовая, д. 3</v>
      </c>
      <c r="D641" s="51">
        <f>IF(ISBLANK(C641),"Введите адрес",IF(C641='Форма 1'!C641,SUM(E641:K641,M641:S641,X641:AA641),"Ошибка в адресе!"))</f>
        <v>8784428.6300000008</v>
      </c>
      <c r="E641" s="53" t="str">
        <f>IF(ISNUMBER('Форма 1'!X641),ROUND('Форма 1'!$I641*VLOOKUP('Форма 1'!$G641,'Предельники 2022'!$B$4:$X$28,'Форма 1'!X$7),2),"")</f>
        <v/>
      </c>
      <c r="F641" s="53" t="str">
        <f>IF(ISNUMBER('Форма 1'!Y641),ROUND('Форма 1'!$I641*VLOOKUP('Форма 1'!$G641,'Предельники 2022'!$B$4:$X$28,'Форма 1'!Y$7),2),"")</f>
        <v/>
      </c>
      <c r="G641" s="53" t="str">
        <f>IF(ISNUMBER('Форма 1'!Z641),ROUND('Форма 1'!$I641*VLOOKUP('Форма 1'!$G641,'Предельники 2022'!$B$4:$X$28,'Форма 1'!Z$7),2),"")</f>
        <v/>
      </c>
      <c r="H641" s="53" t="str">
        <f>IF(ISNUMBER('Форма 1'!AA641),ROUND('Форма 1'!$I641*VLOOKUP('Форма 1'!$G641,'Предельники 2022'!$B$4:$X$28,'Форма 1'!AA$7),2),"")</f>
        <v/>
      </c>
      <c r="I641" s="53" t="str">
        <f>IF(ISNUMBER('Форма 1'!AB641),ROUND('Форма 1'!$I641*VLOOKUP('Форма 1'!$G641,'Предельники 2022'!$B$4:$X$28,'Форма 1'!AB$7),2),"")</f>
        <v/>
      </c>
      <c r="J641" s="53" t="str">
        <f>IF(ISNUMBER('Форма 1'!AC641),ROUND('Форма 1'!$I641*VLOOKUP('Форма 1'!$G641,'Предельники 2022'!$B$4:$X$28,'Форма 1'!AC$7),2),"")</f>
        <v/>
      </c>
      <c r="K641" s="53" t="str">
        <f>IF(ISNUMBER('Форма 1'!AD641),ROUND('Форма 1'!$I641*VLOOKUP('Форма 1'!$G641,'Предельники 2022'!$B$4:$X$28,'Форма 1'!AD$7),2),"")</f>
        <v/>
      </c>
      <c r="L641" s="54" t="str">
        <f>IF(ISBLANK('Форма 1'!AE641),"",'Форма 1'!AE641)</f>
        <v/>
      </c>
      <c r="M641" s="55" t="str">
        <f>IF(ISBLANK('Форма 1'!AF641),"",'Форма 1'!AF641)</f>
        <v/>
      </c>
      <c r="N641" s="53" t="str">
        <f>IF(ISNUMBER('Форма 1'!AG641),ROUND('Форма 1'!$I641*VLOOKUP('Форма 1'!$G641,'Предельники 2022'!$B$4:$X$28,'Форма 1'!AG$7),2),"")</f>
        <v/>
      </c>
      <c r="O641" s="53">
        <f>IF(ISNUMBER('Форма 1'!$AH641),ROUND('Форма 1'!$I641*VLOOKUP('Форма 1'!$G641,'Предельники 2022'!$B$4:$X$28,'Форма 1'!$AH$7,0),2),"")</f>
        <v>8784428.6300000008</v>
      </c>
      <c r="P641" s="53" t="str">
        <f>IF(ISNUMBER('Форма 1'!$AI641),ROUND('Форма 1'!$I641*VLOOKUP('Форма 1'!$G641,'Предельники 2022'!$B$4:$X$28,'Форма 1'!$AI$7,0),2),"")</f>
        <v/>
      </c>
      <c r="Q641" s="53" t="str">
        <f>IF(ISNUMBER('Форма 1'!$AJ641),ROUND('Форма 1'!$I641*VLOOKUP('Форма 1'!$G641,'Предельники 2022'!$B$4:$X$28,'Форма 1'!$AJ$7,0),2),"")</f>
        <v/>
      </c>
      <c r="R641" s="53" t="str">
        <f>IF(ISNUMBER('Форма 1'!AK641),ROUND('Форма 1'!$I641*VLOOKUP('Форма 1'!$G641,'Предельники 2022'!$B$4:$X$28,'Форма 1'!AK$7),2),"")</f>
        <v/>
      </c>
      <c r="S641" s="55" t="str">
        <f t="shared" si="71"/>
        <v/>
      </c>
      <c r="T641" s="55" t="str">
        <f>IF(ISNUMBER('Форма 1'!AL641),INDEX('Предельники 2022'!$C$4:$X$28,MATCH('Форма 1'!$H641,'Предельники 2022'!$B$4:$B$28,0),MATCH(T$5,'Предельники 2022'!$C$3:$X$3,0)),"")</f>
        <v/>
      </c>
      <c r="U641" s="55" t="str">
        <f>IF(ISNUMBER('Форма 1'!AM641),INDEX('Предельники 2022'!$C$4:$X$28,MATCH('Форма 1'!$H641,'Предельники 2022'!$B$4:$B$28,0),MATCH(U$5,'Предельники 2022'!$C$3:$X$3,0)),"")</f>
        <v/>
      </c>
      <c r="V641" s="55" t="str">
        <f>IF(ISNUMBER('Форма 1'!AN641),INDEX('Предельники 2022'!$C$4:$X$28,MATCH('Форма 1'!$H641,'Предельники 2022'!$B$4:$B$28,0),MATCH(V$5,'Предельники 2022'!$C$3:$X$3,0)),"")</f>
        <v/>
      </c>
      <c r="W641" s="55" t="str">
        <f>IF(ISNUMBER('Форма 1'!AO641),INDEX('Предельники 2022'!$C$4:$X$28,MATCH('Форма 1'!$H641,'Предельники 2022'!$B$4:$B$28,0),MATCH(W$5,'Предельники 2022'!$C$3:$X$3,0)),"")</f>
        <v/>
      </c>
      <c r="X641" s="53" t="str">
        <f>IF(ISNUMBER('Форма 1'!AP641),ROUND('Форма 1'!$I641*VLOOKUP('Форма 1'!$G641,'Предельники 2022'!$B$4:$X$28,'Форма 1'!AP$7),2),"")</f>
        <v/>
      </c>
      <c r="Y641" s="53" t="str">
        <f>IF(ISNUMBER('Форма 1'!AQ641),ROUND('Форма 1'!$I641*VLOOKUP('Форма 1'!$G641,'Предельники 2022'!$B$4:$X$28,'Форма 1'!AQ$7),2),"")</f>
        <v/>
      </c>
      <c r="Z641" s="53" t="str">
        <f>IF(ISNUMBER('Форма 1'!AR641),ROUND('Форма 1'!$I641*VLOOKUP('Форма 1'!$G641,'Предельники 2022'!$B$4:$X$28,'Форма 1'!AR$7),2),"")</f>
        <v/>
      </c>
      <c r="AA641" s="55"/>
    </row>
    <row r="642" spans="1:27" x14ac:dyDescent="0.25">
      <c r="A642" s="52">
        <f t="shared" si="70"/>
        <v>49</v>
      </c>
      <c r="B642" s="94" t="str">
        <f>IF(ISBLANK('Форма 1'!B642),"",'Форма 1'!B642)</f>
        <v>город Пермь</v>
      </c>
      <c r="C642" s="161" t="str">
        <f>IF(ISBLANK('Форма 1'!C642),"",'Форма 1'!C642)</f>
        <v>г. Пермь, ул. Ласьвинская, д. 70</v>
      </c>
      <c r="D642" s="51">
        <f>IF(ISBLANK(C642),"Введите адрес",IF(C642='Форма 1'!C642,SUM(E642:K642,M642:S642,X642:AA642),"Ошибка в адресе!"))</f>
        <v>13393088.6</v>
      </c>
      <c r="E642" s="53">
        <f>IF(ISNUMBER('Форма 1'!X642),ROUND('Форма 1'!$I642*VLOOKUP('Форма 1'!$G642,'Предельники 2022'!$B$4:$X$28,'Форма 1'!X$7),2),"")</f>
        <v>2314135.1</v>
      </c>
      <c r="F642" s="53">
        <f>IF(ISNUMBER('Форма 1'!Y642),ROUND('Форма 1'!$I642*VLOOKUP('Форма 1'!$G642,'Предельники 2022'!$B$4:$X$28,'Форма 1'!Y$7),2),"")</f>
        <v>11078953.5</v>
      </c>
      <c r="G642" s="53" t="str">
        <f>IF(ISNUMBER('Форма 1'!Z642),ROUND('Форма 1'!$I642*VLOOKUP('Форма 1'!$G642,'Предельники 2022'!$B$4:$X$28,'Форма 1'!Z$7),2),"")</f>
        <v/>
      </c>
      <c r="H642" s="53" t="str">
        <f>IF(ISNUMBER('Форма 1'!AA642),ROUND('Форма 1'!$I642*VLOOKUP('Форма 1'!$G642,'Предельники 2022'!$B$4:$X$28,'Форма 1'!AA$7),2),"")</f>
        <v/>
      </c>
      <c r="I642" s="53" t="str">
        <f>IF(ISNUMBER('Форма 1'!AB642),ROUND('Форма 1'!$I642*VLOOKUP('Форма 1'!$G642,'Предельники 2022'!$B$4:$X$28,'Форма 1'!AB$7),2),"")</f>
        <v/>
      </c>
      <c r="J642" s="53" t="str">
        <f>IF(ISNUMBER('Форма 1'!AC642),ROUND('Форма 1'!$I642*VLOOKUP('Форма 1'!$G642,'Предельники 2022'!$B$4:$X$28,'Форма 1'!AC$7),2),"")</f>
        <v/>
      </c>
      <c r="K642" s="53" t="str">
        <f>IF(ISNUMBER('Форма 1'!AD642),ROUND('Форма 1'!$I642*VLOOKUP('Форма 1'!$G642,'Предельники 2022'!$B$4:$X$28,'Форма 1'!AD$7),2),"")</f>
        <v/>
      </c>
      <c r="L642" s="54" t="str">
        <f>IF(ISBLANK('Форма 1'!AE642),"",'Форма 1'!AE642)</f>
        <v/>
      </c>
      <c r="M642" s="55" t="str">
        <f>IF(ISBLANK('Форма 1'!AF642),"",'Форма 1'!AF642)</f>
        <v/>
      </c>
      <c r="N642" s="53" t="str">
        <f>IF(ISNUMBER('Форма 1'!AG642),ROUND('Форма 1'!$I642*VLOOKUP('Форма 1'!$G642,'Предельники 2022'!$B$4:$X$28,'Форма 1'!AG$7),2),"")</f>
        <v/>
      </c>
      <c r="O642" s="53" t="str">
        <f>IF(ISNUMBER('Форма 1'!$AH642),ROUND('Форма 1'!$I642*VLOOKUP('Форма 1'!$G642,'Предельники 2022'!$B$4:$X$28,'Форма 1'!$AH$7,0),2),"")</f>
        <v/>
      </c>
      <c r="P642" s="53" t="str">
        <f>IF(ISNUMBER('Форма 1'!$AI642),ROUND('Форма 1'!$I642*VLOOKUP('Форма 1'!$G642,'Предельники 2022'!$B$4:$X$28,'Форма 1'!$AI$7,0),2),"")</f>
        <v/>
      </c>
      <c r="Q642" s="53" t="str">
        <f>IF(ISNUMBER('Форма 1'!$AJ642),ROUND('Форма 1'!$I642*VLOOKUP('Форма 1'!$G642,'Предельники 2022'!$B$4:$X$28,'Форма 1'!$AJ$7,0),2),"")</f>
        <v/>
      </c>
      <c r="R642" s="53" t="str">
        <f>IF(ISNUMBER('Форма 1'!AK642),ROUND('Форма 1'!$I642*VLOOKUP('Форма 1'!$G642,'Предельники 2022'!$B$4:$X$28,'Форма 1'!AK$7),2),"")</f>
        <v/>
      </c>
      <c r="S642" s="55" t="str">
        <f t="shared" si="71"/>
        <v/>
      </c>
      <c r="T642" s="55" t="str">
        <f>IF(ISNUMBER('Форма 1'!AL642),INDEX('Предельники 2022'!$C$4:$X$28,MATCH('Форма 1'!$H642,'Предельники 2022'!$B$4:$B$28,0),MATCH(T$5,'Предельники 2022'!$C$3:$X$3,0)),"")</f>
        <v/>
      </c>
      <c r="U642" s="55" t="str">
        <f>IF(ISNUMBER('Форма 1'!AM642),INDEX('Предельники 2022'!$C$4:$X$28,MATCH('Форма 1'!$H642,'Предельники 2022'!$B$4:$B$28,0),MATCH(U$5,'Предельники 2022'!$C$3:$X$3,0)),"")</f>
        <v/>
      </c>
      <c r="V642" s="55" t="str">
        <f>IF(ISNUMBER('Форма 1'!AN642),INDEX('Предельники 2022'!$C$4:$X$28,MATCH('Форма 1'!$H642,'Предельники 2022'!$B$4:$B$28,0),MATCH(V$5,'Предельники 2022'!$C$3:$X$3,0)),"")</f>
        <v/>
      </c>
      <c r="W642" s="55" t="str">
        <f>IF(ISNUMBER('Форма 1'!AO642),INDEX('Предельники 2022'!$C$4:$X$28,MATCH('Форма 1'!$H642,'Предельники 2022'!$B$4:$B$28,0),MATCH(W$5,'Предельники 2022'!$C$3:$X$3,0)),"")</f>
        <v/>
      </c>
      <c r="X642" s="53" t="str">
        <f>IF(ISNUMBER('Форма 1'!AP642),ROUND('Форма 1'!$I642*VLOOKUP('Форма 1'!$G642,'Предельники 2022'!$B$4:$X$28,'Форма 1'!AP$7),2),"")</f>
        <v/>
      </c>
      <c r="Y642" s="53" t="str">
        <f>IF(ISNUMBER('Форма 1'!AQ642),ROUND('Форма 1'!$I642*VLOOKUP('Форма 1'!$G642,'Предельники 2022'!$B$4:$X$28,'Форма 1'!AQ$7),2),"")</f>
        <v/>
      </c>
      <c r="Z642" s="53" t="str">
        <f>IF(ISNUMBER('Форма 1'!AR642),ROUND('Форма 1'!$I642*VLOOKUP('Форма 1'!$G642,'Предельники 2022'!$B$4:$X$28,'Форма 1'!AR$7),2),"")</f>
        <v/>
      </c>
      <c r="AA642" s="55"/>
    </row>
    <row r="643" spans="1:27" x14ac:dyDescent="0.25">
      <c r="A643" s="52">
        <f t="shared" si="70"/>
        <v>50</v>
      </c>
      <c r="B643" s="94" t="str">
        <f>IF(ISBLANK('Форма 1'!B643),"",'Форма 1'!B643)</f>
        <v>город Пермь</v>
      </c>
      <c r="C643" s="161" t="str">
        <f>IF(ISBLANK('Форма 1'!C643),"",'Форма 1'!C643)</f>
        <v>г. Пермь, ул. Ласьвинская, д. 72</v>
      </c>
      <c r="D643" s="51">
        <f>IF(ISBLANK(C643),"Введите адрес",IF(C643='Форма 1'!C643,SUM(E643:K643,M643:S643,X643:AA643),"Ошибка в адресе!"))</f>
        <v>10905606.710000001</v>
      </c>
      <c r="E643" s="53">
        <f>IF(ISNUMBER('Форма 1'!X643),ROUND('Форма 1'!$I643*VLOOKUP('Форма 1'!$G643,'Предельники 2022'!$B$4:$X$28,'Форма 1'!X$7),2),"")</f>
        <v>3330959.91</v>
      </c>
      <c r="F643" s="53" t="str">
        <f>IF(ISNUMBER('Форма 1'!Y643),ROUND('Форма 1'!$I643*VLOOKUP('Форма 1'!$G643,'Предельники 2022'!$B$4:$X$28,'Форма 1'!Y$7),2),"")</f>
        <v/>
      </c>
      <c r="G643" s="53" t="str">
        <f>IF(ISNUMBER('Форма 1'!Z643),ROUND('Форма 1'!$I643*VLOOKUP('Форма 1'!$G643,'Предельники 2022'!$B$4:$X$28,'Форма 1'!Z$7),2),"")</f>
        <v/>
      </c>
      <c r="H643" s="53">
        <f>IF(ISNUMBER('Форма 1'!AA643),ROUND('Форма 1'!$I643*VLOOKUP('Форма 1'!$G643,'Предельники 2022'!$B$4:$X$28,'Форма 1'!AA$7),2),"")</f>
        <v>2084053.55</v>
      </c>
      <c r="I643" s="53">
        <f>IF(ISNUMBER('Форма 1'!AB643),ROUND('Форма 1'!$I643*VLOOKUP('Форма 1'!$G643,'Предельники 2022'!$B$4:$X$28,'Форма 1'!AB$7),2),"")</f>
        <v>5490593.25</v>
      </c>
      <c r="J643" s="53" t="str">
        <f>IF(ISNUMBER('Форма 1'!AC643),ROUND('Форма 1'!$I643*VLOOKUP('Форма 1'!$G643,'Предельники 2022'!$B$4:$X$28,'Форма 1'!AC$7),2),"")</f>
        <v/>
      </c>
      <c r="K643" s="53" t="str">
        <f>IF(ISNUMBER('Форма 1'!AD643),ROUND('Форма 1'!$I643*VLOOKUP('Форма 1'!$G643,'Предельники 2022'!$B$4:$X$28,'Форма 1'!AD$7),2),"")</f>
        <v/>
      </c>
      <c r="L643" s="54" t="str">
        <f>IF(ISBLANK('Форма 1'!AE643),"",'Форма 1'!AE643)</f>
        <v/>
      </c>
      <c r="M643" s="55" t="str">
        <f>IF(ISBLANK('Форма 1'!AF643),"",'Форма 1'!AF643)</f>
        <v/>
      </c>
      <c r="N643" s="53" t="str">
        <f>IF(ISNUMBER('Форма 1'!AG643),ROUND('Форма 1'!$I643*VLOOKUP('Форма 1'!$G643,'Предельники 2022'!$B$4:$X$28,'Форма 1'!AG$7),2),"")</f>
        <v/>
      </c>
      <c r="O643" s="53" t="str">
        <f>IF(ISNUMBER('Форма 1'!$AH643),ROUND('Форма 1'!$I643*VLOOKUP('Форма 1'!$G643,'Предельники 2022'!$B$4:$X$28,'Форма 1'!$AH$7,0),2),"")</f>
        <v/>
      </c>
      <c r="P643" s="53" t="str">
        <f>IF(ISNUMBER('Форма 1'!$AI643),ROUND('Форма 1'!$I643*VLOOKUP('Форма 1'!$G643,'Предельники 2022'!$B$4:$X$28,'Форма 1'!$AI$7,0),2),"")</f>
        <v/>
      </c>
      <c r="Q643" s="53" t="str">
        <f>IF(ISNUMBER('Форма 1'!$AJ643),ROUND('Форма 1'!$I643*VLOOKUP('Форма 1'!$G643,'Предельники 2022'!$B$4:$X$28,'Форма 1'!$AJ$7,0),2),"")</f>
        <v/>
      </c>
      <c r="R643" s="53" t="str">
        <f>IF(ISNUMBER('Форма 1'!AK643),ROUND('Форма 1'!$I643*VLOOKUP('Форма 1'!$G643,'Предельники 2022'!$B$4:$X$28,'Форма 1'!AK$7),2),"")</f>
        <v/>
      </c>
      <c r="S643" s="55" t="str">
        <f t="shared" si="71"/>
        <v/>
      </c>
      <c r="T643" s="55" t="str">
        <f>IF(ISNUMBER('Форма 1'!AL643),INDEX('Предельники 2022'!$C$4:$X$28,MATCH('Форма 1'!$H643,'Предельники 2022'!$B$4:$B$28,0),MATCH(T$5,'Предельники 2022'!$C$3:$X$3,0)),"")</f>
        <v/>
      </c>
      <c r="U643" s="55" t="str">
        <f>IF(ISNUMBER('Форма 1'!AM643),INDEX('Предельники 2022'!$C$4:$X$28,MATCH('Форма 1'!$H643,'Предельники 2022'!$B$4:$B$28,0),MATCH(U$5,'Предельники 2022'!$C$3:$X$3,0)),"")</f>
        <v/>
      </c>
      <c r="V643" s="55" t="str">
        <f>IF(ISNUMBER('Форма 1'!AN643),INDEX('Предельники 2022'!$C$4:$X$28,MATCH('Форма 1'!$H643,'Предельники 2022'!$B$4:$B$28,0),MATCH(V$5,'Предельники 2022'!$C$3:$X$3,0)),"")</f>
        <v/>
      </c>
      <c r="W643" s="55" t="str">
        <f>IF(ISNUMBER('Форма 1'!AO643),INDEX('Предельники 2022'!$C$4:$X$28,MATCH('Форма 1'!$H643,'Предельники 2022'!$B$4:$B$28,0),MATCH(W$5,'Предельники 2022'!$C$3:$X$3,0)),"")</f>
        <v/>
      </c>
      <c r="X643" s="53" t="str">
        <f>IF(ISNUMBER('Форма 1'!AP643),ROUND('Форма 1'!$I643*VLOOKUP('Форма 1'!$G643,'Предельники 2022'!$B$4:$X$28,'Форма 1'!AP$7),2),"")</f>
        <v/>
      </c>
      <c r="Y643" s="53" t="str">
        <f>IF(ISNUMBER('Форма 1'!AQ643),ROUND('Форма 1'!$I643*VLOOKUP('Форма 1'!$G643,'Предельники 2022'!$B$4:$X$28,'Форма 1'!AQ$7),2),"")</f>
        <v/>
      </c>
      <c r="Z643" s="53" t="str">
        <f>IF(ISNUMBER('Форма 1'!AR643),ROUND('Форма 1'!$I643*VLOOKUP('Форма 1'!$G643,'Предельники 2022'!$B$4:$X$28,'Форма 1'!AR$7),2),"")</f>
        <v/>
      </c>
      <c r="AA643" s="55"/>
    </row>
    <row r="644" spans="1:27" x14ac:dyDescent="0.25">
      <c r="A644" s="52">
        <f t="shared" si="70"/>
        <v>51</v>
      </c>
      <c r="B644" s="94" t="str">
        <f>IF(ISBLANK('Форма 1'!B644),"",'Форма 1'!B644)</f>
        <v>город Пермь</v>
      </c>
      <c r="C644" s="161" t="str">
        <f>IF(ISBLANK('Форма 1'!C644),"",'Форма 1'!C644)</f>
        <v>г. Пермь, ул. Лебедева, д. 42</v>
      </c>
      <c r="D644" s="51">
        <f>IF(ISBLANK(C644),"Введите адрес",IF(C644='Форма 1'!C644,SUM(E644:K644,M644:S644,X644:AA644),"Ошибка в адресе!"))</f>
        <v>7203622.6699999999</v>
      </c>
      <c r="E644" s="53" t="str">
        <f>IF(ISNUMBER('Форма 1'!X644),ROUND('Форма 1'!$I644*VLOOKUP('Форма 1'!$G644,'Предельники 2022'!$B$4:$X$28,'Форма 1'!X$7),2),"")</f>
        <v/>
      </c>
      <c r="F644" s="53" t="str">
        <f>IF(ISNUMBER('Форма 1'!Y644),ROUND('Форма 1'!$I644*VLOOKUP('Форма 1'!$G644,'Предельники 2022'!$B$4:$X$28,'Форма 1'!Y$7),2),"")</f>
        <v/>
      </c>
      <c r="G644" s="53" t="str">
        <f>IF(ISNUMBER('Форма 1'!Z644),ROUND('Форма 1'!$I644*VLOOKUP('Форма 1'!$G644,'Предельники 2022'!$B$4:$X$28,'Форма 1'!Z$7),2),"")</f>
        <v/>
      </c>
      <c r="H644" s="53" t="str">
        <f>IF(ISNUMBER('Форма 1'!AA644),ROUND('Форма 1'!$I644*VLOOKUP('Форма 1'!$G644,'Предельники 2022'!$B$4:$X$28,'Форма 1'!AA$7),2),"")</f>
        <v/>
      </c>
      <c r="I644" s="53" t="str">
        <f>IF(ISNUMBER('Форма 1'!AB644),ROUND('Форма 1'!$I644*VLOOKUP('Форма 1'!$G644,'Предельники 2022'!$B$4:$X$28,'Форма 1'!AB$7),2),"")</f>
        <v/>
      </c>
      <c r="J644" s="53" t="str">
        <f>IF(ISNUMBER('Форма 1'!AC644),ROUND('Форма 1'!$I644*VLOOKUP('Форма 1'!$G644,'Предельники 2022'!$B$4:$X$28,'Форма 1'!AC$7),2),"")</f>
        <v/>
      </c>
      <c r="K644" s="53">
        <f>IF(ISNUMBER('Форма 1'!AD644),ROUND('Форма 1'!$I644*VLOOKUP('Форма 1'!$G644,'Предельники 2022'!$B$4:$X$28,'Форма 1'!AD$7),2),"")</f>
        <v>4089624.39</v>
      </c>
      <c r="L644" s="54" t="str">
        <f>IF(ISBLANK('Форма 1'!AE644),"",'Форма 1'!AE644)</f>
        <v/>
      </c>
      <c r="M644" s="55" t="str">
        <f>IF(ISBLANK('Форма 1'!AF644),"",'Форма 1'!AF644)</f>
        <v/>
      </c>
      <c r="N644" s="53" t="str">
        <f>IF(ISNUMBER('Форма 1'!AG644),ROUND('Форма 1'!$I644*VLOOKUP('Форма 1'!$G644,'Предельники 2022'!$B$4:$X$28,'Форма 1'!AG$7),2),"")</f>
        <v/>
      </c>
      <c r="O644" s="53" t="str">
        <f>IF(ISNUMBER('Форма 1'!$AH644),ROUND('Форма 1'!$I644*VLOOKUP('Форма 1'!$G644,'Предельники 2022'!$B$4:$X$28,'Форма 1'!$AH$7,0),2),"")</f>
        <v/>
      </c>
      <c r="P644" s="53" t="str">
        <f>IF(ISNUMBER('Форма 1'!$AI644),ROUND('Форма 1'!$I644*VLOOKUP('Форма 1'!$G644,'Предельники 2022'!$B$4:$X$28,'Форма 1'!$AI$7,0),2),"")</f>
        <v/>
      </c>
      <c r="Q644" s="53" t="str">
        <f>IF(ISNUMBER('Форма 1'!$AJ644),ROUND('Форма 1'!$I644*VLOOKUP('Форма 1'!$G644,'Предельники 2022'!$B$4:$X$28,'Форма 1'!$AJ$7,0),2),"")</f>
        <v/>
      </c>
      <c r="R644" s="53">
        <f>IF(ISNUMBER('Форма 1'!AK644),ROUND('Форма 1'!$I644*VLOOKUP('Форма 1'!$G644,'Предельники 2022'!$B$4:$X$28,'Форма 1'!AK$7),2),"")</f>
        <v>3113998.28</v>
      </c>
      <c r="S644" s="55" t="str">
        <f t="shared" si="71"/>
        <v/>
      </c>
      <c r="T644" s="55" t="str">
        <f>IF(ISNUMBER('Форма 1'!AL644),INDEX('Предельники 2022'!$C$4:$X$28,MATCH('Форма 1'!$H644,'Предельники 2022'!$B$4:$B$28,0),MATCH(T$5,'Предельники 2022'!$C$3:$X$3,0)),"")</f>
        <v/>
      </c>
      <c r="U644" s="55" t="str">
        <f>IF(ISNUMBER('Форма 1'!AM644),INDEX('Предельники 2022'!$C$4:$X$28,MATCH('Форма 1'!$H644,'Предельники 2022'!$B$4:$B$28,0),MATCH(U$5,'Предельники 2022'!$C$3:$X$3,0)),"")</f>
        <v/>
      </c>
      <c r="V644" s="55" t="str">
        <f>IF(ISNUMBER('Форма 1'!AN644),INDEX('Предельники 2022'!$C$4:$X$28,MATCH('Форма 1'!$H644,'Предельники 2022'!$B$4:$B$28,0),MATCH(V$5,'Предельники 2022'!$C$3:$X$3,0)),"")</f>
        <v/>
      </c>
      <c r="W644" s="55" t="str">
        <f>IF(ISNUMBER('Форма 1'!AO644),INDEX('Предельники 2022'!$C$4:$X$28,MATCH('Форма 1'!$H644,'Предельники 2022'!$B$4:$B$28,0),MATCH(W$5,'Предельники 2022'!$C$3:$X$3,0)),"")</f>
        <v/>
      </c>
      <c r="X644" s="53" t="str">
        <f>IF(ISNUMBER('Форма 1'!AP644),ROUND('Форма 1'!$I644*VLOOKUP('Форма 1'!$G644,'Предельники 2022'!$B$4:$X$28,'Форма 1'!AP$7),2),"")</f>
        <v/>
      </c>
      <c r="Y644" s="53" t="str">
        <f>IF(ISNUMBER('Форма 1'!AQ644),ROUND('Форма 1'!$I644*VLOOKUP('Форма 1'!$G644,'Предельники 2022'!$B$4:$X$28,'Форма 1'!AQ$7),2),"")</f>
        <v/>
      </c>
      <c r="Z644" s="53" t="str">
        <f>IF(ISNUMBER('Форма 1'!AR644),ROUND('Форма 1'!$I644*VLOOKUP('Форма 1'!$G644,'Предельники 2022'!$B$4:$X$28,'Форма 1'!AR$7),2),"")</f>
        <v/>
      </c>
      <c r="AA644" s="55"/>
    </row>
    <row r="645" spans="1:27" x14ac:dyDescent="0.25">
      <c r="A645" s="52">
        <f t="shared" ref="A645:A708" si="75">IF(NOT(ISERROR("Пермского края"=MID(C645,FIND("Пермского края",C645),14)))=$C$1,0,IF(NOT(ISERROR("город Пермь"=MID(C645,FIND("город Пермь",C645),11)))=$C$1,0,IF(NOT(ISERROR("Итого"=MID(C645,FIND("Итого",C645),5)))=$C$1,0,IF(NOT(ISERROR("Всего"=MID(C645,FIND("Всего",C645),5)))=$C$1,0,A644+1))))</f>
        <v>52</v>
      </c>
      <c r="B645" s="94" t="str">
        <f>IF(ISBLANK('Форма 1'!B645),"",'Форма 1'!B645)</f>
        <v>город Пермь</v>
      </c>
      <c r="C645" s="161" t="str">
        <f>IF(ISBLANK('Форма 1'!C645),"",'Форма 1'!C645)</f>
        <v>г. Пермь, ул. Лебедева, д. 47</v>
      </c>
      <c r="D645" s="51">
        <f>IF(ISBLANK(C645),"Введите адрес",IF(C645='Форма 1'!C645,SUM(E645:K645,M645:S645,X645:AA645),"Ошибка в адресе!"))</f>
        <v>10569646.210000001</v>
      </c>
      <c r="E645" s="53" t="str">
        <f>IF(ISNUMBER('Форма 1'!X645),ROUND('Форма 1'!$I645*VLOOKUP('Форма 1'!$G645,'Предельники 2022'!$B$4:$X$28,'Форма 1'!X$7),2),"")</f>
        <v/>
      </c>
      <c r="F645" s="53" t="str">
        <f>IF(ISNUMBER('Форма 1'!Y645),ROUND('Форма 1'!$I645*VLOOKUP('Форма 1'!$G645,'Предельники 2022'!$B$4:$X$28,'Форма 1'!Y$7),2),"")</f>
        <v/>
      </c>
      <c r="G645" s="53" t="str">
        <f>IF(ISNUMBER('Форма 1'!Z645),ROUND('Форма 1'!$I645*VLOOKUP('Форма 1'!$G645,'Предельники 2022'!$B$4:$X$28,'Форма 1'!Z$7),2),"")</f>
        <v/>
      </c>
      <c r="H645" s="53" t="str">
        <f>IF(ISNUMBER('Форма 1'!AA645),ROUND('Форма 1'!$I645*VLOOKUP('Форма 1'!$G645,'Предельники 2022'!$B$4:$X$28,'Форма 1'!AA$7),2),"")</f>
        <v/>
      </c>
      <c r="I645" s="53" t="str">
        <f>IF(ISNUMBER('Форма 1'!AB645),ROUND('Форма 1'!$I645*VLOOKUP('Форма 1'!$G645,'Предельники 2022'!$B$4:$X$28,'Форма 1'!AB$7),2),"")</f>
        <v/>
      </c>
      <c r="J645" s="53" t="str">
        <f>IF(ISNUMBER('Форма 1'!AC645),ROUND('Форма 1'!$I645*VLOOKUP('Форма 1'!$G645,'Предельники 2022'!$B$4:$X$28,'Форма 1'!AC$7),2),"")</f>
        <v/>
      </c>
      <c r="K645" s="53">
        <f>IF(ISNUMBER('Форма 1'!AD645),ROUND('Форма 1'!$I645*VLOOKUP('Форма 1'!$G645,'Предельники 2022'!$B$4:$X$28,'Форма 1'!AD$7),2),"")</f>
        <v>1902627.21</v>
      </c>
      <c r="L645" s="54" t="str">
        <f>IF(ISBLANK('Форма 1'!AE645),"",'Форма 1'!AE645)</f>
        <v/>
      </c>
      <c r="M645" s="55" t="str">
        <f>IF(ISBLANK('Форма 1'!AF645),"",'Форма 1'!AF645)</f>
        <v/>
      </c>
      <c r="N645" s="53" t="str">
        <f>IF(ISNUMBER('Форма 1'!AG645),ROUND('Форма 1'!$I645*VLOOKUP('Форма 1'!$G645,'Предельники 2022'!$B$4:$X$28,'Форма 1'!AG$7),2),"")</f>
        <v/>
      </c>
      <c r="O645" s="53">
        <f>IF(ISNUMBER('Форма 1'!$AH645),ROUND('Форма 1'!$I645*VLOOKUP('Форма 1'!$G645,'Предельники 2022'!$B$4:$X$28,'Форма 1'!$AH$7,0),2),"")</f>
        <v>8667019</v>
      </c>
      <c r="P645" s="53" t="str">
        <f>IF(ISNUMBER('Форма 1'!$AI645),ROUND('Форма 1'!$I645*VLOOKUP('Форма 1'!$G645,'Предельники 2022'!$B$4:$X$28,'Форма 1'!$AI$7,0),2),"")</f>
        <v/>
      </c>
      <c r="Q645" s="53" t="str">
        <f>IF(ISNUMBER('Форма 1'!$AJ645),ROUND('Форма 1'!$I645*VLOOKUP('Форма 1'!$G645,'Предельники 2022'!$B$4:$X$28,'Форма 1'!$AJ$7,0),2),"")</f>
        <v/>
      </c>
      <c r="R645" s="53" t="str">
        <f>IF(ISNUMBER('Форма 1'!AK645),ROUND('Форма 1'!$I645*VLOOKUP('Форма 1'!$G645,'Предельники 2022'!$B$4:$X$28,'Форма 1'!AK$7),2),"")</f>
        <v/>
      </c>
      <c r="S645" s="55" t="str">
        <f t="shared" si="71"/>
        <v/>
      </c>
      <c r="T645" s="55" t="str">
        <f>IF(ISNUMBER('Форма 1'!AL645),INDEX('Предельники 2022'!$C$4:$X$28,MATCH('Форма 1'!$H645,'Предельники 2022'!$B$4:$B$28,0),MATCH(T$5,'Предельники 2022'!$C$3:$X$3,0)),"")</f>
        <v/>
      </c>
      <c r="U645" s="55" t="str">
        <f>IF(ISNUMBER('Форма 1'!AM645),INDEX('Предельники 2022'!$C$4:$X$28,MATCH('Форма 1'!$H645,'Предельники 2022'!$B$4:$B$28,0),MATCH(U$5,'Предельники 2022'!$C$3:$X$3,0)),"")</f>
        <v/>
      </c>
      <c r="V645" s="55" t="str">
        <f>IF(ISNUMBER('Форма 1'!AN645),INDEX('Предельники 2022'!$C$4:$X$28,MATCH('Форма 1'!$H645,'Предельники 2022'!$B$4:$B$28,0),MATCH(V$5,'Предельники 2022'!$C$3:$X$3,0)),"")</f>
        <v/>
      </c>
      <c r="W645" s="55" t="str">
        <f>IF(ISNUMBER('Форма 1'!AO645),INDEX('Предельники 2022'!$C$4:$X$28,MATCH('Форма 1'!$H645,'Предельники 2022'!$B$4:$B$28,0),MATCH(W$5,'Предельники 2022'!$C$3:$X$3,0)),"")</f>
        <v/>
      </c>
      <c r="X645" s="53" t="str">
        <f>IF(ISNUMBER('Форма 1'!AP645),ROUND('Форма 1'!$I645*VLOOKUP('Форма 1'!$G645,'Предельники 2022'!$B$4:$X$28,'Форма 1'!AP$7),2),"")</f>
        <v/>
      </c>
      <c r="Y645" s="53" t="str">
        <f>IF(ISNUMBER('Форма 1'!AQ645),ROUND('Форма 1'!$I645*VLOOKUP('Форма 1'!$G645,'Предельники 2022'!$B$4:$X$28,'Форма 1'!AQ$7),2),"")</f>
        <v/>
      </c>
      <c r="Z645" s="53" t="str">
        <f>IF(ISNUMBER('Форма 1'!AR645),ROUND('Форма 1'!$I645*VLOOKUP('Форма 1'!$G645,'Предельники 2022'!$B$4:$X$28,'Форма 1'!AR$7),2),"")</f>
        <v/>
      </c>
      <c r="AA645" s="55"/>
    </row>
    <row r="646" spans="1:27" x14ac:dyDescent="0.25">
      <c r="A646" s="52">
        <f t="shared" si="75"/>
        <v>53</v>
      </c>
      <c r="B646" s="94" t="str">
        <f>IF(ISBLANK('Форма 1'!B646),"",'Форма 1'!B646)</f>
        <v>город Пермь</v>
      </c>
      <c r="C646" s="161" t="str">
        <f>IF(ISBLANK('Форма 1'!C646),"",'Форма 1'!C646)</f>
        <v>г. Пермь, ул. Липатова, д. 13</v>
      </c>
      <c r="D646" s="51">
        <f>IF(ISBLANK(C646),"Введите адрес",IF(C646='Форма 1'!C646,SUM(E646:K646,M646:S646,X646:AA646),"Ошибка в адресе!"))</f>
        <v>16803083.469999999</v>
      </c>
      <c r="E646" s="53" t="str">
        <f>IF(ISNUMBER('Форма 1'!X646),ROUND('Форма 1'!$I646*VLOOKUP('Форма 1'!$G646,'Предельники 2022'!$B$4:$X$28,'Форма 1'!X$7),2),"")</f>
        <v/>
      </c>
      <c r="F646" s="53" t="str">
        <f>IF(ISNUMBER('Форма 1'!Y646),ROUND('Форма 1'!$I646*VLOOKUP('Форма 1'!$G646,'Предельники 2022'!$B$4:$X$28,'Форма 1'!Y$7),2),"")</f>
        <v/>
      </c>
      <c r="G646" s="53" t="str">
        <f>IF(ISNUMBER('Форма 1'!Z646),ROUND('Форма 1'!$I646*VLOOKUP('Форма 1'!$G646,'Предельники 2022'!$B$4:$X$28,'Форма 1'!Z$7),2),"")</f>
        <v/>
      </c>
      <c r="H646" s="53" t="str">
        <f>IF(ISNUMBER('Форма 1'!AA646),ROUND('Форма 1'!$I646*VLOOKUP('Форма 1'!$G646,'Предельники 2022'!$B$4:$X$28,'Форма 1'!AA$7),2),"")</f>
        <v/>
      </c>
      <c r="I646" s="53" t="str">
        <f>IF(ISNUMBER('Форма 1'!AB646),ROUND('Форма 1'!$I646*VLOOKUP('Форма 1'!$G646,'Предельники 2022'!$B$4:$X$28,'Форма 1'!AB$7),2),"")</f>
        <v/>
      </c>
      <c r="J646" s="53" t="str">
        <f>IF(ISNUMBER('Форма 1'!AC646),ROUND('Форма 1'!$I646*VLOOKUP('Форма 1'!$G646,'Предельники 2022'!$B$4:$X$28,'Форма 1'!AC$7),2),"")</f>
        <v/>
      </c>
      <c r="K646" s="53" t="str">
        <f>IF(ISNUMBER('Форма 1'!AD646),ROUND('Форма 1'!$I646*VLOOKUP('Форма 1'!$G646,'Предельники 2022'!$B$4:$X$28,'Форма 1'!AD$7),2),"")</f>
        <v/>
      </c>
      <c r="L646" s="54" t="str">
        <f>IF(ISBLANK('Форма 1'!AE646),"",'Форма 1'!AE646)</f>
        <v/>
      </c>
      <c r="M646" s="55" t="str">
        <f>IF(ISBLANK('Форма 1'!AF646),"",'Форма 1'!AF646)</f>
        <v/>
      </c>
      <c r="N646" s="53">
        <f>IF(ISNUMBER('Форма 1'!AG646),ROUND('Форма 1'!$I646*VLOOKUP('Форма 1'!$G646,'Предельники 2022'!$B$4:$X$28,'Форма 1'!AG$7),2),"")</f>
        <v>16803083.469999999</v>
      </c>
      <c r="O646" s="53" t="str">
        <f>IF(ISNUMBER('Форма 1'!$AH646),ROUND('Форма 1'!$I646*VLOOKUP('Форма 1'!$G646,'Предельники 2022'!$B$4:$X$28,'Форма 1'!$AH$7,0),2),"")</f>
        <v/>
      </c>
      <c r="P646" s="53" t="str">
        <f>IF(ISNUMBER('Форма 1'!$AI646),ROUND('Форма 1'!$I646*VLOOKUP('Форма 1'!$G646,'Предельники 2022'!$B$4:$X$28,'Форма 1'!$AI$7,0),2),"")</f>
        <v/>
      </c>
      <c r="Q646" s="53" t="str">
        <f>IF(ISNUMBER('Форма 1'!$AJ646),ROUND('Форма 1'!$I646*VLOOKUP('Форма 1'!$G646,'Предельники 2022'!$B$4:$X$28,'Форма 1'!$AJ$7,0),2),"")</f>
        <v/>
      </c>
      <c r="R646" s="53" t="str">
        <f>IF(ISNUMBER('Форма 1'!AK646),ROUND('Форма 1'!$I646*VLOOKUP('Форма 1'!$G646,'Предельники 2022'!$B$4:$X$28,'Форма 1'!AK$7),2),"")</f>
        <v/>
      </c>
      <c r="S646" s="55" t="str">
        <f t="shared" ref="S646:S709" si="76">IF(SUM(T646:W646)=0,"",SUM(T646:W646))</f>
        <v/>
      </c>
      <c r="T646" s="55" t="str">
        <f>IF(ISNUMBER('Форма 1'!AL646),INDEX('Предельники 2022'!$C$4:$X$28,MATCH('Форма 1'!$H646,'Предельники 2022'!$B$4:$B$28,0),MATCH(T$5,'Предельники 2022'!$C$3:$X$3,0)),"")</f>
        <v/>
      </c>
      <c r="U646" s="55" t="str">
        <f>IF(ISNUMBER('Форма 1'!AM646),INDEX('Предельники 2022'!$C$4:$X$28,MATCH('Форма 1'!$H646,'Предельники 2022'!$B$4:$B$28,0),MATCH(U$5,'Предельники 2022'!$C$3:$X$3,0)),"")</f>
        <v/>
      </c>
      <c r="V646" s="55" t="str">
        <f>IF(ISNUMBER('Форма 1'!AN646),INDEX('Предельники 2022'!$C$4:$X$28,MATCH('Форма 1'!$H646,'Предельники 2022'!$B$4:$B$28,0),MATCH(V$5,'Предельники 2022'!$C$3:$X$3,0)),"")</f>
        <v/>
      </c>
      <c r="W646" s="55" t="str">
        <f>IF(ISNUMBER('Форма 1'!AO646),INDEX('Предельники 2022'!$C$4:$X$28,MATCH('Форма 1'!$H646,'Предельники 2022'!$B$4:$B$28,0),MATCH(W$5,'Предельники 2022'!$C$3:$X$3,0)),"")</f>
        <v/>
      </c>
      <c r="X646" s="53" t="str">
        <f>IF(ISNUMBER('Форма 1'!AP646),ROUND('Форма 1'!$I646*VLOOKUP('Форма 1'!$G646,'Предельники 2022'!$B$4:$X$28,'Форма 1'!AP$7),2),"")</f>
        <v/>
      </c>
      <c r="Y646" s="53" t="str">
        <f>IF(ISNUMBER('Форма 1'!AQ646),ROUND('Форма 1'!$I646*VLOOKUP('Форма 1'!$G646,'Предельники 2022'!$B$4:$X$28,'Форма 1'!AQ$7),2),"")</f>
        <v/>
      </c>
      <c r="Z646" s="53" t="str">
        <f>IF(ISNUMBER('Форма 1'!AR646),ROUND('Форма 1'!$I646*VLOOKUP('Форма 1'!$G646,'Предельники 2022'!$B$4:$X$28,'Форма 1'!AR$7),2),"")</f>
        <v/>
      </c>
      <c r="AA646" s="55"/>
    </row>
    <row r="647" spans="1:27" x14ac:dyDescent="0.25">
      <c r="A647" s="52">
        <f t="shared" si="75"/>
        <v>54</v>
      </c>
      <c r="B647" s="94" t="str">
        <f>IF(ISBLANK('Форма 1'!B647),"",'Форма 1'!B647)</f>
        <v>город Пермь</v>
      </c>
      <c r="C647" s="161" t="str">
        <f>IF(ISBLANK('Форма 1'!C647),"",'Форма 1'!C647)</f>
        <v>г. Пермь, ул. Лиственная, д. 2</v>
      </c>
      <c r="D647" s="51">
        <f>IF(ISBLANK(C647),"Введите адрес",IF(C647='Форма 1'!C647,SUM(E647:K647,M647:S647,X647:AA647),"Ошибка в адресе!"))</f>
        <v>10868052.310000001</v>
      </c>
      <c r="E647" s="53" t="str">
        <f>IF(ISNUMBER('Форма 1'!X647),ROUND('Форма 1'!$I647*VLOOKUP('Форма 1'!$G647,'Предельники 2022'!$B$4:$X$28,'Форма 1'!X$7),2),"")</f>
        <v/>
      </c>
      <c r="F647" s="53" t="str">
        <f>IF(ISNUMBER('Форма 1'!Y647),ROUND('Форма 1'!$I647*VLOOKUP('Форма 1'!$G647,'Предельники 2022'!$B$4:$X$28,'Форма 1'!Y$7),2),"")</f>
        <v/>
      </c>
      <c r="G647" s="53" t="str">
        <f>IF(ISNUMBER('Форма 1'!Z647),ROUND('Форма 1'!$I647*VLOOKUP('Форма 1'!$G647,'Предельники 2022'!$B$4:$X$28,'Форма 1'!Z$7),2),"")</f>
        <v/>
      </c>
      <c r="H647" s="53" t="str">
        <f>IF(ISNUMBER('Форма 1'!AA647),ROUND('Форма 1'!$I647*VLOOKUP('Форма 1'!$G647,'Предельники 2022'!$B$4:$X$28,'Форма 1'!AA$7),2),"")</f>
        <v/>
      </c>
      <c r="I647" s="53" t="str">
        <f>IF(ISNUMBER('Форма 1'!AB647),ROUND('Форма 1'!$I647*VLOOKUP('Форма 1'!$G647,'Предельники 2022'!$B$4:$X$28,'Форма 1'!AB$7),2),"")</f>
        <v/>
      </c>
      <c r="J647" s="53" t="str">
        <f>IF(ISNUMBER('Форма 1'!AC647),ROUND('Форма 1'!$I647*VLOOKUP('Форма 1'!$G647,'Предельники 2022'!$B$4:$X$28,'Форма 1'!AC$7),2),"")</f>
        <v/>
      </c>
      <c r="K647" s="53" t="str">
        <f>IF(ISNUMBER('Форма 1'!AD647),ROUND('Форма 1'!$I647*VLOOKUP('Форма 1'!$G647,'Предельники 2022'!$B$4:$X$28,'Форма 1'!AD$7),2),"")</f>
        <v/>
      </c>
      <c r="L647" s="54" t="str">
        <f>IF(ISBLANK('Форма 1'!AE647),"",'Форма 1'!AE647)</f>
        <v/>
      </c>
      <c r="M647" s="55" t="str">
        <f>IF(ISBLANK('Форма 1'!AF647),"",'Форма 1'!AF647)</f>
        <v/>
      </c>
      <c r="N647" s="53" t="str">
        <f>IF(ISNUMBER('Форма 1'!AG647),ROUND('Форма 1'!$I647*VLOOKUP('Форма 1'!$G647,'Предельники 2022'!$B$4:$X$28,'Форма 1'!AG$7),2),"")</f>
        <v/>
      </c>
      <c r="O647" s="53">
        <f>IF(ISNUMBER('Форма 1'!$AH647),ROUND('Форма 1'!$I647*VLOOKUP('Форма 1'!$G647,'Предельники 2022'!$B$4:$X$28,'Форма 1'!$AH$7,0),2),"")</f>
        <v>8888151.9000000004</v>
      </c>
      <c r="P647" s="53" t="str">
        <f>IF(ISNUMBER('Форма 1'!$AI647),ROUND('Форма 1'!$I647*VLOOKUP('Форма 1'!$G647,'Предельники 2022'!$B$4:$X$28,'Форма 1'!$AI$7,0),2),"")</f>
        <v/>
      </c>
      <c r="Q647" s="53" t="str">
        <f>IF(ISNUMBER('Форма 1'!$AJ647),ROUND('Форма 1'!$I647*VLOOKUP('Форма 1'!$G647,'Предельники 2022'!$B$4:$X$28,'Форма 1'!$AJ$7,0),2),"")</f>
        <v/>
      </c>
      <c r="R647" s="53">
        <f>IF(ISNUMBER('Форма 1'!AK647),ROUND('Форма 1'!$I647*VLOOKUP('Форма 1'!$G647,'Предельники 2022'!$B$4:$X$28,'Форма 1'!AK$7),2),"")</f>
        <v>1979900.41</v>
      </c>
      <c r="S647" s="55" t="str">
        <f t="shared" si="76"/>
        <v/>
      </c>
      <c r="T647" s="55" t="str">
        <f>IF(ISNUMBER('Форма 1'!AL647),INDEX('Предельники 2022'!$C$4:$X$28,MATCH('Форма 1'!$H647,'Предельники 2022'!$B$4:$B$28,0),MATCH(T$5,'Предельники 2022'!$C$3:$X$3,0)),"")</f>
        <v/>
      </c>
      <c r="U647" s="55" t="str">
        <f>IF(ISNUMBER('Форма 1'!AM647),INDEX('Предельники 2022'!$C$4:$X$28,MATCH('Форма 1'!$H647,'Предельники 2022'!$B$4:$B$28,0),MATCH(U$5,'Предельники 2022'!$C$3:$X$3,0)),"")</f>
        <v/>
      </c>
      <c r="V647" s="55" t="str">
        <f>IF(ISNUMBER('Форма 1'!AN647),INDEX('Предельники 2022'!$C$4:$X$28,MATCH('Форма 1'!$H647,'Предельники 2022'!$B$4:$B$28,0),MATCH(V$5,'Предельники 2022'!$C$3:$X$3,0)),"")</f>
        <v/>
      </c>
      <c r="W647" s="55" t="str">
        <f>IF(ISNUMBER('Форма 1'!AO647),INDEX('Предельники 2022'!$C$4:$X$28,MATCH('Форма 1'!$H647,'Предельники 2022'!$B$4:$B$28,0),MATCH(W$5,'Предельники 2022'!$C$3:$X$3,0)),"")</f>
        <v/>
      </c>
      <c r="X647" s="53" t="str">
        <f>IF(ISNUMBER('Форма 1'!AP647),ROUND('Форма 1'!$I647*VLOOKUP('Форма 1'!$G647,'Предельники 2022'!$B$4:$X$28,'Форма 1'!AP$7),2),"")</f>
        <v/>
      </c>
      <c r="Y647" s="53" t="str">
        <f>IF(ISNUMBER('Форма 1'!AQ647),ROUND('Форма 1'!$I647*VLOOKUP('Форма 1'!$G647,'Предельники 2022'!$B$4:$X$28,'Форма 1'!AQ$7),2),"")</f>
        <v/>
      </c>
      <c r="Z647" s="53" t="str">
        <f>IF(ISNUMBER('Форма 1'!AR647),ROUND('Форма 1'!$I647*VLOOKUP('Форма 1'!$G647,'Предельники 2022'!$B$4:$X$28,'Форма 1'!AR$7),2),"")</f>
        <v/>
      </c>
      <c r="AA647" s="55"/>
    </row>
    <row r="648" spans="1:27" x14ac:dyDescent="0.25">
      <c r="A648" s="52">
        <f t="shared" si="75"/>
        <v>55</v>
      </c>
      <c r="B648" s="94" t="str">
        <f>IF(ISBLANK('Форма 1'!B648),"",'Форма 1'!B648)</f>
        <v>город Пермь</v>
      </c>
      <c r="C648" s="161" t="str">
        <f>IF(ISBLANK('Форма 1'!C648),"",'Форма 1'!C648)</f>
        <v>г. Пермь, ул. Лодыгина, д. 26</v>
      </c>
      <c r="D648" s="51">
        <f>IF(ISBLANK(C648),"Введите адрес",IF(C648='Форма 1'!C648,SUM(E648:K648,M648:S648,X648:AA648),"Ошибка в адресе!"))</f>
        <v>9239421.6300000008</v>
      </c>
      <c r="E648" s="53" t="str">
        <f>IF(ISNUMBER('Форма 1'!X648),ROUND('Форма 1'!$I648*VLOOKUP('Форма 1'!$G648,'Предельники 2022'!$B$4:$X$28,'Форма 1'!X$7),2),"")</f>
        <v/>
      </c>
      <c r="F648" s="53" t="str">
        <f>IF(ISNUMBER('Форма 1'!Y648),ROUND('Форма 1'!$I648*VLOOKUP('Форма 1'!$G648,'Предельники 2022'!$B$4:$X$28,'Форма 1'!Y$7),2),"")</f>
        <v/>
      </c>
      <c r="G648" s="53" t="str">
        <f>IF(ISNUMBER('Форма 1'!Z648),ROUND('Форма 1'!$I648*VLOOKUP('Форма 1'!$G648,'Предельники 2022'!$B$4:$X$28,'Форма 1'!Z$7),2),"")</f>
        <v/>
      </c>
      <c r="H648" s="53" t="str">
        <f>IF(ISNUMBER('Форма 1'!AA648),ROUND('Форма 1'!$I648*VLOOKUP('Форма 1'!$G648,'Предельники 2022'!$B$4:$X$28,'Форма 1'!AA$7),2),"")</f>
        <v/>
      </c>
      <c r="I648" s="53" t="str">
        <f>IF(ISNUMBER('Форма 1'!AB648),ROUND('Форма 1'!$I648*VLOOKUP('Форма 1'!$G648,'Предельники 2022'!$B$4:$X$28,'Форма 1'!AB$7),2),"")</f>
        <v/>
      </c>
      <c r="J648" s="53" t="str">
        <f>IF(ISNUMBER('Форма 1'!AC648),ROUND('Форма 1'!$I648*VLOOKUP('Форма 1'!$G648,'Предельники 2022'!$B$4:$X$28,'Форма 1'!AC$7),2),"")</f>
        <v/>
      </c>
      <c r="K648" s="53" t="str">
        <f>IF(ISNUMBER('Форма 1'!AD648),ROUND('Форма 1'!$I648*VLOOKUP('Форма 1'!$G648,'Предельники 2022'!$B$4:$X$28,'Форма 1'!AD$7),2),"")</f>
        <v/>
      </c>
      <c r="L648" s="54" t="str">
        <f>IF(ISBLANK('Форма 1'!AE648),"",'Форма 1'!AE648)</f>
        <v/>
      </c>
      <c r="M648" s="55" t="str">
        <f>IF(ISBLANK('Форма 1'!AF648),"",'Форма 1'!AF648)</f>
        <v/>
      </c>
      <c r="N648" s="53">
        <f>IF(ISNUMBER('Форма 1'!AG648),ROUND('Форма 1'!$I648*VLOOKUP('Форма 1'!$G648,'Предельники 2022'!$B$4:$X$28,'Форма 1'!AG$7),2),"")</f>
        <v>9239421.6300000008</v>
      </c>
      <c r="O648" s="53" t="str">
        <f>IF(ISNUMBER('Форма 1'!$AH648),ROUND('Форма 1'!$I648*VLOOKUP('Форма 1'!$G648,'Предельники 2022'!$B$4:$X$28,'Форма 1'!$AH$7,0),2),"")</f>
        <v/>
      </c>
      <c r="P648" s="53" t="str">
        <f>IF(ISNUMBER('Форма 1'!$AI648),ROUND('Форма 1'!$I648*VLOOKUP('Форма 1'!$G648,'Предельники 2022'!$B$4:$X$28,'Форма 1'!$AI$7,0),2),"")</f>
        <v/>
      </c>
      <c r="Q648" s="53" t="str">
        <f>IF(ISNUMBER('Форма 1'!$AJ648),ROUND('Форма 1'!$I648*VLOOKUP('Форма 1'!$G648,'Предельники 2022'!$B$4:$X$28,'Форма 1'!$AJ$7,0),2),"")</f>
        <v/>
      </c>
      <c r="R648" s="53" t="str">
        <f>IF(ISNUMBER('Форма 1'!AK648),ROUND('Форма 1'!$I648*VLOOKUP('Форма 1'!$G648,'Предельники 2022'!$B$4:$X$28,'Форма 1'!AK$7),2),"")</f>
        <v/>
      </c>
      <c r="S648" s="55" t="str">
        <f t="shared" si="76"/>
        <v/>
      </c>
      <c r="T648" s="55" t="str">
        <f>IF(ISNUMBER('Форма 1'!AL648),INDEX('Предельники 2022'!$C$4:$X$28,MATCH('Форма 1'!$H648,'Предельники 2022'!$B$4:$B$28,0),MATCH(T$5,'Предельники 2022'!$C$3:$X$3,0)),"")</f>
        <v/>
      </c>
      <c r="U648" s="55" t="str">
        <f>IF(ISNUMBER('Форма 1'!AM648),INDEX('Предельники 2022'!$C$4:$X$28,MATCH('Форма 1'!$H648,'Предельники 2022'!$B$4:$B$28,0),MATCH(U$5,'Предельники 2022'!$C$3:$X$3,0)),"")</f>
        <v/>
      </c>
      <c r="V648" s="55" t="str">
        <f>IF(ISNUMBER('Форма 1'!AN648),INDEX('Предельники 2022'!$C$4:$X$28,MATCH('Форма 1'!$H648,'Предельники 2022'!$B$4:$B$28,0),MATCH(V$5,'Предельники 2022'!$C$3:$X$3,0)),"")</f>
        <v/>
      </c>
      <c r="W648" s="55" t="str">
        <f>IF(ISNUMBER('Форма 1'!AO648),INDEX('Предельники 2022'!$C$4:$X$28,MATCH('Форма 1'!$H648,'Предельники 2022'!$B$4:$B$28,0),MATCH(W$5,'Предельники 2022'!$C$3:$X$3,0)),"")</f>
        <v/>
      </c>
      <c r="X648" s="53" t="str">
        <f>IF(ISNUMBER('Форма 1'!AP648),ROUND('Форма 1'!$I648*VLOOKUP('Форма 1'!$G648,'Предельники 2022'!$B$4:$X$28,'Форма 1'!AP$7),2),"")</f>
        <v/>
      </c>
      <c r="Y648" s="53" t="str">
        <f>IF(ISNUMBER('Форма 1'!AQ648),ROUND('Форма 1'!$I648*VLOOKUP('Форма 1'!$G648,'Предельники 2022'!$B$4:$X$28,'Форма 1'!AQ$7),2),"")</f>
        <v/>
      </c>
      <c r="Z648" s="53" t="str">
        <f>IF(ISNUMBER('Форма 1'!AR648),ROUND('Форма 1'!$I648*VLOOKUP('Форма 1'!$G648,'Предельники 2022'!$B$4:$X$28,'Форма 1'!AR$7),2),"")</f>
        <v/>
      </c>
      <c r="AA648" s="55"/>
    </row>
    <row r="649" spans="1:27" x14ac:dyDescent="0.25">
      <c r="A649" s="52">
        <f t="shared" si="75"/>
        <v>56</v>
      </c>
      <c r="B649" s="94" t="str">
        <f>IF(ISBLANK('Форма 1'!B649),"",'Форма 1'!B649)</f>
        <v>город Пермь</v>
      </c>
      <c r="C649" s="161" t="str">
        <f>IF(ISBLANK('Форма 1'!C649),"",'Форма 1'!C649)</f>
        <v>г. Пермь, ул. Лодыгина, д. 3А</v>
      </c>
      <c r="D649" s="51">
        <f>IF(ISBLANK(C649),"Введите адрес",IF(C649='Форма 1'!C649,SUM(E649:K649,M649:S649,X649:AA649),"Ошибка в адресе!"))</f>
        <v>14268502.42</v>
      </c>
      <c r="E649" s="53" t="str">
        <f>IF(ISNUMBER('Форма 1'!X649),ROUND('Форма 1'!$I649*VLOOKUP('Форма 1'!$G649,'Предельники 2022'!$B$4:$X$28,'Форма 1'!X$7),2),"")</f>
        <v/>
      </c>
      <c r="F649" s="53" t="str">
        <f>IF(ISNUMBER('Форма 1'!Y649),ROUND('Форма 1'!$I649*VLOOKUP('Форма 1'!$G649,'Предельники 2022'!$B$4:$X$28,'Форма 1'!Y$7),2),"")</f>
        <v/>
      </c>
      <c r="G649" s="53" t="str">
        <f>IF(ISNUMBER('Форма 1'!Z649),ROUND('Форма 1'!$I649*VLOOKUP('Форма 1'!$G649,'Предельники 2022'!$B$4:$X$28,'Форма 1'!Z$7),2),"")</f>
        <v/>
      </c>
      <c r="H649" s="53" t="str">
        <f>IF(ISNUMBER('Форма 1'!AA649),ROUND('Форма 1'!$I649*VLOOKUP('Форма 1'!$G649,'Предельники 2022'!$B$4:$X$28,'Форма 1'!AA$7),2),"")</f>
        <v/>
      </c>
      <c r="I649" s="53" t="str">
        <f>IF(ISNUMBER('Форма 1'!AB649),ROUND('Форма 1'!$I649*VLOOKUP('Форма 1'!$G649,'Предельники 2022'!$B$4:$X$28,'Форма 1'!AB$7),2),"")</f>
        <v/>
      </c>
      <c r="J649" s="53" t="str">
        <f>IF(ISNUMBER('Форма 1'!AC649),ROUND('Форма 1'!$I649*VLOOKUP('Форма 1'!$G649,'Предельники 2022'!$B$4:$X$28,'Форма 1'!AC$7),2),"")</f>
        <v/>
      </c>
      <c r="K649" s="53" t="str">
        <f>IF(ISNUMBER('Форма 1'!AD649),ROUND('Форма 1'!$I649*VLOOKUP('Форма 1'!$G649,'Предельники 2022'!$B$4:$X$28,'Форма 1'!AD$7),2),"")</f>
        <v/>
      </c>
      <c r="L649" s="54" t="str">
        <f>IF(ISBLANK('Форма 1'!AE649),"",'Форма 1'!AE649)</f>
        <v/>
      </c>
      <c r="M649" s="55" t="str">
        <f>IF(ISBLANK('Форма 1'!AF649),"",'Форма 1'!AF649)</f>
        <v/>
      </c>
      <c r="N649" s="53">
        <f>IF(ISNUMBER('Форма 1'!AG649),ROUND('Форма 1'!$I649*VLOOKUP('Форма 1'!$G649,'Предельники 2022'!$B$4:$X$28,'Форма 1'!AG$7),2),"")</f>
        <v>14268502.42</v>
      </c>
      <c r="O649" s="53" t="str">
        <f>IF(ISNUMBER('Форма 1'!$AH649),ROUND('Форма 1'!$I649*VLOOKUP('Форма 1'!$G649,'Предельники 2022'!$B$4:$X$28,'Форма 1'!$AH$7,0),2),"")</f>
        <v/>
      </c>
      <c r="P649" s="53" t="str">
        <f>IF(ISNUMBER('Форма 1'!$AI649),ROUND('Форма 1'!$I649*VLOOKUP('Форма 1'!$G649,'Предельники 2022'!$B$4:$X$28,'Форма 1'!$AI$7,0),2),"")</f>
        <v/>
      </c>
      <c r="Q649" s="53" t="str">
        <f>IF(ISNUMBER('Форма 1'!$AJ649),ROUND('Форма 1'!$I649*VLOOKUP('Форма 1'!$G649,'Предельники 2022'!$B$4:$X$28,'Форма 1'!$AJ$7,0),2),"")</f>
        <v/>
      </c>
      <c r="R649" s="53" t="str">
        <f>IF(ISNUMBER('Форма 1'!AK649),ROUND('Форма 1'!$I649*VLOOKUP('Форма 1'!$G649,'Предельники 2022'!$B$4:$X$28,'Форма 1'!AK$7),2),"")</f>
        <v/>
      </c>
      <c r="S649" s="55" t="str">
        <f t="shared" si="76"/>
        <v/>
      </c>
      <c r="T649" s="55" t="str">
        <f>IF(ISNUMBER('Форма 1'!AL649),INDEX('Предельники 2022'!$C$4:$X$28,MATCH('Форма 1'!$H649,'Предельники 2022'!$B$4:$B$28,0),MATCH(T$5,'Предельники 2022'!$C$3:$X$3,0)),"")</f>
        <v/>
      </c>
      <c r="U649" s="55" t="str">
        <f>IF(ISNUMBER('Форма 1'!AM649),INDEX('Предельники 2022'!$C$4:$X$28,MATCH('Форма 1'!$H649,'Предельники 2022'!$B$4:$B$28,0),MATCH(U$5,'Предельники 2022'!$C$3:$X$3,0)),"")</f>
        <v/>
      </c>
      <c r="V649" s="55" t="str">
        <f>IF(ISNUMBER('Форма 1'!AN649),INDEX('Предельники 2022'!$C$4:$X$28,MATCH('Форма 1'!$H649,'Предельники 2022'!$B$4:$B$28,0),MATCH(V$5,'Предельники 2022'!$C$3:$X$3,0)),"")</f>
        <v/>
      </c>
      <c r="W649" s="55" t="str">
        <f>IF(ISNUMBER('Форма 1'!AO649),INDEX('Предельники 2022'!$C$4:$X$28,MATCH('Форма 1'!$H649,'Предельники 2022'!$B$4:$B$28,0),MATCH(W$5,'Предельники 2022'!$C$3:$X$3,0)),"")</f>
        <v/>
      </c>
      <c r="X649" s="53" t="str">
        <f>IF(ISNUMBER('Форма 1'!AP649),ROUND('Форма 1'!$I649*VLOOKUP('Форма 1'!$G649,'Предельники 2022'!$B$4:$X$28,'Форма 1'!AP$7),2),"")</f>
        <v/>
      </c>
      <c r="Y649" s="53" t="str">
        <f>IF(ISNUMBER('Форма 1'!AQ649),ROUND('Форма 1'!$I649*VLOOKUP('Форма 1'!$G649,'Предельники 2022'!$B$4:$X$28,'Форма 1'!AQ$7),2),"")</f>
        <v/>
      </c>
      <c r="Z649" s="53" t="str">
        <f>IF(ISNUMBER('Форма 1'!AR649),ROUND('Форма 1'!$I649*VLOOKUP('Форма 1'!$G649,'Предельники 2022'!$B$4:$X$28,'Форма 1'!AR$7),2),"")</f>
        <v/>
      </c>
      <c r="AA649" s="55"/>
    </row>
    <row r="650" spans="1:27" x14ac:dyDescent="0.25">
      <c r="A650" s="52">
        <f t="shared" si="75"/>
        <v>57</v>
      </c>
      <c r="B650" s="94" t="str">
        <f>IF(ISBLANK('Форма 1'!B650),"",'Форма 1'!B650)</f>
        <v>город Пермь</v>
      </c>
      <c r="C650" s="161" t="str">
        <f>IF(ISBLANK('Форма 1'!C650),"",'Форма 1'!C650)</f>
        <v>г. Пермь, ул. Луначарского, д. 33</v>
      </c>
      <c r="D650" s="51">
        <f>IF(ISBLANK(C650),"Введите адрес",IF(C650='Форма 1'!C650,SUM(E650:K650,M650:S650,X650:AA650),"Ошибка в адресе!"))</f>
        <v>17929441.560000002</v>
      </c>
      <c r="E650" s="53" t="str">
        <f>IF(ISNUMBER('Форма 1'!X650),ROUND('Форма 1'!$I650*VLOOKUP('Форма 1'!$G650,'Предельники 2022'!$B$4:$X$28,'Форма 1'!X$7),2),"")</f>
        <v/>
      </c>
      <c r="F650" s="53" t="str">
        <f>IF(ISNUMBER('Форма 1'!Y650),ROUND('Форма 1'!$I650*VLOOKUP('Форма 1'!$G650,'Предельники 2022'!$B$4:$X$28,'Форма 1'!Y$7),2),"")</f>
        <v/>
      </c>
      <c r="G650" s="53" t="str">
        <f>IF(ISNUMBER('Форма 1'!Z650),ROUND('Форма 1'!$I650*VLOOKUP('Форма 1'!$G650,'Предельники 2022'!$B$4:$X$28,'Форма 1'!Z$7),2),"")</f>
        <v/>
      </c>
      <c r="H650" s="53">
        <f>IF(ISNUMBER('Форма 1'!AA650),ROUND('Форма 1'!$I650*VLOOKUP('Форма 1'!$G650,'Предельники 2022'!$B$4:$X$28,'Форма 1'!AA$7),2),"")</f>
        <v>949259.49</v>
      </c>
      <c r="I650" s="53">
        <f>IF(ISNUMBER('Форма 1'!AB650),ROUND('Форма 1'!$I650*VLOOKUP('Форма 1'!$G650,'Предельники 2022'!$B$4:$X$28,'Форма 1'!AB$7),2),"")</f>
        <v>2500894.35</v>
      </c>
      <c r="J650" s="53">
        <f>IF(ISNUMBER('Форма 1'!AC650),ROUND('Форма 1'!$I650*VLOOKUP('Форма 1'!$G650,'Предельники 2022'!$B$4:$X$28,'Форма 1'!AC$7),2),"")</f>
        <v>1329459.67</v>
      </c>
      <c r="K650" s="53" t="str">
        <f>IF(ISNUMBER('Форма 1'!AD650),ROUND('Форма 1'!$I650*VLOOKUP('Форма 1'!$G650,'Предельники 2022'!$B$4:$X$28,'Форма 1'!AD$7),2),"")</f>
        <v/>
      </c>
      <c r="L650" s="54" t="str">
        <f>IF(ISBLANK('Форма 1'!AE650),"",'Форма 1'!AE650)</f>
        <v/>
      </c>
      <c r="M650" s="55" t="str">
        <f>IF(ISBLANK('Форма 1'!AF650),"",'Форма 1'!AF650)</f>
        <v/>
      </c>
      <c r="N650" s="53">
        <f>IF(ISNUMBER('Форма 1'!AG650),ROUND('Форма 1'!$I650*VLOOKUP('Форма 1'!$G650,'Предельники 2022'!$B$4:$X$28,'Форма 1'!AG$7),2),"")</f>
        <v>13149828.050000001</v>
      </c>
      <c r="O650" s="53" t="str">
        <f>IF(ISNUMBER('Форма 1'!$AH650),ROUND('Форма 1'!$I650*VLOOKUP('Форма 1'!$G650,'Предельники 2022'!$B$4:$X$28,'Форма 1'!$AH$7,0),2),"")</f>
        <v/>
      </c>
      <c r="P650" s="53" t="str">
        <f>IF(ISNUMBER('Форма 1'!$AI650),ROUND('Форма 1'!$I650*VLOOKUP('Форма 1'!$G650,'Предельники 2022'!$B$4:$X$28,'Форма 1'!$AI$7,0),2),"")</f>
        <v/>
      </c>
      <c r="Q650" s="53" t="str">
        <f>IF(ISNUMBER('Форма 1'!$AJ650),ROUND('Форма 1'!$I650*VLOOKUP('Форма 1'!$G650,'Предельники 2022'!$B$4:$X$28,'Форма 1'!$AJ$7,0),2),"")</f>
        <v/>
      </c>
      <c r="R650" s="53" t="str">
        <f>IF(ISNUMBER('Форма 1'!AK650),ROUND('Форма 1'!$I650*VLOOKUP('Форма 1'!$G650,'Предельники 2022'!$B$4:$X$28,'Форма 1'!AK$7),2),"")</f>
        <v/>
      </c>
      <c r="S650" s="55" t="str">
        <f t="shared" si="76"/>
        <v/>
      </c>
      <c r="T650" s="55" t="str">
        <f>IF(ISNUMBER('Форма 1'!AL650),INDEX('Предельники 2022'!$C$4:$X$28,MATCH('Форма 1'!$H650,'Предельники 2022'!$B$4:$B$28,0),MATCH(T$5,'Предельники 2022'!$C$3:$X$3,0)),"")</f>
        <v/>
      </c>
      <c r="U650" s="55" t="str">
        <f>IF(ISNUMBER('Форма 1'!AM650),INDEX('Предельники 2022'!$C$4:$X$28,MATCH('Форма 1'!$H650,'Предельники 2022'!$B$4:$B$28,0),MATCH(U$5,'Предельники 2022'!$C$3:$X$3,0)),"")</f>
        <v/>
      </c>
      <c r="V650" s="55" t="str">
        <f>IF(ISNUMBER('Форма 1'!AN650),INDEX('Предельники 2022'!$C$4:$X$28,MATCH('Форма 1'!$H650,'Предельники 2022'!$B$4:$B$28,0),MATCH(V$5,'Предельники 2022'!$C$3:$X$3,0)),"")</f>
        <v/>
      </c>
      <c r="W650" s="55" t="str">
        <f>IF(ISNUMBER('Форма 1'!AO650),INDEX('Предельники 2022'!$C$4:$X$28,MATCH('Форма 1'!$H650,'Предельники 2022'!$B$4:$B$28,0),MATCH(W$5,'Предельники 2022'!$C$3:$X$3,0)),"")</f>
        <v/>
      </c>
      <c r="X650" s="53" t="str">
        <f>IF(ISNUMBER('Форма 1'!AP650),ROUND('Форма 1'!$I650*VLOOKUP('Форма 1'!$G650,'Предельники 2022'!$B$4:$X$28,'Форма 1'!AP$7),2),"")</f>
        <v/>
      </c>
      <c r="Y650" s="53" t="str">
        <f>IF(ISNUMBER('Форма 1'!AQ650),ROUND('Форма 1'!$I650*VLOOKUP('Форма 1'!$G650,'Предельники 2022'!$B$4:$X$28,'Форма 1'!AQ$7),2),"")</f>
        <v/>
      </c>
      <c r="Z650" s="53" t="str">
        <f>IF(ISNUMBER('Форма 1'!AR650),ROUND('Форма 1'!$I650*VLOOKUP('Форма 1'!$G650,'Предельники 2022'!$B$4:$X$28,'Форма 1'!AR$7),2),"")</f>
        <v/>
      </c>
      <c r="AA650" s="55"/>
    </row>
    <row r="651" spans="1:27" x14ac:dyDescent="0.25">
      <c r="A651" s="52">
        <f t="shared" si="75"/>
        <v>58</v>
      </c>
      <c r="B651" s="94" t="str">
        <f>IF(ISBLANK('Форма 1'!B651),"",'Форма 1'!B651)</f>
        <v>город Пермь</v>
      </c>
      <c r="C651" s="161" t="str">
        <f>IF(ISBLANK('Форма 1'!C651),"",'Форма 1'!C651)</f>
        <v>г. Пермь, ул. Лядовская, д. 119</v>
      </c>
      <c r="D651" s="51">
        <f>IF(ISBLANK(C651),"Введите адрес",IF(C651='Форма 1'!C651,SUM(E651:K651,M651:S651,X651:AA651),"Ошибка в адресе!"))</f>
        <v>9239128.9100000001</v>
      </c>
      <c r="E651" s="53" t="str">
        <f>IF(ISNUMBER('Форма 1'!X651),ROUND('Форма 1'!$I651*VLOOKUP('Форма 1'!$G651,'Предельники 2022'!$B$4:$X$28,'Форма 1'!X$7),2),"")</f>
        <v/>
      </c>
      <c r="F651" s="53" t="str">
        <f>IF(ISNUMBER('Форма 1'!Y651),ROUND('Форма 1'!$I651*VLOOKUP('Форма 1'!$G651,'Предельники 2022'!$B$4:$X$28,'Форма 1'!Y$7),2),"")</f>
        <v/>
      </c>
      <c r="G651" s="53" t="str">
        <f>IF(ISNUMBER('Форма 1'!Z651),ROUND('Форма 1'!$I651*VLOOKUP('Форма 1'!$G651,'Предельники 2022'!$B$4:$X$28,'Форма 1'!Z$7),2),"")</f>
        <v/>
      </c>
      <c r="H651" s="53" t="str">
        <f>IF(ISNUMBER('Форма 1'!AA651),ROUND('Форма 1'!$I651*VLOOKUP('Форма 1'!$G651,'Предельники 2022'!$B$4:$X$28,'Форма 1'!AA$7),2),"")</f>
        <v/>
      </c>
      <c r="I651" s="53" t="str">
        <f>IF(ISNUMBER('Форма 1'!AB651),ROUND('Форма 1'!$I651*VLOOKUP('Форма 1'!$G651,'Предельники 2022'!$B$4:$X$28,'Форма 1'!AB$7),2),"")</f>
        <v/>
      </c>
      <c r="J651" s="53" t="str">
        <f>IF(ISNUMBER('Форма 1'!AC651),ROUND('Форма 1'!$I651*VLOOKUP('Форма 1'!$G651,'Предельники 2022'!$B$4:$X$28,'Форма 1'!AC$7),2),"")</f>
        <v/>
      </c>
      <c r="K651" s="53" t="str">
        <f>IF(ISNUMBER('Форма 1'!AD651),ROUND('Форма 1'!$I651*VLOOKUP('Форма 1'!$G651,'Предельники 2022'!$B$4:$X$28,'Форма 1'!AD$7),2),"")</f>
        <v/>
      </c>
      <c r="L651" s="54" t="str">
        <f>IF(ISBLANK('Форма 1'!AE651),"",'Форма 1'!AE651)</f>
        <v/>
      </c>
      <c r="M651" s="55" t="str">
        <f>IF(ISBLANK('Форма 1'!AF651),"",'Форма 1'!AF651)</f>
        <v/>
      </c>
      <c r="N651" s="53">
        <f>IF(ISNUMBER('Форма 1'!AG651),ROUND('Форма 1'!$I651*VLOOKUP('Форма 1'!$G651,'Предельники 2022'!$B$4:$X$28,'Форма 1'!AG$7),2),"")</f>
        <v>9239128.9100000001</v>
      </c>
      <c r="O651" s="53" t="str">
        <f>IF(ISNUMBER('Форма 1'!$AH651),ROUND('Форма 1'!$I651*VLOOKUP('Форма 1'!$G651,'Предельники 2022'!$B$4:$X$28,'Форма 1'!$AH$7,0),2),"")</f>
        <v/>
      </c>
      <c r="P651" s="53" t="str">
        <f>IF(ISNUMBER('Форма 1'!$AI651),ROUND('Форма 1'!$I651*VLOOKUP('Форма 1'!$G651,'Предельники 2022'!$B$4:$X$28,'Форма 1'!$AI$7,0),2),"")</f>
        <v/>
      </c>
      <c r="Q651" s="53" t="str">
        <f>IF(ISNUMBER('Форма 1'!$AJ651),ROUND('Форма 1'!$I651*VLOOKUP('Форма 1'!$G651,'Предельники 2022'!$B$4:$X$28,'Форма 1'!$AJ$7,0),2),"")</f>
        <v/>
      </c>
      <c r="R651" s="53" t="str">
        <f>IF(ISNUMBER('Форма 1'!AK651),ROUND('Форма 1'!$I651*VLOOKUP('Форма 1'!$G651,'Предельники 2022'!$B$4:$X$28,'Форма 1'!AK$7),2),"")</f>
        <v/>
      </c>
      <c r="S651" s="55" t="str">
        <f t="shared" si="76"/>
        <v/>
      </c>
      <c r="T651" s="55" t="str">
        <f>IF(ISNUMBER('Форма 1'!AL651),INDEX('Предельники 2022'!$C$4:$X$28,MATCH('Форма 1'!$H651,'Предельники 2022'!$B$4:$B$28,0),MATCH(T$5,'Предельники 2022'!$C$3:$X$3,0)),"")</f>
        <v/>
      </c>
      <c r="U651" s="55" t="str">
        <f>IF(ISNUMBER('Форма 1'!AM651),INDEX('Предельники 2022'!$C$4:$X$28,MATCH('Форма 1'!$H651,'Предельники 2022'!$B$4:$B$28,0),MATCH(U$5,'Предельники 2022'!$C$3:$X$3,0)),"")</f>
        <v/>
      </c>
      <c r="V651" s="55" t="str">
        <f>IF(ISNUMBER('Форма 1'!AN651),INDEX('Предельники 2022'!$C$4:$X$28,MATCH('Форма 1'!$H651,'Предельники 2022'!$B$4:$B$28,0),MATCH(V$5,'Предельники 2022'!$C$3:$X$3,0)),"")</f>
        <v/>
      </c>
      <c r="W651" s="55" t="str">
        <f>IF(ISNUMBER('Форма 1'!AO651),INDEX('Предельники 2022'!$C$4:$X$28,MATCH('Форма 1'!$H651,'Предельники 2022'!$B$4:$B$28,0),MATCH(W$5,'Предельники 2022'!$C$3:$X$3,0)),"")</f>
        <v/>
      </c>
      <c r="X651" s="53" t="str">
        <f>IF(ISNUMBER('Форма 1'!AP651),ROUND('Форма 1'!$I651*VLOOKUP('Форма 1'!$G651,'Предельники 2022'!$B$4:$X$28,'Форма 1'!AP$7),2),"")</f>
        <v/>
      </c>
      <c r="Y651" s="53" t="str">
        <f>IF(ISNUMBER('Форма 1'!AQ651),ROUND('Форма 1'!$I651*VLOOKUP('Форма 1'!$G651,'Предельники 2022'!$B$4:$X$28,'Форма 1'!AQ$7),2),"")</f>
        <v/>
      </c>
      <c r="Z651" s="53" t="str">
        <f>IF(ISNUMBER('Форма 1'!AR651),ROUND('Форма 1'!$I651*VLOOKUP('Форма 1'!$G651,'Предельники 2022'!$B$4:$X$28,'Форма 1'!AR$7),2),"")</f>
        <v/>
      </c>
      <c r="AA651" s="55"/>
    </row>
    <row r="652" spans="1:27" x14ac:dyDescent="0.25">
      <c r="A652" s="52">
        <f t="shared" si="75"/>
        <v>59</v>
      </c>
      <c r="B652" s="94" t="str">
        <f>IF(ISBLANK('Форма 1'!B652),"",'Форма 1'!B652)</f>
        <v>город Пермь</v>
      </c>
      <c r="C652" s="161" t="str">
        <f>IF(ISBLANK('Форма 1'!C652),"",'Форма 1'!C652)</f>
        <v>г. Пермь, ул. Лякишева, д. 4</v>
      </c>
      <c r="D652" s="51">
        <f>IF(ISBLANK(C652),"Введите адрес",IF(C652='Форма 1'!C652,SUM(E652:K652,M652:S652,X652:AA652),"Ошибка в адресе!"))</f>
        <v>3848599.49</v>
      </c>
      <c r="E652" s="53" t="str">
        <f>IF(ISNUMBER('Форма 1'!X652),ROUND('Форма 1'!$I652*VLOOKUP('Форма 1'!$G652,'Предельники 2022'!$B$4:$X$28,'Форма 1'!X$7),2),"")</f>
        <v/>
      </c>
      <c r="F652" s="53" t="str">
        <f>IF(ISNUMBER('Форма 1'!Y652),ROUND('Форма 1'!$I652*VLOOKUP('Форма 1'!$G652,'Предельники 2022'!$B$4:$X$28,'Форма 1'!Y$7),2),"")</f>
        <v/>
      </c>
      <c r="G652" s="53" t="str">
        <f>IF(ISNUMBER('Форма 1'!Z652),ROUND('Форма 1'!$I652*VLOOKUP('Форма 1'!$G652,'Предельники 2022'!$B$4:$X$28,'Форма 1'!Z$7),2),"")</f>
        <v/>
      </c>
      <c r="H652" s="53" t="str">
        <f>IF(ISNUMBER('Форма 1'!AA652),ROUND('Форма 1'!$I652*VLOOKUP('Форма 1'!$G652,'Предельники 2022'!$B$4:$X$28,'Форма 1'!AA$7),2),"")</f>
        <v/>
      </c>
      <c r="I652" s="53" t="str">
        <f>IF(ISNUMBER('Форма 1'!AB652),ROUND('Форма 1'!$I652*VLOOKUP('Форма 1'!$G652,'Предельники 2022'!$B$4:$X$28,'Форма 1'!AB$7),2),"")</f>
        <v/>
      </c>
      <c r="J652" s="53" t="str">
        <f>IF(ISNUMBER('Форма 1'!AC652),ROUND('Форма 1'!$I652*VLOOKUP('Форма 1'!$G652,'Предельники 2022'!$B$4:$X$28,'Форма 1'!AC$7),2),"")</f>
        <v/>
      </c>
      <c r="K652" s="53" t="str">
        <f>IF(ISNUMBER('Форма 1'!AD652),ROUND('Форма 1'!$I652*VLOOKUP('Форма 1'!$G652,'Предельники 2022'!$B$4:$X$28,'Форма 1'!AD$7),2),"")</f>
        <v/>
      </c>
      <c r="L652" s="54" t="str">
        <f>IF(ISBLANK('Форма 1'!AE652),"",'Форма 1'!AE652)</f>
        <v/>
      </c>
      <c r="M652" s="55" t="str">
        <f>IF(ISBLANK('Форма 1'!AF652),"",'Форма 1'!AF652)</f>
        <v/>
      </c>
      <c r="N652" s="53" t="str">
        <f>IF(ISNUMBER('Форма 1'!AG652),ROUND('Форма 1'!$I652*VLOOKUP('Форма 1'!$G652,'Предельники 2022'!$B$4:$X$28,'Форма 1'!AG$7),2),"")</f>
        <v/>
      </c>
      <c r="O652" s="53">
        <f>IF(ISNUMBER('Форма 1'!$AH652),ROUND('Форма 1'!$I652*VLOOKUP('Форма 1'!$G652,'Предельники 2022'!$B$4:$X$28,'Форма 1'!$AH$7,0),2),"")</f>
        <v>3848599.49</v>
      </c>
      <c r="P652" s="53" t="str">
        <f>IF(ISNUMBER('Форма 1'!$AI652),ROUND('Форма 1'!$I652*VLOOKUP('Форма 1'!$G652,'Предельники 2022'!$B$4:$X$28,'Форма 1'!$AI$7,0),2),"")</f>
        <v/>
      </c>
      <c r="Q652" s="53" t="str">
        <f>IF(ISNUMBER('Форма 1'!$AJ652),ROUND('Форма 1'!$I652*VLOOKUP('Форма 1'!$G652,'Предельники 2022'!$B$4:$X$28,'Форма 1'!$AJ$7,0),2),"")</f>
        <v/>
      </c>
      <c r="R652" s="53" t="str">
        <f>IF(ISNUMBER('Форма 1'!AK652),ROUND('Форма 1'!$I652*VLOOKUP('Форма 1'!$G652,'Предельники 2022'!$B$4:$X$28,'Форма 1'!AK$7),2),"")</f>
        <v/>
      </c>
      <c r="S652" s="55" t="str">
        <f t="shared" si="76"/>
        <v/>
      </c>
      <c r="T652" s="55" t="str">
        <f>IF(ISNUMBER('Форма 1'!AL652),INDEX('Предельники 2022'!$C$4:$X$28,MATCH('Форма 1'!$H652,'Предельники 2022'!$B$4:$B$28,0),MATCH(T$5,'Предельники 2022'!$C$3:$X$3,0)),"")</f>
        <v/>
      </c>
      <c r="U652" s="55" t="str">
        <f>IF(ISNUMBER('Форма 1'!AM652),INDEX('Предельники 2022'!$C$4:$X$28,MATCH('Форма 1'!$H652,'Предельники 2022'!$B$4:$B$28,0),MATCH(U$5,'Предельники 2022'!$C$3:$X$3,0)),"")</f>
        <v/>
      </c>
      <c r="V652" s="55" t="str">
        <f>IF(ISNUMBER('Форма 1'!AN652),INDEX('Предельники 2022'!$C$4:$X$28,MATCH('Форма 1'!$H652,'Предельники 2022'!$B$4:$B$28,0),MATCH(V$5,'Предельники 2022'!$C$3:$X$3,0)),"")</f>
        <v/>
      </c>
      <c r="W652" s="55" t="str">
        <f>IF(ISNUMBER('Форма 1'!AO652),INDEX('Предельники 2022'!$C$4:$X$28,MATCH('Форма 1'!$H652,'Предельники 2022'!$B$4:$B$28,0),MATCH(W$5,'Предельники 2022'!$C$3:$X$3,0)),"")</f>
        <v/>
      </c>
      <c r="X652" s="53" t="str">
        <f>IF(ISNUMBER('Форма 1'!AP652),ROUND('Форма 1'!$I652*VLOOKUP('Форма 1'!$G652,'Предельники 2022'!$B$4:$X$28,'Форма 1'!AP$7),2),"")</f>
        <v/>
      </c>
      <c r="Y652" s="53" t="str">
        <f>IF(ISNUMBER('Форма 1'!AQ652),ROUND('Форма 1'!$I652*VLOOKUP('Форма 1'!$G652,'Предельники 2022'!$B$4:$X$28,'Форма 1'!AQ$7),2),"")</f>
        <v/>
      </c>
      <c r="Z652" s="53" t="str">
        <f>IF(ISNUMBER('Форма 1'!AR652),ROUND('Форма 1'!$I652*VLOOKUP('Форма 1'!$G652,'Предельники 2022'!$B$4:$X$28,'Форма 1'!AR$7),2),"")</f>
        <v/>
      </c>
      <c r="AA652" s="55"/>
    </row>
    <row r="653" spans="1:27" x14ac:dyDescent="0.25">
      <c r="A653" s="52">
        <f t="shared" si="75"/>
        <v>60</v>
      </c>
      <c r="B653" s="94" t="str">
        <f>IF(ISBLANK('Форма 1'!B653),"",'Форма 1'!B653)</f>
        <v>город Пермь</v>
      </c>
      <c r="C653" s="161" t="str">
        <f>IF(ISBLANK('Форма 1'!C653),"",'Форма 1'!C653)</f>
        <v>г. Пермь, ул. Макаренко, д. 10</v>
      </c>
      <c r="D653" s="51">
        <f>IF(ISBLANK(C653),"Введите адрес",IF(C653='Форма 1'!C653,SUM(E653:K653,M653:S653,X653:AA653),"Ошибка в адресе!"))</f>
        <v>10270000.629999999</v>
      </c>
      <c r="E653" s="53">
        <f>IF(ISNUMBER('Форма 1'!X653),ROUND('Форма 1'!$I653*VLOOKUP('Форма 1'!$G653,'Предельники 2022'!$B$4:$X$28,'Форма 1'!X$7),2),"")</f>
        <v>3136823.22</v>
      </c>
      <c r="F653" s="53" t="str">
        <f>IF(ISNUMBER('Форма 1'!Y653),ROUND('Форма 1'!$I653*VLOOKUP('Форма 1'!$G653,'Предельники 2022'!$B$4:$X$28,'Форма 1'!Y$7),2),"")</f>
        <v/>
      </c>
      <c r="G653" s="53" t="str">
        <f>IF(ISNUMBER('Форма 1'!Z653),ROUND('Форма 1'!$I653*VLOOKUP('Форма 1'!$G653,'Предельники 2022'!$B$4:$X$28,'Форма 1'!Z$7),2),"")</f>
        <v/>
      </c>
      <c r="H653" s="53">
        <f>IF(ISNUMBER('Форма 1'!AA653),ROUND('Форма 1'!$I653*VLOOKUP('Форма 1'!$G653,'Предельники 2022'!$B$4:$X$28,'Форма 1'!AA$7),2),"")</f>
        <v>1962589.69</v>
      </c>
      <c r="I653" s="53">
        <f>IF(ISNUMBER('Форма 1'!AB653),ROUND('Форма 1'!$I653*VLOOKUP('Форма 1'!$G653,'Предельники 2022'!$B$4:$X$28,'Форма 1'!AB$7),2),"")</f>
        <v>5170587.72</v>
      </c>
      <c r="J653" s="53" t="str">
        <f>IF(ISNUMBER('Форма 1'!AC653),ROUND('Форма 1'!$I653*VLOOKUP('Форма 1'!$G653,'Предельники 2022'!$B$4:$X$28,'Форма 1'!AC$7),2),"")</f>
        <v/>
      </c>
      <c r="K653" s="53" t="str">
        <f>IF(ISNUMBER('Форма 1'!AD653),ROUND('Форма 1'!$I653*VLOOKUP('Форма 1'!$G653,'Предельники 2022'!$B$4:$X$28,'Форма 1'!AD$7),2),"")</f>
        <v/>
      </c>
      <c r="L653" s="54" t="str">
        <f>IF(ISBLANK('Форма 1'!AE653),"",'Форма 1'!AE653)</f>
        <v/>
      </c>
      <c r="M653" s="55" t="str">
        <f>IF(ISBLANK('Форма 1'!AF653),"",'Форма 1'!AF653)</f>
        <v/>
      </c>
      <c r="N653" s="53" t="str">
        <f>IF(ISNUMBER('Форма 1'!AG653),ROUND('Форма 1'!$I653*VLOOKUP('Форма 1'!$G653,'Предельники 2022'!$B$4:$X$28,'Форма 1'!AG$7),2),"")</f>
        <v/>
      </c>
      <c r="O653" s="53" t="str">
        <f>IF(ISNUMBER('Форма 1'!$AH653),ROUND('Форма 1'!$I653*VLOOKUP('Форма 1'!$G653,'Предельники 2022'!$B$4:$X$28,'Форма 1'!$AH$7,0),2),"")</f>
        <v/>
      </c>
      <c r="P653" s="53" t="str">
        <f>IF(ISNUMBER('Форма 1'!$AI653),ROUND('Форма 1'!$I653*VLOOKUP('Форма 1'!$G653,'Предельники 2022'!$B$4:$X$28,'Форма 1'!$AI$7,0),2),"")</f>
        <v/>
      </c>
      <c r="Q653" s="53" t="str">
        <f>IF(ISNUMBER('Форма 1'!$AJ653),ROUND('Форма 1'!$I653*VLOOKUP('Форма 1'!$G653,'Предельники 2022'!$B$4:$X$28,'Форма 1'!$AJ$7,0),2),"")</f>
        <v/>
      </c>
      <c r="R653" s="53" t="str">
        <f>IF(ISNUMBER('Форма 1'!AK653),ROUND('Форма 1'!$I653*VLOOKUP('Форма 1'!$G653,'Предельники 2022'!$B$4:$X$28,'Форма 1'!AK$7),2),"")</f>
        <v/>
      </c>
      <c r="S653" s="55" t="str">
        <f t="shared" si="76"/>
        <v/>
      </c>
      <c r="T653" s="55" t="str">
        <f>IF(ISNUMBER('Форма 1'!AL653),INDEX('Предельники 2022'!$C$4:$X$28,MATCH('Форма 1'!$H653,'Предельники 2022'!$B$4:$B$28,0),MATCH(T$5,'Предельники 2022'!$C$3:$X$3,0)),"")</f>
        <v/>
      </c>
      <c r="U653" s="55" t="str">
        <f>IF(ISNUMBER('Форма 1'!AM653),INDEX('Предельники 2022'!$C$4:$X$28,MATCH('Форма 1'!$H653,'Предельники 2022'!$B$4:$B$28,0),MATCH(U$5,'Предельники 2022'!$C$3:$X$3,0)),"")</f>
        <v/>
      </c>
      <c r="V653" s="55" t="str">
        <f>IF(ISNUMBER('Форма 1'!AN653),INDEX('Предельники 2022'!$C$4:$X$28,MATCH('Форма 1'!$H653,'Предельники 2022'!$B$4:$B$28,0),MATCH(V$5,'Предельники 2022'!$C$3:$X$3,0)),"")</f>
        <v/>
      </c>
      <c r="W653" s="55" t="str">
        <f>IF(ISNUMBER('Форма 1'!AO653),INDEX('Предельники 2022'!$C$4:$X$28,MATCH('Форма 1'!$H653,'Предельники 2022'!$B$4:$B$28,0),MATCH(W$5,'Предельники 2022'!$C$3:$X$3,0)),"")</f>
        <v/>
      </c>
      <c r="X653" s="53" t="str">
        <f>IF(ISNUMBER('Форма 1'!AP653),ROUND('Форма 1'!$I653*VLOOKUP('Форма 1'!$G653,'Предельники 2022'!$B$4:$X$28,'Форма 1'!AP$7),2),"")</f>
        <v/>
      </c>
      <c r="Y653" s="53" t="str">
        <f>IF(ISNUMBER('Форма 1'!AQ653),ROUND('Форма 1'!$I653*VLOOKUP('Форма 1'!$G653,'Предельники 2022'!$B$4:$X$28,'Форма 1'!AQ$7),2),"")</f>
        <v/>
      </c>
      <c r="Z653" s="53" t="str">
        <f>IF(ISNUMBER('Форма 1'!AR653),ROUND('Форма 1'!$I653*VLOOKUP('Форма 1'!$G653,'Предельники 2022'!$B$4:$X$28,'Форма 1'!AR$7),2),"")</f>
        <v/>
      </c>
      <c r="AA653" s="55"/>
    </row>
    <row r="654" spans="1:27" x14ac:dyDescent="0.25">
      <c r="A654" s="52">
        <f t="shared" si="75"/>
        <v>61</v>
      </c>
      <c r="B654" s="94" t="str">
        <f>IF(ISBLANK('Форма 1'!B654),"",'Форма 1'!B654)</f>
        <v>город Пермь</v>
      </c>
      <c r="C654" s="161" t="str">
        <f>IF(ISBLANK('Форма 1'!C654),"",'Форма 1'!C654)</f>
        <v>г. Пермь, ул. Макаренко, д. 12</v>
      </c>
      <c r="D654" s="51">
        <f>IF(ISBLANK(C654),"Введите адрес",IF(C654='Форма 1'!C654,SUM(E654:K654,M654:S654,X654:AA654),"Ошибка в адресе!"))</f>
        <v>3176200.56</v>
      </c>
      <c r="E654" s="53" t="str">
        <f>IF(ISNUMBER('Форма 1'!X654),ROUND('Форма 1'!$I654*VLOOKUP('Форма 1'!$G654,'Предельники 2022'!$B$4:$X$28,'Форма 1'!X$7),2),"")</f>
        <v/>
      </c>
      <c r="F654" s="53" t="str">
        <f>IF(ISNUMBER('Форма 1'!Y654),ROUND('Форма 1'!$I654*VLOOKUP('Форма 1'!$G654,'Предельники 2022'!$B$4:$X$28,'Форма 1'!Y$7),2),"")</f>
        <v/>
      </c>
      <c r="G654" s="53">
        <f>IF(ISNUMBER('Форма 1'!Z654),ROUND('Форма 1'!$I654*VLOOKUP('Форма 1'!$G654,'Предельники 2022'!$B$4:$X$28,'Форма 1'!Z$7),2),"")</f>
        <v>3176200.56</v>
      </c>
      <c r="H654" s="53" t="str">
        <f>IF(ISNUMBER('Форма 1'!AA654),ROUND('Форма 1'!$I654*VLOOKUP('Форма 1'!$G654,'Предельники 2022'!$B$4:$X$28,'Форма 1'!AA$7),2),"")</f>
        <v/>
      </c>
      <c r="I654" s="53" t="str">
        <f>IF(ISNUMBER('Форма 1'!AB654),ROUND('Форма 1'!$I654*VLOOKUP('Форма 1'!$G654,'Предельники 2022'!$B$4:$X$28,'Форма 1'!AB$7),2),"")</f>
        <v/>
      </c>
      <c r="J654" s="53" t="str">
        <f>IF(ISNUMBER('Форма 1'!AC654),ROUND('Форма 1'!$I654*VLOOKUP('Форма 1'!$G654,'Предельники 2022'!$B$4:$X$28,'Форма 1'!AC$7),2),"")</f>
        <v/>
      </c>
      <c r="K654" s="53" t="str">
        <f>IF(ISNUMBER('Форма 1'!AD654),ROUND('Форма 1'!$I654*VLOOKUP('Форма 1'!$G654,'Предельники 2022'!$B$4:$X$28,'Форма 1'!AD$7),2),"")</f>
        <v/>
      </c>
      <c r="L654" s="54" t="str">
        <f>IF(ISBLANK('Форма 1'!AE654),"",'Форма 1'!AE654)</f>
        <v/>
      </c>
      <c r="M654" s="55" t="str">
        <f>IF(ISBLANK('Форма 1'!AF654),"",'Форма 1'!AF654)</f>
        <v/>
      </c>
      <c r="N654" s="53" t="str">
        <f>IF(ISNUMBER('Форма 1'!AG654),ROUND('Форма 1'!$I654*VLOOKUP('Форма 1'!$G654,'Предельники 2022'!$B$4:$X$28,'Форма 1'!AG$7),2),"")</f>
        <v/>
      </c>
      <c r="O654" s="53" t="str">
        <f>IF(ISNUMBER('Форма 1'!$AH654),ROUND('Форма 1'!$I654*VLOOKUP('Форма 1'!$G654,'Предельники 2022'!$B$4:$X$28,'Форма 1'!$AH$7,0),2),"")</f>
        <v/>
      </c>
      <c r="P654" s="53" t="str">
        <f>IF(ISNUMBER('Форма 1'!$AI654),ROUND('Форма 1'!$I654*VLOOKUP('Форма 1'!$G654,'Предельники 2022'!$B$4:$X$28,'Форма 1'!$AI$7,0),2),"")</f>
        <v/>
      </c>
      <c r="Q654" s="53" t="str">
        <f>IF(ISNUMBER('Форма 1'!$AJ654),ROUND('Форма 1'!$I654*VLOOKUP('Форма 1'!$G654,'Предельники 2022'!$B$4:$X$28,'Форма 1'!$AJ$7,0),2),"")</f>
        <v/>
      </c>
      <c r="R654" s="53" t="str">
        <f>IF(ISNUMBER('Форма 1'!AK654),ROUND('Форма 1'!$I654*VLOOKUP('Форма 1'!$G654,'Предельники 2022'!$B$4:$X$28,'Форма 1'!AK$7),2),"")</f>
        <v/>
      </c>
      <c r="S654" s="55" t="str">
        <f t="shared" si="76"/>
        <v/>
      </c>
      <c r="T654" s="55" t="str">
        <f>IF(ISNUMBER('Форма 1'!AL654),INDEX('Предельники 2022'!$C$4:$X$28,MATCH('Форма 1'!$H654,'Предельники 2022'!$B$4:$B$28,0),MATCH(T$5,'Предельники 2022'!$C$3:$X$3,0)),"")</f>
        <v/>
      </c>
      <c r="U654" s="55" t="str">
        <f>IF(ISNUMBER('Форма 1'!AM654),INDEX('Предельники 2022'!$C$4:$X$28,MATCH('Форма 1'!$H654,'Предельники 2022'!$B$4:$B$28,0),MATCH(U$5,'Предельники 2022'!$C$3:$X$3,0)),"")</f>
        <v/>
      </c>
      <c r="V654" s="55" t="str">
        <f>IF(ISNUMBER('Форма 1'!AN654),INDEX('Предельники 2022'!$C$4:$X$28,MATCH('Форма 1'!$H654,'Предельники 2022'!$B$4:$B$28,0),MATCH(V$5,'Предельники 2022'!$C$3:$X$3,0)),"")</f>
        <v/>
      </c>
      <c r="W654" s="55" t="str">
        <f>IF(ISNUMBER('Форма 1'!AO654),INDEX('Предельники 2022'!$C$4:$X$28,MATCH('Форма 1'!$H654,'Предельники 2022'!$B$4:$B$28,0),MATCH(W$5,'Предельники 2022'!$C$3:$X$3,0)),"")</f>
        <v/>
      </c>
      <c r="X654" s="53" t="str">
        <f>IF(ISNUMBER('Форма 1'!AP654),ROUND('Форма 1'!$I654*VLOOKUP('Форма 1'!$G654,'Предельники 2022'!$B$4:$X$28,'Форма 1'!AP$7),2),"")</f>
        <v/>
      </c>
      <c r="Y654" s="53" t="str">
        <f>IF(ISNUMBER('Форма 1'!AQ654),ROUND('Форма 1'!$I654*VLOOKUP('Форма 1'!$G654,'Предельники 2022'!$B$4:$X$28,'Форма 1'!AQ$7),2),"")</f>
        <v/>
      </c>
      <c r="Z654" s="53" t="str">
        <f>IF(ISNUMBER('Форма 1'!AR654),ROUND('Форма 1'!$I654*VLOOKUP('Форма 1'!$G654,'Предельники 2022'!$B$4:$X$28,'Форма 1'!AR$7),2),"")</f>
        <v/>
      </c>
      <c r="AA654" s="55"/>
    </row>
    <row r="655" spans="1:27" x14ac:dyDescent="0.25">
      <c r="A655" s="52">
        <f t="shared" si="75"/>
        <v>62</v>
      </c>
      <c r="B655" s="94" t="str">
        <f>IF(ISBLANK('Форма 1'!B655),"",'Форма 1'!B655)</f>
        <v>город Пермь</v>
      </c>
      <c r="C655" s="161" t="str">
        <f>IF(ISBLANK('Форма 1'!C655),"",'Форма 1'!C655)</f>
        <v>г. Пермь, ул. Макаренко, д. 14</v>
      </c>
      <c r="D655" s="51">
        <f>IF(ISBLANK(C655),"Введите адрес",IF(C655='Форма 1'!C655,SUM(E655:K655,M655:S655,X655:AA655),"Ошибка в адресе!"))</f>
        <v>9043122</v>
      </c>
      <c r="E655" s="53">
        <f>IF(ISNUMBER('Форма 1'!X655),ROUND('Форма 1'!$I655*VLOOKUP('Форма 1'!$G655,'Предельники 2022'!$B$4:$X$28,'Форма 1'!X$7),2),"")</f>
        <v>2762090.88</v>
      </c>
      <c r="F655" s="53" t="str">
        <f>IF(ISNUMBER('Форма 1'!Y655),ROUND('Форма 1'!$I655*VLOOKUP('Форма 1'!$G655,'Предельники 2022'!$B$4:$X$28,'Форма 1'!Y$7),2),"")</f>
        <v/>
      </c>
      <c r="G655" s="53" t="str">
        <f>IF(ISNUMBER('Форма 1'!Z655),ROUND('Форма 1'!$I655*VLOOKUP('Форма 1'!$G655,'Предельники 2022'!$B$4:$X$28,'Форма 1'!Z$7),2),"")</f>
        <v/>
      </c>
      <c r="H655" s="53">
        <f>IF(ISNUMBER('Форма 1'!AA655),ROUND('Форма 1'!$I655*VLOOKUP('Форма 1'!$G655,'Предельники 2022'!$B$4:$X$28,'Форма 1'!AA$7),2),"")</f>
        <v>1728134.07</v>
      </c>
      <c r="I655" s="53">
        <f>IF(ISNUMBER('Форма 1'!AB655),ROUND('Форма 1'!$I655*VLOOKUP('Форма 1'!$G655,'Предельники 2022'!$B$4:$X$28,'Форма 1'!AB$7),2),"")</f>
        <v>4552897.05</v>
      </c>
      <c r="J655" s="53" t="str">
        <f>IF(ISNUMBER('Форма 1'!AC655),ROUND('Форма 1'!$I655*VLOOKUP('Форма 1'!$G655,'Предельники 2022'!$B$4:$X$28,'Форма 1'!AC$7),2),"")</f>
        <v/>
      </c>
      <c r="K655" s="53" t="str">
        <f>IF(ISNUMBER('Форма 1'!AD655),ROUND('Форма 1'!$I655*VLOOKUP('Форма 1'!$G655,'Предельники 2022'!$B$4:$X$28,'Форма 1'!AD$7),2),"")</f>
        <v/>
      </c>
      <c r="L655" s="54" t="str">
        <f>IF(ISBLANK('Форма 1'!AE655),"",'Форма 1'!AE655)</f>
        <v/>
      </c>
      <c r="M655" s="55" t="str">
        <f>IF(ISBLANK('Форма 1'!AF655),"",'Форма 1'!AF655)</f>
        <v/>
      </c>
      <c r="N655" s="53" t="str">
        <f>IF(ISNUMBER('Форма 1'!AG655),ROUND('Форма 1'!$I655*VLOOKUP('Форма 1'!$G655,'Предельники 2022'!$B$4:$X$28,'Форма 1'!AG$7),2),"")</f>
        <v/>
      </c>
      <c r="O655" s="53" t="str">
        <f>IF(ISNUMBER('Форма 1'!$AH655),ROUND('Форма 1'!$I655*VLOOKUP('Форма 1'!$G655,'Предельники 2022'!$B$4:$X$28,'Форма 1'!$AH$7,0),2),"")</f>
        <v/>
      </c>
      <c r="P655" s="53" t="str">
        <f>IF(ISNUMBER('Форма 1'!$AI655),ROUND('Форма 1'!$I655*VLOOKUP('Форма 1'!$G655,'Предельники 2022'!$B$4:$X$28,'Форма 1'!$AI$7,0),2),"")</f>
        <v/>
      </c>
      <c r="Q655" s="53" t="str">
        <f>IF(ISNUMBER('Форма 1'!$AJ655),ROUND('Форма 1'!$I655*VLOOKUP('Форма 1'!$G655,'Предельники 2022'!$B$4:$X$28,'Форма 1'!$AJ$7,0),2),"")</f>
        <v/>
      </c>
      <c r="R655" s="53" t="str">
        <f>IF(ISNUMBER('Форма 1'!AK655),ROUND('Форма 1'!$I655*VLOOKUP('Форма 1'!$G655,'Предельники 2022'!$B$4:$X$28,'Форма 1'!AK$7),2),"")</f>
        <v/>
      </c>
      <c r="S655" s="55" t="str">
        <f t="shared" si="76"/>
        <v/>
      </c>
      <c r="T655" s="55" t="str">
        <f>IF(ISNUMBER('Форма 1'!AL655),INDEX('Предельники 2022'!$C$4:$X$28,MATCH('Форма 1'!$H655,'Предельники 2022'!$B$4:$B$28,0),MATCH(T$5,'Предельники 2022'!$C$3:$X$3,0)),"")</f>
        <v/>
      </c>
      <c r="U655" s="55" t="str">
        <f>IF(ISNUMBER('Форма 1'!AM655),INDEX('Предельники 2022'!$C$4:$X$28,MATCH('Форма 1'!$H655,'Предельники 2022'!$B$4:$B$28,0),MATCH(U$5,'Предельники 2022'!$C$3:$X$3,0)),"")</f>
        <v/>
      </c>
      <c r="V655" s="55" t="str">
        <f>IF(ISNUMBER('Форма 1'!AN655),INDEX('Предельники 2022'!$C$4:$X$28,MATCH('Форма 1'!$H655,'Предельники 2022'!$B$4:$B$28,0),MATCH(V$5,'Предельники 2022'!$C$3:$X$3,0)),"")</f>
        <v/>
      </c>
      <c r="W655" s="55" t="str">
        <f>IF(ISNUMBER('Форма 1'!AO655),INDEX('Предельники 2022'!$C$4:$X$28,MATCH('Форма 1'!$H655,'Предельники 2022'!$B$4:$B$28,0),MATCH(W$5,'Предельники 2022'!$C$3:$X$3,0)),"")</f>
        <v/>
      </c>
      <c r="X655" s="53" t="str">
        <f>IF(ISNUMBER('Форма 1'!AP655),ROUND('Форма 1'!$I655*VLOOKUP('Форма 1'!$G655,'Предельники 2022'!$B$4:$X$28,'Форма 1'!AP$7),2),"")</f>
        <v/>
      </c>
      <c r="Y655" s="53" t="str">
        <f>IF(ISNUMBER('Форма 1'!AQ655),ROUND('Форма 1'!$I655*VLOOKUP('Форма 1'!$G655,'Предельники 2022'!$B$4:$X$28,'Форма 1'!AQ$7),2),"")</f>
        <v/>
      </c>
      <c r="Z655" s="53" t="str">
        <f>IF(ISNUMBER('Форма 1'!AR655),ROUND('Форма 1'!$I655*VLOOKUP('Форма 1'!$G655,'Предельники 2022'!$B$4:$X$28,'Форма 1'!AR$7),2),"")</f>
        <v/>
      </c>
      <c r="AA655" s="55"/>
    </row>
    <row r="656" spans="1:27" x14ac:dyDescent="0.25">
      <c r="A656" s="52">
        <f t="shared" si="75"/>
        <v>63</v>
      </c>
      <c r="B656" s="94" t="str">
        <f>IF(ISBLANK('Форма 1'!B656),"",'Форма 1'!B656)</f>
        <v>город Пермь</v>
      </c>
      <c r="C656" s="161" t="str">
        <f>IF(ISBLANK('Форма 1'!C656),"",'Форма 1'!C656)</f>
        <v>г. Пермь, ул. Маршала Рыбалко, д. 42</v>
      </c>
      <c r="D656" s="51">
        <f>IF(ISBLANK(C656),"Введите адрес",IF(C656='Форма 1'!C656,SUM(E656:K656,M656:S656,X656:AA656),"Ошибка в адресе!"))</f>
        <v>29414290.530000001</v>
      </c>
      <c r="E656" s="53" t="str">
        <f>IF(ISNUMBER('Форма 1'!X656),ROUND('Форма 1'!$I656*VLOOKUP('Форма 1'!$G656,'Предельники 2022'!$B$4:$X$28,'Форма 1'!X$7),2),"")</f>
        <v/>
      </c>
      <c r="F656" s="53" t="str">
        <f>IF(ISNUMBER('Форма 1'!Y656),ROUND('Форма 1'!$I656*VLOOKUP('Форма 1'!$G656,'Предельники 2022'!$B$4:$X$28,'Форма 1'!Y$7),2),"")</f>
        <v/>
      </c>
      <c r="G656" s="53" t="str">
        <f>IF(ISNUMBER('Форма 1'!Z656),ROUND('Форма 1'!$I656*VLOOKUP('Форма 1'!$G656,'Предельники 2022'!$B$4:$X$28,'Форма 1'!Z$7),2),"")</f>
        <v/>
      </c>
      <c r="H656" s="53" t="str">
        <f>IF(ISNUMBER('Форма 1'!AA656),ROUND('Форма 1'!$I656*VLOOKUP('Форма 1'!$G656,'Предельники 2022'!$B$4:$X$28,'Форма 1'!AA$7),2),"")</f>
        <v/>
      </c>
      <c r="I656" s="53" t="str">
        <f>IF(ISNUMBER('Форма 1'!AB656),ROUND('Форма 1'!$I656*VLOOKUP('Форма 1'!$G656,'Предельники 2022'!$B$4:$X$28,'Форма 1'!AB$7),2),"")</f>
        <v/>
      </c>
      <c r="J656" s="53" t="str">
        <f>IF(ISNUMBER('Форма 1'!AC656),ROUND('Форма 1'!$I656*VLOOKUP('Форма 1'!$G656,'Предельники 2022'!$B$4:$X$28,'Форма 1'!AC$7),2),"")</f>
        <v/>
      </c>
      <c r="K656" s="53" t="str">
        <f>IF(ISNUMBER('Форма 1'!AD656),ROUND('Форма 1'!$I656*VLOOKUP('Форма 1'!$G656,'Предельники 2022'!$B$4:$X$28,'Форма 1'!AD$7),2),"")</f>
        <v/>
      </c>
      <c r="L656" s="54" t="str">
        <f>IF(ISBLANK('Форма 1'!AE656),"",'Форма 1'!AE656)</f>
        <v/>
      </c>
      <c r="M656" s="55" t="str">
        <f>IF(ISBLANK('Форма 1'!AF656),"",'Форма 1'!AF656)</f>
        <v/>
      </c>
      <c r="N656" s="53">
        <f>IF(ISNUMBER('Форма 1'!AG656),ROUND('Форма 1'!$I656*VLOOKUP('Форма 1'!$G656,'Предельники 2022'!$B$4:$X$28,'Форма 1'!AG$7),2),"")</f>
        <v>29414290.530000001</v>
      </c>
      <c r="O656" s="53" t="str">
        <f>IF(ISNUMBER('Форма 1'!$AH656),ROUND('Форма 1'!$I656*VLOOKUP('Форма 1'!$G656,'Предельники 2022'!$B$4:$X$28,'Форма 1'!$AH$7,0),2),"")</f>
        <v/>
      </c>
      <c r="P656" s="53" t="str">
        <f>IF(ISNUMBER('Форма 1'!$AI656),ROUND('Форма 1'!$I656*VLOOKUP('Форма 1'!$G656,'Предельники 2022'!$B$4:$X$28,'Форма 1'!$AI$7,0),2),"")</f>
        <v/>
      </c>
      <c r="Q656" s="53" t="str">
        <f>IF(ISNUMBER('Форма 1'!$AJ656),ROUND('Форма 1'!$I656*VLOOKUP('Форма 1'!$G656,'Предельники 2022'!$B$4:$X$28,'Форма 1'!$AJ$7,0),2),"")</f>
        <v/>
      </c>
      <c r="R656" s="53" t="str">
        <f>IF(ISNUMBER('Форма 1'!AK656),ROUND('Форма 1'!$I656*VLOOKUP('Форма 1'!$G656,'Предельники 2022'!$B$4:$X$28,'Форма 1'!AK$7),2),"")</f>
        <v/>
      </c>
      <c r="S656" s="55" t="str">
        <f t="shared" si="76"/>
        <v/>
      </c>
      <c r="T656" s="55" t="str">
        <f>IF(ISNUMBER('Форма 1'!AL656),INDEX('Предельники 2022'!$C$4:$X$28,MATCH('Форма 1'!$H656,'Предельники 2022'!$B$4:$B$28,0),MATCH(T$5,'Предельники 2022'!$C$3:$X$3,0)),"")</f>
        <v/>
      </c>
      <c r="U656" s="55" t="str">
        <f>IF(ISNUMBER('Форма 1'!AM656),INDEX('Предельники 2022'!$C$4:$X$28,MATCH('Форма 1'!$H656,'Предельники 2022'!$B$4:$B$28,0),MATCH(U$5,'Предельники 2022'!$C$3:$X$3,0)),"")</f>
        <v/>
      </c>
      <c r="V656" s="55" t="str">
        <f>IF(ISNUMBER('Форма 1'!AN656),INDEX('Предельники 2022'!$C$4:$X$28,MATCH('Форма 1'!$H656,'Предельники 2022'!$B$4:$B$28,0),MATCH(V$5,'Предельники 2022'!$C$3:$X$3,0)),"")</f>
        <v/>
      </c>
      <c r="W656" s="55" t="str">
        <f>IF(ISNUMBER('Форма 1'!AO656),INDEX('Предельники 2022'!$C$4:$X$28,MATCH('Форма 1'!$H656,'Предельники 2022'!$B$4:$B$28,0),MATCH(W$5,'Предельники 2022'!$C$3:$X$3,0)),"")</f>
        <v/>
      </c>
      <c r="X656" s="53" t="str">
        <f>IF(ISNUMBER('Форма 1'!AP656),ROUND('Форма 1'!$I656*VLOOKUP('Форма 1'!$G656,'Предельники 2022'!$B$4:$X$28,'Форма 1'!AP$7),2),"")</f>
        <v/>
      </c>
      <c r="Y656" s="53" t="str">
        <f>IF(ISNUMBER('Форма 1'!AQ656),ROUND('Форма 1'!$I656*VLOOKUP('Форма 1'!$G656,'Предельники 2022'!$B$4:$X$28,'Форма 1'!AQ$7),2),"")</f>
        <v/>
      </c>
      <c r="Z656" s="53" t="str">
        <f>IF(ISNUMBER('Форма 1'!AR656),ROUND('Форма 1'!$I656*VLOOKUP('Форма 1'!$G656,'Предельники 2022'!$B$4:$X$28,'Форма 1'!AR$7),2),"")</f>
        <v/>
      </c>
      <c r="AA656" s="55"/>
    </row>
    <row r="657" spans="1:27" x14ac:dyDescent="0.25">
      <c r="A657" s="52">
        <f t="shared" si="75"/>
        <v>64</v>
      </c>
      <c r="B657" s="94" t="str">
        <f>IF(ISBLANK('Форма 1'!B657),"",'Форма 1'!B657)</f>
        <v>город Пермь</v>
      </c>
      <c r="C657" s="161" t="str">
        <f>IF(ISBLANK('Форма 1'!C657),"",'Форма 1'!C657)</f>
        <v>г. Пермь, ул. Маршала Рыбалко, д. 45</v>
      </c>
      <c r="D657" s="51">
        <f>IF(ISBLANK(C657),"Введите адрес",IF(C657='Форма 1'!C657,SUM(E657:K657,M657:S657,X657:AA657),"Ошибка в адресе!"))</f>
        <v>12672454.93</v>
      </c>
      <c r="E657" s="53" t="str">
        <f>IF(ISNUMBER('Форма 1'!X657),ROUND('Форма 1'!$I657*VLOOKUP('Форма 1'!$G657,'Предельники 2022'!$B$4:$X$28,'Форма 1'!X$7),2),"")</f>
        <v/>
      </c>
      <c r="F657" s="53" t="str">
        <f>IF(ISNUMBER('Форма 1'!Y657),ROUND('Форма 1'!$I657*VLOOKUP('Форма 1'!$G657,'Предельники 2022'!$B$4:$X$28,'Форма 1'!Y$7),2),"")</f>
        <v/>
      </c>
      <c r="G657" s="53" t="str">
        <f>IF(ISNUMBER('Форма 1'!Z657),ROUND('Форма 1'!$I657*VLOOKUP('Форма 1'!$G657,'Предельники 2022'!$B$4:$X$28,'Форма 1'!Z$7),2),"")</f>
        <v/>
      </c>
      <c r="H657" s="53" t="str">
        <f>IF(ISNUMBER('Форма 1'!AA657),ROUND('Форма 1'!$I657*VLOOKUP('Форма 1'!$G657,'Предельники 2022'!$B$4:$X$28,'Форма 1'!AA$7),2),"")</f>
        <v/>
      </c>
      <c r="I657" s="53" t="str">
        <f>IF(ISNUMBER('Форма 1'!AB657),ROUND('Форма 1'!$I657*VLOOKUP('Форма 1'!$G657,'Предельники 2022'!$B$4:$X$28,'Форма 1'!AB$7),2),"")</f>
        <v/>
      </c>
      <c r="J657" s="53" t="str">
        <f>IF(ISNUMBER('Форма 1'!AC657),ROUND('Форма 1'!$I657*VLOOKUP('Форма 1'!$G657,'Предельники 2022'!$B$4:$X$28,'Форма 1'!AC$7),2),"")</f>
        <v/>
      </c>
      <c r="K657" s="53" t="str">
        <f>IF(ISNUMBER('Форма 1'!AD657),ROUND('Форма 1'!$I657*VLOOKUP('Форма 1'!$G657,'Предельники 2022'!$B$4:$X$28,'Форма 1'!AD$7),2),"")</f>
        <v/>
      </c>
      <c r="L657" s="54" t="str">
        <f>IF(ISBLANK('Форма 1'!AE657),"",'Форма 1'!AE657)</f>
        <v/>
      </c>
      <c r="M657" s="55" t="str">
        <f>IF(ISBLANK('Форма 1'!AF657),"",'Форма 1'!AF657)</f>
        <v/>
      </c>
      <c r="N657" s="53">
        <f>IF(ISNUMBER('Форма 1'!AG657),ROUND('Форма 1'!$I657*VLOOKUP('Форма 1'!$G657,'Предельники 2022'!$B$4:$X$28,'Форма 1'!AG$7),2),"")</f>
        <v>12672454.93</v>
      </c>
      <c r="O657" s="53" t="str">
        <f>IF(ISNUMBER('Форма 1'!$AH657),ROUND('Форма 1'!$I657*VLOOKUP('Форма 1'!$G657,'Предельники 2022'!$B$4:$X$28,'Форма 1'!$AH$7,0),2),"")</f>
        <v/>
      </c>
      <c r="P657" s="53" t="str">
        <f>IF(ISNUMBER('Форма 1'!$AI657),ROUND('Форма 1'!$I657*VLOOKUP('Форма 1'!$G657,'Предельники 2022'!$B$4:$X$28,'Форма 1'!$AI$7,0),2),"")</f>
        <v/>
      </c>
      <c r="Q657" s="53" t="str">
        <f>IF(ISNUMBER('Форма 1'!$AJ657),ROUND('Форма 1'!$I657*VLOOKUP('Форма 1'!$G657,'Предельники 2022'!$B$4:$X$28,'Форма 1'!$AJ$7,0),2),"")</f>
        <v/>
      </c>
      <c r="R657" s="53" t="str">
        <f>IF(ISNUMBER('Форма 1'!AK657),ROUND('Форма 1'!$I657*VLOOKUP('Форма 1'!$G657,'Предельники 2022'!$B$4:$X$28,'Форма 1'!AK$7),2),"")</f>
        <v/>
      </c>
      <c r="S657" s="55" t="str">
        <f t="shared" si="76"/>
        <v/>
      </c>
      <c r="T657" s="55" t="str">
        <f>IF(ISNUMBER('Форма 1'!AL657),INDEX('Предельники 2022'!$C$4:$X$28,MATCH('Форма 1'!$H657,'Предельники 2022'!$B$4:$B$28,0),MATCH(T$5,'Предельники 2022'!$C$3:$X$3,0)),"")</f>
        <v/>
      </c>
      <c r="U657" s="55" t="str">
        <f>IF(ISNUMBER('Форма 1'!AM657),INDEX('Предельники 2022'!$C$4:$X$28,MATCH('Форма 1'!$H657,'Предельники 2022'!$B$4:$B$28,0),MATCH(U$5,'Предельники 2022'!$C$3:$X$3,0)),"")</f>
        <v/>
      </c>
      <c r="V657" s="55" t="str">
        <f>IF(ISNUMBER('Форма 1'!AN657),INDEX('Предельники 2022'!$C$4:$X$28,MATCH('Форма 1'!$H657,'Предельники 2022'!$B$4:$B$28,0),MATCH(V$5,'Предельники 2022'!$C$3:$X$3,0)),"")</f>
        <v/>
      </c>
      <c r="W657" s="55" t="str">
        <f>IF(ISNUMBER('Форма 1'!AO657),INDEX('Предельники 2022'!$C$4:$X$28,MATCH('Форма 1'!$H657,'Предельники 2022'!$B$4:$B$28,0),MATCH(W$5,'Предельники 2022'!$C$3:$X$3,0)),"")</f>
        <v/>
      </c>
      <c r="X657" s="53" t="str">
        <f>IF(ISNUMBER('Форма 1'!AP657),ROUND('Форма 1'!$I657*VLOOKUP('Форма 1'!$G657,'Предельники 2022'!$B$4:$X$28,'Форма 1'!AP$7),2),"")</f>
        <v/>
      </c>
      <c r="Y657" s="53" t="str">
        <f>IF(ISNUMBER('Форма 1'!AQ657),ROUND('Форма 1'!$I657*VLOOKUP('Форма 1'!$G657,'Предельники 2022'!$B$4:$X$28,'Форма 1'!AQ$7),2),"")</f>
        <v/>
      </c>
      <c r="Z657" s="53" t="str">
        <f>IF(ISNUMBER('Форма 1'!AR657),ROUND('Форма 1'!$I657*VLOOKUP('Форма 1'!$G657,'Предельники 2022'!$B$4:$X$28,'Форма 1'!AR$7),2),"")</f>
        <v/>
      </c>
      <c r="AA657" s="55"/>
    </row>
    <row r="658" spans="1:27" x14ac:dyDescent="0.25">
      <c r="A658" s="52">
        <f t="shared" si="75"/>
        <v>65</v>
      </c>
      <c r="B658" s="94" t="str">
        <f>IF(ISBLANK('Форма 1'!B658),"",'Форма 1'!B658)</f>
        <v>город Пермь</v>
      </c>
      <c r="C658" s="161" t="str">
        <f>IF(ISBLANK('Форма 1'!C658),"",'Форма 1'!C658)</f>
        <v>г. Пермь, ул. Маршала Толбухина, д. 12</v>
      </c>
      <c r="D658" s="51">
        <f>IF(ISBLANK(C658),"Введите адрес",IF(C658='Форма 1'!C658,SUM(E658:K658,M658:S658,X658:AA658),"Ошибка в адресе!"))</f>
        <v>24402909.609999999</v>
      </c>
      <c r="E658" s="53" t="str">
        <f>IF(ISNUMBER('Форма 1'!X658),ROUND('Форма 1'!$I658*VLOOKUP('Форма 1'!$G658,'Предельники 2022'!$B$4:$X$28,'Форма 1'!X$7),2),"")</f>
        <v/>
      </c>
      <c r="F658" s="53" t="str">
        <f>IF(ISNUMBER('Форма 1'!Y658),ROUND('Форма 1'!$I658*VLOOKUP('Форма 1'!$G658,'Предельники 2022'!$B$4:$X$28,'Форма 1'!Y$7),2),"")</f>
        <v/>
      </c>
      <c r="G658" s="53" t="str">
        <f>IF(ISNUMBER('Форма 1'!Z658),ROUND('Форма 1'!$I658*VLOOKUP('Форма 1'!$G658,'Предельники 2022'!$B$4:$X$28,'Форма 1'!Z$7),2),"")</f>
        <v/>
      </c>
      <c r="H658" s="53" t="str">
        <f>IF(ISNUMBER('Форма 1'!AA658),ROUND('Форма 1'!$I658*VLOOKUP('Форма 1'!$G658,'Предельники 2022'!$B$4:$X$28,'Форма 1'!AA$7),2),"")</f>
        <v/>
      </c>
      <c r="I658" s="53" t="str">
        <f>IF(ISNUMBER('Форма 1'!AB658),ROUND('Форма 1'!$I658*VLOOKUP('Форма 1'!$G658,'Предельники 2022'!$B$4:$X$28,'Форма 1'!AB$7),2),"")</f>
        <v/>
      </c>
      <c r="J658" s="53" t="str">
        <f>IF(ISNUMBER('Форма 1'!AC658),ROUND('Форма 1'!$I658*VLOOKUP('Форма 1'!$G658,'Предельники 2022'!$B$4:$X$28,'Форма 1'!AC$7),2),"")</f>
        <v/>
      </c>
      <c r="K658" s="53" t="str">
        <f>IF(ISNUMBER('Форма 1'!AD658),ROUND('Форма 1'!$I658*VLOOKUP('Форма 1'!$G658,'Предельники 2022'!$B$4:$X$28,'Форма 1'!AD$7),2),"")</f>
        <v/>
      </c>
      <c r="L658" s="54" t="str">
        <f>IF(ISBLANK('Форма 1'!AE658),"",'Форма 1'!AE658)</f>
        <v/>
      </c>
      <c r="M658" s="55" t="str">
        <f>IF(ISBLANK('Форма 1'!AF658),"",'Форма 1'!AF658)</f>
        <v/>
      </c>
      <c r="N658" s="53">
        <f>IF(ISNUMBER('Форма 1'!AG658),ROUND('Форма 1'!$I658*VLOOKUP('Форма 1'!$G658,'Предельники 2022'!$B$4:$X$28,'Форма 1'!AG$7),2),"")</f>
        <v>24402909.609999999</v>
      </c>
      <c r="O658" s="53" t="str">
        <f>IF(ISNUMBER('Форма 1'!$AH658),ROUND('Форма 1'!$I658*VLOOKUP('Форма 1'!$G658,'Предельники 2022'!$B$4:$X$28,'Форма 1'!$AH$7,0),2),"")</f>
        <v/>
      </c>
      <c r="P658" s="53" t="str">
        <f>IF(ISNUMBER('Форма 1'!$AI658),ROUND('Форма 1'!$I658*VLOOKUP('Форма 1'!$G658,'Предельники 2022'!$B$4:$X$28,'Форма 1'!$AI$7,0),2),"")</f>
        <v/>
      </c>
      <c r="Q658" s="53" t="str">
        <f>IF(ISNUMBER('Форма 1'!$AJ658),ROUND('Форма 1'!$I658*VLOOKUP('Форма 1'!$G658,'Предельники 2022'!$B$4:$X$28,'Форма 1'!$AJ$7,0),2),"")</f>
        <v/>
      </c>
      <c r="R658" s="53" t="str">
        <f>IF(ISNUMBER('Форма 1'!AK658),ROUND('Форма 1'!$I658*VLOOKUP('Форма 1'!$G658,'Предельники 2022'!$B$4:$X$28,'Форма 1'!AK$7),2),"")</f>
        <v/>
      </c>
      <c r="S658" s="55" t="str">
        <f t="shared" si="76"/>
        <v/>
      </c>
      <c r="T658" s="55" t="str">
        <f>IF(ISNUMBER('Форма 1'!AL658),INDEX('Предельники 2022'!$C$4:$X$28,MATCH('Форма 1'!$H658,'Предельники 2022'!$B$4:$B$28,0),MATCH(T$5,'Предельники 2022'!$C$3:$X$3,0)),"")</f>
        <v/>
      </c>
      <c r="U658" s="55" t="str">
        <f>IF(ISNUMBER('Форма 1'!AM658),INDEX('Предельники 2022'!$C$4:$X$28,MATCH('Форма 1'!$H658,'Предельники 2022'!$B$4:$B$28,0),MATCH(U$5,'Предельники 2022'!$C$3:$X$3,0)),"")</f>
        <v/>
      </c>
      <c r="V658" s="55" t="str">
        <f>IF(ISNUMBER('Форма 1'!AN658),INDEX('Предельники 2022'!$C$4:$X$28,MATCH('Форма 1'!$H658,'Предельники 2022'!$B$4:$B$28,0),MATCH(V$5,'Предельники 2022'!$C$3:$X$3,0)),"")</f>
        <v/>
      </c>
      <c r="W658" s="55" t="str">
        <f>IF(ISNUMBER('Форма 1'!AO658),INDEX('Предельники 2022'!$C$4:$X$28,MATCH('Форма 1'!$H658,'Предельники 2022'!$B$4:$B$28,0),MATCH(W$5,'Предельники 2022'!$C$3:$X$3,0)),"")</f>
        <v/>
      </c>
      <c r="X658" s="53" t="str">
        <f>IF(ISNUMBER('Форма 1'!AP658),ROUND('Форма 1'!$I658*VLOOKUP('Форма 1'!$G658,'Предельники 2022'!$B$4:$X$28,'Форма 1'!AP$7),2),"")</f>
        <v/>
      </c>
      <c r="Y658" s="53" t="str">
        <f>IF(ISNUMBER('Форма 1'!AQ658),ROUND('Форма 1'!$I658*VLOOKUP('Форма 1'!$G658,'Предельники 2022'!$B$4:$X$28,'Форма 1'!AQ$7),2),"")</f>
        <v/>
      </c>
      <c r="Z658" s="53" t="str">
        <f>IF(ISNUMBER('Форма 1'!AR658),ROUND('Форма 1'!$I658*VLOOKUP('Форма 1'!$G658,'Предельники 2022'!$B$4:$X$28,'Форма 1'!AR$7),2),"")</f>
        <v/>
      </c>
      <c r="AA658" s="55"/>
    </row>
    <row r="659" spans="1:27" x14ac:dyDescent="0.25">
      <c r="A659" s="52">
        <f t="shared" si="75"/>
        <v>66</v>
      </c>
      <c r="B659" s="94" t="str">
        <f>IF(ISBLANK('Форма 1'!B659),"",'Форма 1'!B659)</f>
        <v>город Пермь</v>
      </c>
      <c r="C659" s="161" t="str">
        <f>IF(ISBLANK('Форма 1'!C659),"",'Форма 1'!C659)</f>
        <v>г. Пермь, ул. Маршала Толбухина, д. 2/5</v>
      </c>
      <c r="D659" s="51">
        <f>IF(ISBLANK(C659),"Введите адрес",IF(C659='Форма 1'!C659,SUM(E659:K659,M659:S659,X659:AA659),"Ошибка в адресе!"))</f>
        <v>5518331.8099999996</v>
      </c>
      <c r="E659" s="53" t="str">
        <f>IF(ISNUMBER('Форма 1'!X659),ROUND('Форма 1'!$I659*VLOOKUP('Форма 1'!$G659,'Предельники 2022'!$B$4:$X$28,'Форма 1'!X$7),2),"")</f>
        <v/>
      </c>
      <c r="F659" s="53">
        <f>IF(ISNUMBER('Форма 1'!Y659),ROUND('Форма 1'!$I659*VLOOKUP('Форма 1'!$G659,'Предельники 2022'!$B$4:$X$28,'Форма 1'!Y$7),2),"")</f>
        <v>5518331.8099999996</v>
      </c>
      <c r="G659" s="53" t="str">
        <f>IF(ISNUMBER('Форма 1'!Z659),ROUND('Форма 1'!$I659*VLOOKUP('Форма 1'!$G659,'Предельники 2022'!$B$4:$X$28,'Форма 1'!Z$7),2),"")</f>
        <v/>
      </c>
      <c r="H659" s="53" t="str">
        <f>IF(ISNUMBER('Форма 1'!AA659),ROUND('Форма 1'!$I659*VLOOKUP('Форма 1'!$G659,'Предельники 2022'!$B$4:$X$28,'Форма 1'!AA$7),2),"")</f>
        <v/>
      </c>
      <c r="I659" s="53" t="str">
        <f>IF(ISNUMBER('Форма 1'!AB659),ROUND('Форма 1'!$I659*VLOOKUP('Форма 1'!$G659,'Предельники 2022'!$B$4:$X$28,'Форма 1'!AB$7),2),"")</f>
        <v/>
      </c>
      <c r="J659" s="53" t="str">
        <f>IF(ISNUMBER('Форма 1'!AC659),ROUND('Форма 1'!$I659*VLOOKUP('Форма 1'!$G659,'Предельники 2022'!$B$4:$X$28,'Форма 1'!AC$7),2),"")</f>
        <v/>
      </c>
      <c r="K659" s="53" t="str">
        <f>IF(ISNUMBER('Форма 1'!AD659),ROUND('Форма 1'!$I659*VLOOKUP('Форма 1'!$G659,'Предельники 2022'!$B$4:$X$28,'Форма 1'!AD$7),2),"")</f>
        <v/>
      </c>
      <c r="L659" s="54" t="str">
        <f>IF(ISBLANK('Форма 1'!AE659),"",'Форма 1'!AE659)</f>
        <v/>
      </c>
      <c r="M659" s="55" t="str">
        <f>IF(ISBLANK('Форма 1'!AF659),"",'Форма 1'!AF659)</f>
        <v/>
      </c>
      <c r="N659" s="53" t="str">
        <f>IF(ISNUMBER('Форма 1'!AG659),ROUND('Форма 1'!$I659*VLOOKUP('Форма 1'!$G659,'Предельники 2022'!$B$4:$X$28,'Форма 1'!AG$7),2),"")</f>
        <v/>
      </c>
      <c r="O659" s="53" t="str">
        <f>IF(ISNUMBER('Форма 1'!$AH659),ROUND('Форма 1'!$I659*VLOOKUP('Форма 1'!$G659,'Предельники 2022'!$B$4:$X$28,'Форма 1'!$AH$7,0),2),"")</f>
        <v/>
      </c>
      <c r="P659" s="53" t="str">
        <f>IF(ISNUMBER('Форма 1'!$AI659),ROUND('Форма 1'!$I659*VLOOKUP('Форма 1'!$G659,'Предельники 2022'!$B$4:$X$28,'Форма 1'!$AI$7,0),2),"")</f>
        <v/>
      </c>
      <c r="Q659" s="53" t="str">
        <f>IF(ISNUMBER('Форма 1'!$AJ659),ROUND('Форма 1'!$I659*VLOOKUP('Форма 1'!$G659,'Предельники 2022'!$B$4:$X$28,'Форма 1'!$AJ$7,0),2),"")</f>
        <v/>
      </c>
      <c r="R659" s="53" t="str">
        <f>IF(ISNUMBER('Форма 1'!AK659),ROUND('Форма 1'!$I659*VLOOKUP('Форма 1'!$G659,'Предельники 2022'!$B$4:$X$28,'Форма 1'!AK$7),2),"")</f>
        <v/>
      </c>
      <c r="S659" s="55" t="str">
        <f t="shared" si="76"/>
        <v/>
      </c>
      <c r="T659" s="55" t="str">
        <f>IF(ISNUMBER('Форма 1'!AL659),INDEX('Предельники 2022'!$C$4:$X$28,MATCH('Форма 1'!$H659,'Предельники 2022'!$B$4:$B$28,0),MATCH(T$5,'Предельники 2022'!$C$3:$X$3,0)),"")</f>
        <v/>
      </c>
      <c r="U659" s="55" t="str">
        <f>IF(ISNUMBER('Форма 1'!AM659),INDEX('Предельники 2022'!$C$4:$X$28,MATCH('Форма 1'!$H659,'Предельники 2022'!$B$4:$B$28,0),MATCH(U$5,'Предельники 2022'!$C$3:$X$3,0)),"")</f>
        <v/>
      </c>
      <c r="V659" s="55" t="str">
        <f>IF(ISNUMBER('Форма 1'!AN659),INDEX('Предельники 2022'!$C$4:$X$28,MATCH('Форма 1'!$H659,'Предельники 2022'!$B$4:$B$28,0),MATCH(V$5,'Предельники 2022'!$C$3:$X$3,0)),"")</f>
        <v/>
      </c>
      <c r="W659" s="55" t="str">
        <f>IF(ISNUMBER('Форма 1'!AO659),INDEX('Предельники 2022'!$C$4:$X$28,MATCH('Форма 1'!$H659,'Предельники 2022'!$B$4:$B$28,0),MATCH(W$5,'Предельники 2022'!$C$3:$X$3,0)),"")</f>
        <v/>
      </c>
      <c r="X659" s="53" t="str">
        <f>IF(ISNUMBER('Форма 1'!AP659),ROUND('Форма 1'!$I659*VLOOKUP('Форма 1'!$G659,'Предельники 2022'!$B$4:$X$28,'Форма 1'!AP$7),2),"")</f>
        <v/>
      </c>
      <c r="Y659" s="53" t="str">
        <f>IF(ISNUMBER('Форма 1'!AQ659),ROUND('Форма 1'!$I659*VLOOKUP('Форма 1'!$G659,'Предельники 2022'!$B$4:$X$28,'Форма 1'!AQ$7),2),"")</f>
        <v/>
      </c>
      <c r="Z659" s="53" t="str">
        <f>IF(ISNUMBER('Форма 1'!AR659),ROUND('Форма 1'!$I659*VLOOKUP('Форма 1'!$G659,'Предельники 2022'!$B$4:$X$28,'Форма 1'!AR$7),2),"")</f>
        <v/>
      </c>
      <c r="AA659" s="55"/>
    </row>
    <row r="660" spans="1:27" x14ac:dyDescent="0.25">
      <c r="A660" s="52">
        <f t="shared" si="75"/>
        <v>67</v>
      </c>
      <c r="B660" s="94" t="str">
        <f>IF(ISBLANK('Форма 1'!B660),"",'Форма 1'!B660)</f>
        <v>город Пермь</v>
      </c>
      <c r="C660" s="161" t="str">
        <f>IF(ISBLANK('Форма 1'!C660),"",'Форма 1'!C660)</f>
        <v>г. Пермь, ул. Мира, д. 6</v>
      </c>
      <c r="D660" s="51">
        <f>IF(ISBLANK(C660),"Введите адрес",IF(C660='Форма 1'!C660,SUM(E660:K660,M660:S660,X660:AA660),"Ошибка в адресе!"))</f>
        <v>18966317.969999999</v>
      </c>
      <c r="E660" s="53" t="str">
        <f>IF(ISNUMBER('Форма 1'!X660),ROUND('Форма 1'!$I660*VLOOKUP('Форма 1'!$G660,'Предельники 2022'!$B$4:$X$28,'Форма 1'!X$7),2),"")</f>
        <v/>
      </c>
      <c r="F660" s="53">
        <f>IF(ISNUMBER('Форма 1'!Y660),ROUND('Форма 1'!$I660*VLOOKUP('Форма 1'!$G660,'Предельники 2022'!$B$4:$X$28,'Форма 1'!Y$7),2),"")</f>
        <v>6748718.5599999996</v>
      </c>
      <c r="G660" s="53" t="str">
        <f>IF(ISNUMBER('Форма 1'!Z660),ROUND('Форма 1'!$I660*VLOOKUP('Форма 1'!$G660,'Предельники 2022'!$B$4:$X$28,'Форма 1'!Z$7),2),"")</f>
        <v/>
      </c>
      <c r="H660" s="53" t="str">
        <f>IF(ISNUMBER('Форма 1'!AA660),ROUND('Форма 1'!$I660*VLOOKUP('Форма 1'!$G660,'Предельники 2022'!$B$4:$X$28,'Форма 1'!AA$7),2),"")</f>
        <v/>
      </c>
      <c r="I660" s="53" t="str">
        <f>IF(ISNUMBER('Форма 1'!AB660),ROUND('Форма 1'!$I660*VLOOKUP('Форма 1'!$G660,'Предельники 2022'!$B$4:$X$28,'Форма 1'!AB$7),2),"")</f>
        <v/>
      </c>
      <c r="J660" s="53" t="str">
        <f>IF(ISNUMBER('Форма 1'!AC660),ROUND('Форма 1'!$I660*VLOOKUP('Форма 1'!$G660,'Предельники 2022'!$B$4:$X$28,'Форма 1'!AC$7),2),"")</f>
        <v/>
      </c>
      <c r="K660" s="53" t="str">
        <f>IF(ISNUMBER('Форма 1'!AD660),ROUND('Форма 1'!$I660*VLOOKUP('Форма 1'!$G660,'Предельники 2022'!$B$4:$X$28,'Форма 1'!AD$7),2),"")</f>
        <v/>
      </c>
      <c r="L660" s="54" t="str">
        <f>IF(ISBLANK('Форма 1'!AE660),"",'Форма 1'!AE660)</f>
        <v/>
      </c>
      <c r="M660" s="55" t="str">
        <f>IF(ISBLANK('Форма 1'!AF660),"",'Форма 1'!AF660)</f>
        <v/>
      </c>
      <c r="N660" s="53">
        <f>IF(ISNUMBER('Форма 1'!AG660),ROUND('Форма 1'!$I660*VLOOKUP('Форма 1'!$G660,'Предельники 2022'!$B$4:$X$28,'Форма 1'!AG$7),2),"")</f>
        <v>12217599.41</v>
      </c>
      <c r="O660" s="53" t="str">
        <f>IF(ISNUMBER('Форма 1'!$AH660),ROUND('Форма 1'!$I660*VLOOKUP('Форма 1'!$G660,'Предельники 2022'!$B$4:$X$28,'Форма 1'!$AH$7,0),2),"")</f>
        <v/>
      </c>
      <c r="P660" s="53" t="str">
        <f>IF(ISNUMBER('Форма 1'!$AI660),ROUND('Форма 1'!$I660*VLOOKUP('Форма 1'!$G660,'Предельники 2022'!$B$4:$X$28,'Форма 1'!$AI$7,0),2),"")</f>
        <v/>
      </c>
      <c r="Q660" s="53" t="str">
        <f>IF(ISNUMBER('Форма 1'!$AJ660),ROUND('Форма 1'!$I660*VLOOKUP('Форма 1'!$G660,'Предельники 2022'!$B$4:$X$28,'Форма 1'!$AJ$7,0),2),"")</f>
        <v/>
      </c>
      <c r="R660" s="53" t="str">
        <f>IF(ISNUMBER('Форма 1'!AK660),ROUND('Форма 1'!$I660*VLOOKUP('Форма 1'!$G660,'Предельники 2022'!$B$4:$X$28,'Форма 1'!AK$7),2),"")</f>
        <v/>
      </c>
      <c r="S660" s="55" t="str">
        <f t="shared" si="76"/>
        <v/>
      </c>
      <c r="T660" s="55" t="str">
        <f>IF(ISNUMBER('Форма 1'!AL660),INDEX('Предельники 2022'!$C$4:$X$28,MATCH('Форма 1'!$H660,'Предельники 2022'!$B$4:$B$28,0),MATCH(T$5,'Предельники 2022'!$C$3:$X$3,0)),"")</f>
        <v/>
      </c>
      <c r="U660" s="55" t="str">
        <f>IF(ISNUMBER('Форма 1'!AM660),INDEX('Предельники 2022'!$C$4:$X$28,MATCH('Форма 1'!$H660,'Предельники 2022'!$B$4:$B$28,0),MATCH(U$5,'Предельники 2022'!$C$3:$X$3,0)),"")</f>
        <v/>
      </c>
      <c r="V660" s="55" t="str">
        <f>IF(ISNUMBER('Форма 1'!AN660),INDEX('Предельники 2022'!$C$4:$X$28,MATCH('Форма 1'!$H660,'Предельники 2022'!$B$4:$B$28,0),MATCH(V$5,'Предельники 2022'!$C$3:$X$3,0)),"")</f>
        <v/>
      </c>
      <c r="W660" s="55" t="str">
        <f>IF(ISNUMBER('Форма 1'!AO660),INDEX('Предельники 2022'!$C$4:$X$28,MATCH('Форма 1'!$H660,'Предельники 2022'!$B$4:$B$28,0),MATCH(W$5,'Предельники 2022'!$C$3:$X$3,0)),"")</f>
        <v/>
      </c>
      <c r="X660" s="53" t="str">
        <f>IF(ISNUMBER('Форма 1'!AP660),ROUND('Форма 1'!$I660*VLOOKUP('Форма 1'!$G660,'Предельники 2022'!$B$4:$X$28,'Форма 1'!AP$7),2),"")</f>
        <v/>
      </c>
      <c r="Y660" s="53" t="str">
        <f>IF(ISNUMBER('Форма 1'!AQ660),ROUND('Форма 1'!$I660*VLOOKUP('Форма 1'!$G660,'Предельники 2022'!$B$4:$X$28,'Форма 1'!AQ$7),2),"")</f>
        <v/>
      </c>
      <c r="Z660" s="53" t="str">
        <f>IF(ISNUMBER('Форма 1'!AR660),ROUND('Форма 1'!$I660*VLOOKUP('Форма 1'!$G660,'Предельники 2022'!$B$4:$X$28,'Форма 1'!AR$7),2),"")</f>
        <v/>
      </c>
      <c r="AA660" s="55"/>
    </row>
    <row r="661" spans="1:27" x14ac:dyDescent="0.25">
      <c r="A661" s="52">
        <f t="shared" si="75"/>
        <v>68</v>
      </c>
      <c r="B661" s="94" t="str">
        <f>IF(ISBLANK('Форма 1'!B661),"",'Форма 1'!B661)</f>
        <v>город Пермь</v>
      </c>
      <c r="C661" s="161" t="str">
        <f>IF(ISBLANK('Форма 1'!C661),"",'Форма 1'!C661)</f>
        <v>г. Пермь, ул. Монастырская, д. 177</v>
      </c>
      <c r="D661" s="51">
        <f>IF(ISBLANK(C661),"Введите адрес",IF(C661='Форма 1'!C661,SUM(E661:K661,M661:S661,X661:AA661),"Ошибка в адресе!"))</f>
        <v>8162218.1600000001</v>
      </c>
      <c r="E661" s="53">
        <f>IF(ISNUMBER('Форма 1'!X661),ROUND('Форма 1'!$I661*VLOOKUP('Форма 1'!$G661,'Предельники 2022'!$B$4:$X$28,'Форма 1'!X$7),2),"")</f>
        <v>416336.74</v>
      </c>
      <c r="F661" s="53" t="str">
        <f>IF(ISNUMBER('Форма 1'!Y661),ROUND('Форма 1'!$I661*VLOOKUP('Форма 1'!$G661,'Предельники 2022'!$B$4:$X$28,'Форма 1'!Y$7),2),"")</f>
        <v/>
      </c>
      <c r="G661" s="53" t="str">
        <f>IF(ISNUMBER('Форма 1'!Z661),ROUND('Форма 1'!$I661*VLOOKUP('Форма 1'!$G661,'Предельники 2022'!$B$4:$X$28,'Форма 1'!Z$7),2),"")</f>
        <v/>
      </c>
      <c r="H661" s="53">
        <f>IF(ISNUMBER('Форма 1'!AA661),ROUND('Форма 1'!$I661*VLOOKUP('Форма 1'!$G661,'Предельники 2022'!$B$4:$X$28,'Форма 1'!AA$7),2),"")</f>
        <v>212499.23</v>
      </c>
      <c r="I661" s="53">
        <f>IF(ISNUMBER('Форма 1'!AB661),ROUND('Форма 1'!$I661*VLOOKUP('Форма 1'!$G661,'Предельники 2022'!$B$4:$X$28,'Форма 1'!AB$7),2),"")</f>
        <v>655377.99</v>
      </c>
      <c r="J661" s="53" t="str">
        <f>IF(ISNUMBER('Форма 1'!AC661),ROUND('Форма 1'!$I661*VLOOKUP('Форма 1'!$G661,'Предельники 2022'!$B$4:$X$28,'Форма 1'!AC$7),2),"")</f>
        <v/>
      </c>
      <c r="K661" s="53" t="str">
        <f>IF(ISNUMBER('Форма 1'!AD661),ROUND('Форма 1'!$I661*VLOOKUP('Форма 1'!$G661,'Предельники 2022'!$B$4:$X$28,'Форма 1'!AD$7),2),"")</f>
        <v/>
      </c>
      <c r="L661" s="54" t="str">
        <f>IF(ISBLANK('Форма 1'!AE661),"",'Форма 1'!AE661)</f>
        <v/>
      </c>
      <c r="M661" s="55" t="str">
        <f>IF(ISBLANK('Форма 1'!AF661),"",'Форма 1'!AF661)</f>
        <v/>
      </c>
      <c r="N661" s="53">
        <f>IF(ISNUMBER('Форма 1'!AG661),ROUND('Форма 1'!$I661*VLOOKUP('Форма 1'!$G661,'Предельники 2022'!$B$4:$X$28,'Форма 1'!AG$7),2),"")</f>
        <v>5375554.0099999998</v>
      </c>
      <c r="O661" s="53" t="str">
        <f>IF(ISNUMBER('Форма 1'!$AH661),ROUND('Форма 1'!$I661*VLOOKUP('Форма 1'!$G661,'Предельники 2022'!$B$4:$X$28,'Форма 1'!$AH$7,0),2),"")</f>
        <v/>
      </c>
      <c r="P661" s="53" t="str">
        <f>IF(ISNUMBER('Форма 1'!$AI661),ROUND('Форма 1'!$I661*VLOOKUP('Форма 1'!$G661,'Предельники 2022'!$B$4:$X$28,'Форма 1'!$AI$7,0),2),"")</f>
        <v/>
      </c>
      <c r="Q661" s="53" t="str">
        <f>IF(ISNUMBER('Форма 1'!$AJ661),ROUND('Форма 1'!$I661*VLOOKUP('Форма 1'!$G661,'Предельники 2022'!$B$4:$X$28,'Форма 1'!$AJ$7,0),2),"")</f>
        <v/>
      </c>
      <c r="R661" s="53" t="str">
        <f>IF(ISNUMBER('Форма 1'!AK661),ROUND('Форма 1'!$I661*VLOOKUP('Форма 1'!$G661,'Предельники 2022'!$B$4:$X$28,'Форма 1'!AK$7),2),"")</f>
        <v/>
      </c>
      <c r="S661" s="55" t="str">
        <f t="shared" si="76"/>
        <v/>
      </c>
      <c r="T661" s="55" t="str">
        <f>IF(ISNUMBER('Форма 1'!AL661),INDEX('Предельники 2022'!$C$4:$X$28,MATCH('Форма 1'!$H661,'Предельники 2022'!$B$4:$B$28,0),MATCH(T$5,'Предельники 2022'!$C$3:$X$3,0)),"")</f>
        <v/>
      </c>
      <c r="U661" s="55" t="str">
        <f>IF(ISNUMBER('Форма 1'!AM661),INDEX('Предельники 2022'!$C$4:$X$28,MATCH('Форма 1'!$H661,'Предельники 2022'!$B$4:$B$28,0),MATCH(U$5,'Предельники 2022'!$C$3:$X$3,0)),"")</f>
        <v/>
      </c>
      <c r="V661" s="55" t="str">
        <f>IF(ISNUMBER('Форма 1'!AN661),INDEX('Предельники 2022'!$C$4:$X$28,MATCH('Форма 1'!$H661,'Предельники 2022'!$B$4:$B$28,0),MATCH(V$5,'Предельники 2022'!$C$3:$X$3,0)),"")</f>
        <v/>
      </c>
      <c r="W661" s="55" t="str">
        <f>IF(ISNUMBER('Форма 1'!AO661),INDEX('Предельники 2022'!$C$4:$X$28,MATCH('Форма 1'!$H661,'Предельники 2022'!$B$4:$B$28,0),MATCH(W$5,'Предельники 2022'!$C$3:$X$3,0)),"")</f>
        <v/>
      </c>
      <c r="X661" s="53">
        <f>IF(ISNUMBER('Форма 1'!AP661),ROUND('Форма 1'!$I661*VLOOKUP('Форма 1'!$G661,'Предельники 2022'!$B$4:$X$28,'Форма 1'!AP$7),2),"")</f>
        <v>1502450.19</v>
      </c>
      <c r="Y661" s="53" t="str">
        <f>IF(ISNUMBER('Форма 1'!AQ661),ROUND('Форма 1'!$I661*VLOOKUP('Форма 1'!$G661,'Предельники 2022'!$B$4:$X$28,'Форма 1'!AQ$7),2),"")</f>
        <v/>
      </c>
      <c r="Z661" s="53" t="str">
        <f>IF(ISNUMBER('Форма 1'!AR661),ROUND('Форма 1'!$I661*VLOOKUP('Форма 1'!$G661,'Предельники 2022'!$B$4:$X$28,'Форма 1'!AR$7),2),"")</f>
        <v/>
      </c>
      <c r="AA661" s="55"/>
    </row>
    <row r="662" spans="1:27" x14ac:dyDescent="0.25">
      <c r="A662" s="52">
        <f t="shared" si="75"/>
        <v>69</v>
      </c>
      <c r="B662" s="94" t="str">
        <f>IF(ISBLANK('Форма 1'!B662),"",'Форма 1'!B662)</f>
        <v>город Пермь</v>
      </c>
      <c r="C662" s="161" t="str">
        <f>IF(ISBLANK('Форма 1'!C662),"",'Форма 1'!C662)</f>
        <v>г. Пермь, ул. Нефтяников, д. 2</v>
      </c>
      <c r="D662" s="51">
        <f>IF(ISBLANK(C662),"Введите адрес",IF(C662='Форма 1'!C662,SUM(E662:K662,M662:S662,X662:AA662),"Ошибка в адресе!"))</f>
        <v>1008847.54</v>
      </c>
      <c r="E662" s="53" t="str">
        <f>IF(ISNUMBER('Форма 1'!X662),ROUND('Форма 1'!$I662*VLOOKUP('Форма 1'!$G662,'Предельники 2022'!$B$4:$X$28,'Форма 1'!X$7),2),"")</f>
        <v/>
      </c>
      <c r="F662" s="53" t="str">
        <f>IF(ISNUMBER('Форма 1'!Y662),ROUND('Форма 1'!$I662*VLOOKUP('Форма 1'!$G662,'Предельники 2022'!$B$4:$X$28,'Форма 1'!Y$7),2),"")</f>
        <v/>
      </c>
      <c r="G662" s="53" t="str">
        <f>IF(ISNUMBER('Форма 1'!Z662),ROUND('Форма 1'!$I662*VLOOKUP('Форма 1'!$G662,'Предельники 2022'!$B$4:$X$28,'Форма 1'!Z$7),2),"")</f>
        <v/>
      </c>
      <c r="H662" s="53" t="str">
        <f>IF(ISNUMBER('Форма 1'!AA662),ROUND('Форма 1'!$I662*VLOOKUP('Форма 1'!$G662,'Предельники 2022'!$B$4:$X$28,'Форма 1'!AA$7),2),"")</f>
        <v/>
      </c>
      <c r="I662" s="53" t="str">
        <f>IF(ISNUMBER('Форма 1'!AB662),ROUND('Форма 1'!$I662*VLOOKUP('Форма 1'!$G662,'Предельники 2022'!$B$4:$X$28,'Форма 1'!AB$7),2),"")</f>
        <v/>
      </c>
      <c r="J662" s="53" t="str">
        <f>IF(ISNUMBER('Форма 1'!AC662),ROUND('Форма 1'!$I662*VLOOKUP('Форма 1'!$G662,'Предельники 2022'!$B$4:$X$28,'Форма 1'!AC$7),2),"")</f>
        <v/>
      </c>
      <c r="K662" s="53">
        <f>IF(ISNUMBER('Форма 1'!AD662),ROUND('Форма 1'!$I662*VLOOKUP('Форма 1'!$G662,'Предельники 2022'!$B$4:$X$28,'Форма 1'!AD$7),2),"")</f>
        <v>1008847.54</v>
      </c>
      <c r="L662" s="54" t="str">
        <f>IF(ISBLANK('Форма 1'!AE662),"",'Форма 1'!AE662)</f>
        <v/>
      </c>
      <c r="M662" s="55" t="str">
        <f>IF(ISBLANK('Форма 1'!AF662),"",'Форма 1'!AF662)</f>
        <v/>
      </c>
      <c r="N662" s="53" t="str">
        <f>IF(ISNUMBER('Форма 1'!AG662),ROUND('Форма 1'!$I662*VLOOKUP('Форма 1'!$G662,'Предельники 2022'!$B$4:$X$28,'Форма 1'!AG$7),2),"")</f>
        <v/>
      </c>
      <c r="O662" s="53" t="str">
        <f>IF(ISNUMBER('Форма 1'!$AH662),ROUND('Форма 1'!$I662*VLOOKUP('Форма 1'!$G662,'Предельники 2022'!$B$4:$X$28,'Форма 1'!$AH$7,0),2),"")</f>
        <v/>
      </c>
      <c r="P662" s="53" t="str">
        <f>IF(ISNUMBER('Форма 1'!$AI662),ROUND('Форма 1'!$I662*VLOOKUP('Форма 1'!$G662,'Предельники 2022'!$B$4:$X$28,'Форма 1'!$AI$7,0),2),"")</f>
        <v/>
      </c>
      <c r="Q662" s="53" t="str">
        <f>IF(ISNUMBER('Форма 1'!$AJ662),ROUND('Форма 1'!$I662*VLOOKUP('Форма 1'!$G662,'Предельники 2022'!$B$4:$X$28,'Форма 1'!$AJ$7,0),2),"")</f>
        <v/>
      </c>
      <c r="R662" s="53" t="str">
        <f>IF(ISNUMBER('Форма 1'!AK662),ROUND('Форма 1'!$I662*VLOOKUP('Форма 1'!$G662,'Предельники 2022'!$B$4:$X$28,'Форма 1'!AK$7),2),"")</f>
        <v/>
      </c>
      <c r="S662" s="55" t="str">
        <f t="shared" si="76"/>
        <v/>
      </c>
      <c r="T662" s="55" t="str">
        <f>IF(ISNUMBER('Форма 1'!AL662),INDEX('Предельники 2022'!$C$4:$X$28,MATCH('Форма 1'!$H662,'Предельники 2022'!$B$4:$B$28,0),MATCH(T$5,'Предельники 2022'!$C$3:$X$3,0)),"")</f>
        <v/>
      </c>
      <c r="U662" s="55" t="str">
        <f>IF(ISNUMBER('Форма 1'!AM662),INDEX('Предельники 2022'!$C$4:$X$28,MATCH('Форма 1'!$H662,'Предельники 2022'!$B$4:$B$28,0),MATCH(U$5,'Предельники 2022'!$C$3:$X$3,0)),"")</f>
        <v/>
      </c>
      <c r="V662" s="55" t="str">
        <f>IF(ISNUMBER('Форма 1'!AN662),INDEX('Предельники 2022'!$C$4:$X$28,MATCH('Форма 1'!$H662,'Предельники 2022'!$B$4:$B$28,0),MATCH(V$5,'Предельники 2022'!$C$3:$X$3,0)),"")</f>
        <v/>
      </c>
      <c r="W662" s="55" t="str">
        <f>IF(ISNUMBER('Форма 1'!AO662),INDEX('Предельники 2022'!$C$4:$X$28,MATCH('Форма 1'!$H662,'Предельники 2022'!$B$4:$B$28,0),MATCH(W$5,'Предельники 2022'!$C$3:$X$3,0)),"")</f>
        <v/>
      </c>
      <c r="X662" s="53" t="str">
        <f>IF(ISNUMBER('Форма 1'!AP662),ROUND('Форма 1'!$I662*VLOOKUP('Форма 1'!$G662,'Предельники 2022'!$B$4:$X$28,'Форма 1'!AP$7),2),"")</f>
        <v/>
      </c>
      <c r="Y662" s="53" t="str">
        <f>IF(ISNUMBER('Форма 1'!AQ662),ROUND('Форма 1'!$I662*VLOOKUP('Форма 1'!$G662,'Предельники 2022'!$B$4:$X$28,'Форма 1'!AQ$7),2),"")</f>
        <v/>
      </c>
      <c r="Z662" s="53" t="str">
        <f>IF(ISNUMBER('Форма 1'!AR662),ROUND('Форма 1'!$I662*VLOOKUP('Форма 1'!$G662,'Предельники 2022'!$B$4:$X$28,'Форма 1'!AR$7),2),"")</f>
        <v/>
      </c>
      <c r="AA662" s="55"/>
    </row>
    <row r="663" spans="1:27" x14ac:dyDescent="0.25">
      <c r="A663" s="52">
        <f t="shared" si="75"/>
        <v>70</v>
      </c>
      <c r="B663" s="94" t="str">
        <f>IF(ISBLANK('Форма 1'!B663),"",'Форма 1'!B663)</f>
        <v>город Пермь</v>
      </c>
      <c r="C663" s="161" t="str">
        <f>IF(ISBLANK('Форма 1'!C663),"",'Форма 1'!C663)</f>
        <v>г. Пермь, ул. Николая Быстрых, д. 2</v>
      </c>
      <c r="D663" s="51">
        <f>IF(ISBLANK(C663),"Введите адрес",IF(C663='Форма 1'!C663,SUM(E663:K663,M663:S663,X663:AA663),"Ошибка в адресе!"))</f>
        <v>13073302.35</v>
      </c>
      <c r="E663" s="53">
        <f>IF(ISNUMBER('Форма 1'!X663),ROUND('Форма 1'!$I663*VLOOKUP('Форма 1'!$G663,'Предельники 2022'!$B$4:$X$28,'Форма 1'!X$7),2),"")</f>
        <v>490603.01</v>
      </c>
      <c r="F663" s="53">
        <f>IF(ISNUMBER('Форма 1'!Y663),ROUND('Форма 1'!$I663*VLOOKUP('Форма 1'!$G663,'Предельники 2022'!$B$4:$X$28,'Форма 1'!Y$7),2),"")</f>
        <v>5567431.5300000003</v>
      </c>
      <c r="G663" s="53" t="str">
        <f>IF(ISNUMBER('Форма 1'!Z663),ROUND('Форма 1'!$I663*VLOOKUP('Форма 1'!$G663,'Предельники 2022'!$B$4:$X$28,'Форма 1'!Z$7),2),"")</f>
        <v/>
      </c>
      <c r="H663" s="53">
        <f>IF(ISNUMBER('Форма 1'!AA663),ROUND('Форма 1'!$I663*VLOOKUP('Форма 1'!$G663,'Предельники 2022'!$B$4:$X$28,'Форма 1'!AA$7),2),"")</f>
        <v>250404.91</v>
      </c>
      <c r="I663" s="53">
        <f>IF(ISNUMBER('Форма 1'!AB663),ROUND('Форма 1'!$I663*VLOOKUP('Форма 1'!$G663,'Предельники 2022'!$B$4:$X$28,'Форма 1'!AB$7),2),"")</f>
        <v>772284.51</v>
      </c>
      <c r="J663" s="53">
        <f>IF(ISNUMBER('Форма 1'!AC663),ROUND('Форма 1'!$I663*VLOOKUP('Форма 1'!$G663,'Предельники 2022'!$B$4:$X$28,'Форма 1'!AC$7),2),"")</f>
        <v>427281.01</v>
      </c>
      <c r="K663" s="53">
        <f>IF(ISNUMBER('Форма 1'!AD663),ROUND('Форма 1'!$I663*VLOOKUP('Форма 1'!$G663,'Предельники 2022'!$B$4:$X$28,'Форма 1'!AD$7),2),"")</f>
        <v>842863.95</v>
      </c>
      <c r="L663" s="54" t="str">
        <f>IF(ISBLANK('Форма 1'!AE663),"",'Форма 1'!AE663)</f>
        <v/>
      </c>
      <c r="M663" s="55" t="str">
        <f>IF(ISBLANK('Форма 1'!AF663),"",'Форма 1'!AF663)</f>
        <v/>
      </c>
      <c r="N663" s="53" t="str">
        <f>IF(ISNUMBER('Форма 1'!AG663),ROUND('Форма 1'!$I663*VLOOKUP('Форма 1'!$G663,'Предельники 2022'!$B$4:$X$28,'Форма 1'!AG$7),2),"")</f>
        <v/>
      </c>
      <c r="O663" s="53">
        <f>IF(ISNUMBER('Форма 1'!$AH663),ROUND('Форма 1'!$I663*VLOOKUP('Форма 1'!$G663,'Предельники 2022'!$B$4:$X$28,'Форма 1'!$AH$7,0),2),"")</f>
        <v>3862118.48</v>
      </c>
      <c r="P663" s="53" t="str">
        <f>IF(ISNUMBER('Форма 1'!$AI663),ROUND('Форма 1'!$I663*VLOOKUP('Форма 1'!$G663,'Предельники 2022'!$B$4:$X$28,'Форма 1'!$AI$7,0),2),"")</f>
        <v/>
      </c>
      <c r="Q663" s="53" t="str">
        <f>IF(ISNUMBER('Форма 1'!$AJ663),ROUND('Форма 1'!$I663*VLOOKUP('Форма 1'!$G663,'Предельники 2022'!$B$4:$X$28,'Форма 1'!$AJ$7,0),2),"")</f>
        <v/>
      </c>
      <c r="R663" s="53">
        <f>IF(ISNUMBER('Форма 1'!AK663),ROUND('Форма 1'!$I663*VLOOKUP('Форма 1'!$G663,'Предельники 2022'!$B$4:$X$28,'Форма 1'!AK$7),2),"")</f>
        <v>860314.95</v>
      </c>
      <c r="S663" s="55" t="str">
        <f t="shared" si="76"/>
        <v/>
      </c>
      <c r="T663" s="55" t="str">
        <f>IF(ISNUMBER('Форма 1'!AL663),INDEX('Предельники 2022'!$C$4:$X$28,MATCH('Форма 1'!$H663,'Предельники 2022'!$B$4:$B$28,0),MATCH(T$5,'Предельники 2022'!$C$3:$X$3,0)),"")</f>
        <v/>
      </c>
      <c r="U663" s="55" t="str">
        <f>IF(ISNUMBER('Форма 1'!AM663),INDEX('Предельники 2022'!$C$4:$X$28,MATCH('Форма 1'!$H663,'Предельники 2022'!$B$4:$B$28,0),MATCH(U$5,'Предельники 2022'!$C$3:$X$3,0)),"")</f>
        <v/>
      </c>
      <c r="V663" s="55" t="str">
        <f>IF(ISNUMBER('Форма 1'!AN663),INDEX('Предельники 2022'!$C$4:$X$28,MATCH('Форма 1'!$H663,'Предельники 2022'!$B$4:$B$28,0),MATCH(V$5,'Предельники 2022'!$C$3:$X$3,0)),"")</f>
        <v/>
      </c>
      <c r="W663" s="55" t="str">
        <f>IF(ISNUMBER('Форма 1'!AO663),INDEX('Предельники 2022'!$C$4:$X$28,MATCH('Форма 1'!$H663,'Предельники 2022'!$B$4:$B$28,0),MATCH(W$5,'Предельники 2022'!$C$3:$X$3,0)),"")</f>
        <v/>
      </c>
      <c r="X663" s="53" t="str">
        <f>IF(ISNUMBER('Форма 1'!AP663),ROUND('Форма 1'!$I663*VLOOKUP('Форма 1'!$G663,'Предельники 2022'!$B$4:$X$28,'Форма 1'!AP$7),2),"")</f>
        <v/>
      </c>
      <c r="Y663" s="53" t="str">
        <f>IF(ISNUMBER('Форма 1'!AQ663),ROUND('Форма 1'!$I663*VLOOKUP('Форма 1'!$G663,'Предельники 2022'!$B$4:$X$28,'Форма 1'!AQ$7),2),"")</f>
        <v/>
      </c>
      <c r="Z663" s="53" t="str">
        <f>IF(ISNUMBER('Форма 1'!AR663),ROUND('Форма 1'!$I663*VLOOKUP('Форма 1'!$G663,'Предельники 2022'!$B$4:$X$28,'Форма 1'!AR$7),2),"")</f>
        <v/>
      </c>
      <c r="AA663" s="55"/>
    </row>
    <row r="664" spans="1:27" x14ac:dyDescent="0.25">
      <c r="A664" s="52">
        <f t="shared" si="75"/>
        <v>71</v>
      </c>
      <c r="B664" s="94" t="str">
        <f>IF(ISBLANK('Форма 1'!B664),"",'Форма 1'!B664)</f>
        <v>город Пермь</v>
      </c>
      <c r="C664" s="161" t="str">
        <f>IF(ISBLANK('Форма 1'!C664),"",'Форма 1'!C664)</f>
        <v>г. Пермь, ул. Новоржевская, д. 36</v>
      </c>
      <c r="D664" s="51">
        <f>IF(ISBLANK(C664),"Введите адрес",IF(C664='Форма 1'!C664,SUM(E664:K664,M664:S664,X664:AA664),"Ошибка в адресе!"))</f>
        <v>10850853.59</v>
      </c>
      <c r="E664" s="53">
        <f>IF(ISNUMBER('Форма 1'!X664),ROUND('Форма 1'!$I664*VLOOKUP('Форма 1'!$G664,'Предельники 2022'!$B$4:$X$28,'Форма 1'!X$7),2),"")</f>
        <v>790332.89</v>
      </c>
      <c r="F664" s="53">
        <f>IF(ISNUMBER('Форма 1'!Y664),ROUND('Форма 1'!$I664*VLOOKUP('Форма 1'!$G664,'Предельники 2022'!$B$4:$X$28,'Форма 1'!Y$7),2),"")</f>
        <v>8968808.1199999992</v>
      </c>
      <c r="G664" s="53" t="str">
        <f>IF(ISNUMBER('Форма 1'!Z664),ROUND('Форма 1'!$I664*VLOOKUP('Форма 1'!$G664,'Предельники 2022'!$B$4:$X$28,'Форма 1'!Z$7),2),"")</f>
        <v/>
      </c>
      <c r="H664" s="53">
        <f>IF(ISNUMBER('Форма 1'!AA664),ROUND('Форма 1'!$I664*VLOOKUP('Форма 1'!$G664,'Предельники 2022'!$B$4:$X$28,'Форма 1'!AA$7),2),"")</f>
        <v>403387.74</v>
      </c>
      <c r="I664" s="53" t="str">
        <f>IF(ISNUMBER('Форма 1'!AB664),ROUND('Форма 1'!$I664*VLOOKUP('Форма 1'!$G664,'Предельники 2022'!$B$4:$X$28,'Форма 1'!AB$7),2),"")</f>
        <v/>
      </c>
      <c r="J664" s="53">
        <f>IF(ISNUMBER('Форма 1'!AC664),ROUND('Форма 1'!$I664*VLOOKUP('Форма 1'!$G664,'Предельники 2022'!$B$4:$X$28,'Форма 1'!AC$7),2),"")</f>
        <v>688324.84</v>
      </c>
      <c r="K664" s="53" t="str">
        <f>IF(ISNUMBER('Форма 1'!AD664),ROUND('Форма 1'!$I664*VLOOKUP('Форма 1'!$G664,'Предельники 2022'!$B$4:$X$28,'Форма 1'!AD$7),2),"")</f>
        <v/>
      </c>
      <c r="L664" s="54" t="str">
        <f>IF(ISBLANK('Форма 1'!AE664),"",'Форма 1'!AE664)</f>
        <v/>
      </c>
      <c r="M664" s="55" t="str">
        <f>IF(ISBLANK('Форма 1'!AF664),"",'Форма 1'!AF664)</f>
        <v/>
      </c>
      <c r="N664" s="53" t="str">
        <f>IF(ISNUMBER('Форма 1'!AG664),ROUND('Форма 1'!$I664*VLOOKUP('Форма 1'!$G664,'Предельники 2022'!$B$4:$X$28,'Форма 1'!AG$7),2),"")</f>
        <v/>
      </c>
      <c r="O664" s="53" t="str">
        <f>IF(ISNUMBER('Форма 1'!$AH664),ROUND('Форма 1'!$I664*VLOOKUP('Форма 1'!$G664,'Предельники 2022'!$B$4:$X$28,'Форма 1'!$AH$7,0),2),"")</f>
        <v/>
      </c>
      <c r="P664" s="53" t="str">
        <f>IF(ISNUMBER('Форма 1'!$AI664),ROUND('Форма 1'!$I664*VLOOKUP('Форма 1'!$G664,'Предельники 2022'!$B$4:$X$28,'Форма 1'!$AI$7,0),2),"")</f>
        <v/>
      </c>
      <c r="Q664" s="53" t="str">
        <f>IF(ISNUMBER('Форма 1'!$AJ664),ROUND('Форма 1'!$I664*VLOOKUP('Форма 1'!$G664,'Предельники 2022'!$B$4:$X$28,'Форма 1'!$AJ$7,0),2),"")</f>
        <v/>
      </c>
      <c r="R664" s="53" t="str">
        <f>IF(ISNUMBER('Форма 1'!AK664),ROUND('Форма 1'!$I664*VLOOKUP('Форма 1'!$G664,'Предельники 2022'!$B$4:$X$28,'Форма 1'!AK$7),2),"")</f>
        <v/>
      </c>
      <c r="S664" s="55" t="str">
        <f t="shared" si="76"/>
        <v/>
      </c>
      <c r="T664" s="55" t="str">
        <f>IF(ISNUMBER('Форма 1'!AL664),INDEX('Предельники 2022'!$C$4:$X$28,MATCH('Форма 1'!$H664,'Предельники 2022'!$B$4:$B$28,0),MATCH(T$5,'Предельники 2022'!$C$3:$X$3,0)),"")</f>
        <v/>
      </c>
      <c r="U664" s="55" t="str">
        <f>IF(ISNUMBER('Форма 1'!AM664),INDEX('Предельники 2022'!$C$4:$X$28,MATCH('Форма 1'!$H664,'Предельники 2022'!$B$4:$B$28,0),MATCH(U$5,'Предельники 2022'!$C$3:$X$3,0)),"")</f>
        <v/>
      </c>
      <c r="V664" s="55" t="str">
        <f>IF(ISNUMBER('Форма 1'!AN664),INDEX('Предельники 2022'!$C$4:$X$28,MATCH('Форма 1'!$H664,'Предельники 2022'!$B$4:$B$28,0),MATCH(V$5,'Предельники 2022'!$C$3:$X$3,0)),"")</f>
        <v/>
      </c>
      <c r="W664" s="55" t="str">
        <f>IF(ISNUMBER('Форма 1'!AO664),INDEX('Предельники 2022'!$C$4:$X$28,MATCH('Форма 1'!$H664,'Предельники 2022'!$B$4:$B$28,0),MATCH(W$5,'Предельники 2022'!$C$3:$X$3,0)),"")</f>
        <v/>
      </c>
      <c r="X664" s="53" t="str">
        <f>IF(ISNUMBER('Форма 1'!AP664),ROUND('Форма 1'!$I664*VLOOKUP('Форма 1'!$G664,'Предельники 2022'!$B$4:$X$28,'Форма 1'!AP$7),2),"")</f>
        <v/>
      </c>
      <c r="Y664" s="53" t="str">
        <f>IF(ISNUMBER('Форма 1'!AQ664),ROUND('Форма 1'!$I664*VLOOKUP('Форма 1'!$G664,'Предельники 2022'!$B$4:$X$28,'Форма 1'!AQ$7),2),"")</f>
        <v/>
      </c>
      <c r="Z664" s="53" t="str">
        <f>IF(ISNUMBER('Форма 1'!AR664),ROUND('Форма 1'!$I664*VLOOKUP('Форма 1'!$G664,'Предельники 2022'!$B$4:$X$28,'Форма 1'!AR$7),2),"")</f>
        <v/>
      </c>
      <c r="AA664" s="55"/>
    </row>
    <row r="665" spans="1:27" x14ac:dyDescent="0.25">
      <c r="A665" s="52">
        <f t="shared" si="75"/>
        <v>72</v>
      </c>
      <c r="B665" s="94" t="str">
        <f>IF(ISBLANK('Форма 1'!B665),"",'Форма 1'!B665)</f>
        <v>город Пермь</v>
      </c>
      <c r="C665" s="161" t="str">
        <f>IF(ISBLANK('Форма 1'!C665),"",'Форма 1'!C665)</f>
        <v>г. Пермь, ул. Новосибирская, д. 18А</v>
      </c>
      <c r="D665" s="51">
        <f>IF(ISBLANK(C665),"Введите адрес",IF(C665='Форма 1'!C665,SUM(E665:K665,M665:S665,X665:AA665),"Ошибка в адресе!"))</f>
        <v>8724941.3300000001</v>
      </c>
      <c r="E665" s="53" t="str">
        <f>IF(ISNUMBER('Форма 1'!X665),ROUND('Форма 1'!$I665*VLOOKUP('Форма 1'!$G665,'Предельники 2022'!$B$4:$X$28,'Форма 1'!X$7),2),"")</f>
        <v/>
      </c>
      <c r="F665" s="53" t="str">
        <f>IF(ISNUMBER('Форма 1'!Y665),ROUND('Форма 1'!$I665*VLOOKUP('Форма 1'!$G665,'Предельники 2022'!$B$4:$X$28,'Форма 1'!Y$7),2),"")</f>
        <v/>
      </c>
      <c r="G665" s="53" t="str">
        <f>IF(ISNUMBER('Форма 1'!Z665),ROUND('Форма 1'!$I665*VLOOKUP('Форма 1'!$G665,'Предельники 2022'!$B$4:$X$28,'Форма 1'!Z$7),2),"")</f>
        <v/>
      </c>
      <c r="H665" s="53" t="str">
        <f>IF(ISNUMBER('Форма 1'!AA665),ROUND('Форма 1'!$I665*VLOOKUP('Форма 1'!$G665,'Предельники 2022'!$B$4:$X$28,'Форма 1'!AA$7),2),"")</f>
        <v/>
      </c>
      <c r="I665" s="53" t="str">
        <f>IF(ISNUMBER('Форма 1'!AB665),ROUND('Форма 1'!$I665*VLOOKUP('Форма 1'!$G665,'Предельники 2022'!$B$4:$X$28,'Форма 1'!AB$7),2),"")</f>
        <v/>
      </c>
      <c r="J665" s="53" t="str">
        <f>IF(ISNUMBER('Форма 1'!AC665),ROUND('Форма 1'!$I665*VLOOKUP('Форма 1'!$G665,'Предельники 2022'!$B$4:$X$28,'Форма 1'!AC$7),2),"")</f>
        <v/>
      </c>
      <c r="K665" s="53" t="str">
        <f>IF(ISNUMBER('Форма 1'!AD665),ROUND('Форма 1'!$I665*VLOOKUP('Форма 1'!$G665,'Предельники 2022'!$B$4:$X$28,'Форма 1'!AD$7),2),"")</f>
        <v/>
      </c>
      <c r="L665" s="54" t="str">
        <f>IF(ISBLANK('Форма 1'!AE665),"",'Форма 1'!AE665)</f>
        <v/>
      </c>
      <c r="M665" s="55" t="str">
        <f>IF(ISBLANK('Форма 1'!AF665),"",'Форма 1'!AF665)</f>
        <v/>
      </c>
      <c r="N665" s="53">
        <f>IF(ISNUMBER('Форма 1'!AG665),ROUND('Форма 1'!$I665*VLOOKUP('Форма 1'!$G665,'Предельники 2022'!$B$4:$X$28,'Форма 1'!AG$7),2),"")</f>
        <v>8724941.3300000001</v>
      </c>
      <c r="O665" s="53" t="str">
        <f>IF(ISNUMBER('Форма 1'!$AH665),ROUND('Форма 1'!$I665*VLOOKUP('Форма 1'!$G665,'Предельники 2022'!$B$4:$X$28,'Форма 1'!$AH$7,0),2),"")</f>
        <v/>
      </c>
      <c r="P665" s="53" t="str">
        <f>IF(ISNUMBER('Форма 1'!$AI665),ROUND('Форма 1'!$I665*VLOOKUP('Форма 1'!$G665,'Предельники 2022'!$B$4:$X$28,'Форма 1'!$AI$7,0),2),"")</f>
        <v/>
      </c>
      <c r="Q665" s="53" t="str">
        <f>IF(ISNUMBER('Форма 1'!$AJ665),ROUND('Форма 1'!$I665*VLOOKUP('Форма 1'!$G665,'Предельники 2022'!$B$4:$X$28,'Форма 1'!$AJ$7,0),2),"")</f>
        <v/>
      </c>
      <c r="R665" s="53" t="str">
        <f>IF(ISNUMBER('Форма 1'!AK665),ROUND('Форма 1'!$I665*VLOOKUP('Форма 1'!$G665,'Предельники 2022'!$B$4:$X$28,'Форма 1'!AK$7),2),"")</f>
        <v/>
      </c>
      <c r="S665" s="55" t="str">
        <f t="shared" si="76"/>
        <v/>
      </c>
      <c r="T665" s="55" t="str">
        <f>IF(ISNUMBER('Форма 1'!AL665),INDEX('Предельники 2022'!$C$4:$X$28,MATCH('Форма 1'!$H665,'Предельники 2022'!$B$4:$B$28,0),MATCH(T$5,'Предельники 2022'!$C$3:$X$3,0)),"")</f>
        <v/>
      </c>
      <c r="U665" s="55" t="str">
        <f>IF(ISNUMBER('Форма 1'!AM665),INDEX('Предельники 2022'!$C$4:$X$28,MATCH('Форма 1'!$H665,'Предельники 2022'!$B$4:$B$28,0),MATCH(U$5,'Предельники 2022'!$C$3:$X$3,0)),"")</f>
        <v/>
      </c>
      <c r="V665" s="55" t="str">
        <f>IF(ISNUMBER('Форма 1'!AN665),INDEX('Предельники 2022'!$C$4:$X$28,MATCH('Форма 1'!$H665,'Предельники 2022'!$B$4:$B$28,0),MATCH(V$5,'Предельники 2022'!$C$3:$X$3,0)),"")</f>
        <v/>
      </c>
      <c r="W665" s="55" t="str">
        <f>IF(ISNUMBER('Форма 1'!AO665),INDEX('Предельники 2022'!$C$4:$X$28,MATCH('Форма 1'!$H665,'Предельники 2022'!$B$4:$B$28,0),MATCH(W$5,'Предельники 2022'!$C$3:$X$3,0)),"")</f>
        <v/>
      </c>
      <c r="X665" s="53" t="str">
        <f>IF(ISNUMBER('Форма 1'!AP665),ROUND('Форма 1'!$I665*VLOOKUP('Форма 1'!$G665,'Предельники 2022'!$B$4:$X$28,'Форма 1'!AP$7),2),"")</f>
        <v/>
      </c>
      <c r="Y665" s="53" t="str">
        <f>IF(ISNUMBER('Форма 1'!AQ665),ROUND('Форма 1'!$I665*VLOOKUP('Форма 1'!$G665,'Предельники 2022'!$B$4:$X$28,'Форма 1'!AQ$7),2),"")</f>
        <v/>
      </c>
      <c r="Z665" s="53" t="str">
        <f>IF(ISNUMBER('Форма 1'!AR665),ROUND('Форма 1'!$I665*VLOOKUP('Форма 1'!$G665,'Предельники 2022'!$B$4:$X$28,'Форма 1'!AR$7),2),"")</f>
        <v/>
      </c>
      <c r="AA665" s="55"/>
    </row>
    <row r="666" spans="1:27" x14ac:dyDescent="0.25">
      <c r="A666" s="52">
        <f t="shared" si="75"/>
        <v>73</v>
      </c>
      <c r="B666" s="94" t="str">
        <f>IF(ISBLANK('Форма 1'!B666),"",'Форма 1'!B666)</f>
        <v>город Пермь</v>
      </c>
      <c r="C666" s="161" t="str">
        <f>IF(ISBLANK('Форма 1'!C666),"",'Форма 1'!C666)</f>
        <v>г. Пермь, ул. Одоевского, д. 26</v>
      </c>
      <c r="D666" s="51">
        <f>IF(ISBLANK(C666),"Введите адрес",IF(C666='Форма 1'!C666,SUM(E666:K666,M666:S666,X666:AA666),"Ошибка в адресе!"))</f>
        <v>13681693.76</v>
      </c>
      <c r="E666" s="53" t="str">
        <f>IF(ISNUMBER('Форма 1'!X666),ROUND('Форма 1'!$I666*VLOOKUP('Форма 1'!$G666,'Предельники 2022'!$B$4:$X$28,'Форма 1'!X$7),2),"")</f>
        <v/>
      </c>
      <c r="F666" s="53" t="str">
        <f>IF(ISNUMBER('Форма 1'!Y666),ROUND('Форма 1'!$I666*VLOOKUP('Форма 1'!$G666,'Предельники 2022'!$B$4:$X$28,'Форма 1'!Y$7),2),"")</f>
        <v/>
      </c>
      <c r="G666" s="53" t="str">
        <f>IF(ISNUMBER('Форма 1'!Z666),ROUND('Форма 1'!$I666*VLOOKUP('Форма 1'!$G666,'Предельники 2022'!$B$4:$X$28,'Форма 1'!Z$7),2),"")</f>
        <v/>
      </c>
      <c r="H666" s="53" t="str">
        <f>IF(ISNUMBER('Форма 1'!AA666),ROUND('Форма 1'!$I666*VLOOKUP('Форма 1'!$G666,'Предельники 2022'!$B$4:$X$28,'Форма 1'!AA$7),2),"")</f>
        <v/>
      </c>
      <c r="I666" s="53" t="str">
        <f>IF(ISNUMBER('Форма 1'!AB666),ROUND('Форма 1'!$I666*VLOOKUP('Форма 1'!$G666,'Предельники 2022'!$B$4:$X$28,'Форма 1'!AB$7),2),"")</f>
        <v/>
      </c>
      <c r="J666" s="53" t="str">
        <f>IF(ISNUMBER('Форма 1'!AC666),ROUND('Форма 1'!$I666*VLOOKUP('Форма 1'!$G666,'Предельники 2022'!$B$4:$X$28,'Форма 1'!AC$7),2),"")</f>
        <v/>
      </c>
      <c r="K666" s="53" t="str">
        <f>IF(ISNUMBER('Форма 1'!AD666),ROUND('Форма 1'!$I666*VLOOKUP('Форма 1'!$G666,'Предельники 2022'!$B$4:$X$28,'Форма 1'!AD$7),2),"")</f>
        <v/>
      </c>
      <c r="L666" s="54" t="str">
        <f>IF(ISBLANK('Форма 1'!AE666),"",'Форма 1'!AE666)</f>
        <v/>
      </c>
      <c r="M666" s="55" t="str">
        <f>IF(ISBLANK('Форма 1'!AF666),"",'Форма 1'!AF666)</f>
        <v/>
      </c>
      <c r="N666" s="53">
        <f>IF(ISNUMBER('Форма 1'!AG666),ROUND('Форма 1'!$I666*VLOOKUP('Форма 1'!$G666,'Предельники 2022'!$B$4:$X$28,'Форма 1'!AG$7),2),"")</f>
        <v>13681693.76</v>
      </c>
      <c r="O666" s="53" t="str">
        <f>IF(ISNUMBER('Форма 1'!$AH666),ROUND('Форма 1'!$I666*VLOOKUP('Форма 1'!$G666,'Предельники 2022'!$B$4:$X$28,'Форма 1'!$AH$7,0),2),"")</f>
        <v/>
      </c>
      <c r="P666" s="53" t="str">
        <f>IF(ISNUMBER('Форма 1'!$AI666),ROUND('Форма 1'!$I666*VLOOKUP('Форма 1'!$G666,'Предельники 2022'!$B$4:$X$28,'Форма 1'!$AI$7,0),2),"")</f>
        <v/>
      </c>
      <c r="Q666" s="53" t="str">
        <f>IF(ISNUMBER('Форма 1'!$AJ666),ROUND('Форма 1'!$I666*VLOOKUP('Форма 1'!$G666,'Предельники 2022'!$B$4:$X$28,'Форма 1'!$AJ$7,0),2),"")</f>
        <v/>
      </c>
      <c r="R666" s="53" t="str">
        <f>IF(ISNUMBER('Форма 1'!AK666),ROUND('Форма 1'!$I666*VLOOKUP('Форма 1'!$G666,'Предельники 2022'!$B$4:$X$28,'Форма 1'!AK$7),2),"")</f>
        <v/>
      </c>
      <c r="S666" s="55" t="str">
        <f t="shared" si="76"/>
        <v/>
      </c>
      <c r="T666" s="55" t="str">
        <f>IF(ISNUMBER('Форма 1'!AL666),INDEX('Предельники 2022'!$C$4:$X$28,MATCH('Форма 1'!$H666,'Предельники 2022'!$B$4:$B$28,0),MATCH(T$5,'Предельники 2022'!$C$3:$X$3,0)),"")</f>
        <v/>
      </c>
      <c r="U666" s="55" t="str">
        <f>IF(ISNUMBER('Форма 1'!AM666),INDEX('Предельники 2022'!$C$4:$X$28,MATCH('Форма 1'!$H666,'Предельники 2022'!$B$4:$B$28,0),MATCH(U$5,'Предельники 2022'!$C$3:$X$3,0)),"")</f>
        <v/>
      </c>
      <c r="V666" s="55" t="str">
        <f>IF(ISNUMBER('Форма 1'!AN666),INDEX('Предельники 2022'!$C$4:$X$28,MATCH('Форма 1'!$H666,'Предельники 2022'!$B$4:$B$28,0),MATCH(V$5,'Предельники 2022'!$C$3:$X$3,0)),"")</f>
        <v/>
      </c>
      <c r="W666" s="55" t="str">
        <f>IF(ISNUMBER('Форма 1'!AO666),INDEX('Предельники 2022'!$C$4:$X$28,MATCH('Форма 1'!$H666,'Предельники 2022'!$B$4:$B$28,0),MATCH(W$5,'Предельники 2022'!$C$3:$X$3,0)),"")</f>
        <v/>
      </c>
      <c r="X666" s="53" t="str">
        <f>IF(ISNUMBER('Форма 1'!AP666),ROUND('Форма 1'!$I666*VLOOKUP('Форма 1'!$G666,'Предельники 2022'!$B$4:$X$28,'Форма 1'!AP$7),2),"")</f>
        <v/>
      </c>
      <c r="Y666" s="53" t="str">
        <f>IF(ISNUMBER('Форма 1'!AQ666),ROUND('Форма 1'!$I666*VLOOKUP('Форма 1'!$G666,'Предельники 2022'!$B$4:$X$28,'Форма 1'!AQ$7),2),"")</f>
        <v/>
      </c>
      <c r="Z666" s="53" t="str">
        <f>IF(ISNUMBER('Форма 1'!AR666),ROUND('Форма 1'!$I666*VLOOKUP('Форма 1'!$G666,'Предельники 2022'!$B$4:$X$28,'Форма 1'!AR$7),2),"")</f>
        <v/>
      </c>
      <c r="AA666" s="55"/>
    </row>
    <row r="667" spans="1:27" x14ac:dyDescent="0.25">
      <c r="A667" s="52">
        <f t="shared" si="75"/>
        <v>74</v>
      </c>
      <c r="B667" s="94" t="str">
        <f>IF(ISBLANK('Форма 1'!B667),"",'Форма 1'!B667)</f>
        <v>город Пермь</v>
      </c>
      <c r="C667" s="161" t="str">
        <f>IF(ISBLANK('Форма 1'!C667),"",'Форма 1'!C667)</f>
        <v>г. Пермь, ул. Оршанская, д. 13</v>
      </c>
      <c r="D667" s="51">
        <f>IF(ISBLANK(C667),"Введите адрес",IF(C667='Форма 1'!C667,SUM(E667:K667,M667:S667,X667:AA667),"Ошибка в адресе!"))</f>
        <v>41380806.920000002</v>
      </c>
      <c r="E667" s="53" t="str">
        <f>IF(ISNUMBER('Форма 1'!X667),ROUND('Форма 1'!$I667*VLOOKUP('Форма 1'!$G667,'Предельники 2022'!$B$4:$X$28,'Форма 1'!X$7),2),"")</f>
        <v/>
      </c>
      <c r="F667" s="53">
        <f>IF(ISNUMBER('Форма 1'!Y667),ROUND('Форма 1'!$I667*VLOOKUP('Форма 1'!$G667,'Предельники 2022'!$B$4:$X$28,'Форма 1'!Y$7),2),"")</f>
        <v>14012240.17</v>
      </c>
      <c r="G667" s="53" t="str">
        <f>IF(ISNUMBER('Форма 1'!Z667),ROUND('Форма 1'!$I667*VLOOKUP('Форма 1'!$G667,'Предельники 2022'!$B$4:$X$28,'Форма 1'!Z$7),2),"")</f>
        <v/>
      </c>
      <c r="H667" s="53">
        <f>IF(ISNUMBER('Форма 1'!AA667),ROUND('Форма 1'!$I667*VLOOKUP('Форма 1'!$G667,'Предельники 2022'!$B$4:$X$28,'Форма 1'!AA$7),2),"")</f>
        <v>630224.86</v>
      </c>
      <c r="I667" s="53" t="str">
        <f>IF(ISNUMBER('Форма 1'!AB667),ROUND('Форма 1'!$I667*VLOOKUP('Форма 1'!$G667,'Предельники 2022'!$B$4:$X$28,'Форма 1'!AB$7),2),"")</f>
        <v/>
      </c>
      <c r="J667" s="53">
        <f>IF(ISNUMBER('Форма 1'!AC667),ROUND('Форма 1'!$I667*VLOOKUP('Форма 1'!$G667,'Предельники 2022'!$B$4:$X$28,'Форма 1'!AC$7),2),"")</f>
        <v>1075390.71</v>
      </c>
      <c r="K667" s="53" t="str">
        <f>IF(ISNUMBER('Форма 1'!AD667),ROUND('Форма 1'!$I667*VLOOKUP('Форма 1'!$G667,'Предельники 2022'!$B$4:$X$28,'Форма 1'!AD$7),2),"")</f>
        <v/>
      </c>
      <c r="L667" s="54" t="str">
        <f>IF(ISBLANK('Форма 1'!AE667),"",'Форма 1'!AE667)</f>
        <v/>
      </c>
      <c r="M667" s="55" t="str">
        <f>IF(ISBLANK('Форма 1'!AF667),"",'Форма 1'!AF667)</f>
        <v/>
      </c>
      <c r="N667" s="53">
        <f>IF(ISNUMBER('Форма 1'!AG667),ROUND('Форма 1'!$I667*VLOOKUP('Форма 1'!$G667,'Предельники 2022'!$B$4:$X$28,'Форма 1'!AG$7),2),"")</f>
        <v>15942682.26</v>
      </c>
      <c r="O667" s="53">
        <f>IF(ISNUMBER('Форма 1'!$AH667),ROUND('Форма 1'!$I667*VLOOKUP('Форма 1'!$G667,'Предельники 2022'!$B$4:$X$28,'Форма 1'!$AH$7,0),2),"")</f>
        <v>9720268.9199999999</v>
      </c>
      <c r="P667" s="53" t="str">
        <f>IF(ISNUMBER('Форма 1'!$AI667),ROUND('Форма 1'!$I667*VLOOKUP('Форма 1'!$G667,'Предельники 2022'!$B$4:$X$28,'Форма 1'!$AI$7,0),2),"")</f>
        <v/>
      </c>
      <c r="Q667" s="53" t="str">
        <f>IF(ISNUMBER('Форма 1'!$AJ667),ROUND('Форма 1'!$I667*VLOOKUP('Форма 1'!$G667,'Предельники 2022'!$B$4:$X$28,'Форма 1'!$AJ$7,0),2),"")</f>
        <v/>
      </c>
      <c r="R667" s="53" t="str">
        <f>IF(ISNUMBER('Форма 1'!AK667),ROUND('Форма 1'!$I667*VLOOKUP('Форма 1'!$G667,'Предельники 2022'!$B$4:$X$28,'Форма 1'!AK$7),2),"")</f>
        <v/>
      </c>
      <c r="S667" s="55" t="str">
        <f t="shared" si="76"/>
        <v/>
      </c>
      <c r="T667" s="55" t="str">
        <f>IF(ISNUMBER('Форма 1'!AL667),INDEX('Предельники 2022'!$C$4:$X$28,MATCH('Форма 1'!$H667,'Предельники 2022'!$B$4:$B$28,0),MATCH(T$5,'Предельники 2022'!$C$3:$X$3,0)),"")</f>
        <v/>
      </c>
      <c r="U667" s="55" t="str">
        <f>IF(ISNUMBER('Форма 1'!AM667),INDEX('Предельники 2022'!$C$4:$X$28,MATCH('Форма 1'!$H667,'Предельники 2022'!$B$4:$B$28,0),MATCH(U$5,'Предельники 2022'!$C$3:$X$3,0)),"")</f>
        <v/>
      </c>
      <c r="V667" s="55" t="str">
        <f>IF(ISNUMBER('Форма 1'!AN667),INDEX('Предельники 2022'!$C$4:$X$28,MATCH('Форма 1'!$H667,'Предельники 2022'!$B$4:$B$28,0),MATCH(V$5,'Предельники 2022'!$C$3:$X$3,0)),"")</f>
        <v/>
      </c>
      <c r="W667" s="55" t="str">
        <f>IF(ISNUMBER('Форма 1'!AO667),INDEX('Предельники 2022'!$C$4:$X$28,MATCH('Форма 1'!$H667,'Предельники 2022'!$B$4:$B$28,0),MATCH(W$5,'Предельники 2022'!$C$3:$X$3,0)),"")</f>
        <v/>
      </c>
      <c r="X667" s="53" t="str">
        <f>IF(ISNUMBER('Форма 1'!AP667),ROUND('Форма 1'!$I667*VLOOKUP('Форма 1'!$G667,'Предельники 2022'!$B$4:$X$28,'Форма 1'!AP$7),2),"")</f>
        <v/>
      </c>
      <c r="Y667" s="53" t="str">
        <f>IF(ISNUMBER('Форма 1'!AQ667),ROUND('Форма 1'!$I667*VLOOKUP('Форма 1'!$G667,'Предельники 2022'!$B$4:$X$28,'Форма 1'!AQ$7),2),"")</f>
        <v/>
      </c>
      <c r="Z667" s="53" t="str">
        <f>IF(ISNUMBER('Форма 1'!AR667),ROUND('Форма 1'!$I667*VLOOKUP('Форма 1'!$G667,'Предельники 2022'!$B$4:$X$28,'Форма 1'!AR$7),2),"")</f>
        <v/>
      </c>
      <c r="AA667" s="55"/>
    </row>
    <row r="668" spans="1:27" x14ac:dyDescent="0.25">
      <c r="A668" s="52">
        <f t="shared" si="75"/>
        <v>75</v>
      </c>
      <c r="B668" s="94" t="str">
        <f>IF(ISBLANK('Форма 1'!B668),"",'Форма 1'!B668)</f>
        <v>город Пермь</v>
      </c>
      <c r="C668" s="161" t="str">
        <f>IF(ISBLANK('Форма 1'!C668),"",'Форма 1'!C668)</f>
        <v>г. Пермь, ул. Охотников, д. 26</v>
      </c>
      <c r="D668" s="51">
        <f>IF(ISBLANK(C668),"Введите адрес",IF(C668='Форма 1'!C668,SUM(E668:K668,M668:S668,X668:AA668),"Ошибка в адресе!"))</f>
        <v>1389019.22</v>
      </c>
      <c r="E668" s="53" t="str">
        <f>IF(ISNUMBER('Форма 1'!X668),ROUND('Форма 1'!$I668*VLOOKUP('Форма 1'!$G668,'Предельники 2022'!$B$4:$X$28,'Форма 1'!X$7),2),"")</f>
        <v/>
      </c>
      <c r="F668" s="53" t="str">
        <f>IF(ISNUMBER('Форма 1'!Y668),ROUND('Форма 1'!$I668*VLOOKUP('Форма 1'!$G668,'Предельники 2022'!$B$4:$X$28,'Форма 1'!Y$7),2),"")</f>
        <v/>
      </c>
      <c r="G668" s="53" t="str">
        <f>IF(ISNUMBER('Форма 1'!Z668),ROUND('Форма 1'!$I668*VLOOKUP('Форма 1'!$G668,'Предельники 2022'!$B$4:$X$28,'Форма 1'!Z$7),2),"")</f>
        <v/>
      </c>
      <c r="H668" s="53" t="str">
        <f>IF(ISNUMBER('Форма 1'!AA668),ROUND('Форма 1'!$I668*VLOOKUP('Форма 1'!$G668,'Предельники 2022'!$B$4:$X$28,'Форма 1'!AA$7),2),"")</f>
        <v/>
      </c>
      <c r="I668" s="53" t="str">
        <f>IF(ISNUMBER('Форма 1'!AB668),ROUND('Форма 1'!$I668*VLOOKUP('Форма 1'!$G668,'Предельники 2022'!$B$4:$X$28,'Форма 1'!AB$7),2),"")</f>
        <v/>
      </c>
      <c r="J668" s="53" t="str">
        <f>IF(ISNUMBER('Форма 1'!AC668),ROUND('Форма 1'!$I668*VLOOKUP('Форма 1'!$G668,'Предельники 2022'!$B$4:$X$28,'Форма 1'!AC$7),2),"")</f>
        <v/>
      </c>
      <c r="K668" s="53" t="str">
        <f>IF(ISNUMBER('Форма 1'!AD668),ROUND('Форма 1'!$I668*VLOOKUP('Форма 1'!$G668,'Предельники 2022'!$B$4:$X$28,'Форма 1'!AD$7),2),"")</f>
        <v/>
      </c>
      <c r="L668" s="54" t="str">
        <f>IF(ISBLANK('Форма 1'!AE668),"",'Форма 1'!AE668)</f>
        <v/>
      </c>
      <c r="M668" s="55" t="str">
        <f>IF(ISBLANK('Форма 1'!AF668),"",'Форма 1'!AF668)</f>
        <v/>
      </c>
      <c r="N668" s="53" t="str">
        <f>IF(ISNUMBER('Форма 1'!AG668),ROUND('Форма 1'!$I668*VLOOKUP('Форма 1'!$G668,'Предельники 2022'!$B$4:$X$28,'Форма 1'!AG$7),2),"")</f>
        <v/>
      </c>
      <c r="O668" s="53" t="str">
        <f>IF(ISNUMBER('Форма 1'!$AH668),ROUND('Форма 1'!$I668*VLOOKUP('Форма 1'!$G668,'Предельники 2022'!$B$4:$X$28,'Форма 1'!$AH$7,0),2),"")</f>
        <v/>
      </c>
      <c r="P668" s="53" t="str">
        <f>IF(ISNUMBER('Форма 1'!$AI668),ROUND('Форма 1'!$I668*VLOOKUP('Форма 1'!$G668,'Предельники 2022'!$B$4:$X$28,'Форма 1'!$AI$7,0),2),"")</f>
        <v/>
      </c>
      <c r="Q668" s="53" t="str">
        <f>IF(ISNUMBER('Форма 1'!$AJ668),ROUND('Форма 1'!$I668*VLOOKUP('Форма 1'!$G668,'Предельники 2022'!$B$4:$X$28,'Форма 1'!$AJ$7,0),2),"")</f>
        <v/>
      </c>
      <c r="R668" s="53">
        <f>IF(ISNUMBER('Форма 1'!AK668),ROUND('Форма 1'!$I668*VLOOKUP('Форма 1'!$G668,'Предельники 2022'!$B$4:$X$28,'Форма 1'!AK$7),2),"")</f>
        <v>1389019.22</v>
      </c>
      <c r="S668" s="55" t="str">
        <f t="shared" si="76"/>
        <v/>
      </c>
      <c r="T668" s="55" t="str">
        <f>IF(ISNUMBER('Форма 1'!AL668),INDEX('Предельники 2022'!$C$4:$X$28,MATCH('Форма 1'!$H668,'Предельники 2022'!$B$4:$B$28,0),MATCH(T$5,'Предельники 2022'!$C$3:$X$3,0)),"")</f>
        <v/>
      </c>
      <c r="U668" s="55" t="str">
        <f>IF(ISNUMBER('Форма 1'!AM668),INDEX('Предельники 2022'!$C$4:$X$28,MATCH('Форма 1'!$H668,'Предельники 2022'!$B$4:$B$28,0),MATCH(U$5,'Предельники 2022'!$C$3:$X$3,0)),"")</f>
        <v/>
      </c>
      <c r="V668" s="55" t="str">
        <f>IF(ISNUMBER('Форма 1'!AN668),INDEX('Предельники 2022'!$C$4:$X$28,MATCH('Форма 1'!$H668,'Предельники 2022'!$B$4:$B$28,0),MATCH(V$5,'Предельники 2022'!$C$3:$X$3,0)),"")</f>
        <v/>
      </c>
      <c r="W668" s="55" t="str">
        <f>IF(ISNUMBER('Форма 1'!AO668),INDEX('Предельники 2022'!$C$4:$X$28,MATCH('Форма 1'!$H668,'Предельники 2022'!$B$4:$B$28,0),MATCH(W$5,'Предельники 2022'!$C$3:$X$3,0)),"")</f>
        <v/>
      </c>
      <c r="X668" s="53" t="str">
        <f>IF(ISNUMBER('Форма 1'!AP668),ROUND('Форма 1'!$I668*VLOOKUP('Форма 1'!$G668,'Предельники 2022'!$B$4:$X$28,'Форма 1'!AP$7),2),"")</f>
        <v/>
      </c>
      <c r="Y668" s="53" t="str">
        <f>IF(ISNUMBER('Форма 1'!AQ668),ROUND('Форма 1'!$I668*VLOOKUP('Форма 1'!$G668,'Предельники 2022'!$B$4:$X$28,'Форма 1'!AQ$7),2),"")</f>
        <v/>
      </c>
      <c r="Z668" s="53" t="str">
        <f>IF(ISNUMBER('Форма 1'!AR668),ROUND('Форма 1'!$I668*VLOOKUP('Форма 1'!$G668,'Предельники 2022'!$B$4:$X$28,'Форма 1'!AR$7),2),"")</f>
        <v/>
      </c>
      <c r="AA668" s="55"/>
    </row>
    <row r="669" spans="1:27" x14ac:dyDescent="0.25">
      <c r="A669" s="52">
        <f t="shared" si="75"/>
        <v>76</v>
      </c>
      <c r="B669" s="94" t="str">
        <f>IF(ISBLANK('Форма 1'!B669),"",'Форма 1'!B669)</f>
        <v>город Пермь</v>
      </c>
      <c r="C669" s="161" t="str">
        <f>IF(ISBLANK('Форма 1'!C669),"",'Форма 1'!C669)</f>
        <v>г. Пермь, ул. Петропавловская, д. 78</v>
      </c>
      <c r="D669" s="51">
        <f>IF(ISBLANK(C669),"Введите адрес",IF(C669='Форма 1'!C669,SUM(E669:K669,M669:S669,X669:AA669),"Ошибка в адресе!"))</f>
        <v>6313119.9199999999</v>
      </c>
      <c r="E669" s="53">
        <f>IF(ISNUMBER('Форма 1'!X669),ROUND('Форма 1'!$I669*VLOOKUP('Форма 1'!$G669,'Предельники 2022'!$B$4:$X$28,'Форма 1'!X$7),2),"")</f>
        <v>1090817.27</v>
      </c>
      <c r="F669" s="53">
        <f>IF(ISNUMBER('Форма 1'!Y669),ROUND('Форма 1'!$I669*VLOOKUP('Форма 1'!$G669,'Предельники 2022'!$B$4:$X$28,'Форма 1'!Y$7),2),"")</f>
        <v>5222302.6500000004</v>
      </c>
      <c r="G669" s="53" t="str">
        <f>IF(ISNUMBER('Форма 1'!Z669),ROUND('Форма 1'!$I669*VLOOKUP('Форма 1'!$G669,'Предельники 2022'!$B$4:$X$28,'Форма 1'!Z$7),2),"")</f>
        <v/>
      </c>
      <c r="H669" s="53" t="str">
        <f>IF(ISNUMBER('Форма 1'!AA669),ROUND('Форма 1'!$I669*VLOOKUP('Форма 1'!$G669,'Предельники 2022'!$B$4:$X$28,'Форма 1'!AA$7),2),"")</f>
        <v/>
      </c>
      <c r="I669" s="53" t="str">
        <f>IF(ISNUMBER('Форма 1'!AB669),ROUND('Форма 1'!$I669*VLOOKUP('Форма 1'!$G669,'Предельники 2022'!$B$4:$X$28,'Форма 1'!AB$7),2),"")</f>
        <v/>
      </c>
      <c r="J669" s="53" t="str">
        <f>IF(ISNUMBER('Форма 1'!AC669),ROUND('Форма 1'!$I669*VLOOKUP('Форма 1'!$G669,'Предельники 2022'!$B$4:$X$28,'Форма 1'!AC$7),2),"")</f>
        <v/>
      </c>
      <c r="K669" s="53" t="str">
        <f>IF(ISNUMBER('Форма 1'!AD669),ROUND('Форма 1'!$I669*VLOOKUP('Форма 1'!$G669,'Предельники 2022'!$B$4:$X$28,'Форма 1'!AD$7),2),"")</f>
        <v/>
      </c>
      <c r="L669" s="54" t="str">
        <f>IF(ISBLANK('Форма 1'!AE669),"",'Форма 1'!AE669)</f>
        <v/>
      </c>
      <c r="M669" s="55" t="str">
        <f>IF(ISBLANK('Форма 1'!AF669),"",'Форма 1'!AF669)</f>
        <v/>
      </c>
      <c r="N669" s="53" t="str">
        <f>IF(ISNUMBER('Форма 1'!AG669),ROUND('Форма 1'!$I669*VLOOKUP('Форма 1'!$G669,'Предельники 2022'!$B$4:$X$28,'Форма 1'!AG$7),2),"")</f>
        <v/>
      </c>
      <c r="O669" s="53" t="str">
        <f>IF(ISNUMBER('Форма 1'!$AH669),ROUND('Форма 1'!$I669*VLOOKUP('Форма 1'!$G669,'Предельники 2022'!$B$4:$X$28,'Форма 1'!$AH$7,0),2),"")</f>
        <v/>
      </c>
      <c r="P669" s="53" t="str">
        <f>IF(ISNUMBER('Форма 1'!$AI669),ROUND('Форма 1'!$I669*VLOOKUP('Форма 1'!$G669,'Предельники 2022'!$B$4:$X$28,'Форма 1'!$AI$7,0),2),"")</f>
        <v/>
      </c>
      <c r="Q669" s="53" t="str">
        <f>IF(ISNUMBER('Форма 1'!$AJ669),ROUND('Форма 1'!$I669*VLOOKUP('Форма 1'!$G669,'Предельники 2022'!$B$4:$X$28,'Форма 1'!$AJ$7,0),2),"")</f>
        <v/>
      </c>
      <c r="R669" s="53" t="str">
        <f>IF(ISNUMBER('Форма 1'!AK669),ROUND('Форма 1'!$I669*VLOOKUP('Форма 1'!$G669,'Предельники 2022'!$B$4:$X$28,'Форма 1'!AK$7),2),"")</f>
        <v/>
      </c>
      <c r="S669" s="55" t="str">
        <f t="shared" si="76"/>
        <v/>
      </c>
      <c r="T669" s="55" t="str">
        <f>IF(ISNUMBER('Форма 1'!AL669),INDEX('Предельники 2022'!$C$4:$X$28,MATCH('Форма 1'!$H669,'Предельники 2022'!$B$4:$B$28,0),MATCH(T$5,'Предельники 2022'!$C$3:$X$3,0)),"")</f>
        <v/>
      </c>
      <c r="U669" s="55" t="str">
        <f>IF(ISNUMBER('Форма 1'!AM669),INDEX('Предельники 2022'!$C$4:$X$28,MATCH('Форма 1'!$H669,'Предельники 2022'!$B$4:$B$28,0),MATCH(U$5,'Предельники 2022'!$C$3:$X$3,0)),"")</f>
        <v/>
      </c>
      <c r="V669" s="55" t="str">
        <f>IF(ISNUMBER('Форма 1'!AN669),INDEX('Предельники 2022'!$C$4:$X$28,MATCH('Форма 1'!$H669,'Предельники 2022'!$B$4:$B$28,0),MATCH(V$5,'Предельники 2022'!$C$3:$X$3,0)),"")</f>
        <v/>
      </c>
      <c r="W669" s="55" t="str">
        <f>IF(ISNUMBER('Форма 1'!AO669),INDEX('Предельники 2022'!$C$4:$X$28,MATCH('Форма 1'!$H669,'Предельники 2022'!$B$4:$B$28,0),MATCH(W$5,'Предельники 2022'!$C$3:$X$3,0)),"")</f>
        <v/>
      </c>
      <c r="X669" s="53" t="str">
        <f>IF(ISNUMBER('Форма 1'!AP669),ROUND('Форма 1'!$I669*VLOOKUP('Форма 1'!$G669,'Предельники 2022'!$B$4:$X$28,'Форма 1'!AP$7),2),"")</f>
        <v/>
      </c>
      <c r="Y669" s="53" t="str">
        <f>IF(ISNUMBER('Форма 1'!AQ669),ROUND('Форма 1'!$I669*VLOOKUP('Форма 1'!$G669,'Предельники 2022'!$B$4:$X$28,'Форма 1'!AQ$7),2),"")</f>
        <v/>
      </c>
      <c r="Z669" s="53" t="str">
        <f>IF(ISNUMBER('Форма 1'!AR669),ROUND('Форма 1'!$I669*VLOOKUP('Форма 1'!$G669,'Предельники 2022'!$B$4:$X$28,'Форма 1'!AR$7),2),"")</f>
        <v/>
      </c>
      <c r="AA669" s="55"/>
    </row>
    <row r="670" spans="1:27" x14ac:dyDescent="0.25">
      <c r="A670" s="52">
        <f t="shared" si="75"/>
        <v>77</v>
      </c>
      <c r="B670" s="94" t="str">
        <f>IF(ISBLANK('Форма 1'!B670),"",'Форма 1'!B670)</f>
        <v>город Пермь</v>
      </c>
      <c r="C670" s="161" t="str">
        <f>IF(ISBLANK('Форма 1'!C670),"",'Форма 1'!C670)</f>
        <v>г. Пермь, ул. Петропавловская, д. 79</v>
      </c>
      <c r="D670" s="51">
        <f>IF(ISBLANK(C670),"Введите адрес",IF(C670='Форма 1'!C670,SUM(E670:K670,M670:S670,X670:AA670),"Ошибка в адресе!"))</f>
        <v>5460446.75</v>
      </c>
      <c r="E670" s="53" t="str">
        <f>IF(ISNUMBER('Форма 1'!X670),ROUND('Форма 1'!$I670*VLOOKUP('Форма 1'!$G670,'Предельники 2022'!$B$4:$X$28,'Форма 1'!X$7),2),"")</f>
        <v/>
      </c>
      <c r="F670" s="53" t="str">
        <f>IF(ISNUMBER('Форма 1'!Y670),ROUND('Форма 1'!$I670*VLOOKUP('Форма 1'!$G670,'Предельники 2022'!$B$4:$X$28,'Форма 1'!Y$7),2),"")</f>
        <v/>
      </c>
      <c r="G670" s="53" t="str">
        <f>IF(ISNUMBER('Форма 1'!Z670),ROUND('Форма 1'!$I670*VLOOKUP('Форма 1'!$G670,'Предельники 2022'!$B$4:$X$28,'Форма 1'!Z$7),2),"")</f>
        <v/>
      </c>
      <c r="H670" s="53" t="str">
        <f>IF(ISNUMBER('Форма 1'!AA670),ROUND('Форма 1'!$I670*VLOOKUP('Форма 1'!$G670,'Предельники 2022'!$B$4:$X$28,'Форма 1'!AA$7),2),"")</f>
        <v/>
      </c>
      <c r="I670" s="53" t="str">
        <f>IF(ISNUMBER('Форма 1'!AB670),ROUND('Форма 1'!$I670*VLOOKUP('Форма 1'!$G670,'Предельники 2022'!$B$4:$X$28,'Форма 1'!AB$7),2),"")</f>
        <v/>
      </c>
      <c r="J670" s="53" t="str">
        <f>IF(ISNUMBER('Форма 1'!AC670),ROUND('Форма 1'!$I670*VLOOKUP('Форма 1'!$G670,'Предельники 2022'!$B$4:$X$28,'Форма 1'!AC$7),2),"")</f>
        <v/>
      </c>
      <c r="K670" s="53" t="str">
        <f>IF(ISNUMBER('Форма 1'!AD670),ROUND('Форма 1'!$I670*VLOOKUP('Форма 1'!$G670,'Предельники 2022'!$B$4:$X$28,'Форма 1'!AD$7),2),"")</f>
        <v/>
      </c>
      <c r="L670" s="54" t="str">
        <f>IF(ISBLANK('Форма 1'!AE670),"",'Форма 1'!AE670)</f>
        <v/>
      </c>
      <c r="M670" s="55" t="str">
        <f>IF(ISBLANK('Форма 1'!AF670),"",'Форма 1'!AF670)</f>
        <v/>
      </c>
      <c r="N670" s="53" t="str">
        <f>IF(ISNUMBER('Форма 1'!AG670),ROUND('Форма 1'!$I670*VLOOKUP('Форма 1'!$G670,'Предельники 2022'!$B$4:$X$28,'Форма 1'!AG$7),2),"")</f>
        <v/>
      </c>
      <c r="O670" s="53" t="str">
        <f>IF(ISNUMBER('Форма 1'!$AH670),ROUND('Форма 1'!$I670*VLOOKUP('Форма 1'!$G670,'Предельники 2022'!$B$4:$X$28,'Форма 1'!$AH$7,0),2),"")</f>
        <v/>
      </c>
      <c r="P670" s="53" t="str">
        <f>IF(ISNUMBER('Форма 1'!$AI670),ROUND('Форма 1'!$I670*VLOOKUP('Форма 1'!$G670,'Предельники 2022'!$B$4:$X$28,'Форма 1'!$AI$7,0),2),"")</f>
        <v/>
      </c>
      <c r="Q670" s="53" t="str">
        <f>IF(ISNUMBER('Форма 1'!$AJ670),ROUND('Форма 1'!$I670*VLOOKUP('Форма 1'!$G670,'Предельники 2022'!$B$4:$X$28,'Форма 1'!$AJ$7,0),2),"")</f>
        <v/>
      </c>
      <c r="R670" s="53">
        <f>IF(ISNUMBER('Форма 1'!AK670),ROUND('Форма 1'!$I670*VLOOKUP('Форма 1'!$G670,'Предельники 2022'!$B$4:$X$28,'Форма 1'!AK$7),2),"")</f>
        <v>5460446.75</v>
      </c>
      <c r="S670" s="55" t="str">
        <f t="shared" si="76"/>
        <v/>
      </c>
      <c r="T670" s="55" t="str">
        <f>IF(ISNUMBER('Форма 1'!AL670),INDEX('Предельники 2022'!$C$4:$X$28,MATCH('Форма 1'!$H670,'Предельники 2022'!$B$4:$B$28,0),MATCH(T$5,'Предельники 2022'!$C$3:$X$3,0)),"")</f>
        <v/>
      </c>
      <c r="U670" s="55" t="str">
        <f>IF(ISNUMBER('Форма 1'!AM670),INDEX('Предельники 2022'!$C$4:$X$28,MATCH('Форма 1'!$H670,'Предельники 2022'!$B$4:$B$28,0),MATCH(U$5,'Предельники 2022'!$C$3:$X$3,0)),"")</f>
        <v/>
      </c>
      <c r="V670" s="55" t="str">
        <f>IF(ISNUMBER('Форма 1'!AN670),INDEX('Предельники 2022'!$C$4:$X$28,MATCH('Форма 1'!$H670,'Предельники 2022'!$B$4:$B$28,0),MATCH(V$5,'Предельники 2022'!$C$3:$X$3,0)),"")</f>
        <v/>
      </c>
      <c r="W670" s="55" t="str">
        <f>IF(ISNUMBER('Форма 1'!AO670),INDEX('Предельники 2022'!$C$4:$X$28,MATCH('Форма 1'!$H670,'Предельники 2022'!$B$4:$B$28,0),MATCH(W$5,'Предельники 2022'!$C$3:$X$3,0)),"")</f>
        <v/>
      </c>
      <c r="X670" s="53" t="str">
        <f>IF(ISNUMBER('Форма 1'!AP670),ROUND('Форма 1'!$I670*VLOOKUP('Форма 1'!$G670,'Предельники 2022'!$B$4:$X$28,'Форма 1'!AP$7),2),"")</f>
        <v/>
      </c>
      <c r="Y670" s="53" t="str">
        <f>IF(ISNUMBER('Форма 1'!AQ670),ROUND('Форма 1'!$I670*VLOOKUP('Форма 1'!$G670,'Предельники 2022'!$B$4:$X$28,'Форма 1'!AQ$7),2),"")</f>
        <v/>
      </c>
      <c r="Z670" s="53" t="str">
        <f>IF(ISNUMBER('Форма 1'!AR670),ROUND('Форма 1'!$I670*VLOOKUP('Форма 1'!$G670,'Предельники 2022'!$B$4:$X$28,'Форма 1'!AR$7),2),"")</f>
        <v/>
      </c>
      <c r="AA670" s="55"/>
    </row>
    <row r="671" spans="1:27" x14ac:dyDescent="0.25">
      <c r="A671" s="52">
        <f t="shared" si="75"/>
        <v>78</v>
      </c>
      <c r="B671" s="94" t="str">
        <f>IF(ISBLANK('Форма 1'!B671),"",'Форма 1'!B671)</f>
        <v>город Пермь</v>
      </c>
      <c r="C671" s="161" t="str">
        <f>IF(ISBLANK('Форма 1'!C671),"",'Форма 1'!C671)</f>
        <v>г. Пермь, ул. Плеханова, д. 33</v>
      </c>
      <c r="D671" s="51">
        <f>IF(ISBLANK(C671),"Введите адрес",IF(C671='Форма 1'!C671,SUM(E671:K671,M671:S671,X671:AA671),"Ошибка в адресе!"))</f>
        <v>10188313.300000001</v>
      </c>
      <c r="E671" s="53" t="str">
        <f>IF(ISNUMBER('Форма 1'!X671),ROUND('Форма 1'!$I671*VLOOKUP('Форма 1'!$G671,'Предельники 2022'!$B$4:$X$28,'Форма 1'!X$7),2),"")</f>
        <v/>
      </c>
      <c r="F671" s="53" t="str">
        <f>IF(ISNUMBER('Форма 1'!Y671),ROUND('Форма 1'!$I671*VLOOKUP('Форма 1'!$G671,'Предельники 2022'!$B$4:$X$28,'Форма 1'!Y$7),2),"")</f>
        <v/>
      </c>
      <c r="G671" s="53" t="str">
        <f>IF(ISNUMBER('Форма 1'!Z671),ROUND('Форма 1'!$I671*VLOOKUP('Форма 1'!$G671,'Предельники 2022'!$B$4:$X$28,'Форма 1'!Z$7),2),"")</f>
        <v/>
      </c>
      <c r="H671" s="53" t="str">
        <f>IF(ISNUMBER('Форма 1'!AA671),ROUND('Форма 1'!$I671*VLOOKUP('Форма 1'!$G671,'Предельники 2022'!$B$4:$X$28,'Форма 1'!AA$7),2),"")</f>
        <v/>
      </c>
      <c r="I671" s="53" t="str">
        <f>IF(ISNUMBER('Форма 1'!AB671),ROUND('Форма 1'!$I671*VLOOKUP('Форма 1'!$G671,'Предельники 2022'!$B$4:$X$28,'Форма 1'!AB$7),2),"")</f>
        <v/>
      </c>
      <c r="J671" s="53" t="str">
        <f>IF(ISNUMBER('Форма 1'!AC671),ROUND('Форма 1'!$I671*VLOOKUP('Форма 1'!$G671,'Предельники 2022'!$B$4:$X$28,'Форма 1'!AC$7),2),"")</f>
        <v/>
      </c>
      <c r="K671" s="53" t="str">
        <f>IF(ISNUMBER('Форма 1'!AD671),ROUND('Форма 1'!$I671*VLOOKUP('Форма 1'!$G671,'Предельники 2022'!$B$4:$X$28,'Форма 1'!AD$7),2),"")</f>
        <v/>
      </c>
      <c r="L671" s="54" t="str">
        <f>IF(ISBLANK('Форма 1'!AE671),"",'Форма 1'!AE671)</f>
        <v/>
      </c>
      <c r="M671" s="55" t="str">
        <f>IF(ISBLANK('Форма 1'!AF671),"",'Форма 1'!AF671)</f>
        <v/>
      </c>
      <c r="N671" s="53">
        <f>IF(ISNUMBER('Форма 1'!AG671),ROUND('Форма 1'!$I671*VLOOKUP('Форма 1'!$G671,'Предельники 2022'!$B$4:$X$28,'Форма 1'!AG$7),2),"")</f>
        <v>10188313.300000001</v>
      </c>
      <c r="O671" s="53" t="str">
        <f>IF(ISNUMBER('Форма 1'!$AH671),ROUND('Форма 1'!$I671*VLOOKUP('Форма 1'!$G671,'Предельники 2022'!$B$4:$X$28,'Форма 1'!$AH$7,0),2),"")</f>
        <v/>
      </c>
      <c r="P671" s="53" t="str">
        <f>IF(ISNUMBER('Форма 1'!$AI671),ROUND('Форма 1'!$I671*VLOOKUP('Форма 1'!$G671,'Предельники 2022'!$B$4:$X$28,'Форма 1'!$AI$7,0),2),"")</f>
        <v/>
      </c>
      <c r="Q671" s="53" t="str">
        <f>IF(ISNUMBER('Форма 1'!$AJ671),ROUND('Форма 1'!$I671*VLOOKUP('Форма 1'!$G671,'Предельники 2022'!$B$4:$X$28,'Форма 1'!$AJ$7,0),2),"")</f>
        <v/>
      </c>
      <c r="R671" s="53" t="str">
        <f>IF(ISNUMBER('Форма 1'!AK671),ROUND('Форма 1'!$I671*VLOOKUP('Форма 1'!$G671,'Предельники 2022'!$B$4:$X$28,'Форма 1'!AK$7),2),"")</f>
        <v/>
      </c>
      <c r="S671" s="55" t="str">
        <f t="shared" si="76"/>
        <v/>
      </c>
      <c r="T671" s="55" t="str">
        <f>IF(ISNUMBER('Форма 1'!AL671),INDEX('Предельники 2022'!$C$4:$X$28,MATCH('Форма 1'!$H671,'Предельники 2022'!$B$4:$B$28,0),MATCH(T$5,'Предельники 2022'!$C$3:$X$3,0)),"")</f>
        <v/>
      </c>
      <c r="U671" s="55" t="str">
        <f>IF(ISNUMBER('Форма 1'!AM671),INDEX('Предельники 2022'!$C$4:$X$28,MATCH('Форма 1'!$H671,'Предельники 2022'!$B$4:$B$28,0),MATCH(U$5,'Предельники 2022'!$C$3:$X$3,0)),"")</f>
        <v/>
      </c>
      <c r="V671" s="55" t="str">
        <f>IF(ISNUMBER('Форма 1'!AN671),INDEX('Предельники 2022'!$C$4:$X$28,MATCH('Форма 1'!$H671,'Предельники 2022'!$B$4:$B$28,0),MATCH(V$5,'Предельники 2022'!$C$3:$X$3,0)),"")</f>
        <v/>
      </c>
      <c r="W671" s="55" t="str">
        <f>IF(ISNUMBER('Форма 1'!AO671),INDEX('Предельники 2022'!$C$4:$X$28,MATCH('Форма 1'!$H671,'Предельники 2022'!$B$4:$B$28,0),MATCH(W$5,'Предельники 2022'!$C$3:$X$3,0)),"")</f>
        <v/>
      </c>
      <c r="X671" s="53" t="str">
        <f>IF(ISNUMBER('Форма 1'!AP671),ROUND('Форма 1'!$I671*VLOOKUP('Форма 1'!$G671,'Предельники 2022'!$B$4:$X$28,'Форма 1'!AP$7),2),"")</f>
        <v/>
      </c>
      <c r="Y671" s="53" t="str">
        <f>IF(ISNUMBER('Форма 1'!AQ671),ROUND('Форма 1'!$I671*VLOOKUP('Форма 1'!$G671,'Предельники 2022'!$B$4:$X$28,'Форма 1'!AQ$7),2),"")</f>
        <v/>
      </c>
      <c r="Z671" s="53" t="str">
        <f>IF(ISNUMBER('Форма 1'!AR671),ROUND('Форма 1'!$I671*VLOOKUP('Форма 1'!$G671,'Предельники 2022'!$B$4:$X$28,'Форма 1'!AR$7),2),"")</f>
        <v/>
      </c>
      <c r="AA671" s="55"/>
    </row>
    <row r="672" spans="1:27" x14ac:dyDescent="0.25">
      <c r="A672" s="52">
        <f t="shared" si="75"/>
        <v>79</v>
      </c>
      <c r="B672" s="94" t="str">
        <f>IF(ISBLANK('Форма 1'!B672),"",'Форма 1'!B672)</f>
        <v>город Пермь</v>
      </c>
      <c r="C672" s="161" t="str">
        <f>IF(ISBLANK('Форма 1'!C672),"",'Форма 1'!C672)</f>
        <v>г. Пермь, ул. Пономарева, д. 4</v>
      </c>
      <c r="D672" s="51">
        <f>IF(ISBLANK(C672),"Введите адрес",IF(C672='Форма 1'!C672,SUM(E672:K672,M672:S672,X672:AA672),"Ошибка в адресе!"))</f>
        <v>2680845.44</v>
      </c>
      <c r="E672" s="53">
        <f>IF(ISNUMBER('Форма 1'!X672),ROUND('Форма 1'!$I672*VLOOKUP('Форма 1'!$G672,'Предельники 2022'!$B$4:$X$28,'Форма 1'!X$7),2),"")</f>
        <v>2680845.44</v>
      </c>
      <c r="F672" s="53" t="str">
        <f>IF(ISNUMBER('Форма 1'!Y672),ROUND('Форма 1'!$I672*VLOOKUP('Форма 1'!$G672,'Предельники 2022'!$B$4:$X$28,'Форма 1'!Y$7),2),"")</f>
        <v/>
      </c>
      <c r="G672" s="53" t="str">
        <f>IF(ISNUMBER('Форма 1'!Z672),ROUND('Форма 1'!$I672*VLOOKUP('Форма 1'!$G672,'Предельники 2022'!$B$4:$X$28,'Форма 1'!Z$7),2),"")</f>
        <v/>
      </c>
      <c r="H672" s="53" t="str">
        <f>IF(ISNUMBER('Форма 1'!AA672),ROUND('Форма 1'!$I672*VLOOKUP('Форма 1'!$G672,'Предельники 2022'!$B$4:$X$28,'Форма 1'!AA$7),2),"")</f>
        <v/>
      </c>
      <c r="I672" s="53" t="str">
        <f>IF(ISNUMBER('Форма 1'!AB672),ROUND('Форма 1'!$I672*VLOOKUP('Форма 1'!$G672,'Предельники 2022'!$B$4:$X$28,'Форма 1'!AB$7),2),"")</f>
        <v/>
      </c>
      <c r="J672" s="53" t="str">
        <f>IF(ISNUMBER('Форма 1'!AC672),ROUND('Форма 1'!$I672*VLOOKUP('Форма 1'!$G672,'Предельники 2022'!$B$4:$X$28,'Форма 1'!AC$7),2),"")</f>
        <v/>
      </c>
      <c r="K672" s="53" t="str">
        <f>IF(ISNUMBER('Форма 1'!AD672),ROUND('Форма 1'!$I672*VLOOKUP('Форма 1'!$G672,'Предельники 2022'!$B$4:$X$28,'Форма 1'!AD$7),2),"")</f>
        <v/>
      </c>
      <c r="L672" s="54" t="str">
        <f>IF(ISBLANK('Форма 1'!AE672),"",'Форма 1'!AE672)</f>
        <v/>
      </c>
      <c r="M672" s="55" t="str">
        <f>IF(ISBLANK('Форма 1'!AF672),"",'Форма 1'!AF672)</f>
        <v/>
      </c>
      <c r="N672" s="53" t="str">
        <f>IF(ISNUMBER('Форма 1'!AG672),ROUND('Форма 1'!$I672*VLOOKUP('Форма 1'!$G672,'Предельники 2022'!$B$4:$X$28,'Форма 1'!AG$7),2),"")</f>
        <v/>
      </c>
      <c r="O672" s="53" t="str">
        <f>IF(ISNUMBER('Форма 1'!$AH672),ROUND('Форма 1'!$I672*VLOOKUP('Форма 1'!$G672,'Предельники 2022'!$B$4:$X$28,'Форма 1'!$AH$7,0),2),"")</f>
        <v/>
      </c>
      <c r="P672" s="53" t="str">
        <f>IF(ISNUMBER('Форма 1'!$AI672),ROUND('Форма 1'!$I672*VLOOKUP('Форма 1'!$G672,'Предельники 2022'!$B$4:$X$28,'Форма 1'!$AI$7,0),2),"")</f>
        <v/>
      </c>
      <c r="Q672" s="53" t="str">
        <f>IF(ISNUMBER('Форма 1'!$AJ672),ROUND('Форма 1'!$I672*VLOOKUP('Форма 1'!$G672,'Предельники 2022'!$B$4:$X$28,'Форма 1'!$AJ$7,0),2),"")</f>
        <v/>
      </c>
      <c r="R672" s="53" t="str">
        <f>IF(ISNUMBER('Форма 1'!AK672),ROUND('Форма 1'!$I672*VLOOKUP('Форма 1'!$G672,'Предельники 2022'!$B$4:$X$28,'Форма 1'!AK$7),2),"")</f>
        <v/>
      </c>
      <c r="S672" s="55" t="str">
        <f t="shared" si="76"/>
        <v/>
      </c>
      <c r="T672" s="55" t="str">
        <f>IF(ISNUMBER('Форма 1'!AL672),INDEX('Предельники 2022'!$C$4:$X$28,MATCH('Форма 1'!$H672,'Предельники 2022'!$B$4:$B$28,0),MATCH(T$5,'Предельники 2022'!$C$3:$X$3,0)),"")</f>
        <v/>
      </c>
      <c r="U672" s="55" t="str">
        <f>IF(ISNUMBER('Форма 1'!AM672),INDEX('Предельники 2022'!$C$4:$X$28,MATCH('Форма 1'!$H672,'Предельники 2022'!$B$4:$B$28,0),MATCH(U$5,'Предельники 2022'!$C$3:$X$3,0)),"")</f>
        <v/>
      </c>
      <c r="V672" s="55" t="str">
        <f>IF(ISNUMBER('Форма 1'!AN672),INDEX('Предельники 2022'!$C$4:$X$28,MATCH('Форма 1'!$H672,'Предельники 2022'!$B$4:$B$28,0),MATCH(V$5,'Предельники 2022'!$C$3:$X$3,0)),"")</f>
        <v/>
      </c>
      <c r="W672" s="55" t="str">
        <f>IF(ISNUMBER('Форма 1'!AO672),INDEX('Предельники 2022'!$C$4:$X$28,MATCH('Форма 1'!$H672,'Предельники 2022'!$B$4:$B$28,0),MATCH(W$5,'Предельники 2022'!$C$3:$X$3,0)),"")</f>
        <v/>
      </c>
      <c r="X672" s="53" t="str">
        <f>IF(ISNUMBER('Форма 1'!AP672),ROUND('Форма 1'!$I672*VLOOKUP('Форма 1'!$G672,'Предельники 2022'!$B$4:$X$28,'Форма 1'!AP$7),2),"")</f>
        <v/>
      </c>
      <c r="Y672" s="53" t="str">
        <f>IF(ISNUMBER('Форма 1'!AQ672),ROUND('Форма 1'!$I672*VLOOKUP('Форма 1'!$G672,'Предельники 2022'!$B$4:$X$28,'Форма 1'!AQ$7),2),"")</f>
        <v/>
      </c>
      <c r="Z672" s="53" t="str">
        <f>IF(ISNUMBER('Форма 1'!AR672),ROUND('Форма 1'!$I672*VLOOKUP('Форма 1'!$G672,'Предельники 2022'!$B$4:$X$28,'Форма 1'!AR$7),2),"")</f>
        <v/>
      </c>
      <c r="AA672" s="55"/>
    </row>
    <row r="673" spans="1:27" x14ac:dyDescent="0.25">
      <c r="A673" s="52">
        <f t="shared" si="75"/>
        <v>80</v>
      </c>
      <c r="B673" s="94" t="str">
        <f>IF(ISBLANK('Форма 1'!B673),"",'Форма 1'!B673)</f>
        <v>город Пермь</v>
      </c>
      <c r="C673" s="161" t="str">
        <f>IF(ISBLANK('Форма 1'!C673),"",'Форма 1'!C673)</f>
        <v>г. Пермь, ул. Пушкарская, д. 130</v>
      </c>
      <c r="D673" s="51">
        <f>IF(ISBLANK(C673),"Введите адрес",IF(C673='Форма 1'!C673,SUM(E673:K673,M673:S673,X673:AA673),"Ошибка в адресе!"))</f>
        <v>13411859.41</v>
      </c>
      <c r="E673" s="53" t="str">
        <f>IF(ISNUMBER('Форма 1'!X673),ROUND('Форма 1'!$I673*VLOOKUP('Форма 1'!$G673,'Предельники 2022'!$B$4:$X$28,'Форма 1'!X$7),2),"")</f>
        <v/>
      </c>
      <c r="F673" s="53">
        <f>IF(ISNUMBER('Форма 1'!Y673),ROUND('Форма 1'!$I673*VLOOKUP('Форма 1'!$G673,'Предельники 2022'!$B$4:$X$28,'Форма 1'!Y$7),2),"")</f>
        <v>6863318.0499999998</v>
      </c>
      <c r="G673" s="53" t="str">
        <f>IF(ISNUMBER('Форма 1'!Z673),ROUND('Форма 1'!$I673*VLOOKUP('Форма 1'!$G673,'Предельники 2022'!$B$4:$X$28,'Форма 1'!Z$7),2),"")</f>
        <v/>
      </c>
      <c r="H673" s="53">
        <f>IF(ISNUMBER('Форма 1'!AA673),ROUND('Форма 1'!$I673*VLOOKUP('Форма 1'!$G673,'Предельники 2022'!$B$4:$X$28,'Форма 1'!AA$7),2),"")</f>
        <v>308689.65999999997</v>
      </c>
      <c r="I673" s="53">
        <f>IF(ISNUMBER('Форма 1'!AB673),ROUND('Форма 1'!$I673*VLOOKUP('Форма 1'!$G673,'Предельники 2022'!$B$4:$X$28,'Форма 1'!AB$7),2),"")</f>
        <v>952043</v>
      </c>
      <c r="J673" s="53">
        <f>IF(ISNUMBER('Форма 1'!AC673),ROUND('Форма 1'!$I673*VLOOKUP('Форма 1'!$G673,'Предельники 2022'!$B$4:$X$28,'Форма 1'!AC$7),2),"")</f>
        <v>526735.79</v>
      </c>
      <c r="K673" s="53" t="str">
        <f>IF(ISNUMBER('Форма 1'!AD673),ROUND('Форма 1'!$I673*VLOOKUP('Форма 1'!$G673,'Предельники 2022'!$B$4:$X$28,'Форма 1'!AD$7),2),"")</f>
        <v/>
      </c>
      <c r="L673" s="54" t="str">
        <f>IF(ISBLANK('Форма 1'!AE673),"",'Форма 1'!AE673)</f>
        <v/>
      </c>
      <c r="M673" s="55" t="str">
        <f>IF(ISBLANK('Форма 1'!AF673),"",'Форма 1'!AF673)</f>
        <v/>
      </c>
      <c r="N673" s="53" t="str">
        <f>IF(ISNUMBER('Форма 1'!AG673),ROUND('Форма 1'!$I673*VLOOKUP('Форма 1'!$G673,'Предельники 2022'!$B$4:$X$28,'Форма 1'!AG$7),2),"")</f>
        <v/>
      </c>
      <c r="O673" s="53">
        <f>IF(ISNUMBER('Форма 1'!$AH673),ROUND('Форма 1'!$I673*VLOOKUP('Форма 1'!$G673,'Предельники 2022'!$B$4:$X$28,'Форма 1'!$AH$7,0),2),"")</f>
        <v>4761072.91</v>
      </c>
      <c r="P673" s="53" t="str">
        <f>IF(ISNUMBER('Форма 1'!$AI673),ROUND('Форма 1'!$I673*VLOOKUP('Форма 1'!$G673,'Предельники 2022'!$B$4:$X$28,'Форма 1'!$AI$7,0),2),"")</f>
        <v/>
      </c>
      <c r="Q673" s="53" t="str">
        <f>IF(ISNUMBER('Форма 1'!$AJ673),ROUND('Форма 1'!$I673*VLOOKUP('Форма 1'!$G673,'Предельники 2022'!$B$4:$X$28,'Форма 1'!$AJ$7,0),2),"")</f>
        <v/>
      </c>
      <c r="R673" s="53" t="str">
        <f>IF(ISNUMBER('Форма 1'!AK673),ROUND('Форма 1'!$I673*VLOOKUP('Форма 1'!$G673,'Предельники 2022'!$B$4:$X$28,'Форма 1'!AK$7),2),"")</f>
        <v/>
      </c>
      <c r="S673" s="55" t="str">
        <f t="shared" si="76"/>
        <v/>
      </c>
      <c r="T673" s="55" t="str">
        <f>IF(ISNUMBER('Форма 1'!AL673),INDEX('Предельники 2022'!$C$4:$X$28,MATCH('Форма 1'!$H673,'Предельники 2022'!$B$4:$B$28,0),MATCH(T$5,'Предельники 2022'!$C$3:$X$3,0)),"")</f>
        <v/>
      </c>
      <c r="U673" s="55" t="str">
        <f>IF(ISNUMBER('Форма 1'!AM673),INDEX('Предельники 2022'!$C$4:$X$28,MATCH('Форма 1'!$H673,'Предельники 2022'!$B$4:$B$28,0),MATCH(U$5,'Предельники 2022'!$C$3:$X$3,0)),"")</f>
        <v/>
      </c>
      <c r="V673" s="55" t="str">
        <f>IF(ISNUMBER('Форма 1'!AN673),INDEX('Предельники 2022'!$C$4:$X$28,MATCH('Форма 1'!$H673,'Предельники 2022'!$B$4:$B$28,0),MATCH(V$5,'Предельники 2022'!$C$3:$X$3,0)),"")</f>
        <v/>
      </c>
      <c r="W673" s="55" t="str">
        <f>IF(ISNUMBER('Форма 1'!AO673),INDEX('Предельники 2022'!$C$4:$X$28,MATCH('Форма 1'!$H673,'Предельники 2022'!$B$4:$B$28,0),MATCH(W$5,'Предельники 2022'!$C$3:$X$3,0)),"")</f>
        <v/>
      </c>
      <c r="X673" s="53" t="str">
        <f>IF(ISNUMBER('Форма 1'!AP673),ROUND('Форма 1'!$I673*VLOOKUP('Форма 1'!$G673,'Предельники 2022'!$B$4:$X$28,'Форма 1'!AP$7),2),"")</f>
        <v/>
      </c>
      <c r="Y673" s="53" t="str">
        <f>IF(ISNUMBER('Форма 1'!AQ673),ROUND('Форма 1'!$I673*VLOOKUP('Форма 1'!$G673,'Предельники 2022'!$B$4:$X$28,'Форма 1'!AQ$7),2),"")</f>
        <v/>
      </c>
      <c r="Z673" s="53" t="str">
        <f>IF(ISNUMBER('Форма 1'!AR673),ROUND('Форма 1'!$I673*VLOOKUP('Форма 1'!$G673,'Предельники 2022'!$B$4:$X$28,'Форма 1'!AR$7),2),"")</f>
        <v/>
      </c>
      <c r="AA673" s="55"/>
    </row>
    <row r="674" spans="1:27" x14ac:dyDescent="0.25">
      <c r="A674" s="52">
        <f t="shared" si="75"/>
        <v>81</v>
      </c>
      <c r="B674" s="94" t="str">
        <f>IF(ISBLANK('Форма 1'!B674),"",'Форма 1'!B674)</f>
        <v>город Пермь</v>
      </c>
      <c r="C674" s="161" t="str">
        <f>IF(ISBLANK('Форма 1'!C674),"",'Форма 1'!C674)</f>
        <v>г. Пермь, ул. Пушкина, д. 29</v>
      </c>
      <c r="D674" s="51">
        <f>IF(ISBLANK(C674),"Введите адрес",IF(C674='Форма 1'!C674,SUM(E674:K674,M674:S674,X674:AA674),"Ошибка в адресе!"))</f>
        <v>5141205.59</v>
      </c>
      <c r="E674" s="53" t="str">
        <f>IF(ISNUMBER('Форма 1'!X674),ROUND('Форма 1'!$I674*VLOOKUP('Форма 1'!$G674,'Предельники 2022'!$B$4:$X$28,'Форма 1'!X$7),2),"")</f>
        <v/>
      </c>
      <c r="F674" s="53">
        <f>IF(ISNUMBER('Форма 1'!Y674),ROUND('Форма 1'!$I674*VLOOKUP('Форма 1'!$G674,'Предельники 2022'!$B$4:$X$28,'Форма 1'!Y$7),2),"")</f>
        <v>5141205.59</v>
      </c>
      <c r="G674" s="53" t="str">
        <f>IF(ISNUMBER('Форма 1'!Z674),ROUND('Форма 1'!$I674*VLOOKUP('Форма 1'!$G674,'Предельники 2022'!$B$4:$X$28,'Форма 1'!Z$7),2),"")</f>
        <v/>
      </c>
      <c r="H674" s="53" t="str">
        <f>IF(ISNUMBER('Форма 1'!AA674),ROUND('Форма 1'!$I674*VLOOKUP('Форма 1'!$G674,'Предельники 2022'!$B$4:$X$28,'Форма 1'!AA$7),2),"")</f>
        <v/>
      </c>
      <c r="I674" s="53" t="str">
        <f>IF(ISNUMBER('Форма 1'!AB674),ROUND('Форма 1'!$I674*VLOOKUP('Форма 1'!$G674,'Предельники 2022'!$B$4:$X$28,'Форма 1'!AB$7),2),"")</f>
        <v/>
      </c>
      <c r="J674" s="53" t="str">
        <f>IF(ISNUMBER('Форма 1'!AC674),ROUND('Форма 1'!$I674*VLOOKUP('Форма 1'!$G674,'Предельники 2022'!$B$4:$X$28,'Форма 1'!AC$7),2),"")</f>
        <v/>
      </c>
      <c r="K674" s="53" t="str">
        <f>IF(ISNUMBER('Форма 1'!AD674),ROUND('Форма 1'!$I674*VLOOKUP('Форма 1'!$G674,'Предельники 2022'!$B$4:$X$28,'Форма 1'!AD$7),2),"")</f>
        <v/>
      </c>
      <c r="L674" s="54" t="str">
        <f>IF(ISBLANK('Форма 1'!AE674),"",'Форма 1'!AE674)</f>
        <v/>
      </c>
      <c r="M674" s="55" t="str">
        <f>IF(ISBLANK('Форма 1'!AF674),"",'Форма 1'!AF674)</f>
        <v/>
      </c>
      <c r="N674" s="53" t="str">
        <f>IF(ISNUMBER('Форма 1'!AG674),ROUND('Форма 1'!$I674*VLOOKUP('Форма 1'!$G674,'Предельники 2022'!$B$4:$X$28,'Форма 1'!AG$7),2),"")</f>
        <v/>
      </c>
      <c r="O674" s="53" t="str">
        <f>IF(ISNUMBER('Форма 1'!$AH674),ROUND('Форма 1'!$I674*VLOOKUP('Форма 1'!$G674,'Предельники 2022'!$B$4:$X$28,'Форма 1'!$AH$7,0),2),"")</f>
        <v/>
      </c>
      <c r="P674" s="53" t="str">
        <f>IF(ISNUMBER('Форма 1'!$AI674),ROUND('Форма 1'!$I674*VLOOKUP('Форма 1'!$G674,'Предельники 2022'!$B$4:$X$28,'Форма 1'!$AI$7,0),2),"")</f>
        <v/>
      </c>
      <c r="Q674" s="53" t="str">
        <f>IF(ISNUMBER('Форма 1'!$AJ674),ROUND('Форма 1'!$I674*VLOOKUP('Форма 1'!$G674,'Предельники 2022'!$B$4:$X$28,'Форма 1'!$AJ$7,0),2),"")</f>
        <v/>
      </c>
      <c r="R674" s="53" t="str">
        <f>IF(ISNUMBER('Форма 1'!AK674),ROUND('Форма 1'!$I674*VLOOKUP('Форма 1'!$G674,'Предельники 2022'!$B$4:$X$28,'Форма 1'!AK$7),2),"")</f>
        <v/>
      </c>
      <c r="S674" s="55" t="str">
        <f t="shared" si="76"/>
        <v/>
      </c>
      <c r="T674" s="55" t="str">
        <f>IF(ISNUMBER('Форма 1'!AL674),INDEX('Предельники 2022'!$C$4:$X$28,MATCH('Форма 1'!$H674,'Предельники 2022'!$B$4:$B$28,0),MATCH(T$5,'Предельники 2022'!$C$3:$X$3,0)),"")</f>
        <v/>
      </c>
      <c r="U674" s="55" t="str">
        <f>IF(ISNUMBER('Форма 1'!AM674),INDEX('Предельники 2022'!$C$4:$X$28,MATCH('Форма 1'!$H674,'Предельники 2022'!$B$4:$B$28,0),MATCH(U$5,'Предельники 2022'!$C$3:$X$3,0)),"")</f>
        <v/>
      </c>
      <c r="V674" s="55" t="str">
        <f>IF(ISNUMBER('Форма 1'!AN674),INDEX('Предельники 2022'!$C$4:$X$28,MATCH('Форма 1'!$H674,'Предельники 2022'!$B$4:$B$28,0),MATCH(V$5,'Предельники 2022'!$C$3:$X$3,0)),"")</f>
        <v/>
      </c>
      <c r="W674" s="55" t="str">
        <f>IF(ISNUMBER('Форма 1'!AO674),INDEX('Предельники 2022'!$C$4:$X$28,MATCH('Форма 1'!$H674,'Предельники 2022'!$B$4:$B$28,0),MATCH(W$5,'Предельники 2022'!$C$3:$X$3,0)),"")</f>
        <v/>
      </c>
      <c r="X674" s="53" t="str">
        <f>IF(ISNUMBER('Форма 1'!AP674),ROUND('Форма 1'!$I674*VLOOKUP('Форма 1'!$G674,'Предельники 2022'!$B$4:$X$28,'Форма 1'!AP$7),2),"")</f>
        <v/>
      </c>
      <c r="Y674" s="53" t="str">
        <f>IF(ISNUMBER('Форма 1'!AQ674),ROUND('Форма 1'!$I674*VLOOKUP('Форма 1'!$G674,'Предельники 2022'!$B$4:$X$28,'Форма 1'!AQ$7),2),"")</f>
        <v/>
      </c>
      <c r="Z674" s="53" t="str">
        <f>IF(ISNUMBER('Форма 1'!AR674),ROUND('Форма 1'!$I674*VLOOKUP('Форма 1'!$G674,'Предельники 2022'!$B$4:$X$28,'Форма 1'!AR$7),2),"")</f>
        <v/>
      </c>
      <c r="AA674" s="55"/>
    </row>
    <row r="675" spans="1:27" x14ac:dyDescent="0.25">
      <c r="A675" s="52">
        <f t="shared" si="75"/>
        <v>82</v>
      </c>
      <c r="B675" s="94" t="str">
        <f>IF(ISBLANK('Форма 1'!B675),"",'Форма 1'!B675)</f>
        <v>город Пермь</v>
      </c>
      <c r="C675" s="161" t="str">
        <f>IF(ISBLANK('Форма 1'!C675),"",'Форма 1'!C675)</f>
        <v>г. Пермь, ул. Розалии Землячки, д. 12</v>
      </c>
      <c r="D675" s="51">
        <f>IF(ISBLANK(C675),"Введите адрес",IF(C675='Форма 1'!C675,SUM(E675:K675,M675:S675,X675:AA675),"Ошибка в адресе!"))</f>
        <v>26773318.68</v>
      </c>
      <c r="E675" s="53" t="str">
        <f>IF(ISNUMBER('Форма 1'!X675),ROUND('Форма 1'!$I675*VLOOKUP('Форма 1'!$G675,'Предельники 2022'!$B$4:$X$28,'Форма 1'!X$7),2),"")</f>
        <v/>
      </c>
      <c r="F675" s="53" t="str">
        <f>IF(ISNUMBER('Форма 1'!Y675),ROUND('Форма 1'!$I675*VLOOKUP('Форма 1'!$G675,'Предельники 2022'!$B$4:$X$28,'Форма 1'!Y$7),2),"")</f>
        <v/>
      </c>
      <c r="G675" s="53" t="str">
        <f>IF(ISNUMBER('Форма 1'!Z675),ROUND('Форма 1'!$I675*VLOOKUP('Форма 1'!$G675,'Предельники 2022'!$B$4:$X$28,'Форма 1'!Z$7),2),"")</f>
        <v/>
      </c>
      <c r="H675" s="53">
        <f>IF(ISNUMBER('Форма 1'!AA675),ROUND('Форма 1'!$I675*VLOOKUP('Форма 1'!$G675,'Предельники 2022'!$B$4:$X$28,'Форма 1'!AA$7),2),"")</f>
        <v>1417491.27</v>
      </c>
      <c r="I675" s="53">
        <f>IF(ISNUMBER('Форма 1'!AB675),ROUND('Форма 1'!$I675*VLOOKUP('Форма 1'!$G675,'Предельники 2022'!$B$4:$X$28,'Форма 1'!AB$7),2),"")</f>
        <v>3734485.61</v>
      </c>
      <c r="J675" s="53">
        <f>IF(ISNUMBER('Форма 1'!AC675),ROUND('Форма 1'!$I675*VLOOKUP('Форма 1'!$G675,'Предельники 2022'!$B$4:$X$28,'Форма 1'!AC$7),2),"")</f>
        <v>1985229</v>
      </c>
      <c r="K675" s="53" t="str">
        <f>IF(ISNUMBER('Форма 1'!AD675),ROUND('Форма 1'!$I675*VLOOKUP('Форма 1'!$G675,'Предельники 2022'!$B$4:$X$28,'Форма 1'!AD$7),2),"")</f>
        <v/>
      </c>
      <c r="L675" s="54" t="str">
        <f>IF(ISBLANK('Форма 1'!AE675),"",'Форма 1'!AE675)</f>
        <v/>
      </c>
      <c r="M675" s="55" t="str">
        <f>IF(ISBLANK('Форма 1'!AF675),"",'Форма 1'!AF675)</f>
        <v/>
      </c>
      <c r="N675" s="53">
        <f>IF(ISNUMBER('Форма 1'!AG675),ROUND('Форма 1'!$I675*VLOOKUP('Форма 1'!$G675,'Предельники 2022'!$B$4:$X$28,'Форма 1'!AG$7),2),"")</f>
        <v>19636112.800000001</v>
      </c>
      <c r="O675" s="53" t="str">
        <f>IF(ISNUMBER('Форма 1'!$AH675),ROUND('Форма 1'!$I675*VLOOKUP('Форма 1'!$G675,'Предельники 2022'!$B$4:$X$28,'Форма 1'!$AH$7,0),2),"")</f>
        <v/>
      </c>
      <c r="P675" s="53" t="str">
        <f>IF(ISNUMBER('Форма 1'!$AI675),ROUND('Форма 1'!$I675*VLOOKUP('Форма 1'!$G675,'Предельники 2022'!$B$4:$X$28,'Форма 1'!$AI$7,0),2),"")</f>
        <v/>
      </c>
      <c r="Q675" s="53" t="str">
        <f>IF(ISNUMBER('Форма 1'!$AJ675),ROUND('Форма 1'!$I675*VLOOKUP('Форма 1'!$G675,'Предельники 2022'!$B$4:$X$28,'Форма 1'!$AJ$7,0),2),"")</f>
        <v/>
      </c>
      <c r="R675" s="53" t="str">
        <f>IF(ISNUMBER('Форма 1'!AK675),ROUND('Форма 1'!$I675*VLOOKUP('Форма 1'!$G675,'Предельники 2022'!$B$4:$X$28,'Форма 1'!AK$7),2),"")</f>
        <v/>
      </c>
      <c r="S675" s="55" t="str">
        <f t="shared" si="76"/>
        <v/>
      </c>
      <c r="T675" s="55" t="str">
        <f>IF(ISNUMBER('Форма 1'!AL675),INDEX('Предельники 2022'!$C$4:$X$28,MATCH('Форма 1'!$H675,'Предельники 2022'!$B$4:$B$28,0),MATCH(T$5,'Предельники 2022'!$C$3:$X$3,0)),"")</f>
        <v/>
      </c>
      <c r="U675" s="55" t="str">
        <f>IF(ISNUMBER('Форма 1'!AM675),INDEX('Предельники 2022'!$C$4:$X$28,MATCH('Форма 1'!$H675,'Предельники 2022'!$B$4:$B$28,0),MATCH(U$5,'Предельники 2022'!$C$3:$X$3,0)),"")</f>
        <v/>
      </c>
      <c r="V675" s="55" t="str">
        <f>IF(ISNUMBER('Форма 1'!AN675),INDEX('Предельники 2022'!$C$4:$X$28,MATCH('Форма 1'!$H675,'Предельники 2022'!$B$4:$B$28,0),MATCH(V$5,'Предельники 2022'!$C$3:$X$3,0)),"")</f>
        <v/>
      </c>
      <c r="W675" s="55" t="str">
        <f>IF(ISNUMBER('Форма 1'!AO675),INDEX('Предельники 2022'!$C$4:$X$28,MATCH('Форма 1'!$H675,'Предельники 2022'!$B$4:$B$28,0),MATCH(W$5,'Предельники 2022'!$C$3:$X$3,0)),"")</f>
        <v/>
      </c>
      <c r="X675" s="53" t="str">
        <f>IF(ISNUMBER('Форма 1'!AP675),ROUND('Форма 1'!$I675*VLOOKUP('Форма 1'!$G675,'Предельники 2022'!$B$4:$X$28,'Форма 1'!AP$7),2),"")</f>
        <v/>
      </c>
      <c r="Y675" s="53" t="str">
        <f>IF(ISNUMBER('Форма 1'!AQ675),ROUND('Форма 1'!$I675*VLOOKUP('Форма 1'!$G675,'Предельники 2022'!$B$4:$X$28,'Форма 1'!AQ$7),2),"")</f>
        <v/>
      </c>
      <c r="Z675" s="53" t="str">
        <f>IF(ISNUMBER('Форма 1'!AR675),ROUND('Форма 1'!$I675*VLOOKUP('Форма 1'!$G675,'Предельники 2022'!$B$4:$X$28,'Форма 1'!AR$7),2),"")</f>
        <v/>
      </c>
      <c r="AA675" s="55"/>
    </row>
    <row r="676" spans="1:27" x14ac:dyDescent="0.25">
      <c r="A676" s="52">
        <f t="shared" si="75"/>
        <v>83</v>
      </c>
      <c r="B676" s="94" t="str">
        <f>IF(ISBLANK('Форма 1'!B676),"",'Форма 1'!B676)</f>
        <v>город Пермь</v>
      </c>
      <c r="C676" s="161" t="str">
        <f>IF(ISBLANK('Форма 1'!C676),"",'Форма 1'!C676)</f>
        <v>г. Пермь, ул. Розалии Землячки, д. 8</v>
      </c>
      <c r="D676" s="51">
        <f>IF(ISBLANK(C676),"Введите адрес",IF(C676='Форма 1'!C676,SUM(E676:K676,M676:S676,X676:AA676),"Ошибка в адресе!"))</f>
        <v>10865042.629999999</v>
      </c>
      <c r="E676" s="53" t="str">
        <f>IF(ISNUMBER('Форма 1'!X676),ROUND('Форма 1'!$I676*VLOOKUP('Форма 1'!$G676,'Предельники 2022'!$B$4:$X$28,'Форма 1'!X$7),2),"")</f>
        <v/>
      </c>
      <c r="F676" s="53">
        <f>IF(ISNUMBER('Форма 1'!Y676),ROUND('Форма 1'!$I676*VLOOKUP('Форма 1'!$G676,'Предельники 2022'!$B$4:$X$28,'Форма 1'!Y$7),2),"")</f>
        <v>8181101.6699999999</v>
      </c>
      <c r="G676" s="53" t="str">
        <f>IF(ISNUMBER('Форма 1'!Z676),ROUND('Форма 1'!$I676*VLOOKUP('Форма 1'!$G676,'Предельники 2022'!$B$4:$X$28,'Форма 1'!Z$7),2),"")</f>
        <v/>
      </c>
      <c r="H676" s="53" t="str">
        <f>IF(ISNUMBER('Форма 1'!AA676),ROUND('Форма 1'!$I676*VLOOKUP('Форма 1'!$G676,'Предельники 2022'!$B$4:$X$28,'Форма 1'!AA$7),2),"")</f>
        <v/>
      </c>
      <c r="I676" s="53" t="str">
        <f>IF(ISNUMBER('Форма 1'!AB676),ROUND('Форма 1'!$I676*VLOOKUP('Форма 1'!$G676,'Предельники 2022'!$B$4:$X$28,'Форма 1'!AB$7),2),"")</f>
        <v/>
      </c>
      <c r="J676" s="53" t="str">
        <f>IF(ISNUMBER('Форма 1'!AC676),ROUND('Форма 1'!$I676*VLOOKUP('Форма 1'!$G676,'Предельники 2022'!$B$4:$X$28,'Форма 1'!AC$7),2),"")</f>
        <v/>
      </c>
      <c r="K676" s="53" t="str">
        <f>IF(ISNUMBER('Форма 1'!AD676),ROUND('Форма 1'!$I676*VLOOKUP('Форма 1'!$G676,'Предельники 2022'!$B$4:$X$28,'Форма 1'!AD$7),2),"")</f>
        <v/>
      </c>
      <c r="L676" s="54" t="str">
        <f>IF(ISBLANK('Форма 1'!AE676),"",'Форма 1'!AE676)</f>
        <v/>
      </c>
      <c r="M676" s="55" t="str">
        <f>IF(ISBLANK('Форма 1'!AF676),"",'Форма 1'!AF676)</f>
        <v/>
      </c>
      <c r="N676" s="53" t="str">
        <f>IF(ISNUMBER('Форма 1'!AG676),ROUND('Форма 1'!$I676*VLOOKUP('Форма 1'!$G676,'Предельники 2022'!$B$4:$X$28,'Форма 1'!AG$7),2),"")</f>
        <v/>
      </c>
      <c r="O676" s="53" t="str">
        <f>IF(ISNUMBER('Форма 1'!$AH676),ROUND('Форма 1'!$I676*VLOOKUP('Форма 1'!$G676,'Предельники 2022'!$B$4:$X$28,'Форма 1'!$AH$7,0),2),"")</f>
        <v/>
      </c>
      <c r="P676" s="53" t="str">
        <f>IF(ISNUMBER('Форма 1'!$AI676),ROUND('Форма 1'!$I676*VLOOKUP('Форма 1'!$G676,'Предельники 2022'!$B$4:$X$28,'Форма 1'!$AI$7,0),2),"")</f>
        <v/>
      </c>
      <c r="Q676" s="53" t="str">
        <f>IF(ISNUMBER('Форма 1'!$AJ676),ROUND('Форма 1'!$I676*VLOOKUP('Форма 1'!$G676,'Предельники 2022'!$B$4:$X$28,'Форма 1'!$AJ$7,0),2),"")</f>
        <v/>
      </c>
      <c r="R676" s="53">
        <f>IF(ISNUMBER('Форма 1'!AK676),ROUND('Форма 1'!$I676*VLOOKUP('Форма 1'!$G676,'Предельники 2022'!$B$4:$X$28,'Форма 1'!AK$7),2),"")</f>
        <v>2683940.96</v>
      </c>
      <c r="S676" s="55" t="str">
        <f t="shared" si="76"/>
        <v/>
      </c>
      <c r="T676" s="55" t="str">
        <f>IF(ISNUMBER('Форма 1'!AL676),INDEX('Предельники 2022'!$C$4:$X$28,MATCH('Форма 1'!$H676,'Предельники 2022'!$B$4:$B$28,0),MATCH(T$5,'Предельники 2022'!$C$3:$X$3,0)),"")</f>
        <v/>
      </c>
      <c r="U676" s="55" t="str">
        <f>IF(ISNUMBER('Форма 1'!AM676),INDEX('Предельники 2022'!$C$4:$X$28,MATCH('Форма 1'!$H676,'Предельники 2022'!$B$4:$B$28,0),MATCH(U$5,'Предельники 2022'!$C$3:$X$3,0)),"")</f>
        <v/>
      </c>
      <c r="V676" s="55" t="str">
        <f>IF(ISNUMBER('Форма 1'!AN676),INDEX('Предельники 2022'!$C$4:$X$28,MATCH('Форма 1'!$H676,'Предельники 2022'!$B$4:$B$28,0),MATCH(V$5,'Предельники 2022'!$C$3:$X$3,0)),"")</f>
        <v/>
      </c>
      <c r="W676" s="55" t="str">
        <f>IF(ISNUMBER('Форма 1'!AO676),INDEX('Предельники 2022'!$C$4:$X$28,MATCH('Форма 1'!$H676,'Предельники 2022'!$B$4:$B$28,0),MATCH(W$5,'Предельники 2022'!$C$3:$X$3,0)),"")</f>
        <v/>
      </c>
      <c r="X676" s="53" t="str">
        <f>IF(ISNUMBER('Форма 1'!AP676),ROUND('Форма 1'!$I676*VLOOKUP('Форма 1'!$G676,'Предельники 2022'!$B$4:$X$28,'Форма 1'!AP$7),2),"")</f>
        <v/>
      </c>
      <c r="Y676" s="53" t="str">
        <f>IF(ISNUMBER('Форма 1'!AQ676),ROUND('Форма 1'!$I676*VLOOKUP('Форма 1'!$G676,'Предельники 2022'!$B$4:$X$28,'Форма 1'!AQ$7),2),"")</f>
        <v/>
      </c>
      <c r="Z676" s="53" t="str">
        <f>IF(ISNUMBER('Форма 1'!AR676),ROUND('Форма 1'!$I676*VLOOKUP('Форма 1'!$G676,'Предельники 2022'!$B$4:$X$28,'Форма 1'!AR$7),2),"")</f>
        <v/>
      </c>
      <c r="AA676" s="55"/>
    </row>
    <row r="677" spans="1:27" x14ac:dyDescent="0.25">
      <c r="A677" s="52">
        <f t="shared" si="75"/>
        <v>84</v>
      </c>
      <c r="B677" s="94" t="str">
        <f>IF(ISBLANK('Форма 1'!B677),"",'Форма 1'!B677)</f>
        <v>город Пермь</v>
      </c>
      <c r="C677" s="161" t="str">
        <f>IF(ISBLANK('Форма 1'!C677),"",'Форма 1'!C677)</f>
        <v>г. Пермь, ул. Сергея Есенина, д. 11</v>
      </c>
      <c r="D677" s="51">
        <f>IF(ISBLANK(C677),"Введите адрес",IF(C677='Форма 1'!C677,SUM(E677:K677,M677:S677,X677:AA677),"Ошибка в адресе!"))</f>
        <v>20468522.559999999</v>
      </c>
      <c r="E677" s="53" t="str">
        <f>IF(ISNUMBER('Форма 1'!X677),ROUND('Форма 1'!$I677*VLOOKUP('Форма 1'!$G677,'Предельники 2022'!$B$4:$X$28,'Форма 1'!X$7),2),"")</f>
        <v/>
      </c>
      <c r="F677" s="53" t="str">
        <f>IF(ISNUMBER('Форма 1'!Y677),ROUND('Форма 1'!$I677*VLOOKUP('Форма 1'!$G677,'Предельники 2022'!$B$4:$X$28,'Форма 1'!Y$7),2),"")</f>
        <v/>
      </c>
      <c r="G677" s="53" t="str">
        <f>IF(ISNUMBER('Форма 1'!Z677),ROUND('Форма 1'!$I677*VLOOKUP('Форма 1'!$G677,'Предельники 2022'!$B$4:$X$28,'Форма 1'!Z$7),2),"")</f>
        <v/>
      </c>
      <c r="H677" s="53" t="str">
        <f>IF(ISNUMBER('Форма 1'!AA677),ROUND('Форма 1'!$I677*VLOOKUP('Форма 1'!$G677,'Предельники 2022'!$B$4:$X$28,'Форма 1'!AA$7),2),"")</f>
        <v/>
      </c>
      <c r="I677" s="53" t="str">
        <f>IF(ISNUMBER('Форма 1'!AB677),ROUND('Форма 1'!$I677*VLOOKUP('Форма 1'!$G677,'Предельники 2022'!$B$4:$X$28,'Форма 1'!AB$7),2),"")</f>
        <v/>
      </c>
      <c r="J677" s="53" t="str">
        <f>IF(ISNUMBER('Форма 1'!AC677),ROUND('Форма 1'!$I677*VLOOKUP('Форма 1'!$G677,'Предельники 2022'!$B$4:$X$28,'Форма 1'!AC$7),2),"")</f>
        <v/>
      </c>
      <c r="K677" s="53" t="str">
        <f>IF(ISNUMBER('Форма 1'!AD677),ROUND('Форма 1'!$I677*VLOOKUP('Форма 1'!$G677,'Предельники 2022'!$B$4:$X$28,'Форма 1'!AD$7),2),"")</f>
        <v/>
      </c>
      <c r="L677" s="54" t="str">
        <f>IF(ISBLANK('Форма 1'!AE677),"",'Форма 1'!AE677)</f>
        <v/>
      </c>
      <c r="M677" s="55" t="str">
        <f>IF(ISBLANK('Форма 1'!AF677),"",'Форма 1'!AF677)</f>
        <v/>
      </c>
      <c r="N677" s="53" t="str">
        <f>IF(ISNUMBER('Форма 1'!AG677),ROUND('Форма 1'!$I677*VLOOKUP('Форма 1'!$G677,'Предельники 2022'!$B$4:$X$28,'Форма 1'!AG$7),2),"")</f>
        <v/>
      </c>
      <c r="O677" s="53" t="str">
        <f>IF(ISNUMBER('Форма 1'!$AH677),ROUND('Форма 1'!$I677*VLOOKUP('Форма 1'!$G677,'Предельники 2022'!$B$4:$X$28,'Форма 1'!$AH$7,0),2),"")</f>
        <v/>
      </c>
      <c r="P677" s="53">
        <f>IF(ISNUMBER('Форма 1'!$AI677),ROUND('Форма 1'!$I677*VLOOKUP('Форма 1'!$G677,'Предельники 2022'!$B$4:$X$28,'Форма 1'!$AI$7,0),2),"")</f>
        <v>20468522.559999999</v>
      </c>
      <c r="Q677" s="53" t="str">
        <f>IF(ISNUMBER('Форма 1'!$AJ677),ROUND('Форма 1'!$I677*VLOOKUP('Форма 1'!$G677,'Предельники 2022'!$B$4:$X$28,'Форма 1'!$AJ$7,0),2),"")</f>
        <v/>
      </c>
      <c r="R677" s="53" t="str">
        <f>IF(ISNUMBER('Форма 1'!AK677),ROUND('Форма 1'!$I677*VLOOKUP('Форма 1'!$G677,'Предельники 2022'!$B$4:$X$28,'Форма 1'!AK$7),2),"")</f>
        <v/>
      </c>
      <c r="S677" s="55" t="str">
        <f t="shared" si="76"/>
        <v/>
      </c>
      <c r="T677" s="55" t="str">
        <f>IF(ISNUMBER('Форма 1'!AL677),INDEX('Предельники 2022'!$C$4:$X$28,MATCH('Форма 1'!$H677,'Предельники 2022'!$B$4:$B$28,0),MATCH(T$5,'Предельники 2022'!$C$3:$X$3,0)),"")</f>
        <v/>
      </c>
      <c r="U677" s="55" t="str">
        <f>IF(ISNUMBER('Форма 1'!AM677),INDEX('Предельники 2022'!$C$4:$X$28,MATCH('Форма 1'!$H677,'Предельники 2022'!$B$4:$B$28,0),MATCH(U$5,'Предельники 2022'!$C$3:$X$3,0)),"")</f>
        <v/>
      </c>
      <c r="V677" s="55" t="str">
        <f>IF(ISNUMBER('Форма 1'!AN677),INDEX('Предельники 2022'!$C$4:$X$28,MATCH('Форма 1'!$H677,'Предельники 2022'!$B$4:$B$28,0),MATCH(V$5,'Предельники 2022'!$C$3:$X$3,0)),"")</f>
        <v/>
      </c>
      <c r="W677" s="55" t="str">
        <f>IF(ISNUMBER('Форма 1'!AO677),INDEX('Предельники 2022'!$C$4:$X$28,MATCH('Форма 1'!$H677,'Предельники 2022'!$B$4:$B$28,0),MATCH(W$5,'Предельники 2022'!$C$3:$X$3,0)),"")</f>
        <v/>
      </c>
      <c r="X677" s="53" t="str">
        <f>IF(ISNUMBER('Форма 1'!AP677),ROUND('Форма 1'!$I677*VLOOKUP('Форма 1'!$G677,'Предельники 2022'!$B$4:$X$28,'Форма 1'!AP$7),2),"")</f>
        <v/>
      </c>
      <c r="Y677" s="53" t="str">
        <f>IF(ISNUMBER('Форма 1'!AQ677),ROUND('Форма 1'!$I677*VLOOKUP('Форма 1'!$G677,'Предельники 2022'!$B$4:$X$28,'Форма 1'!AQ$7),2),"")</f>
        <v/>
      </c>
      <c r="Z677" s="53" t="str">
        <f>IF(ISNUMBER('Форма 1'!AR677),ROUND('Форма 1'!$I677*VLOOKUP('Форма 1'!$G677,'Предельники 2022'!$B$4:$X$28,'Форма 1'!AR$7),2),"")</f>
        <v/>
      </c>
      <c r="AA677" s="55"/>
    </row>
    <row r="678" spans="1:27" x14ac:dyDescent="0.25">
      <c r="A678" s="52">
        <f t="shared" si="75"/>
        <v>85</v>
      </c>
      <c r="B678" s="94" t="str">
        <f>IF(ISBLANK('Форма 1'!B678),"",'Форма 1'!B678)</f>
        <v>город Пермь</v>
      </c>
      <c r="C678" s="161" t="str">
        <f>IF(ISBLANK('Форма 1'!C678),"",'Форма 1'!C678)</f>
        <v>г. Пермь, ул. Сибирская, д. 4А</v>
      </c>
      <c r="D678" s="51">
        <f>IF(ISBLANK(C678),"Введите адрес",IF(C678='Форма 1'!C678,SUM(E678:K678,M678:S678,X678:AA678),"Ошибка в адресе!"))</f>
        <v>10233391.52</v>
      </c>
      <c r="E678" s="53" t="str">
        <f>IF(ISNUMBER('Форма 1'!X678),ROUND('Форма 1'!$I678*VLOOKUP('Форма 1'!$G678,'Предельники 2022'!$B$4:$X$28,'Форма 1'!X$7),2),"")</f>
        <v/>
      </c>
      <c r="F678" s="53">
        <f>IF(ISNUMBER('Форма 1'!Y678),ROUND('Форма 1'!$I678*VLOOKUP('Форма 1'!$G678,'Предельники 2022'!$B$4:$X$28,'Форма 1'!Y$7),2),"")</f>
        <v>5477036.9900000002</v>
      </c>
      <c r="G678" s="53">
        <f>IF(ISNUMBER('Форма 1'!Z678),ROUND('Форма 1'!$I678*VLOOKUP('Форма 1'!$G678,'Предельники 2022'!$B$4:$X$28,'Форма 1'!Z$7),2),"")</f>
        <v>1152369.78</v>
      </c>
      <c r="H678" s="53">
        <f>IF(ISNUMBER('Форма 1'!AA678),ROUND('Форма 1'!$I678*VLOOKUP('Форма 1'!$G678,'Предельники 2022'!$B$4:$X$28,'Форма 1'!AA$7),2),"")</f>
        <v>715772.67</v>
      </c>
      <c r="I678" s="53">
        <f>IF(ISNUMBER('Форма 1'!AB678),ROUND('Форма 1'!$I678*VLOOKUP('Форма 1'!$G678,'Предельники 2022'!$B$4:$X$28,'Форма 1'!AB$7),2),"")</f>
        <v>1885756.05</v>
      </c>
      <c r="J678" s="53">
        <f>IF(ISNUMBER('Форма 1'!AC678),ROUND('Форма 1'!$I678*VLOOKUP('Форма 1'!$G678,'Предельники 2022'!$B$4:$X$28,'Форма 1'!AC$7),2),"")</f>
        <v>1002456.03</v>
      </c>
      <c r="K678" s="53" t="str">
        <f>IF(ISNUMBER('Форма 1'!AD678),ROUND('Форма 1'!$I678*VLOOKUP('Форма 1'!$G678,'Предельники 2022'!$B$4:$X$28,'Форма 1'!AD$7),2),"")</f>
        <v/>
      </c>
      <c r="L678" s="54" t="str">
        <f>IF(ISBLANK('Форма 1'!AE678),"",'Форма 1'!AE678)</f>
        <v/>
      </c>
      <c r="M678" s="55" t="str">
        <f>IF(ISBLANK('Форма 1'!AF678),"",'Форма 1'!AF678)</f>
        <v/>
      </c>
      <c r="N678" s="53" t="str">
        <f>IF(ISNUMBER('Форма 1'!AG678),ROUND('Форма 1'!$I678*VLOOKUP('Форма 1'!$G678,'Предельники 2022'!$B$4:$X$28,'Форма 1'!AG$7),2),"")</f>
        <v/>
      </c>
      <c r="O678" s="53" t="str">
        <f>IF(ISNUMBER('Форма 1'!$AH678),ROUND('Форма 1'!$I678*VLOOKUP('Форма 1'!$G678,'Предельники 2022'!$B$4:$X$28,'Форма 1'!$AH$7,0),2),"")</f>
        <v/>
      </c>
      <c r="P678" s="53" t="str">
        <f>IF(ISNUMBER('Форма 1'!$AI678),ROUND('Форма 1'!$I678*VLOOKUP('Форма 1'!$G678,'Предельники 2022'!$B$4:$X$28,'Форма 1'!$AI$7,0),2),"")</f>
        <v/>
      </c>
      <c r="Q678" s="53" t="str">
        <f>IF(ISNUMBER('Форма 1'!$AJ678),ROUND('Форма 1'!$I678*VLOOKUP('Форма 1'!$G678,'Предельники 2022'!$B$4:$X$28,'Форма 1'!$AJ$7,0),2),"")</f>
        <v/>
      </c>
      <c r="R678" s="53" t="str">
        <f>IF(ISNUMBER('Форма 1'!AK678),ROUND('Форма 1'!$I678*VLOOKUP('Форма 1'!$G678,'Предельники 2022'!$B$4:$X$28,'Форма 1'!AK$7),2),"")</f>
        <v/>
      </c>
      <c r="S678" s="55" t="str">
        <f t="shared" si="76"/>
        <v/>
      </c>
      <c r="T678" s="55" t="str">
        <f>IF(ISNUMBER('Форма 1'!AL678),INDEX('Предельники 2022'!$C$4:$X$28,MATCH('Форма 1'!$H678,'Предельники 2022'!$B$4:$B$28,0),MATCH(T$5,'Предельники 2022'!$C$3:$X$3,0)),"")</f>
        <v/>
      </c>
      <c r="U678" s="55" t="str">
        <f>IF(ISNUMBER('Форма 1'!AM678),INDEX('Предельники 2022'!$C$4:$X$28,MATCH('Форма 1'!$H678,'Предельники 2022'!$B$4:$B$28,0),MATCH(U$5,'Предельники 2022'!$C$3:$X$3,0)),"")</f>
        <v/>
      </c>
      <c r="V678" s="55" t="str">
        <f>IF(ISNUMBER('Форма 1'!AN678),INDEX('Предельники 2022'!$C$4:$X$28,MATCH('Форма 1'!$H678,'Предельники 2022'!$B$4:$B$28,0),MATCH(V$5,'Предельники 2022'!$C$3:$X$3,0)),"")</f>
        <v/>
      </c>
      <c r="W678" s="55" t="str">
        <f>IF(ISNUMBER('Форма 1'!AO678),INDEX('Предельники 2022'!$C$4:$X$28,MATCH('Форма 1'!$H678,'Предельники 2022'!$B$4:$B$28,0),MATCH(W$5,'Предельники 2022'!$C$3:$X$3,0)),"")</f>
        <v/>
      </c>
      <c r="X678" s="53" t="str">
        <f>IF(ISNUMBER('Форма 1'!AP678),ROUND('Форма 1'!$I678*VLOOKUP('Форма 1'!$G678,'Предельники 2022'!$B$4:$X$28,'Форма 1'!AP$7),2),"")</f>
        <v/>
      </c>
      <c r="Y678" s="53" t="str">
        <f>IF(ISNUMBER('Форма 1'!AQ678),ROUND('Форма 1'!$I678*VLOOKUP('Форма 1'!$G678,'Предельники 2022'!$B$4:$X$28,'Форма 1'!AQ$7),2),"")</f>
        <v/>
      </c>
      <c r="Z678" s="53" t="str">
        <f>IF(ISNUMBER('Форма 1'!AR678),ROUND('Форма 1'!$I678*VLOOKUP('Форма 1'!$G678,'Предельники 2022'!$B$4:$X$28,'Форма 1'!AR$7),2),"")</f>
        <v/>
      </c>
      <c r="AA678" s="55"/>
    </row>
    <row r="679" spans="1:27" x14ac:dyDescent="0.25">
      <c r="A679" s="52">
        <f t="shared" si="75"/>
        <v>86</v>
      </c>
      <c r="B679" s="94" t="str">
        <f>IF(ISBLANK('Форма 1'!B679),"",'Форма 1'!B679)</f>
        <v>город Пермь</v>
      </c>
      <c r="C679" s="161" t="str">
        <f>IF(ISBLANK('Форма 1'!C679),"",'Форма 1'!C679)</f>
        <v>г. Пермь, ул. Сибирская, д. 52</v>
      </c>
      <c r="D679" s="51">
        <f>IF(ISBLANK(C679),"Введите адрес",IF(C679='Форма 1'!C679,SUM(E679:K679,M679:S679,X679:AA679),"Ошибка в адресе!"))</f>
        <v>11790950.399999999</v>
      </c>
      <c r="E679" s="53" t="str">
        <f>IF(ISNUMBER('Форма 1'!X679),ROUND('Форма 1'!$I679*VLOOKUP('Форма 1'!$G679,'Предельники 2022'!$B$4:$X$28,'Форма 1'!X$7),2),"")</f>
        <v/>
      </c>
      <c r="F679" s="53" t="str">
        <f>IF(ISNUMBER('Форма 1'!Y679),ROUND('Форма 1'!$I679*VLOOKUP('Форма 1'!$G679,'Предельники 2022'!$B$4:$X$28,'Форма 1'!Y$7),2),"")</f>
        <v/>
      </c>
      <c r="G679" s="53" t="str">
        <f>IF(ISNUMBER('Форма 1'!Z679),ROUND('Форма 1'!$I679*VLOOKUP('Форма 1'!$G679,'Предельники 2022'!$B$4:$X$28,'Форма 1'!Z$7),2),"")</f>
        <v/>
      </c>
      <c r="H679" s="53" t="str">
        <f>IF(ISNUMBER('Форма 1'!AA679),ROUND('Форма 1'!$I679*VLOOKUP('Форма 1'!$G679,'Предельники 2022'!$B$4:$X$28,'Форма 1'!AA$7),2),"")</f>
        <v/>
      </c>
      <c r="I679" s="53" t="str">
        <f>IF(ISNUMBER('Форма 1'!AB679),ROUND('Форма 1'!$I679*VLOOKUP('Форма 1'!$G679,'Предельники 2022'!$B$4:$X$28,'Форма 1'!AB$7),2),"")</f>
        <v/>
      </c>
      <c r="J679" s="53" t="str">
        <f>IF(ISNUMBER('Форма 1'!AC679),ROUND('Форма 1'!$I679*VLOOKUP('Форма 1'!$G679,'Предельники 2022'!$B$4:$X$28,'Форма 1'!AC$7),2),"")</f>
        <v/>
      </c>
      <c r="K679" s="53" t="str">
        <f>IF(ISNUMBER('Форма 1'!AD679),ROUND('Форма 1'!$I679*VLOOKUP('Форма 1'!$G679,'Предельники 2022'!$B$4:$X$28,'Форма 1'!AD$7),2),"")</f>
        <v/>
      </c>
      <c r="L679" s="54">
        <f>IF(ISBLANK('Форма 1'!AE679),"",'Форма 1'!AE679)</f>
        <v>3</v>
      </c>
      <c r="M679" s="55">
        <f>IF(ISBLANK('Форма 1'!AF679),"",'Форма 1'!AF679)</f>
        <v>11790950.399999999</v>
      </c>
      <c r="N679" s="53" t="str">
        <f>IF(ISNUMBER('Форма 1'!AG679),ROUND('Форма 1'!$I679*VLOOKUP('Форма 1'!$G679,'Предельники 2022'!$B$4:$X$28,'Форма 1'!AG$7),2),"")</f>
        <v/>
      </c>
      <c r="O679" s="53" t="str">
        <f>IF(ISNUMBER('Форма 1'!$AH679),ROUND('Форма 1'!$I679*VLOOKUP('Форма 1'!$G679,'Предельники 2022'!$B$4:$X$28,'Форма 1'!$AH$7,0),2),"")</f>
        <v/>
      </c>
      <c r="P679" s="53" t="str">
        <f>IF(ISNUMBER('Форма 1'!$AI679),ROUND('Форма 1'!$I679*VLOOKUP('Форма 1'!$G679,'Предельники 2022'!$B$4:$X$28,'Форма 1'!$AI$7,0),2),"")</f>
        <v/>
      </c>
      <c r="Q679" s="53" t="str">
        <f>IF(ISNUMBER('Форма 1'!$AJ679),ROUND('Форма 1'!$I679*VLOOKUP('Форма 1'!$G679,'Предельники 2022'!$B$4:$X$28,'Форма 1'!$AJ$7,0),2),"")</f>
        <v/>
      </c>
      <c r="R679" s="53" t="str">
        <f>IF(ISNUMBER('Форма 1'!AK679),ROUND('Форма 1'!$I679*VLOOKUP('Форма 1'!$G679,'Предельники 2022'!$B$4:$X$28,'Форма 1'!AK$7),2),"")</f>
        <v/>
      </c>
      <c r="S679" s="55" t="str">
        <f t="shared" si="76"/>
        <v/>
      </c>
      <c r="T679" s="55" t="str">
        <f>IF(ISNUMBER('Форма 1'!AL679),INDEX('Предельники 2022'!$C$4:$X$28,MATCH('Форма 1'!$H679,'Предельники 2022'!$B$4:$B$28,0),MATCH(T$5,'Предельники 2022'!$C$3:$X$3,0)),"")</f>
        <v/>
      </c>
      <c r="U679" s="55" t="str">
        <f>IF(ISNUMBER('Форма 1'!AM679),INDEX('Предельники 2022'!$C$4:$X$28,MATCH('Форма 1'!$H679,'Предельники 2022'!$B$4:$B$28,0),MATCH(U$5,'Предельники 2022'!$C$3:$X$3,0)),"")</f>
        <v/>
      </c>
      <c r="V679" s="55" t="str">
        <f>IF(ISNUMBER('Форма 1'!AN679),INDEX('Предельники 2022'!$C$4:$X$28,MATCH('Форма 1'!$H679,'Предельники 2022'!$B$4:$B$28,0),MATCH(V$5,'Предельники 2022'!$C$3:$X$3,0)),"")</f>
        <v/>
      </c>
      <c r="W679" s="55" t="str">
        <f>IF(ISNUMBER('Форма 1'!AO679),INDEX('Предельники 2022'!$C$4:$X$28,MATCH('Форма 1'!$H679,'Предельники 2022'!$B$4:$B$28,0),MATCH(W$5,'Предельники 2022'!$C$3:$X$3,0)),"")</f>
        <v/>
      </c>
      <c r="X679" s="53" t="str">
        <f>IF(ISNUMBER('Форма 1'!AP679),ROUND('Форма 1'!$I679*VLOOKUP('Форма 1'!$G679,'Предельники 2022'!$B$4:$X$28,'Форма 1'!AP$7),2),"")</f>
        <v/>
      </c>
      <c r="Y679" s="53" t="str">
        <f>IF(ISNUMBER('Форма 1'!AQ679),ROUND('Форма 1'!$I679*VLOOKUP('Форма 1'!$G679,'Предельники 2022'!$B$4:$X$28,'Форма 1'!AQ$7),2),"")</f>
        <v/>
      </c>
      <c r="Z679" s="53" t="str">
        <f>IF(ISNUMBER('Форма 1'!AR679),ROUND('Форма 1'!$I679*VLOOKUP('Форма 1'!$G679,'Предельники 2022'!$B$4:$X$28,'Форма 1'!AR$7),2),"")</f>
        <v/>
      </c>
      <c r="AA679" s="55"/>
    </row>
    <row r="680" spans="1:27" x14ac:dyDescent="0.25">
      <c r="A680" s="52">
        <f t="shared" si="75"/>
        <v>87</v>
      </c>
      <c r="B680" s="94" t="str">
        <f>IF(ISBLANK('Форма 1'!B680),"",'Форма 1'!B680)</f>
        <v>город Пермь</v>
      </c>
      <c r="C680" s="161" t="str">
        <f>IF(ISBLANK('Форма 1'!C680),"",'Форма 1'!C680)</f>
        <v>г. Пермь, ул. Сибирская, д. 57</v>
      </c>
      <c r="D680" s="51">
        <f>IF(ISBLANK(C680),"Введите адрес",IF(C680='Форма 1'!C680,SUM(E680:K680,M680:S680,X680:AA680),"Ошибка в адресе!"))</f>
        <v>10438937.939999999</v>
      </c>
      <c r="E680" s="53" t="str">
        <f>IF(ISNUMBER('Форма 1'!X680),ROUND('Форма 1'!$I680*VLOOKUP('Форма 1'!$G680,'Предельники 2022'!$B$4:$X$28,'Форма 1'!X$7),2),"")</f>
        <v/>
      </c>
      <c r="F680" s="53">
        <f>IF(ISNUMBER('Форма 1'!Y680),ROUND('Форма 1'!$I680*VLOOKUP('Форма 1'!$G680,'Предельники 2022'!$B$4:$X$28,'Форма 1'!Y$7),2),"")</f>
        <v>8823907.8399999999</v>
      </c>
      <c r="G680" s="53" t="str">
        <f>IF(ISNUMBER('Форма 1'!Z680),ROUND('Форма 1'!$I680*VLOOKUP('Форма 1'!$G680,'Предельники 2022'!$B$4:$X$28,'Форма 1'!Z$7),2),"")</f>
        <v/>
      </c>
      <c r="H680" s="53" t="str">
        <f>IF(ISNUMBER('Форма 1'!AA680),ROUND('Форма 1'!$I680*VLOOKUP('Форма 1'!$G680,'Предельники 2022'!$B$4:$X$28,'Форма 1'!AA$7),2),"")</f>
        <v/>
      </c>
      <c r="I680" s="53" t="str">
        <f>IF(ISNUMBER('Форма 1'!AB680),ROUND('Форма 1'!$I680*VLOOKUP('Форма 1'!$G680,'Предельники 2022'!$B$4:$X$28,'Форма 1'!AB$7),2),"")</f>
        <v/>
      </c>
      <c r="J680" s="53">
        <f>IF(ISNUMBER('Форма 1'!AC680),ROUND('Форма 1'!$I680*VLOOKUP('Форма 1'!$G680,'Предельники 2022'!$B$4:$X$28,'Форма 1'!AC$7),2),"")</f>
        <v>1615030.1</v>
      </c>
      <c r="K680" s="53" t="str">
        <f>IF(ISNUMBER('Форма 1'!AD680),ROUND('Форма 1'!$I680*VLOOKUP('Форма 1'!$G680,'Предельники 2022'!$B$4:$X$28,'Форма 1'!AD$7),2),"")</f>
        <v/>
      </c>
      <c r="L680" s="54" t="str">
        <f>IF(ISBLANK('Форма 1'!AE680),"",'Форма 1'!AE680)</f>
        <v/>
      </c>
      <c r="M680" s="55" t="str">
        <f>IF(ISBLANK('Форма 1'!AF680),"",'Форма 1'!AF680)</f>
        <v/>
      </c>
      <c r="N680" s="53" t="str">
        <f>IF(ISNUMBER('Форма 1'!AG680),ROUND('Форма 1'!$I680*VLOOKUP('Форма 1'!$G680,'Предельники 2022'!$B$4:$X$28,'Форма 1'!AG$7),2),"")</f>
        <v/>
      </c>
      <c r="O680" s="53" t="str">
        <f>IF(ISNUMBER('Форма 1'!$AH680),ROUND('Форма 1'!$I680*VLOOKUP('Форма 1'!$G680,'Предельники 2022'!$B$4:$X$28,'Форма 1'!$AH$7,0),2),"")</f>
        <v/>
      </c>
      <c r="P680" s="53" t="str">
        <f>IF(ISNUMBER('Форма 1'!$AI680),ROUND('Форма 1'!$I680*VLOOKUP('Форма 1'!$G680,'Предельники 2022'!$B$4:$X$28,'Форма 1'!$AI$7,0),2),"")</f>
        <v/>
      </c>
      <c r="Q680" s="53" t="str">
        <f>IF(ISNUMBER('Форма 1'!$AJ680),ROUND('Форма 1'!$I680*VLOOKUP('Форма 1'!$G680,'Предельники 2022'!$B$4:$X$28,'Форма 1'!$AJ$7,0),2),"")</f>
        <v/>
      </c>
      <c r="R680" s="53" t="str">
        <f>IF(ISNUMBER('Форма 1'!AK680),ROUND('Форма 1'!$I680*VLOOKUP('Форма 1'!$G680,'Предельники 2022'!$B$4:$X$28,'Форма 1'!AK$7),2),"")</f>
        <v/>
      </c>
      <c r="S680" s="55" t="str">
        <f t="shared" si="76"/>
        <v/>
      </c>
      <c r="T680" s="55" t="str">
        <f>IF(ISNUMBER('Форма 1'!AL680),INDEX('Предельники 2022'!$C$4:$X$28,MATCH('Форма 1'!$H680,'Предельники 2022'!$B$4:$B$28,0),MATCH(T$5,'Предельники 2022'!$C$3:$X$3,0)),"")</f>
        <v/>
      </c>
      <c r="U680" s="55" t="str">
        <f>IF(ISNUMBER('Форма 1'!AM680),INDEX('Предельники 2022'!$C$4:$X$28,MATCH('Форма 1'!$H680,'Предельники 2022'!$B$4:$B$28,0),MATCH(U$5,'Предельники 2022'!$C$3:$X$3,0)),"")</f>
        <v/>
      </c>
      <c r="V680" s="55" t="str">
        <f>IF(ISNUMBER('Форма 1'!AN680),INDEX('Предельники 2022'!$C$4:$X$28,MATCH('Форма 1'!$H680,'Предельники 2022'!$B$4:$B$28,0),MATCH(V$5,'Предельники 2022'!$C$3:$X$3,0)),"")</f>
        <v/>
      </c>
      <c r="W680" s="55" t="str">
        <f>IF(ISNUMBER('Форма 1'!AO680),INDEX('Предельники 2022'!$C$4:$X$28,MATCH('Форма 1'!$H680,'Предельники 2022'!$B$4:$B$28,0),MATCH(W$5,'Предельники 2022'!$C$3:$X$3,0)),"")</f>
        <v/>
      </c>
      <c r="X680" s="53" t="str">
        <f>IF(ISNUMBER('Форма 1'!AP680),ROUND('Форма 1'!$I680*VLOOKUP('Форма 1'!$G680,'Предельники 2022'!$B$4:$X$28,'Форма 1'!AP$7),2),"")</f>
        <v/>
      </c>
      <c r="Y680" s="53" t="str">
        <f>IF(ISNUMBER('Форма 1'!AQ680),ROUND('Форма 1'!$I680*VLOOKUP('Форма 1'!$G680,'Предельники 2022'!$B$4:$X$28,'Форма 1'!AQ$7),2),"")</f>
        <v/>
      </c>
      <c r="Z680" s="53" t="str">
        <f>IF(ISNUMBER('Форма 1'!AR680),ROUND('Форма 1'!$I680*VLOOKUP('Форма 1'!$G680,'Предельники 2022'!$B$4:$X$28,'Форма 1'!AR$7),2),"")</f>
        <v/>
      </c>
      <c r="AA680" s="55"/>
    </row>
    <row r="681" spans="1:27" x14ac:dyDescent="0.25">
      <c r="A681" s="52">
        <f t="shared" si="75"/>
        <v>88</v>
      </c>
      <c r="B681" s="94" t="str">
        <f>IF(ISBLANK('Форма 1'!B681),"",'Форма 1'!B681)</f>
        <v>город Пермь</v>
      </c>
      <c r="C681" s="161" t="str">
        <f>IF(ISBLANK('Форма 1'!C681),"",'Форма 1'!C681)</f>
        <v>г. Пермь, ул. Сибирская, д. 7А</v>
      </c>
      <c r="D681" s="51">
        <f>IF(ISBLANK(C681),"Введите адрес",IF(C681='Форма 1'!C681,SUM(E681:K681,M681:S681,X681:AA681),"Ошибка в адресе!"))</f>
        <v>5227235.66</v>
      </c>
      <c r="E681" s="53" t="str">
        <f>IF(ISNUMBER('Форма 1'!X681),ROUND('Форма 1'!$I681*VLOOKUP('Форма 1'!$G681,'Предельники 2022'!$B$4:$X$28,'Форма 1'!X$7),2),"")</f>
        <v/>
      </c>
      <c r="F681" s="53" t="str">
        <f>IF(ISNUMBER('Форма 1'!Y681),ROUND('Форма 1'!$I681*VLOOKUP('Форма 1'!$G681,'Предельники 2022'!$B$4:$X$28,'Форма 1'!Y$7),2),"")</f>
        <v/>
      </c>
      <c r="G681" s="53" t="str">
        <f>IF(ISNUMBER('Форма 1'!Z681),ROUND('Форма 1'!$I681*VLOOKUP('Форма 1'!$G681,'Предельники 2022'!$B$4:$X$28,'Форма 1'!Z$7),2),"")</f>
        <v/>
      </c>
      <c r="H681" s="53" t="str">
        <f>IF(ISNUMBER('Форма 1'!AA681),ROUND('Форма 1'!$I681*VLOOKUP('Форма 1'!$G681,'Предельники 2022'!$B$4:$X$28,'Форма 1'!AA$7),2),"")</f>
        <v/>
      </c>
      <c r="I681" s="53" t="str">
        <f>IF(ISNUMBER('Форма 1'!AB681),ROUND('Форма 1'!$I681*VLOOKUP('Форма 1'!$G681,'Предельники 2022'!$B$4:$X$28,'Форма 1'!AB$7),2),"")</f>
        <v/>
      </c>
      <c r="J681" s="53" t="str">
        <f>IF(ISNUMBER('Форма 1'!AC681),ROUND('Форма 1'!$I681*VLOOKUP('Форма 1'!$G681,'Предельники 2022'!$B$4:$X$28,'Форма 1'!AC$7),2),"")</f>
        <v/>
      </c>
      <c r="K681" s="53" t="str">
        <f>IF(ISNUMBER('Форма 1'!AD681),ROUND('Форма 1'!$I681*VLOOKUP('Форма 1'!$G681,'Предельники 2022'!$B$4:$X$28,'Форма 1'!AD$7),2),"")</f>
        <v/>
      </c>
      <c r="L681" s="54" t="str">
        <f>IF(ISBLANK('Форма 1'!AE681),"",'Форма 1'!AE681)</f>
        <v/>
      </c>
      <c r="M681" s="55" t="str">
        <f>IF(ISBLANK('Форма 1'!AF681),"",'Форма 1'!AF681)</f>
        <v/>
      </c>
      <c r="N681" s="53">
        <f>IF(ISNUMBER('Форма 1'!AG681),ROUND('Форма 1'!$I681*VLOOKUP('Форма 1'!$G681,'Предельники 2022'!$B$4:$X$28,'Форма 1'!AG$7),2),"")</f>
        <v>5227235.66</v>
      </c>
      <c r="O681" s="53" t="str">
        <f>IF(ISNUMBER('Форма 1'!$AH681),ROUND('Форма 1'!$I681*VLOOKUP('Форма 1'!$G681,'Предельники 2022'!$B$4:$X$28,'Форма 1'!$AH$7,0),2),"")</f>
        <v/>
      </c>
      <c r="P681" s="53" t="str">
        <f>IF(ISNUMBER('Форма 1'!$AI681),ROUND('Форма 1'!$I681*VLOOKUP('Форма 1'!$G681,'Предельники 2022'!$B$4:$X$28,'Форма 1'!$AI$7,0),2),"")</f>
        <v/>
      </c>
      <c r="Q681" s="53" t="str">
        <f>IF(ISNUMBER('Форма 1'!$AJ681),ROUND('Форма 1'!$I681*VLOOKUP('Форма 1'!$G681,'Предельники 2022'!$B$4:$X$28,'Форма 1'!$AJ$7,0),2),"")</f>
        <v/>
      </c>
      <c r="R681" s="53" t="str">
        <f>IF(ISNUMBER('Форма 1'!AK681),ROUND('Форма 1'!$I681*VLOOKUP('Форма 1'!$G681,'Предельники 2022'!$B$4:$X$28,'Форма 1'!AK$7),2),"")</f>
        <v/>
      </c>
      <c r="S681" s="55" t="str">
        <f t="shared" si="76"/>
        <v/>
      </c>
      <c r="T681" s="55" t="str">
        <f>IF(ISNUMBER('Форма 1'!AL681),INDEX('Предельники 2022'!$C$4:$X$28,MATCH('Форма 1'!$H681,'Предельники 2022'!$B$4:$B$28,0),MATCH(T$5,'Предельники 2022'!$C$3:$X$3,0)),"")</f>
        <v/>
      </c>
      <c r="U681" s="55" t="str">
        <f>IF(ISNUMBER('Форма 1'!AM681),INDEX('Предельники 2022'!$C$4:$X$28,MATCH('Форма 1'!$H681,'Предельники 2022'!$B$4:$B$28,0),MATCH(U$5,'Предельники 2022'!$C$3:$X$3,0)),"")</f>
        <v/>
      </c>
      <c r="V681" s="55" t="str">
        <f>IF(ISNUMBER('Форма 1'!AN681),INDEX('Предельники 2022'!$C$4:$X$28,MATCH('Форма 1'!$H681,'Предельники 2022'!$B$4:$B$28,0),MATCH(V$5,'Предельники 2022'!$C$3:$X$3,0)),"")</f>
        <v/>
      </c>
      <c r="W681" s="55" t="str">
        <f>IF(ISNUMBER('Форма 1'!AO681),INDEX('Предельники 2022'!$C$4:$X$28,MATCH('Форма 1'!$H681,'Предельники 2022'!$B$4:$B$28,0),MATCH(W$5,'Предельники 2022'!$C$3:$X$3,0)),"")</f>
        <v/>
      </c>
      <c r="X681" s="53" t="str">
        <f>IF(ISNUMBER('Форма 1'!AP681),ROUND('Форма 1'!$I681*VLOOKUP('Форма 1'!$G681,'Предельники 2022'!$B$4:$X$28,'Форма 1'!AP$7),2),"")</f>
        <v/>
      </c>
      <c r="Y681" s="53" t="str">
        <f>IF(ISNUMBER('Форма 1'!AQ681),ROUND('Форма 1'!$I681*VLOOKUP('Форма 1'!$G681,'Предельники 2022'!$B$4:$X$28,'Форма 1'!AQ$7),2),"")</f>
        <v/>
      </c>
      <c r="Z681" s="53" t="str">
        <f>IF(ISNUMBER('Форма 1'!AR681),ROUND('Форма 1'!$I681*VLOOKUP('Форма 1'!$G681,'Предельники 2022'!$B$4:$X$28,'Форма 1'!AR$7),2),"")</f>
        <v/>
      </c>
      <c r="AA681" s="55"/>
    </row>
    <row r="682" spans="1:27" x14ac:dyDescent="0.25">
      <c r="A682" s="52">
        <f t="shared" si="75"/>
        <v>89</v>
      </c>
      <c r="B682" s="94" t="str">
        <f>IF(ISBLANK('Форма 1'!B682),"",'Форма 1'!B682)</f>
        <v>город Пермь</v>
      </c>
      <c r="C682" s="161" t="str">
        <f>IF(ISBLANK('Форма 1'!C682),"",'Форма 1'!C682)</f>
        <v>г. Пермь, ул. Сивкова, д. 23</v>
      </c>
      <c r="D682" s="51">
        <f>IF(ISBLANK(C682),"Введите адрес",IF(C682='Форма 1'!C682,SUM(E682:K682,M682:S682,X682:AA682),"Ошибка в адресе!"))</f>
        <v>1645525.31</v>
      </c>
      <c r="E682" s="53" t="str">
        <f>IF(ISNUMBER('Форма 1'!X682),ROUND('Форма 1'!$I682*VLOOKUP('Форма 1'!$G682,'Предельники 2022'!$B$4:$X$28,'Форма 1'!X$7),2),"")</f>
        <v/>
      </c>
      <c r="F682" s="53" t="str">
        <f>IF(ISNUMBER('Форма 1'!Y682),ROUND('Форма 1'!$I682*VLOOKUP('Форма 1'!$G682,'Предельники 2022'!$B$4:$X$28,'Форма 1'!Y$7),2),"")</f>
        <v/>
      </c>
      <c r="G682" s="53" t="str">
        <f>IF(ISNUMBER('Форма 1'!Z682),ROUND('Форма 1'!$I682*VLOOKUP('Форма 1'!$G682,'Предельники 2022'!$B$4:$X$28,'Форма 1'!Z$7),2),"")</f>
        <v/>
      </c>
      <c r="H682" s="53" t="str">
        <f>IF(ISNUMBER('Форма 1'!AA682),ROUND('Форма 1'!$I682*VLOOKUP('Форма 1'!$G682,'Предельники 2022'!$B$4:$X$28,'Форма 1'!AA$7),2),"")</f>
        <v/>
      </c>
      <c r="I682" s="53" t="str">
        <f>IF(ISNUMBER('Форма 1'!AB682),ROUND('Форма 1'!$I682*VLOOKUP('Форма 1'!$G682,'Предельники 2022'!$B$4:$X$28,'Форма 1'!AB$7),2),"")</f>
        <v/>
      </c>
      <c r="J682" s="53" t="str">
        <f>IF(ISNUMBER('Форма 1'!AC682),ROUND('Форма 1'!$I682*VLOOKUP('Форма 1'!$G682,'Предельники 2022'!$B$4:$X$28,'Форма 1'!AC$7),2),"")</f>
        <v/>
      </c>
      <c r="K682" s="53" t="str">
        <f>IF(ISNUMBER('Форма 1'!AD682),ROUND('Форма 1'!$I682*VLOOKUP('Форма 1'!$G682,'Предельники 2022'!$B$4:$X$28,'Форма 1'!AD$7),2),"")</f>
        <v/>
      </c>
      <c r="L682" s="54" t="str">
        <f>IF(ISBLANK('Форма 1'!AE682),"",'Форма 1'!AE682)</f>
        <v/>
      </c>
      <c r="M682" s="55" t="str">
        <f>IF(ISBLANK('Форма 1'!AF682),"",'Форма 1'!AF682)</f>
        <v/>
      </c>
      <c r="N682" s="53" t="str">
        <f>IF(ISNUMBER('Форма 1'!AG682),ROUND('Форма 1'!$I682*VLOOKUP('Форма 1'!$G682,'Предельники 2022'!$B$4:$X$28,'Форма 1'!AG$7),2),"")</f>
        <v/>
      </c>
      <c r="O682" s="53" t="str">
        <f>IF(ISNUMBER('Форма 1'!$AH682),ROUND('Форма 1'!$I682*VLOOKUP('Форма 1'!$G682,'Предельники 2022'!$B$4:$X$28,'Форма 1'!$AH$7,0),2),"")</f>
        <v/>
      </c>
      <c r="P682" s="53" t="str">
        <f>IF(ISNUMBER('Форма 1'!$AI682),ROUND('Форма 1'!$I682*VLOOKUP('Форма 1'!$G682,'Предельники 2022'!$B$4:$X$28,'Форма 1'!$AI$7,0),2),"")</f>
        <v/>
      </c>
      <c r="Q682" s="53" t="str">
        <f>IF(ISNUMBER('Форма 1'!$AJ682),ROUND('Форма 1'!$I682*VLOOKUP('Форма 1'!$G682,'Предельники 2022'!$B$4:$X$28,'Форма 1'!$AJ$7,0),2),"")</f>
        <v/>
      </c>
      <c r="R682" s="53">
        <f>IF(ISNUMBER('Форма 1'!AK682),ROUND('Форма 1'!$I682*VLOOKUP('Форма 1'!$G682,'Предельники 2022'!$B$4:$X$28,'Форма 1'!AK$7),2),"")</f>
        <v>1645525.31</v>
      </c>
      <c r="S682" s="55" t="str">
        <f t="shared" si="76"/>
        <v/>
      </c>
      <c r="T682" s="55" t="str">
        <f>IF(ISNUMBER('Форма 1'!AL682),INDEX('Предельники 2022'!$C$4:$X$28,MATCH('Форма 1'!$H682,'Предельники 2022'!$B$4:$B$28,0),MATCH(T$5,'Предельники 2022'!$C$3:$X$3,0)),"")</f>
        <v/>
      </c>
      <c r="U682" s="55" t="str">
        <f>IF(ISNUMBER('Форма 1'!AM682),INDEX('Предельники 2022'!$C$4:$X$28,MATCH('Форма 1'!$H682,'Предельники 2022'!$B$4:$B$28,0),MATCH(U$5,'Предельники 2022'!$C$3:$X$3,0)),"")</f>
        <v/>
      </c>
      <c r="V682" s="55" t="str">
        <f>IF(ISNUMBER('Форма 1'!AN682),INDEX('Предельники 2022'!$C$4:$X$28,MATCH('Форма 1'!$H682,'Предельники 2022'!$B$4:$B$28,0),MATCH(V$5,'Предельники 2022'!$C$3:$X$3,0)),"")</f>
        <v/>
      </c>
      <c r="W682" s="55" t="str">
        <f>IF(ISNUMBER('Форма 1'!AO682),INDEX('Предельники 2022'!$C$4:$X$28,MATCH('Форма 1'!$H682,'Предельники 2022'!$B$4:$B$28,0),MATCH(W$5,'Предельники 2022'!$C$3:$X$3,0)),"")</f>
        <v/>
      </c>
      <c r="X682" s="53" t="str">
        <f>IF(ISNUMBER('Форма 1'!AP682),ROUND('Форма 1'!$I682*VLOOKUP('Форма 1'!$G682,'Предельники 2022'!$B$4:$X$28,'Форма 1'!AP$7),2),"")</f>
        <v/>
      </c>
      <c r="Y682" s="53" t="str">
        <f>IF(ISNUMBER('Форма 1'!AQ682),ROUND('Форма 1'!$I682*VLOOKUP('Форма 1'!$G682,'Предельники 2022'!$B$4:$X$28,'Форма 1'!AQ$7),2),"")</f>
        <v/>
      </c>
      <c r="Z682" s="53" t="str">
        <f>IF(ISNUMBER('Форма 1'!AR682),ROUND('Форма 1'!$I682*VLOOKUP('Форма 1'!$G682,'Предельники 2022'!$B$4:$X$28,'Форма 1'!AR$7),2),"")</f>
        <v/>
      </c>
      <c r="AA682" s="55"/>
    </row>
    <row r="683" spans="1:27" x14ac:dyDescent="0.25">
      <c r="A683" s="52">
        <f t="shared" si="75"/>
        <v>90</v>
      </c>
      <c r="B683" s="94" t="str">
        <f>IF(ISBLANK('Форма 1'!B683),"",'Форма 1'!B683)</f>
        <v>город Пермь</v>
      </c>
      <c r="C683" s="161" t="str">
        <f>IF(ISBLANK('Форма 1'!C683),"",'Форма 1'!C683)</f>
        <v>г. Пермь, ул. Советской Армии, д. 5</v>
      </c>
      <c r="D683" s="51">
        <f>IF(ISBLANK(C683),"Введите адрес",IF(C683='Форма 1'!C683,SUM(E683:K683,M683:S683,X683:AA683),"Ошибка в адресе!"))</f>
        <v>7327227.04</v>
      </c>
      <c r="E683" s="53" t="str">
        <f>IF(ISNUMBER('Форма 1'!X683),ROUND('Форма 1'!$I683*VLOOKUP('Форма 1'!$G683,'Предельники 2022'!$B$4:$X$28,'Форма 1'!X$7),2),"")</f>
        <v/>
      </c>
      <c r="F683" s="53" t="str">
        <f>IF(ISNUMBER('Форма 1'!Y683),ROUND('Форма 1'!$I683*VLOOKUP('Форма 1'!$G683,'Предельники 2022'!$B$4:$X$28,'Форма 1'!Y$7),2),"")</f>
        <v/>
      </c>
      <c r="G683" s="53" t="str">
        <f>IF(ISNUMBER('Форма 1'!Z683),ROUND('Форма 1'!$I683*VLOOKUP('Форма 1'!$G683,'Предельники 2022'!$B$4:$X$28,'Форма 1'!Z$7),2),"")</f>
        <v/>
      </c>
      <c r="H683" s="53" t="str">
        <f>IF(ISNUMBER('Форма 1'!AA683),ROUND('Форма 1'!$I683*VLOOKUP('Форма 1'!$G683,'Предельники 2022'!$B$4:$X$28,'Форма 1'!AA$7),2),"")</f>
        <v/>
      </c>
      <c r="I683" s="53" t="str">
        <f>IF(ISNUMBER('Форма 1'!AB683),ROUND('Форма 1'!$I683*VLOOKUP('Форма 1'!$G683,'Предельники 2022'!$B$4:$X$28,'Форма 1'!AB$7),2),"")</f>
        <v/>
      </c>
      <c r="J683" s="53" t="str">
        <f>IF(ISNUMBER('Форма 1'!AC683),ROUND('Форма 1'!$I683*VLOOKUP('Форма 1'!$G683,'Предельники 2022'!$B$4:$X$28,'Форма 1'!AC$7),2),"")</f>
        <v/>
      </c>
      <c r="K683" s="53" t="str">
        <f>IF(ISNUMBER('Форма 1'!AD683),ROUND('Форма 1'!$I683*VLOOKUP('Форма 1'!$G683,'Предельники 2022'!$B$4:$X$28,'Форма 1'!AD$7),2),"")</f>
        <v/>
      </c>
      <c r="L683" s="54" t="str">
        <f>IF(ISBLANK('Форма 1'!AE683),"",'Форма 1'!AE683)</f>
        <v/>
      </c>
      <c r="M683" s="55" t="str">
        <f>IF(ISBLANK('Форма 1'!AF683),"",'Форма 1'!AF683)</f>
        <v/>
      </c>
      <c r="N683" s="53">
        <f>IF(ISNUMBER('Форма 1'!AG683),ROUND('Форма 1'!$I683*VLOOKUP('Форма 1'!$G683,'Предельники 2022'!$B$4:$X$28,'Форма 1'!AG$7),2),"")</f>
        <v>7327227.04</v>
      </c>
      <c r="O683" s="53" t="str">
        <f>IF(ISNUMBER('Форма 1'!$AH683),ROUND('Форма 1'!$I683*VLOOKUP('Форма 1'!$G683,'Предельники 2022'!$B$4:$X$28,'Форма 1'!$AH$7,0),2),"")</f>
        <v/>
      </c>
      <c r="P683" s="53" t="str">
        <f>IF(ISNUMBER('Форма 1'!$AI683),ROUND('Форма 1'!$I683*VLOOKUP('Форма 1'!$G683,'Предельники 2022'!$B$4:$X$28,'Форма 1'!$AI$7,0),2),"")</f>
        <v/>
      </c>
      <c r="Q683" s="53" t="str">
        <f>IF(ISNUMBER('Форма 1'!$AJ683),ROUND('Форма 1'!$I683*VLOOKUP('Форма 1'!$G683,'Предельники 2022'!$B$4:$X$28,'Форма 1'!$AJ$7,0),2),"")</f>
        <v/>
      </c>
      <c r="R683" s="53" t="str">
        <f>IF(ISNUMBER('Форма 1'!AK683),ROUND('Форма 1'!$I683*VLOOKUP('Форма 1'!$G683,'Предельники 2022'!$B$4:$X$28,'Форма 1'!AK$7),2),"")</f>
        <v/>
      </c>
      <c r="S683" s="55" t="str">
        <f t="shared" si="76"/>
        <v/>
      </c>
      <c r="T683" s="55" t="str">
        <f>IF(ISNUMBER('Форма 1'!AL683),INDEX('Предельники 2022'!$C$4:$X$28,MATCH('Форма 1'!$H683,'Предельники 2022'!$B$4:$B$28,0),MATCH(T$5,'Предельники 2022'!$C$3:$X$3,0)),"")</f>
        <v/>
      </c>
      <c r="U683" s="55" t="str">
        <f>IF(ISNUMBER('Форма 1'!AM683),INDEX('Предельники 2022'!$C$4:$X$28,MATCH('Форма 1'!$H683,'Предельники 2022'!$B$4:$B$28,0),MATCH(U$5,'Предельники 2022'!$C$3:$X$3,0)),"")</f>
        <v/>
      </c>
      <c r="V683" s="55" t="str">
        <f>IF(ISNUMBER('Форма 1'!AN683),INDEX('Предельники 2022'!$C$4:$X$28,MATCH('Форма 1'!$H683,'Предельники 2022'!$B$4:$B$28,0),MATCH(V$5,'Предельники 2022'!$C$3:$X$3,0)),"")</f>
        <v/>
      </c>
      <c r="W683" s="55" t="str">
        <f>IF(ISNUMBER('Форма 1'!AO683),INDEX('Предельники 2022'!$C$4:$X$28,MATCH('Форма 1'!$H683,'Предельники 2022'!$B$4:$B$28,0),MATCH(W$5,'Предельники 2022'!$C$3:$X$3,0)),"")</f>
        <v/>
      </c>
      <c r="X683" s="53" t="str">
        <f>IF(ISNUMBER('Форма 1'!AP683),ROUND('Форма 1'!$I683*VLOOKUP('Форма 1'!$G683,'Предельники 2022'!$B$4:$X$28,'Форма 1'!AP$7),2),"")</f>
        <v/>
      </c>
      <c r="Y683" s="53" t="str">
        <f>IF(ISNUMBER('Форма 1'!AQ683),ROUND('Форма 1'!$I683*VLOOKUP('Форма 1'!$G683,'Предельники 2022'!$B$4:$X$28,'Форма 1'!AQ$7),2),"")</f>
        <v/>
      </c>
      <c r="Z683" s="53" t="str">
        <f>IF(ISNUMBER('Форма 1'!AR683),ROUND('Форма 1'!$I683*VLOOKUP('Форма 1'!$G683,'Предельники 2022'!$B$4:$X$28,'Форма 1'!AR$7),2),"")</f>
        <v/>
      </c>
      <c r="AA683" s="55"/>
    </row>
    <row r="684" spans="1:27" x14ac:dyDescent="0.25">
      <c r="A684" s="52">
        <f t="shared" si="75"/>
        <v>91</v>
      </c>
      <c r="B684" s="94" t="str">
        <f>IF(ISBLANK('Форма 1'!B684),"",'Форма 1'!B684)</f>
        <v>город Пермь</v>
      </c>
      <c r="C684" s="161" t="str">
        <f>IF(ISBLANK('Форма 1'!C684),"",'Форма 1'!C684)</f>
        <v>г. Пермь, ул. Солдатова, д. 7</v>
      </c>
      <c r="D684" s="51">
        <f>IF(ISBLANK(C684),"Введите адрес",IF(C684='Форма 1'!C684,SUM(E684:K684,M684:S684,X684:AA684),"Ошибка в адресе!"))</f>
        <v>13085437</v>
      </c>
      <c r="E684" s="53" t="str">
        <f>IF(ISNUMBER('Форма 1'!X684),ROUND('Форма 1'!$I684*VLOOKUP('Форма 1'!$G684,'Предельники 2022'!$B$4:$X$28,'Форма 1'!X$7),2),"")</f>
        <v/>
      </c>
      <c r="F684" s="53" t="str">
        <f>IF(ISNUMBER('Форма 1'!Y684),ROUND('Форма 1'!$I684*VLOOKUP('Форма 1'!$G684,'Предельники 2022'!$B$4:$X$28,'Форма 1'!Y$7),2),"")</f>
        <v/>
      </c>
      <c r="G684" s="53" t="str">
        <f>IF(ISNUMBER('Форма 1'!Z684),ROUND('Форма 1'!$I684*VLOOKUP('Форма 1'!$G684,'Предельники 2022'!$B$4:$X$28,'Форма 1'!Z$7),2),"")</f>
        <v/>
      </c>
      <c r="H684" s="53" t="str">
        <f>IF(ISNUMBER('Форма 1'!AA684),ROUND('Форма 1'!$I684*VLOOKUP('Форма 1'!$G684,'Предельники 2022'!$B$4:$X$28,'Форма 1'!AA$7),2),"")</f>
        <v/>
      </c>
      <c r="I684" s="53" t="str">
        <f>IF(ISNUMBER('Форма 1'!AB684),ROUND('Форма 1'!$I684*VLOOKUP('Форма 1'!$G684,'Предельники 2022'!$B$4:$X$28,'Форма 1'!AB$7),2),"")</f>
        <v/>
      </c>
      <c r="J684" s="53" t="str">
        <f>IF(ISNUMBER('Форма 1'!AC684),ROUND('Форма 1'!$I684*VLOOKUP('Форма 1'!$G684,'Предельники 2022'!$B$4:$X$28,'Форма 1'!AC$7),2),"")</f>
        <v/>
      </c>
      <c r="K684" s="53" t="str">
        <f>IF(ISNUMBER('Форма 1'!AD684),ROUND('Форма 1'!$I684*VLOOKUP('Форма 1'!$G684,'Предельники 2022'!$B$4:$X$28,'Форма 1'!AD$7),2),"")</f>
        <v/>
      </c>
      <c r="L684" s="54" t="str">
        <f>IF(ISBLANK('Форма 1'!AE684),"",'Форма 1'!AE684)</f>
        <v/>
      </c>
      <c r="M684" s="55" t="str">
        <f>IF(ISBLANK('Форма 1'!AF684),"",'Форма 1'!AF684)</f>
        <v/>
      </c>
      <c r="N684" s="53" t="str">
        <f>IF(ISNUMBER('Форма 1'!AG684),ROUND('Форма 1'!$I684*VLOOKUP('Форма 1'!$G684,'Предельники 2022'!$B$4:$X$28,'Форма 1'!AG$7),2),"")</f>
        <v/>
      </c>
      <c r="O684" s="53">
        <f>IF(ISNUMBER('Форма 1'!$AH684),ROUND('Форма 1'!$I684*VLOOKUP('Форма 1'!$G684,'Предельники 2022'!$B$4:$X$28,'Форма 1'!$AH$7,0),2),"")</f>
        <v>13085437</v>
      </c>
      <c r="P684" s="53" t="str">
        <f>IF(ISNUMBER('Форма 1'!$AI684),ROUND('Форма 1'!$I684*VLOOKUP('Форма 1'!$G684,'Предельники 2022'!$B$4:$X$28,'Форма 1'!$AI$7,0),2),"")</f>
        <v/>
      </c>
      <c r="Q684" s="53" t="str">
        <f>IF(ISNUMBER('Форма 1'!$AJ684),ROUND('Форма 1'!$I684*VLOOKUP('Форма 1'!$G684,'Предельники 2022'!$B$4:$X$28,'Форма 1'!$AJ$7,0),2),"")</f>
        <v/>
      </c>
      <c r="R684" s="53" t="str">
        <f>IF(ISNUMBER('Форма 1'!AK684),ROUND('Форма 1'!$I684*VLOOKUP('Форма 1'!$G684,'Предельники 2022'!$B$4:$X$28,'Форма 1'!AK$7),2),"")</f>
        <v/>
      </c>
      <c r="S684" s="55" t="str">
        <f t="shared" si="76"/>
        <v/>
      </c>
      <c r="T684" s="55" t="str">
        <f>IF(ISNUMBER('Форма 1'!AL684),INDEX('Предельники 2022'!$C$4:$X$28,MATCH('Форма 1'!$H684,'Предельники 2022'!$B$4:$B$28,0),MATCH(T$5,'Предельники 2022'!$C$3:$X$3,0)),"")</f>
        <v/>
      </c>
      <c r="U684" s="55" t="str">
        <f>IF(ISNUMBER('Форма 1'!AM684),INDEX('Предельники 2022'!$C$4:$X$28,MATCH('Форма 1'!$H684,'Предельники 2022'!$B$4:$B$28,0),MATCH(U$5,'Предельники 2022'!$C$3:$X$3,0)),"")</f>
        <v/>
      </c>
      <c r="V684" s="55" t="str">
        <f>IF(ISNUMBER('Форма 1'!AN684),INDEX('Предельники 2022'!$C$4:$X$28,MATCH('Форма 1'!$H684,'Предельники 2022'!$B$4:$B$28,0),MATCH(V$5,'Предельники 2022'!$C$3:$X$3,0)),"")</f>
        <v/>
      </c>
      <c r="W684" s="55" t="str">
        <f>IF(ISNUMBER('Форма 1'!AO684),INDEX('Предельники 2022'!$C$4:$X$28,MATCH('Форма 1'!$H684,'Предельники 2022'!$B$4:$B$28,0),MATCH(W$5,'Предельники 2022'!$C$3:$X$3,0)),"")</f>
        <v/>
      </c>
      <c r="X684" s="53" t="str">
        <f>IF(ISNUMBER('Форма 1'!AP684),ROUND('Форма 1'!$I684*VLOOKUP('Форма 1'!$G684,'Предельники 2022'!$B$4:$X$28,'Форма 1'!AP$7),2),"")</f>
        <v/>
      </c>
      <c r="Y684" s="53" t="str">
        <f>IF(ISNUMBER('Форма 1'!AQ684),ROUND('Форма 1'!$I684*VLOOKUP('Форма 1'!$G684,'Предельники 2022'!$B$4:$X$28,'Форма 1'!AQ$7),2),"")</f>
        <v/>
      </c>
      <c r="Z684" s="53" t="str">
        <f>IF(ISNUMBER('Форма 1'!AR684),ROUND('Форма 1'!$I684*VLOOKUP('Форма 1'!$G684,'Предельники 2022'!$B$4:$X$28,'Форма 1'!AR$7),2),"")</f>
        <v/>
      </c>
      <c r="AA684" s="55"/>
    </row>
    <row r="685" spans="1:27" x14ac:dyDescent="0.25">
      <c r="A685" s="52">
        <f t="shared" si="75"/>
        <v>92</v>
      </c>
      <c r="B685" s="94" t="str">
        <f>IF(ISBLANK('Форма 1'!B685),"",'Форма 1'!B685)</f>
        <v>город Пермь</v>
      </c>
      <c r="C685" s="161" t="str">
        <f>IF(ISBLANK('Форма 1'!C685),"",'Форма 1'!C685)</f>
        <v>г. Пермь, ул. Соловьева, д. 11</v>
      </c>
      <c r="D685" s="51">
        <f>IF(ISBLANK(C685),"Введите адрес",IF(C685='Форма 1'!C685,SUM(E685:K685,M685:S685,X685:AA685),"Ошибка в адресе!"))</f>
        <v>11334909.49</v>
      </c>
      <c r="E685" s="53" t="str">
        <f>IF(ISNUMBER('Форма 1'!X685),ROUND('Форма 1'!$I685*VLOOKUP('Форма 1'!$G685,'Предельники 2022'!$B$4:$X$28,'Форма 1'!X$7),2),"")</f>
        <v/>
      </c>
      <c r="F685" s="53" t="str">
        <f>IF(ISNUMBER('Форма 1'!Y685),ROUND('Форма 1'!$I685*VLOOKUP('Форма 1'!$G685,'Предельники 2022'!$B$4:$X$28,'Форма 1'!Y$7),2),"")</f>
        <v/>
      </c>
      <c r="G685" s="53" t="str">
        <f>IF(ISNUMBER('Форма 1'!Z685),ROUND('Форма 1'!$I685*VLOOKUP('Форма 1'!$G685,'Предельники 2022'!$B$4:$X$28,'Форма 1'!Z$7),2),"")</f>
        <v/>
      </c>
      <c r="H685" s="53" t="str">
        <f>IF(ISNUMBER('Форма 1'!AA685),ROUND('Форма 1'!$I685*VLOOKUP('Форма 1'!$G685,'Предельники 2022'!$B$4:$X$28,'Форма 1'!AA$7),2),"")</f>
        <v/>
      </c>
      <c r="I685" s="53" t="str">
        <f>IF(ISNUMBER('Форма 1'!AB685),ROUND('Форма 1'!$I685*VLOOKUP('Форма 1'!$G685,'Предельники 2022'!$B$4:$X$28,'Форма 1'!AB$7),2),"")</f>
        <v/>
      </c>
      <c r="J685" s="53" t="str">
        <f>IF(ISNUMBER('Форма 1'!AC685),ROUND('Форма 1'!$I685*VLOOKUP('Форма 1'!$G685,'Предельники 2022'!$B$4:$X$28,'Форма 1'!AC$7),2),"")</f>
        <v/>
      </c>
      <c r="K685" s="53" t="str">
        <f>IF(ISNUMBER('Форма 1'!AD685),ROUND('Форма 1'!$I685*VLOOKUP('Форма 1'!$G685,'Предельники 2022'!$B$4:$X$28,'Форма 1'!AD$7),2),"")</f>
        <v/>
      </c>
      <c r="L685" s="54" t="str">
        <f>IF(ISBLANK('Форма 1'!AE685),"",'Форма 1'!AE685)</f>
        <v/>
      </c>
      <c r="M685" s="55" t="str">
        <f>IF(ISBLANK('Форма 1'!AF685),"",'Форма 1'!AF685)</f>
        <v/>
      </c>
      <c r="N685" s="53">
        <f>IF(ISNUMBER('Форма 1'!AG685),ROUND('Форма 1'!$I685*VLOOKUP('Форма 1'!$G685,'Предельники 2022'!$B$4:$X$28,'Форма 1'!AG$7),2),"")</f>
        <v>11334909.49</v>
      </c>
      <c r="O685" s="53" t="str">
        <f>IF(ISNUMBER('Форма 1'!$AH685),ROUND('Форма 1'!$I685*VLOOKUP('Форма 1'!$G685,'Предельники 2022'!$B$4:$X$28,'Форма 1'!$AH$7,0),2),"")</f>
        <v/>
      </c>
      <c r="P685" s="53" t="str">
        <f>IF(ISNUMBER('Форма 1'!$AI685),ROUND('Форма 1'!$I685*VLOOKUP('Форма 1'!$G685,'Предельники 2022'!$B$4:$X$28,'Форма 1'!$AI$7,0),2),"")</f>
        <v/>
      </c>
      <c r="Q685" s="53" t="str">
        <f>IF(ISNUMBER('Форма 1'!$AJ685),ROUND('Форма 1'!$I685*VLOOKUP('Форма 1'!$G685,'Предельники 2022'!$B$4:$X$28,'Форма 1'!$AJ$7,0),2),"")</f>
        <v/>
      </c>
      <c r="R685" s="53" t="str">
        <f>IF(ISNUMBER('Форма 1'!AK685),ROUND('Форма 1'!$I685*VLOOKUP('Форма 1'!$G685,'Предельники 2022'!$B$4:$X$28,'Форма 1'!AK$7),2),"")</f>
        <v/>
      </c>
      <c r="S685" s="55" t="str">
        <f t="shared" si="76"/>
        <v/>
      </c>
      <c r="T685" s="55" t="str">
        <f>IF(ISNUMBER('Форма 1'!AL685),INDEX('Предельники 2022'!$C$4:$X$28,MATCH('Форма 1'!$H685,'Предельники 2022'!$B$4:$B$28,0),MATCH(T$5,'Предельники 2022'!$C$3:$X$3,0)),"")</f>
        <v/>
      </c>
      <c r="U685" s="55" t="str">
        <f>IF(ISNUMBER('Форма 1'!AM685),INDEX('Предельники 2022'!$C$4:$X$28,MATCH('Форма 1'!$H685,'Предельники 2022'!$B$4:$B$28,0),MATCH(U$5,'Предельники 2022'!$C$3:$X$3,0)),"")</f>
        <v/>
      </c>
      <c r="V685" s="55" t="str">
        <f>IF(ISNUMBER('Форма 1'!AN685),INDEX('Предельники 2022'!$C$4:$X$28,MATCH('Форма 1'!$H685,'Предельники 2022'!$B$4:$B$28,0),MATCH(V$5,'Предельники 2022'!$C$3:$X$3,0)),"")</f>
        <v/>
      </c>
      <c r="W685" s="55" t="str">
        <f>IF(ISNUMBER('Форма 1'!AO685),INDEX('Предельники 2022'!$C$4:$X$28,MATCH('Форма 1'!$H685,'Предельники 2022'!$B$4:$B$28,0),MATCH(W$5,'Предельники 2022'!$C$3:$X$3,0)),"")</f>
        <v/>
      </c>
      <c r="X685" s="53" t="str">
        <f>IF(ISNUMBER('Форма 1'!AP685),ROUND('Форма 1'!$I685*VLOOKUP('Форма 1'!$G685,'Предельники 2022'!$B$4:$X$28,'Форма 1'!AP$7),2),"")</f>
        <v/>
      </c>
      <c r="Y685" s="53" t="str">
        <f>IF(ISNUMBER('Форма 1'!AQ685),ROUND('Форма 1'!$I685*VLOOKUP('Форма 1'!$G685,'Предельники 2022'!$B$4:$X$28,'Форма 1'!AQ$7),2),"")</f>
        <v/>
      </c>
      <c r="Z685" s="53" t="str">
        <f>IF(ISNUMBER('Форма 1'!AR685),ROUND('Форма 1'!$I685*VLOOKUP('Форма 1'!$G685,'Предельники 2022'!$B$4:$X$28,'Форма 1'!AR$7),2),"")</f>
        <v/>
      </c>
      <c r="AA685" s="55"/>
    </row>
    <row r="686" spans="1:27" x14ac:dyDescent="0.25">
      <c r="A686" s="52">
        <f t="shared" si="75"/>
        <v>93</v>
      </c>
      <c r="B686" s="94" t="str">
        <f>IF(ISBLANK('Форма 1'!B686),"",'Форма 1'!B686)</f>
        <v>город Пермь</v>
      </c>
      <c r="C686" s="161" t="str">
        <f>IF(ISBLANK('Форма 1'!C686),"",'Форма 1'!C686)</f>
        <v>г. Пермь, ул. Соловьева, д. 3</v>
      </c>
      <c r="D686" s="51">
        <f>IF(ISBLANK(C686),"Введите адрес",IF(C686='Форма 1'!C686,SUM(E686:K686,M686:S686,X686:AA686),"Ошибка в адресе!"))</f>
        <v>25912555.140000001</v>
      </c>
      <c r="E686" s="53">
        <f>IF(ISNUMBER('Форма 1'!X686),ROUND('Форма 1'!$I686*VLOOKUP('Форма 1'!$G686,'Предельники 2022'!$B$4:$X$28,'Форма 1'!X$7),2),"")</f>
        <v>2899215.96</v>
      </c>
      <c r="F686" s="53">
        <f>IF(ISNUMBER('Форма 1'!Y686),ROUND('Форма 1'!$I686*VLOOKUP('Форма 1'!$G686,'Предельники 2022'!$B$4:$X$28,'Форма 1'!Y$7),2),"")</f>
        <v>13880036.140000001</v>
      </c>
      <c r="G686" s="53" t="str">
        <f>IF(ISNUMBER('Форма 1'!Z686),ROUND('Форма 1'!$I686*VLOOKUP('Форма 1'!$G686,'Предельники 2022'!$B$4:$X$28,'Форма 1'!Z$7),2),"")</f>
        <v/>
      </c>
      <c r="H686" s="53">
        <f>IF(ISNUMBER('Форма 1'!AA686),ROUND('Форма 1'!$I686*VLOOKUP('Форма 1'!$G686,'Предельники 2022'!$B$4:$X$28,'Форма 1'!AA$7),2),"")</f>
        <v>1813927.96</v>
      </c>
      <c r="I686" s="53">
        <f>IF(ISNUMBER('Форма 1'!AB686),ROUND('Форма 1'!$I686*VLOOKUP('Форма 1'!$G686,'Предельники 2022'!$B$4:$X$28,'Форма 1'!AB$7),2),"")</f>
        <v>4778927.4000000004</v>
      </c>
      <c r="J686" s="53">
        <f>IF(ISNUMBER('Форма 1'!AC686),ROUND('Форма 1'!$I686*VLOOKUP('Форма 1'!$G686,'Предельники 2022'!$B$4:$X$28,'Форма 1'!AC$7),2),"")</f>
        <v>2540447.6800000002</v>
      </c>
      <c r="K686" s="53" t="str">
        <f>IF(ISNUMBER('Форма 1'!AD686),ROUND('Форма 1'!$I686*VLOOKUP('Форма 1'!$G686,'Предельники 2022'!$B$4:$X$28,'Форма 1'!AD$7),2),"")</f>
        <v/>
      </c>
      <c r="L686" s="54" t="str">
        <f>IF(ISBLANK('Форма 1'!AE686),"",'Форма 1'!AE686)</f>
        <v/>
      </c>
      <c r="M686" s="55" t="str">
        <f>IF(ISBLANK('Форма 1'!AF686),"",'Форма 1'!AF686)</f>
        <v/>
      </c>
      <c r="N686" s="53" t="str">
        <f>IF(ISNUMBER('Форма 1'!AG686),ROUND('Форма 1'!$I686*VLOOKUP('Форма 1'!$G686,'Предельники 2022'!$B$4:$X$28,'Форма 1'!AG$7),2),"")</f>
        <v/>
      </c>
      <c r="O686" s="53" t="str">
        <f>IF(ISNUMBER('Форма 1'!$AH686),ROUND('Форма 1'!$I686*VLOOKUP('Форма 1'!$G686,'Предельники 2022'!$B$4:$X$28,'Форма 1'!$AH$7,0),2),"")</f>
        <v/>
      </c>
      <c r="P686" s="53" t="str">
        <f>IF(ISNUMBER('Форма 1'!$AI686),ROUND('Форма 1'!$I686*VLOOKUP('Форма 1'!$G686,'Предельники 2022'!$B$4:$X$28,'Форма 1'!$AI$7,0),2),"")</f>
        <v/>
      </c>
      <c r="Q686" s="53" t="str">
        <f>IF(ISNUMBER('Форма 1'!$AJ686),ROUND('Форма 1'!$I686*VLOOKUP('Форма 1'!$G686,'Предельники 2022'!$B$4:$X$28,'Форма 1'!$AJ$7,0),2),"")</f>
        <v/>
      </c>
      <c r="R686" s="53" t="str">
        <f>IF(ISNUMBER('Форма 1'!AK686),ROUND('Форма 1'!$I686*VLOOKUP('Форма 1'!$G686,'Предельники 2022'!$B$4:$X$28,'Форма 1'!AK$7),2),"")</f>
        <v/>
      </c>
      <c r="S686" s="55" t="str">
        <f t="shared" si="76"/>
        <v/>
      </c>
      <c r="T686" s="55" t="str">
        <f>IF(ISNUMBER('Форма 1'!AL686),INDEX('Предельники 2022'!$C$4:$X$28,MATCH('Форма 1'!$H686,'Предельники 2022'!$B$4:$B$28,0),MATCH(T$5,'Предельники 2022'!$C$3:$X$3,0)),"")</f>
        <v/>
      </c>
      <c r="U686" s="55" t="str">
        <f>IF(ISNUMBER('Форма 1'!AM686),INDEX('Предельники 2022'!$C$4:$X$28,MATCH('Форма 1'!$H686,'Предельники 2022'!$B$4:$B$28,0),MATCH(U$5,'Предельники 2022'!$C$3:$X$3,0)),"")</f>
        <v/>
      </c>
      <c r="V686" s="55" t="str">
        <f>IF(ISNUMBER('Форма 1'!AN686),INDEX('Предельники 2022'!$C$4:$X$28,MATCH('Форма 1'!$H686,'Предельники 2022'!$B$4:$B$28,0),MATCH(V$5,'Предельники 2022'!$C$3:$X$3,0)),"")</f>
        <v/>
      </c>
      <c r="W686" s="55" t="str">
        <f>IF(ISNUMBER('Форма 1'!AO686),INDEX('Предельники 2022'!$C$4:$X$28,MATCH('Форма 1'!$H686,'Предельники 2022'!$B$4:$B$28,0),MATCH(W$5,'Предельники 2022'!$C$3:$X$3,0)),"")</f>
        <v/>
      </c>
      <c r="X686" s="53" t="str">
        <f>IF(ISNUMBER('Форма 1'!AP686),ROUND('Форма 1'!$I686*VLOOKUP('Форма 1'!$G686,'Предельники 2022'!$B$4:$X$28,'Форма 1'!AP$7),2),"")</f>
        <v/>
      </c>
      <c r="Y686" s="53" t="str">
        <f>IF(ISNUMBER('Форма 1'!AQ686),ROUND('Форма 1'!$I686*VLOOKUP('Форма 1'!$G686,'Предельники 2022'!$B$4:$X$28,'Форма 1'!AQ$7),2),"")</f>
        <v/>
      </c>
      <c r="Z686" s="53" t="str">
        <f>IF(ISNUMBER('Форма 1'!AR686),ROUND('Форма 1'!$I686*VLOOKUP('Форма 1'!$G686,'Предельники 2022'!$B$4:$X$28,'Форма 1'!AR$7),2),"")</f>
        <v/>
      </c>
      <c r="AA686" s="55"/>
    </row>
    <row r="687" spans="1:27" x14ac:dyDescent="0.25">
      <c r="A687" s="52">
        <f t="shared" si="75"/>
        <v>94</v>
      </c>
      <c r="B687" s="94" t="str">
        <f>IF(ISBLANK('Форма 1'!B687),"",'Форма 1'!B687)</f>
        <v>город Пермь</v>
      </c>
      <c r="C687" s="161" t="str">
        <f>IF(ISBLANK('Форма 1'!C687),"",'Форма 1'!C687)</f>
        <v>г. Пермь, ул. Сусанина, д. 9</v>
      </c>
      <c r="D687" s="51">
        <f>IF(ISBLANK(C687),"Введите адрес",IF(C687='Форма 1'!C687,SUM(E687:K687,M687:S687,X687:AA687),"Ошибка в адресе!"))</f>
        <v>37404976.5</v>
      </c>
      <c r="E687" s="53" t="str">
        <f>IF(ISNUMBER('Форма 1'!X687),ROUND('Форма 1'!$I687*VLOOKUP('Форма 1'!$G687,'Предельники 2022'!$B$4:$X$28,'Форма 1'!X$7),2),"")</f>
        <v/>
      </c>
      <c r="F687" s="53">
        <f>IF(ISNUMBER('Форма 1'!Y687),ROUND('Форма 1'!$I687*VLOOKUP('Форма 1'!$G687,'Предельники 2022'!$B$4:$X$28,'Форма 1'!Y$7),2),"")</f>
        <v>6887280.0999999996</v>
      </c>
      <c r="G687" s="53" t="str">
        <f>IF(ISNUMBER('Форма 1'!Z687),ROUND('Форма 1'!$I687*VLOOKUP('Форма 1'!$G687,'Предельники 2022'!$B$4:$X$28,'Форма 1'!Z$7),2),"")</f>
        <v/>
      </c>
      <c r="H687" s="53">
        <f>IF(ISNUMBER('Форма 1'!AA687),ROUND('Форма 1'!$I687*VLOOKUP('Форма 1'!$G687,'Предельники 2022'!$B$4:$X$28,'Форма 1'!AA$7),2),"")</f>
        <v>900071.86</v>
      </c>
      <c r="I687" s="53">
        <f>IF(ISNUMBER('Форма 1'!AB687),ROUND('Форма 1'!$I687*VLOOKUP('Форма 1'!$G687,'Предельники 2022'!$B$4:$X$28,'Форма 1'!AB$7),2),"")</f>
        <v>2371305.9</v>
      </c>
      <c r="J687" s="53">
        <f>IF(ISNUMBER('Форма 1'!AC687),ROUND('Форма 1'!$I687*VLOOKUP('Форма 1'!$G687,'Предельники 2022'!$B$4:$X$28,'Форма 1'!AC$7),2),"")</f>
        <v>1260571.27</v>
      </c>
      <c r="K687" s="53" t="str">
        <f>IF(ISNUMBER('Форма 1'!AD687),ROUND('Форма 1'!$I687*VLOOKUP('Форма 1'!$G687,'Предельники 2022'!$B$4:$X$28,'Форма 1'!AD$7),2),"")</f>
        <v/>
      </c>
      <c r="L687" s="54" t="str">
        <f>IF(ISBLANK('Форма 1'!AE687),"",'Форма 1'!AE687)</f>
        <v/>
      </c>
      <c r="M687" s="55" t="str">
        <f>IF(ISBLANK('Форма 1'!AF687),"",'Форма 1'!AF687)</f>
        <v/>
      </c>
      <c r="N687" s="53">
        <f>IF(ISNUMBER('Форма 1'!AG687),ROUND('Форма 1'!$I687*VLOOKUP('Форма 1'!$G687,'Предельники 2022'!$B$4:$X$28,'Форма 1'!AG$7),2),"")</f>
        <v>12468445.470000001</v>
      </c>
      <c r="O687" s="53">
        <f>IF(ISNUMBER('Форма 1'!$AH687),ROUND('Форма 1'!$I687*VLOOKUP('Форма 1'!$G687,'Предельники 2022'!$B$4:$X$28,'Форма 1'!$AH$7,0),2),"")</f>
        <v>13517301.9</v>
      </c>
      <c r="P687" s="53" t="str">
        <f>IF(ISNUMBER('Форма 1'!$AI687),ROUND('Форма 1'!$I687*VLOOKUP('Форма 1'!$G687,'Предельники 2022'!$B$4:$X$28,'Форма 1'!$AI$7,0),2),"")</f>
        <v/>
      </c>
      <c r="Q687" s="53" t="str">
        <f>IF(ISNUMBER('Форма 1'!$AJ687),ROUND('Форма 1'!$I687*VLOOKUP('Форма 1'!$G687,'Предельники 2022'!$B$4:$X$28,'Форма 1'!$AJ$7,0),2),"")</f>
        <v/>
      </c>
      <c r="R687" s="53" t="str">
        <f>IF(ISNUMBER('Форма 1'!AK687),ROUND('Форма 1'!$I687*VLOOKUP('Форма 1'!$G687,'Предельники 2022'!$B$4:$X$28,'Форма 1'!AK$7),2),"")</f>
        <v/>
      </c>
      <c r="S687" s="55" t="str">
        <f t="shared" si="76"/>
        <v/>
      </c>
      <c r="T687" s="55" t="str">
        <f>IF(ISNUMBER('Форма 1'!AL687),INDEX('Предельники 2022'!$C$4:$X$28,MATCH('Форма 1'!$H687,'Предельники 2022'!$B$4:$B$28,0),MATCH(T$5,'Предельники 2022'!$C$3:$X$3,0)),"")</f>
        <v/>
      </c>
      <c r="U687" s="55" t="str">
        <f>IF(ISNUMBER('Форма 1'!AM687),INDEX('Предельники 2022'!$C$4:$X$28,MATCH('Форма 1'!$H687,'Предельники 2022'!$B$4:$B$28,0),MATCH(U$5,'Предельники 2022'!$C$3:$X$3,0)),"")</f>
        <v/>
      </c>
      <c r="V687" s="55" t="str">
        <f>IF(ISNUMBER('Форма 1'!AN687),INDEX('Предельники 2022'!$C$4:$X$28,MATCH('Форма 1'!$H687,'Предельники 2022'!$B$4:$B$28,0),MATCH(V$5,'Предельники 2022'!$C$3:$X$3,0)),"")</f>
        <v/>
      </c>
      <c r="W687" s="55" t="str">
        <f>IF(ISNUMBER('Форма 1'!AO687),INDEX('Предельники 2022'!$C$4:$X$28,MATCH('Форма 1'!$H687,'Предельники 2022'!$B$4:$B$28,0),MATCH(W$5,'Предельники 2022'!$C$3:$X$3,0)),"")</f>
        <v/>
      </c>
      <c r="X687" s="53" t="str">
        <f>IF(ISNUMBER('Форма 1'!AP687),ROUND('Форма 1'!$I687*VLOOKUP('Форма 1'!$G687,'Предельники 2022'!$B$4:$X$28,'Форма 1'!AP$7),2),"")</f>
        <v/>
      </c>
      <c r="Y687" s="53" t="str">
        <f>IF(ISNUMBER('Форма 1'!AQ687),ROUND('Форма 1'!$I687*VLOOKUP('Форма 1'!$G687,'Предельники 2022'!$B$4:$X$28,'Форма 1'!AQ$7),2),"")</f>
        <v/>
      </c>
      <c r="Z687" s="53" t="str">
        <f>IF(ISNUMBER('Форма 1'!AR687),ROUND('Форма 1'!$I687*VLOOKUP('Форма 1'!$G687,'Предельники 2022'!$B$4:$X$28,'Форма 1'!AR$7),2),"")</f>
        <v/>
      </c>
      <c r="AA687" s="55"/>
    </row>
    <row r="688" spans="1:27" x14ac:dyDescent="0.25">
      <c r="A688" s="52">
        <f t="shared" si="75"/>
        <v>95</v>
      </c>
      <c r="B688" s="94" t="str">
        <f>IF(ISBLANK('Форма 1'!B688),"",'Форма 1'!B688)</f>
        <v>город Пермь</v>
      </c>
      <c r="C688" s="161" t="str">
        <f>IF(ISBLANK('Форма 1'!C688),"",'Форма 1'!C688)</f>
        <v>г. Пермь, ул. Тбилисская, д. 11</v>
      </c>
      <c r="D688" s="51">
        <f>IF(ISBLANK(C688),"Введите адрес",IF(C688='Форма 1'!C688,SUM(E688:K688,M688:S688,X688:AA688),"Ошибка в адресе!"))</f>
        <v>1410585.27</v>
      </c>
      <c r="E688" s="53">
        <f>IF(ISNUMBER('Форма 1'!X688),ROUND('Форма 1'!$I688*VLOOKUP('Форма 1'!$G688,'Предельники 2022'!$B$4:$X$28,'Форма 1'!X$7),2),"")</f>
        <v>1410585.27</v>
      </c>
      <c r="F688" s="53" t="str">
        <f>IF(ISNUMBER('Форма 1'!Y688),ROUND('Форма 1'!$I688*VLOOKUP('Форма 1'!$G688,'Предельники 2022'!$B$4:$X$28,'Форма 1'!Y$7),2),"")</f>
        <v/>
      </c>
      <c r="G688" s="53" t="str">
        <f>IF(ISNUMBER('Форма 1'!Z688),ROUND('Форма 1'!$I688*VLOOKUP('Форма 1'!$G688,'Предельники 2022'!$B$4:$X$28,'Форма 1'!Z$7),2),"")</f>
        <v/>
      </c>
      <c r="H688" s="53" t="str">
        <f>IF(ISNUMBER('Форма 1'!AA688),ROUND('Форма 1'!$I688*VLOOKUP('Форма 1'!$G688,'Предельники 2022'!$B$4:$X$28,'Форма 1'!AA$7),2),"")</f>
        <v/>
      </c>
      <c r="I688" s="53" t="str">
        <f>IF(ISNUMBER('Форма 1'!AB688),ROUND('Форма 1'!$I688*VLOOKUP('Форма 1'!$G688,'Предельники 2022'!$B$4:$X$28,'Форма 1'!AB$7),2),"")</f>
        <v/>
      </c>
      <c r="J688" s="53" t="str">
        <f>IF(ISNUMBER('Форма 1'!AC688),ROUND('Форма 1'!$I688*VLOOKUP('Форма 1'!$G688,'Предельники 2022'!$B$4:$X$28,'Форма 1'!AC$7),2),"")</f>
        <v/>
      </c>
      <c r="K688" s="53" t="str">
        <f>IF(ISNUMBER('Форма 1'!AD688),ROUND('Форма 1'!$I688*VLOOKUP('Форма 1'!$G688,'Предельники 2022'!$B$4:$X$28,'Форма 1'!AD$7),2),"")</f>
        <v/>
      </c>
      <c r="L688" s="54" t="str">
        <f>IF(ISBLANK('Форма 1'!AE688),"",'Форма 1'!AE688)</f>
        <v/>
      </c>
      <c r="M688" s="55" t="str">
        <f>IF(ISBLANK('Форма 1'!AF688),"",'Форма 1'!AF688)</f>
        <v/>
      </c>
      <c r="N688" s="53" t="str">
        <f>IF(ISNUMBER('Форма 1'!AG688),ROUND('Форма 1'!$I688*VLOOKUP('Форма 1'!$G688,'Предельники 2022'!$B$4:$X$28,'Форма 1'!AG$7),2),"")</f>
        <v/>
      </c>
      <c r="O688" s="53" t="str">
        <f>IF(ISNUMBER('Форма 1'!$AH688),ROUND('Форма 1'!$I688*VLOOKUP('Форма 1'!$G688,'Предельники 2022'!$B$4:$X$28,'Форма 1'!$AH$7,0),2),"")</f>
        <v/>
      </c>
      <c r="P688" s="53" t="str">
        <f>IF(ISNUMBER('Форма 1'!$AI688),ROUND('Форма 1'!$I688*VLOOKUP('Форма 1'!$G688,'Предельники 2022'!$B$4:$X$28,'Форма 1'!$AI$7,0),2),"")</f>
        <v/>
      </c>
      <c r="Q688" s="53" t="str">
        <f>IF(ISNUMBER('Форма 1'!$AJ688),ROUND('Форма 1'!$I688*VLOOKUP('Форма 1'!$G688,'Предельники 2022'!$B$4:$X$28,'Форма 1'!$AJ$7,0),2),"")</f>
        <v/>
      </c>
      <c r="R688" s="53" t="str">
        <f>IF(ISNUMBER('Форма 1'!AK688),ROUND('Форма 1'!$I688*VLOOKUP('Форма 1'!$G688,'Предельники 2022'!$B$4:$X$28,'Форма 1'!AK$7),2),"")</f>
        <v/>
      </c>
      <c r="S688" s="55" t="str">
        <f t="shared" si="76"/>
        <v/>
      </c>
      <c r="T688" s="55" t="str">
        <f>IF(ISNUMBER('Форма 1'!AL688),INDEX('Предельники 2022'!$C$4:$X$28,MATCH('Форма 1'!$H688,'Предельники 2022'!$B$4:$B$28,0),MATCH(T$5,'Предельники 2022'!$C$3:$X$3,0)),"")</f>
        <v/>
      </c>
      <c r="U688" s="55" t="str">
        <f>IF(ISNUMBER('Форма 1'!AM688),INDEX('Предельники 2022'!$C$4:$X$28,MATCH('Форма 1'!$H688,'Предельники 2022'!$B$4:$B$28,0),MATCH(U$5,'Предельники 2022'!$C$3:$X$3,0)),"")</f>
        <v/>
      </c>
      <c r="V688" s="55" t="str">
        <f>IF(ISNUMBER('Форма 1'!AN688),INDEX('Предельники 2022'!$C$4:$X$28,MATCH('Форма 1'!$H688,'Предельники 2022'!$B$4:$B$28,0),MATCH(V$5,'Предельники 2022'!$C$3:$X$3,0)),"")</f>
        <v/>
      </c>
      <c r="W688" s="55" t="str">
        <f>IF(ISNUMBER('Форма 1'!AO688),INDEX('Предельники 2022'!$C$4:$X$28,MATCH('Форма 1'!$H688,'Предельники 2022'!$B$4:$B$28,0),MATCH(W$5,'Предельники 2022'!$C$3:$X$3,0)),"")</f>
        <v/>
      </c>
      <c r="X688" s="53" t="str">
        <f>IF(ISNUMBER('Форма 1'!AP688),ROUND('Форма 1'!$I688*VLOOKUP('Форма 1'!$G688,'Предельники 2022'!$B$4:$X$28,'Форма 1'!AP$7),2),"")</f>
        <v/>
      </c>
      <c r="Y688" s="53" t="str">
        <f>IF(ISNUMBER('Форма 1'!AQ688),ROUND('Форма 1'!$I688*VLOOKUP('Форма 1'!$G688,'Предельники 2022'!$B$4:$X$28,'Форма 1'!AQ$7),2),"")</f>
        <v/>
      </c>
      <c r="Z688" s="53" t="str">
        <f>IF(ISNUMBER('Форма 1'!AR688),ROUND('Форма 1'!$I688*VLOOKUP('Форма 1'!$G688,'Предельники 2022'!$B$4:$X$28,'Форма 1'!AR$7),2),"")</f>
        <v/>
      </c>
      <c r="AA688" s="55"/>
    </row>
    <row r="689" spans="1:27" x14ac:dyDescent="0.25">
      <c r="A689" s="52">
        <f t="shared" si="75"/>
        <v>96</v>
      </c>
      <c r="B689" s="94" t="str">
        <f>IF(ISBLANK('Форма 1'!B689),"",'Форма 1'!B689)</f>
        <v>город Пермь</v>
      </c>
      <c r="C689" s="161" t="str">
        <f>IF(ISBLANK('Форма 1'!C689),"",'Форма 1'!C689)</f>
        <v>г. Пермь, ул. Техническая, д. 14</v>
      </c>
      <c r="D689" s="51">
        <f>IF(ISBLANK(C689),"Введите адрес",IF(C689='Форма 1'!C689,SUM(E689:K689,M689:S689,X689:AA689),"Ошибка в адресе!"))</f>
        <v>7166451.3799999999</v>
      </c>
      <c r="E689" s="53" t="str">
        <f>IF(ISNUMBER('Форма 1'!X689),ROUND('Форма 1'!$I689*VLOOKUP('Форма 1'!$G689,'Предельники 2022'!$B$4:$X$28,'Форма 1'!X$7),2),"")</f>
        <v/>
      </c>
      <c r="F689" s="53" t="str">
        <f>IF(ISNUMBER('Форма 1'!Y689),ROUND('Форма 1'!$I689*VLOOKUP('Форма 1'!$G689,'Предельники 2022'!$B$4:$X$28,'Форма 1'!Y$7),2),"")</f>
        <v/>
      </c>
      <c r="G689" s="53" t="str">
        <f>IF(ISNUMBER('Форма 1'!Z689),ROUND('Форма 1'!$I689*VLOOKUP('Форма 1'!$G689,'Предельники 2022'!$B$4:$X$28,'Форма 1'!Z$7),2),"")</f>
        <v/>
      </c>
      <c r="H689" s="53" t="str">
        <f>IF(ISNUMBER('Форма 1'!AA689),ROUND('Форма 1'!$I689*VLOOKUP('Форма 1'!$G689,'Предельники 2022'!$B$4:$X$28,'Форма 1'!AA$7),2),"")</f>
        <v/>
      </c>
      <c r="I689" s="53" t="str">
        <f>IF(ISNUMBER('Форма 1'!AB689),ROUND('Форма 1'!$I689*VLOOKUP('Форма 1'!$G689,'Предельники 2022'!$B$4:$X$28,'Форма 1'!AB$7),2),"")</f>
        <v/>
      </c>
      <c r="J689" s="53" t="str">
        <f>IF(ISNUMBER('Форма 1'!AC689),ROUND('Форма 1'!$I689*VLOOKUP('Форма 1'!$G689,'Предельники 2022'!$B$4:$X$28,'Форма 1'!AC$7),2),"")</f>
        <v/>
      </c>
      <c r="K689" s="53" t="str">
        <f>IF(ISNUMBER('Форма 1'!AD689),ROUND('Форма 1'!$I689*VLOOKUP('Форма 1'!$G689,'Предельники 2022'!$B$4:$X$28,'Форма 1'!AD$7),2),"")</f>
        <v/>
      </c>
      <c r="L689" s="54" t="str">
        <f>IF(ISBLANK('Форма 1'!AE689),"",'Форма 1'!AE689)</f>
        <v/>
      </c>
      <c r="M689" s="55" t="str">
        <f>IF(ISBLANK('Форма 1'!AF689),"",'Форма 1'!AF689)</f>
        <v/>
      </c>
      <c r="N689" s="53">
        <f>IF(ISNUMBER('Форма 1'!AG689),ROUND('Форма 1'!$I689*VLOOKUP('Форма 1'!$G689,'Предельники 2022'!$B$4:$X$28,'Форма 1'!AG$7),2),"")</f>
        <v>7166451.3799999999</v>
      </c>
      <c r="O689" s="53" t="str">
        <f>IF(ISNUMBER('Форма 1'!$AH689),ROUND('Форма 1'!$I689*VLOOKUP('Форма 1'!$G689,'Предельники 2022'!$B$4:$X$28,'Форма 1'!$AH$7,0),2),"")</f>
        <v/>
      </c>
      <c r="P689" s="53" t="str">
        <f>IF(ISNUMBER('Форма 1'!$AI689),ROUND('Форма 1'!$I689*VLOOKUP('Форма 1'!$G689,'Предельники 2022'!$B$4:$X$28,'Форма 1'!$AI$7,0),2),"")</f>
        <v/>
      </c>
      <c r="Q689" s="53" t="str">
        <f>IF(ISNUMBER('Форма 1'!$AJ689),ROUND('Форма 1'!$I689*VLOOKUP('Форма 1'!$G689,'Предельники 2022'!$B$4:$X$28,'Форма 1'!$AJ$7,0),2),"")</f>
        <v/>
      </c>
      <c r="R689" s="53" t="str">
        <f>IF(ISNUMBER('Форма 1'!AK689),ROUND('Форма 1'!$I689*VLOOKUP('Форма 1'!$G689,'Предельники 2022'!$B$4:$X$28,'Форма 1'!AK$7),2),"")</f>
        <v/>
      </c>
      <c r="S689" s="55" t="str">
        <f t="shared" si="76"/>
        <v/>
      </c>
      <c r="T689" s="55" t="str">
        <f>IF(ISNUMBER('Форма 1'!AL689),INDEX('Предельники 2022'!$C$4:$X$28,MATCH('Форма 1'!$H689,'Предельники 2022'!$B$4:$B$28,0),MATCH(T$5,'Предельники 2022'!$C$3:$X$3,0)),"")</f>
        <v/>
      </c>
      <c r="U689" s="55" t="str">
        <f>IF(ISNUMBER('Форма 1'!AM689),INDEX('Предельники 2022'!$C$4:$X$28,MATCH('Форма 1'!$H689,'Предельники 2022'!$B$4:$B$28,0),MATCH(U$5,'Предельники 2022'!$C$3:$X$3,0)),"")</f>
        <v/>
      </c>
      <c r="V689" s="55" t="str">
        <f>IF(ISNUMBER('Форма 1'!AN689),INDEX('Предельники 2022'!$C$4:$X$28,MATCH('Форма 1'!$H689,'Предельники 2022'!$B$4:$B$28,0),MATCH(V$5,'Предельники 2022'!$C$3:$X$3,0)),"")</f>
        <v/>
      </c>
      <c r="W689" s="55" t="str">
        <f>IF(ISNUMBER('Форма 1'!AO689),INDEX('Предельники 2022'!$C$4:$X$28,MATCH('Форма 1'!$H689,'Предельники 2022'!$B$4:$B$28,0),MATCH(W$5,'Предельники 2022'!$C$3:$X$3,0)),"")</f>
        <v/>
      </c>
      <c r="X689" s="53" t="str">
        <f>IF(ISNUMBER('Форма 1'!AP689),ROUND('Форма 1'!$I689*VLOOKUP('Форма 1'!$G689,'Предельники 2022'!$B$4:$X$28,'Форма 1'!AP$7),2),"")</f>
        <v/>
      </c>
      <c r="Y689" s="53" t="str">
        <f>IF(ISNUMBER('Форма 1'!AQ689),ROUND('Форма 1'!$I689*VLOOKUP('Форма 1'!$G689,'Предельники 2022'!$B$4:$X$28,'Форма 1'!AQ$7),2),"")</f>
        <v/>
      </c>
      <c r="Z689" s="53" t="str">
        <f>IF(ISNUMBER('Форма 1'!AR689),ROUND('Форма 1'!$I689*VLOOKUP('Форма 1'!$G689,'Предельники 2022'!$B$4:$X$28,'Форма 1'!AR$7),2),"")</f>
        <v/>
      </c>
      <c r="AA689" s="55"/>
    </row>
    <row r="690" spans="1:27" x14ac:dyDescent="0.25">
      <c r="A690" s="52">
        <f t="shared" si="75"/>
        <v>97</v>
      </c>
      <c r="B690" s="94" t="str">
        <f>IF(ISBLANK('Форма 1'!B690),"",'Форма 1'!B690)</f>
        <v>город Пермь</v>
      </c>
      <c r="C690" s="161" t="str">
        <f>IF(ISBLANK('Форма 1'!C690),"",'Форма 1'!C690)</f>
        <v>г. Пермь, ул. Тургенева, д. 20</v>
      </c>
      <c r="D690" s="51">
        <f>IF(ISBLANK(C690),"Введите адрес",IF(C690='Форма 1'!C690,SUM(E690:K690,M690:S690,X690:AA690),"Ошибка в адресе!"))</f>
        <v>14261296.779999999</v>
      </c>
      <c r="E690" s="53" t="str">
        <f>IF(ISNUMBER('Форма 1'!X690),ROUND('Форма 1'!$I690*VLOOKUP('Форма 1'!$G690,'Предельники 2022'!$B$4:$X$28,'Форма 1'!X$7),2),"")</f>
        <v/>
      </c>
      <c r="F690" s="53" t="str">
        <f>IF(ISNUMBER('Форма 1'!Y690),ROUND('Форма 1'!$I690*VLOOKUP('Форма 1'!$G690,'Предельники 2022'!$B$4:$X$28,'Форма 1'!Y$7),2),"")</f>
        <v/>
      </c>
      <c r="G690" s="53" t="str">
        <f>IF(ISNUMBER('Форма 1'!Z690),ROUND('Форма 1'!$I690*VLOOKUP('Форма 1'!$G690,'Предельники 2022'!$B$4:$X$28,'Форма 1'!Z$7),2),"")</f>
        <v/>
      </c>
      <c r="H690" s="53" t="str">
        <f>IF(ISNUMBER('Форма 1'!AA690),ROUND('Форма 1'!$I690*VLOOKUP('Форма 1'!$G690,'Предельники 2022'!$B$4:$X$28,'Форма 1'!AA$7),2),"")</f>
        <v/>
      </c>
      <c r="I690" s="53" t="str">
        <f>IF(ISNUMBER('Форма 1'!AB690),ROUND('Форма 1'!$I690*VLOOKUP('Форма 1'!$G690,'Предельники 2022'!$B$4:$X$28,'Форма 1'!AB$7),2),"")</f>
        <v/>
      </c>
      <c r="J690" s="53" t="str">
        <f>IF(ISNUMBER('Форма 1'!AC690),ROUND('Форма 1'!$I690*VLOOKUP('Форма 1'!$G690,'Предельники 2022'!$B$4:$X$28,'Форма 1'!AC$7),2),"")</f>
        <v/>
      </c>
      <c r="K690" s="53" t="str">
        <f>IF(ISNUMBER('Форма 1'!AD690),ROUND('Форма 1'!$I690*VLOOKUP('Форма 1'!$G690,'Предельники 2022'!$B$4:$X$28,'Форма 1'!AD$7),2),"")</f>
        <v/>
      </c>
      <c r="L690" s="54" t="str">
        <f>IF(ISBLANK('Форма 1'!AE690),"",'Форма 1'!AE690)</f>
        <v/>
      </c>
      <c r="M690" s="55" t="str">
        <f>IF(ISBLANK('Форма 1'!AF690),"",'Форма 1'!AF690)</f>
        <v/>
      </c>
      <c r="N690" s="53">
        <f>IF(ISNUMBER('Форма 1'!AG690),ROUND('Форма 1'!$I690*VLOOKUP('Форма 1'!$G690,'Предельники 2022'!$B$4:$X$28,'Форма 1'!AG$7),2),"")</f>
        <v>14261296.779999999</v>
      </c>
      <c r="O690" s="53" t="str">
        <f>IF(ISNUMBER('Форма 1'!$AH690),ROUND('Форма 1'!$I690*VLOOKUP('Форма 1'!$G690,'Предельники 2022'!$B$4:$X$28,'Форма 1'!$AH$7,0),2),"")</f>
        <v/>
      </c>
      <c r="P690" s="53" t="str">
        <f>IF(ISNUMBER('Форма 1'!$AI690),ROUND('Форма 1'!$I690*VLOOKUP('Форма 1'!$G690,'Предельники 2022'!$B$4:$X$28,'Форма 1'!$AI$7,0),2),"")</f>
        <v/>
      </c>
      <c r="Q690" s="53" t="str">
        <f>IF(ISNUMBER('Форма 1'!$AJ690),ROUND('Форма 1'!$I690*VLOOKUP('Форма 1'!$G690,'Предельники 2022'!$B$4:$X$28,'Форма 1'!$AJ$7,0),2),"")</f>
        <v/>
      </c>
      <c r="R690" s="53" t="str">
        <f>IF(ISNUMBER('Форма 1'!AK690),ROUND('Форма 1'!$I690*VLOOKUP('Форма 1'!$G690,'Предельники 2022'!$B$4:$X$28,'Форма 1'!AK$7),2),"")</f>
        <v/>
      </c>
      <c r="S690" s="55" t="str">
        <f t="shared" si="76"/>
        <v/>
      </c>
      <c r="T690" s="55" t="str">
        <f>IF(ISNUMBER('Форма 1'!AL690),INDEX('Предельники 2022'!$C$4:$X$28,MATCH('Форма 1'!$H690,'Предельники 2022'!$B$4:$B$28,0),MATCH(T$5,'Предельники 2022'!$C$3:$X$3,0)),"")</f>
        <v/>
      </c>
      <c r="U690" s="55" t="str">
        <f>IF(ISNUMBER('Форма 1'!AM690),INDEX('Предельники 2022'!$C$4:$X$28,MATCH('Форма 1'!$H690,'Предельники 2022'!$B$4:$B$28,0),MATCH(U$5,'Предельники 2022'!$C$3:$X$3,0)),"")</f>
        <v/>
      </c>
      <c r="V690" s="55" t="str">
        <f>IF(ISNUMBER('Форма 1'!AN690),INDEX('Предельники 2022'!$C$4:$X$28,MATCH('Форма 1'!$H690,'Предельники 2022'!$B$4:$B$28,0),MATCH(V$5,'Предельники 2022'!$C$3:$X$3,0)),"")</f>
        <v/>
      </c>
      <c r="W690" s="55" t="str">
        <f>IF(ISNUMBER('Форма 1'!AO690),INDEX('Предельники 2022'!$C$4:$X$28,MATCH('Форма 1'!$H690,'Предельники 2022'!$B$4:$B$28,0),MATCH(W$5,'Предельники 2022'!$C$3:$X$3,0)),"")</f>
        <v/>
      </c>
      <c r="X690" s="53" t="str">
        <f>IF(ISNUMBER('Форма 1'!AP690),ROUND('Форма 1'!$I690*VLOOKUP('Форма 1'!$G690,'Предельники 2022'!$B$4:$X$28,'Форма 1'!AP$7),2),"")</f>
        <v/>
      </c>
      <c r="Y690" s="53" t="str">
        <f>IF(ISNUMBER('Форма 1'!AQ690),ROUND('Форма 1'!$I690*VLOOKUP('Форма 1'!$G690,'Предельники 2022'!$B$4:$X$28,'Форма 1'!AQ$7),2),"")</f>
        <v/>
      </c>
      <c r="Z690" s="53" t="str">
        <f>IF(ISNUMBER('Форма 1'!AR690),ROUND('Форма 1'!$I690*VLOOKUP('Форма 1'!$G690,'Предельники 2022'!$B$4:$X$28,'Форма 1'!AR$7),2),"")</f>
        <v/>
      </c>
      <c r="AA690" s="55"/>
    </row>
    <row r="691" spans="1:27" x14ac:dyDescent="0.25">
      <c r="A691" s="52">
        <f t="shared" si="75"/>
        <v>98</v>
      </c>
      <c r="B691" s="94" t="str">
        <f>IF(ISBLANK('Форма 1'!B691),"",'Форма 1'!B691)</f>
        <v>город Пермь</v>
      </c>
      <c r="C691" s="161" t="str">
        <f>IF(ISBLANK('Форма 1'!C691),"",'Форма 1'!C691)</f>
        <v>г. Пермь, ул. Тургенева, д. 23</v>
      </c>
      <c r="D691" s="51">
        <f>IF(ISBLANK(C691),"Введите адрес",IF(C691='Форма 1'!C691,SUM(E691:K691,M691:S691,X691:AA691),"Ошибка в адресе!"))</f>
        <v>8297695.6699999999</v>
      </c>
      <c r="E691" s="53" t="str">
        <f>IF(ISNUMBER('Форма 1'!X691),ROUND('Форма 1'!$I691*VLOOKUP('Форма 1'!$G691,'Предельники 2022'!$B$4:$X$28,'Форма 1'!X$7),2),"")</f>
        <v/>
      </c>
      <c r="F691" s="53" t="str">
        <f>IF(ISNUMBER('Форма 1'!Y691),ROUND('Форма 1'!$I691*VLOOKUP('Форма 1'!$G691,'Предельники 2022'!$B$4:$X$28,'Форма 1'!Y$7),2),"")</f>
        <v/>
      </c>
      <c r="G691" s="53" t="str">
        <f>IF(ISNUMBER('Форма 1'!Z691),ROUND('Форма 1'!$I691*VLOOKUP('Форма 1'!$G691,'Предельники 2022'!$B$4:$X$28,'Форма 1'!Z$7),2),"")</f>
        <v/>
      </c>
      <c r="H691" s="53" t="str">
        <f>IF(ISNUMBER('Форма 1'!AA691),ROUND('Форма 1'!$I691*VLOOKUP('Форма 1'!$G691,'Предельники 2022'!$B$4:$X$28,'Форма 1'!AA$7),2),"")</f>
        <v/>
      </c>
      <c r="I691" s="53" t="str">
        <f>IF(ISNUMBER('Форма 1'!AB691),ROUND('Форма 1'!$I691*VLOOKUP('Форма 1'!$G691,'Предельники 2022'!$B$4:$X$28,'Форма 1'!AB$7),2),"")</f>
        <v/>
      </c>
      <c r="J691" s="53" t="str">
        <f>IF(ISNUMBER('Форма 1'!AC691),ROUND('Форма 1'!$I691*VLOOKUP('Форма 1'!$G691,'Предельники 2022'!$B$4:$X$28,'Форма 1'!AC$7),2),"")</f>
        <v/>
      </c>
      <c r="K691" s="53" t="str">
        <f>IF(ISNUMBER('Форма 1'!AD691),ROUND('Форма 1'!$I691*VLOOKUP('Форма 1'!$G691,'Предельники 2022'!$B$4:$X$28,'Форма 1'!AD$7),2),"")</f>
        <v/>
      </c>
      <c r="L691" s="54" t="str">
        <f>IF(ISBLANK('Форма 1'!AE691),"",'Форма 1'!AE691)</f>
        <v/>
      </c>
      <c r="M691" s="55" t="str">
        <f>IF(ISBLANK('Форма 1'!AF691),"",'Форма 1'!AF691)</f>
        <v/>
      </c>
      <c r="N691" s="53">
        <f>IF(ISNUMBER('Форма 1'!AG691),ROUND('Форма 1'!$I691*VLOOKUP('Форма 1'!$G691,'Предельники 2022'!$B$4:$X$28,'Форма 1'!AG$7),2),"")</f>
        <v>8297695.6699999999</v>
      </c>
      <c r="O691" s="53" t="str">
        <f>IF(ISNUMBER('Форма 1'!$AH691),ROUND('Форма 1'!$I691*VLOOKUP('Форма 1'!$G691,'Предельники 2022'!$B$4:$X$28,'Форма 1'!$AH$7,0),2),"")</f>
        <v/>
      </c>
      <c r="P691" s="53" t="str">
        <f>IF(ISNUMBER('Форма 1'!$AI691),ROUND('Форма 1'!$I691*VLOOKUP('Форма 1'!$G691,'Предельники 2022'!$B$4:$X$28,'Форма 1'!$AI$7,0),2),"")</f>
        <v/>
      </c>
      <c r="Q691" s="53" t="str">
        <f>IF(ISNUMBER('Форма 1'!$AJ691),ROUND('Форма 1'!$I691*VLOOKUP('Форма 1'!$G691,'Предельники 2022'!$B$4:$X$28,'Форма 1'!$AJ$7,0),2),"")</f>
        <v/>
      </c>
      <c r="R691" s="53" t="str">
        <f>IF(ISNUMBER('Форма 1'!AK691),ROUND('Форма 1'!$I691*VLOOKUP('Форма 1'!$G691,'Предельники 2022'!$B$4:$X$28,'Форма 1'!AK$7),2),"")</f>
        <v/>
      </c>
      <c r="S691" s="55" t="str">
        <f t="shared" si="76"/>
        <v/>
      </c>
      <c r="T691" s="55" t="str">
        <f>IF(ISNUMBER('Форма 1'!AL691),INDEX('Предельники 2022'!$C$4:$X$28,MATCH('Форма 1'!$H691,'Предельники 2022'!$B$4:$B$28,0),MATCH(T$5,'Предельники 2022'!$C$3:$X$3,0)),"")</f>
        <v/>
      </c>
      <c r="U691" s="55" t="str">
        <f>IF(ISNUMBER('Форма 1'!AM691),INDEX('Предельники 2022'!$C$4:$X$28,MATCH('Форма 1'!$H691,'Предельники 2022'!$B$4:$B$28,0),MATCH(U$5,'Предельники 2022'!$C$3:$X$3,0)),"")</f>
        <v/>
      </c>
      <c r="V691" s="55" t="str">
        <f>IF(ISNUMBER('Форма 1'!AN691),INDEX('Предельники 2022'!$C$4:$X$28,MATCH('Форма 1'!$H691,'Предельники 2022'!$B$4:$B$28,0),MATCH(V$5,'Предельники 2022'!$C$3:$X$3,0)),"")</f>
        <v/>
      </c>
      <c r="W691" s="55" t="str">
        <f>IF(ISNUMBER('Форма 1'!AO691),INDEX('Предельники 2022'!$C$4:$X$28,MATCH('Форма 1'!$H691,'Предельники 2022'!$B$4:$B$28,0),MATCH(W$5,'Предельники 2022'!$C$3:$X$3,0)),"")</f>
        <v/>
      </c>
      <c r="X691" s="53" t="str">
        <f>IF(ISNUMBER('Форма 1'!AP691),ROUND('Форма 1'!$I691*VLOOKUP('Форма 1'!$G691,'Предельники 2022'!$B$4:$X$28,'Форма 1'!AP$7),2),"")</f>
        <v/>
      </c>
      <c r="Y691" s="53" t="str">
        <f>IF(ISNUMBER('Форма 1'!AQ691),ROUND('Форма 1'!$I691*VLOOKUP('Форма 1'!$G691,'Предельники 2022'!$B$4:$X$28,'Форма 1'!AQ$7),2),"")</f>
        <v/>
      </c>
      <c r="Z691" s="53" t="str">
        <f>IF(ISNUMBER('Форма 1'!AR691),ROUND('Форма 1'!$I691*VLOOKUP('Форма 1'!$G691,'Предельники 2022'!$B$4:$X$28,'Форма 1'!AR$7),2),"")</f>
        <v/>
      </c>
      <c r="AA691" s="55"/>
    </row>
    <row r="692" spans="1:27" x14ac:dyDescent="0.25">
      <c r="A692" s="52">
        <f t="shared" si="75"/>
        <v>99</v>
      </c>
      <c r="B692" s="94" t="str">
        <f>IF(ISBLANK('Форма 1'!B692),"",'Форма 1'!B692)</f>
        <v>город Пермь</v>
      </c>
      <c r="C692" s="161" t="str">
        <f>IF(ISBLANK('Форма 1'!C692),"",'Форма 1'!C692)</f>
        <v>г. Пермь, ул. Тургенева, д. 6</v>
      </c>
      <c r="D692" s="51">
        <f>IF(ISBLANK(C692),"Введите адрес",IF(C692='Форма 1'!C692,SUM(E692:K692,M692:S692,X692:AA692),"Ошибка в адресе!"))</f>
        <v>29669620.690000001</v>
      </c>
      <c r="E692" s="53">
        <f>IF(ISNUMBER('Форма 1'!X692),ROUND('Форма 1'!$I692*VLOOKUP('Форма 1'!$G692,'Предельники 2022'!$B$4:$X$28,'Форма 1'!X$7),2),"")</f>
        <v>1207905.8</v>
      </c>
      <c r="F692" s="53">
        <f>IF(ISNUMBER('Форма 1'!Y692),ROUND('Форма 1'!$I692*VLOOKUP('Форма 1'!$G692,'Предельники 2022'!$B$4:$X$28,'Форма 1'!Y$7),2),"")</f>
        <v>13707483.82</v>
      </c>
      <c r="G692" s="53" t="str">
        <f>IF(ISNUMBER('Форма 1'!Z692),ROUND('Форма 1'!$I692*VLOOKUP('Форма 1'!$G692,'Предельники 2022'!$B$4:$X$28,'Форма 1'!Z$7),2),"")</f>
        <v/>
      </c>
      <c r="H692" s="53" t="str">
        <f>IF(ISNUMBER('Форма 1'!AA692),ROUND('Форма 1'!$I692*VLOOKUP('Форма 1'!$G692,'Предельники 2022'!$B$4:$X$28,'Форма 1'!AA$7),2),"")</f>
        <v/>
      </c>
      <c r="I692" s="53" t="str">
        <f>IF(ISNUMBER('Форма 1'!AB692),ROUND('Форма 1'!$I692*VLOOKUP('Форма 1'!$G692,'Предельники 2022'!$B$4:$X$28,'Форма 1'!AB$7),2),"")</f>
        <v/>
      </c>
      <c r="J692" s="53">
        <f>IF(ISNUMBER('Форма 1'!AC692),ROUND('Форма 1'!$I692*VLOOKUP('Форма 1'!$G692,'Предельники 2022'!$B$4:$X$28,'Форма 1'!AC$7),2),"")</f>
        <v>1052001.72</v>
      </c>
      <c r="K692" s="53">
        <f>IF(ISNUMBER('Форма 1'!AD692),ROUND('Форма 1'!$I692*VLOOKUP('Форма 1'!$G692,'Предельники 2022'!$B$4:$X$28,'Форма 1'!AD$7),2),"")</f>
        <v>2075201.81</v>
      </c>
      <c r="L692" s="54" t="str">
        <f>IF(ISBLANK('Форма 1'!AE692),"",'Форма 1'!AE692)</f>
        <v/>
      </c>
      <c r="M692" s="55" t="str">
        <f>IF(ISBLANK('Форма 1'!AF692),"",'Форма 1'!AF692)</f>
        <v/>
      </c>
      <c r="N692" s="53" t="str">
        <f>IF(ISNUMBER('Форма 1'!AG692),ROUND('Форма 1'!$I692*VLOOKUP('Форма 1'!$G692,'Предельники 2022'!$B$4:$X$28,'Форма 1'!AG$7),2),"")</f>
        <v/>
      </c>
      <c r="O692" s="53">
        <f>IF(ISNUMBER('Форма 1'!$AH692),ROUND('Форма 1'!$I692*VLOOKUP('Форма 1'!$G692,'Предельники 2022'!$B$4:$X$28,'Форма 1'!$AH$7,0),2),"")</f>
        <v>9508859.9100000001</v>
      </c>
      <c r="P692" s="53" t="str">
        <f>IF(ISNUMBER('Форма 1'!$AI692),ROUND('Форма 1'!$I692*VLOOKUP('Форма 1'!$G692,'Предельники 2022'!$B$4:$X$28,'Форма 1'!$AI$7,0),2),"")</f>
        <v/>
      </c>
      <c r="Q692" s="53" t="str">
        <f>IF(ISNUMBER('Форма 1'!$AJ692),ROUND('Форма 1'!$I692*VLOOKUP('Форма 1'!$G692,'Предельники 2022'!$B$4:$X$28,'Форма 1'!$AJ$7,0),2),"")</f>
        <v/>
      </c>
      <c r="R692" s="53">
        <f>IF(ISNUMBER('Форма 1'!AK692),ROUND('Форма 1'!$I692*VLOOKUP('Форма 1'!$G692,'Предельники 2022'!$B$4:$X$28,'Форма 1'!AK$7),2),"")</f>
        <v>2118167.63</v>
      </c>
      <c r="S692" s="55" t="str">
        <f t="shared" si="76"/>
        <v/>
      </c>
      <c r="T692" s="55" t="str">
        <f>IF(ISNUMBER('Форма 1'!AL692),INDEX('Предельники 2022'!$C$4:$X$28,MATCH('Форма 1'!$H692,'Предельники 2022'!$B$4:$B$28,0),MATCH(T$5,'Предельники 2022'!$C$3:$X$3,0)),"")</f>
        <v/>
      </c>
      <c r="U692" s="55" t="str">
        <f>IF(ISNUMBER('Форма 1'!AM692),INDEX('Предельники 2022'!$C$4:$X$28,MATCH('Форма 1'!$H692,'Предельники 2022'!$B$4:$B$28,0),MATCH(U$5,'Предельники 2022'!$C$3:$X$3,0)),"")</f>
        <v/>
      </c>
      <c r="V692" s="55" t="str">
        <f>IF(ISNUMBER('Форма 1'!AN692),INDEX('Предельники 2022'!$C$4:$X$28,MATCH('Форма 1'!$H692,'Предельники 2022'!$B$4:$B$28,0),MATCH(V$5,'Предельники 2022'!$C$3:$X$3,0)),"")</f>
        <v/>
      </c>
      <c r="W692" s="55" t="str">
        <f>IF(ISNUMBER('Форма 1'!AO692),INDEX('Предельники 2022'!$C$4:$X$28,MATCH('Форма 1'!$H692,'Предельники 2022'!$B$4:$B$28,0),MATCH(W$5,'Предельники 2022'!$C$3:$X$3,0)),"")</f>
        <v/>
      </c>
      <c r="X692" s="53" t="str">
        <f>IF(ISNUMBER('Форма 1'!AP692),ROUND('Форма 1'!$I692*VLOOKUP('Форма 1'!$G692,'Предельники 2022'!$B$4:$X$28,'Форма 1'!AP$7),2),"")</f>
        <v/>
      </c>
      <c r="Y692" s="53" t="str">
        <f>IF(ISNUMBER('Форма 1'!AQ692),ROUND('Форма 1'!$I692*VLOOKUP('Форма 1'!$G692,'Предельники 2022'!$B$4:$X$28,'Форма 1'!AQ$7),2),"")</f>
        <v/>
      </c>
      <c r="Z692" s="53" t="str">
        <f>IF(ISNUMBER('Форма 1'!AR692),ROUND('Форма 1'!$I692*VLOOKUP('Форма 1'!$G692,'Предельники 2022'!$B$4:$X$28,'Форма 1'!AR$7),2),"")</f>
        <v/>
      </c>
      <c r="AA692" s="55"/>
    </row>
    <row r="693" spans="1:27" x14ac:dyDescent="0.25">
      <c r="A693" s="52">
        <f t="shared" si="75"/>
        <v>100</v>
      </c>
      <c r="B693" s="94" t="str">
        <f>IF(ISBLANK('Форма 1'!B693),"",'Форма 1'!B693)</f>
        <v>город Пермь</v>
      </c>
      <c r="C693" s="161" t="str">
        <f>IF(ISBLANK('Форма 1'!C693),"",'Форма 1'!C693)</f>
        <v>г. Пермь, ул. Уинская, д. 13</v>
      </c>
      <c r="D693" s="51">
        <f>IF(ISBLANK(C693),"Введите адрес",IF(C693='Форма 1'!C693,SUM(E693:K693,M693:S693,X693:AA693),"Ошибка в адресе!"))</f>
        <v>19651584</v>
      </c>
      <c r="E693" s="53" t="str">
        <f>IF(ISNUMBER('Форма 1'!X693),ROUND('Форма 1'!$I693*VLOOKUP('Форма 1'!$G693,'Предельники 2022'!$B$4:$X$28,'Форма 1'!X$7),2),"")</f>
        <v/>
      </c>
      <c r="F693" s="53" t="str">
        <f>IF(ISNUMBER('Форма 1'!Y693),ROUND('Форма 1'!$I693*VLOOKUP('Форма 1'!$G693,'Предельники 2022'!$B$4:$X$28,'Форма 1'!Y$7),2),"")</f>
        <v/>
      </c>
      <c r="G693" s="53" t="str">
        <f>IF(ISNUMBER('Форма 1'!Z693),ROUND('Форма 1'!$I693*VLOOKUP('Форма 1'!$G693,'Предельники 2022'!$B$4:$X$28,'Форма 1'!Z$7),2),"")</f>
        <v/>
      </c>
      <c r="H693" s="53" t="str">
        <f>IF(ISNUMBER('Форма 1'!AA693),ROUND('Форма 1'!$I693*VLOOKUP('Форма 1'!$G693,'Предельники 2022'!$B$4:$X$28,'Форма 1'!AA$7),2),"")</f>
        <v/>
      </c>
      <c r="I693" s="53" t="str">
        <f>IF(ISNUMBER('Форма 1'!AB693),ROUND('Форма 1'!$I693*VLOOKUP('Форма 1'!$G693,'Предельники 2022'!$B$4:$X$28,'Форма 1'!AB$7),2),"")</f>
        <v/>
      </c>
      <c r="J693" s="53" t="str">
        <f>IF(ISNUMBER('Форма 1'!AC693),ROUND('Форма 1'!$I693*VLOOKUP('Форма 1'!$G693,'Предельники 2022'!$B$4:$X$28,'Форма 1'!AC$7),2),"")</f>
        <v/>
      </c>
      <c r="K693" s="53" t="str">
        <f>IF(ISNUMBER('Форма 1'!AD693),ROUND('Форма 1'!$I693*VLOOKUP('Форма 1'!$G693,'Предельники 2022'!$B$4:$X$28,'Форма 1'!AD$7),2),"")</f>
        <v/>
      </c>
      <c r="L693" s="54">
        <f>IF(ISBLANK('Форма 1'!AE693),"",'Форма 1'!AE693)</f>
        <v>5</v>
      </c>
      <c r="M693" s="55">
        <f>IF(ISBLANK('Форма 1'!AF693),"",'Форма 1'!AF693)</f>
        <v>19651584</v>
      </c>
      <c r="N693" s="53" t="str">
        <f>IF(ISNUMBER('Форма 1'!AG693),ROUND('Форма 1'!$I693*VLOOKUP('Форма 1'!$G693,'Предельники 2022'!$B$4:$X$28,'Форма 1'!AG$7),2),"")</f>
        <v/>
      </c>
      <c r="O693" s="53" t="str">
        <f>IF(ISNUMBER('Форма 1'!$AH693),ROUND('Форма 1'!$I693*VLOOKUP('Форма 1'!$G693,'Предельники 2022'!$B$4:$X$28,'Форма 1'!$AH$7,0),2),"")</f>
        <v/>
      </c>
      <c r="P693" s="53" t="str">
        <f>IF(ISNUMBER('Форма 1'!$AI693),ROUND('Форма 1'!$I693*VLOOKUP('Форма 1'!$G693,'Предельники 2022'!$B$4:$X$28,'Форма 1'!$AI$7,0),2),"")</f>
        <v/>
      </c>
      <c r="Q693" s="53" t="str">
        <f>IF(ISNUMBER('Форма 1'!$AJ693),ROUND('Форма 1'!$I693*VLOOKUP('Форма 1'!$G693,'Предельники 2022'!$B$4:$X$28,'Форма 1'!$AJ$7,0),2),"")</f>
        <v/>
      </c>
      <c r="R693" s="53" t="str">
        <f>IF(ISNUMBER('Форма 1'!AK693),ROUND('Форма 1'!$I693*VLOOKUP('Форма 1'!$G693,'Предельники 2022'!$B$4:$X$28,'Форма 1'!AK$7),2),"")</f>
        <v/>
      </c>
      <c r="S693" s="55" t="str">
        <f t="shared" si="76"/>
        <v/>
      </c>
      <c r="T693" s="55" t="str">
        <f>IF(ISNUMBER('Форма 1'!AL693),INDEX('Предельники 2022'!$C$4:$X$28,MATCH('Форма 1'!$H693,'Предельники 2022'!$B$4:$B$28,0),MATCH(T$5,'Предельники 2022'!$C$3:$X$3,0)),"")</f>
        <v/>
      </c>
      <c r="U693" s="55" t="str">
        <f>IF(ISNUMBER('Форма 1'!AM693),INDEX('Предельники 2022'!$C$4:$X$28,MATCH('Форма 1'!$H693,'Предельники 2022'!$B$4:$B$28,0),MATCH(U$5,'Предельники 2022'!$C$3:$X$3,0)),"")</f>
        <v/>
      </c>
      <c r="V693" s="55" t="str">
        <f>IF(ISNUMBER('Форма 1'!AN693),INDEX('Предельники 2022'!$C$4:$X$28,MATCH('Форма 1'!$H693,'Предельники 2022'!$B$4:$B$28,0),MATCH(V$5,'Предельники 2022'!$C$3:$X$3,0)),"")</f>
        <v/>
      </c>
      <c r="W693" s="55" t="str">
        <f>IF(ISNUMBER('Форма 1'!AO693),INDEX('Предельники 2022'!$C$4:$X$28,MATCH('Форма 1'!$H693,'Предельники 2022'!$B$4:$B$28,0),MATCH(W$5,'Предельники 2022'!$C$3:$X$3,0)),"")</f>
        <v/>
      </c>
      <c r="X693" s="53" t="str">
        <f>IF(ISNUMBER('Форма 1'!AP693),ROUND('Форма 1'!$I693*VLOOKUP('Форма 1'!$G693,'Предельники 2022'!$B$4:$X$28,'Форма 1'!AP$7),2),"")</f>
        <v/>
      </c>
      <c r="Y693" s="53" t="str">
        <f>IF(ISNUMBER('Форма 1'!AQ693),ROUND('Форма 1'!$I693*VLOOKUP('Форма 1'!$G693,'Предельники 2022'!$B$4:$X$28,'Форма 1'!AQ$7),2),"")</f>
        <v/>
      </c>
      <c r="Z693" s="53" t="str">
        <f>IF(ISNUMBER('Форма 1'!AR693),ROUND('Форма 1'!$I693*VLOOKUP('Форма 1'!$G693,'Предельники 2022'!$B$4:$X$28,'Форма 1'!AR$7),2),"")</f>
        <v/>
      </c>
      <c r="AA693" s="55"/>
    </row>
    <row r="694" spans="1:27" x14ac:dyDescent="0.25">
      <c r="A694" s="52">
        <f t="shared" si="75"/>
        <v>101</v>
      </c>
      <c r="B694" s="94" t="str">
        <f>IF(ISBLANK('Форма 1'!B694),"",'Форма 1'!B694)</f>
        <v>город Пермь</v>
      </c>
      <c r="C694" s="161" t="str">
        <f>IF(ISBLANK('Форма 1'!C694),"",'Форма 1'!C694)</f>
        <v>г. Пермь, ул. Уинская, д. 6</v>
      </c>
      <c r="D694" s="51">
        <f>IF(ISBLANK(C694),"Введите адрес",IF(C694='Форма 1'!C694,SUM(E694:K694,M694:S694,X694:AA694),"Ошибка в адресе!"))</f>
        <v>68607488.5</v>
      </c>
      <c r="E694" s="53" t="str">
        <f>IF(ISNUMBER('Форма 1'!X694),ROUND('Форма 1'!$I694*VLOOKUP('Форма 1'!$G694,'Предельники 2022'!$B$4:$X$28,'Форма 1'!X$7),2),"")</f>
        <v/>
      </c>
      <c r="F694" s="53" t="str">
        <f>IF(ISNUMBER('Форма 1'!Y694),ROUND('Форма 1'!$I694*VLOOKUP('Форма 1'!$G694,'Предельники 2022'!$B$4:$X$28,'Форма 1'!Y$7),2),"")</f>
        <v/>
      </c>
      <c r="G694" s="53" t="str">
        <f>IF(ISNUMBER('Форма 1'!Z694),ROUND('Форма 1'!$I694*VLOOKUP('Форма 1'!$G694,'Предельники 2022'!$B$4:$X$28,'Форма 1'!Z$7),2),"")</f>
        <v/>
      </c>
      <c r="H694" s="53" t="str">
        <f>IF(ISNUMBER('Форма 1'!AA694),ROUND('Форма 1'!$I694*VLOOKUP('Форма 1'!$G694,'Предельники 2022'!$B$4:$X$28,'Форма 1'!AA$7),2),"")</f>
        <v/>
      </c>
      <c r="I694" s="53" t="str">
        <f>IF(ISNUMBER('Форма 1'!AB694),ROUND('Форма 1'!$I694*VLOOKUP('Форма 1'!$G694,'Предельники 2022'!$B$4:$X$28,'Форма 1'!AB$7),2),"")</f>
        <v/>
      </c>
      <c r="J694" s="53" t="str">
        <f>IF(ISNUMBER('Форма 1'!AC694),ROUND('Форма 1'!$I694*VLOOKUP('Форма 1'!$G694,'Предельники 2022'!$B$4:$X$28,'Форма 1'!AC$7),2),"")</f>
        <v/>
      </c>
      <c r="K694" s="53" t="str">
        <f>IF(ISNUMBER('Форма 1'!AD694),ROUND('Форма 1'!$I694*VLOOKUP('Форма 1'!$G694,'Предельники 2022'!$B$4:$X$28,'Форма 1'!AD$7),2),"")</f>
        <v/>
      </c>
      <c r="L694" s="54" t="str">
        <f>IF(ISBLANK('Форма 1'!AE694),"",'Форма 1'!AE694)</f>
        <v/>
      </c>
      <c r="M694" s="55" t="str">
        <f>IF(ISBLANK('Форма 1'!AF694),"",'Форма 1'!AF694)</f>
        <v/>
      </c>
      <c r="N694" s="53" t="str">
        <f>IF(ISNUMBER('Форма 1'!AG694),ROUND('Форма 1'!$I694*VLOOKUP('Форма 1'!$G694,'Предельники 2022'!$B$4:$X$28,'Форма 1'!AG$7),2),"")</f>
        <v/>
      </c>
      <c r="O694" s="53">
        <f>IF(ISNUMBER('Форма 1'!$AH694),ROUND('Форма 1'!$I694*VLOOKUP('Форма 1'!$G694,'Предельники 2022'!$B$4:$X$28,'Форма 1'!$AH$7,0),2),"")</f>
        <v>63629207.799999997</v>
      </c>
      <c r="P694" s="53" t="str">
        <f>IF(ISNUMBER('Форма 1'!$AI694),ROUND('Форма 1'!$I694*VLOOKUP('Форма 1'!$G694,'Предельники 2022'!$B$4:$X$28,'Форма 1'!$AI$7,0),2),"")</f>
        <v/>
      </c>
      <c r="Q694" s="53" t="str">
        <f>IF(ISNUMBER('Форма 1'!$AJ694),ROUND('Форма 1'!$I694*VLOOKUP('Форма 1'!$G694,'Предельники 2022'!$B$4:$X$28,'Форма 1'!$AJ$7,0),2),"")</f>
        <v/>
      </c>
      <c r="R694" s="53">
        <f>IF(ISNUMBER('Форма 1'!AK694),ROUND('Форма 1'!$I694*VLOOKUP('Форма 1'!$G694,'Предельники 2022'!$B$4:$X$28,'Форма 1'!AK$7),2),"")</f>
        <v>4978280.7</v>
      </c>
      <c r="S694" s="55" t="str">
        <f t="shared" si="76"/>
        <v/>
      </c>
      <c r="T694" s="55" t="str">
        <f>IF(ISNUMBER('Форма 1'!AL694),INDEX('Предельники 2022'!$C$4:$X$28,MATCH('Форма 1'!$H694,'Предельники 2022'!$B$4:$B$28,0),MATCH(T$5,'Предельники 2022'!$C$3:$X$3,0)),"")</f>
        <v/>
      </c>
      <c r="U694" s="55" t="str">
        <f>IF(ISNUMBER('Форма 1'!AM694),INDEX('Предельники 2022'!$C$4:$X$28,MATCH('Форма 1'!$H694,'Предельники 2022'!$B$4:$B$28,0),MATCH(U$5,'Предельники 2022'!$C$3:$X$3,0)),"")</f>
        <v/>
      </c>
      <c r="V694" s="55" t="str">
        <f>IF(ISNUMBER('Форма 1'!AN694),INDEX('Предельники 2022'!$C$4:$X$28,MATCH('Форма 1'!$H694,'Предельники 2022'!$B$4:$B$28,0),MATCH(V$5,'Предельники 2022'!$C$3:$X$3,0)),"")</f>
        <v/>
      </c>
      <c r="W694" s="55" t="str">
        <f>IF(ISNUMBER('Форма 1'!AO694),INDEX('Предельники 2022'!$C$4:$X$28,MATCH('Форма 1'!$H694,'Предельники 2022'!$B$4:$B$28,0),MATCH(W$5,'Предельники 2022'!$C$3:$X$3,0)),"")</f>
        <v/>
      </c>
      <c r="X694" s="53" t="str">
        <f>IF(ISNUMBER('Форма 1'!AP694),ROUND('Форма 1'!$I694*VLOOKUP('Форма 1'!$G694,'Предельники 2022'!$B$4:$X$28,'Форма 1'!AP$7),2),"")</f>
        <v/>
      </c>
      <c r="Y694" s="53" t="str">
        <f>IF(ISNUMBER('Форма 1'!AQ694),ROUND('Форма 1'!$I694*VLOOKUP('Форма 1'!$G694,'Предельники 2022'!$B$4:$X$28,'Форма 1'!AQ$7),2),"")</f>
        <v/>
      </c>
      <c r="Z694" s="53" t="str">
        <f>IF(ISNUMBER('Форма 1'!AR694),ROUND('Форма 1'!$I694*VLOOKUP('Форма 1'!$G694,'Предельники 2022'!$B$4:$X$28,'Форма 1'!AR$7),2),"")</f>
        <v/>
      </c>
      <c r="AA694" s="55"/>
    </row>
    <row r="695" spans="1:27" x14ac:dyDescent="0.25">
      <c r="A695" s="52">
        <f t="shared" si="75"/>
        <v>102</v>
      </c>
      <c r="B695" s="94" t="str">
        <f>IF(ISBLANK('Форма 1'!B695),"",'Форма 1'!B695)</f>
        <v>город Пермь</v>
      </c>
      <c r="C695" s="161" t="str">
        <f>IF(ISBLANK('Форма 1'!C695),"",'Форма 1'!C695)</f>
        <v>г. Пермь, ул. Уральская, д. 45</v>
      </c>
      <c r="D695" s="51">
        <f>IF(ISBLANK(C695),"Введите адрес",IF(C695='Форма 1'!C695,SUM(E695:K695,M695:S695,X695:AA695),"Ошибка в адресе!"))</f>
        <v>3362212.26</v>
      </c>
      <c r="E695" s="53" t="str">
        <f>IF(ISNUMBER('Форма 1'!X695),ROUND('Форма 1'!$I695*VLOOKUP('Форма 1'!$G695,'Предельники 2022'!$B$4:$X$28,'Форма 1'!X$7),2),"")</f>
        <v/>
      </c>
      <c r="F695" s="53" t="str">
        <f>IF(ISNUMBER('Форма 1'!Y695),ROUND('Форма 1'!$I695*VLOOKUP('Форма 1'!$G695,'Предельники 2022'!$B$4:$X$28,'Форма 1'!Y$7),2),"")</f>
        <v/>
      </c>
      <c r="G695" s="53" t="str">
        <f>IF(ISNUMBER('Форма 1'!Z695),ROUND('Форма 1'!$I695*VLOOKUP('Форма 1'!$G695,'Предельники 2022'!$B$4:$X$28,'Форма 1'!Z$7),2),"")</f>
        <v/>
      </c>
      <c r="H695" s="53" t="str">
        <f>IF(ISNUMBER('Форма 1'!AA695),ROUND('Форма 1'!$I695*VLOOKUP('Форма 1'!$G695,'Предельники 2022'!$B$4:$X$28,'Форма 1'!AA$7),2),"")</f>
        <v/>
      </c>
      <c r="I695" s="53" t="str">
        <f>IF(ISNUMBER('Форма 1'!AB695),ROUND('Форма 1'!$I695*VLOOKUP('Форма 1'!$G695,'Предельники 2022'!$B$4:$X$28,'Форма 1'!AB$7),2),"")</f>
        <v/>
      </c>
      <c r="J695" s="53" t="str">
        <f>IF(ISNUMBER('Форма 1'!AC695),ROUND('Форма 1'!$I695*VLOOKUP('Форма 1'!$G695,'Предельники 2022'!$B$4:$X$28,'Форма 1'!AC$7),2),"")</f>
        <v/>
      </c>
      <c r="K695" s="53" t="str">
        <f>IF(ISNUMBER('Форма 1'!AD695),ROUND('Форма 1'!$I695*VLOOKUP('Форма 1'!$G695,'Предельники 2022'!$B$4:$X$28,'Форма 1'!AD$7),2),"")</f>
        <v/>
      </c>
      <c r="L695" s="54" t="str">
        <f>IF(ISBLANK('Форма 1'!AE695),"",'Форма 1'!AE695)</f>
        <v/>
      </c>
      <c r="M695" s="55" t="str">
        <f>IF(ISBLANK('Форма 1'!AF695),"",'Форма 1'!AF695)</f>
        <v/>
      </c>
      <c r="N695" s="53" t="str">
        <f>IF(ISNUMBER('Форма 1'!AG695),ROUND('Форма 1'!$I695*VLOOKUP('Форма 1'!$G695,'Предельники 2022'!$B$4:$X$28,'Форма 1'!AG$7),2),"")</f>
        <v/>
      </c>
      <c r="O695" s="53" t="str">
        <f>IF(ISNUMBER('Форма 1'!$AH695),ROUND('Форма 1'!$I695*VLOOKUP('Форма 1'!$G695,'Предельники 2022'!$B$4:$X$28,'Форма 1'!$AH$7,0),2),"")</f>
        <v/>
      </c>
      <c r="P695" s="53" t="str">
        <f>IF(ISNUMBER('Форма 1'!$AI695),ROUND('Форма 1'!$I695*VLOOKUP('Форма 1'!$G695,'Предельники 2022'!$B$4:$X$28,'Форма 1'!$AI$7,0),2),"")</f>
        <v/>
      </c>
      <c r="Q695" s="53" t="str">
        <f>IF(ISNUMBER('Форма 1'!$AJ695),ROUND('Форма 1'!$I695*VLOOKUP('Форма 1'!$G695,'Предельники 2022'!$B$4:$X$28,'Форма 1'!$AJ$7,0),2),"")</f>
        <v/>
      </c>
      <c r="R695" s="53" t="str">
        <f>IF(ISNUMBER('Форма 1'!AK695),ROUND('Форма 1'!$I695*VLOOKUP('Форма 1'!$G695,'Предельники 2022'!$B$4:$X$28,'Форма 1'!AK$7),2),"")</f>
        <v/>
      </c>
      <c r="S695" s="55" t="str">
        <f t="shared" si="76"/>
        <v/>
      </c>
      <c r="T695" s="55" t="str">
        <f>IF(ISNUMBER('Форма 1'!AL695),INDEX('Предельники 2022'!$C$4:$X$28,MATCH('Форма 1'!$H695,'Предельники 2022'!$B$4:$B$28,0),MATCH(T$5,'Предельники 2022'!$C$3:$X$3,0)),"")</f>
        <v/>
      </c>
      <c r="U695" s="55" t="str">
        <f>IF(ISNUMBER('Форма 1'!AM695),INDEX('Предельники 2022'!$C$4:$X$28,MATCH('Форма 1'!$H695,'Предельники 2022'!$B$4:$B$28,0),MATCH(U$5,'Предельники 2022'!$C$3:$X$3,0)),"")</f>
        <v/>
      </c>
      <c r="V695" s="55" t="str">
        <f>IF(ISNUMBER('Форма 1'!AN695),INDEX('Предельники 2022'!$C$4:$X$28,MATCH('Форма 1'!$H695,'Предельники 2022'!$B$4:$B$28,0),MATCH(V$5,'Предельники 2022'!$C$3:$X$3,0)),"")</f>
        <v/>
      </c>
      <c r="W695" s="55" t="str">
        <f>IF(ISNUMBER('Форма 1'!AO695),INDEX('Предельники 2022'!$C$4:$X$28,MATCH('Форма 1'!$H695,'Предельники 2022'!$B$4:$B$28,0),MATCH(W$5,'Предельники 2022'!$C$3:$X$3,0)),"")</f>
        <v/>
      </c>
      <c r="X695" s="53">
        <f>IF(ISNUMBER('Форма 1'!AP695),ROUND('Форма 1'!$I695*VLOOKUP('Форма 1'!$G695,'Предельники 2022'!$B$4:$X$28,'Форма 1'!AP$7),2),"")</f>
        <v>3362212.26</v>
      </c>
      <c r="Y695" s="53" t="str">
        <f>IF(ISNUMBER('Форма 1'!AQ695),ROUND('Форма 1'!$I695*VLOOKUP('Форма 1'!$G695,'Предельники 2022'!$B$4:$X$28,'Форма 1'!AQ$7),2),"")</f>
        <v/>
      </c>
      <c r="Z695" s="53" t="str">
        <f>IF(ISNUMBER('Форма 1'!AR695),ROUND('Форма 1'!$I695*VLOOKUP('Форма 1'!$G695,'Предельники 2022'!$B$4:$X$28,'Форма 1'!AR$7),2),"")</f>
        <v/>
      </c>
      <c r="AA695" s="55"/>
    </row>
    <row r="696" spans="1:27" x14ac:dyDescent="0.25">
      <c r="A696" s="52">
        <f t="shared" si="75"/>
        <v>103</v>
      </c>
      <c r="B696" s="94" t="str">
        <f>IF(ISBLANK('Форма 1'!B696),"",'Форма 1'!B696)</f>
        <v>город Пермь</v>
      </c>
      <c r="C696" s="161" t="str">
        <f>IF(ISBLANK('Форма 1'!C696),"",'Форма 1'!C696)</f>
        <v>г. Пермь, ул. Уральская, д. 53</v>
      </c>
      <c r="D696" s="51">
        <f>IF(ISBLANK(C696),"Введите адрес",IF(C696='Форма 1'!C696,SUM(E696:K696,M696:S696,X696:AA696),"Ошибка в адресе!"))</f>
        <v>72180222.120000005</v>
      </c>
      <c r="E696" s="53" t="str">
        <f>IF(ISNUMBER('Форма 1'!X696),ROUND('Форма 1'!$I696*VLOOKUP('Форма 1'!$G696,'Предельники 2022'!$B$4:$X$28,'Форма 1'!X$7),2),"")</f>
        <v/>
      </c>
      <c r="F696" s="53" t="str">
        <f>IF(ISNUMBER('Форма 1'!Y696),ROUND('Форма 1'!$I696*VLOOKUP('Форма 1'!$G696,'Предельники 2022'!$B$4:$X$28,'Форма 1'!Y$7),2),"")</f>
        <v/>
      </c>
      <c r="G696" s="53" t="str">
        <f>IF(ISNUMBER('Форма 1'!Z696),ROUND('Форма 1'!$I696*VLOOKUP('Форма 1'!$G696,'Предельники 2022'!$B$4:$X$28,'Форма 1'!Z$7),2),"")</f>
        <v/>
      </c>
      <c r="H696" s="53" t="str">
        <f>IF(ISNUMBER('Форма 1'!AA696),ROUND('Форма 1'!$I696*VLOOKUP('Форма 1'!$G696,'Предельники 2022'!$B$4:$X$28,'Форма 1'!AA$7),2),"")</f>
        <v/>
      </c>
      <c r="I696" s="53" t="str">
        <f>IF(ISNUMBER('Форма 1'!AB696),ROUND('Форма 1'!$I696*VLOOKUP('Форма 1'!$G696,'Предельники 2022'!$B$4:$X$28,'Форма 1'!AB$7),2),"")</f>
        <v/>
      </c>
      <c r="J696" s="53" t="str">
        <f>IF(ISNUMBER('Форма 1'!AC696),ROUND('Форма 1'!$I696*VLOOKUP('Форма 1'!$G696,'Предельники 2022'!$B$4:$X$28,'Форма 1'!AC$7),2),"")</f>
        <v/>
      </c>
      <c r="K696" s="53" t="str">
        <f>IF(ISNUMBER('Форма 1'!AD696),ROUND('Форма 1'!$I696*VLOOKUP('Форма 1'!$G696,'Предельники 2022'!$B$4:$X$28,'Форма 1'!AD$7),2),"")</f>
        <v/>
      </c>
      <c r="L696" s="54" t="str">
        <f>IF(ISBLANK('Форма 1'!AE696),"",'Форма 1'!AE696)</f>
        <v/>
      </c>
      <c r="M696" s="55" t="str">
        <f>IF(ISBLANK('Форма 1'!AF696),"",'Форма 1'!AF696)</f>
        <v/>
      </c>
      <c r="N696" s="53" t="str">
        <f>IF(ISNUMBER('Форма 1'!AG696),ROUND('Форма 1'!$I696*VLOOKUP('Форма 1'!$G696,'Предельники 2022'!$B$4:$X$28,'Форма 1'!AG$7),2),"")</f>
        <v/>
      </c>
      <c r="O696" s="53" t="str">
        <f>IF(ISNUMBER('Форма 1'!$AH696),ROUND('Форма 1'!$I696*VLOOKUP('Форма 1'!$G696,'Предельники 2022'!$B$4:$X$28,'Форма 1'!$AH$7,0),2),"")</f>
        <v/>
      </c>
      <c r="P696" s="53">
        <f>IF(ISNUMBER('Форма 1'!$AI696),ROUND('Форма 1'!$I696*VLOOKUP('Форма 1'!$G696,'Предельники 2022'!$B$4:$X$28,'Форма 1'!$AI$7,0),2),"")</f>
        <v>72180222.120000005</v>
      </c>
      <c r="Q696" s="53" t="str">
        <f>IF(ISNUMBER('Форма 1'!$AJ696),ROUND('Форма 1'!$I696*VLOOKUP('Форма 1'!$G696,'Предельники 2022'!$B$4:$X$28,'Форма 1'!$AJ$7,0),2),"")</f>
        <v/>
      </c>
      <c r="R696" s="53" t="str">
        <f>IF(ISNUMBER('Форма 1'!AK696),ROUND('Форма 1'!$I696*VLOOKUP('Форма 1'!$G696,'Предельники 2022'!$B$4:$X$28,'Форма 1'!AK$7),2),"")</f>
        <v/>
      </c>
      <c r="S696" s="55" t="str">
        <f t="shared" si="76"/>
        <v/>
      </c>
      <c r="T696" s="55" t="str">
        <f>IF(ISNUMBER('Форма 1'!AL696),INDEX('Предельники 2022'!$C$4:$X$28,MATCH('Форма 1'!$H696,'Предельники 2022'!$B$4:$B$28,0),MATCH(T$5,'Предельники 2022'!$C$3:$X$3,0)),"")</f>
        <v/>
      </c>
      <c r="U696" s="55" t="str">
        <f>IF(ISNUMBER('Форма 1'!AM696),INDEX('Предельники 2022'!$C$4:$X$28,MATCH('Форма 1'!$H696,'Предельники 2022'!$B$4:$B$28,0),MATCH(U$5,'Предельники 2022'!$C$3:$X$3,0)),"")</f>
        <v/>
      </c>
      <c r="V696" s="55" t="str">
        <f>IF(ISNUMBER('Форма 1'!AN696),INDEX('Предельники 2022'!$C$4:$X$28,MATCH('Форма 1'!$H696,'Предельники 2022'!$B$4:$B$28,0),MATCH(V$5,'Предельники 2022'!$C$3:$X$3,0)),"")</f>
        <v/>
      </c>
      <c r="W696" s="55" t="str">
        <f>IF(ISNUMBER('Форма 1'!AO696),INDEX('Предельники 2022'!$C$4:$X$28,MATCH('Форма 1'!$H696,'Предельники 2022'!$B$4:$B$28,0),MATCH(W$5,'Предельники 2022'!$C$3:$X$3,0)),"")</f>
        <v/>
      </c>
      <c r="X696" s="53" t="str">
        <f>IF(ISNUMBER('Форма 1'!AP696),ROUND('Форма 1'!$I696*VLOOKUP('Форма 1'!$G696,'Предельники 2022'!$B$4:$X$28,'Форма 1'!AP$7),2),"")</f>
        <v/>
      </c>
      <c r="Y696" s="53" t="str">
        <f>IF(ISNUMBER('Форма 1'!AQ696),ROUND('Форма 1'!$I696*VLOOKUP('Форма 1'!$G696,'Предельники 2022'!$B$4:$X$28,'Форма 1'!AQ$7),2),"")</f>
        <v/>
      </c>
      <c r="Z696" s="53" t="str">
        <f>IF(ISNUMBER('Форма 1'!AR696),ROUND('Форма 1'!$I696*VLOOKUP('Форма 1'!$G696,'Предельники 2022'!$B$4:$X$28,'Форма 1'!AR$7),2),"")</f>
        <v/>
      </c>
      <c r="AA696" s="55"/>
    </row>
    <row r="697" spans="1:27" x14ac:dyDescent="0.25">
      <c r="A697" s="52">
        <f t="shared" si="75"/>
        <v>104</v>
      </c>
      <c r="B697" s="94" t="str">
        <f>IF(ISBLANK('Форма 1'!B697),"",'Форма 1'!B697)</f>
        <v>город Пермь</v>
      </c>
      <c r="C697" s="161" t="str">
        <f>IF(ISBLANK('Форма 1'!C697),"",'Форма 1'!C697)</f>
        <v>г. Пермь, ул. Уральская, д. 83</v>
      </c>
      <c r="D697" s="51">
        <f>IF(ISBLANK(C697),"Введите адрес",IF(C697='Форма 1'!C697,SUM(E697:K697,M697:S697,X697:AA697),"Ошибка в адресе!"))</f>
        <v>13907102.800000001</v>
      </c>
      <c r="E697" s="53">
        <f>IF(ISNUMBER('Форма 1'!X697),ROUND('Форма 1'!$I697*VLOOKUP('Форма 1'!$G697,'Предельники 2022'!$B$4:$X$28,'Форма 1'!X$7),2),"")</f>
        <v>907129.94</v>
      </c>
      <c r="F697" s="53">
        <f>IF(ISNUMBER('Форма 1'!Y697),ROUND('Форма 1'!$I697*VLOOKUP('Форма 1'!$G697,'Предельники 2022'!$B$4:$X$28,'Форма 1'!Y$7),2),"")</f>
        <v>4342897.04</v>
      </c>
      <c r="G697" s="53" t="str">
        <f>IF(ISNUMBER('Форма 1'!Z697),ROUND('Форма 1'!$I697*VLOOKUP('Форма 1'!$G697,'Предельники 2022'!$B$4:$X$28,'Форма 1'!Z$7),2),"")</f>
        <v/>
      </c>
      <c r="H697" s="53" t="str">
        <f>IF(ISNUMBER('Форма 1'!AA697),ROUND('Форма 1'!$I697*VLOOKUP('Форма 1'!$G697,'Предельники 2022'!$B$4:$X$28,'Форма 1'!AA$7),2),"")</f>
        <v/>
      </c>
      <c r="I697" s="53" t="str">
        <f>IF(ISNUMBER('Форма 1'!AB697),ROUND('Форма 1'!$I697*VLOOKUP('Форма 1'!$G697,'Предельники 2022'!$B$4:$X$28,'Форма 1'!AB$7),2),"")</f>
        <v/>
      </c>
      <c r="J697" s="53">
        <f>IF(ISNUMBER('Форма 1'!AC697),ROUND('Форма 1'!$I697*VLOOKUP('Форма 1'!$G697,'Предельники 2022'!$B$4:$X$28,'Форма 1'!AC$7),2),"")</f>
        <v>794875.64</v>
      </c>
      <c r="K697" s="53" t="str">
        <f>IF(ISNUMBER('Форма 1'!AD697),ROUND('Форма 1'!$I697*VLOOKUP('Форма 1'!$G697,'Предельники 2022'!$B$4:$X$28,'Форма 1'!AD$7),2),"")</f>
        <v/>
      </c>
      <c r="L697" s="54" t="str">
        <f>IF(ISBLANK('Форма 1'!AE697),"",'Форма 1'!AE697)</f>
        <v/>
      </c>
      <c r="M697" s="55" t="str">
        <f>IF(ISBLANK('Форма 1'!AF697),"",'Форма 1'!AF697)</f>
        <v/>
      </c>
      <c r="N697" s="53">
        <f>IF(ISNUMBER('Форма 1'!AG697),ROUND('Форма 1'!$I697*VLOOKUP('Форма 1'!$G697,'Предельники 2022'!$B$4:$X$28,'Форма 1'!AG$7),2),"")</f>
        <v>7862200.1799999997</v>
      </c>
      <c r="O697" s="53" t="str">
        <f>IF(ISNUMBER('Форма 1'!$AH697),ROUND('Форма 1'!$I697*VLOOKUP('Форма 1'!$G697,'Предельники 2022'!$B$4:$X$28,'Форма 1'!$AH$7,0),2),"")</f>
        <v/>
      </c>
      <c r="P697" s="53" t="str">
        <f>IF(ISNUMBER('Форма 1'!$AI697),ROUND('Форма 1'!$I697*VLOOKUP('Форма 1'!$G697,'Предельники 2022'!$B$4:$X$28,'Форма 1'!$AI$7,0),2),"")</f>
        <v/>
      </c>
      <c r="Q697" s="53" t="str">
        <f>IF(ISNUMBER('Форма 1'!$AJ697),ROUND('Форма 1'!$I697*VLOOKUP('Форма 1'!$G697,'Предельники 2022'!$B$4:$X$28,'Форма 1'!$AJ$7,0),2),"")</f>
        <v/>
      </c>
      <c r="R697" s="53" t="str">
        <f>IF(ISNUMBER('Форма 1'!AK697),ROUND('Форма 1'!$I697*VLOOKUP('Форма 1'!$G697,'Предельники 2022'!$B$4:$X$28,'Форма 1'!AK$7),2),"")</f>
        <v/>
      </c>
      <c r="S697" s="55" t="str">
        <f t="shared" si="76"/>
        <v/>
      </c>
      <c r="T697" s="55" t="str">
        <f>IF(ISNUMBER('Форма 1'!AL697),INDEX('Предельники 2022'!$C$4:$X$28,MATCH('Форма 1'!$H697,'Предельники 2022'!$B$4:$B$28,0),MATCH(T$5,'Предельники 2022'!$C$3:$X$3,0)),"")</f>
        <v/>
      </c>
      <c r="U697" s="55" t="str">
        <f>IF(ISNUMBER('Форма 1'!AM697),INDEX('Предельники 2022'!$C$4:$X$28,MATCH('Форма 1'!$H697,'Предельники 2022'!$B$4:$B$28,0),MATCH(U$5,'Предельники 2022'!$C$3:$X$3,0)),"")</f>
        <v/>
      </c>
      <c r="V697" s="55" t="str">
        <f>IF(ISNUMBER('Форма 1'!AN697),INDEX('Предельники 2022'!$C$4:$X$28,MATCH('Форма 1'!$H697,'Предельники 2022'!$B$4:$B$28,0),MATCH(V$5,'Предельники 2022'!$C$3:$X$3,0)),"")</f>
        <v/>
      </c>
      <c r="W697" s="55" t="str">
        <f>IF(ISNUMBER('Форма 1'!AO697),INDEX('Предельники 2022'!$C$4:$X$28,MATCH('Форма 1'!$H697,'Предельники 2022'!$B$4:$B$28,0),MATCH(W$5,'Предельники 2022'!$C$3:$X$3,0)),"")</f>
        <v/>
      </c>
      <c r="X697" s="53" t="str">
        <f>IF(ISNUMBER('Форма 1'!AP697),ROUND('Форма 1'!$I697*VLOOKUP('Форма 1'!$G697,'Предельники 2022'!$B$4:$X$28,'Форма 1'!AP$7),2),"")</f>
        <v/>
      </c>
      <c r="Y697" s="53" t="str">
        <f>IF(ISNUMBER('Форма 1'!AQ697),ROUND('Форма 1'!$I697*VLOOKUP('Форма 1'!$G697,'Предельники 2022'!$B$4:$X$28,'Форма 1'!AQ$7),2),"")</f>
        <v/>
      </c>
      <c r="Z697" s="53" t="str">
        <f>IF(ISNUMBER('Форма 1'!AR697),ROUND('Форма 1'!$I697*VLOOKUP('Форма 1'!$G697,'Предельники 2022'!$B$4:$X$28,'Форма 1'!AR$7),2),"")</f>
        <v/>
      </c>
      <c r="AA697" s="55"/>
    </row>
    <row r="698" spans="1:27" x14ac:dyDescent="0.25">
      <c r="A698" s="52">
        <f t="shared" si="75"/>
        <v>105</v>
      </c>
      <c r="B698" s="94" t="str">
        <f>IF(ISBLANK('Форма 1'!B698),"",'Форма 1'!B698)</f>
        <v>город Пермь</v>
      </c>
      <c r="C698" s="161" t="str">
        <f>IF(ISBLANK('Форма 1'!C698),"",'Форма 1'!C698)</f>
        <v>г. Пермь, ул. Уфимская, д. 14</v>
      </c>
      <c r="D698" s="51">
        <f>IF(ISBLANK(C698),"Введите адрес",IF(C698='Форма 1'!C698,SUM(E698:K698,M698:S698,X698:AA698),"Ошибка в адресе!"))</f>
        <v>3543468.01</v>
      </c>
      <c r="E698" s="53" t="str">
        <f>IF(ISNUMBER('Форма 1'!X698),ROUND('Форма 1'!$I698*VLOOKUP('Форма 1'!$G698,'Предельники 2022'!$B$4:$X$28,'Форма 1'!X$7),2),"")</f>
        <v/>
      </c>
      <c r="F698" s="53" t="str">
        <f>IF(ISNUMBER('Форма 1'!Y698),ROUND('Форма 1'!$I698*VLOOKUP('Форма 1'!$G698,'Предельники 2022'!$B$4:$X$28,'Форма 1'!Y$7),2),"")</f>
        <v/>
      </c>
      <c r="G698" s="53" t="str">
        <f>IF(ISNUMBER('Форма 1'!Z698),ROUND('Форма 1'!$I698*VLOOKUP('Форма 1'!$G698,'Предельники 2022'!$B$4:$X$28,'Форма 1'!Z$7),2),"")</f>
        <v/>
      </c>
      <c r="H698" s="53" t="str">
        <f>IF(ISNUMBER('Форма 1'!AA698),ROUND('Форма 1'!$I698*VLOOKUP('Форма 1'!$G698,'Предельники 2022'!$B$4:$X$28,'Форма 1'!AA$7),2),"")</f>
        <v/>
      </c>
      <c r="I698" s="53" t="str">
        <f>IF(ISNUMBER('Форма 1'!AB698),ROUND('Форма 1'!$I698*VLOOKUP('Форма 1'!$G698,'Предельники 2022'!$B$4:$X$28,'Форма 1'!AB$7),2),"")</f>
        <v/>
      </c>
      <c r="J698" s="53" t="str">
        <f>IF(ISNUMBER('Форма 1'!AC698),ROUND('Форма 1'!$I698*VLOOKUP('Форма 1'!$G698,'Предельники 2022'!$B$4:$X$28,'Форма 1'!AC$7),2),"")</f>
        <v/>
      </c>
      <c r="K698" s="53" t="str">
        <f>IF(ISNUMBER('Форма 1'!AD698),ROUND('Форма 1'!$I698*VLOOKUP('Форма 1'!$G698,'Предельники 2022'!$B$4:$X$28,'Форма 1'!AD$7),2),"")</f>
        <v/>
      </c>
      <c r="L698" s="54" t="str">
        <f>IF(ISBLANK('Форма 1'!AE698),"",'Форма 1'!AE698)</f>
        <v/>
      </c>
      <c r="M698" s="55" t="str">
        <f>IF(ISBLANK('Форма 1'!AF698),"",'Форма 1'!AF698)</f>
        <v/>
      </c>
      <c r="N698" s="53" t="str">
        <f>IF(ISNUMBER('Форма 1'!AG698),ROUND('Форма 1'!$I698*VLOOKUP('Форма 1'!$G698,'Предельники 2022'!$B$4:$X$28,'Форма 1'!AG$7),2),"")</f>
        <v/>
      </c>
      <c r="O698" s="53" t="str">
        <f>IF(ISNUMBER('Форма 1'!$AH698),ROUND('Форма 1'!$I698*VLOOKUP('Форма 1'!$G698,'Предельники 2022'!$B$4:$X$28,'Форма 1'!$AH$7,0),2),"")</f>
        <v/>
      </c>
      <c r="P698" s="53" t="str">
        <f>IF(ISNUMBER('Форма 1'!$AI698),ROUND('Форма 1'!$I698*VLOOKUP('Форма 1'!$G698,'Предельники 2022'!$B$4:$X$28,'Форма 1'!$AI$7,0),2),"")</f>
        <v/>
      </c>
      <c r="Q698" s="53" t="str">
        <f>IF(ISNUMBER('Форма 1'!$AJ698),ROUND('Форма 1'!$I698*VLOOKUP('Форма 1'!$G698,'Предельники 2022'!$B$4:$X$28,'Форма 1'!$AJ$7,0),2),"")</f>
        <v/>
      </c>
      <c r="R698" s="53">
        <f>IF(ISNUMBER('Форма 1'!AK698),ROUND('Форма 1'!$I698*VLOOKUP('Форма 1'!$G698,'Предельники 2022'!$B$4:$X$28,'Форма 1'!AK$7),2),"")</f>
        <v>3543468.01</v>
      </c>
      <c r="S698" s="55" t="str">
        <f t="shared" si="76"/>
        <v/>
      </c>
      <c r="T698" s="55" t="str">
        <f>IF(ISNUMBER('Форма 1'!AL698),INDEX('Предельники 2022'!$C$4:$X$28,MATCH('Форма 1'!$H698,'Предельники 2022'!$B$4:$B$28,0),MATCH(T$5,'Предельники 2022'!$C$3:$X$3,0)),"")</f>
        <v/>
      </c>
      <c r="U698" s="55" t="str">
        <f>IF(ISNUMBER('Форма 1'!AM698),INDEX('Предельники 2022'!$C$4:$X$28,MATCH('Форма 1'!$H698,'Предельники 2022'!$B$4:$B$28,0),MATCH(U$5,'Предельники 2022'!$C$3:$X$3,0)),"")</f>
        <v/>
      </c>
      <c r="V698" s="55" t="str">
        <f>IF(ISNUMBER('Форма 1'!AN698),INDEX('Предельники 2022'!$C$4:$X$28,MATCH('Форма 1'!$H698,'Предельники 2022'!$B$4:$B$28,0),MATCH(V$5,'Предельники 2022'!$C$3:$X$3,0)),"")</f>
        <v/>
      </c>
      <c r="W698" s="55" t="str">
        <f>IF(ISNUMBER('Форма 1'!AO698),INDEX('Предельники 2022'!$C$4:$X$28,MATCH('Форма 1'!$H698,'Предельники 2022'!$B$4:$B$28,0),MATCH(W$5,'Предельники 2022'!$C$3:$X$3,0)),"")</f>
        <v/>
      </c>
      <c r="X698" s="53" t="str">
        <f>IF(ISNUMBER('Форма 1'!AP698),ROUND('Форма 1'!$I698*VLOOKUP('Форма 1'!$G698,'Предельники 2022'!$B$4:$X$28,'Форма 1'!AP$7),2),"")</f>
        <v/>
      </c>
      <c r="Y698" s="53" t="str">
        <f>IF(ISNUMBER('Форма 1'!AQ698),ROUND('Форма 1'!$I698*VLOOKUP('Форма 1'!$G698,'Предельники 2022'!$B$4:$X$28,'Форма 1'!AQ$7),2),"")</f>
        <v/>
      </c>
      <c r="Z698" s="53" t="str">
        <f>IF(ISNUMBER('Форма 1'!AR698),ROUND('Форма 1'!$I698*VLOOKUP('Форма 1'!$G698,'Предельники 2022'!$B$4:$X$28,'Форма 1'!AR$7),2),"")</f>
        <v/>
      </c>
      <c r="AA698" s="55"/>
    </row>
    <row r="699" spans="1:27" x14ac:dyDescent="0.25">
      <c r="A699" s="52">
        <f t="shared" si="75"/>
        <v>106</v>
      </c>
      <c r="B699" s="94" t="str">
        <f>IF(ISBLANK('Форма 1'!B699),"",'Форма 1'!B699)</f>
        <v>город Пермь</v>
      </c>
      <c r="C699" s="161" t="str">
        <f>IF(ISBLANK('Форма 1'!C699),"",'Форма 1'!C699)</f>
        <v>г. Пермь, ул. Федосеева, д. 10</v>
      </c>
      <c r="D699" s="51">
        <f>IF(ISBLANK(C699),"Введите адрес",IF(C699='Форма 1'!C699,SUM(E699:K699,M699:S699,X699:AA699),"Ошибка в адресе!"))</f>
        <v>19575692.969999999</v>
      </c>
      <c r="E699" s="53" t="str">
        <f>IF(ISNUMBER('Форма 1'!X699),ROUND('Форма 1'!$I699*VLOOKUP('Форма 1'!$G699,'Предельники 2022'!$B$4:$X$28,'Форма 1'!X$7),2),"")</f>
        <v/>
      </c>
      <c r="F699" s="53" t="str">
        <f>IF(ISNUMBER('Форма 1'!Y699),ROUND('Форма 1'!$I699*VLOOKUP('Форма 1'!$G699,'Предельники 2022'!$B$4:$X$28,'Форма 1'!Y$7),2),"")</f>
        <v/>
      </c>
      <c r="G699" s="53" t="str">
        <f>IF(ISNUMBER('Форма 1'!Z699),ROUND('Форма 1'!$I699*VLOOKUP('Форма 1'!$G699,'Предельники 2022'!$B$4:$X$28,'Форма 1'!Z$7),2),"")</f>
        <v/>
      </c>
      <c r="H699" s="53" t="str">
        <f>IF(ISNUMBER('Форма 1'!AA699),ROUND('Форма 1'!$I699*VLOOKUP('Форма 1'!$G699,'Предельники 2022'!$B$4:$X$28,'Форма 1'!AA$7),2),"")</f>
        <v/>
      </c>
      <c r="I699" s="53" t="str">
        <f>IF(ISNUMBER('Форма 1'!AB699),ROUND('Форма 1'!$I699*VLOOKUP('Форма 1'!$G699,'Предельники 2022'!$B$4:$X$28,'Форма 1'!AB$7),2),"")</f>
        <v/>
      </c>
      <c r="J699" s="53" t="str">
        <f>IF(ISNUMBER('Форма 1'!AC699),ROUND('Форма 1'!$I699*VLOOKUP('Форма 1'!$G699,'Предельники 2022'!$B$4:$X$28,'Форма 1'!AC$7),2),"")</f>
        <v/>
      </c>
      <c r="K699" s="53">
        <f>IF(ISNUMBER('Форма 1'!AD699),ROUND('Форма 1'!$I699*VLOOKUP('Форма 1'!$G699,'Предельники 2022'!$B$4:$X$28,'Форма 1'!AD$7),2),"")</f>
        <v>2964737.52</v>
      </c>
      <c r="L699" s="54" t="str">
        <f>IF(ISBLANK('Форма 1'!AE699),"",'Форма 1'!AE699)</f>
        <v/>
      </c>
      <c r="M699" s="55" t="str">
        <f>IF(ISBLANK('Форма 1'!AF699),"",'Форма 1'!AF699)</f>
        <v/>
      </c>
      <c r="N699" s="53" t="str">
        <f>IF(ISNUMBER('Форма 1'!AG699),ROUND('Форма 1'!$I699*VLOOKUP('Форма 1'!$G699,'Предельники 2022'!$B$4:$X$28,'Форма 1'!AG$7),2),"")</f>
        <v/>
      </c>
      <c r="O699" s="53">
        <f>IF(ISNUMBER('Форма 1'!$AH699),ROUND('Форма 1'!$I699*VLOOKUP('Форма 1'!$G699,'Предельники 2022'!$B$4:$X$28,'Форма 1'!$AH$7,0),2),"")</f>
        <v>13584834.800000001</v>
      </c>
      <c r="P699" s="53" t="str">
        <f>IF(ISNUMBER('Форма 1'!$AI699),ROUND('Форма 1'!$I699*VLOOKUP('Форма 1'!$G699,'Предельники 2022'!$B$4:$X$28,'Форма 1'!$AI$7,0),2),"")</f>
        <v/>
      </c>
      <c r="Q699" s="53" t="str">
        <f>IF(ISNUMBER('Форма 1'!$AJ699),ROUND('Форма 1'!$I699*VLOOKUP('Форма 1'!$G699,'Предельники 2022'!$B$4:$X$28,'Форма 1'!$AJ$7,0),2),"")</f>
        <v/>
      </c>
      <c r="R699" s="53">
        <f>IF(ISNUMBER('Форма 1'!AK699),ROUND('Форма 1'!$I699*VLOOKUP('Форма 1'!$G699,'Предельники 2022'!$B$4:$X$28,'Форма 1'!AK$7),2),"")</f>
        <v>3026120.65</v>
      </c>
      <c r="S699" s="55" t="str">
        <f t="shared" si="76"/>
        <v/>
      </c>
      <c r="T699" s="55" t="str">
        <f>IF(ISNUMBER('Форма 1'!AL699),INDEX('Предельники 2022'!$C$4:$X$28,MATCH('Форма 1'!$H699,'Предельники 2022'!$B$4:$B$28,0),MATCH(T$5,'Предельники 2022'!$C$3:$X$3,0)),"")</f>
        <v/>
      </c>
      <c r="U699" s="55" t="str">
        <f>IF(ISNUMBER('Форма 1'!AM699),INDEX('Предельники 2022'!$C$4:$X$28,MATCH('Форма 1'!$H699,'Предельники 2022'!$B$4:$B$28,0),MATCH(U$5,'Предельники 2022'!$C$3:$X$3,0)),"")</f>
        <v/>
      </c>
      <c r="V699" s="55" t="str">
        <f>IF(ISNUMBER('Форма 1'!AN699),INDEX('Предельники 2022'!$C$4:$X$28,MATCH('Форма 1'!$H699,'Предельники 2022'!$B$4:$B$28,0),MATCH(V$5,'Предельники 2022'!$C$3:$X$3,0)),"")</f>
        <v/>
      </c>
      <c r="W699" s="55" t="str">
        <f>IF(ISNUMBER('Форма 1'!AO699),INDEX('Предельники 2022'!$C$4:$X$28,MATCH('Форма 1'!$H699,'Предельники 2022'!$B$4:$B$28,0),MATCH(W$5,'Предельники 2022'!$C$3:$X$3,0)),"")</f>
        <v/>
      </c>
      <c r="X699" s="53" t="str">
        <f>IF(ISNUMBER('Форма 1'!AP699),ROUND('Форма 1'!$I699*VLOOKUP('Форма 1'!$G699,'Предельники 2022'!$B$4:$X$28,'Форма 1'!AP$7),2),"")</f>
        <v/>
      </c>
      <c r="Y699" s="53" t="str">
        <f>IF(ISNUMBER('Форма 1'!AQ699),ROUND('Форма 1'!$I699*VLOOKUP('Форма 1'!$G699,'Предельники 2022'!$B$4:$X$28,'Форма 1'!AQ$7),2),"")</f>
        <v/>
      </c>
      <c r="Z699" s="53" t="str">
        <f>IF(ISNUMBER('Форма 1'!AR699),ROUND('Форма 1'!$I699*VLOOKUP('Форма 1'!$G699,'Предельники 2022'!$B$4:$X$28,'Форма 1'!AR$7),2),"")</f>
        <v/>
      </c>
      <c r="AA699" s="55"/>
    </row>
    <row r="700" spans="1:27" x14ac:dyDescent="0.25">
      <c r="A700" s="52">
        <f t="shared" si="75"/>
        <v>107</v>
      </c>
      <c r="B700" s="94" t="str">
        <f>IF(ISBLANK('Форма 1'!B700),"",'Форма 1'!B700)</f>
        <v>город Пермь</v>
      </c>
      <c r="C700" s="161" t="str">
        <f>IF(ISBLANK('Форма 1'!C700),"",'Форма 1'!C700)</f>
        <v>г. Пермь, ул. Федосеева, д. 9</v>
      </c>
      <c r="D700" s="51">
        <f>IF(ISBLANK(C700),"Введите адрес",IF(C700='Форма 1'!C700,SUM(E700:K700,M700:S700,X700:AA700),"Ошибка в адресе!"))</f>
        <v>12980587.540000001</v>
      </c>
      <c r="E700" s="53" t="str">
        <f>IF(ISNUMBER('Форма 1'!X700),ROUND('Форма 1'!$I700*VLOOKUP('Форма 1'!$G700,'Предельники 2022'!$B$4:$X$28,'Форма 1'!X$7),2),"")</f>
        <v/>
      </c>
      <c r="F700" s="53">
        <f>IF(ISNUMBER('Форма 1'!Y700),ROUND('Форма 1'!$I700*VLOOKUP('Форма 1'!$G700,'Предельники 2022'!$B$4:$X$28,'Форма 1'!Y$7),2),"")</f>
        <v>11572005.310000001</v>
      </c>
      <c r="G700" s="53" t="str">
        <f>IF(ISNUMBER('Форма 1'!Z700),ROUND('Форма 1'!$I700*VLOOKUP('Форма 1'!$G700,'Предельники 2022'!$B$4:$X$28,'Форма 1'!Z$7),2),"")</f>
        <v/>
      </c>
      <c r="H700" s="53">
        <f>IF(ISNUMBER('Форма 1'!AA700),ROUND('Форма 1'!$I700*VLOOKUP('Форма 1'!$G700,'Предельники 2022'!$B$4:$X$28,'Форма 1'!AA$7),2),"")</f>
        <v>520471.06</v>
      </c>
      <c r="I700" s="53" t="str">
        <f>IF(ISNUMBER('Форма 1'!AB700),ROUND('Форма 1'!$I700*VLOOKUP('Форма 1'!$G700,'Предельники 2022'!$B$4:$X$28,'Форма 1'!AB$7),2),"")</f>
        <v/>
      </c>
      <c r="J700" s="53">
        <f>IF(ISNUMBER('Форма 1'!AC700),ROUND('Форма 1'!$I700*VLOOKUP('Форма 1'!$G700,'Предельники 2022'!$B$4:$X$28,'Форма 1'!AC$7),2),"")</f>
        <v>888111.17</v>
      </c>
      <c r="K700" s="53" t="str">
        <f>IF(ISNUMBER('Форма 1'!AD700),ROUND('Форма 1'!$I700*VLOOKUP('Форма 1'!$G700,'Предельники 2022'!$B$4:$X$28,'Форма 1'!AD$7),2),"")</f>
        <v/>
      </c>
      <c r="L700" s="54" t="str">
        <f>IF(ISBLANK('Форма 1'!AE700),"",'Форма 1'!AE700)</f>
        <v/>
      </c>
      <c r="M700" s="55" t="str">
        <f>IF(ISBLANK('Форма 1'!AF700),"",'Форма 1'!AF700)</f>
        <v/>
      </c>
      <c r="N700" s="53" t="str">
        <f>IF(ISNUMBER('Форма 1'!AG700),ROUND('Форма 1'!$I700*VLOOKUP('Форма 1'!$G700,'Предельники 2022'!$B$4:$X$28,'Форма 1'!AG$7),2),"")</f>
        <v/>
      </c>
      <c r="O700" s="53" t="str">
        <f>IF(ISNUMBER('Форма 1'!$AH700),ROUND('Форма 1'!$I700*VLOOKUP('Форма 1'!$G700,'Предельники 2022'!$B$4:$X$28,'Форма 1'!$AH$7,0),2),"")</f>
        <v/>
      </c>
      <c r="P700" s="53" t="str">
        <f>IF(ISNUMBER('Форма 1'!$AI700),ROUND('Форма 1'!$I700*VLOOKUP('Форма 1'!$G700,'Предельники 2022'!$B$4:$X$28,'Форма 1'!$AI$7,0),2),"")</f>
        <v/>
      </c>
      <c r="Q700" s="53" t="str">
        <f>IF(ISNUMBER('Форма 1'!$AJ700),ROUND('Форма 1'!$I700*VLOOKUP('Форма 1'!$G700,'Предельники 2022'!$B$4:$X$28,'Форма 1'!$AJ$7,0),2),"")</f>
        <v/>
      </c>
      <c r="R700" s="53" t="str">
        <f>IF(ISNUMBER('Форма 1'!AK700),ROUND('Форма 1'!$I700*VLOOKUP('Форма 1'!$G700,'Предельники 2022'!$B$4:$X$28,'Форма 1'!AK$7),2),"")</f>
        <v/>
      </c>
      <c r="S700" s="55" t="str">
        <f t="shared" si="76"/>
        <v/>
      </c>
      <c r="T700" s="55" t="str">
        <f>IF(ISNUMBER('Форма 1'!AL700),INDEX('Предельники 2022'!$C$4:$X$28,MATCH('Форма 1'!$H700,'Предельники 2022'!$B$4:$B$28,0),MATCH(T$5,'Предельники 2022'!$C$3:$X$3,0)),"")</f>
        <v/>
      </c>
      <c r="U700" s="55" t="str">
        <f>IF(ISNUMBER('Форма 1'!AM700),INDEX('Предельники 2022'!$C$4:$X$28,MATCH('Форма 1'!$H700,'Предельники 2022'!$B$4:$B$28,0),MATCH(U$5,'Предельники 2022'!$C$3:$X$3,0)),"")</f>
        <v/>
      </c>
      <c r="V700" s="55" t="str">
        <f>IF(ISNUMBER('Форма 1'!AN700),INDEX('Предельники 2022'!$C$4:$X$28,MATCH('Форма 1'!$H700,'Предельники 2022'!$B$4:$B$28,0),MATCH(V$5,'Предельники 2022'!$C$3:$X$3,0)),"")</f>
        <v/>
      </c>
      <c r="W700" s="55" t="str">
        <f>IF(ISNUMBER('Форма 1'!AO700),INDEX('Предельники 2022'!$C$4:$X$28,MATCH('Форма 1'!$H700,'Предельники 2022'!$B$4:$B$28,0),MATCH(W$5,'Предельники 2022'!$C$3:$X$3,0)),"")</f>
        <v/>
      </c>
      <c r="X700" s="53" t="str">
        <f>IF(ISNUMBER('Форма 1'!AP700),ROUND('Форма 1'!$I700*VLOOKUP('Форма 1'!$G700,'Предельники 2022'!$B$4:$X$28,'Форма 1'!AP$7),2),"")</f>
        <v/>
      </c>
      <c r="Y700" s="53" t="str">
        <f>IF(ISNUMBER('Форма 1'!AQ700),ROUND('Форма 1'!$I700*VLOOKUP('Форма 1'!$G700,'Предельники 2022'!$B$4:$X$28,'Форма 1'!AQ$7),2),"")</f>
        <v/>
      </c>
      <c r="Z700" s="53" t="str">
        <f>IF(ISNUMBER('Форма 1'!AR700),ROUND('Форма 1'!$I700*VLOOKUP('Форма 1'!$G700,'Предельники 2022'!$B$4:$X$28,'Форма 1'!AR$7),2),"")</f>
        <v/>
      </c>
      <c r="AA700" s="55"/>
    </row>
    <row r="701" spans="1:27" x14ac:dyDescent="0.25">
      <c r="A701" s="52">
        <f t="shared" si="75"/>
        <v>108</v>
      </c>
      <c r="B701" s="94" t="str">
        <f>IF(ISBLANK('Форма 1'!B701),"",'Форма 1'!B701)</f>
        <v>город Пермь</v>
      </c>
      <c r="C701" s="161" t="str">
        <f>IF(ISBLANK('Форма 1'!C701),"",'Форма 1'!C701)</f>
        <v>г. Пермь, ул. Формовщиков, д. 38</v>
      </c>
      <c r="D701" s="51">
        <f>IF(ISBLANK(C701),"Введите адрес",IF(C701='Форма 1'!C701,SUM(E701:K701,M701:S701,X701:AA701),"Ошибка в адресе!"))</f>
        <v>11933357.15</v>
      </c>
      <c r="E701" s="53" t="str">
        <f>IF(ISNUMBER('Форма 1'!X701),ROUND('Форма 1'!$I701*VLOOKUP('Форма 1'!$G701,'Предельники 2022'!$B$4:$X$28,'Форма 1'!X$7),2),"")</f>
        <v/>
      </c>
      <c r="F701" s="53" t="str">
        <f>IF(ISNUMBER('Форма 1'!Y701),ROUND('Форма 1'!$I701*VLOOKUP('Форма 1'!$G701,'Предельники 2022'!$B$4:$X$28,'Форма 1'!Y$7),2),"")</f>
        <v/>
      </c>
      <c r="G701" s="53" t="str">
        <f>IF(ISNUMBER('Форма 1'!Z701),ROUND('Форма 1'!$I701*VLOOKUP('Форма 1'!$G701,'Предельники 2022'!$B$4:$X$28,'Форма 1'!Z$7),2),"")</f>
        <v/>
      </c>
      <c r="H701" s="53" t="str">
        <f>IF(ISNUMBER('Форма 1'!AA701),ROUND('Форма 1'!$I701*VLOOKUP('Форма 1'!$G701,'Предельники 2022'!$B$4:$X$28,'Форма 1'!AA$7),2),"")</f>
        <v/>
      </c>
      <c r="I701" s="53" t="str">
        <f>IF(ISNUMBER('Форма 1'!AB701),ROUND('Форма 1'!$I701*VLOOKUP('Форма 1'!$G701,'Предельники 2022'!$B$4:$X$28,'Форма 1'!AB$7),2),"")</f>
        <v/>
      </c>
      <c r="J701" s="53" t="str">
        <f>IF(ISNUMBER('Форма 1'!AC701),ROUND('Форма 1'!$I701*VLOOKUP('Форма 1'!$G701,'Предельники 2022'!$B$4:$X$28,'Форма 1'!AC$7),2),"")</f>
        <v/>
      </c>
      <c r="K701" s="53" t="str">
        <f>IF(ISNUMBER('Форма 1'!AD701),ROUND('Форма 1'!$I701*VLOOKUP('Форма 1'!$G701,'Предельники 2022'!$B$4:$X$28,'Форма 1'!AD$7),2),"")</f>
        <v/>
      </c>
      <c r="L701" s="54" t="str">
        <f>IF(ISBLANK('Форма 1'!AE701),"",'Форма 1'!AE701)</f>
        <v/>
      </c>
      <c r="M701" s="55" t="str">
        <f>IF(ISBLANK('Форма 1'!AF701),"",'Форма 1'!AF701)</f>
        <v/>
      </c>
      <c r="N701" s="53">
        <f>IF(ISNUMBER('Форма 1'!AG701),ROUND('Форма 1'!$I701*VLOOKUP('Форма 1'!$G701,'Предельники 2022'!$B$4:$X$28,'Форма 1'!AG$7),2),"")</f>
        <v>11933357.15</v>
      </c>
      <c r="O701" s="53" t="str">
        <f>IF(ISNUMBER('Форма 1'!$AH701),ROUND('Форма 1'!$I701*VLOOKUP('Форма 1'!$G701,'Предельники 2022'!$B$4:$X$28,'Форма 1'!$AH$7,0),2),"")</f>
        <v/>
      </c>
      <c r="P701" s="53" t="str">
        <f>IF(ISNUMBER('Форма 1'!$AI701),ROUND('Форма 1'!$I701*VLOOKUP('Форма 1'!$G701,'Предельники 2022'!$B$4:$X$28,'Форма 1'!$AI$7,0),2),"")</f>
        <v/>
      </c>
      <c r="Q701" s="53" t="str">
        <f>IF(ISNUMBER('Форма 1'!$AJ701),ROUND('Форма 1'!$I701*VLOOKUP('Форма 1'!$G701,'Предельники 2022'!$B$4:$X$28,'Форма 1'!$AJ$7,0),2),"")</f>
        <v/>
      </c>
      <c r="R701" s="53" t="str">
        <f>IF(ISNUMBER('Форма 1'!AK701),ROUND('Форма 1'!$I701*VLOOKUP('Форма 1'!$G701,'Предельники 2022'!$B$4:$X$28,'Форма 1'!AK$7),2),"")</f>
        <v/>
      </c>
      <c r="S701" s="55" t="str">
        <f t="shared" si="76"/>
        <v/>
      </c>
      <c r="T701" s="55" t="str">
        <f>IF(ISNUMBER('Форма 1'!AL701),INDEX('Предельники 2022'!$C$4:$X$28,MATCH('Форма 1'!$H701,'Предельники 2022'!$B$4:$B$28,0),MATCH(T$5,'Предельники 2022'!$C$3:$X$3,0)),"")</f>
        <v/>
      </c>
      <c r="U701" s="55" t="str">
        <f>IF(ISNUMBER('Форма 1'!AM701),INDEX('Предельники 2022'!$C$4:$X$28,MATCH('Форма 1'!$H701,'Предельники 2022'!$B$4:$B$28,0),MATCH(U$5,'Предельники 2022'!$C$3:$X$3,0)),"")</f>
        <v/>
      </c>
      <c r="V701" s="55" t="str">
        <f>IF(ISNUMBER('Форма 1'!AN701),INDEX('Предельники 2022'!$C$4:$X$28,MATCH('Форма 1'!$H701,'Предельники 2022'!$B$4:$B$28,0),MATCH(V$5,'Предельники 2022'!$C$3:$X$3,0)),"")</f>
        <v/>
      </c>
      <c r="W701" s="55" t="str">
        <f>IF(ISNUMBER('Форма 1'!AO701),INDEX('Предельники 2022'!$C$4:$X$28,MATCH('Форма 1'!$H701,'Предельники 2022'!$B$4:$B$28,0),MATCH(W$5,'Предельники 2022'!$C$3:$X$3,0)),"")</f>
        <v/>
      </c>
      <c r="X701" s="53" t="str">
        <f>IF(ISNUMBER('Форма 1'!AP701),ROUND('Форма 1'!$I701*VLOOKUP('Форма 1'!$G701,'Предельники 2022'!$B$4:$X$28,'Форма 1'!AP$7),2),"")</f>
        <v/>
      </c>
      <c r="Y701" s="53" t="str">
        <f>IF(ISNUMBER('Форма 1'!AQ701),ROUND('Форма 1'!$I701*VLOOKUP('Форма 1'!$G701,'Предельники 2022'!$B$4:$X$28,'Форма 1'!AQ$7),2),"")</f>
        <v/>
      </c>
      <c r="Z701" s="53" t="str">
        <f>IF(ISNUMBER('Форма 1'!AR701),ROUND('Форма 1'!$I701*VLOOKUP('Форма 1'!$G701,'Предельники 2022'!$B$4:$X$28,'Форма 1'!AR$7),2),"")</f>
        <v/>
      </c>
      <c r="AA701" s="55"/>
    </row>
    <row r="702" spans="1:27" x14ac:dyDescent="0.25">
      <c r="A702" s="52">
        <f t="shared" si="75"/>
        <v>109</v>
      </c>
      <c r="B702" s="94" t="str">
        <f>IF(ISBLANK('Форма 1'!B702),"",'Форма 1'!B702)</f>
        <v>город Пермь</v>
      </c>
      <c r="C702" s="161" t="str">
        <f>IF(ISBLANK('Форма 1'!C702),"",'Форма 1'!C702)</f>
        <v>г. Пермь, ул. Худанина, д. 8</v>
      </c>
      <c r="D702" s="51">
        <f>IF(ISBLANK(C702),"Введите адрес",IF(C702='Форма 1'!C702,SUM(E702:K702,M702:S702,X702:AA702),"Ошибка в адресе!"))</f>
        <v>37041491.480000004</v>
      </c>
      <c r="E702" s="53">
        <f>IF(ISNUMBER('Форма 1'!X702),ROUND('Форма 1'!$I702*VLOOKUP('Форма 1'!$G702,'Предельники 2022'!$B$4:$X$28,'Форма 1'!X$7),2),"")</f>
        <v>1685703.01</v>
      </c>
      <c r="F702" s="53">
        <f>IF(ISNUMBER('Форма 1'!Y702),ROUND('Форма 1'!$I702*VLOOKUP('Форма 1'!$G702,'Предельники 2022'!$B$4:$X$28,'Форма 1'!Y$7),2),"")</f>
        <v>19129593.280000001</v>
      </c>
      <c r="G702" s="53" t="str">
        <f>IF(ISNUMBER('Форма 1'!Z702),ROUND('Форма 1'!$I702*VLOOKUP('Форма 1'!$G702,'Предельники 2022'!$B$4:$X$28,'Форма 1'!Z$7),2),"")</f>
        <v/>
      </c>
      <c r="H702" s="53" t="str">
        <f>IF(ISNUMBER('Форма 1'!AA702),ROUND('Форма 1'!$I702*VLOOKUP('Форма 1'!$G702,'Предельники 2022'!$B$4:$X$28,'Форма 1'!AA$7),2),"")</f>
        <v/>
      </c>
      <c r="I702" s="53" t="str">
        <f>IF(ISNUMBER('Форма 1'!AB702),ROUND('Форма 1'!$I702*VLOOKUP('Форма 1'!$G702,'Предельники 2022'!$B$4:$X$28,'Форма 1'!AB$7),2),"")</f>
        <v/>
      </c>
      <c r="J702" s="53" t="str">
        <f>IF(ISNUMBER('Форма 1'!AC702),ROUND('Форма 1'!$I702*VLOOKUP('Форма 1'!$G702,'Предельники 2022'!$B$4:$X$28,'Форма 1'!AC$7),2),"")</f>
        <v/>
      </c>
      <c r="K702" s="53" t="str">
        <f>IF(ISNUMBER('Форма 1'!AD702),ROUND('Форма 1'!$I702*VLOOKUP('Форма 1'!$G702,'Предельники 2022'!$B$4:$X$28,'Форма 1'!AD$7),2),"")</f>
        <v/>
      </c>
      <c r="L702" s="54" t="str">
        <f>IF(ISBLANK('Форма 1'!AE702),"",'Форма 1'!AE702)</f>
        <v/>
      </c>
      <c r="M702" s="55" t="str">
        <f>IF(ISBLANK('Форма 1'!AF702),"",'Форма 1'!AF702)</f>
        <v/>
      </c>
      <c r="N702" s="53" t="str">
        <f>IF(ISNUMBER('Форма 1'!AG702),ROUND('Форма 1'!$I702*VLOOKUP('Форма 1'!$G702,'Предельники 2022'!$B$4:$X$28,'Форма 1'!AG$7),2),"")</f>
        <v/>
      </c>
      <c r="O702" s="53">
        <f>IF(ISNUMBER('Форма 1'!$AH702),ROUND('Форма 1'!$I702*VLOOKUP('Форма 1'!$G702,'Предельники 2022'!$B$4:$X$28,'Форма 1'!$AH$7,0),2),"")</f>
        <v>13270168.699999999</v>
      </c>
      <c r="P702" s="53" t="str">
        <f>IF(ISNUMBER('Форма 1'!$AI702),ROUND('Форма 1'!$I702*VLOOKUP('Форма 1'!$G702,'Предельники 2022'!$B$4:$X$28,'Форма 1'!$AI$7,0),2),"")</f>
        <v/>
      </c>
      <c r="Q702" s="53" t="str">
        <f>IF(ISNUMBER('Форма 1'!$AJ702),ROUND('Форма 1'!$I702*VLOOKUP('Форма 1'!$G702,'Предельники 2022'!$B$4:$X$28,'Форма 1'!$AJ$7,0),2),"")</f>
        <v/>
      </c>
      <c r="R702" s="53">
        <f>IF(ISNUMBER('Форма 1'!AK702),ROUND('Форма 1'!$I702*VLOOKUP('Форма 1'!$G702,'Предельники 2022'!$B$4:$X$28,'Форма 1'!AK$7),2),"")</f>
        <v>2956026.49</v>
      </c>
      <c r="S702" s="55" t="str">
        <f t="shared" si="76"/>
        <v/>
      </c>
      <c r="T702" s="55" t="str">
        <f>IF(ISNUMBER('Форма 1'!AL702),INDEX('Предельники 2022'!$C$4:$X$28,MATCH('Форма 1'!$H702,'Предельники 2022'!$B$4:$B$28,0),MATCH(T$5,'Предельники 2022'!$C$3:$X$3,0)),"")</f>
        <v/>
      </c>
      <c r="U702" s="55" t="str">
        <f>IF(ISNUMBER('Форма 1'!AM702),INDEX('Предельники 2022'!$C$4:$X$28,MATCH('Форма 1'!$H702,'Предельники 2022'!$B$4:$B$28,0),MATCH(U$5,'Предельники 2022'!$C$3:$X$3,0)),"")</f>
        <v/>
      </c>
      <c r="V702" s="55" t="str">
        <f>IF(ISNUMBER('Форма 1'!AN702),INDEX('Предельники 2022'!$C$4:$X$28,MATCH('Форма 1'!$H702,'Предельники 2022'!$B$4:$B$28,0),MATCH(V$5,'Предельники 2022'!$C$3:$X$3,0)),"")</f>
        <v/>
      </c>
      <c r="W702" s="55" t="str">
        <f>IF(ISNUMBER('Форма 1'!AO702),INDEX('Предельники 2022'!$C$4:$X$28,MATCH('Форма 1'!$H702,'Предельники 2022'!$B$4:$B$28,0),MATCH(W$5,'Предельники 2022'!$C$3:$X$3,0)),"")</f>
        <v/>
      </c>
      <c r="X702" s="53" t="str">
        <f>IF(ISNUMBER('Форма 1'!AP702),ROUND('Форма 1'!$I702*VLOOKUP('Форма 1'!$G702,'Предельники 2022'!$B$4:$X$28,'Форма 1'!AP$7),2),"")</f>
        <v/>
      </c>
      <c r="Y702" s="53" t="str">
        <f>IF(ISNUMBER('Форма 1'!AQ702),ROUND('Форма 1'!$I702*VLOOKUP('Форма 1'!$G702,'Предельники 2022'!$B$4:$X$28,'Форма 1'!AQ$7),2),"")</f>
        <v/>
      </c>
      <c r="Z702" s="53" t="str">
        <f>IF(ISNUMBER('Форма 1'!AR702),ROUND('Форма 1'!$I702*VLOOKUP('Форма 1'!$G702,'Предельники 2022'!$B$4:$X$28,'Форма 1'!AR$7),2),"")</f>
        <v/>
      </c>
      <c r="AA702" s="55"/>
    </row>
    <row r="703" spans="1:27" x14ac:dyDescent="0.25">
      <c r="A703" s="52">
        <f t="shared" si="75"/>
        <v>110</v>
      </c>
      <c r="B703" s="94" t="str">
        <f>IF(ISBLANK('Форма 1'!B703),"",'Форма 1'!B703)</f>
        <v>город Пермь</v>
      </c>
      <c r="C703" s="161" t="str">
        <f>IF(ISBLANK('Форма 1'!C703),"",'Форма 1'!C703)</f>
        <v>г. Пермь, ул. Чебоксарская, д. 12</v>
      </c>
      <c r="D703" s="51">
        <f>IF(ISBLANK(C703),"Введите адрес",IF(C703='Форма 1'!C703,SUM(E703:K703,M703:S703,X703:AA703),"Ошибка в адресе!"))</f>
        <v>7231869.8299999991</v>
      </c>
      <c r="E703" s="53">
        <f>IF(ISNUMBER('Форма 1'!X703),ROUND('Форма 1'!$I703*VLOOKUP('Форма 1'!$G703,'Предельники 2022'!$B$4:$X$28,'Форма 1'!X$7),2),"")</f>
        <v>526740.55000000005</v>
      </c>
      <c r="F703" s="53">
        <f>IF(ISNUMBER('Форма 1'!Y703),ROUND('Форма 1'!$I703*VLOOKUP('Форма 1'!$G703,'Предельники 2022'!$B$4:$X$28,'Форма 1'!Y$7),2),"")</f>
        <v>5977525.3899999997</v>
      </c>
      <c r="G703" s="53" t="str">
        <f>IF(ISNUMBER('Форма 1'!Z703),ROUND('Форма 1'!$I703*VLOOKUP('Форма 1'!$G703,'Предельники 2022'!$B$4:$X$28,'Форма 1'!Z$7),2),"")</f>
        <v/>
      </c>
      <c r="H703" s="53">
        <f>IF(ISNUMBER('Форма 1'!AA703),ROUND('Форма 1'!$I703*VLOOKUP('Форма 1'!$G703,'Предельники 2022'!$B$4:$X$28,'Форма 1'!AA$7),2),"")</f>
        <v>268849.59999999998</v>
      </c>
      <c r="I703" s="53" t="str">
        <f>IF(ISNUMBER('Форма 1'!AB703),ROUND('Форма 1'!$I703*VLOOKUP('Форма 1'!$G703,'Предельники 2022'!$B$4:$X$28,'Форма 1'!AB$7),2),"")</f>
        <v/>
      </c>
      <c r="J703" s="53">
        <f>IF(ISNUMBER('Форма 1'!AC703),ROUND('Форма 1'!$I703*VLOOKUP('Форма 1'!$G703,'Предельники 2022'!$B$4:$X$28,'Форма 1'!AC$7),2),"")</f>
        <v>458754.29</v>
      </c>
      <c r="K703" s="53" t="str">
        <f>IF(ISNUMBER('Форма 1'!AD703),ROUND('Форма 1'!$I703*VLOOKUP('Форма 1'!$G703,'Предельники 2022'!$B$4:$X$28,'Форма 1'!AD$7),2),"")</f>
        <v/>
      </c>
      <c r="L703" s="54" t="str">
        <f>IF(ISBLANK('Форма 1'!AE703),"",'Форма 1'!AE703)</f>
        <v/>
      </c>
      <c r="M703" s="55" t="str">
        <f>IF(ISBLANK('Форма 1'!AF703),"",'Форма 1'!AF703)</f>
        <v/>
      </c>
      <c r="N703" s="53" t="str">
        <f>IF(ISNUMBER('Форма 1'!AG703),ROUND('Форма 1'!$I703*VLOOKUP('Форма 1'!$G703,'Предельники 2022'!$B$4:$X$28,'Форма 1'!AG$7),2),"")</f>
        <v/>
      </c>
      <c r="O703" s="53" t="str">
        <f>IF(ISNUMBER('Форма 1'!$AH703),ROUND('Форма 1'!$I703*VLOOKUP('Форма 1'!$G703,'Предельники 2022'!$B$4:$X$28,'Форма 1'!$AH$7,0),2),"")</f>
        <v/>
      </c>
      <c r="P703" s="53" t="str">
        <f>IF(ISNUMBER('Форма 1'!$AI703),ROUND('Форма 1'!$I703*VLOOKUP('Форма 1'!$G703,'Предельники 2022'!$B$4:$X$28,'Форма 1'!$AI$7,0),2),"")</f>
        <v/>
      </c>
      <c r="Q703" s="53" t="str">
        <f>IF(ISNUMBER('Форма 1'!$AJ703),ROUND('Форма 1'!$I703*VLOOKUP('Форма 1'!$G703,'Предельники 2022'!$B$4:$X$28,'Форма 1'!$AJ$7,0),2),"")</f>
        <v/>
      </c>
      <c r="R703" s="53" t="str">
        <f>IF(ISNUMBER('Форма 1'!AK703),ROUND('Форма 1'!$I703*VLOOKUP('Форма 1'!$G703,'Предельники 2022'!$B$4:$X$28,'Форма 1'!AK$7),2),"")</f>
        <v/>
      </c>
      <c r="S703" s="55" t="str">
        <f t="shared" si="76"/>
        <v/>
      </c>
      <c r="T703" s="55" t="str">
        <f>IF(ISNUMBER('Форма 1'!AL703),INDEX('Предельники 2022'!$C$4:$X$28,MATCH('Форма 1'!$H703,'Предельники 2022'!$B$4:$B$28,0),MATCH(T$5,'Предельники 2022'!$C$3:$X$3,0)),"")</f>
        <v/>
      </c>
      <c r="U703" s="55" t="str">
        <f>IF(ISNUMBER('Форма 1'!AM703),INDEX('Предельники 2022'!$C$4:$X$28,MATCH('Форма 1'!$H703,'Предельники 2022'!$B$4:$B$28,0),MATCH(U$5,'Предельники 2022'!$C$3:$X$3,0)),"")</f>
        <v/>
      </c>
      <c r="V703" s="55" t="str">
        <f>IF(ISNUMBER('Форма 1'!AN703),INDEX('Предельники 2022'!$C$4:$X$28,MATCH('Форма 1'!$H703,'Предельники 2022'!$B$4:$B$28,0),MATCH(V$5,'Предельники 2022'!$C$3:$X$3,0)),"")</f>
        <v/>
      </c>
      <c r="W703" s="55" t="str">
        <f>IF(ISNUMBER('Форма 1'!AO703),INDEX('Предельники 2022'!$C$4:$X$28,MATCH('Форма 1'!$H703,'Предельники 2022'!$B$4:$B$28,0),MATCH(W$5,'Предельники 2022'!$C$3:$X$3,0)),"")</f>
        <v/>
      </c>
      <c r="X703" s="53" t="str">
        <f>IF(ISNUMBER('Форма 1'!AP703),ROUND('Форма 1'!$I703*VLOOKUP('Форма 1'!$G703,'Предельники 2022'!$B$4:$X$28,'Форма 1'!AP$7),2),"")</f>
        <v/>
      </c>
      <c r="Y703" s="53" t="str">
        <f>IF(ISNUMBER('Форма 1'!AQ703),ROUND('Форма 1'!$I703*VLOOKUP('Форма 1'!$G703,'Предельники 2022'!$B$4:$X$28,'Форма 1'!AQ$7),2),"")</f>
        <v/>
      </c>
      <c r="Z703" s="53" t="str">
        <f>IF(ISNUMBER('Форма 1'!AR703),ROUND('Форма 1'!$I703*VLOOKUP('Форма 1'!$G703,'Предельники 2022'!$B$4:$X$28,'Форма 1'!AR$7),2),"")</f>
        <v/>
      </c>
      <c r="AA703" s="55"/>
    </row>
    <row r="704" spans="1:27" x14ac:dyDescent="0.25">
      <c r="A704" s="52">
        <f t="shared" si="75"/>
        <v>111</v>
      </c>
      <c r="B704" s="94" t="str">
        <f>IF(ISBLANK('Форма 1'!B704),"",'Форма 1'!B704)</f>
        <v>город Пермь</v>
      </c>
      <c r="C704" s="161" t="str">
        <f>IF(ISBLANK('Форма 1'!C704),"",'Форма 1'!C704)</f>
        <v>г. Пермь, ул. Чехова, д. 8</v>
      </c>
      <c r="D704" s="51">
        <f>IF(ISBLANK(C704),"Введите адрес",IF(C704='Форма 1'!C704,SUM(E704:K704,M704:S704,X704:AA704),"Ошибка в адресе!"))</f>
        <v>14875379.15</v>
      </c>
      <c r="E704" s="53" t="str">
        <f>IF(ISNUMBER('Форма 1'!X704),ROUND('Форма 1'!$I704*VLOOKUP('Форма 1'!$G704,'Предельники 2022'!$B$4:$X$28,'Форма 1'!X$7),2),"")</f>
        <v/>
      </c>
      <c r="F704" s="53" t="str">
        <f>IF(ISNUMBER('Форма 1'!Y704),ROUND('Форма 1'!$I704*VLOOKUP('Форма 1'!$G704,'Предельники 2022'!$B$4:$X$28,'Форма 1'!Y$7),2),"")</f>
        <v/>
      </c>
      <c r="G704" s="53" t="str">
        <f>IF(ISNUMBER('Форма 1'!Z704),ROUND('Форма 1'!$I704*VLOOKUP('Форма 1'!$G704,'Предельники 2022'!$B$4:$X$28,'Форма 1'!Z$7),2),"")</f>
        <v/>
      </c>
      <c r="H704" s="53" t="str">
        <f>IF(ISNUMBER('Форма 1'!AA704),ROUND('Форма 1'!$I704*VLOOKUP('Форма 1'!$G704,'Предельники 2022'!$B$4:$X$28,'Форма 1'!AA$7),2),"")</f>
        <v/>
      </c>
      <c r="I704" s="53" t="str">
        <f>IF(ISNUMBER('Форма 1'!AB704),ROUND('Форма 1'!$I704*VLOOKUP('Форма 1'!$G704,'Предельники 2022'!$B$4:$X$28,'Форма 1'!AB$7),2),"")</f>
        <v/>
      </c>
      <c r="J704" s="53" t="str">
        <f>IF(ISNUMBER('Форма 1'!AC704),ROUND('Форма 1'!$I704*VLOOKUP('Форма 1'!$G704,'Предельники 2022'!$B$4:$X$28,'Форма 1'!AC$7),2),"")</f>
        <v/>
      </c>
      <c r="K704" s="53" t="str">
        <f>IF(ISNUMBER('Форма 1'!AD704),ROUND('Форма 1'!$I704*VLOOKUP('Форма 1'!$G704,'Предельники 2022'!$B$4:$X$28,'Форма 1'!AD$7),2),"")</f>
        <v/>
      </c>
      <c r="L704" s="54" t="str">
        <f>IF(ISBLANK('Форма 1'!AE704),"",'Форма 1'!AE704)</f>
        <v/>
      </c>
      <c r="M704" s="55" t="str">
        <f>IF(ISBLANK('Форма 1'!AF704),"",'Форма 1'!AF704)</f>
        <v/>
      </c>
      <c r="N704" s="53" t="str">
        <f>IF(ISNUMBER('Форма 1'!AG704),ROUND('Форма 1'!$I704*VLOOKUP('Форма 1'!$G704,'Предельники 2022'!$B$4:$X$28,'Форма 1'!AG$7),2),"")</f>
        <v/>
      </c>
      <c r="O704" s="53">
        <f>IF(ISNUMBER('Форма 1'!$AH704),ROUND('Форма 1'!$I704*VLOOKUP('Форма 1'!$G704,'Предельники 2022'!$B$4:$X$28,'Форма 1'!$AH$7,0),2),"")</f>
        <v>14875379.15</v>
      </c>
      <c r="P704" s="53" t="str">
        <f>IF(ISNUMBER('Форма 1'!$AI704),ROUND('Форма 1'!$I704*VLOOKUP('Форма 1'!$G704,'Предельники 2022'!$B$4:$X$28,'Форма 1'!$AI$7,0),2),"")</f>
        <v/>
      </c>
      <c r="Q704" s="53" t="str">
        <f>IF(ISNUMBER('Форма 1'!$AJ704),ROUND('Форма 1'!$I704*VLOOKUP('Форма 1'!$G704,'Предельники 2022'!$B$4:$X$28,'Форма 1'!$AJ$7,0),2),"")</f>
        <v/>
      </c>
      <c r="R704" s="53" t="str">
        <f>IF(ISNUMBER('Форма 1'!AK704),ROUND('Форма 1'!$I704*VLOOKUP('Форма 1'!$G704,'Предельники 2022'!$B$4:$X$28,'Форма 1'!AK$7),2),"")</f>
        <v/>
      </c>
      <c r="S704" s="55" t="str">
        <f t="shared" si="76"/>
        <v/>
      </c>
      <c r="T704" s="55" t="str">
        <f>IF(ISNUMBER('Форма 1'!AL704),INDEX('Предельники 2022'!$C$4:$X$28,MATCH('Форма 1'!$H704,'Предельники 2022'!$B$4:$B$28,0),MATCH(T$5,'Предельники 2022'!$C$3:$X$3,0)),"")</f>
        <v/>
      </c>
      <c r="U704" s="55" t="str">
        <f>IF(ISNUMBER('Форма 1'!AM704),INDEX('Предельники 2022'!$C$4:$X$28,MATCH('Форма 1'!$H704,'Предельники 2022'!$B$4:$B$28,0),MATCH(U$5,'Предельники 2022'!$C$3:$X$3,0)),"")</f>
        <v/>
      </c>
      <c r="V704" s="55" t="str">
        <f>IF(ISNUMBER('Форма 1'!AN704),INDEX('Предельники 2022'!$C$4:$X$28,MATCH('Форма 1'!$H704,'Предельники 2022'!$B$4:$B$28,0),MATCH(V$5,'Предельники 2022'!$C$3:$X$3,0)),"")</f>
        <v/>
      </c>
      <c r="W704" s="55" t="str">
        <f>IF(ISNUMBER('Форма 1'!AO704),INDEX('Предельники 2022'!$C$4:$X$28,MATCH('Форма 1'!$H704,'Предельники 2022'!$B$4:$B$28,0),MATCH(W$5,'Предельники 2022'!$C$3:$X$3,0)),"")</f>
        <v/>
      </c>
      <c r="X704" s="53" t="str">
        <f>IF(ISNUMBER('Форма 1'!AP704),ROUND('Форма 1'!$I704*VLOOKUP('Форма 1'!$G704,'Предельники 2022'!$B$4:$X$28,'Форма 1'!AP$7),2),"")</f>
        <v/>
      </c>
      <c r="Y704" s="53" t="str">
        <f>IF(ISNUMBER('Форма 1'!AQ704),ROUND('Форма 1'!$I704*VLOOKUP('Форма 1'!$G704,'Предельники 2022'!$B$4:$X$28,'Форма 1'!AQ$7),2),"")</f>
        <v/>
      </c>
      <c r="Z704" s="53" t="str">
        <f>IF(ISNUMBER('Форма 1'!AR704),ROUND('Форма 1'!$I704*VLOOKUP('Форма 1'!$G704,'Предельники 2022'!$B$4:$X$28,'Форма 1'!AR$7),2),"")</f>
        <v/>
      </c>
      <c r="AA704" s="55"/>
    </row>
    <row r="705" spans="1:27" x14ac:dyDescent="0.25">
      <c r="A705" s="52">
        <f t="shared" si="75"/>
        <v>112</v>
      </c>
      <c r="B705" s="94" t="str">
        <f>IF(ISBLANK('Форма 1'!B705),"",'Форма 1'!B705)</f>
        <v>город Пермь</v>
      </c>
      <c r="C705" s="161" t="str">
        <f>IF(ISBLANK('Форма 1'!C705),"",'Форма 1'!C705)</f>
        <v>г. Пермь, ул. Шишкина, д. 4</v>
      </c>
      <c r="D705" s="51">
        <f>IF(ISBLANK(C705),"Введите адрес",IF(C705='Форма 1'!C705,SUM(E705:K705,M705:S705,X705:AA705),"Ошибка в адресе!"))</f>
        <v>13912273.98</v>
      </c>
      <c r="E705" s="53" t="str">
        <f>IF(ISNUMBER('Форма 1'!X705),ROUND('Форма 1'!$I705*VLOOKUP('Форма 1'!$G705,'Предельники 2022'!$B$4:$X$28,'Форма 1'!X$7),2),"")</f>
        <v/>
      </c>
      <c r="F705" s="53" t="str">
        <f>IF(ISNUMBER('Форма 1'!Y705),ROUND('Форма 1'!$I705*VLOOKUP('Форма 1'!$G705,'Предельники 2022'!$B$4:$X$28,'Форма 1'!Y$7),2),"")</f>
        <v/>
      </c>
      <c r="G705" s="53" t="str">
        <f>IF(ISNUMBER('Форма 1'!Z705),ROUND('Форма 1'!$I705*VLOOKUP('Форма 1'!$G705,'Предельники 2022'!$B$4:$X$28,'Форма 1'!Z$7),2),"")</f>
        <v/>
      </c>
      <c r="H705" s="53" t="str">
        <f>IF(ISNUMBER('Форма 1'!AA705),ROUND('Форма 1'!$I705*VLOOKUP('Форма 1'!$G705,'Предельники 2022'!$B$4:$X$28,'Форма 1'!AA$7),2),"")</f>
        <v/>
      </c>
      <c r="I705" s="53" t="str">
        <f>IF(ISNUMBER('Форма 1'!AB705),ROUND('Форма 1'!$I705*VLOOKUP('Форма 1'!$G705,'Предельники 2022'!$B$4:$X$28,'Форма 1'!AB$7),2),"")</f>
        <v/>
      </c>
      <c r="J705" s="53" t="str">
        <f>IF(ISNUMBER('Форма 1'!AC705),ROUND('Форма 1'!$I705*VLOOKUP('Форма 1'!$G705,'Предельники 2022'!$B$4:$X$28,'Форма 1'!AC$7),2),"")</f>
        <v/>
      </c>
      <c r="K705" s="53" t="str">
        <f>IF(ISNUMBER('Форма 1'!AD705),ROUND('Форма 1'!$I705*VLOOKUP('Форма 1'!$G705,'Предельники 2022'!$B$4:$X$28,'Форма 1'!AD$7),2),"")</f>
        <v/>
      </c>
      <c r="L705" s="54" t="str">
        <f>IF(ISBLANK('Форма 1'!AE705),"",'Форма 1'!AE705)</f>
        <v/>
      </c>
      <c r="M705" s="55" t="str">
        <f>IF(ISBLANK('Форма 1'!AF705),"",'Форма 1'!AF705)</f>
        <v/>
      </c>
      <c r="N705" s="53">
        <f>IF(ISNUMBER('Форма 1'!AG705),ROUND('Форма 1'!$I705*VLOOKUP('Форма 1'!$G705,'Предельники 2022'!$B$4:$X$28,'Форма 1'!AG$7),2),"")</f>
        <v>13912273.98</v>
      </c>
      <c r="O705" s="53" t="str">
        <f>IF(ISNUMBER('Форма 1'!$AH705),ROUND('Форма 1'!$I705*VLOOKUP('Форма 1'!$G705,'Предельники 2022'!$B$4:$X$28,'Форма 1'!$AH$7,0),2),"")</f>
        <v/>
      </c>
      <c r="P705" s="53" t="str">
        <f>IF(ISNUMBER('Форма 1'!$AI705),ROUND('Форма 1'!$I705*VLOOKUP('Форма 1'!$G705,'Предельники 2022'!$B$4:$X$28,'Форма 1'!$AI$7,0),2),"")</f>
        <v/>
      </c>
      <c r="Q705" s="53" t="str">
        <f>IF(ISNUMBER('Форма 1'!$AJ705),ROUND('Форма 1'!$I705*VLOOKUP('Форма 1'!$G705,'Предельники 2022'!$B$4:$X$28,'Форма 1'!$AJ$7,0),2),"")</f>
        <v/>
      </c>
      <c r="R705" s="53" t="str">
        <f>IF(ISNUMBER('Форма 1'!AK705),ROUND('Форма 1'!$I705*VLOOKUP('Форма 1'!$G705,'Предельники 2022'!$B$4:$X$28,'Форма 1'!AK$7),2),"")</f>
        <v/>
      </c>
      <c r="S705" s="55" t="str">
        <f t="shared" si="76"/>
        <v/>
      </c>
      <c r="T705" s="55" t="str">
        <f>IF(ISNUMBER('Форма 1'!AL705),INDEX('Предельники 2022'!$C$4:$X$28,MATCH('Форма 1'!$H705,'Предельники 2022'!$B$4:$B$28,0),MATCH(T$5,'Предельники 2022'!$C$3:$X$3,0)),"")</f>
        <v/>
      </c>
      <c r="U705" s="55" t="str">
        <f>IF(ISNUMBER('Форма 1'!AM705),INDEX('Предельники 2022'!$C$4:$X$28,MATCH('Форма 1'!$H705,'Предельники 2022'!$B$4:$B$28,0),MATCH(U$5,'Предельники 2022'!$C$3:$X$3,0)),"")</f>
        <v/>
      </c>
      <c r="V705" s="55" t="str">
        <f>IF(ISNUMBER('Форма 1'!AN705),INDEX('Предельники 2022'!$C$4:$X$28,MATCH('Форма 1'!$H705,'Предельники 2022'!$B$4:$B$28,0),MATCH(V$5,'Предельники 2022'!$C$3:$X$3,0)),"")</f>
        <v/>
      </c>
      <c r="W705" s="55" t="str">
        <f>IF(ISNUMBER('Форма 1'!AO705),INDEX('Предельники 2022'!$C$4:$X$28,MATCH('Форма 1'!$H705,'Предельники 2022'!$B$4:$B$28,0),MATCH(W$5,'Предельники 2022'!$C$3:$X$3,0)),"")</f>
        <v/>
      </c>
      <c r="X705" s="53" t="str">
        <f>IF(ISNUMBER('Форма 1'!AP705),ROUND('Форма 1'!$I705*VLOOKUP('Форма 1'!$G705,'Предельники 2022'!$B$4:$X$28,'Форма 1'!AP$7),2),"")</f>
        <v/>
      </c>
      <c r="Y705" s="53" t="str">
        <f>IF(ISNUMBER('Форма 1'!AQ705),ROUND('Форма 1'!$I705*VLOOKUP('Форма 1'!$G705,'Предельники 2022'!$B$4:$X$28,'Форма 1'!AQ$7),2),"")</f>
        <v/>
      </c>
      <c r="Z705" s="53" t="str">
        <f>IF(ISNUMBER('Форма 1'!AR705),ROUND('Форма 1'!$I705*VLOOKUP('Форма 1'!$G705,'Предельники 2022'!$B$4:$X$28,'Форма 1'!AR$7),2),"")</f>
        <v/>
      </c>
      <c r="AA705" s="55"/>
    </row>
    <row r="706" spans="1:27" x14ac:dyDescent="0.25">
      <c r="A706" s="52">
        <f t="shared" si="75"/>
        <v>113</v>
      </c>
      <c r="B706" s="94" t="str">
        <f>IF(ISBLANK('Форма 1'!B706),"",'Форма 1'!B706)</f>
        <v>город Пермь</v>
      </c>
      <c r="C706" s="161" t="str">
        <f>IF(ISBLANK('Форма 1'!C706),"",'Форма 1'!C706)</f>
        <v>г. Пермь, ул. Экскаваторная, д. 51</v>
      </c>
      <c r="D706" s="51">
        <f>IF(ISBLANK(C706),"Введите адрес",IF(C706='Форма 1'!C706,SUM(E706:K706,M706:S706,X706:AA706),"Ошибка в адресе!"))</f>
        <v>23285064.77</v>
      </c>
      <c r="E706" s="53" t="str">
        <f>IF(ISNUMBER('Форма 1'!X706),ROUND('Форма 1'!$I706*VLOOKUP('Форма 1'!$G706,'Предельники 2022'!$B$4:$X$28,'Форма 1'!X$7),2),"")</f>
        <v/>
      </c>
      <c r="F706" s="53" t="str">
        <f>IF(ISNUMBER('Форма 1'!Y706),ROUND('Форма 1'!$I706*VLOOKUP('Форма 1'!$G706,'Предельники 2022'!$B$4:$X$28,'Форма 1'!Y$7),2),"")</f>
        <v/>
      </c>
      <c r="G706" s="53" t="str">
        <f>IF(ISNUMBER('Форма 1'!Z706),ROUND('Форма 1'!$I706*VLOOKUP('Форма 1'!$G706,'Предельники 2022'!$B$4:$X$28,'Форма 1'!Z$7),2),"")</f>
        <v/>
      </c>
      <c r="H706" s="53" t="str">
        <f>IF(ISNUMBER('Форма 1'!AA706),ROUND('Форма 1'!$I706*VLOOKUP('Форма 1'!$G706,'Предельники 2022'!$B$4:$X$28,'Форма 1'!AA$7),2),"")</f>
        <v/>
      </c>
      <c r="I706" s="53" t="str">
        <f>IF(ISNUMBER('Форма 1'!AB706),ROUND('Форма 1'!$I706*VLOOKUP('Форма 1'!$G706,'Предельники 2022'!$B$4:$X$28,'Форма 1'!AB$7),2),"")</f>
        <v/>
      </c>
      <c r="J706" s="53" t="str">
        <f>IF(ISNUMBER('Форма 1'!AC706),ROUND('Форма 1'!$I706*VLOOKUP('Форма 1'!$G706,'Предельники 2022'!$B$4:$X$28,'Форма 1'!AC$7),2),"")</f>
        <v/>
      </c>
      <c r="K706" s="53" t="str">
        <f>IF(ISNUMBER('Форма 1'!AD706),ROUND('Форма 1'!$I706*VLOOKUP('Форма 1'!$G706,'Предельники 2022'!$B$4:$X$28,'Форма 1'!AD$7),2),"")</f>
        <v/>
      </c>
      <c r="L706" s="54" t="str">
        <f>IF(ISBLANK('Форма 1'!AE706),"",'Форма 1'!AE706)</f>
        <v/>
      </c>
      <c r="M706" s="55" t="str">
        <f>IF(ISBLANK('Форма 1'!AF706),"",'Форма 1'!AF706)</f>
        <v/>
      </c>
      <c r="N706" s="53" t="str">
        <f>IF(ISNUMBER('Форма 1'!AG706),ROUND('Форма 1'!$I706*VLOOKUP('Форма 1'!$G706,'Предельники 2022'!$B$4:$X$28,'Форма 1'!AG$7),2),"")</f>
        <v/>
      </c>
      <c r="O706" s="53" t="str">
        <f>IF(ISNUMBER('Форма 1'!$AH706),ROUND('Форма 1'!$I706*VLOOKUP('Форма 1'!$G706,'Предельники 2022'!$B$4:$X$28,'Форма 1'!$AH$7,0),2),"")</f>
        <v/>
      </c>
      <c r="P706" s="53">
        <f>IF(ISNUMBER('Форма 1'!$AI706),ROUND('Форма 1'!$I706*VLOOKUP('Форма 1'!$G706,'Предельники 2022'!$B$4:$X$28,'Форма 1'!$AI$7,0),2),"")</f>
        <v>23285064.77</v>
      </c>
      <c r="Q706" s="53" t="str">
        <f>IF(ISNUMBER('Форма 1'!$AJ706),ROUND('Форма 1'!$I706*VLOOKUP('Форма 1'!$G706,'Предельники 2022'!$B$4:$X$28,'Форма 1'!$AJ$7,0),2),"")</f>
        <v/>
      </c>
      <c r="R706" s="53" t="str">
        <f>IF(ISNUMBER('Форма 1'!AK706),ROUND('Форма 1'!$I706*VLOOKUP('Форма 1'!$G706,'Предельники 2022'!$B$4:$X$28,'Форма 1'!AK$7),2),"")</f>
        <v/>
      </c>
      <c r="S706" s="55" t="str">
        <f t="shared" si="76"/>
        <v/>
      </c>
      <c r="T706" s="55" t="str">
        <f>IF(ISNUMBER('Форма 1'!AL706),INDEX('Предельники 2022'!$C$4:$X$28,MATCH('Форма 1'!$H706,'Предельники 2022'!$B$4:$B$28,0),MATCH(T$5,'Предельники 2022'!$C$3:$X$3,0)),"")</f>
        <v/>
      </c>
      <c r="U706" s="55" t="str">
        <f>IF(ISNUMBER('Форма 1'!AM706),INDEX('Предельники 2022'!$C$4:$X$28,MATCH('Форма 1'!$H706,'Предельники 2022'!$B$4:$B$28,0),MATCH(U$5,'Предельники 2022'!$C$3:$X$3,0)),"")</f>
        <v/>
      </c>
      <c r="V706" s="55" t="str">
        <f>IF(ISNUMBER('Форма 1'!AN706),INDEX('Предельники 2022'!$C$4:$X$28,MATCH('Форма 1'!$H706,'Предельники 2022'!$B$4:$B$28,0),MATCH(V$5,'Предельники 2022'!$C$3:$X$3,0)),"")</f>
        <v/>
      </c>
      <c r="W706" s="55" t="str">
        <f>IF(ISNUMBER('Форма 1'!AO706),INDEX('Предельники 2022'!$C$4:$X$28,MATCH('Форма 1'!$H706,'Предельники 2022'!$B$4:$B$28,0),MATCH(W$5,'Предельники 2022'!$C$3:$X$3,0)),"")</f>
        <v/>
      </c>
      <c r="X706" s="53" t="str">
        <f>IF(ISNUMBER('Форма 1'!AP706),ROUND('Форма 1'!$I706*VLOOKUP('Форма 1'!$G706,'Предельники 2022'!$B$4:$X$28,'Форма 1'!AP$7),2),"")</f>
        <v/>
      </c>
      <c r="Y706" s="53" t="str">
        <f>IF(ISNUMBER('Форма 1'!AQ706),ROUND('Форма 1'!$I706*VLOOKUP('Форма 1'!$G706,'Предельники 2022'!$B$4:$X$28,'Форма 1'!AQ$7),2),"")</f>
        <v/>
      </c>
      <c r="Z706" s="53" t="str">
        <f>IF(ISNUMBER('Форма 1'!AR706),ROUND('Форма 1'!$I706*VLOOKUP('Форма 1'!$G706,'Предельники 2022'!$B$4:$X$28,'Форма 1'!AR$7),2),"")</f>
        <v/>
      </c>
      <c r="AA706" s="55"/>
    </row>
    <row r="707" spans="1:27" x14ac:dyDescent="0.25">
      <c r="A707" s="52">
        <f t="shared" si="75"/>
        <v>114</v>
      </c>
      <c r="B707" s="94" t="str">
        <f>IF(ISBLANK('Форма 1'!B707),"",'Форма 1'!B707)</f>
        <v>город Пермь</v>
      </c>
      <c r="C707" s="161" t="str">
        <f>IF(ISBLANK('Форма 1'!C707),"",'Форма 1'!C707)</f>
        <v>г. Пермь, ул. Юрша, д. 82</v>
      </c>
      <c r="D707" s="51">
        <f>IF(ISBLANK(C707),"Введите адрес",IF(C707='Форма 1'!C707,SUM(E707:K707,M707:S707,X707:AA707),"Ошибка в адресе!"))</f>
        <v>54867989.359999999</v>
      </c>
      <c r="E707" s="53" t="str">
        <f>IF(ISNUMBER('Форма 1'!X707),ROUND('Форма 1'!$I707*VLOOKUP('Форма 1'!$G707,'Предельники 2022'!$B$4:$X$28,'Форма 1'!X$7),2),"")</f>
        <v/>
      </c>
      <c r="F707" s="53" t="str">
        <f>IF(ISNUMBER('Форма 1'!Y707),ROUND('Форма 1'!$I707*VLOOKUP('Форма 1'!$G707,'Предельники 2022'!$B$4:$X$28,'Форма 1'!Y$7),2),"")</f>
        <v/>
      </c>
      <c r="G707" s="53" t="str">
        <f>IF(ISNUMBER('Форма 1'!Z707),ROUND('Форма 1'!$I707*VLOOKUP('Форма 1'!$G707,'Предельники 2022'!$B$4:$X$28,'Форма 1'!Z$7),2),"")</f>
        <v/>
      </c>
      <c r="H707" s="53">
        <f>IF(ISNUMBER('Форма 1'!AA707),ROUND('Форма 1'!$I707*VLOOKUP('Форма 1'!$G707,'Предельники 2022'!$B$4:$X$28,'Форма 1'!AA$7),2),"")</f>
        <v>5264303.33</v>
      </c>
      <c r="I707" s="53">
        <f>IF(ISNUMBER('Форма 1'!AB707),ROUND('Форма 1'!$I707*VLOOKUP('Форма 1'!$G707,'Предельники 2022'!$B$4:$X$28,'Форма 1'!AB$7),2),"")</f>
        <v>17780412.25</v>
      </c>
      <c r="J707" s="53" t="str">
        <f>IF(ISNUMBER('Форма 1'!AC707),ROUND('Форма 1'!$I707*VLOOKUP('Форма 1'!$G707,'Предельники 2022'!$B$4:$X$28,'Форма 1'!AC$7),2),"")</f>
        <v/>
      </c>
      <c r="K707" s="53" t="str">
        <f>IF(ISNUMBER('Форма 1'!AD707),ROUND('Форма 1'!$I707*VLOOKUP('Форма 1'!$G707,'Предельники 2022'!$B$4:$X$28,'Форма 1'!AD$7),2),"")</f>
        <v/>
      </c>
      <c r="L707" s="54" t="str">
        <f>IF(ISBLANK('Форма 1'!AE707),"",'Форма 1'!AE707)</f>
        <v/>
      </c>
      <c r="M707" s="55" t="str">
        <f>IF(ISBLANK('Форма 1'!AF707),"",'Форма 1'!AF707)</f>
        <v/>
      </c>
      <c r="N707" s="53">
        <f>IF(ISNUMBER('Форма 1'!AG707),ROUND('Форма 1'!$I707*VLOOKUP('Форма 1'!$G707,'Предельники 2022'!$B$4:$X$28,'Форма 1'!AG$7),2),"")</f>
        <v>31823273.780000001</v>
      </c>
      <c r="O707" s="53" t="str">
        <f>IF(ISNUMBER('Форма 1'!$AH707),ROUND('Форма 1'!$I707*VLOOKUP('Форма 1'!$G707,'Предельники 2022'!$B$4:$X$28,'Форма 1'!$AH$7,0),2),"")</f>
        <v/>
      </c>
      <c r="P707" s="53" t="str">
        <f>IF(ISNUMBER('Форма 1'!$AI707),ROUND('Форма 1'!$I707*VLOOKUP('Форма 1'!$G707,'Предельники 2022'!$B$4:$X$28,'Форма 1'!$AI$7,0),2),"")</f>
        <v/>
      </c>
      <c r="Q707" s="53" t="str">
        <f>IF(ISNUMBER('Форма 1'!$AJ707),ROUND('Форма 1'!$I707*VLOOKUP('Форма 1'!$G707,'Предельники 2022'!$B$4:$X$28,'Форма 1'!$AJ$7,0),2),"")</f>
        <v/>
      </c>
      <c r="R707" s="53" t="str">
        <f>IF(ISNUMBER('Форма 1'!AK707),ROUND('Форма 1'!$I707*VLOOKUP('Форма 1'!$G707,'Предельники 2022'!$B$4:$X$28,'Форма 1'!AK$7),2),"")</f>
        <v/>
      </c>
      <c r="S707" s="55" t="str">
        <f t="shared" si="76"/>
        <v/>
      </c>
      <c r="T707" s="55" t="str">
        <f>IF(ISNUMBER('Форма 1'!AL707),INDEX('Предельники 2022'!$C$4:$X$28,MATCH('Форма 1'!$H707,'Предельники 2022'!$B$4:$B$28,0),MATCH(T$5,'Предельники 2022'!$C$3:$X$3,0)),"")</f>
        <v/>
      </c>
      <c r="U707" s="55" t="str">
        <f>IF(ISNUMBER('Форма 1'!AM707),INDEX('Предельники 2022'!$C$4:$X$28,MATCH('Форма 1'!$H707,'Предельники 2022'!$B$4:$B$28,0),MATCH(U$5,'Предельники 2022'!$C$3:$X$3,0)),"")</f>
        <v/>
      </c>
      <c r="V707" s="55" t="str">
        <f>IF(ISNUMBER('Форма 1'!AN707),INDEX('Предельники 2022'!$C$4:$X$28,MATCH('Форма 1'!$H707,'Предельники 2022'!$B$4:$B$28,0),MATCH(V$5,'Предельники 2022'!$C$3:$X$3,0)),"")</f>
        <v/>
      </c>
      <c r="W707" s="55" t="str">
        <f>IF(ISNUMBER('Форма 1'!AO707),INDEX('Предельники 2022'!$C$4:$X$28,MATCH('Форма 1'!$H707,'Предельники 2022'!$B$4:$B$28,0),MATCH(W$5,'Предельники 2022'!$C$3:$X$3,0)),"")</f>
        <v/>
      </c>
      <c r="X707" s="53" t="str">
        <f>IF(ISNUMBER('Форма 1'!AP707),ROUND('Форма 1'!$I707*VLOOKUP('Форма 1'!$G707,'Предельники 2022'!$B$4:$X$28,'Форма 1'!AP$7),2),"")</f>
        <v/>
      </c>
      <c r="Y707" s="53" t="str">
        <f>IF(ISNUMBER('Форма 1'!AQ707),ROUND('Форма 1'!$I707*VLOOKUP('Форма 1'!$G707,'Предельники 2022'!$B$4:$X$28,'Форма 1'!AQ$7),2),"")</f>
        <v/>
      </c>
      <c r="Z707" s="53" t="str">
        <f>IF(ISNUMBER('Форма 1'!AR707),ROUND('Форма 1'!$I707*VLOOKUP('Форма 1'!$G707,'Предельники 2022'!$B$4:$X$28,'Форма 1'!AR$7),2),"")</f>
        <v/>
      </c>
      <c r="AA707" s="55"/>
    </row>
    <row r="708" spans="1:27" x14ac:dyDescent="0.25">
      <c r="A708" s="52">
        <f t="shared" si="75"/>
        <v>115</v>
      </c>
      <c r="B708" s="94" t="str">
        <f>IF(ISBLANK('Форма 1'!B708),"",'Форма 1'!B708)</f>
        <v>город Пермь</v>
      </c>
      <c r="C708" s="161" t="str">
        <f>IF(ISBLANK('Форма 1'!C708),"",'Форма 1'!C708)</f>
        <v>г. Пермь, ул. Юрша, д. 9</v>
      </c>
      <c r="D708" s="51">
        <f>IF(ISBLANK(C708),"Введите адрес",IF(C708='Форма 1'!C708,SUM(E708:K708,M708:S708,X708:AA708),"Ошибка в адресе!"))</f>
        <v>55024435.199999996</v>
      </c>
      <c r="E708" s="53" t="str">
        <f>IF(ISNUMBER('Форма 1'!X708),ROUND('Форма 1'!$I708*VLOOKUP('Форма 1'!$G708,'Предельники 2022'!$B$4:$X$28,'Форма 1'!X$7),2),"")</f>
        <v/>
      </c>
      <c r="F708" s="53" t="str">
        <f>IF(ISNUMBER('Форма 1'!Y708),ROUND('Форма 1'!$I708*VLOOKUP('Форма 1'!$G708,'Предельники 2022'!$B$4:$X$28,'Форма 1'!Y$7),2),"")</f>
        <v/>
      </c>
      <c r="G708" s="53" t="str">
        <f>IF(ISNUMBER('Форма 1'!Z708),ROUND('Форма 1'!$I708*VLOOKUP('Форма 1'!$G708,'Предельники 2022'!$B$4:$X$28,'Форма 1'!Z$7),2),"")</f>
        <v/>
      </c>
      <c r="H708" s="53" t="str">
        <f>IF(ISNUMBER('Форма 1'!AA708),ROUND('Форма 1'!$I708*VLOOKUP('Форма 1'!$G708,'Предельники 2022'!$B$4:$X$28,'Форма 1'!AA$7),2),"")</f>
        <v/>
      </c>
      <c r="I708" s="53" t="str">
        <f>IF(ISNUMBER('Форма 1'!AB708),ROUND('Форма 1'!$I708*VLOOKUP('Форма 1'!$G708,'Предельники 2022'!$B$4:$X$28,'Форма 1'!AB$7),2),"")</f>
        <v/>
      </c>
      <c r="J708" s="53" t="str">
        <f>IF(ISNUMBER('Форма 1'!AC708),ROUND('Форма 1'!$I708*VLOOKUP('Форма 1'!$G708,'Предельники 2022'!$B$4:$X$28,'Форма 1'!AC$7),2),"")</f>
        <v/>
      </c>
      <c r="K708" s="53" t="str">
        <f>IF(ISNUMBER('Форма 1'!AD708),ROUND('Форма 1'!$I708*VLOOKUP('Форма 1'!$G708,'Предельники 2022'!$B$4:$X$28,'Форма 1'!AD$7),2),"")</f>
        <v/>
      </c>
      <c r="L708" s="54">
        <f>IF(ISBLANK('Форма 1'!AE708),"",'Форма 1'!AE708)</f>
        <v>14</v>
      </c>
      <c r="M708" s="55">
        <f>IF(ISBLANK('Форма 1'!AF708),"",'Форма 1'!AF708)</f>
        <v>55024435.199999996</v>
      </c>
      <c r="N708" s="53" t="str">
        <f>IF(ISNUMBER('Форма 1'!AG708),ROUND('Форма 1'!$I708*VLOOKUP('Форма 1'!$G708,'Предельники 2022'!$B$4:$X$28,'Форма 1'!AG$7),2),"")</f>
        <v/>
      </c>
      <c r="O708" s="53" t="str">
        <f>IF(ISNUMBER('Форма 1'!$AH708),ROUND('Форма 1'!$I708*VLOOKUP('Форма 1'!$G708,'Предельники 2022'!$B$4:$X$28,'Форма 1'!$AH$7,0),2),"")</f>
        <v/>
      </c>
      <c r="P708" s="53" t="str">
        <f>IF(ISNUMBER('Форма 1'!$AI708),ROUND('Форма 1'!$I708*VLOOKUP('Форма 1'!$G708,'Предельники 2022'!$B$4:$X$28,'Форма 1'!$AI$7,0),2),"")</f>
        <v/>
      </c>
      <c r="Q708" s="53" t="str">
        <f>IF(ISNUMBER('Форма 1'!$AJ708),ROUND('Форма 1'!$I708*VLOOKUP('Форма 1'!$G708,'Предельники 2022'!$B$4:$X$28,'Форма 1'!$AJ$7,0),2),"")</f>
        <v/>
      </c>
      <c r="R708" s="53" t="str">
        <f>IF(ISNUMBER('Форма 1'!AK708),ROUND('Форма 1'!$I708*VLOOKUP('Форма 1'!$G708,'Предельники 2022'!$B$4:$X$28,'Форма 1'!AK$7),2),"")</f>
        <v/>
      </c>
      <c r="S708" s="55" t="str">
        <f t="shared" si="76"/>
        <v/>
      </c>
      <c r="T708" s="55" t="str">
        <f>IF(ISNUMBER('Форма 1'!AL708),INDEX('Предельники 2022'!$C$4:$X$28,MATCH('Форма 1'!$H708,'Предельники 2022'!$B$4:$B$28,0),MATCH(T$5,'Предельники 2022'!$C$3:$X$3,0)),"")</f>
        <v/>
      </c>
      <c r="U708" s="55" t="str">
        <f>IF(ISNUMBER('Форма 1'!AM708),INDEX('Предельники 2022'!$C$4:$X$28,MATCH('Форма 1'!$H708,'Предельники 2022'!$B$4:$B$28,0),MATCH(U$5,'Предельники 2022'!$C$3:$X$3,0)),"")</f>
        <v/>
      </c>
      <c r="V708" s="55" t="str">
        <f>IF(ISNUMBER('Форма 1'!AN708),INDEX('Предельники 2022'!$C$4:$X$28,MATCH('Форма 1'!$H708,'Предельники 2022'!$B$4:$B$28,0),MATCH(V$5,'Предельники 2022'!$C$3:$X$3,0)),"")</f>
        <v/>
      </c>
      <c r="W708" s="55" t="str">
        <f>IF(ISNUMBER('Форма 1'!AO708),INDEX('Предельники 2022'!$C$4:$X$28,MATCH('Форма 1'!$H708,'Предельники 2022'!$B$4:$B$28,0),MATCH(W$5,'Предельники 2022'!$C$3:$X$3,0)),"")</f>
        <v/>
      </c>
      <c r="X708" s="53" t="str">
        <f>IF(ISNUMBER('Форма 1'!AP708),ROUND('Форма 1'!$I708*VLOOKUP('Форма 1'!$G708,'Предельники 2022'!$B$4:$X$28,'Форма 1'!AP$7),2),"")</f>
        <v/>
      </c>
      <c r="Y708" s="53" t="str">
        <f>IF(ISNUMBER('Форма 1'!AQ708),ROUND('Форма 1'!$I708*VLOOKUP('Форма 1'!$G708,'Предельники 2022'!$B$4:$X$28,'Форма 1'!AQ$7),2),"")</f>
        <v/>
      </c>
      <c r="Z708" s="53" t="str">
        <f>IF(ISNUMBER('Форма 1'!AR708),ROUND('Форма 1'!$I708*VLOOKUP('Форма 1'!$G708,'Предельники 2022'!$B$4:$X$28,'Форма 1'!AR$7),2),"")</f>
        <v/>
      </c>
      <c r="AA708" s="55"/>
    </row>
    <row r="709" spans="1:27" x14ac:dyDescent="0.25">
      <c r="A709" s="52">
        <f t="shared" ref="A709:A772" si="77">IF(NOT(ISERROR("Пермского края"=MID(C709,FIND("Пермского края",C709),14)))=$C$1,0,IF(NOT(ISERROR("город Пермь"=MID(C709,FIND("город Пермь",C709),11)))=$C$1,0,IF(NOT(ISERROR("Итого"=MID(C709,FIND("Итого",C709),5)))=$C$1,0,IF(NOT(ISERROR("Всего"=MID(C709,FIND("Всего",C709),5)))=$C$1,0,A708+1))))</f>
        <v>116</v>
      </c>
      <c r="B709" s="94" t="str">
        <f>IF(ISBLANK('Форма 1'!B709),"",'Форма 1'!B709)</f>
        <v>город Пермь</v>
      </c>
      <c r="C709" s="161" t="str">
        <f>IF(ISBLANK('Форма 1'!C709),"",'Форма 1'!C709)</f>
        <v>г. Пермь, ул. Ялтинская, д. 10</v>
      </c>
      <c r="D709" s="51">
        <f>IF(ISBLANK(C709),"Введите адрес",IF(C709='Форма 1'!C709,SUM(E709:K709,M709:S709,X709:AA709),"Ошибка в адресе!"))</f>
        <v>15187077.4</v>
      </c>
      <c r="E709" s="53" t="str">
        <f>IF(ISNUMBER('Форма 1'!X709),ROUND('Форма 1'!$I709*VLOOKUP('Форма 1'!$G709,'Предельники 2022'!$B$4:$X$28,'Форма 1'!X$7),2),"")</f>
        <v/>
      </c>
      <c r="F709" s="53">
        <f>IF(ISNUMBER('Форма 1'!Y709),ROUND('Форма 1'!$I709*VLOOKUP('Форма 1'!$G709,'Предельники 2022'!$B$4:$X$28,'Форма 1'!Y$7),2),"")</f>
        <v>11297368.300000001</v>
      </c>
      <c r="G709" s="53" t="str">
        <f>IF(ISNUMBER('Форма 1'!Z709),ROUND('Форма 1'!$I709*VLOOKUP('Форма 1'!$G709,'Предельники 2022'!$B$4:$X$28,'Форма 1'!Z$7),2),"")</f>
        <v/>
      </c>
      <c r="H709" s="53" t="str">
        <f>IF(ISNUMBER('Форма 1'!AA709),ROUND('Форма 1'!$I709*VLOOKUP('Форма 1'!$G709,'Предельники 2022'!$B$4:$X$28,'Форма 1'!AA$7),2),"")</f>
        <v/>
      </c>
      <c r="I709" s="53">
        <f>IF(ISNUMBER('Форма 1'!AB709),ROUND('Форма 1'!$I709*VLOOKUP('Форма 1'!$G709,'Предельники 2022'!$B$4:$X$28,'Форма 1'!AB$7),2),"")</f>
        <v>3889709.1</v>
      </c>
      <c r="J709" s="53" t="str">
        <f>IF(ISNUMBER('Форма 1'!AC709),ROUND('Форма 1'!$I709*VLOOKUP('Форма 1'!$G709,'Предельники 2022'!$B$4:$X$28,'Форма 1'!AC$7),2),"")</f>
        <v/>
      </c>
      <c r="K709" s="53" t="str">
        <f>IF(ISNUMBER('Форма 1'!AD709),ROUND('Форма 1'!$I709*VLOOKUP('Форма 1'!$G709,'Предельники 2022'!$B$4:$X$28,'Форма 1'!AD$7),2),"")</f>
        <v/>
      </c>
      <c r="L709" s="54" t="str">
        <f>IF(ISBLANK('Форма 1'!AE709),"",'Форма 1'!AE709)</f>
        <v/>
      </c>
      <c r="M709" s="55" t="str">
        <f>IF(ISBLANK('Форма 1'!AF709),"",'Форма 1'!AF709)</f>
        <v/>
      </c>
      <c r="N709" s="53" t="str">
        <f>IF(ISNUMBER('Форма 1'!AG709),ROUND('Форма 1'!$I709*VLOOKUP('Форма 1'!$G709,'Предельники 2022'!$B$4:$X$28,'Форма 1'!AG$7),2),"")</f>
        <v/>
      </c>
      <c r="O709" s="53" t="str">
        <f>IF(ISNUMBER('Форма 1'!$AH709),ROUND('Форма 1'!$I709*VLOOKUP('Форма 1'!$G709,'Предельники 2022'!$B$4:$X$28,'Форма 1'!$AH$7,0),2),"")</f>
        <v/>
      </c>
      <c r="P709" s="53" t="str">
        <f>IF(ISNUMBER('Форма 1'!$AI709),ROUND('Форма 1'!$I709*VLOOKUP('Форма 1'!$G709,'Предельники 2022'!$B$4:$X$28,'Форма 1'!$AI$7,0),2),"")</f>
        <v/>
      </c>
      <c r="Q709" s="53" t="str">
        <f>IF(ISNUMBER('Форма 1'!$AJ709),ROUND('Форма 1'!$I709*VLOOKUP('Форма 1'!$G709,'Предельники 2022'!$B$4:$X$28,'Форма 1'!$AJ$7,0),2),"")</f>
        <v/>
      </c>
      <c r="R709" s="53" t="str">
        <f>IF(ISNUMBER('Форма 1'!AK709),ROUND('Форма 1'!$I709*VLOOKUP('Форма 1'!$G709,'Предельники 2022'!$B$4:$X$28,'Форма 1'!AK$7),2),"")</f>
        <v/>
      </c>
      <c r="S709" s="55" t="str">
        <f t="shared" si="76"/>
        <v/>
      </c>
      <c r="T709" s="55" t="str">
        <f>IF(ISNUMBER('Форма 1'!AL709),INDEX('Предельники 2022'!$C$4:$X$28,MATCH('Форма 1'!$H709,'Предельники 2022'!$B$4:$B$28,0),MATCH(T$5,'Предельники 2022'!$C$3:$X$3,0)),"")</f>
        <v/>
      </c>
      <c r="U709" s="55" t="str">
        <f>IF(ISNUMBER('Форма 1'!AM709),INDEX('Предельники 2022'!$C$4:$X$28,MATCH('Форма 1'!$H709,'Предельники 2022'!$B$4:$B$28,0),MATCH(U$5,'Предельники 2022'!$C$3:$X$3,0)),"")</f>
        <v/>
      </c>
      <c r="V709" s="55" t="str">
        <f>IF(ISNUMBER('Форма 1'!AN709),INDEX('Предельники 2022'!$C$4:$X$28,MATCH('Форма 1'!$H709,'Предельники 2022'!$B$4:$B$28,0),MATCH(V$5,'Предельники 2022'!$C$3:$X$3,0)),"")</f>
        <v/>
      </c>
      <c r="W709" s="55" t="str">
        <f>IF(ISNUMBER('Форма 1'!AO709),INDEX('Предельники 2022'!$C$4:$X$28,MATCH('Форма 1'!$H709,'Предельники 2022'!$B$4:$B$28,0),MATCH(W$5,'Предельники 2022'!$C$3:$X$3,0)),"")</f>
        <v/>
      </c>
      <c r="X709" s="53" t="str">
        <f>IF(ISNUMBER('Форма 1'!AP709),ROUND('Форма 1'!$I709*VLOOKUP('Форма 1'!$G709,'Предельники 2022'!$B$4:$X$28,'Форма 1'!AP$7),2),"")</f>
        <v/>
      </c>
      <c r="Y709" s="53" t="str">
        <f>IF(ISNUMBER('Форма 1'!AQ709),ROUND('Форма 1'!$I709*VLOOKUP('Форма 1'!$G709,'Предельники 2022'!$B$4:$X$28,'Форма 1'!AQ$7),2),"")</f>
        <v/>
      </c>
      <c r="Z709" s="53" t="str">
        <f>IF(ISNUMBER('Форма 1'!AR709),ROUND('Форма 1'!$I709*VLOOKUP('Форма 1'!$G709,'Предельники 2022'!$B$4:$X$28,'Форма 1'!AR$7),2),"")</f>
        <v/>
      </c>
      <c r="AA709" s="55"/>
    </row>
    <row r="710" spans="1:27" x14ac:dyDescent="0.25">
      <c r="A710" s="52">
        <f t="shared" si="77"/>
        <v>117</v>
      </c>
      <c r="B710" s="94" t="str">
        <f>IF(ISBLANK('Форма 1'!B710),"",'Форма 1'!B710)</f>
        <v>город Пермь</v>
      </c>
      <c r="C710" s="161" t="str">
        <f>IF(ISBLANK('Форма 1'!C710),"",'Форма 1'!C710)</f>
        <v>г. Пермь, ул. Янаульская, д. 11</v>
      </c>
      <c r="D710" s="51">
        <f>IF(ISBLANK(C710),"Введите адрес",IF(C710='Форма 1'!C710,SUM(E710:K710,M710:S710,X710:AA710),"Ошибка в адресе!"))</f>
        <v>2581602.2599999998</v>
      </c>
      <c r="E710" s="53" t="str">
        <f>IF(ISNUMBER('Форма 1'!X710),ROUND('Форма 1'!$I710*VLOOKUP('Форма 1'!$G710,'Предельники 2022'!$B$4:$X$28,'Форма 1'!X$7),2),"")</f>
        <v/>
      </c>
      <c r="F710" s="53" t="str">
        <f>IF(ISNUMBER('Форма 1'!Y710),ROUND('Форма 1'!$I710*VLOOKUP('Форма 1'!$G710,'Предельники 2022'!$B$4:$X$28,'Форма 1'!Y$7),2),"")</f>
        <v/>
      </c>
      <c r="G710" s="53" t="str">
        <f>IF(ISNUMBER('Форма 1'!Z710),ROUND('Форма 1'!$I710*VLOOKUP('Форма 1'!$G710,'Предельники 2022'!$B$4:$X$28,'Форма 1'!Z$7),2),"")</f>
        <v/>
      </c>
      <c r="H710" s="53" t="str">
        <f>IF(ISNUMBER('Форма 1'!AA710),ROUND('Форма 1'!$I710*VLOOKUP('Форма 1'!$G710,'Предельники 2022'!$B$4:$X$28,'Форма 1'!AA$7),2),"")</f>
        <v/>
      </c>
      <c r="I710" s="53" t="str">
        <f>IF(ISNUMBER('Форма 1'!AB710),ROUND('Форма 1'!$I710*VLOOKUP('Форма 1'!$G710,'Предельники 2022'!$B$4:$X$28,'Форма 1'!AB$7),2),"")</f>
        <v/>
      </c>
      <c r="J710" s="53" t="str">
        <f>IF(ISNUMBER('Форма 1'!AC710),ROUND('Форма 1'!$I710*VLOOKUP('Форма 1'!$G710,'Предельники 2022'!$B$4:$X$28,'Форма 1'!AC$7),2),"")</f>
        <v/>
      </c>
      <c r="K710" s="53" t="str">
        <f>IF(ISNUMBER('Форма 1'!AD710),ROUND('Форма 1'!$I710*VLOOKUP('Форма 1'!$G710,'Предельники 2022'!$B$4:$X$28,'Форма 1'!AD$7),2),"")</f>
        <v/>
      </c>
      <c r="L710" s="54" t="str">
        <f>IF(ISBLANK('Форма 1'!AE710),"",'Форма 1'!AE710)</f>
        <v/>
      </c>
      <c r="M710" s="55" t="str">
        <f>IF(ISBLANK('Форма 1'!AF710),"",'Форма 1'!AF710)</f>
        <v/>
      </c>
      <c r="N710" s="53" t="str">
        <f>IF(ISNUMBER('Форма 1'!AG710),ROUND('Форма 1'!$I710*VLOOKUP('Форма 1'!$G710,'Предельники 2022'!$B$4:$X$28,'Форма 1'!AG$7),2),"")</f>
        <v/>
      </c>
      <c r="O710" s="53">
        <f>IF(ISNUMBER('Форма 1'!$AH710),ROUND('Форма 1'!$I710*VLOOKUP('Форма 1'!$G710,'Предельники 2022'!$B$4:$X$28,'Форма 1'!$AH$7,0),2),"")</f>
        <v>2581602.2599999998</v>
      </c>
      <c r="P710" s="53" t="str">
        <f>IF(ISNUMBER('Форма 1'!$AI710),ROUND('Форма 1'!$I710*VLOOKUP('Форма 1'!$G710,'Предельники 2022'!$B$4:$X$28,'Форма 1'!$AI$7,0),2),"")</f>
        <v/>
      </c>
      <c r="Q710" s="53" t="str">
        <f>IF(ISNUMBER('Форма 1'!$AJ710),ROUND('Форма 1'!$I710*VLOOKUP('Форма 1'!$G710,'Предельники 2022'!$B$4:$X$28,'Форма 1'!$AJ$7,0),2),"")</f>
        <v/>
      </c>
      <c r="R710" s="53" t="str">
        <f>IF(ISNUMBER('Форма 1'!AK710),ROUND('Форма 1'!$I710*VLOOKUP('Форма 1'!$G710,'Предельники 2022'!$B$4:$X$28,'Форма 1'!AK$7),2),"")</f>
        <v/>
      </c>
      <c r="S710" s="55" t="str">
        <f t="shared" ref="S710:S773" si="78">IF(SUM(T710:W710)=0,"",SUM(T710:W710))</f>
        <v/>
      </c>
      <c r="T710" s="55" t="str">
        <f>IF(ISNUMBER('Форма 1'!AL710),INDEX('Предельники 2022'!$C$4:$X$28,MATCH('Форма 1'!$H710,'Предельники 2022'!$B$4:$B$28,0),MATCH(T$5,'Предельники 2022'!$C$3:$X$3,0)),"")</f>
        <v/>
      </c>
      <c r="U710" s="55" t="str">
        <f>IF(ISNUMBER('Форма 1'!AM710),INDEX('Предельники 2022'!$C$4:$X$28,MATCH('Форма 1'!$H710,'Предельники 2022'!$B$4:$B$28,0),MATCH(U$5,'Предельники 2022'!$C$3:$X$3,0)),"")</f>
        <v/>
      </c>
      <c r="V710" s="55" t="str">
        <f>IF(ISNUMBER('Форма 1'!AN710),INDEX('Предельники 2022'!$C$4:$X$28,MATCH('Форма 1'!$H710,'Предельники 2022'!$B$4:$B$28,0),MATCH(V$5,'Предельники 2022'!$C$3:$X$3,0)),"")</f>
        <v/>
      </c>
      <c r="W710" s="55" t="str">
        <f>IF(ISNUMBER('Форма 1'!AO710),INDEX('Предельники 2022'!$C$4:$X$28,MATCH('Форма 1'!$H710,'Предельники 2022'!$B$4:$B$28,0),MATCH(W$5,'Предельники 2022'!$C$3:$X$3,0)),"")</f>
        <v/>
      </c>
      <c r="X710" s="53" t="str">
        <f>IF(ISNUMBER('Форма 1'!AP710),ROUND('Форма 1'!$I710*VLOOKUP('Форма 1'!$G710,'Предельники 2022'!$B$4:$X$28,'Форма 1'!AP$7),2),"")</f>
        <v/>
      </c>
      <c r="Y710" s="53" t="str">
        <f>IF(ISNUMBER('Форма 1'!AQ710),ROUND('Форма 1'!$I710*VLOOKUP('Форма 1'!$G710,'Предельники 2022'!$B$4:$X$28,'Форма 1'!AQ$7),2),"")</f>
        <v/>
      </c>
      <c r="Z710" s="53" t="str">
        <f>IF(ISNUMBER('Форма 1'!AR710),ROUND('Форма 1'!$I710*VLOOKUP('Форма 1'!$G710,'Предельники 2022'!$B$4:$X$28,'Форма 1'!AR$7),2),"")</f>
        <v/>
      </c>
      <c r="AA710" s="55"/>
    </row>
    <row r="711" spans="1:27" x14ac:dyDescent="0.25">
      <c r="A711" s="52">
        <f t="shared" si="77"/>
        <v>118</v>
      </c>
      <c r="B711" s="94" t="str">
        <f>IF(ISBLANK('Форма 1'!B711),"",'Форма 1'!B711)</f>
        <v>город Пермь</v>
      </c>
      <c r="C711" s="161" t="str">
        <f>IF(ISBLANK('Форма 1'!C711),"",'Форма 1'!C711)</f>
        <v>г. Пермь, ул. Янаульская, д. 12</v>
      </c>
      <c r="D711" s="51">
        <f>IF(ISBLANK(C711),"Введите адрес",IF(C711='Форма 1'!C711,SUM(E711:K711,M711:S711,X711:AA711),"Ошибка в адресе!"))</f>
        <v>2835108</v>
      </c>
      <c r="E711" s="53" t="str">
        <f>IF(ISNUMBER('Форма 1'!X711),ROUND('Форма 1'!$I711*VLOOKUP('Форма 1'!$G711,'Предельники 2022'!$B$4:$X$28,'Форма 1'!X$7),2),"")</f>
        <v/>
      </c>
      <c r="F711" s="53" t="str">
        <f>IF(ISNUMBER('Форма 1'!Y711),ROUND('Форма 1'!$I711*VLOOKUP('Форма 1'!$G711,'Предельники 2022'!$B$4:$X$28,'Форма 1'!Y$7),2),"")</f>
        <v/>
      </c>
      <c r="G711" s="53" t="str">
        <f>IF(ISNUMBER('Форма 1'!Z711),ROUND('Форма 1'!$I711*VLOOKUP('Форма 1'!$G711,'Предельники 2022'!$B$4:$X$28,'Форма 1'!Z$7),2),"")</f>
        <v/>
      </c>
      <c r="H711" s="53">
        <f>IF(ISNUMBER('Форма 1'!AA711),ROUND('Форма 1'!$I711*VLOOKUP('Форма 1'!$G711,'Предельники 2022'!$B$4:$X$28,'Форма 1'!AA$7),2),"")</f>
        <v>807645.93</v>
      </c>
      <c r="I711" s="53" t="str">
        <f>IF(ISNUMBER('Форма 1'!AB711),ROUND('Форма 1'!$I711*VLOOKUP('Форма 1'!$G711,'Предельники 2022'!$B$4:$X$28,'Форма 1'!AB$7),2),"")</f>
        <v/>
      </c>
      <c r="J711" s="53" t="str">
        <f>IF(ISNUMBER('Форма 1'!AC711),ROUND('Форма 1'!$I711*VLOOKUP('Форма 1'!$G711,'Предельники 2022'!$B$4:$X$28,'Форма 1'!AC$7),2),"")</f>
        <v/>
      </c>
      <c r="K711" s="53" t="str">
        <f>IF(ISNUMBER('Форма 1'!AD711),ROUND('Форма 1'!$I711*VLOOKUP('Форма 1'!$G711,'Предельники 2022'!$B$4:$X$28,'Форма 1'!AD$7),2),"")</f>
        <v/>
      </c>
      <c r="L711" s="54" t="str">
        <f>IF(ISBLANK('Форма 1'!AE711),"",'Форма 1'!AE711)</f>
        <v/>
      </c>
      <c r="M711" s="55" t="str">
        <f>IF(ISBLANK('Форма 1'!AF711),"",'Форма 1'!AF711)</f>
        <v/>
      </c>
      <c r="N711" s="53" t="str">
        <f>IF(ISNUMBER('Форма 1'!AG711),ROUND('Форма 1'!$I711*VLOOKUP('Форма 1'!$G711,'Предельники 2022'!$B$4:$X$28,'Форма 1'!AG$7),2),"")</f>
        <v/>
      </c>
      <c r="O711" s="53" t="str">
        <f>IF(ISNUMBER('Форма 1'!$AH711),ROUND('Форма 1'!$I711*VLOOKUP('Форма 1'!$G711,'Предельники 2022'!$B$4:$X$28,'Форма 1'!$AH$7,0),2),"")</f>
        <v/>
      </c>
      <c r="P711" s="53" t="str">
        <f>IF(ISNUMBER('Форма 1'!$AI711),ROUND('Форма 1'!$I711*VLOOKUP('Форма 1'!$G711,'Предельники 2022'!$B$4:$X$28,'Форма 1'!$AI$7,0),2),"")</f>
        <v/>
      </c>
      <c r="Q711" s="53" t="str">
        <f>IF(ISNUMBER('Форма 1'!$AJ711),ROUND('Форма 1'!$I711*VLOOKUP('Форма 1'!$G711,'Предельники 2022'!$B$4:$X$28,'Форма 1'!$AJ$7,0),2),"")</f>
        <v/>
      </c>
      <c r="R711" s="53">
        <f>IF(ISNUMBER('Форма 1'!AK711),ROUND('Форма 1'!$I711*VLOOKUP('Форма 1'!$G711,'Предельники 2022'!$B$4:$X$28,'Форма 1'!AK$7),2),"")</f>
        <v>2027462.07</v>
      </c>
      <c r="S711" s="55" t="str">
        <f t="shared" si="78"/>
        <v/>
      </c>
      <c r="T711" s="55" t="str">
        <f>IF(ISNUMBER('Форма 1'!AL711),INDEX('Предельники 2022'!$C$4:$X$28,MATCH('Форма 1'!$H711,'Предельники 2022'!$B$4:$B$28,0),MATCH(T$5,'Предельники 2022'!$C$3:$X$3,0)),"")</f>
        <v/>
      </c>
      <c r="U711" s="55" t="str">
        <f>IF(ISNUMBER('Форма 1'!AM711),INDEX('Предельники 2022'!$C$4:$X$28,MATCH('Форма 1'!$H711,'Предельники 2022'!$B$4:$B$28,0),MATCH(U$5,'Предельники 2022'!$C$3:$X$3,0)),"")</f>
        <v/>
      </c>
      <c r="V711" s="55" t="str">
        <f>IF(ISNUMBER('Форма 1'!AN711),INDEX('Предельники 2022'!$C$4:$X$28,MATCH('Форма 1'!$H711,'Предельники 2022'!$B$4:$B$28,0),MATCH(V$5,'Предельники 2022'!$C$3:$X$3,0)),"")</f>
        <v/>
      </c>
      <c r="W711" s="55" t="str">
        <f>IF(ISNUMBER('Форма 1'!AO711),INDEX('Предельники 2022'!$C$4:$X$28,MATCH('Форма 1'!$H711,'Предельники 2022'!$B$4:$B$28,0),MATCH(W$5,'Предельники 2022'!$C$3:$X$3,0)),"")</f>
        <v/>
      </c>
      <c r="X711" s="53" t="str">
        <f>IF(ISNUMBER('Форма 1'!AP711),ROUND('Форма 1'!$I711*VLOOKUP('Форма 1'!$G711,'Предельники 2022'!$B$4:$X$28,'Форма 1'!AP$7),2),"")</f>
        <v/>
      </c>
      <c r="Y711" s="53" t="str">
        <f>IF(ISNUMBER('Форма 1'!AQ711),ROUND('Форма 1'!$I711*VLOOKUP('Форма 1'!$G711,'Предельники 2022'!$B$4:$X$28,'Форма 1'!AQ$7),2),"")</f>
        <v/>
      </c>
      <c r="Z711" s="53" t="str">
        <f>IF(ISNUMBER('Форма 1'!AR711),ROUND('Форма 1'!$I711*VLOOKUP('Форма 1'!$G711,'Предельники 2022'!$B$4:$X$28,'Форма 1'!AR$7),2),"")</f>
        <v/>
      </c>
      <c r="AA711" s="55"/>
    </row>
    <row r="712" spans="1:27" x14ac:dyDescent="0.25">
      <c r="A712" s="52">
        <f t="shared" si="77"/>
        <v>119</v>
      </c>
      <c r="B712" s="94" t="str">
        <f>IF(ISBLANK('Форма 1'!B712),"",'Форма 1'!B712)</f>
        <v>город Пермь</v>
      </c>
      <c r="C712" s="161" t="str">
        <f>IF(ISBLANK('Форма 1'!C712),"",'Форма 1'!C712)</f>
        <v>г. Пермь, ш. Космонавтов, д. 110</v>
      </c>
      <c r="D712" s="51">
        <f>IF(ISBLANK(C712),"Введите адрес",IF(C712='Форма 1'!C712,SUM(E712:K712,M712:S712,X712:AA712),"Ошибка в адресе!"))</f>
        <v>29234215.440000001</v>
      </c>
      <c r="E712" s="53">
        <f>IF(ISNUMBER('Форма 1'!X712),ROUND('Форма 1'!$I712*VLOOKUP('Форма 1'!$G712,'Предельники 2022'!$B$4:$X$28,'Форма 1'!X$7),2),"")</f>
        <v>6415381.4400000004</v>
      </c>
      <c r="F712" s="53" t="str">
        <f>IF(ISNUMBER('Форма 1'!Y712),ROUND('Форма 1'!$I712*VLOOKUP('Форма 1'!$G712,'Предельники 2022'!$B$4:$X$28,'Форма 1'!Y$7),2),"")</f>
        <v/>
      </c>
      <c r="G712" s="53" t="str">
        <f>IF(ISNUMBER('Форма 1'!Z712),ROUND('Форма 1'!$I712*VLOOKUP('Форма 1'!$G712,'Предельники 2022'!$B$4:$X$28,'Форма 1'!Z$7),2),"")</f>
        <v/>
      </c>
      <c r="H712" s="53" t="str">
        <f>IF(ISNUMBER('Форма 1'!AA712),ROUND('Форма 1'!$I712*VLOOKUP('Форма 1'!$G712,'Предельники 2022'!$B$4:$X$28,'Форма 1'!AA$7),2),"")</f>
        <v/>
      </c>
      <c r="I712" s="53" t="str">
        <f>IF(ISNUMBER('Форма 1'!AB712),ROUND('Форма 1'!$I712*VLOOKUP('Форма 1'!$G712,'Предельники 2022'!$B$4:$X$28,'Форма 1'!AB$7),2),"")</f>
        <v/>
      </c>
      <c r="J712" s="53" t="str">
        <f>IF(ISNUMBER('Форма 1'!AC712),ROUND('Форма 1'!$I712*VLOOKUP('Форма 1'!$G712,'Предельники 2022'!$B$4:$X$28,'Форма 1'!AC$7),2),"")</f>
        <v/>
      </c>
      <c r="K712" s="53" t="str">
        <f>IF(ISNUMBER('Форма 1'!AD712),ROUND('Форма 1'!$I712*VLOOKUP('Форма 1'!$G712,'Предельники 2022'!$B$4:$X$28,'Форма 1'!AD$7),2),"")</f>
        <v/>
      </c>
      <c r="L712" s="54" t="str">
        <f>IF(ISBLANK('Форма 1'!AE712),"",'Форма 1'!AE712)</f>
        <v/>
      </c>
      <c r="M712" s="55" t="str">
        <f>IF(ISBLANK('Форма 1'!AF712),"",'Форма 1'!AF712)</f>
        <v/>
      </c>
      <c r="N712" s="53" t="str">
        <f>IF(ISNUMBER('Форма 1'!AG712),ROUND('Форма 1'!$I712*VLOOKUP('Форма 1'!$G712,'Предельники 2022'!$B$4:$X$28,'Форма 1'!AG$7),2),"")</f>
        <v/>
      </c>
      <c r="O712" s="53">
        <f>IF(ISNUMBER('Форма 1'!$AH712),ROUND('Форма 1'!$I712*VLOOKUP('Форма 1'!$G712,'Предельники 2022'!$B$4:$X$28,'Форма 1'!$AH$7,0),2),"")</f>
        <v>22818834</v>
      </c>
      <c r="P712" s="53" t="str">
        <f>IF(ISNUMBER('Форма 1'!$AI712),ROUND('Форма 1'!$I712*VLOOKUP('Форма 1'!$G712,'Предельники 2022'!$B$4:$X$28,'Форма 1'!$AI$7,0),2),"")</f>
        <v/>
      </c>
      <c r="Q712" s="53" t="str">
        <f>IF(ISNUMBER('Форма 1'!$AJ712),ROUND('Форма 1'!$I712*VLOOKUP('Форма 1'!$G712,'Предельники 2022'!$B$4:$X$28,'Форма 1'!$AJ$7,0),2),"")</f>
        <v/>
      </c>
      <c r="R712" s="53" t="str">
        <f>IF(ISNUMBER('Форма 1'!AK712),ROUND('Форма 1'!$I712*VLOOKUP('Форма 1'!$G712,'Предельники 2022'!$B$4:$X$28,'Форма 1'!AK$7),2),"")</f>
        <v/>
      </c>
      <c r="S712" s="55" t="str">
        <f t="shared" si="78"/>
        <v/>
      </c>
      <c r="T712" s="55" t="str">
        <f>IF(ISNUMBER('Форма 1'!AL712),INDEX('Предельники 2022'!$C$4:$X$28,MATCH('Форма 1'!$H712,'Предельники 2022'!$B$4:$B$28,0),MATCH(T$5,'Предельники 2022'!$C$3:$X$3,0)),"")</f>
        <v/>
      </c>
      <c r="U712" s="55" t="str">
        <f>IF(ISNUMBER('Форма 1'!AM712),INDEX('Предельники 2022'!$C$4:$X$28,MATCH('Форма 1'!$H712,'Предельники 2022'!$B$4:$B$28,0),MATCH(U$5,'Предельники 2022'!$C$3:$X$3,0)),"")</f>
        <v/>
      </c>
      <c r="V712" s="55" t="str">
        <f>IF(ISNUMBER('Форма 1'!AN712),INDEX('Предельники 2022'!$C$4:$X$28,MATCH('Форма 1'!$H712,'Предельники 2022'!$B$4:$B$28,0),MATCH(V$5,'Предельники 2022'!$C$3:$X$3,0)),"")</f>
        <v/>
      </c>
      <c r="W712" s="55" t="str">
        <f>IF(ISNUMBER('Форма 1'!AO712),INDEX('Предельники 2022'!$C$4:$X$28,MATCH('Форма 1'!$H712,'Предельники 2022'!$B$4:$B$28,0),MATCH(W$5,'Предельники 2022'!$C$3:$X$3,0)),"")</f>
        <v/>
      </c>
      <c r="X712" s="53" t="str">
        <f>IF(ISNUMBER('Форма 1'!AP712),ROUND('Форма 1'!$I712*VLOOKUP('Форма 1'!$G712,'Предельники 2022'!$B$4:$X$28,'Форма 1'!AP$7),2),"")</f>
        <v/>
      </c>
      <c r="Y712" s="53" t="str">
        <f>IF(ISNUMBER('Форма 1'!AQ712),ROUND('Форма 1'!$I712*VLOOKUP('Форма 1'!$G712,'Предельники 2022'!$B$4:$X$28,'Форма 1'!AQ$7),2),"")</f>
        <v/>
      </c>
      <c r="Z712" s="53" t="str">
        <f>IF(ISNUMBER('Форма 1'!AR712),ROUND('Форма 1'!$I712*VLOOKUP('Форма 1'!$G712,'Предельники 2022'!$B$4:$X$28,'Форма 1'!AR$7),2),"")</f>
        <v/>
      </c>
      <c r="AA712" s="55"/>
    </row>
    <row r="713" spans="1:27" x14ac:dyDescent="0.25">
      <c r="A713" s="52">
        <f t="shared" si="77"/>
        <v>120</v>
      </c>
      <c r="B713" s="94" t="str">
        <f>IF(ISBLANK('Форма 1'!B713),"",'Форма 1'!B713)</f>
        <v>город Пермь</v>
      </c>
      <c r="C713" s="161" t="str">
        <f>IF(ISBLANK('Форма 1'!C713),"",'Форма 1'!C713)</f>
        <v>г. Пермь, ш. Космонавтов, д. 127</v>
      </c>
      <c r="D713" s="51">
        <f>IF(ISBLANK(C713),"Введите адрес",IF(C713='Форма 1'!C713,SUM(E713:K713,M713:S713,X713:AA713),"Ошибка в адресе!"))</f>
        <v>3930316.7999999998</v>
      </c>
      <c r="E713" s="53" t="str">
        <f>IF(ISNUMBER('Форма 1'!X713),ROUND('Форма 1'!$I713*VLOOKUP('Форма 1'!$G713,'Предельники 2022'!$B$4:$X$28,'Форма 1'!X$7),2),"")</f>
        <v/>
      </c>
      <c r="F713" s="53" t="str">
        <f>IF(ISNUMBER('Форма 1'!Y713),ROUND('Форма 1'!$I713*VLOOKUP('Форма 1'!$G713,'Предельники 2022'!$B$4:$X$28,'Форма 1'!Y$7),2),"")</f>
        <v/>
      </c>
      <c r="G713" s="53" t="str">
        <f>IF(ISNUMBER('Форма 1'!Z713),ROUND('Форма 1'!$I713*VLOOKUP('Форма 1'!$G713,'Предельники 2022'!$B$4:$X$28,'Форма 1'!Z$7),2),"")</f>
        <v/>
      </c>
      <c r="H713" s="53" t="str">
        <f>IF(ISNUMBER('Форма 1'!AA713),ROUND('Форма 1'!$I713*VLOOKUP('Форма 1'!$G713,'Предельники 2022'!$B$4:$X$28,'Форма 1'!AA$7),2),"")</f>
        <v/>
      </c>
      <c r="I713" s="53" t="str">
        <f>IF(ISNUMBER('Форма 1'!AB713),ROUND('Форма 1'!$I713*VLOOKUP('Форма 1'!$G713,'Предельники 2022'!$B$4:$X$28,'Форма 1'!AB$7),2),"")</f>
        <v/>
      </c>
      <c r="J713" s="53" t="str">
        <f>IF(ISNUMBER('Форма 1'!AC713),ROUND('Форма 1'!$I713*VLOOKUP('Форма 1'!$G713,'Предельники 2022'!$B$4:$X$28,'Форма 1'!AC$7),2),"")</f>
        <v/>
      </c>
      <c r="K713" s="53" t="str">
        <f>IF(ISNUMBER('Форма 1'!AD713),ROUND('Форма 1'!$I713*VLOOKUP('Форма 1'!$G713,'Предельники 2022'!$B$4:$X$28,'Форма 1'!AD$7),2),"")</f>
        <v/>
      </c>
      <c r="L713" s="54">
        <f>IF(ISBLANK('Форма 1'!AE713),"",'Форма 1'!AE713)</f>
        <v>1</v>
      </c>
      <c r="M713" s="55">
        <f>IF(ISBLANK('Форма 1'!AF713),"",'Форма 1'!AF713)</f>
        <v>3930316.7999999998</v>
      </c>
      <c r="N713" s="53" t="str">
        <f>IF(ISNUMBER('Форма 1'!AG713),ROUND('Форма 1'!$I713*VLOOKUP('Форма 1'!$G713,'Предельники 2022'!$B$4:$X$28,'Форма 1'!AG$7),2),"")</f>
        <v/>
      </c>
      <c r="O713" s="53" t="str">
        <f>IF(ISNUMBER('Форма 1'!$AH713),ROUND('Форма 1'!$I713*VLOOKUP('Форма 1'!$G713,'Предельники 2022'!$B$4:$X$28,'Форма 1'!$AH$7,0),2),"")</f>
        <v/>
      </c>
      <c r="P713" s="53" t="str">
        <f>IF(ISNUMBER('Форма 1'!$AI713),ROUND('Форма 1'!$I713*VLOOKUP('Форма 1'!$G713,'Предельники 2022'!$B$4:$X$28,'Форма 1'!$AI$7,0),2),"")</f>
        <v/>
      </c>
      <c r="Q713" s="53" t="str">
        <f>IF(ISNUMBER('Форма 1'!$AJ713),ROUND('Форма 1'!$I713*VLOOKUP('Форма 1'!$G713,'Предельники 2022'!$B$4:$X$28,'Форма 1'!$AJ$7,0),2),"")</f>
        <v/>
      </c>
      <c r="R713" s="53" t="str">
        <f>IF(ISNUMBER('Форма 1'!AK713),ROUND('Форма 1'!$I713*VLOOKUP('Форма 1'!$G713,'Предельники 2022'!$B$4:$X$28,'Форма 1'!AK$7),2),"")</f>
        <v/>
      </c>
      <c r="S713" s="55" t="str">
        <f t="shared" si="78"/>
        <v/>
      </c>
      <c r="T713" s="55" t="str">
        <f>IF(ISNUMBER('Форма 1'!AL713),INDEX('Предельники 2022'!$C$4:$X$28,MATCH('Форма 1'!$H713,'Предельники 2022'!$B$4:$B$28,0),MATCH(T$5,'Предельники 2022'!$C$3:$X$3,0)),"")</f>
        <v/>
      </c>
      <c r="U713" s="55" t="str">
        <f>IF(ISNUMBER('Форма 1'!AM713),INDEX('Предельники 2022'!$C$4:$X$28,MATCH('Форма 1'!$H713,'Предельники 2022'!$B$4:$B$28,0),MATCH(U$5,'Предельники 2022'!$C$3:$X$3,0)),"")</f>
        <v/>
      </c>
      <c r="V713" s="55" t="str">
        <f>IF(ISNUMBER('Форма 1'!AN713),INDEX('Предельники 2022'!$C$4:$X$28,MATCH('Форма 1'!$H713,'Предельники 2022'!$B$4:$B$28,0),MATCH(V$5,'Предельники 2022'!$C$3:$X$3,0)),"")</f>
        <v/>
      </c>
      <c r="W713" s="55" t="str">
        <f>IF(ISNUMBER('Форма 1'!AO713),INDEX('Предельники 2022'!$C$4:$X$28,MATCH('Форма 1'!$H713,'Предельники 2022'!$B$4:$B$28,0),MATCH(W$5,'Предельники 2022'!$C$3:$X$3,0)),"")</f>
        <v/>
      </c>
      <c r="X713" s="53" t="str">
        <f>IF(ISNUMBER('Форма 1'!AP713),ROUND('Форма 1'!$I713*VLOOKUP('Форма 1'!$G713,'Предельники 2022'!$B$4:$X$28,'Форма 1'!AP$7),2),"")</f>
        <v/>
      </c>
      <c r="Y713" s="53" t="str">
        <f>IF(ISNUMBER('Форма 1'!AQ713),ROUND('Форма 1'!$I713*VLOOKUP('Форма 1'!$G713,'Предельники 2022'!$B$4:$X$28,'Форма 1'!AQ$7),2),"")</f>
        <v/>
      </c>
      <c r="Z713" s="53" t="str">
        <f>IF(ISNUMBER('Форма 1'!AR713),ROUND('Форма 1'!$I713*VLOOKUP('Форма 1'!$G713,'Предельники 2022'!$B$4:$X$28,'Форма 1'!AR$7),2),"")</f>
        <v/>
      </c>
      <c r="AA713" s="55"/>
    </row>
    <row r="714" spans="1:27" ht="15.75" x14ac:dyDescent="0.25">
      <c r="A714" s="178">
        <f t="shared" si="77"/>
        <v>0</v>
      </c>
      <c r="B714" s="179" t="str">
        <f>IF(ISBLANK('Форма 1'!B714),"",'Форма 1'!B714)</f>
        <v/>
      </c>
      <c r="C714" s="38" t="str">
        <f>IF(ISBLANK('Форма 1'!C714),"",'Форма 1'!C714)</f>
        <v>Городской округ закрытое административно-территориальное образование Звездный Пермского края</v>
      </c>
      <c r="D714" s="39">
        <f>IF(ISBLANK(C714),"Введите адрес",IF(C714='Форма 1'!C714,SUM(E714:K714,M714:S714,X714:AA714),"Ошибка в адресе!"))</f>
        <v>13411842.92</v>
      </c>
      <c r="E714" s="39">
        <f>SUM(E715)</f>
        <v>0</v>
      </c>
      <c r="F714" s="39">
        <f t="shared" ref="F714:Z714" si="79">SUM(F715)</f>
        <v>0</v>
      </c>
      <c r="G714" s="39">
        <f t="shared" si="79"/>
        <v>0</v>
      </c>
      <c r="H714" s="39">
        <f t="shared" si="79"/>
        <v>0</v>
      </c>
      <c r="I714" s="39">
        <f t="shared" si="79"/>
        <v>0</v>
      </c>
      <c r="J714" s="39">
        <f t="shared" si="79"/>
        <v>0</v>
      </c>
      <c r="K714" s="39">
        <f t="shared" si="79"/>
        <v>0</v>
      </c>
      <c r="L714" s="145">
        <f t="shared" si="79"/>
        <v>0</v>
      </c>
      <c r="M714" s="39">
        <f t="shared" si="79"/>
        <v>0</v>
      </c>
      <c r="N714" s="39">
        <f t="shared" si="79"/>
        <v>0</v>
      </c>
      <c r="O714" s="39">
        <f t="shared" si="79"/>
        <v>13411842.92</v>
      </c>
      <c r="P714" s="39">
        <f t="shared" si="79"/>
        <v>0</v>
      </c>
      <c r="Q714" s="39">
        <f t="shared" si="79"/>
        <v>0</v>
      </c>
      <c r="R714" s="39">
        <f t="shared" si="79"/>
        <v>0</v>
      </c>
      <c r="S714" s="39">
        <f t="shared" si="79"/>
        <v>0</v>
      </c>
      <c r="T714" s="39">
        <f t="shared" si="79"/>
        <v>0</v>
      </c>
      <c r="U714" s="39">
        <f t="shared" si="79"/>
        <v>0</v>
      </c>
      <c r="V714" s="39">
        <f t="shared" si="79"/>
        <v>0</v>
      </c>
      <c r="W714" s="39">
        <f t="shared" si="79"/>
        <v>0</v>
      </c>
      <c r="X714" s="39">
        <f t="shared" si="79"/>
        <v>0</v>
      </c>
      <c r="Y714" s="39">
        <f t="shared" si="79"/>
        <v>0</v>
      </c>
      <c r="Z714" s="39">
        <f t="shared" si="79"/>
        <v>0</v>
      </c>
      <c r="AA714" s="39"/>
    </row>
    <row r="715" spans="1:27" x14ac:dyDescent="0.25">
      <c r="A715" s="52">
        <f t="shared" si="77"/>
        <v>1</v>
      </c>
      <c r="B715" s="94" t="str">
        <f>IF(ISBLANK('Форма 1'!B715),"",'Форма 1'!B715)</f>
        <v>Городской округ закрытое административно-территориальное образование Звездный Пермского края</v>
      </c>
      <c r="C715" s="161" t="str">
        <f>IF(ISBLANK('Форма 1'!C715),"",'Форма 1'!C715)</f>
        <v>ЗАТО Звёздный, ул. Коммунистическая, д. 4</v>
      </c>
      <c r="D715" s="51">
        <f>IF(ISBLANK(C715),"Введите адрес",IF(C715='Форма 1'!C715,SUM(E715:K715,M715:S715,X715:AA715),"Ошибка в адресе!"))</f>
        <v>13411842.92</v>
      </c>
      <c r="E715" s="53" t="str">
        <f>IF(ISNUMBER('Форма 1'!X715),ROUND('Форма 1'!$I715*VLOOKUP('Форма 1'!$G715,'Предельники 2022'!$B$4:$X$28,'Форма 1'!X$7),2),"")</f>
        <v/>
      </c>
      <c r="F715" s="53" t="str">
        <f>IF(ISNUMBER('Форма 1'!Y715),ROUND('Форма 1'!$I715*VLOOKUP('Форма 1'!$G715,'Предельники 2022'!$B$4:$X$28,'Форма 1'!Y$7),2),"")</f>
        <v/>
      </c>
      <c r="G715" s="53" t="str">
        <f>IF(ISNUMBER('Форма 1'!Z715),ROUND('Форма 1'!$I715*VLOOKUP('Форма 1'!$G715,'Предельники 2022'!$B$4:$X$28,'Форма 1'!Z$7),2),"")</f>
        <v/>
      </c>
      <c r="H715" s="53" t="str">
        <f>IF(ISNUMBER('Форма 1'!AA715),ROUND('Форма 1'!$I715*VLOOKUP('Форма 1'!$G715,'Предельники 2022'!$B$4:$X$28,'Форма 1'!AA$7),2),"")</f>
        <v/>
      </c>
      <c r="I715" s="53" t="str">
        <f>IF(ISNUMBER('Форма 1'!AB715),ROUND('Форма 1'!$I715*VLOOKUP('Форма 1'!$G715,'Предельники 2022'!$B$4:$X$28,'Форма 1'!AB$7),2),"")</f>
        <v/>
      </c>
      <c r="J715" s="53" t="str">
        <f>IF(ISNUMBER('Форма 1'!AC715),ROUND('Форма 1'!$I715*VLOOKUP('Форма 1'!$G715,'Предельники 2022'!$B$4:$X$28,'Форма 1'!AC$7),2),"")</f>
        <v/>
      </c>
      <c r="K715" s="53" t="str">
        <f>IF(ISNUMBER('Форма 1'!AD715),ROUND('Форма 1'!$I715*VLOOKUP('Форма 1'!$G715,'Предельники 2022'!$B$4:$X$28,'Форма 1'!AD$7),2),"")</f>
        <v/>
      </c>
      <c r="L715" s="54" t="str">
        <f>IF(ISBLANK('Форма 1'!AE715),"",'Форма 1'!AE715)</f>
        <v/>
      </c>
      <c r="M715" s="55" t="str">
        <f>IF(ISBLANK('Форма 1'!AF715),"",'Форма 1'!AF715)</f>
        <v/>
      </c>
      <c r="N715" s="53" t="str">
        <f>IF(ISNUMBER('Форма 1'!AG715),ROUND('Форма 1'!$I715*VLOOKUP('Форма 1'!$G715,'Предельники 2022'!$B$4:$X$28,'Форма 1'!AG$7),2),"")</f>
        <v/>
      </c>
      <c r="O715" s="53">
        <f>IF(ISNUMBER('Форма 1'!$AH715),ROUND('Форма 1'!$I715*VLOOKUP('Форма 1'!$G715,'Предельники 2022'!$B$4:$X$28,'Форма 1'!$AH$7,0),2),"")</f>
        <v>13411842.92</v>
      </c>
      <c r="P715" s="53" t="str">
        <f>IF(ISNUMBER('Форма 1'!$AI715),ROUND('Форма 1'!$I715*VLOOKUP('Форма 1'!$G715,'Предельники 2022'!$B$4:$X$28,'Форма 1'!$AI$7,0),2),"")</f>
        <v/>
      </c>
      <c r="Q715" s="53" t="str">
        <f>IF(ISNUMBER('Форма 1'!$AJ715),ROUND('Форма 1'!$I715*VLOOKUP('Форма 1'!$G715,'Предельники 2022'!$B$4:$X$28,'Форма 1'!$AJ$7,0),2),"")</f>
        <v/>
      </c>
      <c r="R715" s="53" t="str">
        <f>IF(ISNUMBER('Форма 1'!AK715),ROUND('Форма 1'!$I715*VLOOKUP('Форма 1'!$G715,'Предельники 2022'!$B$4:$X$28,'Форма 1'!AK$7),2),"")</f>
        <v/>
      </c>
      <c r="S715" s="55" t="str">
        <f t="shared" si="78"/>
        <v/>
      </c>
      <c r="T715" s="55" t="str">
        <f>IF(ISNUMBER('Форма 1'!AL715),INDEX('Предельники 2022'!$C$4:$X$28,MATCH('Форма 1'!$H715,'Предельники 2022'!$B$4:$B$28,0),MATCH(T$5,'Предельники 2022'!$C$3:$X$3,0)),"")</f>
        <v/>
      </c>
      <c r="U715" s="55" t="str">
        <f>IF(ISNUMBER('Форма 1'!AM715),INDEX('Предельники 2022'!$C$4:$X$28,MATCH('Форма 1'!$H715,'Предельники 2022'!$B$4:$B$28,0),MATCH(U$5,'Предельники 2022'!$C$3:$X$3,0)),"")</f>
        <v/>
      </c>
      <c r="V715" s="55" t="str">
        <f>IF(ISNUMBER('Форма 1'!AN715),INDEX('Предельники 2022'!$C$4:$X$28,MATCH('Форма 1'!$H715,'Предельники 2022'!$B$4:$B$28,0),MATCH(V$5,'Предельники 2022'!$C$3:$X$3,0)),"")</f>
        <v/>
      </c>
      <c r="W715" s="55" t="str">
        <f>IF(ISNUMBER('Форма 1'!AO715),INDEX('Предельники 2022'!$C$4:$X$28,MATCH('Форма 1'!$H715,'Предельники 2022'!$B$4:$B$28,0),MATCH(W$5,'Предельники 2022'!$C$3:$X$3,0)),"")</f>
        <v/>
      </c>
      <c r="X715" s="53" t="str">
        <f>IF(ISNUMBER('Форма 1'!AP715),ROUND('Форма 1'!$I715*VLOOKUP('Форма 1'!$G715,'Предельники 2022'!$B$4:$X$28,'Форма 1'!AP$7),2),"")</f>
        <v/>
      </c>
      <c r="Y715" s="53" t="str">
        <f>IF(ISNUMBER('Форма 1'!AQ715),ROUND('Форма 1'!$I715*VLOOKUP('Форма 1'!$G715,'Предельники 2022'!$B$4:$X$28,'Форма 1'!AQ$7),2),"")</f>
        <v/>
      </c>
      <c r="Z715" s="53" t="str">
        <f>IF(ISNUMBER('Форма 1'!AR715),ROUND('Форма 1'!$I715*VLOOKUP('Форма 1'!$G715,'Предельники 2022'!$B$4:$X$28,'Форма 1'!AR$7),2),"")</f>
        <v/>
      </c>
      <c r="AA715" s="55"/>
    </row>
    <row r="716" spans="1:27" ht="15.75" x14ac:dyDescent="0.25">
      <c r="A716" s="178">
        <f t="shared" si="77"/>
        <v>0</v>
      </c>
      <c r="B716" s="179" t="str">
        <f>IF(ISBLANK('Форма 1'!B716),"",'Форма 1'!B716)</f>
        <v/>
      </c>
      <c r="C716" s="38" t="str">
        <f>IF(ISBLANK('Форма 1'!C716),"",'Форма 1'!C716)</f>
        <v>Губахинский городской округ Пермского края</v>
      </c>
      <c r="D716" s="39">
        <f>IF(ISBLANK(C716),"Введите адрес",IF(C716='Форма 1'!C716,SUM(E716:K716,M716:S716,X716:AA716),"Ошибка в адресе!"))</f>
        <v>88487846.209999993</v>
      </c>
      <c r="E716" s="39">
        <f>SUM(E717:E726)</f>
        <v>3212072.71</v>
      </c>
      <c r="F716" s="39">
        <f t="shared" ref="F716:Z716" si="80">SUM(F717:F726)</f>
        <v>36605167.890000001</v>
      </c>
      <c r="G716" s="39">
        <f t="shared" si="80"/>
        <v>0</v>
      </c>
      <c r="H716" s="39">
        <f t="shared" si="80"/>
        <v>2696241.27</v>
      </c>
      <c r="I716" s="39">
        <f t="shared" si="80"/>
        <v>9028356.7999999989</v>
      </c>
      <c r="J716" s="39">
        <f t="shared" si="80"/>
        <v>462557.9</v>
      </c>
      <c r="K716" s="39">
        <f t="shared" si="80"/>
        <v>1140469.53</v>
      </c>
      <c r="L716" s="145">
        <f t="shared" si="80"/>
        <v>0</v>
      </c>
      <c r="M716" s="39">
        <f t="shared" si="80"/>
        <v>0</v>
      </c>
      <c r="N716" s="39">
        <f t="shared" si="80"/>
        <v>30906770.809999999</v>
      </c>
      <c r="O716" s="39">
        <f t="shared" si="80"/>
        <v>4436209.3</v>
      </c>
      <c r="P716" s="39">
        <f t="shared" si="80"/>
        <v>0</v>
      </c>
      <c r="Q716" s="39">
        <f t="shared" si="80"/>
        <v>0</v>
      </c>
      <c r="R716" s="39">
        <f t="shared" si="80"/>
        <v>0</v>
      </c>
      <c r="S716" s="39">
        <f t="shared" si="80"/>
        <v>0</v>
      </c>
      <c r="T716" s="39">
        <f t="shared" si="80"/>
        <v>0</v>
      </c>
      <c r="U716" s="39">
        <f t="shared" si="80"/>
        <v>0</v>
      </c>
      <c r="V716" s="39">
        <f t="shared" si="80"/>
        <v>0</v>
      </c>
      <c r="W716" s="39">
        <f t="shared" si="80"/>
        <v>0</v>
      </c>
      <c r="X716" s="39">
        <f t="shared" si="80"/>
        <v>0</v>
      </c>
      <c r="Y716" s="39">
        <f t="shared" si="80"/>
        <v>0</v>
      </c>
      <c r="Z716" s="39">
        <f t="shared" si="80"/>
        <v>0</v>
      </c>
      <c r="AA716" s="39"/>
    </row>
    <row r="717" spans="1:27" x14ac:dyDescent="0.25">
      <c r="A717" s="52">
        <f t="shared" si="77"/>
        <v>1</v>
      </c>
      <c r="B717" s="94" t="str">
        <f>IF(ISBLANK('Форма 1'!B717),"",'Форма 1'!B717)</f>
        <v>Губахинский городской округ Пермского края</v>
      </c>
      <c r="C717" s="161" t="str">
        <f>IF(ISBLANK('Форма 1'!C717),"",'Форма 1'!C717)</f>
        <v>г. Губаха, пр-т Ленина, д. 36</v>
      </c>
      <c r="D717" s="51">
        <f>IF(ISBLANK(C717),"Введите адрес",IF(C717='Форма 1'!C717,SUM(E717:K717,M717:S717,X717:AA717),"Ошибка в адресе!"))</f>
        <v>33438948.100000005</v>
      </c>
      <c r="E717" s="53">
        <f>IF(ISNUMBER('Форма 1'!X717),ROUND('Форма 1'!$I717*VLOOKUP('Форма 1'!$G717,'Предельники 2022'!$B$4:$X$28,'Форма 1'!X$7),2),"")</f>
        <v>2316888.6</v>
      </c>
      <c r="F717" s="53">
        <f>IF(ISNUMBER('Форма 1'!Y717),ROUND('Форма 1'!$I717*VLOOKUP('Форма 1'!$G717,'Предельники 2022'!$B$4:$X$28,'Форма 1'!Y$7),2),"")</f>
        <v>26292375.600000001</v>
      </c>
      <c r="G717" s="53" t="str">
        <f>IF(ISNUMBER('Форма 1'!Z717),ROUND('Форма 1'!$I717*VLOOKUP('Форма 1'!$G717,'Предельники 2022'!$B$4:$X$28,'Форма 1'!Z$7),2),"")</f>
        <v/>
      </c>
      <c r="H717" s="53">
        <f>IF(ISNUMBER('Форма 1'!AA717),ROUND('Форма 1'!$I717*VLOOKUP('Форма 1'!$G717,'Предельники 2022'!$B$4:$X$28,'Форма 1'!AA$7),2),"")</f>
        <v>1182545.3</v>
      </c>
      <c r="I717" s="53">
        <f>IF(ISNUMBER('Форма 1'!AB717),ROUND('Форма 1'!$I717*VLOOKUP('Форма 1'!$G717,'Предельники 2022'!$B$4:$X$28,'Форма 1'!AB$7),2),"")</f>
        <v>3647138.6</v>
      </c>
      <c r="J717" s="53" t="str">
        <f>IF(ISNUMBER('Форма 1'!AC717),ROUND('Форма 1'!$I717*VLOOKUP('Форма 1'!$G717,'Предельники 2022'!$B$4:$X$28,'Форма 1'!AC$7),2),"")</f>
        <v/>
      </c>
      <c r="K717" s="53" t="str">
        <f>IF(ISNUMBER('Форма 1'!AD717),ROUND('Форма 1'!$I717*VLOOKUP('Форма 1'!$G717,'Предельники 2022'!$B$4:$X$28,'Форма 1'!AD$7),2),"")</f>
        <v/>
      </c>
      <c r="L717" s="54" t="str">
        <f>IF(ISBLANK('Форма 1'!AE717),"",'Форма 1'!AE717)</f>
        <v/>
      </c>
      <c r="M717" s="55" t="str">
        <f>IF(ISBLANK('Форма 1'!AF717),"",'Форма 1'!AF717)</f>
        <v/>
      </c>
      <c r="N717" s="53" t="str">
        <f>IF(ISNUMBER('Форма 1'!AG717),ROUND('Форма 1'!$I717*VLOOKUP('Форма 1'!$G717,'Предельники 2022'!$B$4:$X$28,'Форма 1'!AG$7),2),"")</f>
        <v/>
      </c>
      <c r="O717" s="53" t="str">
        <f>IF(ISNUMBER('Форма 1'!$AH717),ROUND('Форма 1'!$I717*VLOOKUP('Форма 1'!$G717,'Предельники 2022'!$B$4:$X$28,'Форма 1'!$AH$7,0),2),"")</f>
        <v/>
      </c>
      <c r="P717" s="53" t="str">
        <f>IF(ISNUMBER('Форма 1'!$AI717),ROUND('Форма 1'!$I717*VLOOKUP('Форма 1'!$G717,'Предельники 2022'!$B$4:$X$28,'Форма 1'!$AI$7,0),2),"")</f>
        <v/>
      </c>
      <c r="Q717" s="53" t="str">
        <f>IF(ISNUMBER('Форма 1'!$AJ717),ROUND('Форма 1'!$I717*VLOOKUP('Форма 1'!$G717,'Предельники 2022'!$B$4:$X$28,'Форма 1'!$AJ$7,0),2),"")</f>
        <v/>
      </c>
      <c r="R717" s="53" t="str">
        <f>IF(ISNUMBER('Форма 1'!AK717),ROUND('Форма 1'!$I717*VLOOKUP('Форма 1'!$G717,'Предельники 2022'!$B$4:$X$28,'Форма 1'!AK$7),2),"")</f>
        <v/>
      </c>
      <c r="S717" s="55" t="str">
        <f t="shared" si="78"/>
        <v/>
      </c>
      <c r="T717" s="55" t="str">
        <f>IF(ISNUMBER('Форма 1'!AL717),INDEX('Предельники 2022'!$C$4:$X$28,MATCH('Форма 1'!$H717,'Предельники 2022'!$B$4:$B$28,0),MATCH(T$5,'Предельники 2022'!$C$3:$X$3,0)),"")</f>
        <v/>
      </c>
      <c r="U717" s="55" t="str">
        <f>IF(ISNUMBER('Форма 1'!AM717),INDEX('Предельники 2022'!$C$4:$X$28,MATCH('Форма 1'!$H717,'Предельники 2022'!$B$4:$B$28,0),MATCH(U$5,'Предельники 2022'!$C$3:$X$3,0)),"")</f>
        <v/>
      </c>
      <c r="V717" s="55" t="str">
        <f>IF(ISNUMBER('Форма 1'!AN717),INDEX('Предельники 2022'!$C$4:$X$28,MATCH('Форма 1'!$H717,'Предельники 2022'!$B$4:$B$28,0),MATCH(V$5,'Предельники 2022'!$C$3:$X$3,0)),"")</f>
        <v/>
      </c>
      <c r="W717" s="55" t="str">
        <f>IF(ISNUMBER('Форма 1'!AO717),INDEX('Предельники 2022'!$C$4:$X$28,MATCH('Форма 1'!$H717,'Предельники 2022'!$B$4:$B$28,0),MATCH(W$5,'Предельники 2022'!$C$3:$X$3,0)),"")</f>
        <v/>
      </c>
      <c r="X717" s="53" t="str">
        <f>IF(ISNUMBER('Форма 1'!AP717),ROUND('Форма 1'!$I717*VLOOKUP('Форма 1'!$G717,'Предельники 2022'!$B$4:$X$28,'Форма 1'!AP$7),2),"")</f>
        <v/>
      </c>
      <c r="Y717" s="53" t="str">
        <f>IF(ISNUMBER('Форма 1'!AQ717),ROUND('Форма 1'!$I717*VLOOKUP('Форма 1'!$G717,'Предельники 2022'!$B$4:$X$28,'Форма 1'!AQ$7),2),"")</f>
        <v/>
      </c>
      <c r="Z717" s="53" t="str">
        <f>IF(ISNUMBER('Форма 1'!AR717),ROUND('Форма 1'!$I717*VLOOKUP('Форма 1'!$G717,'Предельники 2022'!$B$4:$X$28,'Форма 1'!AR$7),2),"")</f>
        <v/>
      </c>
      <c r="AA717" s="55"/>
    </row>
    <row r="718" spans="1:27" x14ac:dyDescent="0.25">
      <c r="A718" s="52">
        <f t="shared" si="77"/>
        <v>2</v>
      </c>
      <c r="B718" s="94" t="str">
        <f>IF(ISBLANK('Форма 1'!B718),"",'Форма 1'!B718)</f>
        <v>Губахинский городской округ Пермского края</v>
      </c>
      <c r="C718" s="161" t="str">
        <f>IF(ISBLANK('Форма 1'!C718),"",'Форма 1'!C718)</f>
        <v>г. Губаха, пр-т Октябрьский, д. 12</v>
      </c>
      <c r="D718" s="51">
        <f>IF(ISBLANK(C718),"Введите адрес",IF(C718='Форма 1'!C718,SUM(E718:K718,M718:S718,X718:AA718),"Ошибка в адресе!"))</f>
        <v>3905640</v>
      </c>
      <c r="E718" s="53" t="str">
        <f>IF(ISNUMBER('Форма 1'!X718),ROUND('Форма 1'!$I718*VLOOKUP('Форма 1'!$G718,'Предельники 2022'!$B$4:$X$28,'Форма 1'!X$7),2),"")</f>
        <v/>
      </c>
      <c r="F718" s="53" t="str">
        <f>IF(ISNUMBER('Форма 1'!Y718),ROUND('Форма 1'!$I718*VLOOKUP('Форма 1'!$G718,'Предельники 2022'!$B$4:$X$28,'Форма 1'!Y$7),2),"")</f>
        <v/>
      </c>
      <c r="G718" s="53" t="str">
        <f>IF(ISNUMBER('Форма 1'!Z718),ROUND('Форма 1'!$I718*VLOOKUP('Форма 1'!$G718,'Предельники 2022'!$B$4:$X$28,'Форма 1'!Z$7),2),"")</f>
        <v/>
      </c>
      <c r="H718" s="53" t="str">
        <f>IF(ISNUMBER('Форма 1'!AA718),ROUND('Форма 1'!$I718*VLOOKUP('Форма 1'!$G718,'Предельники 2022'!$B$4:$X$28,'Форма 1'!AA$7),2),"")</f>
        <v/>
      </c>
      <c r="I718" s="53">
        <f>IF(ISNUMBER('Форма 1'!AB718),ROUND('Форма 1'!$I718*VLOOKUP('Форма 1'!$G718,'Предельники 2022'!$B$4:$X$28,'Форма 1'!AB$7),2),"")</f>
        <v>3905640</v>
      </c>
      <c r="J718" s="53" t="str">
        <f>IF(ISNUMBER('Форма 1'!AC718),ROUND('Форма 1'!$I718*VLOOKUP('Форма 1'!$G718,'Предельники 2022'!$B$4:$X$28,'Форма 1'!AC$7),2),"")</f>
        <v/>
      </c>
      <c r="K718" s="53" t="str">
        <f>IF(ISNUMBER('Форма 1'!AD718),ROUND('Форма 1'!$I718*VLOOKUP('Форма 1'!$G718,'Предельники 2022'!$B$4:$X$28,'Форма 1'!AD$7),2),"")</f>
        <v/>
      </c>
      <c r="L718" s="54" t="str">
        <f>IF(ISBLANK('Форма 1'!AE718),"",'Форма 1'!AE718)</f>
        <v/>
      </c>
      <c r="M718" s="55" t="str">
        <f>IF(ISBLANK('Форма 1'!AF718),"",'Форма 1'!AF718)</f>
        <v/>
      </c>
      <c r="N718" s="53" t="str">
        <f>IF(ISNUMBER('Форма 1'!AG718),ROUND('Форма 1'!$I718*VLOOKUP('Форма 1'!$G718,'Предельники 2022'!$B$4:$X$28,'Форма 1'!AG$7),2),"")</f>
        <v/>
      </c>
      <c r="O718" s="53" t="str">
        <f>IF(ISNUMBER('Форма 1'!$AH718),ROUND('Форма 1'!$I718*VLOOKUP('Форма 1'!$G718,'Предельники 2022'!$B$4:$X$28,'Форма 1'!$AH$7,0),2),"")</f>
        <v/>
      </c>
      <c r="P718" s="53" t="str">
        <f>IF(ISNUMBER('Форма 1'!$AI718),ROUND('Форма 1'!$I718*VLOOKUP('Форма 1'!$G718,'Предельники 2022'!$B$4:$X$28,'Форма 1'!$AI$7,0),2),"")</f>
        <v/>
      </c>
      <c r="Q718" s="53" t="str">
        <f>IF(ISNUMBER('Форма 1'!$AJ718),ROUND('Форма 1'!$I718*VLOOKUP('Форма 1'!$G718,'Предельники 2022'!$B$4:$X$28,'Форма 1'!$AJ$7,0),2),"")</f>
        <v/>
      </c>
      <c r="R718" s="53" t="str">
        <f>IF(ISNUMBER('Форма 1'!AK718),ROUND('Форма 1'!$I718*VLOOKUP('Форма 1'!$G718,'Предельники 2022'!$B$4:$X$28,'Форма 1'!AK$7),2),"")</f>
        <v/>
      </c>
      <c r="S718" s="55" t="str">
        <f t="shared" si="78"/>
        <v/>
      </c>
      <c r="T718" s="55" t="str">
        <f>IF(ISNUMBER('Форма 1'!AL718),INDEX('Предельники 2022'!$C$4:$X$28,MATCH('Форма 1'!$H718,'Предельники 2022'!$B$4:$B$28,0),MATCH(T$5,'Предельники 2022'!$C$3:$X$3,0)),"")</f>
        <v/>
      </c>
      <c r="U718" s="55" t="str">
        <f>IF(ISNUMBER('Форма 1'!AM718),INDEX('Предельники 2022'!$C$4:$X$28,MATCH('Форма 1'!$H718,'Предельники 2022'!$B$4:$B$28,0),MATCH(U$5,'Предельники 2022'!$C$3:$X$3,0)),"")</f>
        <v/>
      </c>
      <c r="V718" s="55" t="str">
        <f>IF(ISNUMBER('Форма 1'!AN718),INDEX('Предельники 2022'!$C$4:$X$28,MATCH('Форма 1'!$H718,'Предельники 2022'!$B$4:$B$28,0),MATCH(V$5,'Предельники 2022'!$C$3:$X$3,0)),"")</f>
        <v/>
      </c>
      <c r="W718" s="55" t="str">
        <f>IF(ISNUMBER('Форма 1'!AO718),INDEX('Предельники 2022'!$C$4:$X$28,MATCH('Форма 1'!$H718,'Предельники 2022'!$B$4:$B$28,0),MATCH(W$5,'Предельники 2022'!$C$3:$X$3,0)),"")</f>
        <v/>
      </c>
      <c r="X718" s="53" t="str">
        <f>IF(ISNUMBER('Форма 1'!AP718),ROUND('Форма 1'!$I718*VLOOKUP('Форма 1'!$G718,'Предельники 2022'!$B$4:$X$28,'Форма 1'!AP$7),2),"")</f>
        <v/>
      </c>
      <c r="Y718" s="53" t="str">
        <f>IF(ISNUMBER('Форма 1'!AQ718),ROUND('Форма 1'!$I718*VLOOKUP('Форма 1'!$G718,'Предельники 2022'!$B$4:$X$28,'Форма 1'!AQ$7),2),"")</f>
        <v/>
      </c>
      <c r="Z718" s="53" t="str">
        <f>IF(ISNUMBER('Форма 1'!AR718),ROUND('Форма 1'!$I718*VLOOKUP('Форма 1'!$G718,'Предельники 2022'!$B$4:$X$28,'Форма 1'!AR$7),2),"")</f>
        <v/>
      </c>
      <c r="AA718" s="55"/>
    </row>
    <row r="719" spans="1:27" x14ac:dyDescent="0.25">
      <c r="A719" s="52">
        <f t="shared" si="77"/>
        <v>3</v>
      </c>
      <c r="B719" s="94" t="str">
        <f>IF(ISBLANK('Форма 1'!B719),"",'Форма 1'!B719)</f>
        <v>Губахинский городской округ Пермского края</v>
      </c>
      <c r="C719" s="161" t="str">
        <f>IF(ISBLANK('Форма 1'!C719),"",'Форма 1'!C719)</f>
        <v>г. Губаха, ул. Газеты Правда, д. 23</v>
      </c>
      <c r="D719" s="51">
        <f>IF(ISBLANK(C719),"Введите адрес",IF(C719='Форма 1'!C719,SUM(E719:K719,M719:S719,X719:AA719),"Ошибка в адресе!"))</f>
        <v>1140469.53</v>
      </c>
      <c r="E719" s="53" t="str">
        <f>IF(ISNUMBER('Форма 1'!X719),ROUND('Форма 1'!$I719*VLOOKUP('Форма 1'!$G719,'Предельники 2022'!$B$4:$X$28,'Форма 1'!X$7),2),"")</f>
        <v/>
      </c>
      <c r="F719" s="53" t="str">
        <f>IF(ISNUMBER('Форма 1'!Y719),ROUND('Форма 1'!$I719*VLOOKUP('Форма 1'!$G719,'Предельники 2022'!$B$4:$X$28,'Форма 1'!Y$7),2),"")</f>
        <v/>
      </c>
      <c r="G719" s="53" t="str">
        <f>IF(ISNUMBER('Форма 1'!Z719),ROUND('Форма 1'!$I719*VLOOKUP('Форма 1'!$G719,'Предельники 2022'!$B$4:$X$28,'Форма 1'!Z$7),2),"")</f>
        <v/>
      </c>
      <c r="H719" s="53" t="str">
        <f>IF(ISNUMBER('Форма 1'!AA719),ROUND('Форма 1'!$I719*VLOOKUP('Форма 1'!$G719,'Предельники 2022'!$B$4:$X$28,'Форма 1'!AA$7),2),"")</f>
        <v/>
      </c>
      <c r="I719" s="53" t="str">
        <f>IF(ISNUMBER('Форма 1'!AB719),ROUND('Форма 1'!$I719*VLOOKUP('Форма 1'!$G719,'Предельники 2022'!$B$4:$X$28,'Форма 1'!AB$7),2),"")</f>
        <v/>
      </c>
      <c r="J719" s="53" t="str">
        <f>IF(ISNUMBER('Форма 1'!AC719),ROUND('Форма 1'!$I719*VLOOKUP('Форма 1'!$G719,'Предельники 2022'!$B$4:$X$28,'Форма 1'!AC$7),2),"")</f>
        <v/>
      </c>
      <c r="K719" s="53">
        <f>IF(ISNUMBER('Форма 1'!AD719),ROUND('Форма 1'!$I719*VLOOKUP('Форма 1'!$G719,'Предельники 2022'!$B$4:$X$28,'Форма 1'!AD$7),2),"")</f>
        <v>1140469.53</v>
      </c>
      <c r="L719" s="54" t="str">
        <f>IF(ISBLANK('Форма 1'!AE719),"",'Форма 1'!AE719)</f>
        <v/>
      </c>
      <c r="M719" s="55" t="str">
        <f>IF(ISBLANK('Форма 1'!AF719),"",'Форма 1'!AF719)</f>
        <v/>
      </c>
      <c r="N719" s="53" t="str">
        <f>IF(ISNUMBER('Форма 1'!AG719),ROUND('Форма 1'!$I719*VLOOKUP('Форма 1'!$G719,'Предельники 2022'!$B$4:$X$28,'Форма 1'!AG$7),2),"")</f>
        <v/>
      </c>
      <c r="O719" s="53" t="str">
        <f>IF(ISNUMBER('Форма 1'!$AH719),ROUND('Форма 1'!$I719*VLOOKUP('Форма 1'!$G719,'Предельники 2022'!$B$4:$X$28,'Форма 1'!$AH$7,0),2),"")</f>
        <v/>
      </c>
      <c r="P719" s="53" t="str">
        <f>IF(ISNUMBER('Форма 1'!$AI719),ROUND('Форма 1'!$I719*VLOOKUP('Форма 1'!$G719,'Предельники 2022'!$B$4:$X$28,'Форма 1'!$AI$7,0),2),"")</f>
        <v/>
      </c>
      <c r="Q719" s="53" t="str">
        <f>IF(ISNUMBER('Форма 1'!$AJ719),ROUND('Форма 1'!$I719*VLOOKUP('Форма 1'!$G719,'Предельники 2022'!$B$4:$X$28,'Форма 1'!$AJ$7,0),2),"")</f>
        <v/>
      </c>
      <c r="R719" s="53" t="str">
        <f>IF(ISNUMBER('Форма 1'!AK719),ROUND('Форма 1'!$I719*VLOOKUP('Форма 1'!$G719,'Предельники 2022'!$B$4:$X$28,'Форма 1'!AK$7),2),"")</f>
        <v/>
      </c>
      <c r="S719" s="55" t="str">
        <f t="shared" si="78"/>
        <v/>
      </c>
      <c r="T719" s="55" t="str">
        <f>IF(ISNUMBER('Форма 1'!AL719),INDEX('Предельники 2022'!$C$4:$X$28,MATCH('Форма 1'!$H719,'Предельники 2022'!$B$4:$B$28,0),MATCH(T$5,'Предельники 2022'!$C$3:$X$3,0)),"")</f>
        <v/>
      </c>
      <c r="U719" s="55" t="str">
        <f>IF(ISNUMBER('Форма 1'!AM719),INDEX('Предельники 2022'!$C$4:$X$28,MATCH('Форма 1'!$H719,'Предельники 2022'!$B$4:$B$28,0),MATCH(U$5,'Предельники 2022'!$C$3:$X$3,0)),"")</f>
        <v/>
      </c>
      <c r="V719" s="55" t="str">
        <f>IF(ISNUMBER('Форма 1'!AN719),INDEX('Предельники 2022'!$C$4:$X$28,MATCH('Форма 1'!$H719,'Предельники 2022'!$B$4:$B$28,0),MATCH(V$5,'Предельники 2022'!$C$3:$X$3,0)),"")</f>
        <v/>
      </c>
      <c r="W719" s="55" t="str">
        <f>IF(ISNUMBER('Форма 1'!AO719),INDEX('Предельники 2022'!$C$4:$X$28,MATCH('Форма 1'!$H719,'Предельники 2022'!$B$4:$B$28,0),MATCH(W$5,'Предельники 2022'!$C$3:$X$3,0)),"")</f>
        <v/>
      </c>
      <c r="X719" s="53" t="str">
        <f>IF(ISNUMBER('Форма 1'!AP719),ROUND('Форма 1'!$I719*VLOOKUP('Форма 1'!$G719,'Предельники 2022'!$B$4:$X$28,'Форма 1'!AP$7),2),"")</f>
        <v/>
      </c>
      <c r="Y719" s="53" t="str">
        <f>IF(ISNUMBER('Форма 1'!AQ719),ROUND('Форма 1'!$I719*VLOOKUP('Форма 1'!$G719,'Предельники 2022'!$B$4:$X$28,'Форма 1'!AQ$7),2),"")</f>
        <v/>
      </c>
      <c r="Z719" s="53" t="str">
        <f>IF(ISNUMBER('Форма 1'!AR719),ROUND('Форма 1'!$I719*VLOOKUP('Форма 1'!$G719,'Предельники 2022'!$B$4:$X$28,'Форма 1'!AR$7),2),"")</f>
        <v/>
      </c>
      <c r="AA719" s="55"/>
    </row>
    <row r="720" spans="1:27" x14ac:dyDescent="0.25">
      <c r="A720" s="52">
        <f t="shared" si="77"/>
        <v>4</v>
      </c>
      <c r="B720" s="94" t="str">
        <f>IF(ISBLANK('Форма 1'!B720),"",'Форма 1'!B720)</f>
        <v>Губахинский городской округ Пермского края</v>
      </c>
      <c r="C720" s="161" t="str">
        <f>IF(ISBLANK('Форма 1'!C720),"",'Форма 1'!C720)</f>
        <v>г. Губаха, ул. Газеты Правда, д. 28</v>
      </c>
      <c r="D720" s="51">
        <f>IF(ISBLANK(C720),"Введите адрес",IF(C720='Форма 1'!C720,SUM(E720:K720,M720:S720,X720:AA720),"Ошибка в адресе!"))</f>
        <v>2472459.75</v>
      </c>
      <c r="E720" s="53" t="str">
        <f>IF(ISNUMBER('Форма 1'!X720),ROUND('Форма 1'!$I720*VLOOKUP('Форма 1'!$G720,'Предельники 2022'!$B$4:$X$28,'Форма 1'!X$7),2),"")</f>
        <v/>
      </c>
      <c r="F720" s="53" t="str">
        <f>IF(ISNUMBER('Форма 1'!Y720),ROUND('Форма 1'!$I720*VLOOKUP('Форма 1'!$G720,'Предельники 2022'!$B$4:$X$28,'Форма 1'!Y$7),2),"")</f>
        <v/>
      </c>
      <c r="G720" s="53" t="str">
        <f>IF(ISNUMBER('Форма 1'!Z720),ROUND('Форма 1'!$I720*VLOOKUP('Форма 1'!$G720,'Предельники 2022'!$B$4:$X$28,'Форма 1'!Z$7),2),"")</f>
        <v/>
      </c>
      <c r="H720" s="53" t="str">
        <f>IF(ISNUMBER('Форма 1'!AA720),ROUND('Форма 1'!$I720*VLOOKUP('Форма 1'!$G720,'Предельники 2022'!$B$4:$X$28,'Форма 1'!AA$7),2),"")</f>
        <v/>
      </c>
      <c r="I720" s="53" t="str">
        <f>IF(ISNUMBER('Форма 1'!AB720),ROUND('Форма 1'!$I720*VLOOKUP('Форма 1'!$G720,'Предельники 2022'!$B$4:$X$28,'Форма 1'!AB$7),2),"")</f>
        <v/>
      </c>
      <c r="J720" s="53" t="str">
        <f>IF(ISNUMBER('Форма 1'!AC720),ROUND('Форма 1'!$I720*VLOOKUP('Форма 1'!$G720,'Предельники 2022'!$B$4:$X$28,'Форма 1'!AC$7),2),"")</f>
        <v/>
      </c>
      <c r="K720" s="53" t="str">
        <f>IF(ISNUMBER('Форма 1'!AD720),ROUND('Форма 1'!$I720*VLOOKUP('Форма 1'!$G720,'Предельники 2022'!$B$4:$X$28,'Форма 1'!AD$7),2),"")</f>
        <v/>
      </c>
      <c r="L720" s="54" t="str">
        <f>IF(ISBLANK('Форма 1'!AE720),"",'Форма 1'!AE720)</f>
        <v/>
      </c>
      <c r="M720" s="55" t="str">
        <f>IF(ISBLANK('Форма 1'!AF720),"",'Форма 1'!AF720)</f>
        <v/>
      </c>
      <c r="N720" s="53" t="str">
        <f>IF(ISNUMBER('Форма 1'!AG720),ROUND('Форма 1'!$I720*VLOOKUP('Форма 1'!$G720,'Предельники 2022'!$B$4:$X$28,'Форма 1'!AG$7),2),"")</f>
        <v/>
      </c>
      <c r="O720" s="53">
        <f>IF(ISNUMBER('Форма 1'!$AH720),ROUND('Форма 1'!$I720*VLOOKUP('Форма 1'!$G720,'Предельники 2022'!$B$4:$X$28,'Форма 1'!$AH$7,0),2),"")</f>
        <v>2472459.75</v>
      </c>
      <c r="P720" s="53" t="str">
        <f>IF(ISNUMBER('Форма 1'!$AI720),ROUND('Форма 1'!$I720*VLOOKUP('Форма 1'!$G720,'Предельники 2022'!$B$4:$X$28,'Форма 1'!$AI$7,0),2),"")</f>
        <v/>
      </c>
      <c r="Q720" s="53" t="str">
        <f>IF(ISNUMBER('Форма 1'!$AJ720),ROUND('Форма 1'!$I720*VLOOKUP('Форма 1'!$G720,'Предельники 2022'!$B$4:$X$28,'Форма 1'!$AJ$7,0),2),"")</f>
        <v/>
      </c>
      <c r="R720" s="53" t="str">
        <f>IF(ISNUMBER('Форма 1'!AK720),ROUND('Форма 1'!$I720*VLOOKUP('Форма 1'!$G720,'Предельники 2022'!$B$4:$X$28,'Форма 1'!AK$7),2),"")</f>
        <v/>
      </c>
      <c r="S720" s="55" t="str">
        <f t="shared" si="78"/>
        <v/>
      </c>
      <c r="T720" s="55" t="str">
        <f>IF(ISNUMBER('Форма 1'!AL720),INDEX('Предельники 2022'!$C$4:$X$28,MATCH('Форма 1'!$H720,'Предельники 2022'!$B$4:$B$28,0),MATCH(T$5,'Предельники 2022'!$C$3:$X$3,0)),"")</f>
        <v/>
      </c>
      <c r="U720" s="55" t="str">
        <f>IF(ISNUMBER('Форма 1'!AM720),INDEX('Предельники 2022'!$C$4:$X$28,MATCH('Форма 1'!$H720,'Предельники 2022'!$B$4:$B$28,0),MATCH(U$5,'Предельники 2022'!$C$3:$X$3,0)),"")</f>
        <v/>
      </c>
      <c r="V720" s="55" t="str">
        <f>IF(ISNUMBER('Форма 1'!AN720),INDEX('Предельники 2022'!$C$4:$X$28,MATCH('Форма 1'!$H720,'Предельники 2022'!$B$4:$B$28,0),MATCH(V$5,'Предельники 2022'!$C$3:$X$3,0)),"")</f>
        <v/>
      </c>
      <c r="W720" s="55" t="str">
        <f>IF(ISNUMBER('Форма 1'!AO720),INDEX('Предельники 2022'!$C$4:$X$28,MATCH('Форма 1'!$H720,'Предельники 2022'!$B$4:$B$28,0),MATCH(W$5,'Предельники 2022'!$C$3:$X$3,0)),"")</f>
        <v/>
      </c>
      <c r="X720" s="53" t="str">
        <f>IF(ISNUMBER('Форма 1'!AP720),ROUND('Форма 1'!$I720*VLOOKUP('Форма 1'!$G720,'Предельники 2022'!$B$4:$X$28,'Форма 1'!AP$7),2),"")</f>
        <v/>
      </c>
      <c r="Y720" s="53" t="str">
        <f>IF(ISNUMBER('Форма 1'!AQ720),ROUND('Форма 1'!$I720*VLOOKUP('Форма 1'!$G720,'Предельники 2022'!$B$4:$X$28,'Форма 1'!AQ$7),2),"")</f>
        <v/>
      </c>
      <c r="Z720" s="53" t="str">
        <f>IF(ISNUMBER('Форма 1'!AR720),ROUND('Форма 1'!$I720*VLOOKUP('Форма 1'!$G720,'Предельники 2022'!$B$4:$X$28,'Форма 1'!AR$7),2),"")</f>
        <v/>
      </c>
      <c r="AA720" s="55"/>
    </row>
    <row r="721" spans="1:27" x14ac:dyDescent="0.25">
      <c r="A721" s="52">
        <f t="shared" si="77"/>
        <v>5</v>
      </c>
      <c r="B721" s="94" t="str">
        <f>IF(ISBLANK('Форма 1'!B721),"",'Форма 1'!B721)</f>
        <v>Губахинский городской округ Пермского края</v>
      </c>
      <c r="C721" s="161" t="str">
        <f>IF(ISBLANK('Форма 1'!C721),"",'Форма 1'!C721)</f>
        <v>г. Губаха, ул. Дзержинского, д. 8</v>
      </c>
      <c r="D721" s="51">
        <f>IF(ISBLANK(C721),"Введите адрес",IF(C721='Форма 1'!C721,SUM(E721:K721,M721:S721,X721:AA721),"Ошибка в адресе!"))</f>
        <v>6489644</v>
      </c>
      <c r="E721" s="53" t="str">
        <f>IF(ISNUMBER('Форма 1'!X721),ROUND('Форма 1'!$I721*VLOOKUP('Форма 1'!$G721,'Предельники 2022'!$B$4:$X$28,'Форма 1'!X$7),2),"")</f>
        <v/>
      </c>
      <c r="F721" s="53">
        <f>IF(ISNUMBER('Форма 1'!Y721),ROUND('Форма 1'!$I721*VLOOKUP('Форма 1'!$G721,'Предельники 2022'!$B$4:$X$28,'Форма 1'!Y$7),2),"")</f>
        <v>6027086.0999999996</v>
      </c>
      <c r="G721" s="53" t="str">
        <f>IF(ISNUMBER('Форма 1'!Z721),ROUND('Форма 1'!$I721*VLOOKUP('Форма 1'!$G721,'Предельники 2022'!$B$4:$X$28,'Форма 1'!Z$7),2),"")</f>
        <v/>
      </c>
      <c r="H721" s="53" t="str">
        <f>IF(ISNUMBER('Форма 1'!AA721),ROUND('Форма 1'!$I721*VLOOKUP('Форма 1'!$G721,'Предельники 2022'!$B$4:$X$28,'Форма 1'!AA$7),2),"")</f>
        <v/>
      </c>
      <c r="I721" s="53" t="str">
        <f>IF(ISNUMBER('Форма 1'!AB721),ROUND('Форма 1'!$I721*VLOOKUP('Форма 1'!$G721,'Предельники 2022'!$B$4:$X$28,'Форма 1'!AB$7),2),"")</f>
        <v/>
      </c>
      <c r="J721" s="53">
        <f>IF(ISNUMBER('Форма 1'!AC721),ROUND('Форма 1'!$I721*VLOOKUP('Форма 1'!$G721,'Предельники 2022'!$B$4:$X$28,'Форма 1'!AC$7),2),"")</f>
        <v>462557.9</v>
      </c>
      <c r="K721" s="53" t="str">
        <f>IF(ISNUMBER('Форма 1'!AD721),ROUND('Форма 1'!$I721*VLOOKUP('Форма 1'!$G721,'Предельники 2022'!$B$4:$X$28,'Форма 1'!AD$7),2),"")</f>
        <v/>
      </c>
      <c r="L721" s="54" t="str">
        <f>IF(ISBLANK('Форма 1'!AE721),"",'Форма 1'!AE721)</f>
        <v/>
      </c>
      <c r="M721" s="55" t="str">
        <f>IF(ISBLANK('Форма 1'!AF721),"",'Форма 1'!AF721)</f>
        <v/>
      </c>
      <c r="N721" s="53" t="str">
        <f>IF(ISNUMBER('Форма 1'!AG721),ROUND('Форма 1'!$I721*VLOOKUP('Форма 1'!$G721,'Предельники 2022'!$B$4:$X$28,'Форма 1'!AG$7),2),"")</f>
        <v/>
      </c>
      <c r="O721" s="53" t="str">
        <f>IF(ISNUMBER('Форма 1'!$AH721),ROUND('Форма 1'!$I721*VLOOKUP('Форма 1'!$G721,'Предельники 2022'!$B$4:$X$28,'Форма 1'!$AH$7,0),2),"")</f>
        <v/>
      </c>
      <c r="P721" s="53" t="str">
        <f>IF(ISNUMBER('Форма 1'!$AI721),ROUND('Форма 1'!$I721*VLOOKUP('Форма 1'!$G721,'Предельники 2022'!$B$4:$X$28,'Форма 1'!$AI$7,0),2),"")</f>
        <v/>
      </c>
      <c r="Q721" s="53" t="str">
        <f>IF(ISNUMBER('Форма 1'!$AJ721),ROUND('Форма 1'!$I721*VLOOKUP('Форма 1'!$G721,'Предельники 2022'!$B$4:$X$28,'Форма 1'!$AJ$7,0),2),"")</f>
        <v/>
      </c>
      <c r="R721" s="53" t="str">
        <f>IF(ISNUMBER('Форма 1'!AK721),ROUND('Форма 1'!$I721*VLOOKUP('Форма 1'!$G721,'Предельники 2022'!$B$4:$X$28,'Форма 1'!AK$7),2),"")</f>
        <v/>
      </c>
      <c r="S721" s="55" t="str">
        <f t="shared" si="78"/>
        <v/>
      </c>
      <c r="T721" s="55" t="str">
        <f>IF(ISNUMBER('Форма 1'!AL721),INDEX('Предельники 2022'!$C$4:$X$28,MATCH('Форма 1'!$H721,'Предельники 2022'!$B$4:$B$28,0),MATCH(T$5,'Предельники 2022'!$C$3:$X$3,0)),"")</f>
        <v/>
      </c>
      <c r="U721" s="55" t="str">
        <f>IF(ISNUMBER('Форма 1'!AM721),INDEX('Предельники 2022'!$C$4:$X$28,MATCH('Форма 1'!$H721,'Предельники 2022'!$B$4:$B$28,0),MATCH(U$5,'Предельники 2022'!$C$3:$X$3,0)),"")</f>
        <v/>
      </c>
      <c r="V721" s="55" t="str">
        <f>IF(ISNUMBER('Форма 1'!AN721),INDEX('Предельники 2022'!$C$4:$X$28,MATCH('Форма 1'!$H721,'Предельники 2022'!$B$4:$B$28,0),MATCH(V$5,'Предельники 2022'!$C$3:$X$3,0)),"")</f>
        <v/>
      </c>
      <c r="W721" s="55" t="str">
        <f>IF(ISNUMBER('Форма 1'!AO721),INDEX('Предельники 2022'!$C$4:$X$28,MATCH('Форма 1'!$H721,'Предельники 2022'!$B$4:$B$28,0),MATCH(W$5,'Предельники 2022'!$C$3:$X$3,0)),"")</f>
        <v/>
      </c>
      <c r="X721" s="53" t="str">
        <f>IF(ISNUMBER('Форма 1'!AP721),ROUND('Форма 1'!$I721*VLOOKUP('Форма 1'!$G721,'Предельники 2022'!$B$4:$X$28,'Форма 1'!AP$7),2),"")</f>
        <v/>
      </c>
      <c r="Y721" s="53" t="str">
        <f>IF(ISNUMBER('Форма 1'!AQ721),ROUND('Форма 1'!$I721*VLOOKUP('Форма 1'!$G721,'Предельники 2022'!$B$4:$X$28,'Форма 1'!AQ$7),2),"")</f>
        <v/>
      </c>
      <c r="Z721" s="53" t="str">
        <f>IF(ISNUMBER('Форма 1'!AR721),ROUND('Форма 1'!$I721*VLOOKUP('Форма 1'!$G721,'Предельники 2022'!$B$4:$X$28,'Форма 1'!AR$7),2),"")</f>
        <v/>
      </c>
      <c r="AA721" s="55"/>
    </row>
    <row r="722" spans="1:27" x14ac:dyDescent="0.25">
      <c r="A722" s="52">
        <f t="shared" si="77"/>
        <v>6</v>
      </c>
      <c r="B722" s="94" t="str">
        <f>IF(ISBLANK('Форма 1'!B722),"",'Форма 1'!B722)</f>
        <v>Губахинский городской округ Пермского края</v>
      </c>
      <c r="C722" s="161" t="str">
        <f>IF(ISBLANK('Форма 1'!C722),"",'Форма 1'!C722)</f>
        <v>г. Губаха, ул. Мира, д. 27А</v>
      </c>
      <c r="D722" s="51">
        <f>IF(ISBLANK(C722),"Введите адрес",IF(C722='Форма 1'!C722,SUM(E722:K722,M722:S722,X722:AA722),"Ошибка в адресе!"))</f>
        <v>14955403.869999999</v>
      </c>
      <c r="E722" s="53" t="str">
        <f>IF(ISNUMBER('Форма 1'!X722),ROUND('Форма 1'!$I722*VLOOKUP('Форма 1'!$G722,'Предельники 2022'!$B$4:$X$28,'Форма 1'!X$7),2),"")</f>
        <v/>
      </c>
      <c r="F722" s="53" t="str">
        <f>IF(ISNUMBER('Форма 1'!Y722),ROUND('Форма 1'!$I722*VLOOKUP('Форма 1'!$G722,'Предельники 2022'!$B$4:$X$28,'Форма 1'!Y$7),2),"")</f>
        <v/>
      </c>
      <c r="G722" s="53" t="str">
        <f>IF(ISNUMBER('Форма 1'!Z722),ROUND('Форма 1'!$I722*VLOOKUP('Форма 1'!$G722,'Предельники 2022'!$B$4:$X$28,'Форма 1'!Z$7),2),"")</f>
        <v/>
      </c>
      <c r="H722" s="53" t="str">
        <f>IF(ISNUMBER('Форма 1'!AA722),ROUND('Форма 1'!$I722*VLOOKUP('Форма 1'!$G722,'Предельники 2022'!$B$4:$X$28,'Форма 1'!AA$7),2),"")</f>
        <v/>
      </c>
      <c r="I722" s="53" t="str">
        <f>IF(ISNUMBER('Форма 1'!AB722),ROUND('Форма 1'!$I722*VLOOKUP('Форма 1'!$G722,'Предельники 2022'!$B$4:$X$28,'Форма 1'!AB$7),2),"")</f>
        <v/>
      </c>
      <c r="J722" s="53" t="str">
        <f>IF(ISNUMBER('Форма 1'!AC722),ROUND('Форма 1'!$I722*VLOOKUP('Форма 1'!$G722,'Предельники 2022'!$B$4:$X$28,'Форма 1'!AC$7),2),"")</f>
        <v/>
      </c>
      <c r="K722" s="53" t="str">
        <f>IF(ISNUMBER('Форма 1'!AD722),ROUND('Форма 1'!$I722*VLOOKUP('Форма 1'!$G722,'Предельники 2022'!$B$4:$X$28,'Форма 1'!AD$7),2),"")</f>
        <v/>
      </c>
      <c r="L722" s="54" t="str">
        <f>IF(ISBLANK('Форма 1'!AE722),"",'Форма 1'!AE722)</f>
        <v/>
      </c>
      <c r="M722" s="55" t="str">
        <f>IF(ISBLANK('Форма 1'!AF722),"",'Форма 1'!AF722)</f>
        <v/>
      </c>
      <c r="N722" s="53">
        <f>IF(ISNUMBER('Форма 1'!AG722),ROUND('Форма 1'!$I722*VLOOKUP('Форма 1'!$G722,'Предельники 2022'!$B$4:$X$28,'Форма 1'!AG$7),2),"")</f>
        <v>14955403.869999999</v>
      </c>
      <c r="O722" s="53" t="str">
        <f>IF(ISNUMBER('Форма 1'!$AH722),ROUND('Форма 1'!$I722*VLOOKUP('Форма 1'!$G722,'Предельники 2022'!$B$4:$X$28,'Форма 1'!$AH$7,0),2),"")</f>
        <v/>
      </c>
      <c r="P722" s="53" t="str">
        <f>IF(ISNUMBER('Форма 1'!$AI722),ROUND('Форма 1'!$I722*VLOOKUP('Форма 1'!$G722,'Предельники 2022'!$B$4:$X$28,'Форма 1'!$AI$7,0),2),"")</f>
        <v/>
      </c>
      <c r="Q722" s="53" t="str">
        <f>IF(ISNUMBER('Форма 1'!$AJ722),ROUND('Форма 1'!$I722*VLOOKUP('Форма 1'!$G722,'Предельники 2022'!$B$4:$X$28,'Форма 1'!$AJ$7,0),2),"")</f>
        <v/>
      </c>
      <c r="R722" s="53" t="str">
        <f>IF(ISNUMBER('Форма 1'!AK722),ROUND('Форма 1'!$I722*VLOOKUP('Форма 1'!$G722,'Предельники 2022'!$B$4:$X$28,'Форма 1'!AK$7),2),"")</f>
        <v/>
      </c>
      <c r="S722" s="55" t="str">
        <f t="shared" si="78"/>
        <v/>
      </c>
      <c r="T722" s="55" t="str">
        <f>IF(ISNUMBER('Форма 1'!AL722),INDEX('Предельники 2022'!$C$4:$X$28,MATCH('Форма 1'!$H722,'Предельники 2022'!$B$4:$B$28,0),MATCH(T$5,'Предельники 2022'!$C$3:$X$3,0)),"")</f>
        <v/>
      </c>
      <c r="U722" s="55" t="str">
        <f>IF(ISNUMBER('Форма 1'!AM722),INDEX('Предельники 2022'!$C$4:$X$28,MATCH('Форма 1'!$H722,'Предельники 2022'!$B$4:$B$28,0),MATCH(U$5,'Предельники 2022'!$C$3:$X$3,0)),"")</f>
        <v/>
      </c>
      <c r="V722" s="55" t="str">
        <f>IF(ISNUMBER('Форма 1'!AN722),INDEX('Предельники 2022'!$C$4:$X$28,MATCH('Форма 1'!$H722,'Предельники 2022'!$B$4:$B$28,0),MATCH(V$5,'Предельники 2022'!$C$3:$X$3,0)),"")</f>
        <v/>
      </c>
      <c r="W722" s="55" t="str">
        <f>IF(ISNUMBER('Форма 1'!AO722),INDEX('Предельники 2022'!$C$4:$X$28,MATCH('Форма 1'!$H722,'Предельники 2022'!$B$4:$B$28,0),MATCH(W$5,'Предельники 2022'!$C$3:$X$3,0)),"")</f>
        <v/>
      </c>
      <c r="X722" s="53" t="str">
        <f>IF(ISNUMBER('Форма 1'!AP722),ROUND('Форма 1'!$I722*VLOOKUP('Форма 1'!$G722,'Предельники 2022'!$B$4:$X$28,'Форма 1'!AP$7),2),"")</f>
        <v/>
      </c>
      <c r="Y722" s="53" t="str">
        <f>IF(ISNUMBER('Форма 1'!AQ722),ROUND('Форма 1'!$I722*VLOOKUP('Форма 1'!$G722,'Предельники 2022'!$B$4:$X$28,'Форма 1'!AQ$7),2),"")</f>
        <v/>
      </c>
      <c r="Z722" s="53" t="str">
        <f>IF(ISNUMBER('Форма 1'!AR722),ROUND('Форма 1'!$I722*VLOOKUP('Форма 1'!$G722,'Предельники 2022'!$B$4:$X$28,'Форма 1'!AR$7),2),"")</f>
        <v/>
      </c>
      <c r="AA722" s="55"/>
    </row>
    <row r="723" spans="1:27" x14ac:dyDescent="0.25">
      <c r="A723" s="52">
        <f t="shared" si="77"/>
        <v>7</v>
      </c>
      <c r="B723" s="94" t="str">
        <f>IF(ISBLANK('Форма 1'!B723),"",'Форма 1'!B723)</f>
        <v>Губахинский городской округ Пермского края</v>
      </c>
      <c r="C723" s="161" t="str">
        <f>IF(ISBLANK('Форма 1'!C723),"",'Форма 1'!C723)</f>
        <v>г. Губаха, ул. Орджоникидзе, д. 14</v>
      </c>
      <c r="D723" s="51">
        <f>IF(ISBLANK(C723),"Введите адрес",IF(C723='Форма 1'!C723,SUM(E723:K723,M723:S723,X723:AA723),"Ошибка в адресе!"))</f>
        <v>7216550.7800000012</v>
      </c>
      <c r="E723" s="53">
        <f>IF(ISNUMBER('Форма 1'!X723),ROUND('Форма 1'!$I723*VLOOKUP('Форма 1'!$G723,'Предельники 2022'!$B$4:$X$28,'Форма 1'!X$7),2),"")</f>
        <v>895184.11</v>
      </c>
      <c r="F723" s="53">
        <f>IF(ISNUMBER('Форма 1'!Y723),ROUND('Форма 1'!$I723*VLOOKUP('Форма 1'!$G723,'Предельники 2022'!$B$4:$X$28,'Форма 1'!Y$7),2),"")</f>
        <v>4285706.1900000004</v>
      </c>
      <c r="G723" s="53" t="str">
        <f>IF(ISNUMBER('Форма 1'!Z723),ROUND('Форма 1'!$I723*VLOOKUP('Форма 1'!$G723,'Предельники 2022'!$B$4:$X$28,'Форма 1'!Z$7),2),"")</f>
        <v/>
      </c>
      <c r="H723" s="53">
        <f>IF(ISNUMBER('Форма 1'!AA723),ROUND('Форма 1'!$I723*VLOOKUP('Форма 1'!$G723,'Предельники 2022'!$B$4:$X$28,'Форма 1'!AA$7),2),"")</f>
        <v>560082.28</v>
      </c>
      <c r="I723" s="53">
        <f>IF(ISNUMBER('Форма 1'!AB723),ROUND('Форма 1'!$I723*VLOOKUP('Форма 1'!$G723,'Предельники 2022'!$B$4:$X$28,'Форма 1'!AB$7),2),"")</f>
        <v>1475578.2</v>
      </c>
      <c r="J723" s="53" t="str">
        <f>IF(ISNUMBER('Форма 1'!AC723),ROUND('Форма 1'!$I723*VLOOKUP('Форма 1'!$G723,'Предельники 2022'!$B$4:$X$28,'Форма 1'!AC$7),2),"")</f>
        <v/>
      </c>
      <c r="K723" s="53" t="str">
        <f>IF(ISNUMBER('Форма 1'!AD723),ROUND('Форма 1'!$I723*VLOOKUP('Форма 1'!$G723,'Предельники 2022'!$B$4:$X$28,'Форма 1'!AD$7),2),"")</f>
        <v/>
      </c>
      <c r="L723" s="54" t="str">
        <f>IF(ISBLANK('Форма 1'!AE723),"",'Форма 1'!AE723)</f>
        <v/>
      </c>
      <c r="M723" s="55" t="str">
        <f>IF(ISBLANK('Форма 1'!AF723),"",'Форма 1'!AF723)</f>
        <v/>
      </c>
      <c r="N723" s="53" t="str">
        <f>IF(ISNUMBER('Форма 1'!AG723),ROUND('Форма 1'!$I723*VLOOKUP('Форма 1'!$G723,'Предельники 2022'!$B$4:$X$28,'Форма 1'!AG$7),2),"")</f>
        <v/>
      </c>
      <c r="O723" s="53" t="str">
        <f>IF(ISNUMBER('Форма 1'!$AH723),ROUND('Форма 1'!$I723*VLOOKUP('Форма 1'!$G723,'Предельники 2022'!$B$4:$X$28,'Форма 1'!$AH$7,0),2),"")</f>
        <v/>
      </c>
      <c r="P723" s="53" t="str">
        <f>IF(ISNUMBER('Форма 1'!$AI723),ROUND('Форма 1'!$I723*VLOOKUP('Форма 1'!$G723,'Предельники 2022'!$B$4:$X$28,'Форма 1'!$AI$7,0),2),"")</f>
        <v/>
      </c>
      <c r="Q723" s="53" t="str">
        <f>IF(ISNUMBER('Форма 1'!$AJ723),ROUND('Форма 1'!$I723*VLOOKUP('Форма 1'!$G723,'Предельники 2022'!$B$4:$X$28,'Форма 1'!$AJ$7,0),2),"")</f>
        <v/>
      </c>
      <c r="R723" s="53" t="str">
        <f>IF(ISNUMBER('Форма 1'!AK723),ROUND('Форма 1'!$I723*VLOOKUP('Форма 1'!$G723,'Предельники 2022'!$B$4:$X$28,'Форма 1'!AK$7),2),"")</f>
        <v/>
      </c>
      <c r="S723" s="55" t="str">
        <f t="shared" si="78"/>
        <v/>
      </c>
      <c r="T723" s="55" t="str">
        <f>IF(ISNUMBER('Форма 1'!AL723),INDEX('Предельники 2022'!$C$4:$X$28,MATCH('Форма 1'!$H723,'Предельники 2022'!$B$4:$B$28,0),MATCH(T$5,'Предельники 2022'!$C$3:$X$3,0)),"")</f>
        <v/>
      </c>
      <c r="U723" s="55" t="str">
        <f>IF(ISNUMBER('Форма 1'!AM723),INDEX('Предельники 2022'!$C$4:$X$28,MATCH('Форма 1'!$H723,'Предельники 2022'!$B$4:$B$28,0),MATCH(U$5,'Предельники 2022'!$C$3:$X$3,0)),"")</f>
        <v/>
      </c>
      <c r="V723" s="55" t="str">
        <f>IF(ISNUMBER('Форма 1'!AN723),INDEX('Предельники 2022'!$C$4:$X$28,MATCH('Форма 1'!$H723,'Предельники 2022'!$B$4:$B$28,0),MATCH(V$5,'Предельники 2022'!$C$3:$X$3,0)),"")</f>
        <v/>
      </c>
      <c r="W723" s="55" t="str">
        <f>IF(ISNUMBER('Форма 1'!AO723),INDEX('Предельники 2022'!$C$4:$X$28,MATCH('Форма 1'!$H723,'Предельники 2022'!$B$4:$B$28,0),MATCH(W$5,'Предельники 2022'!$C$3:$X$3,0)),"")</f>
        <v/>
      </c>
      <c r="X723" s="53" t="str">
        <f>IF(ISNUMBER('Форма 1'!AP723),ROUND('Форма 1'!$I723*VLOOKUP('Форма 1'!$G723,'Предельники 2022'!$B$4:$X$28,'Форма 1'!AP$7),2),"")</f>
        <v/>
      </c>
      <c r="Y723" s="53" t="str">
        <f>IF(ISNUMBER('Форма 1'!AQ723),ROUND('Форма 1'!$I723*VLOOKUP('Форма 1'!$G723,'Предельники 2022'!$B$4:$X$28,'Форма 1'!AQ$7),2),"")</f>
        <v/>
      </c>
      <c r="Z723" s="53" t="str">
        <f>IF(ISNUMBER('Форма 1'!AR723),ROUND('Форма 1'!$I723*VLOOKUP('Форма 1'!$G723,'Предельники 2022'!$B$4:$X$28,'Форма 1'!AR$7),2),"")</f>
        <v/>
      </c>
      <c r="AA723" s="55"/>
    </row>
    <row r="724" spans="1:27" x14ac:dyDescent="0.25">
      <c r="A724" s="52">
        <f t="shared" si="77"/>
        <v>8</v>
      </c>
      <c r="B724" s="94" t="str">
        <f>IF(ISBLANK('Форма 1'!B724),"",'Форма 1'!B724)</f>
        <v>Губахинский городской округ Пермского края</v>
      </c>
      <c r="C724" s="161" t="str">
        <f>IF(ISBLANK('Форма 1'!C724),"",'Форма 1'!C724)</f>
        <v>г. Губаха, ул. Орджоникидзе, д. 6</v>
      </c>
      <c r="D724" s="51">
        <f>IF(ISBLANK(C724),"Введите адрес",IF(C724='Форма 1'!C724,SUM(E724:K724,M724:S724,X724:AA724),"Ошибка в адресе!"))</f>
        <v>1963749.55</v>
      </c>
      <c r="E724" s="53" t="str">
        <f>IF(ISNUMBER('Форма 1'!X724),ROUND('Форма 1'!$I724*VLOOKUP('Форма 1'!$G724,'Предельники 2022'!$B$4:$X$28,'Форма 1'!X$7),2),"")</f>
        <v/>
      </c>
      <c r="F724" s="53" t="str">
        <f>IF(ISNUMBER('Форма 1'!Y724),ROUND('Форма 1'!$I724*VLOOKUP('Форма 1'!$G724,'Предельники 2022'!$B$4:$X$28,'Форма 1'!Y$7),2),"")</f>
        <v/>
      </c>
      <c r="G724" s="53" t="str">
        <f>IF(ISNUMBER('Форма 1'!Z724),ROUND('Форма 1'!$I724*VLOOKUP('Форма 1'!$G724,'Предельники 2022'!$B$4:$X$28,'Форма 1'!Z$7),2),"")</f>
        <v/>
      </c>
      <c r="H724" s="53" t="str">
        <f>IF(ISNUMBER('Форма 1'!AA724),ROUND('Форма 1'!$I724*VLOOKUP('Форма 1'!$G724,'Предельники 2022'!$B$4:$X$28,'Форма 1'!AA$7),2),"")</f>
        <v/>
      </c>
      <c r="I724" s="53" t="str">
        <f>IF(ISNUMBER('Форма 1'!AB724),ROUND('Форма 1'!$I724*VLOOKUP('Форма 1'!$G724,'Предельники 2022'!$B$4:$X$28,'Форма 1'!AB$7),2),"")</f>
        <v/>
      </c>
      <c r="J724" s="53" t="str">
        <f>IF(ISNUMBER('Форма 1'!AC724),ROUND('Форма 1'!$I724*VLOOKUP('Форма 1'!$G724,'Предельники 2022'!$B$4:$X$28,'Форма 1'!AC$7),2),"")</f>
        <v/>
      </c>
      <c r="K724" s="53" t="str">
        <f>IF(ISNUMBER('Форма 1'!AD724),ROUND('Форма 1'!$I724*VLOOKUP('Форма 1'!$G724,'Предельники 2022'!$B$4:$X$28,'Форма 1'!AD$7),2),"")</f>
        <v/>
      </c>
      <c r="L724" s="54" t="str">
        <f>IF(ISBLANK('Форма 1'!AE724),"",'Форма 1'!AE724)</f>
        <v/>
      </c>
      <c r="M724" s="55" t="str">
        <f>IF(ISBLANK('Форма 1'!AF724),"",'Форма 1'!AF724)</f>
        <v/>
      </c>
      <c r="N724" s="53" t="str">
        <f>IF(ISNUMBER('Форма 1'!AG724),ROUND('Форма 1'!$I724*VLOOKUP('Форма 1'!$G724,'Предельники 2022'!$B$4:$X$28,'Форма 1'!AG$7),2),"")</f>
        <v/>
      </c>
      <c r="O724" s="53">
        <f>IF(ISNUMBER('Форма 1'!$AH724),ROUND('Форма 1'!$I724*VLOOKUP('Форма 1'!$G724,'Предельники 2022'!$B$4:$X$28,'Форма 1'!$AH$7,0),2),"")</f>
        <v>1963749.55</v>
      </c>
      <c r="P724" s="53" t="str">
        <f>IF(ISNUMBER('Форма 1'!$AI724),ROUND('Форма 1'!$I724*VLOOKUP('Форма 1'!$G724,'Предельники 2022'!$B$4:$X$28,'Форма 1'!$AI$7,0),2),"")</f>
        <v/>
      </c>
      <c r="Q724" s="53" t="str">
        <f>IF(ISNUMBER('Форма 1'!$AJ724),ROUND('Форма 1'!$I724*VLOOKUP('Форма 1'!$G724,'Предельники 2022'!$B$4:$X$28,'Форма 1'!$AJ$7,0),2),"")</f>
        <v/>
      </c>
      <c r="R724" s="53" t="str">
        <f>IF(ISNUMBER('Форма 1'!AK724),ROUND('Форма 1'!$I724*VLOOKUP('Форма 1'!$G724,'Предельники 2022'!$B$4:$X$28,'Форма 1'!AK$7),2),"")</f>
        <v/>
      </c>
      <c r="S724" s="55" t="str">
        <f t="shared" si="78"/>
        <v/>
      </c>
      <c r="T724" s="55" t="str">
        <f>IF(ISNUMBER('Форма 1'!AL724),INDEX('Предельники 2022'!$C$4:$X$28,MATCH('Форма 1'!$H724,'Предельники 2022'!$B$4:$B$28,0),MATCH(T$5,'Предельники 2022'!$C$3:$X$3,0)),"")</f>
        <v/>
      </c>
      <c r="U724" s="55" t="str">
        <f>IF(ISNUMBER('Форма 1'!AM724),INDEX('Предельники 2022'!$C$4:$X$28,MATCH('Форма 1'!$H724,'Предельники 2022'!$B$4:$B$28,0),MATCH(U$5,'Предельники 2022'!$C$3:$X$3,0)),"")</f>
        <v/>
      </c>
      <c r="V724" s="55" t="str">
        <f>IF(ISNUMBER('Форма 1'!AN724),INDEX('Предельники 2022'!$C$4:$X$28,MATCH('Форма 1'!$H724,'Предельники 2022'!$B$4:$B$28,0),MATCH(V$5,'Предельники 2022'!$C$3:$X$3,0)),"")</f>
        <v/>
      </c>
      <c r="W724" s="55" t="str">
        <f>IF(ISNUMBER('Форма 1'!AO724),INDEX('Предельники 2022'!$C$4:$X$28,MATCH('Форма 1'!$H724,'Предельники 2022'!$B$4:$B$28,0),MATCH(W$5,'Предельники 2022'!$C$3:$X$3,0)),"")</f>
        <v/>
      </c>
      <c r="X724" s="53" t="str">
        <f>IF(ISNUMBER('Форма 1'!AP724),ROUND('Форма 1'!$I724*VLOOKUP('Форма 1'!$G724,'Предельники 2022'!$B$4:$X$28,'Форма 1'!AP$7),2),"")</f>
        <v/>
      </c>
      <c r="Y724" s="53" t="str">
        <f>IF(ISNUMBER('Форма 1'!AQ724),ROUND('Форма 1'!$I724*VLOOKUP('Форма 1'!$G724,'Предельники 2022'!$B$4:$X$28,'Форма 1'!AQ$7),2),"")</f>
        <v/>
      </c>
      <c r="Z724" s="53" t="str">
        <f>IF(ISNUMBER('Форма 1'!AR724),ROUND('Форма 1'!$I724*VLOOKUP('Форма 1'!$G724,'Предельники 2022'!$B$4:$X$28,'Форма 1'!AR$7),2),"")</f>
        <v/>
      </c>
      <c r="AA724" s="55"/>
    </row>
    <row r="725" spans="1:27" x14ac:dyDescent="0.25">
      <c r="A725" s="52">
        <f t="shared" si="77"/>
        <v>9</v>
      </c>
      <c r="B725" s="94" t="str">
        <f>IF(ISBLANK('Форма 1'!B725),"",'Форма 1'!B725)</f>
        <v>Губахинский городской округ Пермского края</v>
      </c>
      <c r="C725" s="161" t="str">
        <f>IF(ISBLANK('Форма 1'!C725),"",'Форма 1'!C725)</f>
        <v>г. Губаха, ул. Циолковского, д. 1</v>
      </c>
      <c r="D725" s="51">
        <f>IF(ISBLANK(C725),"Введите адрес",IF(C725='Форма 1'!C725,SUM(E725:K725,M725:S725,X725:AA725),"Ошибка в адресе!"))</f>
        <v>6298916.7999999998</v>
      </c>
      <c r="E725" s="53" t="str">
        <f>IF(ISNUMBER('Форма 1'!X725),ROUND('Форма 1'!$I725*VLOOKUP('Форма 1'!$G725,'Предельники 2022'!$B$4:$X$28,'Форма 1'!X$7),2),"")</f>
        <v/>
      </c>
      <c r="F725" s="53" t="str">
        <f>IF(ISNUMBER('Форма 1'!Y725),ROUND('Форма 1'!$I725*VLOOKUP('Форма 1'!$G725,'Предельники 2022'!$B$4:$X$28,'Форма 1'!Y$7),2),"")</f>
        <v/>
      </c>
      <c r="G725" s="53" t="str">
        <f>IF(ISNUMBER('Форма 1'!Z725),ROUND('Форма 1'!$I725*VLOOKUP('Форма 1'!$G725,'Предельники 2022'!$B$4:$X$28,'Форма 1'!Z$7),2),"")</f>
        <v/>
      </c>
      <c r="H725" s="53">
        <f>IF(ISNUMBER('Форма 1'!AA725),ROUND('Форма 1'!$I725*VLOOKUP('Форма 1'!$G725,'Предельники 2022'!$B$4:$X$28,'Форма 1'!AA$7),2),"")</f>
        <v>239531.54</v>
      </c>
      <c r="I725" s="53" t="str">
        <f>IF(ISNUMBER('Форма 1'!AB725),ROUND('Форма 1'!$I725*VLOOKUP('Форма 1'!$G725,'Предельники 2022'!$B$4:$X$28,'Форма 1'!AB$7),2),"")</f>
        <v/>
      </c>
      <c r="J725" s="53" t="str">
        <f>IF(ISNUMBER('Форма 1'!AC725),ROUND('Форма 1'!$I725*VLOOKUP('Форма 1'!$G725,'Предельники 2022'!$B$4:$X$28,'Форма 1'!AC$7),2),"")</f>
        <v/>
      </c>
      <c r="K725" s="53" t="str">
        <f>IF(ISNUMBER('Форма 1'!AD725),ROUND('Форма 1'!$I725*VLOOKUP('Форма 1'!$G725,'Предельники 2022'!$B$4:$X$28,'Форма 1'!AD$7),2),"")</f>
        <v/>
      </c>
      <c r="L725" s="54" t="str">
        <f>IF(ISBLANK('Форма 1'!AE725),"",'Форма 1'!AE725)</f>
        <v/>
      </c>
      <c r="M725" s="55" t="str">
        <f>IF(ISBLANK('Форма 1'!AF725),"",'Форма 1'!AF725)</f>
        <v/>
      </c>
      <c r="N725" s="53">
        <f>IF(ISNUMBER('Форма 1'!AG725),ROUND('Форма 1'!$I725*VLOOKUP('Форма 1'!$G725,'Предельники 2022'!$B$4:$X$28,'Форма 1'!AG$7),2),"")</f>
        <v>6059385.2599999998</v>
      </c>
      <c r="O725" s="53" t="str">
        <f>IF(ISNUMBER('Форма 1'!$AH725),ROUND('Форма 1'!$I725*VLOOKUP('Форма 1'!$G725,'Предельники 2022'!$B$4:$X$28,'Форма 1'!$AH$7,0),2),"")</f>
        <v/>
      </c>
      <c r="P725" s="53" t="str">
        <f>IF(ISNUMBER('Форма 1'!$AI725),ROUND('Форма 1'!$I725*VLOOKUP('Форма 1'!$G725,'Предельники 2022'!$B$4:$X$28,'Форма 1'!$AI$7,0),2),"")</f>
        <v/>
      </c>
      <c r="Q725" s="53" t="str">
        <f>IF(ISNUMBER('Форма 1'!$AJ725),ROUND('Форма 1'!$I725*VLOOKUP('Форма 1'!$G725,'Предельники 2022'!$B$4:$X$28,'Форма 1'!$AJ$7,0),2),"")</f>
        <v/>
      </c>
      <c r="R725" s="53" t="str">
        <f>IF(ISNUMBER('Форма 1'!AK725),ROUND('Форма 1'!$I725*VLOOKUP('Форма 1'!$G725,'Предельники 2022'!$B$4:$X$28,'Форма 1'!AK$7),2),"")</f>
        <v/>
      </c>
      <c r="S725" s="55" t="str">
        <f t="shared" si="78"/>
        <v/>
      </c>
      <c r="T725" s="55" t="str">
        <f>IF(ISNUMBER('Форма 1'!AL725),INDEX('Предельники 2022'!$C$4:$X$28,MATCH('Форма 1'!$H725,'Предельники 2022'!$B$4:$B$28,0),MATCH(T$5,'Предельники 2022'!$C$3:$X$3,0)),"")</f>
        <v/>
      </c>
      <c r="U725" s="55" t="str">
        <f>IF(ISNUMBER('Форма 1'!AM725),INDEX('Предельники 2022'!$C$4:$X$28,MATCH('Форма 1'!$H725,'Предельники 2022'!$B$4:$B$28,0),MATCH(U$5,'Предельники 2022'!$C$3:$X$3,0)),"")</f>
        <v/>
      </c>
      <c r="V725" s="55" t="str">
        <f>IF(ISNUMBER('Форма 1'!AN725),INDEX('Предельники 2022'!$C$4:$X$28,MATCH('Форма 1'!$H725,'Предельники 2022'!$B$4:$B$28,0),MATCH(V$5,'Предельники 2022'!$C$3:$X$3,0)),"")</f>
        <v/>
      </c>
      <c r="W725" s="55" t="str">
        <f>IF(ISNUMBER('Форма 1'!AO725),INDEX('Предельники 2022'!$C$4:$X$28,MATCH('Форма 1'!$H725,'Предельники 2022'!$B$4:$B$28,0),MATCH(W$5,'Предельники 2022'!$C$3:$X$3,0)),"")</f>
        <v/>
      </c>
      <c r="X725" s="53" t="str">
        <f>IF(ISNUMBER('Форма 1'!AP725),ROUND('Форма 1'!$I725*VLOOKUP('Форма 1'!$G725,'Предельники 2022'!$B$4:$X$28,'Форма 1'!AP$7),2),"")</f>
        <v/>
      </c>
      <c r="Y725" s="53" t="str">
        <f>IF(ISNUMBER('Форма 1'!AQ725),ROUND('Форма 1'!$I725*VLOOKUP('Форма 1'!$G725,'Предельники 2022'!$B$4:$X$28,'Форма 1'!AQ$7),2),"")</f>
        <v/>
      </c>
      <c r="Z725" s="53" t="str">
        <f>IF(ISNUMBER('Форма 1'!AR725),ROUND('Форма 1'!$I725*VLOOKUP('Форма 1'!$G725,'Предельники 2022'!$B$4:$X$28,'Форма 1'!AR$7),2),"")</f>
        <v/>
      </c>
      <c r="AA725" s="55"/>
    </row>
    <row r="726" spans="1:27" x14ac:dyDescent="0.25">
      <c r="A726" s="52">
        <f t="shared" si="77"/>
        <v>10</v>
      </c>
      <c r="B726" s="94" t="str">
        <f>IF(ISBLANK('Форма 1'!B726),"",'Форма 1'!B726)</f>
        <v>Губахинский городской округ Пермского края</v>
      </c>
      <c r="C726" s="161" t="str">
        <f>IF(ISBLANK('Форма 1'!C726),"",'Форма 1'!C726)</f>
        <v>г. Губаха, ул. Чернигина, д. 2</v>
      </c>
      <c r="D726" s="51">
        <f>IF(ISBLANK(C726),"Введите адрес",IF(C726='Форма 1'!C726,SUM(E726:K726,M726:S726,X726:AA726),"Ошибка в адресе!"))</f>
        <v>10606063.83</v>
      </c>
      <c r="E726" s="53" t="str">
        <f>IF(ISNUMBER('Форма 1'!X726),ROUND('Форма 1'!$I726*VLOOKUP('Форма 1'!$G726,'Предельники 2022'!$B$4:$X$28,'Форма 1'!X$7),2),"")</f>
        <v/>
      </c>
      <c r="F726" s="53" t="str">
        <f>IF(ISNUMBER('Форма 1'!Y726),ROUND('Форма 1'!$I726*VLOOKUP('Форма 1'!$G726,'Предельники 2022'!$B$4:$X$28,'Форма 1'!Y$7),2),"")</f>
        <v/>
      </c>
      <c r="G726" s="53" t="str">
        <f>IF(ISNUMBER('Форма 1'!Z726),ROUND('Форма 1'!$I726*VLOOKUP('Форма 1'!$G726,'Предельники 2022'!$B$4:$X$28,'Форма 1'!Z$7),2),"")</f>
        <v/>
      </c>
      <c r="H726" s="53">
        <f>IF(ISNUMBER('Форма 1'!AA726),ROUND('Форма 1'!$I726*VLOOKUP('Форма 1'!$G726,'Предельники 2022'!$B$4:$X$28,'Форма 1'!AA$7),2),"")</f>
        <v>714082.15</v>
      </c>
      <c r="I726" s="53" t="str">
        <f>IF(ISNUMBER('Форма 1'!AB726),ROUND('Форма 1'!$I726*VLOOKUP('Форма 1'!$G726,'Предельники 2022'!$B$4:$X$28,'Форма 1'!AB$7),2),"")</f>
        <v/>
      </c>
      <c r="J726" s="53" t="str">
        <f>IF(ISNUMBER('Форма 1'!AC726),ROUND('Форма 1'!$I726*VLOOKUP('Форма 1'!$G726,'Предельники 2022'!$B$4:$X$28,'Форма 1'!AC$7),2),"")</f>
        <v/>
      </c>
      <c r="K726" s="53" t="str">
        <f>IF(ISNUMBER('Форма 1'!AD726),ROUND('Форма 1'!$I726*VLOOKUP('Форма 1'!$G726,'Предельники 2022'!$B$4:$X$28,'Форма 1'!AD$7),2),"")</f>
        <v/>
      </c>
      <c r="L726" s="54" t="str">
        <f>IF(ISBLANK('Форма 1'!AE726),"",'Форма 1'!AE726)</f>
        <v/>
      </c>
      <c r="M726" s="55" t="str">
        <f>IF(ISBLANK('Форма 1'!AF726),"",'Форма 1'!AF726)</f>
        <v/>
      </c>
      <c r="N726" s="53">
        <f>IF(ISNUMBER('Форма 1'!AG726),ROUND('Форма 1'!$I726*VLOOKUP('Форма 1'!$G726,'Предельники 2022'!$B$4:$X$28,'Форма 1'!AG$7),2),"")</f>
        <v>9891981.6799999997</v>
      </c>
      <c r="O726" s="53" t="str">
        <f>IF(ISNUMBER('Форма 1'!$AH726),ROUND('Форма 1'!$I726*VLOOKUP('Форма 1'!$G726,'Предельники 2022'!$B$4:$X$28,'Форма 1'!$AH$7,0),2),"")</f>
        <v/>
      </c>
      <c r="P726" s="53" t="str">
        <f>IF(ISNUMBER('Форма 1'!$AI726),ROUND('Форма 1'!$I726*VLOOKUP('Форма 1'!$G726,'Предельники 2022'!$B$4:$X$28,'Форма 1'!$AI$7,0),2),"")</f>
        <v/>
      </c>
      <c r="Q726" s="53" t="str">
        <f>IF(ISNUMBER('Форма 1'!$AJ726),ROUND('Форма 1'!$I726*VLOOKUP('Форма 1'!$G726,'Предельники 2022'!$B$4:$X$28,'Форма 1'!$AJ$7,0),2),"")</f>
        <v/>
      </c>
      <c r="R726" s="53" t="str">
        <f>IF(ISNUMBER('Форма 1'!AK726),ROUND('Форма 1'!$I726*VLOOKUP('Форма 1'!$G726,'Предельники 2022'!$B$4:$X$28,'Форма 1'!AK$7),2),"")</f>
        <v/>
      </c>
      <c r="S726" s="55" t="str">
        <f t="shared" si="78"/>
        <v/>
      </c>
      <c r="T726" s="55" t="str">
        <f>IF(ISNUMBER('Форма 1'!AL726),INDEX('Предельники 2022'!$C$4:$X$28,MATCH('Форма 1'!$H726,'Предельники 2022'!$B$4:$B$28,0),MATCH(T$5,'Предельники 2022'!$C$3:$X$3,0)),"")</f>
        <v/>
      </c>
      <c r="U726" s="55" t="str">
        <f>IF(ISNUMBER('Форма 1'!AM726),INDEX('Предельники 2022'!$C$4:$X$28,MATCH('Форма 1'!$H726,'Предельники 2022'!$B$4:$B$28,0),MATCH(U$5,'Предельники 2022'!$C$3:$X$3,0)),"")</f>
        <v/>
      </c>
      <c r="V726" s="55" t="str">
        <f>IF(ISNUMBER('Форма 1'!AN726),INDEX('Предельники 2022'!$C$4:$X$28,MATCH('Форма 1'!$H726,'Предельники 2022'!$B$4:$B$28,0),MATCH(V$5,'Предельники 2022'!$C$3:$X$3,0)),"")</f>
        <v/>
      </c>
      <c r="W726" s="55" t="str">
        <f>IF(ISNUMBER('Форма 1'!AO726),INDEX('Предельники 2022'!$C$4:$X$28,MATCH('Форма 1'!$H726,'Предельники 2022'!$B$4:$B$28,0),MATCH(W$5,'Предельники 2022'!$C$3:$X$3,0)),"")</f>
        <v/>
      </c>
      <c r="X726" s="53" t="str">
        <f>IF(ISNUMBER('Форма 1'!AP726),ROUND('Форма 1'!$I726*VLOOKUP('Форма 1'!$G726,'Предельники 2022'!$B$4:$X$28,'Форма 1'!AP$7),2),"")</f>
        <v/>
      </c>
      <c r="Y726" s="53" t="str">
        <f>IF(ISNUMBER('Форма 1'!AQ726),ROUND('Форма 1'!$I726*VLOOKUP('Форма 1'!$G726,'Предельники 2022'!$B$4:$X$28,'Форма 1'!AQ$7),2),"")</f>
        <v/>
      </c>
      <c r="Z726" s="53" t="str">
        <f>IF(ISNUMBER('Форма 1'!AR726),ROUND('Форма 1'!$I726*VLOOKUP('Форма 1'!$G726,'Предельники 2022'!$B$4:$X$28,'Форма 1'!AR$7),2),"")</f>
        <v/>
      </c>
      <c r="AA726" s="55"/>
    </row>
    <row r="727" spans="1:27" ht="15.75" x14ac:dyDescent="0.25">
      <c r="A727" s="178">
        <f t="shared" si="77"/>
        <v>0</v>
      </c>
      <c r="B727" s="179" t="str">
        <f>IF(ISBLANK('Форма 1'!B727),"",'Форма 1'!B727)</f>
        <v/>
      </c>
      <c r="C727" s="38" t="str">
        <f>IF(ISBLANK('Форма 1'!C727),"",'Форма 1'!C727)</f>
        <v>Добрянский городской округ Пермского края</v>
      </c>
      <c r="D727" s="39">
        <f>IF(ISBLANK(C727),"Введите адрес",IF(C727='Форма 1'!C727,SUM(E727:K727,M727:S727,X727:AA727),"Ошибка в адресе!"))</f>
        <v>14598602.939999999</v>
      </c>
      <c r="E727" s="39">
        <f>SUM(E728:E730)</f>
        <v>316666.12</v>
      </c>
      <c r="F727" s="39">
        <f t="shared" ref="F727:Z727" si="81">SUM(F728:F730)</f>
        <v>3593571.34</v>
      </c>
      <c r="G727" s="39">
        <f t="shared" si="81"/>
        <v>2800504.04</v>
      </c>
      <c r="H727" s="39">
        <f t="shared" si="81"/>
        <v>161627.12</v>
      </c>
      <c r="I727" s="39">
        <f t="shared" si="81"/>
        <v>0</v>
      </c>
      <c r="J727" s="39">
        <f t="shared" si="81"/>
        <v>275794.09999999998</v>
      </c>
      <c r="K727" s="39">
        <f t="shared" si="81"/>
        <v>0</v>
      </c>
      <c r="L727" s="145">
        <f t="shared" si="81"/>
        <v>0</v>
      </c>
      <c r="M727" s="39">
        <f t="shared" si="81"/>
        <v>0</v>
      </c>
      <c r="N727" s="39">
        <f t="shared" si="81"/>
        <v>4268330.37</v>
      </c>
      <c r="O727" s="39">
        <f t="shared" si="81"/>
        <v>2602405.19</v>
      </c>
      <c r="P727" s="39">
        <f t="shared" si="81"/>
        <v>0</v>
      </c>
      <c r="Q727" s="39">
        <f t="shared" si="81"/>
        <v>0</v>
      </c>
      <c r="R727" s="39">
        <f t="shared" si="81"/>
        <v>579704.66</v>
      </c>
      <c r="S727" s="39">
        <f t="shared" si="81"/>
        <v>0</v>
      </c>
      <c r="T727" s="39">
        <f t="shared" si="81"/>
        <v>0</v>
      </c>
      <c r="U727" s="39">
        <f t="shared" si="81"/>
        <v>0</v>
      </c>
      <c r="V727" s="39">
        <f t="shared" si="81"/>
        <v>0</v>
      </c>
      <c r="W727" s="39">
        <f t="shared" si="81"/>
        <v>0</v>
      </c>
      <c r="X727" s="39">
        <f t="shared" si="81"/>
        <v>0</v>
      </c>
      <c r="Y727" s="39">
        <f t="shared" si="81"/>
        <v>0</v>
      </c>
      <c r="Z727" s="39">
        <f t="shared" si="81"/>
        <v>0</v>
      </c>
      <c r="AA727" s="39"/>
    </row>
    <row r="728" spans="1:27" x14ac:dyDescent="0.25">
      <c r="A728" s="52">
        <f t="shared" si="77"/>
        <v>1</v>
      </c>
      <c r="B728" s="94" t="str">
        <f>IF(ISBLANK('Форма 1'!B728),"",'Форма 1'!B728)</f>
        <v>Добрянский городской округ Пермского края</v>
      </c>
      <c r="C728" s="161" t="str">
        <f>IF(ISBLANK('Форма 1'!C728),"",'Форма 1'!C728)</f>
        <v>п. Пальники, ул. Молодежная, д. 5</v>
      </c>
      <c r="D728" s="51">
        <f>IF(ISBLANK(C728),"Введите адрес",IF(C728='Форма 1'!C728,SUM(E728:K728,M728:S728,X728:AA728),"Ошибка в адресе!"))</f>
        <v>7450440.2200000007</v>
      </c>
      <c r="E728" s="53" t="str">
        <f>IF(ISNUMBER('Форма 1'!X728),ROUND('Форма 1'!$I728*VLOOKUP('Форма 1'!$G728,'Предельники 2022'!$B$4:$X$28,'Форма 1'!X$7),2),"")</f>
        <v/>
      </c>
      <c r="F728" s="53" t="str">
        <f>IF(ISNUMBER('Форма 1'!Y728),ROUND('Форма 1'!$I728*VLOOKUP('Форма 1'!$G728,'Предельники 2022'!$B$4:$X$28,'Форма 1'!Y$7),2),"")</f>
        <v/>
      </c>
      <c r="G728" s="53" t="str">
        <f>IF(ISNUMBER('Форма 1'!Z728),ROUND('Форма 1'!$I728*VLOOKUP('Форма 1'!$G728,'Предельники 2022'!$B$4:$X$28,'Форма 1'!Z$7),2),"")</f>
        <v/>
      </c>
      <c r="H728" s="53" t="str">
        <f>IF(ISNUMBER('Форма 1'!AA728),ROUND('Форма 1'!$I728*VLOOKUP('Форма 1'!$G728,'Предельники 2022'!$B$4:$X$28,'Форма 1'!AA$7),2),"")</f>
        <v/>
      </c>
      <c r="I728" s="53" t="str">
        <f>IF(ISNUMBER('Форма 1'!AB728),ROUND('Форма 1'!$I728*VLOOKUP('Форма 1'!$G728,'Предельники 2022'!$B$4:$X$28,'Форма 1'!AB$7),2),"")</f>
        <v/>
      </c>
      <c r="J728" s="53" t="str">
        <f>IF(ISNUMBER('Форма 1'!AC728),ROUND('Форма 1'!$I728*VLOOKUP('Форма 1'!$G728,'Предельники 2022'!$B$4:$X$28,'Форма 1'!AC$7),2),"")</f>
        <v/>
      </c>
      <c r="K728" s="53" t="str">
        <f>IF(ISNUMBER('Форма 1'!AD728),ROUND('Форма 1'!$I728*VLOOKUP('Форма 1'!$G728,'Предельники 2022'!$B$4:$X$28,'Форма 1'!AD$7),2),"")</f>
        <v/>
      </c>
      <c r="L728" s="54" t="str">
        <f>IF(ISBLANK('Форма 1'!AE728),"",'Форма 1'!AE728)</f>
        <v/>
      </c>
      <c r="M728" s="55" t="str">
        <f>IF(ISBLANK('Форма 1'!AF728),"",'Форма 1'!AF728)</f>
        <v/>
      </c>
      <c r="N728" s="53">
        <f>IF(ISNUMBER('Форма 1'!AG728),ROUND('Форма 1'!$I728*VLOOKUP('Форма 1'!$G728,'Предельники 2022'!$B$4:$X$28,'Форма 1'!AG$7),2),"")</f>
        <v>4268330.37</v>
      </c>
      <c r="O728" s="53">
        <f>IF(ISNUMBER('Форма 1'!$AH728),ROUND('Форма 1'!$I728*VLOOKUP('Форма 1'!$G728,'Предельники 2022'!$B$4:$X$28,'Форма 1'!$AH$7,0),2),"")</f>
        <v>2602405.19</v>
      </c>
      <c r="P728" s="53" t="str">
        <f>IF(ISNUMBER('Форма 1'!$AI728),ROUND('Форма 1'!$I728*VLOOKUP('Форма 1'!$G728,'Предельники 2022'!$B$4:$X$28,'Форма 1'!$AI$7,0),2),"")</f>
        <v/>
      </c>
      <c r="Q728" s="53" t="str">
        <f>IF(ISNUMBER('Форма 1'!$AJ728),ROUND('Форма 1'!$I728*VLOOKUP('Форма 1'!$G728,'Предельники 2022'!$B$4:$X$28,'Форма 1'!$AJ$7,0),2),"")</f>
        <v/>
      </c>
      <c r="R728" s="53">
        <f>IF(ISNUMBER('Форма 1'!AK728),ROUND('Форма 1'!$I728*VLOOKUP('Форма 1'!$G728,'Предельники 2022'!$B$4:$X$28,'Форма 1'!AK$7),2),"")</f>
        <v>579704.66</v>
      </c>
      <c r="S728" s="55" t="str">
        <f t="shared" si="78"/>
        <v/>
      </c>
      <c r="T728" s="55" t="str">
        <f>IF(ISNUMBER('Форма 1'!AL728),INDEX('Предельники 2022'!$C$4:$X$28,MATCH('Форма 1'!$H728,'Предельники 2022'!$B$4:$B$28,0),MATCH(T$5,'Предельники 2022'!$C$3:$X$3,0)),"")</f>
        <v/>
      </c>
      <c r="U728" s="55" t="str">
        <f>IF(ISNUMBER('Форма 1'!AM728),INDEX('Предельники 2022'!$C$4:$X$28,MATCH('Форма 1'!$H728,'Предельники 2022'!$B$4:$B$28,0),MATCH(U$5,'Предельники 2022'!$C$3:$X$3,0)),"")</f>
        <v/>
      </c>
      <c r="V728" s="55" t="str">
        <f>IF(ISNUMBER('Форма 1'!AN728),INDEX('Предельники 2022'!$C$4:$X$28,MATCH('Форма 1'!$H728,'Предельники 2022'!$B$4:$B$28,0),MATCH(V$5,'Предельники 2022'!$C$3:$X$3,0)),"")</f>
        <v/>
      </c>
      <c r="W728" s="55" t="str">
        <f>IF(ISNUMBER('Форма 1'!AO728),INDEX('Предельники 2022'!$C$4:$X$28,MATCH('Форма 1'!$H728,'Предельники 2022'!$B$4:$B$28,0),MATCH(W$5,'Предельники 2022'!$C$3:$X$3,0)),"")</f>
        <v/>
      </c>
      <c r="X728" s="53" t="str">
        <f>IF(ISNUMBER('Форма 1'!AP728),ROUND('Форма 1'!$I728*VLOOKUP('Форма 1'!$G728,'Предельники 2022'!$B$4:$X$28,'Форма 1'!AP$7),2),"")</f>
        <v/>
      </c>
      <c r="Y728" s="53" t="str">
        <f>IF(ISNUMBER('Форма 1'!AQ728),ROUND('Форма 1'!$I728*VLOOKUP('Форма 1'!$G728,'Предельники 2022'!$B$4:$X$28,'Форма 1'!AQ$7),2),"")</f>
        <v/>
      </c>
      <c r="Z728" s="53" t="str">
        <f>IF(ISNUMBER('Форма 1'!AR728),ROUND('Форма 1'!$I728*VLOOKUP('Форма 1'!$G728,'Предельники 2022'!$B$4:$X$28,'Форма 1'!AR$7),2),"")</f>
        <v/>
      </c>
      <c r="AA728" s="55"/>
    </row>
    <row r="729" spans="1:27" x14ac:dyDescent="0.25">
      <c r="A729" s="52">
        <f t="shared" si="77"/>
        <v>2</v>
      </c>
      <c r="B729" s="94" t="str">
        <f>IF(ISBLANK('Форма 1'!B729),"",'Форма 1'!B729)</f>
        <v>Добрянский городской округ Пермского края</v>
      </c>
      <c r="C729" s="161" t="str">
        <f>IF(ISBLANK('Форма 1'!C729),"",'Форма 1'!C729)</f>
        <v>пгт Полазна, ул. 50 лет Октября, д. 5</v>
      </c>
      <c r="D729" s="51">
        <f>IF(ISBLANK(C729),"Введите адрес",IF(C729='Форма 1'!C729,SUM(E729:K729,M729:S729,X729:AA729),"Ошибка в адресе!"))</f>
        <v>2800504.04</v>
      </c>
      <c r="E729" s="53" t="str">
        <f>IF(ISNUMBER('Форма 1'!X729),ROUND('Форма 1'!$I729*VLOOKUP('Форма 1'!$G729,'Предельники 2022'!$B$4:$X$28,'Форма 1'!X$7),2),"")</f>
        <v/>
      </c>
      <c r="F729" s="53" t="str">
        <f>IF(ISNUMBER('Форма 1'!Y729),ROUND('Форма 1'!$I729*VLOOKUP('Форма 1'!$G729,'Предельники 2022'!$B$4:$X$28,'Форма 1'!Y$7),2),"")</f>
        <v/>
      </c>
      <c r="G729" s="53">
        <f>IF(ISNUMBER('Форма 1'!Z729),ROUND('Форма 1'!$I729*VLOOKUP('Форма 1'!$G729,'Предельники 2022'!$B$4:$X$28,'Форма 1'!Z$7),2),"")</f>
        <v>2800504.04</v>
      </c>
      <c r="H729" s="53" t="str">
        <f>IF(ISNUMBER('Форма 1'!AA729),ROUND('Форма 1'!$I729*VLOOKUP('Форма 1'!$G729,'Предельники 2022'!$B$4:$X$28,'Форма 1'!AA$7),2),"")</f>
        <v/>
      </c>
      <c r="I729" s="53" t="str">
        <f>IF(ISNUMBER('Форма 1'!AB729),ROUND('Форма 1'!$I729*VLOOKUP('Форма 1'!$G729,'Предельники 2022'!$B$4:$X$28,'Форма 1'!AB$7),2),"")</f>
        <v/>
      </c>
      <c r="J729" s="53" t="str">
        <f>IF(ISNUMBER('Форма 1'!AC729),ROUND('Форма 1'!$I729*VLOOKUP('Форма 1'!$G729,'Предельники 2022'!$B$4:$X$28,'Форма 1'!AC$7),2),"")</f>
        <v/>
      </c>
      <c r="K729" s="53" t="str">
        <f>IF(ISNUMBER('Форма 1'!AD729),ROUND('Форма 1'!$I729*VLOOKUP('Форма 1'!$G729,'Предельники 2022'!$B$4:$X$28,'Форма 1'!AD$7),2),"")</f>
        <v/>
      </c>
      <c r="L729" s="54" t="str">
        <f>IF(ISBLANK('Форма 1'!AE729),"",'Форма 1'!AE729)</f>
        <v/>
      </c>
      <c r="M729" s="55" t="str">
        <f>IF(ISBLANK('Форма 1'!AF729),"",'Форма 1'!AF729)</f>
        <v/>
      </c>
      <c r="N729" s="53" t="str">
        <f>IF(ISNUMBER('Форма 1'!AG729),ROUND('Форма 1'!$I729*VLOOKUP('Форма 1'!$G729,'Предельники 2022'!$B$4:$X$28,'Форма 1'!AG$7),2),"")</f>
        <v/>
      </c>
      <c r="O729" s="53" t="str">
        <f>IF(ISNUMBER('Форма 1'!$AH729),ROUND('Форма 1'!$I729*VLOOKUP('Форма 1'!$G729,'Предельники 2022'!$B$4:$X$28,'Форма 1'!$AH$7,0),2),"")</f>
        <v/>
      </c>
      <c r="P729" s="53" t="str">
        <f>IF(ISNUMBER('Форма 1'!$AI729),ROUND('Форма 1'!$I729*VLOOKUP('Форма 1'!$G729,'Предельники 2022'!$B$4:$X$28,'Форма 1'!$AI$7,0),2),"")</f>
        <v/>
      </c>
      <c r="Q729" s="53" t="str">
        <f>IF(ISNUMBER('Форма 1'!$AJ729),ROUND('Форма 1'!$I729*VLOOKUP('Форма 1'!$G729,'Предельники 2022'!$B$4:$X$28,'Форма 1'!$AJ$7,0),2),"")</f>
        <v/>
      </c>
      <c r="R729" s="53" t="str">
        <f>IF(ISNUMBER('Форма 1'!AK729),ROUND('Форма 1'!$I729*VLOOKUP('Форма 1'!$G729,'Предельники 2022'!$B$4:$X$28,'Форма 1'!AK$7),2),"")</f>
        <v/>
      </c>
      <c r="S729" s="55" t="str">
        <f t="shared" si="78"/>
        <v/>
      </c>
      <c r="T729" s="55" t="str">
        <f>IF(ISNUMBER('Форма 1'!AL729),INDEX('Предельники 2022'!$C$4:$X$28,MATCH('Форма 1'!$H729,'Предельники 2022'!$B$4:$B$28,0),MATCH(T$5,'Предельники 2022'!$C$3:$X$3,0)),"")</f>
        <v/>
      </c>
      <c r="U729" s="55" t="str">
        <f>IF(ISNUMBER('Форма 1'!AM729),INDEX('Предельники 2022'!$C$4:$X$28,MATCH('Форма 1'!$H729,'Предельники 2022'!$B$4:$B$28,0),MATCH(U$5,'Предельники 2022'!$C$3:$X$3,0)),"")</f>
        <v/>
      </c>
      <c r="V729" s="55" t="str">
        <f>IF(ISNUMBER('Форма 1'!AN729),INDEX('Предельники 2022'!$C$4:$X$28,MATCH('Форма 1'!$H729,'Предельники 2022'!$B$4:$B$28,0),MATCH(V$5,'Предельники 2022'!$C$3:$X$3,0)),"")</f>
        <v/>
      </c>
      <c r="W729" s="55" t="str">
        <f>IF(ISNUMBER('Форма 1'!AO729),INDEX('Предельники 2022'!$C$4:$X$28,MATCH('Форма 1'!$H729,'Предельники 2022'!$B$4:$B$28,0),MATCH(W$5,'Предельники 2022'!$C$3:$X$3,0)),"")</f>
        <v/>
      </c>
      <c r="X729" s="53" t="str">
        <f>IF(ISNUMBER('Форма 1'!AP729),ROUND('Форма 1'!$I729*VLOOKUP('Форма 1'!$G729,'Предельники 2022'!$B$4:$X$28,'Форма 1'!AP$7),2),"")</f>
        <v/>
      </c>
      <c r="Y729" s="53" t="str">
        <f>IF(ISNUMBER('Форма 1'!AQ729),ROUND('Форма 1'!$I729*VLOOKUP('Форма 1'!$G729,'Предельники 2022'!$B$4:$X$28,'Форма 1'!AQ$7),2),"")</f>
        <v/>
      </c>
      <c r="Z729" s="53" t="str">
        <f>IF(ISNUMBER('Форма 1'!AR729),ROUND('Форма 1'!$I729*VLOOKUP('Форма 1'!$G729,'Предельники 2022'!$B$4:$X$28,'Форма 1'!AR$7),2),"")</f>
        <v/>
      </c>
      <c r="AA729" s="55"/>
    </row>
    <row r="730" spans="1:27" x14ac:dyDescent="0.25">
      <c r="A730" s="52">
        <f t="shared" si="77"/>
        <v>3</v>
      </c>
      <c r="B730" s="94" t="str">
        <f>IF(ISBLANK('Форма 1'!B730),"",'Форма 1'!B730)</f>
        <v>Добрянский городской округ Пермского края</v>
      </c>
      <c r="C730" s="161" t="str">
        <f>IF(ISBLANK('Форма 1'!C730),"",'Форма 1'!C730)</f>
        <v>пгт Полазна, ул. Нефтяников, д. 8</v>
      </c>
      <c r="D730" s="51">
        <f>IF(ISBLANK(C730),"Введите адрес",IF(C730='Форма 1'!C730,SUM(E730:K730,M730:S730,X730:AA730),"Ошибка в адресе!"))</f>
        <v>4347658.68</v>
      </c>
      <c r="E730" s="53">
        <f>IF(ISNUMBER('Форма 1'!X730),ROUND('Форма 1'!$I730*VLOOKUP('Форма 1'!$G730,'Предельники 2022'!$B$4:$X$28,'Форма 1'!X$7),2),"")</f>
        <v>316666.12</v>
      </c>
      <c r="F730" s="53">
        <f>IF(ISNUMBER('Форма 1'!Y730),ROUND('Форма 1'!$I730*VLOOKUP('Форма 1'!$G730,'Предельники 2022'!$B$4:$X$28,'Форма 1'!Y$7),2),"")</f>
        <v>3593571.34</v>
      </c>
      <c r="G730" s="53" t="str">
        <f>IF(ISNUMBER('Форма 1'!Z730),ROUND('Форма 1'!$I730*VLOOKUP('Форма 1'!$G730,'Предельники 2022'!$B$4:$X$28,'Форма 1'!Z$7),2),"")</f>
        <v/>
      </c>
      <c r="H730" s="53">
        <f>IF(ISNUMBER('Форма 1'!AA730),ROUND('Форма 1'!$I730*VLOOKUP('Форма 1'!$G730,'Предельники 2022'!$B$4:$X$28,'Форма 1'!AA$7),2),"")</f>
        <v>161627.12</v>
      </c>
      <c r="I730" s="53" t="str">
        <f>IF(ISNUMBER('Форма 1'!AB730),ROUND('Форма 1'!$I730*VLOOKUP('Форма 1'!$G730,'Предельники 2022'!$B$4:$X$28,'Форма 1'!AB$7),2),"")</f>
        <v/>
      </c>
      <c r="J730" s="53">
        <f>IF(ISNUMBER('Форма 1'!AC730),ROUND('Форма 1'!$I730*VLOOKUP('Форма 1'!$G730,'Предельники 2022'!$B$4:$X$28,'Форма 1'!AC$7),2),"")</f>
        <v>275794.09999999998</v>
      </c>
      <c r="K730" s="53" t="str">
        <f>IF(ISNUMBER('Форма 1'!AD730),ROUND('Форма 1'!$I730*VLOOKUP('Форма 1'!$G730,'Предельники 2022'!$B$4:$X$28,'Форма 1'!AD$7),2),"")</f>
        <v/>
      </c>
      <c r="L730" s="54" t="str">
        <f>IF(ISBLANK('Форма 1'!AE730),"",'Форма 1'!AE730)</f>
        <v/>
      </c>
      <c r="M730" s="55" t="str">
        <f>IF(ISBLANK('Форма 1'!AF730),"",'Форма 1'!AF730)</f>
        <v/>
      </c>
      <c r="N730" s="53" t="str">
        <f>IF(ISNUMBER('Форма 1'!AG730),ROUND('Форма 1'!$I730*VLOOKUP('Форма 1'!$G730,'Предельники 2022'!$B$4:$X$28,'Форма 1'!AG$7),2),"")</f>
        <v/>
      </c>
      <c r="O730" s="53" t="str">
        <f>IF(ISNUMBER('Форма 1'!$AH730),ROUND('Форма 1'!$I730*VLOOKUP('Форма 1'!$G730,'Предельники 2022'!$B$4:$X$28,'Форма 1'!$AH$7,0),2),"")</f>
        <v/>
      </c>
      <c r="P730" s="53" t="str">
        <f>IF(ISNUMBER('Форма 1'!$AI730),ROUND('Форма 1'!$I730*VLOOKUP('Форма 1'!$G730,'Предельники 2022'!$B$4:$X$28,'Форма 1'!$AI$7,0),2),"")</f>
        <v/>
      </c>
      <c r="Q730" s="53" t="str">
        <f>IF(ISNUMBER('Форма 1'!$AJ730),ROUND('Форма 1'!$I730*VLOOKUP('Форма 1'!$G730,'Предельники 2022'!$B$4:$X$28,'Форма 1'!$AJ$7,0),2),"")</f>
        <v/>
      </c>
      <c r="R730" s="53" t="str">
        <f>IF(ISNUMBER('Форма 1'!AK730),ROUND('Форма 1'!$I730*VLOOKUP('Форма 1'!$G730,'Предельники 2022'!$B$4:$X$28,'Форма 1'!AK$7),2),"")</f>
        <v/>
      </c>
      <c r="S730" s="55" t="str">
        <f t="shared" si="78"/>
        <v/>
      </c>
      <c r="T730" s="55" t="str">
        <f>IF(ISNUMBER('Форма 1'!AL730),INDEX('Предельники 2022'!$C$4:$X$28,MATCH('Форма 1'!$H730,'Предельники 2022'!$B$4:$B$28,0),MATCH(T$5,'Предельники 2022'!$C$3:$X$3,0)),"")</f>
        <v/>
      </c>
      <c r="U730" s="55" t="str">
        <f>IF(ISNUMBER('Форма 1'!AM730),INDEX('Предельники 2022'!$C$4:$X$28,MATCH('Форма 1'!$H730,'Предельники 2022'!$B$4:$B$28,0),MATCH(U$5,'Предельники 2022'!$C$3:$X$3,0)),"")</f>
        <v/>
      </c>
      <c r="V730" s="55" t="str">
        <f>IF(ISNUMBER('Форма 1'!AN730),INDEX('Предельники 2022'!$C$4:$X$28,MATCH('Форма 1'!$H730,'Предельники 2022'!$B$4:$B$28,0),MATCH(V$5,'Предельники 2022'!$C$3:$X$3,0)),"")</f>
        <v/>
      </c>
      <c r="W730" s="55" t="str">
        <f>IF(ISNUMBER('Форма 1'!AO730),INDEX('Предельники 2022'!$C$4:$X$28,MATCH('Форма 1'!$H730,'Предельники 2022'!$B$4:$B$28,0),MATCH(W$5,'Предельники 2022'!$C$3:$X$3,0)),"")</f>
        <v/>
      </c>
      <c r="X730" s="53" t="str">
        <f>IF(ISNUMBER('Форма 1'!AP730),ROUND('Форма 1'!$I730*VLOOKUP('Форма 1'!$G730,'Предельники 2022'!$B$4:$X$28,'Форма 1'!AP$7),2),"")</f>
        <v/>
      </c>
      <c r="Y730" s="53" t="str">
        <f>IF(ISNUMBER('Форма 1'!AQ730),ROUND('Форма 1'!$I730*VLOOKUP('Форма 1'!$G730,'Предельники 2022'!$B$4:$X$28,'Форма 1'!AQ$7),2),"")</f>
        <v/>
      </c>
      <c r="Z730" s="53" t="str">
        <f>IF(ISNUMBER('Форма 1'!AR730),ROUND('Форма 1'!$I730*VLOOKUP('Форма 1'!$G730,'Предельники 2022'!$B$4:$X$28,'Форма 1'!AR$7),2),"")</f>
        <v/>
      </c>
      <c r="AA730" s="55"/>
    </row>
    <row r="731" spans="1:27" ht="15.75" x14ac:dyDescent="0.25">
      <c r="A731" s="178">
        <f t="shared" si="77"/>
        <v>0</v>
      </c>
      <c r="B731" s="179" t="str">
        <f>IF(ISBLANK('Форма 1'!B731),"",'Форма 1'!B731)</f>
        <v/>
      </c>
      <c r="C731" s="38" t="str">
        <f>IF(ISBLANK('Форма 1'!C731),"",'Форма 1'!C731)</f>
        <v>Красновишерский городской округ Пермского края</v>
      </c>
      <c r="D731" s="39">
        <f>IF(ISBLANK(C731),"Введите адрес",IF(C731='Форма 1'!C731,SUM(E731:K731,M731:S731,X731:AA731),"Ошибка в адресе!"))</f>
        <v>32950854.010000002</v>
      </c>
      <c r="E731" s="39">
        <f>SUM(E732:E735)</f>
        <v>472112.32</v>
      </c>
      <c r="F731" s="39">
        <f t="shared" ref="F731:Z731" si="82">SUM(F732:F735)</f>
        <v>19442399.189999998</v>
      </c>
      <c r="G731" s="39">
        <f t="shared" si="82"/>
        <v>0</v>
      </c>
      <c r="H731" s="39">
        <f t="shared" si="82"/>
        <v>2918888.25</v>
      </c>
      <c r="I731" s="39">
        <f t="shared" si="82"/>
        <v>3799776.6</v>
      </c>
      <c r="J731" s="39">
        <f t="shared" si="82"/>
        <v>4203587.6300000008</v>
      </c>
      <c r="K731" s="39">
        <f t="shared" si="82"/>
        <v>0</v>
      </c>
      <c r="L731" s="145">
        <f t="shared" si="82"/>
        <v>0</v>
      </c>
      <c r="M731" s="39">
        <f t="shared" si="82"/>
        <v>0</v>
      </c>
      <c r="N731" s="39">
        <f t="shared" si="82"/>
        <v>0</v>
      </c>
      <c r="O731" s="39">
        <f t="shared" si="82"/>
        <v>2114090.02</v>
      </c>
      <c r="P731" s="39">
        <f t="shared" si="82"/>
        <v>0</v>
      </c>
      <c r="Q731" s="39">
        <f t="shared" si="82"/>
        <v>0</v>
      </c>
      <c r="R731" s="39">
        <f t="shared" si="82"/>
        <v>0</v>
      </c>
      <c r="S731" s="39">
        <f t="shared" si="82"/>
        <v>0</v>
      </c>
      <c r="T731" s="39">
        <f t="shared" si="82"/>
        <v>0</v>
      </c>
      <c r="U731" s="39">
        <f t="shared" si="82"/>
        <v>0</v>
      </c>
      <c r="V731" s="39">
        <f t="shared" si="82"/>
        <v>0</v>
      </c>
      <c r="W731" s="39">
        <f t="shared" si="82"/>
        <v>0</v>
      </c>
      <c r="X731" s="39">
        <f t="shared" si="82"/>
        <v>0</v>
      </c>
      <c r="Y731" s="39">
        <f t="shared" si="82"/>
        <v>0</v>
      </c>
      <c r="Z731" s="39">
        <f t="shared" si="82"/>
        <v>0</v>
      </c>
      <c r="AA731" s="39"/>
    </row>
    <row r="732" spans="1:27" x14ac:dyDescent="0.25">
      <c r="A732" s="52">
        <f t="shared" si="77"/>
        <v>1</v>
      </c>
      <c r="B732" s="94" t="str">
        <f>IF(ISBLANK('Форма 1'!B732),"",'Форма 1'!B732)</f>
        <v>Красновишерский городской округ Пермского края</v>
      </c>
      <c r="C732" s="161" t="str">
        <f>IF(ISBLANK('Форма 1'!C732),"",'Форма 1'!C732)</f>
        <v>г. Красновишерск, ул. Дзержинского, д. 24</v>
      </c>
      <c r="D732" s="51">
        <f>IF(ISBLANK(C732),"Введите адрес",IF(C732='Форма 1'!C732,SUM(E732:K732,M732:S732,X732:AA732),"Ошибка в адресе!"))</f>
        <v>18298153.620000001</v>
      </c>
      <c r="E732" s="53" t="str">
        <f>IF(ISNUMBER('Форма 1'!X732),ROUND('Форма 1'!$I732*VLOOKUP('Форма 1'!$G732,'Предельники 2022'!$B$4:$X$28,'Форма 1'!X$7),2),"")</f>
        <v/>
      </c>
      <c r="F732" s="53">
        <f>IF(ISNUMBER('Форма 1'!Y732),ROUND('Форма 1'!$I732*VLOOKUP('Форма 1'!$G732,'Предельники 2022'!$B$4:$X$28,'Форма 1'!Y$7),2),"")</f>
        <v>11036166.1</v>
      </c>
      <c r="G732" s="53" t="str">
        <f>IF(ISNUMBER('Форма 1'!Z732),ROUND('Форма 1'!$I732*VLOOKUP('Форма 1'!$G732,'Предельники 2022'!$B$4:$X$28,'Форма 1'!Z$7),2),"")</f>
        <v/>
      </c>
      <c r="H732" s="53">
        <f>IF(ISNUMBER('Форма 1'!AA732),ROUND('Форма 1'!$I732*VLOOKUP('Форма 1'!$G732,'Предельники 2022'!$B$4:$X$28,'Форма 1'!AA$7),2),"")</f>
        <v>1442273.64</v>
      </c>
      <c r="I732" s="53">
        <f>IF(ISNUMBER('Форма 1'!AB732),ROUND('Форма 1'!$I732*VLOOKUP('Форма 1'!$G732,'Предельники 2022'!$B$4:$X$28,'Форма 1'!AB$7),2),"")</f>
        <v>3799776.6</v>
      </c>
      <c r="J732" s="53">
        <f>IF(ISNUMBER('Форма 1'!AC732),ROUND('Форма 1'!$I732*VLOOKUP('Форма 1'!$G732,'Предельники 2022'!$B$4:$X$28,'Форма 1'!AC$7),2),"")</f>
        <v>2019937.28</v>
      </c>
      <c r="K732" s="53" t="str">
        <f>IF(ISNUMBER('Форма 1'!AD732),ROUND('Форма 1'!$I732*VLOOKUP('Форма 1'!$G732,'Предельники 2022'!$B$4:$X$28,'Форма 1'!AD$7),2),"")</f>
        <v/>
      </c>
      <c r="L732" s="54" t="str">
        <f>IF(ISBLANK('Форма 1'!AE732),"",'Форма 1'!AE732)</f>
        <v/>
      </c>
      <c r="M732" s="55" t="str">
        <f>IF(ISBLANK('Форма 1'!AF732),"",'Форма 1'!AF732)</f>
        <v/>
      </c>
      <c r="N732" s="53" t="str">
        <f>IF(ISNUMBER('Форма 1'!AG732),ROUND('Форма 1'!$I732*VLOOKUP('Форма 1'!$G732,'Предельники 2022'!$B$4:$X$28,'Форма 1'!AG$7),2),"")</f>
        <v/>
      </c>
      <c r="O732" s="53" t="str">
        <f>IF(ISNUMBER('Форма 1'!$AH732),ROUND('Форма 1'!$I732*VLOOKUP('Форма 1'!$G732,'Предельники 2022'!$B$4:$X$28,'Форма 1'!$AH$7,0),2),"")</f>
        <v/>
      </c>
      <c r="P732" s="53" t="str">
        <f>IF(ISNUMBER('Форма 1'!$AI732),ROUND('Форма 1'!$I732*VLOOKUP('Форма 1'!$G732,'Предельники 2022'!$B$4:$X$28,'Форма 1'!$AI$7,0),2),"")</f>
        <v/>
      </c>
      <c r="Q732" s="53" t="str">
        <f>IF(ISNUMBER('Форма 1'!$AJ732),ROUND('Форма 1'!$I732*VLOOKUP('Форма 1'!$G732,'Предельники 2022'!$B$4:$X$28,'Форма 1'!$AJ$7,0),2),"")</f>
        <v/>
      </c>
      <c r="R732" s="53" t="str">
        <f>IF(ISNUMBER('Форма 1'!AK732),ROUND('Форма 1'!$I732*VLOOKUP('Форма 1'!$G732,'Предельники 2022'!$B$4:$X$28,'Форма 1'!AK$7),2),"")</f>
        <v/>
      </c>
      <c r="S732" s="55" t="str">
        <f t="shared" si="78"/>
        <v/>
      </c>
      <c r="T732" s="55" t="str">
        <f>IF(ISNUMBER('Форма 1'!AL732),INDEX('Предельники 2022'!$C$4:$X$28,MATCH('Форма 1'!$H732,'Предельники 2022'!$B$4:$B$28,0),MATCH(T$5,'Предельники 2022'!$C$3:$X$3,0)),"")</f>
        <v/>
      </c>
      <c r="U732" s="55" t="str">
        <f>IF(ISNUMBER('Форма 1'!AM732),INDEX('Предельники 2022'!$C$4:$X$28,MATCH('Форма 1'!$H732,'Предельники 2022'!$B$4:$B$28,0),MATCH(U$5,'Предельники 2022'!$C$3:$X$3,0)),"")</f>
        <v/>
      </c>
      <c r="V732" s="55" t="str">
        <f>IF(ISNUMBER('Форма 1'!AN732),INDEX('Предельники 2022'!$C$4:$X$28,MATCH('Форма 1'!$H732,'Предельники 2022'!$B$4:$B$28,0),MATCH(V$5,'Предельники 2022'!$C$3:$X$3,0)),"")</f>
        <v/>
      </c>
      <c r="W732" s="55" t="str">
        <f>IF(ISNUMBER('Форма 1'!AO732),INDEX('Предельники 2022'!$C$4:$X$28,MATCH('Форма 1'!$H732,'Предельники 2022'!$B$4:$B$28,0),MATCH(W$5,'Предельники 2022'!$C$3:$X$3,0)),"")</f>
        <v/>
      </c>
      <c r="X732" s="53" t="str">
        <f>IF(ISNUMBER('Форма 1'!AP732),ROUND('Форма 1'!$I732*VLOOKUP('Форма 1'!$G732,'Предельники 2022'!$B$4:$X$28,'Форма 1'!AP$7),2),"")</f>
        <v/>
      </c>
      <c r="Y732" s="53" t="str">
        <f>IF(ISNUMBER('Форма 1'!AQ732),ROUND('Форма 1'!$I732*VLOOKUP('Форма 1'!$G732,'Предельники 2022'!$B$4:$X$28,'Форма 1'!AQ$7),2),"")</f>
        <v/>
      </c>
      <c r="Z732" s="53" t="str">
        <f>IF(ISNUMBER('Форма 1'!AR732),ROUND('Форма 1'!$I732*VLOOKUP('Форма 1'!$G732,'Предельники 2022'!$B$4:$X$28,'Форма 1'!AR$7),2),"")</f>
        <v/>
      </c>
      <c r="AA732" s="55"/>
    </row>
    <row r="733" spans="1:27" x14ac:dyDescent="0.25">
      <c r="A733" s="52">
        <f t="shared" si="77"/>
        <v>2</v>
      </c>
      <c r="B733" s="94" t="str">
        <f>IF(ISBLANK('Форма 1'!B733),"",'Форма 1'!B733)</f>
        <v>Красновишерский городской округ Пермского края</v>
      </c>
      <c r="C733" s="161" t="str">
        <f>IF(ISBLANK('Форма 1'!C733),"",'Форма 1'!C733)</f>
        <v>г. Красновишерск, ул. Заводская, д. 16</v>
      </c>
      <c r="D733" s="51">
        <f>IF(ISBLANK(C733),"Введите адрес",IF(C733='Форма 1'!C733,SUM(E733:K733,M733:S733,X733:AA733),"Ошибка в адресе!"))</f>
        <v>1124256.44</v>
      </c>
      <c r="E733" s="53">
        <f>IF(ISNUMBER('Форма 1'!X733),ROUND('Форма 1'!$I733*VLOOKUP('Форма 1'!$G733,'Предельники 2022'!$B$4:$X$28,'Форма 1'!X$7),2),"")</f>
        <v>472112.32</v>
      </c>
      <c r="F733" s="53" t="str">
        <f>IF(ISNUMBER('Форма 1'!Y733),ROUND('Форма 1'!$I733*VLOOKUP('Форма 1'!$G733,'Предельники 2022'!$B$4:$X$28,'Форма 1'!Y$7),2),"")</f>
        <v/>
      </c>
      <c r="G733" s="53" t="str">
        <f>IF(ISNUMBER('Форма 1'!Z733),ROUND('Форма 1'!$I733*VLOOKUP('Форма 1'!$G733,'Предельники 2022'!$B$4:$X$28,'Форма 1'!Z$7),2),"")</f>
        <v/>
      </c>
      <c r="H733" s="53">
        <f>IF(ISNUMBER('Форма 1'!AA733),ROUND('Форма 1'!$I733*VLOOKUP('Форма 1'!$G733,'Предельники 2022'!$B$4:$X$28,'Форма 1'!AA$7),2),"")</f>
        <v>240967.22</v>
      </c>
      <c r="I733" s="53" t="str">
        <f>IF(ISNUMBER('Форма 1'!AB733),ROUND('Форма 1'!$I733*VLOOKUP('Форма 1'!$G733,'Предельники 2022'!$B$4:$X$28,'Форма 1'!AB$7),2),"")</f>
        <v/>
      </c>
      <c r="J733" s="53">
        <f>IF(ISNUMBER('Форма 1'!AC733),ROUND('Форма 1'!$I733*VLOOKUP('Форма 1'!$G733,'Предельники 2022'!$B$4:$X$28,'Форма 1'!AC$7),2),"")</f>
        <v>411176.9</v>
      </c>
      <c r="K733" s="53" t="str">
        <f>IF(ISNUMBER('Форма 1'!AD733),ROUND('Форма 1'!$I733*VLOOKUP('Форма 1'!$G733,'Предельники 2022'!$B$4:$X$28,'Форма 1'!AD$7),2),"")</f>
        <v/>
      </c>
      <c r="L733" s="54" t="str">
        <f>IF(ISBLANK('Форма 1'!AE733),"",'Форма 1'!AE733)</f>
        <v/>
      </c>
      <c r="M733" s="55" t="str">
        <f>IF(ISBLANK('Форма 1'!AF733),"",'Форма 1'!AF733)</f>
        <v/>
      </c>
      <c r="N733" s="53" t="str">
        <f>IF(ISNUMBER('Форма 1'!AG733),ROUND('Форма 1'!$I733*VLOOKUP('Форма 1'!$G733,'Предельники 2022'!$B$4:$X$28,'Форма 1'!AG$7),2),"")</f>
        <v/>
      </c>
      <c r="O733" s="53" t="str">
        <f>IF(ISNUMBER('Форма 1'!$AH733),ROUND('Форма 1'!$I733*VLOOKUP('Форма 1'!$G733,'Предельники 2022'!$B$4:$X$28,'Форма 1'!$AH$7,0),2),"")</f>
        <v/>
      </c>
      <c r="P733" s="53" t="str">
        <f>IF(ISNUMBER('Форма 1'!$AI733),ROUND('Форма 1'!$I733*VLOOKUP('Форма 1'!$G733,'Предельники 2022'!$B$4:$X$28,'Форма 1'!$AI$7,0),2),"")</f>
        <v/>
      </c>
      <c r="Q733" s="53" t="str">
        <f>IF(ISNUMBER('Форма 1'!$AJ733),ROUND('Форма 1'!$I733*VLOOKUP('Форма 1'!$G733,'Предельники 2022'!$B$4:$X$28,'Форма 1'!$AJ$7,0),2),"")</f>
        <v/>
      </c>
      <c r="R733" s="53" t="str">
        <f>IF(ISNUMBER('Форма 1'!AK733),ROUND('Форма 1'!$I733*VLOOKUP('Форма 1'!$G733,'Предельники 2022'!$B$4:$X$28,'Форма 1'!AK$7),2),"")</f>
        <v/>
      </c>
      <c r="S733" s="55" t="str">
        <f t="shared" si="78"/>
        <v/>
      </c>
      <c r="T733" s="55" t="str">
        <f>IF(ISNUMBER('Форма 1'!AL733),INDEX('Предельники 2022'!$C$4:$X$28,MATCH('Форма 1'!$H733,'Предельники 2022'!$B$4:$B$28,0),MATCH(T$5,'Предельники 2022'!$C$3:$X$3,0)),"")</f>
        <v/>
      </c>
      <c r="U733" s="55" t="str">
        <f>IF(ISNUMBER('Форма 1'!AM733),INDEX('Предельники 2022'!$C$4:$X$28,MATCH('Форма 1'!$H733,'Предельники 2022'!$B$4:$B$28,0),MATCH(U$5,'Предельники 2022'!$C$3:$X$3,0)),"")</f>
        <v/>
      </c>
      <c r="V733" s="55" t="str">
        <f>IF(ISNUMBER('Форма 1'!AN733),INDEX('Предельники 2022'!$C$4:$X$28,MATCH('Форма 1'!$H733,'Предельники 2022'!$B$4:$B$28,0),MATCH(V$5,'Предельники 2022'!$C$3:$X$3,0)),"")</f>
        <v/>
      </c>
      <c r="W733" s="55" t="str">
        <f>IF(ISNUMBER('Форма 1'!AO733),INDEX('Предельники 2022'!$C$4:$X$28,MATCH('Форма 1'!$H733,'Предельники 2022'!$B$4:$B$28,0),MATCH(W$5,'Предельники 2022'!$C$3:$X$3,0)),"")</f>
        <v/>
      </c>
      <c r="X733" s="53" t="str">
        <f>IF(ISNUMBER('Форма 1'!AP733),ROUND('Форма 1'!$I733*VLOOKUP('Форма 1'!$G733,'Предельники 2022'!$B$4:$X$28,'Форма 1'!AP$7),2),"")</f>
        <v/>
      </c>
      <c r="Y733" s="53" t="str">
        <f>IF(ISNUMBER('Форма 1'!AQ733),ROUND('Форма 1'!$I733*VLOOKUP('Форма 1'!$G733,'Предельники 2022'!$B$4:$X$28,'Форма 1'!AQ$7),2),"")</f>
        <v/>
      </c>
      <c r="Z733" s="53" t="str">
        <f>IF(ISNUMBER('Форма 1'!AR733),ROUND('Форма 1'!$I733*VLOOKUP('Форма 1'!$G733,'Предельники 2022'!$B$4:$X$28,'Форма 1'!AR$7),2),"")</f>
        <v/>
      </c>
      <c r="AA733" s="55"/>
    </row>
    <row r="734" spans="1:27" x14ac:dyDescent="0.25">
      <c r="A734" s="52">
        <f t="shared" si="77"/>
        <v>3</v>
      </c>
      <c r="B734" s="94" t="str">
        <f>IF(ISBLANK('Форма 1'!B734),"",'Форма 1'!B734)</f>
        <v>Красновишерский городской округ Пермского края</v>
      </c>
      <c r="C734" s="161" t="str">
        <f>IF(ISBLANK('Форма 1'!C734),"",'Форма 1'!C734)</f>
        <v>г. Красновишерск, ул. Лоскутова, д. 2</v>
      </c>
      <c r="D734" s="51">
        <f>IF(ISBLANK(C734),"Введите адрес",IF(C734='Форма 1'!C734,SUM(E734:K734,M734:S734,X734:AA734),"Ошибка в адресе!"))</f>
        <v>11043394.560000001</v>
      </c>
      <c r="E734" s="53" t="str">
        <f>IF(ISNUMBER('Форма 1'!X734),ROUND('Форма 1'!$I734*VLOOKUP('Форма 1'!$G734,'Предельники 2022'!$B$4:$X$28,'Форма 1'!X$7),2),"")</f>
        <v/>
      </c>
      <c r="F734" s="53">
        <f>IF(ISNUMBER('Форма 1'!Y734),ROUND('Форма 1'!$I734*VLOOKUP('Форма 1'!$G734,'Предельники 2022'!$B$4:$X$28,'Форма 1'!Y$7),2),"")</f>
        <v>8406233.0899999999</v>
      </c>
      <c r="G734" s="53" t="str">
        <f>IF(ISNUMBER('Форма 1'!Z734),ROUND('Форма 1'!$I734*VLOOKUP('Форма 1'!$G734,'Предельники 2022'!$B$4:$X$28,'Форма 1'!Z$7),2),"")</f>
        <v/>
      </c>
      <c r="H734" s="53">
        <f>IF(ISNUMBER('Форма 1'!AA734),ROUND('Форма 1'!$I734*VLOOKUP('Форма 1'!$G734,'Предельники 2022'!$B$4:$X$28,'Форма 1'!AA$7),2),"")</f>
        <v>1098577.9199999999</v>
      </c>
      <c r="I734" s="53" t="str">
        <f>IF(ISNUMBER('Форма 1'!AB734),ROUND('Форма 1'!$I734*VLOOKUP('Форма 1'!$G734,'Предельники 2022'!$B$4:$X$28,'Форма 1'!AB$7),2),"")</f>
        <v/>
      </c>
      <c r="J734" s="53">
        <f>IF(ISNUMBER('Форма 1'!AC734),ROUND('Форма 1'!$I734*VLOOKUP('Форма 1'!$G734,'Предельники 2022'!$B$4:$X$28,'Форма 1'!AC$7),2),"")</f>
        <v>1538583.55</v>
      </c>
      <c r="K734" s="53" t="str">
        <f>IF(ISNUMBER('Форма 1'!AD734),ROUND('Форма 1'!$I734*VLOOKUP('Форма 1'!$G734,'Предельники 2022'!$B$4:$X$28,'Форма 1'!AD$7),2),"")</f>
        <v/>
      </c>
      <c r="L734" s="54" t="str">
        <f>IF(ISBLANK('Форма 1'!AE734),"",'Форма 1'!AE734)</f>
        <v/>
      </c>
      <c r="M734" s="55" t="str">
        <f>IF(ISBLANK('Форма 1'!AF734),"",'Форма 1'!AF734)</f>
        <v/>
      </c>
      <c r="N734" s="53" t="str">
        <f>IF(ISNUMBER('Форма 1'!AG734),ROUND('Форма 1'!$I734*VLOOKUP('Форма 1'!$G734,'Предельники 2022'!$B$4:$X$28,'Форма 1'!AG$7),2),"")</f>
        <v/>
      </c>
      <c r="O734" s="53" t="str">
        <f>IF(ISNUMBER('Форма 1'!$AH734),ROUND('Форма 1'!$I734*VLOOKUP('Форма 1'!$G734,'Предельники 2022'!$B$4:$X$28,'Форма 1'!$AH$7,0),2),"")</f>
        <v/>
      </c>
      <c r="P734" s="53" t="str">
        <f>IF(ISNUMBER('Форма 1'!$AI734),ROUND('Форма 1'!$I734*VLOOKUP('Форма 1'!$G734,'Предельники 2022'!$B$4:$X$28,'Форма 1'!$AI$7,0),2),"")</f>
        <v/>
      </c>
      <c r="Q734" s="53" t="str">
        <f>IF(ISNUMBER('Форма 1'!$AJ734),ROUND('Форма 1'!$I734*VLOOKUP('Форма 1'!$G734,'Предельники 2022'!$B$4:$X$28,'Форма 1'!$AJ$7,0),2),"")</f>
        <v/>
      </c>
      <c r="R734" s="53" t="str">
        <f>IF(ISNUMBER('Форма 1'!AK734),ROUND('Форма 1'!$I734*VLOOKUP('Форма 1'!$G734,'Предельники 2022'!$B$4:$X$28,'Форма 1'!AK$7),2),"")</f>
        <v/>
      </c>
      <c r="S734" s="55" t="str">
        <f t="shared" si="78"/>
        <v/>
      </c>
      <c r="T734" s="55" t="str">
        <f>IF(ISNUMBER('Форма 1'!AL734),INDEX('Предельники 2022'!$C$4:$X$28,MATCH('Форма 1'!$H734,'Предельники 2022'!$B$4:$B$28,0),MATCH(T$5,'Предельники 2022'!$C$3:$X$3,0)),"")</f>
        <v/>
      </c>
      <c r="U734" s="55" t="str">
        <f>IF(ISNUMBER('Форма 1'!AM734),INDEX('Предельники 2022'!$C$4:$X$28,MATCH('Форма 1'!$H734,'Предельники 2022'!$B$4:$B$28,0),MATCH(U$5,'Предельники 2022'!$C$3:$X$3,0)),"")</f>
        <v/>
      </c>
      <c r="V734" s="55" t="str">
        <f>IF(ISNUMBER('Форма 1'!AN734),INDEX('Предельники 2022'!$C$4:$X$28,MATCH('Форма 1'!$H734,'Предельники 2022'!$B$4:$B$28,0),MATCH(V$5,'Предельники 2022'!$C$3:$X$3,0)),"")</f>
        <v/>
      </c>
      <c r="W734" s="55" t="str">
        <f>IF(ISNUMBER('Форма 1'!AO734),INDEX('Предельники 2022'!$C$4:$X$28,MATCH('Форма 1'!$H734,'Предельники 2022'!$B$4:$B$28,0),MATCH(W$5,'Предельники 2022'!$C$3:$X$3,0)),"")</f>
        <v/>
      </c>
      <c r="X734" s="53" t="str">
        <f>IF(ISNUMBER('Форма 1'!AP734),ROUND('Форма 1'!$I734*VLOOKUP('Форма 1'!$G734,'Предельники 2022'!$B$4:$X$28,'Форма 1'!AP$7),2),"")</f>
        <v/>
      </c>
      <c r="Y734" s="53" t="str">
        <f>IF(ISNUMBER('Форма 1'!AQ734),ROUND('Форма 1'!$I734*VLOOKUP('Форма 1'!$G734,'Предельники 2022'!$B$4:$X$28,'Форма 1'!AQ$7),2),"")</f>
        <v/>
      </c>
      <c r="Z734" s="53" t="str">
        <f>IF(ISNUMBER('Форма 1'!AR734),ROUND('Форма 1'!$I734*VLOOKUP('Форма 1'!$G734,'Предельники 2022'!$B$4:$X$28,'Форма 1'!AR$7),2),"")</f>
        <v/>
      </c>
      <c r="AA734" s="55"/>
    </row>
    <row r="735" spans="1:27" x14ac:dyDescent="0.25">
      <c r="A735" s="52">
        <f t="shared" si="77"/>
        <v>4</v>
      </c>
      <c r="B735" s="94" t="str">
        <f>IF(ISBLANK('Форма 1'!B735),"",'Форма 1'!B735)</f>
        <v>Красновишерский городской округ Пермского края</v>
      </c>
      <c r="C735" s="161" t="str">
        <f>IF(ISBLANK('Форма 1'!C735),"",'Форма 1'!C735)</f>
        <v>г. Красновишерск, ул. Спортивная, д. 13</v>
      </c>
      <c r="D735" s="51">
        <f>IF(ISBLANK(C735),"Введите адрес",IF(C735='Форма 1'!C735,SUM(E735:K735,M735:S735,X735:AA735),"Ошибка в адресе!"))</f>
        <v>2485049.39</v>
      </c>
      <c r="E735" s="53" t="str">
        <f>IF(ISNUMBER('Форма 1'!X735),ROUND('Форма 1'!$I735*VLOOKUP('Форма 1'!$G735,'Предельники 2022'!$B$4:$X$28,'Форма 1'!X$7),2),"")</f>
        <v/>
      </c>
      <c r="F735" s="53" t="str">
        <f>IF(ISNUMBER('Форма 1'!Y735),ROUND('Форма 1'!$I735*VLOOKUP('Форма 1'!$G735,'Предельники 2022'!$B$4:$X$28,'Форма 1'!Y$7),2),"")</f>
        <v/>
      </c>
      <c r="G735" s="53" t="str">
        <f>IF(ISNUMBER('Форма 1'!Z735),ROUND('Форма 1'!$I735*VLOOKUP('Форма 1'!$G735,'Предельники 2022'!$B$4:$X$28,'Форма 1'!Z$7),2),"")</f>
        <v/>
      </c>
      <c r="H735" s="53">
        <f>IF(ISNUMBER('Форма 1'!AA735),ROUND('Форма 1'!$I735*VLOOKUP('Форма 1'!$G735,'Предельники 2022'!$B$4:$X$28,'Форма 1'!AA$7),2),"")</f>
        <v>137069.47</v>
      </c>
      <c r="I735" s="53" t="str">
        <f>IF(ISNUMBER('Форма 1'!AB735),ROUND('Форма 1'!$I735*VLOOKUP('Форма 1'!$G735,'Предельники 2022'!$B$4:$X$28,'Форма 1'!AB$7),2),"")</f>
        <v/>
      </c>
      <c r="J735" s="53">
        <f>IF(ISNUMBER('Форма 1'!AC735),ROUND('Форма 1'!$I735*VLOOKUP('Форма 1'!$G735,'Предельники 2022'!$B$4:$X$28,'Форма 1'!AC$7),2),"")</f>
        <v>233889.9</v>
      </c>
      <c r="K735" s="53" t="str">
        <f>IF(ISNUMBER('Форма 1'!AD735),ROUND('Форма 1'!$I735*VLOOKUP('Форма 1'!$G735,'Предельники 2022'!$B$4:$X$28,'Форма 1'!AD$7),2),"")</f>
        <v/>
      </c>
      <c r="L735" s="54" t="str">
        <f>IF(ISBLANK('Форма 1'!AE735),"",'Форма 1'!AE735)</f>
        <v/>
      </c>
      <c r="M735" s="55" t="str">
        <f>IF(ISBLANK('Форма 1'!AF735),"",'Форма 1'!AF735)</f>
        <v/>
      </c>
      <c r="N735" s="53" t="str">
        <f>IF(ISNUMBER('Форма 1'!AG735),ROUND('Форма 1'!$I735*VLOOKUP('Форма 1'!$G735,'Предельники 2022'!$B$4:$X$28,'Форма 1'!AG$7),2),"")</f>
        <v/>
      </c>
      <c r="O735" s="53">
        <f>IF(ISNUMBER('Форма 1'!$AH735),ROUND('Форма 1'!$I735*VLOOKUP('Форма 1'!$G735,'Предельники 2022'!$B$4:$X$28,'Форма 1'!$AH$7,0),2),"")</f>
        <v>2114090.02</v>
      </c>
      <c r="P735" s="53" t="str">
        <f>IF(ISNUMBER('Форма 1'!$AI735),ROUND('Форма 1'!$I735*VLOOKUP('Форма 1'!$G735,'Предельники 2022'!$B$4:$X$28,'Форма 1'!$AI$7,0),2),"")</f>
        <v/>
      </c>
      <c r="Q735" s="53" t="str">
        <f>IF(ISNUMBER('Форма 1'!$AJ735),ROUND('Форма 1'!$I735*VLOOKUP('Форма 1'!$G735,'Предельники 2022'!$B$4:$X$28,'Форма 1'!$AJ$7,0),2),"")</f>
        <v/>
      </c>
      <c r="R735" s="53" t="str">
        <f>IF(ISNUMBER('Форма 1'!AK735),ROUND('Форма 1'!$I735*VLOOKUP('Форма 1'!$G735,'Предельники 2022'!$B$4:$X$28,'Форма 1'!AK$7),2),"")</f>
        <v/>
      </c>
      <c r="S735" s="55" t="str">
        <f t="shared" si="78"/>
        <v/>
      </c>
      <c r="T735" s="55" t="str">
        <f>IF(ISNUMBER('Форма 1'!AL735),INDEX('Предельники 2022'!$C$4:$X$28,MATCH('Форма 1'!$H735,'Предельники 2022'!$B$4:$B$28,0),MATCH(T$5,'Предельники 2022'!$C$3:$X$3,0)),"")</f>
        <v/>
      </c>
      <c r="U735" s="55" t="str">
        <f>IF(ISNUMBER('Форма 1'!AM735),INDEX('Предельники 2022'!$C$4:$X$28,MATCH('Форма 1'!$H735,'Предельники 2022'!$B$4:$B$28,0),MATCH(U$5,'Предельники 2022'!$C$3:$X$3,0)),"")</f>
        <v/>
      </c>
      <c r="V735" s="55" t="str">
        <f>IF(ISNUMBER('Форма 1'!AN735),INDEX('Предельники 2022'!$C$4:$X$28,MATCH('Форма 1'!$H735,'Предельники 2022'!$B$4:$B$28,0),MATCH(V$5,'Предельники 2022'!$C$3:$X$3,0)),"")</f>
        <v/>
      </c>
      <c r="W735" s="55" t="str">
        <f>IF(ISNUMBER('Форма 1'!AO735),INDEX('Предельники 2022'!$C$4:$X$28,MATCH('Форма 1'!$H735,'Предельники 2022'!$B$4:$B$28,0),MATCH(W$5,'Предельники 2022'!$C$3:$X$3,0)),"")</f>
        <v/>
      </c>
      <c r="X735" s="53" t="str">
        <f>IF(ISNUMBER('Форма 1'!AP735),ROUND('Форма 1'!$I735*VLOOKUP('Форма 1'!$G735,'Предельники 2022'!$B$4:$X$28,'Форма 1'!AP$7),2),"")</f>
        <v/>
      </c>
      <c r="Y735" s="53" t="str">
        <f>IF(ISNUMBER('Форма 1'!AQ735),ROUND('Форма 1'!$I735*VLOOKUP('Форма 1'!$G735,'Предельники 2022'!$B$4:$X$28,'Форма 1'!AQ$7),2),"")</f>
        <v/>
      </c>
      <c r="Z735" s="53" t="str">
        <f>IF(ISNUMBER('Форма 1'!AR735),ROUND('Форма 1'!$I735*VLOOKUP('Форма 1'!$G735,'Предельники 2022'!$B$4:$X$28,'Форма 1'!AR$7),2),"")</f>
        <v/>
      </c>
      <c r="AA735" s="55"/>
    </row>
    <row r="736" spans="1:27" ht="15.75" x14ac:dyDescent="0.25">
      <c r="A736" s="178">
        <f t="shared" si="77"/>
        <v>0</v>
      </c>
      <c r="B736" s="179" t="str">
        <f>IF(ISBLANK('Форма 1'!B736),"",'Форма 1'!B736)</f>
        <v/>
      </c>
      <c r="C736" s="38" t="str">
        <f>IF(ISBLANK('Форма 1'!C736),"",'Форма 1'!C736)</f>
        <v>Краснокамский городской округ Пермского края</v>
      </c>
      <c r="D736" s="39">
        <f>IF(ISBLANK(C736),"Введите адрес",IF(C736='Форма 1'!C736,SUM(E736:K736,M736:S736,X736:AA736),"Ошибка в адресе!"))</f>
        <v>133633588.16999999</v>
      </c>
      <c r="E736" s="39">
        <f>SUM(E737:E750)</f>
        <v>289574.06</v>
      </c>
      <c r="F736" s="39">
        <f t="shared" ref="F736:Z736" si="83">SUM(F737:F750)</f>
        <v>22108625.449999999</v>
      </c>
      <c r="G736" s="39">
        <f t="shared" si="83"/>
        <v>0</v>
      </c>
      <c r="H736" s="39">
        <f t="shared" si="83"/>
        <v>2759710.47</v>
      </c>
      <c r="I736" s="39">
        <f t="shared" si="83"/>
        <v>4247559.5599999996</v>
      </c>
      <c r="J736" s="39">
        <f t="shared" si="83"/>
        <v>3138180.08</v>
      </c>
      <c r="K736" s="39">
        <f t="shared" si="83"/>
        <v>0</v>
      </c>
      <c r="L736" s="145">
        <f t="shared" si="83"/>
        <v>0</v>
      </c>
      <c r="M736" s="39">
        <f t="shared" si="83"/>
        <v>0</v>
      </c>
      <c r="N736" s="39">
        <f t="shared" si="83"/>
        <v>86584935.230000004</v>
      </c>
      <c r="O736" s="39">
        <f t="shared" si="83"/>
        <v>14505003.32</v>
      </c>
      <c r="P736" s="39">
        <f t="shared" si="83"/>
        <v>0</v>
      </c>
      <c r="Q736" s="39">
        <f t="shared" si="83"/>
        <v>0</v>
      </c>
      <c r="R736" s="39">
        <f t="shared" si="83"/>
        <v>0</v>
      </c>
      <c r="S736" s="39">
        <f t="shared" si="83"/>
        <v>0</v>
      </c>
      <c r="T736" s="39">
        <f t="shared" si="83"/>
        <v>0</v>
      </c>
      <c r="U736" s="39">
        <f t="shared" si="83"/>
        <v>0</v>
      </c>
      <c r="V736" s="39">
        <f t="shared" si="83"/>
        <v>0</v>
      </c>
      <c r="W736" s="39">
        <f t="shared" si="83"/>
        <v>0</v>
      </c>
      <c r="X736" s="39">
        <f t="shared" si="83"/>
        <v>0</v>
      </c>
      <c r="Y736" s="39">
        <f t="shared" si="83"/>
        <v>0</v>
      </c>
      <c r="Z736" s="39">
        <f t="shared" si="83"/>
        <v>0</v>
      </c>
      <c r="AA736" s="39"/>
    </row>
    <row r="737" spans="1:27" x14ac:dyDescent="0.25">
      <c r="A737" s="52">
        <f t="shared" si="77"/>
        <v>1</v>
      </c>
      <c r="B737" s="94" t="str">
        <f>IF(ISBLANK('Форма 1'!B737),"",'Форма 1'!B737)</f>
        <v>Краснокамский городской округ Пермского края</v>
      </c>
      <c r="C737" s="161" t="str">
        <f>IF(ISBLANK('Форма 1'!C737),"",'Форма 1'!C737)</f>
        <v>г. Краснокамск, пер. Пальтинский, д. 4</v>
      </c>
      <c r="D737" s="51">
        <f>IF(ISBLANK(C737),"Введите адрес",IF(C737='Форма 1'!C737,SUM(E737:K737,M737:S737,X737:AA737),"Ошибка в адресе!"))</f>
        <v>26811098.600000001</v>
      </c>
      <c r="E737" s="53" t="str">
        <f>IF(ISNUMBER('Форма 1'!X737),ROUND('Форма 1'!$I737*VLOOKUP('Форма 1'!$G737,'Предельники 2022'!$B$4:$X$28,'Форма 1'!X$7),2),"")</f>
        <v/>
      </c>
      <c r="F737" s="53">
        <f>IF(ISNUMBER('Форма 1'!Y737),ROUND('Форма 1'!$I737*VLOOKUP('Форма 1'!$G737,'Предельники 2022'!$B$4:$X$28,'Форма 1'!Y$7),2),"")</f>
        <v>9540099.4000000004</v>
      </c>
      <c r="G737" s="53" t="str">
        <f>IF(ISNUMBER('Форма 1'!Z737),ROUND('Форма 1'!$I737*VLOOKUP('Форма 1'!$G737,'Предельники 2022'!$B$4:$X$28,'Форма 1'!Z$7),2),"")</f>
        <v/>
      </c>
      <c r="H737" s="53" t="str">
        <f>IF(ISNUMBER('Форма 1'!AA737),ROUND('Форма 1'!$I737*VLOOKUP('Форма 1'!$G737,'Предельники 2022'!$B$4:$X$28,'Форма 1'!AA$7),2),"")</f>
        <v/>
      </c>
      <c r="I737" s="53" t="str">
        <f>IF(ISNUMBER('Форма 1'!AB737),ROUND('Форма 1'!$I737*VLOOKUP('Форма 1'!$G737,'Предельники 2022'!$B$4:$X$28,'Форма 1'!AB$7),2),"")</f>
        <v/>
      </c>
      <c r="J737" s="53" t="str">
        <f>IF(ISNUMBER('Форма 1'!AC737),ROUND('Форма 1'!$I737*VLOOKUP('Форма 1'!$G737,'Предельники 2022'!$B$4:$X$28,'Форма 1'!AC$7),2),"")</f>
        <v/>
      </c>
      <c r="K737" s="53" t="str">
        <f>IF(ISNUMBER('Форма 1'!AD737),ROUND('Форма 1'!$I737*VLOOKUP('Форма 1'!$G737,'Предельники 2022'!$B$4:$X$28,'Форма 1'!AD$7),2),"")</f>
        <v/>
      </c>
      <c r="L737" s="54" t="str">
        <f>IF(ISBLANK('Форма 1'!AE737),"",'Форма 1'!AE737)</f>
        <v/>
      </c>
      <c r="M737" s="55" t="str">
        <f>IF(ISBLANK('Форма 1'!AF737),"",'Форма 1'!AF737)</f>
        <v/>
      </c>
      <c r="N737" s="53">
        <f>IF(ISNUMBER('Форма 1'!AG737),ROUND('Форма 1'!$I737*VLOOKUP('Форма 1'!$G737,'Предельники 2022'!$B$4:$X$28,'Форма 1'!AG$7),2),"")</f>
        <v>17270999.199999999</v>
      </c>
      <c r="O737" s="53" t="str">
        <f>IF(ISNUMBER('Форма 1'!$AH737),ROUND('Форма 1'!$I737*VLOOKUP('Форма 1'!$G737,'Предельники 2022'!$B$4:$X$28,'Форма 1'!$AH$7,0),2),"")</f>
        <v/>
      </c>
      <c r="P737" s="53" t="str">
        <f>IF(ISNUMBER('Форма 1'!$AI737),ROUND('Форма 1'!$I737*VLOOKUP('Форма 1'!$G737,'Предельники 2022'!$B$4:$X$28,'Форма 1'!$AI$7,0),2),"")</f>
        <v/>
      </c>
      <c r="Q737" s="53" t="str">
        <f>IF(ISNUMBER('Форма 1'!$AJ737),ROUND('Форма 1'!$I737*VLOOKUP('Форма 1'!$G737,'Предельники 2022'!$B$4:$X$28,'Форма 1'!$AJ$7,0),2),"")</f>
        <v/>
      </c>
      <c r="R737" s="53" t="str">
        <f>IF(ISNUMBER('Форма 1'!AK737),ROUND('Форма 1'!$I737*VLOOKUP('Форма 1'!$G737,'Предельники 2022'!$B$4:$X$28,'Форма 1'!AK$7),2),"")</f>
        <v/>
      </c>
      <c r="S737" s="55" t="str">
        <f t="shared" si="78"/>
        <v/>
      </c>
      <c r="T737" s="55" t="str">
        <f>IF(ISNUMBER('Форма 1'!AL737),INDEX('Предельники 2022'!$C$4:$X$28,MATCH('Форма 1'!$H737,'Предельники 2022'!$B$4:$B$28,0),MATCH(T$5,'Предельники 2022'!$C$3:$X$3,0)),"")</f>
        <v/>
      </c>
      <c r="U737" s="55" t="str">
        <f>IF(ISNUMBER('Форма 1'!AM737),INDEX('Предельники 2022'!$C$4:$X$28,MATCH('Форма 1'!$H737,'Предельники 2022'!$B$4:$B$28,0),MATCH(U$5,'Предельники 2022'!$C$3:$X$3,0)),"")</f>
        <v/>
      </c>
      <c r="V737" s="55" t="str">
        <f>IF(ISNUMBER('Форма 1'!AN737),INDEX('Предельники 2022'!$C$4:$X$28,MATCH('Форма 1'!$H737,'Предельники 2022'!$B$4:$B$28,0),MATCH(V$5,'Предельники 2022'!$C$3:$X$3,0)),"")</f>
        <v/>
      </c>
      <c r="W737" s="55" t="str">
        <f>IF(ISNUMBER('Форма 1'!AO737),INDEX('Предельники 2022'!$C$4:$X$28,MATCH('Форма 1'!$H737,'Предельники 2022'!$B$4:$B$28,0),MATCH(W$5,'Предельники 2022'!$C$3:$X$3,0)),"")</f>
        <v/>
      </c>
      <c r="X737" s="53" t="str">
        <f>IF(ISNUMBER('Форма 1'!AP737),ROUND('Форма 1'!$I737*VLOOKUP('Форма 1'!$G737,'Предельники 2022'!$B$4:$X$28,'Форма 1'!AP$7),2),"")</f>
        <v/>
      </c>
      <c r="Y737" s="53" t="str">
        <f>IF(ISNUMBER('Форма 1'!AQ737),ROUND('Форма 1'!$I737*VLOOKUP('Форма 1'!$G737,'Предельники 2022'!$B$4:$X$28,'Форма 1'!AQ$7),2),"")</f>
        <v/>
      </c>
      <c r="Z737" s="53" t="str">
        <f>IF(ISNUMBER('Форма 1'!AR737),ROUND('Форма 1'!$I737*VLOOKUP('Форма 1'!$G737,'Предельники 2022'!$B$4:$X$28,'Форма 1'!AR$7),2),"")</f>
        <v/>
      </c>
      <c r="AA737" s="55"/>
    </row>
    <row r="738" spans="1:27" x14ac:dyDescent="0.25">
      <c r="A738" s="52">
        <f t="shared" si="77"/>
        <v>2</v>
      </c>
      <c r="B738" s="94" t="str">
        <f>IF(ISBLANK('Форма 1'!B738),"",'Форма 1'!B738)</f>
        <v>Краснокамский городской округ Пермского края</v>
      </c>
      <c r="C738" s="161" t="str">
        <f>IF(ISBLANK('Форма 1'!C738),"",'Форма 1'!C738)</f>
        <v>г. Краснокамск, пр-д Рябиновый, д. 2</v>
      </c>
      <c r="D738" s="51">
        <f>IF(ISBLANK(C738),"Введите адрес",IF(C738='Форма 1'!C738,SUM(E738:K738,M738:S738,X738:AA738),"Ошибка в адресе!"))</f>
        <v>7246600.5700000003</v>
      </c>
      <c r="E738" s="53" t="str">
        <f>IF(ISNUMBER('Форма 1'!X738),ROUND('Форма 1'!$I738*VLOOKUP('Форма 1'!$G738,'Предельники 2022'!$B$4:$X$28,'Форма 1'!X$7),2),"")</f>
        <v/>
      </c>
      <c r="F738" s="53" t="str">
        <f>IF(ISNUMBER('Форма 1'!Y738),ROUND('Форма 1'!$I738*VLOOKUP('Форма 1'!$G738,'Предельники 2022'!$B$4:$X$28,'Форма 1'!Y$7),2),"")</f>
        <v/>
      </c>
      <c r="G738" s="53" t="str">
        <f>IF(ISNUMBER('Форма 1'!Z738),ROUND('Форма 1'!$I738*VLOOKUP('Форма 1'!$G738,'Предельники 2022'!$B$4:$X$28,'Форма 1'!Z$7),2),"")</f>
        <v/>
      </c>
      <c r="H738" s="53">
        <f>IF(ISNUMBER('Форма 1'!AA738),ROUND('Форма 1'!$I738*VLOOKUP('Форма 1'!$G738,'Предельники 2022'!$B$4:$X$28,'Форма 1'!AA$7),2),"")</f>
        <v>1439217.7</v>
      </c>
      <c r="I738" s="53">
        <f>IF(ISNUMBER('Форма 1'!AB738),ROUND('Форма 1'!$I738*VLOOKUP('Форма 1'!$G738,'Предельники 2022'!$B$4:$X$28,'Форма 1'!AB$7),2),"")</f>
        <v>3791725.5</v>
      </c>
      <c r="J738" s="53">
        <f>IF(ISNUMBER('Форма 1'!AC738),ROUND('Форма 1'!$I738*VLOOKUP('Форма 1'!$G738,'Предельники 2022'!$B$4:$X$28,'Форма 1'!AC$7),2),"")</f>
        <v>2015657.37</v>
      </c>
      <c r="K738" s="53" t="str">
        <f>IF(ISNUMBER('Форма 1'!AD738),ROUND('Форма 1'!$I738*VLOOKUP('Форма 1'!$G738,'Предельники 2022'!$B$4:$X$28,'Форма 1'!AD$7),2),"")</f>
        <v/>
      </c>
      <c r="L738" s="54" t="str">
        <f>IF(ISBLANK('Форма 1'!AE738),"",'Форма 1'!AE738)</f>
        <v/>
      </c>
      <c r="M738" s="55" t="str">
        <f>IF(ISBLANK('Форма 1'!AF738),"",'Форма 1'!AF738)</f>
        <v/>
      </c>
      <c r="N738" s="53" t="str">
        <f>IF(ISNUMBER('Форма 1'!AG738),ROUND('Форма 1'!$I738*VLOOKUP('Форма 1'!$G738,'Предельники 2022'!$B$4:$X$28,'Форма 1'!AG$7),2),"")</f>
        <v/>
      </c>
      <c r="O738" s="53" t="str">
        <f>IF(ISNUMBER('Форма 1'!$AH738),ROUND('Форма 1'!$I738*VLOOKUP('Форма 1'!$G738,'Предельники 2022'!$B$4:$X$28,'Форма 1'!$AH$7,0),2),"")</f>
        <v/>
      </c>
      <c r="P738" s="53" t="str">
        <f>IF(ISNUMBER('Форма 1'!$AI738),ROUND('Форма 1'!$I738*VLOOKUP('Форма 1'!$G738,'Предельники 2022'!$B$4:$X$28,'Форма 1'!$AI$7,0),2),"")</f>
        <v/>
      </c>
      <c r="Q738" s="53" t="str">
        <f>IF(ISNUMBER('Форма 1'!$AJ738),ROUND('Форма 1'!$I738*VLOOKUP('Форма 1'!$G738,'Предельники 2022'!$B$4:$X$28,'Форма 1'!$AJ$7,0),2),"")</f>
        <v/>
      </c>
      <c r="R738" s="53" t="str">
        <f>IF(ISNUMBER('Форма 1'!AK738),ROUND('Форма 1'!$I738*VLOOKUP('Форма 1'!$G738,'Предельники 2022'!$B$4:$X$28,'Форма 1'!AK$7),2),"")</f>
        <v/>
      </c>
      <c r="S738" s="55" t="str">
        <f t="shared" si="78"/>
        <v/>
      </c>
      <c r="T738" s="55" t="str">
        <f>IF(ISNUMBER('Форма 1'!AL738),INDEX('Предельники 2022'!$C$4:$X$28,MATCH('Форма 1'!$H738,'Предельники 2022'!$B$4:$B$28,0),MATCH(T$5,'Предельники 2022'!$C$3:$X$3,0)),"")</f>
        <v/>
      </c>
      <c r="U738" s="55" t="str">
        <f>IF(ISNUMBER('Форма 1'!AM738),INDEX('Предельники 2022'!$C$4:$X$28,MATCH('Форма 1'!$H738,'Предельники 2022'!$B$4:$B$28,0),MATCH(U$5,'Предельники 2022'!$C$3:$X$3,0)),"")</f>
        <v/>
      </c>
      <c r="V738" s="55" t="str">
        <f>IF(ISNUMBER('Форма 1'!AN738),INDEX('Предельники 2022'!$C$4:$X$28,MATCH('Форма 1'!$H738,'Предельники 2022'!$B$4:$B$28,0),MATCH(V$5,'Предельники 2022'!$C$3:$X$3,0)),"")</f>
        <v/>
      </c>
      <c r="W738" s="55" t="str">
        <f>IF(ISNUMBER('Форма 1'!AO738),INDEX('Предельники 2022'!$C$4:$X$28,MATCH('Форма 1'!$H738,'Предельники 2022'!$B$4:$B$28,0),MATCH(W$5,'Предельники 2022'!$C$3:$X$3,0)),"")</f>
        <v/>
      </c>
      <c r="X738" s="53" t="str">
        <f>IF(ISNUMBER('Форма 1'!AP738),ROUND('Форма 1'!$I738*VLOOKUP('Форма 1'!$G738,'Предельники 2022'!$B$4:$X$28,'Форма 1'!AP$7),2),"")</f>
        <v/>
      </c>
      <c r="Y738" s="53" t="str">
        <f>IF(ISNUMBER('Форма 1'!AQ738),ROUND('Форма 1'!$I738*VLOOKUP('Форма 1'!$G738,'Предельники 2022'!$B$4:$X$28,'Форма 1'!AQ$7),2),"")</f>
        <v/>
      </c>
      <c r="Z738" s="53" t="str">
        <f>IF(ISNUMBER('Форма 1'!AR738),ROUND('Форма 1'!$I738*VLOOKUP('Форма 1'!$G738,'Предельники 2022'!$B$4:$X$28,'Форма 1'!AR$7),2),"")</f>
        <v/>
      </c>
      <c r="AA738" s="55"/>
    </row>
    <row r="739" spans="1:27" x14ac:dyDescent="0.25">
      <c r="A739" s="52">
        <f t="shared" si="77"/>
        <v>3</v>
      </c>
      <c r="B739" s="94" t="str">
        <f>IF(ISBLANK('Форма 1'!B739),"",'Форма 1'!B739)</f>
        <v>Краснокамский городской округ Пермского края</v>
      </c>
      <c r="C739" s="161" t="str">
        <f>IF(ISBLANK('Форма 1'!C739),"",'Форма 1'!C739)</f>
        <v>г. Краснокамск, пр-т Мира, д. 10</v>
      </c>
      <c r="D739" s="51">
        <f>IF(ISBLANK(C739),"Введите адрес",IF(C739='Форма 1'!C739,SUM(E739:K739,M739:S739,X739:AA739),"Ошибка в адресе!"))</f>
        <v>19266959.260000002</v>
      </c>
      <c r="E739" s="53" t="str">
        <f>IF(ISNUMBER('Форма 1'!X739),ROUND('Форма 1'!$I739*VLOOKUP('Форма 1'!$G739,'Предельники 2022'!$B$4:$X$28,'Форма 1'!X$7),2),"")</f>
        <v/>
      </c>
      <c r="F739" s="53" t="str">
        <f>IF(ISNUMBER('Форма 1'!Y739),ROUND('Форма 1'!$I739*VLOOKUP('Форма 1'!$G739,'Предельники 2022'!$B$4:$X$28,'Форма 1'!Y$7),2),"")</f>
        <v/>
      </c>
      <c r="G739" s="53" t="str">
        <f>IF(ISNUMBER('Форма 1'!Z739),ROUND('Форма 1'!$I739*VLOOKUP('Форма 1'!$G739,'Предельники 2022'!$B$4:$X$28,'Форма 1'!Z$7),2),"")</f>
        <v/>
      </c>
      <c r="H739" s="53" t="str">
        <f>IF(ISNUMBER('Форма 1'!AA739),ROUND('Форма 1'!$I739*VLOOKUP('Форма 1'!$G739,'Предельники 2022'!$B$4:$X$28,'Форма 1'!AA$7),2),"")</f>
        <v/>
      </c>
      <c r="I739" s="53" t="str">
        <f>IF(ISNUMBER('Форма 1'!AB739),ROUND('Форма 1'!$I739*VLOOKUP('Форма 1'!$G739,'Предельники 2022'!$B$4:$X$28,'Форма 1'!AB$7),2),"")</f>
        <v/>
      </c>
      <c r="J739" s="53" t="str">
        <f>IF(ISNUMBER('Форма 1'!AC739),ROUND('Форма 1'!$I739*VLOOKUP('Форма 1'!$G739,'Предельники 2022'!$B$4:$X$28,'Форма 1'!AC$7),2),"")</f>
        <v/>
      </c>
      <c r="K739" s="53" t="str">
        <f>IF(ISNUMBER('Форма 1'!AD739),ROUND('Форма 1'!$I739*VLOOKUP('Форма 1'!$G739,'Предельники 2022'!$B$4:$X$28,'Форма 1'!AD$7),2),"")</f>
        <v/>
      </c>
      <c r="L739" s="54" t="str">
        <f>IF(ISBLANK('Форма 1'!AE739),"",'Форма 1'!AE739)</f>
        <v/>
      </c>
      <c r="M739" s="55" t="str">
        <f>IF(ISBLANK('Форма 1'!AF739),"",'Форма 1'!AF739)</f>
        <v/>
      </c>
      <c r="N739" s="53">
        <f>IF(ISNUMBER('Форма 1'!AG739),ROUND('Форма 1'!$I739*VLOOKUP('Форма 1'!$G739,'Предельники 2022'!$B$4:$X$28,'Форма 1'!AG$7),2),"")</f>
        <v>19266959.260000002</v>
      </c>
      <c r="O739" s="53" t="str">
        <f>IF(ISNUMBER('Форма 1'!$AH739),ROUND('Форма 1'!$I739*VLOOKUP('Форма 1'!$G739,'Предельники 2022'!$B$4:$X$28,'Форма 1'!$AH$7,0),2),"")</f>
        <v/>
      </c>
      <c r="P739" s="53" t="str">
        <f>IF(ISNUMBER('Форма 1'!$AI739),ROUND('Форма 1'!$I739*VLOOKUP('Форма 1'!$G739,'Предельники 2022'!$B$4:$X$28,'Форма 1'!$AI$7,0),2),"")</f>
        <v/>
      </c>
      <c r="Q739" s="53" t="str">
        <f>IF(ISNUMBER('Форма 1'!$AJ739),ROUND('Форма 1'!$I739*VLOOKUP('Форма 1'!$G739,'Предельники 2022'!$B$4:$X$28,'Форма 1'!$AJ$7,0),2),"")</f>
        <v/>
      </c>
      <c r="R739" s="53" t="str">
        <f>IF(ISNUMBER('Форма 1'!AK739),ROUND('Форма 1'!$I739*VLOOKUP('Форма 1'!$G739,'Предельники 2022'!$B$4:$X$28,'Форма 1'!AK$7),2),"")</f>
        <v/>
      </c>
      <c r="S739" s="55" t="str">
        <f t="shared" si="78"/>
        <v/>
      </c>
      <c r="T739" s="55" t="str">
        <f>IF(ISNUMBER('Форма 1'!AL739),INDEX('Предельники 2022'!$C$4:$X$28,MATCH('Форма 1'!$H739,'Предельники 2022'!$B$4:$B$28,0),MATCH(T$5,'Предельники 2022'!$C$3:$X$3,0)),"")</f>
        <v/>
      </c>
      <c r="U739" s="55" t="str">
        <f>IF(ISNUMBER('Форма 1'!AM739),INDEX('Предельники 2022'!$C$4:$X$28,MATCH('Форма 1'!$H739,'Предельники 2022'!$B$4:$B$28,0),MATCH(U$5,'Предельники 2022'!$C$3:$X$3,0)),"")</f>
        <v/>
      </c>
      <c r="V739" s="55" t="str">
        <f>IF(ISNUMBER('Форма 1'!AN739),INDEX('Предельники 2022'!$C$4:$X$28,MATCH('Форма 1'!$H739,'Предельники 2022'!$B$4:$B$28,0),MATCH(V$5,'Предельники 2022'!$C$3:$X$3,0)),"")</f>
        <v/>
      </c>
      <c r="W739" s="55" t="str">
        <f>IF(ISNUMBER('Форма 1'!AO739),INDEX('Предельники 2022'!$C$4:$X$28,MATCH('Форма 1'!$H739,'Предельники 2022'!$B$4:$B$28,0),MATCH(W$5,'Предельники 2022'!$C$3:$X$3,0)),"")</f>
        <v/>
      </c>
      <c r="X739" s="53" t="str">
        <f>IF(ISNUMBER('Форма 1'!AP739),ROUND('Форма 1'!$I739*VLOOKUP('Форма 1'!$G739,'Предельники 2022'!$B$4:$X$28,'Форма 1'!AP$7),2),"")</f>
        <v/>
      </c>
      <c r="Y739" s="53" t="str">
        <f>IF(ISNUMBER('Форма 1'!AQ739),ROUND('Форма 1'!$I739*VLOOKUP('Форма 1'!$G739,'Предельники 2022'!$B$4:$X$28,'Форма 1'!AQ$7),2),"")</f>
        <v/>
      </c>
      <c r="Z739" s="53" t="str">
        <f>IF(ISNUMBER('Форма 1'!AR739),ROUND('Форма 1'!$I739*VLOOKUP('Форма 1'!$G739,'Предельники 2022'!$B$4:$X$28,'Форма 1'!AR$7),2),"")</f>
        <v/>
      </c>
      <c r="AA739" s="55"/>
    </row>
    <row r="740" spans="1:27" x14ac:dyDescent="0.25">
      <c r="A740" s="52">
        <f t="shared" si="77"/>
        <v>4</v>
      </c>
      <c r="B740" s="94" t="str">
        <f>IF(ISBLANK('Форма 1'!B740),"",'Форма 1'!B740)</f>
        <v>Краснокамский городской округ Пермского края</v>
      </c>
      <c r="C740" s="161" t="str">
        <f>IF(ISBLANK('Форма 1'!C740),"",'Форма 1'!C740)</f>
        <v>г. Краснокамск, ул. Бумажников, д. 5</v>
      </c>
      <c r="D740" s="51">
        <f>IF(ISBLANK(C740),"Введите адрес",IF(C740='Форма 1'!C740,SUM(E740:K740,M740:S740,X740:AA740),"Ошибка в адресе!"))</f>
        <v>6968293.0499999998</v>
      </c>
      <c r="E740" s="53" t="str">
        <f>IF(ISNUMBER('Форма 1'!X740),ROUND('Форма 1'!$I740*VLOOKUP('Форма 1'!$G740,'Предельники 2022'!$B$4:$X$28,'Форма 1'!X$7),2),"")</f>
        <v/>
      </c>
      <c r="F740" s="53" t="str">
        <f>IF(ISNUMBER('Форма 1'!Y740),ROUND('Форма 1'!$I740*VLOOKUP('Форма 1'!$G740,'Предельники 2022'!$B$4:$X$28,'Форма 1'!Y$7),2),"")</f>
        <v/>
      </c>
      <c r="G740" s="53" t="str">
        <f>IF(ISNUMBER('Форма 1'!Z740),ROUND('Форма 1'!$I740*VLOOKUP('Форма 1'!$G740,'Предельники 2022'!$B$4:$X$28,'Форма 1'!Z$7),2),"")</f>
        <v/>
      </c>
      <c r="H740" s="53" t="str">
        <f>IF(ISNUMBER('Форма 1'!AA740),ROUND('Форма 1'!$I740*VLOOKUP('Форма 1'!$G740,'Предельники 2022'!$B$4:$X$28,'Форма 1'!AA$7),2),"")</f>
        <v/>
      </c>
      <c r="I740" s="53" t="str">
        <f>IF(ISNUMBER('Форма 1'!AB740),ROUND('Форма 1'!$I740*VLOOKUP('Форма 1'!$G740,'Предельники 2022'!$B$4:$X$28,'Форма 1'!AB$7),2),"")</f>
        <v/>
      </c>
      <c r="J740" s="53" t="str">
        <f>IF(ISNUMBER('Форма 1'!AC740),ROUND('Форма 1'!$I740*VLOOKUP('Форма 1'!$G740,'Предельники 2022'!$B$4:$X$28,'Форма 1'!AC$7),2),"")</f>
        <v/>
      </c>
      <c r="K740" s="53" t="str">
        <f>IF(ISNUMBER('Форма 1'!AD740),ROUND('Форма 1'!$I740*VLOOKUP('Форма 1'!$G740,'Предельники 2022'!$B$4:$X$28,'Форма 1'!AD$7),2),"")</f>
        <v/>
      </c>
      <c r="L740" s="54" t="str">
        <f>IF(ISBLANK('Форма 1'!AE740),"",'Форма 1'!AE740)</f>
        <v/>
      </c>
      <c r="M740" s="55" t="str">
        <f>IF(ISBLANK('Форма 1'!AF740),"",'Форма 1'!AF740)</f>
        <v/>
      </c>
      <c r="N740" s="53">
        <f>IF(ISNUMBER('Форма 1'!AG740),ROUND('Форма 1'!$I740*VLOOKUP('Форма 1'!$G740,'Предельники 2022'!$B$4:$X$28,'Форма 1'!AG$7),2),"")</f>
        <v>6968293.0499999998</v>
      </c>
      <c r="O740" s="53" t="str">
        <f>IF(ISNUMBER('Форма 1'!$AH740),ROUND('Форма 1'!$I740*VLOOKUP('Форма 1'!$G740,'Предельники 2022'!$B$4:$X$28,'Форма 1'!$AH$7,0),2),"")</f>
        <v/>
      </c>
      <c r="P740" s="53" t="str">
        <f>IF(ISNUMBER('Форма 1'!$AI740),ROUND('Форма 1'!$I740*VLOOKUP('Форма 1'!$G740,'Предельники 2022'!$B$4:$X$28,'Форма 1'!$AI$7,0),2),"")</f>
        <v/>
      </c>
      <c r="Q740" s="53" t="str">
        <f>IF(ISNUMBER('Форма 1'!$AJ740),ROUND('Форма 1'!$I740*VLOOKUP('Форма 1'!$G740,'Предельники 2022'!$B$4:$X$28,'Форма 1'!$AJ$7,0),2),"")</f>
        <v/>
      </c>
      <c r="R740" s="53" t="str">
        <f>IF(ISNUMBER('Форма 1'!AK740),ROUND('Форма 1'!$I740*VLOOKUP('Форма 1'!$G740,'Предельники 2022'!$B$4:$X$28,'Форма 1'!AK$7),2),"")</f>
        <v/>
      </c>
      <c r="S740" s="55" t="str">
        <f t="shared" si="78"/>
        <v/>
      </c>
      <c r="T740" s="55" t="str">
        <f>IF(ISNUMBER('Форма 1'!AL740),INDEX('Предельники 2022'!$C$4:$X$28,MATCH('Форма 1'!$H740,'Предельники 2022'!$B$4:$B$28,0),MATCH(T$5,'Предельники 2022'!$C$3:$X$3,0)),"")</f>
        <v/>
      </c>
      <c r="U740" s="55" t="str">
        <f>IF(ISNUMBER('Форма 1'!AM740),INDEX('Предельники 2022'!$C$4:$X$28,MATCH('Форма 1'!$H740,'Предельники 2022'!$B$4:$B$28,0),MATCH(U$5,'Предельники 2022'!$C$3:$X$3,0)),"")</f>
        <v/>
      </c>
      <c r="V740" s="55" t="str">
        <f>IF(ISNUMBER('Форма 1'!AN740),INDEX('Предельники 2022'!$C$4:$X$28,MATCH('Форма 1'!$H740,'Предельники 2022'!$B$4:$B$28,0),MATCH(V$5,'Предельники 2022'!$C$3:$X$3,0)),"")</f>
        <v/>
      </c>
      <c r="W740" s="55" t="str">
        <f>IF(ISNUMBER('Форма 1'!AO740),INDEX('Предельники 2022'!$C$4:$X$28,MATCH('Форма 1'!$H740,'Предельники 2022'!$B$4:$B$28,0),MATCH(W$5,'Предельники 2022'!$C$3:$X$3,0)),"")</f>
        <v/>
      </c>
      <c r="X740" s="53" t="str">
        <f>IF(ISNUMBER('Форма 1'!AP740),ROUND('Форма 1'!$I740*VLOOKUP('Форма 1'!$G740,'Предельники 2022'!$B$4:$X$28,'Форма 1'!AP$7),2),"")</f>
        <v/>
      </c>
      <c r="Y740" s="53" t="str">
        <f>IF(ISNUMBER('Форма 1'!AQ740),ROUND('Форма 1'!$I740*VLOOKUP('Форма 1'!$G740,'Предельники 2022'!$B$4:$X$28,'Форма 1'!AQ$7),2),"")</f>
        <v/>
      </c>
      <c r="Z740" s="53" t="str">
        <f>IF(ISNUMBER('Форма 1'!AR740),ROUND('Форма 1'!$I740*VLOOKUP('Форма 1'!$G740,'Предельники 2022'!$B$4:$X$28,'Форма 1'!AR$7),2),"")</f>
        <v/>
      </c>
      <c r="AA740" s="55"/>
    </row>
    <row r="741" spans="1:27" x14ac:dyDescent="0.25">
      <c r="A741" s="52">
        <f t="shared" si="77"/>
        <v>5</v>
      </c>
      <c r="B741" s="94" t="str">
        <f>IF(ISBLANK('Форма 1'!B741),"",'Форма 1'!B741)</f>
        <v>Краснокамский городской округ Пермского края</v>
      </c>
      <c r="C741" s="161" t="str">
        <f>IF(ISBLANK('Форма 1'!C741),"",'Форма 1'!C741)</f>
        <v>г. Краснокамск, ул. Дзержинского, д. 11</v>
      </c>
      <c r="D741" s="51">
        <f>IF(ISBLANK(C741),"Введите адрес",IF(C741='Форма 1'!C741,SUM(E741:K741,M741:S741,X741:AA741),"Ошибка в адресе!"))</f>
        <v>755402.36</v>
      </c>
      <c r="E741" s="53" t="str">
        <f>IF(ISNUMBER('Форма 1'!X741),ROUND('Форма 1'!$I741*VLOOKUP('Форма 1'!$G741,'Предельники 2022'!$B$4:$X$28,'Форма 1'!X$7),2),"")</f>
        <v/>
      </c>
      <c r="F741" s="53" t="str">
        <f>IF(ISNUMBER('Форма 1'!Y741),ROUND('Форма 1'!$I741*VLOOKUP('Форма 1'!$G741,'Предельники 2022'!$B$4:$X$28,'Форма 1'!Y$7),2),"")</f>
        <v/>
      </c>
      <c r="G741" s="53" t="str">
        <f>IF(ISNUMBER('Форма 1'!Z741),ROUND('Форма 1'!$I741*VLOOKUP('Форма 1'!$G741,'Предельники 2022'!$B$4:$X$28,'Форма 1'!Z$7),2),"")</f>
        <v/>
      </c>
      <c r="H741" s="53">
        <f>IF(ISNUMBER('Форма 1'!AA741),ROUND('Форма 1'!$I741*VLOOKUP('Форма 1'!$G741,'Предельники 2022'!$B$4:$X$28,'Форма 1'!AA$7),2),"")</f>
        <v>755402.36</v>
      </c>
      <c r="I741" s="53" t="str">
        <f>IF(ISNUMBER('Форма 1'!AB741),ROUND('Форма 1'!$I741*VLOOKUP('Форма 1'!$G741,'Предельники 2022'!$B$4:$X$28,'Форма 1'!AB$7),2),"")</f>
        <v/>
      </c>
      <c r="J741" s="53" t="str">
        <f>IF(ISNUMBER('Форма 1'!AC741),ROUND('Форма 1'!$I741*VLOOKUP('Форма 1'!$G741,'Предельники 2022'!$B$4:$X$28,'Форма 1'!AC$7),2),"")</f>
        <v/>
      </c>
      <c r="K741" s="53" t="str">
        <f>IF(ISNUMBER('Форма 1'!AD741),ROUND('Форма 1'!$I741*VLOOKUP('Форма 1'!$G741,'Предельники 2022'!$B$4:$X$28,'Форма 1'!AD$7),2),"")</f>
        <v/>
      </c>
      <c r="L741" s="54" t="str">
        <f>IF(ISBLANK('Форма 1'!AE741),"",'Форма 1'!AE741)</f>
        <v/>
      </c>
      <c r="M741" s="55" t="str">
        <f>IF(ISBLANK('Форма 1'!AF741),"",'Форма 1'!AF741)</f>
        <v/>
      </c>
      <c r="N741" s="53" t="str">
        <f>IF(ISNUMBER('Форма 1'!AG741),ROUND('Форма 1'!$I741*VLOOKUP('Форма 1'!$G741,'Предельники 2022'!$B$4:$X$28,'Форма 1'!AG$7),2),"")</f>
        <v/>
      </c>
      <c r="O741" s="53" t="str">
        <f>IF(ISNUMBER('Форма 1'!$AH741),ROUND('Форма 1'!$I741*VLOOKUP('Форма 1'!$G741,'Предельники 2022'!$B$4:$X$28,'Форма 1'!$AH$7,0),2),"")</f>
        <v/>
      </c>
      <c r="P741" s="53" t="str">
        <f>IF(ISNUMBER('Форма 1'!$AI741),ROUND('Форма 1'!$I741*VLOOKUP('Форма 1'!$G741,'Предельники 2022'!$B$4:$X$28,'Форма 1'!$AI$7,0),2),"")</f>
        <v/>
      </c>
      <c r="Q741" s="53" t="str">
        <f>IF(ISNUMBER('Форма 1'!$AJ741),ROUND('Форма 1'!$I741*VLOOKUP('Форма 1'!$G741,'Предельники 2022'!$B$4:$X$28,'Форма 1'!$AJ$7,0),2),"")</f>
        <v/>
      </c>
      <c r="R741" s="53" t="str">
        <f>IF(ISNUMBER('Форма 1'!AK741),ROUND('Форма 1'!$I741*VLOOKUP('Форма 1'!$G741,'Предельники 2022'!$B$4:$X$28,'Форма 1'!AK$7),2),"")</f>
        <v/>
      </c>
      <c r="S741" s="55" t="str">
        <f t="shared" si="78"/>
        <v/>
      </c>
      <c r="T741" s="55" t="str">
        <f>IF(ISNUMBER('Форма 1'!AL741),INDEX('Предельники 2022'!$C$4:$X$28,MATCH('Форма 1'!$H741,'Предельники 2022'!$B$4:$B$28,0),MATCH(T$5,'Предельники 2022'!$C$3:$X$3,0)),"")</f>
        <v/>
      </c>
      <c r="U741" s="55" t="str">
        <f>IF(ISNUMBER('Форма 1'!AM741),INDEX('Предельники 2022'!$C$4:$X$28,MATCH('Форма 1'!$H741,'Предельники 2022'!$B$4:$B$28,0),MATCH(U$5,'Предельники 2022'!$C$3:$X$3,0)),"")</f>
        <v/>
      </c>
      <c r="V741" s="55" t="str">
        <f>IF(ISNUMBER('Форма 1'!AN741),INDEX('Предельники 2022'!$C$4:$X$28,MATCH('Форма 1'!$H741,'Предельники 2022'!$B$4:$B$28,0),MATCH(V$5,'Предельники 2022'!$C$3:$X$3,0)),"")</f>
        <v/>
      </c>
      <c r="W741" s="55" t="str">
        <f>IF(ISNUMBER('Форма 1'!AO741),INDEX('Предельники 2022'!$C$4:$X$28,MATCH('Форма 1'!$H741,'Предельники 2022'!$B$4:$B$28,0),MATCH(W$5,'Предельники 2022'!$C$3:$X$3,0)),"")</f>
        <v/>
      </c>
      <c r="X741" s="53" t="str">
        <f>IF(ISNUMBER('Форма 1'!AP741),ROUND('Форма 1'!$I741*VLOOKUP('Форма 1'!$G741,'Предельники 2022'!$B$4:$X$28,'Форма 1'!AP$7),2),"")</f>
        <v/>
      </c>
      <c r="Y741" s="53" t="str">
        <f>IF(ISNUMBER('Форма 1'!AQ741),ROUND('Форма 1'!$I741*VLOOKUP('Форма 1'!$G741,'Предельники 2022'!$B$4:$X$28,'Форма 1'!AQ$7),2),"")</f>
        <v/>
      </c>
      <c r="Z741" s="53" t="str">
        <f>IF(ISNUMBER('Форма 1'!AR741),ROUND('Форма 1'!$I741*VLOOKUP('Форма 1'!$G741,'Предельники 2022'!$B$4:$X$28,'Форма 1'!AR$7),2),"")</f>
        <v/>
      </c>
      <c r="AA741" s="55"/>
    </row>
    <row r="742" spans="1:27" x14ac:dyDescent="0.25">
      <c r="A742" s="52">
        <f t="shared" si="77"/>
        <v>6</v>
      </c>
      <c r="B742" s="94" t="str">
        <f>IF(ISBLANK('Форма 1'!B742),"",'Форма 1'!B742)</f>
        <v>Краснокамский городской округ Пермского края</v>
      </c>
      <c r="C742" s="161" t="str">
        <f>IF(ISBLANK('Форма 1'!C742),"",'Форма 1'!C742)</f>
        <v>г. Краснокамск, ул. Карла Маркса, д. 13</v>
      </c>
      <c r="D742" s="51">
        <f>IF(ISBLANK(C742),"Введите адрес",IF(C742='Форма 1'!C742,SUM(E742:K742,M742:S742,X742:AA742),"Ошибка в адресе!"))</f>
        <v>3894364.71</v>
      </c>
      <c r="E742" s="53" t="str">
        <f>IF(ISNUMBER('Форма 1'!X742),ROUND('Форма 1'!$I742*VLOOKUP('Форма 1'!$G742,'Предельники 2022'!$B$4:$X$28,'Форма 1'!X$7),2),"")</f>
        <v/>
      </c>
      <c r="F742" s="53">
        <f>IF(ISNUMBER('Форма 1'!Y742),ROUND('Форма 1'!$I742*VLOOKUP('Форма 1'!$G742,'Предельники 2022'!$B$4:$X$28,'Форма 1'!Y$7),2),"")</f>
        <v>3471769.6000000001</v>
      </c>
      <c r="G742" s="53" t="str">
        <f>IF(ISNUMBER('Форма 1'!Z742),ROUND('Форма 1'!$I742*VLOOKUP('Форма 1'!$G742,'Предельники 2022'!$B$4:$X$28,'Форма 1'!Z$7),2),"")</f>
        <v/>
      </c>
      <c r="H742" s="53">
        <f>IF(ISNUMBER('Форма 1'!AA742),ROUND('Форма 1'!$I742*VLOOKUP('Форма 1'!$G742,'Предельники 2022'!$B$4:$X$28,'Форма 1'!AA$7),2),"")</f>
        <v>156148.87</v>
      </c>
      <c r="I742" s="53" t="str">
        <f>IF(ISNUMBER('Форма 1'!AB742),ROUND('Форма 1'!$I742*VLOOKUP('Форма 1'!$G742,'Предельники 2022'!$B$4:$X$28,'Форма 1'!AB$7),2),"")</f>
        <v/>
      </c>
      <c r="J742" s="53">
        <f>IF(ISNUMBER('Форма 1'!AC742),ROUND('Форма 1'!$I742*VLOOKUP('Форма 1'!$G742,'Предельники 2022'!$B$4:$X$28,'Форма 1'!AC$7),2),"")</f>
        <v>266446.24</v>
      </c>
      <c r="K742" s="53" t="str">
        <f>IF(ISNUMBER('Форма 1'!AD742),ROUND('Форма 1'!$I742*VLOOKUP('Форма 1'!$G742,'Предельники 2022'!$B$4:$X$28,'Форма 1'!AD$7),2),"")</f>
        <v/>
      </c>
      <c r="L742" s="54" t="str">
        <f>IF(ISBLANK('Форма 1'!AE742),"",'Форма 1'!AE742)</f>
        <v/>
      </c>
      <c r="M742" s="55" t="str">
        <f>IF(ISBLANK('Форма 1'!AF742),"",'Форма 1'!AF742)</f>
        <v/>
      </c>
      <c r="N742" s="53" t="str">
        <f>IF(ISNUMBER('Форма 1'!AG742),ROUND('Форма 1'!$I742*VLOOKUP('Форма 1'!$G742,'Предельники 2022'!$B$4:$X$28,'Форма 1'!AG$7),2),"")</f>
        <v/>
      </c>
      <c r="O742" s="53" t="str">
        <f>IF(ISNUMBER('Форма 1'!$AH742),ROUND('Форма 1'!$I742*VLOOKUP('Форма 1'!$G742,'Предельники 2022'!$B$4:$X$28,'Форма 1'!$AH$7,0),2),"")</f>
        <v/>
      </c>
      <c r="P742" s="53" t="str">
        <f>IF(ISNUMBER('Форма 1'!$AI742),ROUND('Форма 1'!$I742*VLOOKUP('Форма 1'!$G742,'Предельники 2022'!$B$4:$X$28,'Форма 1'!$AI$7,0),2),"")</f>
        <v/>
      </c>
      <c r="Q742" s="53" t="str">
        <f>IF(ISNUMBER('Форма 1'!$AJ742),ROUND('Форма 1'!$I742*VLOOKUP('Форма 1'!$G742,'Предельники 2022'!$B$4:$X$28,'Форма 1'!$AJ$7,0),2),"")</f>
        <v/>
      </c>
      <c r="R742" s="53" t="str">
        <f>IF(ISNUMBER('Форма 1'!AK742),ROUND('Форма 1'!$I742*VLOOKUP('Форма 1'!$G742,'Предельники 2022'!$B$4:$X$28,'Форма 1'!AK$7),2),"")</f>
        <v/>
      </c>
      <c r="S742" s="55" t="str">
        <f t="shared" si="78"/>
        <v/>
      </c>
      <c r="T742" s="55" t="str">
        <f>IF(ISNUMBER('Форма 1'!AL742),INDEX('Предельники 2022'!$C$4:$X$28,MATCH('Форма 1'!$H742,'Предельники 2022'!$B$4:$B$28,0),MATCH(T$5,'Предельники 2022'!$C$3:$X$3,0)),"")</f>
        <v/>
      </c>
      <c r="U742" s="55" t="str">
        <f>IF(ISNUMBER('Форма 1'!AM742),INDEX('Предельники 2022'!$C$4:$X$28,MATCH('Форма 1'!$H742,'Предельники 2022'!$B$4:$B$28,0),MATCH(U$5,'Предельники 2022'!$C$3:$X$3,0)),"")</f>
        <v/>
      </c>
      <c r="V742" s="55" t="str">
        <f>IF(ISNUMBER('Форма 1'!AN742),INDEX('Предельники 2022'!$C$4:$X$28,MATCH('Форма 1'!$H742,'Предельники 2022'!$B$4:$B$28,0),MATCH(V$5,'Предельники 2022'!$C$3:$X$3,0)),"")</f>
        <v/>
      </c>
      <c r="W742" s="55" t="str">
        <f>IF(ISNUMBER('Форма 1'!AO742),INDEX('Предельники 2022'!$C$4:$X$28,MATCH('Форма 1'!$H742,'Предельники 2022'!$B$4:$B$28,0),MATCH(W$5,'Предельники 2022'!$C$3:$X$3,0)),"")</f>
        <v/>
      </c>
      <c r="X742" s="53" t="str">
        <f>IF(ISNUMBER('Форма 1'!AP742),ROUND('Форма 1'!$I742*VLOOKUP('Форма 1'!$G742,'Предельники 2022'!$B$4:$X$28,'Форма 1'!AP$7),2),"")</f>
        <v/>
      </c>
      <c r="Y742" s="53" t="str">
        <f>IF(ISNUMBER('Форма 1'!AQ742),ROUND('Форма 1'!$I742*VLOOKUP('Форма 1'!$G742,'Предельники 2022'!$B$4:$X$28,'Форма 1'!AQ$7),2),"")</f>
        <v/>
      </c>
      <c r="Z742" s="53" t="str">
        <f>IF(ISNUMBER('Форма 1'!AR742),ROUND('Форма 1'!$I742*VLOOKUP('Форма 1'!$G742,'Предельники 2022'!$B$4:$X$28,'Форма 1'!AR$7),2),"")</f>
        <v/>
      </c>
      <c r="AA742" s="55"/>
    </row>
    <row r="743" spans="1:27" x14ac:dyDescent="0.25">
      <c r="A743" s="52">
        <f t="shared" si="77"/>
        <v>7</v>
      </c>
      <c r="B743" s="94" t="str">
        <f>IF(ISBLANK('Форма 1'!B743),"",'Форма 1'!B743)</f>
        <v>Краснокамский городской округ Пермского края</v>
      </c>
      <c r="C743" s="161" t="str">
        <f>IF(ISBLANK('Форма 1'!C743),"",'Форма 1'!C743)</f>
        <v>г. Краснокамск, ул. Карла Маркса, д. 4А</v>
      </c>
      <c r="D743" s="51">
        <f>IF(ISBLANK(C743),"Введите адрес",IF(C743='Форма 1'!C743,SUM(E743:K743,M743:S743,X743:AA743),"Ошибка в адресе!"))</f>
        <v>6576896.2300000004</v>
      </c>
      <c r="E743" s="53" t="str">
        <f>IF(ISNUMBER('Форма 1'!X743),ROUND('Форма 1'!$I743*VLOOKUP('Форма 1'!$G743,'Предельники 2022'!$B$4:$X$28,'Форма 1'!X$7),2),"")</f>
        <v/>
      </c>
      <c r="F743" s="53" t="str">
        <f>IF(ISNUMBER('Форма 1'!Y743),ROUND('Форма 1'!$I743*VLOOKUP('Форма 1'!$G743,'Предельники 2022'!$B$4:$X$28,'Форма 1'!Y$7),2),"")</f>
        <v/>
      </c>
      <c r="G743" s="53" t="str">
        <f>IF(ISNUMBER('Форма 1'!Z743),ROUND('Форма 1'!$I743*VLOOKUP('Форма 1'!$G743,'Предельники 2022'!$B$4:$X$28,'Форма 1'!Z$7),2),"")</f>
        <v/>
      </c>
      <c r="H743" s="53" t="str">
        <f>IF(ISNUMBER('Форма 1'!AA743),ROUND('Форма 1'!$I743*VLOOKUP('Форма 1'!$G743,'Предельники 2022'!$B$4:$X$28,'Форма 1'!AA$7),2),"")</f>
        <v/>
      </c>
      <c r="I743" s="53" t="str">
        <f>IF(ISNUMBER('Форма 1'!AB743),ROUND('Форма 1'!$I743*VLOOKUP('Форма 1'!$G743,'Предельники 2022'!$B$4:$X$28,'Форма 1'!AB$7),2),"")</f>
        <v/>
      </c>
      <c r="J743" s="53">
        <f>IF(ISNUMBER('Форма 1'!AC743),ROUND('Форма 1'!$I743*VLOOKUP('Форма 1'!$G743,'Предельники 2022'!$B$4:$X$28,'Форма 1'!AC$7),2),"")</f>
        <v>603877.65</v>
      </c>
      <c r="K743" s="53" t="str">
        <f>IF(ISNUMBER('Форма 1'!AD743),ROUND('Форма 1'!$I743*VLOOKUP('Форма 1'!$G743,'Предельники 2022'!$B$4:$X$28,'Форма 1'!AD$7),2),"")</f>
        <v/>
      </c>
      <c r="L743" s="54" t="str">
        <f>IF(ISBLANK('Форма 1'!AE743),"",'Форма 1'!AE743)</f>
        <v/>
      </c>
      <c r="M743" s="55" t="str">
        <f>IF(ISBLANK('Форма 1'!AF743),"",'Форма 1'!AF743)</f>
        <v/>
      </c>
      <c r="N743" s="53">
        <f>IF(ISNUMBER('Форма 1'!AG743),ROUND('Форма 1'!$I743*VLOOKUP('Форма 1'!$G743,'Предельники 2022'!$B$4:$X$28,'Форма 1'!AG$7),2),"")</f>
        <v>5973018.5800000001</v>
      </c>
      <c r="O743" s="53" t="str">
        <f>IF(ISNUMBER('Форма 1'!$AH743),ROUND('Форма 1'!$I743*VLOOKUP('Форма 1'!$G743,'Предельники 2022'!$B$4:$X$28,'Форма 1'!$AH$7,0),2),"")</f>
        <v/>
      </c>
      <c r="P743" s="53" t="str">
        <f>IF(ISNUMBER('Форма 1'!$AI743),ROUND('Форма 1'!$I743*VLOOKUP('Форма 1'!$G743,'Предельники 2022'!$B$4:$X$28,'Форма 1'!$AI$7,0),2),"")</f>
        <v/>
      </c>
      <c r="Q743" s="53" t="str">
        <f>IF(ISNUMBER('Форма 1'!$AJ743),ROUND('Форма 1'!$I743*VLOOKUP('Форма 1'!$G743,'Предельники 2022'!$B$4:$X$28,'Форма 1'!$AJ$7,0),2),"")</f>
        <v/>
      </c>
      <c r="R743" s="53" t="str">
        <f>IF(ISNUMBER('Форма 1'!AK743),ROUND('Форма 1'!$I743*VLOOKUP('Форма 1'!$G743,'Предельники 2022'!$B$4:$X$28,'Форма 1'!AK$7),2),"")</f>
        <v/>
      </c>
      <c r="S743" s="55" t="str">
        <f t="shared" si="78"/>
        <v/>
      </c>
      <c r="T743" s="55" t="str">
        <f>IF(ISNUMBER('Форма 1'!AL743),INDEX('Предельники 2022'!$C$4:$X$28,MATCH('Форма 1'!$H743,'Предельники 2022'!$B$4:$B$28,0),MATCH(T$5,'Предельники 2022'!$C$3:$X$3,0)),"")</f>
        <v/>
      </c>
      <c r="U743" s="55" t="str">
        <f>IF(ISNUMBER('Форма 1'!AM743),INDEX('Предельники 2022'!$C$4:$X$28,MATCH('Форма 1'!$H743,'Предельники 2022'!$B$4:$B$28,0),MATCH(U$5,'Предельники 2022'!$C$3:$X$3,0)),"")</f>
        <v/>
      </c>
      <c r="V743" s="55" t="str">
        <f>IF(ISNUMBER('Форма 1'!AN743),INDEX('Предельники 2022'!$C$4:$X$28,MATCH('Форма 1'!$H743,'Предельники 2022'!$B$4:$B$28,0),MATCH(V$5,'Предельники 2022'!$C$3:$X$3,0)),"")</f>
        <v/>
      </c>
      <c r="W743" s="55" t="str">
        <f>IF(ISNUMBER('Форма 1'!AO743),INDEX('Предельники 2022'!$C$4:$X$28,MATCH('Форма 1'!$H743,'Предельники 2022'!$B$4:$B$28,0),MATCH(W$5,'Предельники 2022'!$C$3:$X$3,0)),"")</f>
        <v/>
      </c>
      <c r="X743" s="53" t="str">
        <f>IF(ISNUMBER('Форма 1'!AP743),ROUND('Форма 1'!$I743*VLOOKUP('Форма 1'!$G743,'Предельники 2022'!$B$4:$X$28,'Форма 1'!AP$7),2),"")</f>
        <v/>
      </c>
      <c r="Y743" s="53" t="str">
        <f>IF(ISNUMBER('Форма 1'!AQ743),ROUND('Форма 1'!$I743*VLOOKUP('Форма 1'!$G743,'Предельники 2022'!$B$4:$X$28,'Форма 1'!AQ$7),2),"")</f>
        <v/>
      </c>
      <c r="Z743" s="53" t="str">
        <f>IF(ISNUMBER('Форма 1'!AR743),ROUND('Форма 1'!$I743*VLOOKUP('Форма 1'!$G743,'Предельники 2022'!$B$4:$X$28,'Форма 1'!AR$7),2),"")</f>
        <v/>
      </c>
      <c r="AA743" s="55"/>
    </row>
    <row r="744" spans="1:27" x14ac:dyDescent="0.25">
      <c r="A744" s="52">
        <f t="shared" si="77"/>
        <v>8</v>
      </c>
      <c r="B744" s="94" t="str">
        <f>IF(ISBLANK('Форма 1'!B744),"",'Форма 1'!B744)</f>
        <v>Краснокамский городской округ Пермского края</v>
      </c>
      <c r="C744" s="161" t="str">
        <f>IF(ISBLANK('Форма 1'!C744),"",'Форма 1'!C744)</f>
        <v>г. Краснокамск, ул. Комарова, д. 9</v>
      </c>
      <c r="D744" s="51">
        <f>IF(ISBLANK(C744),"Введите адрес",IF(C744='Форма 1'!C744,SUM(E744:K744,M744:S744,X744:AA744),"Ошибка в адресе!"))</f>
        <v>15252490.58</v>
      </c>
      <c r="E744" s="53" t="str">
        <f>IF(ISNUMBER('Форма 1'!X744),ROUND('Форма 1'!$I744*VLOOKUP('Форма 1'!$G744,'Предельники 2022'!$B$4:$X$28,'Форма 1'!X$7),2),"")</f>
        <v/>
      </c>
      <c r="F744" s="53" t="str">
        <f>IF(ISNUMBER('Форма 1'!Y744),ROUND('Форма 1'!$I744*VLOOKUP('Форма 1'!$G744,'Предельники 2022'!$B$4:$X$28,'Форма 1'!Y$7),2),"")</f>
        <v/>
      </c>
      <c r="G744" s="53" t="str">
        <f>IF(ISNUMBER('Форма 1'!Z744),ROUND('Форма 1'!$I744*VLOOKUP('Форма 1'!$G744,'Предельники 2022'!$B$4:$X$28,'Форма 1'!Z$7),2),"")</f>
        <v/>
      </c>
      <c r="H744" s="53" t="str">
        <f>IF(ISNUMBER('Форма 1'!AA744),ROUND('Форма 1'!$I744*VLOOKUP('Форма 1'!$G744,'Предельники 2022'!$B$4:$X$28,'Форма 1'!AA$7),2),"")</f>
        <v/>
      </c>
      <c r="I744" s="53" t="str">
        <f>IF(ISNUMBER('Форма 1'!AB744),ROUND('Форма 1'!$I744*VLOOKUP('Форма 1'!$G744,'Предельники 2022'!$B$4:$X$28,'Форма 1'!AB$7),2),"")</f>
        <v/>
      </c>
      <c r="J744" s="53" t="str">
        <f>IF(ISNUMBER('Форма 1'!AC744),ROUND('Форма 1'!$I744*VLOOKUP('Форма 1'!$G744,'Предельники 2022'!$B$4:$X$28,'Форма 1'!AC$7),2),"")</f>
        <v/>
      </c>
      <c r="K744" s="53" t="str">
        <f>IF(ISNUMBER('Форма 1'!AD744),ROUND('Форма 1'!$I744*VLOOKUP('Форма 1'!$G744,'Предельники 2022'!$B$4:$X$28,'Форма 1'!AD$7),2),"")</f>
        <v/>
      </c>
      <c r="L744" s="54" t="str">
        <f>IF(ISBLANK('Форма 1'!AE744),"",'Форма 1'!AE744)</f>
        <v/>
      </c>
      <c r="M744" s="55" t="str">
        <f>IF(ISBLANK('Форма 1'!AF744),"",'Форма 1'!AF744)</f>
        <v/>
      </c>
      <c r="N744" s="53">
        <f>IF(ISNUMBER('Форма 1'!AG744),ROUND('Форма 1'!$I744*VLOOKUP('Форма 1'!$G744,'Предельники 2022'!$B$4:$X$28,'Форма 1'!AG$7),2),"")</f>
        <v>15252490.58</v>
      </c>
      <c r="O744" s="53" t="str">
        <f>IF(ISNUMBER('Форма 1'!$AH744),ROUND('Форма 1'!$I744*VLOOKUP('Форма 1'!$G744,'Предельники 2022'!$B$4:$X$28,'Форма 1'!$AH$7,0),2),"")</f>
        <v/>
      </c>
      <c r="P744" s="53" t="str">
        <f>IF(ISNUMBER('Форма 1'!$AI744),ROUND('Форма 1'!$I744*VLOOKUP('Форма 1'!$G744,'Предельники 2022'!$B$4:$X$28,'Форма 1'!$AI$7,0),2),"")</f>
        <v/>
      </c>
      <c r="Q744" s="53" t="str">
        <f>IF(ISNUMBER('Форма 1'!$AJ744),ROUND('Форма 1'!$I744*VLOOKUP('Форма 1'!$G744,'Предельники 2022'!$B$4:$X$28,'Форма 1'!$AJ$7,0),2),"")</f>
        <v/>
      </c>
      <c r="R744" s="53" t="str">
        <f>IF(ISNUMBER('Форма 1'!AK744),ROUND('Форма 1'!$I744*VLOOKUP('Форма 1'!$G744,'Предельники 2022'!$B$4:$X$28,'Форма 1'!AK$7),2),"")</f>
        <v/>
      </c>
      <c r="S744" s="55" t="str">
        <f t="shared" si="78"/>
        <v/>
      </c>
      <c r="T744" s="55" t="str">
        <f>IF(ISNUMBER('Форма 1'!AL744),INDEX('Предельники 2022'!$C$4:$X$28,MATCH('Форма 1'!$H744,'Предельники 2022'!$B$4:$B$28,0),MATCH(T$5,'Предельники 2022'!$C$3:$X$3,0)),"")</f>
        <v/>
      </c>
      <c r="U744" s="55" t="str">
        <f>IF(ISNUMBER('Форма 1'!AM744),INDEX('Предельники 2022'!$C$4:$X$28,MATCH('Форма 1'!$H744,'Предельники 2022'!$B$4:$B$28,0),MATCH(U$5,'Предельники 2022'!$C$3:$X$3,0)),"")</f>
        <v/>
      </c>
      <c r="V744" s="55" t="str">
        <f>IF(ISNUMBER('Форма 1'!AN744),INDEX('Предельники 2022'!$C$4:$X$28,MATCH('Форма 1'!$H744,'Предельники 2022'!$B$4:$B$28,0),MATCH(V$5,'Предельники 2022'!$C$3:$X$3,0)),"")</f>
        <v/>
      </c>
      <c r="W744" s="55" t="str">
        <f>IF(ISNUMBER('Форма 1'!AO744),INDEX('Предельники 2022'!$C$4:$X$28,MATCH('Форма 1'!$H744,'Предельники 2022'!$B$4:$B$28,0),MATCH(W$5,'Предельники 2022'!$C$3:$X$3,0)),"")</f>
        <v/>
      </c>
      <c r="X744" s="53" t="str">
        <f>IF(ISNUMBER('Форма 1'!AP744),ROUND('Форма 1'!$I744*VLOOKUP('Форма 1'!$G744,'Предельники 2022'!$B$4:$X$28,'Форма 1'!AP$7),2),"")</f>
        <v/>
      </c>
      <c r="Y744" s="53" t="str">
        <f>IF(ISNUMBER('Форма 1'!AQ744),ROUND('Форма 1'!$I744*VLOOKUP('Форма 1'!$G744,'Предельники 2022'!$B$4:$X$28,'Форма 1'!AQ$7),2),"")</f>
        <v/>
      </c>
      <c r="Z744" s="53" t="str">
        <f>IF(ISNUMBER('Форма 1'!AR744),ROUND('Форма 1'!$I744*VLOOKUP('Форма 1'!$G744,'Предельники 2022'!$B$4:$X$28,'Форма 1'!AR$7),2),"")</f>
        <v/>
      </c>
      <c r="AA744" s="55"/>
    </row>
    <row r="745" spans="1:27" x14ac:dyDescent="0.25">
      <c r="A745" s="52">
        <f t="shared" si="77"/>
        <v>9</v>
      </c>
      <c r="B745" s="94" t="str">
        <f>IF(ISBLANK('Форма 1'!B745),"",'Форма 1'!B745)</f>
        <v>Краснокамский городской округ Пермского края</v>
      </c>
      <c r="C745" s="161" t="str">
        <f>IF(ISBLANK('Форма 1'!C745),"",'Форма 1'!C745)</f>
        <v>г. Краснокамск, ул. Культуры, д. 3</v>
      </c>
      <c r="D745" s="51">
        <f>IF(ISBLANK(C745),"Введите адрес",IF(C745='Форма 1'!C745,SUM(E745:K745,M745:S745,X745:AA745),"Ошибка в адресе!"))</f>
        <v>16329951.529999999</v>
      </c>
      <c r="E745" s="53" t="str">
        <f>IF(ISNUMBER('Форма 1'!X745),ROUND('Форма 1'!$I745*VLOOKUP('Форма 1'!$G745,'Предельники 2022'!$B$4:$X$28,'Форма 1'!X$7),2),"")</f>
        <v/>
      </c>
      <c r="F745" s="53">
        <f>IF(ISNUMBER('Форма 1'!Y745),ROUND('Форма 1'!$I745*VLOOKUP('Форма 1'!$G745,'Предельники 2022'!$B$4:$X$28,'Форма 1'!Y$7),2),"")</f>
        <v>5810629.5099999998</v>
      </c>
      <c r="G745" s="53" t="str">
        <f>IF(ISNUMBER('Форма 1'!Z745),ROUND('Форма 1'!$I745*VLOOKUP('Форма 1'!$G745,'Предельники 2022'!$B$4:$X$28,'Форма 1'!Z$7),2),"")</f>
        <v/>
      </c>
      <c r="H745" s="53" t="str">
        <f>IF(ISNUMBER('Форма 1'!AA745),ROUND('Форма 1'!$I745*VLOOKUP('Форма 1'!$G745,'Предельники 2022'!$B$4:$X$28,'Форма 1'!AA$7),2),"")</f>
        <v/>
      </c>
      <c r="I745" s="53" t="str">
        <f>IF(ISNUMBER('Форма 1'!AB745),ROUND('Форма 1'!$I745*VLOOKUP('Форма 1'!$G745,'Предельники 2022'!$B$4:$X$28,'Форма 1'!AB$7),2),"")</f>
        <v/>
      </c>
      <c r="J745" s="53" t="str">
        <f>IF(ISNUMBER('Форма 1'!AC745),ROUND('Форма 1'!$I745*VLOOKUP('Форма 1'!$G745,'Предельники 2022'!$B$4:$X$28,'Форма 1'!AC$7),2),"")</f>
        <v/>
      </c>
      <c r="K745" s="53" t="str">
        <f>IF(ISNUMBER('Форма 1'!AD745),ROUND('Форма 1'!$I745*VLOOKUP('Форма 1'!$G745,'Предельники 2022'!$B$4:$X$28,'Форма 1'!AD$7),2),"")</f>
        <v/>
      </c>
      <c r="L745" s="54" t="str">
        <f>IF(ISBLANK('Форма 1'!AE745),"",'Форма 1'!AE745)</f>
        <v/>
      </c>
      <c r="M745" s="55" t="str">
        <f>IF(ISBLANK('Форма 1'!AF745),"",'Форма 1'!AF745)</f>
        <v/>
      </c>
      <c r="N745" s="53">
        <f>IF(ISNUMBER('Форма 1'!AG745),ROUND('Форма 1'!$I745*VLOOKUP('Форма 1'!$G745,'Предельники 2022'!$B$4:$X$28,'Форма 1'!AG$7),2),"")</f>
        <v>10519322.02</v>
      </c>
      <c r="O745" s="53" t="str">
        <f>IF(ISNUMBER('Форма 1'!$AH745),ROUND('Форма 1'!$I745*VLOOKUP('Форма 1'!$G745,'Предельники 2022'!$B$4:$X$28,'Форма 1'!$AH$7,0),2),"")</f>
        <v/>
      </c>
      <c r="P745" s="53" t="str">
        <f>IF(ISNUMBER('Форма 1'!$AI745),ROUND('Форма 1'!$I745*VLOOKUP('Форма 1'!$G745,'Предельники 2022'!$B$4:$X$28,'Форма 1'!$AI$7,0),2),"")</f>
        <v/>
      </c>
      <c r="Q745" s="53" t="str">
        <f>IF(ISNUMBER('Форма 1'!$AJ745),ROUND('Форма 1'!$I745*VLOOKUP('Форма 1'!$G745,'Предельники 2022'!$B$4:$X$28,'Форма 1'!$AJ$7,0),2),"")</f>
        <v/>
      </c>
      <c r="R745" s="53" t="str">
        <f>IF(ISNUMBER('Форма 1'!AK745),ROUND('Форма 1'!$I745*VLOOKUP('Форма 1'!$G745,'Предельники 2022'!$B$4:$X$28,'Форма 1'!AK$7),2),"")</f>
        <v/>
      </c>
      <c r="S745" s="55" t="str">
        <f t="shared" si="78"/>
        <v/>
      </c>
      <c r="T745" s="55" t="str">
        <f>IF(ISNUMBER('Форма 1'!AL745),INDEX('Предельники 2022'!$C$4:$X$28,MATCH('Форма 1'!$H745,'Предельники 2022'!$B$4:$B$28,0),MATCH(T$5,'Предельники 2022'!$C$3:$X$3,0)),"")</f>
        <v/>
      </c>
      <c r="U745" s="55" t="str">
        <f>IF(ISNUMBER('Форма 1'!AM745),INDEX('Предельники 2022'!$C$4:$X$28,MATCH('Форма 1'!$H745,'Предельники 2022'!$B$4:$B$28,0),MATCH(U$5,'Предельники 2022'!$C$3:$X$3,0)),"")</f>
        <v/>
      </c>
      <c r="V745" s="55" t="str">
        <f>IF(ISNUMBER('Форма 1'!AN745),INDEX('Предельники 2022'!$C$4:$X$28,MATCH('Форма 1'!$H745,'Предельники 2022'!$B$4:$B$28,0),MATCH(V$5,'Предельники 2022'!$C$3:$X$3,0)),"")</f>
        <v/>
      </c>
      <c r="W745" s="55" t="str">
        <f>IF(ISNUMBER('Форма 1'!AO745),INDEX('Предельники 2022'!$C$4:$X$28,MATCH('Форма 1'!$H745,'Предельники 2022'!$B$4:$B$28,0),MATCH(W$5,'Предельники 2022'!$C$3:$X$3,0)),"")</f>
        <v/>
      </c>
      <c r="X745" s="53" t="str">
        <f>IF(ISNUMBER('Форма 1'!AP745),ROUND('Форма 1'!$I745*VLOOKUP('Форма 1'!$G745,'Предельники 2022'!$B$4:$X$28,'Форма 1'!AP$7),2),"")</f>
        <v/>
      </c>
      <c r="Y745" s="53" t="str">
        <f>IF(ISNUMBER('Форма 1'!AQ745),ROUND('Форма 1'!$I745*VLOOKUP('Форма 1'!$G745,'Предельники 2022'!$B$4:$X$28,'Форма 1'!AQ$7),2),"")</f>
        <v/>
      </c>
      <c r="Z745" s="53" t="str">
        <f>IF(ISNUMBER('Форма 1'!AR745),ROUND('Форма 1'!$I745*VLOOKUP('Форма 1'!$G745,'Предельники 2022'!$B$4:$X$28,'Форма 1'!AR$7),2),"")</f>
        <v/>
      </c>
      <c r="AA745" s="55"/>
    </row>
    <row r="746" spans="1:27" x14ac:dyDescent="0.25">
      <c r="A746" s="52">
        <f t="shared" si="77"/>
        <v>10</v>
      </c>
      <c r="B746" s="94" t="str">
        <f>IF(ISBLANK('Форма 1'!B746),"",'Форма 1'!B746)</f>
        <v>Краснокамский городской округ Пермского края</v>
      </c>
      <c r="C746" s="161" t="str">
        <f>IF(ISBLANK('Форма 1'!C746),"",'Форма 1'!C746)</f>
        <v>г. Краснокамск, ул. Орджоникидзе, д. 4А</v>
      </c>
      <c r="D746" s="51">
        <f>IF(ISBLANK(C746),"Введите адрес",IF(C746='Форма 1'!C746,SUM(E746:K746,M746:S746,X746:AA746),"Ошибка в адресе!"))</f>
        <v>14505003.32</v>
      </c>
      <c r="E746" s="53" t="str">
        <f>IF(ISNUMBER('Форма 1'!X746),ROUND('Форма 1'!$I746*VLOOKUP('Форма 1'!$G746,'Предельники 2022'!$B$4:$X$28,'Форма 1'!X$7),2),"")</f>
        <v/>
      </c>
      <c r="F746" s="53" t="str">
        <f>IF(ISNUMBER('Форма 1'!Y746),ROUND('Форма 1'!$I746*VLOOKUP('Форма 1'!$G746,'Предельники 2022'!$B$4:$X$28,'Форма 1'!Y$7),2),"")</f>
        <v/>
      </c>
      <c r="G746" s="53" t="str">
        <f>IF(ISNUMBER('Форма 1'!Z746),ROUND('Форма 1'!$I746*VLOOKUP('Форма 1'!$G746,'Предельники 2022'!$B$4:$X$28,'Форма 1'!Z$7),2),"")</f>
        <v/>
      </c>
      <c r="H746" s="53" t="str">
        <f>IF(ISNUMBER('Форма 1'!AA746),ROUND('Форма 1'!$I746*VLOOKUP('Форма 1'!$G746,'Предельники 2022'!$B$4:$X$28,'Форма 1'!AA$7),2),"")</f>
        <v/>
      </c>
      <c r="I746" s="53" t="str">
        <f>IF(ISNUMBER('Форма 1'!AB746),ROUND('Форма 1'!$I746*VLOOKUP('Форма 1'!$G746,'Предельники 2022'!$B$4:$X$28,'Форма 1'!AB$7),2),"")</f>
        <v/>
      </c>
      <c r="J746" s="53" t="str">
        <f>IF(ISNUMBER('Форма 1'!AC746),ROUND('Форма 1'!$I746*VLOOKUP('Форма 1'!$G746,'Предельники 2022'!$B$4:$X$28,'Форма 1'!AC$7),2),"")</f>
        <v/>
      </c>
      <c r="K746" s="53" t="str">
        <f>IF(ISNUMBER('Форма 1'!AD746),ROUND('Форма 1'!$I746*VLOOKUP('Форма 1'!$G746,'Предельники 2022'!$B$4:$X$28,'Форма 1'!AD$7),2),"")</f>
        <v/>
      </c>
      <c r="L746" s="54" t="str">
        <f>IF(ISBLANK('Форма 1'!AE746),"",'Форма 1'!AE746)</f>
        <v/>
      </c>
      <c r="M746" s="55" t="str">
        <f>IF(ISBLANK('Форма 1'!AF746),"",'Форма 1'!AF746)</f>
        <v/>
      </c>
      <c r="N746" s="53" t="str">
        <f>IF(ISNUMBER('Форма 1'!AG746),ROUND('Форма 1'!$I746*VLOOKUP('Форма 1'!$G746,'Предельники 2022'!$B$4:$X$28,'Форма 1'!AG$7),2),"")</f>
        <v/>
      </c>
      <c r="O746" s="53">
        <f>IF(ISNUMBER('Форма 1'!$AH746),ROUND('Форма 1'!$I746*VLOOKUP('Форма 1'!$G746,'Предельники 2022'!$B$4:$X$28,'Форма 1'!$AH$7,0),2),"")</f>
        <v>14505003.32</v>
      </c>
      <c r="P746" s="53" t="str">
        <f>IF(ISNUMBER('Форма 1'!$AI746),ROUND('Форма 1'!$I746*VLOOKUP('Форма 1'!$G746,'Предельники 2022'!$B$4:$X$28,'Форма 1'!$AI$7,0),2),"")</f>
        <v/>
      </c>
      <c r="Q746" s="53" t="str">
        <f>IF(ISNUMBER('Форма 1'!$AJ746),ROUND('Форма 1'!$I746*VLOOKUP('Форма 1'!$G746,'Предельники 2022'!$B$4:$X$28,'Форма 1'!$AJ$7,0),2),"")</f>
        <v/>
      </c>
      <c r="R746" s="53" t="str">
        <f>IF(ISNUMBER('Форма 1'!AK746),ROUND('Форма 1'!$I746*VLOOKUP('Форма 1'!$G746,'Предельники 2022'!$B$4:$X$28,'Форма 1'!AK$7),2),"")</f>
        <v/>
      </c>
      <c r="S746" s="55" t="str">
        <f t="shared" si="78"/>
        <v/>
      </c>
      <c r="T746" s="55" t="str">
        <f>IF(ISNUMBER('Форма 1'!AL746),INDEX('Предельники 2022'!$C$4:$X$28,MATCH('Форма 1'!$H746,'Предельники 2022'!$B$4:$B$28,0),MATCH(T$5,'Предельники 2022'!$C$3:$X$3,0)),"")</f>
        <v/>
      </c>
      <c r="U746" s="55" t="str">
        <f>IF(ISNUMBER('Форма 1'!AM746),INDEX('Предельники 2022'!$C$4:$X$28,MATCH('Форма 1'!$H746,'Предельники 2022'!$B$4:$B$28,0),MATCH(U$5,'Предельники 2022'!$C$3:$X$3,0)),"")</f>
        <v/>
      </c>
      <c r="V746" s="55" t="str">
        <f>IF(ISNUMBER('Форма 1'!AN746),INDEX('Предельники 2022'!$C$4:$X$28,MATCH('Форма 1'!$H746,'Предельники 2022'!$B$4:$B$28,0),MATCH(V$5,'Предельники 2022'!$C$3:$X$3,0)),"")</f>
        <v/>
      </c>
      <c r="W746" s="55" t="str">
        <f>IF(ISNUMBER('Форма 1'!AO746),INDEX('Предельники 2022'!$C$4:$X$28,MATCH('Форма 1'!$H746,'Предельники 2022'!$B$4:$B$28,0),MATCH(W$5,'Предельники 2022'!$C$3:$X$3,0)),"")</f>
        <v/>
      </c>
      <c r="X746" s="53" t="str">
        <f>IF(ISNUMBER('Форма 1'!AP746),ROUND('Форма 1'!$I746*VLOOKUP('Форма 1'!$G746,'Предельники 2022'!$B$4:$X$28,'Форма 1'!AP$7),2),"")</f>
        <v/>
      </c>
      <c r="Y746" s="53" t="str">
        <f>IF(ISNUMBER('Форма 1'!AQ746),ROUND('Форма 1'!$I746*VLOOKUP('Форма 1'!$G746,'Предельники 2022'!$B$4:$X$28,'Форма 1'!AQ$7),2),"")</f>
        <v/>
      </c>
      <c r="Z746" s="53" t="str">
        <f>IF(ISNUMBER('Форма 1'!AR746),ROUND('Форма 1'!$I746*VLOOKUP('Форма 1'!$G746,'Предельники 2022'!$B$4:$X$28,'Форма 1'!AR$7),2),"")</f>
        <v/>
      </c>
      <c r="AA746" s="55"/>
    </row>
    <row r="747" spans="1:27" x14ac:dyDescent="0.25">
      <c r="A747" s="52">
        <f t="shared" si="77"/>
        <v>11</v>
      </c>
      <c r="B747" s="94" t="str">
        <f>IF(ISBLANK('Форма 1'!B747),"",'Форма 1'!B747)</f>
        <v>Краснокамский городской округ Пермского края</v>
      </c>
      <c r="C747" s="161" t="str">
        <f>IF(ISBLANK('Форма 1'!C747),"",'Форма 1'!C747)</f>
        <v>г. Краснокамск, ул. Свердлова, д. 18</v>
      </c>
      <c r="D747" s="51">
        <f>IF(ISBLANK(C747),"Введите адрес",IF(C747='Форма 1'!C747,SUM(E747:K747,M747:S747,X747:AA747),"Ошибка в адресе!"))</f>
        <v>4431533.1500000004</v>
      </c>
      <c r="E747" s="53">
        <f>IF(ISNUMBER('Форма 1'!X747),ROUND('Форма 1'!$I747*VLOOKUP('Форма 1'!$G747,'Предельники 2022'!$B$4:$X$28,'Форма 1'!X$7),2),"")</f>
        <v>289574.06</v>
      </c>
      <c r="F747" s="53">
        <f>IF(ISNUMBER('Форма 1'!Y747),ROUND('Форма 1'!$I747*VLOOKUP('Форма 1'!$G747,'Предельники 2022'!$B$4:$X$28,'Форма 1'!Y$7),2),"")</f>
        <v>3286126.94</v>
      </c>
      <c r="G747" s="53" t="str">
        <f>IF(ISNUMBER('Форма 1'!Z747),ROUND('Форма 1'!$I747*VLOOKUP('Форма 1'!$G747,'Предельники 2022'!$B$4:$X$28,'Форма 1'!Z$7),2),"")</f>
        <v/>
      </c>
      <c r="H747" s="53">
        <f>IF(ISNUMBER('Форма 1'!AA747),ROUND('Форма 1'!$I747*VLOOKUP('Форма 1'!$G747,'Предельники 2022'!$B$4:$X$28,'Форма 1'!AA$7),2),"")</f>
        <v>147799.26999999999</v>
      </c>
      <c r="I747" s="53">
        <f>IF(ISNUMBER('Форма 1'!AB747),ROUND('Форма 1'!$I747*VLOOKUP('Форма 1'!$G747,'Предельники 2022'!$B$4:$X$28,'Форма 1'!AB$7),2),"")</f>
        <v>455834.06</v>
      </c>
      <c r="J747" s="53">
        <f>IF(ISNUMBER('Форма 1'!AC747),ROUND('Форма 1'!$I747*VLOOKUP('Форма 1'!$G747,'Предельники 2022'!$B$4:$X$28,'Форма 1'!AC$7),2),"")</f>
        <v>252198.82</v>
      </c>
      <c r="K747" s="53" t="str">
        <f>IF(ISNUMBER('Форма 1'!AD747),ROUND('Форма 1'!$I747*VLOOKUP('Форма 1'!$G747,'Предельники 2022'!$B$4:$X$28,'Форма 1'!AD$7),2),"")</f>
        <v/>
      </c>
      <c r="L747" s="54" t="str">
        <f>IF(ISBLANK('Форма 1'!AE747),"",'Форма 1'!AE747)</f>
        <v/>
      </c>
      <c r="M747" s="55" t="str">
        <f>IF(ISBLANK('Форма 1'!AF747),"",'Форма 1'!AF747)</f>
        <v/>
      </c>
      <c r="N747" s="53" t="str">
        <f>IF(ISNUMBER('Форма 1'!AG747),ROUND('Форма 1'!$I747*VLOOKUP('Форма 1'!$G747,'Предельники 2022'!$B$4:$X$28,'Форма 1'!AG$7),2),"")</f>
        <v/>
      </c>
      <c r="O747" s="53" t="str">
        <f>IF(ISNUMBER('Форма 1'!$AH747),ROUND('Форма 1'!$I747*VLOOKUP('Форма 1'!$G747,'Предельники 2022'!$B$4:$X$28,'Форма 1'!$AH$7,0),2),"")</f>
        <v/>
      </c>
      <c r="P747" s="53" t="str">
        <f>IF(ISNUMBER('Форма 1'!$AI747),ROUND('Форма 1'!$I747*VLOOKUP('Форма 1'!$G747,'Предельники 2022'!$B$4:$X$28,'Форма 1'!$AI$7,0),2),"")</f>
        <v/>
      </c>
      <c r="Q747" s="53" t="str">
        <f>IF(ISNUMBER('Форма 1'!$AJ747),ROUND('Форма 1'!$I747*VLOOKUP('Форма 1'!$G747,'Предельники 2022'!$B$4:$X$28,'Форма 1'!$AJ$7,0),2),"")</f>
        <v/>
      </c>
      <c r="R747" s="53" t="str">
        <f>IF(ISNUMBER('Форма 1'!AK747),ROUND('Форма 1'!$I747*VLOOKUP('Форма 1'!$G747,'Предельники 2022'!$B$4:$X$28,'Форма 1'!AK$7),2),"")</f>
        <v/>
      </c>
      <c r="S747" s="55" t="str">
        <f t="shared" si="78"/>
        <v/>
      </c>
      <c r="T747" s="55" t="str">
        <f>IF(ISNUMBER('Форма 1'!AL747),INDEX('Предельники 2022'!$C$4:$X$28,MATCH('Форма 1'!$H747,'Предельники 2022'!$B$4:$B$28,0),MATCH(T$5,'Предельники 2022'!$C$3:$X$3,0)),"")</f>
        <v/>
      </c>
      <c r="U747" s="55" t="str">
        <f>IF(ISNUMBER('Форма 1'!AM747),INDEX('Предельники 2022'!$C$4:$X$28,MATCH('Форма 1'!$H747,'Предельники 2022'!$B$4:$B$28,0),MATCH(U$5,'Предельники 2022'!$C$3:$X$3,0)),"")</f>
        <v/>
      </c>
      <c r="V747" s="55" t="str">
        <f>IF(ISNUMBER('Форма 1'!AN747),INDEX('Предельники 2022'!$C$4:$X$28,MATCH('Форма 1'!$H747,'Предельники 2022'!$B$4:$B$28,0),MATCH(V$5,'Предельники 2022'!$C$3:$X$3,0)),"")</f>
        <v/>
      </c>
      <c r="W747" s="55" t="str">
        <f>IF(ISNUMBER('Форма 1'!AO747),INDEX('Предельники 2022'!$C$4:$X$28,MATCH('Форма 1'!$H747,'Предельники 2022'!$B$4:$B$28,0),MATCH(W$5,'Предельники 2022'!$C$3:$X$3,0)),"")</f>
        <v/>
      </c>
      <c r="X747" s="53" t="str">
        <f>IF(ISNUMBER('Форма 1'!AP747),ROUND('Форма 1'!$I747*VLOOKUP('Форма 1'!$G747,'Предельники 2022'!$B$4:$X$28,'Форма 1'!AP$7),2),"")</f>
        <v/>
      </c>
      <c r="Y747" s="53" t="str">
        <f>IF(ISNUMBER('Форма 1'!AQ747),ROUND('Форма 1'!$I747*VLOOKUP('Форма 1'!$G747,'Предельники 2022'!$B$4:$X$28,'Форма 1'!AQ$7),2),"")</f>
        <v/>
      </c>
      <c r="Z747" s="53" t="str">
        <f>IF(ISNUMBER('Форма 1'!AR747),ROUND('Форма 1'!$I747*VLOOKUP('Форма 1'!$G747,'Предельники 2022'!$B$4:$X$28,'Форма 1'!AR$7),2),"")</f>
        <v/>
      </c>
      <c r="AA747" s="55"/>
    </row>
    <row r="748" spans="1:27" x14ac:dyDescent="0.25">
      <c r="A748" s="52">
        <f t="shared" si="77"/>
        <v>12</v>
      </c>
      <c r="B748" s="94" t="str">
        <f>IF(ISBLANK('Форма 1'!B748),"",'Форма 1'!B748)</f>
        <v>Краснокамский городской округ Пермского края</v>
      </c>
      <c r="C748" s="161" t="str">
        <f>IF(ISBLANK('Форма 1'!C748),"",'Форма 1'!C748)</f>
        <v>г. Краснокамск, ул. Школьная, д. 4</v>
      </c>
      <c r="D748" s="51">
        <f>IF(ISBLANK(C748),"Введите адрес",IF(C748='Форма 1'!C748,SUM(E748:K748,M748:S748,X748:AA748),"Ошибка в адресе!"))</f>
        <v>4306559.93</v>
      </c>
      <c r="E748" s="53" t="str">
        <f>IF(ISNUMBER('Форма 1'!X748),ROUND('Форма 1'!$I748*VLOOKUP('Форма 1'!$G748,'Предельники 2022'!$B$4:$X$28,'Форма 1'!X$7),2),"")</f>
        <v/>
      </c>
      <c r="F748" s="53" t="str">
        <f>IF(ISNUMBER('Форма 1'!Y748),ROUND('Форма 1'!$I748*VLOOKUP('Форма 1'!$G748,'Предельники 2022'!$B$4:$X$28,'Форма 1'!Y$7),2),"")</f>
        <v/>
      </c>
      <c r="G748" s="53" t="str">
        <f>IF(ISNUMBER('Форма 1'!Z748),ROUND('Форма 1'!$I748*VLOOKUP('Форма 1'!$G748,'Предельники 2022'!$B$4:$X$28,'Форма 1'!Z$7),2),"")</f>
        <v/>
      </c>
      <c r="H748" s="53" t="str">
        <f>IF(ISNUMBER('Форма 1'!AA748),ROUND('Форма 1'!$I748*VLOOKUP('Форма 1'!$G748,'Предельники 2022'!$B$4:$X$28,'Форма 1'!AA$7),2),"")</f>
        <v/>
      </c>
      <c r="I748" s="53" t="str">
        <f>IF(ISNUMBER('Форма 1'!AB748),ROUND('Форма 1'!$I748*VLOOKUP('Форма 1'!$G748,'Предельники 2022'!$B$4:$X$28,'Форма 1'!AB$7),2),"")</f>
        <v/>
      </c>
      <c r="J748" s="53" t="str">
        <f>IF(ISNUMBER('Форма 1'!AC748),ROUND('Форма 1'!$I748*VLOOKUP('Форма 1'!$G748,'Предельники 2022'!$B$4:$X$28,'Форма 1'!AC$7),2),"")</f>
        <v/>
      </c>
      <c r="K748" s="53" t="str">
        <f>IF(ISNUMBER('Форма 1'!AD748),ROUND('Форма 1'!$I748*VLOOKUP('Форма 1'!$G748,'Предельники 2022'!$B$4:$X$28,'Форма 1'!AD$7),2),"")</f>
        <v/>
      </c>
      <c r="L748" s="54" t="str">
        <f>IF(ISBLANK('Форма 1'!AE748),"",'Форма 1'!AE748)</f>
        <v/>
      </c>
      <c r="M748" s="55" t="str">
        <f>IF(ISBLANK('Форма 1'!AF748),"",'Форма 1'!AF748)</f>
        <v/>
      </c>
      <c r="N748" s="53">
        <f>IF(ISNUMBER('Форма 1'!AG748),ROUND('Форма 1'!$I748*VLOOKUP('Форма 1'!$G748,'Предельники 2022'!$B$4:$X$28,'Форма 1'!AG$7),2),"")</f>
        <v>4306559.93</v>
      </c>
      <c r="O748" s="53" t="str">
        <f>IF(ISNUMBER('Форма 1'!$AH748),ROUND('Форма 1'!$I748*VLOOKUP('Форма 1'!$G748,'Предельники 2022'!$B$4:$X$28,'Форма 1'!$AH$7,0),2),"")</f>
        <v/>
      </c>
      <c r="P748" s="53" t="str">
        <f>IF(ISNUMBER('Форма 1'!$AI748),ROUND('Форма 1'!$I748*VLOOKUP('Форма 1'!$G748,'Предельники 2022'!$B$4:$X$28,'Форма 1'!$AI$7,0),2),"")</f>
        <v/>
      </c>
      <c r="Q748" s="53" t="str">
        <f>IF(ISNUMBER('Форма 1'!$AJ748),ROUND('Форма 1'!$I748*VLOOKUP('Форма 1'!$G748,'Предельники 2022'!$B$4:$X$28,'Форма 1'!$AJ$7,0),2),"")</f>
        <v/>
      </c>
      <c r="R748" s="53" t="str">
        <f>IF(ISNUMBER('Форма 1'!AK748),ROUND('Форма 1'!$I748*VLOOKUP('Форма 1'!$G748,'Предельники 2022'!$B$4:$X$28,'Форма 1'!AK$7),2),"")</f>
        <v/>
      </c>
      <c r="S748" s="55" t="str">
        <f t="shared" si="78"/>
        <v/>
      </c>
      <c r="T748" s="55" t="str">
        <f>IF(ISNUMBER('Форма 1'!AL748),INDEX('Предельники 2022'!$C$4:$X$28,MATCH('Форма 1'!$H748,'Предельники 2022'!$B$4:$B$28,0),MATCH(T$5,'Предельники 2022'!$C$3:$X$3,0)),"")</f>
        <v/>
      </c>
      <c r="U748" s="55" t="str">
        <f>IF(ISNUMBER('Форма 1'!AM748),INDEX('Предельники 2022'!$C$4:$X$28,MATCH('Форма 1'!$H748,'Предельники 2022'!$B$4:$B$28,0),MATCH(U$5,'Предельники 2022'!$C$3:$X$3,0)),"")</f>
        <v/>
      </c>
      <c r="V748" s="55" t="str">
        <f>IF(ISNUMBER('Форма 1'!AN748),INDEX('Предельники 2022'!$C$4:$X$28,MATCH('Форма 1'!$H748,'Предельники 2022'!$B$4:$B$28,0),MATCH(V$5,'Предельники 2022'!$C$3:$X$3,0)),"")</f>
        <v/>
      </c>
      <c r="W748" s="55" t="str">
        <f>IF(ISNUMBER('Форма 1'!AO748),INDEX('Предельники 2022'!$C$4:$X$28,MATCH('Форма 1'!$H748,'Предельники 2022'!$B$4:$B$28,0),MATCH(W$5,'Предельники 2022'!$C$3:$X$3,0)),"")</f>
        <v/>
      </c>
      <c r="X748" s="53" t="str">
        <f>IF(ISNUMBER('Форма 1'!AP748),ROUND('Форма 1'!$I748*VLOOKUP('Форма 1'!$G748,'Предельники 2022'!$B$4:$X$28,'Форма 1'!AP$7),2),"")</f>
        <v/>
      </c>
      <c r="Y748" s="53" t="str">
        <f>IF(ISNUMBER('Форма 1'!AQ748),ROUND('Форма 1'!$I748*VLOOKUP('Форма 1'!$G748,'Предельники 2022'!$B$4:$X$28,'Форма 1'!AQ$7),2),"")</f>
        <v/>
      </c>
      <c r="Z748" s="53" t="str">
        <f>IF(ISNUMBER('Форма 1'!AR748),ROUND('Форма 1'!$I748*VLOOKUP('Форма 1'!$G748,'Предельники 2022'!$B$4:$X$28,'Форма 1'!AR$7),2),"")</f>
        <v/>
      </c>
      <c r="AA748" s="55"/>
    </row>
    <row r="749" spans="1:27" x14ac:dyDescent="0.25">
      <c r="A749" s="52">
        <f t="shared" si="77"/>
        <v>13</v>
      </c>
      <c r="B749" s="94" t="str">
        <f>IF(ISBLANK('Форма 1'!B749),"",'Форма 1'!B749)</f>
        <v>Краснокамский городской округ Пермского края</v>
      </c>
      <c r="C749" s="161" t="str">
        <f>IF(ISBLANK('Форма 1'!C749),"",'Форма 1'!C749)</f>
        <v>п. Майский, ул. 9 Пятилетки, д. 26</v>
      </c>
      <c r="D749" s="51">
        <f>IF(ISBLANK(C749),"Введите адрес",IF(C749='Форма 1'!C749,SUM(E749:K749,M749:S749,X749:AA749),"Ошибка в адресе!"))</f>
        <v>7027292.6100000003</v>
      </c>
      <c r="E749" s="53" t="str">
        <f>IF(ISNUMBER('Форма 1'!X749),ROUND('Форма 1'!$I749*VLOOKUP('Форма 1'!$G749,'Предельники 2022'!$B$4:$X$28,'Форма 1'!X$7),2),"")</f>
        <v/>
      </c>
      <c r="F749" s="53" t="str">
        <f>IF(ISNUMBER('Форма 1'!Y749),ROUND('Форма 1'!$I749*VLOOKUP('Форма 1'!$G749,'Предельники 2022'!$B$4:$X$28,'Форма 1'!Y$7),2),"")</f>
        <v/>
      </c>
      <c r="G749" s="53" t="str">
        <f>IF(ISNUMBER('Форма 1'!Z749),ROUND('Форма 1'!$I749*VLOOKUP('Форма 1'!$G749,'Предельники 2022'!$B$4:$X$28,'Форма 1'!Z$7),2),"")</f>
        <v/>
      </c>
      <c r="H749" s="53" t="str">
        <f>IF(ISNUMBER('Форма 1'!AA749),ROUND('Форма 1'!$I749*VLOOKUP('Форма 1'!$G749,'Предельники 2022'!$B$4:$X$28,'Форма 1'!AA$7),2),"")</f>
        <v/>
      </c>
      <c r="I749" s="53" t="str">
        <f>IF(ISNUMBER('Форма 1'!AB749),ROUND('Форма 1'!$I749*VLOOKUP('Форма 1'!$G749,'Предельники 2022'!$B$4:$X$28,'Форма 1'!AB$7),2),"")</f>
        <v/>
      </c>
      <c r="J749" s="53" t="str">
        <f>IF(ISNUMBER('Форма 1'!AC749),ROUND('Форма 1'!$I749*VLOOKUP('Форма 1'!$G749,'Предельники 2022'!$B$4:$X$28,'Форма 1'!AC$7),2),"")</f>
        <v/>
      </c>
      <c r="K749" s="53" t="str">
        <f>IF(ISNUMBER('Форма 1'!AD749),ROUND('Форма 1'!$I749*VLOOKUP('Форма 1'!$G749,'Предельники 2022'!$B$4:$X$28,'Форма 1'!AD$7),2),"")</f>
        <v/>
      </c>
      <c r="L749" s="54" t="str">
        <f>IF(ISBLANK('Форма 1'!AE749),"",'Форма 1'!AE749)</f>
        <v/>
      </c>
      <c r="M749" s="55" t="str">
        <f>IF(ISBLANK('Форма 1'!AF749),"",'Форма 1'!AF749)</f>
        <v/>
      </c>
      <c r="N749" s="53">
        <f>IF(ISNUMBER('Форма 1'!AG749),ROUND('Форма 1'!$I749*VLOOKUP('Форма 1'!$G749,'Предельники 2022'!$B$4:$X$28,'Форма 1'!AG$7),2),"")</f>
        <v>7027292.6100000003</v>
      </c>
      <c r="O749" s="53" t="str">
        <f>IF(ISNUMBER('Форма 1'!$AH749),ROUND('Форма 1'!$I749*VLOOKUP('Форма 1'!$G749,'Предельники 2022'!$B$4:$X$28,'Форма 1'!$AH$7,0),2),"")</f>
        <v/>
      </c>
      <c r="P749" s="53" t="str">
        <f>IF(ISNUMBER('Форма 1'!$AI749),ROUND('Форма 1'!$I749*VLOOKUP('Форма 1'!$G749,'Предельники 2022'!$B$4:$X$28,'Форма 1'!$AI$7,0),2),"")</f>
        <v/>
      </c>
      <c r="Q749" s="53" t="str">
        <f>IF(ISNUMBER('Форма 1'!$AJ749),ROUND('Форма 1'!$I749*VLOOKUP('Форма 1'!$G749,'Предельники 2022'!$B$4:$X$28,'Форма 1'!$AJ$7,0),2),"")</f>
        <v/>
      </c>
      <c r="R749" s="53" t="str">
        <f>IF(ISNUMBER('Форма 1'!AK749),ROUND('Форма 1'!$I749*VLOOKUP('Форма 1'!$G749,'Предельники 2022'!$B$4:$X$28,'Форма 1'!AK$7),2),"")</f>
        <v/>
      </c>
      <c r="S749" s="55" t="str">
        <f t="shared" si="78"/>
        <v/>
      </c>
      <c r="T749" s="55" t="str">
        <f>IF(ISNUMBER('Форма 1'!AL749),INDEX('Предельники 2022'!$C$4:$X$28,MATCH('Форма 1'!$H749,'Предельники 2022'!$B$4:$B$28,0),MATCH(T$5,'Предельники 2022'!$C$3:$X$3,0)),"")</f>
        <v/>
      </c>
      <c r="U749" s="55" t="str">
        <f>IF(ISNUMBER('Форма 1'!AM749),INDEX('Предельники 2022'!$C$4:$X$28,MATCH('Форма 1'!$H749,'Предельники 2022'!$B$4:$B$28,0),MATCH(U$5,'Предельники 2022'!$C$3:$X$3,0)),"")</f>
        <v/>
      </c>
      <c r="V749" s="55" t="str">
        <f>IF(ISNUMBER('Форма 1'!AN749),INDEX('Предельники 2022'!$C$4:$X$28,MATCH('Форма 1'!$H749,'Предельники 2022'!$B$4:$B$28,0),MATCH(V$5,'Предельники 2022'!$C$3:$X$3,0)),"")</f>
        <v/>
      </c>
      <c r="W749" s="55" t="str">
        <f>IF(ISNUMBER('Форма 1'!AO749),INDEX('Предельники 2022'!$C$4:$X$28,MATCH('Форма 1'!$H749,'Предельники 2022'!$B$4:$B$28,0),MATCH(W$5,'Предельники 2022'!$C$3:$X$3,0)),"")</f>
        <v/>
      </c>
      <c r="X749" s="53" t="str">
        <f>IF(ISNUMBER('Форма 1'!AP749),ROUND('Форма 1'!$I749*VLOOKUP('Форма 1'!$G749,'Предельники 2022'!$B$4:$X$28,'Форма 1'!AP$7),2),"")</f>
        <v/>
      </c>
      <c r="Y749" s="53" t="str">
        <f>IF(ISNUMBER('Форма 1'!AQ749),ROUND('Форма 1'!$I749*VLOOKUP('Форма 1'!$G749,'Предельники 2022'!$B$4:$X$28,'Форма 1'!AQ$7),2),"")</f>
        <v/>
      </c>
      <c r="Z749" s="53" t="str">
        <f>IF(ISNUMBER('Форма 1'!AR749),ROUND('Форма 1'!$I749*VLOOKUP('Форма 1'!$G749,'Предельники 2022'!$B$4:$X$28,'Форма 1'!AR$7),2),"")</f>
        <v/>
      </c>
      <c r="AA749" s="55"/>
    </row>
    <row r="750" spans="1:27" x14ac:dyDescent="0.25">
      <c r="A750" s="52">
        <f t="shared" si="77"/>
        <v>14</v>
      </c>
      <c r="B750" s="94" t="str">
        <f>IF(ISBLANK('Форма 1'!B750),"",'Форма 1'!B750)</f>
        <v>Краснокамский городской округ Пермского края</v>
      </c>
      <c r="C750" s="161" t="str">
        <f>IF(ISBLANK('Форма 1'!C750),"",'Форма 1'!C750)</f>
        <v>п. Оверята, ул. Заводская, д. 19</v>
      </c>
      <c r="D750" s="51">
        <f>IF(ISBLANK(C750),"Введите адрес",IF(C750='Форма 1'!C750,SUM(E750:K750,M750:S750,X750:AA750),"Ошибка в адресе!"))</f>
        <v>261142.27</v>
      </c>
      <c r="E750" s="53" t="str">
        <f>IF(ISNUMBER('Форма 1'!X750),ROUND('Форма 1'!$I750*VLOOKUP('Форма 1'!$G750,'Предельники 2022'!$B$4:$X$28,'Форма 1'!X$7),2),"")</f>
        <v/>
      </c>
      <c r="F750" s="53" t="str">
        <f>IF(ISNUMBER('Форма 1'!Y750),ROUND('Форма 1'!$I750*VLOOKUP('Форма 1'!$G750,'Предельники 2022'!$B$4:$X$28,'Форма 1'!Y$7),2),"")</f>
        <v/>
      </c>
      <c r="G750" s="53" t="str">
        <f>IF(ISNUMBER('Форма 1'!Z750),ROUND('Форма 1'!$I750*VLOOKUP('Форма 1'!$G750,'Предельники 2022'!$B$4:$X$28,'Форма 1'!Z$7),2),"")</f>
        <v/>
      </c>
      <c r="H750" s="53">
        <f>IF(ISNUMBER('Форма 1'!AA750),ROUND('Форма 1'!$I750*VLOOKUP('Форма 1'!$G750,'Предельники 2022'!$B$4:$X$28,'Форма 1'!AA$7),2),"")</f>
        <v>261142.27</v>
      </c>
      <c r="I750" s="53" t="str">
        <f>IF(ISNUMBER('Форма 1'!AB750),ROUND('Форма 1'!$I750*VLOOKUP('Форма 1'!$G750,'Предельники 2022'!$B$4:$X$28,'Форма 1'!AB$7),2),"")</f>
        <v/>
      </c>
      <c r="J750" s="53" t="str">
        <f>IF(ISNUMBER('Форма 1'!AC750),ROUND('Форма 1'!$I750*VLOOKUP('Форма 1'!$G750,'Предельники 2022'!$B$4:$X$28,'Форма 1'!AC$7),2),"")</f>
        <v/>
      </c>
      <c r="K750" s="53" t="str">
        <f>IF(ISNUMBER('Форма 1'!AD750),ROUND('Форма 1'!$I750*VLOOKUP('Форма 1'!$G750,'Предельники 2022'!$B$4:$X$28,'Форма 1'!AD$7),2),"")</f>
        <v/>
      </c>
      <c r="L750" s="54" t="str">
        <f>IF(ISBLANK('Форма 1'!AE750),"",'Форма 1'!AE750)</f>
        <v/>
      </c>
      <c r="M750" s="55" t="str">
        <f>IF(ISBLANK('Форма 1'!AF750),"",'Форма 1'!AF750)</f>
        <v/>
      </c>
      <c r="N750" s="53" t="str">
        <f>IF(ISNUMBER('Форма 1'!AG750),ROUND('Форма 1'!$I750*VLOOKUP('Форма 1'!$G750,'Предельники 2022'!$B$4:$X$28,'Форма 1'!AG$7),2),"")</f>
        <v/>
      </c>
      <c r="O750" s="53" t="str">
        <f>IF(ISNUMBER('Форма 1'!$AH750),ROUND('Форма 1'!$I750*VLOOKUP('Форма 1'!$G750,'Предельники 2022'!$B$4:$X$28,'Форма 1'!$AH$7,0),2),"")</f>
        <v/>
      </c>
      <c r="P750" s="53" t="str">
        <f>IF(ISNUMBER('Форма 1'!$AI750),ROUND('Форма 1'!$I750*VLOOKUP('Форма 1'!$G750,'Предельники 2022'!$B$4:$X$28,'Форма 1'!$AI$7,0),2),"")</f>
        <v/>
      </c>
      <c r="Q750" s="53" t="str">
        <f>IF(ISNUMBER('Форма 1'!$AJ750),ROUND('Форма 1'!$I750*VLOOKUP('Форма 1'!$G750,'Предельники 2022'!$B$4:$X$28,'Форма 1'!$AJ$7,0),2),"")</f>
        <v/>
      </c>
      <c r="R750" s="53" t="str">
        <f>IF(ISNUMBER('Форма 1'!AK750),ROUND('Форма 1'!$I750*VLOOKUP('Форма 1'!$G750,'Предельники 2022'!$B$4:$X$28,'Форма 1'!AK$7),2),"")</f>
        <v/>
      </c>
      <c r="S750" s="55" t="str">
        <f t="shared" si="78"/>
        <v/>
      </c>
      <c r="T750" s="55" t="str">
        <f>IF(ISNUMBER('Форма 1'!AL750),INDEX('Предельники 2022'!$C$4:$X$28,MATCH('Форма 1'!$H750,'Предельники 2022'!$B$4:$B$28,0),MATCH(T$5,'Предельники 2022'!$C$3:$X$3,0)),"")</f>
        <v/>
      </c>
      <c r="U750" s="55" t="str">
        <f>IF(ISNUMBER('Форма 1'!AM750),INDEX('Предельники 2022'!$C$4:$X$28,MATCH('Форма 1'!$H750,'Предельники 2022'!$B$4:$B$28,0),MATCH(U$5,'Предельники 2022'!$C$3:$X$3,0)),"")</f>
        <v/>
      </c>
      <c r="V750" s="55" t="str">
        <f>IF(ISNUMBER('Форма 1'!AN750),INDEX('Предельники 2022'!$C$4:$X$28,MATCH('Форма 1'!$H750,'Предельники 2022'!$B$4:$B$28,0),MATCH(V$5,'Предельники 2022'!$C$3:$X$3,0)),"")</f>
        <v/>
      </c>
      <c r="W750" s="55" t="str">
        <f>IF(ISNUMBER('Форма 1'!AO750),INDEX('Предельники 2022'!$C$4:$X$28,MATCH('Форма 1'!$H750,'Предельники 2022'!$B$4:$B$28,0),MATCH(W$5,'Предельники 2022'!$C$3:$X$3,0)),"")</f>
        <v/>
      </c>
      <c r="X750" s="53" t="str">
        <f>IF(ISNUMBER('Форма 1'!AP750),ROUND('Форма 1'!$I750*VLOOKUP('Форма 1'!$G750,'Предельники 2022'!$B$4:$X$28,'Форма 1'!AP$7),2),"")</f>
        <v/>
      </c>
      <c r="Y750" s="53" t="str">
        <f>IF(ISNUMBER('Форма 1'!AQ750),ROUND('Форма 1'!$I750*VLOOKUP('Форма 1'!$G750,'Предельники 2022'!$B$4:$X$28,'Форма 1'!AQ$7),2),"")</f>
        <v/>
      </c>
      <c r="Z750" s="53" t="str">
        <f>IF(ISNUMBER('Форма 1'!AR750),ROUND('Форма 1'!$I750*VLOOKUP('Форма 1'!$G750,'Предельники 2022'!$B$4:$X$28,'Форма 1'!AR$7),2),"")</f>
        <v/>
      </c>
      <c r="AA750" s="55"/>
    </row>
    <row r="751" spans="1:27" ht="15.75" x14ac:dyDescent="0.25">
      <c r="A751" s="178">
        <f t="shared" si="77"/>
        <v>0</v>
      </c>
      <c r="B751" s="179" t="str">
        <f>IF(ISBLANK('Форма 1'!B751),"",'Форма 1'!B751)</f>
        <v/>
      </c>
      <c r="C751" s="38" t="str">
        <f>IF(ISBLANK('Форма 1'!C751),"",'Форма 1'!C751)</f>
        <v>Кудымкарский муниципальный округ Пермского края</v>
      </c>
      <c r="D751" s="39">
        <f>IF(ISBLANK(C751),"Введите адрес",IF(C751='Форма 1'!C751,SUM(E751:K751,M751:S751,X751:AA751),"Ошибка в адресе!"))</f>
        <v>23739275.830000002</v>
      </c>
      <c r="E751" s="39">
        <f>SUM(E752:E754)</f>
        <v>488767.27</v>
      </c>
      <c r="F751" s="39">
        <f t="shared" ref="F751:Z751" si="84">SUM(F752:F754)</f>
        <v>17772973.899999999</v>
      </c>
      <c r="G751" s="39">
        <f t="shared" si="84"/>
        <v>0</v>
      </c>
      <c r="H751" s="39">
        <f t="shared" si="84"/>
        <v>249467.94</v>
      </c>
      <c r="I751" s="39">
        <f t="shared" si="84"/>
        <v>0</v>
      </c>
      <c r="J751" s="39">
        <f t="shared" si="84"/>
        <v>1364013.94</v>
      </c>
      <c r="K751" s="39">
        <f t="shared" si="84"/>
        <v>0</v>
      </c>
      <c r="L751" s="145">
        <f t="shared" si="84"/>
        <v>0</v>
      </c>
      <c r="M751" s="39">
        <f t="shared" si="84"/>
        <v>0</v>
      </c>
      <c r="N751" s="39">
        <f t="shared" si="84"/>
        <v>3864052.78</v>
      </c>
      <c r="O751" s="39">
        <f t="shared" si="84"/>
        <v>0</v>
      </c>
      <c r="P751" s="39">
        <f t="shared" si="84"/>
        <v>0</v>
      </c>
      <c r="Q751" s="39">
        <f t="shared" si="84"/>
        <v>0</v>
      </c>
      <c r="R751" s="39">
        <f t="shared" si="84"/>
        <v>0</v>
      </c>
      <c r="S751" s="39">
        <f t="shared" si="84"/>
        <v>0</v>
      </c>
      <c r="T751" s="39">
        <f t="shared" si="84"/>
        <v>0</v>
      </c>
      <c r="U751" s="39">
        <f t="shared" si="84"/>
        <v>0</v>
      </c>
      <c r="V751" s="39">
        <f t="shared" si="84"/>
        <v>0</v>
      </c>
      <c r="W751" s="39">
        <f t="shared" si="84"/>
        <v>0</v>
      </c>
      <c r="X751" s="39">
        <f t="shared" si="84"/>
        <v>0</v>
      </c>
      <c r="Y751" s="39">
        <f t="shared" si="84"/>
        <v>0</v>
      </c>
      <c r="Z751" s="39">
        <f t="shared" si="84"/>
        <v>0</v>
      </c>
      <c r="AA751" s="39"/>
    </row>
    <row r="752" spans="1:27" x14ac:dyDescent="0.25">
      <c r="A752" s="52">
        <f t="shared" si="77"/>
        <v>1</v>
      </c>
      <c r="B752" s="94" t="str">
        <f>IF(ISBLANK('Форма 1'!B752),"",'Форма 1'!B752)</f>
        <v>Кудымкарский муниципальный округ Пермского края</v>
      </c>
      <c r="C752" s="161" t="str">
        <f>IF(ISBLANK('Форма 1'!C752),"",'Форма 1'!C752)</f>
        <v>г. Кудымкар, ул. 50 лет Октября, д. 32</v>
      </c>
      <c r="D752" s="51">
        <f>IF(ISBLANK(C752),"Введите адрес",IF(C752='Форма 1'!C752,SUM(E752:K752,M752:S752,X752:AA752),"Ошибка в адресе!"))</f>
        <v>19136987.84</v>
      </c>
      <c r="E752" s="53" t="str">
        <f>IF(ISNUMBER('Форма 1'!X752),ROUND('Форма 1'!$I752*VLOOKUP('Форма 1'!$G752,'Предельники 2022'!$B$4:$X$28,'Форма 1'!X$7),2),"")</f>
        <v/>
      </c>
      <c r="F752" s="53">
        <f>IF(ISNUMBER('Форма 1'!Y752),ROUND('Форма 1'!$I752*VLOOKUP('Форма 1'!$G752,'Предельники 2022'!$B$4:$X$28,'Форма 1'!Y$7),2),"")</f>
        <v>17772973.899999999</v>
      </c>
      <c r="G752" s="53" t="str">
        <f>IF(ISNUMBER('Форма 1'!Z752),ROUND('Форма 1'!$I752*VLOOKUP('Форма 1'!$G752,'Предельники 2022'!$B$4:$X$28,'Форма 1'!Z$7),2),"")</f>
        <v/>
      </c>
      <c r="H752" s="53" t="str">
        <f>IF(ISNUMBER('Форма 1'!AA752),ROUND('Форма 1'!$I752*VLOOKUP('Форма 1'!$G752,'Предельники 2022'!$B$4:$X$28,'Форма 1'!AA$7),2),"")</f>
        <v/>
      </c>
      <c r="I752" s="53" t="str">
        <f>IF(ISNUMBER('Форма 1'!AB752),ROUND('Форма 1'!$I752*VLOOKUP('Форма 1'!$G752,'Предельники 2022'!$B$4:$X$28,'Форма 1'!AB$7),2),"")</f>
        <v/>
      </c>
      <c r="J752" s="53">
        <f>IF(ISNUMBER('Форма 1'!AC752),ROUND('Форма 1'!$I752*VLOOKUP('Форма 1'!$G752,'Предельники 2022'!$B$4:$X$28,'Форма 1'!AC$7),2),"")</f>
        <v>1364013.94</v>
      </c>
      <c r="K752" s="53" t="str">
        <f>IF(ISNUMBER('Форма 1'!AD752),ROUND('Форма 1'!$I752*VLOOKUP('Форма 1'!$G752,'Предельники 2022'!$B$4:$X$28,'Форма 1'!AD$7),2),"")</f>
        <v/>
      </c>
      <c r="L752" s="54" t="str">
        <f>IF(ISBLANK('Форма 1'!AE752),"",'Форма 1'!AE752)</f>
        <v/>
      </c>
      <c r="M752" s="55" t="str">
        <f>IF(ISBLANK('Форма 1'!AF752),"",'Форма 1'!AF752)</f>
        <v/>
      </c>
      <c r="N752" s="53" t="str">
        <f>IF(ISNUMBER('Форма 1'!AG752),ROUND('Форма 1'!$I752*VLOOKUP('Форма 1'!$G752,'Предельники 2022'!$B$4:$X$28,'Форма 1'!AG$7),2),"")</f>
        <v/>
      </c>
      <c r="O752" s="53" t="str">
        <f>IF(ISNUMBER('Форма 1'!$AH752),ROUND('Форма 1'!$I752*VLOOKUP('Форма 1'!$G752,'Предельники 2022'!$B$4:$X$28,'Форма 1'!$AH$7,0),2),"")</f>
        <v/>
      </c>
      <c r="P752" s="53" t="str">
        <f>IF(ISNUMBER('Форма 1'!$AI752),ROUND('Форма 1'!$I752*VLOOKUP('Форма 1'!$G752,'Предельники 2022'!$B$4:$X$28,'Форма 1'!$AI$7,0),2),"")</f>
        <v/>
      </c>
      <c r="Q752" s="53" t="str">
        <f>IF(ISNUMBER('Форма 1'!$AJ752),ROUND('Форма 1'!$I752*VLOOKUP('Форма 1'!$G752,'Предельники 2022'!$B$4:$X$28,'Форма 1'!$AJ$7,0),2),"")</f>
        <v/>
      </c>
      <c r="R752" s="53" t="str">
        <f>IF(ISNUMBER('Форма 1'!AK752),ROUND('Форма 1'!$I752*VLOOKUP('Форма 1'!$G752,'Предельники 2022'!$B$4:$X$28,'Форма 1'!AK$7),2),"")</f>
        <v/>
      </c>
      <c r="S752" s="55" t="str">
        <f t="shared" si="78"/>
        <v/>
      </c>
      <c r="T752" s="55" t="str">
        <f>IF(ISNUMBER('Форма 1'!AL752),INDEX('Предельники 2022'!$C$4:$X$28,MATCH('Форма 1'!$H752,'Предельники 2022'!$B$4:$B$28,0),MATCH(T$5,'Предельники 2022'!$C$3:$X$3,0)),"")</f>
        <v/>
      </c>
      <c r="U752" s="55" t="str">
        <f>IF(ISNUMBER('Форма 1'!AM752),INDEX('Предельники 2022'!$C$4:$X$28,MATCH('Форма 1'!$H752,'Предельники 2022'!$B$4:$B$28,0),MATCH(U$5,'Предельники 2022'!$C$3:$X$3,0)),"")</f>
        <v/>
      </c>
      <c r="V752" s="55" t="str">
        <f>IF(ISNUMBER('Форма 1'!AN752),INDEX('Предельники 2022'!$C$4:$X$28,MATCH('Форма 1'!$H752,'Предельники 2022'!$B$4:$B$28,0),MATCH(V$5,'Предельники 2022'!$C$3:$X$3,0)),"")</f>
        <v/>
      </c>
      <c r="W752" s="55" t="str">
        <f>IF(ISNUMBER('Форма 1'!AO752),INDEX('Предельники 2022'!$C$4:$X$28,MATCH('Форма 1'!$H752,'Предельники 2022'!$B$4:$B$28,0),MATCH(W$5,'Предельники 2022'!$C$3:$X$3,0)),"")</f>
        <v/>
      </c>
      <c r="X752" s="53" t="str">
        <f>IF(ISNUMBER('Форма 1'!AP752),ROUND('Форма 1'!$I752*VLOOKUP('Форма 1'!$G752,'Предельники 2022'!$B$4:$X$28,'Форма 1'!AP$7),2),"")</f>
        <v/>
      </c>
      <c r="Y752" s="53" t="str">
        <f>IF(ISNUMBER('Форма 1'!AQ752),ROUND('Форма 1'!$I752*VLOOKUP('Форма 1'!$G752,'Предельники 2022'!$B$4:$X$28,'Форма 1'!AQ$7),2),"")</f>
        <v/>
      </c>
      <c r="Z752" s="53" t="str">
        <f>IF(ISNUMBER('Форма 1'!AR752),ROUND('Форма 1'!$I752*VLOOKUP('Форма 1'!$G752,'Предельники 2022'!$B$4:$X$28,'Форма 1'!AR$7),2),"")</f>
        <v/>
      </c>
      <c r="AA752" s="55"/>
    </row>
    <row r="753" spans="1:27" x14ac:dyDescent="0.25">
      <c r="A753" s="52">
        <f t="shared" si="77"/>
        <v>2</v>
      </c>
      <c r="B753" s="94" t="str">
        <f>IF(ISBLANK('Форма 1'!B753),"",'Форма 1'!B753)</f>
        <v>Кудымкарский муниципальный округ Пермского края</v>
      </c>
      <c r="C753" s="161" t="str">
        <f>IF(ISBLANK('Форма 1'!C753),"",'Форма 1'!C753)</f>
        <v>г. Кудымкар, ул. 50 лет Октября, д. 38</v>
      </c>
      <c r="D753" s="51">
        <f>IF(ISBLANK(C753),"Введите адрес",IF(C753='Форма 1'!C753,SUM(E753:K753,M753:S753,X753:AA753),"Ошибка в адресе!"))</f>
        <v>3864052.78</v>
      </c>
      <c r="E753" s="53" t="str">
        <f>IF(ISNUMBER('Форма 1'!X753),ROUND('Форма 1'!$I753*VLOOKUP('Форма 1'!$G753,'Предельники 2022'!$B$4:$X$28,'Форма 1'!X$7),2),"")</f>
        <v/>
      </c>
      <c r="F753" s="53" t="str">
        <f>IF(ISNUMBER('Форма 1'!Y753),ROUND('Форма 1'!$I753*VLOOKUP('Форма 1'!$G753,'Предельники 2022'!$B$4:$X$28,'Форма 1'!Y$7),2),"")</f>
        <v/>
      </c>
      <c r="G753" s="53" t="str">
        <f>IF(ISNUMBER('Форма 1'!Z753),ROUND('Форма 1'!$I753*VLOOKUP('Форма 1'!$G753,'Предельники 2022'!$B$4:$X$28,'Форма 1'!Z$7),2),"")</f>
        <v/>
      </c>
      <c r="H753" s="53" t="str">
        <f>IF(ISNUMBER('Форма 1'!AA753),ROUND('Форма 1'!$I753*VLOOKUP('Форма 1'!$G753,'Предельники 2022'!$B$4:$X$28,'Форма 1'!AA$7),2),"")</f>
        <v/>
      </c>
      <c r="I753" s="53" t="str">
        <f>IF(ISNUMBER('Форма 1'!AB753),ROUND('Форма 1'!$I753*VLOOKUP('Форма 1'!$G753,'Предельники 2022'!$B$4:$X$28,'Форма 1'!AB$7),2),"")</f>
        <v/>
      </c>
      <c r="J753" s="53" t="str">
        <f>IF(ISNUMBER('Форма 1'!AC753),ROUND('Форма 1'!$I753*VLOOKUP('Форма 1'!$G753,'Предельники 2022'!$B$4:$X$28,'Форма 1'!AC$7),2),"")</f>
        <v/>
      </c>
      <c r="K753" s="53" t="str">
        <f>IF(ISNUMBER('Форма 1'!AD753),ROUND('Форма 1'!$I753*VLOOKUP('Форма 1'!$G753,'Предельники 2022'!$B$4:$X$28,'Форма 1'!AD$7),2),"")</f>
        <v/>
      </c>
      <c r="L753" s="54" t="str">
        <f>IF(ISBLANK('Форма 1'!AE753),"",'Форма 1'!AE753)</f>
        <v/>
      </c>
      <c r="M753" s="55" t="str">
        <f>IF(ISBLANK('Форма 1'!AF753),"",'Форма 1'!AF753)</f>
        <v/>
      </c>
      <c r="N753" s="53">
        <f>IF(ISNUMBER('Форма 1'!AG753),ROUND('Форма 1'!$I753*VLOOKUP('Форма 1'!$G753,'Предельники 2022'!$B$4:$X$28,'Форма 1'!AG$7),2),"")</f>
        <v>3864052.78</v>
      </c>
      <c r="O753" s="53" t="str">
        <f>IF(ISNUMBER('Форма 1'!$AH753),ROUND('Форма 1'!$I753*VLOOKUP('Форма 1'!$G753,'Предельники 2022'!$B$4:$X$28,'Форма 1'!$AH$7,0),2),"")</f>
        <v/>
      </c>
      <c r="P753" s="53" t="str">
        <f>IF(ISNUMBER('Форма 1'!$AI753),ROUND('Форма 1'!$I753*VLOOKUP('Форма 1'!$G753,'Предельники 2022'!$B$4:$X$28,'Форма 1'!$AI$7,0),2),"")</f>
        <v/>
      </c>
      <c r="Q753" s="53" t="str">
        <f>IF(ISNUMBER('Форма 1'!$AJ753),ROUND('Форма 1'!$I753*VLOOKUP('Форма 1'!$G753,'Предельники 2022'!$B$4:$X$28,'Форма 1'!$AJ$7,0),2),"")</f>
        <v/>
      </c>
      <c r="R753" s="53" t="str">
        <f>IF(ISNUMBER('Форма 1'!AK753),ROUND('Форма 1'!$I753*VLOOKUP('Форма 1'!$G753,'Предельники 2022'!$B$4:$X$28,'Форма 1'!AK$7),2),"")</f>
        <v/>
      </c>
      <c r="S753" s="55" t="str">
        <f t="shared" si="78"/>
        <v/>
      </c>
      <c r="T753" s="55" t="str">
        <f>IF(ISNUMBER('Форма 1'!AL753),INDEX('Предельники 2022'!$C$4:$X$28,MATCH('Форма 1'!$H753,'Предельники 2022'!$B$4:$B$28,0),MATCH(T$5,'Предельники 2022'!$C$3:$X$3,0)),"")</f>
        <v/>
      </c>
      <c r="U753" s="55" t="str">
        <f>IF(ISNUMBER('Форма 1'!AM753),INDEX('Предельники 2022'!$C$4:$X$28,MATCH('Форма 1'!$H753,'Предельники 2022'!$B$4:$B$28,0),MATCH(U$5,'Предельники 2022'!$C$3:$X$3,0)),"")</f>
        <v/>
      </c>
      <c r="V753" s="55" t="str">
        <f>IF(ISNUMBER('Форма 1'!AN753),INDEX('Предельники 2022'!$C$4:$X$28,MATCH('Форма 1'!$H753,'Предельники 2022'!$B$4:$B$28,0),MATCH(V$5,'Предельники 2022'!$C$3:$X$3,0)),"")</f>
        <v/>
      </c>
      <c r="W753" s="55" t="str">
        <f>IF(ISNUMBER('Форма 1'!AO753),INDEX('Предельники 2022'!$C$4:$X$28,MATCH('Форма 1'!$H753,'Предельники 2022'!$B$4:$B$28,0),MATCH(W$5,'Предельники 2022'!$C$3:$X$3,0)),"")</f>
        <v/>
      </c>
      <c r="X753" s="53" t="str">
        <f>IF(ISNUMBER('Форма 1'!AP753),ROUND('Форма 1'!$I753*VLOOKUP('Форма 1'!$G753,'Предельники 2022'!$B$4:$X$28,'Форма 1'!AP$7),2),"")</f>
        <v/>
      </c>
      <c r="Y753" s="53" t="str">
        <f>IF(ISNUMBER('Форма 1'!AQ753),ROUND('Форма 1'!$I753*VLOOKUP('Форма 1'!$G753,'Предельники 2022'!$B$4:$X$28,'Форма 1'!AQ$7),2),"")</f>
        <v/>
      </c>
      <c r="Z753" s="53" t="str">
        <f>IF(ISNUMBER('Форма 1'!AR753),ROUND('Форма 1'!$I753*VLOOKUP('Форма 1'!$G753,'Предельники 2022'!$B$4:$X$28,'Форма 1'!AR$7),2),"")</f>
        <v/>
      </c>
      <c r="AA753" s="55"/>
    </row>
    <row r="754" spans="1:27" x14ac:dyDescent="0.25">
      <c r="A754" s="52">
        <f t="shared" si="77"/>
        <v>3</v>
      </c>
      <c r="B754" s="94" t="str">
        <f>IF(ISBLANK('Форма 1'!B754),"",'Форма 1'!B754)</f>
        <v>Кудымкарский муниципальный округ Пермского края</v>
      </c>
      <c r="C754" s="161" t="str">
        <f>IF(ISBLANK('Форма 1'!C754),"",'Форма 1'!C754)</f>
        <v>г. Кудымкар, ул. Гагарина, д. 15</v>
      </c>
      <c r="D754" s="51">
        <f>IF(ISBLANK(C754),"Введите адрес",IF(C754='Форма 1'!C754,SUM(E754:K754,M754:S754,X754:AA754),"Ошибка в адресе!"))</f>
        <v>738235.21</v>
      </c>
      <c r="E754" s="53">
        <f>IF(ISNUMBER('Форма 1'!X754),ROUND('Форма 1'!$I754*VLOOKUP('Форма 1'!$G754,'Предельники 2022'!$B$4:$X$28,'Форма 1'!X$7),2),"")</f>
        <v>488767.27</v>
      </c>
      <c r="F754" s="53" t="str">
        <f>IF(ISNUMBER('Форма 1'!Y754),ROUND('Форма 1'!$I754*VLOOKUP('Форма 1'!$G754,'Предельники 2022'!$B$4:$X$28,'Форма 1'!Y$7),2),"")</f>
        <v/>
      </c>
      <c r="G754" s="53" t="str">
        <f>IF(ISNUMBER('Форма 1'!Z754),ROUND('Форма 1'!$I754*VLOOKUP('Форма 1'!$G754,'Предельники 2022'!$B$4:$X$28,'Форма 1'!Z$7),2),"")</f>
        <v/>
      </c>
      <c r="H754" s="53">
        <f>IF(ISNUMBER('Форма 1'!AA754),ROUND('Форма 1'!$I754*VLOOKUP('Форма 1'!$G754,'Предельники 2022'!$B$4:$X$28,'Форма 1'!AA$7),2),"")</f>
        <v>249467.94</v>
      </c>
      <c r="I754" s="53" t="str">
        <f>IF(ISNUMBER('Форма 1'!AB754),ROUND('Форма 1'!$I754*VLOOKUP('Форма 1'!$G754,'Предельники 2022'!$B$4:$X$28,'Форма 1'!AB$7),2),"")</f>
        <v/>
      </c>
      <c r="J754" s="53" t="str">
        <f>IF(ISNUMBER('Форма 1'!AC754),ROUND('Форма 1'!$I754*VLOOKUP('Форма 1'!$G754,'Предельники 2022'!$B$4:$X$28,'Форма 1'!AC$7),2),"")</f>
        <v/>
      </c>
      <c r="K754" s="53" t="str">
        <f>IF(ISNUMBER('Форма 1'!AD754),ROUND('Форма 1'!$I754*VLOOKUP('Форма 1'!$G754,'Предельники 2022'!$B$4:$X$28,'Форма 1'!AD$7),2),"")</f>
        <v/>
      </c>
      <c r="L754" s="54" t="str">
        <f>IF(ISBLANK('Форма 1'!AE754),"",'Форма 1'!AE754)</f>
        <v/>
      </c>
      <c r="M754" s="55" t="str">
        <f>IF(ISBLANK('Форма 1'!AF754),"",'Форма 1'!AF754)</f>
        <v/>
      </c>
      <c r="N754" s="53" t="str">
        <f>IF(ISNUMBER('Форма 1'!AG754),ROUND('Форма 1'!$I754*VLOOKUP('Форма 1'!$G754,'Предельники 2022'!$B$4:$X$28,'Форма 1'!AG$7),2),"")</f>
        <v/>
      </c>
      <c r="O754" s="53" t="str">
        <f>IF(ISNUMBER('Форма 1'!$AH754),ROUND('Форма 1'!$I754*VLOOKUP('Форма 1'!$G754,'Предельники 2022'!$B$4:$X$28,'Форма 1'!$AH$7,0),2),"")</f>
        <v/>
      </c>
      <c r="P754" s="53" t="str">
        <f>IF(ISNUMBER('Форма 1'!$AI754),ROUND('Форма 1'!$I754*VLOOKUP('Форма 1'!$G754,'Предельники 2022'!$B$4:$X$28,'Форма 1'!$AI$7,0),2),"")</f>
        <v/>
      </c>
      <c r="Q754" s="53" t="str">
        <f>IF(ISNUMBER('Форма 1'!$AJ754),ROUND('Форма 1'!$I754*VLOOKUP('Форма 1'!$G754,'Предельники 2022'!$B$4:$X$28,'Форма 1'!$AJ$7,0),2),"")</f>
        <v/>
      </c>
      <c r="R754" s="53" t="str">
        <f>IF(ISNUMBER('Форма 1'!AK754),ROUND('Форма 1'!$I754*VLOOKUP('Форма 1'!$G754,'Предельники 2022'!$B$4:$X$28,'Форма 1'!AK$7),2),"")</f>
        <v/>
      </c>
      <c r="S754" s="55" t="str">
        <f t="shared" si="78"/>
        <v/>
      </c>
      <c r="T754" s="55" t="str">
        <f>IF(ISNUMBER('Форма 1'!AL754),INDEX('Предельники 2022'!$C$4:$X$28,MATCH('Форма 1'!$H754,'Предельники 2022'!$B$4:$B$28,0),MATCH(T$5,'Предельники 2022'!$C$3:$X$3,0)),"")</f>
        <v/>
      </c>
      <c r="U754" s="55" t="str">
        <f>IF(ISNUMBER('Форма 1'!AM754),INDEX('Предельники 2022'!$C$4:$X$28,MATCH('Форма 1'!$H754,'Предельники 2022'!$B$4:$B$28,0),MATCH(U$5,'Предельники 2022'!$C$3:$X$3,0)),"")</f>
        <v/>
      </c>
      <c r="V754" s="55" t="str">
        <f>IF(ISNUMBER('Форма 1'!AN754),INDEX('Предельники 2022'!$C$4:$X$28,MATCH('Форма 1'!$H754,'Предельники 2022'!$B$4:$B$28,0),MATCH(V$5,'Предельники 2022'!$C$3:$X$3,0)),"")</f>
        <v/>
      </c>
      <c r="W754" s="55" t="str">
        <f>IF(ISNUMBER('Форма 1'!AO754),INDEX('Предельники 2022'!$C$4:$X$28,MATCH('Форма 1'!$H754,'Предельники 2022'!$B$4:$B$28,0),MATCH(W$5,'Предельники 2022'!$C$3:$X$3,0)),"")</f>
        <v/>
      </c>
      <c r="X754" s="53" t="str">
        <f>IF(ISNUMBER('Форма 1'!AP754),ROUND('Форма 1'!$I754*VLOOKUP('Форма 1'!$G754,'Предельники 2022'!$B$4:$X$28,'Форма 1'!AP$7),2),"")</f>
        <v/>
      </c>
      <c r="Y754" s="53" t="str">
        <f>IF(ISNUMBER('Форма 1'!AQ754),ROUND('Форма 1'!$I754*VLOOKUP('Форма 1'!$G754,'Предельники 2022'!$B$4:$X$28,'Форма 1'!AQ$7),2),"")</f>
        <v/>
      </c>
      <c r="Z754" s="53" t="str">
        <f>IF(ISNUMBER('Форма 1'!AR754),ROUND('Форма 1'!$I754*VLOOKUP('Форма 1'!$G754,'Предельники 2022'!$B$4:$X$28,'Форма 1'!AR$7),2),"")</f>
        <v/>
      </c>
      <c r="AA754" s="55"/>
    </row>
    <row r="755" spans="1:27" ht="15.75" x14ac:dyDescent="0.25">
      <c r="A755" s="178">
        <f t="shared" si="77"/>
        <v>0</v>
      </c>
      <c r="B755" s="179" t="str">
        <f>IF(ISBLANK('Форма 1'!B755),"",'Форма 1'!B755)</f>
        <v/>
      </c>
      <c r="C755" s="38" t="str">
        <f>IF(ISBLANK('Форма 1'!C755),"",'Форма 1'!C755)</f>
        <v>Кунгурский муниципальный округ Пермского края</v>
      </c>
      <c r="D755" s="39">
        <f>IF(ISBLANK(C755),"Введите адрес",IF(C755='Форма 1'!C755,SUM(E755:K755,M755:S755,X755:AA755),"Ошибка в адресе!"))</f>
        <v>90975812.879999995</v>
      </c>
      <c r="E755" s="39">
        <f>SUM(E756:E766)</f>
        <v>2120146.71</v>
      </c>
      <c r="F755" s="39">
        <f t="shared" ref="F755:Z755" si="85">SUM(F756:F766)</f>
        <v>6704936.0899999999</v>
      </c>
      <c r="G755" s="39">
        <f t="shared" si="85"/>
        <v>8220316.2700000005</v>
      </c>
      <c r="H755" s="39">
        <f t="shared" si="85"/>
        <v>876242.03</v>
      </c>
      <c r="I755" s="39">
        <f t="shared" si="85"/>
        <v>2308524.4500000002</v>
      </c>
      <c r="J755" s="39">
        <f t="shared" si="85"/>
        <v>1853954.94</v>
      </c>
      <c r="K755" s="39">
        <f t="shared" si="85"/>
        <v>6848587.6399999997</v>
      </c>
      <c r="L755" s="145">
        <f t="shared" si="85"/>
        <v>0</v>
      </c>
      <c r="M755" s="39">
        <f t="shared" si="85"/>
        <v>0</v>
      </c>
      <c r="N755" s="39">
        <f t="shared" si="85"/>
        <v>43567718.710000001</v>
      </c>
      <c r="O755" s="39">
        <f t="shared" si="85"/>
        <v>0</v>
      </c>
      <c r="P755" s="39">
        <f t="shared" si="85"/>
        <v>18475386.039999999</v>
      </c>
      <c r="Q755" s="39">
        <f t="shared" si="85"/>
        <v>0</v>
      </c>
      <c r="R755" s="39">
        <f t="shared" si="85"/>
        <v>0</v>
      </c>
      <c r="S755" s="39">
        <f t="shared" si="85"/>
        <v>0</v>
      </c>
      <c r="T755" s="39">
        <f t="shared" si="85"/>
        <v>0</v>
      </c>
      <c r="U755" s="39">
        <f t="shared" si="85"/>
        <v>0</v>
      </c>
      <c r="V755" s="39">
        <f t="shared" si="85"/>
        <v>0</v>
      </c>
      <c r="W755" s="39">
        <f t="shared" si="85"/>
        <v>0</v>
      </c>
      <c r="X755" s="39">
        <f t="shared" si="85"/>
        <v>0</v>
      </c>
      <c r="Y755" s="39">
        <f t="shared" si="85"/>
        <v>0</v>
      </c>
      <c r="Z755" s="39">
        <f t="shared" si="85"/>
        <v>0</v>
      </c>
      <c r="AA755" s="39"/>
    </row>
    <row r="756" spans="1:27" x14ac:dyDescent="0.25">
      <c r="A756" s="52">
        <f t="shared" si="77"/>
        <v>1</v>
      </c>
      <c r="B756" s="94" t="str">
        <f>IF(ISBLANK('Форма 1'!B756),"",'Форма 1'!B756)</f>
        <v>Кунгурский муниципальный округ Пермского края</v>
      </c>
      <c r="C756" s="161" t="str">
        <f>IF(ISBLANK('Форма 1'!C756),"",'Форма 1'!C756)</f>
        <v>г. Кунгур, ул. Бачурина, д. 13А</v>
      </c>
      <c r="D756" s="51">
        <f>IF(ISBLANK(C756),"Введите адрес",IF(C756='Форма 1'!C756,SUM(E756:K756,M756:S756,X756:AA756),"Ошибка в адресе!"))</f>
        <v>16516659.6</v>
      </c>
      <c r="E756" s="53" t="str">
        <f>IF(ISNUMBER('Форма 1'!X756),ROUND('Форма 1'!$I756*VLOOKUP('Форма 1'!$G756,'Предельники 2022'!$B$4:$X$28,'Форма 1'!X$7),2),"")</f>
        <v/>
      </c>
      <c r="F756" s="53" t="str">
        <f>IF(ISNUMBER('Форма 1'!Y756),ROUND('Форма 1'!$I756*VLOOKUP('Форма 1'!$G756,'Предельники 2022'!$B$4:$X$28,'Форма 1'!Y$7),2),"")</f>
        <v/>
      </c>
      <c r="G756" s="53" t="str">
        <f>IF(ISNUMBER('Форма 1'!Z756),ROUND('Форма 1'!$I756*VLOOKUP('Форма 1'!$G756,'Предельники 2022'!$B$4:$X$28,'Форма 1'!Z$7),2),"")</f>
        <v/>
      </c>
      <c r="H756" s="53" t="str">
        <f>IF(ISNUMBER('Форма 1'!AA756),ROUND('Форма 1'!$I756*VLOOKUP('Форма 1'!$G756,'Предельники 2022'!$B$4:$X$28,'Форма 1'!AA$7),2),"")</f>
        <v/>
      </c>
      <c r="I756" s="53" t="str">
        <f>IF(ISNUMBER('Форма 1'!AB756),ROUND('Форма 1'!$I756*VLOOKUP('Форма 1'!$G756,'Предельники 2022'!$B$4:$X$28,'Форма 1'!AB$7),2),"")</f>
        <v/>
      </c>
      <c r="J756" s="53" t="str">
        <f>IF(ISNUMBER('Форма 1'!AC756),ROUND('Форма 1'!$I756*VLOOKUP('Форма 1'!$G756,'Предельники 2022'!$B$4:$X$28,'Форма 1'!AC$7),2),"")</f>
        <v/>
      </c>
      <c r="K756" s="53" t="str">
        <f>IF(ISNUMBER('Форма 1'!AD756),ROUND('Форма 1'!$I756*VLOOKUP('Форма 1'!$G756,'Предельники 2022'!$B$4:$X$28,'Форма 1'!AD$7),2),"")</f>
        <v/>
      </c>
      <c r="L756" s="54" t="str">
        <f>IF(ISBLANK('Форма 1'!AE756),"",'Форма 1'!AE756)</f>
        <v/>
      </c>
      <c r="M756" s="55" t="str">
        <f>IF(ISBLANK('Форма 1'!AF756),"",'Форма 1'!AF756)</f>
        <v/>
      </c>
      <c r="N756" s="53">
        <f>IF(ISNUMBER('Форма 1'!AG756),ROUND('Форма 1'!$I756*VLOOKUP('Форма 1'!$G756,'Предельники 2022'!$B$4:$X$28,'Форма 1'!AG$7),2),"")</f>
        <v>16516659.6</v>
      </c>
      <c r="O756" s="53" t="str">
        <f>IF(ISNUMBER('Форма 1'!$AH756),ROUND('Форма 1'!$I756*VLOOKUP('Форма 1'!$G756,'Предельники 2022'!$B$4:$X$28,'Форма 1'!$AH$7,0),2),"")</f>
        <v/>
      </c>
      <c r="P756" s="53" t="str">
        <f>IF(ISNUMBER('Форма 1'!$AI756),ROUND('Форма 1'!$I756*VLOOKUP('Форма 1'!$G756,'Предельники 2022'!$B$4:$X$28,'Форма 1'!$AI$7,0),2),"")</f>
        <v/>
      </c>
      <c r="Q756" s="53" t="str">
        <f>IF(ISNUMBER('Форма 1'!$AJ756),ROUND('Форма 1'!$I756*VLOOKUP('Форма 1'!$G756,'Предельники 2022'!$B$4:$X$28,'Форма 1'!$AJ$7,0),2),"")</f>
        <v/>
      </c>
      <c r="R756" s="53" t="str">
        <f>IF(ISNUMBER('Форма 1'!AK756),ROUND('Форма 1'!$I756*VLOOKUP('Форма 1'!$G756,'Предельники 2022'!$B$4:$X$28,'Форма 1'!AK$7),2),"")</f>
        <v/>
      </c>
      <c r="S756" s="55" t="str">
        <f t="shared" si="78"/>
        <v/>
      </c>
      <c r="T756" s="55" t="str">
        <f>IF(ISNUMBER('Форма 1'!AL756),INDEX('Предельники 2022'!$C$4:$X$28,MATCH('Форма 1'!$H756,'Предельники 2022'!$B$4:$B$28,0),MATCH(T$5,'Предельники 2022'!$C$3:$X$3,0)),"")</f>
        <v/>
      </c>
      <c r="U756" s="55" t="str">
        <f>IF(ISNUMBER('Форма 1'!AM756),INDEX('Предельники 2022'!$C$4:$X$28,MATCH('Форма 1'!$H756,'Предельники 2022'!$B$4:$B$28,0),MATCH(U$5,'Предельники 2022'!$C$3:$X$3,0)),"")</f>
        <v/>
      </c>
      <c r="V756" s="55" t="str">
        <f>IF(ISNUMBER('Форма 1'!AN756),INDEX('Предельники 2022'!$C$4:$X$28,MATCH('Форма 1'!$H756,'Предельники 2022'!$B$4:$B$28,0),MATCH(V$5,'Предельники 2022'!$C$3:$X$3,0)),"")</f>
        <v/>
      </c>
      <c r="W756" s="55" t="str">
        <f>IF(ISNUMBER('Форма 1'!AO756),INDEX('Предельники 2022'!$C$4:$X$28,MATCH('Форма 1'!$H756,'Предельники 2022'!$B$4:$B$28,0),MATCH(W$5,'Предельники 2022'!$C$3:$X$3,0)),"")</f>
        <v/>
      </c>
      <c r="X756" s="53" t="str">
        <f>IF(ISNUMBER('Форма 1'!AP756),ROUND('Форма 1'!$I756*VLOOKUP('Форма 1'!$G756,'Предельники 2022'!$B$4:$X$28,'Форма 1'!AP$7),2),"")</f>
        <v/>
      </c>
      <c r="Y756" s="53" t="str">
        <f>IF(ISNUMBER('Форма 1'!AQ756),ROUND('Форма 1'!$I756*VLOOKUP('Форма 1'!$G756,'Предельники 2022'!$B$4:$X$28,'Форма 1'!AQ$7),2),"")</f>
        <v/>
      </c>
      <c r="Z756" s="53" t="str">
        <f>IF(ISNUMBER('Форма 1'!AR756),ROUND('Форма 1'!$I756*VLOOKUP('Форма 1'!$G756,'Предельники 2022'!$B$4:$X$28,'Форма 1'!AR$7),2),"")</f>
        <v/>
      </c>
      <c r="AA756" s="55"/>
    </row>
    <row r="757" spans="1:27" x14ac:dyDescent="0.25">
      <c r="A757" s="52">
        <f t="shared" si="77"/>
        <v>2</v>
      </c>
      <c r="B757" s="94" t="str">
        <f>IF(ISBLANK('Форма 1'!B757),"",'Форма 1'!B757)</f>
        <v>Кунгурский муниципальный округ Пермского края</v>
      </c>
      <c r="C757" s="161" t="str">
        <f>IF(ISBLANK('Форма 1'!C757),"",'Форма 1'!C757)</f>
        <v>г. Кунгур, ул. Детская, д. 23</v>
      </c>
      <c r="D757" s="51">
        <f>IF(ISBLANK(C757),"Введите адрес",IF(C757='Форма 1'!C757,SUM(E757:K757,M757:S757,X757:AA757),"Ошибка в адресе!"))</f>
        <v>2577378.62</v>
      </c>
      <c r="E757" s="53" t="str">
        <f>IF(ISNUMBER('Форма 1'!X757),ROUND('Форма 1'!$I757*VLOOKUP('Форма 1'!$G757,'Предельники 2022'!$B$4:$X$28,'Форма 1'!X$7),2),"")</f>
        <v/>
      </c>
      <c r="F757" s="53" t="str">
        <f>IF(ISNUMBER('Форма 1'!Y757),ROUND('Форма 1'!$I757*VLOOKUP('Форма 1'!$G757,'Предельники 2022'!$B$4:$X$28,'Форма 1'!Y$7),2),"")</f>
        <v/>
      </c>
      <c r="G757" s="53">
        <f>IF(ISNUMBER('Форма 1'!Z757),ROUND('Форма 1'!$I757*VLOOKUP('Форма 1'!$G757,'Предельники 2022'!$B$4:$X$28,'Форма 1'!Z$7),2),"")</f>
        <v>2577378.62</v>
      </c>
      <c r="H757" s="53" t="str">
        <f>IF(ISNUMBER('Форма 1'!AA757),ROUND('Форма 1'!$I757*VLOOKUP('Форма 1'!$G757,'Предельники 2022'!$B$4:$X$28,'Форма 1'!AA$7),2),"")</f>
        <v/>
      </c>
      <c r="I757" s="53" t="str">
        <f>IF(ISNUMBER('Форма 1'!AB757),ROUND('Форма 1'!$I757*VLOOKUP('Форма 1'!$G757,'Предельники 2022'!$B$4:$X$28,'Форма 1'!AB$7),2),"")</f>
        <v/>
      </c>
      <c r="J757" s="53" t="str">
        <f>IF(ISNUMBER('Форма 1'!AC757),ROUND('Форма 1'!$I757*VLOOKUP('Форма 1'!$G757,'Предельники 2022'!$B$4:$X$28,'Форма 1'!AC$7),2),"")</f>
        <v/>
      </c>
      <c r="K757" s="53" t="str">
        <f>IF(ISNUMBER('Форма 1'!AD757),ROUND('Форма 1'!$I757*VLOOKUP('Форма 1'!$G757,'Предельники 2022'!$B$4:$X$28,'Форма 1'!AD$7),2),"")</f>
        <v/>
      </c>
      <c r="L757" s="54" t="str">
        <f>IF(ISBLANK('Форма 1'!AE757),"",'Форма 1'!AE757)</f>
        <v/>
      </c>
      <c r="M757" s="55" t="str">
        <f>IF(ISBLANK('Форма 1'!AF757),"",'Форма 1'!AF757)</f>
        <v/>
      </c>
      <c r="N757" s="53" t="str">
        <f>IF(ISNUMBER('Форма 1'!AG757),ROUND('Форма 1'!$I757*VLOOKUP('Форма 1'!$G757,'Предельники 2022'!$B$4:$X$28,'Форма 1'!AG$7),2),"")</f>
        <v/>
      </c>
      <c r="O757" s="53" t="str">
        <f>IF(ISNUMBER('Форма 1'!$AH757),ROUND('Форма 1'!$I757*VLOOKUP('Форма 1'!$G757,'Предельники 2022'!$B$4:$X$28,'Форма 1'!$AH$7,0),2),"")</f>
        <v/>
      </c>
      <c r="P757" s="53" t="str">
        <f>IF(ISNUMBER('Форма 1'!$AI757),ROUND('Форма 1'!$I757*VLOOKUP('Форма 1'!$G757,'Предельники 2022'!$B$4:$X$28,'Форма 1'!$AI$7,0),2),"")</f>
        <v/>
      </c>
      <c r="Q757" s="53" t="str">
        <f>IF(ISNUMBER('Форма 1'!$AJ757),ROUND('Форма 1'!$I757*VLOOKUP('Форма 1'!$G757,'Предельники 2022'!$B$4:$X$28,'Форма 1'!$AJ$7,0),2),"")</f>
        <v/>
      </c>
      <c r="R757" s="53" t="str">
        <f>IF(ISNUMBER('Форма 1'!AK757),ROUND('Форма 1'!$I757*VLOOKUP('Форма 1'!$G757,'Предельники 2022'!$B$4:$X$28,'Форма 1'!AK$7),2),"")</f>
        <v/>
      </c>
      <c r="S757" s="55" t="str">
        <f t="shared" si="78"/>
        <v/>
      </c>
      <c r="T757" s="55" t="str">
        <f>IF(ISNUMBER('Форма 1'!AL757),INDEX('Предельники 2022'!$C$4:$X$28,MATCH('Форма 1'!$H757,'Предельники 2022'!$B$4:$B$28,0),MATCH(T$5,'Предельники 2022'!$C$3:$X$3,0)),"")</f>
        <v/>
      </c>
      <c r="U757" s="55" t="str">
        <f>IF(ISNUMBER('Форма 1'!AM757),INDEX('Предельники 2022'!$C$4:$X$28,MATCH('Форма 1'!$H757,'Предельники 2022'!$B$4:$B$28,0),MATCH(U$5,'Предельники 2022'!$C$3:$X$3,0)),"")</f>
        <v/>
      </c>
      <c r="V757" s="55" t="str">
        <f>IF(ISNUMBER('Форма 1'!AN757),INDEX('Предельники 2022'!$C$4:$X$28,MATCH('Форма 1'!$H757,'Предельники 2022'!$B$4:$B$28,0),MATCH(V$5,'Предельники 2022'!$C$3:$X$3,0)),"")</f>
        <v/>
      </c>
      <c r="W757" s="55" t="str">
        <f>IF(ISNUMBER('Форма 1'!AO757),INDEX('Предельники 2022'!$C$4:$X$28,MATCH('Форма 1'!$H757,'Предельники 2022'!$B$4:$B$28,0),MATCH(W$5,'Предельники 2022'!$C$3:$X$3,0)),"")</f>
        <v/>
      </c>
      <c r="X757" s="53" t="str">
        <f>IF(ISNUMBER('Форма 1'!AP757),ROUND('Форма 1'!$I757*VLOOKUP('Форма 1'!$G757,'Предельники 2022'!$B$4:$X$28,'Форма 1'!AP$7),2),"")</f>
        <v/>
      </c>
      <c r="Y757" s="53" t="str">
        <f>IF(ISNUMBER('Форма 1'!AQ757),ROUND('Форма 1'!$I757*VLOOKUP('Форма 1'!$G757,'Предельники 2022'!$B$4:$X$28,'Форма 1'!AQ$7),2),"")</f>
        <v/>
      </c>
      <c r="Z757" s="53" t="str">
        <f>IF(ISNUMBER('Форма 1'!AR757),ROUND('Форма 1'!$I757*VLOOKUP('Форма 1'!$G757,'Предельники 2022'!$B$4:$X$28,'Форма 1'!AR$7),2),"")</f>
        <v/>
      </c>
      <c r="AA757" s="55"/>
    </row>
    <row r="758" spans="1:27" x14ac:dyDescent="0.25">
      <c r="A758" s="52">
        <f t="shared" si="77"/>
        <v>3</v>
      </c>
      <c r="B758" s="94" t="str">
        <f>IF(ISBLANK('Форма 1'!B758),"",'Форма 1'!B758)</f>
        <v>Кунгурский муниципальный округ Пермского края</v>
      </c>
      <c r="C758" s="161" t="str">
        <f>IF(ISBLANK('Форма 1'!C758),"",'Форма 1'!C758)</f>
        <v>г. Кунгур, ул. Детская, д. 31</v>
      </c>
      <c r="D758" s="51">
        <f>IF(ISBLANK(C758),"Введите адрес",IF(C758='Форма 1'!C758,SUM(E758:K758,M758:S758,X758:AA758),"Ошибка в адресе!"))</f>
        <v>13520404.030000001</v>
      </c>
      <c r="E758" s="53" t="str">
        <f>IF(ISNUMBER('Форма 1'!X758),ROUND('Форма 1'!$I758*VLOOKUP('Форма 1'!$G758,'Предельники 2022'!$B$4:$X$28,'Форма 1'!X$7),2),"")</f>
        <v/>
      </c>
      <c r="F758" s="53" t="str">
        <f>IF(ISNUMBER('Форма 1'!Y758),ROUND('Форма 1'!$I758*VLOOKUP('Форма 1'!$G758,'Предельники 2022'!$B$4:$X$28,'Форма 1'!Y$7),2),"")</f>
        <v/>
      </c>
      <c r="G758" s="53">
        <f>IF(ISNUMBER('Форма 1'!Z758),ROUND('Форма 1'!$I758*VLOOKUP('Форма 1'!$G758,'Предельники 2022'!$B$4:$X$28,'Форма 1'!Z$7),2),"")</f>
        <v>1407736.64</v>
      </c>
      <c r="H758" s="53" t="str">
        <f>IF(ISNUMBER('Форма 1'!AA758),ROUND('Форма 1'!$I758*VLOOKUP('Форма 1'!$G758,'Предельники 2022'!$B$4:$X$28,'Форма 1'!AA$7),2),"")</f>
        <v/>
      </c>
      <c r="I758" s="53" t="str">
        <f>IF(ISNUMBER('Форма 1'!AB758),ROUND('Форма 1'!$I758*VLOOKUP('Форма 1'!$G758,'Предельники 2022'!$B$4:$X$28,'Форма 1'!AB$7),2),"")</f>
        <v/>
      </c>
      <c r="J758" s="53" t="str">
        <f>IF(ISNUMBER('Форма 1'!AC758),ROUND('Форма 1'!$I758*VLOOKUP('Форма 1'!$G758,'Предельники 2022'!$B$4:$X$28,'Форма 1'!AC$7),2),"")</f>
        <v/>
      </c>
      <c r="K758" s="53" t="str">
        <f>IF(ISNUMBER('Форма 1'!AD758),ROUND('Форма 1'!$I758*VLOOKUP('Форма 1'!$G758,'Предельники 2022'!$B$4:$X$28,'Форма 1'!AD$7),2),"")</f>
        <v/>
      </c>
      <c r="L758" s="54" t="str">
        <f>IF(ISBLANK('Форма 1'!AE758),"",'Форма 1'!AE758)</f>
        <v/>
      </c>
      <c r="M758" s="55" t="str">
        <f>IF(ISBLANK('Форма 1'!AF758),"",'Форма 1'!AF758)</f>
        <v/>
      </c>
      <c r="N758" s="53">
        <f>IF(ISNUMBER('Форма 1'!AG758),ROUND('Форма 1'!$I758*VLOOKUP('Форма 1'!$G758,'Предельники 2022'!$B$4:$X$28,'Форма 1'!AG$7),2),"")</f>
        <v>12112667.390000001</v>
      </c>
      <c r="O758" s="53" t="str">
        <f>IF(ISNUMBER('Форма 1'!$AH758),ROUND('Форма 1'!$I758*VLOOKUP('Форма 1'!$G758,'Предельники 2022'!$B$4:$X$28,'Форма 1'!$AH$7,0),2),"")</f>
        <v/>
      </c>
      <c r="P758" s="53" t="str">
        <f>IF(ISNUMBER('Форма 1'!$AI758),ROUND('Форма 1'!$I758*VLOOKUP('Форма 1'!$G758,'Предельники 2022'!$B$4:$X$28,'Форма 1'!$AI$7,0),2),"")</f>
        <v/>
      </c>
      <c r="Q758" s="53" t="str">
        <f>IF(ISNUMBER('Форма 1'!$AJ758),ROUND('Форма 1'!$I758*VLOOKUP('Форма 1'!$G758,'Предельники 2022'!$B$4:$X$28,'Форма 1'!$AJ$7,0),2),"")</f>
        <v/>
      </c>
      <c r="R758" s="53" t="str">
        <f>IF(ISNUMBER('Форма 1'!AK758),ROUND('Форма 1'!$I758*VLOOKUP('Форма 1'!$G758,'Предельники 2022'!$B$4:$X$28,'Форма 1'!AK$7),2),"")</f>
        <v/>
      </c>
      <c r="S758" s="55" t="str">
        <f t="shared" si="78"/>
        <v/>
      </c>
      <c r="T758" s="55" t="str">
        <f>IF(ISNUMBER('Форма 1'!AL758),INDEX('Предельники 2022'!$C$4:$X$28,MATCH('Форма 1'!$H758,'Предельники 2022'!$B$4:$B$28,0),MATCH(T$5,'Предельники 2022'!$C$3:$X$3,0)),"")</f>
        <v/>
      </c>
      <c r="U758" s="55" t="str">
        <f>IF(ISNUMBER('Форма 1'!AM758),INDEX('Предельники 2022'!$C$4:$X$28,MATCH('Форма 1'!$H758,'Предельники 2022'!$B$4:$B$28,0),MATCH(U$5,'Предельники 2022'!$C$3:$X$3,0)),"")</f>
        <v/>
      </c>
      <c r="V758" s="55" t="str">
        <f>IF(ISNUMBER('Форма 1'!AN758),INDEX('Предельники 2022'!$C$4:$X$28,MATCH('Форма 1'!$H758,'Предельники 2022'!$B$4:$B$28,0),MATCH(V$5,'Предельники 2022'!$C$3:$X$3,0)),"")</f>
        <v/>
      </c>
      <c r="W758" s="55" t="str">
        <f>IF(ISNUMBER('Форма 1'!AO758),INDEX('Предельники 2022'!$C$4:$X$28,MATCH('Форма 1'!$H758,'Предельники 2022'!$B$4:$B$28,0),MATCH(W$5,'Предельники 2022'!$C$3:$X$3,0)),"")</f>
        <v/>
      </c>
      <c r="X758" s="53" t="str">
        <f>IF(ISNUMBER('Форма 1'!AP758),ROUND('Форма 1'!$I758*VLOOKUP('Форма 1'!$G758,'Предельники 2022'!$B$4:$X$28,'Форма 1'!AP$7),2),"")</f>
        <v/>
      </c>
      <c r="Y758" s="53" t="str">
        <f>IF(ISNUMBER('Форма 1'!AQ758),ROUND('Форма 1'!$I758*VLOOKUP('Форма 1'!$G758,'Предельники 2022'!$B$4:$X$28,'Форма 1'!AQ$7),2),"")</f>
        <v/>
      </c>
      <c r="Z758" s="53" t="str">
        <f>IF(ISNUMBER('Форма 1'!AR758),ROUND('Форма 1'!$I758*VLOOKUP('Форма 1'!$G758,'Предельники 2022'!$B$4:$X$28,'Форма 1'!AR$7),2),"")</f>
        <v/>
      </c>
      <c r="AA758" s="55"/>
    </row>
    <row r="759" spans="1:27" x14ac:dyDescent="0.25">
      <c r="A759" s="52">
        <f t="shared" si="77"/>
        <v>4</v>
      </c>
      <c r="B759" s="94" t="str">
        <f>IF(ISBLANK('Форма 1'!B759),"",'Форма 1'!B759)</f>
        <v>Кунгурский муниципальный округ Пермского края</v>
      </c>
      <c r="C759" s="161" t="str">
        <f>IF(ISBLANK('Форма 1'!C759),"",'Форма 1'!C759)</f>
        <v>г. Кунгур, ул. Ильина, д. 29</v>
      </c>
      <c r="D759" s="51">
        <f>IF(ISBLANK(C759),"Введите адрес",IF(C759='Форма 1'!C759,SUM(E759:K759,M759:S759,X759:AA759),"Ошибка в адресе!"))</f>
        <v>18475386.039999999</v>
      </c>
      <c r="E759" s="53" t="str">
        <f>IF(ISNUMBER('Форма 1'!X759),ROUND('Форма 1'!$I759*VLOOKUP('Форма 1'!$G759,'Предельники 2022'!$B$4:$X$28,'Форма 1'!X$7),2),"")</f>
        <v/>
      </c>
      <c r="F759" s="53" t="str">
        <f>IF(ISNUMBER('Форма 1'!Y759),ROUND('Форма 1'!$I759*VLOOKUP('Форма 1'!$G759,'Предельники 2022'!$B$4:$X$28,'Форма 1'!Y$7),2),"")</f>
        <v/>
      </c>
      <c r="G759" s="53" t="str">
        <f>IF(ISNUMBER('Форма 1'!Z759),ROUND('Форма 1'!$I759*VLOOKUP('Форма 1'!$G759,'Предельники 2022'!$B$4:$X$28,'Форма 1'!Z$7),2),"")</f>
        <v/>
      </c>
      <c r="H759" s="53" t="str">
        <f>IF(ISNUMBER('Форма 1'!AA759),ROUND('Форма 1'!$I759*VLOOKUP('Форма 1'!$G759,'Предельники 2022'!$B$4:$X$28,'Форма 1'!AA$7),2),"")</f>
        <v/>
      </c>
      <c r="I759" s="53" t="str">
        <f>IF(ISNUMBER('Форма 1'!AB759),ROUND('Форма 1'!$I759*VLOOKUP('Форма 1'!$G759,'Предельники 2022'!$B$4:$X$28,'Форма 1'!AB$7),2),"")</f>
        <v/>
      </c>
      <c r="J759" s="53" t="str">
        <f>IF(ISNUMBER('Форма 1'!AC759),ROUND('Форма 1'!$I759*VLOOKUP('Форма 1'!$G759,'Предельники 2022'!$B$4:$X$28,'Форма 1'!AC$7),2),"")</f>
        <v/>
      </c>
      <c r="K759" s="53" t="str">
        <f>IF(ISNUMBER('Форма 1'!AD759),ROUND('Форма 1'!$I759*VLOOKUP('Форма 1'!$G759,'Предельники 2022'!$B$4:$X$28,'Форма 1'!AD$7),2),"")</f>
        <v/>
      </c>
      <c r="L759" s="54" t="str">
        <f>IF(ISBLANK('Форма 1'!AE759),"",'Форма 1'!AE759)</f>
        <v/>
      </c>
      <c r="M759" s="55" t="str">
        <f>IF(ISBLANK('Форма 1'!AF759),"",'Форма 1'!AF759)</f>
        <v/>
      </c>
      <c r="N759" s="53" t="str">
        <f>IF(ISNUMBER('Форма 1'!AG759),ROUND('Форма 1'!$I759*VLOOKUP('Форма 1'!$G759,'Предельники 2022'!$B$4:$X$28,'Форма 1'!AG$7),2),"")</f>
        <v/>
      </c>
      <c r="O759" s="53" t="str">
        <f>IF(ISNUMBER('Форма 1'!$AH759),ROUND('Форма 1'!$I759*VLOOKUP('Форма 1'!$G759,'Предельники 2022'!$B$4:$X$28,'Форма 1'!$AH$7,0),2),"")</f>
        <v/>
      </c>
      <c r="P759" s="53">
        <f>IF(ISNUMBER('Форма 1'!$AI759),ROUND('Форма 1'!$I759*VLOOKUP('Форма 1'!$G759,'Предельники 2022'!$B$4:$X$28,'Форма 1'!$AI$7,0),2),"")</f>
        <v>18475386.039999999</v>
      </c>
      <c r="Q759" s="53" t="str">
        <f>IF(ISNUMBER('Форма 1'!$AJ759),ROUND('Форма 1'!$I759*VLOOKUP('Форма 1'!$G759,'Предельники 2022'!$B$4:$X$28,'Форма 1'!$AJ$7,0),2),"")</f>
        <v/>
      </c>
      <c r="R759" s="53" t="str">
        <f>IF(ISNUMBER('Форма 1'!AK759),ROUND('Форма 1'!$I759*VLOOKUP('Форма 1'!$G759,'Предельники 2022'!$B$4:$X$28,'Форма 1'!AK$7),2),"")</f>
        <v/>
      </c>
      <c r="S759" s="55" t="str">
        <f t="shared" si="78"/>
        <v/>
      </c>
      <c r="T759" s="55" t="str">
        <f>IF(ISNUMBER('Форма 1'!AL759),INDEX('Предельники 2022'!$C$4:$X$28,MATCH('Форма 1'!$H759,'Предельники 2022'!$B$4:$B$28,0),MATCH(T$5,'Предельники 2022'!$C$3:$X$3,0)),"")</f>
        <v/>
      </c>
      <c r="U759" s="55" t="str">
        <f>IF(ISNUMBER('Форма 1'!AM759),INDEX('Предельники 2022'!$C$4:$X$28,MATCH('Форма 1'!$H759,'Предельники 2022'!$B$4:$B$28,0),MATCH(U$5,'Предельники 2022'!$C$3:$X$3,0)),"")</f>
        <v/>
      </c>
      <c r="V759" s="55" t="str">
        <f>IF(ISNUMBER('Форма 1'!AN759),INDEX('Предельники 2022'!$C$4:$X$28,MATCH('Форма 1'!$H759,'Предельники 2022'!$B$4:$B$28,0),MATCH(V$5,'Предельники 2022'!$C$3:$X$3,0)),"")</f>
        <v/>
      </c>
      <c r="W759" s="55" t="str">
        <f>IF(ISNUMBER('Форма 1'!AO759),INDEX('Предельники 2022'!$C$4:$X$28,MATCH('Форма 1'!$H759,'Предельники 2022'!$B$4:$B$28,0),MATCH(W$5,'Предельники 2022'!$C$3:$X$3,0)),"")</f>
        <v/>
      </c>
      <c r="X759" s="53" t="str">
        <f>IF(ISNUMBER('Форма 1'!AP759),ROUND('Форма 1'!$I759*VLOOKUP('Форма 1'!$G759,'Предельники 2022'!$B$4:$X$28,'Форма 1'!AP$7),2),"")</f>
        <v/>
      </c>
      <c r="Y759" s="53" t="str">
        <f>IF(ISNUMBER('Форма 1'!AQ759),ROUND('Форма 1'!$I759*VLOOKUP('Форма 1'!$G759,'Предельники 2022'!$B$4:$X$28,'Форма 1'!AQ$7),2),"")</f>
        <v/>
      </c>
      <c r="Z759" s="53" t="str">
        <f>IF(ISNUMBER('Форма 1'!AR759),ROUND('Форма 1'!$I759*VLOOKUP('Форма 1'!$G759,'Предельники 2022'!$B$4:$X$28,'Форма 1'!AR$7),2),"")</f>
        <v/>
      </c>
      <c r="AA759" s="55"/>
    </row>
    <row r="760" spans="1:27" x14ac:dyDescent="0.25">
      <c r="A760" s="52">
        <f t="shared" si="77"/>
        <v>5</v>
      </c>
      <c r="B760" s="94" t="str">
        <f>IF(ISBLANK('Форма 1'!B760),"",'Форма 1'!B760)</f>
        <v>Кунгурский муниципальный округ Пермского края</v>
      </c>
      <c r="C760" s="161" t="str">
        <f>IF(ISBLANK('Форма 1'!C760),"",'Форма 1'!C760)</f>
        <v>г. Кунгур, ул. Карла Маркса, д. 31</v>
      </c>
      <c r="D760" s="51">
        <f>IF(ISBLANK(C760),"Введите адрес",IF(C760='Форма 1'!C760,SUM(E760:K760,M760:S760,X760:AA760),"Ошибка в адресе!"))</f>
        <v>1760217.14</v>
      </c>
      <c r="E760" s="53" t="str">
        <f>IF(ISNUMBER('Форма 1'!X760),ROUND('Форма 1'!$I760*VLOOKUP('Форма 1'!$G760,'Предельники 2022'!$B$4:$X$28,'Форма 1'!X$7),2),"")</f>
        <v/>
      </c>
      <c r="F760" s="53" t="str">
        <f>IF(ISNUMBER('Форма 1'!Y760),ROUND('Форма 1'!$I760*VLOOKUP('Форма 1'!$G760,'Предельники 2022'!$B$4:$X$28,'Форма 1'!Y$7),2),"")</f>
        <v/>
      </c>
      <c r="G760" s="53" t="str">
        <f>IF(ISNUMBER('Форма 1'!Z760),ROUND('Форма 1'!$I760*VLOOKUP('Форма 1'!$G760,'Предельники 2022'!$B$4:$X$28,'Форма 1'!Z$7),2),"")</f>
        <v/>
      </c>
      <c r="H760" s="53" t="str">
        <f>IF(ISNUMBER('Форма 1'!AA760),ROUND('Форма 1'!$I760*VLOOKUP('Форма 1'!$G760,'Предельники 2022'!$B$4:$X$28,'Форма 1'!AA$7),2),"")</f>
        <v/>
      </c>
      <c r="I760" s="53" t="str">
        <f>IF(ISNUMBER('Форма 1'!AB760),ROUND('Форма 1'!$I760*VLOOKUP('Форма 1'!$G760,'Предельники 2022'!$B$4:$X$28,'Форма 1'!AB$7),2),"")</f>
        <v/>
      </c>
      <c r="J760" s="53" t="str">
        <f>IF(ISNUMBER('Форма 1'!AC760),ROUND('Форма 1'!$I760*VLOOKUP('Форма 1'!$G760,'Предельники 2022'!$B$4:$X$28,'Форма 1'!AC$7),2),"")</f>
        <v/>
      </c>
      <c r="K760" s="53">
        <f>IF(ISNUMBER('Форма 1'!AD760),ROUND('Форма 1'!$I760*VLOOKUP('Форма 1'!$G760,'Предельники 2022'!$B$4:$X$28,'Форма 1'!AD$7),2),"")</f>
        <v>1760217.14</v>
      </c>
      <c r="L760" s="54" t="str">
        <f>IF(ISBLANK('Форма 1'!AE760),"",'Форма 1'!AE760)</f>
        <v/>
      </c>
      <c r="M760" s="55" t="str">
        <f>IF(ISBLANK('Форма 1'!AF760),"",'Форма 1'!AF760)</f>
        <v/>
      </c>
      <c r="N760" s="53" t="str">
        <f>IF(ISNUMBER('Форма 1'!AG760),ROUND('Форма 1'!$I760*VLOOKUP('Форма 1'!$G760,'Предельники 2022'!$B$4:$X$28,'Форма 1'!AG$7),2),"")</f>
        <v/>
      </c>
      <c r="O760" s="53" t="str">
        <f>IF(ISNUMBER('Форма 1'!$AH760),ROUND('Форма 1'!$I760*VLOOKUP('Форма 1'!$G760,'Предельники 2022'!$B$4:$X$28,'Форма 1'!$AH$7,0),2),"")</f>
        <v/>
      </c>
      <c r="P760" s="53" t="str">
        <f>IF(ISNUMBER('Форма 1'!$AI760),ROUND('Форма 1'!$I760*VLOOKUP('Форма 1'!$G760,'Предельники 2022'!$B$4:$X$28,'Форма 1'!$AI$7,0),2),"")</f>
        <v/>
      </c>
      <c r="Q760" s="53" t="str">
        <f>IF(ISNUMBER('Форма 1'!$AJ760),ROUND('Форма 1'!$I760*VLOOKUP('Форма 1'!$G760,'Предельники 2022'!$B$4:$X$28,'Форма 1'!$AJ$7,0),2),"")</f>
        <v/>
      </c>
      <c r="R760" s="53" t="str">
        <f>IF(ISNUMBER('Форма 1'!AK760),ROUND('Форма 1'!$I760*VLOOKUP('Форма 1'!$G760,'Предельники 2022'!$B$4:$X$28,'Форма 1'!AK$7),2),"")</f>
        <v/>
      </c>
      <c r="S760" s="55" t="str">
        <f t="shared" si="78"/>
        <v/>
      </c>
      <c r="T760" s="55" t="str">
        <f>IF(ISNUMBER('Форма 1'!AL760),INDEX('Предельники 2022'!$C$4:$X$28,MATCH('Форма 1'!$H760,'Предельники 2022'!$B$4:$B$28,0),MATCH(T$5,'Предельники 2022'!$C$3:$X$3,0)),"")</f>
        <v/>
      </c>
      <c r="U760" s="55" t="str">
        <f>IF(ISNUMBER('Форма 1'!AM760),INDEX('Предельники 2022'!$C$4:$X$28,MATCH('Форма 1'!$H760,'Предельники 2022'!$B$4:$B$28,0),MATCH(U$5,'Предельники 2022'!$C$3:$X$3,0)),"")</f>
        <v/>
      </c>
      <c r="V760" s="55" t="str">
        <f>IF(ISNUMBER('Форма 1'!AN760),INDEX('Предельники 2022'!$C$4:$X$28,MATCH('Форма 1'!$H760,'Предельники 2022'!$B$4:$B$28,0),MATCH(V$5,'Предельники 2022'!$C$3:$X$3,0)),"")</f>
        <v/>
      </c>
      <c r="W760" s="55" t="str">
        <f>IF(ISNUMBER('Форма 1'!AO760),INDEX('Предельники 2022'!$C$4:$X$28,MATCH('Форма 1'!$H760,'Предельники 2022'!$B$4:$B$28,0),MATCH(W$5,'Предельники 2022'!$C$3:$X$3,0)),"")</f>
        <v/>
      </c>
      <c r="X760" s="53" t="str">
        <f>IF(ISNUMBER('Форма 1'!AP760),ROUND('Форма 1'!$I760*VLOOKUP('Форма 1'!$G760,'Предельники 2022'!$B$4:$X$28,'Форма 1'!AP$7),2),"")</f>
        <v/>
      </c>
      <c r="Y760" s="53" t="str">
        <f>IF(ISNUMBER('Форма 1'!AQ760),ROUND('Форма 1'!$I760*VLOOKUP('Форма 1'!$G760,'Предельники 2022'!$B$4:$X$28,'Форма 1'!AQ$7),2),"")</f>
        <v/>
      </c>
      <c r="Z760" s="53" t="str">
        <f>IF(ISNUMBER('Форма 1'!AR760),ROUND('Форма 1'!$I760*VLOOKUP('Форма 1'!$G760,'Предельники 2022'!$B$4:$X$28,'Форма 1'!AR$7),2),"")</f>
        <v/>
      </c>
      <c r="AA760" s="55"/>
    </row>
    <row r="761" spans="1:27" x14ac:dyDescent="0.25">
      <c r="A761" s="52">
        <f t="shared" si="77"/>
        <v>6</v>
      </c>
      <c r="B761" s="94" t="str">
        <f>IF(ISBLANK('Форма 1'!B761),"",'Форма 1'!B761)</f>
        <v>Кунгурский муниципальный округ Пермского края</v>
      </c>
      <c r="C761" s="161" t="str">
        <f>IF(ISBLANK('Форма 1'!C761),"",'Форма 1'!C761)</f>
        <v>г. Кунгур, ул. Кирова, д. 36</v>
      </c>
      <c r="D761" s="51">
        <f>IF(ISBLANK(C761),"Введите адрес",IF(C761='Форма 1'!C761,SUM(E761:K761,M761:S761,X761:AA761),"Ошибка в адресе!"))</f>
        <v>14938391.720000001</v>
      </c>
      <c r="E761" s="53" t="str">
        <f>IF(ISNUMBER('Форма 1'!X761),ROUND('Форма 1'!$I761*VLOOKUP('Форма 1'!$G761,'Предельники 2022'!$B$4:$X$28,'Форма 1'!X$7),2),"")</f>
        <v/>
      </c>
      <c r="F761" s="53" t="str">
        <f>IF(ISNUMBER('Форма 1'!Y761),ROUND('Форма 1'!$I761*VLOOKUP('Форма 1'!$G761,'Предельники 2022'!$B$4:$X$28,'Форма 1'!Y$7),2),"")</f>
        <v/>
      </c>
      <c r="G761" s="53" t="str">
        <f>IF(ISNUMBER('Форма 1'!Z761),ROUND('Форма 1'!$I761*VLOOKUP('Форма 1'!$G761,'Предельники 2022'!$B$4:$X$28,'Форма 1'!Z$7),2),"")</f>
        <v/>
      </c>
      <c r="H761" s="53" t="str">
        <f>IF(ISNUMBER('Форма 1'!AA761),ROUND('Форма 1'!$I761*VLOOKUP('Форма 1'!$G761,'Предельники 2022'!$B$4:$X$28,'Форма 1'!AA$7),2),"")</f>
        <v/>
      </c>
      <c r="I761" s="53" t="str">
        <f>IF(ISNUMBER('Форма 1'!AB761),ROUND('Форма 1'!$I761*VLOOKUP('Форма 1'!$G761,'Предельники 2022'!$B$4:$X$28,'Форма 1'!AB$7),2),"")</f>
        <v/>
      </c>
      <c r="J761" s="53" t="str">
        <f>IF(ISNUMBER('Форма 1'!AC761),ROUND('Форма 1'!$I761*VLOOKUP('Форма 1'!$G761,'Предельники 2022'!$B$4:$X$28,'Форма 1'!AC$7),2),"")</f>
        <v/>
      </c>
      <c r="K761" s="53" t="str">
        <f>IF(ISNUMBER('Форма 1'!AD761),ROUND('Форма 1'!$I761*VLOOKUP('Форма 1'!$G761,'Предельники 2022'!$B$4:$X$28,'Форма 1'!AD$7),2),"")</f>
        <v/>
      </c>
      <c r="L761" s="54" t="str">
        <f>IF(ISBLANK('Форма 1'!AE761),"",'Форма 1'!AE761)</f>
        <v/>
      </c>
      <c r="M761" s="55" t="str">
        <f>IF(ISBLANK('Форма 1'!AF761),"",'Форма 1'!AF761)</f>
        <v/>
      </c>
      <c r="N761" s="53">
        <f>IF(ISNUMBER('Форма 1'!AG761),ROUND('Форма 1'!$I761*VLOOKUP('Форма 1'!$G761,'Предельники 2022'!$B$4:$X$28,'Форма 1'!AG$7),2),"")</f>
        <v>14938391.720000001</v>
      </c>
      <c r="O761" s="53" t="str">
        <f>IF(ISNUMBER('Форма 1'!$AH761),ROUND('Форма 1'!$I761*VLOOKUP('Форма 1'!$G761,'Предельники 2022'!$B$4:$X$28,'Форма 1'!$AH$7,0),2),"")</f>
        <v/>
      </c>
      <c r="P761" s="53" t="str">
        <f>IF(ISNUMBER('Форма 1'!$AI761),ROUND('Форма 1'!$I761*VLOOKUP('Форма 1'!$G761,'Предельники 2022'!$B$4:$X$28,'Форма 1'!$AI$7,0),2),"")</f>
        <v/>
      </c>
      <c r="Q761" s="53" t="str">
        <f>IF(ISNUMBER('Форма 1'!$AJ761),ROUND('Форма 1'!$I761*VLOOKUP('Форма 1'!$G761,'Предельники 2022'!$B$4:$X$28,'Форма 1'!$AJ$7,0),2),"")</f>
        <v/>
      </c>
      <c r="R761" s="53" t="str">
        <f>IF(ISNUMBER('Форма 1'!AK761),ROUND('Форма 1'!$I761*VLOOKUP('Форма 1'!$G761,'Предельники 2022'!$B$4:$X$28,'Форма 1'!AK$7),2),"")</f>
        <v/>
      </c>
      <c r="S761" s="55" t="str">
        <f t="shared" si="78"/>
        <v/>
      </c>
      <c r="T761" s="55" t="str">
        <f>IF(ISNUMBER('Форма 1'!AL761),INDEX('Предельники 2022'!$C$4:$X$28,MATCH('Форма 1'!$H761,'Предельники 2022'!$B$4:$B$28,0),MATCH(T$5,'Предельники 2022'!$C$3:$X$3,0)),"")</f>
        <v/>
      </c>
      <c r="U761" s="55" t="str">
        <f>IF(ISNUMBER('Форма 1'!AM761),INDEX('Предельники 2022'!$C$4:$X$28,MATCH('Форма 1'!$H761,'Предельники 2022'!$B$4:$B$28,0),MATCH(U$5,'Предельники 2022'!$C$3:$X$3,0)),"")</f>
        <v/>
      </c>
      <c r="V761" s="55" t="str">
        <f>IF(ISNUMBER('Форма 1'!AN761),INDEX('Предельники 2022'!$C$4:$X$28,MATCH('Форма 1'!$H761,'Предельники 2022'!$B$4:$B$28,0),MATCH(V$5,'Предельники 2022'!$C$3:$X$3,0)),"")</f>
        <v/>
      </c>
      <c r="W761" s="55" t="str">
        <f>IF(ISNUMBER('Форма 1'!AO761),INDEX('Предельники 2022'!$C$4:$X$28,MATCH('Форма 1'!$H761,'Предельники 2022'!$B$4:$B$28,0),MATCH(W$5,'Предельники 2022'!$C$3:$X$3,0)),"")</f>
        <v/>
      </c>
      <c r="X761" s="53" t="str">
        <f>IF(ISNUMBER('Форма 1'!AP761),ROUND('Форма 1'!$I761*VLOOKUP('Форма 1'!$G761,'Предельники 2022'!$B$4:$X$28,'Форма 1'!AP$7),2),"")</f>
        <v/>
      </c>
      <c r="Y761" s="53" t="str">
        <f>IF(ISNUMBER('Форма 1'!AQ761),ROUND('Форма 1'!$I761*VLOOKUP('Форма 1'!$G761,'Предельники 2022'!$B$4:$X$28,'Форма 1'!AQ$7),2),"")</f>
        <v/>
      </c>
      <c r="Z761" s="53" t="str">
        <f>IF(ISNUMBER('Форма 1'!AR761),ROUND('Форма 1'!$I761*VLOOKUP('Форма 1'!$G761,'Предельники 2022'!$B$4:$X$28,'Форма 1'!AR$7),2),"")</f>
        <v/>
      </c>
      <c r="AA761" s="55"/>
    </row>
    <row r="762" spans="1:27" x14ac:dyDescent="0.25">
      <c r="A762" s="52">
        <f t="shared" si="77"/>
        <v>7</v>
      </c>
      <c r="B762" s="94" t="str">
        <f>IF(ISBLANK('Форма 1'!B762),"",'Форма 1'!B762)</f>
        <v>Кунгурский муниципальный округ Пермского края</v>
      </c>
      <c r="C762" s="161" t="str">
        <f>IF(ISBLANK('Форма 1'!C762),"",'Форма 1'!C762)</f>
        <v>г. Кунгур, ул. Коммуны, д. 49</v>
      </c>
      <c r="D762" s="51">
        <f>IF(ISBLANK(C762),"Введите адрес",IF(C762='Форма 1'!C762,SUM(E762:K762,M762:S762,X762:AA762),"Ошибка в адресе!"))</f>
        <v>1520843.38</v>
      </c>
      <c r="E762" s="53" t="str">
        <f>IF(ISNUMBER('Форма 1'!X762),ROUND('Форма 1'!$I762*VLOOKUP('Форма 1'!$G762,'Предельники 2022'!$B$4:$X$28,'Форма 1'!X$7),2),"")</f>
        <v/>
      </c>
      <c r="F762" s="53" t="str">
        <f>IF(ISNUMBER('Форма 1'!Y762),ROUND('Форма 1'!$I762*VLOOKUP('Форма 1'!$G762,'Предельники 2022'!$B$4:$X$28,'Форма 1'!Y$7),2),"")</f>
        <v/>
      </c>
      <c r="G762" s="53">
        <f>IF(ISNUMBER('Форма 1'!Z762),ROUND('Форма 1'!$I762*VLOOKUP('Форма 1'!$G762,'Предельники 2022'!$B$4:$X$28,'Форма 1'!Z$7),2),"")</f>
        <v>1520843.38</v>
      </c>
      <c r="H762" s="53" t="str">
        <f>IF(ISNUMBER('Форма 1'!AA762),ROUND('Форма 1'!$I762*VLOOKUP('Форма 1'!$G762,'Предельники 2022'!$B$4:$X$28,'Форма 1'!AA$7),2),"")</f>
        <v/>
      </c>
      <c r="I762" s="53" t="str">
        <f>IF(ISNUMBER('Форма 1'!AB762),ROUND('Форма 1'!$I762*VLOOKUP('Форма 1'!$G762,'Предельники 2022'!$B$4:$X$28,'Форма 1'!AB$7),2),"")</f>
        <v/>
      </c>
      <c r="J762" s="53" t="str">
        <f>IF(ISNUMBER('Форма 1'!AC762),ROUND('Форма 1'!$I762*VLOOKUP('Форма 1'!$G762,'Предельники 2022'!$B$4:$X$28,'Форма 1'!AC$7),2),"")</f>
        <v/>
      </c>
      <c r="K762" s="53" t="str">
        <f>IF(ISNUMBER('Форма 1'!AD762),ROUND('Форма 1'!$I762*VLOOKUP('Форма 1'!$G762,'Предельники 2022'!$B$4:$X$28,'Форма 1'!AD$7),2),"")</f>
        <v/>
      </c>
      <c r="L762" s="54" t="str">
        <f>IF(ISBLANK('Форма 1'!AE762),"",'Форма 1'!AE762)</f>
        <v/>
      </c>
      <c r="M762" s="55" t="str">
        <f>IF(ISBLANK('Форма 1'!AF762),"",'Форма 1'!AF762)</f>
        <v/>
      </c>
      <c r="N762" s="53" t="str">
        <f>IF(ISNUMBER('Форма 1'!AG762),ROUND('Форма 1'!$I762*VLOOKUP('Форма 1'!$G762,'Предельники 2022'!$B$4:$X$28,'Форма 1'!AG$7),2),"")</f>
        <v/>
      </c>
      <c r="O762" s="53" t="str">
        <f>IF(ISNUMBER('Форма 1'!$AH762),ROUND('Форма 1'!$I762*VLOOKUP('Форма 1'!$G762,'Предельники 2022'!$B$4:$X$28,'Форма 1'!$AH$7,0),2),"")</f>
        <v/>
      </c>
      <c r="P762" s="53" t="str">
        <f>IF(ISNUMBER('Форма 1'!$AI762),ROUND('Форма 1'!$I762*VLOOKUP('Форма 1'!$G762,'Предельники 2022'!$B$4:$X$28,'Форма 1'!$AI$7,0),2),"")</f>
        <v/>
      </c>
      <c r="Q762" s="53" t="str">
        <f>IF(ISNUMBER('Форма 1'!$AJ762),ROUND('Форма 1'!$I762*VLOOKUP('Форма 1'!$G762,'Предельники 2022'!$B$4:$X$28,'Форма 1'!$AJ$7,0),2),"")</f>
        <v/>
      </c>
      <c r="R762" s="53" t="str">
        <f>IF(ISNUMBER('Форма 1'!AK762),ROUND('Форма 1'!$I762*VLOOKUP('Форма 1'!$G762,'Предельники 2022'!$B$4:$X$28,'Форма 1'!AK$7),2),"")</f>
        <v/>
      </c>
      <c r="S762" s="55" t="str">
        <f t="shared" si="78"/>
        <v/>
      </c>
      <c r="T762" s="55" t="str">
        <f>IF(ISNUMBER('Форма 1'!AL762),INDEX('Предельники 2022'!$C$4:$X$28,MATCH('Форма 1'!$H762,'Предельники 2022'!$B$4:$B$28,0),MATCH(T$5,'Предельники 2022'!$C$3:$X$3,0)),"")</f>
        <v/>
      </c>
      <c r="U762" s="55" t="str">
        <f>IF(ISNUMBER('Форма 1'!AM762),INDEX('Предельники 2022'!$C$4:$X$28,MATCH('Форма 1'!$H762,'Предельники 2022'!$B$4:$B$28,0),MATCH(U$5,'Предельники 2022'!$C$3:$X$3,0)),"")</f>
        <v/>
      </c>
      <c r="V762" s="55" t="str">
        <f>IF(ISNUMBER('Форма 1'!AN762),INDEX('Предельники 2022'!$C$4:$X$28,MATCH('Форма 1'!$H762,'Предельники 2022'!$B$4:$B$28,0),MATCH(V$5,'Предельники 2022'!$C$3:$X$3,0)),"")</f>
        <v/>
      </c>
      <c r="W762" s="55" t="str">
        <f>IF(ISNUMBER('Форма 1'!AO762),INDEX('Предельники 2022'!$C$4:$X$28,MATCH('Форма 1'!$H762,'Предельники 2022'!$B$4:$B$28,0),MATCH(W$5,'Предельники 2022'!$C$3:$X$3,0)),"")</f>
        <v/>
      </c>
      <c r="X762" s="53" t="str">
        <f>IF(ISNUMBER('Форма 1'!AP762),ROUND('Форма 1'!$I762*VLOOKUP('Форма 1'!$G762,'Предельники 2022'!$B$4:$X$28,'Форма 1'!AP$7),2),"")</f>
        <v/>
      </c>
      <c r="Y762" s="53" t="str">
        <f>IF(ISNUMBER('Форма 1'!AQ762),ROUND('Форма 1'!$I762*VLOOKUP('Форма 1'!$G762,'Предельники 2022'!$B$4:$X$28,'Форма 1'!AQ$7),2),"")</f>
        <v/>
      </c>
      <c r="Z762" s="53" t="str">
        <f>IF(ISNUMBER('Форма 1'!AR762),ROUND('Форма 1'!$I762*VLOOKUP('Форма 1'!$G762,'Предельники 2022'!$B$4:$X$28,'Форма 1'!AR$7),2),"")</f>
        <v/>
      </c>
      <c r="AA762" s="55"/>
    </row>
    <row r="763" spans="1:27" x14ac:dyDescent="0.25">
      <c r="A763" s="52">
        <f t="shared" si="77"/>
        <v>8</v>
      </c>
      <c r="B763" s="94" t="str">
        <f>IF(ISBLANK('Форма 1'!B763),"",'Форма 1'!B763)</f>
        <v>Кунгурский муниципальный округ Пермского края</v>
      </c>
      <c r="C763" s="161" t="str">
        <f>IF(ISBLANK('Форма 1'!C763),"",'Форма 1'!C763)</f>
        <v>г. Кунгур, ул. Космонавтов, д. 24</v>
      </c>
      <c r="D763" s="51">
        <f>IF(ISBLANK(C763),"Введите адрес",IF(C763='Форма 1'!C763,SUM(E763:K763,M763:S763,X763:AA763),"Ошибка в адресе!"))</f>
        <v>13928124.459999997</v>
      </c>
      <c r="E763" s="53">
        <f>IF(ISNUMBER('Форма 1'!X763),ROUND('Форма 1'!$I763*VLOOKUP('Форма 1'!$G763,'Предельники 2022'!$B$4:$X$28,'Форма 1'!X$7),2),"")</f>
        <v>1400504.83</v>
      </c>
      <c r="F763" s="53">
        <f>IF(ISNUMBER('Форма 1'!Y763),ROUND('Форма 1'!$I763*VLOOKUP('Форма 1'!$G763,'Предельники 2022'!$B$4:$X$28,'Форма 1'!Y$7),2),"")</f>
        <v>6704936.0899999999</v>
      </c>
      <c r="G763" s="53">
        <f>IF(ISNUMBER('Форма 1'!Z763),ROUND('Форма 1'!$I763*VLOOKUP('Форма 1'!$G763,'Предельники 2022'!$B$4:$X$28,'Форма 1'!Z$7),2),"")</f>
        <v>1410720.02</v>
      </c>
      <c r="H763" s="53">
        <f>IF(ISNUMBER('Форма 1'!AA763),ROUND('Форма 1'!$I763*VLOOKUP('Форма 1'!$G763,'Предельники 2022'!$B$4:$X$28,'Форма 1'!AA$7),2),"")</f>
        <v>876242.03</v>
      </c>
      <c r="I763" s="53">
        <f>IF(ISNUMBER('Форма 1'!AB763),ROUND('Форма 1'!$I763*VLOOKUP('Форма 1'!$G763,'Предельники 2022'!$B$4:$X$28,'Форма 1'!AB$7),2),"")</f>
        <v>2308524.4500000002</v>
      </c>
      <c r="J763" s="53">
        <f>IF(ISNUMBER('Форма 1'!AC763),ROUND('Форма 1'!$I763*VLOOKUP('Форма 1'!$G763,'Предельники 2022'!$B$4:$X$28,'Форма 1'!AC$7),2),"")</f>
        <v>1227197.04</v>
      </c>
      <c r="K763" s="53" t="str">
        <f>IF(ISNUMBER('Форма 1'!AD763),ROUND('Форма 1'!$I763*VLOOKUP('Форма 1'!$G763,'Предельники 2022'!$B$4:$X$28,'Форма 1'!AD$7),2),"")</f>
        <v/>
      </c>
      <c r="L763" s="54" t="str">
        <f>IF(ISBLANK('Форма 1'!AE763),"",'Форма 1'!AE763)</f>
        <v/>
      </c>
      <c r="M763" s="55" t="str">
        <f>IF(ISBLANK('Форма 1'!AF763),"",'Форма 1'!AF763)</f>
        <v/>
      </c>
      <c r="N763" s="53" t="str">
        <f>IF(ISNUMBER('Форма 1'!AG763),ROUND('Форма 1'!$I763*VLOOKUP('Форма 1'!$G763,'Предельники 2022'!$B$4:$X$28,'Форма 1'!AG$7),2),"")</f>
        <v/>
      </c>
      <c r="O763" s="53" t="str">
        <f>IF(ISNUMBER('Форма 1'!$AH763),ROUND('Форма 1'!$I763*VLOOKUP('Форма 1'!$G763,'Предельники 2022'!$B$4:$X$28,'Форма 1'!$AH$7,0),2),"")</f>
        <v/>
      </c>
      <c r="P763" s="53" t="str">
        <f>IF(ISNUMBER('Форма 1'!$AI763),ROUND('Форма 1'!$I763*VLOOKUP('Форма 1'!$G763,'Предельники 2022'!$B$4:$X$28,'Форма 1'!$AI$7,0),2),"")</f>
        <v/>
      </c>
      <c r="Q763" s="53" t="str">
        <f>IF(ISNUMBER('Форма 1'!$AJ763),ROUND('Форма 1'!$I763*VLOOKUP('Форма 1'!$G763,'Предельники 2022'!$B$4:$X$28,'Форма 1'!$AJ$7,0),2),"")</f>
        <v/>
      </c>
      <c r="R763" s="53" t="str">
        <f>IF(ISNUMBER('Форма 1'!AK763),ROUND('Форма 1'!$I763*VLOOKUP('Форма 1'!$G763,'Предельники 2022'!$B$4:$X$28,'Форма 1'!AK$7),2),"")</f>
        <v/>
      </c>
      <c r="S763" s="55" t="str">
        <f t="shared" si="78"/>
        <v/>
      </c>
      <c r="T763" s="55" t="str">
        <f>IF(ISNUMBER('Форма 1'!AL763),INDEX('Предельники 2022'!$C$4:$X$28,MATCH('Форма 1'!$H763,'Предельники 2022'!$B$4:$B$28,0),MATCH(T$5,'Предельники 2022'!$C$3:$X$3,0)),"")</f>
        <v/>
      </c>
      <c r="U763" s="55" t="str">
        <f>IF(ISNUMBER('Форма 1'!AM763),INDEX('Предельники 2022'!$C$4:$X$28,MATCH('Форма 1'!$H763,'Предельники 2022'!$B$4:$B$28,0),MATCH(U$5,'Предельники 2022'!$C$3:$X$3,0)),"")</f>
        <v/>
      </c>
      <c r="V763" s="55" t="str">
        <f>IF(ISNUMBER('Форма 1'!AN763),INDEX('Предельники 2022'!$C$4:$X$28,MATCH('Форма 1'!$H763,'Предельники 2022'!$B$4:$B$28,0),MATCH(V$5,'Предельники 2022'!$C$3:$X$3,0)),"")</f>
        <v/>
      </c>
      <c r="W763" s="55" t="str">
        <f>IF(ISNUMBER('Форма 1'!AO763),INDEX('Предельники 2022'!$C$4:$X$28,MATCH('Форма 1'!$H763,'Предельники 2022'!$B$4:$B$28,0),MATCH(W$5,'Предельники 2022'!$C$3:$X$3,0)),"")</f>
        <v/>
      </c>
      <c r="X763" s="53" t="str">
        <f>IF(ISNUMBER('Форма 1'!AP763),ROUND('Форма 1'!$I763*VLOOKUP('Форма 1'!$G763,'Предельники 2022'!$B$4:$X$28,'Форма 1'!AP$7),2),"")</f>
        <v/>
      </c>
      <c r="Y763" s="53" t="str">
        <f>IF(ISNUMBER('Форма 1'!AQ763),ROUND('Форма 1'!$I763*VLOOKUP('Форма 1'!$G763,'Предельники 2022'!$B$4:$X$28,'Форма 1'!AQ$7),2),"")</f>
        <v/>
      </c>
      <c r="Z763" s="53" t="str">
        <f>IF(ISNUMBER('Форма 1'!AR763),ROUND('Форма 1'!$I763*VLOOKUP('Форма 1'!$G763,'Предельники 2022'!$B$4:$X$28,'Форма 1'!AR$7),2),"")</f>
        <v/>
      </c>
      <c r="AA763" s="55"/>
    </row>
    <row r="764" spans="1:27" x14ac:dyDescent="0.25">
      <c r="A764" s="52">
        <f t="shared" si="77"/>
        <v>9</v>
      </c>
      <c r="B764" s="94" t="str">
        <f>IF(ISBLANK('Форма 1'!B764),"",'Форма 1'!B764)</f>
        <v>Кунгурский муниципальный округ Пермского края</v>
      </c>
      <c r="C764" s="161" t="str">
        <f>IF(ISBLANK('Форма 1'!C764),"",'Форма 1'!C764)</f>
        <v>г. Кунгур, ул. Полетаевская, д. 16</v>
      </c>
      <c r="D764" s="51">
        <f>IF(ISBLANK(C764),"Введите адрес",IF(C764='Форма 1'!C764,SUM(E764:K764,M764:S764,X764:AA764),"Ошибка в адресе!"))</f>
        <v>1303637.6100000001</v>
      </c>
      <c r="E764" s="53" t="str">
        <f>IF(ISNUMBER('Форма 1'!X764),ROUND('Форма 1'!$I764*VLOOKUP('Форма 1'!$G764,'Предельники 2022'!$B$4:$X$28,'Форма 1'!X$7),2),"")</f>
        <v/>
      </c>
      <c r="F764" s="53" t="str">
        <f>IF(ISNUMBER('Форма 1'!Y764),ROUND('Форма 1'!$I764*VLOOKUP('Форма 1'!$G764,'Предельники 2022'!$B$4:$X$28,'Форма 1'!Y$7),2),"")</f>
        <v/>
      </c>
      <c r="G764" s="53">
        <f>IF(ISNUMBER('Форма 1'!Z764),ROUND('Форма 1'!$I764*VLOOKUP('Форма 1'!$G764,'Предельники 2022'!$B$4:$X$28,'Форма 1'!Z$7),2),"")</f>
        <v>1303637.6100000001</v>
      </c>
      <c r="H764" s="53" t="str">
        <f>IF(ISNUMBER('Форма 1'!AA764),ROUND('Форма 1'!$I764*VLOOKUP('Форма 1'!$G764,'Предельники 2022'!$B$4:$X$28,'Форма 1'!AA$7),2),"")</f>
        <v/>
      </c>
      <c r="I764" s="53" t="str">
        <f>IF(ISNUMBER('Форма 1'!AB764),ROUND('Форма 1'!$I764*VLOOKUP('Форма 1'!$G764,'Предельники 2022'!$B$4:$X$28,'Форма 1'!AB$7),2),"")</f>
        <v/>
      </c>
      <c r="J764" s="53" t="str">
        <f>IF(ISNUMBER('Форма 1'!AC764),ROUND('Форма 1'!$I764*VLOOKUP('Форма 1'!$G764,'Предельники 2022'!$B$4:$X$28,'Форма 1'!AC$7),2),"")</f>
        <v/>
      </c>
      <c r="K764" s="53" t="str">
        <f>IF(ISNUMBER('Форма 1'!AD764),ROUND('Форма 1'!$I764*VLOOKUP('Форма 1'!$G764,'Предельники 2022'!$B$4:$X$28,'Форма 1'!AD$7),2),"")</f>
        <v/>
      </c>
      <c r="L764" s="54" t="str">
        <f>IF(ISBLANK('Форма 1'!AE764),"",'Форма 1'!AE764)</f>
        <v/>
      </c>
      <c r="M764" s="55" t="str">
        <f>IF(ISBLANK('Форма 1'!AF764),"",'Форма 1'!AF764)</f>
        <v/>
      </c>
      <c r="N764" s="53" t="str">
        <f>IF(ISNUMBER('Форма 1'!AG764),ROUND('Форма 1'!$I764*VLOOKUP('Форма 1'!$G764,'Предельники 2022'!$B$4:$X$28,'Форма 1'!AG$7),2),"")</f>
        <v/>
      </c>
      <c r="O764" s="53" t="str">
        <f>IF(ISNUMBER('Форма 1'!$AH764),ROUND('Форма 1'!$I764*VLOOKUP('Форма 1'!$G764,'Предельники 2022'!$B$4:$X$28,'Форма 1'!$AH$7,0),2),"")</f>
        <v/>
      </c>
      <c r="P764" s="53" t="str">
        <f>IF(ISNUMBER('Форма 1'!$AI764),ROUND('Форма 1'!$I764*VLOOKUP('Форма 1'!$G764,'Предельники 2022'!$B$4:$X$28,'Форма 1'!$AI$7,0),2),"")</f>
        <v/>
      </c>
      <c r="Q764" s="53" t="str">
        <f>IF(ISNUMBER('Форма 1'!$AJ764),ROUND('Форма 1'!$I764*VLOOKUP('Форма 1'!$G764,'Предельники 2022'!$B$4:$X$28,'Форма 1'!$AJ$7,0),2),"")</f>
        <v/>
      </c>
      <c r="R764" s="53" t="str">
        <f>IF(ISNUMBER('Форма 1'!AK764),ROUND('Форма 1'!$I764*VLOOKUP('Форма 1'!$G764,'Предельники 2022'!$B$4:$X$28,'Форма 1'!AK$7),2),"")</f>
        <v/>
      </c>
      <c r="S764" s="55" t="str">
        <f t="shared" si="78"/>
        <v/>
      </c>
      <c r="T764" s="55" t="str">
        <f>IF(ISNUMBER('Форма 1'!AL764),INDEX('Предельники 2022'!$C$4:$X$28,MATCH('Форма 1'!$H764,'Предельники 2022'!$B$4:$B$28,0),MATCH(T$5,'Предельники 2022'!$C$3:$X$3,0)),"")</f>
        <v/>
      </c>
      <c r="U764" s="55" t="str">
        <f>IF(ISNUMBER('Форма 1'!AM764),INDEX('Предельники 2022'!$C$4:$X$28,MATCH('Форма 1'!$H764,'Предельники 2022'!$B$4:$B$28,0),MATCH(U$5,'Предельники 2022'!$C$3:$X$3,0)),"")</f>
        <v/>
      </c>
      <c r="V764" s="55" t="str">
        <f>IF(ISNUMBER('Форма 1'!AN764),INDEX('Предельники 2022'!$C$4:$X$28,MATCH('Форма 1'!$H764,'Предельники 2022'!$B$4:$B$28,0),MATCH(V$5,'Предельники 2022'!$C$3:$X$3,0)),"")</f>
        <v/>
      </c>
      <c r="W764" s="55" t="str">
        <f>IF(ISNUMBER('Форма 1'!AO764),INDEX('Предельники 2022'!$C$4:$X$28,MATCH('Форма 1'!$H764,'Предельники 2022'!$B$4:$B$28,0),MATCH(W$5,'Предельники 2022'!$C$3:$X$3,0)),"")</f>
        <v/>
      </c>
      <c r="X764" s="53" t="str">
        <f>IF(ISNUMBER('Форма 1'!AP764),ROUND('Форма 1'!$I764*VLOOKUP('Форма 1'!$G764,'Предельники 2022'!$B$4:$X$28,'Форма 1'!AP$7),2),"")</f>
        <v/>
      </c>
      <c r="Y764" s="53" t="str">
        <f>IF(ISNUMBER('Форма 1'!AQ764),ROUND('Форма 1'!$I764*VLOOKUP('Форма 1'!$G764,'Предельники 2022'!$B$4:$X$28,'Форма 1'!AQ$7),2),"")</f>
        <v/>
      </c>
      <c r="Z764" s="53" t="str">
        <f>IF(ISNUMBER('Форма 1'!AR764),ROUND('Форма 1'!$I764*VLOOKUP('Форма 1'!$G764,'Предельники 2022'!$B$4:$X$28,'Форма 1'!AR$7),2),"")</f>
        <v/>
      </c>
      <c r="AA764" s="55"/>
    </row>
    <row r="765" spans="1:27" x14ac:dyDescent="0.25">
      <c r="A765" s="52">
        <f t="shared" si="77"/>
        <v>10</v>
      </c>
      <c r="B765" s="94" t="str">
        <f>IF(ISBLANK('Форма 1'!B765),"",'Форма 1'!B765)</f>
        <v>Кунгурский муниципальный округ Пермского края</v>
      </c>
      <c r="C765" s="161" t="str">
        <f>IF(ISBLANK('Форма 1'!C765),"",'Форма 1'!C765)</f>
        <v>г. Кунгур, ул. Полетаевская, д. 2В</v>
      </c>
      <c r="D765" s="51">
        <f>IF(ISBLANK(C765),"Введите адрес",IF(C765='Форма 1'!C765,SUM(E765:K765,M765:S765,X765:AA765),"Ошибка в адресе!"))</f>
        <v>5088370.5</v>
      </c>
      <c r="E765" s="53" t="str">
        <f>IF(ISNUMBER('Форма 1'!X765),ROUND('Форма 1'!$I765*VLOOKUP('Форма 1'!$G765,'Предельники 2022'!$B$4:$X$28,'Форма 1'!X$7),2),"")</f>
        <v/>
      </c>
      <c r="F765" s="53" t="str">
        <f>IF(ISNUMBER('Форма 1'!Y765),ROUND('Форма 1'!$I765*VLOOKUP('Форма 1'!$G765,'Предельники 2022'!$B$4:$X$28,'Форма 1'!Y$7),2),"")</f>
        <v/>
      </c>
      <c r="G765" s="53" t="str">
        <f>IF(ISNUMBER('Форма 1'!Z765),ROUND('Форма 1'!$I765*VLOOKUP('Форма 1'!$G765,'Предельники 2022'!$B$4:$X$28,'Форма 1'!Z$7),2),"")</f>
        <v/>
      </c>
      <c r="H765" s="53" t="str">
        <f>IF(ISNUMBER('Форма 1'!AA765),ROUND('Форма 1'!$I765*VLOOKUP('Форма 1'!$G765,'Предельники 2022'!$B$4:$X$28,'Форма 1'!AA$7),2),"")</f>
        <v/>
      </c>
      <c r="I765" s="53" t="str">
        <f>IF(ISNUMBER('Форма 1'!AB765),ROUND('Форма 1'!$I765*VLOOKUP('Форма 1'!$G765,'Предельники 2022'!$B$4:$X$28,'Форма 1'!AB$7),2),"")</f>
        <v/>
      </c>
      <c r="J765" s="53" t="str">
        <f>IF(ISNUMBER('Форма 1'!AC765),ROUND('Форма 1'!$I765*VLOOKUP('Форма 1'!$G765,'Предельники 2022'!$B$4:$X$28,'Форма 1'!AC$7),2),"")</f>
        <v/>
      </c>
      <c r="K765" s="53">
        <f>IF(ISNUMBER('Форма 1'!AD765),ROUND('Форма 1'!$I765*VLOOKUP('Форма 1'!$G765,'Предельники 2022'!$B$4:$X$28,'Форма 1'!AD$7),2),"")</f>
        <v>5088370.5</v>
      </c>
      <c r="L765" s="54" t="str">
        <f>IF(ISBLANK('Форма 1'!AE765),"",'Форма 1'!AE765)</f>
        <v/>
      </c>
      <c r="M765" s="55" t="str">
        <f>IF(ISBLANK('Форма 1'!AF765),"",'Форма 1'!AF765)</f>
        <v/>
      </c>
      <c r="N765" s="53" t="str">
        <f>IF(ISNUMBER('Форма 1'!AG765),ROUND('Форма 1'!$I765*VLOOKUP('Форма 1'!$G765,'Предельники 2022'!$B$4:$X$28,'Форма 1'!AG$7),2),"")</f>
        <v/>
      </c>
      <c r="O765" s="53" t="str">
        <f>IF(ISNUMBER('Форма 1'!$AH765),ROUND('Форма 1'!$I765*VLOOKUP('Форма 1'!$G765,'Предельники 2022'!$B$4:$X$28,'Форма 1'!$AH$7,0),2),"")</f>
        <v/>
      </c>
      <c r="P765" s="53" t="str">
        <f>IF(ISNUMBER('Форма 1'!$AI765),ROUND('Форма 1'!$I765*VLOOKUP('Форма 1'!$G765,'Предельники 2022'!$B$4:$X$28,'Форма 1'!$AI$7,0),2),"")</f>
        <v/>
      </c>
      <c r="Q765" s="53" t="str">
        <f>IF(ISNUMBER('Форма 1'!$AJ765),ROUND('Форма 1'!$I765*VLOOKUP('Форма 1'!$G765,'Предельники 2022'!$B$4:$X$28,'Форма 1'!$AJ$7,0),2),"")</f>
        <v/>
      </c>
      <c r="R765" s="53" t="str">
        <f>IF(ISNUMBER('Форма 1'!AK765),ROUND('Форма 1'!$I765*VLOOKUP('Форма 1'!$G765,'Предельники 2022'!$B$4:$X$28,'Форма 1'!AK$7),2),"")</f>
        <v/>
      </c>
      <c r="S765" s="55" t="str">
        <f t="shared" si="78"/>
        <v/>
      </c>
      <c r="T765" s="55" t="str">
        <f>IF(ISNUMBER('Форма 1'!AL765),INDEX('Предельники 2022'!$C$4:$X$28,MATCH('Форма 1'!$H765,'Предельники 2022'!$B$4:$B$28,0),MATCH(T$5,'Предельники 2022'!$C$3:$X$3,0)),"")</f>
        <v/>
      </c>
      <c r="U765" s="55" t="str">
        <f>IF(ISNUMBER('Форма 1'!AM765),INDEX('Предельники 2022'!$C$4:$X$28,MATCH('Форма 1'!$H765,'Предельники 2022'!$B$4:$B$28,0),MATCH(U$5,'Предельники 2022'!$C$3:$X$3,0)),"")</f>
        <v/>
      </c>
      <c r="V765" s="55" t="str">
        <f>IF(ISNUMBER('Форма 1'!AN765),INDEX('Предельники 2022'!$C$4:$X$28,MATCH('Форма 1'!$H765,'Предельники 2022'!$B$4:$B$28,0),MATCH(V$5,'Предельники 2022'!$C$3:$X$3,0)),"")</f>
        <v/>
      </c>
      <c r="W765" s="55" t="str">
        <f>IF(ISNUMBER('Форма 1'!AO765),INDEX('Предельники 2022'!$C$4:$X$28,MATCH('Форма 1'!$H765,'Предельники 2022'!$B$4:$B$28,0),MATCH(W$5,'Предельники 2022'!$C$3:$X$3,0)),"")</f>
        <v/>
      </c>
      <c r="X765" s="53" t="str">
        <f>IF(ISNUMBER('Форма 1'!AP765),ROUND('Форма 1'!$I765*VLOOKUP('Форма 1'!$G765,'Предельники 2022'!$B$4:$X$28,'Форма 1'!AP$7),2),"")</f>
        <v/>
      </c>
      <c r="Y765" s="53" t="str">
        <f>IF(ISNUMBER('Форма 1'!AQ765),ROUND('Форма 1'!$I765*VLOOKUP('Форма 1'!$G765,'Предельники 2022'!$B$4:$X$28,'Форма 1'!AQ$7),2),"")</f>
        <v/>
      </c>
      <c r="Z765" s="53" t="str">
        <f>IF(ISNUMBER('Форма 1'!AR765),ROUND('Форма 1'!$I765*VLOOKUP('Форма 1'!$G765,'Предельники 2022'!$B$4:$X$28,'Форма 1'!AR$7),2),"")</f>
        <v/>
      </c>
      <c r="AA765" s="55"/>
    </row>
    <row r="766" spans="1:27" x14ac:dyDescent="0.25">
      <c r="A766" s="52">
        <f t="shared" si="77"/>
        <v>11</v>
      </c>
      <c r="B766" s="94" t="str">
        <f>IF(ISBLANK('Форма 1'!B766),"",'Форма 1'!B766)</f>
        <v>Кунгурский муниципальный округ Пермского края</v>
      </c>
      <c r="C766" s="161" t="str">
        <f>IF(ISBLANK('Форма 1'!C766),"",'Форма 1'!C766)</f>
        <v>г. Кунгур, ул. Свободы, д. 171</v>
      </c>
      <c r="D766" s="51">
        <f>IF(ISBLANK(C766),"Введите адрес",IF(C766='Форма 1'!C766,SUM(E766:K766,M766:S766,X766:AA766),"Ошибка в адресе!"))</f>
        <v>1346399.78</v>
      </c>
      <c r="E766" s="53">
        <f>IF(ISNUMBER('Форма 1'!X766),ROUND('Форма 1'!$I766*VLOOKUP('Форма 1'!$G766,'Предельники 2022'!$B$4:$X$28,'Форма 1'!X$7),2),"")</f>
        <v>719641.88</v>
      </c>
      <c r="F766" s="53" t="str">
        <f>IF(ISNUMBER('Форма 1'!Y766),ROUND('Форма 1'!$I766*VLOOKUP('Форма 1'!$G766,'Предельники 2022'!$B$4:$X$28,'Форма 1'!Y$7),2),"")</f>
        <v/>
      </c>
      <c r="G766" s="53" t="str">
        <f>IF(ISNUMBER('Форма 1'!Z766),ROUND('Форма 1'!$I766*VLOOKUP('Форма 1'!$G766,'Предельники 2022'!$B$4:$X$28,'Форма 1'!Z$7),2),"")</f>
        <v/>
      </c>
      <c r="H766" s="53" t="str">
        <f>IF(ISNUMBER('Форма 1'!AA766),ROUND('Форма 1'!$I766*VLOOKUP('Форма 1'!$G766,'Предельники 2022'!$B$4:$X$28,'Форма 1'!AA$7),2),"")</f>
        <v/>
      </c>
      <c r="I766" s="53" t="str">
        <f>IF(ISNUMBER('Форма 1'!AB766),ROUND('Форма 1'!$I766*VLOOKUP('Форма 1'!$G766,'Предельники 2022'!$B$4:$X$28,'Форма 1'!AB$7),2),"")</f>
        <v/>
      </c>
      <c r="J766" s="53">
        <f>IF(ISNUMBER('Форма 1'!AC766),ROUND('Форма 1'!$I766*VLOOKUP('Форма 1'!$G766,'Предельники 2022'!$B$4:$X$28,'Форма 1'!AC$7),2),"")</f>
        <v>626757.9</v>
      </c>
      <c r="K766" s="53" t="str">
        <f>IF(ISNUMBER('Форма 1'!AD766),ROUND('Форма 1'!$I766*VLOOKUP('Форма 1'!$G766,'Предельники 2022'!$B$4:$X$28,'Форма 1'!AD$7),2),"")</f>
        <v/>
      </c>
      <c r="L766" s="54" t="str">
        <f>IF(ISBLANK('Форма 1'!AE766),"",'Форма 1'!AE766)</f>
        <v/>
      </c>
      <c r="M766" s="55" t="str">
        <f>IF(ISBLANK('Форма 1'!AF766),"",'Форма 1'!AF766)</f>
        <v/>
      </c>
      <c r="N766" s="53" t="str">
        <f>IF(ISNUMBER('Форма 1'!AG766),ROUND('Форма 1'!$I766*VLOOKUP('Форма 1'!$G766,'Предельники 2022'!$B$4:$X$28,'Форма 1'!AG$7),2),"")</f>
        <v/>
      </c>
      <c r="O766" s="53" t="str">
        <f>IF(ISNUMBER('Форма 1'!$AH766),ROUND('Форма 1'!$I766*VLOOKUP('Форма 1'!$G766,'Предельники 2022'!$B$4:$X$28,'Форма 1'!$AH$7,0),2),"")</f>
        <v/>
      </c>
      <c r="P766" s="53" t="str">
        <f>IF(ISNUMBER('Форма 1'!$AI766),ROUND('Форма 1'!$I766*VLOOKUP('Форма 1'!$G766,'Предельники 2022'!$B$4:$X$28,'Форма 1'!$AI$7,0),2),"")</f>
        <v/>
      </c>
      <c r="Q766" s="53" t="str">
        <f>IF(ISNUMBER('Форма 1'!$AJ766),ROUND('Форма 1'!$I766*VLOOKUP('Форма 1'!$G766,'Предельники 2022'!$B$4:$X$28,'Форма 1'!$AJ$7,0),2),"")</f>
        <v/>
      </c>
      <c r="R766" s="53" t="str">
        <f>IF(ISNUMBER('Форма 1'!AK766),ROUND('Форма 1'!$I766*VLOOKUP('Форма 1'!$G766,'Предельники 2022'!$B$4:$X$28,'Форма 1'!AK$7),2),"")</f>
        <v/>
      </c>
      <c r="S766" s="55" t="str">
        <f t="shared" si="78"/>
        <v/>
      </c>
      <c r="T766" s="55" t="str">
        <f>IF(ISNUMBER('Форма 1'!AL766),INDEX('Предельники 2022'!$C$4:$X$28,MATCH('Форма 1'!$H766,'Предельники 2022'!$B$4:$B$28,0),MATCH(T$5,'Предельники 2022'!$C$3:$X$3,0)),"")</f>
        <v/>
      </c>
      <c r="U766" s="55" t="str">
        <f>IF(ISNUMBER('Форма 1'!AM766),INDEX('Предельники 2022'!$C$4:$X$28,MATCH('Форма 1'!$H766,'Предельники 2022'!$B$4:$B$28,0),MATCH(U$5,'Предельники 2022'!$C$3:$X$3,0)),"")</f>
        <v/>
      </c>
      <c r="V766" s="55" t="str">
        <f>IF(ISNUMBER('Форма 1'!AN766),INDEX('Предельники 2022'!$C$4:$X$28,MATCH('Форма 1'!$H766,'Предельники 2022'!$B$4:$B$28,0),MATCH(V$5,'Предельники 2022'!$C$3:$X$3,0)),"")</f>
        <v/>
      </c>
      <c r="W766" s="55" t="str">
        <f>IF(ISNUMBER('Форма 1'!AO766),INDEX('Предельники 2022'!$C$4:$X$28,MATCH('Форма 1'!$H766,'Предельники 2022'!$B$4:$B$28,0),MATCH(W$5,'Предельники 2022'!$C$3:$X$3,0)),"")</f>
        <v/>
      </c>
      <c r="X766" s="53" t="str">
        <f>IF(ISNUMBER('Форма 1'!AP766),ROUND('Форма 1'!$I766*VLOOKUP('Форма 1'!$G766,'Предельники 2022'!$B$4:$X$28,'Форма 1'!AP$7),2),"")</f>
        <v/>
      </c>
      <c r="Y766" s="53" t="str">
        <f>IF(ISNUMBER('Форма 1'!AQ766),ROUND('Форма 1'!$I766*VLOOKUP('Форма 1'!$G766,'Предельники 2022'!$B$4:$X$28,'Форма 1'!AQ$7),2),"")</f>
        <v/>
      </c>
      <c r="Z766" s="53" t="str">
        <f>IF(ISNUMBER('Форма 1'!AR766),ROUND('Форма 1'!$I766*VLOOKUP('Форма 1'!$G766,'Предельники 2022'!$B$4:$X$28,'Форма 1'!AR$7),2),"")</f>
        <v/>
      </c>
      <c r="AA766" s="55"/>
    </row>
    <row r="767" spans="1:27" ht="15.75" x14ac:dyDescent="0.25">
      <c r="A767" s="178">
        <f t="shared" si="77"/>
        <v>0</v>
      </c>
      <c r="B767" s="179" t="str">
        <f>IF(ISBLANK('Форма 1'!B767),"",'Форма 1'!B767)</f>
        <v/>
      </c>
      <c r="C767" s="38" t="str">
        <f>IF(ISBLANK('Форма 1'!C767),"",'Форма 1'!C767)</f>
        <v>Лысьвенский городской округ Пермского края</v>
      </c>
      <c r="D767" s="39">
        <f>IF(ISBLANK(C767),"Введите адрес",IF(C767='Форма 1'!C767,SUM(E767:K767,M767:S767,X767:AA767),"Ошибка в адресе!"))</f>
        <v>154883873.52000001</v>
      </c>
      <c r="E767" s="39">
        <f>SUM(E768:E782)</f>
        <v>11475573.469999999</v>
      </c>
      <c r="F767" s="39">
        <f t="shared" ref="F767:Z767" si="86">SUM(F768:F782)</f>
        <v>49046741.659999996</v>
      </c>
      <c r="G767" s="39">
        <f t="shared" si="86"/>
        <v>0</v>
      </c>
      <c r="H767" s="39">
        <f t="shared" si="86"/>
        <v>3543570.5</v>
      </c>
      <c r="I767" s="39">
        <f t="shared" si="86"/>
        <v>9146149.5100000016</v>
      </c>
      <c r="J767" s="39">
        <f t="shared" si="86"/>
        <v>4834959.78</v>
      </c>
      <c r="K767" s="39">
        <f t="shared" si="86"/>
        <v>0</v>
      </c>
      <c r="L767" s="145">
        <f t="shared" si="86"/>
        <v>0</v>
      </c>
      <c r="M767" s="39">
        <f t="shared" si="86"/>
        <v>0</v>
      </c>
      <c r="N767" s="39">
        <f t="shared" si="86"/>
        <v>51629643.060000002</v>
      </c>
      <c r="O767" s="39">
        <f t="shared" si="86"/>
        <v>17859632.039999999</v>
      </c>
      <c r="P767" s="39">
        <f t="shared" si="86"/>
        <v>0</v>
      </c>
      <c r="Q767" s="39">
        <f t="shared" si="86"/>
        <v>0</v>
      </c>
      <c r="R767" s="39">
        <f t="shared" si="86"/>
        <v>7347603.5000000009</v>
      </c>
      <c r="S767" s="39">
        <f t="shared" si="86"/>
        <v>0</v>
      </c>
      <c r="T767" s="39">
        <f t="shared" si="86"/>
        <v>0</v>
      </c>
      <c r="U767" s="39">
        <f t="shared" si="86"/>
        <v>0</v>
      </c>
      <c r="V767" s="39">
        <f t="shared" si="86"/>
        <v>0</v>
      </c>
      <c r="W767" s="39">
        <f t="shared" si="86"/>
        <v>0</v>
      </c>
      <c r="X767" s="39">
        <f t="shared" si="86"/>
        <v>0</v>
      </c>
      <c r="Y767" s="39">
        <f t="shared" si="86"/>
        <v>0</v>
      </c>
      <c r="Z767" s="39">
        <f t="shared" si="86"/>
        <v>0</v>
      </c>
      <c r="AA767" s="39"/>
    </row>
    <row r="768" spans="1:27" x14ac:dyDescent="0.25">
      <c r="A768" s="52">
        <f t="shared" si="77"/>
        <v>1</v>
      </c>
      <c r="B768" s="94" t="str">
        <f>IF(ISBLANK('Форма 1'!B768),"",'Форма 1'!B768)</f>
        <v>Лысьвенский городской округ Пермского края</v>
      </c>
      <c r="C768" s="161" t="str">
        <f>IF(ISBLANK('Форма 1'!C768),"",'Форма 1'!C768)</f>
        <v>г. Лысьва, ул. Белинского, д. 27</v>
      </c>
      <c r="D768" s="51">
        <f>IF(ISBLANK(C768),"Введите адрес",IF(C768='Форма 1'!C768,SUM(E768:K768,M768:S768,X768:AA768),"Ошибка в адресе!"))</f>
        <v>937116.64</v>
      </c>
      <c r="E768" s="53">
        <f>IF(ISNUMBER('Форма 1'!X768),ROUND('Форма 1'!$I768*VLOOKUP('Форма 1'!$G768,'Предельники 2022'!$B$4:$X$28,'Форма 1'!X$7),2),"")</f>
        <v>937116.64</v>
      </c>
      <c r="F768" s="53" t="str">
        <f>IF(ISNUMBER('Форма 1'!Y768),ROUND('Форма 1'!$I768*VLOOKUP('Форма 1'!$G768,'Предельники 2022'!$B$4:$X$28,'Форма 1'!Y$7),2),"")</f>
        <v/>
      </c>
      <c r="G768" s="53" t="str">
        <f>IF(ISNUMBER('Форма 1'!Z768),ROUND('Форма 1'!$I768*VLOOKUP('Форма 1'!$G768,'Предельники 2022'!$B$4:$X$28,'Форма 1'!Z$7),2),"")</f>
        <v/>
      </c>
      <c r="H768" s="53" t="str">
        <f>IF(ISNUMBER('Форма 1'!AA768),ROUND('Форма 1'!$I768*VLOOKUP('Форма 1'!$G768,'Предельники 2022'!$B$4:$X$28,'Форма 1'!AA$7),2),"")</f>
        <v/>
      </c>
      <c r="I768" s="53" t="str">
        <f>IF(ISNUMBER('Форма 1'!AB768),ROUND('Форма 1'!$I768*VLOOKUP('Форма 1'!$G768,'Предельники 2022'!$B$4:$X$28,'Форма 1'!AB$7),2),"")</f>
        <v/>
      </c>
      <c r="J768" s="53" t="str">
        <f>IF(ISNUMBER('Форма 1'!AC768),ROUND('Форма 1'!$I768*VLOOKUP('Форма 1'!$G768,'Предельники 2022'!$B$4:$X$28,'Форма 1'!AC$7),2),"")</f>
        <v/>
      </c>
      <c r="K768" s="53" t="str">
        <f>IF(ISNUMBER('Форма 1'!AD768),ROUND('Форма 1'!$I768*VLOOKUP('Форма 1'!$G768,'Предельники 2022'!$B$4:$X$28,'Форма 1'!AD$7),2),"")</f>
        <v/>
      </c>
      <c r="L768" s="54" t="str">
        <f>IF(ISBLANK('Форма 1'!AE768),"",'Форма 1'!AE768)</f>
        <v/>
      </c>
      <c r="M768" s="55" t="str">
        <f>IF(ISBLANK('Форма 1'!AF768),"",'Форма 1'!AF768)</f>
        <v/>
      </c>
      <c r="N768" s="53" t="str">
        <f>IF(ISNUMBER('Форма 1'!AG768),ROUND('Форма 1'!$I768*VLOOKUP('Форма 1'!$G768,'Предельники 2022'!$B$4:$X$28,'Форма 1'!AG$7),2),"")</f>
        <v/>
      </c>
      <c r="O768" s="53" t="str">
        <f>IF(ISNUMBER('Форма 1'!$AH768),ROUND('Форма 1'!$I768*VLOOKUP('Форма 1'!$G768,'Предельники 2022'!$B$4:$X$28,'Форма 1'!$AH$7,0),2),"")</f>
        <v/>
      </c>
      <c r="P768" s="53" t="str">
        <f>IF(ISNUMBER('Форма 1'!$AI768),ROUND('Форма 1'!$I768*VLOOKUP('Форма 1'!$G768,'Предельники 2022'!$B$4:$X$28,'Форма 1'!$AI$7,0),2),"")</f>
        <v/>
      </c>
      <c r="Q768" s="53" t="str">
        <f>IF(ISNUMBER('Форма 1'!$AJ768),ROUND('Форма 1'!$I768*VLOOKUP('Форма 1'!$G768,'Предельники 2022'!$B$4:$X$28,'Форма 1'!$AJ$7,0),2),"")</f>
        <v/>
      </c>
      <c r="R768" s="53" t="str">
        <f>IF(ISNUMBER('Форма 1'!AK768),ROUND('Форма 1'!$I768*VLOOKUP('Форма 1'!$G768,'Предельники 2022'!$B$4:$X$28,'Форма 1'!AK$7),2),"")</f>
        <v/>
      </c>
      <c r="S768" s="55" t="str">
        <f t="shared" si="78"/>
        <v/>
      </c>
      <c r="T768" s="55" t="str">
        <f>IF(ISNUMBER('Форма 1'!AL768),INDEX('Предельники 2022'!$C$4:$X$28,MATCH('Форма 1'!$H768,'Предельники 2022'!$B$4:$B$28,0),MATCH(T$5,'Предельники 2022'!$C$3:$X$3,0)),"")</f>
        <v/>
      </c>
      <c r="U768" s="55" t="str">
        <f>IF(ISNUMBER('Форма 1'!AM768),INDEX('Предельники 2022'!$C$4:$X$28,MATCH('Форма 1'!$H768,'Предельники 2022'!$B$4:$B$28,0),MATCH(U$5,'Предельники 2022'!$C$3:$X$3,0)),"")</f>
        <v/>
      </c>
      <c r="V768" s="55" t="str">
        <f>IF(ISNUMBER('Форма 1'!AN768),INDEX('Предельники 2022'!$C$4:$X$28,MATCH('Форма 1'!$H768,'Предельники 2022'!$B$4:$B$28,0),MATCH(V$5,'Предельники 2022'!$C$3:$X$3,0)),"")</f>
        <v/>
      </c>
      <c r="W768" s="55" t="str">
        <f>IF(ISNUMBER('Форма 1'!AO768),INDEX('Предельники 2022'!$C$4:$X$28,MATCH('Форма 1'!$H768,'Предельники 2022'!$B$4:$B$28,0),MATCH(W$5,'Предельники 2022'!$C$3:$X$3,0)),"")</f>
        <v/>
      </c>
      <c r="X768" s="53" t="str">
        <f>IF(ISNUMBER('Форма 1'!AP768),ROUND('Форма 1'!$I768*VLOOKUP('Форма 1'!$G768,'Предельники 2022'!$B$4:$X$28,'Форма 1'!AP$7),2),"")</f>
        <v/>
      </c>
      <c r="Y768" s="53" t="str">
        <f>IF(ISNUMBER('Форма 1'!AQ768),ROUND('Форма 1'!$I768*VLOOKUP('Форма 1'!$G768,'Предельники 2022'!$B$4:$X$28,'Форма 1'!AQ$7),2),"")</f>
        <v/>
      </c>
      <c r="Z768" s="53" t="str">
        <f>IF(ISNUMBER('Форма 1'!AR768),ROUND('Форма 1'!$I768*VLOOKUP('Форма 1'!$G768,'Предельники 2022'!$B$4:$X$28,'Форма 1'!AR$7),2),"")</f>
        <v/>
      </c>
      <c r="AA768" s="55"/>
    </row>
    <row r="769" spans="1:27" x14ac:dyDescent="0.25">
      <c r="A769" s="52">
        <f t="shared" si="77"/>
        <v>2</v>
      </c>
      <c r="B769" s="94" t="str">
        <f>IF(ISBLANK('Форма 1'!B769),"",'Форма 1'!B769)</f>
        <v>Лысьвенский городской округ Пермского края</v>
      </c>
      <c r="C769" s="161" t="str">
        <f>IF(ISBLANK('Форма 1'!C769),"",'Форма 1'!C769)</f>
        <v>г. Лысьва, ул. Жданова, д. 13</v>
      </c>
      <c r="D769" s="51">
        <f>IF(ISBLANK(C769),"Введите адрес",IF(C769='Форма 1'!C769,SUM(E769:K769,M769:S769,X769:AA769),"Ошибка в адресе!"))</f>
        <v>9333903.5200000014</v>
      </c>
      <c r="E769" s="53" t="str">
        <f>IF(ISNUMBER('Форма 1'!X769),ROUND('Форма 1'!$I769*VLOOKUP('Форма 1'!$G769,'Предельники 2022'!$B$4:$X$28,'Форма 1'!X$7),2),"")</f>
        <v/>
      </c>
      <c r="F769" s="53" t="str">
        <f>IF(ISNUMBER('Форма 1'!Y769),ROUND('Форма 1'!$I769*VLOOKUP('Форма 1'!$G769,'Предельники 2022'!$B$4:$X$28,'Форма 1'!Y$7),2),"")</f>
        <v/>
      </c>
      <c r="G769" s="53" t="str">
        <f>IF(ISNUMBER('Форма 1'!Z769),ROUND('Форма 1'!$I769*VLOOKUP('Форма 1'!$G769,'Предельники 2022'!$B$4:$X$28,'Форма 1'!Z$7),2),"")</f>
        <v/>
      </c>
      <c r="H769" s="53" t="str">
        <f>IF(ISNUMBER('Форма 1'!AA769),ROUND('Форма 1'!$I769*VLOOKUP('Форма 1'!$G769,'Предельники 2022'!$B$4:$X$28,'Форма 1'!AA$7),2),"")</f>
        <v/>
      </c>
      <c r="I769" s="53" t="str">
        <f>IF(ISNUMBER('Форма 1'!AB769),ROUND('Форма 1'!$I769*VLOOKUP('Форма 1'!$G769,'Предельники 2022'!$B$4:$X$28,'Форма 1'!AB$7),2),"")</f>
        <v/>
      </c>
      <c r="J769" s="53" t="str">
        <f>IF(ISNUMBER('Форма 1'!AC769),ROUND('Форма 1'!$I769*VLOOKUP('Форма 1'!$G769,'Предельники 2022'!$B$4:$X$28,'Форма 1'!AC$7),2),"")</f>
        <v/>
      </c>
      <c r="K769" s="53" t="str">
        <f>IF(ISNUMBER('Форма 1'!AD769),ROUND('Форма 1'!$I769*VLOOKUP('Форма 1'!$G769,'Предельники 2022'!$B$4:$X$28,'Форма 1'!AD$7),2),"")</f>
        <v/>
      </c>
      <c r="L769" s="54" t="str">
        <f>IF(ISBLANK('Форма 1'!AE769),"",'Форма 1'!AE769)</f>
        <v/>
      </c>
      <c r="M769" s="55" t="str">
        <f>IF(ISBLANK('Форма 1'!AF769),"",'Форма 1'!AF769)</f>
        <v/>
      </c>
      <c r="N769" s="53">
        <f>IF(ISNUMBER('Форма 1'!AG769),ROUND('Форма 1'!$I769*VLOOKUP('Форма 1'!$G769,'Предельники 2022'!$B$4:$X$28,'Форма 1'!AG$7),2),"")</f>
        <v>5347359.71</v>
      </c>
      <c r="O769" s="53">
        <f>IF(ISNUMBER('Форма 1'!$AH769),ROUND('Форма 1'!$I769*VLOOKUP('Форма 1'!$G769,'Предельники 2022'!$B$4:$X$28,'Форма 1'!$AH$7,0),2),"")</f>
        <v>3260290.43</v>
      </c>
      <c r="P769" s="53" t="str">
        <f>IF(ISNUMBER('Форма 1'!$AI769),ROUND('Форма 1'!$I769*VLOOKUP('Форма 1'!$G769,'Предельники 2022'!$B$4:$X$28,'Форма 1'!$AI$7,0),2),"")</f>
        <v/>
      </c>
      <c r="Q769" s="53" t="str">
        <f>IF(ISNUMBER('Форма 1'!$AJ769),ROUND('Форма 1'!$I769*VLOOKUP('Форма 1'!$G769,'Предельники 2022'!$B$4:$X$28,'Форма 1'!$AJ$7,0),2),"")</f>
        <v/>
      </c>
      <c r="R769" s="53">
        <f>IF(ISNUMBER('Форма 1'!AK769),ROUND('Форма 1'!$I769*VLOOKUP('Форма 1'!$G769,'Предельники 2022'!$B$4:$X$28,'Форма 1'!AK$7),2),"")</f>
        <v>726253.38</v>
      </c>
      <c r="S769" s="55" t="str">
        <f t="shared" si="78"/>
        <v/>
      </c>
      <c r="T769" s="55" t="str">
        <f>IF(ISNUMBER('Форма 1'!AL769),INDEX('Предельники 2022'!$C$4:$X$28,MATCH('Форма 1'!$H769,'Предельники 2022'!$B$4:$B$28,0),MATCH(T$5,'Предельники 2022'!$C$3:$X$3,0)),"")</f>
        <v/>
      </c>
      <c r="U769" s="55" t="str">
        <f>IF(ISNUMBER('Форма 1'!AM769),INDEX('Предельники 2022'!$C$4:$X$28,MATCH('Форма 1'!$H769,'Предельники 2022'!$B$4:$B$28,0),MATCH(U$5,'Предельники 2022'!$C$3:$X$3,0)),"")</f>
        <v/>
      </c>
      <c r="V769" s="55" t="str">
        <f>IF(ISNUMBER('Форма 1'!AN769),INDEX('Предельники 2022'!$C$4:$X$28,MATCH('Форма 1'!$H769,'Предельники 2022'!$B$4:$B$28,0),MATCH(V$5,'Предельники 2022'!$C$3:$X$3,0)),"")</f>
        <v/>
      </c>
      <c r="W769" s="55" t="str">
        <f>IF(ISNUMBER('Форма 1'!AO769),INDEX('Предельники 2022'!$C$4:$X$28,MATCH('Форма 1'!$H769,'Предельники 2022'!$B$4:$B$28,0),MATCH(W$5,'Предельники 2022'!$C$3:$X$3,0)),"")</f>
        <v/>
      </c>
      <c r="X769" s="53" t="str">
        <f>IF(ISNUMBER('Форма 1'!AP769),ROUND('Форма 1'!$I769*VLOOKUP('Форма 1'!$G769,'Предельники 2022'!$B$4:$X$28,'Форма 1'!AP$7),2),"")</f>
        <v/>
      </c>
      <c r="Y769" s="53" t="str">
        <f>IF(ISNUMBER('Форма 1'!AQ769),ROUND('Форма 1'!$I769*VLOOKUP('Форма 1'!$G769,'Предельники 2022'!$B$4:$X$28,'Форма 1'!AQ$7),2),"")</f>
        <v/>
      </c>
      <c r="Z769" s="53" t="str">
        <f>IF(ISNUMBER('Форма 1'!AR769),ROUND('Форма 1'!$I769*VLOOKUP('Форма 1'!$G769,'Предельники 2022'!$B$4:$X$28,'Форма 1'!AR$7),2),"")</f>
        <v/>
      </c>
      <c r="AA769" s="55"/>
    </row>
    <row r="770" spans="1:27" x14ac:dyDescent="0.25">
      <c r="A770" s="52">
        <f t="shared" si="77"/>
        <v>3</v>
      </c>
      <c r="B770" s="94" t="str">
        <f>IF(ISBLANK('Форма 1'!B770),"",'Форма 1'!B770)</f>
        <v>Лысьвенский городской округ Пермского края</v>
      </c>
      <c r="C770" s="161" t="str">
        <f>IF(ISBLANK('Форма 1'!C770),"",'Форма 1'!C770)</f>
        <v>г. Лысьва, ул. Кирова, д. 69</v>
      </c>
      <c r="D770" s="51">
        <f>IF(ISBLANK(C770),"Введите адрес",IF(C770='Форма 1'!C770,SUM(E770:K770,M770:S770,X770:AA770),"Ошибка в адресе!"))</f>
        <v>343980.23</v>
      </c>
      <c r="E770" s="53">
        <f>IF(ISNUMBER('Форма 1'!X770),ROUND('Форма 1'!$I770*VLOOKUP('Форма 1'!$G770,'Предельники 2022'!$B$4:$X$28,'Форма 1'!X$7),2),"")</f>
        <v>343980.23</v>
      </c>
      <c r="F770" s="53" t="str">
        <f>IF(ISNUMBER('Форма 1'!Y770),ROUND('Форма 1'!$I770*VLOOKUP('Форма 1'!$G770,'Предельники 2022'!$B$4:$X$28,'Форма 1'!Y$7),2),"")</f>
        <v/>
      </c>
      <c r="G770" s="53" t="str">
        <f>IF(ISNUMBER('Форма 1'!Z770),ROUND('Форма 1'!$I770*VLOOKUP('Форма 1'!$G770,'Предельники 2022'!$B$4:$X$28,'Форма 1'!Z$7),2),"")</f>
        <v/>
      </c>
      <c r="H770" s="53" t="str">
        <f>IF(ISNUMBER('Форма 1'!AA770),ROUND('Форма 1'!$I770*VLOOKUP('Форма 1'!$G770,'Предельники 2022'!$B$4:$X$28,'Форма 1'!AA$7),2),"")</f>
        <v/>
      </c>
      <c r="I770" s="53" t="str">
        <f>IF(ISNUMBER('Форма 1'!AB770),ROUND('Форма 1'!$I770*VLOOKUP('Форма 1'!$G770,'Предельники 2022'!$B$4:$X$28,'Форма 1'!AB$7),2),"")</f>
        <v/>
      </c>
      <c r="J770" s="53" t="str">
        <f>IF(ISNUMBER('Форма 1'!AC770),ROUND('Форма 1'!$I770*VLOOKUP('Форма 1'!$G770,'Предельники 2022'!$B$4:$X$28,'Форма 1'!AC$7),2),"")</f>
        <v/>
      </c>
      <c r="K770" s="53" t="str">
        <f>IF(ISNUMBER('Форма 1'!AD770),ROUND('Форма 1'!$I770*VLOOKUP('Форма 1'!$G770,'Предельники 2022'!$B$4:$X$28,'Форма 1'!AD$7),2),"")</f>
        <v/>
      </c>
      <c r="L770" s="54" t="str">
        <f>IF(ISBLANK('Форма 1'!AE770),"",'Форма 1'!AE770)</f>
        <v/>
      </c>
      <c r="M770" s="55" t="str">
        <f>IF(ISBLANK('Форма 1'!AF770),"",'Форма 1'!AF770)</f>
        <v/>
      </c>
      <c r="N770" s="53" t="str">
        <f>IF(ISNUMBER('Форма 1'!AG770),ROUND('Форма 1'!$I770*VLOOKUP('Форма 1'!$G770,'Предельники 2022'!$B$4:$X$28,'Форма 1'!AG$7),2),"")</f>
        <v/>
      </c>
      <c r="O770" s="53" t="str">
        <f>IF(ISNUMBER('Форма 1'!$AH770),ROUND('Форма 1'!$I770*VLOOKUP('Форма 1'!$G770,'Предельники 2022'!$B$4:$X$28,'Форма 1'!$AH$7,0),2),"")</f>
        <v/>
      </c>
      <c r="P770" s="53" t="str">
        <f>IF(ISNUMBER('Форма 1'!$AI770),ROUND('Форма 1'!$I770*VLOOKUP('Форма 1'!$G770,'Предельники 2022'!$B$4:$X$28,'Форма 1'!$AI$7,0),2),"")</f>
        <v/>
      </c>
      <c r="Q770" s="53" t="str">
        <f>IF(ISNUMBER('Форма 1'!$AJ770),ROUND('Форма 1'!$I770*VLOOKUP('Форма 1'!$G770,'Предельники 2022'!$B$4:$X$28,'Форма 1'!$AJ$7,0),2),"")</f>
        <v/>
      </c>
      <c r="R770" s="53" t="str">
        <f>IF(ISNUMBER('Форма 1'!AK770),ROUND('Форма 1'!$I770*VLOOKUP('Форма 1'!$G770,'Предельники 2022'!$B$4:$X$28,'Форма 1'!AK$7),2),"")</f>
        <v/>
      </c>
      <c r="S770" s="55" t="str">
        <f t="shared" si="78"/>
        <v/>
      </c>
      <c r="T770" s="55" t="str">
        <f>IF(ISNUMBER('Форма 1'!AL770),INDEX('Предельники 2022'!$C$4:$X$28,MATCH('Форма 1'!$H770,'Предельники 2022'!$B$4:$B$28,0),MATCH(T$5,'Предельники 2022'!$C$3:$X$3,0)),"")</f>
        <v/>
      </c>
      <c r="U770" s="55" t="str">
        <f>IF(ISNUMBER('Форма 1'!AM770),INDEX('Предельники 2022'!$C$4:$X$28,MATCH('Форма 1'!$H770,'Предельники 2022'!$B$4:$B$28,0),MATCH(U$5,'Предельники 2022'!$C$3:$X$3,0)),"")</f>
        <v/>
      </c>
      <c r="V770" s="55" t="str">
        <f>IF(ISNUMBER('Форма 1'!AN770),INDEX('Предельники 2022'!$C$4:$X$28,MATCH('Форма 1'!$H770,'Предельники 2022'!$B$4:$B$28,0),MATCH(V$5,'Предельники 2022'!$C$3:$X$3,0)),"")</f>
        <v/>
      </c>
      <c r="W770" s="55" t="str">
        <f>IF(ISNUMBER('Форма 1'!AO770),INDEX('Предельники 2022'!$C$4:$X$28,MATCH('Форма 1'!$H770,'Предельники 2022'!$B$4:$B$28,0),MATCH(W$5,'Предельники 2022'!$C$3:$X$3,0)),"")</f>
        <v/>
      </c>
      <c r="X770" s="53" t="str">
        <f>IF(ISNUMBER('Форма 1'!AP770),ROUND('Форма 1'!$I770*VLOOKUP('Форма 1'!$G770,'Предельники 2022'!$B$4:$X$28,'Форма 1'!AP$7),2),"")</f>
        <v/>
      </c>
      <c r="Y770" s="53" t="str">
        <f>IF(ISNUMBER('Форма 1'!AQ770),ROUND('Форма 1'!$I770*VLOOKUP('Форма 1'!$G770,'Предельники 2022'!$B$4:$X$28,'Форма 1'!AQ$7),2),"")</f>
        <v/>
      </c>
      <c r="Z770" s="53" t="str">
        <f>IF(ISNUMBER('Форма 1'!AR770),ROUND('Форма 1'!$I770*VLOOKUP('Форма 1'!$G770,'Предельники 2022'!$B$4:$X$28,'Форма 1'!AR$7),2),"")</f>
        <v/>
      </c>
      <c r="AA770" s="55"/>
    </row>
    <row r="771" spans="1:27" x14ac:dyDescent="0.25">
      <c r="A771" s="52">
        <f t="shared" si="77"/>
        <v>4</v>
      </c>
      <c r="B771" s="94" t="str">
        <f>IF(ISBLANK('Форма 1'!B771),"",'Форма 1'!B771)</f>
        <v>Лысьвенский городской округ Пермского края</v>
      </c>
      <c r="C771" s="161" t="str">
        <f>IF(ISBLANK('Форма 1'!C771),"",'Форма 1'!C771)</f>
        <v>г. Лысьва, ул. Кутузова, д. 16</v>
      </c>
      <c r="D771" s="51">
        <f>IF(ISBLANK(C771),"Введите адрес",IF(C771='Форма 1'!C771,SUM(E771:K771,M771:S771,X771:AA771),"Ошибка в адресе!"))</f>
        <v>530263.31999999995</v>
      </c>
      <c r="E771" s="53" t="str">
        <f>IF(ISNUMBER('Форма 1'!X771),ROUND('Форма 1'!$I771*VLOOKUP('Форма 1'!$G771,'Предельники 2022'!$B$4:$X$28,'Форма 1'!X$7),2),"")</f>
        <v/>
      </c>
      <c r="F771" s="53" t="str">
        <f>IF(ISNUMBER('Форма 1'!Y771),ROUND('Форма 1'!$I771*VLOOKUP('Форма 1'!$G771,'Предельники 2022'!$B$4:$X$28,'Форма 1'!Y$7),2),"")</f>
        <v/>
      </c>
      <c r="G771" s="53" t="str">
        <f>IF(ISNUMBER('Форма 1'!Z771),ROUND('Форма 1'!$I771*VLOOKUP('Форма 1'!$G771,'Предельники 2022'!$B$4:$X$28,'Форма 1'!Z$7),2),"")</f>
        <v/>
      </c>
      <c r="H771" s="53">
        <f>IF(ISNUMBER('Форма 1'!AA771),ROUND('Форма 1'!$I771*VLOOKUP('Форма 1'!$G771,'Предельники 2022'!$B$4:$X$28,'Форма 1'!AA$7),2),"")</f>
        <v>195932.27</v>
      </c>
      <c r="I771" s="53" t="str">
        <f>IF(ISNUMBER('Форма 1'!AB771),ROUND('Форма 1'!$I771*VLOOKUP('Форма 1'!$G771,'Предельники 2022'!$B$4:$X$28,'Форма 1'!AB$7),2),"")</f>
        <v/>
      </c>
      <c r="J771" s="53">
        <f>IF(ISNUMBER('Форма 1'!AC771),ROUND('Форма 1'!$I771*VLOOKUP('Форма 1'!$G771,'Предельники 2022'!$B$4:$X$28,'Форма 1'!AC$7),2),"")</f>
        <v>334331.05</v>
      </c>
      <c r="K771" s="53" t="str">
        <f>IF(ISNUMBER('Форма 1'!AD771),ROUND('Форма 1'!$I771*VLOOKUP('Форма 1'!$G771,'Предельники 2022'!$B$4:$X$28,'Форма 1'!AD$7),2),"")</f>
        <v/>
      </c>
      <c r="L771" s="54" t="str">
        <f>IF(ISBLANK('Форма 1'!AE771),"",'Форма 1'!AE771)</f>
        <v/>
      </c>
      <c r="M771" s="55" t="str">
        <f>IF(ISBLANK('Форма 1'!AF771),"",'Форма 1'!AF771)</f>
        <v/>
      </c>
      <c r="N771" s="53" t="str">
        <f>IF(ISNUMBER('Форма 1'!AG771),ROUND('Форма 1'!$I771*VLOOKUP('Форма 1'!$G771,'Предельники 2022'!$B$4:$X$28,'Форма 1'!AG$7),2),"")</f>
        <v/>
      </c>
      <c r="O771" s="53" t="str">
        <f>IF(ISNUMBER('Форма 1'!$AH771),ROUND('Форма 1'!$I771*VLOOKUP('Форма 1'!$G771,'Предельники 2022'!$B$4:$X$28,'Форма 1'!$AH$7,0),2),"")</f>
        <v/>
      </c>
      <c r="P771" s="53" t="str">
        <f>IF(ISNUMBER('Форма 1'!$AI771),ROUND('Форма 1'!$I771*VLOOKUP('Форма 1'!$G771,'Предельники 2022'!$B$4:$X$28,'Форма 1'!$AI$7,0),2),"")</f>
        <v/>
      </c>
      <c r="Q771" s="53" t="str">
        <f>IF(ISNUMBER('Форма 1'!$AJ771),ROUND('Форма 1'!$I771*VLOOKUP('Форма 1'!$G771,'Предельники 2022'!$B$4:$X$28,'Форма 1'!$AJ$7,0),2),"")</f>
        <v/>
      </c>
      <c r="R771" s="53" t="str">
        <f>IF(ISNUMBER('Форма 1'!AK771),ROUND('Форма 1'!$I771*VLOOKUP('Форма 1'!$G771,'Предельники 2022'!$B$4:$X$28,'Форма 1'!AK$7),2),"")</f>
        <v/>
      </c>
      <c r="S771" s="55" t="str">
        <f t="shared" si="78"/>
        <v/>
      </c>
      <c r="T771" s="55" t="str">
        <f>IF(ISNUMBER('Форма 1'!AL771),INDEX('Предельники 2022'!$C$4:$X$28,MATCH('Форма 1'!$H771,'Предельники 2022'!$B$4:$B$28,0),MATCH(T$5,'Предельники 2022'!$C$3:$X$3,0)),"")</f>
        <v/>
      </c>
      <c r="U771" s="55" t="str">
        <f>IF(ISNUMBER('Форма 1'!AM771),INDEX('Предельники 2022'!$C$4:$X$28,MATCH('Форма 1'!$H771,'Предельники 2022'!$B$4:$B$28,0),MATCH(U$5,'Предельники 2022'!$C$3:$X$3,0)),"")</f>
        <v/>
      </c>
      <c r="V771" s="55" t="str">
        <f>IF(ISNUMBER('Форма 1'!AN771),INDEX('Предельники 2022'!$C$4:$X$28,MATCH('Форма 1'!$H771,'Предельники 2022'!$B$4:$B$28,0),MATCH(V$5,'Предельники 2022'!$C$3:$X$3,0)),"")</f>
        <v/>
      </c>
      <c r="W771" s="55" t="str">
        <f>IF(ISNUMBER('Форма 1'!AO771),INDEX('Предельники 2022'!$C$4:$X$28,MATCH('Форма 1'!$H771,'Предельники 2022'!$B$4:$B$28,0),MATCH(W$5,'Предельники 2022'!$C$3:$X$3,0)),"")</f>
        <v/>
      </c>
      <c r="X771" s="53" t="str">
        <f>IF(ISNUMBER('Форма 1'!AP771),ROUND('Форма 1'!$I771*VLOOKUP('Форма 1'!$G771,'Предельники 2022'!$B$4:$X$28,'Форма 1'!AP$7),2),"")</f>
        <v/>
      </c>
      <c r="Y771" s="53" t="str">
        <f>IF(ISNUMBER('Форма 1'!AQ771),ROUND('Форма 1'!$I771*VLOOKUP('Форма 1'!$G771,'Предельники 2022'!$B$4:$X$28,'Форма 1'!AQ$7),2),"")</f>
        <v/>
      </c>
      <c r="Z771" s="53" t="str">
        <f>IF(ISNUMBER('Форма 1'!AR771),ROUND('Форма 1'!$I771*VLOOKUP('Форма 1'!$G771,'Предельники 2022'!$B$4:$X$28,'Форма 1'!AR$7),2),"")</f>
        <v/>
      </c>
      <c r="AA771" s="55"/>
    </row>
    <row r="772" spans="1:27" x14ac:dyDescent="0.25">
      <c r="A772" s="52">
        <f t="shared" si="77"/>
        <v>5</v>
      </c>
      <c r="B772" s="94" t="str">
        <f>IF(ISBLANK('Форма 1'!B772),"",'Форма 1'!B772)</f>
        <v>Лысьвенский городской округ Пермского края</v>
      </c>
      <c r="C772" s="161" t="str">
        <f>IF(ISBLANK('Форма 1'!C772),"",'Форма 1'!C772)</f>
        <v>г. Лысьва, ул. Ленина, д. 28</v>
      </c>
      <c r="D772" s="51">
        <f>IF(ISBLANK(C772),"Введите адрес",IF(C772='Форма 1'!C772,SUM(E772:K772,M772:S772,X772:AA772),"Ошибка в адресе!"))</f>
        <v>488355.51</v>
      </c>
      <c r="E772" s="53">
        <f>IF(ISNUMBER('Форма 1'!X772),ROUND('Форма 1'!$I772*VLOOKUP('Форма 1'!$G772,'Предельники 2022'!$B$4:$X$28,'Форма 1'!X$7),2),"")</f>
        <v>323328.09999999998</v>
      </c>
      <c r="F772" s="53" t="str">
        <f>IF(ISNUMBER('Форма 1'!Y772),ROUND('Форма 1'!$I772*VLOOKUP('Форма 1'!$G772,'Предельники 2022'!$B$4:$X$28,'Форма 1'!Y$7),2),"")</f>
        <v/>
      </c>
      <c r="G772" s="53" t="str">
        <f>IF(ISNUMBER('Форма 1'!Z772),ROUND('Форма 1'!$I772*VLOOKUP('Форма 1'!$G772,'Предельники 2022'!$B$4:$X$28,'Форма 1'!Z$7),2),"")</f>
        <v/>
      </c>
      <c r="H772" s="53">
        <f>IF(ISNUMBER('Форма 1'!AA772),ROUND('Форма 1'!$I772*VLOOKUP('Форма 1'!$G772,'Предельники 2022'!$B$4:$X$28,'Форма 1'!AA$7),2),"")</f>
        <v>165027.41</v>
      </c>
      <c r="I772" s="53" t="str">
        <f>IF(ISNUMBER('Форма 1'!AB772),ROUND('Форма 1'!$I772*VLOOKUP('Форма 1'!$G772,'Предельники 2022'!$B$4:$X$28,'Форма 1'!AB$7),2),"")</f>
        <v/>
      </c>
      <c r="J772" s="53" t="str">
        <f>IF(ISNUMBER('Форма 1'!AC772),ROUND('Форма 1'!$I772*VLOOKUP('Форма 1'!$G772,'Предельники 2022'!$B$4:$X$28,'Форма 1'!AC$7),2),"")</f>
        <v/>
      </c>
      <c r="K772" s="53" t="str">
        <f>IF(ISNUMBER('Форма 1'!AD772),ROUND('Форма 1'!$I772*VLOOKUP('Форма 1'!$G772,'Предельники 2022'!$B$4:$X$28,'Форма 1'!AD$7),2),"")</f>
        <v/>
      </c>
      <c r="L772" s="54" t="str">
        <f>IF(ISBLANK('Форма 1'!AE772),"",'Форма 1'!AE772)</f>
        <v/>
      </c>
      <c r="M772" s="55" t="str">
        <f>IF(ISBLANK('Форма 1'!AF772),"",'Форма 1'!AF772)</f>
        <v/>
      </c>
      <c r="N772" s="53" t="str">
        <f>IF(ISNUMBER('Форма 1'!AG772),ROUND('Форма 1'!$I772*VLOOKUP('Форма 1'!$G772,'Предельники 2022'!$B$4:$X$28,'Форма 1'!AG$7),2),"")</f>
        <v/>
      </c>
      <c r="O772" s="53" t="str">
        <f>IF(ISNUMBER('Форма 1'!$AH772),ROUND('Форма 1'!$I772*VLOOKUP('Форма 1'!$G772,'Предельники 2022'!$B$4:$X$28,'Форма 1'!$AH$7,0),2),"")</f>
        <v/>
      </c>
      <c r="P772" s="53" t="str">
        <f>IF(ISNUMBER('Форма 1'!$AI772),ROUND('Форма 1'!$I772*VLOOKUP('Форма 1'!$G772,'Предельники 2022'!$B$4:$X$28,'Форма 1'!$AI$7,0),2),"")</f>
        <v/>
      </c>
      <c r="Q772" s="53" t="str">
        <f>IF(ISNUMBER('Форма 1'!$AJ772),ROUND('Форма 1'!$I772*VLOOKUP('Форма 1'!$G772,'Предельники 2022'!$B$4:$X$28,'Форма 1'!$AJ$7,0),2),"")</f>
        <v/>
      </c>
      <c r="R772" s="53" t="str">
        <f>IF(ISNUMBER('Форма 1'!AK772),ROUND('Форма 1'!$I772*VLOOKUP('Форма 1'!$G772,'Предельники 2022'!$B$4:$X$28,'Форма 1'!AK$7),2),"")</f>
        <v/>
      </c>
      <c r="S772" s="55" t="str">
        <f t="shared" si="78"/>
        <v/>
      </c>
      <c r="T772" s="55" t="str">
        <f>IF(ISNUMBER('Форма 1'!AL772),INDEX('Предельники 2022'!$C$4:$X$28,MATCH('Форма 1'!$H772,'Предельники 2022'!$B$4:$B$28,0),MATCH(T$5,'Предельники 2022'!$C$3:$X$3,0)),"")</f>
        <v/>
      </c>
      <c r="U772" s="55" t="str">
        <f>IF(ISNUMBER('Форма 1'!AM772),INDEX('Предельники 2022'!$C$4:$X$28,MATCH('Форма 1'!$H772,'Предельники 2022'!$B$4:$B$28,0),MATCH(U$5,'Предельники 2022'!$C$3:$X$3,0)),"")</f>
        <v/>
      </c>
      <c r="V772" s="55" t="str">
        <f>IF(ISNUMBER('Форма 1'!AN772),INDEX('Предельники 2022'!$C$4:$X$28,MATCH('Форма 1'!$H772,'Предельники 2022'!$B$4:$B$28,0),MATCH(V$5,'Предельники 2022'!$C$3:$X$3,0)),"")</f>
        <v/>
      </c>
      <c r="W772" s="55" t="str">
        <f>IF(ISNUMBER('Форма 1'!AO772),INDEX('Предельники 2022'!$C$4:$X$28,MATCH('Форма 1'!$H772,'Предельники 2022'!$B$4:$B$28,0),MATCH(W$5,'Предельники 2022'!$C$3:$X$3,0)),"")</f>
        <v/>
      </c>
      <c r="X772" s="53" t="str">
        <f>IF(ISNUMBER('Форма 1'!AP772),ROUND('Форма 1'!$I772*VLOOKUP('Форма 1'!$G772,'Предельники 2022'!$B$4:$X$28,'Форма 1'!AP$7),2),"")</f>
        <v/>
      </c>
      <c r="Y772" s="53" t="str">
        <f>IF(ISNUMBER('Форма 1'!AQ772),ROUND('Форма 1'!$I772*VLOOKUP('Форма 1'!$G772,'Предельники 2022'!$B$4:$X$28,'Форма 1'!AQ$7),2),"")</f>
        <v/>
      </c>
      <c r="Z772" s="53" t="str">
        <f>IF(ISNUMBER('Форма 1'!AR772),ROUND('Форма 1'!$I772*VLOOKUP('Форма 1'!$G772,'Предельники 2022'!$B$4:$X$28,'Форма 1'!AR$7),2),"")</f>
        <v/>
      </c>
      <c r="AA772" s="55"/>
    </row>
    <row r="773" spans="1:27" x14ac:dyDescent="0.25">
      <c r="A773" s="52">
        <f t="shared" ref="A773:A836" si="87">IF(NOT(ISERROR("Пермского края"=MID(C773,FIND("Пермского края",C773),14)))=$C$1,0,IF(NOT(ISERROR("город Пермь"=MID(C773,FIND("город Пермь",C773),11)))=$C$1,0,IF(NOT(ISERROR("Итого"=MID(C773,FIND("Итого",C773),5)))=$C$1,0,IF(NOT(ISERROR("Всего"=MID(C773,FIND("Всего",C773),5)))=$C$1,0,A772+1))))</f>
        <v>6</v>
      </c>
      <c r="B773" s="94" t="str">
        <f>IF(ISBLANK('Форма 1'!B773),"",'Форма 1'!B773)</f>
        <v>Лысьвенский городской округ Пермского края</v>
      </c>
      <c r="C773" s="161" t="str">
        <f>IF(ISBLANK('Форма 1'!C773),"",'Форма 1'!C773)</f>
        <v>г. Лысьва, ул. Мира, д. 12</v>
      </c>
      <c r="D773" s="51">
        <f>IF(ISBLANK(C773),"Введите адрес",IF(C773='Форма 1'!C773,SUM(E773:K773,M773:S773,X773:AA773),"Ошибка в адресе!"))</f>
        <v>2380463.31</v>
      </c>
      <c r="E773" s="53">
        <f>IF(ISNUMBER('Форма 1'!X773),ROUND('Форма 1'!$I773*VLOOKUP('Форма 1'!$G773,'Предельники 2022'!$B$4:$X$28,'Форма 1'!X$7),2),"")</f>
        <v>2380463.31</v>
      </c>
      <c r="F773" s="53" t="str">
        <f>IF(ISNUMBER('Форма 1'!Y773),ROUND('Форма 1'!$I773*VLOOKUP('Форма 1'!$G773,'Предельники 2022'!$B$4:$X$28,'Форма 1'!Y$7),2),"")</f>
        <v/>
      </c>
      <c r="G773" s="53" t="str">
        <f>IF(ISNUMBER('Форма 1'!Z773),ROUND('Форма 1'!$I773*VLOOKUP('Форма 1'!$G773,'Предельники 2022'!$B$4:$X$28,'Форма 1'!Z$7),2),"")</f>
        <v/>
      </c>
      <c r="H773" s="53" t="str">
        <f>IF(ISNUMBER('Форма 1'!AA773),ROUND('Форма 1'!$I773*VLOOKUP('Форма 1'!$G773,'Предельники 2022'!$B$4:$X$28,'Форма 1'!AA$7),2),"")</f>
        <v/>
      </c>
      <c r="I773" s="53" t="str">
        <f>IF(ISNUMBER('Форма 1'!AB773),ROUND('Форма 1'!$I773*VLOOKUP('Форма 1'!$G773,'Предельники 2022'!$B$4:$X$28,'Форма 1'!AB$7),2),"")</f>
        <v/>
      </c>
      <c r="J773" s="53" t="str">
        <f>IF(ISNUMBER('Форма 1'!AC773),ROUND('Форма 1'!$I773*VLOOKUP('Форма 1'!$G773,'Предельники 2022'!$B$4:$X$28,'Форма 1'!AC$7),2),"")</f>
        <v/>
      </c>
      <c r="K773" s="53" t="str">
        <f>IF(ISNUMBER('Форма 1'!AD773),ROUND('Форма 1'!$I773*VLOOKUP('Форма 1'!$G773,'Предельники 2022'!$B$4:$X$28,'Форма 1'!AD$7),2),"")</f>
        <v/>
      </c>
      <c r="L773" s="54" t="str">
        <f>IF(ISBLANK('Форма 1'!AE773),"",'Форма 1'!AE773)</f>
        <v/>
      </c>
      <c r="M773" s="55" t="str">
        <f>IF(ISBLANK('Форма 1'!AF773),"",'Форма 1'!AF773)</f>
        <v/>
      </c>
      <c r="N773" s="53" t="str">
        <f>IF(ISNUMBER('Форма 1'!AG773),ROUND('Форма 1'!$I773*VLOOKUP('Форма 1'!$G773,'Предельники 2022'!$B$4:$X$28,'Форма 1'!AG$7),2),"")</f>
        <v/>
      </c>
      <c r="O773" s="53" t="str">
        <f>IF(ISNUMBER('Форма 1'!$AH773),ROUND('Форма 1'!$I773*VLOOKUP('Форма 1'!$G773,'Предельники 2022'!$B$4:$X$28,'Форма 1'!$AH$7,0),2),"")</f>
        <v/>
      </c>
      <c r="P773" s="53" t="str">
        <f>IF(ISNUMBER('Форма 1'!$AI773),ROUND('Форма 1'!$I773*VLOOKUP('Форма 1'!$G773,'Предельники 2022'!$B$4:$X$28,'Форма 1'!$AI$7,0),2),"")</f>
        <v/>
      </c>
      <c r="Q773" s="53" t="str">
        <f>IF(ISNUMBER('Форма 1'!$AJ773),ROUND('Форма 1'!$I773*VLOOKUP('Форма 1'!$G773,'Предельники 2022'!$B$4:$X$28,'Форма 1'!$AJ$7,0),2),"")</f>
        <v/>
      </c>
      <c r="R773" s="53" t="str">
        <f>IF(ISNUMBER('Форма 1'!AK773),ROUND('Форма 1'!$I773*VLOOKUP('Форма 1'!$G773,'Предельники 2022'!$B$4:$X$28,'Форма 1'!AK$7),2),"")</f>
        <v/>
      </c>
      <c r="S773" s="55" t="str">
        <f t="shared" si="78"/>
        <v/>
      </c>
      <c r="T773" s="55" t="str">
        <f>IF(ISNUMBER('Форма 1'!AL773),INDEX('Предельники 2022'!$C$4:$X$28,MATCH('Форма 1'!$H773,'Предельники 2022'!$B$4:$B$28,0),MATCH(T$5,'Предельники 2022'!$C$3:$X$3,0)),"")</f>
        <v/>
      </c>
      <c r="U773" s="55" t="str">
        <f>IF(ISNUMBER('Форма 1'!AM773),INDEX('Предельники 2022'!$C$4:$X$28,MATCH('Форма 1'!$H773,'Предельники 2022'!$B$4:$B$28,0),MATCH(U$5,'Предельники 2022'!$C$3:$X$3,0)),"")</f>
        <v/>
      </c>
      <c r="V773" s="55" t="str">
        <f>IF(ISNUMBER('Форма 1'!AN773),INDEX('Предельники 2022'!$C$4:$X$28,MATCH('Форма 1'!$H773,'Предельники 2022'!$B$4:$B$28,0),MATCH(V$5,'Предельники 2022'!$C$3:$X$3,0)),"")</f>
        <v/>
      </c>
      <c r="W773" s="55" t="str">
        <f>IF(ISNUMBER('Форма 1'!AO773),INDEX('Предельники 2022'!$C$4:$X$28,MATCH('Форма 1'!$H773,'Предельники 2022'!$B$4:$B$28,0),MATCH(W$5,'Предельники 2022'!$C$3:$X$3,0)),"")</f>
        <v/>
      </c>
      <c r="X773" s="53" t="str">
        <f>IF(ISNUMBER('Форма 1'!AP773),ROUND('Форма 1'!$I773*VLOOKUP('Форма 1'!$G773,'Предельники 2022'!$B$4:$X$28,'Форма 1'!AP$7),2),"")</f>
        <v/>
      </c>
      <c r="Y773" s="53" t="str">
        <f>IF(ISNUMBER('Форма 1'!AQ773),ROUND('Форма 1'!$I773*VLOOKUP('Форма 1'!$G773,'Предельники 2022'!$B$4:$X$28,'Форма 1'!AQ$7),2),"")</f>
        <v/>
      </c>
      <c r="Z773" s="53" t="str">
        <f>IF(ISNUMBER('Форма 1'!AR773),ROUND('Форма 1'!$I773*VLOOKUP('Форма 1'!$G773,'Предельники 2022'!$B$4:$X$28,'Форма 1'!AR$7),2),"")</f>
        <v/>
      </c>
      <c r="AA773" s="55"/>
    </row>
    <row r="774" spans="1:27" x14ac:dyDescent="0.25">
      <c r="A774" s="52">
        <f t="shared" si="87"/>
        <v>7</v>
      </c>
      <c r="B774" s="94" t="str">
        <f>IF(ISBLANK('Форма 1'!B774),"",'Форма 1'!B774)</f>
        <v>Лысьвенский городской округ Пермского края</v>
      </c>
      <c r="C774" s="161" t="str">
        <f>IF(ISBLANK('Форма 1'!C774),"",'Форма 1'!C774)</f>
        <v>г. Лысьва, ул. Мира, д. 14</v>
      </c>
      <c r="D774" s="51">
        <f>IF(ISBLANK(C774),"Введите адрес",IF(C774='Форма 1'!C774,SUM(E774:K774,M774:S774,X774:AA774),"Ошибка в адресе!"))</f>
        <v>25011312.769999996</v>
      </c>
      <c r="E774" s="53">
        <f>IF(ISNUMBER('Форма 1'!X774),ROUND('Форма 1'!$I774*VLOOKUP('Форма 1'!$G774,'Предельники 2022'!$B$4:$X$28,'Форма 1'!X$7),2),"")</f>
        <v>2380125.5699999998</v>
      </c>
      <c r="F774" s="53">
        <f>IF(ISNUMBER('Форма 1'!Y774),ROUND('Форма 1'!$I774*VLOOKUP('Форма 1'!$G774,'Предельники 2022'!$B$4:$X$28,'Форма 1'!Y$7),2),"")</f>
        <v>11394883.779999999</v>
      </c>
      <c r="G774" s="53" t="str">
        <f>IF(ISNUMBER('Форма 1'!Z774),ROUND('Форма 1'!$I774*VLOOKUP('Форма 1'!$G774,'Предельники 2022'!$B$4:$X$28,'Форма 1'!Z$7),2),"")</f>
        <v/>
      </c>
      <c r="H774" s="53">
        <f>IF(ISNUMBER('Форма 1'!AA774),ROUND('Форма 1'!$I774*VLOOKUP('Форма 1'!$G774,'Предельники 2022'!$B$4:$X$28,'Форма 1'!AA$7),2),"")</f>
        <v>1489153.06</v>
      </c>
      <c r="I774" s="53">
        <f>IF(ISNUMBER('Форма 1'!AB774),ROUND('Форма 1'!$I774*VLOOKUP('Форма 1'!$G774,'Предельники 2022'!$B$4:$X$28,'Форма 1'!AB$7),2),"")</f>
        <v>3923283.9</v>
      </c>
      <c r="J774" s="53">
        <f>IF(ISNUMBER('Форма 1'!AC774),ROUND('Форма 1'!$I774*VLOOKUP('Форма 1'!$G774,'Предельники 2022'!$B$4:$X$28,'Форма 1'!AC$7),2),"")</f>
        <v>2085592.99</v>
      </c>
      <c r="K774" s="53" t="str">
        <f>IF(ISNUMBER('Форма 1'!AD774),ROUND('Форма 1'!$I774*VLOOKUP('Форма 1'!$G774,'Предельники 2022'!$B$4:$X$28,'Форма 1'!AD$7),2),"")</f>
        <v/>
      </c>
      <c r="L774" s="54" t="str">
        <f>IF(ISBLANK('Форма 1'!AE774),"",'Форма 1'!AE774)</f>
        <v/>
      </c>
      <c r="M774" s="55" t="str">
        <f>IF(ISBLANK('Форма 1'!AF774),"",'Форма 1'!AF774)</f>
        <v/>
      </c>
      <c r="N774" s="53" t="str">
        <f>IF(ISNUMBER('Форма 1'!AG774),ROUND('Форма 1'!$I774*VLOOKUP('Форма 1'!$G774,'Предельники 2022'!$B$4:$X$28,'Форма 1'!AG$7),2),"")</f>
        <v/>
      </c>
      <c r="O774" s="53" t="str">
        <f>IF(ISNUMBER('Форма 1'!$AH774),ROUND('Форма 1'!$I774*VLOOKUP('Форма 1'!$G774,'Предельники 2022'!$B$4:$X$28,'Форма 1'!$AH$7,0),2),"")</f>
        <v/>
      </c>
      <c r="P774" s="53" t="str">
        <f>IF(ISNUMBER('Форма 1'!$AI774),ROUND('Форма 1'!$I774*VLOOKUP('Форма 1'!$G774,'Предельники 2022'!$B$4:$X$28,'Форма 1'!$AI$7,0),2),"")</f>
        <v/>
      </c>
      <c r="Q774" s="53" t="str">
        <f>IF(ISNUMBER('Форма 1'!$AJ774),ROUND('Форма 1'!$I774*VLOOKUP('Форма 1'!$G774,'Предельники 2022'!$B$4:$X$28,'Форма 1'!$AJ$7,0),2),"")</f>
        <v/>
      </c>
      <c r="R774" s="53">
        <f>IF(ISNUMBER('Форма 1'!AK774),ROUND('Форма 1'!$I774*VLOOKUP('Форма 1'!$G774,'Предельники 2022'!$B$4:$X$28,'Форма 1'!AK$7),2),"")</f>
        <v>3738273.47</v>
      </c>
      <c r="S774" s="55" t="str">
        <f t="shared" ref="S774:S837" si="88">IF(SUM(T774:W774)=0,"",SUM(T774:W774))</f>
        <v/>
      </c>
      <c r="T774" s="55" t="str">
        <f>IF(ISNUMBER('Форма 1'!AL774),INDEX('Предельники 2022'!$C$4:$X$28,MATCH('Форма 1'!$H774,'Предельники 2022'!$B$4:$B$28,0),MATCH(T$5,'Предельники 2022'!$C$3:$X$3,0)),"")</f>
        <v/>
      </c>
      <c r="U774" s="55" t="str">
        <f>IF(ISNUMBER('Форма 1'!AM774),INDEX('Предельники 2022'!$C$4:$X$28,MATCH('Форма 1'!$H774,'Предельники 2022'!$B$4:$B$28,0),MATCH(U$5,'Предельники 2022'!$C$3:$X$3,0)),"")</f>
        <v/>
      </c>
      <c r="V774" s="55" t="str">
        <f>IF(ISNUMBER('Форма 1'!AN774),INDEX('Предельники 2022'!$C$4:$X$28,MATCH('Форма 1'!$H774,'Предельники 2022'!$B$4:$B$28,0),MATCH(V$5,'Предельники 2022'!$C$3:$X$3,0)),"")</f>
        <v/>
      </c>
      <c r="W774" s="55" t="str">
        <f>IF(ISNUMBER('Форма 1'!AO774),INDEX('Предельники 2022'!$C$4:$X$28,MATCH('Форма 1'!$H774,'Предельники 2022'!$B$4:$B$28,0),MATCH(W$5,'Предельники 2022'!$C$3:$X$3,0)),"")</f>
        <v/>
      </c>
      <c r="X774" s="53" t="str">
        <f>IF(ISNUMBER('Форма 1'!AP774),ROUND('Форма 1'!$I774*VLOOKUP('Форма 1'!$G774,'Предельники 2022'!$B$4:$X$28,'Форма 1'!AP$7),2),"")</f>
        <v/>
      </c>
      <c r="Y774" s="53" t="str">
        <f>IF(ISNUMBER('Форма 1'!AQ774),ROUND('Форма 1'!$I774*VLOOKUP('Форма 1'!$G774,'Предельники 2022'!$B$4:$X$28,'Форма 1'!AQ$7),2),"")</f>
        <v/>
      </c>
      <c r="Z774" s="53" t="str">
        <f>IF(ISNUMBER('Форма 1'!AR774),ROUND('Форма 1'!$I774*VLOOKUP('Форма 1'!$G774,'Предельники 2022'!$B$4:$X$28,'Форма 1'!AR$7),2),"")</f>
        <v/>
      </c>
      <c r="AA774" s="55"/>
    </row>
    <row r="775" spans="1:27" x14ac:dyDescent="0.25">
      <c r="A775" s="52">
        <f t="shared" si="87"/>
        <v>8</v>
      </c>
      <c r="B775" s="94" t="str">
        <f>IF(ISBLANK('Форма 1'!B775),"",'Форма 1'!B775)</f>
        <v>Лысьвенский городской округ Пермского края</v>
      </c>
      <c r="C775" s="161" t="str">
        <f>IF(ISBLANK('Форма 1'!C775),"",'Форма 1'!C775)</f>
        <v>г. Лысьва, ул. Мира, д. 38</v>
      </c>
      <c r="D775" s="51">
        <f>IF(ISBLANK(C775),"Введите адрес",IF(C775='Форма 1'!C775,SUM(E775:K775,M775:S775,X775:AA775),"Ошибка в адресе!"))</f>
        <v>10806501.060000001</v>
      </c>
      <c r="E775" s="53">
        <f>IF(ISNUMBER('Форма 1'!X775),ROUND('Форма 1'!$I775*VLOOKUP('Форма 1'!$G775,'Предельники 2022'!$B$4:$X$28,'Форма 1'!X$7),2),"")</f>
        <v>285576.88</v>
      </c>
      <c r="F775" s="53">
        <f>IF(ISNUMBER('Форма 1'!Y775),ROUND('Форма 1'!$I775*VLOOKUP('Форма 1'!$G775,'Предельники 2022'!$B$4:$X$28,'Форма 1'!Y$7),2),"")</f>
        <v>3240766.3</v>
      </c>
      <c r="G775" s="53" t="str">
        <f>IF(ISNUMBER('Форма 1'!Z775),ROUND('Форма 1'!$I775*VLOOKUP('Форма 1'!$G775,'Предельники 2022'!$B$4:$X$28,'Форма 1'!Z$7),2),"")</f>
        <v/>
      </c>
      <c r="H775" s="53">
        <f>IF(ISNUMBER('Форма 1'!AA775),ROUND('Форма 1'!$I775*VLOOKUP('Форма 1'!$G775,'Предельники 2022'!$B$4:$X$28,'Форма 1'!AA$7),2),"")</f>
        <v>145759.1</v>
      </c>
      <c r="I775" s="53">
        <f>IF(ISNUMBER('Форма 1'!AB775),ROUND('Форма 1'!$I775*VLOOKUP('Форма 1'!$G775,'Предельники 2022'!$B$4:$X$28,'Форма 1'!AB$7),2),"")</f>
        <v>449541.88</v>
      </c>
      <c r="J775" s="53">
        <f>IF(ISNUMBER('Форма 1'!AC775),ROUND('Форма 1'!$I775*VLOOKUP('Форма 1'!$G775,'Предельники 2022'!$B$4:$X$28,'Форма 1'!AC$7),2),"")</f>
        <v>248717.54</v>
      </c>
      <c r="K775" s="53" t="str">
        <f>IF(ISNUMBER('Форма 1'!AD775),ROUND('Форма 1'!$I775*VLOOKUP('Форма 1'!$G775,'Предельники 2022'!$B$4:$X$28,'Форма 1'!AD$7),2),"")</f>
        <v/>
      </c>
      <c r="L775" s="54" t="str">
        <f>IF(ISBLANK('Форма 1'!AE775),"",'Форма 1'!AE775)</f>
        <v/>
      </c>
      <c r="M775" s="55" t="str">
        <f>IF(ISBLANK('Форма 1'!AF775),"",'Форма 1'!AF775)</f>
        <v/>
      </c>
      <c r="N775" s="53">
        <f>IF(ISNUMBER('Форма 1'!AG775),ROUND('Форма 1'!$I775*VLOOKUP('Форма 1'!$G775,'Предельники 2022'!$B$4:$X$28,'Форма 1'!AG$7),2),"")</f>
        <v>3687241.06</v>
      </c>
      <c r="O775" s="53">
        <f>IF(ISNUMBER('Форма 1'!$AH775),ROUND('Форма 1'!$I775*VLOOKUP('Форма 1'!$G775,'Предельники 2022'!$B$4:$X$28,'Форма 1'!$AH$7,0),2),"")</f>
        <v>2248114.4700000002</v>
      </c>
      <c r="P775" s="53" t="str">
        <f>IF(ISNUMBER('Форма 1'!$AI775),ROUND('Форма 1'!$I775*VLOOKUP('Форма 1'!$G775,'Предельники 2022'!$B$4:$X$28,'Форма 1'!$AI$7,0),2),"")</f>
        <v/>
      </c>
      <c r="Q775" s="53" t="str">
        <f>IF(ISNUMBER('Форма 1'!$AJ775),ROUND('Форма 1'!$I775*VLOOKUP('Форма 1'!$G775,'Предельники 2022'!$B$4:$X$28,'Форма 1'!$AJ$7,0),2),"")</f>
        <v/>
      </c>
      <c r="R775" s="53">
        <f>IF(ISNUMBER('Форма 1'!AK775),ROUND('Форма 1'!$I775*VLOOKUP('Форма 1'!$G775,'Предельники 2022'!$B$4:$X$28,'Форма 1'!AK$7),2),"")</f>
        <v>500783.83</v>
      </c>
      <c r="S775" s="55" t="str">
        <f t="shared" si="88"/>
        <v/>
      </c>
      <c r="T775" s="55" t="str">
        <f>IF(ISNUMBER('Форма 1'!AL775),INDEX('Предельники 2022'!$C$4:$X$28,MATCH('Форма 1'!$H775,'Предельники 2022'!$B$4:$B$28,0),MATCH(T$5,'Предельники 2022'!$C$3:$X$3,0)),"")</f>
        <v/>
      </c>
      <c r="U775" s="55" t="str">
        <f>IF(ISNUMBER('Форма 1'!AM775),INDEX('Предельники 2022'!$C$4:$X$28,MATCH('Форма 1'!$H775,'Предельники 2022'!$B$4:$B$28,0),MATCH(U$5,'Предельники 2022'!$C$3:$X$3,0)),"")</f>
        <v/>
      </c>
      <c r="V775" s="55" t="str">
        <f>IF(ISNUMBER('Форма 1'!AN775),INDEX('Предельники 2022'!$C$4:$X$28,MATCH('Форма 1'!$H775,'Предельники 2022'!$B$4:$B$28,0),MATCH(V$5,'Предельники 2022'!$C$3:$X$3,0)),"")</f>
        <v/>
      </c>
      <c r="W775" s="55" t="str">
        <f>IF(ISNUMBER('Форма 1'!AO775),INDEX('Предельники 2022'!$C$4:$X$28,MATCH('Форма 1'!$H775,'Предельники 2022'!$B$4:$B$28,0),MATCH(W$5,'Предельники 2022'!$C$3:$X$3,0)),"")</f>
        <v/>
      </c>
      <c r="X775" s="53" t="str">
        <f>IF(ISNUMBER('Форма 1'!AP775),ROUND('Форма 1'!$I775*VLOOKUP('Форма 1'!$G775,'Предельники 2022'!$B$4:$X$28,'Форма 1'!AP$7),2),"")</f>
        <v/>
      </c>
      <c r="Y775" s="53" t="str">
        <f>IF(ISNUMBER('Форма 1'!AQ775),ROUND('Форма 1'!$I775*VLOOKUP('Форма 1'!$G775,'Предельники 2022'!$B$4:$X$28,'Форма 1'!AQ$7),2),"")</f>
        <v/>
      </c>
      <c r="Z775" s="53" t="str">
        <f>IF(ISNUMBER('Форма 1'!AR775),ROUND('Форма 1'!$I775*VLOOKUP('Форма 1'!$G775,'Предельники 2022'!$B$4:$X$28,'Форма 1'!AR$7),2),"")</f>
        <v/>
      </c>
      <c r="AA775" s="55"/>
    </row>
    <row r="776" spans="1:27" x14ac:dyDescent="0.25">
      <c r="A776" s="52">
        <f t="shared" si="87"/>
        <v>9</v>
      </c>
      <c r="B776" s="94" t="str">
        <f>IF(ISBLANK('Форма 1'!B776),"",'Форма 1'!B776)</f>
        <v>Лысьвенский городской округ Пермского края</v>
      </c>
      <c r="C776" s="161" t="str">
        <f>IF(ISBLANK('Форма 1'!C776),"",'Форма 1'!C776)</f>
        <v>г. Лысьва, ул. Мира, д. 42</v>
      </c>
      <c r="D776" s="51">
        <f>IF(ISBLANK(C776),"Введите адрес",IF(C776='Форма 1'!C776,SUM(E776:K776,M776:S776,X776:AA776),"Ошибка в адресе!"))</f>
        <v>17275276.25</v>
      </c>
      <c r="E776" s="53">
        <f>IF(ISNUMBER('Форма 1'!X776),ROUND('Форма 1'!$I776*VLOOKUP('Форма 1'!$G776,'Предельники 2022'!$B$4:$X$28,'Форма 1'!X$7),2),"")</f>
        <v>1128835.5</v>
      </c>
      <c r="F776" s="53">
        <f>IF(ISNUMBER('Форма 1'!Y776),ROUND('Форма 1'!$I776*VLOOKUP('Форма 1'!$G776,'Предельники 2022'!$B$4:$X$28,'Форма 1'!Y$7),2),"")</f>
        <v>12810183</v>
      </c>
      <c r="G776" s="53" t="str">
        <f>IF(ISNUMBER('Форма 1'!Z776),ROUND('Форма 1'!$I776*VLOOKUP('Форма 1'!$G776,'Предельники 2022'!$B$4:$X$28,'Форма 1'!Z$7),2),"")</f>
        <v/>
      </c>
      <c r="H776" s="53">
        <f>IF(ISNUMBER('Форма 1'!AA776),ROUND('Форма 1'!$I776*VLOOKUP('Форма 1'!$G776,'Предельники 2022'!$B$4:$X$28,'Форма 1'!AA$7),2),"")</f>
        <v>576160.25</v>
      </c>
      <c r="I776" s="53">
        <f>IF(ISNUMBER('Форма 1'!AB776),ROUND('Форма 1'!$I776*VLOOKUP('Форма 1'!$G776,'Предельники 2022'!$B$4:$X$28,'Форма 1'!AB$7),2),"")</f>
        <v>1776960.5</v>
      </c>
      <c r="J776" s="53">
        <f>IF(ISNUMBER('Форма 1'!AC776),ROUND('Форма 1'!$I776*VLOOKUP('Форма 1'!$G776,'Предельники 2022'!$B$4:$X$28,'Форма 1'!AC$7),2),"")</f>
        <v>983137</v>
      </c>
      <c r="K776" s="53" t="str">
        <f>IF(ISNUMBER('Форма 1'!AD776),ROUND('Форма 1'!$I776*VLOOKUP('Форма 1'!$G776,'Предельники 2022'!$B$4:$X$28,'Форма 1'!AD$7),2),"")</f>
        <v/>
      </c>
      <c r="L776" s="54" t="str">
        <f>IF(ISBLANK('Форма 1'!AE776),"",'Форма 1'!AE776)</f>
        <v/>
      </c>
      <c r="M776" s="55" t="str">
        <f>IF(ISBLANK('Форма 1'!AF776),"",'Форма 1'!AF776)</f>
        <v/>
      </c>
      <c r="N776" s="53" t="str">
        <f>IF(ISNUMBER('Форма 1'!AG776),ROUND('Форма 1'!$I776*VLOOKUP('Форма 1'!$G776,'Предельники 2022'!$B$4:$X$28,'Форма 1'!AG$7),2),"")</f>
        <v/>
      </c>
      <c r="O776" s="53" t="str">
        <f>IF(ISNUMBER('Форма 1'!$AH776),ROUND('Форма 1'!$I776*VLOOKUP('Форма 1'!$G776,'Предельники 2022'!$B$4:$X$28,'Форма 1'!$AH$7,0),2),"")</f>
        <v/>
      </c>
      <c r="P776" s="53" t="str">
        <f>IF(ISNUMBER('Форма 1'!$AI776),ROUND('Форма 1'!$I776*VLOOKUP('Форма 1'!$G776,'Предельники 2022'!$B$4:$X$28,'Форма 1'!$AI$7,0),2),"")</f>
        <v/>
      </c>
      <c r="Q776" s="53" t="str">
        <f>IF(ISNUMBER('Форма 1'!$AJ776),ROUND('Форма 1'!$I776*VLOOKUP('Форма 1'!$G776,'Предельники 2022'!$B$4:$X$28,'Форма 1'!$AJ$7,0),2),"")</f>
        <v/>
      </c>
      <c r="R776" s="53" t="str">
        <f>IF(ISNUMBER('Форма 1'!AK776),ROUND('Форма 1'!$I776*VLOOKUP('Форма 1'!$G776,'Предельники 2022'!$B$4:$X$28,'Форма 1'!AK$7),2),"")</f>
        <v/>
      </c>
      <c r="S776" s="55" t="str">
        <f t="shared" si="88"/>
        <v/>
      </c>
      <c r="T776" s="55" t="str">
        <f>IF(ISNUMBER('Форма 1'!AL776),INDEX('Предельники 2022'!$C$4:$X$28,MATCH('Форма 1'!$H776,'Предельники 2022'!$B$4:$B$28,0),MATCH(T$5,'Предельники 2022'!$C$3:$X$3,0)),"")</f>
        <v/>
      </c>
      <c r="U776" s="55" t="str">
        <f>IF(ISNUMBER('Форма 1'!AM776),INDEX('Предельники 2022'!$C$4:$X$28,MATCH('Форма 1'!$H776,'Предельники 2022'!$B$4:$B$28,0),MATCH(U$5,'Предельники 2022'!$C$3:$X$3,0)),"")</f>
        <v/>
      </c>
      <c r="V776" s="55" t="str">
        <f>IF(ISNUMBER('Форма 1'!AN776),INDEX('Предельники 2022'!$C$4:$X$28,MATCH('Форма 1'!$H776,'Предельники 2022'!$B$4:$B$28,0),MATCH(V$5,'Предельники 2022'!$C$3:$X$3,0)),"")</f>
        <v/>
      </c>
      <c r="W776" s="55" t="str">
        <f>IF(ISNUMBER('Форма 1'!AO776),INDEX('Предельники 2022'!$C$4:$X$28,MATCH('Форма 1'!$H776,'Предельники 2022'!$B$4:$B$28,0),MATCH(W$5,'Предельники 2022'!$C$3:$X$3,0)),"")</f>
        <v/>
      </c>
      <c r="X776" s="53" t="str">
        <f>IF(ISNUMBER('Форма 1'!AP776),ROUND('Форма 1'!$I776*VLOOKUP('Форма 1'!$G776,'Предельники 2022'!$B$4:$X$28,'Форма 1'!AP$7),2),"")</f>
        <v/>
      </c>
      <c r="Y776" s="53" t="str">
        <f>IF(ISNUMBER('Форма 1'!AQ776),ROUND('Форма 1'!$I776*VLOOKUP('Форма 1'!$G776,'Предельники 2022'!$B$4:$X$28,'Форма 1'!AQ$7),2),"")</f>
        <v/>
      </c>
      <c r="Z776" s="53" t="str">
        <f>IF(ISNUMBER('Форма 1'!AR776),ROUND('Форма 1'!$I776*VLOOKUP('Форма 1'!$G776,'Предельники 2022'!$B$4:$X$28,'Форма 1'!AR$7),2),"")</f>
        <v/>
      </c>
      <c r="AA776" s="55"/>
    </row>
    <row r="777" spans="1:27" x14ac:dyDescent="0.25">
      <c r="A777" s="52">
        <f t="shared" si="87"/>
        <v>10</v>
      </c>
      <c r="B777" s="94" t="str">
        <f>IF(ISBLANK('Форма 1'!B777),"",'Форма 1'!B777)</f>
        <v>Лысьвенский городской округ Пермского края</v>
      </c>
      <c r="C777" s="161" t="str">
        <f>IF(ISBLANK('Форма 1'!C777),"",'Форма 1'!C777)</f>
        <v>г. Лысьва, ул. Мира, д. 9</v>
      </c>
      <c r="D777" s="51">
        <f>IF(ISBLANK(C777),"Введите адрес",IF(C777='Форма 1'!C777,SUM(E777:K777,M777:S777,X777:AA777),"Ошибка в адресе!"))</f>
        <v>2337621.4700000002</v>
      </c>
      <c r="E777" s="53">
        <f>IF(ISNUMBER('Форма 1'!X777),ROUND('Форма 1'!$I777*VLOOKUP('Форма 1'!$G777,'Предельники 2022'!$B$4:$X$28,'Форма 1'!X$7),2),"")</f>
        <v>2337621.4700000002</v>
      </c>
      <c r="F777" s="53" t="str">
        <f>IF(ISNUMBER('Форма 1'!Y777),ROUND('Форма 1'!$I777*VLOOKUP('Форма 1'!$G777,'Предельники 2022'!$B$4:$X$28,'Форма 1'!Y$7),2),"")</f>
        <v/>
      </c>
      <c r="G777" s="53" t="str">
        <f>IF(ISNUMBER('Форма 1'!Z777),ROUND('Форма 1'!$I777*VLOOKUP('Форма 1'!$G777,'Предельники 2022'!$B$4:$X$28,'Форма 1'!Z$7),2),"")</f>
        <v/>
      </c>
      <c r="H777" s="53" t="str">
        <f>IF(ISNUMBER('Форма 1'!AA777),ROUND('Форма 1'!$I777*VLOOKUP('Форма 1'!$G777,'Предельники 2022'!$B$4:$X$28,'Форма 1'!AA$7),2),"")</f>
        <v/>
      </c>
      <c r="I777" s="53" t="str">
        <f>IF(ISNUMBER('Форма 1'!AB777),ROUND('Форма 1'!$I777*VLOOKUP('Форма 1'!$G777,'Предельники 2022'!$B$4:$X$28,'Форма 1'!AB$7),2),"")</f>
        <v/>
      </c>
      <c r="J777" s="53" t="str">
        <f>IF(ISNUMBER('Форма 1'!AC777),ROUND('Форма 1'!$I777*VLOOKUP('Форма 1'!$G777,'Предельники 2022'!$B$4:$X$28,'Форма 1'!AC$7),2),"")</f>
        <v/>
      </c>
      <c r="K777" s="53" t="str">
        <f>IF(ISNUMBER('Форма 1'!AD777),ROUND('Форма 1'!$I777*VLOOKUP('Форма 1'!$G777,'Предельники 2022'!$B$4:$X$28,'Форма 1'!AD$7),2),"")</f>
        <v/>
      </c>
      <c r="L777" s="54" t="str">
        <f>IF(ISBLANK('Форма 1'!AE777),"",'Форма 1'!AE777)</f>
        <v/>
      </c>
      <c r="M777" s="55" t="str">
        <f>IF(ISBLANK('Форма 1'!AF777),"",'Форма 1'!AF777)</f>
        <v/>
      </c>
      <c r="N777" s="53" t="str">
        <f>IF(ISNUMBER('Форма 1'!AG777),ROUND('Форма 1'!$I777*VLOOKUP('Форма 1'!$G777,'Предельники 2022'!$B$4:$X$28,'Форма 1'!AG$7),2),"")</f>
        <v/>
      </c>
      <c r="O777" s="53" t="str">
        <f>IF(ISNUMBER('Форма 1'!$AH777),ROUND('Форма 1'!$I777*VLOOKUP('Форма 1'!$G777,'Предельники 2022'!$B$4:$X$28,'Форма 1'!$AH$7,0),2),"")</f>
        <v/>
      </c>
      <c r="P777" s="53" t="str">
        <f>IF(ISNUMBER('Форма 1'!$AI777),ROUND('Форма 1'!$I777*VLOOKUP('Форма 1'!$G777,'Предельники 2022'!$B$4:$X$28,'Форма 1'!$AI$7,0),2),"")</f>
        <v/>
      </c>
      <c r="Q777" s="53" t="str">
        <f>IF(ISNUMBER('Форма 1'!$AJ777),ROUND('Форма 1'!$I777*VLOOKUP('Форма 1'!$G777,'Предельники 2022'!$B$4:$X$28,'Форма 1'!$AJ$7,0),2),"")</f>
        <v/>
      </c>
      <c r="R777" s="53" t="str">
        <f>IF(ISNUMBER('Форма 1'!AK777),ROUND('Форма 1'!$I777*VLOOKUP('Форма 1'!$G777,'Предельники 2022'!$B$4:$X$28,'Форма 1'!AK$7),2),"")</f>
        <v/>
      </c>
      <c r="S777" s="55" t="str">
        <f t="shared" si="88"/>
        <v/>
      </c>
      <c r="T777" s="55" t="str">
        <f>IF(ISNUMBER('Форма 1'!AL777),INDEX('Предельники 2022'!$C$4:$X$28,MATCH('Форма 1'!$H777,'Предельники 2022'!$B$4:$B$28,0),MATCH(T$5,'Предельники 2022'!$C$3:$X$3,0)),"")</f>
        <v/>
      </c>
      <c r="U777" s="55" t="str">
        <f>IF(ISNUMBER('Форма 1'!AM777),INDEX('Предельники 2022'!$C$4:$X$28,MATCH('Форма 1'!$H777,'Предельники 2022'!$B$4:$B$28,0),MATCH(U$5,'Предельники 2022'!$C$3:$X$3,0)),"")</f>
        <v/>
      </c>
      <c r="V777" s="55" t="str">
        <f>IF(ISNUMBER('Форма 1'!AN777),INDEX('Предельники 2022'!$C$4:$X$28,MATCH('Форма 1'!$H777,'Предельники 2022'!$B$4:$B$28,0),MATCH(V$5,'Предельники 2022'!$C$3:$X$3,0)),"")</f>
        <v/>
      </c>
      <c r="W777" s="55" t="str">
        <f>IF(ISNUMBER('Форма 1'!AO777),INDEX('Предельники 2022'!$C$4:$X$28,MATCH('Форма 1'!$H777,'Предельники 2022'!$B$4:$B$28,0),MATCH(W$5,'Предельники 2022'!$C$3:$X$3,0)),"")</f>
        <v/>
      </c>
      <c r="X777" s="53" t="str">
        <f>IF(ISNUMBER('Форма 1'!AP777),ROUND('Форма 1'!$I777*VLOOKUP('Форма 1'!$G777,'Предельники 2022'!$B$4:$X$28,'Форма 1'!AP$7),2),"")</f>
        <v/>
      </c>
      <c r="Y777" s="53" t="str">
        <f>IF(ISNUMBER('Форма 1'!AQ777),ROUND('Форма 1'!$I777*VLOOKUP('Форма 1'!$G777,'Предельники 2022'!$B$4:$X$28,'Форма 1'!AQ$7),2),"")</f>
        <v/>
      </c>
      <c r="Z777" s="53" t="str">
        <f>IF(ISNUMBER('Форма 1'!AR777),ROUND('Форма 1'!$I777*VLOOKUP('Форма 1'!$G777,'Предельники 2022'!$B$4:$X$28,'Форма 1'!AR$7),2),"")</f>
        <v/>
      </c>
      <c r="AA777" s="55"/>
    </row>
    <row r="778" spans="1:27" x14ac:dyDescent="0.25">
      <c r="A778" s="52">
        <f t="shared" si="87"/>
        <v>11</v>
      </c>
      <c r="B778" s="94" t="str">
        <f>IF(ISBLANK('Форма 1'!B778),"",'Форма 1'!B778)</f>
        <v>Лысьвенский городской округ Пермского края</v>
      </c>
      <c r="C778" s="161" t="str">
        <f>IF(ISBLANK('Форма 1'!C778),"",'Форма 1'!C778)</f>
        <v>г. Лысьва, ул. Орджоникидзе, д. 37</v>
      </c>
      <c r="D778" s="51">
        <f>IF(ISBLANK(C778),"Введите адрес",IF(C778='Форма 1'!C778,SUM(E778:K778,M778:S778,X778:AA778),"Ошибка в адресе!"))</f>
        <v>38749905.549999997</v>
      </c>
      <c r="E778" s="53">
        <f>IF(ISNUMBER('Форма 1'!X778),ROUND('Форма 1'!$I778*VLOOKUP('Форма 1'!$G778,'Предельники 2022'!$B$4:$X$28,'Форма 1'!X$7),2),"")</f>
        <v>1024020.35</v>
      </c>
      <c r="F778" s="53">
        <f>IF(ISNUMBER('Форма 1'!Y778),ROUND('Форма 1'!$I778*VLOOKUP('Форма 1'!$G778,'Предельники 2022'!$B$4:$X$28,'Форма 1'!Y$7),2),"")</f>
        <v>11620726.01</v>
      </c>
      <c r="G778" s="53" t="str">
        <f>IF(ISNUMBER('Форма 1'!Z778),ROUND('Форма 1'!$I778*VLOOKUP('Форма 1'!$G778,'Предельники 2022'!$B$4:$X$28,'Форма 1'!Z$7),2),"")</f>
        <v/>
      </c>
      <c r="H778" s="53">
        <f>IF(ISNUMBER('Форма 1'!AA778),ROUND('Форма 1'!$I778*VLOOKUP('Форма 1'!$G778,'Предельники 2022'!$B$4:$X$28,'Форма 1'!AA$7),2),"")</f>
        <v>522662.35</v>
      </c>
      <c r="I778" s="53">
        <f>IF(ISNUMBER('Форма 1'!AB778),ROUND('Форма 1'!$I778*VLOOKUP('Форма 1'!$G778,'Предельники 2022'!$B$4:$X$28,'Форма 1'!AB$7),2),"")</f>
        <v>1611965.35</v>
      </c>
      <c r="J778" s="53">
        <f>IF(ISNUMBER('Форма 1'!AC778),ROUND('Форма 1'!$I778*VLOOKUP('Форма 1'!$G778,'Предельники 2022'!$B$4:$X$28,'Форма 1'!AC$7),2),"")</f>
        <v>891850.31</v>
      </c>
      <c r="K778" s="53" t="str">
        <f>IF(ISNUMBER('Форма 1'!AD778),ROUND('Форма 1'!$I778*VLOOKUP('Форма 1'!$G778,'Предельники 2022'!$B$4:$X$28,'Форма 1'!AD$7),2),"")</f>
        <v/>
      </c>
      <c r="L778" s="54" t="str">
        <f>IF(ISBLANK('Форма 1'!AE778),"",'Форма 1'!AE778)</f>
        <v/>
      </c>
      <c r="M778" s="55" t="str">
        <f>IF(ISBLANK('Форма 1'!AF778),"",'Форма 1'!AF778)</f>
        <v/>
      </c>
      <c r="N778" s="53">
        <f>IF(ISNUMBER('Форма 1'!AG778),ROUND('Форма 1'!$I778*VLOOKUP('Форма 1'!$G778,'Предельники 2022'!$B$4:$X$28,'Форма 1'!AG$7),2),"")</f>
        <v>13221693.33</v>
      </c>
      <c r="O778" s="53">
        <f>IF(ISNUMBER('Форма 1'!$AH778),ROUND('Форма 1'!$I778*VLOOKUP('Форма 1'!$G778,'Предельники 2022'!$B$4:$X$28,'Форма 1'!$AH$7,0),2),"")</f>
        <v>8061279.3099999996</v>
      </c>
      <c r="P778" s="53" t="str">
        <f>IF(ISNUMBER('Форма 1'!$AI778),ROUND('Форма 1'!$I778*VLOOKUP('Форма 1'!$G778,'Предельники 2022'!$B$4:$X$28,'Форма 1'!$AI$7,0),2),"")</f>
        <v/>
      </c>
      <c r="Q778" s="53" t="str">
        <f>IF(ISNUMBER('Форма 1'!$AJ778),ROUND('Форма 1'!$I778*VLOOKUP('Форма 1'!$G778,'Предельники 2022'!$B$4:$X$28,'Форма 1'!$AJ$7,0),2),"")</f>
        <v/>
      </c>
      <c r="R778" s="53">
        <f>IF(ISNUMBER('Форма 1'!AK778),ROUND('Форма 1'!$I778*VLOOKUP('Форма 1'!$G778,'Предельники 2022'!$B$4:$X$28,'Форма 1'!AK$7),2),"")</f>
        <v>1795708.54</v>
      </c>
      <c r="S778" s="55" t="str">
        <f t="shared" si="88"/>
        <v/>
      </c>
      <c r="T778" s="55" t="str">
        <f>IF(ISNUMBER('Форма 1'!AL778),INDEX('Предельники 2022'!$C$4:$X$28,MATCH('Форма 1'!$H778,'Предельники 2022'!$B$4:$B$28,0),MATCH(T$5,'Предельники 2022'!$C$3:$X$3,0)),"")</f>
        <v/>
      </c>
      <c r="U778" s="55" t="str">
        <f>IF(ISNUMBER('Форма 1'!AM778),INDEX('Предельники 2022'!$C$4:$X$28,MATCH('Форма 1'!$H778,'Предельники 2022'!$B$4:$B$28,0),MATCH(U$5,'Предельники 2022'!$C$3:$X$3,0)),"")</f>
        <v/>
      </c>
      <c r="V778" s="55" t="str">
        <f>IF(ISNUMBER('Форма 1'!AN778),INDEX('Предельники 2022'!$C$4:$X$28,MATCH('Форма 1'!$H778,'Предельники 2022'!$B$4:$B$28,0),MATCH(V$5,'Предельники 2022'!$C$3:$X$3,0)),"")</f>
        <v/>
      </c>
      <c r="W778" s="55" t="str">
        <f>IF(ISNUMBER('Форма 1'!AO778),INDEX('Предельники 2022'!$C$4:$X$28,MATCH('Форма 1'!$H778,'Предельники 2022'!$B$4:$B$28,0),MATCH(W$5,'Предельники 2022'!$C$3:$X$3,0)),"")</f>
        <v/>
      </c>
      <c r="X778" s="53" t="str">
        <f>IF(ISNUMBER('Форма 1'!AP778),ROUND('Форма 1'!$I778*VLOOKUP('Форма 1'!$G778,'Предельники 2022'!$B$4:$X$28,'Форма 1'!AP$7),2),"")</f>
        <v/>
      </c>
      <c r="Y778" s="53" t="str">
        <f>IF(ISNUMBER('Форма 1'!AQ778),ROUND('Форма 1'!$I778*VLOOKUP('Форма 1'!$G778,'Предельники 2022'!$B$4:$X$28,'Форма 1'!AQ$7),2),"")</f>
        <v/>
      </c>
      <c r="Z778" s="53" t="str">
        <f>IF(ISNUMBER('Форма 1'!AR778),ROUND('Форма 1'!$I778*VLOOKUP('Форма 1'!$G778,'Предельники 2022'!$B$4:$X$28,'Форма 1'!AR$7),2),"")</f>
        <v/>
      </c>
      <c r="AA778" s="55"/>
    </row>
    <row r="779" spans="1:27" x14ac:dyDescent="0.25">
      <c r="A779" s="52">
        <f t="shared" si="87"/>
        <v>12</v>
      </c>
      <c r="B779" s="94" t="str">
        <f>IF(ISBLANK('Форма 1'!B779),"",'Форма 1'!B779)</f>
        <v>Лысьвенский городской округ Пермского края</v>
      </c>
      <c r="C779" s="161" t="str">
        <f>IF(ISBLANK('Форма 1'!C779),"",'Форма 1'!C779)</f>
        <v>г. Лысьва, ул. Суворова, д. 36</v>
      </c>
      <c r="D779" s="51">
        <f>IF(ISBLANK(C779),"Введите адрес",IF(C779='Форма 1'!C779,SUM(E779:K779,M779:S779,X779:AA779),"Ошибка в адресе!"))</f>
        <v>10024714.619999999</v>
      </c>
      <c r="E779" s="53">
        <f>IF(ISNUMBER('Форма 1'!X779),ROUND('Форма 1'!$I779*VLOOKUP('Форма 1'!$G779,'Предельники 2022'!$B$4:$X$28,'Форма 1'!X$7),2),"")</f>
        <v>334505.42</v>
      </c>
      <c r="F779" s="53">
        <f>IF(ISNUMBER('Форма 1'!Y779),ROUND('Форма 1'!$I779*VLOOKUP('Форма 1'!$G779,'Предельники 2022'!$B$4:$X$28,'Форма 1'!Y$7),2),"")</f>
        <v>3796014.23</v>
      </c>
      <c r="G779" s="53" t="str">
        <f>IF(ISNUMBER('Форма 1'!Z779),ROUND('Форма 1'!$I779*VLOOKUP('Форма 1'!$G779,'Предельники 2022'!$B$4:$X$28,'Форма 1'!Z$7),2),"")</f>
        <v/>
      </c>
      <c r="H779" s="53">
        <f>IF(ISNUMBER('Форма 1'!AA779),ROUND('Форма 1'!$I779*VLOOKUP('Форма 1'!$G779,'Предельники 2022'!$B$4:$X$28,'Форма 1'!AA$7),2),"")</f>
        <v>170732.34</v>
      </c>
      <c r="I779" s="53">
        <f>IF(ISNUMBER('Форма 1'!AB779),ROUND('Форма 1'!$I779*VLOOKUP('Форма 1'!$G779,'Предельники 2022'!$B$4:$X$28,'Форма 1'!AB$7),2),"")</f>
        <v>526562.92000000004</v>
      </c>
      <c r="J779" s="53">
        <f>IF(ISNUMBER('Форма 1'!AC779),ROUND('Форма 1'!$I779*VLOOKUP('Форма 1'!$G779,'Предельники 2022'!$B$4:$X$28,'Форма 1'!AC$7),2),"")</f>
        <v>291330.89</v>
      </c>
      <c r="K779" s="53" t="str">
        <f>IF(ISNUMBER('Форма 1'!AD779),ROUND('Форма 1'!$I779*VLOOKUP('Форма 1'!$G779,'Предельники 2022'!$B$4:$X$28,'Форма 1'!AD$7),2),"")</f>
        <v/>
      </c>
      <c r="L779" s="54" t="str">
        <f>IF(ISBLANK('Форма 1'!AE779),"",'Форма 1'!AE779)</f>
        <v/>
      </c>
      <c r="M779" s="55" t="str">
        <f>IF(ISBLANK('Форма 1'!AF779),"",'Форма 1'!AF779)</f>
        <v/>
      </c>
      <c r="N779" s="53">
        <f>IF(ISNUMBER('Форма 1'!AG779),ROUND('Форма 1'!$I779*VLOOKUP('Форма 1'!$G779,'Предельники 2022'!$B$4:$X$28,'Форма 1'!AG$7),2),"")</f>
        <v>4318984.54</v>
      </c>
      <c r="O779" s="53" t="str">
        <f>IF(ISNUMBER('Форма 1'!$AH779),ROUND('Форма 1'!$I779*VLOOKUP('Форма 1'!$G779,'Предельники 2022'!$B$4:$X$28,'Форма 1'!$AH$7,0),2),"")</f>
        <v/>
      </c>
      <c r="P779" s="53" t="str">
        <f>IF(ISNUMBER('Форма 1'!$AI779),ROUND('Форма 1'!$I779*VLOOKUP('Форма 1'!$G779,'Предельники 2022'!$B$4:$X$28,'Форма 1'!$AI$7,0),2),"")</f>
        <v/>
      </c>
      <c r="Q779" s="53" t="str">
        <f>IF(ISNUMBER('Форма 1'!$AJ779),ROUND('Форма 1'!$I779*VLOOKUP('Форма 1'!$G779,'Предельники 2022'!$B$4:$X$28,'Форма 1'!$AJ$7,0),2),"")</f>
        <v/>
      </c>
      <c r="R779" s="53">
        <f>IF(ISNUMBER('Форма 1'!AK779),ROUND('Форма 1'!$I779*VLOOKUP('Форма 1'!$G779,'Предельники 2022'!$B$4:$X$28,'Форма 1'!AK$7),2),"")</f>
        <v>586584.28</v>
      </c>
      <c r="S779" s="55" t="str">
        <f t="shared" si="88"/>
        <v/>
      </c>
      <c r="T779" s="55" t="str">
        <f>IF(ISNUMBER('Форма 1'!AL779),INDEX('Предельники 2022'!$C$4:$X$28,MATCH('Форма 1'!$H779,'Предельники 2022'!$B$4:$B$28,0),MATCH(T$5,'Предельники 2022'!$C$3:$X$3,0)),"")</f>
        <v/>
      </c>
      <c r="U779" s="55" t="str">
        <f>IF(ISNUMBER('Форма 1'!AM779),INDEX('Предельники 2022'!$C$4:$X$28,MATCH('Форма 1'!$H779,'Предельники 2022'!$B$4:$B$28,0),MATCH(U$5,'Предельники 2022'!$C$3:$X$3,0)),"")</f>
        <v/>
      </c>
      <c r="V779" s="55" t="str">
        <f>IF(ISNUMBER('Форма 1'!AN779),INDEX('Предельники 2022'!$C$4:$X$28,MATCH('Форма 1'!$H779,'Предельники 2022'!$B$4:$B$28,0),MATCH(V$5,'Предельники 2022'!$C$3:$X$3,0)),"")</f>
        <v/>
      </c>
      <c r="W779" s="55" t="str">
        <f>IF(ISNUMBER('Форма 1'!AO779),INDEX('Предельники 2022'!$C$4:$X$28,MATCH('Форма 1'!$H779,'Предельники 2022'!$B$4:$B$28,0),MATCH(W$5,'Предельники 2022'!$C$3:$X$3,0)),"")</f>
        <v/>
      </c>
      <c r="X779" s="53" t="str">
        <f>IF(ISNUMBER('Форма 1'!AP779),ROUND('Форма 1'!$I779*VLOOKUP('Форма 1'!$G779,'Предельники 2022'!$B$4:$X$28,'Форма 1'!AP$7),2),"")</f>
        <v/>
      </c>
      <c r="Y779" s="53" t="str">
        <f>IF(ISNUMBER('Форма 1'!AQ779),ROUND('Форма 1'!$I779*VLOOKUP('Форма 1'!$G779,'Предельники 2022'!$B$4:$X$28,'Форма 1'!AQ$7),2),"")</f>
        <v/>
      </c>
      <c r="Z779" s="53" t="str">
        <f>IF(ISNUMBER('Форма 1'!AR779),ROUND('Форма 1'!$I779*VLOOKUP('Форма 1'!$G779,'Предельники 2022'!$B$4:$X$28,'Форма 1'!AR$7),2),"")</f>
        <v/>
      </c>
      <c r="AA779" s="55"/>
    </row>
    <row r="780" spans="1:27" x14ac:dyDescent="0.25">
      <c r="A780" s="52">
        <f t="shared" si="87"/>
        <v>13</v>
      </c>
      <c r="B780" s="94" t="str">
        <f>IF(ISBLANK('Форма 1'!B780),"",'Форма 1'!B780)</f>
        <v>Лысьвенский городской округ Пермского края</v>
      </c>
      <c r="C780" s="161" t="str">
        <f>IF(ISBLANK('Форма 1'!C780),"",'Форма 1'!C780)</f>
        <v>г. Лысьва, ул. Суворова, д. 38</v>
      </c>
      <c r="D780" s="51">
        <f>IF(ISBLANK(C780),"Введите адрес",IF(C780='Форма 1'!C780,SUM(E780:K780,M780:S780,X780:AA780),"Ошибка в адресе!"))</f>
        <v>18646245.369999997</v>
      </c>
      <c r="E780" s="53" t="str">
        <f>IF(ISNUMBER('Форма 1'!X780),ROUND('Форма 1'!$I780*VLOOKUP('Форма 1'!$G780,'Предельники 2022'!$B$4:$X$28,'Форма 1'!X$7),2),"")</f>
        <v/>
      </c>
      <c r="F780" s="53">
        <f>IF(ISNUMBER('Форма 1'!Y780),ROUND('Форма 1'!$I780*VLOOKUP('Форма 1'!$G780,'Предельники 2022'!$B$4:$X$28,'Форма 1'!Y$7),2),"")</f>
        <v>6184168.3399999999</v>
      </c>
      <c r="G780" s="53" t="str">
        <f>IF(ISNUMBER('Форма 1'!Z780),ROUND('Форма 1'!$I780*VLOOKUP('Форма 1'!$G780,'Предельники 2022'!$B$4:$X$28,'Форма 1'!Z$7),2),"")</f>
        <v/>
      </c>
      <c r="H780" s="53">
        <f>IF(ISNUMBER('Форма 1'!AA780),ROUND('Форма 1'!$I780*VLOOKUP('Форма 1'!$G780,'Предельники 2022'!$B$4:$X$28,'Форма 1'!AA$7),2),"")</f>
        <v>278143.71999999997</v>
      </c>
      <c r="I780" s="53">
        <f>IF(ISNUMBER('Форма 1'!AB780),ROUND('Форма 1'!$I780*VLOOKUP('Форма 1'!$G780,'Предельники 2022'!$B$4:$X$28,'Форма 1'!AB$7),2),"")</f>
        <v>857834.96</v>
      </c>
      <c r="J780" s="53" t="str">
        <f>IF(ISNUMBER('Форма 1'!AC780),ROUND('Форма 1'!$I780*VLOOKUP('Форма 1'!$G780,'Предельники 2022'!$B$4:$X$28,'Форма 1'!AC$7),2),"")</f>
        <v/>
      </c>
      <c r="K780" s="53" t="str">
        <f>IF(ISNUMBER('Форма 1'!AD780),ROUND('Форма 1'!$I780*VLOOKUP('Форма 1'!$G780,'Предельники 2022'!$B$4:$X$28,'Форма 1'!AD$7),2),"")</f>
        <v/>
      </c>
      <c r="L780" s="54" t="str">
        <f>IF(ISBLANK('Форма 1'!AE780),"",'Форма 1'!AE780)</f>
        <v/>
      </c>
      <c r="M780" s="55" t="str">
        <f>IF(ISBLANK('Форма 1'!AF780),"",'Форма 1'!AF780)</f>
        <v/>
      </c>
      <c r="N780" s="53">
        <f>IF(ISNUMBER('Форма 1'!AG780),ROUND('Форма 1'!$I780*VLOOKUP('Форма 1'!$G780,'Предельники 2022'!$B$4:$X$28,'Форма 1'!AG$7),2),"")</f>
        <v>7036150.5199999996</v>
      </c>
      <c r="O780" s="53">
        <f>IF(ISNUMBER('Форма 1'!$AH780),ROUND('Форма 1'!$I780*VLOOKUP('Форма 1'!$G780,'Предельники 2022'!$B$4:$X$28,'Форма 1'!$AH$7,0),2),"")</f>
        <v>4289947.83</v>
      </c>
      <c r="P780" s="53" t="str">
        <f>IF(ISNUMBER('Форма 1'!$AI780),ROUND('Форма 1'!$I780*VLOOKUP('Форма 1'!$G780,'Предельники 2022'!$B$4:$X$28,'Форма 1'!$AI$7,0),2),"")</f>
        <v/>
      </c>
      <c r="Q780" s="53" t="str">
        <f>IF(ISNUMBER('Форма 1'!$AJ780),ROUND('Форма 1'!$I780*VLOOKUP('Форма 1'!$G780,'Предельники 2022'!$B$4:$X$28,'Форма 1'!$AJ$7,0),2),"")</f>
        <v/>
      </c>
      <c r="R780" s="53" t="str">
        <f>IF(ISNUMBER('Форма 1'!AK780),ROUND('Форма 1'!$I780*VLOOKUP('Форма 1'!$G780,'Предельники 2022'!$B$4:$X$28,'Форма 1'!AK$7),2),"")</f>
        <v/>
      </c>
      <c r="S780" s="55" t="str">
        <f t="shared" si="88"/>
        <v/>
      </c>
      <c r="T780" s="55" t="str">
        <f>IF(ISNUMBER('Форма 1'!AL780),INDEX('Предельники 2022'!$C$4:$X$28,MATCH('Форма 1'!$H780,'Предельники 2022'!$B$4:$B$28,0),MATCH(T$5,'Предельники 2022'!$C$3:$X$3,0)),"")</f>
        <v/>
      </c>
      <c r="U780" s="55" t="str">
        <f>IF(ISNUMBER('Форма 1'!AM780),INDEX('Предельники 2022'!$C$4:$X$28,MATCH('Форма 1'!$H780,'Предельники 2022'!$B$4:$B$28,0),MATCH(U$5,'Предельники 2022'!$C$3:$X$3,0)),"")</f>
        <v/>
      </c>
      <c r="V780" s="55" t="str">
        <f>IF(ISNUMBER('Форма 1'!AN780),INDEX('Предельники 2022'!$C$4:$X$28,MATCH('Форма 1'!$H780,'Предельники 2022'!$B$4:$B$28,0),MATCH(V$5,'Предельники 2022'!$C$3:$X$3,0)),"")</f>
        <v/>
      </c>
      <c r="W780" s="55" t="str">
        <f>IF(ISNUMBER('Форма 1'!AO780),INDEX('Предельники 2022'!$C$4:$X$28,MATCH('Форма 1'!$H780,'Предельники 2022'!$B$4:$B$28,0),MATCH(W$5,'Предельники 2022'!$C$3:$X$3,0)),"")</f>
        <v/>
      </c>
      <c r="X780" s="53" t="str">
        <f>IF(ISNUMBER('Форма 1'!AP780),ROUND('Форма 1'!$I780*VLOOKUP('Форма 1'!$G780,'Предельники 2022'!$B$4:$X$28,'Форма 1'!AP$7),2),"")</f>
        <v/>
      </c>
      <c r="Y780" s="53" t="str">
        <f>IF(ISNUMBER('Форма 1'!AQ780),ROUND('Форма 1'!$I780*VLOOKUP('Форма 1'!$G780,'Предельники 2022'!$B$4:$X$28,'Форма 1'!AQ$7),2),"")</f>
        <v/>
      </c>
      <c r="Z780" s="53" t="str">
        <f>IF(ISNUMBER('Форма 1'!AR780),ROUND('Форма 1'!$I780*VLOOKUP('Форма 1'!$G780,'Предельники 2022'!$B$4:$X$28,'Форма 1'!AR$7),2),"")</f>
        <v/>
      </c>
      <c r="AA780" s="55"/>
    </row>
    <row r="781" spans="1:27" x14ac:dyDescent="0.25">
      <c r="A781" s="52">
        <f t="shared" si="87"/>
        <v>14</v>
      </c>
      <c r="B781" s="94" t="str">
        <f>IF(ISBLANK('Форма 1'!B781),"",'Форма 1'!B781)</f>
        <v>Лысьвенский городской округ Пермского края</v>
      </c>
      <c r="C781" s="161" t="str">
        <f>IF(ISBLANK('Форма 1'!C781),"",'Форма 1'!C781)</f>
        <v>г. Лысьва, ул. Фестивальная, д. 2</v>
      </c>
      <c r="D781" s="51">
        <f>IF(ISBLANK(C781),"Введите адрес",IF(C781='Форма 1'!C781,SUM(E781:K781,M781:S781,X781:AA781),"Ошибка в адресе!"))</f>
        <v>11541170.699999999</v>
      </c>
      <c r="E781" s="53" t="str">
        <f>IF(ISNUMBER('Форма 1'!X781),ROUND('Форма 1'!$I781*VLOOKUP('Форма 1'!$G781,'Предельники 2022'!$B$4:$X$28,'Форма 1'!X$7),2),"")</f>
        <v/>
      </c>
      <c r="F781" s="53" t="str">
        <f>IF(ISNUMBER('Форма 1'!Y781),ROUND('Форма 1'!$I781*VLOOKUP('Форма 1'!$G781,'Предельники 2022'!$B$4:$X$28,'Форма 1'!Y$7),2),"")</f>
        <v/>
      </c>
      <c r="G781" s="53" t="str">
        <f>IF(ISNUMBER('Форма 1'!Z781),ROUND('Форма 1'!$I781*VLOOKUP('Форма 1'!$G781,'Предельники 2022'!$B$4:$X$28,'Форма 1'!Z$7),2),"")</f>
        <v/>
      </c>
      <c r="H781" s="53" t="str">
        <f>IF(ISNUMBER('Форма 1'!AA781),ROUND('Форма 1'!$I781*VLOOKUP('Форма 1'!$G781,'Предельники 2022'!$B$4:$X$28,'Форма 1'!AA$7),2),"")</f>
        <v/>
      </c>
      <c r="I781" s="53" t="str">
        <f>IF(ISNUMBER('Форма 1'!AB781),ROUND('Форма 1'!$I781*VLOOKUP('Форма 1'!$G781,'Предельники 2022'!$B$4:$X$28,'Форма 1'!AB$7),2),"")</f>
        <v/>
      </c>
      <c r="J781" s="53" t="str">
        <f>IF(ISNUMBER('Форма 1'!AC781),ROUND('Форма 1'!$I781*VLOOKUP('Форма 1'!$G781,'Предельники 2022'!$B$4:$X$28,'Форма 1'!AC$7),2),"")</f>
        <v/>
      </c>
      <c r="K781" s="53" t="str">
        <f>IF(ISNUMBER('Форма 1'!AD781),ROUND('Форма 1'!$I781*VLOOKUP('Форма 1'!$G781,'Предельники 2022'!$B$4:$X$28,'Форма 1'!AD$7),2),"")</f>
        <v/>
      </c>
      <c r="L781" s="54" t="str">
        <f>IF(ISBLANK('Форма 1'!AE781),"",'Форма 1'!AE781)</f>
        <v/>
      </c>
      <c r="M781" s="55" t="str">
        <f>IF(ISBLANK('Форма 1'!AF781),"",'Форма 1'!AF781)</f>
        <v/>
      </c>
      <c r="N781" s="53">
        <f>IF(ISNUMBER('Форма 1'!AG781),ROUND('Форма 1'!$I781*VLOOKUP('Форма 1'!$G781,'Предельники 2022'!$B$4:$X$28,'Форма 1'!AG$7),2),"")</f>
        <v>11541170.699999999</v>
      </c>
      <c r="O781" s="53" t="str">
        <f>IF(ISNUMBER('Форма 1'!$AH781),ROUND('Форма 1'!$I781*VLOOKUP('Форма 1'!$G781,'Предельники 2022'!$B$4:$X$28,'Форма 1'!$AH$7,0),2),"")</f>
        <v/>
      </c>
      <c r="P781" s="53" t="str">
        <f>IF(ISNUMBER('Форма 1'!$AI781),ROUND('Форма 1'!$I781*VLOOKUP('Форма 1'!$G781,'Предельники 2022'!$B$4:$X$28,'Форма 1'!$AI$7,0),2),"")</f>
        <v/>
      </c>
      <c r="Q781" s="53" t="str">
        <f>IF(ISNUMBER('Форма 1'!$AJ781),ROUND('Форма 1'!$I781*VLOOKUP('Форма 1'!$G781,'Предельники 2022'!$B$4:$X$28,'Форма 1'!$AJ$7,0),2),"")</f>
        <v/>
      </c>
      <c r="R781" s="53" t="str">
        <f>IF(ISNUMBER('Форма 1'!AK781),ROUND('Форма 1'!$I781*VLOOKUP('Форма 1'!$G781,'Предельники 2022'!$B$4:$X$28,'Форма 1'!AK$7),2),"")</f>
        <v/>
      </c>
      <c r="S781" s="55" t="str">
        <f t="shared" si="88"/>
        <v/>
      </c>
      <c r="T781" s="55" t="str">
        <f>IF(ISNUMBER('Форма 1'!AL781),INDEX('Предельники 2022'!$C$4:$X$28,MATCH('Форма 1'!$H781,'Предельники 2022'!$B$4:$B$28,0),MATCH(T$5,'Предельники 2022'!$C$3:$X$3,0)),"")</f>
        <v/>
      </c>
      <c r="U781" s="55" t="str">
        <f>IF(ISNUMBER('Форма 1'!AM781),INDEX('Предельники 2022'!$C$4:$X$28,MATCH('Форма 1'!$H781,'Предельники 2022'!$B$4:$B$28,0),MATCH(U$5,'Предельники 2022'!$C$3:$X$3,0)),"")</f>
        <v/>
      </c>
      <c r="V781" s="55" t="str">
        <f>IF(ISNUMBER('Форма 1'!AN781),INDEX('Предельники 2022'!$C$4:$X$28,MATCH('Форма 1'!$H781,'Предельники 2022'!$B$4:$B$28,0),MATCH(V$5,'Предельники 2022'!$C$3:$X$3,0)),"")</f>
        <v/>
      </c>
      <c r="W781" s="55" t="str">
        <f>IF(ISNUMBER('Форма 1'!AO781),INDEX('Предельники 2022'!$C$4:$X$28,MATCH('Форма 1'!$H781,'Предельники 2022'!$B$4:$B$28,0),MATCH(W$5,'Предельники 2022'!$C$3:$X$3,0)),"")</f>
        <v/>
      </c>
      <c r="X781" s="53" t="str">
        <f>IF(ISNUMBER('Форма 1'!AP781),ROUND('Форма 1'!$I781*VLOOKUP('Форма 1'!$G781,'Предельники 2022'!$B$4:$X$28,'Форма 1'!AP$7),2),"")</f>
        <v/>
      </c>
      <c r="Y781" s="53" t="str">
        <f>IF(ISNUMBER('Форма 1'!AQ781),ROUND('Форма 1'!$I781*VLOOKUP('Форма 1'!$G781,'Предельники 2022'!$B$4:$X$28,'Форма 1'!AQ$7),2),"")</f>
        <v/>
      </c>
      <c r="Z781" s="53" t="str">
        <f>IF(ISNUMBER('Форма 1'!AR781),ROUND('Форма 1'!$I781*VLOOKUP('Форма 1'!$G781,'Предельники 2022'!$B$4:$X$28,'Форма 1'!AR$7),2),"")</f>
        <v/>
      </c>
      <c r="AA781" s="55"/>
    </row>
    <row r="782" spans="1:27" x14ac:dyDescent="0.25">
      <c r="A782" s="52">
        <f t="shared" si="87"/>
        <v>15</v>
      </c>
      <c r="B782" s="94" t="str">
        <f>IF(ISBLANK('Форма 1'!B782),"",'Форма 1'!B782)</f>
        <v>Лысьвенский городской округ Пермского края</v>
      </c>
      <c r="C782" s="161" t="str">
        <f>IF(ISBLANK('Форма 1'!C782),"",'Форма 1'!C782)</f>
        <v>г. Лысьва, ул. Энгельса, д. 23</v>
      </c>
      <c r="D782" s="51">
        <f>IF(ISBLANK(C782),"Введите адрес",IF(C782='Форма 1'!C782,SUM(E782:K782,M782:S782,X782:AA782),"Ошибка в адресе!"))</f>
        <v>6477043.2000000002</v>
      </c>
      <c r="E782" s="53" t="str">
        <f>IF(ISNUMBER('Форма 1'!X782),ROUND('Форма 1'!$I782*VLOOKUP('Форма 1'!$G782,'Предельники 2022'!$B$4:$X$28,'Форма 1'!X$7),2),"")</f>
        <v/>
      </c>
      <c r="F782" s="53" t="str">
        <f>IF(ISNUMBER('Форма 1'!Y782),ROUND('Форма 1'!$I782*VLOOKUP('Форма 1'!$G782,'Предельники 2022'!$B$4:$X$28,'Форма 1'!Y$7),2),"")</f>
        <v/>
      </c>
      <c r="G782" s="53" t="str">
        <f>IF(ISNUMBER('Форма 1'!Z782),ROUND('Форма 1'!$I782*VLOOKUP('Форма 1'!$G782,'Предельники 2022'!$B$4:$X$28,'Форма 1'!Z$7),2),"")</f>
        <v/>
      </c>
      <c r="H782" s="53" t="str">
        <f>IF(ISNUMBER('Форма 1'!AA782),ROUND('Форма 1'!$I782*VLOOKUP('Форма 1'!$G782,'Предельники 2022'!$B$4:$X$28,'Форма 1'!AA$7),2),"")</f>
        <v/>
      </c>
      <c r="I782" s="53" t="str">
        <f>IF(ISNUMBER('Форма 1'!AB782),ROUND('Форма 1'!$I782*VLOOKUP('Форма 1'!$G782,'Предельники 2022'!$B$4:$X$28,'Форма 1'!AB$7),2),"")</f>
        <v/>
      </c>
      <c r="J782" s="53" t="str">
        <f>IF(ISNUMBER('Форма 1'!AC782),ROUND('Форма 1'!$I782*VLOOKUP('Форма 1'!$G782,'Предельники 2022'!$B$4:$X$28,'Форма 1'!AC$7),2),"")</f>
        <v/>
      </c>
      <c r="K782" s="53" t="str">
        <f>IF(ISNUMBER('Форма 1'!AD782),ROUND('Форма 1'!$I782*VLOOKUP('Форма 1'!$G782,'Предельники 2022'!$B$4:$X$28,'Форма 1'!AD$7),2),"")</f>
        <v/>
      </c>
      <c r="L782" s="54" t="str">
        <f>IF(ISBLANK('Форма 1'!AE782),"",'Форма 1'!AE782)</f>
        <v/>
      </c>
      <c r="M782" s="55" t="str">
        <f>IF(ISBLANK('Форма 1'!AF782),"",'Форма 1'!AF782)</f>
        <v/>
      </c>
      <c r="N782" s="53">
        <f>IF(ISNUMBER('Форма 1'!AG782),ROUND('Форма 1'!$I782*VLOOKUP('Форма 1'!$G782,'Предельники 2022'!$B$4:$X$28,'Форма 1'!AG$7),2),"")</f>
        <v>6477043.2000000002</v>
      </c>
      <c r="O782" s="53" t="str">
        <f>IF(ISNUMBER('Форма 1'!$AH782),ROUND('Форма 1'!$I782*VLOOKUP('Форма 1'!$G782,'Предельники 2022'!$B$4:$X$28,'Форма 1'!$AH$7,0),2),"")</f>
        <v/>
      </c>
      <c r="P782" s="53" t="str">
        <f>IF(ISNUMBER('Форма 1'!$AI782),ROUND('Форма 1'!$I782*VLOOKUP('Форма 1'!$G782,'Предельники 2022'!$B$4:$X$28,'Форма 1'!$AI$7,0),2),"")</f>
        <v/>
      </c>
      <c r="Q782" s="53" t="str">
        <f>IF(ISNUMBER('Форма 1'!$AJ782),ROUND('Форма 1'!$I782*VLOOKUP('Форма 1'!$G782,'Предельники 2022'!$B$4:$X$28,'Форма 1'!$AJ$7,0),2),"")</f>
        <v/>
      </c>
      <c r="R782" s="53" t="str">
        <f>IF(ISNUMBER('Форма 1'!AK782),ROUND('Форма 1'!$I782*VLOOKUP('Форма 1'!$G782,'Предельники 2022'!$B$4:$X$28,'Форма 1'!AK$7),2),"")</f>
        <v/>
      </c>
      <c r="S782" s="55" t="str">
        <f t="shared" si="88"/>
        <v/>
      </c>
      <c r="T782" s="55" t="str">
        <f>IF(ISNUMBER('Форма 1'!AL782),INDEX('Предельники 2022'!$C$4:$X$28,MATCH('Форма 1'!$H782,'Предельники 2022'!$B$4:$B$28,0),MATCH(T$5,'Предельники 2022'!$C$3:$X$3,0)),"")</f>
        <v/>
      </c>
      <c r="U782" s="55" t="str">
        <f>IF(ISNUMBER('Форма 1'!AM782),INDEX('Предельники 2022'!$C$4:$X$28,MATCH('Форма 1'!$H782,'Предельники 2022'!$B$4:$B$28,0),MATCH(U$5,'Предельники 2022'!$C$3:$X$3,0)),"")</f>
        <v/>
      </c>
      <c r="V782" s="55" t="str">
        <f>IF(ISNUMBER('Форма 1'!AN782),INDEX('Предельники 2022'!$C$4:$X$28,MATCH('Форма 1'!$H782,'Предельники 2022'!$B$4:$B$28,0),MATCH(V$5,'Предельники 2022'!$C$3:$X$3,0)),"")</f>
        <v/>
      </c>
      <c r="W782" s="55" t="str">
        <f>IF(ISNUMBER('Форма 1'!AO782),INDEX('Предельники 2022'!$C$4:$X$28,MATCH('Форма 1'!$H782,'Предельники 2022'!$B$4:$B$28,0),MATCH(W$5,'Предельники 2022'!$C$3:$X$3,0)),"")</f>
        <v/>
      </c>
      <c r="X782" s="53" t="str">
        <f>IF(ISNUMBER('Форма 1'!AP782),ROUND('Форма 1'!$I782*VLOOKUP('Форма 1'!$G782,'Предельники 2022'!$B$4:$X$28,'Форма 1'!AP$7),2),"")</f>
        <v/>
      </c>
      <c r="Y782" s="53" t="str">
        <f>IF(ISNUMBER('Форма 1'!AQ782),ROUND('Форма 1'!$I782*VLOOKUP('Форма 1'!$G782,'Предельники 2022'!$B$4:$X$28,'Форма 1'!AQ$7),2),"")</f>
        <v/>
      </c>
      <c r="Z782" s="53" t="str">
        <f>IF(ISNUMBER('Форма 1'!AR782),ROUND('Форма 1'!$I782*VLOOKUP('Форма 1'!$G782,'Предельники 2022'!$B$4:$X$28,'Форма 1'!AR$7),2),"")</f>
        <v/>
      </c>
      <c r="AA782" s="55"/>
    </row>
    <row r="783" spans="1:27" ht="15.75" x14ac:dyDescent="0.25">
      <c r="A783" s="178">
        <f t="shared" si="87"/>
        <v>0</v>
      </c>
      <c r="B783" s="179" t="str">
        <f>IF(ISBLANK('Форма 1'!B783),"",'Форма 1'!B783)</f>
        <v/>
      </c>
      <c r="C783" s="38" t="str">
        <f>IF(ISBLANK('Форма 1'!C783),"",'Форма 1'!C783)</f>
        <v>Муниципальное образование "Город Березники" Пермского края</v>
      </c>
      <c r="D783" s="39">
        <f>IF(ISBLANK(C783),"Введите адрес",IF(C783='Форма 1'!C783,SUM(E783:K783,M783:S783,X783:AA783),"Ошибка в адресе!"))</f>
        <v>319768193.58000004</v>
      </c>
      <c r="E783" s="39">
        <f>SUM(E784:E807)</f>
        <v>8019628.7599999998</v>
      </c>
      <c r="F783" s="39">
        <f t="shared" ref="F783:Z783" si="89">SUM(F784:F807)</f>
        <v>108219512.38000001</v>
      </c>
      <c r="G783" s="39">
        <f t="shared" si="89"/>
        <v>31043845.459999993</v>
      </c>
      <c r="H783" s="39">
        <f t="shared" si="89"/>
        <v>4508024.04</v>
      </c>
      <c r="I783" s="39">
        <f t="shared" si="89"/>
        <v>13209972.989999998</v>
      </c>
      <c r="J783" s="39">
        <f t="shared" si="89"/>
        <v>8480099.7400000002</v>
      </c>
      <c r="K783" s="39">
        <f t="shared" si="89"/>
        <v>1863818.18</v>
      </c>
      <c r="L783" s="145">
        <f t="shared" si="89"/>
        <v>0</v>
      </c>
      <c r="M783" s="39">
        <f t="shared" si="89"/>
        <v>0</v>
      </c>
      <c r="N783" s="39">
        <f t="shared" si="89"/>
        <v>102842586.78</v>
      </c>
      <c r="O783" s="39">
        <f t="shared" si="89"/>
        <v>35337003.049999997</v>
      </c>
      <c r="P783" s="39">
        <f t="shared" si="89"/>
        <v>0</v>
      </c>
      <c r="Q783" s="39">
        <f t="shared" si="89"/>
        <v>0</v>
      </c>
      <c r="R783" s="39">
        <f t="shared" si="89"/>
        <v>6243702.2000000002</v>
      </c>
      <c r="S783" s="39">
        <f t="shared" si="89"/>
        <v>0</v>
      </c>
      <c r="T783" s="39">
        <f t="shared" si="89"/>
        <v>0</v>
      </c>
      <c r="U783" s="39">
        <f t="shared" si="89"/>
        <v>0</v>
      </c>
      <c r="V783" s="39">
        <f t="shared" si="89"/>
        <v>0</v>
      </c>
      <c r="W783" s="39">
        <f t="shared" si="89"/>
        <v>0</v>
      </c>
      <c r="X783" s="39">
        <f t="shared" si="89"/>
        <v>0</v>
      </c>
      <c r="Y783" s="39">
        <f t="shared" si="89"/>
        <v>0</v>
      </c>
      <c r="Z783" s="39">
        <f t="shared" si="89"/>
        <v>0</v>
      </c>
      <c r="AA783" s="39"/>
    </row>
    <row r="784" spans="1:27" x14ac:dyDescent="0.25">
      <c r="A784" s="52">
        <f t="shared" si="87"/>
        <v>1</v>
      </c>
      <c r="B784" s="94" t="str">
        <f>IF(ISBLANK('Форма 1'!B784),"",'Форма 1'!B784)</f>
        <v>Муниципальное образование "Город Березники" Пермского края</v>
      </c>
      <c r="C784" s="161" t="str">
        <f>IF(ISBLANK('Форма 1'!C784),"",'Форма 1'!C784)</f>
        <v>г. Березники, пр-т Ленина, д. 51</v>
      </c>
      <c r="D784" s="51">
        <f>IF(ISBLANK(C784),"Введите адрес",IF(C784='Форма 1'!C784,SUM(E784:K784,M784:S784,X784:AA784),"Ошибка в адресе!"))</f>
        <v>14069096.779999999</v>
      </c>
      <c r="E784" s="53" t="str">
        <f>IF(ISNUMBER('Форма 1'!X784),ROUND('Форма 1'!$I784*VLOOKUP('Форма 1'!$G784,'Предельники 2022'!$B$4:$X$28,'Форма 1'!X$7),2),"")</f>
        <v/>
      </c>
      <c r="F784" s="53">
        <f>IF(ISNUMBER('Форма 1'!Y784),ROUND('Форма 1'!$I784*VLOOKUP('Форма 1'!$G784,'Предельники 2022'!$B$4:$X$28,'Форма 1'!Y$7),2),"")</f>
        <v>14069096.779999999</v>
      </c>
      <c r="G784" s="53" t="str">
        <f>IF(ISNUMBER('Форма 1'!Z784),ROUND('Форма 1'!$I784*VLOOKUP('Форма 1'!$G784,'Предельники 2022'!$B$4:$X$28,'Форма 1'!Z$7),2),"")</f>
        <v/>
      </c>
      <c r="H784" s="53" t="str">
        <f>IF(ISNUMBER('Форма 1'!AA784),ROUND('Форма 1'!$I784*VLOOKUP('Форма 1'!$G784,'Предельники 2022'!$B$4:$X$28,'Форма 1'!AA$7),2),"")</f>
        <v/>
      </c>
      <c r="I784" s="53" t="str">
        <f>IF(ISNUMBER('Форма 1'!AB784),ROUND('Форма 1'!$I784*VLOOKUP('Форма 1'!$G784,'Предельники 2022'!$B$4:$X$28,'Форма 1'!AB$7),2),"")</f>
        <v/>
      </c>
      <c r="J784" s="53" t="str">
        <f>IF(ISNUMBER('Форма 1'!AC784),ROUND('Форма 1'!$I784*VLOOKUP('Форма 1'!$G784,'Предельники 2022'!$B$4:$X$28,'Форма 1'!AC$7),2),"")</f>
        <v/>
      </c>
      <c r="K784" s="53" t="str">
        <f>IF(ISNUMBER('Форма 1'!AD784),ROUND('Форма 1'!$I784*VLOOKUP('Форма 1'!$G784,'Предельники 2022'!$B$4:$X$28,'Форма 1'!AD$7),2),"")</f>
        <v/>
      </c>
      <c r="L784" s="54" t="str">
        <f>IF(ISBLANK('Форма 1'!AE784),"",'Форма 1'!AE784)</f>
        <v/>
      </c>
      <c r="M784" s="55" t="str">
        <f>IF(ISBLANK('Форма 1'!AF784),"",'Форма 1'!AF784)</f>
        <v/>
      </c>
      <c r="N784" s="53" t="str">
        <f>IF(ISNUMBER('Форма 1'!AG784),ROUND('Форма 1'!$I784*VLOOKUP('Форма 1'!$G784,'Предельники 2022'!$B$4:$X$28,'Форма 1'!AG$7),2),"")</f>
        <v/>
      </c>
      <c r="O784" s="53" t="str">
        <f>IF(ISNUMBER('Форма 1'!$AH784),ROUND('Форма 1'!$I784*VLOOKUP('Форма 1'!$G784,'Предельники 2022'!$B$4:$X$28,'Форма 1'!$AH$7,0),2),"")</f>
        <v/>
      </c>
      <c r="P784" s="53" t="str">
        <f>IF(ISNUMBER('Форма 1'!$AI784),ROUND('Форма 1'!$I784*VLOOKUP('Форма 1'!$G784,'Предельники 2022'!$B$4:$X$28,'Форма 1'!$AI$7,0),2),"")</f>
        <v/>
      </c>
      <c r="Q784" s="53" t="str">
        <f>IF(ISNUMBER('Форма 1'!$AJ784),ROUND('Форма 1'!$I784*VLOOKUP('Форма 1'!$G784,'Предельники 2022'!$B$4:$X$28,'Форма 1'!$AJ$7,0),2),"")</f>
        <v/>
      </c>
      <c r="R784" s="53" t="str">
        <f>IF(ISNUMBER('Форма 1'!AK784),ROUND('Форма 1'!$I784*VLOOKUP('Форма 1'!$G784,'Предельники 2022'!$B$4:$X$28,'Форма 1'!AK$7),2),"")</f>
        <v/>
      </c>
      <c r="S784" s="55" t="str">
        <f t="shared" si="88"/>
        <v/>
      </c>
      <c r="T784" s="55" t="str">
        <f>IF(ISNUMBER('Форма 1'!AL784),INDEX('Предельники 2022'!$C$4:$X$28,MATCH('Форма 1'!$H784,'Предельники 2022'!$B$4:$B$28,0),MATCH(T$5,'Предельники 2022'!$C$3:$X$3,0)),"")</f>
        <v/>
      </c>
      <c r="U784" s="55" t="str">
        <f>IF(ISNUMBER('Форма 1'!AM784),INDEX('Предельники 2022'!$C$4:$X$28,MATCH('Форма 1'!$H784,'Предельники 2022'!$B$4:$B$28,0),MATCH(U$5,'Предельники 2022'!$C$3:$X$3,0)),"")</f>
        <v/>
      </c>
      <c r="V784" s="55" t="str">
        <f>IF(ISNUMBER('Форма 1'!AN784),INDEX('Предельники 2022'!$C$4:$X$28,MATCH('Форма 1'!$H784,'Предельники 2022'!$B$4:$B$28,0),MATCH(V$5,'Предельники 2022'!$C$3:$X$3,0)),"")</f>
        <v/>
      </c>
      <c r="W784" s="55" t="str">
        <f>IF(ISNUMBER('Форма 1'!AO784),INDEX('Предельники 2022'!$C$4:$X$28,MATCH('Форма 1'!$H784,'Предельники 2022'!$B$4:$B$28,0),MATCH(W$5,'Предельники 2022'!$C$3:$X$3,0)),"")</f>
        <v/>
      </c>
      <c r="X784" s="53" t="str">
        <f>IF(ISNUMBER('Форма 1'!AP784),ROUND('Форма 1'!$I784*VLOOKUP('Форма 1'!$G784,'Предельники 2022'!$B$4:$X$28,'Форма 1'!AP$7),2),"")</f>
        <v/>
      </c>
      <c r="Y784" s="53" t="str">
        <f>IF(ISNUMBER('Форма 1'!AQ784),ROUND('Форма 1'!$I784*VLOOKUP('Форма 1'!$G784,'Предельники 2022'!$B$4:$X$28,'Форма 1'!AQ$7),2),"")</f>
        <v/>
      </c>
      <c r="Z784" s="53" t="str">
        <f>IF(ISNUMBER('Форма 1'!AR784),ROUND('Форма 1'!$I784*VLOOKUP('Форма 1'!$G784,'Предельники 2022'!$B$4:$X$28,'Форма 1'!AR$7),2),"")</f>
        <v/>
      </c>
      <c r="AA784" s="55"/>
    </row>
    <row r="785" spans="1:27" x14ac:dyDescent="0.25">
      <c r="A785" s="52">
        <f t="shared" si="87"/>
        <v>2</v>
      </c>
      <c r="B785" s="94" t="str">
        <f>IF(ISBLANK('Форма 1'!B785),"",'Форма 1'!B785)</f>
        <v>Муниципальное образование "Город Березники" Пермского края</v>
      </c>
      <c r="C785" s="161" t="str">
        <f>IF(ISBLANK('Форма 1'!C785),"",'Форма 1'!C785)</f>
        <v>г. Березники, пр-т Ленина, д. 59</v>
      </c>
      <c r="D785" s="51">
        <f>IF(ISBLANK(C785),"Введите адрес",IF(C785='Форма 1'!C785,SUM(E785:K785,M785:S785,X785:AA785),"Ошибка в адресе!"))</f>
        <v>22033752.700000003</v>
      </c>
      <c r="E785" s="53">
        <f>IF(ISNUMBER('Форма 1'!X785),ROUND('Форма 1'!$I785*VLOOKUP('Форма 1'!$G785,'Предельники 2022'!$B$4:$X$28,'Форма 1'!X$7),2),"")</f>
        <v>2465237.6800000002</v>
      </c>
      <c r="F785" s="53">
        <f>IF(ISNUMBER('Форма 1'!Y785),ROUND('Форма 1'!$I785*VLOOKUP('Форма 1'!$G785,'Предельники 2022'!$B$4:$X$28,'Форма 1'!Y$7),2),"")</f>
        <v>11802359.220000001</v>
      </c>
      <c r="G785" s="53" t="str">
        <f>IF(ISNUMBER('Форма 1'!Z785),ROUND('Форма 1'!$I785*VLOOKUP('Форма 1'!$G785,'Предельники 2022'!$B$4:$X$28,'Форма 1'!Z$7),2),"")</f>
        <v/>
      </c>
      <c r="H785" s="53">
        <f>IF(ISNUMBER('Форма 1'!AA785),ROUND('Форма 1'!$I785*VLOOKUP('Форма 1'!$G785,'Предельники 2022'!$B$4:$X$28,'Форма 1'!AA$7),2),"")</f>
        <v>1542404.44</v>
      </c>
      <c r="I785" s="53">
        <f>IF(ISNUMBER('Форма 1'!AB785),ROUND('Форма 1'!$I785*VLOOKUP('Форма 1'!$G785,'Предельники 2022'!$B$4:$X$28,'Форма 1'!AB$7),2),"")</f>
        <v>4063578.6</v>
      </c>
      <c r="J785" s="53">
        <f>IF(ISNUMBER('Форма 1'!AC785),ROUND('Форма 1'!$I785*VLOOKUP('Форма 1'!$G785,'Предельники 2022'!$B$4:$X$28,'Форма 1'!AC$7),2),"")</f>
        <v>2160172.7599999998</v>
      </c>
      <c r="K785" s="53" t="str">
        <f>IF(ISNUMBER('Форма 1'!AD785),ROUND('Форма 1'!$I785*VLOOKUP('Форма 1'!$G785,'Предельники 2022'!$B$4:$X$28,'Форма 1'!AD$7),2),"")</f>
        <v/>
      </c>
      <c r="L785" s="54" t="str">
        <f>IF(ISBLANK('Форма 1'!AE785),"",'Форма 1'!AE785)</f>
        <v/>
      </c>
      <c r="M785" s="55" t="str">
        <f>IF(ISBLANK('Форма 1'!AF785),"",'Форма 1'!AF785)</f>
        <v/>
      </c>
      <c r="N785" s="53" t="str">
        <f>IF(ISNUMBER('Форма 1'!AG785),ROUND('Форма 1'!$I785*VLOOKUP('Форма 1'!$G785,'Предельники 2022'!$B$4:$X$28,'Форма 1'!AG$7),2),"")</f>
        <v/>
      </c>
      <c r="O785" s="53" t="str">
        <f>IF(ISNUMBER('Форма 1'!$AH785),ROUND('Форма 1'!$I785*VLOOKUP('Форма 1'!$G785,'Предельники 2022'!$B$4:$X$28,'Форма 1'!$AH$7,0),2),"")</f>
        <v/>
      </c>
      <c r="P785" s="53" t="str">
        <f>IF(ISNUMBER('Форма 1'!$AI785),ROUND('Форма 1'!$I785*VLOOKUP('Форма 1'!$G785,'Предельники 2022'!$B$4:$X$28,'Форма 1'!$AI$7,0),2),"")</f>
        <v/>
      </c>
      <c r="Q785" s="53" t="str">
        <f>IF(ISNUMBER('Форма 1'!$AJ785),ROUND('Форма 1'!$I785*VLOOKUP('Форма 1'!$G785,'Предельники 2022'!$B$4:$X$28,'Форма 1'!$AJ$7,0),2),"")</f>
        <v/>
      </c>
      <c r="R785" s="53" t="str">
        <f>IF(ISNUMBER('Форма 1'!AK785),ROUND('Форма 1'!$I785*VLOOKUP('Форма 1'!$G785,'Предельники 2022'!$B$4:$X$28,'Форма 1'!AK$7),2),"")</f>
        <v/>
      </c>
      <c r="S785" s="55" t="str">
        <f t="shared" si="88"/>
        <v/>
      </c>
      <c r="T785" s="55" t="str">
        <f>IF(ISNUMBER('Форма 1'!AL785),INDEX('Предельники 2022'!$C$4:$X$28,MATCH('Форма 1'!$H785,'Предельники 2022'!$B$4:$B$28,0),MATCH(T$5,'Предельники 2022'!$C$3:$X$3,0)),"")</f>
        <v/>
      </c>
      <c r="U785" s="55" t="str">
        <f>IF(ISNUMBER('Форма 1'!AM785),INDEX('Предельники 2022'!$C$4:$X$28,MATCH('Форма 1'!$H785,'Предельники 2022'!$B$4:$B$28,0),MATCH(U$5,'Предельники 2022'!$C$3:$X$3,0)),"")</f>
        <v/>
      </c>
      <c r="V785" s="55" t="str">
        <f>IF(ISNUMBER('Форма 1'!AN785),INDEX('Предельники 2022'!$C$4:$X$28,MATCH('Форма 1'!$H785,'Предельники 2022'!$B$4:$B$28,0),MATCH(V$5,'Предельники 2022'!$C$3:$X$3,0)),"")</f>
        <v/>
      </c>
      <c r="W785" s="55" t="str">
        <f>IF(ISNUMBER('Форма 1'!AO785),INDEX('Предельники 2022'!$C$4:$X$28,MATCH('Форма 1'!$H785,'Предельники 2022'!$B$4:$B$28,0),MATCH(W$5,'Предельники 2022'!$C$3:$X$3,0)),"")</f>
        <v/>
      </c>
      <c r="X785" s="53" t="str">
        <f>IF(ISNUMBER('Форма 1'!AP785),ROUND('Форма 1'!$I785*VLOOKUP('Форма 1'!$G785,'Предельники 2022'!$B$4:$X$28,'Форма 1'!AP$7),2),"")</f>
        <v/>
      </c>
      <c r="Y785" s="53" t="str">
        <f>IF(ISNUMBER('Форма 1'!AQ785),ROUND('Форма 1'!$I785*VLOOKUP('Форма 1'!$G785,'Предельники 2022'!$B$4:$X$28,'Форма 1'!AQ$7),2),"")</f>
        <v/>
      </c>
      <c r="Z785" s="53" t="str">
        <f>IF(ISNUMBER('Форма 1'!AR785),ROUND('Форма 1'!$I785*VLOOKUP('Форма 1'!$G785,'Предельники 2022'!$B$4:$X$28,'Форма 1'!AR$7),2),"")</f>
        <v/>
      </c>
      <c r="AA785" s="55"/>
    </row>
    <row r="786" spans="1:27" x14ac:dyDescent="0.25">
      <c r="A786" s="52">
        <f t="shared" si="87"/>
        <v>3</v>
      </c>
      <c r="B786" s="94" t="str">
        <f>IF(ISBLANK('Форма 1'!B786),"",'Форма 1'!B786)</f>
        <v>Муниципальное образование "Город Березники" Пермского края</v>
      </c>
      <c r="C786" s="161" t="str">
        <f>IF(ISBLANK('Форма 1'!C786),"",'Форма 1'!C786)</f>
        <v>г. Березники, пр-т Советский, д. 36</v>
      </c>
      <c r="D786" s="51">
        <f>IF(ISBLANK(C786),"Введите адрес",IF(C786='Форма 1'!C786,SUM(E786:K786,M786:S786,X786:AA786),"Ошибка в адресе!"))</f>
        <v>19038207.710000005</v>
      </c>
      <c r="E786" s="53">
        <f>IF(ISNUMBER('Форма 1'!X786),ROUND('Форма 1'!$I786*VLOOKUP('Форма 1'!$G786,'Предельники 2022'!$B$4:$X$28,'Форма 1'!X$7),2),"")</f>
        <v>763684.97</v>
      </c>
      <c r="F786" s="53">
        <f>IF(ISNUMBER('Форма 1'!Y786),ROUND('Форма 1'!$I786*VLOOKUP('Форма 1'!$G786,'Предельники 2022'!$B$4:$X$28,'Форма 1'!Y$7),2),"")</f>
        <v>8666403.8000000007</v>
      </c>
      <c r="G786" s="53" t="str">
        <f>IF(ISNUMBER('Форма 1'!Z786),ROUND('Форма 1'!$I786*VLOOKUP('Форма 1'!$G786,'Предельники 2022'!$B$4:$X$28,'Форма 1'!Z$7),2),"")</f>
        <v/>
      </c>
      <c r="H786" s="53">
        <f>IF(ISNUMBER('Форма 1'!AA786),ROUND('Форма 1'!$I786*VLOOKUP('Форма 1'!$G786,'Предельники 2022'!$B$4:$X$28,'Форма 1'!AA$7),2),"")</f>
        <v>389786.58</v>
      </c>
      <c r="I786" s="53">
        <f>IF(ISNUMBER('Форма 1'!AB786),ROUND('Форма 1'!$I786*VLOOKUP('Форма 1'!$G786,'Предельники 2022'!$B$4:$X$28,'Форма 1'!AB$7),2),"")</f>
        <v>1202157.47</v>
      </c>
      <c r="J786" s="53">
        <f>IF(ISNUMBER('Форма 1'!AC786),ROUND('Форма 1'!$I786*VLOOKUP('Форма 1'!$G786,'Предельники 2022'!$B$4:$X$28,'Форма 1'!AC$7),2),"")</f>
        <v>665116.36</v>
      </c>
      <c r="K786" s="53" t="str">
        <f>IF(ISNUMBER('Форма 1'!AD786),ROUND('Форма 1'!$I786*VLOOKUP('Форма 1'!$G786,'Предельники 2022'!$B$4:$X$28,'Форма 1'!AD$7),2),"")</f>
        <v/>
      </c>
      <c r="L786" s="54" t="str">
        <f>IF(ISBLANK('Форма 1'!AE786),"",'Форма 1'!AE786)</f>
        <v/>
      </c>
      <c r="M786" s="55" t="str">
        <f>IF(ISBLANK('Форма 1'!AF786),"",'Форма 1'!AF786)</f>
        <v/>
      </c>
      <c r="N786" s="53" t="str">
        <f>IF(ISNUMBER('Форма 1'!AG786),ROUND('Форма 1'!$I786*VLOOKUP('Форма 1'!$G786,'Предельники 2022'!$B$4:$X$28,'Форма 1'!AG$7),2),"")</f>
        <v/>
      </c>
      <c r="O786" s="53">
        <f>IF(ISNUMBER('Форма 1'!$AH786),ROUND('Форма 1'!$I786*VLOOKUP('Форма 1'!$G786,'Предельники 2022'!$B$4:$X$28,'Форма 1'!$AH$7,0),2),"")</f>
        <v>6011870.6600000001</v>
      </c>
      <c r="P786" s="53" t="str">
        <f>IF(ISNUMBER('Форма 1'!$AI786),ROUND('Форма 1'!$I786*VLOOKUP('Форма 1'!$G786,'Предельники 2022'!$B$4:$X$28,'Форма 1'!$AI$7,0),2),"")</f>
        <v/>
      </c>
      <c r="Q786" s="53" t="str">
        <f>IF(ISNUMBER('Форма 1'!$AJ786),ROUND('Форма 1'!$I786*VLOOKUP('Форма 1'!$G786,'Предельники 2022'!$B$4:$X$28,'Форма 1'!$AJ$7,0),2),"")</f>
        <v/>
      </c>
      <c r="R786" s="53">
        <f>IF(ISNUMBER('Форма 1'!AK786),ROUND('Форма 1'!$I786*VLOOKUP('Форма 1'!$G786,'Предельники 2022'!$B$4:$X$28,'Форма 1'!AK$7),2),"")</f>
        <v>1339187.8700000001</v>
      </c>
      <c r="S786" s="55" t="str">
        <f t="shared" si="88"/>
        <v/>
      </c>
      <c r="T786" s="55" t="str">
        <f>IF(ISNUMBER('Форма 1'!AL786),INDEX('Предельники 2022'!$C$4:$X$28,MATCH('Форма 1'!$H786,'Предельники 2022'!$B$4:$B$28,0),MATCH(T$5,'Предельники 2022'!$C$3:$X$3,0)),"")</f>
        <v/>
      </c>
      <c r="U786" s="55" t="str">
        <f>IF(ISNUMBER('Форма 1'!AM786),INDEX('Предельники 2022'!$C$4:$X$28,MATCH('Форма 1'!$H786,'Предельники 2022'!$B$4:$B$28,0),MATCH(U$5,'Предельники 2022'!$C$3:$X$3,0)),"")</f>
        <v/>
      </c>
      <c r="V786" s="55" t="str">
        <f>IF(ISNUMBER('Форма 1'!AN786),INDEX('Предельники 2022'!$C$4:$X$28,MATCH('Форма 1'!$H786,'Предельники 2022'!$B$4:$B$28,0),MATCH(V$5,'Предельники 2022'!$C$3:$X$3,0)),"")</f>
        <v/>
      </c>
      <c r="W786" s="55" t="str">
        <f>IF(ISNUMBER('Форма 1'!AO786),INDEX('Предельники 2022'!$C$4:$X$28,MATCH('Форма 1'!$H786,'Предельники 2022'!$B$4:$B$28,0),MATCH(W$5,'Предельники 2022'!$C$3:$X$3,0)),"")</f>
        <v/>
      </c>
      <c r="X786" s="53" t="str">
        <f>IF(ISNUMBER('Форма 1'!AP786),ROUND('Форма 1'!$I786*VLOOKUP('Форма 1'!$G786,'Предельники 2022'!$B$4:$X$28,'Форма 1'!AP$7),2),"")</f>
        <v/>
      </c>
      <c r="Y786" s="53" t="str">
        <f>IF(ISNUMBER('Форма 1'!AQ786),ROUND('Форма 1'!$I786*VLOOKUP('Форма 1'!$G786,'Предельники 2022'!$B$4:$X$28,'Форма 1'!AQ$7),2),"")</f>
        <v/>
      </c>
      <c r="Z786" s="53" t="str">
        <f>IF(ISNUMBER('Форма 1'!AR786),ROUND('Форма 1'!$I786*VLOOKUP('Форма 1'!$G786,'Предельники 2022'!$B$4:$X$28,'Форма 1'!AR$7),2),"")</f>
        <v/>
      </c>
      <c r="AA786" s="55"/>
    </row>
    <row r="787" spans="1:27" x14ac:dyDescent="0.25">
      <c r="A787" s="52">
        <f t="shared" si="87"/>
        <v>4</v>
      </c>
      <c r="B787" s="94" t="str">
        <f>IF(ISBLANK('Форма 1'!B787),"",'Форма 1'!B787)</f>
        <v>Муниципальное образование "Город Березники" Пермского края</v>
      </c>
      <c r="C787" s="161" t="str">
        <f>IF(ISBLANK('Форма 1'!C787),"",'Форма 1'!C787)</f>
        <v>г. Березники, пр-т Советский, д. 42</v>
      </c>
      <c r="D787" s="51">
        <f>IF(ISBLANK(C787),"Введите адрес",IF(C787='Форма 1'!C787,SUM(E787:K787,M787:S787,X787:AA787),"Ошибка в адресе!"))</f>
        <v>41254676.25</v>
      </c>
      <c r="E787" s="53" t="str">
        <f>IF(ISNUMBER('Форма 1'!X787),ROUND('Форма 1'!$I787*VLOOKUP('Форма 1'!$G787,'Предельники 2022'!$B$4:$X$28,'Форма 1'!X$7),2),"")</f>
        <v/>
      </c>
      <c r="F787" s="53">
        <f>IF(ISNUMBER('Форма 1'!Y787),ROUND('Форма 1'!$I787*VLOOKUP('Форма 1'!$G787,'Предельники 2022'!$B$4:$X$28,'Форма 1'!Y$7),2),"")</f>
        <v>12707701.539999999</v>
      </c>
      <c r="G787" s="53" t="str">
        <f>IF(ISNUMBER('Форма 1'!Z787),ROUND('Форма 1'!$I787*VLOOKUP('Форма 1'!$G787,'Предельники 2022'!$B$4:$X$28,'Форма 1'!Z$7),2),"")</f>
        <v/>
      </c>
      <c r="H787" s="53">
        <f>IF(ISNUMBER('Форма 1'!AA787),ROUND('Форма 1'!$I787*VLOOKUP('Форма 1'!$G787,'Предельники 2022'!$B$4:$X$28,'Форма 1'!AA$7),2),"")</f>
        <v>571550.97</v>
      </c>
      <c r="I787" s="53">
        <f>IF(ISNUMBER('Форма 1'!AB787),ROUND('Форма 1'!$I787*VLOOKUP('Форма 1'!$G787,'Предельники 2022'!$B$4:$X$28,'Форма 1'!AB$7),2),"")</f>
        <v>1762744.82</v>
      </c>
      <c r="J787" s="53">
        <f>IF(ISNUMBER('Форма 1'!AC787),ROUND('Форма 1'!$I787*VLOOKUP('Форма 1'!$G787,'Предельники 2022'!$B$4:$X$28,'Форма 1'!AC$7),2),"")</f>
        <v>975271.9</v>
      </c>
      <c r="K787" s="53" t="str">
        <f>IF(ISNUMBER('Форма 1'!AD787),ROUND('Форма 1'!$I787*VLOOKUP('Форма 1'!$G787,'Предельники 2022'!$B$4:$X$28,'Форма 1'!AD$7),2),"")</f>
        <v/>
      </c>
      <c r="L787" s="54" t="str">
        <f>IF(ISBLANK('Форма 1'!AE787),"",'Форма 1'!AE787)</f>
        <v/>
      </c>
      <c r="M787" s="55" t="str">
        <f>IF(ISBLANK('Форма 1'!AF787),"",'Форма 1'!AF787)</f>
        <v/>
      </c>
      <c r="N787" s="53">
        <f>IF(ISNUMBER('Форма 1'!AG787),ROUND('Форма 1'!$I787*VLOOKUP('Форма 1'!$G787,'Предельники 2022'!$B$4:$X$28,'Форма 1'!AG$7),2),"")</f>
        <v>14458419.59</v>
      </c>
      <c r="O787" s="53">
        <f>IF(ISNUMBER('Форма 1'!$AH787),ROUND('Форма 1'!$I787*VLOOKUP('Форма 1'!$G787,'Предельники 2022'!$B$4:$X$28,'Форма 1'!$AH$7,0),2),"")</f>
        <v>8815312.5199999996</v>
      </c>
      <c r="P787" s="53" t="str">
        <f>IF(ISNUMBER('Форма 1'!$AI787),ROUND('Форма 1'!$I787*VLOOKUP('Форма 1'!$G787,'Предельники 2022'!$B$4:$X$28,'Форма 1'!$AI$7,0),2),"")</f>
        <v/>
      </c>
      <c r="Q787" s="53" t="str">
        <f>IF(ISNUMBER('Форма 1'!$AJ787),ROUND('Форма 1'!$I787*VLOOKUP('Форма 1'!$G787,'Предельники 2022'!$B$4:$X$28,'Форма 1'!$AJ$7,0),2),"")</f>
        <v/>
      </c>
      <c r="R787" s="53">
        <f>IF(ISNUMBER('Форма 1'!AK787),ROUND('Форма 1'!$I787*VLOOKUP('Форма 1'!$G787,'Предельники 2022'!$B$4:$X$28,'Форма 1'!AK$7),2),"")</f>
        <v>1963674.91</v>
      </c>
      <c r="S787" s="55" t="str">
        <f t="shared" si="88"/>
        <v/>
      </c>
      <c r="T787" s="55" t="str">
        <f>IF(ISNUMBER('Форма 1'!AL787),INDEX('Предельники 2022'!$C$4:$X$28,MATCH('Форма 1'!$H787,'Предельники 2022'!$B$4:$B$28,0),MATCH(T$5,'Предельники 2022'!$C$3:$X$3,0)),"")</f>
        <v/>
      </c>
      <c r="U787" s="55" t="str">
        <f>IF(ISNUMBER('Форма 1'!AM787),INDEX('Предельники 2022'!$C$4:$X$28,MATCH('Форма 1'!$H787,'Предельники 2022'!$B$4:$B$28,0),MATCH(U$5,'Предельники 2022'!$C$3:$X$3,0)),"")</f>
        <v/>
      </c>
      <c r="V787" s="55" t="str">
        <f>IF(ISNUMBER('Форма 1'!AN787),INDEX('Предельники 2022'!$C$4:$X$28,MATCH('Форма 1'!$H787,'Предельники 2022'!$B$4:$B$28,0),MATCH(V$5,'Предельники 2022'!$C$3:$X$3,0)),"")</f>
        <v/>
      </c>
      <c r="W787" s="55" t="str">
        <f>IF(ISNUMBER('Форма 1'!AO787),INDEX('Предельники 2022'!$C$4:$X$28,MATCH('Форма 1'!$H787,'Предельники 2022'!$B$4:$B$28,0),MATCH(W$5,'Предельники 2022'!$C$3:$X$3,0)),"")</f>
        <v/>
      </c>
      <c r="X787" s="53" t="str">
        <f>IF(ISNUMBER('Форма 1'!AP787),ROUND('Форма 1'!$I787*VLOOKUP('Форма 1'!$G787,'Предельники 2022'!$B$4:$X$28,'Форма 1'!AP$7),2),"")</f>
        <v/>
      </c>
      <c r="Y787" s="53" t="str">
        <f>IF(ISNUMBER('Форма 1'!AQ787),ROUND('Форма 1'!$I787*VLOOKUP('Форма 1'!$G787,'Предельники 2022'!$B$4:$X$28,'Форма 1'!AQ$7),2),"")</f>
        <v/>
      </c>
      <c r="Z787" s="53" t="str">
        <f>IF(ISNUMBER('Форма 1'!AR787),ROUND('Форма 1'!$I787*VLOOKUP('Форма 1'!$G787,'Предельники 2022'!$B$4:$X$28,'Форма 1'!AR$7),2),"")</f>
        <v/>
      </c>
      <c r="AA787" s="55"/>
    </row>
    <row r="788" spans="1:27" x14ac:dyDescent="0.25">
      <c r="A788" s="52">
        <f t="shared" si="87"/>
        <v>5</v>
      </c>
      <c r="B788" s="94" t="str">
        <f>IF(ISBLANK('Форма 1'!B788),"",'Форма 1'!B788)</f>
        <v>Муниципальное образование "Город Березники" Пермского края</v>
      </c>
      <c r="C788" s="161" t="str">
        <f>IF(ISBLANK('Форма 1'!C788),"",'Форма 1'!C788)</f>
        <v>г. Березники, ул. 30 Лет Победы, д. 42</v>
      </c>
      <c r="D788" s="51">
        <f>IF(ISBLANK(C788),"Введите адрес",IF(C788='Форма 1'!C788,SUM(E788:K788,M788:S788,X788:AA788),"Ошибка в адресе!"))</f>
        <v>4128317.5</v>
      </c>
      <c r="E788" s="53" t="str">
        <f>IF(ISNUMBER('Форма 1'!X788),ROUND('Форма 1'!$I788*VLOOKUP('Форма 1'!$G788,'Предельники 2022'!$B$4:$X$28,'Форма 1'!X$7),2),"")</f>
        <v/>
      </c>
      <c r="F788" s="53" t="str">
        <f>IF(ISNUMBER('Форма 1'!Y788),ROUND('Форма 1'!$I788*VLOOKUP('Форма 1'!$G788,'Предельники 2022'!$B$4:$X$28,'Форма 1'!Y$7),2),"")</f>
        <v/>
      </c>
      <c r="G788" s="53">
        <f>IF(ISNUMBER('Форма 1'!Z788),ROUND('Форма 1'!$I788*VLOOKUP('Форма 1'!$G788,'Предельники 2022'!$B$4:$X$28,'Форма 1'!Z$7),2),"")</f>
        <v>4128317.5</v>
      </c>
      <c r="H788" s="53" t="str">
        <f>IF(ISNUMBER('Форма 1'!AA788),ROUND('Форма 1'!$I788*VLOOKUP('Форма 1'!$G788,'Предельники 2022'!$B$4:$X$28,'Форма 1'!AA$7),2),"")</f>
        <v/>
      </c>
      <c r="I788" s="53" t="str">
        <f>IF(ISNUMBER('Форма 1'!AB788),ROUND('Форма 1'!$I788*VLOOKUP('Форма 1'!$G788,'Предельники 2022'!$B$4:$X$28,'Форма 1'!AB$7),2),"")</f>
        <v/>
      </c>
      <c r="J788" s="53" t="str">
        <f>IF(ISNUMBER('Форма 1'!AC788),ROUND('Форма 1'!$I788*VLOOKUP('Форма 1'!$G788,'Предельники 2022'!$B$4:$X$28,'Форма 1'!AC$7),2),"")</f>
        <v/>
      </c>
      <c r="K788" s="53" t="str">
        <f>IF(ISNUMBER('Форма 1'!AD788),ROUND('Форма 1'!$I788*VLOOKUP('Форма 1'!$G788,'Предельники 2022'!$B$4:$X$28,'Форма 1'!AD$7),2),"")</f>
        <v/>
      </c>
      <c r="L788" s="54" t="str">
        <f>IF(ISBLANK('Форма 1'!AE788),"",'Форма 1'!AE788)</f>
        <v/>
      </c>
      <c r="M788" s="55" t="str">
        <f>IF(ISBLANK('Форма 1'!AF788),"",'Форма 1'!AF788)</f>
        <v/>
      </c>
      <c r="N788" s="53" t="str">
        <f>IF(ISNUMBER('Форма 1'!AG788),ROUND('Форма 1'!$I788*VLOOKUP('Форма 1'!$G788,'Предельники 2022'!$B$4:$X$28,'Форма 1'!AG$7),2),"")</f>
        <v/>
      </c>
      <c r="O788" s="53" t="str">
        <f>IF(ISNUMBER('Форма 1'!$AH788),ROUND('Форма 1'!$I788*VLOOKUP('Форма 1'!$G788,'Предельники 2022'!$B$4:$X$28,'Форма 1'!$AH$7,0),2),"")</f>
        <v/>
      </c>
      <c r="P788" s="53" t="str">
        <f>IF(ISNUMBER('Форма 1'!$AI788),ROUND('Форма 1'!$I788*VLOOKUP('Форма 1'!$G788,'Предельники 2022'!$B$4:$X$28,'Форма 1'!$AI$7,0),2),"")</f>
        <v/>
      </c>
      <c r="Q788" s="53" t="str">
        <f>IF(ISNUMBER('Форма 1'!$AJ788),ROUND('Форма 1'!$I788*VLOOKUP('Форма 1'!$G788,'Предельники 2022'!$B$4:$X$28,'Форма 1'!$AJ$7,0),2),"")</f>
        <v/>
      </c>
      <c r="R788" s="53" t="str">
        <f>IF(ISNUMBER('Форма 1'!AK788),ROUND('Форма 1'!$I788*VLOOKUP('Форма 1'!$G788,'Предельники 2022'!$B$4:$X$28,'Форма 1'!AK$7),2),"")</f>
        <v/>
      </c>
      <c r="S788" s="55" t="str">
        <f t="shared" si="88"/>
        <v/>
      </c>
      <c r="T788" s="55" t="str">
        <f>IF(ISNUMBER('Форма 1'!AL788),INDEX('Предельники 2022'!$C$4:$X$28,MATCH('Форма 1'!$H788,'Предельники 2022'!$B$4:$B$28,0),MATCH(T$5,'Предельники 2022'!$C$3:$X$3,0)),"")</f>
        <v/>
      </c>
      <c r="U788" s="55" t="str">
        <f>IF(ISNUMBER('Форма 1'!AM788),INDEX('Предельники 2022'!$C$4:$X$28,MATCH('Форма 1'!$H788,'Предельники 2022'!$B$4:$B$28,0),MATCH(U$5,'Предельники 2022'!$C$3:$X$3,0)),"")</f>
        <v/>
      </c>
      <c r="V788" s="55" t="str">
        <f>IF(ISNUMBER('Форма 1'!AN788),INDEX('Предельники 2022'!$C$4:$X$28,MATCH('Форма 1'!$H788,'Предельники 2022'!$B$4:$B$28,0),MATCH(V$5,'Предельники 2022'!$C$3:$X$3,0)),"")</f>
        <v/>
      </c>
      <c r="W788" s="55" t="str">
        <f>IF(ISNUMBER('Форма 1'!AO788),INDEX('Предельники 2022'!$C$4:$X$28,MATCH('Форма 1'!$H788,'Предельники 2022'!$B$4:$B$28,0),MATCH(W$5,'Предельники 2022'!$C$3:$X$3,0)),"")</f>
        <v/>
      </c>
      <c r="X788" s="53" t="str">
        <f>IF(ISNUMBER('Форма 1'!AP788),ROUND('Форма 1'!$I788*VLOOKUP('Форма 1'!$G788,'Предельники 2022'!$B$4:$X$28,'Форма 1'!AP$7),2),"")</f>
        <v/>
      </c>
      <c r="Y788" s="53" t="str">
        <f>IF(ISNUMBER('Форма 1'!AQ788),ROUND('Форма 1'!$I788*VLOOKUP('Форма 1'!$G788,'Предельники 2022'!$B$4:$X$28,'Форма 1'!AQ$7),2),"")</f>
        <v/>
      </c>
      <c r="Z788" s="53" t="str">
        <f>IF(ISNUMBER('Форма 1'!AR788),ROUND('Форма 1'!$I788*VLOOKUP('Форма 1'!$G788,'Предельники 2022'!$B$4:$X$28,'Форма 1'!AR$7),2),"")</f>
        <v/>
      </c>
      <c r="AA788" s="55"/>
    </row>
    <row r="789" spans="1:27" x14ac:dyDescent="0.25">
      <c r="A789" s="52">
        <f t="shared" si="87"/>
        <v>6</v>
      </c>
      <c r="B789" s="94" t="str">
        <f>IF(ISBLANK('Форма 1'!B789),"",'Форма 1'!B789)</f>
        <v>Муниципальное образование "Город Березники" Пермского края</v>
      </c>
      <c r="C789" s="161" t="str">
        <f>IF(ISBLANK('Форма 1'!C789),"",'Форма 1'!C789)</f>
        <v>г. Березники, ул. Гагарина, д. 6</v>
      </c>
      <c r="D789" s="51">
        <f>IF(ISBLANK(C789),"Введите адрес",IF(C789='Форма 1'!C789,SUM(E789:K789,M789:S789,X789:AA789),"Ошибка в адресе!"))</f>
        <v>16987350.57</v>
      </c>
      <c r="E789" s="53" t="str">
        <f>IF(ISNUMBER('Форма 1'!X789),ROUND('Форма 1'!$I789*VLOOKUP('Форма 1'!$G789,'Предельники 2022'!$B$4:$X$28,'Форма 1'!X$7),2),"")</f>
        <v/>
      </c>
      <c r="F789" s="53">
        <f>IF(ISNUMBER('Форма 1'!Y789),ROUND('Форма 1'!$I789*VLOOKUP('Форма 1'!$G789,'Предельники 2022'!$B$4:$X$28,'Форма 1'!Y$7),2),"")</f>
        <v>6654575.0599999996</v>
      </c>
      <c r="G789" s="53" t="str">
        <f>IF(ISNUMBER('Форма 1'!Z789),ROUND('Форма 1'!$I789*VLOOKUP('Форма 1'!$G789,'Предельники 2022'!$B$4:$X$28,'Форма 1'!Z$7),2),"")</f>
        <v/>
      </c>
      <c r="H789" s="53">
        <f>IF(ISNUMBER('Форма 1'!AA789),ROUND('Форма 1'!$I789*VLOOKUP('Форма 1'!$G789,'Предельники 2022'!$B$4:$X$28,'Форма 1'!AA$7),2),"")</f>
        <v>299301.08</v>
      </c>
      <c r="I789" s="53">
        <f>IF(ISNUMBER('Форма 1'!AB789),ROUND('Форма 1'!$I789*VLOOKUP('Форма 1'!$G789,'Предельники 2022'!$B$4:$X$28,'Форма 1'!AB$7),2),"")</f>
        <v>923087.28</v>
      </c>
      <c r="J789" s="53">
        <f>IF(ISNUMBER('Форма 1'!AC789),ROUND('Форма 1'!$I789*VLOOKUP('Форма 1'!$G789,'Предельники 2022'!$B$4:$X$28,'Форма 1'!AC$7),2),"")</f>
        <v>510715.5</v>
      </c>
      <c r="K789" s="53" t="str">
        <f>IF(ISNUMBER('Форма 1'!AD789),ROUND('Форма 1'!$I789*VLOOKUP('Форма 1'!$G789,'Предельники 2022'!$B$4:$X$28,'Форма 1'!AD$7),2),"")</f>
        <v/>
      </c>
      <c r="L789" s="54" t="str">
        <f>IF(ISBLANK('Форма 1'!AE789),"",'Форма 1'!AE789)</f>
        <v/>
      </c>
      <c r="M789" s="55" t="str">
        <f>IF(ISBLANK('Форма 1'!AF789),"",'Форма 1'!AF789)</f>
        <v/>
      </c>
      <c r="N789" s="53">
        <f>IF(ISNUMBER('Форма 1'!AG789),ROUND('Форма 1'!$I789*VLOOKUP('Форма 1'!$G789,'Предельники 2022'!$B$4:$X$28,'Форма 1'!AG$7),2),"")</f>
        <v>7571364.3600000003</v>
      </c>
      <c r="O789" s="53" t="str">
        <f>IF(ISNUMBER('Форма 1'!$AH789),ROUND('Форма 1'!$I789*VLOOKUP('Форма 1'!$G789,'Предельники 2022'!$B$4:$X$28,'Форма 1'!$AH$7,0),2),"")</f>
        <v/>
      </c>
      <c r="P789" s="53" t="str">
        <f>IF(ISNUMBER('Форма 1'!$AI789),ROUND('Форма 1'!$I789*VLOOKUP('Форма 1'!$G789,'Предельники 2022'!$B$4:$X$28,'Форма 1'!$AI$7,0),2),"")</f>
        <v/>
      </c>
      <c r="Q789" s="53" t="str">
        <f>IF(ISNUMBER('Форма 1'!$AJ789),ROUND('Форма 1'!$I789*VLOOKUP('Форма 1'!$G789,'Предельники 2022'!$B$4:$X$28,'Форма 1'!$AJ$7,0),2),"")</f>
        <v/>
      </c>
      <c r="R789" s="53">
        <f>IF(ISNUMBER('Форма 1'!AK789),ROUND('Форма 1'!$I789*VLOOKUP('Форма 1'!$G789,'Предельники 2022'!$B$4:$X$28,'Форма 1'!AK$7),2),"")</f>
        <v>1028307.29</v>
      </c>
      <c r="S789" s="55" t="str">
        <f t="shared" si="88"/>
        <v/>
      </c>
      <c r="T789" s="55" t="str">
        <f>IF(ISNUMBER('Форма 1'!AL789),INDEX('Предельники 2022'!$C$4:$X$28,MATCH('Форма 1'!$H789,'Предельники 2022'!$B$4:$B$28,0),MATCH(T$5,'Предельники 2022'!$C$3:$X$3,0)),"")</f>
        <v/>
      </c>
      <c r="U789" s="55" t="str">
        <f>IF(ISNUMBER('Форма 1'!AM789),INDEX('Предельники 2022'!$C$4:$X$28,MATCH('Форма 1'!$H789,'Предельники 2022'!$B$4:$B$28,0),MATCH(U$5,'Предельники 2022'!$C$3:$X$3,0)),"")</f>
        <v/>
      </c>
      <c r="V789" s="55" t="str">
        <f>IF(ISNUMBER('Форма 1'!AN789),INDEX('Предельники 2022'!$C$4:$X$28,MATCH('Форма 1'!$H789,'Предельники 2022'!$B$4:$B$28,0),MATCH(V$5,'Предельники 2022'!$C$3:$X$3,0)),"")</f>
        <v/>
      </c>
      <c r="W789" s="55" t="str">
        <f>IF(ISNUMBER('Форма 1'!AO789),INDEX('Предельники 2022'!$C$4:$X$28,MATCH('Форма 1'!$H789,'Предельники 2022'!$B$4:$B$28,0),MATCH(W$5,'Предельники 2022'!$C$3:$X$3,0)),"")</f>
        <v/>
      </c>
      <c r="X789" s="53" t="str">
        <f>IF(ISNUMBER('Форма 1'!AP789),ROUND('Форма 1'!$I789*VLOOKUP('Форма 1'!$G789,'Предельники 2022'!$B$4:$X$28,'Форма 1'!AP$7),2),"")</f>
        <v/>
      </c>
      <c r="Y789" s="53" t="str">
        <f>IF(ISNUMBER('Форма 1'!AQ789),ROUND('Форма 1'!$I789*VLOOKUP('Форма 1'!$G789,'Предельники 2022'!$B$4:$X$28,'Форма 1'!AQ$7),2),"")</f>
        <v/>
      </c>
      <c r="Z789" s="53" t="str">
        <f>IF(ISNUMBER('Форма 1'!AR789),ROUND('Форма 1'!$I789*VLOOKUP('Форма 1'!$G789,'Предельники 2022'!$B$4:$X$28,'Форма 1'!AR$7),2),"")</f>
        <v/>
      </c>
      <c r="AA789" s="55"/>
    </row>
    <row r="790" spans="1:27" x14ac:dyDescent="0.25">
      <c r="A790" s="52">
        <f t="shared" si="87"/>
        <v>7</v>
      </c>
      <c r="B790" s="94" t="str">
        <f>IF(ISBLANK('Форма 1'!B790),"",'Форма 1'!B790)</f>
        <v>Муниципальное образование "Город Березники" Пермского края</v>
      </c>
      <c r="C790" s="161" t="str">
        <f>IF(ISBLANK('Форма 1'!C790),"",'Форма 1'!C790)</f>
        <v>г. Березники, ул. Клары Цеткин, д. 36</v>
      </c>
      <c r="D790" s="51">
        <f>IF(ISBLANK(C790),"Введите адрес",IF(C790='Форма 1'!C790,SUM(E790:K790,M790:S790,X790:AA790),"Ошибка в адресе!"))</f>
        <v>11398165.48</v>
      </c>
      <c r="E790" s="53" t="str">
        <f>IF(ISNUMBER('Форма 1'!X790),ROUND('Форма 1'!$I790*VLOOKUP('Форма 1'!$G790,'Предельники 2022'!$B$4:$X$28,'Форма 1'!X$7),2),"")</f>
        <v/>
      </c>
      <c r="F790" s="53">
        <f>IF(ISNUMBER('Форма 1'!Y790),ROUND('Форма 1'!$I790*VLOOKUP('Форма 1'!$G790,'Предельники 2022'!$B$4:$X$28,'Форма 1'!Y$7),2),"")</f>
        <v>4752787.9000000004</v>
      </c>
      <c r="G790" s="53" t="str">
        <f>IF(ISNUMBER('Форма 1'!Z790),ROUND('Форма 1'!$I790*VLOOKUP('Форма 1'!$G790,'Предельники 2022'!$B$4:$X$28,'Форма 1'!Z$7),2),"")</f>
        <v/>
      </c>
      <c r="H790" s="53">
        <f>IF(ISNUMBER('Форма 1'!AA790),ROUND('Форма 1'!$I790*VLOOKUP('Форма 1'!$G790,'Предельники 2022'!$B$4:$X$28,'Форма 1'!AA$7),2),"")</f>
        <v>213764.9</v>
      </c>
      <c r="I790" s="53">
        <f>IF(ISNUMBER('Форма 1'!AB790),ROUND('Форма 1'!$I790*VLOOKUP('Форма 1'!$G790,'Предельники 2022'!$B$4:$X$28,'Форма 1'!AB$7),2),"")</f>
        <v>659281.48</v>
      </c>
      <c r="J790" s="53">
        <f>IF(ISNUMBER('Форма 1'!AC790),ROUND('Форма 1'!$I790*VLOOKUP('Форма 1'!$G790,'Предельники 2022'!$B$4:$X$28,'Форма 1'!AC$7),2),"")</f>
        <v>364759.94</v>
      </c>
      <c r="K790" s="53" t="str">
        <f>IF(ISNUMBER('Форма 1'!AD790),ROUND('Форма 1'!$I790*VLOOKUP('Форма 1'!$G790,'Предельники 2022'!$B$4:$X$28,'Форма 1'!AD$7),2),"")</f>
        <v/>
      </c>
      <c r="L790" s="54" t="str">
        <f>IF(ISBLANK('Форма 1'!AE790),"",'Форма 1'!AE790)</f>
        <v/>
      </c>
      <c r="M790" s="55" t="str">
        <f>IF(ISBLANK('Форма 1'!AF790),"",'Форма 1'!AF790)</f>
        <v/>
      </c>
      <c r="N790" s="53">
        <f>IF(ISNUMBER('Форма 1'!AG790),ROUND('Форма 1'!$I790*VLOOKUP('Форма 1'!$G790,'Предельники 2022'!$B$4:$X$28,'Форма 1'!AG$7),2),"")</f>
        <v>5407571.2599999998</v>
      </c>
      <c r="O790" s="53" t="str">
        <f>IF(ISNUMBER('Форма 1'!$AH790),ROUND('Форма 1'!$I790*VLOOKUP('Форма 1'!$G790,'Предельники 2022'!$B$4:$X$28,'Форма 1'!$AH$7,0),2),"")</f>
        <v/>
      </c>
      <c r="P790" s="53" t="str">
        <f>IF(ISNUMBER('Форма 1'!$AI790),ROUND('Форма 1'!$I790*VLOOKUP('Форма 1'!$G790,'Предельники 2022'!$B$4:$X$28,'Форма 1'!$AI$7,0),2),"")</f>
        <v/>
      </c>
      <c r="Q790" s="53" t="str">
        <f>IF(ISNUMBER('Форма 1'!$AJ790),ROUND('Форма 1'!$I790*VLOOKUP('Форма 1'!$G790,'Предельники 2022'!$B$4:$X$28,'Форма 1'!$AJ$7,0),2),"")</f>
        <v/>
      </c>
      <c r="R790" s="53" t="str">
        <f>IF(ISNUMBER('Форма 1'!AK790),ROUND('Форма 1'!$I790*VLOOKUP('Форма 1'!$G790,'Предельники 2022'!$B$4:$X$28,'Форма 1'!AK$7),2),"")</f>
        <v/>
      </c>
      <c r="S790" s="55" t="str">
        <f t="shared" si="88"/>
        <v/>
      </c>
      <c r="T790" s="55" t="str">
        <f>IF(ISNUMBER('Форма 1'!AL790),INDEX('Предельники 2022'!$C$4:$X$28,MATCH('Форма 1'!$H790,'Предельники 2022'!$B$4:$B$28,0),MATCH(T$5,'Предельники 2022'!$C$3:$X$3,0)),"")</f>
        <v/>
      </c>
      <c r="U790" s="55" t="str">
        <f>IF(ISNUMBER('Форма 1'!AM790),INDEX('Предельники 2022'!$C$4:$X$28,MATCH('Форма 1'!$H790,'Предельники 2022'!$B$4:$B$28,0),MATCH(U$5,'Предельники 2022'!$C$3:$X$3,0)),"")</f>
        <v/>
      </c>
      <c r="V790" s="55" t="str">
        <f>IF(ISNUMBER('Форма 1'!AN790),INDEX('Предельники 2022'!$C$4:$X$28,MATCH('Форма 1'!$H790,'Предельники 2022'!$B$4:$B$28,0),MATCH(V$5,'Предельники 2022'!$C$3:$X$3,0)),"")</f>
        <v/>
      </c>
      <c r="W790" s="55" t="str">
        <f>IF(ISNUMBER('Форма 1'!AO790),INDEX('Предельники 2022'!$C$4:$X$28,MATCH('Форма 1'!$H790,'Предельники 2022'!$B$4:$B$28,0),MATCH(W$5,'Предельники 2022'!$C$3:$X$3,0)),"")</f>
        <v/>
      </c>
      <c r="X790" s="53" t="str">
        <f>IF(ISNUMBER('Форма 1'!AP790),ROUND('Форма 1'!$I790*VLOOKUP('Форма 1'!$G790,'Предельники 2022'!$B$4:$X$28,'Форма 1'!AP$7),2),"")</f>
        <v/>
      </c>
      <c r="Y790" s="53" t="str">
        <f>IF(ISNUMBER('Форма 1'!AQ790),ROUND('Форма 1'!$I790*VLOOKUP('Форма 1'!$G790,'Предельники 2022'!$B$4:$X$28,'Форма 1'!AQ$7),2),"")</f>
        <v/>
      </c>
      <c r="Z790" s="53" t="str">
        <f>IF(ISNUMBER('Форма 1'!AR790),ROUND('Форма 1'!$I790*VLOOKUP('Форма 1'!$G790,'Предельники 2022'!$B$4:$X$28,'Форма 1'!AR$7),2),"")</f>
        <v/>
      </c>
      <c r="AA790" s="55"/>
    </row>
    <row r="791" spans="1:27" x14ac:dyDescent="0.25">
      <c r="A791" s="52">
        <f t="shared" si="87"/>
        <v>8</v>
      </c>
      <c r="B791" s="94" t="str">
        <f>IF(ISBLANK('Форма 1'!B791),"",'Форма 1'!B791)</f>
        <v>Муниципальное образование "Город Березники" Пермского края</v>
      </c>
      <c r="C791" s="161" t="str">
        <f>IF(ISBLANK('Форма 1'!C791),"",'Форма 1'!C791)</f>
        <v>г. Березники, ул. Ломоносова, д. 77</v>
      </c>
      <c r="D791" s="51">
        <f>IF(ISBLANK(C791),"Введите адрес",IF(C791='Форма 1'!C791,SUM(E791:K791,M791:S791,X791:AA791),"Ошибка в адресе!"))</f>
        <v>10905273.68</v>
      </c>
      <c r="E791" s="53" t="str">
        <f>IF(ISNUMBER('Форма 1'!X791),ROUND('Форма 1'!$I791*VLOOKUP('Форма 1'!$G791,'Предельники 2022'!$B$4:$X$28,'Форма 1'!X$7),2),"")</f>
        <v/>
      </c>
      <c r="F791" s="53" t="str">
        <f>IF(ISNUMBER('Форма 1'!Y791),ROUND('Форма 1'!$I791*VLOOKUP('Форма 1'!$G791,'Предельники 2022'!$B$4:$X$28,'Форма 1'!Y$7),2),"")</f>
        <v/>
      </c>
      <c r="G791" s="53" t="str">
        <f>IF(ISNUMBER('Форма 1'!Z791),ROUND('Форма 1'!$I791*VLOOKUP('Форма 1'!$G791,'Предельники 2022'!$B$4:$X$28,'Форма 1'!Z$7),2),"")</f>
        <v/>
      </c>
      <c r="H791" s="53" t="str">
        <f>IF(ISNUMBER('Форма 1'!AA791),ROUND('Форма 1'!$I791*VLOOKUP('Форма 1'!$G791,'Предельники 2022'!$B$4:$X$28,'Форма 1'!AA$7),2),"")</f>
        <v/>
      </c>
      <c r="I791" s="53" t="str">
        <f>IF(ISNUMBER('Форма 1'!AB791),ROUND('Форма 1'!$I791*VLOOKUP('Форма 1'!$G791,'Предельники 2022'!$B$4:$X$28,'Форма 1'!AB$7),2),"")</f>
        <v/>
      </c>
      <c r="J791" s="53" t="str">
        <f>IF(ISNUMBER('Форма 1'!AC791),ROUND('Форма 1'!$I791*VLOOKUP('Форма 1'!$G791,'Предельники 2022'!$B$4:$X$28,'Форма 1'!AC$7),2),"")</f>
        <v/>
      </c>
      <c r="K791" s="53" t="str">
        <f>IF(ISNUMBER('Форма 1'!AD791),ROUND('Форма 1'!$I791*VLOOKUP('Форма 1'!$G791,'Предельники 2022'!$B$4:$X$28,'Форма 1'!AD$7),2),"")</f>
        <v/>
      </c>
      <c r="L791" s="54" t="str">
        <f>IF(ISBLANK('Форма 1'!AE791),"",'Форма 1'!AE791)</f>
        <v/>
      </c>
      <c r="M791" s="55" t="str">
        <f>IF(ISBLANK('Форма 1'!AF791),"",'Форма 1'!AF791)</f>
        <v/>
      </c>
      <c r="N791" s="53">
        <f>IF(ISNUMBER('Форма 1'!AG791),ROUND('Форма 1'!$I791*VLOOKUP('Форма 1'!$G791,'Предельники 2022'!$B$4:$X$28,'Форма 1'!AG$7),2),"")</f>
        <v>10905273.68</v>
      </c>
      <c r="O791" s="53" t="str">
        <f>IF(ISNUMBER('Форма 1'!$AH791),ROUND('Форма 1'!$I791*VLOOKUP('Форма 1'!$G791,'Предельники 2022'!$B$4:$X$28,'Форма 1'!$AH$7,0),2),"")</f>
        <v/>
      </c>
      <c r="P791" s="53" t="str">
        <f>IF(ISNUMBER('Форма 1'!$AI791),ROUND('Форма 1'!$I791*VLOOKUP('Форма 1'!$G791,'Предельники 2022'!$B$4:$X$28,'Форма 1'!$AI$7,0),2),"")</f>
        <v/>
      </c>
      <c r="Q791" s="53" t="str">
        <f>IF(ISNUMBER('Форма 1'!$AJ791),ROUND('Форма 1'!$I791*VLOOKUP('Форма 1'!$G791,'Предельники 2022'!$B$4:$X$28,'Форма 1'!$AJ$7,0),2),"")</f>
        <v/>
      </c>
      <c r="R791" s="53" t="str">
        <f>IF(ISNUMBER('Форма 1'!AK791),ROUND('Форма 1'!$I791*VLOOKUP('Форма 1'!$G791,'Предельники 2022'!$B$4:$X$28,'Форма 1'!AK$7),2),"")</f>
        <v/>
      </c>
      <c r="S791" s="55" t="str">
        <f t="shared" si="88"/>
        <v/>
      </c>
      <c r="T791" s="55" t="str">
        <f>IF(ISNUMBER('Форма 1'!AL791),INDEX('Предельники 2022'!$C$4:$X$28,MATCH('Форма 1'!$H791,'Предельники 2022'!$B$4:$B$28,0),MATCH(T$5,'Предельники 2022'!$C$3:$X$3,0)),"")</f>
        <v/>
      </c>
      <c r="U791" s="55" t="str">
        <f>IF(ISNUMBER('Форма 1'!AM791),INDEX('Предельники 2022'!$C$4:$X$28,MATCH('Форма 1'!$H791,'Предельники 2022'!$B$4:$B$28,0),MATCH(U$5,'Предельники 2022'!$C$3:$X$3,0)),"")</f>
        <v/>
      </c>
      <c r="V791" s="55" t="str">
        <f>IF(ISNUMBER('Форма 1'!AN791),INDEX('Предельники 2022'!$C$4:$X$28,MATCH('Форма 1'!$H791,'Предельники 2022'!$B$4:$B$28,0),MATCH(V$5,'Предельники 2022'!$C$3:$X$3,0)),"")</f>
        <v/>
      </c>
      <c r="W791" s="55" t="str">
        <f>IF(ISNUMBER('Форма 1'!AO791),INDEX('Предельники 2022'!$C$4:$X$28,MATCH('Форма 1'!$H791,'Предельники 2022'!$B$4:$B$28,0),MATCH(W$5,'Предельники 2022'!$C$3:$X$3,0)),"")</f>
        <v/>
      </c>
      <c r="X791" s="53" t="str">
        <f>IF(ISNUMBER('Форма 1'!AP791),ROUND('Форма 1'!$I791*VLOOKUP('Форма 1'!$G791,'Предельники 2022'!$B$4:$X$28,'Форма 1'!AP$7),2),"")</f>
        <v/>
      </c>
      <c r="Y791" s="53" t="str">
        <f>IF(ISNUMBER('Форма 1'!AQ791),ROUND('Форма 1'!$I791*VLOOKUP('Форма 1'!$G791,'Предельники 2022'!$B$4:$X$28,'Форма 1'!AQ$7),2),"")</f>
        <v/>
      </c>
      <c r="Z791" s="53" t="str">
        <f>IF(ISNUMBER('Форма 1'!AR791),ROUND('Форма 1'!$I791*VLOOKUP('Форма 1'!$G791,'Предельники 2022'!$B$4:$X$28,'Форма 1'!AR$7),2),"")</f>
        <v/>
      </c>
      <c r="AA791" s="55"/>
    </row>
    <row r="792" spans="1:27" x14ac:dyDescent="0.25">
      <c r="A792" s="52">
        <f t="shared" si="87"/>
        <v>9</v>
      </c>
      <c r="B792" s="94" t="str">
        <f>IF(ISBLANK('Форма 1'!B792),"",'Форма 1'!B792)</f>
        <v>Муниципальное образование "Город Березники" Пермского края</v>
      </c>
      <c r="C792" s="161" t="str">
        <f>IF(ISBLANK('Форма 1'!C792),"",'Форма 1'!C792)</f>
        <v>г. Березники, ул. Льва Толстого, д. 11</v>
      </c>
      <c r="D792" s="51">
        <f>IF(ISBLANK(C792),"Введите адрес",IF(C792='Форма 1'!C792,SUM(E792:K792,M792:S792,X792:AA792),"Ошибка в адресе!"))</f>
        <v>4474085.7699999996</v>
      </c>
      <c r="E792" s="53" t="str">
        <f>IF(ISNUMBER('Форма 1'!X792),ROUND('Форма 1'!$I792*VLOOKUP('Форма 1'!$G792,'Предельники 2022'!$B$4:$X$28,'Форма 1'!X$7),2),"")</f>
        <v/>
      </c>
      <c r="F792" s="53" t="str">
        <f>IF(ISNUMBER('Форма 1'!Y792),ROUND('Форма 1'!$I792*VLOOKUP('Форма 1'!$G792,'Предельники 2022'!$B$4:$X$28,'Форма 1'!Y$7),2),"")</f>
        <v/>
      </c>
      <c r="G792" s="53" t="str">
        <f>IF(ISNUMBER('Форма 1'!Z792),ROUND('Форма 1'!$I792*VLOOKUP('Форма 1'!$G792,'Предельники 2022'!$B$4:$X$28,'Форма 1'!Z$7),2),"")</f>
        <v/>
      </c>
      <c r="H792" s="53" t="str">
        <f>IF(ISNUMBER('Форма 1'!AA792),ROUND('Форма 1'!$I792*VLOOKUP('Форма 1'!$G792,'Предельники 2022'!$B$4:$X$28,'Форма 1'!AA$7),2),"")</f>
        <v/>
      </c>
      <c r="I792" s="53" t="str">
        <f>IF(ISNUMBER('Форма 1'!AB792),ROUND('Форма 1'!$I792*VLOOKUP('Форма 1'!$G792,'Предельники 2022'!$B$4:$X$28,'Форма 1'!AB$7),2),"")</f>
        <v/>
      </c>
      <c r="J792" s="53" t="str">
        <f>IF(ISNUMBER('Форма 1'!AC792),ROUND('Форма 1'!$I792*VLOOKUP('Форма 1'!$G792,'Предельники 2022'!$B$4:$X$28,'Форма 1'!AC$7),2),"")</f>
        <v/>
      </c>
      <c r="K792" s="53" t="str">
        <f>IF(ISNUMBER('Форма 1'!AD792),ROUND('Форма 1'!$I792*VLOOKUP('Форма 1'!$G792,'Предельники 2022'!$B$4:$X$28,'Форма 1'!AD$7),2),"")</f>
        <v/>
      </c>
      <c r="L792" s="54" t="str">
        <f>IF(ISBLANK('Форма 1'!AE792),"",'Форма 1'!AE792)</f>
        <v/>
      </c>
      <c r="M792" s="55" t="str">
        <f>IF(ISBLANK('Форма 1'!AF792),"",'Форма 1'!AF792)</f>
        <v/>
      </c>
      <c r="N792" s="53" t="str">
        <f>IF(ISNUMBER('Форма 1'!AG792),ROUND('Форма 1'!$I792*VLOOKUP('Форма 1'!$G792,'Предельники 2022'!$B$4:$X$28,'Форма 1'!AG$7),2),"")</f>
        <v/>
      </c>
      <c r="O792" s="53">
        <f>IF(ISNUMBER('Форма 1'!$AH792),ROUND('Форма 1'!$I792*VLOOKUP('Форма 1'!$G792,'Предельники 2022'!$B$4:$X$28,'Форма 1'!$AH$7,0),2),"")</f>
        <v>4474085.7699999996</v>
      </c>
      <c r="P792" s="53" t="str">
        <f>IF(ISNUMBER('Форма 1'!$AI792),ROUND('Форма 1'!$I792*VLOOKUP('Форма 1'!$G792,'Предельники 2022'!$B$4:$X$28,'Форма 1'!$AI$7,0),2),"")</f>
        <v/>
      </c>
      <c r="Q792" s="53" t="str">
        <f>IF(ISNUMBER('Форма 1'!$AJ792),ROUND('Форма 1'!$I792*VLOOKUP('Форма 1'!$G792,'Предельники 2022'!$B$4:$X$28,'Форма 1'!$AJ$7,0),2),"")</f>
        <v/>
      </c>
      <c r="R792" s="53" t="str">
        <f>IF(ISNUMBER('Форма 1'!AK792),ROUND('Форма 1'!$I792*VLOOKUP('Форма 1'!$G792,'Предельники 2022'!$B$4:$X$28,'Форма 1'!AK$7),2),"")</f>
        <v/>
      </c>
      <c r="S792" s="55" t="str">
        <f t="shared" si="88"/>
        <v/>
      </c>
      <c r="T792" s="55" t="str">
        <f>IF(ISNUMBER('Форма 1'!AL792),INDEX('Предельники 2022'!$C$4:$X$28,MATCH('Форма 1'!$H792,'Предельники 2022'!$B$4:$B$28,0),MATCH(T$5,'Предельники 2022'!$C$3:$X$3,0)),"")</f>
        <v/>
      </c>
      <c r="U792" s="55" t="str">
        <f>IF(ISNUMBER('Форма 1'!AM792),INDEX('Предельники 2022'!$C$4:$X$28,MATCH('Форма 1'!$H792,'Предельники 2022'!$B$4:$B$28,0),MATCH(U$5,'Предельники 2022'!$C$3:$X$3,0)),"")</f>
        <v/>
      </c>
      <c r="V792" s="55" t="str">
        <f>IF(ISNUMBER('Форма 1'!AN792),INDEX('Предельники 2022'!$C$4:$X$28,MATCH('Форма 1'!$H792,'Предельники 2022'!$B$4:$B$28,0),MATCH(V$5,'Предельники 2022'!$C$3:$X$3,0)),"")</f>
        <v/>
      </c>
      <c r="W792" s="55" t="str">
        <f>IF(ISNUMBER('Форма 1'!AO792),INDEX('Предельники 2022'!$C$4:$X$28,MATCH('Форма 1'!$H792,'Предельники 2022'!$B$4:$B$28,0),MATCH(W$5,'Предельники 2022'!$C$3:$X$3,0)),"")</f>
        <v/>
      </c>
      <c r="X792" s="53" t="str">
        <f>IF(ISNUMBER('Форма 1'!AP792),ROUND('Форма 1'!$I792*VLOOKUP('Форма 1'!$G792,'Предельники 2022'!$B$4:$X$28,'Форма 1'!AP$7),2),"")</f>
        <v/>
      </c>
      <c r="Y792" s="53" t="str">
        <f>IF(ISNUMBER('Форма 1'!AQ792),ROUND('Форма 1'!$I792*VLOOKUP('Форма 1'!$G792,'Предельники 2022'!$B$4:$X$28,'Форма 1'!AQ$7),2),"")</f>
        <v/>
      </c>
      <c r="Z792" s="53" t="str">
        <f>IF(ISNUMBER('Форма 1'!AR792),ROUND('Форма 1'!$I792*VLOOKUP('Форма 1'!$G792,'Предельники 2022'!$B$4:$X$28,'Форма 1'!AR$7),2),"")</f>
        <v/>
      </c>
      <c r="AA792" s="55"/>
    </row>
    <row r="793" spans="1:27" x14ac:dyDescent="0.25">
      <c r="A793" s="52">
        <f t="shared" si="87"/>
        <v>10</v>
      </c>
      <c r="B793" s="94" t="str">
        <f>IF(ISBLANK('Форма 1'!B793),"",'Форма 1'!B793)</f>
        <v>Муниципальное образование "Город Березники" Пермского края</v>
      </c>
      <c r="C793" s="161" t="str">
        <f>IF(ISBLANK('Форма 1'!C793),"",'Форма 1'!C793)</f>
        <v>г. Березники, ул. Менделеева, д. 23</v>
      </c>
      <c r="D793" s="51">
        <f>IF(ISBLANK(C793),"Введите адрес",IF(C793='Форма 1'!C793,SUM(E793:K793,M793:S793,X793:AA793),"Ошибка в адресе!"))</f>
        <v>7193847.4500000002</v>
      </c>
      <c r="E793" s="53" t="str">
        <f>IF(ISNUMBER('Форма 1'!X793),ROUND('Форма 1'!$I793*VLOOKUP('Форма 1'!$G793,'Предельники 2022'!$B$4:$X$28,'Форма 1'!X$7),2),"")</f>
        <v/>
      </c>
      <c r="F793" s="53" t="str">
        <f>IF(ISNUMBER('Форма 1'!Y793),ROUND('Форма 1'!$I793*VLOOKUP('Форма 1'!$G793,'Предельники 2022'!$B$4:$X$28,'Форма 1'!Y$7),2),"")</f>
        <v/>
      </c>
      <c r="G793" s="53" t="str">
        <f>IF(ISNUMBER('Форма 1'!Z793),ROUND('Форма 1'!$I793*VLOOKUP('Форма 1'!$G793,'Предельники 2022'!$B$4:$X$28,'Форма 1'!Z$7),2),"")</f>
        <v/>
      </c>
      <c r="H793" s="53" t="str">
        <f>IF(ISNUMBER('Форма 1'!AA793),ROUND('Форма 1'!$I793*VLOOKUP('Форма 1'!$G793,'Предельники 2022'!$B$4:$X$28,'Форма 1'!AA$7),2),"")</f>
        <v/>
      </c>
      <c r="I793" s="53" t="str">
        <f>IF(ISNUMBER('Форма 1'!AB793),ROUND('Форма 1'!$I793*VLOOKUP('Форма 1'!$G793,'Предельники 2022'!$B$4:$X$28,'Форма 1'!AB$7),2),"")</f>
        <v/>
      </c>
      <c r="J793" s="53" t="str">
        <f>IF(ISNUMBER('Форма 1'!AC793),ROUND('Форма 1'!$I793*VLOOKUP('Форма 1'!$G793,'Предельники 2022'!$B$4:$X$28,'Форма 1'!AC$7),2),"")</f>
        <v/>
      </c>
      <c r="K793" s="53" t="str">
        <f>IF(ISNUMBER('Форма 1'!AD793),ROUND('Форма 1'!$I793*VLOOKUP('Форма 1'!$G793,'Предельники 2022'!$B$4:$X$28,'Форма 1'!AD$7),2),"")</f>
        <v/>
      </c>
      <c r="L793" s="54" t="str">
        <f>IF(ISBLANK('Форма 1'!AE793),"",'Форма 1'!AE793)</f>
        <v/>
      </c>
      <c r="M793" s="55" t="str">
        <f>IF(ISBLANK('Форма 1'!AF793),"",'Форма 1'!AF793)</f>
        <v/>
      </c>
      <c r="N793" s="53">
        <f>IF(ISNUMBER('Форма 1'!AG793),ROUND('Форма 1'!$I793*VLOOKUP('Форма 1'!$G793,'Предельники 2022'!$B$4:$X$28,'Форма 1'!AG$7),2),"")</f>
        <v>7193847.4500000002</v>
      </c>
      <c r="O793" s="53" t="str">
        <f>IF(ISNUMBER('Форма 1'!$AH793),ROUND('Форма 1'!$I793*VLOOKUP('Форма 1'!$G793,'Предельники 2022'!$B$4:$X$28,'Форма 1'!$AH$7,0),2),"")</f>
        <v/>
      </c>
      <c r="P793" s="53" t="str">
        <f>IF(ISNUMBER('Форма 1'!$AI793),ROUND('Форма 1'!$I793*VLOOKUP('Форма 1'!$G793,'Предельники 2022'!$B$4:$X$28,'Форма 1'!$AI$7,0),2),"")</f>
        <v/>
      </c>
      <c r="Q793" s="53" t="str">
        <f>IF(ISNUMBER('Форма 1'!$AJ793),ROUND('Форма 1'!$I793*VLOOKUP('Форма 1'!$G793,'Предельники 2022'!$B$4:$X$28,'Форма 1'!$AJ$7,0),2),"")</f>
        <v/>
      </c>
      <c r="R793" s="53" t="str">
        <f>IF(ISNUMBER('Форма 1'!AK793),ROUND('Форма 1'!$I793*VLOOKUP('Форма 1'!$G793,'Предельники 2022'!$B$4:$X$28,'Форма 1'!AK$7),2),"")</f>
        <v/>
      </c>
      <c r="S793" s="55" t="str">
        <f t="shared" si="88"/>
        <v/>
      </c>
      <c r="T793" s="55" t="str">
        <f>IF(ISNUMBER('Форма 1'!AL793),INDEX('Предельники 2022'!$C$4:$X$28,MATCH('Форма 1'!$H793,'Предельники 2022'!$B$4:$B$28,0),MATCH(T$5,'Предельники 2022'!$C$3:$X$3,0)),"")</f>
        <v/>
      </c>
      <c r="U793" s="55" t="str">
        <f>IF(ISNUMBER('Форма 1'!AM793),INDEX('Предельники 2022'!$C$4:$X$28,MATCH('Форма 1'!$H793,'Предельники 2022'!$B$4:$B$28,0),MATCH(U$5,'Предельники 2022'!$C$3:$X$3,0)),"")</f>
        <v/>
      </c>
      <c r="V793" s="55" t="str">
        <f>IF(ISNUMBER('Форма 1'!AN793),INDEX('Предельники 2022'!$C$4:$X$28,MATCH('Форма 1'!$H793,'Предельники 2022'!$B$4:$B$28,0),MATCH(V$5,'Предельники 2022'!$C$3:$X$3,0)),"")</f>
        <v/>
      </c>
      <c r="W793" s="55" t="str">
        <f>IF(ISNUMBER('Форма 1'!AO793),INDEX('Предельники 2022'!$C$4:$X$28,MATCH('Форма 1'!$H793,'Предельники 2022'!$B$4:$B$28,0),MATCH(W$5,'Предельники 2022'!$C$3:$X$3,0)),"")</f>
        <v/>
      </c>
      <c r="X793" s="53" t="str">
        <f>IF(ISNUMBER('Форма 1'!AP793),ROUND('Форма 1'!$I793*VLOOKUP('Форма 1'!$G793,'Предельники 2022'!$B$4:$X$28,'Форма 1'!AP$7),2),"")</f>
        <v/>
      </c>
      <c r="Y793" s="53" t="str">
        <f>IF(ISNUMBER('Форма 1'!AQ793),ROUND('Форма 1'!$I793*VLOOKUP('Форма 1'!$G793,'Предельники 2022'!$B$4:$X$28,'Форма 1'!AQ$7),2),"")</f>
        <v/>
      </c>
      <c r="Z793" s="53" t="str">
        <f>IF(ISNUMBER('Форма 1'!AR793),ROUND('Форма 1'!$I793*VLOOKUP('Форма 1'!$G793,'Предельники 2022'!$B$4:$X$28,'Форма 1'!AR$7),2),"")</f>
        <v/>
      </c>
      <c r="AA793" s="55"/>
    </row>
    <row r="794" spans="1:27" x14ac:dyDescent="0.25">
      <c r="A794" s="52">
        <f t="shared" si="87"/>
        <v>11</v>
      </c>
      <c r="B794" s="94" t="str">
        <f>IF(ISBLANK('Форма 1'!B794),"",'Форма 1'!B794)</f>
        <v>Муниципальное образование "Город Березники" Пермского края</v>
      </c>
      <c r="C794" s="161" t="str">
        <f>IF(ISBLANK('Форма 1'!C794),"",'Форма 1'!C794)</f>
        <v>г. Березники, ул. Мира, д. 52</v>
      </c>
      <c r="D794" s="51">
        <f>IF(ISBLANK(C794),"Введите адрес",IF(C794='Форма 1'!C794,SUM(E794:K794,M794:S794,X794:AA794),"Ошибка в адресе!"))</f>
        <v>6547786.3399999999</v>
      </c>
      <c r="E794" s="53" t="str">
        <f>IF(ISNUMBER('Форма 1'!X794),ROUND('Форма 1'!$I794*VLOOKUP('Форма 1'!$G794,'Предельники 2022'!$B$4:$X$28,'Форма 1'!X$7),2),"")</f>
        <v/>
      </c>
      <c r="F794" s="53" t="str">
        <f>IF(ISNUMBER('Форма 1'!Y794),ROUND('Форма 1'!$I794*VLOOKUP('Форма 1'!$G794,'Предельники 2022'!$B$4:$X$28,'Форма 1'!Y$7),2),"")</f>
        <v/>
      </c>
      <c r="G794" s="53">
        <f>IF(ISNUMBER('Форма 1'!Z794),ROUND('Форма 1'!$I794*VLOOKUP('Форма 1'!$G794,'Предельники 2022'!$B$4:$X$28,'Форма 1'!Z$7),2),"")</f>
        <v>6547786.3399999999</v>
      </c>
      <c r="H794" s="53" t="str">
        <f>IF(ISNUMBER('Форма 1'!AA794),ROUND('Форма 1'!$I794*VLOOKUP('Форма 1'!$G794,'Предельники 2022'!$B$4:$X$28,'Форма 1'!AA$7),2),"")</f>
        <v/>
      </c>
      <c r="I794" s="53" t="str">
        <f>IF(ISNUMBER('Форма 1'!AB794),ROUND('Форма 1'!$I794*VLOOKUP('Форма 1'!$G794,'Предельники 2022'!$B$4:$X$28,'Форма 1'!AB$7),2),"")</f>
        <v/>
      </c>
      <c r="J794" s="53" t="str">
        <f>IF(ISNUMBER('Форма 1'!AC794),ROUND('Форма 1'!$I794*VLOOKUP('Форма 1'!$G794,'Предельники 2022'!$B$4:$X$28,'Форма 1'!AC$7),2),"")</f>
        <v/>
      </c>
      <c r="K794" s="53" t="str">
        <f>IF(ISNUMBER('Форма 1'!AD794),ROUND('Форма 1'!$I794*VLOOKUP('Форма 1'!$G794,'Предельники 2022'!$B$4:$X$28,'Форма 1'!AD$7),2),"")</f>
        <v/>
      </c>
      <c r="L794" s="54" t="str">
        <f>IF(ISBLANK('Форма 1'!AE794),"",'Форма 1'!AE794)</f>
        <v/>
      </c>
      <c r="M794" s="55" t="str">
        <f>IF(ISBLANK('Форма 1'!AF794),"",'Форма 1'!AF794)</f>
        <v/>
      </c>
      <c r="N794" s="53" t="str">
        <f>IF(ISNUMBER('Форма 1'!AG794),ROUND('Форма 1'!$I794*VLOOKUP('Форма 1'!$G794,'Предельники 2022'!$B$4:$X$28,'Форма 1'!AG$7),2),"")</f>
        <v/>
      </c>
      <c r="O794" s="53" t="str">
        <f>IF(ISNUMBER('Форма 1'!$AH794),ROUND('Форма 1'!$I794*VLOOKUP('Форма 1'!$G794,'Предельники 2022'!$B$4:$X$28,'Форма 1'!$AH$7,0),2),"")</f>
        <v/>
      </c>
      <c r="P794" s="53" t="str">
        <f>IF(ISNUMBER('Форма 1'!$AI794),ROUND('Форма 1'!$I794*VLOOKUP('Форма 1'!$G794,'Предельники 2022'!$B$4:$X$28,'Форма 1'!$AI$7,0),2),"")</f>
        <v/>
      </c>
      <c r="Q794" s="53" t="str">
        <f>IF(ISNUMBER('Форма 1'!$AJ794),ROUND('Форма 1'!$I794*VLOOKUP('Форма 1'!$G794,'Предельники 2022'!$B$4:$X$28,'Форма 1'!$AJ$7,0),2),"")</f>
        <v/>
      </c>
      <c r="R794" s="53" t="str">
        <f>IF(ISNUMBER('Форма 1'!AK794),ROUND('Форма 1'!$I794*VLOOKUP('Форма 1'!$G794,'Предельники 2022'!$B$4:$X$28,'Форма 1'!AK$7),2),"")</f>
        <v/>
      </c>
      <c r="S794" s="55" t="str">
        <f t="shared" si="88"/>
        <v/>
      </c>
      <c r="T794" s="55" t="str">
        <f>IF(ISNUMBER('Форма 1'!AL794),INDEX('Предельники 2022'!$C$4:$X$28,MATCH('Форма 1'!$H794,'Предельники 2022'!$B$4:$B$28,0),MATCH(T$5,'Предельники 2022'!$C$3:$X$3,0)),"")</f>
        <v/>
      </c>
      <c r="U794" s="55" t="str">
        <f>IF(ISNUMBER('Форма 1'!AM794),INDEX('Предельники 2022'!$C$4:$X$28,MATCH('Форма 1'!$H794,'Предельники 2022'!$B$4:$B$28,0),MATCH(U$5,'Предельники 2022'!$C$3:$X$3,0)),"")</f>
        <v/>
      </c>
      <c r="V794" s="55" t="str">
        <f>IF(ISNUMBER('Форма 1'!AN794),INDEX('Предельники 2022'!$C$4:$X$28,MATCH('Форма 1'!$H794,'Предельники 2022'!$B$4:$B$28,0),MATCH(V$5,'Предельники 2022'!$C$3:$X$3,0)),"")</f>
        <v/>
      </c>
      <c r="W794" s="55" t="str">
        <f>IF(ISNUMBER('Форма 1'!AO794),INDEX('Предельники 2022'!$C$4:$X$28,MATCH('Форма 1'!$H794,'Предельники 2022'!$B$4:$B$28,0),MATCH(W$5,'Предельники 2022'!$C$3:$X$3,0)),"")</f>
        <v/>
      </c>
      <c r="X794" s="53" t="str">
        <f>IF(ISNUMBER('Форма 1'!AP794),ROUND('Форма 1'!$I794*VLOOKUP('Форма 1'!$G794,'Предельники 2022'!$B$4:$X$28,'Форма 1'!AP$7),2),"")</f>
        <v/>
      </c>
      <c r="Y794" s="53" t="str">
        <f>IF(ISNUMBER('Форма 1'!AQ794),ROUND('Форма 1'!$I794*VLOOKUP('Форма 1'!$G794,'Предельники 2022'!$B$4:$X$28,'Форма 1'!AQ$7),2),"")</f>
        <v/>
      </c>
      <c r="Z794" s="53" t="str">
        <f>IF(ISNUMBER('Форма 1'!AR794),ROUND('Форма 1'!$I794*VLOOKUP('Форма 1'!$G794,'Предельники 2022'!$B$4:$X$28,'Форма 1'!AR$7),2),"")</f>
        <v/>
      </c>
      <c r="AA794" s="55"/>
    </row>
    <row r="795" spans="1:27" x14ac:dyDescent="0.25">
      <c r="A795" s="52">
        <f t="shared" si="87"/>
        <v>12</v>
      </c>
      <c r="B795" s="94" t="str">
        <f>IF(ISBLANK('Форма 1'!B795),"",'Форма 1'!B795)</f>
        <v>Муниципальное образование "Город Березники" Пермского края</v>
      </c>
      <c r="C795" s="161" t="str">
        <f>IF(ISBLANK('Форма 1'!C795),"",'Форма 1'!C795)</f>
        <v>г. Березники, ул. Парковая, д. 5</v>
      </c>
      <c r="D795" s="51">
        <f>IF(ISBLANK(C795),"Введите адрес",IF(C795='Форма 1'!C795,SUM(E795:K795,M795:S795,X795:AA795),"Ошибка в адресе!"))</f>
        <v>12450587.339999998</v>
      </c>
      <c r="E795" s="53">
        <f>IF(ISNUMBER('Форма 1'!X795),ROUND('Форма 1'!$I795*VLOOKUP('Форма 1'!$G795,'Предельники 2022'!$B$4:$X$28,'Форма 1'!X$7),2),"")</f>
        <v>729930.94</v>
      </c>
      <c r="F795" s="53">
        <f>IF(ISNUMBER('Форма 1'!Y795),ROUND('Форма 1'!$I795*VLOOKUP('Форма 1'!$G795,'Предельники 2022'!$B$4:$X$28,'Форма 1'!Y$7),2),"")</f>
        <v>8283358.3300000001</v>
      </c>
      <c r="G795" s="53" t="str">
        <f>IF(ISNUMBER('Форма 1'!Z795),ROUND('Форма 1'!$I795*VLOOKUP('Форма 1'!$G795,'Предельники 2022'!$B$4:$X$28,'Форма 1'!Z$7),2),"")</f>
        <v/>
      </c>
      <c r="H795" s="53">
        <f>IF(ISNUMBER('Форма 1'!AA795),ROUND('Форма 1'!$I795*VLOOKUP('Форма 1'!$G795,'Предельники 2022'!$B$4:$X$28,'Форма 1'!AA$7),2),"")</f>
        <v>372558.44</v>
      </c>
      <c r="I795" s="53">
        <f>IF(ISNUMBER('Форма 1'!AB795),ROUND('Форма 1'!$I795*VLOOKUP('Форма 1'!$G795,'Предельники 2022'!$B$4:$X$28,'Форма 1'!AB$7),2),"")</f>
        <v>1149023.44</v>
      </c>
      <c r="J795" s="53">
        <f>IF(ISNUMBER('Форма 1'!AC795),ROUND('Форма 1'!$I795*VLOOKUP('Форма 1'!$G795,'Предельники 2022'!$B$4:$X$28,'Форма 1'!AC$7),2),"")</f>
        <v>635718.94999999995</v>
      </c>
      <c r="K795" s="53" t="str">
        <f>IF(ISNUMBER('Форма 1'!AD795),ROUND('Форма 1'!$I795*VLOOKUP('Форма 1'!$G795,'Предельники 2022'!$B$4:$X$28,'Форма 1'!AD$7),2),"")</f>
        <v/>
      </c>
      <c r="L795" s="54" t="str">
        <f>IF(ISBLANK('Форма 1'!AE795),"",'Форма 1'!AE795)</f>
        <v/>
      </c>
      <c r="M795" s="55" t="str">
        <f>IF(ISBLANK('Форма 1'!AF795),"",'Форма 1'!AF795)</f>
        <v/>
      </c>
      <c r="N795" s="53" t="str">
        <f>IF(ISNUMBER('Форма 1'!AG795),ROUND('Форма 1'!$I795*VLOOKUP('Форма 1'!$G795,'Предельники 2022'!$B$4:$X$28,'Форма 1'!AG$7),2),"")</f>
        <v/>
      </c>
      <c r="O795" s="53" t="str">
        <f>IF(ISNUMBER('Форма 1'!$AH795),ROUND('Форма 1'!$I795*VLOOKUP('Форма 1'!$G795,'Предельники 2022'!$B$4:$X$28,'Форма 1'!$AH$7,0),2),"")</f>
        <v/>
      </c>
      <c r="P795" s="53" t="str">
        <f>IF(ISNUMBER('Форма 1'!$AI795),ROUND('Форма 1'!$I795*VLOOKUP('Форма 1'!$G795,'Предельники 2022'!$B$4:$X$28,'Форма 1'!$AI$7,0),2),"")</f>
        <v/>
      </c>
      <c r="Q795" s="53" t="str">
        <f>IF(ISNUMBER('Форма 1'!$AJ795),ROUND('Форма 1'!$I795*VLOOKUP('Форма 1'!$G795,'Предельники 2022'!$B$4:$X$28,'Форма 1'!$AJ$7,0),2),"")</f>
        <v/>
      </c>
      <c r="R795" s="53">
        <f>IF(ISNUMBER('Форма 1'!AK795),ROUND('Форма 1'!$I795*VLOOKUP('Форма 1'!$G795,'Предельники 2022'!$B$4:$X$28,'Форма 1'!AK$7),2),"")</f>
        <v>1279997.24</v>
      </c>
      <c r="S795" s="55" t="str">
        <f t="shared" si="88"/>
        <v/>
      </c>
      <c r="T795" s="55" t="str">
        <f>IF(ISNUMBER('Форма 1'!AL795),INDEX('Предельники 2022'!$C$4:$X$28,MATCH('Форма 1'!$H795,'Предельники 2022'!$B$4:$B$28,0),MATCH(T$5,'Предельники 2022'!$C$3:$X$3,0)),"")</f>
        <v/>
      </c>
      <c r="U795" s="55" t="str">
        <f>IF(ISNUMBER('Форма 1'!AM795),INDEX('Предельники 2022'!$C$4:$X$28,MATCH('Форма 1'!$H795,'Предельники 2022'!$B$4:$B$28,0),MATCH(U$5,'Предельники 2022'!$C$3:$X$3,0)),"")</f>
        <v/>
      </c>
      <c r="V795" s="55" t="str">
        <f>IF(ISNUMBER('Форма 1'!AN795),INDEX('Предельники 2022'!$C$4:$X$28,MATCH('Форма 1'!$H795,'Предельники 2022'!$B$4:$B$28,0),MATCH(V$5,'Предельники 2022'!$C$3:$X$3,0)),"")</f>
        <v/>
      </c>
      <c r="W795" s="55" t="str">
        <f>IF(ISNUMBER('Форма 1'!AO795),INDEX('Предельники 2022'!$C$4:$X$28,MATCH('Форма 1'!$H795,'Предельники 2022'!$B$4:$B$28,0),MATCH(W$5,'Предельники 2022'!$C$3:$X$3,0)),"")</f>
        <v/>
      </c>
      <c r="X795" s="53" t="str">
        <f>IF(ISNUMBER('Форма 1'!AP795),ROUND('Форма 1'!$I795*VLOOKUP('Форма 1'!$G795,'Предельники 2022'!$B$4:$X$28,'Форма 1'!AP$7),2),"")</f>
        <v/>
      </c>
      <c r="Y795" s="53" t="str">
        <f>IF(ISNUMBER('Форма 1'!AQ795),ROUND('Форма 1'!$I795*VLOOKUP('Форма 1'!$G795,'Предельники 2022'!$B$4:$X$28,'Форма 1'!AQ$7),2),"")</f>
        <v/>
      </c>
      <c r="Z795" s="53" t="str">
        <f>IF(ISNUMBER('Форма 1'!AR795),ROUND('Форма 1'!$I795*VLOOKUP('Форма 1'!$G795,'Предельники 2022'!$B$4:$X$28,'Форма 1'!AR$7),2),"")</f>
        <v/>
      </c>
      <c r="AA795" s="55"/>
    </row>
    <row r="796" spans="1:27" x14ac:dyDescent="0.25">
      <c r="A796" s="52">
        <f t="shared" si="87"/>
        <v>13</v>
      </c>
      <c r="B796" s="94" t="str">
        <f>IF(ISBLANK('Форма 1'!B796),"",'Форма 1'!B796)</f>
        <v>Муниципальное образование "Город Березники" Пермского края</v>
      </c>
      <c r="C796" s="161" t="str">
        <f>IF(ISBLANK('Форма 1'!C796),"",'Форма 1'!C796)</f>
        <v>г. Березники, ул. Пятилетки, д. 103</v>
      </c>
      <c r="D796" s="51">
        <f>IF(ISBLANK(C796),"Введите адрес",IF(C796='Форма 1'!C796,SUM(E796:K796,M796:S796,X796:AA796),"Ошибка в адресе!"))</f>
        <v>7096939.8499999996</v>
      </c>
      <c r="E796" s="53" t="str">
        <f>IF(ISNUMBER('Форма 1'!X796),ROUND('Форма 1'!$I796*VLOOKUP('Форма 1'!$G796,'Предельники 2022'!$B$4:$X$28,'Форма 1'!X$7),2),"")</f>
        <v/>
      </c>
      <c r="F796" s="53" t="str">
        <f>IF(ISNUMBER('Форма 1'!Y796),ROUND('Форма 1'!$I796*VLOOKUP('Форма 1'!$G796,'Предельники 2022'!$B$4:$X$28,'Форма 1'!Y$7),2),"")</f>
        <v/>
      </c>
      <c r="G796" s="53">
        <f>IF(ISNUMBER('Форма 1'!Z796),ROUND('Форма 1'!$I796*VLOOKUP('Форма 1'!$G796,'Предельники 2022'!$B$4:$X$28,'Форма 1'!Z$7),2),"")</f>
        <v>7096939.8499999996</v>
      </c>
      <c r="H796" s="53" t="str">
        <f>IF(ISNUMBER('Форма 1'!AA796),ROUND('Форма 1'!$I796*VLOOKUP('Форма 1'!$G796,'Предельники 2022'!$B$4:$X$28,'Форма 1'!AA$7),2),"")</f>
        <v/>
      </c>
      <c r="I796" s="53" t="str">
        <f>IF(ISNUMBER('Форма 1'!AB796),ROUND('Форма 1'!$I796*VLOOKUP('Форма 1'!$G796,'Предельники 2022'!$B$4:$X$28,'Форма 1'!AB$7),2),"")</f>
        <v/>
      </c>
      <c r="J796" s="53" t="str">
        <f>IF(ISNUMBER('Форма 1'!AC796),ROUND('Форма 1'!$I796*VLOOKUP('Форма 1'!$G796,'Предельники 2022'!$B$4:$X$28,'Форма 1'!AC$7),2),"")</f>
        <v/>
      </c>
      <c r="K796" s="53" t="str">
        <f>IF(ISNUMBER('Форма 1'!AD796),ROUND('Форма 1'!$I796*VLOOKUP('Форма 1'!$G796,'Предельники 2022'!$B$4:$X$28,'Форма 1'!AD$7),2),"")</f>
        <v/>
      </c>
      <c r="L796" s="54" t="str">
        <f>IF(ISBLANK('Форма 1'!AE796),"",'Форма 1'!AE796)</f>
        <v/>
      </c>
      <c r="M796" s="55" t="str">
        <f>IF(ISBLANK('Форма 1'!AF796),"",'Форма 1'!AF796)</f>
        <v/>
      </c>
      <c r="N796" s="53" t="str">
        <f>IF(ISNUMBER('Форма 1'!AG796),ROUND('Форма 1'!$I796*VLOOKUP('Форма 1'!$G796,'Предельники 2022'!$B$4:$X$28,'Форма 1'!AG$7),2),"")</f>
        <v/>
      </c>
      <c r="O796" s="53" t="str">
        <f>IF(ISNUMBER('Форма 1'!$AH796),ROUND('Форма 1'!$I796*VLOOKUP('Форма 1'!$G796,'Предельники 2022'!$B$4:$X$28,'Форма 1'!$AH$7,0),2),"")</f>
        <v/>
      </c>
      <c r="P796" s="53" t="str">
        <f>IF(ISNUMBER('Форма 1'!$AI796),ROUND('Форма 1'!$I796*VLOOKUP('Форма 1'!$G796,'Предельники 2022'!$B$4:$X$28,'Форма 1'!$AI$7,0),2),"")</f>
        <v/>
      </c>
      <c r="Q796" s="53" t="str">
        <f>IF(ISNUMBER('Форма 1'!$AJ796),ROUND('Форма 1'!$I796*VLOOKUP('Форма 1'!$G796,'Предельники 2022'!$B$4:$X$28,'Форма 1'!$AJ$7,0),2),"")</f>
        <v/>
      </c>
      <c r="R796" s="53" t="str">
        <f>IF(ISNUMBER('Форма 1'!AK796),ROUND('Форма 1'!$I796*VLOOKUP('Форма 1'!$G796,'Предельники 2022'!$B$4:$X$28,'Форма 1'!AK$7),2),"")</f>
        <v/>
      </c>
      <c r="S796" s="55" t="str">
        <f t="shared" si="88"/>
        <v/>
      </c>
      <c r="T796" s="55" t="str">
        <f>IF(ISNUMBER('Форма 1'!AL796),INDEX('Предельники 2022'!$C$4:$X$28,MATCH('Форма 1'!$H796,'Предельники 2022'!$B$4:$B$28,0),MATCH(T$5,'Предельники 2022'!$C$3:$X$3,0)),"")</f>
        <v/>
      </c>
      <c r="U796" s="55" t="str">
        <f>IF(ISNUMBER('Форма 1'!AM796),INDEX('Предельники 2022'!$C$4:$X$28,MATCH('Форма 1'!$H796,'Предельники 2022'!$B$4:$B$28,0),MATCH(U$5,'Предельники 2022'!$C$3:$X$3,0)),"")</f>
        <v/>
      </c>
      <c r="V796" s="55" t="str">
        <f>IF(ISNUMBER('Форма 1'!AN796),INDEX('Предельники 2022'!$C$4:$X$28,MATCH('Форма 1'!$H796,'Предельники 2022'!$B$4:$B$28,0),MATCH(V$5,'Предельники 2022'!$C$3:$X$3,0)),"")</f>
        <v/>
      </c>
      <c r="W796" s="55" t="str">
        <f>IF(ISNUMBER('Форма 1'!AO796),INDEX('Предельники 2022'!$C$4:$X$28,MATCH('Форма 1'!$H796,'Предельники 2022'!$B$4:$B$28,0),MATCH(W$5,'Предельники 2022'!$C$3:$X$3,0)),"")</f>
        <v/>
      </c>
      <c r="X796" s="53" t="str">
        <f>IF(ISNUMBER('Форма 1'!AP796),ROUND('Форма 1'!$I796*VLOOKUP('Форма 1'!$G796,'Предельники 2022'!$B$4:$X$28,'Форма 1'!AP$7),2),"")</f>
        <v/>
      </c>
      <c r="Y796" s="53" t="str">
        <f>IF(ISNUMBER('Форма 1'!AQ796),ROUND('Форма 1'!$I796*VLOOKUP('Форма 1'!$G796,'Предельники 2022'!$B$4:$X$28,'Форма 1'!AQ$7),2),"")</f>
        <v/>
      </c>
      <c r="Z796" s="53" t="str">
        <f>IF(ISNUMBER('Форма 1'!AR796),ROUND('Форма 1'!$I796*VLOOKUP('Форма 1'!$G796,'Предельники 2022'!$B$4:$X$28,'Форма 1'!AR$7),2),"")</f>
        <v/>
      </c>
      <c r="AA796" s="55"/>
    </row>
    <row r="797" spans="1:27" x14ac:dyDescent="0.25">
      <c r="A797" s="52">
        <f t="shared" si="87"/>
        <v>14</v>
      </c>
      <c r="B797" s="94" t="str">
        <f>IF(ISBLANK('Форма 1'!B797),"",'Форма 1'!B797)</f>
        <v>Муниципальное образование "Город Березники" Пермского края</v>
      </c>
      <c r="C797" s="161" t="str">
        <f>IF(ISBLANK('Форма 1'!C797),"",'Форма 1'!C797)</f>
        <v>г. Березники, ул. Пятилетки, д. 19</v>
      </c>
      <c r="D797" s="51">
        <f>IF(ISBLANK(C797),"Введите адрес",IF(C797='Форма 1'!C797,SUM(E797:K797,M797:S797,X797:AA797),"Ошибка в адресе!"))</f>
        <v>11418674.4</v>
      </c>
      <c r="E797" s="53">
        <f>IF(ISNUMBER('Форма 1'!X797),ROUND('Форма 1'!$I797*VLOOKUP('Форма 1'!$G797,'Предельники 2022'!$B$4:$X$28,'Форма 1'!X$7),2),"")</f>
        <v>746141.76</v>
      </c>
      <c r="F797" s="53">
        <f>IF(ISNUMBER('Форма 1'!Y797),ROUND('Форма 1'!$I797*VLOOKUP('Форма 1'!$G797,'Предельники 2022'!$B$4:$X$28,'Форма 1'!Y$7),2),"")</f>
        <v>8467320.9600000009</v>
      </c>
      <c r="G797" s="53" t="str">
        <f>IF(ISNUMBER('Форма 1'!Z797),ROUND('Форма 1'!$I797*VLOOKUP('Форма 1'!$G797,'Предельники 2022'!$B$4:$X$28,'Форма 1'!Z$7),2),"")</f>
        <v/>
      </c>
      <c r="H797" s="53">
        <f>IF(ISNUMBER('Форма 1'!AA797),ROUND('Форма 1'!$I797*VLOOKUP('Форма 1'!$G797,'Предельники 2022'!$B$4:$X$28,'Форма 1'!AA$7),2),"")</f>
        <v>380832.48</v>
      </c>
      <c r="I797" s="53">
        <f>IF(ISNUMBER('Форма 1'!AB797),ROUND('Форма 1'!$I797*VLOOKUP('Форма 1'!$G797,'Предельники 2022'!$B$4:$X$28,'Форма 1'!AB$7),2),"")</f>
        <v>1174541.76</v>
      </c>
      <c r="J797" s="53">
        <f>IF(ISNUMBER('Форма 1'!AC797),ROUND('Форма 1'!$I797*VLOOKUP('Форма 1'!$G797,'Предельники 2022'!$B$4:$X$28,'Форма 1'!AC$7),2),"")</f>
        <v>649837.43999999994</v>
      </c>
      <c r="K797" s="53" t="str">
        <f>IF(ISNUMBER('Форма 1'!AD797),ROUND('Форма 1'!$I797*VLOOKUP('Форма 1'!$G797,'Предельники 2022'!$B$4:$X$28,'Форма 1'!AD$7),2),"")</f>
        <v/>
      </c>
      <c r="L797" s="54" t="str">
        <f>IF(ISBLANK('Форма 1'!AE797),"",'Форма 1'!AE797)</f>
        <v/>
      </c>
      <c r="M797" s="55" t="str">
        <f>IF(ISBLANK('Форма 1'!AF797),"",'Форма 1'!AF797)</f>
        <v/>
      </c>
      <c r="N797" s="53" t="str">
        <f>IF(ISNUMBER('Форма 1'!AG797),ROUND('Форма 1'!$I797*VLOOKUP('Форма 1'!$G797,'Предельники 2022'!$B$4:$X$28,'Форма 1'!AG$7),2),"")</f>
        <v/>
      </c>
      <c r="O797" s="53" t="str">
        <f>IF(ISNUMBER('Форма 1'!$AH797),ROUND('Форма 1'!$I797*VLOOKUP('Форма 1'!$G797,'Предельники 2022'!$B$4:$X$28,'Форма 1'!$AH$7,0),2),"")</f>
        <v/>
      </c>
      <c r="P797" s="53" t="str">
        <f>IF(ISNUMBER('Форма 1'!$AI797),ROUND('Форма 1'!$I797*VLOOKUP('Форма 1'!$G797,'Предельники 2022'!$B$4:$X$28,'Форма 1'!$AI$7,0),2),"")</f>
        <v/>
      </c>
      <c r="Q797" s="53" t="str">
        <f>IF(ISNUMBER('Форма 1'!$AJ797),ROUND('Форма 1'!$I797*VLOOKUP('Форма 1'!$G797,'Предельники 2022'!$B$4:$X$28,'Форма 1'!$AJ$7,0),2),"")</f>
        <v/>
      </c>
      <c r="R797" s="53" t="str">
        <f>IF(ISNUMBER('Форма 1'!AK797),ROUND('Форма 1'!$I797*VLOOKUP('Форма 1'!$G797,'Предельники 2022'!$B$4:$X$28,'Форма 1'!AK$7),2),"")</f>
        <v/>
      </c>
      <c r="S797" s="55" t="str">
        <f t="shared" si="88"/>
        <v/>
      </c>
      <c r="T797" s="55" t="str">
        <f>IF(ISNUMBER('Форма 1'!AL797),INDEX('Предельники 2022'!$C$4:$X$28,MATCH('Форма 1'!$H797,'Предельники 2022'!$B$4:$B$28,0),MATCH(T$5,'Предельники 2022'!$C$3:$X$3,0)),"")</f>
        <v/>
      </c>
      <c r="U797" s="55" t="str">
        <f>IF(ISNUMBER('Форма 1'!AM797),INDEX('Предельники 2022'!$C$4:$X$28,MATCH('Форма 1'!$H797,'Предельники 2022'!$B$4:$B$28,0),MATCH(U$5,'Предельники 2022'!$C$3:$X$3,0)),"")</f>
        <v/>
      </c>
      <c r="V797" s="55" t="str">
        <f>IF(ISNUMBER('Форма 1'!AN797),INDEX('Предельники 2022'!$C$4:$X$28,MATCH('Форма 1'!$H797,'Предельники 2022'!$B$4:$B$28,0),MATCH(V$5,'Предельники 2022'!$C$3:$X$3,0)),"")</f>
        <v/>
      </c>
      <c r="W797" s="55" t="str">
        <f>IF(ISNUMBER('Форма 1'!AO797),INDEX('Предельники 2022'!$C$4:$X$28,MATCH('Форма 1'!$H797,'Предельники 2022'!$B$4:$B$28,0),MATCH(W$5,'Предельники 2022'!$C$3:$X$3,0)),"")</f>
        <v/>
      </c>
      <c r="X797" s="53" t="str">
        <f>IF(ISNUMBER('Форма 1'!AP797),ROUND('Форма 1'!$I797*VLOOKUP('Форма 1'!$G797,'Предельники 2022'!$B$4:$X$28,'Форма 1'!AP$7),2),"")</f>
        <v/>
      </c>
      <c r="Y797" s="53" t="str">
        <f>IF(ISNUMBER('Форма 1'!AQ797),ROUND('Форма 1'!$I797*VLOOKUP('Форма 1'!$G797,'Предельники 2022'!$B$4:$X$28,'Форма 1'!AQ$7),2),"")</f>
        <v/>
      </c>
      <c r="Z797" s="53" t="str">
        <f>IF(ISNUMBER('Форма 1'!AR797),ROUND('Форма 1'!$I797*VLOOKUP('Форма 1'!$G797,'Предельники 2022'!$B$4:$X$28,'Форма 1'!AR$7),2),"")</f>
        <v/>
      </c>
      <c r="AA797" s="55"/>
    </row>
    <row r="798" spans="1:27" x14ac:dyDescent="0.25">
      <c r="A798" s="52">
        <f t="shared" si="87"/>
        <v>15</v>
      </c>
      <c r="B798" s="94" t="str">
        <f>IF(ISBLANK('Форма 1'!B798),"",'Форма 1'!B798)</f>
        <v>Муниципальное образование "Город Березники" Пермского края</v>
      </c>
      <c r="C798" s="161" t="str">
        <f>IF(ISBLANK('Форма 1'!C798),"",'Форма 1'!C798)</f>
        <v>г. Березники, ул. Пятилетки, д. 32</v>
      </c>
      <c r="D798" s="51">
        <f>IF(ISBLANK(C798),"Введите адрес",IF(C798='Форма 1'!C798,SUM(E798:K798,M798:S798,X798:AA798),"Ошибка в адресе!"))</f>
        <v>37789266.409999996</v>
      </c>
      <c r="E798" s="53">
        <f>IF(ISNUMBER('Форма 1'!X798),ROUND('Форма 1'!$I798*VLOOKUP('Форма 1'!$G798,'Предельники 2022'!$B$4:$X$28,'Форма 1'!X$7),2),"")</f>
        <v>1446167.81</v>
      </c>
      <c r="F798" s="53">
        <f>IF(ISNUMBER('Форма 1'!Y798),ROUND('Форма 1'!$I798*VLOOKUP('Форма 1'!$G798,'Предельники 2022'!$B$4:$X$28,'Форма 1'!Y$7),2),"")</f>
        <v>16411314.439999999</v>
      </c>
      <c r="G798" s="53" t="str">
        <f>IF(ISNUMBER('Форма 1'!Z798),ROUND('Форма 1'!$I798*VLOOKUP('Форма 1'!$G798,'Предельники 2022'!$B$4:$X$28,'Форма 1'!Z$7),2),"")</f>
        <v/>
      </c>
      <c r="H798" s="53" t="str">
        <f>IF(ISNUMBER('Форма 1'!AA798),ROUND('Форма 1'!$I798*VLOOKUP('Форма 1'!$G798,'Предельники 2022'!$B$4:$X$28,'Форма 1'!AA$7),2),"")</f>
        <v/>
      </c>
      <c r="I798" s="53" t="str">
        <f>IF(ISNUMBER('Форма 1'!AB798),ROUND('Форма 1'!$I798*VLOOKUP('Форма 1'!$G798,'Предельники 2022'!$B$4:$X$28,'Форма 1'!AB$7),2),"")</f>
        <v/>
      </c>
      <c r="J798" s="53">
        <f>IF(ISNUMBER('Форма 1'!AC798),ROUND('Форма 1'!$I798*VLOOKUP('Форма 1'!$G798,'Предельники 2022'!$B$4:$X$28,'Форма 1'!AC$7),2),"")</f>
        <v>1259511.32</v>
      </c>
      <c r="K798" s="53" t="str">
        <f>IF(ISNUMBER('Форма 1'!AD798),ROUND('Форма 1'!$I798*VLOOKUP('Форма 1'!$G798,'Предельники 2022'!$B$4:$X$28,'Форма 1'!AD$7),2),"")</f>
        <v/>
      </c>
      <c r="L798" s="54" t="str">
        <f>IF(ISBLANK('Форма 1'!AE798),"",'Форма 1'!AE798)</f>
        <v/>
      </c>
      <c r="M798" s="55" t="str">
        <f>IF(ISBLANK('Форма 1'!AF798),"",'Форма 1'!AF798)</f>
        <v/>
      </c>
      <c r="N798" s="53">
        <f>IF(ISNUMBER('Форма 1'!AG798),ROUND('Форма 1'!$I798*VLOOKUP('Форма 1'!$G798,'Предельники 2022'!$B$4:$X$28,'Форма 1'!AG$7),2),"")</f>
        <v>18672272.84</v>
      </c>
      <c r="O798" s="53" t="str">
        <f>IF(ISNUMBER('Форма 1'!$AH798),ROUND('Форма 1'!$I798*VLOOKUP('Форма 1'!$G798,'Предельники 2022'!$B$4:$X$28,'Форма 1'!$AH$7,0),2),"")</f>
        <v/>
      </c>
      <c r="P798" s="53" t="str">
        <f>IF(ISNUMBER('Форма 1'!$AI798),ROUND('Форма 1'!$I798*VLOOKUP('Форма 1'!$G798,'Предельники 2022'!$B$4:$X$28,'Форма 1'!$AI$7,0),2),"")</f>
        <v/>
      </c>
      <c r="Q798" s="53" t="str">
        <f>IF(ISNUMBER('Форма 1'!$AJ798),ROUND('Форма 1'!$I798*VLOOKUP('Форма 1'!$G798,'Предельники 2022'!$B$4:$X$28,'Форма 1'!$AJ$7,0),2),"")</f>
        <v/>
      </c>
      <c r="R798" s="53" t="str">
        <f>IF(ISNUMBER('Форма 1'!AK798),ROUND('Форма 1'!$I798*VLOOKUP('Форма 1'!$G798,'Предельники 2022'!$B$4:$X$28,'Форма 1'!AK$7),2),"")</f>
        <v/>
      </c>
      <c r="S798" s="55" t="str">
        <f t="shared" si="88"/>
        <v/>
      </c>
      <c r="T798" s="55" t="str">
        <f>IF(ISNUMBER('Форма 1'!AL798),INDEX('Предельники 2022'!$C$4:$X$28,MATCH('Форма 1'!$H798,'Предельники 2022'!$B$4:$B$28,0),MATCH(T$5,'Предельники 2022'!$C$3:$X$3,0)),"")</f>
        <v/>
      </c>
      <c r="U798" s="55" t="str">
        <f>IF(ISNUMBER('Форма 1'!AM798),INDEX('Предельники 2022'!$C$4:$X$28,MATCH('Форма 1'!$H798,'Предельники 2022'!$B$4:$B$28,0),MATCH(U$5,'Предельники 2022'!$C$3:$X$3,0)),"")</f>
        <v/>
      </c>
      <c r="V798" s="55" t="str">
        <f>IF(ISNUMBER('Форма 1'!AN798),INDEX('Предельники 2022'!$C$4:$X$28,MATCH('Форма 1'!$H798,'Предельники 2022'!$B$4:$B$28,0),MATCH(V$5,'Предельники 2022'!$C$3:$X$3,0)),"")</f>
        <v/>
      </c>
      <c r="W798" s="55" t="str">
        <f>IF(ISNUMBER('Форма 1'!AO798),INDEX('Предельники 2022'!$C$4:$X$28,MATCH('Форма 1'!$H798,'Предельники 2022'!$B$4:$B$28,0),MATCH(W$5,'Предельники 2022'!$C$3:$X$3,0)),"")</f>
        <v/>
      </c>
      <c r="X798" s="53" t="str">
        <f>IF(ISNUMBER('Форма 1'!AP798),ROUND('Форма 1'!$I798*VLOOKUP('Форма 1'!$G798,'Предельники 2022'!$B$4:$X$28,'Форма 1'!AP$7),2),"")</f>
        <v/>
      </c>
      <c r="Y798" s="53" t="str">
        <f>IF(ISNUMBER('Форма 1'!AQ798),ROUND('Форма 1'!$I798*VLOOKUP('Форма 1'!$G798,'Предельники 2022'!$B$4:$X$28,'Форма 1'!AQ$7),2),"")</f>
        <v/>
      </c>
      <c r="Z798" s="53" t="str">
        <f>IF(ISNUMBER('Форма 1'!AR798),ROUND('Форма 1'!$I798*VLOOKUP('Форма 1'!$G798,'Предельники 2022'!$B$4:$X$28,'Форма 1'!AR$7),2),"")</f>
        <v/>
      </c>
      <c r="AA798" s="55"/>
    </row>
    <row r="799" spans="1:27" x14ac:dyDescent="0.25">
      <c r="A799" s="52">
        <f t="shared" si="87"/>
        <v>16</v>
      </c>
      <c r="B799" s="94" t="str">
        <f>IF(ISBLANK('Форма 1'!B799),"",'Форма 1'!B799)</f>
        <v>Муниципальное образование "Город Березники" Пермского края</v>
      </c>
      <c r="C799" s="161" t="str">
        <f>IF(ISBLANK('Форма 1'!C799),"",'Форма 1'!C799)</f>
        <v>г. Березники, ул. Пятилетки, д. 80</v>
      </c>
      <c r="D799" s="51">
        <f>IF(ISBLANK(C799),"Введите адрес",IF(C799='Форма 1'!C799,SUM(E799:K799,M799:S799,X799:AA799),"Ошибка в адресе!"))</f>
        <v>1868465.6</v>
      </c>
      <c r="E799" s="53">
        <f>IF(ISNUMBER('Форма 1'!X799),ROUND('Форма 1'!$I799*VLOOKUP('Форма 1'!$G799,'Предельники 2022'!$B$4:$X$28,'Форма 1'!X$7),2),"")</f>
        <v>1868465.6</v>
      </c>
      <c r="F799" s="53" t="str">
        <f>IF(ISNUMBER('Форма 1'!Y799),ROUND('Форма 1'!$I799*VLOOKUP('Форма 1'!$G799,'Предельники 2022'!$B$4:$X$28,'Форма 1'!Y$7),2),"")</f>
        <v/>
      </c>
      <c r="G799" s="53" t="str">
        <f>IF(ISNUMBER('Форма 1'!Z799),ROUND('Форма 1'!$I799*VLOOKUP('Форма 1'!$G799,'Предельники 2022'!$B$4:$X$28,'Форма 1'!Z$7),2),"")</f>
        <v/>
      </c>
      <c r="H799" s="53" t="str">
        <f>IF(ISNUMBER('Форма 1'!AA799),ROUND('Форма 1'!$I799*VLOOKUP('Форма 1'!$G799,'Предельники 2022'!$B$4:$X$28,'Форма 1'!AA$7),2),"")</f>
        <v/>
      </c>
      <c r="I799" s="53" t="str">
        <f>IF(ISNUMBER('Форма 1'!AB799),ROUND('Форма 1'!$I799*VLOOKUP('Форма 1'!$G799,'Предельники 2022'!$B$4:$X$28,'Форма 1'!AB$7),2),"")</f>
        <v/>
      </c>
      <c r="J799" s="53" t="str">
        <f>IF(ISNUMBER('Форма 1'!AC799),ROUND('Форма 1'!$I799*VLOOKUP('Форма 1'!$G799,'Предельники 2022'!$B$4:$X$28,'Форма 1'!AC$7),2),"")</f>
        <v/>
      </c>
      <c r="K799" s="53" t="str">
        <f>IF(ISNUMBER('Форма 1'!AD799),ROUND('Форма 1'!$I799*VLOOKUP('Форма 1'!$G799,'Предельники 2022'!$B$4:$X$28,'Форма 1'!AD$7),2),"")</f>
        <v/>
      </c>
      <c r="L799" s="54" t="str">
        <f>IF(ISBLANK('Форма 1'!AE799),"",'Форма 1'!AE799)</f>
        <v/>
      </c>
      <c r="M799" s="55" t="str">
        <f>IF(ISBLANK('Форма 1'!AF799),"",'Форма 1'!AF799)</f>
        <v/>
      </c>
      <c r="N799" s="53" t="str">
        <f>IF(ISNUMBER('Форма 1'!AG799),ROUND('Форма 1'!$I799*VLOOKUP('Форма 1'!$G799,'Предельники 2022'!$B$4:$X$28,'Форма 1'!AG$7),2),"")</f>
        <v/>
      </c>
      <c r="O799" s="53" t="str">
        <f>IF(ISNUMBER('Форма 1'!$AH799),ROUND('Форма 1'!$I799*VLOOKUP('Форма 1'!$G799,'Предельники 2022'!$B$4:$X$28,'Форма 1'!$AH$7,0),2),"")</f>
        <v/>
      </c>
      <c r="P799" s="53" t="str">
        <f>IF(ISNUMBER('Форма 1'!$AI799),ROUND('Форма 1'!$I799*VLOOKUP('Форма 1'!$G799,'Предельники 2022'!$B$4:$X$28,'Форма 1'!$AI$7,0),2),"")</f>
        <v/>
      </c>
      <c r="Q799" s="53" t="str">
        <f>IF(ISNUMBER('Форма 1'!$AJ799),ROUND('Форма 1'!$I799*VLOOKUP('Форма 1'!$G799,'Предельники 2022'!$B$4:$X$28,'Форма 1'!$AJ$7,0),2),"")</f>
        <v/>
      </c>
      <c r="R799" s="53" t="str">
        <f>IF(ISNUMBER('Форма 1'!AK799),ROUND('Форма 1'!$I799*VLOOKUP('Форма 1'!$G799,'Предельники 2022'!$B$4:$X$28,'Форма 1'!AK$7),2),"")</f>
        <v/>
      </c>
      <c r="S799" s="55" t="str">
        <f t="shared" si="88"/>
        <v/>
      </c>
      <c r="T799" s="55" t="str">
        <f>IF(ISNUMBER('Форма 1'!AL799),INDEX('Предельники 2022'!$C$4:$X$28,MATCH('Форма 1'!$H799,'Предельники 2022'!$B$4:$B$28,0),MATCH(T$5,'Предельники 2022'!$C$3:$X$3,0)),"")</f>
        <v/>
      </c>
      <c r="U799" s="55" t="str">
        <f>IF(ISNUMBER('Форма 1'!AM799),INDEX('Предельники 2022'!$C$4:$X$28,MATCH('Форма 1'!$H799,'Предельники 2022'!$B$4:$B$28,0),MATCH(U$5,'Предельники 2022'!$C$3:$X$3,0)),"")</f>
        <v/>
      </c>
      <c r="V799" s="55" t="str">
        <f>IF(ISNUMBER('Форма 1'!AN799),INDEX('Предельники 2022'!$C$4:$X$28,MATCH('Форма 1'!$H799,'Предельники 2022'!$B$4:$B$28,0),MATCH(V$5,'Предельники 2022'!$C$3:$X$3,0)),"")</f>
        <v/>
      </c>
      <c r="W799" s="55" t="str">
        <f>IF(ISNUMBER('Форма 1'!AO799),INDEX('Предельники 2022'!$C$4:$X$28,MATCH('Форма 1'!$H799,'Предельники 2022'!$B$4:$B$28,0),MATCH(W$5,'Предельники 2022'!$C$3:$X$3,0)),"")</f>
        <v/>
      </c>
      <c r="X799" s="53" t="str">
        <f>IF(ISNUMBER('Форма 1'!AP799),ROUND('Форма 1'!$I799*VLOOKUP('Форма 1'!$G799,'Предельники 2022'!$B$4:$X$28,'Форма 1'!AP$7),2),"")</f>
        <v/>
      </c>
      <c r="Y799" s="53" t="str">
        <f>IF(ISNUMBER('Форма 1'!AQ799),ROUND('Форма 1'!$I799*VLOOKUP('Форма 1'!$G799,'Предельники 2022'!$B$4:$X$28,'Форма 1'!AQ$7),2),"")</f>
        <v/>
      </c>
      <c r="Z799" s="53" t="str">
        <f>IF(ISNUMBER('Форма 1'!AR799),ROUND('Форма 1'!$I799*VLOOKUP('Форма 1'!$G799,'Предельники 2022'!$B$4:$X$28,'Форма 1'!AR$7),2),"")</f>
        <v/>
      </c>
      <c r="AA799" s="55"/>
    </row>
    <row r="800" spans="1:27" x14ac:dyDescent="0.25">
      <c r="A800" s="52">
        <f t="shared" si="87"/>
        <v>17</v>
      </c>
      <c r="B800" s="94" t="str">
        <f>IF(ISBLANK('Форма 1'!B800),"",'Форма 1'!B800)</f>
        <v>Муниципальное образование "Город Березники" Пермского края</v>
      </c>
      <c r="C800" s="161" t="str">
        <f>IF(ISBLANK('Форма 1'!C800),"",'Форма 1'!C800)</f>
        <v>г. Березники, ул. Пятилетки, д. 89</v>
      </c>
      <c r="D800" s="51">
        <f>IF(ISBLANK(C800),"Введите адрес",IF(C800='Форма 1'!C800,SUM(E800:K800,M800:S800,X800:AA800),"Ошибка в адресе!"))</f>
        <v>7206480.0099999998</v>
      </c>
      <c r="E800" s="53" t="str">
        <f>IF(ISNUMBER('Форма 1'!X800),ROUND('Форма 1'!$I800*VLOOKUP('Форма 1'!$G800,'Предельники 2022'!$B$4:$X$28,'Форма 1'!X$7),2),"")</f>
        <v/>
      </c>
      <c r="F800" s="53" t="str">
        <f>IF(ISNUMBER('Форма 1'!Y800),ROUND('Форма 1'!$I800*VLOOKUP('Форма 1'!$G800,'Предельники 2022'!$B$4:$X$28,'Форма 1'!Y$7),2),"")</f>
        <v/>
      </c>
      <c r="G800" s="53">
        <f>IF(ISNUMBER('Форма 1'!Z800),ROUND('Форма 1'!$I800*VLOOKUP('Форма 1'!$G800,'Предельники 2022'!$B$4:$X$28,'Форма 1'!Z$7),2),"")</f>
        <v>7206480.0099999998</v>
      </c>
      <c r="H800" s="53" t="str">
        <f>IF(ISNUMBER('Форма 1'!AA800),ROUND('Форма 1'!$I800*VLOOKUP('Форма 1'!$G800,'Предельники 2022'!$B$4:$X$28,'Форма 1'!AA$7),2),"")</f>
        <v/>
      </c>
      <c r="I800" s="53" t="str">
        <f>IF(ISNUMBER('Форма 1'!AB800),ROUND('Форма 1'!$I800*VLOOKUP('Форма 1'!$G800,'Предельники 2022'!$B$4:$X$28,'Форма 1'!AB$7),2),"")</f>
        <v/>
      </c>
      <c r="J800" s="53" t="str">
        <f>IF(ISNUMBER('Форма 1'!AC800),ROUND('Форма 1'!$I800*VLOOKUP('Форма 1'!$G800,'Предельники 2022'!$B$4:$X$28,'Форма 1'!AC$7),2),"")</f>
        <v/>
      </c>
      <c r="K800" s="53" t="str">
        <f>IF(ISNUMBER('Форма 1'!AD800),ROUND('Форма 1'!$I800*VLOOKUP('Форма 1'!$G800,'Предельники 2022'!$B$4:$X$28,'Форма 1'!AD$7),2),"")</f>
        <v/>
      </c>
      <c r="L800" s="54" t="str">
        <f>IF(ISBLANK('Форма 1'!AE800),"",'Форма 1'!AE800)</f>
        <v/>
      </c>
      <c r="M800" s="55" t="str">
        <f>IF(ISBLANK('Форма 1'!AF800),"",'Форма 1'!AF800)</f>
        <v/>
      </c>
      <c r="N800" s="53" t="str">
        <f>IF(ISNUMBER('Форма 1'!AG800),ROUND('Форма 1'!$I800*VLOOKUP('Форма 1'!$G800,'Предельники 2022'!$B$4:$X$28,'Форма 1'!AG$7),2),"")</f>
        <v/>
      </c>
      <c r="O800" s="53" t="str">
        <f>IF(ISNUMBER('Форма 1'!$AH800),ROUND('Форма 1'!$I800*VLOOKUP('Форма 1'!$G800,'Предельники 2022'!$B$4:$X$28,'Форма 1'!$AH$7,0),2),"")</f>
        <v/>
      </c>
      <c r="P800" s="53" t="str">
        <f>IF(ISNUMBER('Форма 1'!$AI800),ROUND('Форма 1'!$I800*VLOOKUP('Форма 1'!$G800,'Предельники 2022'!$B$4:$X$28,'Форма 1'!$AI$7,0),2),"")</f>
        <v/>
      </c>
      <c r="Q800" s="53" t="str">
        <f>IF(ISNUMBER('Форма 1'!$AJ800),ROUND('Форма 1'!$I800*VLOOKUP('Форма 1'!$G800,'Предельники 2022'!$B$4:$X$28,'Форма 1'!$AJ$7,0),2),"")</f>
        <v/>
      </c>
      <c r="R800" s="53" t="str">
        <f>IF(ISNUMBER('Форма 1'!AK800),ROUND('Форма 1'!$I800*VLOOKUP('Форма 1'!$G800,'Предельники 2022'!$B$4:$X$28,'Форма 1'!AK$7),2),"")</f>
        <v/>
      </c>
      <c r="S800" s="55" t="str">
        <f t="shared" si="88"/>
        <v/>
      </c>
      <c r="T800" s="55" t="str">
        <f>IF(ISNUMBER('Форма 1'!AL800),INDEX('Предельники 2022'!$C$4:$X$28,MATCH('Форма 1'!$H800,'Предельники 2022'!$B$4:$B$28,0),MATCH(T$5,'Предельники 2022'!$C$3:$X$3,0)),"")</f>
        <v/>
      </c>
      <c r="U800" s="55" t="str">
        <f>IF(ISNUMBER('Форма 1'!AM800),INDEX('Предельники 2022'!$C$4:$X$28,MATCH('Форма 1'!$H800,'Предельники 2022'!$B$4:$B$28,0),MATCH(U$5,'Предельники 2022'!$C$3:$X$3,0)),"")</f>
        <v/>
      </c>
      <c r="V800" s="55" t="str">
        <f>IF(ISNUMBER('Форма 1'!AN800),INDEX('Предельники 2022'!$C$4:$X$28,MATCH('Форма 1'!$H800,'Предельники 2022'!$B$4:$B$28,0),MATCH(V$5,'Предельники 2022'!$C$3:$X$3,0)),"")</f>
        <v/>
      </c>
      <c r="W800" s="55" t="str">
        <f>IF(ISNUMBER('Форма 1'!AO800),INDEX('Предельники 2022'!$C$4:$X$28,MATCH('Форма 1'!$H800,'Предельники 2022'!$B$4:$B$28,0),MATCH(W$5,'Предельники 2022'!$C$3:$X$3,0)),"")</f>
        <v/>
      </c>
      <c r="X800" s="53" t="str">
        <f>IF(ISNUMBER('Форма 1'!AP800),ROUND('Форма 1'!$I800*VLOOKUP('Форма 1'!$G800,'Предельники 2022'!$B$4:$X$28,'Форма 1'!AP$7),2),"")</f>
        <v/>
      </c>
      <c r="Y800" s="53" t="str">
        <f>IF(ISNUMBER('Форма 1'!AQ800),ROUND('Форма 1'!$I800*VLOOKUP('Форма 1'!$G800,'Предельники 2022'!$B$4:$X$28,'Форма 1'!AQ$7),2),"")</f>
        <v/>
      </c>
      <c r="Z800" s="53" t="str">
        <f>IF(ISNUMBER('Форма 1'!AR800),ROUND('Форма 1'!$I800*VLOOKUP('Форма 1'!$G800,'Предельники 2022'!$B$4:$X$28,'Форма 1'!AR$7),2),"")</f>
        <v/>
      </c>
      <c r="AA800" s="55"/>
    </row>
    <row r="801" spans="1:27" x14ac:dyDescent="0.25">
      <c r="A801" s="52">
        <f t="shared" si="87"/>
        <v>18</v>
      </c>
      <c r="B801" s="94" t="str">
        <f>IF(ISBLANK('Форма 1'!B801),"",'Форма 1'!B801)</f>
        <v>Муниципальное образование "Город Березники" Пермского края</v>
      </c>
      <c r="C801" s="161" t="str">
        <f>IF(ISBLANK('Форма 1'!C801),"",'Форма 1'!C801)</f>
        <v>г. Березники, ул. Суворова, д. 89</v>
      </c>
      <c r="D801" s="51">
        <f>IF(ISBLANK(C801),"Введите адрес",IF(C801='Форма 1'!C801,SUM(E801:K801,M801:S801,X801:AA801),"Ошибка в адресе!"))</f>
        <v>1833731.9</v>
      </c>
      <c r="E801" s="53" t="str">
        <f>IF(ISNUMBER('Форма 1'!X801),ROUND('Форма 1'!$I801*VLOOKUP('Форма 1'!$G801,'Предельники 2022'!$B$4:$X$28,'Форма 1'!X$7),2),"")</f>
        <v/>
      </c>
      <c r="F801" s="53" t="str">
        <f>IF(ISNUMBER('Форма 1'!Y801),ROUND('Форма 1'!$I801*VLOOKUP('Форма 1'!$G801,'Предельники 2022'!$B$4:$X$28,'Форма 1'!Y$7),2),"")</f>
        <v/>
      </c>
      <c r="G801" s="53">
        <f>IF(ISNUMBER('Форма 1'!Z801),ROUND('Форма 1'!$I801*VLOOKUP('Форма 1'!$G801,'Предельники 2022'!$B$4:$X$28,'Форма 1'!Z$7),2),"")</f>
        <v>1833731.9</v>
      </c>
      <c r="H801" s="53" t="str">
        <f>IF(ISNUMBER('Форма 1'!AA801),ROUND('Форма 1'!$I801*VLOOKUP('Форма 1'!$G801,'Предельники 2022'!$B$4:$X$28,'Форма 1'!AA$7),2),"")</f>
        <v/>
      </c>
      <c r="I801" s="53" t="str">
        <f>IF(ISNUMBER('Форма 1'!AB801),ROUND('Форма 1'!$I801*VLOOKUP('Форма 1'!$G801,'Предельники 2022'!$B$4:$X$28,'Форма 1'!AB$7),2),"")</f>
        <v/>
      </c>
      <c r="J801" s="53" t="str">
        <f>IF(ISNUMBER('Форма 1'!AC801),ROUND('Форма 1'!$I801*VLOOKUP('Форма 1'!$G801,'Предельники 2022'!$B$4:$X$28,'Форма 1'!AC$7),2),"")</f>
        <v/>
      </c>
      <c r="K801" s="53" t="str">
        <f>IF(ISNUMBER('Форма 1'!AD801),ROUND('Форма 1'!$I801*VLOOKUP('Форма 1'!$G801,'Предельники 2022'!$B$4:$X$28,'Форма 1'!AD$7),2),"")</f>
        <v/>
      </c>
      <c r="L801" s="54" t="str">
        <f>IF(ISBLANK('Форма 1'!AE801),"",'Форма 1'!AE801)</f>
        <v/>
      </c>
      <c r="M801" s="55" t="str">
        <f>IF(ISBLANK('Форма 1'!AF801),"",'Форма 1'!AF801)</f>
        <v/>
      </c>
      <c r="N801" s="53" t="str">
        <f>IF(ISNUMBER('Форма 1'!AG801),ROUND('Форма 1'!$I801*VLOOKUP('Форма 1'!$G801,'Предельники 2022'!$B$4:$X$28,'Форма 1'!AG$7),2),"")</f>
        <v/>
      </c>
      <c r="O801" s="53" t="str">
        <f>IF(ISNUMBER('Форма 1'!$AH801),ROUND('Форма 1'!$I801*VLOOKUP('Форма 1'!$G801,'Предельники 2022'!$B$4:$X$28,'Форма 1'!$AH$7,0),2),"")</f>
        <v/>
      </c>
      <c r="P801" s="53" t="str">
        <f>IF(ISNUMBER('Форма 1'!$AI801),ROUND('Форма 1'!$I801*VLOOKUP('Форма 1'!$G801,'Предельники 2022'!$B$4:$X$28,'Форма 1'!$AI$7,0),2),"")</f>
        <v/>
      </c>
      <c r="Q801" s="53" t="str">
        <f>IF(ISNUMBER('Форма 1'!$AJ801),ROUND('Форма 1'!$I801*VLOOKUP('Форма 1'!$G801,'Предельники 2022'!$B$4:$X$28,'Форма 1'!$AJ$7,0),2),"")</f>
        <v/>
      </c>
      <c r="R801" s="53" t="str">
        <f>IF(ISNUMBER('Форма 1'!AK801),ROUND('Форма 1'!$I801*VLOOKUP('Форма 1'!$G801,'Предельники 2022'!$B$4:$X$28,'Форма 1'!AK$7),2),"")</f>
        <v/>
      </c>
      <c r="S801" s="55" t="str">
        <f t="shared" si="88"/>
        <v/>
      </c>
      <c r="T801" s="55" t="str">
        <f>IF(ISNUMBER('Форма 1'!AL801),INDEX('Предельники 2022'!$C$4:$X$28,MATCH('Форма 1'!$H801,'Предельники 2022'!$B$4:$B$28,0),MATCH(T$5,'Предельники 2022'!$C$3:$X$3,0)),"")</f>
        <v/>
      </c>
      <c r="U801" s="55" t="str">
        <f>IF(ISNUMBER('Форма 1'!AM801),INDEX('Предельники 2022'!$C$4:$X$28,MATCH('Форма 1'!$H801,'Предельники 2022'!$B$4:$B$28,0),MATCH(U$5,'Предельники 2022'!$C$3:$X$3,0)),"")</f>
        <v/>
      </c>
      <c r="V801" s="55" t="str">
        <f>IF(ISNUMBER('Форма 1'!AN801),INDEX('Предельники 2022'!$C$4:$X$28,MATCH('Форма 1'!$H801,'Предельники 2022'!$B$4:$B$28,0),MATCH(V$5,'Предельники 2022'!$C$3:$X$3,0)),"")</f>
        <v/>
      </c>
      <c r="W801" s="55" t="str">
        <f>IF(ISNUMBER('Форма 1'!AO801),INDEX('Предельники 2022'!$C$4:$X$28,MATCH('Форма 1'!$H801,'Предельники 2022'!$B$4:$B$28,0),MATCH(W$5,'Предельники 2022'!$C$3:$X$3,0)),"")</f>
        <v/>
      </c>
      <c r="X801" s="53" t="str">
        <f>IF(ISNUMBER('Форма 1'!AP801),ROUND('Форма 1'!$I801*VLOOKUP('Форма 1'!$G801,'Предельники 2022'!$B$4:$X$28,'Форма 1'!AP$7),2),"")</f>
        <v/>
      </c>
      <c r="Y801" s="53" t="str">
        <f>IF(ISNUMBER('Форма 1'!AQ801),ROUND('Форма 1'!$I801*VLOOKUP('Форма 1'!$G801,'Предельники 2022'!$B$4:$X$28,'Форма 1'!AQ$7),2),"")</f>
        <v/>
      </c>
      <c r="Z801" s="53" t="str">
        <f>IF(ISNUMBER('Форма 1'!AR801),ROUND('Форма 1'!$I801*VLOOKUP('Форма 1'!$G801,'Предельники 2022'!$B$4:$X$28,'Форма 1'!AR$7),2),"")</f>
        <v/>
      </c>
      <c r="AA801" s="55"/>
    </row>
    <row r="802" spans="1:27" x14ac:dyDescent="0.25">
      <c r="A802" s="52">
        <f t="shared" si="87"/>
        <v>19</v>
      </c>
      <c r="B802" s="94" t="str">
        <f>IF(ISBLANK('Форма 1'!B802),"",'Форма 1'!B802)</f>
        <v>Муниципальное образование "Город Березники" Пермского края</v>
      </c>
      <c r="C802" s="161" t="str">
        <f>IF(ISBLANK('Форма 1'!C802),"",'Форма 1'!C802)</f>
        <v>г. Березники, ул. Труда, д. 6</v>
      </c>
      <c r="D802" s="51">
        <f>IF(ISBLANK(C802),"Введите адрес",IF(C802='Форма 1'!C802,SUM(E802:K802,M802:S802,X802:AA802),"Ошибка в адресе!"))</f>
        <v>20204516.390000001</v>
      </c>
      <c r="E802" s="53" t="str">
        <f>IF(ISNUMBER('Форма 1'!X802),ROUND('Форма 1'!$I802*VLOOKUP('Форма 1'!$G802,'Предельники 2022'!$B$4:$X$28,'Форма 1'!X$7),2),"")</f>
        <v/>
      </c>
      <c r="F802" s="53" t="str">
        <f>IF(ISNUMBER('Форма 1'!Y802),ROUND('Форма 1'!$I802*VLOOKUP('Форма 1'!$G802,'Предельники 2022'!$B$4:$X$28,'Форма 1'!Y$7),2),"")</f>
        <v/>
      </c>
      <c r="G802" s="53" t="str">
        <f>IF(ISNUMBER('Форма 1'!Z802),ROUND('Форма 1'!$I802*VLOOKUP('Форма 1'!$G802,'Предельники 2022'!$B$4:$X$28,'Форма 1'!Z$7),2),"")</f>
        <v/>
      </c>
      <c r="H802" s="53" t="str">
        <f>IF(ISNUMBER('Форма 1'!AA802),ROUND('Форма 1'!$I802*VLOOKUP('Форма 1'!$G802,'Предельники 2022'!$B$4:$X$28,'Форма 1'!AA$7),2),"")</f>
        <v/>
      </c>
      <c r="I802" s="53" t="str">
        <f>IF(ISNUMBER('Форма 1'!AB802),ROUND('Форма 1'!$I802*VLOOKUP('Форма 1'!$G802,'Предельники 2022'!$B$4:$X$28,'Форма 1'!AB$7),2),"")</f>
        <v/>
      </c>
      <c r="J802" s="53" t="str">
        <f>IF(ISNUMBER('Форма 1'!AC802),ROUND('Форма 1'!$I802*VLOOKUP('Форма 1'!$G802,'Предельники 2022'!$B$4:$X$28,'Форма 1'!AC$7),2),"")</f>
        <v/>
      </c>
      <c r="K802" s="53" t="str">
        <f>IF(ISNUMBER('Форма 1'!AD802),ROUND('Форма 1'!$I802*VLOOKUP('Форма 1'!$G802,'Предельники 2022'!$B$4:$X$28,'Форма 1'!AD$7),2),"")</f>
        <v/>
      </c>
      <c r="L802" s="54" t="str">
        <f>IF(ISBLANK('Форма 1'!AE802),"",'Форма 1'!AE802)</f>
        <v/>
      </c>
      <c r="M802" s="55" t="str">
        <f>IF(ISBLANK('Форма 1'!AF802),"",'Форма 1'!AF802)</f>
        <v/>
      </c>
      <c r="N802" s="53">
        <f>IF(ISNUMBER('Форма 1'!AG802),ROUND('Форма 1'!$I802*VLOOKUP('Форма 1'!$G802,'Предельники 2022'!$B$4:$X$28,'Форма 1'!AG$7),2),"")</f>
        <v>12551720.289999999</v>
      </c>
      <c r="O802" s="53">
        <f>IF(ISNUMBER('Форма 1'!$AH802),ROUND('Форма 1'!$I802*VLOOKUP('Форма 1'!$G802,'Предельники 2022'!$B$4:$X$28,'Форма 1'!$AH$7,0),2),"")</f>
        <v>7652796.0999999996</v>
      </c>
      <c r="P802" s="53" t="str">
        <f>IF(ISNUMBER('Форма 1'!$AI802),ROUND('Форма 1'!$I802*VLOOKUP('Форма 1'!$G802,'Предельники 2022'!$B$4:$X$28,'Форма 1'!$AI$7,0),2),"")</f>
        <v/>
      </c>
      <c r="Q802" s="53" t="str">
        <f>IF(ISNUMBER('Форма 1'!$AJ802),ROUND('Форма 1'!$I802*VLOOKUP('Форма 1'!$G802,'Предельники 2022'!$B$4:$X$28,'Форма 1'!$AJ$7,0),2),"")</f>
        <v/>
      </c>
      <c r="R802" s="53" t="str">
        <f>IF(ISNUMBER('Форма 1'!AK802),ROUND('Форма 1'!$I802*VLOOKUP('Форма 1'!$G802,'Предельники 2022'!$B$4:$X$28,'Форма 1'!AK$7),2),"")</f>
        <v/>
      </c>
      <c r="S802" s="55" t="str">
        <f t="shared" si="88"/>
        <v/>
      </c>
      <c r="T802" s="55" t="str">
        <f>IF(ISNUMBER('Форма 1'!AL802),INDEX('Предельники 2022'!$C$4:$X$28,MATCH('Форма 1'!$H802,'Предельники 2022'!$B$4:$B$28,0),MATCH(T$5,'Предельники 2022'!$C$3:$X$3,0)),"")</f>
        <v/>
      </c>
      <c r="U802" s="55" t="str">
        <f>IF(ISNUMBER('Форма 1'!AM802),INDEX('Предельники 2022'!$C$4:$X$28,MATCH('Форма 1'!$H802,'Предельники 2022'!$B$4:$B$28,0),MATCH(U$5,'Предельники 2022'!$C$3:$X$3,0)),"")</f>
        <v/>
      </c>
      <c r="V802" s="55" t="str">
        <f>IF(ISNUMBER('Форма 1'!AN802),INDEX('Предельники 2022'!$C$4:$X$28,MATCH('Форма 1'!$H802,'Предельники 2022'!$B$4:$B$28,0),MATCH(V$5,'Предельники 2022'!$C$3:$X$3,0)),"")</f>
        <v/>
      </c>
      <c r="W802" s="55" t="str">
        <f>IF(ISNUMBER('Форма 1'!AO802),INDEX('Предельники 2022'!$C$4:$X$28,MATCH('Форма 1'!$H802,'Предельники 2022'!$B$4:$B$28,0),MATCH(W$5,'Предельники 2022'!$C$3:$X$3,0)),"")</f>
        <v/>
      </c>
      <c r="X802" s="53" t="str">
        <f>IF(ISNUMBER('Форма 1'!AP802),ROUND('Форма 1'!$I802*VLOOKUP('Форма 1'!$G802,'Предельники 2022'!$B$4:$X$28,'Форма 1'!AP$7),2),"")</f>
        <v/>
      </c>
      <c r="Y802" s="53" t="str">
        <f>IF(ISNUMBER('Форма 1'!AQ802),ROUND('Форма 1'!$I802*VLOOKUP('Форма 1'!$G802,'Предельники 2022'!$B$4:$X$28,'Форма 1'!AQ$7),2),"")</f>
        <v/>
      </c>
      <c r="Z802" s="53" t="str">
        <f>IF(ISNUMBER('Форма 1'!AR802),ROUND('Форма 1'!$I802*VLOOKUP('Форма 1'!$G802,'Предельники 2022'!$B$4:$X$28,'Форма 1'!AR$7),2),"")</f>
        <v/>
      </c>
      <c r="AA802" s="55"/>
    </row>
    <row r="803" spans="1:27" x14ac:dyDescent="0.25">
      <c r="A803" s="52">
        <f t="shared" si="87"/>
        <v>20</v>
      </c>
      <c r="B803" s="94" t="str">
        <f>IF(ISBLANK('Форма 1'!B803),"",'Форма 1'!B803)</f>
        <v>Муниципальное образование "Город Березники" Пермского края</v>
      </c>
      <c r="C803" s="161" t="str">
        <f>IF(ISBLANK('Форма 1'!C803),"",'Форма 1'!C803)</f>
        <v>г. Березники, ул. Циренщикова, д. 10</v>
      </c>
      <c r="D803" s="51">
        <f>IF(ISBLANK(C803),"Введите адрес",IF(C803='Форма 1'!C803,SUM(E803:K803,M803:S803,X803:AA803),"Ошибка в адресе!"))</f>
        <v>4230589.8600000003</v>
      </c>
      <c r="E803" s="53" t="str">
        <f>IF(ISNUMBER('Форма 1'!X803),ROUND('Форма 1'!$I803*VLOOKUP('Форма 1'!$G803,'Предельники 2022'!$B$4:$X$28,'Форма 1'!X$7),2),"")</f>
        <v/>
      </c>
      <c r="F803" s="53" t="str">
        <f>IF(ISNUMBER('Форма 1'!Y803),ROUND('Форма 1'!$I803*VLOOKUP('Форма 1'!$G803,'Предельники 2022'!$B$4:$X$28,'Форма 1'!Y$7),2),"")</f>
        <v/>
      </c>
      <c r="G803" s="53">
        <f>IF(ISNUMBER('Форма 1'!Z803),ROUND('Форма 1'!$I803*VLOOKUP('Форма 1'!$G803,'Предельники 2022'!$B$4:$X$28,'Форма 1'!Z$7),2),"")</f>
        <v>4230589.8600000003</v>
      </c>
      <c r="H803" s="53" t="str">
        <f>IF(ISNUMBER('Форма 1'!AA803),ROUND('Форма 1'!$I803*VLOOKUP('Форма 1'!$G803,'Предельники 2022'!$B$4:$X$28,'Форма 1'!AA$7),2),"")</f>
        <v/>
      </c>
      <c r="I803" s="53" t="str">
        <f>IF(ISNUMBER('Форма 1'!AB803),ROUND('Форма 1'!$I803*VLOOKUP('Форма 1'!$G803,'Предельники 2022'!$B$4:$X$28,'Форма 1'!AB$7),2),"")</f>
        <v/>
      </c>
      <c r="J803" s="53" t="str">
        <f>IF(ISNUMBER('Форма 1'!AC803),ROUND('Форма 1'!$I803*VLOOKUP('Форма 1'!$G803,'Предельники 2022'!$B$4:$X$28,'Форма 1'!AC$7),2),"")</f>
        <v/>
      </c>
      <c r="K803" s="53" t="str">
        <f>IF(ISNUMBER('Форма 1'!AD803),ROUND('Форма 1'!$I803*VLOOKUP('Форма 1'!$G803,'Предельники 2022'!$B$4:$X$28,'Форма 1'!AD$7),2),"")</f>
        <v/>
      </c>
      <c r="L803" s="54" t="str">
        <f>IF(ISBLANK('Форма 1'!AE803),"",'Форма 1'!AE803)</f>
        <v/>
      </c>
      <c r="M803" s="55" t="str">
        <f>IF(ISBLANK('Форма 1'!AF803),"",'Форма 1'!AF803)</f>
        <v/>
      </c>
      <c r="N803" s="53" t="str">
        <f>IF(ISNUMBER('Форма 1'!AG803),ROUND('Форма 1'!$I803*VLOOKUP('Форма 1'!$G803,'Предельники 2022'!$B$4:$X$28,'Форма 1'!AG$7),2),"")</f>
        <v/>
      </c>
      <c r="O803" s="53" t="str">
        <f>IF(ISNUMBER('Форма 1'!$AH803),ROUND('Форма 1'!$I803*VLOOKUP('Форма 1'!$G803,'Предельники 2022'!$B$4:$X$28,'Форма 1'!$AH$7,0),2),"")</f>
        <v/>
      </c>
      <c r="P803" s="53" t="str">
        <f>IF(ISNUMBER('Форма 1'!$AI803),ROUND('Форма 1'!$I803*VLOOKUP('Форма 1'!$G803,'Предельники 2022'!$B$4:$X$28,'Форма 1'!$AI$7,0),2),"")</f>
        <v/>
      </c>
      <c r="Q803" s="53" t="str">
        <f>IF(ISNUMBER('Форма 1'!$AJ803),ROUND('Форма 1'!$I803*VLOOKUP('Форма 1'!$G803,'Предельники 2022'!$B$4:$X$28,'Форма 1'!$AJ$7,0),2),"")</f>
        <v/>
      </c>
      <c r="R803" s="53" t="str">
        <f>IF(ISNUMBER('Форма 1'!AK803),ROUND('Форма 1'!$I803*VLOOKUP('Форма 1'!$G803,'Предельники 2022'!$B$4:$X$28,'Форма 1'!AK$7),2),"")</f>
        <v/>
      </c>
      <c r="S803" s="55" t="str">
        <f t="shared" si="88"/>
        <v/>
      </c>
      <c r="T803" s="55" t="str">
        <f>IF(ISNUMBER('Форма 1'!AL803),INDEX('Предельники 2022'!$C$4:$X$28,MATCH('Форма 1'!$H803,'Предельники 2022'!$B$4:$B$28,0),MATCH(T$5,'Предельники 2022'!$C$3:$X$3,0)),"")</f>
        <v/>
      </c>
      <c r="U803" s="55" t="str">
        <f>IF(ISNUMBER('Форма 1'!AM803),INDEX('Предельники 2022'!$C$4:$X$28,MATCH('Форма 1'!$H803,'Предельники 2022'!$B$4:$B$28,0),MATCH(U$5,'Предельники 2022'!$C$3:$X$3,0)),"")</f>
        <v/>
      </c>
      <c r="V803" s="55" t="str">
        <f>IF(ISNUMBER('Форма 1'!AN803),INDEX('Предельники 2022'!$C$4:$X$28,MATCH('Форма 1'!$H803,'Предельники 2022'!$B$4:$B$28,0),MATCH(V$5,'Предельники 2022'!$C$3:$X$3,0)),"")</f>
        <v/>
      </c>
      <c r="W803" s="55" t="str">
        <f>IF(ISNUMBER('Форма 1'!AO803),INDEX('Предельники 2022'!$C$4:$X$28,MATCH('Форма 1'!$H803,'Предельники 2022'!$B$4:$B$28,0),MATCH(W$5,'Предельники 2022'!$C$3:$X$3,0)),"")</f>
        <v/>
      </c>
      <c r="X803" s="53" t="str">
        <f>IF(ISNUMBER('Форма 1'!AP803),ROUND('Форма 1'!$I803*VLOOKUP('Форма 1'!$G803,'Предельники 2022'!$B$4:$X$28,'Форма 1'!AP$7),2),"")</f>
        <v/>
      </c>
      <c r="Y803" s="53" t="str">
        <f>IF(ISNUMBER('Форма 1'!AQ803),ROUND('Форма 1'!$I803*VLOOKUP('Форма 1'!$G803,'Предельники 2022'!$B$4:$X$28,'Форма 1'!AQ$7),2),"")</f>
        <v/>
      </c>
      <c r="Z803" s="53" t="str">
        <f>IF(ISNUMBER('Форма 1'!AR803),ROUND('Форма 1'!$I803*VLOOKUP('Форма 1'!$G803,'Предельники 2022'!$B$4:$X$28,'Форма 1'!AR$7),2),"")</f>
        <v/>
      </c>
      <c r="AA803" s="55"/>
    </row>
    <row r="804" spans="1:27" x14ac:dyDescent="0.25">
      <c r="A804" s="52">
        <f t="shared" si="87"/>
        <v>21</v>
      </c>
      <c r="B804" s="94" t="str">
        <f>IF(ISBLANK('Форма 1'!B804),"",'Форма 1'!B804)</f>
        <v>Муниципальное образование "Город Березники" Пермского края</v>
      </c>
      <c r="C804" s="161" t="str">
        <f>IF(ISBLANK('Форма 1'!C804),"",'Форма 1'!C804)</f>
        <v>г. Березники, ул. Челюскинцев, д. 17</v>
      </c>
      <c r="D804" s="51">
        <f>IF(ISBLANK(C804),"Введите адрес",IF(C804='Форма 1'!C804,SUM(E804:K804,M804:S804,X804:AA804),"Ошибка в адресе!"))</f>
        <v>7417490.3799999999</v>
      </c>
      <c r="E804" s="53" t="str">
        <f>IF(ISNUMBER('Форма 1'!X804),ROUND('Форма 1'!$I804*VLOOKUP('Форма 1'!$G804,'Предельники 2022'!$B$4:$X$28,'Форма 1'!X$7),2),"")</f>
        <v/>
      </c>
      <c r="F804" s="53" t="str">
        <f>IF(ISNUMBER('Форма 1'!Y804),ROUND('Форма 1'!$I804*VLOOKUP('Форма 1'!$G804,'Предельники 2022'!$B$4:$X$28,'Форма 1'!Y$7),2),"")</f>
        <v/>
      </c>
      <c r="G804" s="53" t="str">
        <f>IF(ISNUMBER('Форма 1'!Z804),ROUND('Форма 1'!$I804*VLOOKUP('Форма 1'!$G804,'Предельники 2022'!$B$4:$X$28,'Форма 1'!Z$7),2),"")</f>
        <v/>
      </c>
      <c r="H804" s="53" t="str">
        <f>IF(ISNUMBER('Форма 1'!AA804),ROUND('Форма 1'!$I804*VLOOKUP('Форма 1'!$G804,'Предельники 2022'!$B$4:$X$28,'Форма 1'!AA$7),2),"")</f>
        <v/>
      </c>
      <c r="I804" s="53" t="str">
        <f>IF(ISNUMBER('Форма 1'!AB804),ROUND('Форма 1'!$I804*VLOOKUP('Форма 1'!$G804,'Предельники 2022'!$B$4:$X$28,'Форма 1'!AB$7),2),"")</f>
        <v/>
      </c>
      <c r="J804" s="53" t="str">
        <f>IF(ISNUMBER('Форма 1'!AC804),ROUND('Форма 1'!$I804*VLOOKUP('Форма 1'!$G804,'Предельники 2022'!$B$4:$X$28,'Форма 1'!AC$7),2),"")</f>
        <v/>
      </c>
      <c r="K804" s="53" t="str">
        <f>IF(ISNUMBER('Форма 1'!AD804),ROUND('Форма 1'!$I804*VLOOKUP('Форма 1'!$G804,'Предельники 2022'!$B$4:$X$28,'Форма 1'!AD$7),2),"")</f>
        <v/>
      </c>
      <c r="L804" s="54" t="str">
        <f>IF(ISBLANK('Форма 1'!AE804),"",'Форма 1'!AE804)</f>
        <v/>
      </c>
      <c r="M804" s="55" t="str">
        <f>IF(ISBLANK('Форма 1'!AF804),"",'Форма 1'!AF804)</f>
        <v/>
      </c>
      <c r="N804" s="53">
        <f>IF(ISNUMBER('Форма 1'!AG804),ROUND('Форма 1'!$I804*VLOOKUP('Форма 1'!$G804,'Предельники 2022'!$B$4:$X$28,'Форма 1'!AG$7),2),"")</f>
        <v>7417490.3799999999</v>
      </c>
      <c r="O804" s="53" t="str">
        <f>IF(ISNUMBER('Форма 1'!$AH804),ROUND('Форма 1'!$I804*VLOOKUP('Форма 1'!$G804,'Предельники 2022'!$B$4:$X$28,'Форма 1'!$AH$7,0),2),"")</f>
        <v/>
      </c>
      <c r="P804" s="53" t="str">
        <f>IF(ISNUMBER('Форма 1'!$AI804),ROUND('Форма 1'!$I804*VLOOKUP('Форма 1'!$G804,'Предельники 2022'!$B$4:$X$28,'Форма 1'!$AI$7,0),2),"")</f>
        <v/>
      </c>
      <c r="Q804" s="53" t="str">
        <f>IF(ISNUMBER('Форма 1'!$AJ804),ROUND('Форма 1'!$I804*VLOOKUP('Форма 1'!$G804,'Предельники 2022'!$B$4:$X$28,'Форма 1'!$AJ$7,0),2),"")</f>
        <v/>
      </c>
      <c r="R804" s="53" t="str">
        <f>IF(ISNUMBER('Форма 1'!AK804),ROUND('Форма 1'!$I804*VLOOKUP('Форма 1'!$G804,'Предельники 2022'!$B$4:$X$28,'Форма 1'!AK$7),2),"")</f>
        <v/>
      </c>
      <c r="S804" s="55" t="str">
        <f t="shared" si="88"/>
        <v/>
      </c>
      <c r="T804" s="55" t="str">
        <f>IF(ISNUMBER('Форма 1'!AL804),INDEX('Предельники 2022'!$C$4:$X$28,MATCH('Форма 1'!$H804,'Предельники 2022'!$B$4:$B$28,0),MATCH(T$5,'Предельники 2022'!$C$3:$X$3,0)),"")</f>
        <v/>
      </c>
      <c r="U804" s="55" t="str">
        <f>IF(ISNUMBER('Форма 1'!AM804),INDEX('Предельники 2022'!$C$4:$X$28,MATCH('Форма 1'!$H804,'Предельники 2022'!$B$4:$B$28,0),MATCH(U$5,'Предельники 2022'!$C$3:$X$3,0)),"")</f>
        <v/>
      </c>
      <c r="V804" s="55" t="str">
        <f>IF(ISNUMBER('Форма 1'!AN804),INDEX('Предельники 2022'!$C$4:$X$28,MATCH('Форма 1'!$H804,'Предельники 2022'!$B$4:$B$28,0),MATCH(V$5,'Предельники 2022'!$C$3:$X$3,0)),"")</f>
        <v/>
      </c>
      <c r="W804" s="55" t="str">
        <f>IF(ISNUMBER('Форма 1'!AO804),INDEX('Предельники 2022'!$C$4:$X$28,MATCH('Форма 1'!$H804,'Предельники 2022'!$B$4:$B$28,0),MATCH(W$5,'Предельники 2022'!$C$3:$X$3,0)),"")</f>
        <v/>
      </c>
      <c r="X804" s="53" t="str">
        <f>IF(ISNUMBER('Форма 1'!AP804),ROUND('Форма 1'!$I804*VLOOKUP('Форма 1'!$G804,'Предельники 2022'!$B$4:$X$28,'Форма 1'!AP$7),2),"")</f>
        <v/>
      </c>
      <c r="Y804" s="53" t="str">
        <f>IF(ISNUMBER('Форма 1'!AQ804),ROUND('Форма 1'!$I804*VLOOKUP('Форма 1'!$G804,'Предельники 2022'!$B$4:$X$28,'Форма 1'!AQ$7),2),"")</f>
        <v/>
      </c>
      <c r="Z804" s="53" t="str">
        <f>IF(ISNUMBER('Форма 1'!AR804),ROUND('Форма 1'!$I804*VLOOKUP('Форма 1'!$G804,'Предельники 2022'!$B$4:$X$28,'Форма 1'!AR$7),2),"")</f>
        <v/>
      </c>
      <c r="AA804" s="55"/>
    </row>
    <row r="805" spans="1:27" x14ac:dyDescent="0.25">
      <c r="A805" s="52">
        <f t="shared" si="87"/>
        <v>22</v>
      </c>
      <c r="B805" s="94" t="str">
        <f>IF(ISBLANK('Форма 1'!B805),"",'Форма 1'!B805)</f>
        <v>Муниципальное образование "Город Березники" Пермского края</v>
      </c>
      <c r="C805" s="161" t="str">
        <f>IF(ISBLANK('Форма 1'!C805),"",'Форма 1'!C805)</f>
        <v>г. Березники, ул. Челюскинцев, д. 43</v>
      </c>
      <c r="D805" s="51">
        <f>IF(ISBLANK(C805),"Введите адрес",IF(C805='Форма 1'!C805,SUM(E805:K805,M805:S805,X805:AA805),"Ошибка в адресе!"))</f>
        <v>5543367.7999999998</v>
      </c>
      <c r="E805" s="53" t="str">
        <f>IF(ISNUMBER('Форма 1'!X805),ROUND('Форма 1'!$I805*VLOOKUP('Форма 1'!$G805,'Предельники 2022'!$B$4:$X$28,'Форма 1'!X$7),2),"")</f>
        <v/>
      </c>
      <c r="F805" s="53" t="str">
        <f>IF(ISNUMBER('Форма 1'!Y805),ROUND('Форма 1'!$I805*VLOOKUP('Форма 1'!$G805,'Предельники 2022'!$B$4:$X$28,'Форма 1'!Y$7),2),"")</f>
        <v/>
      </c>
      <c r="G805" s="53" t="str">
        <f>IF(ISNUMBER('Форма 1'!Z805),ROUND('Форма 1'!$I805*VLOOKUP('Форма 1'!$G805,'Предельники 2022'!$B$4:$X$28,'Форма 1'!Z$7),2),"")</f>
        <v/>
      </c>
      <c r="H805" s="53" t="str">
        <f>IF(ISNUMBER('Форма 1'!AA805),ROUND('Форма 1'!$I805*VLOOKUP('Форма 1'!$G805,'Предельники 2022'!$B$4:$X$28,'Форма 1'!AA$7),2),"")</f>
        <v/>
      </c>
      <c r="I805" s="53" t="str">
        <f>IF(ISNUMBER('Форма 1'!AB805),ROUND('Форма 1'!$I805*VLOOKUP('Форма 1'!$G805,'Предельники 2022'!$B$4:$X$28,'Форма 1'!AB$7),2),"")</f>
        <v/>
      </c>
      <c r="J805" s="53" t="str">
        <f>IF(ISNUMBER('Форма 1'!AC805),ROUND('Форма 1'!$I805*VLOOKUP('Форма 1'!$G805,'Предельники 2022'!$B$4:$X$28,'Форма 1'!AC$7),2),"")</f>
        <v/>
      </c>
      <c r="K805" s="53" t="str">
        <f>IF(ISNUMBER('Форма 1'!AD805),ROUND('Форма 1'!$I805*VLOOKUP('Форма 1'!$G805,'Предельники 2022'!$B$4:$X$28,'Форма 1'!AD$7),2),"")</f>
        <v/>
      </c>
      <c r="L805" s="54" t="str">
        <f>IF(ISBLANK('Форма 1'!AE805),"",'Форма 1'!AE805)</f>
        <v/>
      </c>
      <c r="M805" s="55" t="str">
        <f>IF(ISBLANK('Форма 1'!AF805),"",'Форма 1'!AF805)</f>
        <v/>
      </c>
      <c r="N805" s="53" t="str">
        <f>IF(ISNUMBER('Форма 1'!AG805),ROUND('Форма 1'!$I805*VLOOKUP('Форма 1'!$G805,'Предельники 2022'!$B$4:$X$28,'Форма 1'!AG$7),2),"")</f>
        <v/>
      </c>
      <c r="O805" s="53">
        <f>IF(ISNUMBER('Форма 1'!$AH805),ROUND('Форма 1'!$I805*VLOOKUP('Форма 1'!$G805,'Предельники 2022'!$B$4:$X$28,'Форма 1'!$AH$7,0),2),"")</f>
        <v>5543367.7999999998</v>
      </c>
      <c r="P805" s="53" t="str">
        <f>IF(ISNUMBER('Форма 1'!$AI805),ROUND('Форма 1'!$I805*VLOOKUP('Форма 1'!$G805,'Предельники 2022'!$B$4:$X$28,'Форма 1'!$AI$7,0),2),"")</f>
        <v/>
      </c>
      <c r="Q805" s="53" t="str">
        <f>IF(ISNUMBER('Форма 1'!$AJ805),ROUND('Форма 1'!$I805*VLOOKUP('Форма 1'!$G805,'Предельники 2022'!$B$4:$X$28,'Форма 1'!$AJ$7,0),2),"")</f>
        <v/>
      </c>
      <c r="R805" s="53" t="str">
        <f>IF(ISNUMBER('Форма 1'!AK805),ROUND('Форма 1'!$I805*VLOOKUP('Форма 1'!$G805,'Предельники 2022'!$B$4:$X$28,'Форма 1'!AK$7),2),"")</f>
        <v/>
      </c>
      <c r="S805" s="55" t="str">
        <f t="shared" si="88"/>
        <v/>
      </c>
      <c r="T805" s="55" t="str">
        <f>IF(ISNUMBER('Форма 1'!AL805),INDEX('Предельники 2022'!$C$4:$X$28,MATCH('Форма 1'!$H805,'Предельники 2022'!$B$4:$B$28,0),MATCH(T$5,'Предельники 2022'!$C$3:$X$3,0)),"")</f>
        <v/>
      </c>
      <c r="U805" s="55" t="str">
        <f>IF(ISNUMBER('Форма 1'!AM805),INDEX('Предельники 2022'!$C$4:$X$28,MATCH('Форма 1'!$H805,'Предельники 2022'!$B$4:$B$28,0),MATCH(U$5,'Предельники 2022'!$C$3:$X$3,0)),"")</f>
        <v/>
      </c>
      <c r="V805" s="55" t="str">
        <f>IF(ISNUMBER('Форма 1'!AN805),INDEX('Предельники 2022'!$C$4:$X$28,MATCH('Форма 1'!$H805,'Предельники 2022'!$B$4:$B$28,0),MATCH(V$5,'Предельники 2022'!$C$3:$X$3,0)),"")</f>
        <v/>
      </c>
      <c r="W805" s="55" t="str">
        <f>IF(ISNUMBER('Форма 1'!AO805),INDEX('Предельники 2022'!$C$4:$X$28,MATCH('Форма 1'!$H805,'Предельники 2022'!$B$4:$B$28,0),MATCH(W$5,'Предельники 2022'!$C$3:$X$3,0)),"")</f>
        <v/>
      </c>
      <c r="X805" s="53" t="str">
        <f>IF(ISNUMBER('Форма 1'!AP805),ROUND('Форма 1'!$I805*VLOOKUP('Форма 1'!$G805,'Предельники 2022'!$B$4:$X$28,'Форма 1'!AP$7),2),"")</f>
        <v/>
      </c>
      <c r="Y805" s="53" t="str">
        <f>IF(ISNUMBER('Форма 1'!AQ805),ROUND('Форма 1'!$I805*VLOOKUP('Форма 1'!$G805,'Предельники 2022'!$B$4:$X$28,'Форма 1'!AQ$7),2),"")</f>
        <v/>
      </c>
      <c r="Z805" s="53" t="str">
        <f>IF(ISNUMBER('Форма 1'!AR805),ROUND('Форма 1'!$I805*VLOOKUP('Форма 1'!$G805,'Предельники 2022'!$B$4:$X$28,'Форма 1'!AR$7),2),"")</f>
        <v/>
      </c>
      <c r="AA805" s="55"/>
    </row>
    <row r="806" spans="1:27" x14ac:dyDescent="0.25">
      <c r="A806" s="52">
        <f t="shared" si="87"/>
        <v>23</v>
      </c>
      <c r="B806" s="94" t="str">
        <f>IF(ISBLANK('Форма 1'!B806),"",'Форма 1'!B806)</f>
        <v>Муниципальное образование "Город Березники" Пермского края</v>
      </c>
      <c r="C806" s="161" t="str">
        <f>IF(ISBLANK('Форма 1'!C806),"",'Форма 1'!C806)</f>
        <v>г. Березники, ул. Щорса, д. 37</v>
      </c>
      <c r="D806" s="51">
        <f>IF(ISBLANK(C806),"Введите адрес",IF(C806='Форма 1'!C806,SUM(E806:K806,M806:S806,X806:AA806),"Ошибка в адресе!"))</f>
        <v>31388652.609999999</v>
      </c>
      <c r="E806" s="53" t="str">
        <f>IF(ISNUMBER('Форма 1'!X806),ROUND('Форма 1'!$I806*VLOOKUP('Форма 1'!$G806,'Предельники 2022'!$B$4:$X$28,'Форма 1'!X$7),2),"")</f>
        <v/>
      </c>
      <c r="F806" s="53">
        <f>IF(ISNUMBER('Форма 1'!Y806),ROUND('Форма 1'!$I806*VLOOKUP('Форма 1'!$G806,'Предельники 2022'!$B$4:$X$28,'Форма 1'!Y$7),2),"")</f>
        <v>12311215.869999999</v>
      </c>
      <c r="G806" s="53" t="str">
        <f>IF(ISNUMBER('Форма 1'!Z806),ROUND('Форма 1'!$I806*VLOOKUP('Форма 1'!$G806,'Предельники 2022'!$B$4:$X$28,'Форма 1'!Z$7),2),"")</f>
        <v/>
      </c>
      <c r="H806" s="53">
        <f>IF(ISNUMBER('Форма 1'!AA806),ROUND('Форма 1'!$I806*VLOOKUP('Форма 1'!$G806,'Предельники 2022'!$B$4:$X$28,'Форма 1'!AA$7),2),"")</f>
        <v>553718.34</v>
      </c>
      <c r="I806" s="53">
        <f>IF(ISNUMBER('Форма 1'!AB806),ROUND('Форма 1'!$I806*VLOOKUP('Форма 1'!$G806,'Предельники 2022'!$B$4:$X$28,'Форма 1'!AB$7),2),"")</f>
        <v>1707746.43</v>
      </c>
      <c r="J806" s="53">
        <f>IF(ISNUMBER('Форма 1'!AC806),ROUND('Форма 1'!$I806*VLOOKUP('Форма 1'!$G806,'Предельники 2022'!$B$4:$X$28,'Форма 1'!AC$7),2),"")</f>
        <v>944843.01</v>
      </c>
      <c r="K806" s="53">
        <f>IF(ISNUMBER('Форма 1'!AD806),ROUND('Форма 1'!$I806*VLOOKUP('Форма 1'!$G806,'Предельники 2022'!$B$4:$X$28,'Форма 1'!AD$7),2),"")</f>
        <v>1863818.18</v>
      </c>
      <c r="L806" s="54" t="str">
        <f>IF(ISBLANK('Форма 1'!AE806),"",'Форма 1'!AE806)</f>
        <v/>
      </c>
      <c r="M806" s="55" t="str">
        <f>IF(ISBLANK('Форма 1'!AF806),"",'Форма 1'!AF806)</f>
        <v/>
      </c>
      <c r="N806" s="53">
        <f>IF(ISNUMBER('Форма 1'!AG806),ROUND('Форма 1'!$I806*VLOOKUP('Форма 1'!$G806,'Предельники 2022'!$B$4:$X$28,'Форма 1'!AG$7),2),"")</f>
        <v>14007310.779999999</v>
      </c>
      <c r="O806" s="53" t="str">
        <f>IF(ISNUMBER('Форма 1'!$AH806),ROUND('Форма 1'!$I806*VLOOKUP('Форма 1'!$G806,'Предельники 2022'!$B$4:$X$28,'Форма 1'!$AH$7,0),2),"")</f>
        <v/>
      </c>
      <c r="P806" s="53" t="str">
        <f>IF(ISNUMBER('Форма 1'!$AI806),ROUND('Форма 1'!$I806*VLOOKUP('Форма 1'!$G806,'Предельники 2022'!$B$4:$X$28,'Форма 1'!$AI$7,0),2),"")</f>
        <v/>
      </c>
      <c r="Q806" s="53" t="str">
        <f>IF(ISNUMBER('Форма 1'!$AJ806),ROUND('Форма 1'!$I806*VLOOKUP('Форма 1'!$G806,'Предельники 2022'!$B$4:$X$28,'Форма 1'!$AJ$7,0),2),"")</f>
        <v/>
      </c>
      <c r="R806" s="53" t="str">
        <f>IF(ISNUMBER('Форма 1'!AK806),ROUND('Форма 1'!$I806*VLOOKUP('Форма 1'!$G806,'Предельники 2022'!$B$4:$X$28,'Форма 1'!AK$7),2),"")</f>
        <v/>
      </c>
      <c r="S806" s="55" t="str">
        <f t="shared" si="88"/>
        <v/>
      </c>
      <c r="T806" s="55" t="str">
        <f>IF(ISNUMBER('Форма 1'!AL806),INDEX('Предельники 2022'!$C$4:$X$28,MATCH('Форма 1'!$H806,'Предельники 2022'!$B$4:$B$28,0),MATCH(T$5,'Предельники 2022'!$C$3:$X$3,0)),"")</f>
        <v/>
      </c>
      <c r="U806" s="55" t="str">
        <f>IF(ISNUMBER('Форма 1'!AM806),INDEX('Предельники 2022'!$C$4:$X$28,MATCH('Форма 1'!$H806,'Предельники 2022'!$B$4:$B$28,0),MATCH(U$5,'Предельники 2022'!$C$3:$X$3,0)),"")</f>
        <v/>
      </c>
      <c r="V806" s="55" t="str">
        <f>IF(ISNUMBER('Форма 1'!AN806),INDEX('Предельники 2022'!$C$4:$X$28,MATCH('Форма 1'!$H806,'Предельники 2022'!$B$4:$B$28,0),MATCH(V$5,'Предельники 2022'!$C$3:$X$3,0)),"")</f>
        <v/>
      </c>
      <c r="W806" s="55" t="str">
        <f>IF(ISNUMBER('Форма 1'!AO806),INDEX('Предельники 2022'!$C$4:$X$28,MATCH('Форма 1'!$H806,'Предельники 2022'!$B$4:$B$28,0),MATCH(W$5,'Предельники 2022'!$C$3:$X$3,0)),"")</f>
        <v/>
      </c>
      <c r="X806" s="53" t="str">
        <f>IF(ISNUMBER('Форма 1'!AP806),ROUND('Форма 1'!$I806*VLOOKUP('Форма 1'!$G806,'Предельники 2022'!$B$4:$X$28,'Форма 1'!AP$7),2),"")</f>
        <v/>
      </c>
      <c r="Y806" s="53" t="str">
        <f>IF(ISNUMBER('Форма 1'!AQ806),ROUND('Форма 1'!$I806*VLOOKUP('Форма 1'!$G806,'Предельники 2022'!$B$4:$X$28,'Форма 1'!AQ$7),2),"")</f>
        <v/>
      </c>
      <c r="Z806" s="53" t="str">
        <f>IF(ISNUMBER('Форма 1'!AR806),ROUND('Форма 1'!$I806*VLOOKUP('Форма 1'!$G806,'Предельники 2022'!$B$4:$X$28,'Форма 1'!AR$7),2),"")</f>
        <v/>
      </c>
      <c r="AA806" s="55"/>
    </row>
    <row r="807" spans="1:27" x14ac:dyDescent="0.25">
      <c r="A807" s="52">
        <f t="shared" si="87"/>
        <v>24</v>
      </c>
      <c r="B807" s="94" t="str">
        <f>IF(ISBLANK('Форма 1'!B807),"",'Форма 1'!B807)</f>
        <v>Муниципальное образование "Город Березники" Пермского края</v>
      </c>
      <c r="C807" s="161" t="str">
        <f>IF(ISBLANK('Форма 1'!C807),"",'Форма 1'!C807)</f>
        <v>г. Березники, ул. Юбилейная, д. 5</v>
      </c>
      <c r="D807" s="51">
        <f>IF(ISBLANK(C807),"Введите адрес",IF(C807='Форма 1'!C807,SUM(E807:K807,M807:S807,X807:AA807),"Ошибка в адресе!"))</f>
        <v>13288870.800000001</v>
      </c>
      <c r="E807" s="53" t="str">
        <f>IF(ISNUMBER('Форма 1'!X807),ROUND('Форма 1'!$I807*VLOOKUP('Форма 1'!$G807,'Предельники 2022'!$B$4:$X$28,'Форма 1'!X$7),2),"")</f>
        <v/>
      </c>
      <c r="F807" s="53">
        <f>IF(ISNUMBER('Форма 1'!Y807),ROUND('Форма 1'!$I807*VLOOKUP('Форма 1'!$G807,'Предельники 2022'!$B$4:$X$28,'Форма 1'!Y$7),2),"")</f>
        <v>4093378.48</v>
      </c>
      <c r="G807" s="53" t="str">
        <f>IF(ISNUMBER('Форма 1'!Z807),ROUND('Форма 1'!$I807*VLOOKUP('Форма 1'!$G807,'Предельники 2022'!$B$4:$X$28,'Форма 1'!Z$7),2),"")</f>
        <v/>
      </c>
      <c r="H807" s="53">
        <f>IF(ISNUMBER('Форма 1'!AA807),ROUND('Форма 1'!$I807*VLOOKUP('Форма 1'!$G807,'Предельники 2022'!$B$4:$X$28,'Форма 1'!AA$7),2),"")</f>
        <v>184106.81</v>
      </c>
      <c r="I807" s="53">
        <f>IF(ISNUMBER('Форма 1'!AB807),ROUND('Форма 1'!$I807*VLOOKUP('Форма 1'!$G807,'Предельники 2022'!$B$4:$X$28,'Форма 1'!AB$7),2),"")</f>
        <v>567811.71</v>
      </c>
      <c r="J807" s="53">
        <f>IF(ISNUMBER('Форма 1'!AC807),ROUND('Форма 1'!$I807*VLOOKUP('Форма 1'!$G807,'Предельники 2022'!$B$4:$X$28,'Форма 1'!AC$7),2),"")</f>
        <v>314152.56</v>
      </c>
      <c r="K807" s="53" t="str">
        <f>IF(ISNUMBER('Форма 1'!AD807),ROUND('Форма 1'!$I807*VLOOKUP('Форма 1'!$G807,'Предельники 2022'!$B$4:$X$28,'Форма 1'!AD$7),2),"")</f>
        <v/>
      </c>
      <c r="L807" s="54" t="str">
        <f>IF(ISBLANK('Форма 1'!AE807),"",'Форма 1'!AE807)</f>
        <v/>
      </c>
      <c r="M807" s="55" t="str">
        <f>IF(ISBLANK('Форма 1'!AF807),"",'Форма 1'!AF807)</f>
        <v/>
      </c>
      <c r="N807" s="53">
        <f>IF(ISNUMBER('Форма 1'!AG807),ROUND('Форма 1'!$I807*VLOOKUP('Форма 1'!$G807,'Предельники 2022'!$B$4:$X$28,'Форма 1'!AG$7),2),"")</f>
        <v>4657316.1500000004</v>
      </c>
      <c r="O807" s="53">
        <f>IF(ISNUMBER('Форма 1'!$AH807),ROUND('Форма 1'!$I807*VLOOKUP('Форма 1'!$G807,'Предельники 2022'!$B$4:$X$28,'Форма 1'!$AH$7,0),2),"")</f>
        <v>2839570.2</v>
      </c>
      <c r="P807" s="53" t="str">
        <f>IF(ISNUMBER('Форма 1'!$AI807),ROUND('Форма 1'!$I807*VLOOKUP('Форма 1'!$G807,'Предельники 2022'!$B$4:$X$28,'Форма 1'!$AI$7,0),2),"")</f>
        <v/>
      </c>
      <c r="Q807" s="53" t="str">
        <f>IF(ISNUMBER('Форма 1'!$AJ807),ROUND('Форма 1'!$I807*VLOOKUP('Форма 1'!$G807,'Предельники 2022'!$B$4:$X$28,'Форма 1'!$AJ$7,0),2),"")</f>
        <v/>
      </c>
      <c r="R807" s="53">
        <f>IF(ISNUMBER('Форма 1'!AK807),ROUND('Форма 1'!$I807*VLOOKUP('Форма 1'!$G807,'Предельники 2022'!$B$4:$X$28,'Форма 1'!AK$7),2),"")</f>
        <v>632534.89</v>
      </c>
      <c r="S807" s="55" t="str">
        <f t="shared" si="88"/>
        <v/>
      </c>
      <c r="T807" s="55" t="str">
        <f>IF(ISNUMBER('Форма 1'!AL807),INDEX('Предельники 2022'!$C$4:$X$28,MATCH('Форма 1'!$H807,'Предельники 2022'!$B$4:$B$28,0),MATCH(T$5,'Предельники 2022'!$C$3:$X$3,0)),"")</f>
        <v/>
      </c>
      <c r="U807" s="55" t="str">
        <f>IF(ISNUMBER('Форма 1'!AM807),INDEX('Предельники 2022'!$C$4:$X$28,MATCH('Форма 1'!$H807,'Предельники 2022'!$B$4:$B$28,0),MATCH(U$5,'Предельники 2022'!$C$3:$X$3,0)),"")</f>
        <v/>
      </c>
      <c r="V807" s="55" t="str">
        <f>IF(ISNUMBER('Форма 1'!AN807),INDEX('Предельники 2022'!$C$4:$X$28,MATCH('Форма 1'!$H807,'Предельники 2022'!$B$4:$B$28,0),MATCH(V$5,'Предельники 2022'!$C$3:$X$3,0)),"")</f>
        <v/>
      </c>
      <c r="W807" s="55" t="str">
        <f>IF(ISNUMBER('Форма 1'!AO807),INDEX('Предельники 2022'!$C$4:$X$28,MATCH('Форма 1'!$H807,'Предельники 2022'!$B$4:$B$28,0),MATCH(W$5,'Предельники 2022'!$C$3:$X$3,0)),"")</f>
        <v/>
      </c>
      <c r="X807" s="53" t="str">
        <f>IF(ISNUMBER('Форма 1'!AP807),ROUND('Форма 1'!$I807*VLOOKUP('Форма 1'!$G807,'Предельники 2022'!$B$4:$X$28,'Форма 1'!AP$7),2),"")</f>
        <v/>
      </c>
      <c r="Y807" s="53" t="str">
        <f>IF(ISNUMBER('Форма 1'!AQ807),ROUND('Форма 1'!$I807*VLOOKUP('Форма 1'!$G807,'Предельники 2022'!$B$4:$X$28,'Форма 1'!AQ$7),2),"")</f>
        <v/>
      </c>
      <c r="Z807" s="53" t="str">
        <f>IF(ISNUMBER('Форма 1'!AR807),ROUND('Форма 1'!$I807*VLOOKUP('Форма 1'!$G807,'Предельники 2022'!$B$4:$X$28,'Форма 1'!AR$7),2),"")</f>
        <v/>
      </c>
      <c r="AA807" s="55"/>
    </row>
    <row r="808" spans="1:27" ht="15.75" x14ac:dyDescent="0.25">
      <c r="A808" s="178">
        <f t="shared" si="87"/>
        <v>0</v>
      </c>
      <c r="B808" s="179" t="str">
        <f>IF(ISBLANK('Форма 1'!B808),"",'Форма 1'!B808)</f>
        <v/>
      </c>
      <c r="C808" s="38" t="str">
        <f>IF(ISBLANK('Форма 1'!C808),"",'Форма 1'!C808)</f>
        <v>Нытвенский городской округ Пермского края</v>
      </c>
      <c r="D808" s="39">
        <f>IF(ISBLANK(C808),"Введите адрес",IF(C808='Форма 1'!C808,SUM(E808:K808,M808:S808,X808:AA808),"Ошибка в адресе!"))</f>
        <v>56592405.719999991</v>
      </c>
      <c r="E808" s="39">
        <f>SUM(E809:E816)</f>
        <v>2055954.29</v>
      </c>
      <c r="F808" s="39">
        <f t="shared" ref="F808:Z808" si="90">SUM(F809:F816)</f>
        <v>14334992.960000001</v>
      </c>
      <c r="G808" s="39">
        <f t="shared" si="90"/>
        <v>0</v>
      </c>
      <c r="H808" s="39">
        <f t="shared" si="90"/>
        <v>1821675.54</v>
      </c>
      <c r="I808" s="39">
        <f t="shared" si="90"/>
        <v>5232604.9399999995</v>
      </c>
      <c r="J808" s="39">
        <f t="shared" si="90"/>
        <v>2443513.33</v>
      </c>
      <c r="K808" s="39">
        <f t="shared" si="90"/>
        <v>0</v>
      </c>
      <c r="L808" s="145">
        <f t="shared" si="90"/>
        <v>0</v>
      </c>
      <c r="M808" s="39">
        <f t="shared" si="90"/>
        <v>0</v>
      </c>
      <c r="N808" s="39">
        <f t="shared" si="90"/>
        <v>11742687.220000001</v>
      </c>
      <c r="O808" s="39">
        <f t="shared" si="90"/>
        <v>9945954.4399999995</v>
      </c>
      <c r="P808" s="39">
        <f t="shared" si="90"/>
        <v>0</v>
      </c>
      <c r="Q808" s="39">
        <f t="shared" si="90"/>
        <v>0</v>
      </c>
      <c r="R808" s="39">
        <f t="shared" si="90"/>
        <v>784353.65</v>
      </c>
      <c r="S808" s="39">
        <f t="shared" si="90"/>
        <v>0</v>
      </c>
      <c r="T808" s="39">
        <f t="shared" si="90"/>
        <v>0</v>
      </c>
      <c r="U808" s="39">
        <f t="shared" si="90"/>
        <v>0</v>
      </c>
      <c r="V808" s="39">
        <f t="shared" si="90"/>
        <v>0</v>
      </c>
      <c r="W808" s="39">
        <f t="shared" si="90"/>
        <v>0</v>
      </c>
      <c r="X808" s="39">
        <f t="shared" si="90"/>
        <v>8230669.3499999996</v>
      </c>
      <c r="Y808" s="39">
        <f t="shared" si="90"/>
        <v>0</v>
      </c>
      <c r="Z808" s="39">
        <f t="shared" si="90"/>
        <v>0</v>
      </c>
      <c r="AA808" s="39"/>
    </row>
    <row r="809" spans="1:27" x14ac:dyDescent="0.25">
      <c r="A809" s="52">
        <f t="shared" si="87"/>
        <v>1</v>
      </c>
      <c r="B809" s="94" t="str">
        <f>IF(ISBLANK('Форма 1'!B809),"",'Форма 1'!B809)</f>
        <v>Нытвенский городской округ Пермского края</v>
      </c>
      <c r="C809" s="161" t="str">
        <f>IF(ISBLANK('Форма 1'!C809),"",'Форма 1'!C809)</f>
        <v>г. Нытва, пр-т Ленина, д. 33</v>
      </c>
      <c r="D809" s="51">
        <f>IF(ISBLANK(C809),"Введите адрес",IF(C809='Форма 1'!C809,SUM(E809:K809,M809:S809,X809:AA809),"Ошибка в адресе!"))</f>
        <v>12255938.24</v>
      </c>
      <c r="E809" s="53">
        <f>IF(ISNUMBER('Форма 1'!X809),ROUND('Форма 1'!$I809*VLOOKUP('Форма 1'!$G809,'Предельники 2022'!$B$4:$X$28,'Форма 1'!X$7),2),"")</f>
        <v>1371250.79</v>
      </c>
      <c r="F809" s="53">
        <f>IF(ISNUMBER('Форма 1'!Y809),ROUND('Форма 1'!$I809*VLOOKUP('Форма 1'!$G809,'Предельники 2022'!$B$4:$X$28,'Форма 1'!Y$7),2),"")</f>
        <v>6564881.96</v>
      </c>
      <c r="G809" s="53" t="str">
        <f>IF(ISNUMBER('Форма 1'!Z809),ROUND('Форма 1'!$I809*VLOOKUP('Форма 1'!$G809,'Предельники 2022'!$B$4:$X$28,'Форма 1'!Z$7),2),"")</f>
        <v/>
      </c>
      <c r="H809" s="53">
        <f>IF(ISNUMBER('Форма 1'!AA809),ROUND('Форма 1'!$I809*VLOOKUP('Форма 1'!$G809,'Предельники 2022'!$B$4:$X$28,'Форма 1'!AA$7),2),"")</f>
        <v>857938.9</v>
      </c>
      <c r="I809" s="53">
        <f>IF(ISNUMBER('Форма 1'!AB809),ROUND('Форма 1'!$I809*VLOOKUP('Форма 1'!$G809,'Предельники 2022'!$B$4:$X$28,'Форма 1'!AB$7),2),"")</f>
        <v>2260303.5</v>
      </c>
      <c r="J809" s="53">
        <f>IF(ISNUMBER('Форма 1'!AC809),ROUND('Форма 1'!$I809*VLOOKUP('Форма 1'!$G809,'Предельники 2022'!$B$4:$X$28,'Форма 1'!AC$7),2),"")</f>
        <v>1201563.0900000001</v>
      </c>
      <c r="K809" s="53" t="str">
        <f>IF(ISNUMBER('Форма 1'!AD809),ROUND('Форма 1'!$I809*VLOOKUP('Форма 1'!$G809,'Предельники 2022'!$B$4:$X$28,'Форма 1'!AD$7),2),"")</f>
        <v/>
      </c>
      <c r="L809" s="54" t="str">
        <f>IF(ISBLANK('Форма 1'!AE809),"",'Форма 1'!AE809)</f>
        <v/>
      </c>
      <c r="M809" s="55" t="str">
        <f>IF(ISBLANK('Форма 1'!AF809),"",'Форма 1'!AF809)</f>
        <v/>
      </c>
      <c r="N809" s="53" t="str">
        <f>IF(ISNUMBER('Форма 1'!AG809),ROUND('Форма 1'!$I809*VLOOKUP('Форма 1'!$G809,'Предельники 2022'!$B$4:$X$28,'Форма 1'!AG$7),2),"")</f>
        <v/>
      </c>
      <c r="O809" s="53" t="str">
        <f>IF(ISNUMBER('Форма 1'!$AH809),ROUND('Форма 1'!$I809*VLOOKUP('Форма 1'!$G809,'Предельники 2022'!$B$4:$X$28,'Форма 1'!$AH$7,0),2),"")</f>
        <v/>
      </c>
      <c r="P809" s="53" t="str">
        <f>IF(ISNUMBER('Форма 1'!$AI809),ROUND('Форма 1'!$I809*VLOOKUP('Форма 1'!$G809,'Предельники 2022'!$B$4:$X$28,'Форма 1'!$AI$7,0),2),"")</f>
        <v/>
      </c>
      <c r="Q809" s="53" t="str">
        <f>IF(ISNUMBER('Форма 1'!$AJ809),ROUND('Форма 1'!$I809*VLOOKUP('Форма 1'!$G809,'Предельники 2022'!$B$4:$X$28,'Форма 1'!$AJ$7,0),2),"")</f>
        <v/>
      </c>
      <c r="R809" s="53" t="str">
        <f>IF(ISNUMBER('Форма 1'!AK809),ROUND('Форма 1'!$I809*VLOOKUP('Форма 1'!$G809,'Предельники 2022'!$B$4:$X$28,'Форма 1'!AK$7),2),"")</f>
        <v/>
      </c>
      <c r="S809" s="55" t="str">
        <f t="shared" si="88"/>
        <v/>
      </c>
      <c r="T809" s="55" t="str">
        <f>IF(ISNUMBER('Форма 1'!AL809),INDEX('Предельники 2022'!$C$4:$X$28,MATCH('Форма 1'!$H809,'Предельники 2022'!$B$4:$B$28,0),MATCH(T$5,'Предельники 2022'!$C$3:$X$3,0)),"")</f>
        <v/>
      </c>
      <c r="U809" s="55" t="str">
        <f>IF(ISNUMBER('Форма 1'!AM809),INDEX('Предельники 2022'!$C$4:$X$28,MATCH('Форма 1'!$H809,'Предельники 2022'!$B$4:$B$28,0),MATCH(U$5,'Предельники 2022'!$C$3:$X$3,0)),"")</f>
        <v/>
      </c>
      <c r="V809" s="55" t="str">
        <f>IF(ISNUMBER('Форма 1'!AN809),INDEX('Предельники 2022'!$C$4:$X$28,MATCH('Форма 1'!$H809,'Предельники 2022'!$B$4:$B$28,0),MATCH(V$5,'Предельники 2022'!$C$3:$X$3,0)),"")</f>
        <v/>
      </c>
      <c r="W809" s="55" t="str">
        <f>IF(ISNUMBER('Форма 1'!AO809),INDEX('Предельники 2022'!$C$4:$X$28,MATCH('Форма 1'!$H809,'Предельники 2022'!$B$4:$B$28,0),MATCH(W$5,'Предельники 2022'!$C$3:$X$3,0)),"")</f>
        <v/>
      </c>
      <c r="X809" s="53" t="str">
        <f>IF(ISNUMBER('Форма 1'!AP809),ROUND('Форма 1'!$I809*VLOOKUP('Форма 1'!$G809,'Предельники 2022'!$B$4:$X$28,'Форма 1'!AP$7),2),"")</f>
        <v/>
      </c>
      <c r="Y809" s="53" t="str">
        <f>IF(ISNUMBER('Форма 1'!AQ809),ROUND('Форма 1'!$I809*VLOOKUP('Форма 1'!$G809,'Предельники 2022'!$B$4:$X$28,'Форма 1'!AQ$7),2),"")</f>
        <v/>
      </c>
      <c r="Z809" s="53" t="str">
        <f>IF(ISNUMBER('Форма 1'!AR809),ROUND('Форма 1'!$I809*VLOOKUP('Форма 1'!$G809,'Предельники 2022'!$B$4:$X$28,'Форма 1'!AR$7),2),"")</f>
        <v/>
      </c>
      <c r="AA809" s="55"/>
    </row>
    <row r="810" spans="1:27" x14ac:dyDescent="0.25">
      <c r="A810" s="52">
        <f t="shared" si="87"/>
        <v>2</v>
      </c>
      <c r="B810" s="94" t="str">
        <f>IF(ISBLANK('Форма 1'!B810),"",'Форма 1'!B810)</f>
        <v>Нытвенский городской округ Пермского края</v>
      </c>
      <c r="C810" s="161" t="str">
        <f>IF(ISBLANK('Форма 1'!C810),"",'Форма 1'!C810)</f>
        <v>г. Нытва, ул. Буденного, д. 16</v>
      </c>
      <c r="D810" s="51">
        <f>IF(ISBLANK(C810),"Введите адрес",IF(C810='Форма 1'!C810,SUM(E810:K810,M810:S810,X810:AA810),"Ошибка в адресе!"))</f>
        <v>868958.41</v>
      </c>
      <c r="E810" s="53" t="str">
        <f>IF(ISNUMBER('Форма 1'!X810),ROUND('Форма 1'!$I810*VLOOKUP('Форма 1'!$G810,'Предельники 2022'!$B$4:$X$28,'Форма 1'!X$7),2),"")</f>
        <v/>
      </c>
      <c r="F810" s="53" t="str">
        <f>IF(ISNUMBER('Форма 1'!Y810),ROUND('Форма 1'!$I810*VLOOKUP('Форма 1'!$G810,'Предельники 2022'!$B$4:$X$28,'Форма 1'!Y$7),2),"")</f>
        <v/>
      </c>
      <c r="G810" s="53" t="str">
        <f>IF(ISNUMBER('Форма 1'!Z810),ROUND('Форма 1'!$I810*VLOOKUP('Форма 1'!$G810,'Предельники 2022'!$B$4:$X$28,'Форма 1'!Z$7),2),"")</f>
        <v/>
      </c>
      <c r="H810" s="53">
        <f>IF(ISNUMBER('Форма 1'!AA810),ROUND('Форма 1'!$I810*VLOOKUP('Форма 1'!$G810,'Предельники 2022'!$B$4:$X$28,'Форма 1'!AA$7),2),"")</f>
        <v>150066.13</v>
      </c>
      <c r="I810" s="53">
        <f>IF(ISNUMBER('Форма 1'!AB810),ROUND('Форма 1'!$I810*VLOOKUP('Форма 1'!$G810,'Предельники 2022'!$B$4:$X$28,'Форма 1'!AB$7),2),"")</f>
        <v>462825.38</v>
      </c>
      <c r="J810" s="53">
        <f>IF(ISNUMBER('Форма 1'!AC810),ROUND('Форма 1'!$I810*VLOOKUP('Форма 1'!$G810,'Предельники 2022'!$B$4:$X$28,'Форма 1'!AC$7),2),"")</f>
        <v>256066.9</v>
      </c>
      <c r="K810" s="53" t="str">
        <f>IF(ISNUMBER('Форма 1'!AD810),ROUND('Форма 1'!$I810*VLOOKUP('Форма 1'!$G810,'Предельники 2022'!$B$4:$X$28,'Форма 1'!AD$7),2),"")</f>
        <v/>
      </c>
      <c r="L810" s="54" t="str">
        <f>IF(ISBLANK('Форма 1'!AE810),"",'Форма 1'!AE810)</f>
        <v/>
      </c>
      <c r="M810" s="55" t="str">
        <f>IF(ISBLANK('Форма 1'!AF810),"",'Форма 1'!AF810)</f>
        <v/>
      </c>
      <c r="N810" s="53" t="str">
        <f>IF(ISNUMBER('Форма 1'!AG810),ROUND('Форма 1'!$I810*VLOOKUP('Форма 1'!$G810,'Предельники 2022'!$B$4:$X$28,'Форма 1'!AG$7),2),"")</f>
        <v/>
      </c>
      <c r="O810" s="53" t="str">
        <f>IF(ISNUMBER('Форма 1'!$AH810),ROUND('Форма 1'!$I810*VLOOKUP('Форма 1'!$G810,'Предельники 2022'!$B$4:$X$28,'Форма 1'!$AH$7,0),2),"")</f>
        <v/>
      </c>
      <c r="P810" s="53" t="str">
        <f>IF(ISNUMBER('Форма 1'!$AI810),ROUND('Форма 1'!$I810*VLOOKUP('Форма 1'!$G810,'Предельники 2022'!$B$4:$X$28,'Форма 1'!$AI$7,0),2),"")</f>
        <v/>
      </c>
      <c r="Q810" s="53" t="str">
        <f>IF(ISNUMBER('Форма 1'!$AJ810),ROUND('Форма 1'!$I810*VLOOKUP('Форма 1'!$G810,'Предельники 2022'!$B$4:$X$28,'Форма 1'!$AJ$7,0),2),"")</f>
        <v/>
      </c>
      <c r="R810" s="53" t="str">
        <f>IF(ISNUMBER('Форма 1'!AK810),ROUND('Форма 1'!$I810*VLOOKUP('Форма 1'!$G810,'Предельники 2022'!$B$4:$X$28,'Форма 1'!AK$7),2),"")</f>
        <v/>
      </c>
      <c r="S810" s="55" t="str">
        <f t="shared" si="88"/>
        <v/>
      </c>
      <c r="T810" s="55" t="str">
        <f>IF(ISNUMBER('Форма 1'!AL810),INDEX('Предельники 2022'!$C$4:$X$28,MATCH('Форма 1'!$H810,'Предельники 2022'!$B$4:$B$28,0),MATCH(T$5,'Предельники 2022'!$C$3:$X$3,0)),"")</f>
        <v/>
      </c>
      <c r="U810" s="55" t="str">
        <f>IF(ISNUMBER('Форма 1'!AM810),INDEX('Предельники 2022'!$C$4:$X$28,MATCH('Форма 1'!$H810,'Предельники 2022'!$B$4:$B$28,0),MATCH(U$5,'Предельники 2022'!$C$3:$X$3,0)),"")</f>
        <v/>
      </c>
      <c r="V810" s="55" t="str">
        <f>IF(ISNUMBER('Форма 1'!AN810),INDEX('Предельники 2022'!$C$4:$X$28,MATCH('Форма 1'!$H810,'Предельники 2022'!$B$4:$B$28,0),MATCH(V$5,'Предельники 2022'!$C$3:$X$3,0)),"")</f>
        <v/>
      </c>
      <c r="W810" s="55" t="str">
        <f>IF(ISNUMBER('Форма 1'!AO810),INDEX('Предельники 2022'!$C$4:$X$28,MATCH('Форма 1'!$H810,'Предельники 2022'!$B$4:$B$28,0),MATCH(W$5,'Предельники 2022'!$C$3:$X$3,0)),"")</f>
        <v/>
      </c>
      <c r="X810" s="53" t="str">
        <f>IF(ISNUMBER('Форма 1'!AP810),ROUND('Форма 1'!$I810*VLOOKUP('Форма 1'!$G810,'Предельники 2022'!$B$4:$X$28,'Форма 1'!AP$7),2),"")</f>
        <v/>
      </c>
      <c r="Y810" s="53" t="str">
        <f>IF(ISNUMBER('Форма 1'!AQ810),ROUND('Форма 1'!$I810*VLOOKUP('Форма 1'!$G810,'Предельники 2022'!$B$4:$X$28,'Форма 1'!AQ$7),2),"")</f>
        <v/>
      </c>
      <c r="Z810" s="53" t="str">
        <f>IF(ISNUMBER('Форма 1'!AR810),ROUND('Форма 1'!$I810*VLOOKUP('Форма 1'!$G810,'Предельники 2022'!$B$4:$X$28,'Форма 1'!AR$7),2),"")</f>
        <v/>
      </c>
      <c r="AA810" s="55"/>
    </row>
    <row r="811" spans="1:27" x14ac:dyDescent="0.25">
      <c r="A811" s="52">
        <f t="shared" si="87"/>
        <v>3</v>
      </c>
      <c r="B811" s="94" t="str">
        <f>IF(ISBLANK('Форма 1'!B811),"",'Форма 1'!B811)</f>
        <v>Нытвенский городской округ Пермского края</v>
      </c>
      <c r="C811" s="161" t="str">
        <f>IF(ISBLANK('Форма 1'!C811),"",'Форма 1'!C811)</f>
        <v>г. Нытва, ул. Карла Либкнехта, д. 118/3</v>
      </c>
      <c r="D811" s="51">
        <f>IF(ISBLANK(C811),"Введите адрес",IF(C811='Форма 1'!C811,SUM(E811:K811,M811:S811,X811:AA811),"Ошибка в адресе!"))</f>
        <v>5539416.4499999993</v>
      </c>
      <c r="E811" s="53">
        <f>IF(ISNUMBER('Форма 1'!X811),ROUND('Форма 1'!$I811*VLOOKUP('Форма 1'!$G811,'Предельники 2022'!$B$4:$X$28,'Форма 1'!X$7),2),"")</f>
        <v>361967.58</v>
      </c>
      <c r="F811" s="53">
        <f>IF(ISNUMBER('Форма 1'!Y811),ROUND('Форма 1'!$I811*VLOOKUP('Форма 1'!$G811,'Предельники 2022'!$B$4:$X$28,'Форма 1'!Y$7),2),"")</f>
        <v>4107658.68</v>
      </c>
      <c r="G811" s="53" t="str">
        <f>IF(ISNUMBER('Форма 1'!Z811),ROUND('Форма 1'!$I811*VLOOKUP('Форма 1'!$G811,'Предельники 2022'!$B$4:$X$28,'Форма 1'!Z$7),2),"")</f>
        <v/>
      </c>
      <c r="H811" s="53">
        <f>IF(ISNUMBER('Форма 1'!AA811),ROUND('Форма 1'!$I811*VLOOKUP('Форма 1'!$G811,'Предельники 2022'!$B$4:$X$28,'Форма 1'!AA$7),2),"")</f>
        <v>184749.09</v>
      </c>
      <c r="I811" s="53">
        <f>IF(ISNUMBER('Форма 1'!AB811),ROUND('Форма 1'!$I811*VLOOKUP('Форма 1'!$G811,'Предельники 2022'!$B$4:$X$28,'Форма 1'!AB$7),2),"")</f>
        <v>569792.57999999996</v>
      </c>
      <c r="J811" s="53">
        <f>IF(ISNUMBER('Форма 1'!AC811),ROUND('Форма 1'!$I811*VLOOKUP('Форма 1'!$G811,'Предельники 2022'!$B$4:$X$28,'Форма 1'!AC$7),2),"")</f>
        <v>315248.52</v>
      </c>
      <c r="K811" s="53" t="str">
        <f>IF(ISNUMBER('Форма 1'!AD811),ROUND('Форма 1'!$I811*VLOOKUP('Форма 1'!$G811,'Предельники 2022'!$B$4:$X$28,'Форма 1'!AD$7),2),"")</f>
        <v/>
      </c>
      <c r="L811" s="54" t="str">
        <f>IF(ISBLANK('Форма 1'!AE811),"",'Форма 1'!AE811)</f>
        <v/>
      </c>
      <c r="M811" s="55" t="str">
        <f>IF(ISBLANK('Форма 1'!AF811),"",'Форма 1'!AF811)</f>
        <v/>
      </c>
      <c r="N811" s="53" t="str">
        <f>IF(ISNUMBER('Форма 1'!AG811),ROUND('Форма 1'!$I811*VLOOKUP('Форма 1'!$G811,'Предельники 2022'!$B$4:$X$28,'Форма 1'!AG$7),2),"")</f>
        <v/>
      </c>
      <c r="O811" s="53" t="str">
        <f>IF(ISNUMBER('Форма 1'!$AH811),ROUND('Форма 1'!$I811*VLOOKUP('Форма 1'!$G811,'Предельники 2022'!$B$4:$X$28,'Форма 1'!$AH$7,0),2),"")</f>
        <v/>
      </c>
      <c r="P811" s="53" t="str">
        <f>IF(ISNUMBER('Форма 1'!$AI811),ROUND('Форма 1'!$I811*VLOOKUP('Форма 1'!$G811,'Предельники 2022'!$B$4:$X$28,'Форма 1'!$AI$7,0),2),"")</f>
        <v/>
      </c>
      <c r="Q811" s="53" t="str">
        <f>IF(ISNUMBER('Форма 1'!$AJ811),ROUND('Форма 1'!$I811*VLOOKUP('Форма 1'!$G811,'Предельники 2022'!$B$4:$X$28,'Форма 1'!$AJ$7,0),2),"")</f>
        <v/>
      </c>
      <c r="R811" s="53" t="str">
        <f>IF(ISNUMBER('Форма 1'!AK811),ROUND('Форма 1'!$I811*VLOOKUP('Форма 1'!$G811,'Предельники 2022'!$B$4:$X$28,'Форма 1'!AK$7),2),"")</f>
        <v/>
      </c>
      <c r="S811" s="55" t="str">
        <f t="shared" si="88"/>
        <v/>
      </c>
      <c r="T811" s="55" t="str">
        <f>IF(ISNUMBER('Форма 1'!AL811),INDEX('Предельники 2022'!$C$4:$X$28,MATCH('Форма 1'!$H811,'Предельники 2022'!$B$4:$B$28,0),MATCH(T$5,'Предельники 2022'!$C$3:$X$3,0)),"")</f>
        <v/>
      </c>
      <c r="U811" s="55" t="str">
        <f>IF(ISNUMBER('Форма 1'!AM811),INDEX('Предельники 2022'!$C$4:$X$28,MATCH('Форма 1'!$H811,'Предельники 2022'!$B$4:$B$28,0),MATCH(U$5,'Предельники 2022'!$C$3:$X$3,0)),"")</f>
        <v/>
      </c>
      <c r="V811" s="55" t="str">
        <f>IF(ISNUMBER('Форма 1'!AN811),INDEX('Предельники 2022'!$C$4:$X$28,MATCH('Форма 1'!$H811,'Предельники 2022'!$B$4:$B$28,0),MATCH(V$5,'Предельники 2022'!$C$3:$X$3,0)),"")</f>
        <v/>
      </c>
      <c r="W811" s="55" t="str">
        <f>IF(ISNUMBER('Форма 1'!AO811),INDEX('Предельники 2022'!$C$4:$X$28,MATCH('Форма 1'!$H811,'Предельники 2022'!$B$4:$B$28,0),MATCH(W$5,'Предельники 2022'!$C$3:$X$3,0)),"")</f>
        <v/>
      </c>
      <c r="X811" s="53" t="str">
        <f>IF(ISNUMBER('Форма 1'!AP811),ROUND('Форма 1'!$I811*VLOOKUP('Форма 1'!$G811,'Предельники 2022'!$B$4:$X$28,'Форма 1'!AP$7),2),"")</f>
        <v/>
      </c>
      <c r="Y811" s="53" t="str">
        <f>IF(ISNUMBER('Форма 1'!AQ811),ROUND('Форма 1'!$I811*VLOOKUP('Форма 1'!$G811,'Предельники 2022'!$B$4:$X$28,'Форма 1'!AQ$7),2),"")</f>
        <v/>
      </c>
      <c r="Z811" s="53" t="str">
        <f>IF(ISNUMBER('Форма 1'!AR811),ROUND('Форма 1'!$I811*VLOOKUP('Форма 1'!$G811,'Предельники 2022'!$B$4:$X$28,'Форма 1'!AR$7),2),"")</f>
        <v/>
      </c>
      <c r="AA811" s="55"/>
    </row>
    <row r="812" spans="1:27" x14ac:dyDescent="0.25">
      <c r="A812" s="52">
        <f t="shared" si="87"/>
        <v>4</v>
      </c>
      <c r="B812" s="94" t="str">
        <f>IF(ISBLANK('Форма 1'!B812),"",'Форма 1'!B812)</f>
        <v>Нытвенский городской округ Пермского края</v>
      </c>
      <c r="C812" s="161" t="str">
        <f>IF(ISBLANK('Форма 1'!C812),"",'Форма 1'!C812)</f>
        <v>г. Нытва, ул. Карла Либкнехта, д. 118/4</v>
      </c>
      <c r="D812" s="51">
        <f>IF(ISBLANK(C812),"Введите адрес",IF(C812='Форма 1'!C812,SUM(E812:K812,M812:S812,X812:AA812),"Ошибка в адресе!"))</f>
        <v>4939029.8000000007</v>
      </c>
      <c r="E812" s="53">
        <f>IF(ISNUMBER('Форма 1'!X812),ROUND('Форма 1'!$I812*VLOOKUP('Форма 1'!$G812,'Предельники 2022'!$B$4:$X$28,'Форма 1'!X$7),2),"")</f>
        <v>322735.92</v>
      </c>
      <c r="F812" s="53">
        <f>IF(ISNUMBER('Форма 1'!Y812),ROUND('Форма 1'!$I812*VLOOKUP('Форма 1'!$G812,'Предельники 2022'!$B$4:$X$28,'Форма 1'!Y$7),2),"")</f>
        <v>3662452.32</v>
      </c>
      <c r="G812" s="53" t="str">
        <f>IF(ISNUMBER('Форма 1'!Z812),ROUND('Форма 1'!$I812*VLOOKUP('Форма 1'!$G812,'Предельники 2022'!$B$4:$X$28,'Форма 1'!Z$7),2),"")</f>
        <v/>
      </c>
      <c r="H812" s="53">
        <f>IF(ISNUMBER('Форма 1'!AA812),ROUND('Форма 1'!$I812*VLOOKUP('Форма 1'!$G812,'Предельники 2022'!$B$4:$X$28,'Форма 1'!AA$7),2),"")</f>
        <v>164725.16</v>
      </c>
      <c r="I812" s="53">
        <f>IF(ISNUMBER('Форма 1'!AB812),ROUND('Форма 1'!$I812*VLOOKUP('Форма 1'!$G812,'Предельники 2022'!$B$4:$X$28,'Форма 1'!AB$7),2),"")</f>
        <v>508035.92</v>
      </c>
      <c r="J812" s="53">
        <f>IF(ISNUMBER('Форма 1'!AC812),ROUND('Форма 1'!$I812*VLOOKUP('Форма 1'!$G812,'Предельники 2022'!$B$4:$X$28,'Форма 1'!AC$7),2),"")</f>
        <v>281080.48</v>
      </c>
      <c r="K812" s="53" t="str">
        <f>IF(ISNUMBER('Форма 1'!AD812),ROUND('Форма 1'!$I812*VLOOKUP('Форма 1'!$G812,'Предельники 2022'!$B$4:$X$28,'Форма 1'!AD$7),2),"")</f>
        <v/>
      </c>
      <c r="L812" s="54" t="str">
        <f>IF(ISBLANK('Форма 1'!AE812),"",'Форма 1'!AE812)</f>
        <v/>
      </c>
      <c r="M812" s="55" t="str">
        <f>IF(ISBLANK('Форма 1'!AF812),"",'Форма 1'!AF812)</f>
        <v/>
      </c>
      <c r="N812" s="53" t="str">
        <f>IF(ISNUMBER('Форма 1'!AG812),ROUND('Форма 1'!$I812*VLOOKUP('Форма 1'!$G812,'Предельники 2022'!$B$4:$X$28,'Форма 1'!AG$7),2),"")</f>
        <v/>
      </c>
      <c r="O812" s="53" t="str">
        <f>IF(ISNUMBER('Форма 1'!$AH812),ROUND('Форма 1'!$I812*VLOOKUP('Форма 1'!$G812,'Предельники 2022'!$B$4:$X$28,'Форма 1'!$AH$7,0),2),"")</f>
        <v/>
      </c>
      <c r="P812" s="53" t="str">
        <f>IF(ISNUMBER('Форма 1'!$AI812),ROUND('Форма 1'!$I812*VLOOKUP('Форма 1'!$G812,'Предельники 2022'!$B$4:$X$28,'Форма 1'!$AI$7,0),2),"")</f>
        <v/>
      </c>
      <c r="Q812" s="53" t="str">
        <f>IF(ISNUMBER('Форма 1'!$AJ812),ROUND('Форма 1'!$I812*VLOOKUP('Форма 1'!$G812,'Предельники 2022'!$B$4:$X$28,'Форма 1'!$AJ$7,0),2),"")</f>
        <v/>
      </c>
      <c r="R812" s="53" t="str">
        <f>IF(ISNUMBER('Форма 1'!AK812),ROUND('Форма 1'!$I812*VLOOKUP('Форма 1'!$G812,'Предельники 2022'!$B$4:$X$28,'Форма 1'!AK$7),2),"")</f>
        <v/>
      </c>
      <c r="S812" s="55" t="str">
        <f t="shared" si="88"/>
        <v/>
      </c>
      <c r="T812" s="55" t="str">
        <f>IF(ISNUMBER('Форма 1'!AL812),INDEX('Предельники 2022'!$C$4:$X$28,MATCH('Форма 1'!$H812,'Предельники 2022'!$B$4:$B$28,0),MATCH(T$5,'Предельники 2022'!$C$3:$X$3,0)),"")</f>
        <v/>
      </c>
      <c r="U812" s="55" t="str">
        <f>IF(ISNUMBER('Форма 1'!AM812),INDEX('Предельники 2022'!$C$4:$X$28,MATCH('Форма 1'!$H812,'Предельники 2022'!$B$4:$B$28,0),MATCH(U$5,'Предельники 2022'!$C$3:$X$3,0)),"")</f>
        <v/>
      </c>
      <c r="V812" s="55" t="str">
        <f>IF(ISNUMBER('Форма 1'!AN812),INDEX('Предельники 2022'!$C$4:$X$28,MATCH('Форма 1'!$H812,'Предельники 2022'!$B$4:$B$28,0),MATCH(V$5,'Предельники 2022'!$C$3:$X$3,0)),"")</f>
        <v/>
      </c>
      <c r="W812" s="55" t="str">
        <f>IF(ISNUMBER('Форма 1'!AO812),INDEX('Предельники 2022'!$C$4:$X$28,MATCH('Форма 1'!$H812,'Предельники 2022'!$B$4:$B$28,0),MATCH(W$5,'Предельники 2022'!$C$3:$X$3,0)),"")</f>
        <v/>
      </c>
      <c r="X812" s="53" t="str">
        <f>IF(ISNUMBER('Форма 1'!AP812),ROUND('Форма 1'!$I812*VLOOKUP('Форма 1'!$G812,'Предельники 2022'!$B$4:$X$28,'Форма 1'!AP$7),2),"")</f>
        <v/>
      </c>
      <c r="Y812" s="53" t="str">
        <f>IF(ISNUMBER('Форма 1'!AQ812),ROUND('Форма 1'!$I812*VLOOKUP('Форма 1'!$G812,'Предельники 2022'!$B$4:$X$28,'Форма 1'!AQ$7),2),"")</f>
        <v/>
      </c>
      <c r="Z812" s="53" t="str">
        <f>IF(ISNUMBER('Форма 1'!AR812),ROUND('Форма 1'!$I812*VLOOKUP('Форма 1'!$G812,'Предельники 2022'!$B$4:$X$28,'Форма 1'!AR$7),2),"")</f>
        <v/>
      </c>
      <c r="AA812" s="55"/>
    </row>
    <row r="813" spans="1:27" x14ac:dyDescent="0.25">
      <c r="A813" s="52">
        <f t="shared" si="87"/>
        <v>5</v>
      </c>
      <c r="B813" s="94" t="str">
        <f>IF(ISBLANK('Форма 1'!B813),"",'Форма 1'!B813)</f>
        <v>Нытвенский городской округ Пермского края</v>
      </c>
      <c r="C813" s="161" t="str">
        <f>IF(ISBLANK('Форма 1'!C813),"",'Форма 1'!C813)</f>
        <v>г. Нытва, ул. Карла Либкнехта, д. 15</v>
      </c>
      <c r="D813" s="51">
        <f>IF(ISBLANK(C813),"Введите адрес",IF(C813='Форма 1'!C813,SUM(E813:K813,M813:S813,X813:AA813),"Ошибка в адресе!"))</f>
        <v>10569405.439999999</v>
      </c>
      <c r="E813" s="53" t="str">
        <f>IF(ISNUMBER('Форма 1'!X813),ROUND('Форма 1'!$I813*VLOOKUP('Форма 1'!$G813,'Предельники 2022'!$B$4:$X$28,'Форма 1'!X$7),2),"")</f>
        <v/>
      </c>
      <c r="F813" s="53" t="str">
        <f>IF(ISNUMBER('Форма 1'!Y813),ROUND('Форма 1'!$I813*VLOOKUP('Форма 1'!$G813,'Предельники 2022'!$B$4:$X$28,'Форма 1'!Y$7),2),"")</f>
        <v/>
      </c>
      <c r="G813" s="53" t="str">
        <f>IF(ISNUMBER('Форма 1'!Z813),ROUND('Форма 1'!$I813*VLOOKUP('Форма 1'!$G813,'Предельники 2022'!$B$4:$X$28,'Форма 1'!Z$7),2),"")</f>
        <v/>
      </c>
      <c r="H813" s="53">
        <f>IF(ISNUMBER('Форма 1'!AA813),ROUND('Форма 1'!$I813*VLOOKUP('Форма 1'!$G813,'Предельники 2022'!$B$4:$X$28,'Форма 1'!AA$7),2),"")</f>
        <v>235900.79</v>
      </c>
      <c r="I813" s="53">
        <f>IF(ISNUMBER('Форма 1'!AB813),ROUND('Форма 1'!$I813*VLOOKUP('Форма 1'!$G813,'Предельники 2022'!$B$4:$X$28,'Форма 1'!AB$7),2),"")</f>
        <v>727551.72</v>
      </c>
      <c r="J813" s="53" t="str">
        <f>IF(ISNUMBER('Форма 1'!AC813),ROUND('Форма 1'!$I813*VLOOKUP('Форма 1'!$G813,'Предельники 2022'!$B$4:$X$28,'Форма 1'!AC$7),2),"")</f>
        <v/>
      </c>
      <c r="K813" s="53" t="str">
        <f>IF(ISNUMBER('Форма 1'!AD813),ROUND('Форма 1'!$I813*VLOOKUP('Форма 1'!$G813,'Предельники 2022'!$B$4:$X$28,'Форма 1'!AD$7),2),"")</f>
        <v/>
      </c>
      <c r="L813" s="54" t="str">
        <f>IF(ISBLANK('Форма 1'!AE813),"",'Форма 1'!AE813)</f>
        <v/>
      </c>
      <c r="M813" s="55" t="str">
        <f>IF(ISBLANK('Форма 1'!AF813),"",'Форма 1'!AF813)</f>
        <v/>
      </c>
      <c r="N813" s="53">
        <f>IF(ISNUMBER('Форма 1'!AG813),ROUND('Форма 1'!$I813*VLOOKUP('Форма 1'!$G813,'Предельники 2022'!$B$4:$X$28,'Форма 1'!AG$7),2),"")</f>
        <v>5967538.7400000002</v>
      </c>
      <c r="O813" s="53">
        <f>IF(ISNUMBER('Форма 1'!$AH813),ROUND('Форма 1'!$I813*VLOOKUP('Форма 1'!$G813,'Предельники 2022'!$B$4:$X$28,'Форма 1'!$AH$7,0),2),"")</f>
        <v>3638414.19</v>
      </c>
      <c r="P813" s="53" t="str">
        <f>IF(ISNUMBER('Форма 1'!$AI813),ROUND('Форма 1'!$I813*VLOOKUP('Форма 1'!$G813,'Предельники 2022'!$B$4:$X$28,'Форма 1'!$AI$7,0),2),"")</f>
        <v/>
      </c>
      <c r="Q813" s="53" t="str">
        <f>IF(ISNUMBER('Форма 1'!$AJ813),ROUND('Форма 1'!$I813*VLOOKUP('Форма 1'!$G813,'Предельники 2022'!$B$4:$X$28,'Форма 1'!$AJ$7,0),2),"")</f>
        <v/>
      </c>
      <c r="R813" s="53" t="str">
        <f>IF(ISNUMBER('Форма 1'!AK813),ROUND('Форма 1'!$I813*VLOOKUP('Форма 1'!$G813,'Предельники 2022'!$B$4:$X$28,'Форма 1'!AK$7),2),"")</f>
        <v/>
      </c>
      <c r="S813" s="55" t="str">
        <f t="shared" si="88"/>
        <v/>
      </c>
      <c r="T813" s="55" t="str">
        <f>IF(ISNUMBER('Форма 1'!AL813),INDEX('Предельники 2022'!$C$4:$X$28,MATCH('Форма 1'!$H813,'Предельники 2022'!$B$4:$B$28,0),MATCH(T$5,'Предельники 2022'!$C$3:$X$3,0)),"")</f>
        <v/>
      </c>
      <c r="U813" s="55" t="str">
        <f>IF(ISNUMBER('Форма 1'!AM813),INDEX('Предельники 2022'!$C$4:$X$28,MATCH('Форма 1'!$H813,'Предельники 2022'!$B$4:$B$28,0),MATCH(U$5,'Предельники 2022'!$C$3:$X$3,0)),"")</f>
        <v/>
      </c>
      <c r="V813" s="55" t="str">
        <f>IF(ISNUMBER('Форма 1'!AN813),INDEX('Предельники 2022'!$C$4:$X$28,MATCH('Форма 1'!$H813,'Предельники 2022'!$B$4:$B$28,0),MATCH(V$5,'Предельники 2022'!$C$3:$X$3,0)),"")</f>
        <v/>
      </c>
      <c r="W813" s="55" t="str">
        <f>IF(ISNUMBER('Форма 1'!AO813),INDEX('Предельники 2022'!$C$4:$X$28,MATCH('Форма 1'!$H813,'Предельники 2022'!$B$4:$B$28,0),MATCH(W$5,'Предельники 2022'!$C$3:$X$3,0)),"")</f>
        <v/>
      </c>
      <c r="X813" s="53" t="str">
        <f>IF(ISNUMBER('Форма 1'!AP813),ROUND('Форма 1'!$I813*VLOOKUP('Форма 1'!$G813,'Предельники 2022'!$B$4:$X$28,'Форма 1'!AP$7),2),"")</f>
        <v/>
      </c>
      <c r="Y813" s="53" t="str">
        <f>IF(ISNUMBER('Форма 1'!AQ813),ROUND('Форма 1'!$I813*VLOOKUP('Форма 1'!$G813,'Предельники 2022'!$B$4:$X$28,'Форма 1'!AQ$7),2),"")</f>
        <v/>
      </c>
      <c r="Z813" s="53" t="str">
        <f>IF(ISNUMBER('Форма 1'!AR813),ROUND('Форма 1'!$I813*VLOOKUP('Форма 1'!$G813,'Предельники 2022'!$B$4:$X$28,'Форма 1'!AR$7),2),"")</f>
        <v/>
      </c>
      <c r="AA813" s="55"/>
    </row>
    <row r="814" spans="1:27" x14ac:dyDescent="0.25">
      <c r="A814" s="52">
        <f t="shared" si="87"/>
        <v>6</v>
      </c>
      <c r="B814" s="94" t="str">
        <f>IF(ISBLANK('Форма 1'!B814),"",'Форма 1'!B814)</f>
        <v>Нытвенский городской округ Пермского края</v>
      </c>
      <c r="C814" s="161" t="str">
        <f>IF(ISBLANK('Форма 1'!C814),"",'Форма 1'!C814)</f>
        <v>г. Нытва, ул. Карла Либкнехта, д. 25</v>
      </c>
      <c r="D814" s="51">
        <f>IF(ISBLANK(C814),"Введите адрес",IF(C814='Форма 1'!C814,SUM(E814:K814,M814:S814,X814:AA814),"Ошибка в адресе!"))</f>
        <v>11402561.440000001</v>
      </c>
      <c r="E814" s="53" t="str">
        <f>IF(ISNUMBER('Форма 1'!X814),ROUND('Форма 1'!$I814*VLOOKUP('Форма 1'!$G814,'Предельники 2022'!$B$4:$X$28,'Форма 1'!X$7),2),"")</f>
        <v/>
      </c>
      <c r="F814" s="53" t="str">
        <f>IF(ISNUMBER('Форма 1'!Y814),ROUND('Форма 1'!$I814*VLOOKUP('Форма 1'!$G814,'Предельники 2022'!$B$4:$X$28,'Форма 1'!Y$7),2),"")</f>
        <v/>
      </c>
      <c r="G814" s="53" t="str">
        <f>IF(ISNUMBER('Форма 1'!Z814),ROUND('Форма 1'!$I814*VLOOKUP('Форма 1'!$G814,'Предельники 2022'!$B$4:$X$28,'Форма 1'!Z$7),2),"")</f>
        <v/>
      </c>
      <c r="H814" s="53">
        <f>IF(ISNUMBER('Форма 1'!AA814),ROUND('Форма 1'!$I814*VLOOKUP('Форма 1'!$G814,'Предельники 2022'!$B$4:$X$28,'Форма 1'!AA$7),2),"")</f>
        <v>228295.47</v>
      </c>
      <c r="I814" s="53">
        <f>IF(ISNUMBER('Форма 1'!AB814),ROUND('Форма 1'!$I814*VLOOKUP('Форма 1'!$G814,'Предельники 2022'!$B$4:$X$28,'Форма 1'!AB$7),2),"")</f>
        <v>704095.84</v>
      </c>
      <c r="J814" s="53">
        <f>IF(ISNUMBER('Форма 1'!AC814),ROUND('Форма 1'!$I814*VLOOKUP('Форма 1'!$G814,'Предельники 2022'!$B$4:$X$28,'Форма 1'!AC$7),2),"")</f>
        <v>389554.34</v>
      </c>
      <c r="K814" s="53" t="str">
        <f>IF(ISNUMBER('Форма 1'!AD814),ROUND('Форма 1'!$I814*VLOOKUP('Форма 1'!$G814,'Предельники 2022'!$B$4:$X$28,'Форма 1'!AD$7),2),"")</f>
        <v/>
      </c>
      <c r="L814" s="54" t="str">
        <f>IF(ISBLANK('Форма 1'!AE814),"",'Форма 1'!AE814)</f>
        <v/>
      </c>
      <c r="M814" s="55" t="str">
        <f>IF(ISBLANK('Форма 1'!AF814),"",'Форма 1'!AF814)</f>
        <v/>
      </c>
      <c r="N814" s="53">
        <f>IF(ISNUMBER('Форма 1'!AG814),ROUND('Форма 1'!$I814*VLOOKUP('Форма 1'!$G814,'Предельники 2022'!$B$4:$X$28,'Форма 1'!AG$7),2),"")</f>
        <v>5775148.4800000004</v>
      </c>
      <c r="O814" s="53">
        <f>IF(ISNUMBER('Форма 1'!$AH814),ROUND('Форма 1'!$I814*VLOOKUP('Форма 1'!$G814,'Предельники 2022'!$B$4:$X$28,'Форма 1'!$AH$7,0),2),"")</f>
        <v>3521113.66</v>
      </c>
      <c r="P814" s="53" t="str">
        <f>IF(ISNUMBER('Форма 1'!$AI814),ROUND('Форма 1'!$I814*VLOOKUP('Форма 1'!$G814,'Предельники 2022'!$B$4:$X$28,'Форма 1'!$AI$7,0),2),"")</f>
        <v/>
      </c>
      <c r="Q814" s="53" t="str">
        <f>IF(ISNUMBER('Форма 1'!$AJ814),ROUND('Форма 1'!$I814*VLOOKUP('Форма 1'!$G814,'Предельники 2022'!$B$4:$X$28,'Форма 1'!$AJ$7,0),2),"")</f>
        <v/>
      </c>
      <c r="R814" s="53">
        <f>IF(ISNUMBER('Форма 1'!AK814),ROUND('Форма 1'!$I814*VLOOKUP('Форма 1'!$G814,'Предельники 2022'!$B$4:$X$28,'Форма 1'!AK$7),2),"")</f>
        <v>784353.65</v>
      </c>
      <c r="S814" s="55" t="str">
        <f t="shared" si="88"/>
        <v/>
      </c>
      <c r="T814" s="55" t="str">
        <f>IF(ISNUMBER('Форма 1'!AL814),INDEX('Предельники 2022'!$C$4:$X$28,MATCH('Форма 1'!$H814,'Предельники 2022'!$B$4:$B$28,0),MATCH(T$5,'Предельники 2022'!$C$3:$X$3,0)),"")</f>
        <v/>
      </c>
      <c r="U814" s="55" t="str">
        <f>IF(ISNUMBER('Форма 1'!AM814),INDEX('Предельники 2022'!$C$4:$X$28,MATCH('Форма 1'!$H814,'Предельники 2022'!$B$4:$B$28,0),MATCH(U$5,'Предельники 2022'!$C$3:$X$3,0)),"")</f>
        <v/>
      </c>
      <c r="V814" s="55" t="str">
        <f>IF(ISNUMBER('Форма 1'!AN814),INDEX('Предельники 2022'!$C$4:$X$28,MATCH('Форма 1'!$H814,'Предельники 2022'!$B$4:$B$28,0),MATCH(V$5,'Предельники 2022'!$C$3:$X$3,0)),"")</f>
        <v/>
      </c>
      <c r="W814" s="55" t="str">
        <f>IF(ISNUMBER('Форма 1'!AO814),INDEX('Предельники 2022'!$C$4:$X$28,MATCH('Форма 1'!$H814,'Предельники 2022'!$B$4:$B$28,0),MATCH(W$5,'Предельники 2022'!$C$3:$X$3,0)),"")</f>
        <v/>
      </c>
      <c r="X814" s="53" t="str">
        <f>IF(ISNUMBER('Форма 1'!AP814),ROUND('Форма 1'!$I814*VLOOKUP('Форма 1'!$G814,'Предельники 2022'!$B$4:$X$28,'Форма 1'!AP$7),2),"")</f>
        <v/>
      </c>
      <c r="Y814" s="53" t="str">
        <f>IF(ISNUMBER('Форма 1'!AQ814),ROUND('Форма 1'!$I814*VLOOKUP('Форма 1'!$G814,'Предельники 2022'!$B$4:$X$28,'Форма 1'!AQ$7),2),"")</f>
        <v/>
      </c>
      <c r="Z814" s="53" t="str">
        <f>IF(ISNUMBER('Форма 1'!AR814),ROUND('Форма 1'!$I814*VLOOKUP('Форма 1'!$G814,'Предельники 2022'!$B$4:$X$28,'Форма 1'!AR$7),2),"")</f>
        <v/>
      </c>
      <c r="AA814" s="55"/>
    </row>
    <row r="815" spans="1:27" x14ac:dyDescent="0.25">
      <c r="A815" s="52">
        <f t="shared" si="87"/>
        <v>7</v>
      </c>
      <c r="B815" s="94" t="str">
        <f>IF(ISBLANK('Форма 1'!B815),"",'Форма 1'!B815)</f>
        <v>Нытвенский городской округ Пермского края</v>
      </c>
      <c r="C815" s="161" t="str">
        <f>IF(ISBLANK('Форма 1'!C815),"",'Форма 1'!C815)</f>
        <v>рп Новоильинский, ул. Ленина, д. 99</v>
      </c>
      <c r="D815" s="51">
        <f>IF(ISBLANK(C815),"Введите адрес",IF(C815='Форма 1'!C815,SUM(E815:K815,M815:S815,X815:AA815),"Ошибка в адресе!"))</f>
        <v>2786426.59</v>
      </c>
      <c r="E815" s="53" t="str">
        <f>IF(ISNUMBER('Форма 1'!X815),ROUND('Форма 1'!$I815*VLOOKUP('Форма 1'!$G815,'Предельники 2022'!$B$4:$X$28,'Форма 1'!X$7),2),"")</f>
        <v/>
      </c>
      <c r="F815" s="53" t="str">
        <f>IF(ISNUMBER('Форма 1'!Y815),ROUND('Форма 1'!$I815*VLOOKUP('Форма 1'!$G815,'Предельники 2022'!$B$4:$X$28,'Форма 1'!Y$7),2),"")</f>
        <v/>
      </c>
      <c r="G815" s="53" t="str">
        <f>IF(ISNUMBER('Форма 1'!Z815),ROUND('Форма 1'!$I815*VLOOKUP('Форма 1'!$G815,'Предельники 2022'!$B$4:$X$28,'Форма 1'!Z$7),2),"")</f>
        <v/>
      </c>
      <c r="H815" s="53" t="str">
        <f>IF(ISNUMBER('Форма 1'!AA815),ROUND('Форма 1'!$I815*VLOOKUP('Форма 1'!$G815,'Предельники 2022'!$B$4:$X$28,'Форма 1'!AA$7),2),"")</f>
        <v/>
      </c>
      <c r="I815" s="53" t="str">
        <f>IF(ISNUMBER('Форма 1'!AB815),ROUND('Форма 1'!$I815*VLOOKUP('Форма 1'!$G815,'Предельники 2022'!$B$4:$X$28,'Форма 1'!AB$7),2),"")</f>
        <v/>
      </c>
      <c r="J815" s="53" t="str">
        <f>IF(ISNUMBER('Форма 1'!AC815),ROUND('Форма 1'!$I815*VLOOKUP('Форма 1'!$G815,'Предельники 2022'!$B$4:$X$28,'Форма 1'!AC$7),2),"")</f>
        <v/>
      </c>
      <c r="K815" s="53" t="str">
        <f>IF(ISNUMBER('Форма 1'!AD815),ROUND('Форма 1'!$I815*VLOOKUP('Форма 1'!$G815,'Предельники 2022'!$B$4:$X$28,'Форма 1'!AD$7),2),"")</f>
        <v/>
      </c>
      <c r="L815" s="54" t="str">
        <f>IF(ISBLANK('Форма 1'!AE815),"",'Форма 1'!AE815)</f>
        <v/>
      </c>
      <c r="M815" s="55" t="str">
        <f>IF(ISBLANK('Форма 1'!AF815),"",'Форма 1'!AF815)</f>
        <v/>
      </c>
      <c r="N815" s="53" t="str">
        <f>IF(ISNUMBER('Форма 1'!AG815),ROUND('Форма 1'!$I815*VLOOKUP('Форма 1'!$G815,'Предельники 2022'!$B$4:$X$28,'Форма 1'!AG$7),2),"")</f>
        <v/>
      </c>
      <c r="O815" s="53">
        <f>IF(ISNUMBER('Форма 1'!$AH815),ROUND('Форма 1'!$I815*VLOOKUP('Форма 1'!$G815,'Предельники 2022'!$B$4:$X$28,'Форма 1'!$AH$7,0),2),"")</f>
        <v>2786426.59</v>
      </c>
      <c r="P815" s="53" t="str">
        <f>IF(ISNUMBER('Форма 1'!$AI815),ROUND('Форма 1'!$I815*VLOOKUP('Форма 1'!$G815,'Предельники 2022'!$B$4:$X$28,'Форма 1'!$AI$7,0),2),"")</f>
        <v/>
      </c>
      <c r="Q815" s="53" t="str">
        <f>IF(ISNUMBER('Форма 1'!$AJ815),ROUND('Форма 1'!$I815*VLOOKUP('Форма 1'!$G815,'Предельники 2022'!$B$4:$X$28,'Форма 1'!$AJ$7,0),2),"")</f>
        <v/>
      </c>
      <c r="R815" s="53" t="str">
        <f>IF(ISNUMBER('Форма 1'!AK815),ROUND('Форма 1'!$I815*VLOOKUP('Форма 1'!$G815,'Предельники 2022'!$B$4:$X$28,'Форма 1'!AK$7),2),"")</f>
        <v/>
      </c>
      <c r="S815" s="55" t="str">
        <f t="shared" si="88"/>
        <v/>
      </c>
      <c r="T815" s="55" t="str">
        <f>IF(ISNUMBER('Форма 1'!AL815),INDEX('Предельники 2022'!$C$4:$X$28,MATCH('Форма 1'!$H815,'Предельники 2022'!$B$4:$B$28,0),MATCH(T$5,'Предельники 2022'!$C$3:$X$3,0)),"")</f>
        <v/>
      </c>
      <c r="U815" s="55" t="str">
        <f>IF(ISNUMBER('Форма 1'!AM815),INDEX('Предельники 2022'!$C$4:$X$28,MATCH('Форма 1'!$H815,'Предельники 2022'!$B$4:$B$28,0),MATCH(U$5,'Предельники 2022'!$C$3:$X$3,0)),"")</f>
        <v/>
      </c>
      <c r="V815" s="55" t="str">
        <f>IF(ISNUMBER('Форма 1'!AN815),INDEX('Предельники 2022'!$C$4:$X$28,MATCH('Форма 1'!$H815,'Предельники 2022'!$B$4:$B$28,0),MATCH(V$5,'Предельники 2022'!$C$3:$X$3,0)),"")</f>
        <v/>
      </c>
      <c r="W815" s="55" t="str">
        <f>IF(ISNUMBER('Форма 1'!AO815),INDEX('Предельники 2022'!$C$4:$X$28,MATCH('Форма 1'!$H815,'Предельники 2022'!$B$4:$B$28,0),MATCH(W$5,'Предельники 2022'!$C$3:$X$3,0)),"")</f>
        <v/>
      </c>
      <c r="X815" s="53" t="str">
        <f>IF(ISNUMBER('Форма 1'!AP815),ROUND('Форма 1'!$I815*VLOOKUP('Форма 1'!$G815,'Предельники 2022'!$B$4:$X$28,'Форма 1'!AP$7),2),"")</f>
        <v/>
      </c>
      <c r="Y815" s="53" t="str">
        <f>IF(ISNUMBER('Форма 1'!AQ815),ROUND('Форма 1'!$I815*VLOOKUP('Форма 1'!$G815,'Предельники 2022'!$B$4:$X$28,'Форма 1'!AQ$7),2),"")</f>
        <v/>
      </c>
      <c r="Z815" s="53" t="str">
        <f>IF(ISNUMBER('Форма 1'!AR815),ROUND('Форма 1'!$I815*VLOOKUP('Форма 1'!$G815,'Предельники 2022'!$B$4:$X$28,'Форма 1'!AR$7),2),"")</f>
        <v/>
      </c>
      <c r="AA815" s="55"/>
    </row>
    <row r="816" spans="1:27" x14ac:dyDescent="0.25">
      <c r="A816" s="52">
        <f t="shared" si="87"/>
        <v>8</v>
      </c>
      <c r="B816" s="94" t="str">
        <f>IF(ISBLANK('Форма 1'!B816),"",'Форма 1'!B816)</f>
        <v>Нытвенский городской округ Пермского края</v>
      </c>
      <c r="C816" s="161" t="str">
        <f>IF(ISBLANK('Форма 1'!C816),"",'Форма 1'!C816)</f>
        <v>рп Уральский, ул. Московская, д. 24</v>
      </c>
      <c r="D816" s="51">
        <f>IF(ISBLANK(C816),"Введите адрес",IF(C816='Форма 1'!C816,SUM(E816:K816,M816:S816,X816:AA816),"Ошибка в адресе!"))</f>
        <v>8230669.3499999996</v>
      </c>
      <c r="E816" s="53" t="str">
        <f>IF(ISNUMBER('Форма 1'!X816),ROUND('Форма 1'!$I816*VLOOKUP('Форма 1'!$G816,'Предельники 2022'!$B$4:$X$28,'Форма 1'!X$7),2),"")</f>
        <v/>
      </c>
      <c r="F816" s="53" t="str">
        <f>IF(ISNUMBER('Форма 1'!Y816),ROUND('Форма 1'!$I816*VLOOKUP('Форма 1'!$G816,'Предельники 2022'!$B$4:$X$28,'Форма 1'!Y$7),2),"")</f>
        <v/>
      </c>
      <c r="G816" s="53" t="str">
        <f>IF(ISNUMBER('Форма 1'!Z816),ROUND('Форма 1'!$I816*VLOOKUP('Форма 1'!$G816,'Предельники 2022'!$B$4:$X$28,'Форма 1'!Z$7),2),"")</f>
        <v/>
      </c>
      <c r="H816" s="53" t="str">
        <f>IF(ISNUMBER('Форма 1'!AA816),ROUND('Форма 1'!$I816*VLOOKUP('Форма 1'!$G816,'Предельники 2022'!$B$4:$X$28,'Форма 1'!AA$7),2),"")</f>
        <v/>
      </c>
      <c r="I816" s="53" t="str">
        <f>IF(ISNUMBER('Форма 1'!AB816),ROUND('Форма 1'!$I816*VLOOKUP('Форма 1'!$G816,'Предельники 2022'!$B$4:$X$28,'Форма 1'!AB$7),2),"")</f>
        <v/>
      </c>
      <c r="J816" s="53" t="str">
        <f>IF(ISNUMBER('Форма 1'!AC816),ROUND('Форма 1'!$I816*VLOOKUP('Форма 1'!$G816,'Предельники 2022'!$B$4:$X$28,'Форма 1'!AC$7),2),"")</f>
        <v/>
      </c>
      <c r="K816" s="53" t="str">
        <f>IF(ISNUMBER('Форма 1'!AD816),ROUND('Форма 1'!$I816*VLOOKUP('Форма 1'!$G816,'Предельники 2022'!$B$4:$X$28,'Форма 1'!AD$7),2),"")</f>
        <v/>
      </c>
      <c r="L816" s="54" t="str">
        <f>IF(ISBLANK('Форма 1'!AE816),"",'Форма 1'!AE816)</f>
        <v/>
      </c>
      <c r="M816" s="55" t="str">
        <f>IF(ISBLANK('Форма 1'!AF816),"",'Форма 1'!AF816)</f>
        <v/>
      </c>
      <c r="N816" s="53" t="str">
        <f>IF(ISNUMBER('Форма 1'!AG816),ROUND('Форма 1'!$I816*VLOOKUP('Форма 1'!$G816,'Предельники 2022'!$B$4:$X$28,'Форма 1'!AG$7),2),"")</f>
        <v/>
      </c>
      <c r="O816" s="53" t="str">
        <f>IF(ISNUMBER('Форма 1'!$AH816),ROUND('Форма 1'!$I816*VLOOKUP('Форма 1'!$G816,'Предельники 2022'!$B$4:$X$28,'Форма 1'!$AH$7,0),2),"")</f>
        <v/>
      </c>
      <c r="P816" s="53" t="str">
        <f>IF(ISNUMBER('Форма 1'!$AI816),ROUND('Форма 1'!$I816*VLOOKUP('Форма 1'!$G816,'Предельники 2022'!$B$4:$X$28,'Форма 1'!$AI$7,0),2),"")</f>
        <v/>
      </c>
      <c r="Q816" s="53" t="str">
        <f>IF(ISNUMBER('Форма 1'!$AJ816),ROUND('Форма 1'!$I816*VLOOKUP('Форма 1'!$G816,'Предельники 2022'!$B$4:$X$28,'Форма 1'!$AJ$7,0),2),"")</f>
        <v/>
      </c>
      <c r="R816" s="53" t="str">
        <f>IF(ISNUMBER('Форма 1'!AK816),ROUND('Форма 1'!$I816*VLOOKUP('Форма 1'!$G816,'Предельники 2022'!$B$4:$X$28,'Форма 1'!AK$7),2),"")</f>
        <v/>
      </c>
      <c r="S816" s="55" t="str">
        <f t="shared" si="88"/>
        <v/>
      </c>
      <c r="T816" s="55" t="str">
        <f>IF(ISNUMBER('Форма 1'!AL816),INDEX('Предельники 2022'!$C$4:$X$28,MATCH('Форма 1'!$H816,'Предельники 2022'!$B$4:$B$28,0),MATCH(T$5,'Предельники 2022'!$C$3:$X$3,0)),"")</f>
        <v/>
      </c>
      <c r="U816" s="55" t="str">
        <f>IF(ISNUMBER('Форма 1'!AM816),INDEX('Предельники 2022'!$C$4:$X$28,MATCH('Форма 1'!$H816,'Предельники 2022'!$B$4:$B$28,0),MATCH(U$5,'Предельники 2022'!$C$3:$X$3,0)),"")</f>
        <v/>
      </c>
      <c r="V816" s="55" t="str">
        <f>IF(ISNUMBER('Форма 1'!AN816),INDEX('Предельники 2022'!$C$4:$X$28,MATCH('Форма 1'!$H816,'Предельники 2022'!$B$4:$B$28,0),MATCH(V$5,'Предельники 2022'!$C$3:$X$3,0)),"")</f>
        <v/>
      </c>
      <c r="W816" s="55" t="str">
        <f>IF(ISNUMBER('Форма 1'!AO816),INDEX('Предельники 2022'!$C$4:$X$28,MATCH('Форма 1'!$H816,'Предельники 2022'!$B$4:$B$28,0),MATCH(W$5,'Предельники 2022'!$C$3:$X$3,0)),"")</f>
        <v/>
      </c>
      <c r="X816" s="53">
        <f>IF(ISNUMBER('Форма 1'!AP816),ROUND('Форма 1'!$I816*VLOOKUP('Форма 1'!$G816,'Предельники 2022'!$B$4:$X$28,'Форма 1'!AP$7),2),"")</f>
        <v>8230669.3499999996</v>
      </c>
      <c r="Y816" s="53" t="str">
        <f>IF(ISNUMBER('Форма 1'!AQ816),ROUND('Форма 1'!$I816*VLOOKUP('Форма 1'!$G816,'Предельники 2022'!$B$4:$X$28,'Форма 1'!AQ$7),2),"")</f>
        <v/>
      </c>
      <c r="Z816" s="53" t="str">
        <f>IF(ISNUMBER('Форма 1'!AR816),ROUND('Форма 1'!$I816*VLOOKUP('Форма 1'!$G816,'Предельники 2022'!$B$4:$X$28,'Форма 1'!AR$7),2),"")</f>
        <v/>
      </c>
      <c r="AA816" s="55"/>
    </row>
    <row r="817" spans="1:27" ht="15.75" x14ac:dyDescent="0.25">
      <c r="A817" s="178">
        <f t="shared" si="87"/>
        <v>0</v>
      </c>
      <c r="B817" s="179" t="str">
        <f>IF(ISBLANK('Форма 1'!B817),"",'Форма 1'!B817)</f>
        <v/>
      </c>
      <c r="C817" s="38" t="str">
        <f>IF(ISBLANK('Форма 1'!C817),"",'Форма 1'!C817)</f>
        <v>Очерский городской округ Пермского края</v>
      </c>
      <c r="D817" s="39">
        <f>IF(ISBLANK(C817),"Введите адрес",IF(C817='Форма 1'!C817,SUM(E817:K817,M817:S817,X817:AA817),"Ошибка в адресе!"))</f>
        <v>24181439.310000002</v>
      </c>
      <c r="E817" s="39">
        <f>SUM(E818:E819)</f>
        <v>0</v>
      </c>
      <c r="F817" s="39">
        <f t="shared" ref="F817:Z817" si="91">SUM(F818:F819)</f>
        <v>4395782.8</v>
      </c>
      <c r="G817" s="39">
        <f t="shared" si="91"/>
        <v>0</v>
      </c>
      <c r="H817" s="39">
        <f t="shared" si="91"/>
        <v>0</v>
      </c>
      <c r="I817" s="39">
        <f t="shared" si="91"/>
        <v>0</v>
      </c>
      <c r="J817" s="39">
        <f t="shared" si="91"/>
        <v>0</v>
      </c>
      <c r="K817" s="39">
        <f t="shared" si="91"/>
        <v>0</v>
      </c>
      <c r="L817" s="145">
        <f t="shared" si="91"/>
        <v>0</v>
      </c>
      <c r="M817" s="39">
        <f t="shared" si="91"/>
        <v>0</v>
      </c>
      <c r="N817" s="39">
        <f t="shared" si="91"/>
        <v>5001382.1900000004</v>
      </c>
      <c r="O817" s="39">
        <f t="shared" si="91"/>
        <v>14784274.32</v>
      </c>
      <c r="P817" s="39">
        <f t="shared" si="91"/>
        <v>0</v>
      </c>
      <c r="Q817" s="39">
        <f t="shared" si="91"/>
        <v>0</v>
      </c>
      <c r="R817" s="39">
        <f t="shared" si="91"/>
        <v>0</v>
      </c>
      <c r="S817" s="39">
        <f t="shared" si="91"/>
        <v>0</v>
      </c>
      <c r="T817" s="39">
        <f t="shared" si="91"/>
        <v>0</v>
      </c>
      <c r="U817" s="39">
        <f t="shared" si="91"/>
        <v>0</v>
      </c>
      <c r="V817" s="39">
        <f t="shared" si="91"/>
        <v>0</v>
      </c>
      <c r="W817" s="39">
        <f t="shared" si="91"/>
        <v>0</v>
      </c>
      <c r="X817" s="39">
        <f t="shared" si="91"/>
        <v>0</v>
      </c>
      <c r="Y817" s="39">
        <f t="shared" si="91"/>
        <v>0</v>
      </c>
      <c r="Z817" s="39">
        <f t="shared" si="91"/>
        <v>0</v>
      </c>
      <c r="AA817" s="39"/>
    </row>
    <row r="818" spans="1:27" x14ac:dyDescent="0.25">
      <c r="A818" s="52">
        <f t="shared" si="87"/>
        <v>1</v>
      </c>
      <c r="B818" s="94" t="str">
        <f>IF(ISBLANK('Форма 1'!B818),"",'Форма 1'!B818)</f>
        <v>Очерский городской округ Пермского края</v>
      </c>
      <c r="C818" s="161" t="str">
        <f>IF(ISBLANK('Форма 1'!C818),"",'Форма 1'!C818)</f>
        <v>г. Очер, ул. Ленина, д. 151</v>
      </c>
      <c r="D818" s="51">
        <f>IF(ISBLANK(C818),"Введите адрес",IF(C818='Форма 1'!C818,SUM(E818:K818,M818:S818,X818:AA818),"Ошибка в адресе!"))</f>
        <v>14784274.32</v>
      </c>
      <c r="E818" s="53" t="str">
        <f>IF(ISNUMBER('Форма 1'!X818),ROUND('Форма 1'!$I818*VLOOKUP('Форма 1'!$G818,'Предельники 2022'!$B$4:$X$28,'Форма 1'!X$7),2),"")</f>
        <v/>
      </c>
      <c r="F818" s="53" t="str">
        <f>IF(ISNUMBER('Форма 1'!Y818),ROUND('Форма 1'!$I818*VLOOKUP('Форма 1'!$G818,'Предельники 2022'!$B$4:$X$28,'Форма 1'!Y$7),2),"")</f>
        <v/>
      </c>
      <c r="G818" s="53" t="str">
        <f>IF(ISNUMBER('Форма 1'!Z818),ROUND('Форма 1'!$I818*VLOOKUP('Форма 1'!$G818,'Предельники 2022'!$B$4:$X$28,'Форма 1'!Z$7),2),"")</f>
        <v/>
      </c>
      <c r="H818" s="53" t="str">
        <f>IF(ISNUMBER('Форма 1'!AA818),ROUND('Форма 1'!$I818*VLOOKUP('Форма 1'!$G818,'Предельники 2022'!$B$4:$X$28,'Форма 1'!AA$7),2),"")</f>
        <v/>
      </c>
      <c r="I818" s="53" t="str">
        <f>IF(ISNUMBER('Форма 1'!AB818),ROUND('Форма 1'!$I818*VLOOKUP('Форма 1'!$G818,'Предельники 2022'!$B$4:$X$28,'Форма 1'!AB$7),2),"")</f>
        <v/>
      </c>
      <c r="J818" s="53" t="str">
        <f>IF(ISNUMBER('Форма 1'!AC818),ROUND('Форма 1'!$I818*VLOOKUP('Форма 1'!$G818,'Предельники 2022'!$B$4:$X$28,'Форма 1'!AC$7),2),"")</f>
        <v/>
      </c>
      <c r="K818" s="53" t="str">
        <f>IF(ISNUMBER('Форма 1'!AD818),ROUND('Форма 1'!$I818*VLOOKUP('Форма 1'!$G818,'Предельники 2022'!$B$4:$X$28,'Форма 1'!AD$7),2),"")</f>
        <v/>
      </c>
      <c r="L818" s="54" t="str">
        <f>IF(ISBLANK('Форма 1'!AE818),"",'Форма 1'!AE818)</f>
        <v/>
      </c>
      <c r="M818" s="55" t="str">
        <f>IF(ISBLANK('Форма 1'!AF818),"",'Форма 1'!AF818)</f>
        <v/>
      </c>
      <c r="N818" s="53" t="str">
        <f>IF(ISNUMBER('Форма 1'!AG818),ROUND('Форма 1'!$I818*VLOOKUP('Форма 1'!$G818,'Предельники 2022'!$B$4:$X$28,'Форма 1'!AG$7),2),"")</f>
        <v/>
      </c>
      <c r="O818" s="53">
        <f>IF(ISNUMBER('Форма 1'!$AH818),ROUND('Форма 1'!$I818*VLOOKUP('Форма 1'!$G818,'Предельники 2022'!$B$4:$X$28,'Форма 1'!$AH$7,0),2),"")</f>
        <v>14784274.32</v>
      </c>
      <c r="P818" s="53" t="str">
        <f>IF(ISNUMBER('Форма 1'!$AI818),ROUND('Форма 1'!$I818*VLOOKUP('Форма 1'!$G818,'Предельники 2022'!$B$4:$X$28,'Форма 1'!$AI$7,0),2),"")</f>
        <v/>
      </c>
      <c r="Q818" s="53" t="str">
        <f>IF(ISNUMBER('Форма 1'!$AJ818),ROUND('Форма 1'!$I818*VLOOKUP('Форма 1'!$G818,'Предельники 2022'!$B$4:$X$28,'Форма 1'!$AJ$7,0),2),"")</f>
        <v/>
      </c>
      <c r="R818" s="53" t="str">
        <f>IF(ISNUMBER('Форма 1'!AK818),ROUND('Форма 1'!$I818*VLOOKUP('Форма 1'!$G818,'Предельники 2022'!$B$4:$X$28,'Форма 1'!AK$7),2),"")</f>
        <v/>
      </c>
      <c r="S818" s="55" t="str">
        <f t="shared" si="88"/>
        <v/>
      </c>
      <c r="T818" s="55" t="str">
        <f>IF(ISNUMBER('Форма 1'!AL818),INDEX('Предельники 2022'!$C$4:$X$28,MATCH('Форма 1'!$H818,'Предельники 2022'!$B$4:$B$28,0),MATCH(T$5,'Предельники 2022'!$C$3:$X$3,0)),"")</f>
        <v/>
      </c>
      <c r="U818" s="55" t="str">
        <f>IF(ISNUMBER('Форма 1'!AM818),INDEX('Предельники 2022'!$C$4:$X$28,MATCH('Форма 1'!$H818,'Предельники 2022'!$B$4:$B$28,0),MATCH(U$5,'Предельники 2022'!$C$3:$X$3,0)),"")</f>
        <v/>
      </c>
      <c r="V818" s="55" t="str">
        <f>IF(ISNUMBER('Форма 1'!AN818),INDEX('Предельники 2022'!$C$4:$X$28,MATCH('Форма 1'!$H818,'Предельники 2022'!$B$4:$B$28,0),MATCH(V$5,'Предельники 2022'!$C$3:$X$3,0)),"")</f>
        <v/>
      </c>
      <c r="W818" s="55" t="str">
        <f>IF(ISNUMBER('Форма 1'!AO818),INDEX('Предельники 2022'!$C$4:$X$28,MATCH('Форма 1'!$H818,'Предельники 2022'!$B$4:$B$28,0),MATCH(W$5,'Предельники 2022'!$C$3:$X$3,0)),"")</f>
        <v/>
      </c>
      <c r="X818" s="53" t="str">
        <f>IF(ISNUMBER('Форма 1'!AP818),ROUND('Форма 1'!$I818*VLOOKUP('Форма 1'!$G818,'Предельники 2022'!$B$4:$X$28,'Форма 1'!AP$7),2),"")</f>
        <v/>
      </c>
      <c r="Y818" s="53" t="str">
        <f>IF(ISNUMBER('Форма 1'!AQ818),ROUND('Форма 1'!$I818*VLOOKUP('Форма 1'!$G818,'Предельники 2022'!$B$4:$X$28,'Форма 1'!AQ$7),2),"")</f>
        <v/>
      </c>
      <c r="Z818" s="53" t="str">
        <f>IF(ISNUMBER('Форма 1'!AR818),ROUND('Форма 1'!$I818*VLOOKUP('Форма 1'!$G818,'Предельники 2022'!$B$4:$X$28,'Форма 1'!AR$7),2),"")</f>
        <v/>
      </c>
      <c r="AA818" s="55"/>
    </row>
    <row r="819" spans="1:27" x14ac:dyDescent="0.25">
      <c r="A819" s="52">
        <f t="shared" si="87"/>
        <v>2</v>
      </c>
      <c r="B819" s="94" t="str">
        <f>IF(ISBLANK('Форма 1'!B819),"",'Форма 1'!B819)</f>
        <v>Очерский городской округ Пермского края</v>
      </c>
      <c r="C819" s="161" t="str">
        <f>IF(ISBLANK('Форма 1'!C819),"",'Форма 1'!C819)</f>
        <v>пгт Павловский, ул. Жданова, д. 18</v>
      </c>
      <c r="D819" s="51">
        <f>IF(ISBLANK(C819),"Введите адрес",IF(C819='Форма 1'!C819,SUM(E819:K819,M819:S819,X819:AA819),"Ошибка в адресе!"))</f>
        <v>9397164.9900000002</v>
      </c>
      <c r="E819" s="53" t="str">
        <f>IF(ISNUMBER('Форма 1'!X819),ROUND('Форма 1'!$I819*VLOOKUP('Форма 1'!$G819,'Предельники 2022'!$B$4:$X$28,'Форма 1'!X$7),2),"")</f>
        <v/>
      </c>
      <c r="F819" s="53">
        <f>IF(ISNUMBER('Форма 1'!Y819),ROUND('Форма 1'!$I819*VLOOKUP('Форма 1'!$G819,'Предельники 2022'!$B$4:$X$28,'Форма 1'!Y$7),2),"")</f>
        <v>4395782.8</v>
      </c>
      <c r="G819" s="53" t="str">
        <f>IF(ISNUMBER('Форма 1'!Z819),ROUND('Форма 1'!$I819*VLOOKUP('Форма 1'!$G819,'Предельники 2022'!$B$4:$X$28,'Форма 1'!Z$7),2),"")</f>
        <v/>
      </c>
      <c r="H819" s="53" t="str">
        <f>IF(ISNUMBER('Форма 1'!AA819),ROUND('Форма 1'!$I819*VLOOKUP('Форма 1'!$G819,'Предельники 2022'!$B$4:$X$28,'Форма 1'!AA$7),2),"")</f>
        <v/>
      </c>
      <c r="I819" s="53" t="str">
        <f>IF(ISNUMBER('Форма 1'!AB819),ROUND('Форма 1'!$I819*VLOOKUP('Форма 1'!$G819,'Предельники 2022'!$B$4:$X$28,'Форма 1'!AB$7),2),"")</f>
        <v/>
      </c>
      <c r="J819" s="53" t="str">
        <f>IF(ISNUMBER('Форма 1'!AC819),ROUND('Форма 1'!$I819*VLOOKUP('Форма 1'!$G819,'Предельники 2022'!$B$4:$X$28,'Форма 1'!AC$7),2),"")</f>
        <v/>
      </c>
      <c r="K819" s="53" t="str">
        <f>IF(ISNUMBER('Форма 1'!AD819),ROUND('Форма 1'!$I819*VLOOKUP('Форма 1'!$G819,'Предельники 2022'!$B$4:$X$28,'Форма 1'!AD$7),2),"")</f>
        <v/>
      </c>
      <c r="L819" s="54" t="str">
        <f>IF(ISBLANK('Форма 1'!AE819),"",'Форма 1'!AE819)</f>
        <v/>
      </c>
      <c r="M819" s="55" t="str">
        <f>IF(ISBLANK('Форма 1'!AF819),"",'Форма 1'!AF819)</f>
        <v/>
      </c>
      <c r="N819" s="53">
        <f>IF(ISNUMBER('Форма 1'!AG819),ROUND('Форма 1'!$I819*VLOOKUP('Форма 1'!$G819,'Предельники 2022'!$B$4:$X$28,'Форма 1'!AG$7),2),"")</f>
        <v>5001382.1900000004</v>
      </c>
      <c r="O819" s="53" t="str">
        <f>IF(ISNUMBER('Форма 1'!$AH819),ROUND('Форма 1'!$I819*VLOOKUP('Форма 1'!$G819,'Предельники 2022'!$B$4:$X$28,'Форма 1'!$AH$7,0),2),"")</f>
        <v/>
      </c>
      <c r="P819" s="53" t="str">
        <f>IF(ISNUMBER('Форма 1'!$AI819),ROUND('Форма 1'!$I819*VLOOKUP('Форма 1'!$G819,'Предельники 2022'!$B$4:$X$28,'Форма 1'!$AI$7,0),2),"")</f>
        <v/>
      </c>
      <c r="Q819" s="53" t="str">
        <f>IF(ISNUMBER('Форма 1'!$AJ819),ROUND('Форма 1'!$I819*VLOOKUP('Форма 1'!$G819,'Предельники 2022'!$B$4:$X$28,'Форма 1'!$AJ$7,0),2),"")</f>
        <v/>
      </c>
      <c r="R819" s="53" t="str">
        <f>IF(ISNUMBER('Форма 1'!AK819),ROUND('Форма 1'!$I819*VLOOKUP('Форма 1'!$G819,'Предельники 2022'!$B$4:$X$28,'Форма 1'!AK$7),2),"")</f>
        <v/>
      </c>
      <c r="S819" s="55" t="str">
        <f t="shared" si="88"/>
        <v/>
      </c>
      <c r="T819" s="55" t="str">
        <f>IF(ISNUMBER('Форма 1'!AL819),INDEX('Предельники 2022'!$C$4:$X$28,MATCH('Форма 1'!$H819,'Предельники 2022'!$B$4:$B$28,0),MATCH(T$5,'Предельники 2022'!$C$3:$X$3,0)),"")</f>
        <v/>
      </c>
      <c r="U819" s="55" t="str">
        <f>IF(ISNUMBER('Форма 1'!AM819),INDEX('Предельники 2022'!$C$4:$X$28,MATCH('Форма 1'!$H819,'Предельники 2022'!$B$4:$B$28,0),MATCH(U$5,'Предельники 2022'!$C$3:$X$3,0)),"")</f>
        <v/>
      </c>
      <c r="V819" s="55" t="str">
        <f>IF(ISNUMBER('Форма 1'!AN819),INDEX('Предельники 2022'!$C$4:$X$28,MATCH('Форма 1'!$H819,'Предельники 2022'!$B$4:$B$28,0),MATCH(V$5,'Предельники 2022'!$C$3:$X$3,0)),"")</f>
        <v/>
      </c>
      <c r="W819" s="55" t="str">
        <f>IF(ISNUMBER('Форма 1'!AO819),INDEX('Предельники 2022'!$C$4:$X$28,MATCH('Форма 1'!$H819,'Предельники 2022'!$B$4:$B$28,0),MATCH(W$5,'Предельники 2022'!$C$3:$X$3,0)),"")</f>
        <v/>
      </c>
      <c r="X819" s="53" t="str">
        <f>IF(ISNUMBER('Форма 1'!AP819),ROUND('Форма 1'!$I819*VLOOKUP('Форма 1'!$G819,'Предельники 2022'!$B$4:$X$28,'Форма 1'!AP$7),2),"")</f>
        <v/>
      </c>
      <c r="Y819" s="53" t="str">
        <f>IF(ISNUMBER('Форма 1'!AQ819),ROUND('Форма 1'!$I819*VLOOKUP('Форма 1'!$G819,'Предельники 2022'!$B$4:$X$28,'Форма 1'!AQ$7),2),"")</f>
        <v/>
      </c>
      <c r="Z819" s="53" t="str">
        <f>IF(ISNUMBER('Форма 1'!AR819),ROUND('Форма 1'!$I819*VLOOKUP('Форма 1'!$G819,'Предельники 2022'!$B$4:$X$28,'Форма 1'!AR$7),2),"")</f>
        <v/>
      </c>
      <c r="AA819" s="55"/>
    </row>
    <row r="820" spans="1:27" ht="15.75" x14ac:dyDescent="0.25">
      <c r="A820" s="178">
        <f t="shared" si="87"/>
        <v>0</v>
      </c>
      <c r="B820" s="179" t="str">
        <f>IF(ISBLANK('Форма 1'!B820),"",'Форма 1'!B820)</f>
        <v/>
      </c>
      <c r="C820" s="38" t="str">
        <f>IF(ISBLANK('Форма 1'!C820),"",'Форма 1'!C820)</f>
        <v>Пермский муниципальный район Пермского края</v>
      </c>
      <c r="D820" s="39">
        <f>IF(ISBLANK(C820),"Введите адрес",IF(C820='Форма 1'!C820,SUM(E820:K820,M820:S820,X820:AA820),"Ошибка в адресе!"))</f>
        <v>133313918.04999998</v>
      </c>
      <c r="E820" s="39">
        <f>SUM(E821:E833)</f>
        <v>1850920.1099999999</v>
      </c>
      <c r="F820" s="39">
        <f t="shared" ref="F820:Z820" si="92">SUM(F821:F833)</f>
        <v>3254206.49</v>
      </c>
      <c r="G820" s="39">
        <f t="shared" si="92"/>
        <v>0</v>
      </c>
      <c r="H820" s="39">
        <f t="shared" si="92"/>
        <v>1166563.9400000002</v>
      </c>
      <c r="I820" s="39">
        <f t="shared" si="92"/>
        <v>1952442.63</v>
      </c>
      <c r="J820" s="39">
        <f t="shared" si="92"/>
        <v>1013308.03</v>
      </c>
      <c r="K820" s="39">
        <f t="shared" si="92"/>
        <v>1506200.54</v>
      </c>
      <c r="L820" s="145">
        <f t="shared" si="92"/>
        <v>0</v>
      </c>
      <c r="M820" s="39">
        <f t="shared" si="92"/>
        <v>0</v>
      </c>
      <c r="N820" s="39">
        <f t="shared" si="92"/>
        <v>33539637.269999996</v>
      </c>
      <c r="O820" s="39">
        <f t="shared" si="92"/>
        <v>16109738.890000001</v>
      </c>
      <c r="P820" s="39">
        <f t="shared" si="92"/>
        <v>62479175.609999999</v>
      </c>
      <c r="Q820" s="39">
        <f t="shared" si="92"/>
        <v>0</v>
      </c>
      <c r="R820" s="39">
        <f t="shared" si="92"/>
        <v>2613992.96</v>
      </c>
      <c r="S820" s="39">
        <f t="shared" si="92"/>
        <v>0</v>
      </c>
      <c r="T820" s="39">
        <f t="shared" si="92"/>
        <v>0</v>
      </c>
      <c r="U820" s="39">
        <f t="shared" si="92"/>
        <v>0</v>
      </c>
      <c r="V820" s="39">
        <f t="shared" si="92"/>
        <v>0</v>
      </c>
      <c r="W820" s="39">
        <f t="shared" si="92"/>
        <v>0</v>
      </c>
      <c r="X820" s="39">
        <f t="shared" si="92"/>
        <v>7827731.5800000001</v>
      </c>
      <c r="Y820" s="39">
        <f t="shared" si="92"/>
        <v>0</v>
      </c>
      <c r="Z820" s="39">
        <f t="shared" si="92"/>
        <v>0</v>
      </c>
      <c r="AA820" s="39"/>
    </row>
    <row r="821" spans="1:27" x14ac:dyDescent="0.25">
      <c r="A821" s="52">
        <f t="shared" si="87"/>
        <v>1</v>
      </c>
      <c r="B821" s="94" t="str">
        <f>IF(ISBLANK('Форма 1'!B821),"",'Форма 1'!B821)</f>
        <v>Пермский муниципальный район Пермского края</v>
      </c>
      <c r="C821" s="161" t="str">
        <f>IF(ISBLANK('Форма 1'!C821),"",'Форма 1'!C821)</f>
        <v>д. Кондратово, ул. Камская, д. 13</v>
      </c>
      <c r="D821" s="51">
        <f>IF(ISBLANK(C821),"Введите адрес",IF(C821='Форма 1'!C821,SUM(E821:K821,M821:S821,X821:AA821),"Ошибка в адресе!"))</f>
        <v>2111132.2599999998</v>
      </c>
      <c r="E821" s="53" t="str">
        <f>IF(ISNUMBER('Форма 1'!X821),ROUND('Форма 1'!$I821*VLOOKUP('Форма 1'!$G821,'Предельники 2022'!$B$4:$X$28,'Форма 1'!X$7),2),"")</f>
        <v/>
      </c>
      <c r="F821" s="53" t="str">
        <f>IF(ISNUMBER('Форма 1'!Y821),ROUND('Форма 1'!$I821*VLOOKUP('Форма 1'!$G821,'Предельники 2022'!$B$4:$X$28,'Форма 1'!Y$7),2),"")</f>
        <v/>
      </c>
      <c r="G821" s="53" t="str">
        <f>IF(ISNUMBER('Форма 1'!Z821),ROUND('Форма 1'!$I821*VLOOKUP('Форма 1'!$G821,'Предельники 2022'!$B$4:$X$28,'Форма 1'!Z$7),2),"")</f>
        <v/>
      </c>
      <c r="H821" s="53" t="str">
        <f>IF(ISNUMBER('Форма 1'!AA821),ROUND('Форма 1'!$I821*VLOOKUP('Форма 1'!$G821,'Предельники 2022'!$B$4:$X$28,'Форма 1'!AA$7),2),"")</f>
        <v/>
      </c>
      <c r="I821" s="53" t="str">
        <f>IF(ISNUMBER('Форма 1'!AB821),ROUND('Форма 1'!$I821*VLOOKUP('Форма 1'!$G821,'Предельники 2022'!$B$4:$X$28,'Форма 1'!AB$7),2),"")</f>
        <v/>
      </c>
      <c r="J821" s="53" t="str">
        <f>IF(ISNUMBER('Форма 1'!AC821),ROUND('Форма 1'!$I821*VLOOKUP('Форма 1'!$G821,'Предельники 2022'!$B$4:$X$28,'Форма 1'!AC$7),2),"")</f>
        <v/>
      </c>
      <c r="K821" s="53" t="str">
        <f>IF(ISNUMBER('Форма 1'!AD821),ROUND('Форма 1'!$I821*VLOOKUP('Форма 1'!$G821,'Предельники 2022'!$B$4:$X$28,'Форма 1'!AD$7),2),"")</f>
        <v/>
      </c>
      <c r="L821" s="54" t="str">
        <f>IF(ISBLANK('Форма 1'!AE821),"",'Форма 1'!AE821)</f>
        <v/>
      </c>
      <c r="M821" s="55" t="str">
        <f>IF(ISBLANK('Форма 1'!AF821),"",'Форма 1'!AF821)</f>
        <v/>
      </c>
      <c r="N821" s="53" t="str">
        <f>IF(ISNUMBER('Форма 1'!AG821),ROUND('Форма 1'!$I821*VLOOKUP('Форма 1'!$G821,'Предельники 2022'!$B$4:$X$28,'Форма 1'!AG$7),2),"")</f>
        <v/>
      </c>
      <c r="O821" s="53" t="str">
        <f>IF(ISNUMBER('Форма 1'!$AH821),ROUND('Форма 1'!$I821*VLOOKUP('Форма 1'!$G821,'Предельники 2022'!$B$4:$X$28,'Форма 1'!$AH$7,0),2),"")</f>
        <v/>
      </c>
      <c r="P821" s="53" t="str">
        <f>IF(ISNUMBER('Форма 1'!$AI821),ROUND('Форма 1'!$I821*VLOOKUP('Форма 1'!$G821,'Предельники 2022'!$B$4:$X$28,'Форма 1'!$AI$7,0),2),"")</f>
        <v/>
      </c>
      <c r="Q821" s="53" t="str">
        <f>IF(ISNUMBER('Форма 1'!$AJ821),ROUND('Форма 1'!$I821*VLOOKUP('Форма 1'!$G821,'Предельники 2022'!$B$4:$X$28,'Форма 1'!$AJ$7,0),2),"")</f>
        <v/>
      </c>
      <c r="R821" s="53">
        <f>IF(ISNUMBER('Форма 1'!AK821),ROUND('Форма 1'!$I821*VLOOKUP('Форма 1'!$G821,'Предельники 2022'!$B$4:$X$28,'Форма 1'!AK$7),2),"")</f>
        <v>2111132.2599999998</v>
      </c>
      <c r="S821" s="55" t="str">
        <f t="shared" si="88"/>
        <v/>
      </c>
      <c r="T821" s="55" t="str">
        <f>IF(ISNUMBER('Форма 1'!AL821),INDEX('Предельники 2022'!$C$4:$X$28,MATCH('Форма 1'!$H821,'Предельники 2022'!$B$4:$B$28,0),MATCH(T$5,'Предельники 2022'!$C$3:$X$3,0)),"")</f>
        <v/>
      </c>
      <c r="U821" s="55" t="str">
        <f>IF(ISNUMBER('Форма 1'!AM821),INDEX('Предельники 2022'!$C$4:$X$28,MATCH('Форма 1'!$H821,'Предельники 2022'!$B$4:$B$28,0),MATCH(U$5,'Предельники 2022'!$C$3:$X$3,0)),"")</f>
        <v/>
      </c>
      <c r="V821" s="55" t="str">
        <f>IF(ISNUMBER('Форма 1'!AN821),INDEX('Предельники 2022'!$C$4:$X$28,MATCH('Форма 1'!$H821,'Предельники 2022'!$B$4:$B$28,0),MATCH(V$5,'Предельники 2022'!$C$3:$X$3,0)),"")</f>
        <v/>
      </c>
      <c r="W821" s="55" t="str">
        <f>IF(ISNUMBER('Форма 1'!AO821),INDEX('Предельники 2022'!$C$4:$X$28,MATCH('Форма 1'!$H821,'Предельники 2022'!$B$4:$B$28,0),MATCH(W$5,'Предельники 2022'!$C$3:$X$3,0)),"")</f>
        <v/>
      </c>
      <c r="X821" s="53" t="str">
        <f>IF(ISNUMBER('Форма 1'!AP821),ROUND('Форма 1'!$I821*VLOOKUP('Форма 1'!$G821,'Предельники 2022'!$B$4:$X$28,'Форма 1'!AP$7),2),"")</f>
        <v/>
      </c>
      <c r="Y821" s="53" t="str">
        <f>IF(ISNUMBER('Форма 1'!AQ821),ROUND('Форма 1'!$I821*VLOOKUP('Форма 1'!$G821,'Предельники 2022'!$B$4:$X$28,'Форма 1'!AQ$7),2),"")</f>
        <v/>
      </c>
      <c r="Z821" s="53" t="str">
        <f>IF(ISNUMBER('Форма 1'!AR821),ROUND('Форма 1'!$I821*VLOOKUP('Форма 1'!$G821,'Предельники 2022'!$B$4:$X$28,'Форма 1'!AR$7),2),"")</f>
        <v/>
      </c>
      <c r="AA821" s="55"/>
    </row>
    <row r="822" spans="1:27" x14ac:dyDescent="0.25">
      <c r="A822" s="52">
        <f t="shared" si="87"/>
        <v>2</v>
      </c>
      <c r="B822" s="94" t="str">
        <f>IF(ISBLANK('Форма 1'!B822),"",'Форма 1'!B822)</f>
        <v>Пермский муниципальный район Пермского края</v>
      </c>
      <c r="C822" s="161" t="str">
        <f>IF(ISBLANK('Форма 1'!C822),"",'Форма 1'!C822)</f>
        <v>д. Кондратово, ул. Камская, д. 21</v>
      </c>
      <c r="D822" s="51">
        <f>IF(ISBLANK(C822),"Введите адрес",IF(C822='Форма 1'!C822,SUM(E822:K822,M822:S822,X822:AA822),"Ошибка в адресе!"))</f>
        <v>5744184.71</v>
      </c>
      <c r="E822" s="53">
        <f>IF(ISNUMBER('Форма 1'!X822),ROUND('Форма 1'!$I822*VLOOKUP('Форма 1'!$G822,'Предельники 2022'!$B$4:$X$28,'Форма 1'!X$7),2),"")</f>
        <v>1122099.5</v>
      </c>
      <c r="F822" s="53" t="str">
        <f>IF(ISNUMBER('Форма 1'!Y822),ROUND('Форма 1'!$I822*VLOOKUP('Форма 1'!$G822,'Предельники 2022'!$B$4:$X$28,'Форма 1'!Y$7),2),"")</f>
        <v/>
      </c>
      <c r="G822" s="53" t="str">
        <f>IF(ISNUMBER('Форма 1'!Z822),ROUND('Форма 1'!$I822*VLOOKUP('Форма 1'!$G822,'Предельники 2022'!$B$4:$X$28,'Форма 1'!Z$7),2),"")</f>
        <v/>
      </c>
      <c r="H822" s="53">
        <f>IF(ISNUMBER('Форма 1'!AA822),ROUND('Форма 1'!$I822*VLOOKUP('Форма 1'!$G822,'Предельники 2022'!$B$4:$X$28,'Форма 1'!AA$7),2),"")</f>
        <v>572722.18000000005</v>
      </c>
      <c r="I822" s="53" t="str">
        <f>IF(ISNUMBER('Форма 1'!AB822),ROUND('Форма 1'!$I822*VLOOKUP('Форма 1'!$G822,'Предельники 2022'!$B$4:$X$28,'Форма 1'!AB$7),2),"")</f>
        <v/>
      </c>
      <c r="J822" s="53" t="str">
        <f>IF(ISNUMBER('Форма 1'!AC822),ROUND('Форма 1'!$I822*VLOOKUP('Форма 1'!$G822,'Предельники 2022'!$B$4:$X$28,'Форма 1'!AC$7),2),"")</f>
        <v/>
      </c>
      <c r="K822" s="53" t="str">
        <f>IF(ISNUMBER('Форма 1'!AD822),ROUND('Форма 1'!$I822*VLOOKUP('Форма 1'!$G822,'Предельники 2022'!$B$4:$X$28,'Форма 1'!AD$7),2),"")</f>
        <v/>
      </c>
      <c r="L822" s="54" t="str">
        <f>IF(ISBLANK('Форма 1'!AE822),"",'Форма 1'!AE822)</f>
        <v/>
      </c>
      <c r="M822" s="55" t="str">
        <f>IF(ISBLANK('Форма 1'!AF822),"",'Форма 1'!AF822)</f>
        <v/>
      </c>
      <c r="N822" s="53" t="str">
        <f>IF(ISNUMBER('Форма 1'!AG822),ROUND('Форма 1'!$I822*VLOOKUP('Форма 1'!$G822,'Предельники 2022'!$B$4:$X$28,'Форма 1'!AG$7),2),"")</f>
        <v/>
      </c>
      <c r="O822" s="53" t="str">
        <f>IF(ISNUMBER('Форма 1'!$AH822),ROUND('Форма 1'!$I822*VLOOKUP('Форма 1'!$G822,'Предельники 2022'!$B$4:$X$28,'Форма 1'!$AH$7,0),2),"")</f>
        <v/>
      </c>
      <c r="P822" s="53" t="str">
        <f>IF(ISNUMBER('Форма 1'!$AI822),ROUND('Форма 1'!$I822*VLOOKUP('Форма 1'!$G822,'Предельники 2022'!$B$4:$X$28,'Форма 1'!$AI$7,0),2),"")</f>
        <v/>
      </c>
      <c r="Q822" s="53" t="str">
        <f>IF(ISNUMBER('Форма 1'!$AJ822),ROUND('Форма 1'!$I822*VLOOKUP('Форма 1'!$G822,'Предельники 2022'!$B$4:$X$28,'Форма 1'!$AJ$7,0),2),"")</f>
        <v/>
      </c>
      <c r="R822" s="53" t="str">
        <f>IF(ISNUMBER('Форма 1'!AK822),ROUND('Форма 1'!$I822*VLOOKUP('Форма 1'!$G822,'Предельники 2022'!$B$4:$X$28,'Форма 1'!AK$7),2),"")</f>
        <v/>
      </c>
      <c r="S822" s="55" t="str">
        <f t="shared" si="88"/>
        <v/>
      </c>
      <c r="T822" s="55" t="str">
        <f>IF(ISNUMBER('Форма 1'!AL822),INDEX('Предельники 2022'!$C$4:$X$28,MATCH('Форма 1'!$H822,'Предельники 2022'!$B$4:$B$28,0),MATCH(T$5,'Предельники 2022'!$C$3:$X$3,0)),"")</f>
        <v/>
      </c>
      <c r="U822" s="55" t="str">
        <f>IF(ISNUMBER('Форма 1'!AM822),INDEX('Предельники 2022'!$C$4:$X$28,MATCH('Форма 1'!$H822,'Предельники 2022'!$B$4:$B$28,0),MATCH(U$5,'Предельники 2022'!$C$3:$X$3,0)),"")</f>
        <v/>
      </c>
      <c r="V822" s="55" t="str">
        <f>IF(ISNUMBER('Форма 1'!AN822),INDEX('Предельники 2022'!$C$4:$X$28,MATCH('Форма 1'!$H822,'Предельники 2022'!$B$4:$B$28,0),MATCH(V$5,'Предельники 2022'!$C$3:$X$3,0)),"")</f>
        <v/>
      </c>
      <c r="W822" s="55" t="str">
        <f>IF(ISNUMBER('Форма 1'!AO822),INDEX('Предельники 2022'!$C$4:$X$28,MATCH('Форма 1'!$H822,'Предельники 2022'!$B$4:$B$28,0),MATCH(W$5,'Предельники 2022'!$C$3:$X$3,0)),"")</f>
        <v/>
      </c>
      <c r="X822" s="53">
        <f>IF(ISNUMBER('Форма 1'!AP822),ROUND('Форма 1'!$I822*VLOOKUP('Форма 1'!$G822,'Предельники 2022'!$B$4:$X$28,'Форма 1'!AP$7),2),"")</f>
        <v>4049363.03</v>
      </c>
      <c r="Y822" s="53" t="str">
        <f>IF(ISNUMBER('Форма 1'!AQ822),ROUND('Форма 1'!$I822*VLOOKUP('Форма 1'!$G822,'Предельники 2022'!$B$4:$X$28,'Форма 1'!AQ$7),2),"")</f>
        <v/>
      </c>
      <c r="Z822" s="53" t="str">
        <f>IF(ISNUMBER('Форма 1'!AR822),ROUND('Форма 1'!$I822*VLOOKUP('Форма 1'!$G822,'Предельники 2022'!$B$4:$X$28,'Форма 1'!AR$7),2),"")</f>
        <v/>
      </c>
      <c r="AA822" s="55"/>
    </row>
    <row r="823" spans="1:27" x14ac:dyDescent="0.25">
      <c r="A823" s="52">
        <f t="shared" si="87"/>
        <v>3</v>
      </c>
      <c r="B823" s="94" t="str">
        <f>IF(ISBLANK('Форма 1'!B823),"",'Форма 1'!B823)</f>
        <v>Пермский муниципальный район Пермского края</v>
      </c>
      <c r="C823" s="161" t="str">
        <f>IF(ISBLANK('Форма 1'!C823),"",'Форма 1'!C823)</f>
        <v>п. Мулянка, ул. Строителей, д. 17/1</v>
      </c>
      <c r="D823" s="51">
        <f>IF(ISBLANK(C823),"Введите адрес",IF(C823='Форма 1'!C823,SUM(E823:K823,M823:S823,X823:AA823),"Ошибка в адресе!"))</f>
        <v>9629706.6699999999</v>
      </c>
      <c r="E823" s="53">
        <f>IF(ISNUMBER('Форма 1'!X823),ROUND('Форма 1'!$I823*VLOOKUP('Форма 1'!$G823,'Предельники 2022'!$B$4:$X$28,'Форма 1'!X$7),2),"")</f>
        <v>442059.38</v>
      </c>
      <c r="F823" s="53" t="str">
        <f>IF(ISNUMBER('Форма 1'!Y823),ROUND('Форма 1'!$I823*VLOOKUP('Форма 1'!$G823,'Предельники 2022'!$B$4:$X$28,'Форма 1'!Y$7),2),"")</f>
        <v/>
      </c>
      <c r="G823" s="53" t="str">
        <f>IF(ISNUMBER('Форма 1'!Z823),ROUND('Форма 1'!$I823*VLOOKUP('Форма 1'!$G823,'Предельники 2022'!$B$4:$X$28,'Форма 1'!Z$7),2),"")</f>
        <v/>
      </c>
      <c r="H823" s="53" t="str">
        <f>IF(ISNUMBER('Форма 1'!AA823),ROUND('Форма 1'!$I823*VLOOKUP('Форма 1'!$G823,'Предельники 2022'!$B$4:$X$28,'Форма 1'!AA$7),2),"")</f>
        <v/>
      </c>
      <c r="I823" s="53" t="str">
        <f>IF(ISNUMBER('Форма 1'!AB823),ROUND('Форма 1'!$I823*VLOOKUP('Форма 1'!$G823,'Предельники 2022'!$B$4:$X$28,'Форма 1'!AB$7),2),"")</f>
        <v/>
      </c>
      <c r="J823" s="53" t="str">
        <f>IF(ISNUMBER('Форма 1'!AC823),ROUND('Форма 1'!$I823*VLOOKUP('Форма 1'!$G823,'Предельники 2022'!$B$4:$X$28,'Форма 1'!AC$7),2),"")</f>
        <v/>
      </c>
      <c r="K823" s="53" t="str">
        <f>IF(ISNUMBER('Форма 1'!AD823),ROUND('Форма 1'!$I823*VLOOKUP('Форма 1'!$G823,'Предельники 2022'!$B$4:$X$28,'Форма 1'!AD$7),2),"")</f>
        <v/>
      </c>
      <c r="L823" s="54" t="str">
        <f>IF(ISBLANK('Форма 1'!AE823),"",'Форма 1'!AE823)</f>
        <v/>
      </c>
      <c r="M823" s="55" t="str">
        <f>IF(ISBLANK('Форма 1'!AF823),"",'Форма 1'!AF823)</f>
        <v/>
      </c>
      <c r="N823" s="53">
        <f>IF(ISNUMBER('Форма 1'!AG823),ROUND('Форма 1'!$I823*VLOOKUP('Форма 1'!$G823,'Предельники 2022'!$B$4:$X$28,'Форма 1'!AG$7),2),"")</f>
        <v>5707673.3099999996</v>
      </c>
      <c r="O823" s="53">
        <f>IF(ISNUMBER('Форма 1'!$AH823),ROUND('Форма 1'!$I823*VLOOKUP('Форма 1'!$G823,'Предельники 2022'!$B$4:$X$28,'Форма 1'!$AH$7,0),2),"")</f>
        <v>3479973.98</v>
      </c>
      <c r="P823" s="53" t="str">
        <f>IF(ISNUMBER('Форма 1'!$AI823),ROUND('Форма 1'!$I823*VLOOKUP('Форма 1'!$G823,'Предельники 2022'!$B$4:$X$28,'Форма 1'!$AI$7,0),2),"")</f>
        <v/>
      </c>
      <c r="Q823" s="53" t="str">
        <f>IF(ISNUMBER('Форма 1'!$AJ823),ROUND('Форма 1'!$I823*VLOOKUP('Форма 1'!$G823,'Предельники 2022'!$B$4:$X$28,'Форма 1'!$AJ$7,0),2),"")</f>
        <v/>
      </c>
      <c r="R823" s="53" t="str">
        <f>IF(ISNUMBER('Форма 1'!AK823),ROUND('Форма 1'!$I823*VLOOKUP('Форма 1'!$G823,'Предельники 2022'!$B$4:$X$28,'Форма 1'!AK$7),2),"")</f>
        <v/>
      </c>
      <c r="S823" s="55" t="str">
        <f t="shared" si="88"/>
        <v/>
      </c>
      <c r="T823" s="55" t="str">
        <f>IF(ISNUMBER('Форма 1'!AL823),INDEX('Предельники 2022'!$C$4:$X$28,MATCH('Форма 1'!$H823,'Предельники 2022'!$B$4:$B$28,0),MATCH(T$5,'Предельники 2022'!$C$3:$X$3,0)),"")</f>
        <v/>
      </c>
      <c r="U823" s="55" t="str">
        <f>IF(ISNUMBER('Форма 1'!AM823),INDEX('Предельники 2022'!$C$4:$X$28,MATCH('Форма 1'!$H823,'Предельники 2022'!$B$4:$B$28,0),MATCH(U$5,'Предельники 2022'!$C$3:$X$3,0)),"")</f>
        <v/>
      </c>
      <c r="V823" s="55" t="str">
        <f>IF(ISNUMBER('Форма 1'!AN823),INDEX('Предельники 2022'!$C$4:$X$28,MATCH('Форма 1'!$H823,'Предельники 2022'!$B$4:$B$28,0),MATCH(V$5,'Предельники 2022'!$C$3:$X$3,0)),"")</f>
        <v/>
      </c>
      <c r="W823" s="55" t="str">
        <f>IF(ISNUMBER('Форма 1'!AO823),INDEX('Предельники 2022'!$C$4:$X$28,MATCH('Форма 1'!$H823,'Предельники 2022'!$B$4:$B$28,0),MATCH(W$5,'Предельники 2022'!$C$3:$X$3,0)),"")</f>
        <v/>
      </c>
      <c r="X823" s="53" t="str">
        <f>IF(ISNUMBER('Форма 1'!AP823),ROUND('Форма 1'!$I823*VLOOKUP('Форма 1'!$G823,'Предельники 2022'!$B$4:$X$28,'Форма 1'!AP$7),2),"")</f>
        <v/>
      </c>
      <c r="Y823" s="53" t="str">
        <f>IF(ISNUMBER('Форма 1'!AQ823),ROUND('Форма 1'!$I823*VLOOKUP('Форма 1'!$G823,'Предельники 2022'!$B$4:$X$28,'Форма 1'!AQ$7),2),"")</f>
        <v/>
      </c>
      <c r="Z823" s="53" t="str">
        <f>IF(ISNUMBER('Форма 1'!AR823),ROUND('Форма 1'!$I823*VLOOKUP('Форма 1'!$G823,'Предельники 2022'!$B$4:$X$28,'Форма 1'!AR$7),2),"")</f>
        <v/>
      </c>
      <c r="AA823" s="55"/>
    </row>
    <row r="824" spans="1:27" x14ac:dyDescent="0.25">
      <c r="A824" s="52">
        <f t="shared" si="87"/>
        <v>4</v>
      </c>
      <c r="B824" s="94" t="str">
        <f>IF(ISBLANK('Форма 1'!B824),"",'Форма 1'!B824)</f>
        <v>Пермский муниципальный район Пермского края</v>
      </c>
      <c r="C824" s="161" t="str">
        <f>IF(ISBLANK('Форма 1'!C824),"",'Форма 1'!C824)</f>
        <v>п. Сокол, -, д. 10</v>
      </c>
      <c r="D824" s="51">
        <f>IF(ISBLANK(C824),"Введите адрес",IF(C824='Форма 1'!C824,SUM(E824:K824,M824:S824,X824:AA824),"Ошибка в адресе!"))</f>
        <v>11438664.199999999</v>
      </c>
      <c r="E824" s="53" t="str">
        <f>IF(ISNUMBER('Форма 1'!X824),ROUND('Форма 1'!$I824*VLOOKUP('Форма 1'!$G824,'Предельники 2022'!$B$4:$X$28,'Форма 1'!X$7),2),"")</f>
        <v/>
      </c>
      <c r="F824" s="53" t="str">
        <f>IF(ISNUMBER('Форма 1'!Y824),ROUND('Форма 1'!$I824*VLOOKUP('Форма 1'!$G824,'Предельники 2022'!$B$4:$X$28,'Форма 1'!Y$7),2),"")</f>
        <v/>
      </c>
      <c r="G824" s="53" t="str">
        <f>IF(ISNUMBER('Форма 1'!Z824),ROUND('Форма 1'!$I824*VLOOKUP('Форма 1'!$G824,'Предельники 2022'!$B$4:$X$28,'Форма 1'!Z$7),2),"")</f>
        <v/>
      </c>
      <c r="H824" s="53" t="str">
        <f>IF(ISNUMBER('Форма 1'!AA824),ROUND('Форма 1'!$I824*VLOOKUP('Форма 1'!$G824,'Предельники 2022'!$B$4:$X$28,'Форма 1'!AA$7),2),"")</f>
        <v/>
      </c>
      <c r="I824" s="53" t="str">
        <f>IF(ISNUMBER('Форма 1'!AB824),ROUND('Форма 1'!$I824*VLOOKUP('Форма 1'!$G824,'Предельники 2022'!$B$4:$X$28,'Форма 1'!AB$7),2),"")</f>
        <v/>
      </c>
      <c r="J824" s="53" t="str">
        <f>IF(ISNUMBER('Форма 1'!AC824),ROUND('Форма 1'!$I824*VLOOKUP('Форма 1'!$G824,'Предельники 2022'!$B$4:$X$28,'Форма 1'!AC$7),2),"")</f>
        <v/>
      </c>
      <c r="K824" s="53">
        <f>IF(ISNUMBER('Форма 1'!AD824),ROUND('Форма 1'!$I824*VLOOKUP('Форма 1'!$G824,'Предельники 2022'!$B$4:$X$28,'Форма 1'!AD$7),2),"")</f>
        <v>1506200.54</v>
      </c>
      <c r="L824" s="54" t="str">
        <f>IF(ISBLANK('Форма 1'!AE824),"",'Форма 1'!AE824)</f>
        <v/>
      </c>
      <c r="M824" s="55" t="str">
        <f>IF(ISBLANK('Форма 1'!AF824),"",'Форма 1'!AF824)</f>
        <v/>
      </c>
      <c r="N824" s="53" t="str">
        <f>IF(ISNUMBER('Форма 1'!AG824),ROUND('Форма 1'!$I824*VLOOKUP('Форма 1'!$G824,'Предельники 2022'!$B$4:$X$28,'Форма 1'!AG$7),2),"")</f>
        <v/>
      </c>
      <c r="O824" s="53" t="str">
        <f>IF(ISNUMBER('Форма 1'!$AH824),ROUND('Форма 1'!$I824*VLOOKUP('Форма 1'!$G824,'Предельники 2022'!$B$4:$X$28,'Форма 1'!$AH$7,0),2),"")</f>
        <v/>
      </c>
      <c r="P824" s="53">
        <f>IF(ISNUMBER('Форма 1'!$AI824),ROUND('Форма 1'!$I824*VLOOKUP('Форма 1'!$G824,'Предельники 2022'!$B$4:$X$28,'Форма 1'!$AI$7,0),2),"")</f>
        <v>9932463.6600000001</v>
      </c>
      <c r="Q824" s="53" t="str">
        <f>IF(ISNUMBER('Форма 1'!$AJ824),ROUND('Форма 1'!$I824*VLOOKUP('Форма 1'!$G824,'Предельники 2022'!$B$4:$X$28,'Форма 1'!$AJ$7,0),2),"")</f>
        <v/>
      </c>
      <c r="R824" s="53" t="str">
        <f>IF(ISNUMBER('Форма 1'!AK824),ROUND('Форма 1'!$I824*VLOOKUP('Форма 1'!$G824,'Предельники 2022'!$B$4:$X$28,'Форма 1'!AK$7),2),"")</f>
        <v/>
      </c>
      <c r="S824" s="55" t="str">
        <f t="shared" si="88"/>
        <v/>
      </c>
      <c r="T824" s="55" t="str">
        <f>IF(ISNUMBER('Форма 1'!AL824),INDEX('Предельники 2022'!$C$4:$X$28,MATCH('Форма 1'!$H824,'Предельники 2022'!$B$4:$B$28,0),MATCH(T$5,'Предельники 2022'!$C$3:$X$3,0)),"")</f>
        <v/>
      </c>
      <c r="U824" s="55" t="str">
        <f>IF(ISNUMBER('Форма 1'!AM824),INDEX('Предельники 2022'!$C$4:$X$28,MATCH('Форма 1'!$H824,'Предельники 2022'!$B$4:$B$28,0),MATCH(U$5,'Предельники 2022'!$C$3:$X$3,0)),"")</f>
        <v/>
      </c>
      <c r="V824" s="55" t="str">
        <f>IF(ISNUMBER('Форма 1'!AN824),INDEX('Предельники 2022'!$C$4:$X$28,MATCH('Форма 1'!$H824,'Предельники 2022'!$B$4:$B$28,0),MATCH(V$5,'Предельники 2022'!$C$3:$X$3,0)),"")</f>
        <v/>
      </c>
      <c r="W824" s="55" t="str">
        <f>IF(ISNUMBER('Форма 1'!AO824),INDEX('Предельники 2022'!$C$4:$X$28,MATCH('Форма 1'!$H824,'Предельники 2022'!$B$4:$B$28,0),MATCH(W$5,'Предельники 2022'!$C$3:$X$3,0)),"")</f>
        <v/>
      </c>
      <c r="X824" s="53" t="str">
        <f>IF(ISNUMBER('Форма 1'!AP824),ROUND('Форма 1'!$I824*VLOOKUP('Форма 1'!$G824,'Предельники 2022'!$B$4:$X$28,'Форма 1'!AP$7),2),"")</f>
        <v/>
      </c>
      <c r="Y824" s="53" t="str">
        <f>IF(ISNUMBER('Форма 1'!AQ824),ROUND('Форма 1'!$I824*VLOOKUP('Форма 1'!$G824,'Предельники 2022'!$B$4:$X$28,'Форма 1'!AQ$7),2),"")</f>
        <v/>
      </c>
      <c r="Z824" s="53" t="str">
        <f>IF(ISNUMBER('Форма 1'!AR824),ROUND('Форма 1'!$I824*VLOOKUP('Форма 1'!$G824,'Предельники 2022'!$B$4:$X$28,'Форма 1'!AR$7),2),"")</f>
        <v/>
      </c>
      <c r="AA824" s="55"/>
    </row>
    <row r="825" spans="1:27" x14ac:dyDescent="0.25">
      <c r="A825" s="52">
        <f t="shared" si="87"/>
        <v>5</v>
      </c>
      <c r="B825" s="94" t="str">
        <f>IF(ISBLANK('Форма 1'!B825),"",'Форма 1'!B825)</f>
        <v>Пермский муниципальный район Пермского края</v>
      </c>
      <c r="C825" s="161" t="str">
        <f>IF(ISBLANK('Форма 1'!C825),"",'Форма 1'!C825)</f>
        <v>п. Сокол, -, д. 12</v>
      </c>
      <c r="D825" s="51">
        <f>IF(ISBLANK(C825),"Введите адрес",IF(C825='Форма 1'!C825,SUM(E825:K825,M825:S825,X825:AA825),"Ошибка в адресе!"))</f>
        <v>3778368.55</v>
      </c>
      <c r="E825" s="53" t="str">
        <f>IF(ISNUMBER('Форма 1'!X825),ROUND('Форма 1'!$I825*VLOOKUP('Форма 1'!$G825,'Предельники 2022'!$B$4:$X$28,'Форма 1'!X$7),2),"")</f>
        <v/>
      </c>
      <c r="F825" s="53" t="str">
        <f>IF(ISNUMBER('Форма 1'!Y825),ROUND('Форма 1'!$I825*VLOOKUP('Форма 1'!$G825,'Предельники 2022'!$B$4:$X$28,'Форма 1'!Y$7),2),"")</f>
        <v/>
      </c>
      <c r="G825" s="53" t="str">
        <f>IF(ISNUMBER('Форма 1'!Z825),ROUND('Форма 1'!$I825*VLOOKUP('Форма 1'!$G825,'Предельники 2022'!$B$4:$X$28,'Форма 1'!Z$7),2),"")</f>
        <v/>
      </c>
      <c r="H825" s="53" t="str">
        <f>IF(ISNUMBER('Форма 1'!AA825),ROUND('Форма 1'!$I825*VLOOKUP('Форма 1'!$G825,'Предельники 2022'!$B$4:$X$28,'Форма 1'!AA$7),2),"")</f>
        <v/>
      </c>
      <c r="I825" s="53" t="str">
        <f>IF(ISNUMBER('Форма 1'!AB825),ROUND('Форма 1'!$I825*VLOOKUP('Форма 1'!$G825,'Предельники 2022'!$B$4:$X$28,'Форма 1'!AB$7),2),"")</f>
        <v/>
      </c>
      <c r="J825" s="53" t="str">
        <f>IF(ISNUMBER('Форма 1'!AC825),ROUND('Форма 1'!$I825*VLOOKUP('Форма 1'!$G825,'Предельники 2022'!$B$4:$X$28,'Форма 1'!AC$7),2),"")</f>
        <v/>
      </c>
      <c r="K825" s="53" t="str">
        <f>IF(ISNUMBER('Форма 1'!AD825),ROUND('Форма 1'!$I825*VLOOKUP('Форма 1'!$G825,'Предельники 2022'!$B$4:$X$28,'Форма 1'!AD$7),2),"")</f>
        <v/>
      </c>
      <c r="L825" s="54" t="str">
        <f>IF(ISBLANK('Форма 1'!AE825),"",'Форма 1'!AE825)</f>
        <v/>
      </c>
      <c r="M825" s="55" t="str">
        <f>IF(ISBLANK('Форма 1'!AF825),"",'Форма 1'!AF825)</f>
        <v/>
      </c>
      <c r="N825" s="53" t="str">
        <f>IF(ISNUMBER('Форма 1'!AG825),ROUND('Форма 1'!$I825*VLOOKUP('Форма 1'!$G825,'Предельники 2022'!$B$4:$X$28,'Форма 1'!AG$7),2),"")</f>
        <v/>
      </c>
      <c r="O825" s="53" t="str">
        <f>IF(ISNUMBER('Форма 1'!$AH825),ROUND('Форма 1'!$I825*VLOOKUP('Форма 1'!$G825,'Предельники 2022'!$B$4:$X$28,'Форма 1'!$AH$7,0),2),"")</f>
        <v/>
      </c>
      <c r="P825" s="53" t="str">
        <f>IF(ISNUMBER('Форма 1'!$AI825),ROUND('Форма 1'!$I825*VLOOKUP('Форма 1'!$G825,'Предельники 2022'!$B$4:$X$28,'Форма 1'!$AI$7,0),2),"")</f>
        <v/>
      </c>
      <c r="Q825" s="53" t="str">
        <f>IF(ISNUMBER('Форма 1'!$AJ825),ROUND('Форма 1'!$I825*VLOOKUP('Форма 1'!$G825,'Предельники 2022'!$B$4:$X$28,'Форма 1'!$AJ$7,0),2),"")</f>
        <v/>
      </c>
      <c r="R825" s="53" t="str">
        <f>IF(ISNUMBER('Форма 1'!AK825),ROUND('Форма 1'!$I825*VLOOKUP('Форма 1'!$G825,'Предельники 2022'!$B$4:$X$28,'Форма 1'!AK$7),2),"")</f>
        <v/>
      </c>
      <c r="S825" s="55" t="str">
        <f t="shared" si="88"/>
        <v/>
      </c>
      <c r="T825" s="55" t="str">
        <f>IF(ISNUMBER('Форма 1'!AL825),INDEX('Предельники 2022'!$C$4:$X$28,MATCH('Форма 1'!$H825,'Предельники 2022'!$B$4:$B$28,0),MATCH(T$5,'Предельники 2022'!$C$3:$X$3,0)),"")</f>
        <v/>
      </c>
      <c r="U825" s="55" t="str">
        <f>IF(ISNUMBER('Форма 1'!AM825),INDEX('Предельники 2022'!$C$4:$X$28,MATCH('Форма 1'!$H825,'Предельники 2022'!$B$4:$B$28,0),MATCH(U$5,'Предельники 2022'!$C$3:$X$3,0)),"")</f>
        <v/>
      </c>
      <c r="V825" s="55" t="str">
        <f>IF(ISNUMBER('Форма 1'!AN825),INDEX('Предельники 2022'!$C$4:$X$28,MATCH('Форма 1'!$H825,'Предельники 2022'!$B$4:$B$28,0),MATCH(V$5,'Предельники 2022'!$C$3:$X$3,0)),"")</f>
        <v/>
      </c>
      <c r="W825" s="55" t="str">
        <f>IF(ISNUMBER('Форма 1'!AO825),INDEX('Предельники 2022'!$C$4:$X$28,MATCH('Форма 1'!$H825,'Предельники 2022'!$B$4:$B$28,0),MATCH(W$5,'Предельники 2022'!$C$3:$X$3,0)),"")</f>
        <v/>
      </c>
      <c r="X825" s="53">
        <f>IF(ISNUMBER('Форма 1'!AP825),ROUND('Форма 1'!$I825*VLOOKUP('Форма 1'!$G825,'Предельники 2022'!$B$4:$X$28,'Форма 1'!AP$7),2),"")</f>
        <v>3778368.55</v>
      </c>
      <c r="Y825" s="53" t="str">
        <f>IF(ISNUMBER('Форма 1'!AQ825),ROUND('Форма 1'!$I825*VLOOKUP('Форма 1'!$G825,'Предельники 2022'!$B$4:$X$28,'Форма 1'!AQ$7),2),"")</f>
        <v/>
      </c>
      <c r="Z825" s="53" t="str">
        <f>IF(ISNUMBER('Форма 1'!AR825),ROUND('Форма 1'!$I825*VLOOKUP('Форма 1'!$G825,'Предельники 2022'!$B$4:$X$28,'Форма 1'!AR$7),2),"")</f>
        <v/>
      </c>
      <c r="AA825" s="55"/>
    </row>
    <row r="826" spans="1:27" x14ac:dyDescent="0.25">
      <c r="A826" s="52">
        <f t="shared" si="87"/>
        <v>6</v>
      </c>
      <c r="B826" s="94" t="str">
        <f>IF(ISBLANK('Форма 1'!B826),"",'Форма 1'!B826)</f>
        <v>Пермский муниципальный район Пермского края</v>
      </c>
      <c r="C826" s="161" t="str">
        <f>IF(ISBLANK('Форма 1'!C826),"",'Форма 1'!C826)</f>
        <v>п. Сокол, -, д. 14</v>
      </c>
      <c r="D826" s="51">
        <f>IF(ISBLANK(C826),"Введите адрес",IF(C826='Форма 1'!C826,SUM(E826:K826,M826:S826,X826:AA826),"Ошибка в адресе!"))</f>
        <v>34809025.310000002</v>
      </c>
      <c r="E826" s="53" t="str">
        <f>IF(ISNUMBER('Форма 1'!X826),ROUND('Форма 1'!$I826*VLOOKUP('Форма 1'!$G826,'Предельники 2022'!$B$4:$X$28,'Форма 1'!X$7),2),"")</f>
        <v/>
      </c>
      <c r="F826" s="53" t="str">
        <f>IF(ISNUMBER('Форма 1'!Y826),ROUND('Форма 1'!$I826*VLOOKUP('Форма 1'!$G826,'Предельники 2022'!$B$4:$X$28,'Форма 1'!Y$7),2),"")</f>
        <v/>
      </c>
      <c r="G826" s="53" t="str">
        <f>IF(ISNUMBER('Форма 1'!Z826),ROUND('Форма 1'!$I826*VLOOKUP('Форма 1'!$G826,'Предельники 2022'!$B$4:$X$28,'Форма 1'!Z$7),2),"")</f>
        <v/>
      </c>
      <c r="H826" s="53" t="str">
        <f>IF(ISNUMBER('Форма 1'!AA826),ROUND('Форма 1'!$I826*VLOOKUP('Форма 1'!$G826,'Предельники 2022'!$B$4:$X$28,'Форма 1'!AA$7),2),"")</f>
        <v/>
      </c>
      <c r="I826" s="53" t="str">
        <f>IF(ISNUMBER('Форма 1'!AB826),ROUND('Форма 1'!$I826*VLOOKUP('Форма 1'!$G826,'Предельники 2022'!$B$4:$X$28,'Форма 1'!AB$7),2),"")</f>
        <v/>
      </c>
      <c r="J826" s="53" t="str">
        <f>IF(ISNUMBER('Форма 1'!AC826),ROUND('Форма 1'!$I826*VLOOKUP('Форма 1'!$G826,'Предельники 2022'!$B$4:$X$28,'Форма 1'!AC$7),2),"")</f>
        <v/>
      </c>
      <c r="K826" s="53" t="str">
        <f>IF(ISNUMBER('Форма 1'!AD826),ROUND('Форма 1'!$I826*VLOOKUP('Форма 1'!$G826,'Предельники 2022'!$B$4:$X$28,'Форма 1'!AD$7),2),"")</f>
        <v/>
      </c>
      <c r="L826" s="54" t="str">
        <f>IF(ISBLANK('Форма 1'!AE826),"",'Форма 1'!AE826)</f>
        <v/>
      </c>
      <c r="M826" s="55" t="str">
        <f>IF(ISBLANK('Форма 1'!AF826),"",'Форма 1'!AF826)</f>
        <v/>
      </c>
      <c r="N826" s="53">
        <f>IF(ISNUMBER('Форма 1'!AG826),ROUND('Форма 1'!$I826*VLOOKUP('Форма 1'!$G826,'Предельники 2022'!$B$4:$X$28,'Форма 1'!AG$7),2),"")</f>
        <v>13547488.859999999</v>
      </c>
      <c r="O826" s="53" t="str">
        <f>IF(ISNUMBER('Форма 1'!$AH826),ROUND('Форма 1'!$I826*VLOOKUP('Форма 1'!$G826,'Предельники 2022'!$B$4:$X$28,'Форма 1'!$AH$7,0),2),"")</f>
        <v/>
      </c>
      <c r="P826" s="53">
        <f>IF(ISNUMBER('Форма 1'!$AI826),ROUND('Форма 1'!$I826*VLOOKUP('Форма 1'!$G826,'Предельники 2022'!$B$4:$X$28,'Форма 1'!$AI$7,0),2),"")</f>
        <v>21261536.449999999</v>
      </c>
      <c r="Q826" s="53" t="str">
        <f>IF(ISNUMBER('Форма 1'!$AJ826),ROUND('Форма 1'!$I826*VLOOKUP('Форма 1'!$G826,'Предельники 2022'!$B$4:$X$28,'Форма 1'!$AJ$7,0),2),"")</f>
        <v/>
      </c>
      <c r="R826" s="53" t="str">
        <f>IF(ISNUMBER('Форма 1'!AK826),ROUND('Форма 1'!$I826*VLOOKUP('Форма 1'!$G826,'Предельники 2022'!$B$4:$X$28,'Форма 1'!AK$7),2),"")</f>
        <v/>
      </c>
      <c r="S826" s="55" t="str">
        <f t="shared" si="88"/>
        <v/>
      </c>
      <c r="T826" s="55" t="str">
        <f>IF(ISNUMBER('Форма 1'!AL826),INDEX('Предельники 2022'!$C$4:$X$28,MATCH('Форма 1'!$H826,'Предельники 2022'!$B$4:$B$28,0),MATCH(T$5,'Предельники 2022'!$C$3:$X$3,0)),"")</f>
        <v/>
      </c>
      <c r="U826" s="55" t="str">
        <f>IF(ISNUMBER('Форма 1'!AM826),INDEX('Предельники 2022'!$C$4:$X$28,MATCH('Форма 1'!$H826,'Предельники 2022'!$B$4:$B$28,0),MATCH(U$5,'Предельники 2022'!$C$3:$X$3,0)),"")</f>
        <v/>
      </c>
      <c r="V826" s="55" t="str">
        <f>IF(ISNUMBER('Форма 1'!AN826),INDEX('Предельники 2022'!$C$4:$X$28,MATCH('Форма 1'!$H826,'Предельники 2022'!$B$4:$B$28,0),MATCH(V$5,'Предельники 2022'!$C$3:$X$3,0)),"")</f>
        <v/>
      </c>
      <c r="W826" s="55" t="str">
        <f>IF(ISNUMBER('Форма 1'!AO826),INDEX('Предельники 2022'!$C$4:$X$28,MATCH('Форма 1'!$H826,'Предельники 2022'!$B$4:$B$28,0),MATCH(W$5,'Предельники 2022'!$C$3:$X$3,0)),"")</f>
        <v/>
      </c>
      <c r="X826" s="53" t="str">
        <f>IF(ISNUMBER('Форма 1'!AP826),ROUND('Форма 1'!$I826*VLOOKUP('Форма 1'!$G826,'Предельники 2022'!$B$4:$X$28,'Форма 1'!AP$7),2),"")</f>
        <v/>
      </c>
      <c r="Y826" s="53" t="str">
        <f>IF(ISNUMBER('Форма 1'!AQ826),ROUND('Форма 1'!$I826*VLOOKUP('Форма 1'!$G826,'Предельники 2022'!$B$4:$X$28,'Форма 1'!AQ$7),2),"")</f>
        <v/>
      </c>
      <c r="Z826" s="53" t="str">
        <f>IF(ISNUMBER('Форма 1'!AR826),ROUND('Форма 1'!$I826*VLOOKUP('Форма 1'!$G826,'Предельники 2022'!$B$4:$X$28,'Форма 1'!AR$7),2),"")</f>
        <v/>
      </c>
      <c r="AA826" s="55"/>
    </row>
    <row r="827" spans="1:27" x14ac:dyDescent="0.25">
      <c r="A827" s="52">
        <f t="shared" si="87"/>
        <v>7</v>
      </c>
      <c r="B827" s="94" t="str">
        <f>IF(ISBLANK('Форма 1'!B827),"",'Форма 1'!B827)</f>
        <v>Пермский муниципальный район Пермского края</v>
      </c>
      <c r="C827" s="161" t="str">
        <f>IF(ISBLANK('Форма 1'!C827),"",'Форма 1'!C827)</f>
        <v>п. Сокол, -, д. 15</v>
      </c>
      <c r="D827" s="51">
        <f>IF(ISBLANK(C827),"Введите адрес",IF(C827='Форма 1'!C827,SUM(E827:K827,M827:S827,X827:AA827),"Ошибка в адресе!"))</f>
        <v>21373208.640000001</v>
      </c>
      <c r="E827" s="53" t="str">
        <f>IF(ISNUMBER('Форма 1'!X827),ROUND('Форма 1'!$I827*VLOOKUP('Форма 1'!$G827,'Предельники 2022'!$B$4:$X$28,'Форма 1'!X$7),2),"")</f>
        <v/>
      </c>
      <c r="F827" s="53" t="str">
        <f>IF(ISNUMBER('Форма 1'!Y827),ROUND('Форма 1'!$I827*VLOOKUP('Форма 1'!$G827,'Предельники 2022'!$B$4:$X$28,'Форма 1'!Y$7),2),"")</f>
        <v/>
      </c>
      <c r="G827" s="53" t="str">
        <f>IF(ISNUMBER('Форма 1'!Z827),ROUND('Форма 1'!$I827*VLOOKUP('Форма 1'!$G827,'Предельники 2022'!$B$4:$X$28,'Форма 1'!Z$7),2),"")</f>
        <v/>
      </c>
      <c r="H827" s="53" t="str">
        <f>IF(ISNUMBER('Форма 1'!AA827),ROUND('Форма 1'!$I827*VLOOKUP('Форма 1'!$G827,'Предельники 2022'!$B$4:$X$28,'Форма 1'!AA$7),2),"")</f>
        <v/>
      </c>
      <c r="I827" s="53" t="str">
        <f>IF(ISNUMBER('Форма 1'!AB827),ROUND('Форма 1'!$I827*VLOOKUP('Форма 1'!$G827,'Предельники 2022'!$B$4:$X$28,'Форма 1'!AB$7),2),"")</f>
        <v/>
      </c>
      <c r="J827" s="53" t="str">
        <f>IF(ISNUMBER('Форма 1'!AC827),ROUND('Форма 1'!$I827*VLOOKUP('Форма 1'!$G827,'Предельники 2022'!$B$4:$X$28,'Форма 1'!AC$7),2),"")</f>
        <v/>
      </c>
      <c r="K827" s="53" t="str">
        <f>IF(ISNUMBER('Форма 1'!AD827),ROUND('Форма 1'!$I827*VLOOKUP('Форма 1'!$G827,'Предельники 2022'!$B$4:$X$28,'Форма 1'!AD$7),2),"")</f>
        <v/>
      </c>
      <c r="L827" s="54" t="str">
        <f>IF(ISBLANK('Форма 1'!AE827),"",'Форма 1'!AE827)</f>
        <v/>
      </c>
      <c r="M827" s="55" t="str">
        <f>IF(ISBLANK('Форма 1'!AF827),"",'Форма 1'!AF827)</f>
        <v/>
      </c>
      <c r="N827" s="53" t="str">
        <f>IF(ISNUMBER('Форма 1'!AG827),ROUND('Форма 1'!$I827*VLOOKUP('Форма 1'!$G827,'Предельники 2022'!$B$4:$X$28,'Форма 1'!AG$7),2),"")</f>
        <v/>
      </c>
      <c r="O827" s="53" t="str">
        <f>IF(ISNUMBER('Форма 1'!$AH827),ROUND('Форма 1'!$I827*VLOOKUP('Форма 1'!$G827,'Предельники 2022'!$B$4:$X$28,'Форма 1'!$AH$7,0),2),"")</f>
        <v/>
      </c>
      <c r="P827" s="53">
        <f>IF(ISNUMBER('Форма 1'!$AI827),ROUND('Форма 1'!$I827*VLOOKUP('Форма 1'!$G827,'Предельники 2022'!$B$4:$X$28,'Форма 1'!$AI$7,0),2),"")</f>
        <v>21373208.640000001</v>
      </c>
      <c r="Q827" s="53" t="str">
        <f>IF(ISNUMBER('Форма 1'!$AJ827),ROUND('Форма 1'!$I827*VLOOKUP('Форма 1'!$G827,'Предельники 2022'!$B$4:$X$28,'Форма 1'!$AJ$7,0),2),"")</f>
        <v/>
      </c>
      <c r="R827" s="53" t="str">
        <f>IF(ISNUMBER('Форма 1'!AK827),ROUND('Форма 1'!$I827*VLOOKUP('Форма 1'!$G827,'Предельники 2022'!$B$4:$X$28,'Форма 1'!AK$7),2),"")</f>
        <v/>
      </c>
      <c r="S827" s="55" t="str">
        <f t="shared" si="88"/>
        <v/>
      </c>
      <c r="T827" s="55" t="str">
        <f>IF(ISNUMBER('Форма 1'!AL827),INDEX('Предельники 2022'!$C$4:$X$28,MATCH('Форма 1'!$H827,'Предельники 2022'!$B$4:$B$28,0),MATCH(T$5,'Предельники 2022'!$C$3:$X$3,0)),"")</f>
        <v/>
      </c>
      <c r="U827" s="55" t="str">
        <f>IF(ISNUMBER('Форма 1'!AM827),INDEX('Предельники 2022'!$C$4:$X$28,MATCH('Форма 1'!$H827,'Предельники 2022'!$B$4:$B$28,0),MATCH(U$5,'Предельники 2022'!$C$3:$X$3,0)),"")</f>
        <v/>
      </c>
      <c r="V827" s="55" t="str">
        <f>IF(ISNUMBER('Форма 1'!AN827),INDEX('Предельники 2022'!$C$4:$X$28,MATCH('Форма 1'!$H827,'Предельники 2022'!$B$4:$B$28,0),MATCH(V$5,'Предельники 2022'!$C$3:$X$3,0)),"")</f>
        <v/>
      </c>
      <c r="W827" s="55" t="str">
        <f>IF(ISNUMBER('Форма 1'!AO827),INDEX('Предельники 2022'!$C$4:$X$28,MATCH('Форма 1'!$H827,'Предельники 2022'!$B$4:$B$28,0),MATCH(W$5,'Предельники 2022'!$C$3:$X$3,0)),"")</f>
        <v/>
      </c>
      <c r="X827" s="53" t="str">
        <f>IF(ISNUMBER('Форма 1'!AP827),ROUND('Форма 1'!$I827*VLOOKUP('Форма 1'!$G827,'Предельники 2022'!$B$4:$X$28,'Форма 1'!AP$7),2),"")</f>
        <v/>
      </c>
      <c r="Y827" s="53" t="str">
        <f>IF(ISNUMBER('Форма 1'!AQ827),ROUND('Форма 1'!$I827*VLOOKUP('Форма 1'!$G827,'Предельники 2022'!$B$4:$X$28,'Форма 1'!AQ$7),2),"")</f>
        <v/>
      </c>
      <c r="Z827" s="53" t="str">
        <f>IF(ISNUMBER('Форма 1'!AR827),ROUND('Форма 1'!$I827*VLOOKUP('Форма 1'!$G827,'Предельники 2022'!$B$4:$X$28,'Форма 1'!AR$7),2),"")</f>
        <v/>
      </c>
      <c r="AA827" s="55"/>
    </row>
    <row r="828" spans="1:27" x14ac:dyDescent="0.25">
      <c r="A828" s="52">
        <f t="shared" si="87"/>
        <v>8</v>
      </c>
      <c r="B828" s="94" t="str">
        <f>IF(ISBLANK('Форма 1'!B828),"",'Форма 1'!B828)</f>
        <v>Пермский муниципальный район Пермского края</v>
      </c>
      <c r="C828" s="161" t="str">
        <f>IF(ISBLANK('Форма 1'!C828),"",'Форма 1'!C828)</f>
        <v>п. Сокол, -, д. 7</v>
      </c>
      <c r="D828" s="51">
        <f>IF(ISBLANK(C828),"Введите адрес",IF(C828='Форма 1'!C828,SUM(E828:K828,M828:S828,X828:AA828),"Ошибка в адресе!"))</f>
        <v>10372327</v>
      </c>
      <c r="E828" s="53" t="str">
        <f>IF(ISNUMBER('Форма 1'!X828),ROUND('Форма 1'!$I828*VLOOKUP('Форма 1'!$G828,'Предельники 2022'!$B$4:$X$28,'Форма 1'!X$7),2),"")</f>
        <v/>
      </c>
      <c r="F828" s="53" t="str">
        <f>IF(ISNUMBER('Форма 1'!Y828),ROUND('Форма 1'!$I828*VLOOKUP('Форма 1'!$G828,'Предельники 2022'!$B$4:$X$28,'Форма 1'!Y$7),2),"")</f>
        <v/>
      </c>
      <c r="G828" s="53" t="str">
        <f>IF(ISNUMBER('Форма 1'!Z828),ROUND('Форма 1'!$I828*VLOOKUP('Форма 1'!$G828,'Предельники 2022'!$B$4:$X$28,'Форма 1'!Z$7),2),"")</f>
        <v/>
      </c>
      <c r="H828" s="53" t="str">
        <f>IF(ISNUMBER('Форма 1'!AA828),ROUND('Форма 1'!$I828*VLOOKUP('Форма 1'!$G828,'Предельники 2022'!$B$4:$X$28,'Форма 1'!AA$7),2),"")</f>
        <v/>
      </c>
      <c r="I828" s="53" t="str">
        <f>IF(ISNUMBER('Форма 1'!AB828),ROUND('Форма 1'!$I828*VLOOKUP('Форма 1'!$G828,'Предельники 2022'!$B$4:$X$28,'Форма 1'!AB$7),2),"")</f>
        <v/>
      </c>
      <c r="J828" s="53" t="str">
        <f>IF(ISNUMBER('Форма 1'!AC828),ROUND('Форма 1'!$I828*VLOOKUP('Форма 1'!$G828,'Предельники 2022'!$B$4:$X$28,'Форма 1'!AC$7),2),"")</f>
        <v/>
      </c>
      <c r="K828" s="53" t="str">
        <f>IF(ISNUMBER('Форма 1'!AD828),ROUND('Форма 1'!$I828*VLOOKUP('Форма 1'!$G828,'Предельники 2022'!$B$4:$X$28,'Форма 1'!AD$7),2),"")</f>
        <v/>
      </c>
      <c r="L828" s="54" t="str">
        <f>IF(ISBLANK('Форма 1'!AE828),"",'Форма 1'!AE828)</f>
        <v/>
      </c>
      <c r="M828" s="55" t="str">
        <f>IF(ISBLANK('Форма 1'!AF828),"",'Форма 1'!AF828)</f>
        <v/>
      </c>
      <c r="N828" s="53" t="str">
        <f>IF(ISNUMBER('Форма 1'!AG828),ROUND('Форма 1'!$I828*VLOOKUP('Форма 1'!$G828,'Предельники 2022'!$B$4:$X$28,'Форма 1'!AG$7),2),"")</f>
        <v/>
      </c>
      <c r="O828" s="53">
        <f>IF(ISNUMBER('Форма 1'!$AH828),ROUND('Форма 1'!$I828*VLOOKUP('Форма 1'!$G828,'Предельники 2022'!$B$4:$X$28,'Форма 1'!$AH$7,0),2),"")</f>
        <v>10372327</v>
      </c>
      <c r="P828" s="53" t="str">
        <f>IF(ISNUMBER('Форма 1'!$AI828),ROUND('Форма 1'!$I828*VLOOKUP('Форма 1'!$G828,'Предельники 2022'!$B$4:$X$28,'Форма 1'!$AI$7,0),2),"")</f>
        <v/>
      </c>
      <c r="Q828" s="53" t="str">
        <f>IF(ISNUMBER('Форма 1'!$AJ828),ROUND('Форма 1'!$I828*VLOOKUP('Форма 1'!$G828,'Предельники 2022'!$B$4:$X$28,'Форма 1'!$AJ$7,0),2),"")</f>
        <v/>
      </c>
      <c r="R828" s="53" t="str">
        <f>IF(ISNUMBER('Форма 1'!AK828),ROUND('Форма 1'!$I828*VLOOKUP('Форма 1'!$G828,'Предельники 2022'!$B$4:$X$28,'Форма 1'!AK$7),2),"")</f>
        <v/>
      </c>
      <c r="S828" s="55" t="str">
        <f t="shared" si="88"/>
        <v/>
      </c>
      <c r="T828" s="55" t="str">
        <f>IF(ISNUMBER('Форма 1'!AL828),INDEX('Предельники 2022'!$C$4:$X$28,MATCH('Форма 1'!$H828,'Предельники 2022'!$B$4:$B$28,0),MATCH(T$5,'Предельники 2022'!$C$3:$X$3,0)),"")</f>
        <v/>
      </c>
      <c r="U828" s="55" t="str">
        <f>IF(ISNUMBER('Форма 1'!AM828),INDEX('Предельники 2022'!$C$4:$X$28,MATCH('Форма 1'!$H828,'Предельники 2022'!$B$4:$B$28,0),MATCH(U$5,'Предельники 2022'!$C$3:$X$3,0)),"")</f>
        <v/>
      </c>
      <c r="V828" s="55" t="str">
        <f>IF(ISNUMBER('Форма 1'!AN828),INDEX('Предельники 2022'!$C$4:$X$28,MATCH('Форма 1'!$H828,'Предельники 2022'!$B$4:$B$28,0),MATCH(V$5,'Предельники 2022'!$C$3:$X$3,0)),"")</f>
        <v/>
      </c>
      <c r="W828" s="55" t="str">
        <f>IF(ISNUMBER('Форма 1'!AO828),INDEX('Предельники 2022'!$C$4:$X$28,MATCH('Форма 1'!$H828,'Предельники 2022'!$B$4:$B$28,0),MATCH(W$5,'Предельники 2022'!$C$3:$X$3,0)),"")</f>
        <v/>
      </c>
      <c r="X828" s="53" t="str">
        <f>IF(ISNUMBER('Форма 1'!AP828),ROUND('Форма 1'!$I828*VLOOKUP('Форма 1'!$G828,'Предельники 2022'!$B$4:$X$28,'Форма 1'!AP$7),2),"")</f>
        <v/>
      </c>
      <c r="Y828" s="53" t="str">
        <f>IF(ISNUMBER('Форма 1'!AQ828),ROUND('Форма 1'!$I828*VLOOKUP('Форма 1'!$G828,'Предельники 2022'!$B$4:$X$28,'Форма 1'!AQ$7),2),"")</f>
        <v/>
      </c>
      <c r="Z828" s="53" t="str">
        <f>IF(ISNUMBER('Форма 1'!AR828),ROUND('Форма 1'!$I828*VLOOKUP('Форма 1'!$G828,'Предельники 2022'!$B$4:$X$28,'Форма 1'!AR$7),2),"")</f>
        <v/>
      </c>
      <c r="AA828" s="55"/>
    </row>
    <row r="829" spans="1:27" x14ac:dyDescent="0.25">
      <c r="A829" s="52">
        <f t="shared" si="87"/>
        <v>9</v>
      </c>
      <c r="B829" s="94" t="str">
        <f>IF(ISBLANK('Форма 1'!B829),"",'Форма 1'!B829)</f>
        <v>Пермский муниципальный район Пермского края</v>
      </c>
      <c r="C829" s="161" t="str">
        <f>IF(ISBLANK('Форма 1'!C829),"",'Форма 1'!C829)</f>
        <v>п. Сокол, -, д. 8</v>
      </c>
      <c r="D829" s="51">
        <f>IF(ISBLANK(C829),"Введите адрес",IF(C829='Форма 1'!C829,SUM(E829:K829,M829:S829,X829:AA829),"Ошибка в адресе!"))</f>
        <v>9911966.8599999994</v>
      </c>
      <c r="E829" s="53" t="str">
        <f>IF(ISNUMBER('Форма 1'!X829),ROUND('Форма 1'!$I829*VLOOKUP('Форма 1'!$G829,'Предельники 2022'!$B$4:$X$28,'Форма 1'!X$7),2),"")</f>
        <v/>
      </c>
      <c r="F829" s="53" t="str">
        <f>IF(ISNUMBER('Форма 1'!Y829),ROUND('Форма 1'!$I829*VLOOKUP('Форма 1'!$G829,'Предельники 2022'!$B$4:$X$28,'Форма 1'!Y$7),2),"")</f>
        <v/>
      </c>
      <c r="G829" s="53" t="str">
        <f>IF(ISNUMBER('Форма 1'!Z829),ROUND('Форма 1'!$I829*VLOOKUP('Форма 1'!$G829,'Предельники 2022'!$B$4:$X$28,'Форма 1'!Z$7),2),"")</f>
        <v/>
      </c>
      <c r="H829" s="53" t="str">
        <f>IF(ISNUMBER('Форма 1'!AA829),ROUND('Форма 1'!$I829*VLOOKUP('Форма 1'!$G829,'Предельники 2022'!$B$4:$X$28,'Форма 1'!AA$7),2),"")</f>
        <v/>
      </c>
      <c r="I829" s="53" t="str">
        <f>IF(ISNUMBER('Форма 1'!AB829),ROUND('Форма 1'!$I829*VLOOKUP('Форма 1'!$G829,'Предельники 2022'!$B$4:$X$28,'Форма 1'!AB$7),2),"")</f>
        <v/>
      </c>
      <c r="J829" s="53" t="str">
        <f>IF(ISNUMBER('Форма 1'!AC829),ROUND('Форма 1'!$I829*VLOOKUP('Форма 1'!$G829,'Предельники 2022'!$B$4:$X$28,'Форма 1'!AC$7),2),"")</f>
        <v/>
      </c>
      <c r="K829" s="53" t="str">
        <f>IF(ISNUMBER('Форма 1'!AD829),ROUND('Форма 1'!$I829*VLOOKUP('Форма 1'!$G829,'Предельники 2022'!$B$4:$X$28,'Форма 1'!AD$7),2),"")</f>
        <v/>
      </c>
      <c r="L829" s="54" t="str">
        <f>IF(ISBLANK('Форма 1'!AE829),"",'Форма 1'!AE829)</f>
        <v/>
      </c>
      <c r="M829" s="55" t="str">
        <f>IF(ISBLANK('Форма 1'!AF829),"",'Форма 1'!AF829)</f>
        <v/>
      </c>
      <c r="N829" s="53" t="str">
        <f>IF(ISNUMBER('Форма 1'!AG829),ROUND('Форма 1'!$I829*VLOOKUP('Форма 1'!$G829,'Предельники 2022'!$B$4:$X$28,'Форма 1'!AG$7),2),"")</f>
        <v/>
      </c>
      <c r="O829" s="53" t="str">
        <f>IF(ISNUMBER('Форма 1'!$AH829),ROUND('Форма 1'!$I829*VLOOKUP('Форма 1'!$G829,'Предельники 2022'!$B$4:$X$28,'Форма 1'!$AH$7,0),2),"")</f>
        <v/>
      </c>
      <c r="P829" s="53">
        <f>IF(ISNUMBER('Форма 1'!$AI829),ROUND('Форма 1'!$I829*VLOOKUP('Форма 1'!$G829,'Предельники 2022'!$B$4:$X$28,'Форма 1'!$AI$7,0),2),"")</f>
        <v>9911966.8599999994</v>
      </c>
      <c r="Q829" s="53" t="str">
        <f>IF(ISNUMBER('Форма 1'!$AJ829),ROUND('Форма 1'!$I829*VLOOKUP('Форма 1'!$G829,'Предельники 2022'!$B$4:$X$28,'Форма 1'!$AJ$7,0),2),"")</f>
        <v/>
      </c>
      <c r="R829" s="53" t="str">
        <f>IF(ISNUMBER('Форма 1'!AK829),ROUND('Форма 1'!$I829*VLOOKUP('Форма 1'!$G829,'Предельники 2022'!$B$4:$X$28,'Форма 1'!AK$7),2),"")</f>
        <v/>
      </c>
      <c r="S829" s="55" t="str">
        <f t="shared" si="88"/>
        <v/>
      </c>
      <c r="T829" s="55" t="str">
        <f>IF(ISNUMBER('Форма 1'!AL829),INDEX('Предельники 2022'!$C$4:$X$28,MATCH('Форма 1'!$H829,'Предельники 2022'!$B$4:$B$28,0),MATCH(T$5,'Предельники 2022'!$C$3:$X$3,0)),"")</f>
        <v/>
      </c>
      <c r="U829" s="55" t="str">
        <f>IF(ISNUMBER('Форма 1'!AM829),INDEX('Предельники 2022'!$C$4:$X$28,MATCH('Форма 1'!$H829,'Предельники 2022'!$B$4:$B$28,0),MATCH(U$5,'Предельники 2022'!$C$3:$X$3,0)),"")</f>
        <v/>
      </c>
      <c r="V829" s="55" t="str">
        <f>IF(ISNUMBER('Форма 1'!AN829),INDEX('Предельники 2022'!$C$4:$X$28,MATCH('Форма 1'!$H829,'Предельники 2022'!$B$4:$B$28,0),MATCH(V$5,'Предельники 2022'!$C$3:$X$3,0)),"")</f>
        <v/>
      </c>
      <c r="W829" s="55" t="str">
        <f>IF(ISNUMBER('Форма 1'!AO829),INDEX('Предельники 2022'!$C$4:$X$28,MATCH('Форма 1'!$H829,'Предельники 2022'!$B$4:$B$28,0),MATCH(W$5,'Предельники 2022'!$C$3:$X$3,0)),"")</f>
        <v/>
      </c>
      <c r="X829" s="53" t="str">
        <f>IF(ISNUMBER('Форма 1'!AP829),ROUND('Форма 1'!$I829*VLOOKUP('Форма 1'!$G829,'Предельники 2022'!$B$4:$X$28,'Форма 1'!AP$7),2),"")</f>
        <v/>
      </c>
      <c r="Y829" s="53" t="str">
        <f>IF(ISNUMBER('Форма 1'!AQ829),ROUND('Форма 1'!$I829*VLOOKUP('Форма 1'!$G829,'Предельники 2022'!$B$4:$X$28,'Форма 1'!AQ$7),2),"")</f>
        <v/>
      </c>
      <c r="Z829" s="53" t="str">
        <f>IF(ISNUMBER('Форма 1'!AR829),ROUND('Форма 1'!$I829*VLOOKUP('Форма 1'!$G829,'Предельники 2022'!$B$4:$X$28,'Форма 1'!AR$7),2),"")</f>
        <v/>
      </c>
      <c r="AA829" s="55"/>
    </row>
    <row r="830" spans="1:27" x14ac:dyDescent="0.25">
      <c r="A830" s="52">
        <f t="shared" si="87"/>
        <v>10</v>
      </c>
      <c r="B830" s="94" t="str">
        <f>IF(ISBLANK('Форма 1'!B830),"",'Форма 1'!B830)</f>
        <v>Пермский муниципальный район Пермского края</v>
      </c>
      <c r="C830" s="161" t="str">
        <f>IF(ISBLANK('Форма 1'!C830),"",'Форма 1'!C830)</f>
        <v>п. Сылва, ул. Большевистская, д. 72</v>
      </c>
      <c r="D830" s="51">
        <f>IF(ISBLANK(C830),"Введите адрес",IF(C830='Форма 1'!C830,SUM(E830:K830,M830:S830,X830:AA830),"Ошибка в адресе!"))</f>
        <v>5307925.8</v>
      </c>
      <c r="E830" s="53" t="str">
        <f>IF(ISNUMBER('Форма 1'!X830),ROUND('Форма 1'!$I830*VLOOKUP('Форма 1'!$G830,'Предельники 2022'!$B$4:$X$28,'Форма 1'!X$7),2),"")</f>
        <v/>
      </c>
      <c r="F830" s="53" t="str">
        <f>IF(ISNUMBER('Форма 1'!Y830),ROUND('Форма 1'!$I830*VLOOKUP('Форма 1'!$G830,'Предельники 2022'!$B$4:$X$28,'Форма 1'!Y$7),2),"")</f>
        <v/>
      </c>
      <c r="G830" s="53" t="str">
        <f>IF(ISNUMBER('Форма 1'!Z830),ROUND('Форма 1'!$I830*VLOOKUP('Форма 1'!$G830,'Предельники 2022'!$B$4:$X$28,'Форма 1'!Z$7),2),"")</f>
        <v/>
      </c>
      <c r="H830" s="53">
        <f>IF(ISNUMBER('Форма 1'!AA830),ROUND('Форма 1'!$I830*VLOOKUP('Форма 1'!$G830,'Предельники 2022'!$B$4:$X$28,'Форма 1'!AA$7),2),"")</f>
        <v>189547.28</v>
      </c>
      <c r="I830" s="53" t="str">
        <f>IF(ISNUMBER('Форма 1'!AB830),ROUND('Форма 1'!$I830*VLOOKUP('Форма 1'!$G830,'Предельники 2022'!$B$4:$X$28,'Форма 1'!AB$7),2),"")</f>
        <v/>
      </c>
      <c r="J830" s="53">
        <f>IF(ISNUMBER('Форма 1'!AC830),ROUND('Форма 1'!$I830*VLOOKUP('Форма 1'!$G830,'Предельники 2022'!$B$4:$X$28,'Форма 1'!AC$7),2),"")</f>
        <v>323435.96000000002</v>
      </c>
      <c r="K830" s="53" t="str">
        <f>IF(ISNUMBER('Форма 1'!AD830),ROUND('Форма 1'!$I830*VLOOKUP('Форма 1'!$G830,'Предельники 2022'!$B$4:$X$28,'Форма 1'!AD$7),2),"")</f>
        <v/>
      </c>
      <c r="L830" s="54" t="str">
        <f>IF(ISBLANK('Форма 1'!AE830),"",'Форма 1'!AE830)</f>
        <v/>
      </c>
      <c r="M830" s="55" t="str">
        <f>IF(ISBLANK('Форма 1'!AF830),"",'Форма 1'!AF830)</f>
        <v/>
      </c>
      <c r="N830" s="53">
        <f>IF(ISNUMBER('Форма 1'!AG830),ROUND('Форма 1'!$I830*VLOOKUP('Форма 1'!$G830,'Предельники 2022'!$B$4:$X$28,'Форма 1'!AG$7),2),"")</f>
        <v>4794942.5599999996</v>
      </c>
      <c r="O830" s="53" t="str">
        <f>IF(ISNUMBER('Форма 1'!$AH830),ROUND('Форма 1'!$I830*VLOOKUP('Форма 1'!$G830,'Предельники 2022'!$B$4:$X$28,'Форма 1'!$AH$7,0),2),"")</f>
        <v/>
      </c>
      <c r="P830" s="53" t="str">
        <f>IF(ISNUMBER('Форма 1'!$AI830),ROUND('Форма 1'!$I830*VLOOKUP('Форма 1'!$G830,'Предельники 2022'!$B$4:$X$28,'Форма 1'!$AI$7,0),2),"")</f>
        <v/>
      </c>
      <c r="Q830" s="53" t="str">
        <f>IF(ISNUMBER('Форма 1'!$AJ830),ROUND('Форма 1'!$I830*VLOOKUP('Форма 1'!$G830,'Предельники 2022'!$B$4:$X$28,'Форма 1'!$AJ$7,0),2),"")</f>
        <v/>
      </c>
      <c r="R830" s="53" t="str">
        <f>IF(ISNUMBER('Форма 1'!AK830),ROUND('Форма 1'!$I830*VLOOKUP('Форма 1'!$G830,'Предельники 2022'!$B$4:$X$28,'Форма 1'!AK$7),2),"")</f>
        <v/>
      </c>
      <c r="S830" s="55" t="str">
        <f t="shared" si="88"/>
        <v/>
      </c>
      <c r="T830" s="55" t="str">
        <f>IF(ISNUMBER('Форма 1'!AL830),INDEX('Предельники 2022'!$C$4:$X$28,MATCH('Форма 1'!$H830,'Предельники 2022'!$B$4:$B$28,0),MATCH(T$5,'Предельники 2022'!$C$3:$X$3,0)),"")</f>
        <v/>
      </c>
      <c r="U830" s="55" t="str">
        <f>IF(ISNUMBER('Форма 1'!AM830),INDEX('Предельники 2022'!$C$4:$X$28,MATCH('Форма 1'!$H830,'Предельники 2022'!$B$4:$B$28,0),MATCH(U$5,'Предельники 2022'!$C$3:$X$3,0)),"")</f>
        <v/>
      </c>
      <c r="V830" s="55" t="str">
        <f>IF(ISNUMBER('Форма 1'!AN830),INDEX('Предельники 2022'!$C$4:$X$28,MATCH('Форма 1'!$H830,'Предельники 2022'!$B$4:$B$28,0),MATCH(V$5,'Предельники 2022'!$C$3:$X$3,0)),"")</f>
        <v/>
      </c>
      <c r="W830" s="55" t="str">
        <f>IF(ISNUMBER('Форма 1'!AO830),INDEX('Предельники 2022'!$C$4:$X$28,MATCH('Форма 1'!$H830,'Предельники 2022'!$B$4:$B$28,0),MATCH(W$5,'Предельники 2022'!$C$3:$X$3,0)),"")</f>
        <v/>
      </c>
      <c r="X830" s="53" t="str">
        <f>IF(ISNUMBER('Форма 1'!AP830),ROUND('Форма 1'!$I830*VLOOKUP('Форма 1'!$G830,'Предельники 2022'!$B$4:$X$28,'Форма 1'!AP$7),2),"")</f>
        <v/>
      </c>
      <c r="Y830" s="53" t="str">
        <f>IF(ISNUMBER('Форма 1'!AQ830),ROUND('Форма 1'!$I830*VLOOKUP('Форма 1'!$G830,'Предельники 2022'!$B$4:$X$28,'Форма 1'!AQ$7),2),"")</f>
        <v/>
      </c>
      <c r="Z830" s="53" t="str">
        <f>IF(ISNUMBER('Форма 1'!AR830),ROUND('Форма 1'!$I830*VLOOKUP('Форма 1'!$G830,'Предельники 2022'!$B$4:$X$28,'Форма 1'!AR$7),2),"")</f>
        <v/>
      </c>
      <c r="AA830" s="55"/>
    </row>
    <row r="831" spans="1:27" x14ac:dyDescent="0.25">
      <c r="A831" s="52">
        <f t="shared" si="87"/>
        <v>11</v>
      </c>
      <c r="B831" s="94" t="str">
        <f>IF(ISBLANK('Форма 1'!B831),"",'Форма 1'!B831)</f>
        <v>Пермский муниципальный район Пермского края</v>
      </c>
      <c r="C831" s="161" t="str">
        <f>IF(ISBLANK('Форма 1'!C831),"",'Форма 1'!C831)</f>
        <v>п. Юго-Камский, ул. Ленина, д. 1</v>
      </c>
      <c r="D831" s="51">
        <f>IF(ISBLANK(C831),"Введите адрес",IF(C831='Форма 1'!C831,SUM(E831:K831,M831:S831,X831:AA831),"Ошибка в адресе!"))</f>
        <v>1493549.62</v>
      </c>
      <c r="E831" s="53" t="str">
        <f>IF(ISNUMBER('Форма 1'!X831),ROUND('Форма 1'!$I831*VLOOKUP('Форма 1'!$G831,'Предельники 2022'!$B$4:$X$28,'Форма 1'!X$7),2),"")</f>
        <v/>
      </c>
      <c r="F831" s="53" t="str">
        <f>IF(ISNUMBER('Форма 1'!Y831),ROUND('Форма 1'!$I831*VLOOKUP('Форма 1'!$G831,'Предельники 2022'!$B$4:$X$28,'Форма 1'!Y$7),2),"")</f>
        <v/>
      </c>
      <c r="G831" s="53" t="str">
        <f>IF(ISNUMBER('Форма 1'!Z831),ROUND('Форма 1'!$I831*VLOOKUP('Форма 1'!$G831,'Предельники 2022'!$B$4:$X$28,'Форма 1'!Z$7),2),"")</f>
        <v/>
      </c>
      <c r="H831" s="53">
        <f>IF(ISNUMBER('Форма 1'!AA831),ROUND('Форма 1'!$I831*VLOOKUP('Форма 1'!$G831,'Предельники 2022'!$B$4:$X$28,'Форма 1'!AA$7),2),"")</f>
        <v>257930.89</v>
      </c>
      <c r="I831" s="53">
        <f>IF(ISNUMBER('Форма 1'!AB831),ROUND('Форма 1'!$I831*VLOOKUP('Форма 1'!$G831,'Предельники 2022'!$B$4:$X$28,'Форма 1'!AB$7),2),"")</f>
        <v>795495.69</v>
      </c>
      <c r="J831" s="53">
        <f>IF(ISNUMBER('Форма 1'!AC831),ROUND('Форма 1'!$I831*VLOOKUP('Форма 1'!$G831,'Предельники 2022'!$B$4:$X$28,'Форма 1'!AC$7),2),"")</f>
        <v>440123.04</v>
      </c>
      <c r="K831" s="53" t="str">
        <f>IF(ISNUMBER('Форма 1'!AD831),ROUND('Форма 1'!$I831*VLOOKUP('Форма 1'!$G831,'Предельники 2022'!$B$4:$X$28,'Форма 1'!AD$7),2),"")</f>
        <v/>
      </c>
      <c r="L831" s="54" t="str">
        <f>IF(ISBLANK('Форма 1'!AE831),"",'Форма 1'!AE831)</f>
        <v/>
      </c>
      <c r="M831" s="55" t="str">
        <f>IF(ISBLANK('Форма 1'!AF831),"",'Форма 1'!AF831)</f>
        <v/>
      </c>
      <c r="N831" s="53" t="str">
        <f>IF(ISNUMBER('Форма 1'!AG831),ROUND('Форма 1'!$I831*VLOOKUP('Форма 1'!$G831,'Предельники 2022'!$B$4:$X$28,'Форма 1'!AG$7),2),"")</f>
        <v/>
      </c>
      <c r="O831" s="53" t="str">
        <f>IF(ISNUMBER('Форма 1'!$AH831),ROUND('Форма 1'!$I831*VLOOKUP('Форма 1'!$G831,'Предельники 2022'!$B$4:$X$28,'Форма 1'!$AH$7,0),2),"")</f>
        <v/>
      </c>
      <c r="P831" s="53" t="str">
        <f>IF(ISNUMBER('Форма 1'!$AI831),ROUND('Форма 1'!$I831*VLOOKUP('Форма 1'!$G831,'Предельники 2022'!$B$4:$X$28,'Форма 1'!$AI$7,0),2),"")</f>
        <v/>
      </c>
      <c r="Q831" s="53" t="str">
        <f>IF(ISNUMBER('Форма 1'!$AJ831),ROUND('Форма 1'!$I831*VLOOKUP('Форма 1'!$G831,'Предельники 2022'!$B$4:$X$28,'Форма 1'!$AJ$7,0),2),"")</f>
        <v/>
      </c>
      <c r="R831" s="53" t="str">
        <f>IF(ISNUMBER('Форма 1'!AK831),ROUND('Форма 1'!$I831*VLOOKUP('Форма 1'!$G831,'Предельники 2022'!$B$4:$X$28,'Форма 1'!AK$7),2),"")</f>
        <v/>
      </c>
      <c r="S831" s="55" t="str">
        <f t="shared" si="88"/>
        <v/>
      </c>
      <c r="T831" s="55" t="str">
        <f>IF(ISNUMBER('Форма 1'!AL831),INDEX('Предельники 2022'!$C$4:$X$28,MATCH('Форма 1'!$H831,'Предельники 2022'!$B$4:$B$28,0),MATCH(T$5,'Предельники 2022'!$C$3:$X$3,0)),"")</f>
        <v/>
      </c>
      <c r="U831" s="55" t="str">
        <f>IF(ISNUMBER('Форма 1'!AM831),INDEX('Предельники 2022'!$C$4:$X$28,MATCH('Форма 1'!$H831,'Предельники 2022'!$B$4:$B$28,0),MATCH(U$5,'Предельники 2022'!$C$3:$X$3,0)),"")</f>
        <v/>
      </c>
      <c r="V831" s="55" t="str">
        <f>IF(ISNUMBER('Форма 1'!AN831),INDEX('Предельники 2022'!$C$4:$X$28,MATCH('Форма 1'!$H831,'Предельники 2022'!$B$4:$B$28,0),MATCH(V$5,'Предельники 2022'!$C$3:$X$3,0)),"")</f>
        <v/>
      </c>
      <c r="W831" s="55" t="str">
        <f>IF(ISNUMBER('Форма 1'!AO831),INDEX('Предельники 2022'!$C$4:$X$28,MATCH('Форма 1'!$H831,'Предельники 2022'!$B$4:$B$28,0),MATCH(W$5,'Предельники 2022'!$C$3:$X$3,0)),"")</f>
        <v/>
      </c>
      <c r="X831" s="53" t="str">
        <f>IF(ISNUMBER('Форма 1'!AP831),ROUND('Форма 1'!$I831*VLOOKUP('Форма 1'!$G831,'Предельники 2022'!$B$4:$X$28,'Форма 1'!AP$7),2),"")</f>
        <v/>
      </c>
      <c r="Y831" s="53" t="str">
        <f>IF(ISNUMBER('Форма 1'!AQ831),ROUND('Форма 1'!$I831*VLOOKUP('Форма 1'!$G831,'Предельники 2022'!$B$4:$X$28,'Форма 1'!AQ$7),2),"")</f>
        <v/>
      </c>
      <c r="Z831" s="53" t="str">
        <f>IF(ISNUMBER('Форма 1'!AR831),ROUND('Форма 1'!$I831*VLOOKUP('Форма 1'!$G831,'Предельники 2022'!$B$4:$X$28,'Форма 1'!AR$7),2),"")</f>
        <v/>
      </c>
      <c r="AA831" s="55"/>
    </row>
    <row r="832" spans="1:27" x14ac:dyDescent="0.25">
      <c r="A832" s="52">
        <f t="shared" si="87"/>
        <v>12</v>
      </c>
      <c r="B832" s="94" t="str">
        <f>IF(ISBLANK('Форма 1'!B832),"",'Форма 1'!B832)</f>
        <v>Пермский муниципальный район Пермского края</v>
      </c>
      <c r="C832" s="161" t="str">
        <f>IF(ISBLANK('Форма 1'!C832),"",'Форма 1'!C832)</f>
        <v>с. Платошино, ул. Владимирова, д. 4</v>
      </c>
      <c r="D832" s="51">
        <f>IF(ISBLANK(C832),"Введите адрес",IF(C832='Форма 1'!C832,SUM(E832:K832,M832:S832,X832:AA832),"Ошибка в адресе!"))</f>
        <v>6492540.3600000003</v>
      </c>
      <c r="E832" s="53" t="str">
        <f>IF(ISNUMBER('Форма 1'!X832),ROUND('Форма 1'!$I832*VLOOKUP('Форма 1'!$G832,'Предельники 2022'!$B$4:$X$28,'Форма 1'!X$7),2),"")</f>
        <v/>
      </c>
      <c r="F832" s="53" t="str">
        <f>IF(ISNUMBER('Форма 1'!Y832),ROUND('Форма 1'!$I832*VLOOKUP('Форма 1'!$G832,'Предельники 2022'!$B$4:$X$28,'Форма 1'!Y$7),2),"")</f>
        <v/>
      </c>
      <c r="G832" s="53" t="str">
        <f>IF(ISNUMBER('Форма 1'!Z832),ROUND('Форма 1'!$I832*VLOOKUP('Форма 1'!$G832,'Предельники 2022'!$B$4:$X$28,'Форма 1'!Z$7),2),"")</f>
        <v/>
      </c>
      <c r="H832" s="53" t="str">
        <f>IF(ISNUMBER('Форма 1'!AA832),ROUND('Форма 1'!$I832*VLOOKUP('Форма 1'!$G832,'Предельники 2022'!$B$4:$X$28,'Форма 1'!AA$7),2),"")</f>
        <v/>
      </c>
      <c r="I832" s="53">
        <f>IF(ISNUMBER('Форма 1'!AB832),ROUND('Форма 1'!$I832*VLOOKUP('Форма 1'!$G832,'Предельники 2022'!$B$4:$X$28,'Форма 1'!AB$7),2),"")</f>
        <v>705540.71</v>
      </c>
      <c r="J832" s="53" t="str">
        <f>IF(ISNUMBER('Форма 1'!AC832),ROUND('Форма 1'!$I832*VLOOKUP('Форма 1'!$G832,'Предельники 2022'!$B$4:$X$28,'Форма 1'!AC$7),2),"")</f>
        <v/>
      </c>
      <c r="K832" s="53" t="str">
        <f>IF(ISNUMBER('Форма 1'!AD832),ROUND('Форма 1'!$I832*VLOOKUP('Форма 1'!$G832,'Предельники 2022'!$B$4:$X$28,'Форма 1'!AD$7),2),"")</f>
        <v/>
      </c>
      <c r="L832" s="54" t="str">
        <f>IF(ISBLANK('Форма 1'!AE832),"",'Форма 1'!AE832)</f>
        <v/>
      </c>
      <c r="M832" s="55" t="str">
        <f>IF(ISBLANK('Форма 1'!AF832),"",'Форма 1'!AF832)</f>
        <v/>
      </c>
      <c r="N832" s="53">
        <f>IF(ISNUMBER('Форма 1'!AG832),ROUND('Форма 1'!$I832*VLOOKUP('Форма 1'!$G832,'Предельники 2022'!$B$4:$X$28,'Форма 1'!AG$7),2),"")</f>
        <v>5786999.6500000004</v>
      </c>
      <c r="O832" s="53" t="str">
        <f>IF(ISNUMBER('Форма 1'!$AH832),ROUND('Форма 1'!$I832*VLOOKUP('Форма 1'!$G832,'Предельники 2022'!$B$4:$X$28,'Форма 1'!$AH$7,0),2),"")</f>
        <v/>
      </c>
      <c r="P832" s="53" t="str">
        <f>IF(ISNUMBER('Форма 1'!$AI832),ROUND('Форма 1'!$I832*VLOOKUP('Форма 1'!$G832,'Предельники 2022'!$B$4:$X$28,'Форма 1'!$AI$7,0),2),"")</f>
        <v/>
      </c>
      <c r="Q832" s="53" t="str">
        <f>IF(ISNUMBER('Форма 1'!$AJ832),ROUND('Форма 1'!$I832*VLOOKUP('Форма 1'!$G832,'Предельники 2022'!$B$4:$X$28,'Форма 1'!$AJ$7,0),2),"")</f>
        <v/>
      </c>
      <c r="R832" s="53" t="str">
        <f>IF(ISNUMBER('Форма 1'!AK832),ROUND('Форма 1'!$I832*VLOOKUP('Форма 1'!$G832,'Предельники 2022'!$B$4:$X$28,'Форма 1'!AK$7),2),"")</f>
        <v/>
      </c>
      <c r="S832" s="55" t="str">
        <f t="shared" si="88"/>
        <v/>
      </c>
      <c r="T832" s="55" t="str">
        <f>IF(ISNUMBER('Форма 1'!AL832),INDEX('Предельники 2022'!$C$4:$X$28,MATCH('Форма 1'!$H832,'Предельники 2022'!$B$4:$B$28,0),MATCH(T$5,'Предельники 2022'!$C$3:$X$3,0)),"")</f>
        <v/>
      </c>
      <c r="U832" s="55" t="str">
        <f>IF(ISNUMBER('Форма 1'!AM832),INDEX('Предельники 2022'!$C$4:$X$28,MATCH('Форма 1'!$H832,'Предельники 2022'!$B$4:$B$28,0),MATCH(U$5,'Предельники 2022'!$C$3:$X$3,0)),"")</f>
        <v/>
      </c>
      <c r="V832" s="55" t="str">
        <f>IF(ISNUMBER('Форма 1'!AN832),INDEX('Предельники 2022'!$C$4:$X$28,MATCH('Форма 1'!$H832,'Предельники 2022'!$B$4:$B$28,0),MATCH(V$5,'Предельники 2022'!$C$3:$X$3,0)),"")</f>
        <v/>
      </c>
      <c r="W832" s="55" t="str">
        <f>IF(ISNUMBER('Форма 1'!AO832),INDEX('Предельники 2022'!$C$4:$X$28,MATCH('Форма 1'!$H832,'Предельники 2022'!$B$4:$B$28,0),MATCH(W$5,'Предельники 2022'!$C$3:$X$3,0)),"")</f>
        <v/>
      </c>
      <c r="X832" s="53" t="str">
        <f>IF(ISNUMBER('Форма 1'!AP832),ROUND('Форма 1'!$I832*VLOOKUP('Форма 1'!$G832,'Предельники 2022'!$B$4:$X$28,'Форма 1'!AP$7),2),"")</f>
        <v/>
      </c>
      <c r="Y832" s="53" t="str">
        <f>IF(ISNUMBER('Форма 1'!AQ832),ROUND('Форма 1'!$I832*VLOOKUP('Форма 1'!$G832,'Предельники 2022'!$B$4:$X$28,'Форма 1'!AQ$7),2),"")</f>
        <v/>
      </c>
      <c r="Z832" s="53" t="str">
        <f>IF(ISNUMBER('Форма 1'!AR832),ROUND('Форма 1'!$I832*VLOOKUP('Форма 1'!$G832,'Предельники 2022'!$B$4:$X$28,'Форма 1'!AR$7),2),"")</f>
        <v/>
      </c>
      <c r="AA832" s="55"/>
    </row>
    <row r="833" spans="1:27" x14ac:dyDescent="0.25">
      <c r="A833" s="52">
        <f t="shared" si="87"/>
        <v>13</v>
      </c>
      <c r="B833" s="94" t="str">
        <f>IF(ISBLANK('Форма 1'!B833),"",'Форма 1'!B833)</f>
        <v>Пермский муниципальный район Пермского края</v>
      </c>
      <c r="C833" s="161" t="str">
        <f>IF(ISBLANK('Форма 1'!C833),"",'Форма 1'!C833)</f>
        <v>с. Усть-Качка, ул. Стройка, д. 1А</v>
      </c>
      <c r="D833" s="51">
        <f>IF(ISBLANK(C833),"Введите адрес",IF(C833='Форма 1'!C833,SUM(E833:K833,M833:S833,X833:AA833),"Ошибка в адресе!"))</f>
        <v>10851318.07</v>
      </c>
      <c r="E833" s="53">
        <f>IF(ISNUMBER('Форма 1'!X833),ROUND('Форма 1'!$I833*VLOOKUP('Форма 1'!$G833,'Предельники 2022'!$B$4:$X$28,'Форма 1'!X$7),2),"")</f>
        <v>286761.23</v>
      </c>
      <c r="F833" s="53">
        <f>IF(ISNUMBER('Форма 1'!Y833),ROUND('Форма 1'!$I833*VLOOKUP('Форма 1'!$G833,'Предельники 2022'!$B$4:$X$28,'Форма 1'!Y$7),2),"")</f>
        <v>3254206.49</v>
      </c>
      <c r="G833" s="53" t="str">
        <f>IF(ISNUMBER('Форма 1'!Z833),ROUND('Форма 1'!$I833*VLOOKUP('Форма 1'!$G833,'Предельники 2022'!$B$4:$X$28,'Форма 1'!Z$7),2),"")</f>
        <v/>
      </c>
      <c r="H833" s="53">
        <f>IF(ISNUMBER('Форма 1'!AA833),ROUND('Форма 1'!$I833*VLOOKUP('Форма 1'!$G833,'Предельники 2022'!$B$4:$X$28,'Форма 1'!AA$7),2),"")</f>
        <v>146363.59</v>
      </c>
      <c r="I833" s="53">
        <f>IF(ISNUMBER('Форма 1'!AB833),ROUND('Форма 1'!$I833*VLOOKUP('Форма 1'!$G833,'Предельники 2022'!$B$4:$X$28,'Форма 1'!AB$7),2),"")</f>
        <v>451406.23</v>
      </c>
      <c r="J833" s="53">
        <f>IF(ISNUMBER('Форма 1'!AC833),ROUND('Форма 1'!$I833*VLOOKUP('Форма 1'!$G833,'Предельники 2022'!$B$4:$X$28,'Форма 1'!AC$7),2),"")</f>
        <v>249749.03</v>
      </c>
      <c r="K833" s="53" t="str">
        <f>IF(ISNUMBER('Форма 1'!AD833),ROUND('Форма 1'!$I833*VLOOKUP('Форма 1'!$G833,'Предельники 2022'!$B$4:$X$28,'Форма 1'!AD$7),2),"")</f>
        <v/>
      </c>
      <c r="L833" s="54" t="str">
        <f>IF(ISBLANK('Форма 1'!AE833),"",'Форма 1'!AE833)</f>
        <v/>
      </c>
      <c r="M833" s="55" t="str">
        <f>IF(ISBLANK('Форма 1'!AF833),"",'Форма 1'!AF833)</f>
        <v/>
      </c>
      <c r="N833" s="53">
        <f>IF(ISNUMBER('Форма 1'!AG833),ROUND('Форма 1'!$I833*VLOOKUP('Форма 1'!$G833,'Предельники 2022'!$B$4:$X$28,'Форма 1'!AG$7),2),"")</f>
        <v>3702532.89</v>
      </c>
      <c r="O833" s="53">
        <f>IF(ISNUMBER('Форма 1'!$AH833),ROUND('Форма 1'!$I833*VLOOKUP('Форма 1'!$G833,'Предельники 2022'!$B$4:$X$28,'Форма 1'!$AH$7,0),2),"")</f>
        <v>2257437.91</v>
      </c>
      <c r="P833" s="53" t="str">
        <f>IF(ISNUMBER('Форма 1'!$AI833),ROUND('Форма 1'!$I833*VLOOKUP('Форма 1'!$G833,'Предельники 2022'!$B$4:$X$28,'Форма 1'!$AI$7,0),2),"")</f>
        <v/>
      </c>
      <c r="Q833" s="53" t="str">
        <f>IF(ISNUMBER('Форма 1'!$AJ833),ROUND('Форма 1'!$I833*VLOOKUP('Форма 1'!$G833,'Предельники 2022'!$B$4:$X$28,'Форма 1'!$AJ$7,0),2),"")</f>
        <v/>
      </c>
      <c r="R833" s="53">
        <f>IF(ISNUMBER('Форма 1'!AK833),ROUND('Форма 1'!$I833*VLOOKUP('Форма 1'!$G833,'Предельники 2022'!$B$4:$X$28,'Форма 1'!AK$7),2),"")</f>
        <v>502860.7</v>
      </c>
      <c r="S833" s="55" t="str">
        <f t="shared" si="88"/>
        <v/>
      </c>
      <c r="T833" s="55" t="str">
        <f>IF(ISNUMBER('Форма 1'!AL833),INDEX('Предельники 2022'!$C$4:$X$28,MATCH('Форма 1'!$H833,'Предельники 2022'!$B$4:$B$28,0),MATCH(T$5,'Предельники 2022'!$C$3:$X$3,0)),"")</f>
        <v/>
      </c>
      <c r="U833" s="55" t="str">
        <f>IF(ISNUMBER('Форма 1'!AM833),INDEX('Предельники 2022'!$C$4:$X$28,MATCH('Форма 1'!$H833,'Предельники 2022'!$B$4:$B$28,0),MATCH(U$5,'Предельники 2022'!$C$3:$X$3,0)),"")</f>
        <v/>
      </c>
      <c r="V833" s="55" t="str">
        <f>IF(ISNUMBER('Форма 1'!AN833),INDEX('Предельники 2022'!$C$4:$X$28,MATCH('Форма 1'!$H833,'Предельники 2022'!$B$4:$B$28,0),MATCH(V$5,'Предельники 2022'!$C$3:$X$3,0)),"")</f>
        <v/>
      </c>
      <c r="W833" s="55" t="str">
        <f>IF(ISNUMBER('Форма 1'!AO833),INDEX('Предельники 2022'!$C$4:$X$28,MATCH('Форма 1'!$H833,'Предельники 2022'!$B$4:$B$28,0),MATCH(W$5,'Предельники 2022'!$C$3:$X$3,0)),"")</f>
        <v/>
      </c>
      <c r="X833" s="53" t="str">
        <f>IF(ISNUMBER('Форма 1'!AP833),ROUND('Форма 1'!$I833*VLOOKUP('Форма 1'!$G833,'Предельники 2022'!$B$4:$X$28,'Форма 1'!AP$7),2),"")</f>
        <v/>
      </c>
      <c r="Y833" s="53" t="str">
        <f>IF(ISNUMBER('Форма 1'!AQ833),ROUND('Форма 1'!$I833*VLOOKUP('Форма 1'!$G833,'Предельники 2022'!$B$4:$X$28,'Форма 1'!AQ$7),2),"")</f>
        <v/>
      </c>
      <c r="Z833" s="53" t="str">
        <f>IF(ISNUMBER('Форма 1'!AR833),ROUND('Форма 1'!$I833*VLOOKUP('Форма 1'!$G833,'Предельники 2022'!$B$4:$X$28,'Форма 1'!AR$7),2),"")</f>
        <v/>
      </c>
      <c r="AA833" s="55"/>
    </row>
    <row r="834" spans="1:27" ht="15.75" x14ac:dyDescent="0.25">
      <c r="A834" s="178">
        <f t="shared" si="87"/>
        <v>0</v>
      </c>
      <c r="B834" s="179" t="str">
        <f>IF(ISBLANK('Форма 1'!B834),"",'Форма 1'!B834)</f>
        <v/>
      </c>
      <c r="C834" s="38" t="str">
        <f>IF(ISBLANK('Форма 1'!C834),"",'Форма 1'!C834)</f>
        <v>Соликамский городской округ Пермского края</v>
      </c>
      <c r="D834" s="39">
        <f>IF(ISBLANK(C834),"Введите адрес",IF(C834='Форма 1'!C834,SUM(E834:K834,M834:S834,X834:AA834),"Ошибка в адресе!"))</f>
        <v>116575271.63</v>
      </c>
      <c r="E834" s="39">
        <f>SUM(E835:E842)</f>
        <v>2704622.01</v>
      </c>
      <c r="F834" s="39">
        <f t="shared" ref="F834:Z834" si="93">SUM(F835:F842)</f>
        <v>15447000.58</v>
      </c>
      <c r="G834" s="39">
        <f t="shared" si="93"/>
        <v>0</v>
      </c>
      <c r="H834" s="39">
        <f t="shared" si="93"/>
        <v>2018708.45</v>
      </c>
      <c r="I834" s="39">
        <f t="shared" si="93"/>
        <v>2143733.85</v>
      </c>
      <c r="J834" s="39">
        <f t="shared" si="93"/>
        <v>2827247.45</v>
      </c>
      <c r="K834" s="39">
        <f t="shared" si="93"/>
        <v>0</v>
      </c>
      <c r="L834" s="145">
        <f t="shared" si="93"/>
        <v>0</v>
      </c>
      <c r="M834" s="39">
        <f t="shared" si="93"/>
        <v>0</v>
      </c>
      <c r="N834" s="39">
        <f t="shared" si="93"/>
        <v>91433959.289999992</v>
      </c>
      <c r="O834" s="39">
        <f t="shared" si="93"/>
        <v>0</v>
      </c>
      <c r="P834" s="39">
        <f t="shared" si="93"/>
        <v>0</v>
      </c>
      <c r="Q834" s="39">
        <f t="shared" si="93"/>
        <v>0</v>
      </c>
      <c r="R834" s="39">
        <f t="shared" si="93"/>
        <v>0</v>
      </c>
      <c r="S834" s="39">
        <f t="shared" si="93"/>
        <v>0</v>
      </c>
      <c r="T834" s="39">
        <f t="shared" si="93"/>
        <v>0</v>
      </c>
      <c r="U834" s="39">
        <f t="shared" si="93"/>
        <v>0</v>
      </c>
      <c r="V834" s="39">
        <f t="shared" si="93"/>
        <v>0</v>
      </c>
      <c r="W834" s="39">
        <f t="shared" si="93"/>
        <v>0</v>
      </c>
      <c r="X834" s="39">
        <f t="shared" si="93"/>
        <v>0</v>
      </c>
      <c r="Y834" s="39">
        <f t="shared" si="93"/>
        <v>0</v>
      </c>
      <c r="Z834" s="39">
        <f t="shared" si="93"/>
        <v>0</v>
      </c>
      <c r="AA834" s="39"/>
    </row>
    <row r="835" spans="1:27" x14ac:dyDescent="0.25">
      <c r="A835" s="52">
        <f t="shared" si="87"/>
        <v>1</v>
      </c>
      <c r="B835" s="94" t="str">
        <f>IF(ISBLANK('Форма 1'!B835),"",'Форма 1'!B835)</f>
        <v>Соликамский городской округ Пермского края</v>
      </c>
      <c r="C835" s="161" t="str">
        <f>IF(ISBLANK('Форма 1'!C835),"",'Форма 1'!C835)</f>
        <v>г. Соликамск, ул. Большевистская, д. 30</v>
      </c>
      <c r="D835" s="51">
        <f>IF(ISBLANK(C835),"Введите адрес",IF(C835='Форма 1'!C835,SUM(E835:K835,M835:S835,X835:AA835),"Ошибка в адресе!"))</f>
        <v>33220531.899999999</v>
      </c>
      <c r="E835" s="53" t="str">
        <f>IF(ISNUMBER('Форма 1'!X835),ROUND('Форма 1'!$I835*VLOOKUP('Форма 1'!$G835,'Предельники 2022'!$B$4:$X$28,'Форма 1'!X$7),2),"")</f>
        <v/>
      </c>
      <c r="F835" s="53" t="str">
        <f>IF(ISNUMBER('Форма 1'!Y835),ROUND('Форма 1'!$I835*VLOOKUP('Форма 1'!$G835,'Предельники 2022'!$B$4:$X$28,'Форма 1'!Y$7),2),"")</f>
        <v/>
      </c>
      <c r="G835" s="53" t="str">
        <f>IF(ISNUMBER('Форма 1'!Z835),ROUND('Форма 1'!$I835*VLOOKUP('Форма 1'!$G835,'Предельники 2022'!$B$4:$X$28,'Форма 1'!Z$7),2),"")</f>
        <v/>
      </c>
      <c r="H835" s="53" t="str">
        <f>IF(ISNUMBER('Форма 1'!AA835),ROUND('Форма 1'!$I835*VLOOKUP('Форма 1'!$G835,'Предельники 2022'!$B$4:$X$28,'Форма 1'!AA$7),2),"")</f>
        <v/>
      </c>
      <c r="I835" s="53" t="str">
        <f>IF(ISNUMBER('Форма 1'!AB835),ROUND('Форма 1'!$I835*VLOOKUP('Форма 1'!$G835,'Предельники 2022'!$B$4:$X$28,'Форма 1'!AB$7),2),"")</f>
        <v/>
      </c>
      <c r="J835" s="53" t="str">
        <f>IF(ISNUMBER('Форма 1'!AC835),ROUND('Форма 1'!$I835*VLOOKUP('Форма 1'!$G835,'Предельники 2022'!$B$4:$X$28,'Форма 1'!AC$7),2),"")</f>
        <v/>
      </c>
      <c r="K835" s="53" t="str">
        <f>IF(ISNUMBER('Форма 1'!AD835),ROUND('Форма 1'!$I835*VLOOKUP('Форма 1'!$G835,'Предельники 2022'!$B$4:$X$28,'Форма 1'!AD$7),2),"")</f>
        <v/>
      </c>
      <c r="L835" s="54" t="str">
        <f>IF(ISBLANK('Форма 1'!AE835),"",'Форма 1'!AE835)</f>
        <v/>
      </c>
      <c r="M835" s="55" t="str">
        <f>IF(ISBLANK('Форма 1'!AF835),"",'Форма 1'!AF835)</f>
        <v/>
      </c>
      <c r="N835" s="53">
        <f>IF(ISNUMBER('Форма 1'!AG835),ROUND('Форма 1'!$I835*VLOOKUP('Форма 1'!$G835,'Предельники 2022'!$B$4:$X$28,'Форма 1'!AG$7),2),"")</f>
        <v>33220531.899999999</v>
      </c>
      <c r="O835" s="53" t="str">
        <f>IF(ISNUMBER('Форма 1'!$AH835),ROUND('Форма 1'!$I835*VLOOKUP('Форма 1'!$G835,'Предельники 2022'!$B$4:$X$28,'Форма 1'!$AH$7,0),2),"")</f>
        <v/>
      </c>
      <c r="P835" s="53" t="str">
        <f>IF(ISNUMBER('Форма 1'!$AI835),ROUND('Форма 1'!$I835*VLOOKUP('Форма 1'!$G835,'Предельники 2022'!$B$4:$X$28,'Форма 1'!$AI$7,0),2),"")</f>
        <v/>
      </c>
      <c r="Q835" s="53" t="str">
        <f>IF(ISNUMBER('Форма 1'!$AJ835),ROUND('Форма 1'!$I835*VLOOKUP('Форма 1'!$G835,'Предельники 2022'!$B$4:$X$28,'Форма 1'!$AJ$7,0),2),"")</f>
        <v/>
      </c>
      <c r="R835" s="53" t="str">
        <f>IF(ISNUMBER('Форма 1'!AK835),ROUND('Форма 1'!$I835*VLOOKUP('Форма 1'!$G835,'Предельники 2022'!$B$4:$X$28,'Форма 1'!AK$7),2),"")</f>
        <v/>
      </c>
      <c r="S835" s="55" t="str">
        <f t="shared" si="88"/>
        <v/>
      </c>
      <c r="T835" s="55" t="str">
        <f>IF(ISNUMBER('Форма 1'!AL835),INDEX('Предельники 2022'!$C$4:$X$28,MATCH('Форма 1'!$H835,'Предельники 2022'!$B$4:$B$28,0),MATCH(T$5,'Предельники 2022'!$C$3:$X$3,0)),"")</f>
        <v/>
      </c>
      <c r="U835" s="55" t="str">
        <f>IF(ISNUMBER('Форма 1'!AM835),INDEX('Предельники 2022'!$C$4:$X$28,MATCH('Форма 1'!$H835,'Предельники 2022'!$B$4:$B$28,0),MATCH(U$5,'Предельники 2022'!$C$3:$X$3,0)),"")</f>
        <v/>
      </c>
      <c r="V835" s="55" t="str">
        <f>IF(ISNUMBER('Форма 1'!AN835),INDEX('Предельники 2022'!$C$4:$X$28,MATCH('Форма 1'!$H835,'Предельники 2022'!$B$4:$B$28,0),MATCH(V$5,'Предельники 2022'!$C$3:$X$3,0)),"")</f>
        <v/>
      </c>
      <c r="W835" s="55" t="str">
        <f>IF(ISNUMBER('Форма 1'!AO835),INDEX('Предельники 2022'!$C$4:$X$28,MATCH('Форма 1'!$H835,'Предельники 2022'!$B$4:$B$28,0),MATCH(W$5,'Предельники 2022'!$C$3:$X$3,0)),"")</f>
        <v/>
      </c>
      <c r="X835" s="53" t="str">
        <f>IF(ISNUMBER('Форма 1'!AP835),ROUND('Форма 1'!$I835*VLOOKUP('Форма 1'!$G835,'Предельники 2022'!$B$4:$X$28,'Форма 1'!AP$7),2),"")</f>
        <v/>
      </c>
      <c r="Y835" s="53" t="str">
        <f>IF(ISNUMBER('Форма 1'!AQ835),ROUND('Форма 1'!$I835*VLOOKUP('Форма 1'!$G835,'Предельники 2022'!$B$4:$X$28,'Форма 1'!AQ$7),2),"")</f>
        <v/>
      </c>
      <c r="Z835" s="53" t="str">
        <f>IF(ISNUMBER('Форма 1'!AR835),ROUND('Форма 1'!$I835*VLOOKUP('Форма 1'!$G835,'Предельники 2022'!$B$4:$X$28,'Форма 1'!AR$7),2),"")</f>
        <v/>
      </c>
      <c r="AA835" s="55"/>
    </row>
    <row r="836" spans="1:27" x14ac:dyDescent="0.25">
      <c r="A836" s="52">
        <f t="shared" si="87"/>
        <v>2</v>
      </c>
      <c r="B836" s="94" t="str">
        <f>IF(ISBLANK('Форма 1'!B836),"",'Форма 1'!B836)</f>
        <v>Соликамский городской округ Пермского края</v>
      </c>
      <c r="C836" s="161" t="str">
        <f>IF(ISBLANK('Форма 1'!C836),"",'Форма 1'!C836)</f>
        <v>г. Соликамск, ул. Большевистская, д. 53</v>
      </c>
      <c r="D836" s="51">
        <f>IF(ISBLANK(C836),"Введите адрес",IF(C836='Форма 1'!C836,SUM(E836:K836,M836:S836,X836:AA836),"Ошибка в адресе!"))</f>
        <v>1404090.14</v>
      </c>
      <c r="E836" s="53">
        <f>IF(ISNUMBER('Форма 1'!X836),ROUND('Форма 1'!$I836*VLOOKUP('Форма 1'!$G836,'Предельники 2022'!$B$4:$X$28,'Форма 1'!X$7),2),"")</f>
        <v>1404090.14</v>
      </c>
      <c r="F836" s="53" t="str">
        <f>IF(ISNUMBER('Форма 1'!Y836),ROUND('Форма 1'!$I836*VLOOKUP('Форма 1'!$G836,'Предельники 2022'!$B$4:$X$28,'Форма 1'!Y$7),2),"")</f>
        <v/>
      </c>
      <c r="G836" s="53" t="str">
        <f>IF(ISNUMBER('Форма 1'!Z836),ROUND('Форма 1'!$I836*VLOOKUP('Форма 1'!$G836,'Предельники 2022'!$B$4:$X$28,'Форма 1'!Z$7),2),"")</f>
        <v/>
      </c>
      <c r="H836" s="53" t="str">
        <f>IF(ISNUMBER('Форма 1'!AA836),ROUND('Форма 1'!$I836*VLOOKUP('Форма 1'!$G836,'Предельники 2022'!$B$4:$X$28,'Форма 1'!AA$7),2),"")</f>
        <v/>
      </c>
      <c r="I836" s="53" t="str">
        <f>IF(ISNUMBER('Форма 1'!AB836),ROUND('Форма 1'!$I836*VLOOKUP('Форма 1'!$G836,'Предельники 2022'!$B$4:$X$28,'Форма 1'!AB$7),2),"")</f>
        <v/>
      </c>
      <c r="J836" s="53" t="str">
        <f>IF(ISNUMBER('Форма 1'!AC836),ROUND('Форма 1'!$I836*VLOOKUP('Форма 1'!$G836,'Предельники 2022'!$B$4:$X$28,'Форма 1'!AC$7),2),"")</f>
        <v/>
      </c>
      <c r="K836" s="53" t="str">
        <f>IF(ISNUMBER('Форма 1'!AD836),ROUND('Форма 1'!$I836*VLOOKUP('Форма 1'!$G836,'Предельники 2022'!$B$4:$X$28,'Форма 1'!AD$7),2),"")</f>
        <v/>
      </c>
      <c r="L836" s="54" t="str">
        <f>IF(ISBLANK('Форма 1'!AE836),"",'Форма 1'!AE836)</f>
        <v/>
      </c>
      <c r="M836" s="55" t="str">
        <f>IF(ISBLANK('Форма 1'!AF836),"",'Форма 1'!AF836)</f>
        <v/>
      </c>
      <c r="N836" s="53" t="str">
        <f>IF(ISNUMBER('Форма 1'!AG836),ROUND('Форма 1'!$I836*VLOOKUP('Форма 1'!$G836,'Предельники 2022'!$B$4:$X$28,'Форма 1'!AG$7),2),"")</f>
        <v/>
      </c>
      <c r="O836" s="53" t="str">
        <f>IF(ISNUMBER('Форма 1'!$AH836),ROUND('Форма 1'!$I836*VLOOKUP('Форма 1'!$G836,'Предельники 2022'!$B$4:$X$28,'Форма 1'!$AH$7,0),2),"")</f>
        <v/>
      </c>
      <c r="P836" s="53" t="str">
        <f>IF(ISNUMBER('Форма 1'!$AI836),ROUND('Форма 1'!$I836*VLOOKUP('Форма 1'!$G836,'Предельники 2022'!$B$4:$X$28,'Форма 1'!$AI$7,0),2),"")</f>
        <v/>
      </c>
      <c r="Q836" s="53" t="str">
        <f>IF(ISNUMBER('Форма 1'!$AJ836),ROUND('Форма 1'!$I836*VLOOKUP('Форма 1'!$G836,'Предельники 2022'!$B$4:$X$28,'Форма 1'!$AJ$7,0),2),"")</f>
        <v/>
      </c>
      <c r="R836" s="53" t="str">
        <f>IF(ISNUMBER('Форма 1'!AK836),ROUND('Форма 1'!$I836*VLOOKUP('Форма 1'!$G836,'Предельники 2022'!$B$4:$X$28,'Форма 1'!AK$7),2),"")</f>
        <v/>
      </c>
      <c r="S836" s="55" t="str">
        <f t="shared" si="88"/>
        <v/>
      </c>
      <c r="T836" s="55" t="str">
        <f>IF(ISNUMBER('Форма 1'!AL836),INDEX('Предельники 2022'!$C$4:$X$28,MATCH('Форма 1'!$H836,'Предельники 2022'!$B$4:$B$28,0),MATCH(T$5,'Предельники 2022'!$C$3:$X$3,0)),"")</f>
        <v/>
      </c>
      <c r="U836" s="55" t="str">
        <f>IF(ISNUMBER('Форма 1'!AM836),INDEX('Предельники 2022'!$C$4:$X$28,MATCH('Форма 1'!$H836,'Предельники 2022'!$B$4:$B$28,0),MATCH(U$5,'Предельники 2022'!$C$3:$X$3,0)),"")</f>
        <v/>
      </c>
      <c r="V836" s="55" t="str">
        <f>IF(ISNUMBER('Форма 1'!AN836),INDEX('Предельники 2022'!$C$4:$X$28,MATCH('Форма 1'!$H836,'Предельники 2022'!$B$4:$B$28,0),MATCH(V$5,'Предельники 2022'!$C$3:$X$3,0)),"")</f>
        <v/>
      </c>
      <c r="W836" s="55" t="str">
        <f>IF(ISNUMBER('Форма 1'!AO836),INDEX('Предельники 2022'!$C$4:$X$28,MATCH('Форма 1'!$H836,'Предельники 2022'!$B$4:$B$28,0),MATCH(W$5,'Предельники 2022'!$C$3:$X$3,0)),"")</f>
        <v/>
      </c>
      <c r="X836" s="53" t="str">
        <f>IF(ISNUMBER('Форма 1'!AP836),ROUND('Форма 1'!$I836*VLOOKUP('Форма 1'!$G836,'Предельники 2022'!$B$4:$X$28,'Форма 1'!AP$7),2),"")</f>
        <v/>
      </c>
      <c r="Y836" s="53" t="str">
        <f>IF(ISNUMBER('Форма 1'!AQ836),ROUND('Форма 1'!$I836*VLOOKUP('Форма 1'!$G836,'Предельники 2022'!$B$4:$X$28,'Форма 1'!AQ$7),2),"")</f>
        <v/>
      </c>
      <c r="Z836" s="53" t="str">
        <f>IF(ISNUMBER('Форма 1'!AR836),ROUND('Форма 1'!$I836*VLOOKUP('Форма 1'!$G836,'Предельники 2022'!$B$4:$X$28,'Форма 1'!AR$7),2),"")</f>
        <v/>
      </c>
      <c r="AA836" s="55"/>
    </row>
    <row r="837" spans="1:27" x14ac:dyDescent="0.25">
      <c r="A837" s="52">
        <f t="shared" ref="A837:A885" si="94">IF(NOT(ISERROR("Пермского края"=MID(C837,FIND("Пермского края",C837),14)))=$C$1,0,IF(NOT(ISERROR("город Пермь"=MID(C837,FIND("город Пермь",C837),11)))=$C$1,0,IF(NOT(ISERROR("Итого"=MID(C837,FIND("Итого",C837),5)))=$C$1,0,IF(NOT(ISERROR("Всего"=MID(C837,FIND("Всего",C837),5)))=$C$1,0,A836+1))))</f>
        <v>3</v>
      </c>
      <c r="B837" s="94" t="str">
        <f>IF(ISBLANK('Форма 1'!B837),"",'Форма 1'!B837)</f>
        <v>Соликамский городской округ Пермского края</v>
      </c>
      <c r="C837" s="161" t="str">
        <f>IF(ISBLANK('Форма 1'!C837),"",'Форма 1'!C837)</f>
        <v>г. Соликамск, ул. Володарского, д. 24</v>
      </c>
      <c r="D837" s="51">
        <f>IF(ISBLANK(C837),"Введите адрес",IF(C837='Форма 1'!C837,SUM(E837:K837,M837:S837,X837:AA837),"Ошибка в адресе!"))</f>
        <v>18789828.739999998</v>
      </c>
      <c r="E837" s="53" t="str">
        <f>IF(ISNUMBER('Форма 1'!X837),ROUND('Форма 1'!$I837*VLOOKUP('Форма 1'!$G837,'Предельники 2022'!$B$4:$X$28,'Форма 1'!X$7),2),"")</f>
        <v/>
      </c>
      <c r="F837" s="53" t="str">
        <f>IF(ISNUMBER('Форма 1'!Y837),ROUND('Форма 1'!$I837*VLOOKUP('Форма 1'!$G837,'Предельники 2022'!$B$4:$X$28,'Форма 1'!Y$7),2),"")</f>
        <v/>
      </c>
      <c r="G837" s="53" t="str">
        <f>IF(ISNUMBER('Форма 1'!Z837),ROUND('Форма 1'!$I837*VLOOKUP('Форма 1'!$G837,'Предельники 2022'!$B$4:$X$28,'Форма 1'!Z$7),2),"")</f>
        <v/>
      </c>
      <c r="H837" s="53" t="str">
        <f>IF(ISNUMBER('Форма 1'!AA837),ROUND('Форма 1'!$I837*VLOOKUP('Форма 1'!$G837,'Предельники 2022'!$B$4:$X$28,'Форма 1'!AA$7),2),"")</f>
        <v/>
      </c>
      <c r="I837" s="53" t="str">
        <f>IF(ISNUMBER('Форма 1'!AB837),ROUND('Форма 1'!$I837*VLOOKUP('Форма 1'!$G837,'Предельники 2022'!$B$4:$X$28,'Форма 1'!AB$7),2),"")</f>
        <v/>
      </c>
      <c r="J837" s="53" t="str">
        <f>IF(ISNUMBER('Форма 1'!AC837),ROUND('Форма 1'!$I837*VLOOKUP('Форма 1'!$G837,'Предельники 2022'!$B$4:$X$28,'Форма 1'!AC$7),2),"")</f>
        <v/>
      </c>
      <c r="K837" s="53" t="str">
        <f>IF(ISNUMBER('Форма 1'!AD837),ROUND('Форма 1'!$I837*VLOOKUP('Форма 1'!$G837,'Предельники 2022'!$B$4:$X$28,'Форма 1'!AD$7),2),"")</f>
        <v/>
      </c>
      <c r="L837" s="54" t="str">
        <f>IF(ISBLANK('Форма 1'!AE837),"",'Форма 1'!AE837)</f>
        <v/>
      </c>
      <c r="M837" s="55" t="str">
        <f>IF(ISBLANK('Форма 1'!AF837),"",'Форма 1'!AF837)</f>
        <v/>
      </c>
      <c r="N837" s="53">
        <f>IF(ISNUMBER('Форма 1'!AG837),ROUND('Форма 1'!$I837*VLOOKUP('Форма 1'!$G837,'Предельники 2022'!$B$4:$X$28,'Форма 1'!AG$7),2),"")</f>
        <v>18789828.739999998</v>
      </c>
      <c r="O837" s="53" t="str">
        <f>IF(ISNUMBER('Форма 1'!$AH837),ROUND('Форма 1'!$I837*VLOOKUP('Форма 1'!$G837,'Предельники 2022'!$B$4:$X$28,'Форма 1'!$AH$7,0),2),"")</f>
        <v/>
      </c>
      <c r="P837" s="53" t="str">
        <f>IF(ISNUMBER('Форма 1'!$AI837),ROUND('Форма 1'!$I837*VLOOKUP('Форма 1'!$G837,'Предельники 2022'!$B$4:$X$28,'Форма 1'!$AI$7,0),2),"")</f>
        <v/>
      </c>
      <c r="Q837" s="53" t="str">
        <f>IF(ISNUMBER('Форма 1'!$AJ837),ROUND('Форма 1'!$I837*VLOOKUP('Форма 1'!$G837,'Предельники 2022'!$B$4:$X$28,'Форма 1'!$AJ$7,0),2),"")</f>
        <v/>
      </c>
      <c r="R837" s="53" t="str">
        <f>IF(ISNUMBER('Форма 1'!AK837),ROUND('Форма 1'!$I837*VLOOKUP('Форма 1'!$G837,'Предельники 2022'!$B$4:$X$28,'Форма 1'!AK$7),2),"")</f>
        <v/>
      </c>
      <c r="S837" s="55" t="str">
        <f t="shared" si="88"/>
        <v/>
      </c>
      <c r="T837" s="55" t="str">
        <f>IF(ISNUMBER('Форма 1'!AL837),INDEX('Предельники 2022'!$C$4:$X$28,MATCH('Форма 1'!$H837,'Предельники 2022'!$B$4:$B$28,0),MATCH(T$5,'Предельники 2022'!$C$3:$X$3,0)),"")</f>
        <v/>
      </c>
      <c r="U837" s="55" t="str">
        <f>IF(ISNUMBER('Форма 1'!AM837),INDEX('Предельники 2022'!$C$4:$X$28,MATCH('Форма 1'!$H837,'Предельники 2022'!$B$4:$B$28,0),MATCH(U$5,'Предельники 2022'!$C$3:$X$3,0)),"")</f>
        <v/>
      </c>
      <c r="V837" s="55" t="str">
        <f>IF(ISNUMBER('Форма 1'!AN837),INDEX('Предельники 2022'!$C$4:$X$28,MATCH('Форма 1'!$H837,'Предельники 2022'!$B$4:$B$28,0),MATCH(V$5,'Предельники 2022'!$C$3:$X$3,0)),"")</f>
        <v/>
      </c>
      <c r="W837" s="55" t="str">
        <f>IF(ISNUMBER('Форма 1'!AO837),INDEX('Предельники 2022'!$C$4:$X$28,MATCH('Форма 1'!$H837,'Предельники 2022'!$B$4:$B$28,0),MATCH(W$5,'Предельники 2022'!$C$3:$X$3,0)),"")</f>
        <v/>
      </c>
      <c r="X837" s="53" t="str">
        <f>IF(ISNUMBER('Форма 1'!AP837),ROUND('Форма 1'!$I837*VLOOKUP('Форма 1'!$G837,'Предельники 2022'!$B$4:$X$28,'Форма 1'!AP$7),2),"")</f>
        <v/>
      </c>
      <c r="Y837" s="53" t="str">
        <f>IF(ISNUMBER('Форма 1'!AQ837),ROUND('Форма 1'!$I837*VLOOKUP('Форма 1'!$G837,'Предельники 2022'!$B$4:$X$28,'Форма 1'!AQ$7),2),"")</f>
        <v/>
      </c>
      <c r="Z837" s="53" t="str">
        <f>IF(ISNUMBER('Форма 1'!AR837),ROUND('Форма 1'!$I837*VLOOKUP('Форма 1'!$G837,'Предельники 2022'!$B$4:$X$28,'Форма 1'!AR$7),2),"")</f>
        <v/>
      </c>
      <c r="AA837" s="55"/>
    </row>
    <row r="838" spans="1:27" x14ac:dyDescent="0.25">
      <c r="A838" s="52">
        <f t="shared" si="94"/>
        <v>4</v>
      </c>
      <c r="B838" s="94" t="str">
        <f>IF(ISBLANK('Форма 1'!B838),"",'Форма 1'!B838)</f>
        <v>Соликамский городской округ Пермского края</v>
      </c>
      <c r="C838" s="161" t="str">
        <f>IF(ISBLANK('Форма 1'!C838),"",'Форма 1'!C838)</f>
        <v>г. Соликамск, ул. Культуры, д. 19</v>
      </c>
      <c r="D838" s="51">
        <f>IF(ISBLANK(C838),"Введите адрес",IF(C838='Форма 1'!C838,SUM(E838:K838,M838:S838,X838:AA838),"Ошибка в адресе!"))</f>
        <v>19763726.780000001</v>
      </c>
      <c r="E838" s="53" t="str">
        <f>IF(ISNUMBER('Форма 1'!X838),ROUND('Форма 1'!$I838*VLOOKUP('Форма 1'!$G838,'Предельники 2022'!$B$4:$X$28,'Форма 1'!X$7),2),"")</f>
        <v/>
      </c>
      <c r="F838" s="53" t="str">
        <f>IF(ISNUMBER('Форма 1'!Y838),ROUND('Форма 1'!$I838*VLOOKUP('Форма 1'!$G838,'Предельники 2022'!$B$4:$X$28,'Форма 1'!Y$7),2),"")</f>
        <v/>
      </c>
      <c r="G838" s="53" t="str">
        <f>IF(ISNUMBER('Форма 1'!Z838),ROUND('Форма 1'!$I838*VLOOKUP('Форма 1'!$G838,'Предельники 2022'!$B$4:$X$28,'Форма 1'!Z$7),2),"")</f>
        <v/>
      </c>
      <c r="H838" s="53" t="str">
        <f>IF(ISNUMBER('Форма 1'!AA838),ROUND('Форма 1'!$I838*VLOOKUP('Форма 1'!$G838,'Предельники 2022'!$B$4:$X$28,'Форма 1'!AA$7),2),"")</f>
        <v/>
      </c>
      <c r="I838" s="53" t="str">
        <f>IF(ISNUMBER('Форма 1'!AB838),ROUND('Форма 1'!$I838*VLOOKUP('Форма 1'!$G838,'Предельники 2022'!$B$4:$X$28,'Форма 1'!AB$7),2),"")</f>
        <v/>
      </c>
      <c r="J838" s="53" t="str">
        <f>IF(ISNUMBER('Форма 1'!AC838),ROUND('Форма 1'!$I838*VLOOKUP('Форма 1'!$G838,'Предельники 2022'!$B$4:$X$28,'Форма 1'!AC$7),2),"")</f>
        <v/>
      </c>
      <c r="K838" s="53" t="str">
        <f>IF(ISNUMBER('Форма 1'!AD838),ROUND('Форма 1'!$I838*VLOOKUP('Форма 1'!$G838,'Предельники 2022'!$B$4:$X$28,'Форма 1'!AD$7),2),"")</f>
        <v/>
      </c>
      <c r="L838" s="54" t="str">
        <f>IF(ISBLANK('Форма 1'!AE838),"",'Форма 1'!AE838)</f>
        <v/>
      </c>
      <c r="M838" s="55" t="str">
        <f>IF(ISBLANK('Форма 1'!AF838),"",'Форма 1'!AF838)</f>
        <v/>
      </c>
      <c r="N838" s="53">
        <f>IF(ISNUMBER('Форма 1'!AG838),ROUND('Форма 1'!$I838*VLOOKUP('Форма 1'!$G838,'Предельники 2022'!$B$4:$X$28,'Форма 1'!AG$7),2),"")</f>
        <v>19763726.780000001</v>
      </c>
      <c r="O838" s="53" t="str">
        <f>IF(ISNUMBER('Форма 1'!$AH838),ROUND('Форма 1'!$I838*VLOOKUP('Форма 1'!$G838,'Предельники 2022'!$B$4:$X$28,'Форма 1'!$AH$7,0),2),"")</f>
        <v/>
      </c>
      <c r="P838" s="53" t="str">
        <f>IF(ISNUMBER('Форма 1'!$AI838),ROUND('Форма 1'!$I838*VLOOKUP('Форма 1'!$G838,'Предельники 2022'!$B$4:$X$28,'Форма 1'!$AI$7,0),2),"")</f>
        <v/>
      </c>
      <c r="Q838" s="53" t="str">
        <f>IF(ISNUMBER('Форма 1'!$AJ838),ROUND('Форма 1'!$I838*VLOOKUP('Форма 1'!$G838,'Предельники 2022'!$B$4:$X$28,'Форма 1'!$AJ$7,0),2),"")</f>
        <v/>
      </c>
      <c r="R838" s="53" t="str">
        <f>IF(ISNUMBER('Форма 1'!AK838),ROUND('Форма 1'!$I838*VLOOKUP('Форма 1'!$G838,'Предельники 2022'!$B$4:$X$28,'Форма 1'!AK$7),2),"")</f>
        <v/>
      </c>
      <c r="S838" s="55" t="str">
        <f t="shared" ref="S838:S870" si="95">IF(SUM(T838:W838)=0,"",SUM(T838:W838))</f>
        <v/>
      </c>
      <c r="T838" s="55" t="str">
        <f>IF(ISNUMBER('Форма 1'!AL838),INDEX('Предельники 2022'!$C$4:$X$28,MATCH('Форма 1'!$H838,'Предельники 2022'!$B$4:$B$28,0),MATCH(T$5,'Предельники 2022'!$C$3:$X$3,0)),"")</f>
        <v/>
      </c>
      <c r="U838" s="55" t="str">
        <f>IF(ISNUMBER('Форма 1'!AM838),INDEX('Предельники 2022'!$C$4:$X$28,MATCH('Форма 1'!$H838,'Предельники 2022'!$B$4:$B$28,0),MATCH(U$5,'Предельники 2022'!$C$3:$X$3,0)),"")</f>
        <v/>
      </c>
      <c r="V838" s="55" t="str">
        <f>IF(ISNUMBER('Форма 1'!AN838),INDEX('Предельники 2022'!$C$4:$X$28,MATCH('Форма 1'!$H838,'Предельники 2022'!$B$4:$B$28,0),MATCH(V$5,'Предельники 2022'!$C$3:$X$3,0)),"")</f>
        <v/>
      </c>
      <c r="W838" s="55" t="str">
        <f>IF(ISNUMBER('Форма 1'!AO838),INDEX('Предельники 2022'!$C$4:$X$28,MATCH('Форма 1'!$H838,'Предельники 2022'!$B$4:$B$28,0),MATCH(W$5,'Предельники 2022'!$C$3:$X$3,0)),"")</f>
        <v/>
      </c>
      <c r="X838" s="53" t="str">
        <f>IF(ISNUMBER('Форма 1'!AP838),ROUND('Форма 1'!$I838*VLOOKUP('Форма 1'!$G838,'Предельники 2022'!$B$4:$X$28,'Форма 1'!AP$7),2),"")</f>
        <v/>
      </c>
      <c r="Y838" s="53" t="str">
        <f>IF(ISNUMBER('Форма 1'!AQ838),ROUND('Форма 1'!$I838*VLOOKUP('Форма 1'!$G838,'Предельники 2022'!$B$4:$X$28,'Форма 1'!AQ$7),2),"")</f>
        <v/>
      </c>
      <c r="Z838" s="53" t="str">
        <f>IF(ISNUMBER('Форма 1'!AR838),ROUND('Форма 1'!$I838*VLOOKUP('Форма 1'!$G838,'Предельники 2022'!$B$4:$X$28,'Форма 1'!AR$7),2),"")</f>
        <v/>
      </c>
      <c r="AA838" s="55"/>
    </row>
    <row r="839" spans="1:27" x14ac:dyDescent="0.25">
      <c r="A839" s="52">
        <f t="shared" si="94"/>
        <v>5</v>
      </c>
      <c r="B839" s="94" t="str">
        <f>IF(ISBLANK('Форма 1'!B839),"",'Форма 1'!B839)</f>
        <v>Соликамский городской округ Пермского края</v>
      </c>
      <c r="C839" s="161" t="str">
        <f>IF(ISBLANK('Форма 1'!C839),"",'Форма 1'!C839)</f>
        <v>г. Соликамск, ул. Матросова, д. 36</v>
      </c>
      <c r="D839" s="51">
        <f>IF(ISBLANK(C839),"Введите адрес",IF(C839='Форма 1'!C839,SUM(E839:K839,M839:S839,X839:AA839),"Ошибка в адресе!"))</f>
        <v>12113354.130000001</v>
      </c>
      <c r="E839" s="53" t="str">
        <f>IF(ISNUMBER('Форма 1'!X839),ROUND('Форма 1'!$I839*VLOOKUP('Форма 1'!$G839,'Предельники 2022'!$B$4:$X$28,'Форма 1'!X$7),2),"")</f>
        <v/>
      </c>
      <c r="F839" s="53">
        <f>IF(ISNUMBER('Форма 1'!Y839),ROUND('Форма 1'!$I839*VLOOKUP('Форма 1'!$G839,'Предельники 2022'!$B$4:$X$28,'Форма 1'!Y$7),2),"")</f>
        <v>9220686.4199999999</v>
      </c>
      <c r="G839" s="53" t="str">
        <f>IF(ISNUMBER('Форма 1'!Z839),ROUND('Форма 1'!$I839*VLOOKUP('Форма 1'!$G839,'Предельники 2022'!$B$4:$X$28,'Форма 1'!Z$7),2),"")</f>
        <v/>
      </c>
      <c r="H839" s="53">
        <f>IF(ISNUMBER('Форма 1'!AA839),ROUND('Форма 1'!$I839*VLOOKUP('Форма 1'!$G839,'Предельники 2022'!$B$4:$X$28,'Форма 1'!AA$7),2),"")</f>
        <v>1205015.6599999999</v>
      </c>
      <c r="I839" s="53" t="str">
        <f>IF(ISNUMBER('Форма 1'!AB839),ROUND('Форма 1'!$I839*VLOOKUP('Форма 1'!$G839,'Предельники 2022'!$B$4:$X$28,'Форма 1'!AB$7),2),"")</f>
        <v/>
      </c>
      <c r="J839" s="53">
        <f>IF(ISNUMBER('Форма 1'!AC839),ROUND('Форма 1'!$I839*VLOOKUP('Форма 1'!$G839,'Предельники 2022'!$B$4:$X$28,'Форма 1'!AC$7),2),"")</f>
        <v>1687652.05</v>
      </c>
      <c r="K839" s="53" t="str">
        <f>IF(ISNUMBER('Форма 1'!AD839),ROUND('Форма 1'!$I839*VLOOKUP('Форма 1'!$G839,'Предельники 2022'!$B$4:$X$28,'Форма 1'!AD$7),2),"")</f>
        <v/>
      </c>
      <c r="L839" s="54" t="str">
        <f>IF(ISBLANK('Форма 1'!AE839),"",'Форма 1'!AE839)</f>
        <v/>
      </c>
      <c r="M839" s="55" t="str">
        <f>IF(ISBLANK('Форма 1'!AF839),"",'Форма 1'!AF839)</f>
        <v/>
      </c>
      <c r="N839" s="53" t="str">
        <f>IF(ISNUMBER('Форма 1'!AG839),ROUND('Форма 1'!$I839*VLOOKUP('Форма 1'!$G839,'Предельники 2022'!$B$4:$X$28,'Форма 1'!AG$7),2),"")</f>
        <v/>
      </c>
      <c r="O839" s="53" t="str">
        <f>IF(ISNUMBER('Форма 1'!$AH839),ROUND('Форма 1'!$I839*VLOOKUP('Форма 1'!$G839,'Предельники 2022'!$B$4:$X$28,'Форма 1'!$AH$7,0),2),"")</f>
        <v/>
      </c>
      <c r="P839" s="53" t="str">
        <f>IF(ISNUMBER('Форма 1'!$AI839),ROUND('Форма 1'!$I839*VLOOKUP('Форма 1'!$G839,'Предельники 2022'!$B$4:$X$28,'Форма 1'!$AI$7,0),2),"")</f>
        <v/>
      </c>
      <c r="Q839" s="53" t="str">
        <f>IF(ISNUMBER('Форма 1'!$AJ839),ROUND('Форма 1'!$I839*VLOOKUP('Форма 1'!$G839,'Предельники 2022'!$B$4:$X$28,'Форма 1'!$AJ$7,0),2),"")</f>
        <v/>
      </c>
      <c r="R839" s="53" t="str">
        <f>IF(ISNUMBER('Форма 1'!AK839),ROUND('Форма 1'!$I839*VLOOKUP('Форма 1'!$G839,'Предельники 2022'!$B$4:$X$28,'Форма 1'!AK$7),2),"")</f>
        <v/>
      </c>
      <c r="S839" s="55" t="str">
        <f t="shared" si="95"/>
        <v/>
      </c>
      <c r="T839" s="55" t="str">
        <f>IF(ISNUMBER('Форма 1'!AL839),INDEX('Предельники 2022'!$C$4:$X$28,MATCH('Форма 1'!$H839,'Предельники 2022'!$B$4:$B$28,0),MATCH(T$5,'Предельники 2022'!$C$3:$X$3,0)),"")</f>
        <v/>
      </c>
      <c r="U839" s="55" t="str">
        <f>IF(ISNUMBER('Форма 1'!AM839),INDEX('Предельники 2022'!$C$4:$X$28,MATCH('Форма 1'!$H839,'Предельники 2022'!$B$4:$B$28,0),MATCH(U$5,'Предельники 2022'!$C$3:$X$3,0)),"")</f>
        <v/>
      </c>
      <c r="V839" s="55" t="str">
        <f>IF(ISNUMBER('Форма 1'!AN839),INDEX('Предельники 2022'!$C$4:$X$28,MATCH('Форма 1'!$H839,'Предельники 2022'!$B$4:$B$28,0),MATCH(V$5,'Предельники 2022'!$C$3:$X$3,0)),"")</f>
        <v/>
      </c>
      <c r="W839" s="55" t="str">
        <f>IF(ISNUMBER('Форма 1'!AO839),INDEX('Предельники 2022'!$C$4:$X$28,MATCH('Форма 1'!$H839,'Предельники 2022'!$B$4:$B$28,0),MATCH(W$5,'Предельники 2022'!$C$3:$X$3,0)),"")</f>
        <v/>
      </c>
      <c r="X839" s="53" t="str">
        <f>IF(ISNUMBER('Форма 1'!AP839),ROUND('Форма 1'!$I839*VLOOKUP('Форма 1'!$G839,'Предельники 2022'!$B$4:$X$28,'Форма 1'!AP$7),2),"")</f>
        <v/>
      </c>
      <c r="Y839" s="53" t="str">
        <f>IF(ISNUMBER('Форма 1'!AQ839),ROUND('Форма 1'!$I839*VLOOKUP('Форма 1'!$G839,'Предельники 2022'!$B$4:$X$28,'Форма 1'!AQ$7),2),"")</f>
        <v/>
      </c>
      <c r="Z839" s="53" t="str">
        <f>IF(ISNUMBER('Форма 1'!AR839),ROUND('Форма 1'!$I839*VLOOKUP('Форма 1'!$G839,'Предельники 2022'!$B$4:$X$28,'Форма 1'!AR$7),2),"")</f>
        <v/>
      </c>
      <c r="AA839" s="55"/>
    </row>
    <row r="840" spans="1:27" x14ac:dyDescent="0.25">
      <c r="A840" s="52">
        <f t="shared" si="94"/>
        <v>6</v>
      </c>
      <c r="B840" s="94" t="str">
        <f>IF(ISBLANK('Форма 1'!B840),"",'Форма 1'!B840)</f>
        <v>Соликамский городской округ Пермского края</v>
      </c>
      <c r="C840" s="161" t="str">
        <f>IF(ISBLANK('Форма 1'!C840),"",'Форма 1'!C840)</f>
        <v>г. Соликамск, ул. Молодежная, д. 1А</v>
      </c>
      <c r="D840" s="51">
        <f>IF(ISBLANK(C840),"Введите адрес",IF(C840='Форма 1'!C840,SUM(E840:K840,M840:S840,X840:AA840),"Ошибка в адресе!"))</f>
        <v>16739133.49</v>
      </c>
      <c r="E840" s="53" t="str">
        <f>IF(ISNUMBER('Форма 1'!X840),ROUND('Форма 1'!$I840*VLOOKUP('Форма 1'!$G840,'Предельники 2022'!$B$4:$X$28,'Форма 1'!X$7),2),"")</f>
        <v/>
      </c>
      <c r="F840" s="53" t="str">
        <f>IF(ISNUMBER('Форма 1'!Y840),ROUND('Форма 1'!$I840*VLOOKUP('Форма 1'!$G840,'Предельники 2022'!$B$4:$X$28,'Форма 1'!Y$7),2),"")</f>
        <v/>
      </c>
      <c r="G840" s="53" t="str">
        <f>IF(ISNUMBER('Форма 1'!Z840),ROUND('Форма 1'!$I840*VLOOKUP('Форма 1'!$G840,'Предельники 2022'!$B$4:$X$28,'Форма 1'!Z$7),2),"")</f>
        <v/>
      </c>
      <c r="H840" s="53" t="str">
        <f>IF(ISNUMBER('Форма 1'!AA840),ROUND('Форма 1'!$I840*VLOOKUP('Форма 1'!$G840,'Предельники 2022'!$B$4:$X$28,'Форма 1'!AA$7),2),"")</f>
        <v/>
      </c>
      <c r="I840" s="53" t="str">
        <f>IF(ISNUMBER('Форма 1'!AB840),ROUND('Форма 1'!$I840*VLOOKUP('Форма 1'!$G840,'Предельники 2022'!$B$4:$X$28,'Форма 1'!AB$7),2),"")</f>
        <v/>
      </c>
      <c r="J840" s="53" t="str">
        <f>IF(ISNUMBER('Форма 1'!AC840),ROUND('Форма 1'!$I840*VLOOKUP('Форма 1'!$G840,'Предельники 2022'!$B$4:$X$28,'Форма 1'!AC$7),2),"")</f>
        <v/>
      </c>
      <c r="K840" s="53" t="str">
        <f>IF(ISNUMBER('Форма 1'!AD840),ROUND('Форма 1'!$I840*VLOOKUP('Форма 1'!$G840,'Предельники 2022'!$B$4:$X$28,'Форма 1'!AD$7),2),"")</f>
        <v/>
      </c>
      <c r="L840" s="54" t="str">
        <f>IF(ISBLANK('Форма 1'!AE840),"",'Форма 1'!AE840)</f>
        <v/>
      </c>
      <c r="M840" s="55" t="str">
        <f>IF(ISBLANK('Форма 1'!AF840),"",'Форма 1'!AF840)</f>
        <v/>
      </c>
      <c r="N840" s="53">
        <f>IF(ISNUMBER('Форма 1'!AG840),ROUND('Форма 1'!$I840*VLOOKUP('Форма 1'!$G840,'Предельники 2022'!$B$4:$X$28,'Форма 1'!AG$7),2),"")</f>
        <v>16739133.49</v>
      </c>
      <c r="O840" s="53" t="str">
        <f>IF(ISNUMBER('Форма 1'!$AH840),ROUND('Форма 1'!$I840*VLOOKUP('Форма 1'!$G840,'Предельники 2022'!$B$4:$X$28,'Форма 1'!$AH$7,0),2),"")</f>
        <v/>
      </c>
      <c r="P840" s="53" t="str">
        <f>IF(ISNUMBER('Форма 1'!$AI840),ROUND('Форма 1'!$I840*VLOOKUP('Форма 1'!$G840,'Предельники 2022'!$B$4:$X$28,'Форма 1'!$AI$7,0),2),"")</f>
        <v/>
      </c>
      <c r="Q840" s="53" t="str">
        <f>IF(ISNUMBER('Форма 1'!$AJ840),ROUND('Форма 1'!$I840*VLOOKUP('Форма 1'!$G840,'Предельники 2022'!$B$4:$X$28,'Форма 1'!$AJ$7,0),2),"")</f>
        <v/>
      </c>
      <c r="R840" s="53" t="str">
        <f>IF(ISNUMBER('Форма 1'!AK840),ROUND('Форма 1'!$I840*VLOOKUP('Форма 1'!$G840,'Предельники 2022'!$B$4:$X$28,'Форма 1'!AK$7),2),"")</f>
        <v/>
      </c>
      <c r="S840" s="55" t="str">
        <f t="shared" si="95"/>
        <v/>
      </c>
      <c r="T840" s="55" t="str">
        <f>IF(ISNUMBER('Форма 1'!AL840),INDEX('Предельники 2022'!$C$4:$X$28,MATCH('Форма 1'!$H840,'Предельники 2022'!$B$4:$B$28,0),MATCH(T$5,'Предельники 2022'!$C$3:$X$3,0)),"")</f>
        <v/>
      </c>
      <c r="U840" s="55" t="str">
        <f>IF(ISNUMBER('Форма 1'!AM840),INDEX('Предельники 2022'!$C$4:$X$28,MATCH('Форма 1'!$H840,'Предельники 2022'!$B$4:$B$28,0),MATCH(U$5,'Предельники 2022'!$C$3:$X$3,0)),"")</f>
        <v/>
      </c>
      <c r="V840" s="55" t="str">
        <f>IF(ISNUMBER('Форма 1'!AN840),INDEX('Предельники 2022'!$C$4:$X$28,MATCH('Форма 1'!$H840,'Предельники 2022'!$B$4:$B$28,0),MATCH(V$5,'Предельники 2022'!$C$3:$X$3,0)),"")</f>
        <v/>
      </c>
      <c r="W840" s="55" t="str">
        <f>IF(ISNUMBER('Форма 1'!AO840),INDEX('Предельники 2022'!$C$4:$X$28,MATCH('Форма 1'!$H840,'Предельники 2022'!$B$4:$B$28,0),MATCH(W$5,'Предельники 2022'!$C$3:$X$3,0)),"")</f>
        <v/>
      </c>
      <c r="X840" s="53" t="str">
        <f>IF(ISNUMBER('Форма 1'!AP840),ROUND('Форма 1'!$I840*VLOOKUP('Форма 1'!$G840,'Предельники 2022'!$B$4:$X$28,'Форма 1'!AP$7),2),"")</f>
        <v/>
      </c>
      <c r="Y840" s="53" t="str">
        <f>IF(ISNUMBER('Форма 1'!AQ840),ROUND('Форма 1'!$I840*VLOOKUP('Форма 1'!$G840,'Предельники 2022'!$B$4:$X$28,'Форма 1'!AQ$7),2),"")</f>
        <v/>
      </c>
      <c r="Z840" s="53" t="str">
        <f>IF(ISNUMBER('Форма 1'!AR840),ROUND('Форма 1'!$I840*VLOOKUP('Форма 1'!$G840,'Предельники 2022'!$B$4:$X$28,'Форма 1'!AR$7),2),"")</f>
        <v/>
      </c>
      <c r="AA840" s="55"/>
    </row>
    <row r="841" spans="1:27" x14ac:dyDescent="0.25">
      <c r="A841" s="52">
        <f t="shared" si="94"/>
        <v>7</v>
      </c>
      <c r="B841" s="94" t="str">
        <f>IF(ISBLANK('Форма 1'!B841),"",'Форма 1'!B841)</f>
        <v>Соликамский городской округ Пермского края</v>
      </c>
      <c r="C841" s="161" t="str">
        <f>IF(ISBLANK('Форма 1'!C841),"",'Форма 1'!C841)</f>
        <v>г. Соликамск, ул. Розалии Землячки, д. 6</v>
      </c>
      <c r="D841" s="51">
        <f>IF(ISBLANK(C841),"Введите адрес",IF(C841='Форма 1'!C841,SUM(E841:K841,M841:S841,X841:AA841),"Ошибка в адресе!"))</f>
        <v>2920738.38</v>
      </c>
      <c r="E841" s="53" t="str">
        <f>IF(ISNUMBER('Форма 1'!X841),ROUND('Форма 1'!$I841*VLOOKUP('Форма 1'!$G841,'Предельники 2022'!$B$4:$X$28,'Форма 1'!X$7),2),"")</f>
        <v/>
      </c>
      <c r="F841" s="53" t="str">
        <f>IF(ISNUMBER('Форма 1'!Y841),ROUND('Форма 1'!$I841*VLOOKUP('Форма 1'!$G841,'Предельники 2022'!$B$4:$X$28,'Форма 1'!Y$7),2),"")</f>
        <v/>
      </c>
      <c r="G841" s="53" t="str">
        <f>IF(ISNUMBER('Форма 1'!Z841),ROUND('Форма 1'!$I841*VLOOKUP('Форма 1'!$G841,'Предельники 2022'!$B$4:$X$28,'Форма 1'!Z$7),2),"")</f>
        <v/>
      </c>
      <c r="H841" s="53" t="str">
        <f>IF(ISNUMBER('Форма 1'!AA841),ROUND('Форма 1'!$I841*VLOOKUP('Форма 1'!$G841,'Предельники 2022'!$B$4:$X$28,'Форма 1'!AA$7),2),"")</f>
        <v/>
      </c>
      <c r="I841" s="53" t="str">
        <f>IF(ISNUMBER('Форма 1'!AB841),ROUND('Форма 1'!$I841*VLOOKUP('Форма 1'!$G841,'Предельники 2022'!$B$4:$X$28,'Форма 1'!AB$7),2),"")</f>
        <v/>
      </c>
      <c r="J841" s="53" t="str">
        <f>IF(ISNUMBER('Форма 1'!AC841),ROUND('Форма 1'!$I841*VLOOKUP('Форма 1'!$G841,'Предельники 2022'!$B$4:$X$28,'Форма 1'!AC$7),2),"")</f>
        <v/>
      </c>
      <c r="K841" s="53" t="str">
        <f>IF(ISNUMBER('Форма 1'!AD841),ROUND('Форма 1'!$I841*VLOOKUP('Форма 1'!$G841,'Предельники 2022'!$B$4:$X$28,'Форма 1'!AD$7),2),"")</f>
        <v/>
      </c>
      <c r="L841" s="54" t="str">
        <f>IF(ISBLANK('Форма 1'!AE841),"",'Форма 1'!AE841)</f>
        <v/>
      </c>
      <c r="M841" s="55" t="str">
        <f>IF(ISBLANK('Форма 1'!AF841),"",'Форма 1'!AF841)</f>
        <v/>
      </c>
      <c r="N841" s="53">
        <f>IF(ISNUMBER('Форма 1'!AG841),ROUND('Форма 1'!$I841*VLOOKUP('Форма 1'!$G841,'Предельники 2022'!$B$4:$X$28,'Форма 1'!AG$7),2),"")</f>
        <v>2920738.38</v>
      </c>
      <c r="O841" s="53" t="str">
        <f>IF(ISNUMBER('Форма 1'!$AH841),ROUND('Форма 1'!$I841*VLOOKUP('Форма 1'!$G841,'Предельники 2022'!$B$4:$X$28,'Форма 1'!$AH$7,0),2),"")</f>
        <v/>
      </c>
      <c r="P841" s="53" t="str">
        <f>IF(ISNUMBER('Форма 1'!$AI841),ROUND('Форма 1'!$I841*VLOOKUP('Форма 1'!$G841,'Предельники 2022'!$B$4:$X$28,'Форма 1'!$AI$7,0),2),"")</f>
        <v/>
      </c>
      <c r="Q841" s="53" t="str">
        <f>IF(ISNUMBER('Форма 1'!$AJ841),ROUND('Форма 1'!$I841*VLOOKUP('Форма 1'!$G841,'Предельники 2022'!$B$4:$X$28,'Форма 1'!$AJ$7,0),2),"")</f>
        <v/>
      </c>
      <c r="R841" s="53" t="str">
        <f>IF(ISNUMBER('Форма 1'!AK841),ROUND('Форма 1'!$I841*VLOOKUP('Форма 1'!$G841,'Предельники 2022'!$B$4:$X$28,'Форма 1'!AK$7),2),"")</f>
        <v/>
      </c>
      <c r="S841" s="55" t="str">
        <f t="shared" si="95"/>
        <v/>
      </c>
      <c r="T841" s="55" t="str">
        <f>IF(ISNUMBER('Форма 1'!AL841),INDEX('Предельники 2022'!$C$4:$X$28,MATCH('Форма 1'!$H841,'Предельники 2022'!$B$4:$B$28,0),MATCH(T$5,'Предельники 2022'!$C$3:$X$3,0)),"")</f>
        <v/>
      </c>
      <c r="U841" s="55" t="str">
        <f>IF(ISNUMBER('Форма 1'!AM841),INDEX('Предельники 2022'!$C$4:$X$28,MATCH('Форма 1'!$H841,'Предельники 2022'!$B$4:$B$28,0),MATCH(U$5,'Предельники 2022'!$C$3:$X$3,0)),"")</f>
        <v/>
      </c>
      <c r="V841" s="55" t="str">
        <f>IF(ISNUMBER('Форма 1'!AN841),INDEX('Предельники 2022'!$C$4:$X$28,MATCH('Форма 1'!$H841,'Предельники 2022'!$B$4:$B$28,0),MATCH(V$5,'Предельники 2022'!$C$3:$X$3,0)),"")</f>
        <v/>
      </c>
      <c r="W841" s="55" t="str">
        <f>IF(ISNUMBER('Форма 1'!AO841),INDEX('Предельники 2022'!$C$4:$X$28,MATCH('Форма 1'!$H841,'Предельники 2022'!$B$4:$B$28,0),MATCH(W$5,'Предельники 2022'!$C$3:$X$3,0)),"")</f>
        <v/>
      </c>
      <c r="X841" s="53" t="str">
        <f>IF(ISNUMBER('Форма 1'!AP841),ROUND('Форма 1'!$I841*VLOOKUP('Форма 1'!$G841,'Предельники 2022'!$B$4:$X$28,'Форма 1'!AP$7),2),"")</f>
        <v/>
      </c>
      <c r="Y841" s="53" t="str">
        <f>IF(ISNUMBER('Форма 1'!AQ841),ROUND('Форма 1'!$I841*VLOOKUP('Форма 1'!$G841,'Предельники 2022'!$B$4:$X$28,'Форма 1'!AQ$7),2),"")</f>
        <v/>
      </c>
      <c r="Z841" s="53" t="str">
        <f>IF(ISNUMBER('Форма 1'!AR841),ROUND('Форма 1'!$I841*VLOOKUP('Форма 1'!$G841,'Предельники 2022'!$B$4:$X$28,'Форма 1'!AR$7),2),"")</f>
        <v/>
      </c>
      <c r="AA841" s="55"/>
    </row>
    <row r="842" spans="1:27" x14ac:dyDescent="0.25">
      <c r="A842" s="52">
        <f t="shared" si="94"/>
        <v>8</v>
      </c>
      <c r="B842" s="94" t="str">
        <f>IF(ISBLANK('Форма 1'!B842),"",'Форма 1'!B842)</f>
        <v>Соликамский городской округ Пермского края</v>
      </c>
      <c r="C842" s="161" t="str">
        <f>IF(ISBLANK('Форма 1'!C842),"",'Форма 1'!C842)</f>
        <v>г. Соликамск, ул. Черняховского /3-й Пятилетки, 34, д. 25</v>
      </c>
      <c r="D842" s="51">
        <f>IF(ISBLANK(C842),"Введите адрес",IF(C842='Форма 1'!C842,SUM(E842:K842,M842:S842,X842:AA842),"Ошибка в адресе!"))</f>
        <v>11623868.07</v>
      </c>
      <c r="E842" s="53">
        <f>IF(ISNUMBER('Форма 1'!X842),ROUND('Форма 1'!$I842*VLOOKUP('Форма 1'!$G842,'Предельники 2022'!$B$4:$X$28,'Форма 1'!X$7),2),"")</f>
        <v>1300531.8700000001</v>
      </c>
      <c r="F842" s="53">
        <f>IF(ISNUMBER('Форма 1'!Y842),ROUND('Форма 1'!$I842*VLOOKUP('Форма 1'!$G842,'Предельники 2022'!$B$4:$X$28,'Форма 1'!Y$7),2),"")</f>
        <v>6226314.1600000001</v>
      </c>
      <c r="G842" s="53" t="str">
        <f>IF(ISNUMBER('Форма 1'!Z842),ROUND('Форма 1'!$I842*VLOOKUP('Форма 1'!$G842,'Предельники 2022'!$B$4:$X$28,'Форма 1'!Z$7),2),"")</f>
        <v/>
      </c>
      <c r="H842" s="53">
        <f>IF(ISNUMBER('Форма 1'!AA842),ROUND('Форма 1'!$I842*VLOOKUP('Форма 1'!$G842,'Предельники 2022'!$B$4:$X$28,'Форма 1'!AA$7),2),"")</f>
        <v>813692.79</v>
      </c>
      <c r="I842" s="53">
        <f>IF(ISNUMBER('Форма 1'!AB842),ROUND('Форма 1'!$I842*VLOOKUP('Форма 1'!$G842,'Предельники 2022'!$B$4:$X$28,'Форма 1'!AB$7),2),"")</f>
        <v>2143733.85</v>
      </c>
      <c r="J842" s="53">
        <f>IF(ISNUMBER('Форма 1'!AC842),ROUND('Форма 1'!$I842*VLOOKUP('Форма 1'!$G842,'Предельники 2022'!$B$4:$X$28,'Форма 1'!AC$7),2),"")</f>
        <v>1139595.3999999999</v>
      </c>
      <c r="K842" s="53" t="str">
        <f>IF(ISNUMBER('Форма 1'!AD842),ROUND('Форма 1'!$I842*VLOOKUP('Форма 1'!$G842,'Предельники 2022'!$B$4:$X$28,'Форма 1'!AD$7),2),"")</f>
        <v/>
      </c>
      <c r="L842" s="54" t="str">
        <f>IF(ISBLANK('Форма 1'!AE842),"",'Форма 1'!AE842)</f>
        <v/>
      </c>
      <c r="M842" s="55" t="str">
        <f>IF(ISBLANK('Форма 1'!AF842),"",'Форма 1'!AF842)</f>
        <v/>
      </c>
      <c r="N842" s="53" t="str">
        <f>IF(ISNUMBER('Форма 1'!AG842),ROUND('Форма 1'!$I842*VLOOKUP('Форма 1'!$G842,'Предельники 2022'!$B$4:$X$28,'Форма 1'!AG$7),2),"")</f>
        <v/>
      </c>
      <c r="O842" s="53" t="str">
        <f>IF(ISNUMBER('Форма 1'!$AH842),ROUND('Форма 1'!$I842*VLOOKUP('Форма 1'!$G842,'Предельники 2022'!$B$4:$X$28,'Форма 1'!$AH$7,0),2),"")</f>
        <v/>
      </c>
      <c r="P842" s="53" t="str">
        <f>IF(ISNUMBER('Форма 1'!$AI842),ROUND('Форма 1'!$I842*VLOOKUP('Форма 1'!$G842,'Предельники 2022'!$B$4:$X$28,'Форма 1'!$AI$7,0),2),"")</f>
        <v/>
      </c>
      <c r="Q842" s="53" t="str">
        <f>IF(ISNUMBER('Форма 1'!$AJ842),ROUND('Форма 1'!$I842*VLOOKUP('Форма 1'!$G842,'Предельники 2022'!$B$4:$X$28,'Форма 1'!$AJ$7,0),2),"")</f>
        <v/>
      </c>
      <c r="R842" s="53" t="str">
        <f>IF(ISNUMBER('Форма 1'!AK842),ROUND('Форма 1'!$I842*VLOOKUP('Форма 1'!$G842,'Предельники 2022'!$B$4:$X$28,'Форма 1'!AK$7),2),"")</f>
        <v/>
      </c>
      <c r="S842" s="55" t="str">
        <f t="shared" si="95"/>
        <v/>
      </c>
      <c r="T842" s="55" t="str">
        <f>IF(ISNUMBER('Форма 1'!AL842),INDEX('Предельники 2022'!$C$4:$X$28,MATCH('Форма 1'!$H842,'Предельники 2022'!$B$4:$B$28,0),MATCH(T$5,'Предельники 2022'!$C$3:$X$3,0)),"")</f>
        <v/>
      </c>
      <c r="U842" s="55" t="str">
        <f>IF(ISNUMBER('Форма 1'!AM842),INDEX('Предельники 2022'!$C$4:$X$28,MATCH('Форма 1'!$H842,'Предельники 2022'!$B$4:$B$28,0),MATCH(U$5,'Предельники 2022'!$C$3:$X$3,0)),"")</f>
        <v/>
      </c>
      <c r="V842" s="55" t="str">
        <f>IF(ISNUMBER('Форма 1'!AN842),INDEX('Предельники 2022'!$C$4:$X$28,MATCH('Форма 1'!$H842,'Предельники 2022'!$B$4:$B$28,0),MATCH(V$5,'Предельники 2022'!$C$3:$X$3,0)),"")</f>
        <v/>
      </c>
      <c r="W842" s="55" t="str">
        <f>IF(ISNUMBER('Форма 1'!AO842),INDEX('Предельники 2022'!$C$4:$X$28,MATCH('Форма 1'!$H842,'Предельники 2022'!$B$4:$B$28,0),MATCH(W$5,'Предельники 2022'!$C$3:$X$3,0)),"")</f>
        <v/>
      </c>
      <c r="X842" s="53" t="str">
        <f>IF(ISNUMBER('Форма 1'!AP842),ROUND('Форма 1'!$I842*VLOOKUP('Форма 1'!$G842,'Предельники 2022'!$B$4:$X$28,'Форма 1'!AP$7),2),"")</f>
        <v/>
      </c>
      <c r="Y842" s="53" t="str">
        <f>IF(ISNUMBER('Форма 1'!AQ842),ROUND('Форма 1'!$I842*VLOOKUP('Форма 1'!$G842,'Предельники 2022'!$B$4:$X$28,'Форма 1'!AQ$7),2),"")</f>
        <v/>
      </c>
      <c r="Z842" s="53" t="str">
        <f>IF(ISNUMBER('Форма 1'!AR842),ROUND('Форма 1'!$I842*VLOOKUP('Форма 1'!$G842,'Предельники 2022'!$B$4:$X$28,'Форма 1'!AR$7),2),"")</f>
        <v/>
      </c>
      <c r="AA842" s="55"/>
    </row>
    <row r="843" spans="1:27" ht="15.75" x14ac:dyDescent="0.25">
      <c r="A843" s="178">
        <f t="shared" si="94"/>
        <v>0</v>
      </c>
      <c r="B843" s="179" t="str">
        <f>IF(ISBLANK('Форма 1'!B843),"",'Форма 1'!B843)</f>
        <v/>
      </c>
      <c r="C843" s="38" t="str">
        <f>IF(ISBLANK('Форма 1'!C843),"",'Форма 1'!C843)</f>
        <v>Чайковский городской округ Пермского края</v>
      </c>
      <c r="D843" s="39">
        <f>IF(ISBLANK(C843),"Введите адрес",IF(C843='Форма 1'!C843,SUM(E843:K843,M843:S843,X843:AA843),"Ошибка в адресе!"))</f>
        <v>253192447.80000001</v>
      </c>
      <c r="E843" s="39">
        <f>SUM(E844:E856)</f>
        <v>1569118.3599999999</v>
      </c>
      <c r="F843" s="39">
        <f t="shared" ref="F843:Z843" si="96">SUM(F844:F856)</f>
        <v>102072986.23999999</v>
      </c>
      <c r="G843" s="39">
        <f t="shared" si="96"/>
        <v>0</v>
      </c>
      <c r="H843" s="39">
        <f t="shared" si="96"/>
        <v>5666231.9500000002</v>
      </c>
      <c r="I843" s="39">
        <f t="shared" si="96"/>
        <v>21524859.109999999</v>
      </c>
      <c r="J843" s="39">
        <f t="shared" si="96"/>
        <v>11713222.890000001</v>
      </c>
      <c r="K843" s="39">
        <f t="shared" si="96"/>
        <v>0</v>
      </c>
      <c r="L843" s="145">
        <f t="shared" si="96"/>
        <v>0</v>
      </c>
      <c r="M843" s="39">
        <f t="shared" si="96"/>
        <v>0</v>
      </c>
      <c r="N843" s="39">
        <f t="shared" si="96"/>
        <v>88751095.829999998</v>
      </c>
      <c r="O843" s="39">
        <f t="shared" si="96"/>
        <v>21894933.420000002</v>
      </c>
      <c r="P843" s="39">
        <f t="shared" si="96"/>
        <v>0</v>
      </c>
      <c r="Q843" s="39">
        <f t="shared" si="96"/>
        <v>0</v>
      </c>
      <c r="R843" s="39">
        <f t="shared" si="96"/>
        <v>0</v>
      </c>
      <c r="S843" s="39">
        <f t="shared" si="96"/>
        <v>0</v>
      </c>
      <c r="T843" s="39">
        <f t="shared" si="96"/>
        <v>0</v>
      </c>
      <c r="U843" s="39">
        <f t="shared" si="96"/>
        <v>0</v>
      </c>
      <c r="V843" s="39">
        <f t="shared" si="96"/>
        <v>0</v>
      </c>
      <c r="W843" s="39">
        <f t="shared" si="96"/>
        <v>0</v>
      </c>
      <c r="X843" s="39">
        <f t="shared" si="96"/>
        <v>0</v>
      </c>
      <c r="Y843" s="39">
        <f t="shared" si="96"/>
        <v>0</v>
      </c>
      <c r="Z843" s="39">
        <f t="shared" si="96"/>
        <v>0</v>
      </c>
      <c r="AA843" s="39"/>
    </row>
    <row r="844" spans="1:27" x14ac:dyDescent="0.25">
      <c r="A844" s="52">
        <f t="shared" si="94"/>
        <v>1</v>
      </c>
      <c r="B844" s="94" t="str">
        <f>IF(ISBLANK('Форма 1'!B844),"",'Форма 1'!B844)</f>
        <v>Чайковский городской округ Пермского края</v>
      </c>
      <c r="C844" s="161" t="str">
        <f>IF(ISBLANK('Форма 1'!C844),"",'Форма 1'!C844)</f>
        <v>г. Чайковский, б-р Приморский, д. 31</v>
      </c>
      <c r="D844" s="51">
        <f>IF(ISBLANK(C844),"Введите адрес",IF(C844='Форма 1'!C844,SUM(E844:K844,M844:S844,X844:AA844),"Ошибка в адресе!"))</f>
        <v>3701605.32</v>
      </c>
      <c r="E844" s="53" t="str">
        <f>IF(ISNUMBER('Форма 1'!X844),ROUND('Форма 1'!$I844*VLOOKUP('Форма 1'!$G844,'Предельники 2022'!$B$4:$X$28,'Форма 1'!X$7),2),"")</f>
        <v/>
      </c>
      <c r="F844" s="53" t="str">
        <f>IF(ISNUMBER('Форма 1'!Y844),ROUND('Форма 1'!$I844*VLOOKUP('Форма 1'!$G844,'Предельники 2022'!$B$4:$X$28,'Форма 1'!Y$7),2),"")</f>
        <v/>
      </c>
      <c r="G844" s="53" t="str">
        <f>IF(ISNUMBER('Форма 1'!Z844),ROUND('Форма 1'!$I844*VLOOKUP('Форма 1'!$G844,'Предельники 2022'!$B$4:$X$28,'Форма 1'!Z$7),2),"")</f>
        <v/>
      </c>
      <c r="H844" s="53">
        <f>IF(ISNUMBER('Форма 1'!AA844),ROUND('Форма 1'!$I844*VLOOKUP('Форма 1'!$G844,'Предельники 2022'!$B$4:$X$28,'Форма 1'!AA$7),2),"")</f>
        <v>639254.52</v>
      </c>
      <c r="I844" s="53">
        <f>IF(ISNUMBER('Форма 1'!AB844),ROUND('Форма 1'!$I844*VLOOKUP('Форма 1'!$G844,'Предельники 2022'!$B$4:$X$28,'Форма 1'!AB$7),2),"")</f>
        <v>1971552.24</v>
      </c>
      <c r="J844" s="53">
        <f>IF(ISNUMBER('Форма 1'!AC844),ROUND('Форма 1'!$I844*VLOOKUP('Форма 1'!$G844,'Предельники 2022'!$B$4:$X$28,'Форма 1'!AC$7),2),"")</f>
        <v>1090798.56</v>
      </c>
      <c r="K844" s="53" t="str">
        <f>IF(ISNUMBER('Форма 1'!AD844),ROUND('Форма 1'!$I844*VLOOKUP('Форма 1'!$G844,'Предельники 2022'!$B$4:$X$28,'Форма 1'!AD$7),2),"")</f>
        <v/>
      </c>
      <c r="L844" s="54" t="str">
        <f>IF(ISBLANK('Форма 1'!AE844),"",'Форма 1'!AE844)</f>
        <v/>
      </c>
      <c r="M844" s="55" t="str">
        <f>IF(ISBLANK('Форма 1'!AF844),"",'Форма 1'!AF844)</f>
        <v/>
      </c>
      <c r="N844" s="53" t="str">
        <f>IF(ISNUMBER('Форма 1'!AG844),ROUND('Форма 1'!$I844*VLOOKUP('Форма 1'!$G844,'Предельники 2022'!$B$4:$X$28,'Форма 1'!AG$7),2),"")</f>
        <v/>
      </c>
      <c r="O844" s="53" t="str">
        <f>IF(ISNUMBER('Форма 1'!$AH844),ROUND('Форма 1'!$I844*VLOOKUP('Форма 1'!$G844,'Предельники 2022'!$B$4:$X$28,'Форма 1'!$AH$7,0),2),"")</f>
        <v/>
      </c>
      <c r="P844" s="53" t="str">
        <f>IF(ISNUMBER('Форма 1'!$AI844),ROUND('Форма 1'!$I844*VLOOKUP('Форма 1'!$G844,'Предельники 2022'!$B$4:$X$28,'Форма 1'!$AI$7,0),2),"")</f>
        <v/>
      </c>
      <c r="Q844" s="53" t="str">
        <f>IF(ISNUMBER('Форма 1'!$AJ844),ROUND('Форма 1'!$I844*VLOOKUP('Форма 1'!$G844,'Предельники 2022'!$B$4:$X$28,'Форма 1'!$AJ$7,0),2),"")</f>
        <v/>
      </c>
      <c r="R844" s="53" t="str">
        <f>IF(ISNUMBER('Форма 1'!AK844),ROUND('Форма 1'!$I844*VLOOKUP('Форма 1'!$G844,'Предельники 2022'!$B$4:$X$28,'Форма 1'!AK$7),2),"")</f>
        <v/>
      </c>
      <c r="S844" s="55" t="str">
        <f t="shared" si="95"/>
        <v/>
      </c>
      <c r="T844" s="55" t="str">
        <f>IF(ISNUMBER('Форма 1'!AL844),INDEX('Предельники 2022'!$C$4:$X$28,MATCH('Форма 1'!$H844,'Предельники 2022'!$B$4:$B$28,0),MATCH(T$5,'Предельники 2022'!$C$3:$X$3,0)),"")</f>
        <v/>
      </c>
      <c r="U844" s="55" t="str">
        <f>IF(ISNUMBER('Форма 1'!AM844),INDEX('Предельники 2022'!$C$4:$X$28,MATCH('Форма 1'!$H844,'Предельники 2022'!$B$4:$B$28,0),MATCH(U$5,'Предельники 2022'!$C$3:$X$3,0)),"")</f>
        <v/>
      </c>
      <c r="V844" s="55" t="str">
        <f>IF(ISNUMBER('Форма 1'!AN844),INDEX('Предельники 2022'!$C$4:$X$28,MATCH('Форма 1'!$H844,'Предельники 2022'!$B$4:$B$28,0),MATCH(V$5,'Предельники 2022'!$C$3:$X$3,0)),"")</f>
        <v/>
      </c>
      <c r="W844" s="55" t="str">
        <f>IF(ISNUMBER('Форма 1'!AO844),INDEX('Предельники 2022'!$C$4:$X$28,MATCH('Форма 1'!$H844,'Предельники 2022'!$B$4:$B$28,0),MATCH(W$5,'Предельники 2022'!$C$3:$X$3,0)),"")</f>
        <v/>
      </c>
      <c r="X844" s="53" t="str">
        <f>IF(ISNUMBER('Форма 1'!AP844),ROUND('Форма 1'!$I844*VLOOKUP('Форма 1'!$G844,'Предельники 2022'!$B$4:$X$28,'Форма 1'!AP$7),2),"")</f>
        <v/>
      </c>
      <c r="Y844" s="53" t="str">
        <f>IF(ISNUMBER('Форма 1'!AQ844),ROUND('Форма 1'!$I844*VLOOKUP('Форма 1'!$G844,'Предельники 2022'!$B$4:$X$28,'Форма 1'!AQ$7),2),"")</f>
        <v/>
      </c>
      <c r="Z844" s="53" t="str">
        <f>IF(ISNUMBER('Форма 1'!AR844),ROUND('Форма 1'!$I844*VLOOKUP('Форма 1'!$G844,'Предельники 2022'!$B$4:$X$28,'Форма 1'!AR$7),2),"")</f>
        <v/>
      </c>
      <c r="AA844" s="55"/>
    </row>
    <row r="845" spans="1:27" x14ac:dyDescent="0.25">
      <c r="A845" s="52">
        <f t="shared" si="94"/>
        <v>2</v>
      </c>
      <c r="B845" s="94" t="str">
        <f>IF(ISBLANK('Форма 1'!B845),"",'Форма 1'!B845)</f>
        <v>Чайковский городской округ Пермского края</v>
      </c>
      <c r="C845" s="161" t="str">
        <f>IF(ISBLANK('Форма 1'!C845),"",'Форма 1'!C845)</f>
        <v>г. Чайковский, б-р Приморский, д. 45</v>
      </c>
      <c r="D845" s="51">
        <f>IF(ISBLANK(C845),"Введите адрес",IF(C845='Форма 1'!C845,SUM(E845:K845,M845:S845,X845:AA845),"Ошибка в адресе!"))</f>
        <v>26262469.59</v>
      </c>
      <c r="E845" s="53" t="str">
        <f>IF(ISNUMBER('Форма 1'!X845),ROUND('Форма 1'!$I845*VLOOKUP('Форма 1'!$G845,'Предельники 2022'!$B$4:$X$28,'Форма 1'!X$7),2),"")</f>
        <v/>
      </c>
      <c r="F845" s="53">
        <f>IF(ISNUMBER('Форма 1'!Y845),ROUND('Форма 1'!$I845*VLOOKUP('Форма 1'!$G845,'Предельники 2022'!$B$4:$X$28,'Форма 1'!Y$7),2),"")</f>
        <v>13756036.51</v>
      </c>
      <c r="G845" s="53" t="str">
        <f>IF(ISNUMBER('Форма 1'!Z845),ROUND('Форма 1'!$I845*VLOOKUP('Форма 1'!$G845,'Предельники 2022'!$B$4:$X$28,'Форма 1'!Z$7),2),"")</f>
        <v/>
      </c>
      <c r="H845" s="53" t="str">
        <f>IF(ISNUMBER('Форма 1'!AA845),ROUND('Форма 1'!$I845*VLOOKUP('Форма 1'!$G845,'Предельники 2022'!$B$4:$X$28,'Форма 1'!AA$7),2),"")</f>
        <v/>
      </c>
      <c r="I845" s="53">
        <f>IF(ISNUMBER('Форма 1'!AB845),ROUND('Форма 1'!$I845*VLOOKUP('Форма 1'!$G845,'Предельники 2022'!$B$4:$X$28,'Форма 1'!AB$7),2),"")</f>
        <v>1908164.27</v>
      </c>
      <c r="J845" s="53">
        <f>IF(ISNUMBER('Форма 1'!AC845),ROUND('Форма 1'!$I845*VLOOKUP('Форма 1'!$G845,'Предельники 2022'!$B$4:$X$28,'Форма 1'!AC$7),2),"")</f>
        <v>1055727.97</v>
      </c>
      <c r="K845" s="53" t="str">
        <f>IF(ISNUMBER('Форма 1'!AD845),ROUND('Форма 1'!$I845*VLOOKUP('Форма 1'!$G845,'Предельники 2022'!$B$4:$X$28,'Форма 1'!AD$7),2),"")</f>
        <v/>
      </c>
      <c r="L845" s="54" t="str">
        <f>IF(ISBLANK('Форма 1'!AE845),"",'Форма 1'!AE845)</f>
        <v/>
      </c>
      <c r="M845" s="55" t="str">
        <f>IF(ISBLANK('Форма 1'!AF845),"",'Форма 1'!AF845)</f>
        <v/>
      </c>
      <c r="N845" s="53" t="str">
        <f>IF(ISNUMBER('Форма 1'!AG845),ROUND('Форма 1'!$I845*VLOOKUP('Форма 1'!$G845,'Предельники 2022'!$B$4:$X$28,'Форма 1'!AG$7),2),"")</f>
        <v/>
      </c>
      <c r="O845" s="53">
        <f>IF(ISNUMBER('Форма 1'!$AH845),ROUND('Форма 1'!$I845*VLOOKUP('Форма 1'!$G845,'Предельники 2022'!$B$4:$X$28,'Форма 1'!$AH$7,0),2),"")</f>
        <v>9542540.8399999999</v>
      </c>
      <c r="P845" s="53" t="str">
        <f>IF(ISNUMBER('Форма 1'!$AI845),ROUND('Форма 1'!$I845*VLOOKUP('Форма 1'!$G845,'Предельники 2022'!$B$4:$X$28,'Форма 1'!$AI$7,0),2),"")</f>
        <v/>
      </c>
      <c r="Q845" s="53" t="str">
        <f>IF(ISNUMBER('Форма 1'!$AJ845),ROUND('Форма 1'!$I845*VLOOKUP('Форма 1'!$G845,'Предельники 2022'!$B$4:$X$28,'Форма 1'!$AJ$7,0),2),"")</f>
        <v/>
      </c>
      <c r="R845" s="53" t="str">
        <f>IF(ISNUMBER('Форма 1'!AK845),ROUND('Форма 1'!$I845*VLOOKUP('Форма 1'!$G845,'Предельники 2022'!$B$4:$X$28,'Форма 1'!AK$7),2),"")</f>
        <v/>
      </c>
      <c r="S845" s="55" t="str">
        <f t="shared" si="95"/>
        <v/>
      </c>
      <c r="T845" s="55" t="str">
        <f>IF(ISNUMBER('Форма 1'!AL845),INDEX('Предельники 2022'!$C$4:$X$28,MATCH('Форма 1'!$H845,'Предельники 2022'!$B$4:$B$28,0),MATCH(T$5,'Предельники 2022'!$C$3:$X$3,0)),"")</f>
        <v/>
      </c>
      <c r="U845" s="55" t="str">
        <f>IF(ISNUMBER('Форма 1'!AM845),INDEX('Предельники 2022'!$C$4:$X$28,MATCH('Форма 1'!$H845,'Предельники 2022'!$B$4:$B$28,0),MATCH(U$5,'Предельники 2022'!$C$3:$X$3,0)),"")</f>
        <v/>
      </c>
      <c r="V845" s="55" t="str">
        <f>IF(ISNUMBER('Форма 1'!AN845),INDEX('Предельники 2022'!$C$4:$X$28,MATCH('Форма 1'!$H845,'Предельники 2022'!$B$4:$B$28,0),MATCH(V$5,'Предельники 2022'!$C$3:$X$3,0)),"")</f>
        <v/>
      </c>
      <c r="W845" s="55" t="str">
        <f>IF(ISNUMBER('Форма 1'!AO845),INDEX('Предельники 2022'!$C$4:$X$28,MATCH('Форма 1'!$H845,'Предельники 2022'!$B$4:$B$28,0),MATCH(W$5,'Предельники 2022'!$C$3:$X$3,0)),"")</f>
        <v/>
      </c>
      <c r="X845" s="53" t="str">
        <f>IF(ISNUMBER('Форма 1'!AP845),ROUND('Форма 1'!$I845*VLOOKUP('Форма 1'!$G845,'Предельники 2022'!$B$4:$X$28,'Форма 1'!AP$7),2),"")</f>
        <v/>
      </c>
      <c r="Y845" s="53" t="str">
        <f>IF(ISNUMBER('Форма 1'!AQ845),ROUND('Форма 1'!$I845*VLOOKUP('Форма 1'!$G845,'Предельники 2022'!$B$4:$X$28,'Форма 1'!AQ$7),2),"")</f>
        <v/>
      </c>
      <c r="Z845" s="53" t="str">
        <f>IF(ISNUMBER('Форма 1'!AR845),ROUND('Форма 1'!$I845*VLOOKUP('Форма 1'!$G845,'Предельники 2022'!$B$4:$X$28,'Форма 1'!AR$7),2),"")</f>
        <v/>
      </c>
      <c r="AA845" s="55"/>
    </row>
    <row r="846" spans="1:27" x14ac:dyDescent="0.25">
      <c r="A846" s="52">
        <f t="shared" si="94"/>
        <v>3</v>
      </c>
      <c r="B846" s="94" t="str">
        <f>IF(ISBLANK('Форма 1'!B846),"",'Форма 1'!B846)</f>
        <v>Чайковский городской округ Пермского края</v>
      </c>
      <c r="C846" s="161" t="str">
        <f>IF(ISBLANK('Форма 1'!C846),"",'Форма 1'!C846)</f>
        <v>г. Чайковский, б-р Приморский, д. 61</v>
      </c>
      <c r="D846" s="51">
        <f>IF(ISBLANK(C846),"Введите адрес",IF(C846='Форма 1'!C846,SUM(E846:K846,M846:S846,X846:AA846),"Ошибка в адресе!"))</f>
        <v>11053889.84</v>
      </c>
      <c r="E846" s="53" t="str">
        <f>IF(ISNUMBER('Форма 1'!X846),ROUND('Форма 1'!$I846*VLOOKUP('Форма 1'!$G846,'Предельники 2022'!$B$4:$X$28,'Форма 1'!X$7),2),"")</f>
        <v/>
      </c>
      <c r="F846" s="53" t="str">
        <f>IF(ISNUMBER('Форма 1'!Y846),ROUND('Форма 1'!$I846*VLOOKUP('Форма 1'!$G846,'Предельники 2022'!$B$4:$X$28,'Форма 1'!Y$7),2),"")</f>
        <v/>
      </c>
      <c r="G846" s="53" t="str">
        <f>IF(ISNUMBER('Форма 1'!Z846),ROUND('Форма 1'!$I846*VLOOKUP('Форма 1'!$G846,'Предельники 2022'!$B$4:$X$28,'Форма 1'!Z$7),2),"")</f>
        <v/>
      </c>
      <c r="H846" s="53" t="str">
        <f>IF(ISNUMBER('Форма 1'!AA846),ROUND('Форма 1'!$I846*VLOOKUP('Форма 1'!$G846,'Предельники 2022'!$B$4:$X$28,'Форма 1'!AA$7),2),"")</f>
        <v/>
      </c>
      <c r="I846" s="53" t="str">
        <f>IF(ISNUMBER('Форма 1'!AB846),ROUND('Форма 1'!$I846*VLOOKUP('Форма 1'!$G846,'Предельники 2022'!$B$4:$X$28,'Форма 1'!AB$7),2),"")</f>
        <v/>
      </c>
      <c r="J846" s="53" t="str">
        <f>IF(ISNUMBER('Форма 1'!AC846),ROUND('Форма 1'!$I846*VLOOKUP('Форма 1'!$G846,'Предельники 2022'!$B$4:$X$28,'Форма 1'!AC$7),2),"")</f>
        <v/>
      </c>
      <c r="K846" s="53" t="str">
        <f>IF(ISNUMBER('Форма 1'!AD846),ROUND('Форма 1'!$I846*VLOOKUP('Форма 1'!$G846,'Предельники 2022'!$B$4:$X$28,'Форма 1'!AD$7),2),"")</f>
        <v/>
      </c>
      <c r="L846" s="54" t="str">
        <f>IF(ISBLANK('Форма 1'!AE846),"",'Форма 1'!AE846)</f>
        <v/>
      </c>
      <c r="M846" s="55" t="str">
        <f>IF(ISBLANK('Форма 1'!AF846),"",'Форма 1'!AF846)</f>
        <v/>
      </c>
      <c r="N846" s="53">
        <f>IF(ISNUMBER('Форма 1'!AG846),ROUND('Форма 1'!$I846*VLOOKUP('Форма 1'!$G846,'Предельники 2022'!$B$4:$X$28,'Форма 1'!AG$7),2),"")</f>
        <v>11053889.84</v>
      </c>
      <c r="O846" s="53" t="str">
        <f>IF(ISNUMBER('Форма 1'!$AH846),ROUND('Форма 1'!$I846*VLOOKUP('Форма 1'!$G846,'Предельники 2022'!$B$4:$X$28,'Форма 1'!$AH$7,0),2),"")</f>
        <v/>
      </c>
      <c r="P846" s="53" t="str">
        <f>IF(ISNUMBER('Форма 1'!$AI846),ROUND('Форма 1'!$I846*VLOOKUP('Форма 1'!$G846,'Предельники 2022'!$B$4:$X$28,'Форма 1'!$AI$7,0),2),"")</f>
        <v/>
      </c>
      <c r="Q846" s="53" t="str">
        <f>IF(ISNUMBER('Форма 1'!$AJ846),ROUND('Форма 1'!$I846*VLOOKUP('Форма 1'!$G846,'Предельники 2022'!$B$4:$X$28,'Форма 1'!$AJ$7,0),2),"")</f>
        <v/>
      </c>
      <c r="R846" s="53" t="str">
        <f>IF(ISNUMBER('Форма 1'!AK846),ROUND('Форма 1'!$I846*VLOOKUP('Форма 1'!$G846,'Предельники 2022'!$B$4:$X$28,'Форма 1'!AK$7),2),"")</f>
        <v/>
      </c>
      <c r="S846" s="55" t="str">
        <f t="shared" si="95"/>
        <v/>
      </c>
      <c r="T846" s="55" t="str">
        <f>IF(ISNUMBER('Форма 1'!AL846),INDEX('Предельники 2022'!$C$4:$X$28,MATCH('Форма 1'!$H846,'Предельники 2022'!$B$4:$B$28,0),MATCH(T$5,'Предельники 2022'!$C$3:$X$3,0)),"")</f>
        <v/>
      </c>
      <c r="U846" s="55" t="str">
        <f>IF(ISNUMBER('Форма 1'!AM846),INDEX('Предельники 2022'!$C$4:$X$28,MATCH('Форма 1'!$H846,'Предельники 2022'!$B$4:$B$28,0),MATCH(U$5,'Предельники 2022'!$C$3:$X$3,0)),"")</f>
        <v/>
      </c>
      <c r="V846" s="55" t="str">
        <f>IF(ISNUMBER('Форма 1'!AN846),INDEX('Предельники 2022'!$C$4:$X$28,MATCH('Форма 1'!$H846,'Предельники 2022'!$B$4:$B$28,0),MATCH(V$5,'Предельники 2022'!$C$3:$X$3,0)),"")</f>
        <v/>
      </c>
      <c r="W846" s="55" t="str">
        <f>IF(ISNUMBER('Форма 1'!AO846),INDEX('Предельники 2022'!$C$4:$X$28,MATCH('Форма 1'!$H846,'Предельники 2022'!$B$4:$B$28,0),MATCH(W$5,'Предельники 2022'!$C$3:$X$3,0)),"")</f>
        <v/>
      </c>
      <c r="X846" s="53" t="str">
        <f>IF(ISNUMBER('Форма 1'!AP846),ROUND('Форма 1'!$I846*VLOOKUP('Форма 1'!$G846,'Предельники 2022'!$B$4:$X$28,'Форма 1'!AP$7),2),"")</f>
        <v/>
      </c>
      <c r="Y846" s="53" t="str">
        <f>IF(ISNUMBER('Форма 1'!AQ846),ROUND('Форма 1'!$I846*VLOOKUP('Форма 1'!$G846,'Предельники 2022'!$B$4:$X$28,'Форма 1'!AQ$7),2),"")</f>
        <v/>
      </c>
      <c r="Z846" s="53" t="str">
        <f>IF(ISNUMBER('Форма 1'!AR846),ROUND('Форма 1'!$I846*VLOOKUP('Форма 1'!$G846,'Предельники 2022'!$B$4:$X$28,'Форма 1'!AR$7),2),"")</f>
        <v/>
      </c>
      <c r="AA846" s="55"/>
    </row>
    <row r="847" spans="1:27" x14ac:dyDescent="0.25">
      <c r="A847" s="52">
        <f t="shared" si="94"/>
        <v>4</v>
      </c>
      <c r="B847" s="94" t="str">
        <f>IF(ISBLANK('Форма 1'!B847),"",'Форма 1'!B847)</f>
        <v>Чайковский городской округ Пермского края</v>
      </c>
      <c r="C847" s="161" t="str">
        <f>IF(ISBLANK('Форма 1'!C847),"",'Форма 1'!C847)</f>
        <v>г. Чайковский, ул. Горького, д. 10</v>
      </c>
      <c r="D847" s="51">
        <f>IF(ISBLANK(C847),"Введите адрес",IF(C847='Форма 1'!C847,SUM(E847:K847,M847:S847,X847:AA847),"Ошибка в адресе!"))</f>
        <v>18004382.41</v>
      </c>
      <c r="E847" s="53">
        <f>IF(ISNUMBER('Форма 1'!X847),ROUND('Форма 1'!$I847*VLOOKUP('Форма 1'!$G847,'Предельники 2022'!$B$4:$X$28,'Форма 1'!X$7),2),"")</f>
        <v>776860.89</v>
      </c>
      <c r="F847" s="53">
        <f>IF(ISNUMBER('Форма 1'!Y847),ROUND('Форма 1'!$I847*VLOOKUP('Форма 1'!$G847,'Предельники 2022'!$B$4:$X$28,'Форма 1'!Y$7),2),"")</f>
        <v>8815925.9399999995</v>
      </c>
      <c r="G847" s="53" t="str">
        <f>IF(ISNUMBER('Форма 1'!Z847),ROUND('Форма 1'!$I847*VLOOKUP('Форма 1'!$G847,'Предельники 2022'!$B$4:$X$28,'Форма 1'!Z$7),2),"")</f>
        <v/>
      </c>
      <c r="H847" s="53">
        <f>IF(ISNUMBER('Форма 1'!AA847),ROUND('Форма 1'!$I847*VLOOKUP('Форма 1'!$G847,'Предельники 2022'!$B$4:$X$28,'Форма 1'!AA$7),2),"")</f>
        <v>396511.6</v>
      </c>
      <c r="I847" s="53">
        <f>IF(ISNUMBER('Форма 1'!AB847),ROUND('Форма 1'!$I847*VLOOKUP('Форма 1'!$G847,'Предельники 2022'!$B$4:$X$28,'Форма 1'!AB$7),2),"")</f>
        <v>1222898.3899999999</v>
      </c>
      <c r="J847" s="53">
        <f>IF(ISNUMBER('Форма 1'!AC847),ROUND('Форма 1'!$I847*VLOOKUP('Форма 1'!$G847,'Предельники 2022'!$B$4:$X$28,'Форма 1'!AC$7),2),"")</f>
        <v>676591.66</v>
      </c>
      <c r="K847" s="53" t="str">
        <f>IF(ISNUMBER('Форма 1'!AD847),ROUND('Форма 1'!$I847*VLOOKUP('Форма 1'!$G847,'Предельники 2022'!$B$4:$X$28,'Форма 1'!AD$7),2),"")</f>
        <v/>
      </c>
      <c r="L847" s="54" t="str">
        <f>IF(ISBLANK('Форма 1'!AE847),"",'Форма 1'!AE847)</f>
        <v/>
      </c>
      <c r="M847" s="55" t="str">
        <f>IF(ISBLANK('Форма 1'!AF847),"",'Форма 1'!AF847)</f>
        <v/>
      </c>
      <c r="N847" s="53" t="str">
        <f>IF(ISNUMBER('Форма 1'!AG847),ROUND('Форма 1'!$I847*VLOOKUP('Форма 1'!$G847,'Предельники 2022'!$B$4:$X$28,'Форма 1'!AG$7),2),"")</f>
        <v/>
      </c>
      <c r="O847" s="53">
        <f>IF(ISNUMBER('Форма 1'!$AH847),ROUND('Форма 1'!$I847*VLOOKUP('Форма 1'!$G847,'Предельники 2022'!$B$4:$X$28,'Форма 1'!$AH$7,0),2),"")</f>
        <v>6115593.9299999997</v>
      </c>
      <c r="P847" s="53" t="str">
        <f>IF(ISNUMBER('Форма 1'!$AI847),ROUND('Форма 1'!$I847*VLOOKUP('Форма 1'!$G847,'Предельники 2022'!$B$4:$X$28,'Форма 1'!$AI$7,0),2),"")</f>
        <v/>
      </c>
      <c r="Q847" s="53" t="str">
        <f>IF(ISNUMBER('Форма 1'!$AJ847),ROUND('Форма 1'!$I847*VLOOKUP('Форма 1'!$G847,'Предельники 2022'!$B$4:$X$28,'Форма 1'!$AJ$7,0),2),"")</f>
        <v/>
      </c>
      <c r="R847" s="53" t="str">
        <f>IF(ISNUMBER('Форма 1'!AK847),ROUND('Форма 1'!$I847*VLOOKUP('Форма 1'!$G847,'Предельники 2022'!$B$4:$X$28,'Форма 1'!AK$7),2),"")</f>
        <v/>
      </c>
      <c r="S847" s="55" t="str">
        <f t="shared" si="95"/>
        <v/>
      </c>
      <c r="T847" s="55" t="str">
        <f>IF(ISNUMBER('Форма 1'!AL847),INDEX('Предельники 2022'!$C$4:$X$28,MATCH('Форма 1'!$H847,'Предельники 2022'!$B$4:$B$28,0),MATCH(T$5,'Предельники 2022'!$C$3:$X$3,0)),"")</f>
        <v/>
      </c>
      <c r="U847" s="55" t="str">
        <f>IF(ISNUMBER('Форма 1'!AM847),INDEX('Предельники 2022'!$C$4:$X$28,MATCH('Форма 1'!$H847,'Предельники 2022'!$B$4:$B$28,0),MATCH(U$5,'Предельники 2022'!$C$3:$X$3,0)),"")</f>
        <v/>
      </c>
      <c r="V847" s="55" t="str">
        <f>IF(ISNUMBER('Форма 1'!AN847),INDEX('Предельники 2022'!$C$4:$X$28,MATCH('Форма 1'!$H847,'Предельники 2022'!$B$4:$B$28,0),MATCH(V$5,'Предельники 2022'!$C$3:$X$3,0)),"")</f>
        <v/>
      </c>
      <c r="W847" s="55" t="str">
        <f>IF(ISNUMBER('Форма 1'!AO847),INDEX('Предельники 2022'!$C$4:$X$28,MATCH('Форма 1'!$H847,'Предельники 2022'!$B$4:$B$28,0),MATCH(W$5,'Предельники 2022'!$C$3:$X$3,0)),"")</f>
        <v/>
      </c>
      <c r="X847" s="53" t="str">
        <f>IF(ISNUMBER('Форма 1'!AP847),ROUND('Форма 1'!$I847*VLOOKUP('Форма 1'!$G847,'Предельники 2022'!$B$4:$X$28,'Форма 1'!AP$7),2),"")</f>
        <v/>
      </c>
      <c r="Y847" s="53" t="str">
        <f>IF(ISNUMBER('Форма 1'!AQ847),ROUND('Форма 1'!$I847*VLOOKUP('Форма 1'!$G847,'Предельники 2022'!$B$4:$X$28,'Форма 1'!AQ$7),2),"")</f>
        <v/>
      </c>
      <c r="Z847" s="53" t="str">
        <f>IF(ISNUMBER('Форма 1'!AR847),ROUND('Форма 1'!$I847*VLOOKUP('Форма 1'!$G847,'Предельники 2022'!$B$4:$X$28,'Форма 1'!AR$7),2),"")</f>
        <v/>
      </c>
      <c r="AA847" s="55"/>
    </row>
    <row r="848" spans="1:27" x14ac:dyDescent="0.25">
      <c r="A848" s="52">
        <f t="shared" si="94"/>
        <v>5</v>
      </c>
      <c r="B848" s="94" t="str">
        <f>IF(ISBLANK('Форма 1'!B848),"",'Форма 1'!B848)</f>
        <v>Чайковский городской округ Пермского края</v>
      </c>
      <c r="C848" s="161" t="str">
        <f>IF(ISBLANK('Форма 1'!C848),"",'Форма 1'!C848)</f>
        <v>г. Чайковский, ул. Горького, д. 4</v>
      </c>
      <c r="D848" s="51">
        <f>IF(ISBLANK(C848),"Введите адрес",IF(C848='Форма 1'!C848,SUM(E848:K848,M848:S848,X848:AA848),"Ошибка в адресе!"))</f>
        <v>10762382.08</v>
      </c>
      <c r="E848" s="53" t="str">
        <f>IF(ISNUMBER('Форма 1'!X848),ROUND('Форма 1'!$I848*VLOOKUP('Форма 1'!$G848,'Предельники 2022'!$B$4:$X$28,'Форма 1'!X$7),2),"")</f>
        <v/>
      </c>
      <c r="F848" s="53">
        <f>IF(ISNUMBER('Форма 1'!Y848),ROUND('Форма 1'!$I848*VLOOKUP('Форма 1'!$G848,'Предельники 2022'!$B$4:$X$28,'Форма 1'!Y$7),2),"")</f>
        <v>8854566.4900000002</v>
      </c>
      <c r="G848" s="53" t="str">
        <f>IF(ISNUMBER('Форма 1'!Z848),ROUND('Форма 1'!$I848*VLOOKUP('Форма 1'!$G848,'Предельники 2022'!$B$4:$X$28,'Форма 1'!Z$7),2),"")</f>
        <v/>
      </c>
      <c r="H848" s="53" t="str">
        <f>IF(ISNUMBER('Форма 1'!AA848),ROUND('Форма 1'!$I848*VLOOKUP('Форма 1'!$G848,'Предельники 2022'!$B$4:$X$28,'Форма 1'!AA$7),2),"")</f>
        <v/>
      </c>
      <c r="I848" s="53">
        <f>IF(ISNUMBER('Форма 1'!AB848),ROUND('Форма 1'!$I848*VLOOKUP('Форма 1'!$G848,'Предельники 2022'!$B$4:$X$28,'Форма 1'!AB$7),2),"")</f>
        <v>1228258.3999999999</v>
      </c>
      <c r="J848" s="53">
        <f>IF(ISNUMBER('Форма 1'!AC848),ROUND('Форма 1'!$I848*VLOOKUP('Форма 1'!$G848,'Предельники 2022'!$B$4:$X$28,'Форма 1'!AC$7),2),"")</f>
        <v>679557.19</v>
      </c>
      <c r="K848" s="53" t="str">
        <f>IF(ISNUMBER('Форма 1'!AD848),ROUND('Форма 1'!$I848*VLOOKUP('Форма 1'!$G848,'Предельники 2022'!$B$4:$X$28,'Форма 1'!AD$7),2),"")</f>
        <v/>
      </c>
      <c r="L848" s="54" t="str">
        <f>IF(ISBLANK('Форма 1'!AE848),"",'Форма 1'!AE848)</f>
        <v/>
      </c>
      <c r="M848" s="55" t="str">
        <f>IF(ISBLANK('Форма 1'!AF848),"",'Форма 1'!AF848)</f>
        <v/>
      </c>
      <c r="N848" s="53" t="str">
        <f>IF(ISNUMBER('Форма 1'!AG848),ROUND('Форма 1'!$I848*VLOOKUP('Форма 1'!$G848,'Предельники 2022'!$B$4:$X$28,'Форма 1'!AG$7),2),"")</f>
        <v/>
      </c>
      <c r="O848" s="53" t="str">
        <f>IF(ISNUMBER('Форма 1'!$AH848),ROUND('Форма 1'!$I848*VLOOKUP('Форма 1'!$G848,'Предельники 2022'!$B$4:$X$28,'Форма 1'!$AH$7,0),2),"")</f>
        <v/>
      </c>
      <c r="P848" s="53" t="str">
        <f>IF(ISNUMBER('Форма 1'!$AI848),ROUND('Форма 1'!$I848*VLOOKUP('Форма 1'!$G848,'Предельники 2022'!$B$4:$X$28,'Форма 1'!$AI$7,0),2),"")</f>
        <v/>
      </c>
      <c r="Q848" s="53" t="str">
        <f>IF(ISNUMBER('Форма 1'!$AJ848),ROUND('Форма 1'!$I848*VLOOKUP('Форма 1'!$G848,'Предельники 2022'!$B$4:$X$28,'Форма 1'!$AJ$7,0),2),"")</f>
        <v/>
      </c>
      <c r="R848" s="53" t="str">
        <f>IF(ISNUMBER('Форма 1'!AK848),ROUND('Форма 1'!$I848*VLOOKUP('Форма 1'!$G848,'Предельники 2022'!$B$4:$X$28,'Форма 1'!AK$7),2),"")</f>
        <v/>
      </c>
      <c r="S848" s="55" t="str">
        <f t="shared" si="95"/>
        <v/>
      </c>
      <c r="T848" s="55" t="str">
        <f>IF(ISNUMBER('Форма 1'!AL848),INDEX('Предельники 2022'!$C$4:$X$28,MATCH('Форма 1'!$H848,'Предельники 2022'!$B$4:$B$28,0),MATCH(T$5,'Предельники 2022'!$C$3:$X$3,0)),"")</f>
        <v/>
      </c>
      <c r="U848" s="55" t="str">
        <f>IF(ISNUMBER('Форма 1'!AM848),INDEX('Предельники 2022'!$C$4:$X$28,MATCH('Форма 1'!$H848,'Предельники 2022'!$B$4:$B$28,0),MATCH(U$5,'Предельники 2022'!$C$3:$X$3,0)),"")</f>
        <v/>
      </c>
      <c r="V848" s="55" t="str">
        <f>IF(ISNUMBER('Форма 1'!AN848),INDEX('Предельники 2022'!$C$4:$X$28,MATCH('Форма 1'!$H848,'Предельники 2022'!$B$4:$B$28,0),MATCH(V$5,'Предельники 2022'!$C$3:$X$3,0)),"")</f>
        <v/>
      </c>
      <c r="W848" s="55" t="str">
        <f>IF(ISNUMBER('Форма 1'!AO848),INDEX('Предельники 2022'!$C$4:$X$28,MATCH('Форма 1'!$H848,'Предельники 2022'!$B$4:$B$28,0),MATCH(W$5,'Предельники 2022'!$C$3:$X$3,0)),"")</f>
        <v/>
      </c>
      <c r="X848" s="53" t="str">
        <f>IF(ISNUMBER('Форма 1'!AP848),ROUND('Форма 1'!$I848*VLOOKUP('Форма 1'!$G848,'Предельники 2022'!$B$4:$X$28,'Форма 1'!AP$7),2),"")</f>
        <v/>
      </c>
      <c r="Y848" s="53" t="str">
        <f>IF(ISNUMBER('Форма 1'!AQ848),ROUND('Форма 1'!$I848*VLOOKUP('Форма 1'!$G848,'Предельники 2022'!$B$4:$X$28,'Форма 1'!AQ$7),2),"")</f>
        <v/>
      </c>
      <c r="Z848" s="53" t="str">
        <f>IF(ISNUMBER('Форма 1'!AR848),ROUND('Форма 1'!$I848*VLOOKUP('Форма 1'!$G848,'Предельники 2022'!$B$4:$X$28,'Форма 1'!AR$7),2),"")</f>
        <v/>
      </c>
      <c r="AA848" s="55"/>
    </row>
    <row r="849" spans="1:27" x14ac:dyDescent="0.25">
      <c r="A849" s="52">
        <f t="shared" si="94"/>
        <v>6</v>
      </c>
      <c r="B849" s="94" t="str">
        <f>IF(ISBLANK('Форма 1'!B849),"",'Форма 1'!B849)</f>
        <v>Чайковский городской округ Пермского края</v>
      </c>
      <c r="C849" s="161" t="str">
        <f>IF(ISBLANK('Форма 1'!C849),"",'Форма 1'!C849)</f>
        <v>г. Чайковский, ул. Кабалевского, д. 38</v>
      </c>
      <c r="D849" s="51">
        <f>IF(ISBLANK(C849),"Введите адрес",IF(C849='Форма 1'!C849,SUM(E849:K849,M849:S849,X849:AA849),"Ошибка в адресе!"))</f>
        <v>25970490.699999999</v>
      </c>
      <c r="E849" s="53" t="str">
        <f>IF(ISNUMBER('Форма 1'!X849),ROUND('Форма 1'!$I849*VLOOKUP('Форма 1'!$G849,'Предельники 2022'!$B$4:$X$28,'Форма 1'!X$7),2),"")</f>
        <v/>
      </c>
      <c r="F849" s="53">
        <f>IF(ISNUMBER('Форма 1'!Y849),ROUND('Форма 1'!$I849*VLOOKUP('Форма 1'!$G849,'Предельники 2022'!$B$4:$X$28,'Форма 1'!Y$7),2),"")</f>
        <v>7487796.4000000004</v>
      </c>
      <c r="G849" s="53" t="str">
        <f>IF(ISNUMBER('Форма 1'!Z849),ROUND('Форма 1'!$I849*VLOOKUP('Форма 1'!$G849,'Предельники 2022'!$B$4:$X$28,'Форма 1'!Z$7),2),"")</f>
        <v/>
      </c>
      <c r="H849" s="53">
        <f>IF(ISNUMBER('Форма 1'!AA849),ROUND('Форма 1'!$I849*VLOOKUP('Форма 1'!$G849,'Предельники 2022'!$B$4:$X$28,'Форма 1'!AA$7),2),"")</f>
        <v>978551</v>
      </c>
      <c r="I849" s="53">
        <f>IF(ISNUMBER('Форма 1'!AB849),ROUND('Форма 1'!$I849*VLOOKUP('Форма 1'!$G849,'Предельники 2022'!$B$4:$X$28,'Форма 1'!AB$7),2),"")</f>
        <v>2578065</v>
      </c>
      <c r="J849" s="53">
        <f>IF(ISNUMBER('Форма 1'!AC849),ROUND('Форма 1'!$I849*VLOOKUP('Форма 1'!$G849,'Предельники 2022'!$B$4:$X$28,'Форма 1'!AC$7),2),"")</f>
        <v>1370483.1</v>
      </c>
      <c r="K849" s="53" t="str">
        <f>IF(ISNUMBER('Форма 1'!AD849),ROUND('Форма 1'!$I849*VLOOKUP('Форма 1'!$G849,'Предельники 2022'!$B$4:$X$28,'Форма 1'!AD$7),2),"")</f>
        <v/>
      </c>
      <c r="L849" s="54" t="str">
        <f>IF(ISBLANK('Форма 1'!AE849),"",'Форма 1'!AE849)</f>
        <v/>
      </c>
      <c r="M849" s="55" t="str">
        <f>IF(ISBLANK('Форма 1'!AF849),"",'Форма 1'!AF849)</f>
        <v/>
      </c>
      <c r="N849" s="53">
        <f>IF(ISNUMBER('Форма 1'!AG849),ROUND('Форма 1'!$I849*VLOOKUP('Форма 1'!$G849,'Предельники 2022'!$B$4:$X$28,'Форма 1'!AG$7),2),"")</f>
        <v>13555595.199999999</v>
      </c>
      <c r="O849" s="53" t="str">
        <f>IF(ISNUMBER('Форма 1'!$AH849),ROUND('Форма 1'!$I849*VLOOKUP('Форма 1'!$G849,'Предельники 2022'!$B$4:$X$28,'Форма 1'!$AH$7,0),2),"")</f>
        <v/>
      </c>
      <c r="P849" s="53" t="str">
        <f>IF(ISNUMBER('Форма 1'!$AI849),ROUND('Форма 1'!$I849*VLOOKUP('Форма 1'!$G849,'Предельники 2022'!$B$4:$X$28,'Форма 1'!$AI$7,0),2),"")</f>
        <v/>
      </c>
      <c r="Q849" s="53" t="str">
        <f>IF(ISNUMBER('Форма 1'!$AJ849),ROUND('Форма 1'!$I849*VLOOKUP('Форма 1'!$G849,'Предельники 2022'!$B$4:$X$28,'Форма 1'!$AJ$7,0),2),"")</f>
        <v/>
      </c>
      <c r="R849" s="53" t="str">
        <f>IF(ISNUMBER('Форма 1'!AK849),ROUND('Форма 1'!$I849*VLOOKUP('Форма 1'!$G849,'Предельники 2022'!$B$4:$X$28,'Форма 1'!AK$7),2),"")</f>
        <v/>
      </c>
      <c r="S849" s="55" t="str">
        <f t="shared" si="95"/>
        <v/>
      </c>
      <c r="T849" s="55" t="str">
        <f>IF(ISNUMBER('Форма 1'!AL849),INDEX('Предельники 2022'!$C$4:$X$28,MATCH('Форма 1'!$H849,'Предельники 2022'!$B$4:$B$28,0),MATCH(T$5,'Предельники 2022'!$C$3:$X$3,0)),"")</f>
        <v/>
      </c>
      <c r="U849" s="55" t="str">
        <f>IF(ISNUMBER('Форма 1'!AM849),INDEX('Предельники 2022'!$C$4:$X$28,MATCH('Форма 1'!$H849,'Предельники 2022'!$B$4:$B$28,0),MATCH(U$5,'Предельники 2022'!$C$3:$X$3,0)),"")</f>
        <v/>
      </c>
      <c r="V849" s="55" t="str">
        <f>IF(ISNUMBER('Форма 1'!AN849),INDEX('Предельники 2022'!$C$4:$X$28,MATCH('Форма 1'!$H849,'Предельники 2022'!$B$4:$B$28,0),MATCH(V$5,'Предельники 2022'!$C$3:$X$3,0)),"")</f>
        <v/>
      </c>
      <c r="W849" s="55" t="str">
        <f>IF(ISNUMBER('Форма 1'!AO849),INDEX('Предельники 2022'!$C$4:$X$28,MATCH('Форма 1'!$H849,'Предельники 2022'!$B$4:$B$28,0),MATCH(W$5,'Предельники 2022'!$C$3:$X$3,0)),"")</f>
        <v/>
      </c>
      <c r="X849" s="53" t="str">
        <f>IF(ISNUMBER('Форма 1'!AP849),ROUND('Форма 1'!$I849*VLOOKUP('Форма 1'!$G849,'Предельники 2022'!$B$4:$X$28,'Форма 1'!AP$7),2),"")</f>
        <v/>
      </c>
      <c r="Y849" s="53" t="str">
        <f>IF(ISNUMBER('Форма 1'!AQ849),ROUND('Форма 1'!$I849*VLOOKUP('Форма 1'!$G849,'Предельники 2022'!$B$4:$X$28,'Форма 1'!AQ$7),2),"")</f>
        <v/>
      </c>
      <c r="Z849" s="53" t="str">
        <f>IF(ISNUMBER('Форма 1'!AR849),ROUND('Форма 1'!$I849*VLOOKUP('Форма 1'!$G849,'Предельники 2022'!$B$4:$X$28,'Форма 1'!AR$7),2),"")</f>
        <v/>
      </c>
      <c r="AA849" s="55"/>
    </row>
    <row r="850" spans="1:27" x14ac:dyDescent="0.25">
      <c r="A850" s="52">
        <f t="shared" si="94"/>
        <v>7</v>
      </c>
      <c r="B850" s="94" t="str">
        <f>IF(ISBLANK('Форма 1'!B850),"",'Форма 1'!B850)</f>
        <v>Чайковский городской округ Пермского края</v>
      </c>
      <c r="C850" s="161" t="str">
        <f>IF(ISBLANK('Форма 1'!C850),"",'Форма 1'!C850)</f>
        <v>г. Чайковский, ул. Кабалевского, д. 8</v>
      </c>
      <c r="D850" s="51">
        <f>IF(ISBLANK(C850),"Введите адрес",IF(C850='Форма 1'!C850,SUM(E850:K850,M850:S850,X850:AA850),"Ошибка в адресе!"))</f>
        <v>9250540.7400000002</v>
      </c>
      <c r="E850" s="53" t="str">
        <f>IF(ISNUMBER('Форма 1'!X850),ROUND('Форма 1'!$I850*VLOOKUP('Форма 1'!$G850,'Предельники 2022'!$B$4:$X$28,'Форма 1'!X$7),2),"")</f>
        <v/>
      </c>
      <c r="F850" s="53">
        <f>IF(ISNUMBER('Форма 1'!Y850),ROUND('Форма 1'!$I850*VLOOKUP('Форма 1'!$G850,'Предельники 2022'!$B$4:$X$28,'Форма 1'!Y$7),2),"")</f>
        <v>5579278.9900000002</v>
      </c>
      <c r="G850" s="53" t="str">
        <f>IF(ISNUMBER('Форма 1'!Z850),ROUND('Форма 1'!$I850*VLOOKUP('Форма 1'!$G850,'Предельники 2022'!$B$4:$X$28,'Форма 1'!Z$7),2),"")</f>
        <v/>
      </c>
      <c r="H850" s="53">
        <f>IF(ISNUMBER('Форма 1'!AA850),ROUND('Форма 1'!$I850*VLOOKUP('Форма 1'!$G850,'Предельники 2022'!$B$4:$X$28,'Форма 1'!AA$7),2),"")</f>
        <v>729134.28</v>
      </c>
      <c r="I850" s="53">
        <f>IF(ISNUMBER('Форма 1'!AB850),ROUND('Форма 1'!$I850*VLOOKUP('Форма 1'!$G850,'Предельники 2022'!$B$4:$X$28,'Форма 1'!AB$7),2),"")</f>
        <v>1920958.2</v>
      </c>
      <c r="J850" s="53">
        <f>IF(ISNUMBER('Форма 1'!AC850),ROUND('Форма 1'!$I850*VLOOKUP('Форма 1'!$G850,'Предельники 2022'!$B$4:$X$28,'Форма 1'!AC$7),2),"")</f>
        <v>1021169.27</v>
      </c>
      <c r="K850" s="53" t="str">
        <f>IF(ISNUMBER('Форма 1'!AD850),ROUND('Форма 1'!$I850*VLOOKUP('Форма 1'!$G850,'Предельники 2022'!$B$4:$X$28,'Форма 1'!AD$7),2),"")</f>
        <v/>
      </c>
      <c r="L850" s="54" t="str">
        <f>IF(ISBLANK('Форма 1'!AE850),"",'Форма 1'!AE850)</f>
        <v/>
      </c>
      <c r="M850" s="55" t="str">
        <f>IF(ISBLANK('Форма 1'!AF850),"",'Форма 1'!AF850)</f>
        <v/>
      </c>
      <c r="N850" s="53" t="str">
        <f>IF(ISNUMBER('Форма 1'!AG850),ROUND('Форма 1'!$I850*VLOOKUP('Форма 1'!$G850,'Предельники 2022'!$B$4:$X$28,'Форма 1'!AG$7),2),"")</f>
        <v/>
      </c>
      <c r="O850" s="53" t="str">
        <f>IF(ISNUMBER('Форма 1'!$AH850),ROUND('Форма 1'!$I850*VLOOKUP('Форма 1'!$G850,'Предельники 2022'!$B$4:$X$28,'Форма 1'!$AH$7,0),2),"")</f>
        <v/>
      </c>
      <c r="P850" s="53" t="str">
        <f>IF(ISNUMBER('Форма 1'!$AI850),ROUND('Форма 1'!$I850*VLOOKUP('Форма 1'!$G850,'Предельники 2022'!$B$4:$X$28,'Форма 1'!$AI$7,0),2),"")</f>
        <v/>
      </c>
      <c r="Q850" s="53" t="str">
        <f>IF(ISNUMBER('Форма 1'!$AJ850),ROUND('Форма 1'!$I850*VLOOKUP('Форма 1'!$G850,'Предельники 2022'!$B$4:$X$28,'Форма 1'!$AJ$7,0),2),"")</f>
        <v/>
      </c>
      <c r="R850" s="53" t="str">
        <f>IF(ISNUMBER('Форма 1'!AK850),ROUND('Форма 1'!$I850*VLOOKUP('Форма 1'!$G850,'Предельники 2022'!$B$4:$X$28,'Форма 1'!AK$7),2),"")</f>
        <v/>
      </c>
      <c r="S850" s="55" t="str">
        <f t="shared" si="95"/>
        <v/>
      </c>
      <c r="T850" s="55" t="str">
        <f>IF(ISNUMBER('Форма 1'!AL850),INDEX('Предельники 2022'!$C$4:$X$28,MATCH('Форма 1'!$H850,'Предельники 2022'!$B$4:$B$28,0),MATCH(T$5,'Предельники 2022'!$C$3:$X$3,0)),"")</f>
        <v/>
      </c>
      <c r="U850" s="55" t="str">
        <f>IF(ISNUMBER('Форма 1'!AM850),INDEX('Предельники 2022'!$C$4:$X$28,MATCH('Форма 1'!$H850,'Предельники 2022'!$B$4:$B$28,0),MATCH(U$5,'Предельники 2022'!$C$3:$X$3,0)),"")</f>
        <v/>
      </c>
      <c r="V850" s="55" t="str">
        <f>IF(ISNUMBER('Форма 1'!AN850),INDEX('Предельники 2022'!$C$4:$X$28,MATCH('Форма 1'!$H850,'Предельники 2022'!$B$4:$B$28,0),MATCH(V$5,'Предельники 2022'!$C$3:$X$3,0)),"")</f>
        <v/>
      </c>
      <c r="W850" s="55" t="str">
        <f>IF(ISNUMBER('Форма 1'!AO850),INDEX('Предельники 2022'!$C$4:$X$28,MATCH('Форма 1'!$H850,'Предельники 2022'!$B$4:$B$28,0),MATCH(W$5,'Предельники 2022'!$C$3:$X$3,0)),"")</f>
        <v/>
      </c>
      <c r="X850" s="53" t="str">
        <f>IF(ISNUMBER('Форма 1'!AP850),ROUND('Форма 1'!$I850*VLOOKUP('Форма 1'!$G850,'Предельники 2022'!$B$4:$X$28,'Форма 1'!AP$7),2),"")</f>
        <v/>
      </c>
      <c r="Y850" s="53" t="str">
        <f>IF(ISNUMBER('Форма 1'!AQ850),ROUND('Форма 1'!$I850*VLOOKUP('Форма 1'!$G850,'Предельники 2022'!$B$4:$X$28,'Форма 1'!AQ$7),2),"")</f>
        <v/>
      </c>
      <c r="Z850" s="53" t="str">
        <f>IF(ISNUMBER('Форма 1'!AR850),ROUND('Форма 1'!$I850*VLOOKUP('Форма 1'!$G850,'Предельники 2022'!$B$4:$X$28,'Форма 1'!AR$7),2),"")</f>
        <v/>
      </c>
      <c r="AA850" s="55"/>
    </row>
    <row r="851" spans="1:27" x14ac:dyDescent="0.25">
      <c r="A851" s="52">
        <f t="shared" si="94"/>
        <v>8</v>
      </c>
      <c r="B851" s="94" t="str">
        <f>IF(ISBLANK('Форма 1'!B851),"",'Форма 1'!B851)</f>
        <v>Чайковский городской округ Пермского края</v>
      </c>
      <c r="C851" s="161" t="str">
        <f>IF(ISBLANK('Форма 1'!C851),"",'Форма 1'!C851)</f>
        <v>г. Чайковский, ул. Карла Маркса, д. 27</v>
      </c>
      <c r="D851" s="51">
        <f>IF(ISBLANK(C851),"Введите адрес",IF(C851='Форма 1'!C851,SUM(E851:K851,M851:S851,X851:AA851),"Ошибка в адресе!"))</f>
        <v>20554152.919999998</v>
      </c>
      <c r="E851" s="53" t="str">
        <f>IF(ISNUMBER('Форма 1'!X851),ROUND('Форма 1'!$I851*VLOOKUP('Форма 1'!$G851,'Предельники 2022'!$B$4:$X$28,'Форма 1'!X$7),2),"")</f>
        <v/>
      </c>
      <c r="F851" s="53">
        <f>IF(ISNUMBER('Форма 1'!Y851),ROUND('Форма 1'!$I851*VLOOKUP('Форма 1'!$G851,'Предельники 2022'!$B$4:$X$28,'Форма 1'!Y$7),2),"")</f>
        <v>8734444.7799999993</v>
      </c>
      <c r="G851" s="53" t="str">
        <f>IF(ISNUMBER('Форма 1'!Z851),ROUND('Форма 1'!$I851*VLOOKUP('Форма 1'!$G851,'Предельники 2022'!$B$4:$X$28,'Форма 1'!Z$7),2),"")</f>
        <v/>
      </c>
      <c r="H851" s="53" t="str">
        <f>IF(ISNUMBER('Форма 1'!AA851),ROUND('Форма 1'!$I851*VLOOKUP('Форма 1'!$G851,'Предельники 2022'!$B$4:$X$28,'Форма 1'!AA$7),2),"")</f>
        <v/>
      </c>
      <c r="I851" s="53">
        <f>IF(ISNUMBER('Форма 1'!AB851),ROUND('Форма 1'!$I851*VLOOKUP('Форма 1'!$G851,'Предельники 2022'!$B$4:$X$28,'Форма 1'!AB$7),2),"")</f>
        <v>1211595.76</v>
      </c>
      <c r="J851" s="53">
        <f>IF(ISNUMBER('Форма 1'!AC851),ROUND('Форма 1'!$I851*VLOOKUP('Форма 1'!$G851,'Предельники 2022'!$B$4:$X$28,'Форма 1'!AC$7),2),"")</f>
        <v>670338.26</v>
      </c>
      <c r="K851" s="53" t="str">
        <f>IF(ISNUMBER('Форма 1'!AD851),ROUND('Форма 1'!$I851*VLOOKUP('Форма 1'!$G851,'Предельники 2022'!$B$4:$X$28,'Форма 1'!AD$7),2),"")</f>
        <v/>
      </c>
      <c r="L851" s="54" t="str">
        <f>IF(ISBLANK('Форма 1'!AE851),"",'Форма 1'!AE851)</f>
        <v/>
      </c>
      <c r="M851" s="55" t="str">
        <f>IF(ISBLANK('Форма 1'!AF851),"",'Форма 1'!AF851)</f>
        <v/>
      </c>
      <c r="N851" s="53">
        <f>IF(ISNUMBER('Форма 1'!AG851),ROUND('Форма 1'!$I851*VLOOKUP('Форма 1'!$G851,'Предельники 2022'!$B$4:$X$28,'Форма 1'!AG$7),2),"")</f>
        <v>9937774.1199999992</v>
      </c>
      <c r="O851" s="53" t="str">
        <f>IF(ISNUMBER('Форма 1'!$AH851),ROUND('Форма 1'!$I851*VLOOKUP('Форма 1'!$G851,'Предельники 2022'!$B$4:$X$28,'Форма 1'!$AH$7,0),2),"")</f>
        <v/>
      </c>
      <c r="P851" s="53" t="str">
        <f>IF(ISNUMBER('Форма 1'!$AI851),ROUND('Форма 1'!$I851*VLOOKUP('Форма 1'!$G851,'Предельники 2022'!$B$4:$X$28,'Форма 1'!$AI$7,0),2),"")</f>
        <v/>
      </c>
      <c r="Q851" s="53" t="str">
        <f>IF(ISNUMBER('Форма 1'!$AJ851),ROUND('Форма 1'!$I851*VLOOKUP('Форма 1'!$G851,'Предельники 2022'!$B$4:$X$28,'Форма 1'!$AJ$7,0),2),"")</f>
        <v/>
      </c>
      <c r="R851" s="53" t="str">
        <f>IF(ISNUMBER('Форма 1'!AK851),ROUND('Форма 1'!$I851*VLOOKUP('Форма 1'!$G851,'Предельники 2022'!$B$4:$X$28,'Форма 1'!AK$7),2),"")</f>
        <v/>
      </c>
      <c r="S851" s="55" t="str">
        <f t="shared" si="95"/>
        <v/>
      </c>
      <c r="T851" s="55" t="str">
        <f>IF(ISNUMBER('Форма 1'!AL851),INDEX('Предельники 2022'!$C$4:$X$28,MATCH('Форма 1'!$H851,'Предельники 2022'!$B$4:$B$28,0),MATCH(T$5,'Предельники 2022'!$C$3:$X$3,0)),"")</f>
        <v/>
      </c>
      <c r="U851" s="55" t="str">
        <f>IF(ISNUMBER('Форма 1'!AM851),INDEX('Предельники 2022'!$C$4:$X$28,MATCH('Форма 1'!$H851,'Предельники 2022'!$B$4:$B$28,0),MATCH(U$5,'Предельники 2022'!$C$3:$X$3,0)),"")</f>
        <v/>
      </c>
      <c r="V851" s="55" t="str">
        <f>IF(ISNUMBER('Форма 1'!AN851),INDEX('Предельники 2022'!$C$4:$X$28,MATCH('Форма 1'!$H851,'Предельники 2022'!$B$4:$B$28,0),MATCH(V$5,'Предельники 2022'!$C$3:$X$3,0)),"")</f>
        <v/>
      </c>
      <c r="W851" s="55" t="str">
        <f>IF(ISNUMBER('Форма 1'!AO851),INDEX('Предельники 2022'!$C$4:$X$28,MATCH('Форма 1'!$H851,'Предельники 2022'!$B$4:$B$28,0),MATCH(W$5,'Предельники 2022'!$C$3:$X$3,0)),"")</f>
        <v/>
      </c>
      <c r="X851" s="53" t="str">
        <f>IF(ISNUMBER('Форма 1'!AP851),ROUND('Форма 1'!$I851*VLOOKUP('Форма 1'!$G851,'Предельники 2022'!$B$4:$X$28,'Форма 1'!AP$7),2),"")</f>
        <v/>
      </c>
      <c r="Y851" s="53" t="str">
        <f>IF(ISNUMBER('Форма 1'!AQ851),ROUND('Форма 1'!$I851*VLOOKUP('Форма 1'!$G851,'Предельники 2022'!$B$4:$X$28,'Форма 1'!AQ$7),2),"")</f>
        <v/>
      </c>
      <c r="Z851" s="53" t="str">
        <f>IF(ISNUMBER('Форма 1'!AR851),ROUND('Форма 1'!$I851*VLOOKUP('Форма 1'!$G851,'Предельники 2022'!$B$4:$X$28,'Форма 1'!AR$7),2),"")</f>
        <v/>
      </c>
      <c r="AA851" s="55"/>
    </row>
    <row r="852" spans="1:27" x14ac:dyDescent="0.25">
      <c r="A852" s="52">
        <f t="shared" si="94"/>
        <v>9</v>
      </c>
      <c r="B852" s="94" t="str">
        <f>IF(ISBLANK('Форма 1'!B852),"",'Форма 1'!B852)</f>
        <v>Чайковский городской округ Пермского края</v>
      </c>
      <c r="C852" s="161" t="str">
        <f>IF(ISBLANK('Форма 1'!C852),"",'Форма 1'!C852)</f>
        <v>г. Чайковский, ул. Карла Маркса, д. 37</v>
      </c>
      <c r="D852" s="51">
        <f>IF(ISBLANK(C852),"Введите адрес",IF(C852='Форма 1'!C852,SUM(E852:K852,M852:S852,X852:AA852),"Ошибка в адресе!"))</f>
        <v>21085896.240000002</v>
      </c>
      <c r="E852" s="53" t="str">
        <f>IF(ISNUMBER('Форма 1'!X852),ROUND('Форма 1'!$I852*VLOOKUP('Форма 1'!$G852,'Предельники 2022'!$B$4:$X$28,'Форма 1'!X$7),2),"")</f>
        <v/>
      </c>
      <c r="F852" s="53">
        <f>IF(ISNUMBER('Форма 1'!Y852),ROUND('Форма 1'!$I852*VLOOKUP('Форма 1'!$G852,'Предельники 2022'!$B$4:$X$28,'Форма 1'!Y$7),2),"")</f>
        <v>8960408</v>
      </c>
      <c r="G852" s="53" t="str">
        <f>IF(ISNUMBER('Форма 1'!Z852),ROUND('Форма 1'!$I852*VLOOKUP('Форма 1'!$G852,'Предельники 2022'!$B$4:$X$28,'Форма 1'!Z$7),2),"")</f>
        <v/>
      </c>
      <c r="H852" s="53" t="str">
        <f>IF(ISNUMBER('Форма 1'!AA852),ROUND('Форма 1'!$I852*VLOOKUP('Форма 1'!$G852,'Предельники 2022'!$B$4:$X$28,'Форма 1'!AA$7),2),"")</f>
        <v/>
      </c>
      <c r="I852" s="53">
        <f>IF(ISNUMBER('Форма 1'!AB852),ROUND('Форма 1'!$I852*VLOOKUP('Форма 1'!$G852,'Предельники 2022'!$B$4:$X$28,'Форма 1'!AB$7),2),"")</f>
        <v>1242940.17</v>
      </c>
      <c r="J852" s="53">
        <f>IF(ISNUMBER('Форма 1'!AC852),ROUND('Форма 1'!$I852*VLOOKUP('Форма 1'!$G852,'Предельники 2022'!$B$4:$X$28,'Форма 1'!AC$7),2),"")</f>
        <v>687680.16</v>
      </c>
      <c r="K852" s="53" t="str">
        <f>IF(ISNUMBER('Форма 1'!AD852),ROUND('Форма 1'!$I852*VLOOKUP('Форма 1'!$G852,'Предельники 2022'!$B$4:$X$28,'Форма 1'!AD$7),2),"")</f>
        <v/>
      </c>
      <c r="L852" s="54" t="str">
        <f>IF(ISBLANK('Форма 1'!AE852),"",'Форма 1'!AE852)</f>
        <v/>
      </c>
      <c r="M852" s="55" t="str">
        <f>IF(ISBLANK('Форма 1'!AF852),"",'Форма 1'!AF852)</f>
        <v/>
      </c>
      <c r="N852" s="53">
        <f>IF(ISNUMBER('Форма 1'!AG852),ROUND('Форма 1'!$I852*VLOOKUP('Форма 1'!$G852,'Предельники 2022'!$B$4:$X$28,'Форма 1'!AG$7),2),"")</f>
        <v>10194867.91</v>
      </c>
      <c r="O852" s="53" t="str">
        <f>IF(ISNUMBER('Форма 1'!$AH852),ROUND('Форма 1'!$I852*VLOOKUP('Форма 1'!$G852,'Предельники 2022'!$B$4:$X$28,'Форма 1'!$AH$7,0),2),"")</f>
        <v/>
      </c>
      <c r="P852" s="53" t="str">
        <f>IF(ISNUMBER('Форма 1'!$AI852),ROUND('Форма 1'!$I852*VLOOKUP('Форма 1'!$G852,'Предельники 2022'!$B$4:$X$28,'Форма 1'!$AI$7,0),2),"")</f>
        <v/>
      </c>
      <c r="Q852" s="53" t="str">
        <f>IF(ISNUMBER('Форма 1'!$AJ852),ROUND('Форма 1'!$I852*VLOOKUP('Форма 1'!$G852,'Предельники 2022'!$B$4:$X$28,'Форма 1'!$AJ$7,0),2),"")</f>
        <v/>
      </c>
      <c r="R852" s="53" t="str">
        <f>IF(ISNUMBER('Форма 1'!AK852),ROUND('Форма 1'!$I852*VLOOKUP('Форма 1'!$G852,'Предельники 2022'!$B$4:$X$28,'Форма 1'!AK$7),2),"")</f>
        <v/>
      </c>
      <c r="S852" s="55" t="str">
        <f t="shared" si="95"/>
        <v/>
      </c>
      <c r="T852" s="55" t="str">
        <f>IF(ISNUMBER('Форма 1'!AL852),INDEX('Предельники 2022'!$C$4:$X$28,MATCH('Форма 1'!$H852,'Предельники 2022'!$B$4:$B$28,0),MATCH(T$5,'Предельники 2022'!$C$3:$X$3,0)),"")</f>
        <v/>
      </c>
      <c r="U852" s="55" t="str">
        <f>IF(ISNUMBER('Форма 1'!AM852),INDEX('Предельники 2022'!$C$4:$X$28,MATCH('Форма 1'!$H852,'Предельники 2022'!$B$4:$B$28,0),MATCH(U$5,'Предельники 2022'!$C$3:$X$3,0)),"")</f>
        <v/>
      </c>
      <c r="V852" s="55" t="str">
        <f>IF(ISNUMBER('Форма 1'!AN852),INDEX('Предельники 2022'!$C$4:$X$28,MATCH('Форма 1'!$H852,'Предельники 2022'!$B$4:$B$28,0),MATCH(V$5,'Предельники 2022'!$C$3:$X$3,0)),"")</f>
        <v/>
      </c>
      <c r="W852" s="55" t="str">
        <f>IF(ISNUMBER('Форма 1'!AO852),INDEX('Предельники 2022'!$C$4:$X$28,MATCH('Форма 1'!$H852,'Предельники 2022'!$B$4:$B$28,0),MATCH(W$5,'Предельники 2022'!$C$3:$X$3,0)),"")</f>
        <v/>
      </c>
      <c r="X852" s="53" t="str">
        <f>IF(ISNUMBER('Форма 1'!AP852),ROUND('Форма 1'!$I852*VLOOKUP('Форма 1'!$G852,'Предельники 2022'!$B$4:$X$28,'Форма 1'!AP$7),2),"")</f>
        <v/>
      </c>
      <c r="Y852" s="53" t="str">
        <f>IF(ISNUMBER('Форма 1'!AQ852),ROUND('Форма 1'!$I852*VLOOKUP('Форма 1'!$G852,'Предельники 2022'!$B$4:$X$28,'Форма 1'!AQ$7),2),"")</f>
        <v/>
      </c>
      <c r="Z852" s="53" t="str">
        <f>IF(ISNUMBER('Форма 1'!AR852),ROUND('Форма 1'!$I852*VLOOKUP('Форма 1'!$G852,'Предельники 2022'!$B$4:$X$28,'Форма 1'!AR$7),2),"")</f>
        <v/>
      </c>
      <c r="AA852" s="55"/>
    </row>
    <row r="853" spans="1:27" x14ac:dyDescent="0.25">
      <c r="A853" s="52">
        <f t="shared" si="94"/>
        <v>10</v>
      </c>
      <c r="B853" s="94" t="str">
        <f>IF(ISBLANK('Форма 1'!B853),"",'Форма 1'!B853)</f>
        <v>Чайковский городской округ Пермского края</v>
      </c>
      <c r="C853" s="161" t="str">
        <f>IF(ISBLANK('Форма 1'!C853),"",'Форма 1'!C853)</f>
        <v>г. Чайковский, ул. Ленина, д. 11</v>
      </c>
      <c r="D853" s="51">
        <f>IF(ISBLANK(C853),"Введите адрес",IF(C853='Форма 1'!C853,SUM(E853:K853,M853:S853,X853:AA853),"Ошибка в адресе!"))</f>
        <v>18361210.57</v>
      </c>
      <c r="E853" s="53">
        <f>IF(ISNUMBER('Форма 1'!X853),ROUND('Форма 1'!$I853*VLOOKUP('Форма 1'!$G853,'Предельники 2022'!$B$4:$X$28,'Форма 1'!X$7),2),"")</f>
        <v>792257.47</v>
      </c>
      <c r="F853" s="53">
        <f>IF(ISNUMBER('Форма 1'!Y853),ROUND('Форма 1'!$I853*VLOOKUP('Форма 1'!$G853,'Предельники 2022'!$B$4:$X$28,'Форма 1'!Y$7),2),"")</f>
        <v>8990648.4399999995</v>
      </c>
      <c r="G853" s="53" t="str">
        <f>IF(ISNUMBER('Форма 1'!Z853),ROUND('Форма 1'!$I853*VLOOKUP('Форма 1'!$G853,'Предельники 2022'!$B$4:$X$28,'Форма 1'!Z$7),2),"")</f>
        <v/>
      </c>
      <c r="H853" s="53">
        <f>IF(ISNUMBER('Форма 1'!AA853),ROUND('Форма 1'!$I853*VLOOKUP('Форма 1'!$G853,'Предельники 2022'!$B$4:$X$28,'Форма 1'!AA$7),2),"")</f>
        <v>404370.04</v>
      </c>
      <c r="I853" s="53">
        <f>IF(ISNUMBER('Форма 1'!AB853),ROUND('Форма 1'!$I853*VLOOKUP('Форма 1'!$G853,'Предельники 2022'!$B$4:$X$28,'Форма 1'!AB$7),2),"")</f>
        <v>1247134.97</v>
      </c>
      <c r="J853" s="53">
        <f>IF(ISNUMBER('Форма 1'!AC853),ROUND('Форма 1'!$I853*VLOOKUP('Форма 1'!$G853,'Предельники 2022'!$B$4:$X$28,'Форма 1'!AC$7),2),"")</f>
        <v>690001</v>
      </c>
      <c r="K853" s="53" t="str">
        <f>IF(ISNUMBER('Форма 1'!AD853),ROUND('Форма 1'!$I853*VLOOKUP('Форма 1'!$G853,'Предельники 2022'!$B$4:$X$28,'Форма 1'!AD$7),2),"")</f>
        <v/>
      </c>
      <c r="L853" s="54" t="str">
        <f>IF(ISBLANK('Форма 1'!AE853),"",'Форма 1'!AE853)</f>
        <v/>
      </c>
      <c r="M853" s="55" t="str">
        <f>IF(ISBLANK('Форма 1'!AF853),"",'Форма 1'!AF853)</f>
        <v/>
      </c>
      <c r="N853" s="53" t="str">
        <f>IF(ISNUMBER('Форма 1'!AG853),ROUND('Форма 1'!$I853*VLOOKUP('Форма 1'!$G853,'Предельники 2022'!$B$4:$X$28,'Форма 1'!AG$7),2),"")</f>
        <v/>
      </c>
      <c r="O853" s="53">
        <f>IF(ISNUMBER('Форма 1'!$AH853),ROUND('Форма 1'!$I853*VLOOKUP('Форма 1'!$G853,'Предельники 2022'!$B$4:$X$28,'Форма 1'!$AH$7,0),2),"")</f>
        <v>6236798.6500000004</v>
      </c>
      <c r="P853" s="53" t="str">
        <f>IF(ISNUMBER('Форма 1'!$AI853),ROUND('Форма 1'!$I853*VLOOKUP('Форма 1'!$G853,'Предельники 2022'!$B$4:$X$28,'Форма 1'!$AI$7,0),2),"")</f>
        <v/>
      </c>
      <c r="Q853" s="53" t="str">
        <f>IF(ISNUMBER('Форма 1'!$AJ853),ROUND('Форма 1'!$I853*VLOOKUP('Форма 1'!$G853,'Предельники 2022'!$B$4:$X$28,'Форма 1'!$AJ$7,0),2),"")</f>
        <v/>
      </c>
      <c r="R853" s="53" t="str">
        <f>IF(ISNUMBER('Форма 1'!AK853),ROUND('Форма 1'!$I853*VLOOKUP('Форма 1'!$G853,'Предельники 2022'!$B$4:$X$28,'Форма 1'!AK$7),2),"")</f>
        <v/>
      </c>
      <c r="S853" s="55" t="str">
        <f t="shared" si="95"/>
        <v/>
      </c>
      <c r="T853" s="55" t="str">
        <f>IF(ISNUMBER('Форма 1'!AL853),INDEX('Предельники 2022'!$C$4:$X$28,MATCH('Форма 1'!$H853,'Предельники 2022'!$B$4:$B$28,0),MATCH(T$5,'Предельники 2022'!$C$3:$X$3,0)),"")</f>
        <v/>
      </c>
      <c r="U853" s="55" t="str">
        <f>IF(ISNUMBER('Форма 1'!AM853),INDEX('Предельники 2022'!$C$4:$X$28,MATCH('Форма 1'!$H853,'Предельники 2022'!$B$4:$B$28,0),MATCH(U$5,'Предельники 2022'!$C$3:$X$3,0)),"")</f>
        <v/>
      </c>
      <c r="V853" s="55" t="str">
        <f>IF(ISNUMBER('Форма 1'!AN853),INDEX('Предельники 2022'!$C$4:$X$28,MATCH('Форма 1'!$H853,'Предельники 2022'!$B$4:$B$28,0),MATCH(V$5,'Предельники 2022'!$C$3:$X$3,0)),"")</f>
        <v/>
      </c>
      <c r="W853" s="55" t="str">
        <f>IF(ISNUMBER('Форма 1'!AO853),INDEX('Предельники 2022'!$C$4:$X$28,MATCH('Форма 1'!$H853,'Предельники 2022'!$B$4:$B$28,0),MATCH(W$5,'Предельники 2022'!$C$3:$X$3,0)),"")</f>
        <v/>
      </c>
      <c r="X853" s="53" t="str">
        <f>IF(ISNUMBER('Форма 1'!AP853),ROUND('Форма 1'!$I853*VLOOKUP('Форма 1'!$G853,'Предельники 2022'!$B$4:$X$28,'Форма 1'!AP$7),2),"")</f>
        <v/>
      </c>
      <c r="Y853" s="53" t="str">
        <f>IF(ISNUMBER('Форма 1'!AQ853),ROUND('Форма 1'!$I853*VLOOKUP('Форма 1'!$G853,'Предельники 2022'!$B$4:$X$28,'Форма 1'!AQ$7),2),"")</f>
        <v/>
      </c>
      <c r="Z853" s="53" t="str">
        <f>IF(ISNUMBER('Форма 1'!AR853),ROUND('Форма 1'!$I853*VLOOKUP('Форма 1'!$G853,'Предельники 2022'!$B$4:$X$28,'Форма 1'!AR$7),2),"")</f>
        <v/>
      </c>
      <c r="AA853" s="55"/>
    </row>
    <row r="854" spans="1:27" x14ac:dyDescent="0.25">
      <c r="A854" s="52">
        <f t="shared" si="94"/>
        <v>11</v>
      </c>
      <c r="B854" s="94" t="str">
        <f>IF(ISBLANK('Форма 1'!B854),"",'Форма 1'!B854)</f>
        <v>Чайковский городской округ Пермского края</v>
      </c>
      <c r="C854" s="161" t="str">
        <f>IF(ISBLANK('Форма 1'!C854),"",'Форма 1'!C854)</f>
        <v>г. Чайковский, ул. Ленина, д. 19</v>
      </c>
      <c r="D854" s="51">
        <f>IF(ISBLANK(C854),"Введите адрес",IF(C854='Форма 1'!C854,SUM(E854:K854,M854:S854,X854:AA854),"Ошибка в адресе!"))</f>
        <v>21291483.020000003</v>
      </c>
      <c r="E854" s="53" t="str">
        <f>IF(ISNUMBER('Форма 1'!X854),ROUND('Форма 1'!$I854*VLOOKUP('Форма 1'!$G854,'Предельники 2022'!$B$4:$X$28,'Форма 1'!X$7),2),"")</f>
        <v/>
      </c>
      <c r="F854" s="53">
        <f>IF(ISNUMBER('Форма 1'!Y854),ROUND('Форма 1'!$I854*VLOOKUP('Форма 1'!$G854,'Предельники 2022'!$B$4:$X$28,'Форма 1'!Y$7),2),"")</f>
        <v>8878086.8300000001</v>
      </c>
      <c r="G854" s="53" t="str">
        <f>IF(ISNUMBER('Форма 1'!Z854),ROUND('Форма 1'!$I854*VLOOKUP('Форма 1'!$G854,'Предельники 2022'!$B$4:$X$28,'Форма 1'!Z$7),2),"")</f>
        <v/>
      </c>
      <c r="H854" s="53">
        <f>IF(ISNUMBER('Форма 1'!AA854),ROUND('Форма 1'!$I854*VLOOKUP('Форма 1'!$G854,'Предельники 2022'!$B$4:$X$28,'Форма 1'!AA$7),2),"")</f>
        <v>399307.39</v>
      </c>
      <c r="I854" s="53">
        <f>IF(ISNUMBER('Форма 1'!AB854),ROUND('Форма 1'!$I854*VLOOKUP('Форма 1'!$G854,'Предельники 2022'!$B$4:$X$28,'Форма 1'!AB$7),2),"")</f>
        <v>1231521.02</v>
      </c>
      <c r="J854" s="53">
        <f>IF(ISNUMBER('Форма 1'!AC854),ROUND('Форма 1'!$I854*VLOOKUP('Форма 1'!$G854,'Предельники 2022'!$B$4:$X$28,'Форма 1'!AC$7),2),"")</f>
        <v>681362.29</v>
      </c>
      <c r="K854" s="53" t="str">
        <f>IF(ISNUMBER('Форма 1'!AD854),ROUND('Форма 1'!$I854*VLOOKUP('Форма 1'!$G854,'Предельники 2022'!$B$4:$X$28,'Форма 1'!AD$7),2),"")</f>
        <v/>
      </c>
      <c r="L854" s="54" t="str">
        <f>IF(ISBLANK('Форма 1'!AE854),"",'Форма 1'!AE854)</f>
        <v/>
      </c>
      <c r="M854" s="55" t="str">
        <f>IF(ISBLANK('Форма 1'!AF854),"",'Форма 1'!AF854)</f>
        <v/>
      </c>
      <c r="N854" s="53">
        <f>IF(ISNUMBER('Форма 1'!AG854),ROUND('Форма 1'!$I854*VLOOKUP('Форма 1'!$G854,'Предельники 2022'!$B$4:$X$28,'Форма 1'!AG$7),2),"")</f>
        <v>10101205.49</v>
      </c>
      <c r="O854" s="53" t="str">
        <f>IF(ISNUMBER('Форма 1'!$AH854),ROUND('Форма 1'!$I854*VLOOKUP('Форма 1'!$G854,'Предельники 2022'!$B$4:$X$28,'Форма 1'!$AH$7,0),2),"")</f>
        <v/>
      </c>
      <c r="P854" s="53" t="str">
        <f>IF(ISNUMBER('Форма 1'!$AI854),ROUND('Форма 1'!$I854*VLOOKUP('Форма 1'!$G854,'Предельники 2022'!$B$4:$X$28,'Форма 1'!$AI$7,0),2),"")</f>
        <v/>
      </c>
      <c r="Q854" s="53" t="str">
        <f>IF(ISNUMBER('Форма 1'!$AJ854),ROUND('Форма 1'!$I854*VLOOKUP('Форма 1'!$G854,'Предельники 2022'!$B$4:$X$28,'Форма 1'!$AJ$7,0),2),"")</f>
        <v/>
      </c>
      <c r="R854" s="53" t="str">
        <f>IF(ISNUMBER('Форма 1'!AK854),ROUND('Форма 1'!$I854*VLOOKUP('Форма 1'!$G854,'Предельники 2022'!$B$4:$X$28,'Форма 1'!AK$7),2),"")</f>
        <v/>
      </c>
      <c r="S854" s="55" t="str">
        <f t="shared" si="95"/>
        <v/>
      </c>
      <c r="T854" s="55" t="str">
        <f>IF(ISNUMBER('Форма 1'!AL854),INDEX('Предельники 2022'!$C$4:$X$28,MATCH('Форма 1'!$H854,'Предельники 2022'!$B$4:$B$28,0),MATCH(T$5,'Предельники 2022'!$C$3:$X$3,0)),"")</f>
        <v/>
      </c>
      <c r="U854" s="55" t="str">
        <f>IF(ISNUMBER('Форма 1'!AM854),INDEX('Предельники 2022'!$C$4:$X$28,MATCH('Форма 1'!$H854,'Предельники 2022'!$B$4:$B$28,0),MATCH(U$5,'Предельники 2022'!$C$3:$X$3,0)),"")</f>
        <v/>
      </c>
      <c r="V854" s="55" t="str">
        <f>IF(ISNUMBER('Форма 1'!AN854),INDEX('Предельники 2022'!$C$4:$X$28,MATCH('Форма 1'!$H854,'Предельники 2022'!$B$4:$B$28,0),MATCH(V$5,'Предельники 2022'!$C$3:$X$3,0)),"")</f>
        <v/>
      </c>
      <c r="W854" s="55" t="str">
        <f>IF(ISNUMBER('Форма 1'!AO854),INDEX('Предельники 2022'!$C$4:$X$28,MATCH('Форма 1'!$H854,'Предельники 2022'!$B$4:$B$28,0),MATCH(W$5,'Предельники 2022'!$C$3:$X$3,0)),"")</f>
        <v/>
      </c>
      <c r="X854" s="53" t="str">
        <f>IF(ISNUMBER('Форма 1'!AP854),ROUND('Форма 1'!$I854*VLOOKUP('Форма 1'!$G854,'Предельники 2022'!$B$4:$X$28,'Форма 1'!AP$7),2),"")</f>
        <v/>
      </c>
      <c r="Y854" s="53" t="str">
        <f>IF(ISNUMBER('Форма 1'!AQ854),ROUND('Форма 1'!$I854*VLOOKUP('Форма 1'!$G854,'Предельники 2022'!$B$4:$X$28,'Форма 1'!AQ$7),2),"")</f>
        <v/>
      </c>
      <c r="Z854" s="53" t="str">
        <f>IF(ISNUMBER('Форма 1'!AR854),ROUND('Форма 1'!$I854*VLOOKUP('Форма 1'!$G854,'Предельники 2022'!$B$4:$X$28,'Форма 1'!AR$7),2),"")</f>
        <v/>
      </c>
      <c r="AA854" s="55"/>
    </row>
    <row r="855" spans="1:27" x14ac:dyDescent="0.25">
      <c r="A855" s="52">
        <f t="shared" si="94"/>
        <v>12</v>
      </c>
      <c r="B855" s="94" t="str">
        <f>IF(ISBLANK('Форма 1'!B855),"",'Форма 1'!B855)</f>
        <v>Чайковский городской округ Пермского края</v>
      </c>
      <c r="C855" s="161" t="str">
        <f>IF(ISBLANK('Форма 1'!C855),"",'Форма 1'!C855)</f>
        <v>г. Чайковский, ул. Ленина, д. 25</v>
      </c>
      <c r="D855" s="51">
        <f>IF(ISBLANK(C855),"Введите адрес",IF(C855='Форма 1'!C855,SUM(E855:K855,M855:S855,X855:AA855),"Ошибка в адресе!"))</f>
        <v>21210902.140000001</v>
      </c>
      <c r="E855" s="53" t="str">
        <f>IF(ISNUMBER('Форма 1'!X855),ROUND('Форма 1'!$I855*VLOOKUP('Форма 1'!$G855,'Предельники 2022'!$B$4:$X$28,'Форма 1'!X$7),2),"")</f>
        <v/>
      </c>
      <c r="F855" s="53">
        <f>IF(ISNUMBER('Форма 1'!Y855),ROUND('Форма 1'!$I855*VLOOKUP('Форма 1'!$G855,'Предельники 2022'!$B$4:$X$28,'Форма 1'!Y$7),2),"")</f>
        <v>8844486.3499999996</v>
      </c>
      <c r="G855" s="53" t="str">
        <f>IF(ISNUMBER('Форма 1'!Z855),ROUND('Форма 1'!$I855*VLOOKUP('Форма 1'!$G855,'Предельники 2022'!$B$4:$X$28,'Форма 1'!Z$7),2),"")</f>
        <v/>
      </c>
      <c r="H855" s="53">
        <f>IF(ISNUMBER('Форма 1'!AA855),ROUND('Форма 1'!$I855*VLOOKUP('Форма 1'!$G855,'Предельники 2022'!$B$4:$X$28,'Форма 1'!AA$7),2),"")</f>
        <v>397796.15</v>
      </c>
      <c r="I855" s="53">
        <f>IF(ISNUMBER('Форма 1'!AB855),ROUND('Форма 1'!$I855*VLOOKUP('Форма 1'!$G855,'Предельники 2022'!$B$4:$X$28,'Форма 1'!AB$7),2),"")</f>
        <v>1226860.1399999999</v>
      </c>
      <c r="J855" s="53">
        <f>IF(ISNUMBER('Форма 1'!AC855),ROUND('Форма 1'!$I855*VLOOKUP('Форма 1'!$G855,'Предельники 2022'!$B$4:$X$28,'Форма 1'!AC$7),2),"")</f>
        <v>678783.57</v>
      </c>
      <c r="K855" s="53" t="str">
        <f>IF(ISNUMBER('Форма 1'!AD855),ROUND('Форма 1'!$I855*VLOOKUP('Форма 1'!$G855,'Предельники 2022'!$B$4:$X$28,'Форма 1'!AD$7),2),"")</f>
        <v/>
      </c>
      <c r="L855" s="54" t="str">
        <f>IF(ISBLANK('Форма 1'!AE855),"",'Форма 1'!AE855)</f>
        <v/>
      </c>
      <c r="M855" s="55" t="str">
        <f>IF(ISBLANK('Форма 1'!AF855),"",'Форма 1'!AF855)</f>
        <v/>
      </c>
      <c r="N855" s="53">
        <f>IF(ISNUMBER('Форма 1'!AG855),ROUND('Форма 1'!$I855*VLOOKUP('Форма 1'!$G855,'Предельники 2022'!$B$4:$X$28,'Форма 1'!AG$7),2),"")</f>
        <v>10062975.93</v>
      </c>
      <c r="O855" s="53" t="str">
        <f>IF(ISNUMBER('Форма 1'!$AH855),ROUND('Форма 1'!$I855*VLOOKUP('Форма 1'!$G855,'Предельники 2022'!$B$4:$X$28,'Форма 1'!$AH$7,0),2),"")</f>
        <v/>
      </c>
      <c r="P855" s="53" t="str">
        <f>IF(ISNUMBER('Форма 1'!$AI855),ROUND('Форма 1'!$I855*VLOOKUP('Форма 1'!$G855,'Предельники 2022'!$B$4:$X$28,'Форма 1'!$AI$7,0),2),"")</f>
        <v/>
      </c>
      <c r="Q855" s="53" t="str">
        <f>IF(ISNUMBER('Форма 1'!$AJ855),ROUND('Форма 1'!$I855*VLOOKUP('Форма 1'!$G855,'Предельники 2022'!$B$4:$X$28,'Форма 1'!$AJ$7,0),2),"")</f>
        <v/>
      </c>
      <c r="R855" s="53" t="str">
        <f>IF(ISNUMBER('Форма 1'!AK855),ROUND('Форма 1'!$I855*VLOOKUP('Форма 1'!$G855,'Предельники 2022'!$B$4:$X$28,'Форма 1'!AK$7),2),"")</f>
        <v/>
      </c>
      <c r="S855" s="55" t="str">
        <f t="shared" si="95"/>
        <v/>
      </c>
      <c r="T855" s="55" t="str">
        <f>IF(ISNUMBER('Форма 1'!AL855),INDEX('Предельники 2022'!$C$4:$X$28,MATCH('Форма 1'!$H855,'Предельники 2022'!$B$4:$B$28,0),MATCH(T$5,'Предельники 2022'!$C$3:$X$3,0)),"")</f>
        <v/>
      </c>
      <c r="U855" s="55" t="str">
        <f>IF(ISNUMBER('Форма 1'!AM855),INDEX('Предельники 2022'!$C$4:$X$28,MATCH('Форма 1'!$H855,'Предельники 2022'!$B$4:$B$28,0),MATCH(U$5,'Предельники 2022'!$C$3:$X$3,0)),"")</f>
        <v/>
      </c>
      <c r="V855" s="55" t="str">
        <f>IF(ISNUMBER('Форма 1'!AN855),INDEX('Предельники 2022'!$C$4:$X$28,MATCH('Форма 1'!$H855,'Предельники 2022'!$B$4:$B$28,0),MATCH(V$5,'Предельники 2022'!$C$3:$X$3,0)),"")</f>
        <v/>
      </c>
      <c r="W855" s="55" t="str">
        <f>IF(ISNUMBER('Форма 1'!AO855),INDEX('Предельники 2022'!$C$4:$X$28,MATCH('Форма 1'!$H855,'Предельники 2022'!$B$4:$B$28,0),MATCH(W$5,'Предельники 2022'!$C$3:$X$3,0)),"")</f>
        <v/>
      </c>
      <c r="X855" s="53" t="str">
        <f>IF(ISNUMBER('Форма 1'!AP855),ROUND('Форма 1'!$I855*VLOOKUP('Форма 1'!$G855,'Предельники 2022'!$B$4:$X$28,'Форма 1'!AP$7),2),"")</f>
        <v/>
      </c>
      <c r="Y855" s="53" t="str">
        <f>IF(ISNUMBER('Форма 1'!AQ855),ROUND('Форма 1'!$I855*VLOOKUP('Форма 1'!$G855,'Предельники 2022'!$B$4:$X$28,'Форма 1'!AQ$7),2),"")</f>
        <v/>
      </c>
      <c r="Z855" s="53" t="str">
        <f>IF(ISNUMBER('Форма 1'!AR855),ROUND('Форма 1'!$I855*VLOOKUP('Форма 1'!$G855,'Предельники 2022'!$B$4:$X$28,'Форма 1'!AR$7),2),"")</f>
        <v/>
      </c>
      <c r="AA855" s="55"/>
    </row>
    <row r="856" spans="1:27" x14ac:dyDescent="0.25">
      <c r="A856" s="52">
        <f t="shared" si="94"/>
        <v>13</v>
      </c>
      <c r="B856" s="94" t="str">
        <f>IF(ISBLANK('Форма 1'!B856),"",'Форма 1'!B856)</f>
        <v>Чайковский городской округ Пермского края</v>
      </c>
      <c r="C856" s="161" t="str">
        <f>IF(ISBLANK('Форма 1'!C856),"",'Форма 1'!C856)</f>
        <v>г. Чайковский, ул. Ленина, д. 70</v>
      </c>
      <c r="D856" s="51">
        <f>IF(ISBLANK(C856),"Введите адрес",IF(C856='Форма 1'!C856,SUM(E856:K856,M856:S856,X856:AA856),"Ошибка в адресе!"))</f>
        <v>45683042.230000004</v>
      </c>
      <c r="E856" s="53" t="str">
        <f>IF(ISNUMBER('Форма 1'!X856),ROUND('Форма 1'!$I856*VLOOKUP('Форма 1'!$G856,'Предельники 2022'!$B$4:$X$28,'Форма 1'!X$7),2),"")</f>
        <v/>
      </c>
      <c r="F856" s="53">
        <f>IF(ISNUMBER('Форма 1'!Y856),ROUND('Форма 1'!$I856*VLOOKUP('Форма 1'!$G856,'Предельники 2022'!$B$4:$X$28,'Форма 1'!Y$7),2),"")</f>
        <v>13171307.51</v>
      </c>
      <c r="G856" s="53" t="str">
        <f>IF(ISNUMBER('Форма 1'!Z856),ROUND('Форма 1'!$I856*VLOOKUP('Форма 1'!$G856,'Предельники 2022'!$B$4:$X$28,'Форма 1'!Z$7),2),"")</f>
        <v/>
      </c>
      <c r="H856" s="53">
        <f>IF(ISNUMBER('Форма 1'!AA856),ROUND('Форма 1'!$I856*VLOOKUP('Форма 1'!$G856,'Предельники 2022'!$B$4:$X$28,'Форма 1'!AA$7),2),"")</f>
        <v>1721306.97</v>
      </c>
      <c r="I856" s="53">
        <f>IF(ISNUMBER('Форма 1'!AB856),ROUND('Форма 1'!$I856*VLOOKUP('Форма 1'!$G856,'Предельники 2022'!$B$4:$X$28,'Форма 1'!AB$7),2),"")</f>
        <v>4534910.55</v>
      </c>
      <c r="J856" s="53">
        <f>IF(ISNUMBER('Форма 1'!AC856),ROUND('Форма 1'!$I856*VLOOKUP('Форма 1'!$G856,'Предельники 2022'!$B$4:$X$28,'Форма 1'!AC$7),2),"")</f>
        <v>2410729.86</v>
      </c>
      <c r="K856" s="53" t="str">
        <f>IF(ISNUMBER('Форма 1'!AD856),ROUND('Форма 1'!$I856*VLOOKUP('Форма 1'!$G856,'Предельники 2022'!$B$4:$X$28,'Форма 1'!AD$7),2),"")</f>
        <v/>
      </c>
      <c r="L856" s="54" t="str">
        <f>IF(ISBLANK('Форма 1'!AE856),"",'Форма 1'!AE856)</f>
        <v/>
      </c>
      <c r="M856" s="55" t="str">
        <f>IF(ISBLANK('Форма 1'!AF856),"",'Форма 1'!AF856)</f>
        <v/>
      </c>
      <c r="N856" s="53">
        <f>IF(ISNUMBER('Форма 1'!AG856),ROUND('Форма 1'!$I856*VLOOKUP('Форма 1'!$G856,'Предельники 2022'!$B$4:$X$28,'Форма 1'!AG$7),2),"")</f>
        <v>23844787.34</v>
      </c>
      <c r="O856" s="53" t="str">
        <f>IF(ISNUMBER('Форма 1'!$AH856),ROUND('Форма 1'!$I856*VLOOKUP('Форма 1'!$G856,'Предельники 2022'!$B$4:$X$28,'Форма 1'!$AH$7,0),2),"")</f>
        <v/>
      </c>
      <c r="P856" s="53" t="str">
        <f>IF(ISNUMBER('Форма 1'!$AI856),ROUND('Форма 1'!$I856*VLOOKUP('Форма 1'!$G856,'Предельники 2022'!$B$4:$X$28,'Форма 1'!$AI$7,0),2),"")</f>
        <v/>
      </c>
      <c r="Q856" s="53" t="str">
        <f>IF(ISNUMBER('Форма 1'!$AJ856),ROUND('Форма 1'!$I856*VLOOKUP('Форма 1'!$G856,'Предельники 2022'!$B$4:$X$28,'Форма 1'!$AJ$7,0),2),"")</f>
        <v/>
      </c>
      <c r="R856" s="53" t="str">
        <f>IF(ISNUMBER('Форма 1'!AK856),ROUND('Форма 1'!$I856*VLOOKUP('Форма 1'!$G856,'Предельники 2022'!$B$4:$X$28,'Форма 1'!AK$7),2),"")</f>
        <v/>
      </c>
      <c r="S856" s="55" t="str">
        <f t="shared" si="95"/>
        <v/>
      </c>
      <c r="T856" s="55" t="str">
        <f>IF(ISNUMBER('Форма 1'!AL856),INDEX('Предельники 2022'!$C$4:$X$28,MATCH('Форма 1'!$H856,'Предельники 2022'!$B$4:$B$28,0),MATCH(T$5,'Предельники 2022'!$C$3:$X$3,0)),"")</f>
        <v/>
      </c>
      <c r="U856" s="55" t="str">
        <f>IF(ISNUMBER('Форма 1'!AM856),INDEX('Предельники 2022'!$C$4:$X$28,MATCH('Форма 1'!$H856,'Предельники 2022'!$B$4:$B$28,0),MATCH(U$5,'Предельники 2022'!$C$3:$X$3,0)),"")</f>
        <v/>
      </c>
      <c r="V856" s="55" t="str">
        <f>IF(ISNUMBER('Форма 1'!AN856),INDEX('Предельники 2022'!$C$4:$X$28,MATCH('Форма 1'!$H856,'Предельники 2022'!$B$4:$B$28,0),MATCH(V$5,'Предельники 2022'!$C$3:$X$3,0)),"")</f>
        <v/>
      </c>
      <c r="W856" s="55" t="str">
        <f>IF(ISNUMBER('Форма 1'!AO856),INDEX('Предельники 2022'!$C$4:$X$28,MATCH('Форма 1'!$H856,'Предельники 2022'!$B$4:$B$28,0),MATCH(W$5,'Предельники 2022'!$C$3:$X$3,0)),"")</f>
        <v/>
      </c>
      <c r="X856" s="53" t="str">
        <f>IF(ISNUMBER('Форма 1'!AP856),ROUND('Форма 1'!$I856*VLOOKUP('Форма 1'!$G856,'Предельники 2022'!$B$4:$X$28,'Форма 1'!AP$7),2),"")</f>
        <v/>
      </c>
      <c r="Y856" s="53" t="str">
        <f>IF(ISNUMBER('Форма 1'!AQ856),ROUND('Форма 1'!$I856*VLOOKUP('Форма 1'!$G856,'Предельники 2022'!$B$4:$X$28,'Форма 1'!AQ$7),2),"")</f>
        <v/>
      </c>
      <c r="Z856" s="53" t="str">
        <f>IF(ISNUMBER('Форма 1'!AR856),ROUND('Форма 1'!$I856*VLOOKUP('Форма 1'!$G856,'Предельники 2022'!$B$4:$X$28,'Форма 1'!AR$7),2),"")</f>
        <v/>
      </c>
      <c r="AA856" s="55"/>
    </row>
    <row r="857" spans="1:27" ht="15.75" x14ac:dyDescent="0.25">
      <c r="A857" s="178">
        <f t="shared" si="94"/>
        <v>0</v>
      </c>
      <c r="B857" s="179" t="str">
        <f>IF(ISBLANK('Форма 1'!B857),"",'Форма 1'!B857)</f>
        <v/>
      </c>
      <c r="C857" s="38" t="str">
        <f>IF(ISBLANK('Форма 1'!C857),"",'Форма 1'!C857)</f>
        <v>Чердынский городской округ Пермского края</v>
      </c>
      <c r="D857" s="39">
        <f>IF(ISBLANK(C857),"Введите адрес",IF(C857='Форма 1'!C857,SUM(E857:K857,M857:S857,X857:AA857),"Ошибка в адресе!"))</f>
        <v>21970156.640000001</v>
      </c>
      <c r="E857" s="39">
        <f>SUM(E858)</f>
        <v>1600725.75</v>
      </c>
      <c r="F857" s="39">
        <f t="shared" ref="F857:Z857" si="97">SUM(F858)</f>
        <v>0</v>
      </c>
      <c r="G857" s="39">
        <f t="shared" si="97"/>
        <v>0</v>
      </c>
      <c r="H857" s="39">
        <f t="shared" si="97"/>
        <v>817014.13</v>
      </c>
      <c r="I857" s="39">
        <f t="shared" si="97"/>
        <v>0</v>
      </c>
      <c r="J857" s="39">
        <f t="shared" si="97"/>
        <v>1394120.5</v>
      </c>
      <c r="K857" s="39">
        <f t="shared" si="97"/>
        <v>2750072.88</v>
      </c>
      <c r="L857" s="145">
        <f t="shared" si="97"/>
        <v>0</v>
      </c>
      <c r="M857" s="39">
        <f t="shared" si="97"/>
        <v>0</v>
      </c>
      <c r="N857" s="39">
        <f t="shared" si="97"/>
        <v>0</v>
      </c>
      <c r="O857" s="39">
        <f t="shared" si="97"/>
        <v>12601211.880000001</v>
      </c>
      <c r="P857" s="39">
        <f t="shared" si="97"/>
        <v>0</v>
      </c>
      <c r="Q857" s="39">
        <f t="shared" si="97"/>
        <v>0</v>
      </c>
      <c r="R857" s="39">
        <f t="shared" si="97"/>
        <v>2807011.5</v>
      </c>
      <c r="S857" s="39">
        <f t="shared" si="97"/>
        <v>0</v>
      </c>
      <c r="T857" s="39">
        <f t="shared" si="97"/>
        <v>0</v>
      </c>
      <c r="U857" s="39">
        <f t="shared" si="97"/>
        <v>0</v>
      </c>
      <c r="V857" s="39">
        <f t="shared" si="97"/>
        <v>0</v>
      </c>
      <c r="W857" s="39">
        <f t="shared" si="97"/>
        <v>0</v>
      </c>
      <c r="X857" s="39">
        <f t="shared" si="97"/>
        <v>0</v>
      </c>
      <c r="Y857" s="39">
        <f t="shared" si="97"/>
        <v>0</v>
      </c>
      <c r="Z857" s="39">
        <f t="shared" si="97"/>
        <v>0</v>
      </c>
      <c r="AA857" s="39"/>
    </row>
    <row r="858" spans="1:27" x14ac:dyDescent="0.25">
      <c r="A858" s="52">
        <f t="shared" si="94"/>
        <v>1</v>
      </c>
      <c r="B858" s="94" t="str">
        <f>IF(ISBLANK('Форма 1'!B858),"",'Форма 1'!B858)</f>
        <v>Чердынский городской округ Пермского края</v>
      </c>
      <c r="C858" s="161" t="str">
        <f>IF(ISBLANK('Форма 1'!C858),"",'Форма 1'!C858)</f>
        <v>пгт Ныроб, ул. Уждавиниса, д. 20</v>
      </c>
      <c r="D858" s="51">
        <f>IF(ISBLANK(C858),"Введите адрес",IF(C858='Форма 1'!C858,SUM(E858:K858,M858:S858,X858:AA858),"Ошибка в адресе!"))</f>
        <v>21970156.640000001</v>
      </c>
      <c r="E858" s="53">
        <f>IF(ISNUMBER('Форма 1'!X858),ROUND('Форма 1'!$I858*VLOOKUP('Форма 1'!$G858,'Предельники 2022'!$B$4:$X$28,'Форма 1'!X$7),2),"")</f>
        <v>1600725.75</v>
      </c>
      <c r="F858" s="53" t="str">
        <f>IF(ISNUMBER('Форма 1'!Y858),ROUND('Форма 1'!$I858*VLOOKUP('Форма 1'!$G858,'Предельники 2022'!$B$4:$X$28,'Форма 1'!Y$7),2),"")</f>
        <v/>
      </c>
      <c r="G858" s="53" t="str">
        <f>IF(ISNUMBER('Форма 1'!Z858),ROUND('Форма 1'!$I858*VLOOKUP('Форма 1'!$G858,'Предельники 2022'!$B$4:$X$28,'Форма 1'!Z$7),2),"")</f>
        <v/>
      </c>
      <c r="H858" s="53">
        <f>IF(ISNUMBER('Форма 1'!AA858),ROUND('Форма 1'!$I858*VLOOKUP('Форма 1'!$G858,'Предельники 2022'!$B$4:$X$28,'Форма 1'!AA$7),2),"")</f>
        <v>817014.13</v>
      </c>
      <c r="I858" s="53" t="str">
        <f>IF(ISNUMBER('Форма 1'!AB858),ROUND('Форма 1'!$I858*VLOOKUP('Форма 1'!$G858,'Предельники 2022'!$B$4:$X$28,'Форма 1'!AB$7),2),"")</f>
        <v/>
      </c>
      <c r="J858" s="53">
        <f>IF(ISNUMBER('Форма 1'!AC858),ROUND('Форма 1'!$I858*VLOOKUP('Форма 1'!$G858,'Предельники 2022'!$B$4:$X$28,'Форма 1'!AC$7),2),"")</f>
        <v>1394120.5</v>
      </c>
      <c r="K858" s="53">
        <f>IF(ISNUMBER('Форма 1'!AD858),ROUND('Форма 1'!$I858*VLOOKUP('Форма 1'!$G858,'Предельники 2022'!$B$4:$X$28,'Форма 1'!AD$7),2),"")</f>
        <v>2750072.88</v>
      </c>
      <c r="L858" s="54" t="str">
        <f>IF(ISBLANK('Форма 1'!AE858),"",'Форма 1'!AE858)</f>
        <v/>
      </c>
      <c r="M858" s="55" t="str">
        <f>IF(ISBLANK('Форма 1'!AF858),"",'Форма 1'!AF858)</f>
        <v/>
      </c>
      <c r="N858" s="53" t="str">
        <f>IF(ISNUMBER('Форма 1'!AG858),ROUND('Форма 1'!$I858*VLOOKUP('Форма 1'!$G858,'Предельники 2022'!$B$4:$X$28,'Форма 1'!AG$7),2),"")</f>
        <v/>
      </c>
      <c r="O858" s="53">
        <f>IF(ISNUMBER('Форма 1'!$AH858),ROUND('Форма 1'!$I858*VLOOKUP('Форма 1'!$G858,'Предельники 2022'!$B$4:$X$28,'Форма 1'!$AH$7,0),2),"")</f>
        <v>12601211.880000001</v>
      </c>
      <c r="P858" s="53" t="str">
        <f>IF(ISNUMBER('Форма 1'!$AI858),ROUND('Форма 1'!$I858*VLOOKUP('Форма 1'!$G858,'Предельники 2022'!$B$4:$X$28,'Форма 1'!$AI$7,0),2),"")</f>
        <v/>
      </c>
      <c r="Q858" s="53" t="str">
        <f>IF(ISNUMBER('Форма 1'!$AJ858),ROUND('Форма 1'!$I858*VLOOKUP('Форма 1'!$G858,'Предельники 2022'!$B$4:$X$28,'Форма 1'!$AJ$7,0),2),"")</f>
        <v/>
      </c>
      <c r="R858" s="53">
        <f>IF(ISNUMBER('Форма 1'!AK858),ROUND('Форма 1'!$I858*VLOOKUP('Форма 1'!$G858,'Предельники 2022'!$B$4:$X$28,'Форма 1'!AK$7),2),"")</f>
        <v>2807011.5</v>
      </c>
      <c r="S858" s="55" t="str">
        <f t="shared" si="95"/>
        <v/>
      </c>
      <c r="T858" s="55" t="str">
        <f>IF(ISNUMBER('Форма 1'!AL858),INDEX('Предельники 2022'!$C$4:$X$28,MATCH('Форма 1'!$H858,'Предельники 2022'!$B$4:$B$28,0),MATCH(T$5,'Предельники 2022'!$C$3:$X$3,0)),"")</f>
        <v/>
      </c>
      <c r="U858" s="55" t="str">
        <f>IF(ISNUMBER('Форма 1'!AM858),INDEX('Предельники 2022'!$C$4:$X$28,MATCH('Форма 1'!$H858,'Предельники 2022'!$B$4:$B$28,0),MATCH(U$5,'Предельники 2022'!$C$3:$X$3,0)),"")</f>
        <v/>
      </c>
      <c r="V858" s="55" t="str">
        <f>IF(ISNUMBER('Форма 1'!AN858),INDEX('Предельники 2022'!$C$4:$X$28,MATCH('Форма 1'!$H858,'Предельники 2022'!$B$4:$B$28,0),MATCH(V$5,'Предельники 2022'!$C$3:$X$3,0)),"")</f>
        <v/>
      </c>
      <c r="W858" s="55" t="str">
        <f>IF(ISNUMBER('Форма 1'!AO858),INDEX('Предельники 2022'!$C$4:$X$28,MATCH('Форма 1'!$H858,'Предельники 2022'!$B$4:$B$28,0),MATCH(W$5,'Предельники 2022'!$C$3:$X$3,0)),"")</f>
        <v/>
      </c>
      <c r="X858" s="53" t="str">
        <f>IF(ISNUMBER('Форма 1'!AP858),ROUND('Форма 1'!$I858*VLOOKUP('Форма 1'!$G858,'Предельники 2022'!$B$4:$X$28,'Форма 1'!AP$7),2),"")</f>
        <v/>
      </c>
      <c r="Y858" s="53" t="str">
        <f>IF(ISNUMBER('Форма 1'!AQ858),ROUND('Форма 1'!$I858*VLOOKUP('Форма 1'!$G858,'Предельники 2022'!$B$4:$X$28,'Форма 1'!AQ$7),2),"")</f>
        <v/>
      </c>
      <c r="Z858" s="53" t="str">
        <f>IF(ISNUMBER('Форма 1'!AR858),ROUND('Форма 1'!$I858*VLOOKUP('Форма 1'!$G858,'Предельники 2022'!$B$4:$X$28,'Форма 1'!AR$7),2),"")</f>
        <v/>
      </c>
      <c r="AA858" s="55"/>
    </row>
    <row r="859" spans="1:27" ht="15.75" x14ac:dyDescent="0.25">
      <c r="A859" s="178">
        <f t="shared" si="94"/>
        <v>0</v>
      </c>
      <c r="B859" s="179" t="str">
        <f>IF(ISBLANK('Форма 1'!B859),"",'Форма 1'!B859)</f>
        <v/>
      </c>
      <c r="C859" s="38" t="str">
        <f>IF(ISBLANK('Форма 1'!C859),"",'Форма 1'!C859)</f>
        <v>Чернушинский городской округ Пермского края</v>
      </c>
      <c r="D859" s="39">
        <f>IF(ISBLANK(C859),"Введите адрес",IF(C859='Форма 1'!C859,SUM(E859:K859,M859:S859,X859:AA859),"Ошибка в адресе!"))</f>
        <v>25506142.700000003</v>
      </c>
      <c r="E859" s="39">
        <f>SUM(E860:E862)</f>
        <v>3988682.24</v>
      </c>
      <c r="F859" s="39">
        <f t="shared" ref="F859:Z859" si="98">SUM(F860:F862)</f>
        <v>13850134.710000001</v>
      </c>
      <c r="G859" s="39">
        <f t="shared" si="98"/>
        <v>0</v>
      </c>
      <c r="H859" s="39">
        <f t="shared" si="98"/>
        <v>1147928.1000000001</v>
      </c>
      <c r="I859" s="39">
        <f t="shared" si="98"/>
        <v>3024301.5</v>
      </c>
      <c r="J859" s="39">
        <f t="shared" si="98"/>
        <v>3495096.15</v>
      </c>
      <c r="K859" s="39">
        <f t="shared" si="98"/>
        <v>0</v>
      </c>
      <c r="L859" s="145">
        <f t="shared" si="98"/>
        <v>0</v>
      </c>
      <c r="M859" s="39">
        <f t="shared" si="98"/>
        <v>0</v>
      </c>
      <c r="N859" s="39">
        <f t="shared" si="98"/>
        <v>0</v>
      </c>
      <c r="O859" s="39">
        <f t="shared" si="98"/>
        <v>0</v>
      </c>
      <c r="P859" s="39">
        <f t="shared" si="98"/>
        <v>0</v>
      </c>
      <c r="Q859" s="39">
        <f t="shared" si="98"/>
        <v>0</v>
      </c>
      <c r="R859" s="39">
        <f t="shared" si="98"/>
        <v>0</v>
      </c>
      <c r="S859" s="39">
        <f t="shared" si="98"/>
        <v>0</v>
      </c>
      <c r="T859" s="39">
        <f t="shared" si="98"/>
        <v>0</v>
      </c>
      <c r="U859" s="39">
        <f t="shared" si="98"/>
        <v>0</v>
      </c>
      <c r="V859" s="39">
        <f t="shared" si="98"/>
        <v>0</v>
      </c>
      <c r="W859" s="39">
        <f t="shared" si="98"/>
        <v>0</v>
      </c>
      <c r="X859" s="39">
        <f t="shared" si="98"/>
        <v>0</v>
      </c>
      <c r="Y859" s="39">
        <f t="shared" si="98"/>
        <v>0</v>
      </c>
      <c r="Z859" s="39">
        <f t="shared" si="98"/>
        <v>0</v>
      </c>
      <c r="AA859" s="39"/>
    </row>
    <row r="860" spans="1:27" x14ac:dyDescent="0.25">
      <c r="A860" s="52">
        <f t="shared" si="94"/>
        <v>1</v>
      </c>
      <c r="B860" s="94" t="str">
        <f>IF(ISBLANK('Форма 1'!B860),"",'Форма 1'!B860)</f>
        <v>Чернушинский городской округ Пермского края</v>
      </c>
      <c r="C860" s="161" t="str">
        <f>IF(ISBLANK('Форма 1'!C860),"",'Форма 1'!C860)</f>
        <v>г. Чернушка, б-р 48 Стрелковой Бригады, д. 8</v>
      </c>
      <c r="D860" s="51">
        <f>IF(ISBLANK(C860),"Введите адрес",IF(C860='Форма 1'!C860,SUM(E860:K860,M860:S860,X860:AA860),"Ошибка в адресе!"))</f>
        <v>4172229.6</v>
      </c>
      <c r="E860" s="53" t="str">
        <f>IF(ISNUMBER('Форма 1'!X860),ROUND('Форма 1'!$I860*VLOOKUP('Форма 1'!$G860,'Предельники 2022'!$B$4:$X$28,'Форма 1'!X$7),2),"")</f>
        <v/>
      </c>
      <c r="F860" s="53" t="str">
        <f>IF(ISNUMBER('Форма 1'!Y860),ROUND('Форма 1'!$I860*VLOOKUP('Форма 1'!$G860,'Предельники 2022'!$B$4:$X$28,'Форма 1'!Y$7),2),"")</f>
        <v/>
      </c>
      <c r="G860" s="53" t="str">
        <f>IF(ISNUMBER('Форма 1'!Z860),ROUND('Форма 1'!$I860*VLOOKUP('Форма 1'!$G860,'Предельники 2022'!$B$4:$X$28,'Форма 1'!Z$7),2),"")</f>
        <v/>
      </c>
      <c r="H860" s="53">
        <f>IF(ISNUMBER('Форма 1'!AA860),ROUND('Форма 1'!$I860*VLOOKUP('Форма 1'!$G860,'Предельники 2022'!$B$4:$X$28,'Форма 1'!AA$7),2),"")</f>
        <v>1147928.1000000001</v>
      </c>
      <c r="I860" s="53">
        <f>IF(ISNUMBER('Форма 1'!AB860),ROUND('Форма 1'!$I860*VLOOKUP('Форма 1'!$G860,'Предельники 2022'!$B$4:$X$28,'Форма 1'!AB$7),2),"")</f>
        <v>3024301.5</v>
      </c>
      <c r="J860" s="53" t="str">
        <f>IF(ISNUMBER('Форма 1'!AC860),ROUND('Форма 1'!$I860*VLOOKUP('Форма 1'!$G860,'Предельники 2022'!$B$4:$X$28,'Форма 1'!AC$7),2),"")</f>
        <v/>
      </c>
      <c r="K860" s="53" t="str">
        <f>IF(ISNUMBER('Форма 1'!AD860),ROUND('Форма 1'!$I860*VLOOKUP('Форма 1'!$G860,'Предельники 2022'!$B$4:$X$28,'Форма 1'!AD$7),2),"")</f>
        <v/>
      </c>
      <c r="L860" s="54" t="str">
        <f>IF(ISBLANK('Форма 1'!AE860),"",'Форма 1'!AE860)</f>
        <v/>
      </c>
      <c r="M860" s="55" t="str">
        <f>IF(ISBLANK('Форма 1'!AF860),"",'Форма 1'!AF860)</f>
        <v/>
      </c>
      <c r="N860" s="53" t="str">
        <f>IF(ISNUMBER('Форма 1'!AG860),ROUND('Форма 1'!$I860*VLOOKUP('Форма 1'!$G860,'Предельники 2022'!$B$4:$X$28,'Форма 1'!AG$7),2),"")</f>
        <v/>
      </c>
      <c r="O860" s="53" t="str">
        <f>IF(ISNUMBER('Форма 1'!$AH860),ROUND('Форма 1'!$I860*VLOOKUP('Форма 1'!$G860,'Предельники 2022'!$B$4:$X$28,'Форма 1'!$AH$7,0),2),"")</f>
        <v/>
      </c>
      <c r="P860" s="53" t="str">
        <f>IF(ISNUMBER('Форма 1'!$AI860),ROUND('Форма 1'!$I860*VLOOKUP('Форма 1'!$G860,'Предельники 2022'!$B$4:$X$28,'Форма 1'!$AI$7,0),2),"")</f>
        <v/>
      </c>
      <c r="Q860" s="53" t="str">
        <f>IF(ISNUMBER('Форма 1'!$AJ860),ROUND('Форма 1'!$I860*VLOOKUP('Форма 1'!$G860,'Предельники 2022'!$B$4:$X$28,'Форма 1'!$AJ$7,0),2),"")</f>
        <v/>
      </c>
      <c r="R860" s="53" t="str">
        <f>IF(ISNUMBER('Форма 1'!AK860),ROUND('Форма 1'!$I860*VLOOKUP('Форма 1'!$G860,'Предельники 2022'!$B$4:$X$28,'Форма 1'!AK$7),2),"")</f>
        <v/>
      </c>
      <c r="S860" s="55" t="str">
        <f t="shared" si="95"/>
        <v/>
      </c>
      <c r="T860" s="55" t="str">
        <f>IF(ISNUMBER('Форма 1'!AL860),INDEX('Предельники 2022'!$C$4:$X$28,MATCH('Форма 1'!$H860,'Предельники 2022'!$B$4:$B$28,0),MATCH(T$5,'Предельники 2022'!$C$3:$X$3,0)),"")</f>
        <v/>
      </c>
      <c r="U860" s="55" t="str">
        <f>IF(ISNUMBER('Форма 1'!AM860),INDEX('Предельники 2022'!$C$4:$X$28,MATCH('Форма 1'!$H860,'Предельники 2022'!$B$4:$B$28,0),MATCH(U$5,'Предельники 2022'!$C$3:$X$3,0)),"")</f>
        <v/>
      </c>
      <c r="V860" s="55" t="str">
        <f>IF(ISNUMBER('Форма 1'!AN860),INDEX('Предельники 2022'!$C$4:$X$28,MATCH('Форма 1'!$H860,'Предельники 2022'!$B$4:$B$28,0),MATCH(V$5,'Предельники 2022'!$C$3:$X$3,0)),"")</f>
        <v/>
      </c>
      <c r="W860" s="55" t="str">
        <f>IF(ISNUMBER('Форма 1'!AO860),INDEX('Предельники 2022'!$C$4:$X$28,MATCH('Форма 1'!$H860,'Предельники 2022'!$B$4:$B$28,0),MATCH(W$5,'Предельники 2022'!$C$3:$X$3,0)),"")</f>
        <v/>
      </c>
      <c r="X860" s="53" t="str">
        <f>IF(ISNUMBER('Форма 1'!AP860),ROUND('Форма 1'!$I860*VLOOKUP('Форма 1'!$G860,'Предельники 2022'!$B$4:$X$28,'Форма 1'!AP$7),2),"")</f>
        <v/>
      </c>
      <c r="Y860" s="53" t="str">
        <f>IF(ISNUMBER('Форма 1'!AQ860),ROUND('Форма 1'!$I860*VLOOKUP('Форма 1'!$G860,'Предельники 2022'!$B$4:$X$28,'Форма 1'!AQ$7),2),"")</f>
        <v/>
      </c>
      <c r="Z860" s="53" t="str">
        <f>IF(ISNUMBER('Форма 1'!AR860),ROUND('Форма 1'!$I860*VLOOKUP('Форма 1'!$G860,'Предельники 2022'!$B$4:$X$28,'Форма 1'!AR$7),2),"")</f>
        <v/>
      </c>
      <c r="AA860" s="55"/>
    </row>
    <row r="861" spans="1:27" x14ac:dyDescent="0.25">
      <c r="A861" s="52">
        <f t="shared" si="94"/>
        <v>2</v>
      </c>
      <c r="B861" s="94" t="str">
        <f>IF(ISBLANK('Форма 1'!B861),"",'Форма 1'!B861)</f>
        <v>Чернушинский городской округ Пермского края</v>
      </c>
      <c r="C861" s="161" t="str">
        <f>IF(ISBLANK('Форма 1'!C861),"",'Форма 1'!C861)</f>
        <v>г. Чернушка, б-р Генерала Куприянова, д. 3</v>
      </c>
      <c r="D861" s="51">
        <f>IF(ISBLANK(C861),"Введите адрес",IF(C861='Форма 1'!C861,SUM(E861:K861,M861:S861,X861:AA861),"Ошибка в адресе!"))</f>
        <v>13850134.710000001</v>
      </c>
      <c r="E861" s="53" t="str">
        <f>IF(ISNUMBER('Форма 1'!X861),ROUND('Форма 1'!$I861*VLOOKUP('Форма 1'!$G861,'Предельники 2022'!$B$4:$X$28,'Форма 1'!X$7),2),"")</f>
        <v/>
      </c>
      <c r="F861" s="53">
        <f>IF(ISNUMBER('Форма 1'!Y861),ROUND('Форма 1'!$I861*VLOOKUP('Форма 1'!$G861,'Предельники 2022'!$B$4:$X$28,'Форма 1'!Y$7),2),"")</f>
        <v>13850134.710000001</v>
      </c>
      <c r="G861" s="53" t="str">
        <f>IF(ISNUMBER('Форма 1'!Z861),ROUND('Форма 1'!$I861*VLOOKUP('Форма 1'!$G861,'Предельники 2022'!$B$4:$X$28,'Форма 1'!Z$7),2),"")</f>
        <v/>
      </c>
      <c r="H861" s="53" t="str">
        <f>IF(ISNUMBER('Форма 1'!AA861),ROUND('Форма 1'!$I861*VLOOKUP('Форма 1'!$G861,'Предельники 2022'!$B$4:$X$28,'Форма 1'!AA$7),2),"")</f>
        <v/>
      </c>
      <c r="I861" s="53" t="str">
        <f>IF(ISNUMBER('Форма 1'!AB861),ROUND('Форма 1'!$I861*VLOOKUP('Форма 1'!$G861,'Предельники 2022'!$B$4:$X$28,'Форма 1'!AB$7),2),"")</f>
        <v/>
      </c>
      <c r="J861" s="53" t="str">
        <f>IF(ISNUMBER('Форма 1'!AC861),ROUND('Форма 1'!$I861*VLOOKUP('Форма 1'!$G861,'Предельники 2022'!$B$4:$X$28,'Форма 1'!AC$7),2),"")</f>
        <v/>
      </c>
      <c r="K861" s="53" t="str">
        <f>IF(ISNUMBER('Форма 1'!AD861),ROUND('Форма 1'!$I861*VLOOKUP('Форма 1'!$G861,'Предельники 2022'!$B$4:$X$28,'Форма 1'!AD$7),2),"")</f>
        <v/>
      </c>
      <c r="L861" s="54" t="str">
        <f>IF(ISBLANK('Форма 1'!AE861),"",'Форма 1'!AE861)</f>
        <v/>
      </c>
      <c r="M861" s="55" t="str">
        <f>IF(ISBLANK('Форма 1'!AF861),"",'Форма 1'!AF861)</f>
        <v/>
      </c>
      <c r="N861" s="53" t="str">
        <f>IF(ISNUMBER('Форма 1'!AG861),ROUND('Форма 1'!$I861*VLOOKUP('Форма 1'!$G861,'Предельники 2022'!$B$4:$X$28,'Форма 1'!AG$7),2),"")</f>
        <v/>
      </c>
      <c r="O861" s="53" t="str">
        <f>IF(ISNUMBER('Форма 1'!$AH861),ROUND('Форма 1'!$I861*VLOOKUP('Форма 1'!$G861,'Предельники 2022'!$B$4:$X$28,'Форма 1'!$AH$7,0),2),"")</f>
        <v/>
      </c>
      <c r="P861" s="53" t="str">
        <f>IF(ISNUMBER('Форма 1'!$AI861),ROUND('Форма 1'!$I861*VLOOKUP('Форма 1'!$G861,'Предельники 2022'!$B$4:$X$28,'Форма 1'!$AI$7,0),2),"")</f>
        <v/>
      </c>
      <c r="Q861" s="53" t="str">
        <f>IF(ISNUMBER('Форма 1'!$AJ861),ROUND('Форма 1'!$I861*VLOOKUP('Форма 1'!$G861,'Предельники 2022'!$B$4:$X$28,'Форма 1'!$AJ$7,0),2),"")</f>
        <v/>
      </c>
      <c r="R861" s="53" t="str">
        <f>IF(ISNUMBER('Форма 1'!AK861),ROUND('Форма 1'!$I861*VLOOKUP('Форма 1'!$G861,'Предельники 2022'!$B$4:$X$28,'Форма 1'!AK$7),2),"")</f>
        <v/>
      </c>
      <c r="S861" s="55" t="str">
        <f t="shared" si="95"/>
        <v/>
      </c>
      <c r="T861" s="55" t="str">
        <f>IF(ISNUMBER('Форма 1'!AL861),INDEX('Предельники 2022'!$C$4:$X$28,MATCH('Форма 1'!$H861,'Предельники 2022'!$B$4:$B$28,0),MATCH(T$5,'Предельники 2022'!$C$3:$X$3,0)),"")</f>
        <v/>
      </c>
      <c r="U861" s="55" t="str">
        <f>IF(ISNUMBER('Форма 1'!AM861),INDEX('Предельники 2022'!$C$4:$X$28,MATCH('Форма 1'!$H861,'Предельники 2022'!$B$4:$B$28,0),MATCH(U$5,'Предельники 2022'!$C$3:$X$3,0)),"")</f>
        <v/>
      </c>
      <c r="V861" s="55" t="str">
        <f>IF(ISNUMBER('Форма 1'!AN861),INDEX('Предельники 2022'!$C$4:$X$28,MATCH('Форма 1'!$H861,'Предельники 2022'!$B$4:$B$28,0),MATCH(V$5,'Предельники 2022'!$C$3:$X$3,0)),"")</f>
        <v/>
      </c>
      <c r="W861" s="55" t="str">
        <f>IF(ISNUMBER('Форма 1'!AO861),INDEX('Предельники 2022'!$C$4:$X$28,MATCH('Форма 1'!$H861,'Предельники 2022'!$B$4:$B$28,0),MATCH(W$5,'Предельники 2022'!$C$3:$X$3,0)),"")</f>
        <v/>
      </c>
      <c r="X861" s="53" t="str">
        <f>IF(ISNUMBER('Форма 1'!AP861),ROUND('Форма 1'!$I861*VLOOKUP('Форма 1'!$G861,'Предельники 2022'!$B$4:$X$28,'Форма 1'!AP$7),2),"")</f>
        <v/>
      </c>
      <c r="Y861" s="53" t="str">
        <f>IF(ISNUMBER('Форма 1'!AQ861),ROUND('Форма 1'!$I861*VLOOKUP('Форма 1'!$G861,'Предельники 2022'!$B$4:$X$28,'Форма 1'!AQ$7),2),"")</f>
        <v/>
      </c>
      <c r="Z861" s="53" t="str">
        <f>IF(ISNUMBER('Форма 1'!AR861),ROUND('Форма 1'!$I861*VLOOKUP('Форма 1'!$G861,'Предельники 2022'!$B$4:$X$28,'Форма 1'!AR$7),2),"")</f>
        <v/>
      </c>
      <c r="AA861" s="55"/>
    </row>
    <row r="862" spans="1:27" x14ac:dyDescent="0.25">
      <c r="A862" s="52">
        <f t="shared" si="94"/>
        <v>3</v>
      </c>
      <c r="B862" s="94" t="str">
        <f>IF(ISBLANK('Форма 1'!B862),"",'Форма 1'!B862)</f>
        <v>Чернушинский городской округ Пермского края</v>
      </c>
      <c r="C862" s="161" t="str">
        <f>IF(ISBLANK('Форма 1'!C862),"",'Форма 1'!C862)</f>
        <v>г. Чернушка, ул. Мира, д. 38</v>
      </c>
      <c r="D862" s="51">
        <f>IF(ISBLANK(C862),"Введите адрес",IF(C862='Форма 1'!C862,SUM(E862:K862,M862:S862,X862:AA862),"Ошибка в адресе!"))</f>
        <v>7483778.3900000006</v>
      </c>
      <c r="E862" s="53">
        <f>IF(ISNUMBER('Форма 1'!X862),ROUND('Форма 1'!$I862*VLOOKUP('Форма 1'!$G862,'Предельники 2022'!$B$4:$X$28,'Форма 1'!X$7),2),"")</f>
        <v>3988682.24</v>
      </c>
      <c r="F862" s="53" t="str">
        <f>IF(ISNUMBER('Форма 1'!Y862),ROUND('Форма 1'!$I862*VLOOKUP('Форма 1'!$G862,'Предельники 2022'!$B$4:$X$28,'Форма 1'!Y$7),2),"")</f>
        <v/>
      </c>
      <c r="G862" s="53" t="str">
        <f>IF(ISNUMBER('Форма 1'!Z862),ROUND('Форма 1'!$I862*VLOOKUP('Форма 1'!$G862,'Предельники 2022'!$B$4:$X$28,'Форма 1'!Z$7),2),"")</f>
        <v/>
      </c>
      <c r="H862" s="53" t="str">
        <f>IF(ISNUMBER('Форма 1'!AA862),ROUND('Форма 1'!$I862*VLOOKUP('Форма 1'!$G862,'Предельники 2022'!$B$4:$X$28,'Форма 1'!AA$7),2),"")</f>
        <v/>
      </c>
      <c r="I862" s="53" t="str">
        <f>IF(ISNUMBER('Форма 1'!AB862),ROUND('Форма 1'!$I862*VLOOKUP('Форма 1'!$G862,'Предельники 2022'!$B$4:$X$28,'Форма 1'!AB$7),2),"")</f>
        <v/>
      </c>
      <c r="J862" s="53">
        <f>IF(ISNUMBER('Форма 1'!AC862),ROUND('Форма 1'!$I862*VLOOKUP('Форма 1'!$G862,'Предельники 2022'!$B$4:$X$28,'Форма 1'!AC$7),2),"")</f>
        <v>3495096.15</v>
      </c>
      <c r="K862" s="53" t="str">
        <f>IF(ISNUMBER('Форма 1'!AD862),ROUND('Форма 1'!$I862*VLOOKUP('Форма 1'!$G862,'Предельники 2022'!$B$4:$X$28,'Форма 1'!AD$7),2),"")</f>
        <v/>
      </c>
      <c r="L862" s="54" t="str">
        <f>IF(ISBLANK('Форма 1'!AE862),"",'Форма 1'!AE862)</f>
        <v/>
      </c>
      <c r="M862" s="55" t="str">
        <f>IF(ISBLANK('Форма 1'!AF862),"",'Форма 1'!AF862)</f>
        <v/>
      </c>
      <c r="N862" s="53" t="str">
        <f>IF(ISNUMBER('Форма 1'!AG862),ROUND('Форма 1'!$I862*VLOOKUP('Форма 1'!$G862,'Предельники 2022'!$B$4:$X$28,'Форма 1'!AG$7),2),"")</f>
        <v/>
      </c>
      <c r="O862" s="53" t="str">
        <f>IF(ISNUMBER('Форма 1'!$AH862),ROUND('Форма 1'!$I862*VLOOKUP('Форма 1'!$G862,'Предельники 2022'!$B$4:$X$28,'Форма 1'!$AH$7,0),2),"")</f>
        <v/>
      </c>
      <c r="P862" s="53" t="str">
        <f>IF(ISNUMBER('Форма 1'!$AI862),ROUND('Форма 1'!$I862*VLOOKUP('Форма 1'!$G862,'Предельники 2022'!$B$4:$X$28,'Форма 1'!$AI$7,0),2),"")</f>
        <v/>
      </c>
      <c r="Q862" s="53" t="str">
        <f>IF(ISNUMBER('Форма 1'!$AJ862),ROUND('Форма 1'!$I862*VLOOKUP('Форма 1'!$G862,'Предельники 2022'!$B$4:$X$28,'Форма 1'!$AJ$7,0),2),"")</f>
        <v/>
      </c>
      <c r="R862" s="53" t="str">
        <f>IF(ISNUMBER('Форма 1'!AK862),ROUND('Форма 1'!$I862*VLOOKUP('Форма 1'!$G862,'Предельники 2022'!$B$4:$X$28,'Форма 1'!AK$7),2),"")</f>
        <v/>
      </c>
      <c r="S862" s="55" t="str">
        <f t="shared" si="95"/>
        <v/>
      </c>
      <c r="T862" s="55" t="str">
        <f>IF(ISNUMBER('Форма 1'!AL862),INDEX('Предельники 2022'!$C$4:$X$28,MATCH('Форма 1'!$H862,'Предельники 2022'!$B$4:$B$28,0),MATCH(T$5,'Предельники 2022'!$C$3:$X$3,0)),"")</f>
        <v/>
      </c>
      <c r="U862" s="55" t="str">
        <f>IF(ISNUMBER('Форма 1'!AM862),INDEX('Предельники 2022'!$C$4:$X$28,MATCH('Форма 1'!$H862,'Предельники 2022'!$B$4:$B$28,0),MATCH(U$5,'Предельники 2022'!$C$3:$X$3,0)),"")</f>
        <v/>
      </c>
      <c r="V862" s="55" t="str">
        <f>IF(ISNUMBER('Форма 1'!AN862),INDEX('Предельники 2022'!$C$4:$X$28,MATCH('Форма 1'!$H862,'Предельники 2022'!$B$4:$B$28,0),MATCH(V$5,'Предельники 2022'!$C$3:$X$3,0)),"")</f>
        <v/>
      </c>
      <c r="W862" s="55" t="str">
        <f>IF(ISNUMBER('Форма 1'!AO862),INDEX('Предельники 2022'!$C$4:$X$28,MATCH('Форма 1'!$H862,'Предельники 2022'!$B$4:$B$28,0),MATCH(W$5,'Предельники 2022'!$C$3:$X$3,0)),"")</f>
        <v/>
      </c>
      <c r="X862" s="53" t="str">
        <f>IF(ISNUMBER('Форма 1'!AP862),ROUND('Форма 1'!$I862*VLOOKUP('Форма 1'!$G862,'Предельники 2022'!$B$4:$X$28,'Форма 1'!AP$7),2),"")</f>
        <v/>
      </c>
      <c r="Y862" s="53" t="str">
        <f>IF(ISNUMBER('Форма 1'!AQ862),ROUND('Форма 1'!$I862*VLOOKUP('Форма 1'!$G862,'Предельники 2022'!$B$4:$X$28,'Форма 1'!AQ$7),2),"")</f>
        <v/>
      </c>
      <c r="Z862" s="53" t="str">
        <f>IF(ISNUMBER('Форма 1'!AR862),ROUND('Форма 1'!$I862*VLOOKUP('Форма 1'!$G862,'Предельники 2022'!$B$4:$X$28,'Форма 1'!AR$7),2),"")</f>
        <v/>
      </c>
      <c r="AA862" s="55"/>
    </row>
    <row r="863" spans="1:27" ht="15.75" x14ac:dyDescent="0.25">
      <c r="A863" s="178">
        <f t="shared" si="94"/>
        <v>0</v>
      </c>
      <c r="B863" s="179" t="str">
        <f>IF(ISBLANK('Форма 1'!B863),"",'Форма 1'!B863)</f>
        <v/>
      </c>
      <c r="C863" s="38" t="str">
        <f>IF(ISBLANK('Форма 1'!C863),"",'Форма 1'!C863)</f>
        <v>Чусовской городской округ Пермского края</v>
      </c>
      <c r="D863" s="39">
        <f>IF(ISBLANK(C863),"Введите адрес",IF(C863='Форма 1'!C863,SUM(E863:K863,M863:S863,X863:AA863),"Ошибка в адресе!"))</f>
        <v>317410135.03000009</v>
      </c>
      <c r="E863" s="39">
        <f>SUM(E864:E885)</f>
        <v>4347704.38</v>
      </c>
      <c r="F863" s="39">
        <f t="shared" ref="F863:Z863" si="99">SUM(F864:F885)</f>
        <v>43294470.480000004</v>
      </c>
      <c r="G863" s="39">
        <f t="shared" si="99"/>
        <v>2408280.66</v>
      </c>
      <c r="H863" s="39">
        <f t="shared" si="99"/>
        <v>2984085.5100000002</v>
      </c>
      <c r="I863" s="39">
        <f t="shared" si="99"/>
        <v>5569087.4299999997</v>
      </c>
      <c r="J863" s="39">
        <f t="shared" si="99"/>
        <v>3322700.07</v>
      </c>
      <c r="K863" s="39">
        <f t="shared" si="99"/>
        <v>15195453.1</v>
      </c>
      <c r="L863" s="145">
        <f t="shared" si="99"/>
        <v>0</v>
      </c>
      <c r="M863" s="39">
        <f t="shared" si="99"/>
        <v>0</v>
      </c>
      <c r="N863" s="39">
        <f t="shared" si="99"/>
        <v>128010852.08000001</v>
      </c>
      <c r="O863" s="39">
        <f t="shared" si="99"/>
        <v>108169464.34</v>
      </c>
      <c r="P863" s="39">
        <f t="shared" si="99"/>
        <v>0</v>
      </c>
      <c r="Q863" s="39">
        <f t="shared" si="99"/>
        <v>0</v>
      </c>
      <c r="R863" s="39">
        <f t="shared" si="99"/>
        <v>4108036.98</v>
      </c>
      <c r="S863" s="39">
        <f t="shared" si="99"/>
        <v>0</v>
      </c>
      <c r="T863" s="39">
        <f t="shared" si="99"/>
        <v>0</v>
      </c>
      <c r="U863" s="39">
        <f t="shared" si="99"/>
        <v>0</v>
      </c>
      <c r="V863" s="39">
        <f t="shared" si="99"/>
        <v>0</v>
      </c>
      <c r="W863" s="39">
        <f t="shared" si="99"/>
        <v>0</v>
      </c>
      <c r="X863" s="39">
        <f t="shared" si="99"/>
        <v>0</v>
      </c>
      <c r="Y863" s="39">
        <f t="shared" si="99"/>
        <v>0</v>
      </c>
      <c r="Z863" s="39">
        <f t="shared" si="99"/>
        <v>0</v>
      </c>
      <c r="AA863" s="39"/>
    </row>
    <row r="864" spans="1:27" x14ac:dyDescent="0.25">
      <c r="A864" s="52">
        <f t="shared" si="94"/>
        <v>1</v>
      </c>
      <c r="B864" s="94" t="str">
        <f>IF(ISBLANK('Форма 1'!B864),"",'Форма 1'!B864)</f>
        <v>Чусовской городской округ Пермского края</v>
      </c>
      <c r="C864" s="161" t="str">
        <f>IF(ISBLANK('Форма 1'!C864),"",'Форма 1'!C864)</f>
        <v>г. Чусовой, ул. 50 лет ВЛКСМ, д. 12</v>
      </c>
      <c r="D864" s="51">
        <f>IF(ISBLANK(C864),"Введите адрес",IF(C864='Форма 1'!C864,SUM(E864:K864,M864:S864,X864:AA864),"Ошибка в адресе!"))</f>
        <v>15485893.939999999</v>
      </c>
      <c r="E864" s="53" t="str">
        <f>IF(ISNUMBER('Форма 1'!X864),ROUND('Форма 1'!$I864*VLOOKUP('Форма 1'!$G864,'Предельники 2022'!$B$4:$X$28,'Форма 1'!X$7),2),"")</f>
        <v/>
      </c>
      <c r="F864" s="53" t="str">
        <f>IF(ISNUMBER('Форма 1'!Y864),ROUND('Форма 1'!$I864*VLOOKUP('Форма 1'!$G864,'Предельники 2022'!$B$4:$X$28,'Форма 1'!Y$7),2),"")</f>
        <v/>
      </c>
      <c r="G864" s="53" t="str">
        <f>IF(ISNUMBER('Форма 1'!Z864),ROUND('Форма 1'!$I864*VLOOKUP('Форма 1'!$G864,'Предельники 2022'!$B$4:$X$28,'Форма 1'!Z$7),2),"")</f>
        <v/>
      </c>
      <c r="H864" s="53" t="str">
        <f>IF(ISNUMBER('Форма 1'!AA864),ROUND('Форма 1'!$I864*VLOOKUP('Форма 1'!$G864,'Предельники 2022'!$B$4:$X$28,'Форма 1'!AA$7),2),"")</f>
        <v/>
      </c>
      <c r="I864" s="53" t="str">
        <f>IF(ISNUMBER('Форма 1'!AB864),ROUND('Форма 1'!$I864*VLOOKUP('Форма 1'!$G864,'Предельники 2022'!$B$4:$X$28,'Форма 1'!AB$7),2),"")</f>
        <v/>
      </c>
      <c r="J864" s="53" t="str">
        <f>IF(ISNUMBER('Форма 1'!AC864),ROUND('Форма 1'!$I864*VLOOKUP('Форма 1'!$G864,'Предельники 2022'!$B$4:$X$28,'Форма 1'!AC$7),2),"")</f>
        <v/>
      </c>
      <c r="K864" s="53" t="str">
        <f>IF(ISNUMBER('Форма 1'!AD864),ROUND('Форма 1'!$I864*VLOOKUP('Форма 1'!$G864,'Предельники 2022'!$B$4:$X$28,'Форма 1'!AD$7),2),"")</f>
        <v/>
      </c>
      <c r="L864" s="54" t="str">
        <f>IF(ISBLANK('Форма 1'!AE864),"",'Форма 1'!AE864)</f>
        <v/>
      </c>
      <c r="M864" s="55" t="str">
        <f>IF(ISBLANK('Форма 1'!AF864),"",'Форма 1'!AF864)</f>
        <v/>
      </c>
      <c r="N864" s="53">
        <f>IF(ISNUMBER('Форма 1'!AG864),ROUND('Форма 1'!$I864*VLOOKUP('Форма 1'!$G864,'Предельники 2022'!$B$4:$X$28,'Форма 1'!AG$7),2),"")</f>
        <v>15485893.939999999</v>
      </c>
      <c r="O864" s="53" t="str">
        <f>IF(ISNUMBER('Форма 1'!$AH864),ROUND('Форма 1'!$I864*VLOOKUP('Форма 1'!$G864,'Предельники 2022'!$B$4:$X$28,'Форма 1'!$AH$7,0),2),"")</f>
        <v/>
      </c>
      <c r="P864" s="53" t="str">
        <f>IF(ISNUMBER('Форма 1'!$AI864),ROUND('Форма 1'!$I864*VLOOKUP('Форма 1'!$G864,'Предельники 2022'!$B$4:$X$28,'Форма 1'!$AI$7,0),2),"")</f>
        <v/>
      </c>
      <c r="Q864" s="53" t="str">
        <f>IF(ISNUMBER('Форма 1'!$AJ864),ROUND('Форма 1'!$I864*VLOOKUP('Форма 1'!$G864,'Предельники 2022'!$B$4:$X$28,'Форма 1'!$AJ$7,0),2),"")</f>
        <v/>
      </c>
      <c r="R864" s="53" t="str">
        <f>IF(ISNUMBER('Форма 1'!AK864),ROUND('Форма 1'!$I864*VLOOKUP('Форма 1'!$G864,'Предельники 2022'!$B$4:$X$28,'Форма 1'!AK$7),2),"")</f>
        <v/>
      </c>
      <c r="S864" s="55" t="str">
        <f t="shared" si="95"/>
        <v/>
      </c>
      <c r="T864" s="55" t="str">
        <f>IF(ISNUMBER('Форма 1'!AL864),INDEX('Предельники 2022'!$C$4:$X$28,MATCH('Форма 1'!$H864,'Предельники 2022'!$B$4:$B$28,0),MATCH(T$5,'Предельники 2022'!$C$3:$X$3,0)),"")</f>
        <v/>
      </c>
      <c r="U864" s="55" t="str">
        <f>IF(ISNUMBER('Форма 1'!AM864),INDEX('Предельники 2022'!$C$4:$X$28,MATCH('Форма 1'!$H864,'Предельники 2022'!$B$4:$B$28,0),MATCH(U$5,'Предельники 2022'!$C$3:$X$3,0)),"")</f>
        <v/>
      </c>
      <c r="V864" s="55" t="str">
        <f>IF(ISNUMBER('Форма 1'!AN864),INDEX('Предельники 2022'!$C$4:$X$28,MATCH('Форма 1'!$H864,'Предельники 2022'!$B$4:$B$28,0),MATCH(V$5,'Предельники 2022'!$C$3:$X$3,0)),"")</f>
        <v/>
      </c>
      <c r="W864" s="55" t="str">
        <f>IF(ISNUMBER('Форма 1'!AO864),INDEX('Предельники 2022'!$C$4:$X$28,MATCH('Форма 1'!$H864,'Предельники 2022'!$B$4:$B$28,0),MATCH(W$5,'Предельники 2022'!$C$3:$X$3,0)),"")</f>
        <v/>
      </c>
      <c r="X864" s="53" t="str">
        <f>IF(ISNUMBER('Форма 1'!AP864),ROUND('Форма 1'!$I864*VLOOKUP('Форма 1'!$G864,'Предельники 2022'!$B$4:$X$28,'Форма 1'!AP$7),2),"")</f>
        <v/>
      </c>
      <c r="Y864" s="53" t="str">
        <f>IF(ISNUMBER('Форма 1'!AQ864),ROUND('Форма 1'!$I864*VLOOKUP('Форма 1'!$G864,'Предельники 2022'!$B$4:$X$28,'Форма 1'!AQ$7),2),"")</f>
        <v/>
      </c>
      <c r="Z864" s="53" t="str">
        <f>IF(ISNUMBER('Форма 1'!AR864),ROUND('Форма 1'!$I864*VLOOKUP('Форма 1'!$G864,'Предельники 2022'!$B$4:$X$28,'Форма 1'!AR$7),2),"")</f>
        <v/>
      </c>
      <c r="AA864" s="55"/>
    </row>
    <row r="865" spans="1:27" x14ac:dyDescent="0.25">
      <c r="A865" s="52">
        <f t="shared" si="94"/>
        <v>2</v>
      </c>
      <c r="B865" s="94" t="str">
        <f>IF(ISBLANK('Форма 1'!B865),"",'Форма 1'!B865)</f>
        <v>Чусовской городской округ Пермского края</v>
      </c>
      <c r="C865" s="161" t="str">
        <f>IF(ISBLANK('Форма 1'!C865),"",'Форма 1'!C865)</f>
        <v>г. Чусовой, ул. 50 лет ВЛКСМ, д. 13</v>
      </c>
      <c r="D865" s="51">
        <f>IF(ISBLANK(C865),"Введите адрес",IF(C865='Форма 1'!C865,SUM(E865:K865,M865:S865,X865:AA865),"Ошибка в адресе!"))</f>
        <v>24149617.27</v>
      </c>
      <c r="E865" s="53" t="str">
        <f>IF(ISNUMBER('Форма 1'!X865),ROUND('Форма 1'!$I865*VLOOKUP('Форма 1'!$G865,'Предельники 2022'!$B$4:$X$28,'Форма 1'!X$7),2),"")</f>
        <v/>
      </c>
      <c r="F865" s="53" t="str">
        <f>IF(ISNUMBER('Форма 1'!Y865),ROUND('Форма 1'!$I865*VLOOKUP('Форма 1'!$G865,'Предельники 2022'!$B$4:$X$28,'Форма 1'!Y$7),2),"")</f>
        <v/>
      </c>
      <c r="G865" s="53" t="str">
        <f>IF(ISNUMBER('Форма 1'!Z865),ROUND('Форма 1'!$I865*VLOOKUP('Форма 1'!$G865,'Предельники 2022'!$B$4:$X$28,'Форма 1'!Z$7),2),"")</f>
        <v/>
      </c>
      <c r="H865" s="53" t="str">
        <f>IF(ISNUMBER('Форма 1'!AA865),ROUND('Форма 1'!$I865*VLOOKUP('Форма 1'!$G865,'Предельники 2022'!$B$4:$X$28,'Форма 1'!AA$7),2),"")</f>
        <v/>
      </c>
      <c r="I865" s="53" t="str">
        <f>IF(ISNUMBER('Форма 1'!AB865),ROUND('Форма 1'!$I865*VLOOKUP('Форма 1'!$G865,'Предельники 2022'!$B$4:$X$28,'Форма 1'!AB$7),2),"")</f>
        <v/>
      </c>
      <c r="J865" s="53" t="str">
        <f>IF(ISNUMBER('Форма 1'!AC865),ROUND('Форма 1'!$I865*VLOOKUP('Форма 1'!$G865,'Предельники 2022'!$B$4:$X$28,'Форма 1'!AC$7),2),"")</f>
        <v/>
      </c>
      <c r="K865" s="53" t="str">
        <f>IF(ISNUMBER('Форма 1'!AD865),ROUND('Форма 1'!$I865*VLOOKUP('Форма 1'!$G865,'Предельники 2022'!$B$4:$X$28,'Форма 1'!AD$7),2),"")</f>
        <v/>
      </c>
      <c r="L865" s="54" t="str">
        <f>IF(ISBLANK('Форма 1'!AE865),"",'Форма 1'!AE865)</f>
        <v/>
      </c>
      <c r="M865" s="55" t="str">
        <f>IF(ISBLANK('Форма 1'!AF865),"",'Форма 1'!AF865)</f>
        <v/>
      </c>
      <c r="N865" s="53" t="str">
        <f>IF(ISNUMBER('Форма 1'!AG865),ROUND('Форма 1'!$I865*VLOOKUP('Форма 1'!$G865,'Предельники 2022'!$B$4:$X$28,'Форма 1'!AG$7),2),"")</f>
        <v/>
      </c>
      <c r="O865" s="53">
        <f>IF(ISNUMBER('Форма 1'!$AH865),ROUND('Форма 1'!$I865*VLOOKUP('Форма 1'!$G865,'Предельники 2022'!$B$4:$X$28,'Форма 1'!$AH$7,0),2),"")</f>
        <v>24149617.27</v>
      </c>
      <c r="P865" s="53" t="str">
        <f>IF(ISNUMBER('Форма 1'!$AI865),ROUND('Форма 1'!$I865*VLOOKUP('Форма 1'!$G865,'Предельники 2022'!$B$4:$X$28,'Форма 1'!$AI$7,0),2),"")</f>
        <v/>
      </c>
      <c r="Q865" s="53" t="str">
        <f>IF(ISNUMBER('Форма 1'!$AJ865),ROUND('Форма 1'!$I865*VLOOKUP('Форма 1'!$G865,'Предельники 2022'!$B$4:$X$28,'Форма 1'!$AJ$7,0),2),"")</f>
        <v/>
      </c>
      <c r="R865" s="53" t="str">
        <f>IF(ISNUMBER('Форма 1'!AK865),ROUND('Форма 1'!$I865*VLOOKUP('Форма 1'!$G865,'Предельники 2022'!$B$4:$X$28,'Форма 1'!AK$7),2),"")</f>
        <v/>
      </c>
      <c r="S865" s="55" t="str">
        <f t="shared" si="95"/>
        <v/>
      </c>
      <c r="T865" s="55" t="str">
        <f>IF(ISNUMBER('Форма 1'!AL865),INDEX('Предельники 2022'!$C$4:$X$28,MATCH('Форма 1'!$H865,'Предельники 2022'!$B$4:$B$28,0),MATCH(T$5,'Предельники 2022'!$C$3:$X$3,0)),"")</f>
        <v/>
      </c>
      <c r="U865" s="55" t="str">
        <f>IF(ISNUMBER('Форма 1'!AM865),INDEX('Предельники 2022'!$C$4:$X$28,MATCH('Форма 1'!$H865,'Предельники 2022'!$B$4:$B$28,0),MATCH(U$5,'Предельники 2022'!$C$3:$X$3,0)),"")</f>
        <v/>
      </c>
      <c r="V865" s="55" t="str">
        <f>IF(ISNUMBER('Форма 1'!AN865),INDEX('Предельники 2022'!$C$4:$X$28,MATCH('Форма 1'!$H865,'Предельники 2022'!$B$4:$B$28,0),MATCH(V$5,'Предельники 2022'!$C$3:$X$3,0)),"")</f>
        <v/>
      </c>
      <c r="W865" s="55" t="str">
        <f>IF(ISNUMBER('Форма 1'!AO865),INDEX('Предельники 2022'!$C$4:$X$28,MATCH('Форма 1'!$H865,'Предельники 2022'!$B$4:$B$28,0),MATCH(W$5,'Предельники 2022'!$C$3:$X$3,0)),"")</f>
        <v/>
      </c>
      <c r="X865" s="53" t="str">
        <f>IF(ISNUMBER('Форма 1'!AP865),ROUND('Форма 1'!$I865*VLOOKUP('Форма 1'!$G865,'Предельники 2022'!$B$4:$X$28,'Форма 1'!AP$7),2),"")</f>
        <v/>
      </c>
      <c r="Y865" s="53" t="str">
        <f>IF(ISNUMBER('Форма 1'!AQ865),ROUND('Форма 1'!$I865*VLOOKUP('Форма 1'!$G865,'Предельники 2022'!$B$4:$X$28,'Форма 1'!AQ$7),2),"")</f>
        <v/>
      </c>
      <c r="Z865" s="53" t="str">
        <f>IF(ISNUMBER('Форма 1'!AR865),ROUND('Форма 1'!$I865*VLOOKUP('Форма 1'!$G865,'Предельники 2022'!$B$4:$X$28,'Форма 1'!AR$7),2),"")</f>
        <v/>
      </c>
      <c r="AA865" s="55"/>
    </row>
    <row r="866" spans="1:27" x14ac:dyDescent="0.25">
      <c r="A866" s="52">
        <f t="shared" si="94"/>
        <v>3</v>
      </c>
      <c r="B866" s="94" t="str">
        <f>IF(ISBLANK('Форма 1'!B866),"",'Форма 1'!B866)</f>
        <v>Чусовской городской округ Пермского края</v>
      </c>
      <c r="C866" s="161" t="str">
        <f>IF(ISBLANK('Форма 1'!C866),"",'Форма 1'!C866)</f>
        <v>г. Чусовой, ул. 50 лет ВЛКСМ, д. 15</v>
      </c>
      <c r="D866" s="51">
        <f>IF(ISBLANK(C866),"Введите адрес",IF(C866='Форма 1'!C866,SUM(E866:K866,M866:S866,X866:AA866),"Ошибка в адресе!"))</f>
        <v>18234638.129999999</v>
      </c>
      <c r="E866" s="53" t="str">
        <f>IF(ISNUMBER('Форма 1'!X866),ROUND('Форма 1'!$I866*VLOOKUP('Форма 1'!$G866,'Предельники 2022'!$B$4:$X$28,'Форма 1'!X$7),2),"")</f>
        <v/>
      </c>
      <c r="F866" s="53" t="str">
        <f>IF(ISNUMBER('Форма 1'!Y866),ROUND('Форма 1'!$I866*VLOOKUP('Форма 1'!$G866,'Предельники 2022'!$B$4:$X$28,'Форма 1'!Y$7),2),"")</f>
        <v/>
      </c>
      <c r="G866" s="53" t="str">
        <f>IF(ISNUMBER('Форма 1'!Z866),ROUND('Форма 1'!$I866*VLOOKUP('Форма 1'!$G866,'Предельники 2022'!$B$4:$X$28,'Форма 1'!Z$7),2),"")</f>
        <v/>
      </c>
      <c r="H866" s="53" t="str">
        <f>IF(ISNUMBER('Форма 1'!AA866),ROUND('Форма 1'!$I866*VLOOKUP('Форма 1'!$G866,'Предельники 2022'!$B$4:$X$28,'Форма 1'!AA$7),2),"")</f>
        <v/>
      </c>
      <c r="I866" s="53" t="str">
        <f>IF(ISNUMBER('Форма 1'!AB866),ROUND('Форма 1'!$I866*VLOOKUP('Форма 1'!$G866,'Предельники 2022'!$B$4:$X$28,'Форма 1'!AB$7),2),"")</f>
        <v/>
      </c>
      <c r="J866" s="53" t="str">
        <f>IF(ISNUMBER('Форма 1'!AC866),ROUND('Форма 1'!$I866*VLOOKUP('Форма 1'!$G866,'Предельники 2022'!$B$4:$X$28,'Форма 1'!AC$7),2),"")</f>
        <v/>
      </c>
      <c r="K866" s="53" t="str">
        <f>IF(ISNUMBER('Форма 1'!AD866),ROUND('Форма 1'!$I866*VLOOKUP('Форма 1'!$G866,'Предельники 2022'!$B$4:$X$28,'Форма 1'!AD$7),2),"")</f>
        <v/>
      </c>
      <c r="L866" s="54" t="str">
        <f>IF(ISBLANK('Форма 1'!AE866),"",'Форма 1'!AE866)</f>
        <v/>
      </c>
      <c r="M866" s="55" t="str">
        <f>IF(ISBLANK('Форма 1'!AF866),"",'Форма 1'!AF866)</f>
        <v/>
      </c>
      <c r="N866" s="53" t="str">
        <f>IF(ISNUMBER('Форма 1'!AG866),ROUND('Форма 1'!$I866*VLOOKUP('Форма 1'!$G866,'Предельники 2022'!$B$4:$X$28,'Форма 1'!AG$7),2),"")</f>
        <v/>
      </c>
      <c r="O866" s="53">
        <f>IF(ISNUMBER('Форма 1'!$AH866),ROUND('Форма 1'!$I866*VLOOKUP('Форма 1'!$G866,'Предельники 2022'!$B$4:$X$28,'Форма 1'!$AH$7,0),2),"")</f>
        <v>18234638.129999999</v>
      </c>
      <c r="P866" s="53" t="str">
        <f>IF(ISNUMBER('Форма 1'!$AI866),ROUND('Форма 1'!$I866*VLOOKUP('Форма 1'!$G866,'Предельники 2022'!$B$4:$X$28,'Форма 1'!$AI$7,0),2),"")</f>
        <v/>
      </c>
      <c r="Q866" s="53" t="str">
        <f>IF(ISNUMBER('Форма 1'!$AJ866),ROUND('Форма 1'!$I866*VLOOKUP('Форма 1'!$G866,'Предельники 2022'!$B$4:$X$28,'Форма 1'!$AJ$7,0),2),"")</f>
        <v/>
      </c>
      <c r="R866" s="53" t="str">
        <f>IF(ISNUMBER('Форма 1'!AK866),ROUND('Форма 1'!$I866*VLOOKUP('Форма 1'!$G866,'Предельники 2022'!$B$4:$X$28,'Форма 1'!AK$7),2),"")</f>
        <v/>
      </c>
      <c r="S866" s="55" t="str">
        <f t="shared" si="95"/>
        <v/>
      </c>
      <c r="T866" s="55" t="str">
        <f>IF(ISNUMBER('Форма 1'!AL866),INDEX('Предельники 2022'!$C$4:$X$28,MATCH('Форма 1'!$H866,'Предельники 2022'!$B$4:$B$28,0),MATCH(T$5,'Предельники 2022'!$C$3:$X$3,0)),"")</f>
        <v/>
      </c>
      <c r="U866" s="55" t="str">
        <f>IF(ISNUMBER('Форма 1'!AM866),INDEX('Предельники 2022'!$C$4:$X$28,MATCH('Форма 1'!$H866,'Предельники 2022'!$B$4:$B$28,0),MATCH(U$5,'Предельники 2022'!$C$3:$X$3,0)),"")</f>
        <v/>
      </c>
      <c r="V866" s="55" t="str">
        <f>IF(ISNUMBER('Форма 1'!AN866),INDEX('Предельники 2022'!$C$4:$X$28,MATCH('Форма 1'!$H866,'Предельники 2022'!$B$4:$B$28,0),MATCH(V$5,'Предельники 2022'!$C$3:$X$3,0)),"")</f>
        <v/>
      </c>
      <c r="W866" s="55" t="str">
        <f>IF(ISNUMBER('Форма 1'!AO866),INDEX('Предельники 2022'!$C$4:$X$28,MATCH('Форма 1'!$H866,'Предельники 2022'!$B$4:$B$28,0),MATCH(W$5,'Предельники 2022'!$C$3:$X$3,0)),"")</f>
        <v/>
      </c>
      <c r="X866" s="53" t="str">
        <f>IF(ISNUMBER('Форма 1'!AP866),ROUND('Форма 1'!$I866*VLOOKUP('Форма 1'!$G866,'Предельники 2022'!$B$4:$X$28,'Форма 1'!AP$7),2),"")</f>
        <v/>
      </c>
      <c r="Y866" s="53" t="str">
        <f>IF(ISNUMBER('Форма 1'!AQ866),ROUND('Форма 1'!$I866*VLOOKUP('Форма 1'!$G866,'Предельники 2022'!$B$4:$X$28,'Форма 1'!AQ$7),2),"")</f>
        <v/>
      </c>
      <c r="Z866" s="53" t="str">
        <f>IF(ISNUMBER('Форма 1'!AR866),ROUND('Форма 1'!$I866*VLOOKUP('Форма 1'!$G866,'Предельники 2022'!$B$4:$X$28,'Форма 1'!AR$7),2),"")</f>
        <v/>
      </c>
      <c r="AA866" s="55"/>
    </row>
    <row r="867" spans="1:27" x14ac:dyDescent="0.25">
      <c r="A867" s="52">
        <f t="shared" si="94"/>
        <v>4</v>
      </c>
      <c r="B867" s="94" t="str">
        <f>IF(ISBLANK('Форма 1'!B867),"",'Форма 1'!B867)</f>
        <v>Чусовской городской округ Пермского края</v>
      </c>
      <c r="C867" s="161" t="str">
        <f>IF(ISBLANK('Форма 1'!C867),"",'Форма 1'!C867)</f>
        <v>г. Чусовой, ул. 50 лет ВЛКСМ, д. 20</v>
      </c>
      <c r="D867" s="51">
        <f>IF(ISBLANK(C867),"Введите адрес",IF(C867='Форма 1'!C867,SUM(E867:K867,M867:S867,X867:AA867),"Ошибка в адресе!"))</f>
        <v>44041135.270000003</v>
      </c>
      <c r="E867" s="53" t="str">
        <f>IF(ISNUMBER('Форма 1'!X867),ROUND('Форма 1'!$I867*VLOOKUP('Форма 1'!$G867,'Предельники 2022'!$B$4:$X$28,'Форма 1'!X$7),2),"")</f>
        <v/>
      </c>
      <c r="F867" s="53" t="str">
        <f>IF(ISNUMBER('Форма 1'!Y867),ROUND('Форма 1'!$I867*VLOOKUP('Форма 1'!$G867,'Предельники 2022'!$B$4:$X$28,'Форма 1'!Y$7),2),"")</f>
        <v/>
      </c>
      <c r="G867" s="53" t="str">
        <f>IF(ISNUMBER('Форма 1'!Z867),ROUND('Форма 1'!$I867*VLOOKUP('Форма 1'!$G867,'Предельники 2022'!$B$4:$X$28,'Форма 1'!Z$7),2),"")</f>
        <v/>
      </c>
      <c r="H867" s="53" t="str">
        <f>IF(ISNUMBER('Форма 1'!AA867),ROUND('Форма 1'!$I867*VLOOKUP('Форма 1'!$G867,'Предельники 2022'!$B$4:$X$28,'Форма 1'!AA$7),2),"")</f>
        <v/>
      </c>
      <c r="I867" s="53" t="str">
        <f>IF(ISNUMBER('Форма 1'!AB867),ROUND('Форма 1'!$I867*VLOOKUP('Форма 1'!$G867,'Предельники 2022'!$B$4:$X$28,'Форма 1'!AB$7),2),"")</f>
        <v/>
      </c>
      <c r="J867" s="53" t="str">
        <f>IF(ISNUMBER('Форма 1'!AC867),ROUND('Форма 1'!$I867*VLOOKUP('Форма 1'!$G867,'Предельники 2022'!$B$4:$X$28,'Форма 1'!AC$7),2),"")</f>
        <v/>
      </c>
      <c r="K867" s="53">
        <f>IF(ISNUMBER('Форма 1'!AD867),ROUND('Форма 1'!$I867*VLOOKUP('Форма 1'!$G867,'Предельники 2022'!$B$4:$X$28,'Форма 1'!AD$7),2),"")</f>
        <v>7927783.0599999996</v>
      </c>
      <c r="L867" s="54" t="str">
        <f>IF(ISBLANK('Форма 1'!AE867),"",'Форма 1'!AE867)</f>
        <v/>
      </c>
      <c r="M867" s="55" t="str">
        <f>IF(ISBLANK('Форма 1'!AF867),"",'Форма 1'!AF867)</f>
        <v/>
      </c>
      <c r="N867" s="53" t="str">
        <f>IF(ISNUMBER('Форма 1'!AG867),ROUND('Форма 1'!$I867*VLOOKUP('Форма 1'!$G867,'Предельники 2022'!$B$4:$X$28,'Форма 1'!AG$7),2),"")</f>
        <v/>
      </c>
      <c r="O867" s="53">
        <f>IF(ISNUMBER('Форма 1'!$AH867),ROUND('Форма 1'!$I867*VLOOKUP('Форма 1'!$G867,'Предельники 2022'!$B$4:$X$28,'Форма 1'!$AH$7,0),2),"")</f>
        <v>36113352.210000001</v>
      </c>
      <c r="P867" s="53" t="str">
        <f>IF(ISNUMBER('Форма 1'!$AI867),ROUND('Форма 1'!$I867*VLOOKUP('Форма 1'!$G867,'Предельники 2022'!$B$4:$X$28,'Форма 1'!$AI$7,0),2),"")</f>
        <v/>
      </c>
      <c r="Q867" s="53" t="str">
        <f>IF(ISNUMBER('Форма 1'!$AJ867),ROUND('Форма 1'!$I867*VLOOKUP('Форма 1'!$G867,'Предельники 2022'!$B$4:$X$28,'Форма 1'!$AJ$7,0),2),"")</f>
        <v/>
      </c>
      <c r="R867" s="53" t="str">
        <f>IF(ISNUMBER('Форма 1'!AK867),ROUND('Форма 1'!$I867*VLOOKUP('Форма 1'!$G867,'Предельники 2022'!$B$4:$X$28,'Форма 1'!AK$7),2),"")</f>
        <v/>
      </c>
      <c r="S867" s="55" t="str">
        <f t="shared" si="95"/>
        <v/>
      </c>
      <c r="T867" s="55" t="str">
        <f>IF(ISNUMBER('Форма 1'!AL867),INDEX('Предельники 2022'!$C$4:$X$28,MATCH('Форма 1'!$H867,'Предельники 2022'!$B$4:$B$28,0),MATCH(T$5,'Предельники 2022'!$C$3:$X$3,0)),"")</f>
        <v/>
      </c>
      <c r="U867" s="55" t="str">
        <f>IF(ISNUMBER('Форма 1'!AM867),INDEX('Предельники 2022'!$C$4:$X$28,MATCH('Форма 1'!$H867,'Предельники 2022'!$B$4:$B$28,0),MATCH(U$5,'Предельники 2022'!$C$3:$X$3,0)),"")</f>
        <v/>
      </c>
      <c r="V867" s="55" t="str">
        <f>IF(ISNUMBER('Форма 1'!AN867),INDEX('Предельники 2022'!$C$4:$X$28,MATCH('Форма 1'!$H867,'Предельники 2022'!$B$4:$B$28,0),MATCH(V$5,'Предельники 2022'!$C$3:$X$3,0)),"")</f>
        <v/>
      </c>
      <c r="W867" s="55" t="str">
        <f>IF(ISNUMBER('Форма 1'!AO867),INDEX('Предельники 2022'!$C$4:$X$28,MATCH('Форма 1'!$H867,'Предельники 2022'!$B$4:$B$28,0),MATCH(W$5,'Предельники 2022'!$C$3:$X$3,0)),"")</f>
        <v/>
      </c>
      <c r="X867" s="53" t="str">
        <f>IF(ISNUMBER('Форма 1'!AP867),ROUND('Форма 1'!$I867*VLOOKUP('Форма 1'!$G867,'Предельники 2022'!$B$4:$X$28,'Форма 1'!AP$7),2),"")</f>
        <v/>
      </c>
      <c r="Y867" s="53" t="str">
        <f>IF(ISNUMBER('Форма 1'!AQ867),ROUND('Форма 1'!$I867*VLOOKUP('Форма 1'!$G867,'Предельники 2022'!$B$4:$X$28,'Форма 1'!AQ$7),2),"")</f>
        <v/>
      </c>
      <c r="Z867" s="53" t="str">
        <f>IF(ISNUMBER('Форма 1'!AR867),ROUND('Форма 1'!$I867*VLOOKUP('Форма 1'!$G867,'Предельники 2022'!$B$4:$X$28,'Форма 1'!AR$7),2),"")</f>
        <v/>
      </c>
      <c r="AA867" s="55"/>
    </row>
    <row r="868" spans="1:27" x14ac:dyDescent="0.25">
      <c r="A868" s="52">
        <f t="shared" si="94"/>
        <v>5</v>
      </c>
      <c r="B868" s="94" t="str">
        <f>IF(ISBLANK('Форма 1'!B868),"",'Форма 1'!B868)</f>
        <v>Чусовской городской округ Пермского края</v>
      </c>
      <c r="C868" s="161" t="str">
        <f>IF(ISBLANK('Форма 1'!C868),"",'Форма 1'!C868)</f>
        <v>г. Чусовой, ул. 50 лет ВЛКСМ, д. 3Б</v>
      </c>
      <c r="D868" s="51">
        <f>IF(ISBLANK(C868),"Введите адрес",IF(C868='Форма 1'!C868,SUM(E868:K868,M868:S868,X868:AA868),"Ошибка в адресе!"))</f>
        <v>14333632.49</v>
      </c>
      <c r="E868" s="53" t="str">
        <f>IF(ISNUMBER('Форма 1'!X868),ROUND('Форма 1'!$I868*VLOOKUP('Форма 1'!$G868,'Предельники 2022'!$B$4:$X$28,'Форма 1'!X$7),2),"")</f>
        <v/>
      </c>
      <c r="F868" s="53" t="str">
        <f>IF(ISNUMBER('Форма 1'!Y868),ROUND('Форма 1'!$I868*VLOOKUP('Форма 1'!$G868,'Предельники 2022'!$B$4:$X$28,'Форма 1'!Y$7),2),"")</f>
        <v/>
      </c>
      <c r="G868" s="53" t="str">
        <f>IF(ISNUMBER('Форма 1'!Z868),ROUND('Форма 1'!$I868*VLOOKUP('Форма 1'!$G868,'Предельники 2022'!$B$4:$X$28,'Форма 1'!Z$7),2),"")</f>
        <v/>
      </c>
      <c r="H868" s="53" t="str">
        <f>IF(ISNUMBER('Форма 1'!AA868),ROUND('Форма 1'!$I868*VLOOKUP('Форма 1'!$G868,'Предельники 2022'!$B$4:$X$28,'Форма 1'!AA$7),2),"")</f>
        <v/>
      </c>
      <c r="I868" s="53" t="str">
        <f>IF(ISNUMBER('Форма 1'!AB868),ROUND('Форма 1'!$I868*VLOOKUP('Форма 1'!$G868,'Предельники 2022'!$B$4:$X$28,'Форма 1'!AB$7),2),"")</f>
        <v/>
      </c>
      <c r="J868" s="53" t="str">
        <f>IF(ISNUMBER('Форма 1'!AC868),ROUND('Форма 1'!$I868*VLOOKUP('Форма 1'!$G868,'Предельники 2022'!$B$4:$X$28,'Форма 1'!AC$7),2),"")</f>
        <v/>
      </c>
      <c r="K868" s="53" t="str">
        <f>IF(ISNUMBER('Форма 1'!AD868),ROUND('Форма 1'!$I868*VLOOKUP('Форма 1'!$G868,'Предельники 2022'!$B$4:$X$28,'Форма 1'!AD$7),2),"")</f>
        <v/>
      </c>
      <c r="L868" s="54" t="str">
        <f>IF(ISBLANK('Форма 1'!AE868),"",'Форма 1'!AE868)</f>
        <v/>
      </c>
      <c r="M868" s="55" t="str">
        <f>IF(ISBLANK('Форма 1'!AF868),"",'Форма 1'!AF868)</f>
        <v/>
      </c>
      <c r="N868" s="53" t="str">
        <f>IF(ISNUMBER('Форма 1'!AG868),ROUND('Форма 1'!$I868*VLOOKUP('Форма 1'!$G868,'Предельники 2022'!$B$4:$X$28,'Форма 1'!AG$7),2),"")</f>
        <v/>
      </c>
      <c r="O868" s="53">
        <f>IF(ISNUMBER('Форма 1'!$AH868),ROUND('Форма 1'!$I868*VLOOKUP('Форма 1'!$G868,'Предельники 2022'!$B$4:$X$28,'Форма 1'!$AH$7,0),2),"")</f>
        <v>14333632.49</v>
      </c>
      <c r="P868" s="53" t="str">
        <f>IF(ISNUMBER('Форма 1'!$AI868),ROUND('Форма 1'!$I868*VLOOKUP('Форма 1'!$G868,'Предельники 2022'!$B$4:$X$28,'Форма 1'!$AI$7,0),2),"")</f>
        <v/>
      </c>
      <c r="Q868" s="53" t="str">
        <f>IF(ISNUMBER('Форма 1'!$AJ868),ROUND('Форма 1'!$I868*VLOOKUP('Форма 1'!$G868,'Предельники 2022'!$B$4:$X$28,'Форма 1'!$AJ$7,0),2),"")</f>
        <v/>
      </c>
      <c r="R868" s="53" t="str">
        <f>IF(ISNUMBER('Форма 1'!AK868),ROUND('Форма 1'!$I868*VLOOKUP('Форма 1'!$G868,'Предельники 2022'!$B$4:$X$28,'Форма 1'!AK$7),2),"")</f>
        <v/>
      </c>
      <c r="S868" s="55" t="str">
        <f t="shared" si="95"/>
        <v/>
      </c>
      <c r="T868" s="55" t="str">
        <f>IF(ISNUMBER('Форма 1'!AL868),INDEX('Предельники 2022'!$C$4:$X$28,MATCH('Форма 1'!$H868,'Предельники 2022'!$B$4:$B$28,0),MATCH(T$5,'Предельники 2022'!$C$3:$X$3,0)),"")</f>
        <v/>
      </c>
      <c r="U868" s="55" t="str">
        <f>IF(ISNUMBER('Форма 1'!AM868),INDEX('Предельники 2022'!$C$4:$X$28,MATCH('Форма 1'!$H868,'Предельники 2022'!$B$4:$B$28,0),MATCH(U$5,'Предельники 2022'!$C$3:$X$3,0)),"")</f>
        <v/>
      </c>
      <c r="V868" s="55" t="str">
        <f>IF(ISNUMBER('Форма 1'!AN868),INDEX('Предельники 2022'!$C$4:$X$28,MATCH('Форма 1'!$H868,'Предельники 2022'!$B$4:$B$28,0),MATCH(V$5,'Предельники 2022'!$C$3:$X$3,0)),"")</f>
        <v/>
      </c>
      <c r="W868" s="55" t="str">
        <f>IF(ISNUMBER('Форма 1'!AO868),INDEX('Предельники 2022'!$C$4:$X$28,MATCH('Форма 1'!$H868,'Предельники 2022'!$B$4:$B$28,0),MATCH(W$5,'Предельники 2022'!$C$3:$X$3,0)),"")</f>
        <v/>
      </c>
      <c r="X868" s="53" t="str">
        <f>IF(ISNUMBER('Форма 1'!AP868),ROUND('Форма 1'!$I868*VLOOKUP('Форма 1'!$G868,'Предельники 2022'!$B$4:$X$28,'Форма 1'!AP$7),2),"")</f>
        <v/>
      </c>
      <c r="Y868" s="53" t="str">
        <f>IF(ISNUMBER('Форма 1'!AQ868),ROUND('Форма 1'!$I868*VLOOKUP('Форма 1'!$G868,'Предельники 2022'!$B$4:$X$28,'Форма 1'!AQ$7),2),"")</f>
        <v/>
      </c>
      <c r="Z868" s="53" t="str">
        <f>IF(ISNUMBER('Форма 1'!AR868),ROUND('Форма 1'!$I868*VLOOKUP('Форма 1'!$G868,'Предельники 2022'!$B$4:$X$28,'Форма 1'!AR$7),2),"")</f>
        <v/>
      </c>
      <c r="AA868" s="55"/>
    </row>
    <row r="869" spans="1:27" x14ac:dyDescent="0.25">
      <c r="A869" s="52">
        <f t="shared" si="94"/>
        <v>6</v>
      </c>
      <c r="B869" s="94" t="str">
        <f>IF(ISBLANK('Форма 1'!B869),"",'Форма 1'!B869)</f>
        <v>Чусовской городской округ Пермского края</v>
      </c>
      <c r="C869" s="161" t="str">
        <f>IF(ISBLANK('Форма 1'!C869),"",'Форма 1'!C869)</f>
        <v>г. Чусовой, ул. 50 лет ВЛКСМ, д. 7В</v>
      </c>
      <c r="D869" s="51">
        <f>IF(ISBLANK(C869),"Введите адрес",IF(C869='Форма 1'!C869,SUM(E869:K869,M869:S869,X869:AA869),"Ошибка в адресе!"))</f>
        <v>16771603.869999999</v>
      </c>
      <c r="E869" s="53" t="str">
        <f>IF(ISNUMBER('Форма 1'!X869),ROUND('Форма 1'!$I869*VLOOKUP('Форма 1'!$G869,'Предельники 2022'!$B$4:$X$28,'Форма 1'!X$7),2),"")</f>
        <v/>
      </c>
      <c r="F869" s="53" t="str">
        <f>IF(ISNUMBER('Форма 1'!Y869),ROUND('Форма 1'!$I869*VLOOKUP('Форма 1'!$G869,'Предельники 2022'!$B$4:$X$28,'Форма 1'!Y$7),2),"")</f>
        <v/>
      </c>
      <c r="G869" s="53" t="str">
        <f>IF(ISNUMBER('Форма 1'!Z869),ROUND('Форма 1'!$I869*VLOOKUP('Форма 1'!$G869,'Предельники 2022'!$B$4:$X$28,'Форма 1'!Z$7),2),"")</f>
        <v/>
      </c>
      <c r="H869" s="53" t="str">
        <f>IF(ISNUMBER('Форма 1'!AA869),ROUND('Форма 1'!$I869*VLOOKUP('Форма 1'!$G869,'Предельники 2022'!$B$4:$X$28,'Форма 1'!AA$7),2),"")</f>
        <v/>
      </c>
      <c r="I869" s="53" t="str">
        <f>IF(ISNUMBER('Форма 1'!AB869),ROUND('Форма 1'!$I869*VLOOKUP('Форма 1'!$G869,'Предельники 2022'!$B$4:$X$28,'Форма 1'!AB$7),2),"")</f>
        <v/>
      </c>
      <c r="J869" s="53" t="str">
        <f>IF(ISNUMBER('Форма 1'!AC869),ROUND('Форма 1'!$I869*VLOOKUP('Форма 1'!$G869,'Предельники 2022'!$B$4:$X$28,'Форма 1'!AC$7),2),"")</f>
        <v/>
      </c>
      <c r="K869" s="53" t="str">
        <f>IF(ISNUMBER('Форма 1'!AD869),ROUND('Форма 1'!$I869*VLOOKUP('Форма 1'!$G869,'Предельники 2022'!$B$4:$X$28,'Форма 1'!AD$7),2),"")</f>
        <v/>
      </c>
      <c r="L869" s="54" t="str">
        <f>IF(ISBLANK('Форма 1'!AE869),"",'Форма 1'!AE869)</f>
        <v/>
      </c>
      <c r="M869" s="55" t="str">
        <f>IF(ISBLANK('Форма 1'!AF869),"",'Форма 1'!AF869)</f>
        <v/>
      </c>
      <c r="N869" s="53">
        <f>IF(ISNUMBER('Форма 1'!AG869),ROUND('Форма 1'!$I869*VLOOKUP('Форма 1'!$G869,'Предельники 2022'!$B$4:$X$28,'Форма 1'!AG$7),2),"")</f>
        <v>16771603.869999999</v>
      </c>
      <c r="O869" s="53" t="str">
        <f>IF(ISNUMBER('Форма 1'!$AH869),ROUND('Форма 1'!$I869*VLOOKUP('Форма 1'!$G869,'Предельники 2022'!$B$4:$X$28,'Форма 1'!$AH$7,0),2),"")</f>
        <v/>
      </c>
      <c r="P869" s="53" t="str">
        <f>IF(ISNUMBER('Форма 1'!$AI869),ROUND('Форма 1'!$I869*VLOOKUP('Форма 1'!$G869,'Предельники 2022'!$B$4:$X$28,'Форма 1'!$AI$7,0),2),"")</f>
        <v/>
      </c>
      <c r="Q869" s="53" t="str">
        <f>IF(ISNUMBER('Форма 1'!$AJ869),ROUND('Форма 1'!$I869*VLOOKUP('Форма 1'!$G869,'Предельники 2022'!$B$4:$X$28,'Форма 1'!$AJ$7,0),2),"")</f>
        <v/>
      </c>
      <c r="R869" s="53" t="str">
        <f>IF(ISNUMBER('Форма 1'!AK869),ROUND('Форма 1'!$I869*VLOOKUP('Форма 1'!$G869,'Предельники 2022'!$B$4:$X$28,'Форма 1'!AK$7),2),"")</f>
        <v/>
      </c>
      <c r="S869" s="55" t="str">
        <f t="shared" si="95"/>
        <v/>
      </c>
      <c r="T869" s="55" t="str">
        <f>IF(ISNUMBER('Форма 1'!AL869),INDEX('Предельники 2022'!$C$4:$X$28,MATCH('Форма 1'!$H869,'Предельники 2022'!$B$4:$B$28,0),MATCH(T$5,'Предельники 2022'!$C$3:$X$3,0)),"")</f>
        <v/>
      </c>
      <c r="U869" s="55" t="str">
        <f>IF(ISNUMBER('Форма 1'!AM869),INDEX('Предельники 2022'!$C$4:$X$28,MATCH('Форма 1'!$H869,'Предельники 2022'!$B$4:$B$28,0),MATCH(U$5,'Предельники 2022'!$C$3:$X$3,0)),"")</f>
        <v/>
      </c>
      <c r="V869" s="55" t="str">
        <f>IF(ISNUMBER('Форма 1'!AN869),INDEX('Предельники 2022'!$C$4:$X$28,MATCH('Форма 1'!$H869,'Предельники 2022'!$B$4:$B$28,0),MATCH(V$5,'Предельники 2022'!$C$3:$X$3,0)),"")</f>
        <v/>
      </c>
      <c r="W869" s="55" t="str">
        <f>IF(ISNUMBER('Форма 1'!AO869),INDEX('Предельники 2022'!$C$4:$X$28,MATCH('Форма 1'!$H869,'Предельники 2022'!$B$4:$B$28,0),MATCH(W$5,'Предельники 2022'!$C$3:$X$3,0)),"")</f>
        <v/>
      </c>
      <c r="X869" s="53" t="str">
        <f>IF(ISNUMBER('Форма 1'!AP869),ROUND('Форма 1'!$I869*VLOOKUP('Форма 1'!$G869,'Предельники 2022'!$B$4:$X$28,'Форма 1'!AP$7),2),"")</f>
        <v/>
      </c>
      <c r="Y869" s="53" t="str">
        <f>IF(ISNUMBER('Форма 1'!AQ869),ROUND('Форма 1'!$I869*VLOOKUP('Форма 1'!$G869,'Предельники 2022'!$B$4:$X$28,'Форма 1'!AQ$7),2),"")</f>
        <v/>
      </c>
      <c r="Z869" s="53" t="str">
        <f>IF(ISNUMBER('Форма 1'!AR869),ROUND('Форма 1'!$I869*VLOOKUP('Форма 1'!$G869,'Предельники 2022'!$B$4:$X$28,'Форма 1'!AR$7),2),"")</f>
        <v/>
      </c>
      <c r="AA869" s="55"/>
    </row>
    <row r="870" spans="1:27" x14ac:dyDescent="0.25">
      <c r="A870" s="52">
        <f t="shared" si="94"/>
        <v>7</v>
      </c>
      <c r="B870" s="94" t="str">
        <f>IF(ISBLANK('Форма 1'!B870),"",'Форма 1'!B870)</f>
        <v>Чусовской городской округ Пермского края</v>
      </c>
      <c r="C870" s="161" t="str">
        <f>IF(ISBLANK('Форма 1'!C870),"",'Форма 1'!C870)</f>
        <v>г. Чусовой, ул. Железнодорожная, д. 41</v>
      </c>
      <c r="D870" s="51">
        <f>IF(ISBLANK(C870),"Введите адрес",IF(C870='Форма 1'!C870,SUM(E870:K870,M870:S870,X870:AA870),"Ошибка в адресе!"))</f>
        <v>10056290.58</v>
      </c>
      <c r="E870" s="53">
        <f>IF(ISNUMBER('Форма 1'!X870),ROUND('Форма 1'!$I870*VLOOKUP('Форма 1'!$G870,'Предельники 2022'!$B$4:$X$28,'Форма 1'!X$7),2),"")</f>
        <v>277286.40999999997</v>
      </c>
      <c r="F870" s="53">
        <f>IF(ISNUMBER('Форма 1'!Y870),ROUND('Форма 1'!$I870*VLOOKUP('Форма 1'!$G870,'Предельники 2022'!$B$4:$X$28,'Форма 1'!Y$7),2),"")</f>
        <v>3146684.95</v>
      </c>
      <c r="G870" s="53" t="str">
        <f>IF(ISNUMBER('Форма 1'!Z870),ROUND('Форма 1'!$I870*VLOOKUP('Форма 1'!$G870,'Предельники 2022'!$B$4:$X$28,'Форма 1'!Z$7),2),"")</f>
        <v/>
      </c>
      <c r="H870" s="53">
        <f>IF(ISNUMBER('Форма 1'!AA870),ROUND('Форма 1'!$I870*VLOOKUP('Форма 1'!$G870,'Предельники 2022'!$B$4:$X$28,'Форма 1'!AA$7),2),"")</f>
        <v>141527.63</v>
      </c>
      <c r="I870" s="53" t="str">
        <f>IF(ISNUMBER('Форма 1'!AB870),ROUND('Форма 1'!$I870*VLOOKUP('Форма 1'!$G870,'Предельники 2022'!$B$4:$X$28,'Форма 1'!AB$7),2),"")</f>
        <v/>
      </c>
      <c r="J870" s="53">
        <f>IF(ISNUMBER('Форма 1'!AC870),ROUND('Форма 1'!$I870*VLOOKUP('Форма 1'!$G870,'Предельники 2022'!$B$4:$X$28,'Форма 1'!AC$7),2),"")</f>
        <v>241497.13</v>
      </c>
      <c r="K870" s="53" t="str">
        <f>IF(ISNUMBER('Форма 1'!AD870),ROUND('Форма 1'!$I870*VLOOKUP('Форма 1'!$G870,'Предельники 2022'!$B$4:$X$28,'Форма 1'!AD$7),2),"")</f>
        <v/>
      </c>
      <c r="L870" s="54" t="str">
        <f>IF(ISBLANK('Форма 1'!AE870),"",'Форма 1'!AE870)</f>
        <v/>
      </c>
      <c r="M870" s="55" t="str">
        <f>IF(ISBLANK('Форма 1'!AF870),"",'Форма 1'!AF870)</f>
        <v/>
      </c>
      <c r="N870" s="53">
        <f>IF(ISNUMBER('Форма 1'!AG870),ROUND('Форма 1'!$I870*VLOOKUP('Форма 1'!$G870,'Предельники 2022'!$B$4:$X$28,'Форма 1'!AG$7),2),"")</f>
        <v>3580198.29</v>
      </c>
      <c r="O870" s="53">
        <f>IF(ISNUMBER('Форма 1'!$AH870),ROUND('Форма 1'!$I870*VLOOKUP('Форма 1'!$G870,'Предельники 2022'!$B$4:$X$28,'Форма 1'!$AH$7,0),2),"")</f>
        <v>2182850.39</v>
      </c>
      <c r="P870" s="53" t="str">
        <f>IF(ISNUMBER('Форма 1'!$AI870),ROUND('Форма 1'!$I870*VLOOKUP('Форма 1'!$G870,'Предельники 2022'!$B$4:$X$28,'Форма 1'!$AI$7,0),2),"")</f>
        <v/>
      </c>
      <c r="Q870" s="53" t="str">
        <f>IF(ISNUMBER('Форма 1'!$AJ870),ROUND('Форма 1'!$I870*VLOOKUP('Форма 1'!$G870,'Предельники 2022'!$B$4:$X$28,'Форма 1'!$AJ$7,0),2),"")</f>
        <v/>
      </c>
      <c r="R870" s="53">
        <f>IF(ISNUMBER('Форма 1'!AK870),ROUND('Форма 1'!$I870*VLOOKUP('Форма 1'!$G870,'Предельники 2022'!$B$4:$X$28,'Форма 1'!AK$7),2),"")</f>
        <v>486245.78</v>
      </c>
      <c r="S870" s="55" t="str">
        <f t="shared" si="95"/>
        <v/>
      </c>
      <c r="T870" s="55" t="str">
        <f>IF(ISNUMBER('Форма 1'!AL870),INDEX('Предельники 2022'!$C$4:$X$28,MATCH('Форма 1'!$H870,'Предельники 2022'!$B$4:$B$28,0),MATCH(T$5,'Предельники 2022'!$C$3:$X$3,0)),"")</f>
        <v/>
      </c>
      <c r="U870" s="55" t="str">
        <f>IF(ISNUMBER('Форма 1'!AM870),INDEX('Предельники 2022'!$C$4:$X$28,MATCH('Форма 1'!$H870,'Предельники 2022'!$B$4:$B$28,0),MATCH(U$5,'Предельники 2022'!$C$3:$X$3,0)),"")</f>
        <v/>
      </c>
      <c r="V870" s="55" t="str">
        <f>IF(ISNUMBER('Форма 1'!AN870),INDEX('Предельники 2022'!$C$4:$X$28,MATCH('Форма 1'!$H870,'Предельники 2022'!$B$4:$B$28,0),MATCH(V$5,'Предельники 2022'!$C$3:$X$3,0)),"")</f>
        <v/>
      </c>
      <c r="W870" s="55" t="str">
        <f>IF(ISNUMBER('Форма 1'!AO870),INDEX('Предельники 2022'!$C$4:$X$28,MATCH('Форма 1'!$H870,'Предельники 2022'!$B$4:$B$28,0),MATCH(W$5,'Предельники 2022'!$C$3:$X$3,0)),"")</f>
        <v/>
      </c>
      <c r="X870" s="53" t="str">
        <f>IF(ISNUMBER('Форма 1'!AP870),ROUND('Форма 1'!$I870*VLOOKUP('Форма 1'!$G870,'Предельники 2022'!$B$4:$X$28,'Форма 1'!AP$7),2),"")</f>
        <v/>
      </c>
      <c r="Y870" s="53" t="str">
        <f>IF(ISNUMBER('Форма 1'!AQ870),ROUND('Форма 1'!$I870*VLOOKUP('Форма 1'!$G870,'Предельники 2022'!$B$4:$X$28,'Форма 1'!AQ$7),2),"")</f>
        <v/>
      </c>
      <c r="Z870" s="53" t="str">
        <f>IF(ISNUMBER('Форма 1'!AR870),ROUND('Форма 1'!$I870*VLOOKUP('Форма 1'!$G870,'Предельники 2022'!$B$4:$X$28,'Форма 1'!AR$7),2),"")</f>
        <v/>
      </c>
      <c r="AA870" s="55"/>
    </row>
    <row r="871" spans="1:27" x14ac:dyDescent="0.25">
      <c r="A871" s="52">
        <f t="shared" si="94"/>
        <v>8</v>
      </c>
      <c r="B871" s="94" t="str">
        <f>IF(ISBLANK('Форма 1'!B871),"",'Форма 1'!B871)</f>
        <v>Чусовской городской округ Пермского края</v>
      </c>
      <c r="C871" s="161" t="str">
        <f>IF(ISBLANK('Форма 1'!C871),"",'Форма 1'!C871)</f>
        <v>г. Чусовой, ул. Космонавтов, д. 7</v>
      </c>
      <c r="D871" s="51">
        <f>IF(ISBLANK(C871),"Введите адрес",IF(C871='Форма 1'!C871,SUM(E871:K871,M871:S871,X871:AA871),"Ошибка в адресе!"))</f>
        <v>50515083.140000001</v>
      </c>
      <c r="E871" s="53" t="str">
        <f>IF(ISNUMBER('Форма 1'!X871),ROUND('Форма 1'!$I871*VLOOKUP('Форма 1'!$G871,'Предельники 2022'!$B$4:$X$28,'Форма 1'!X$7),2),"")</f>
        <v/>
      </c>
      <c r="F871" s="53" t="str">
        <f>IF(ISNUMBER('Форма 1'!Y871),ROUND('Форма 1'!$I871*VLOOKUP('Форма 1'!$G871,'Предельники 2022'!$B$4:$X$28,'Форма 1'!Y$7),2),"")</f>
        <v/>
      </c>
      <c r="G871" s="53" t="str">
        <f>IF(ISNUMBER('Форма 1'!Z871),ROUND('Форма 1'!$I871*VLOOKUP('Форма 1'!$G871,'Предельники 2022'!$B$4:$X$28,'Форма 1'!Z$7),2),"")</f>
        <v/>
      </c>
      <c r="H871" s="53" t="str">
        <f>IF(ISNUMBER('Форма 1'!AA871),ROUND('Форма 1'!$I871*VLOOKUP('Форма 1'!$G871,'Предельники 2022'!$B$4:$X$28,'Форма 1'!AA$7),2),"")</f>
        <v/>
      </c>
      <c r="I871" s="53" t="str">
        <f>IF(ISNUMBER('Форма 1'!AB871),ROUND('Форма 1'!$I871*VLOOKUP('Форма 1'!$G871,'Предельники 2022'!$B$4:$X$28,'Форма 1'!AB$7),2),"")</f>
        <v/>
      </c>
      <c r="J871" s="53" t="str">
        <f>IF(ISNUMBER('Форма 1'!AC871),ROUND('Форма 1'!$I871*VLOOKUP('Форма 1'!$G871,'Предельники 2022'!$B$4:$X$28,'Форма 1'!AC$7),2),"")</f>
        <v/>
      </c>
      <c r="K871" s="53" t="str">
        <f>IF(ISNUMBER('Форма 1'!AD871),ROUND('Форма 1'!$I871*VLOOKUP('Форма 1'!$G871,'Предельники 2022'!$B$4:$X$28,'Форма 1'!AD$7),2),"")</f>
        <v/>
      </c>
      <c r="L871" s="54" t="str">
        <f>IF(ISBLANK('Форма 1'!AE871),"",'Форма 1'!AE871)</f>
        <v/>
      </c>
      <c r="M871" s="55" t="str">
        <f>IF(ISBLANK('Форма 1'!AF871),"",'Форма 1'!AF871)</f>
        <v/>
      </c>
      <c r="N871" s="53">
        <f>IF(ISNUMBER('Форма 1'!AG871),ROUND('Форма 1'!$I871*VLOOKUP('Форма 1'!$G871,'Предельники 2022'!$B$4:$X$28,'Форма 1'!AG$7),2),"")</f>
        <v>50515083.140000001</v>
      </c>
      <c r="O871" s="53" t="str">
        <f>IF(ISNUMBER('Форма 1'!$AH871),ROUND('Форма 1'!$I871*VLOOKUP('Форма 1'!$G871,'Предельники 2022'!$B$4:$X$28,'Форма 1'!$AH$7,0),2),"")</f>
        <v/>
      </c>
      <c r="P871" s="53" t="str">
        <f>IF(ISNUMBER('Форма 1'!$AI871),ROUND('Форма 1'!$I871*VLOOKUP('Форма 1'!$G871,'Предельники 2022'!$B$4:$X$28,'Форма 1'!$AI$7,0),2),"")</f>
        <v/>
      </c>
      <c r="Q871" s="53" t="str">
        <f>IF(ISNUMBER('Форма 1'!$AJ871),ROUND('Форма 1'!$I871*VLOOKUP('Форма 1'!$G871,'Предельники 2022'!$B$4:$X$28,'Форма 1'!$AJ$7,0),2),"")</f>
        <v/>
      </c>
      <c r="R871" s="53" t="str">
        <f>IF(ISNUMBER('Форма 1'!AK871),ROUND('Форма 1'!$I871*VLOOKUP('Форма 1'!$G871,'Предельники 2022'!$B$4:$X$28,'Форма 1'!AK$7),2),"")</f>
        <v/>
      </c>
      <c r="S871" s="55" t="str">
        <f t="shared" ref="S871:S885" si="100">IF(SUM(T871:W871)=0,"",SUM(T871:W871))</f>
        <v/>
      </c>
      <c r="T871" s="55" t="str">
        <f>IF(ISNUMBER('Форма 1'!AL871),INDEX('Предельники 2022'!$C$4:$X$28,MATCH('Форма 1'!$H871,'Предельники 2022'!$B$4:$B$28,0),MATCH(T$5,'Предельники 2022'!$C$3:$X$3,0)),"")</f>
        <v/>
      </c>
      <c r="U871" s="55" t="str">
        <f>IF(ISNUMBER('Форма 1'!AM871),INDEX('Предельники 2022'!$C$4:$X$28,MATCH('Форма 1'!$H871,'Предельники 2022'!$B$4:$B$28,0),MATCH(U$5,'Предельники 2022'!$C$3:$X$3,0)),"")</f>
        <v/>
      </c>
      <c r="V871" s="55" t="str">
        <f>IF(ISNUMBER('Форма 1'!AN871),INDEX('Предельники 2022'!$C$4:$X$28,MATCH('Форма 1'!$H871,'Предельники 2022'!$B$4:$B$28,0),MATCH(V$5,'Предельники 2022'!$C$3:$X$3,0)),"")</f>
        <v/>
      </c>
      <c r="W871" s="55" t="str">
        <f>IF(ISNUMBER('Форма 1'!AO871),INDEX('Предельники 2022'!$C$4:$X$28,MATCH('Форма 1'!$H871,'Предельники 2022'!$B$4:$B$28,0),MATCH(W$5,'Предельники 2022'!$C$3:$X$3,0)),"")</f>
        <v/>
      </c>
      <c r="X871" s="53" t="str">
        <f>IF(ISNUMBER('Форма 1'!AP871),ROUND('Форма 1'!$I871*VLOOKUP('Форма 1'!$G871,'Предельники 2022'!$B$4:$X$28,'Форма 1'!AP$7),2),"")</f>
        <v/>
      </c>
      <c r="Y871" s="53" t="str">
        <f>IF(ISNUMBER('Форма 1'!AQ871),ROUND('Форма 1'!$I871*VLOOKUP('Форма 1'!$G871,'Предельники 2022'!$B$4:$X$28,'Форма 1'!AQ$7),2),"")</f>
        <v/>
      </c>
      <c r="Z871" s="53" t="str">
        <f>IF(ISNUMBER('Форма 1'!AR871),ROUND('Форма 1'!$I871*VLOOKUP('Форма 1'!$G871,'Предельники 2022'!$B$4:$X$28,'Форма 1'!AR$7),2),"")</f>
        <v/>
      </c>
      <c r="AA871" s="55"/>
    </row>
    <row r="872" spans="1:27" x14ac:dyDescent="0.25">
      <c r="A872" s="52">
        <f t="shared" si="94"/>
        <v>9</v>
      </c>
      <c r="B872" s="94" t="str">
        <f>IF(ISBLANK('Форма 1'!B872),"",'Форма 1'!B872)</f>
        <v>Чусовской городской округ Пермского края</v>
      </c>
      <c r="C872" s="161" t="str">
        <f>IF(ISBLANK('Форма 1'!C872),"",'Форма 1'!C872)</f>
        <v>г. Чусовой, ул. Ленина, д. 13</v>
      </c>
      <c r="D872" s="51">
        <f>IF(ISBLANK(C872),"Введите адрес",IF(C872='Форма 1'!C872,SUM(E872:K872,M872:S872,X872:AA872),"Ошибка в адресе!"))</f>
        <v>3480657.55</v>
      </c>
      <c r="E872" s="53" t="str">
        <f>IF(ISNUMBER('Форма 1'!X872),ROUND('Форма 1'!$I872*VLOOKUP('Форма 1'!$G872,'Предельники 2022'!$B$4:$X$28,'Форма 1'!X$7),2),"")</f>
        <v/>
      </c>
      <c r="F872" s="53" t="str">
        <f>IF(ISNUMBER('Форма 1'!Y872),ROUND('Форма 1'!$I872*VLOOKUP('Форма 1'!$G872,'Предельники 2022'!$B$4:$X$28,'Форма 1'!Y$7),2),"")</f>
        <v/>
      </c>
      <c r="G872" s="53" t="str">
        <f>IF(ISNUMBER('Форма 1'!Z872),ROUND('Форма 1'!$I872*VLOOKUP('Форма 1'!$G872,'Предельники 2022'!$B$4:$X$28,'Форма 1'!Z$7),2),"")</f>
        <v/>
      </c>
      <c r="H872" s="53" t="str">
        <f>IF(ISNUMBER('Форма 1'!AA872),ROUND('Форма 1'!$I872*VLOOKUP('Форма 1'!$G872,'Предельники 2022'!$B$4:$X$28,'Форма 1'!AA$7),2),"")</f>
        <v/>
      </c>
      <c r="I872" s="53" t="str">
        <f>IF(ISNUMBER('Форма 1'!AB872),ROUND('Форма 1'!$I872*VLOOKUP('Форма 1'!$G872,'Предельники 2022'!$B$4:$X$28,'Форма 1'!AB$7),2),"")</f>
        <v/>
      </c>
      <c r="J872" s="53" t="str">
        <f>IF(ISNUMBER('Форма 1'!AC872),ROUND('Форма 1'!$I872*VLOOKUP('Форма 1'!$G872,'Предельники 2022'!$B$4:$X$28,'Форма 1'!AC$7),2),"")</f>
        <v/>
      </c>
      <c r="K872" s="53">
        <f>IF(ISNUMBER('Форма 1'!AD872),ROUND('Форма 1'!$I872*VLOOKUP('Форма 1'!$G872,'Предельники 2022'!$B$4:$X$28,'Форма 1'!AD$7),2),"")</f>
        <v>3480657.55</v>
      </c>
      <c r="L872" s="54" t="str">
        <f>IF(ISBLANK('Форма 1'!AE872),"",'Форма 1'!AE872)</f>
        <v/>
      </c>
      <c r="M872" s="55" t="str">
        <f>IF(ISBLANK('Форма 1'!AF872),"",'Форма 1'!AF872)</f>
        <v/>
      </c>
      <c r="N872" s="53" t="str">
        <f>IF(ISNUMBER('Форма 1'!AG872),ROUND('Форма 1'!$I872*VLOOKUP('Форма 1'!$G872,'Предельники 2022'!$B$4:$X$28,'Форма 1'!AG$7),2),"")</f>
        <v/>
      </c>
      <c r="O872" s="53" t="str">
        <f>IF(ISNUMBER('Форма 1'!$AH872),ROUND('Форма 1'!$I872*VLOOKUP('Форма 1'!$G872,'Предельники 2022'!$B$4:$X$28,'Форма 1'!$AH$7,0),2),"")</f>
        <v/>
      </c>
      <c r="P872" s="53" t="str">
        <f>IF(ISNUMBER('Форма 1'!$AI872),ROUND('Форма 1'!$I872*VLOOKUP('Форма 1'!$G872,'Предельники 2022'!$B$4:$X$28,'Форма 1'!$AI$7,0),2),"")</f>
        <v/>
      </c>
      <c r="Q872" s="53" t="str">
        <f>IF(ISNUMBER('Форма 1'!$AJ872),ROUND('Форма 1'!$I872*VLOOKUP('Форма 1'!$G872,'Предельники 2022'!$B$4:$X$28,'Форма 1'!$AJ$7,0),2),"")</f>
        <v/>
      </c>
      <c r="R872" s="53" t="str">
        <f>IF(ISNUMBER('Форма 1'!AK872),ROUND('Форма 1'!$I872*VLOOKUP('Форма 1'!$G872,'Предельники 2022'!$B$4:$X$28,'Форма 1'!AK$7),2),"")</f>
        <v/>
      </c>
      <c r="S872" s="55" t="str">
        <f t="shared" si="100"/>
        <v/>
      </c>
      <c r="T872" s="55" t="str">
        <f>IF(ISNUMBER('Форма 1'!AL872),INDEX('Предельники 2022'!$C$4:$X$28,MATCH('Форма 1'!$H872,'Предельники 2022'!$B$4:$B$28,0),MATCH(T$5,'Предельники 2022'!$C$3:$X$3,0)),"")</f>
        <v/>
      </c>
      <c r="U872" s="55" t="str">
        <f>IF(ISNUMBER('Форма 1'!AM872),INDEX('Предельники 2022'!$C$4:$X$28,MATCH('Форма 1'!$H872,'Предельники 2022'!$B$4:$B$28,0),MATCH(U$5,'Предельники 2022'!$C$3:$X$3,0)),"")</f>
        <v/>
      </c>
      <c r="V872" s="55" t="str">
        <f>IF(ISNUMBER('Форма 1'!AN872),INDEX('Предельники 2022'!$C$4:$X$28,MATCH('Форма 1'!$H872,'Предельники 2022'!$B$4:$B$28,0),MATCH(V$5,'Предельники 2022'!$C$3:$X$3,0)),"")</f>
        <v/>
      </c>
      <c r="W872" s="55" t="str">
        <f>IF(ISNUMBER('Форма 1'!AO872),INDEX('Предельники 2022'!$C$4:$X$28,MATCH('Форма 1'!$H872,'Предельники 2022'!$B$4:$B$28,0),MATCH(W$5,'Предельники 2022'!$C$3:$X$3,0)),"")</f>
        <v/>
      </c>
      <c r="X872" s="53" t="str">
        <f>IF(ISNUMBER('Форма 1'!AP872),ROUND('Форма 1'!$I872*VLOOKUP('Форма 1'!$G872,'Предельники 2022'!$B$4:$X$28,'Форма 1'!AP$7),2),"")</f>
        <v/>
      </c>
      <c r="Y872" s="53" t="str">
        <f>IF(ISNUMBER('Форма 1'!AQ872),ROUND('Форма 1'!$I872*VLOOKUP('Форма 1'!$G872,'Предельники 2022'!$B$4:$X$28,'Форма 1'!AQ$7),2),"")</f>
        <v/>
      </c>
      <c r="Z872" s="53" t="str">
        <f>IF(ISNUMBER('Форма 1'!AR872),ROUND('Форма 1'!$I872*VLOOKUP('Форма 1'!$G872,'Предельники 2022'!$B$4:$X$28,'Форма 1'!AR$7),2),"")</f>
        <v/>
      </c>
      <c r="AA872" s="55"/>
    </row>
    <row r="873" spans="1:27" x14ac:dyDescent="0.25">
      <c r="A873" s="52">
        <f t="shared" si="94"/>
        <v>10</v>
      </c>
      <c r="B873" s="94" t="str">
        <f>IF(ISBLANK('Форма 1'!B873),"",'Форма 1'!B873)</f>
        <v>Чусовской городской округ Пермского края</v>
      </c>
      <c r="C873" s="161" t="str">
        <f>IF(ISBLANK('Форма 1'!C873),"",'Форма 1'!C873)</f>
        <v>г. Чусовой, ул. Ленина, д. 2</v>
      </c>
      <c r="D873" s="51">
        <f>IF(ISBLANK(C873),"Введите адрес",IF(C873='Форма 1'!C873,SUM(E873:K873,M873:S873,X873:AA873),"Ошибка в адресе!"))</f>
        <v>37520699.320000008</v>
      </c>
      <c r="E873" s="53">
        <f>IF(ISNUMBER('Форма 1'!X873),ROUND('Форма 1'!$I873*VLOOKUP('Форма 1'!$G873,'Предельники 2022'!$B$4:$X$28,'Форма 1'!X$7),2),"")</f>
        <v>2204293.7400000002</v>
      </c>
      <c r="F873" s="53">
        <f>IF(ISNUMBER('Форма 1'!Y873),ROUND('Форма 1'!$I873*VLOOKUP('Форма 1'!$G873,'Предельники 2022'!$B$4:$X$28,'Форма 1'!Y$7),2),"")</f>
        <v>25014633.350000001</v>
      </c>
      <c r="G873" s="53" t="str">
        <f>IF(ISNUMBER('Форма 1'!Z873),ROUND('Форма 1'!$I873*VLOOKUP('Форма 1'!$G873,'Предельники 2022'!$B$4:$X$28,'Форма 1'!Z$7),2),"")</f>
        <v/>
      </c>
      <c r="H873" s="53">
        <f>IF(ISNUMBER('Форма 1'!AA873),ROUND('Форма 1'!$I873*VLOOKUP('Форма 1'!$G873,'Предельники 2022'!$B$4:$X$28,'Форма 1'!AA$7),2),"")</f>
        <v>1125076.6200000001</v>
      </c>
      <c r="I873" s="53">
        <f>IF(ISNUMBER('Форма 1'!AB873),ROUND('Форма 1'!$I873*VLOOKUP('Форма 1'!$G873,'Предельники 2022'!$B$4:$X$28,'Форма 1'!AB$7),2),"")</f>
        <v>3469896.99</v>
      </c>
      <c r="J873" s="53">
        <f>IF(ISNUMBER('Форма 1'!AC873),ROUND('Форма 1'!$I873*VLOOKUP('Форма 1'!$G873,'Предельники 2022'!$B$4:$X$28,'Форма 1'!AC$7),2),"")</f>
        <v>1919786.13</v>
      </c>
      <c r="K873" s="53">
        <f>IF(ISNUMBER('Форма 1'!AD873),ROUND('Форма 1'!$I873*VLOOKUP('Форма 1'!$G873,'Предельники 2022'!$B$4:$X$28,'Форма 1'!AD$7),2),"")</f>
        <v>3787012.49</v>
      </c>
      <c r="L873" s="54" t="str">
        <f>IF(ISBLANK('Форма 1'!AE873),"",'Форма 1'!AE873)</f>
        <v/>
      </c>
      <c r="M873" s="55" t="str">
        <f>IF(ISBLANK('Форма 1'!AF873),"",'Форма 1'!AF873)</f>
        <v/>
      </c>
      <c r="N873" s="53" t="str">
        <f>IF(ISNUMBER('Форма 1'!AG873),ROUND('Форма 1'!$I873*VLOOKUP('Форма 1'!$G873,'Предельники 2022'!$B$4:$X$28,'Форма 1'!AG$7),2),"")</f>
        <v/>
      </c>
      <c r="O873" s="53" t="str">
        <f>IF(ISNUMBER('Форма 1'!$AH873),ROUND('Форма 1'!$I873*VLOOKUP('Форма 1'!$G873,'Предельники 2022'!$B$4:$X$28,'Форма 1'!$AH$7,0),2),"")</f>
        <v/>
      </c>
      <c r="P873" s="53" t="str">
        <f>IF(ISNUMBER('Форма 1'!$AI873),ROUND('Форма 1'!$I873*VLOOKUP('Форма 1'!$G873,'Предельники 2022'!$B$4:$X$28,'Форма 1'!$AI$7,0),2),"")</f>
        <v/>
      </c>
      <c r="Q873" s="53" t="str">
        <f>IF(ISNUMBER('Форма 1'!$AJ873),ROUND('Форма 1'!$I873*VLOOKUP('Форма 1'!$G873,'Предельники 2022'!$B$4:$X$28,'Форма 1'!$AJ$7,0),2),"")</f>
        <v/>
      </c>
      <c r="R873" s="53" t="str">
        <f>IF(ISNUMBER('Форма 1'!AK873),ROUND('Форма 1'!$I873*VLOOKUP('Форма 1'!$G873,'Предельники 2022'!$B$4:$X$28,'Форма 1'!AK$7),2),"")</f>
        <v/>
      </c>
      <c r="S873" s="55" t="str">
        <f t="shared" si="100"/>
        <v/>
      </c>
      <c r="T873" s="55" t="str">
        <f>IF(ISNUMBER('Форма 1'!AL873),INDEX('Предельники 2022'!$C$4:$X$28,MATCH('Форма 1'!$H873,'Предельники 2022'!$B$4:$B$28,0),MATCH(T$5,'Предельники 2022'!$C$3:$X$3,0)),"")</f>
        <v/>
      </c>
      <c r="U873" s="55" t="str">
        <f>IF(ISNUMBER('Форма 1'!AM873),INDEX('Предельники 2022'!$C$4:$X$28,MATCH('Форма 1'!$H873,'Предельники 2022'!$B$4:$B$28,0),MATCH(U$5,'Предельники 2022'!$C$3:$X$3,0)),"")</f>
        <v/>
      </c>
      <c r="V873" s="55" t="str">
        <f>IF(ISNUMBER('Форма 1'!AN873),INDEX('Предельники 2022'!$C$4:$X$28,MATCH('Форма 1'!$H873,'Предельники 2022'!$B$4:$B$28,0),MATCH(V$5,'Предельники 2022'!$C$3:$X$3,0)),"")</f>
        <v/>
      </c>
      <c r="W873" s="55" t="str">
        <f>IF(ISNUMBER('Форма 1'!AO873),INDEX('Предельники 2022'!$C$4:$X$28,MATCH('Форма 1'!$H873,'Предельники 2022'!$B$4:$B$28,0),MATCH(W$5,'Предельники 2022'!$C$3:$X$3,0)),"")</f>
        <v/>
      </c>
      <c r="X873" s="53" t="str">
        <f>IF(ISNUMBER('Форма 1'!AP873),ROUND('Форма 1'!$I873*VLOOKUP('Форма 1'!$G873,'Предельники 2022'!$B$4:$X$28,'Форма 1'!AP$7),2),"")</f>
        <v/>
      </c>
      <c r="Y873" s="53" t="str">
        <f>IF(ISNUMBER('Форма 1'!AQ873),ROUND('Форма 1'!$I873*VLOOKUP('Форма 1'!$G873,'Предельники 2022'!$B$4:$X$28,'Форма 1'!AQ$7),2),"")</f>
        <v/>
      </c>
      <c r="Z873" s="53" t="str">
        <f>IF(ISNUMBER('Форма 1'!AR873),ROUND('Форма 1'!$I873*VLOOKUP('Форма 1'!$G873,'Предельники 2022'!$B$4:$X$28,'Форма 1'!AR$7),2),"")</f>
        <v/>
      </c>
      <c r="AA873" s="55"/>
    </row>
    <row r="874" spans="1:27" x14ac:dyDescent="0.25">
      <c r="A874" s="52">
        <f t="shared" si="94"/>
        <v>11</v>
      </c>
      <c r="B874" s="94" t="str">
        <f>IF(ISBLANK('Форма 1'!B874),"",'Форма 1'!B874)</f>
        <v>Чусовской городской округ Пермского края</v>
      </c>
      <c r="C874" s="161" t="str">
        <f>IF(ISBLANK('Форма 1'!C874),"",'Форма 1'!C874)</f>
        <v>г. Чусовой, ул. Ленина, д. 26</v>
      </c>
      <c r="D874" s="51">
        <f>IF(ISBLANK(C874),"Введите адрес",IF(C874='Форма 1'!C874,SUM(E874:K874,M874:S874,X874:AA874),"Ошибка в адресе!"))</f>
        <v>22816215.859999999</v>
      </c>
      <c r="E874" s="53">
        <f>IF(ISNUMBER('Форма 1'!X874),ROUND('Форма 1'!$I874*VLOOKUP('Форма 1'!$G874,'Предельники 2022'!$B$4:$X$28,'Форма 1'!X$7),2),"")</f>
        <v>1333535.94</v>
      </c>
      <c r="F874" s="53">
        <f>IF(ISNUMBER('Форма 1'!Y874),ROUND('Форма 1'!$I874*VLOOKUP('Форма 1'!$G874,'Предельники 2022'!$B$4:$X$28,'Форма 1'!Y$7),2),"")</f>
        <v>15133152.18</v>
      </c>
      <c r="G874" s="53">
        <f>IF(ISNUMBER('Форма 1'!Z874),ROUND('Форма 1'!$I874*VLOOKUP('Форма 1'!$G874,'Предельники 2022'!$B$4:$X$28,'Форма 1'!Z$7),2),"")</f>
        <v>2408280.66</v>
      </c>
      <c r="H874" s="53">
        <f>IF(ISNUMBER('Форма 1'!AA874),ROUND('Форма 1'!$I874*VLOOKUP('Форма 1'!$G874,'Предельники 2022'!$B$4:$X$28,'Форма 1'!AA$7),2),"")</f>
        <v>680639.83</v>
      </c>
      <c r="I874" s="53">
        <f>IF(ISNUMBER('Форма 1'!AB874),ROUND('Форма 1'!$I874*VLOOKUP('Форма 1'!$G874,'Предельники 2022'!$B$4:$X$28,'Форма 1'!AB$7),2),"")</f>
        <v>2099190.44</v>
      </c>
      <c r="J874" s="53">
        <f>IF(ISNUMBER('Форма 1'!AC874),ROUND('Форма 1'!$I874*VLOOKUP('Форма 1'!$G874,'Предельники 2022'!$B$4:$X$28,'Форма 1'!AC$7),2),"")</f>
        <v>1161416.81</v>
      </c>
      <c r="K874" s="53" t="str">
        <f>IF(ISNUMBER('Форма 1'!AD874),ROUND('Форма 1'!$I874*VLOOKUP('Форма 1'!$G874,'Предельники 2022'!$B$4:$X$28,'Форма 1'!AD$7),2),"")</f>
        <v/>
      </c>
      <c r="L874" s="54" t="str">
        <f>IF(ISBLANK('Форма 1'!AE874),"",'Форма 1'!AE874)</f>
        <v/>
      </c>
      <c r="M874" s="55" t="str">
        <f>IF(ISBLANK('Форма 1'!AF874),"",'Форма 1'!AF874)</f>
        <v/>
      </c>
      <c r="N874" s="53" t="str">
        <f>IF(ISNUMBER('Форма 1'!AG874),ROUND('Форма 1'!$I874*VLOOKUP('Форма 1'!$G874,'Предельники 2022'!$B$4:$X$28,'Форма 1'!AG$7),2),"")</f>
        <v/>
      </c>
      <c r="O874" s="53" t="str">
        <f>IF(ISNUMBER('Форма 1'!$AH874),ROUND('Форма 1'!$I874*VLOOKUP('Форма 1'!$G874,'Предельники 2022'!$B$4:$X$28,'Форма 1'!$AH$7,0),2),"")</f>
        <v/>
      </c>
      <c r="P874" s="53" t="str">
        <f>IF(ISNUMBER('Форма 1'!$AI874),ROUND('Форма 1'!$I874*VLOOKUP('Форма 1'!$G874,'Предельники 2022'!$B$4:$X$28,'Форма 1'!$AI$7,0),2),"")</f>
        <v/>
      </c>
      <c r="Q874" s="53" t="str">
        <f>IF(ISNUMBER('Форма 1'!$AJ874),ROUND('Форма 1'!$I874*VLOOKUP('Форма 1'!$G874,'Предельники 2022'!$B$4:$X$28,'Форма 1'!$AJ$7,0),2),"")</f>
        <v/>
      </c>
      <c r="R874" s="53" t="str">
        <f>IF(ISNUMBER('Форма 1'!AK874),ROUND('Форма 1'!$I874*VLOOKUP('Форма 1'!$G874,'Предельники 2022'!$B$4:$X$28,'Форма 1'!AK$7),2),"")</f>
        <v/>
      </c>
      <c r="S874" s="55" t="str">
        <f t="shared" si="100"/>
        <v/>
      </c>
      <c r="T874" s="55" t="str">
        <f>IF(ISNUMBER('Форма 1'!AL874),INDEX('Предельники 2022'!$C$4:$X$28,MATCH('Форма 1'!$H874,'Предельники 2022'!$B$4:$B$28,0),MATCH(T$5,'Предельники 2022'!$C$3:$X$3,0)),"")</f>
        <v/>
      </c>
      <c r="U874" s="55" t="str">
        <f>IF(ISNUMBER('Форма 1'!AM874),INDEX('Предельники 2022'!$C$4:$X$28,MATCH('Форма 1'!$H874,'Предельники 2022'!$B$4:$B$28,0),MATCH(U$5,'Предельники 2022'!$C$3:$X$3,0)),"")</f>
        <v/>
      </c>
      <c r="V874" s="55" t="str">
        <f>IF(ISNUMBER('Форма 1'!AN874),INDEX('Предельники 2022'!$C$4:$X$28,MATCH('Форма 1'!$H874,'Предельники 2022'!$B$4:$B$28,0),MATCH(V$5,'Предельники 2022'!$C$3:$X$3,0)),"")</f>
        <v/>
      </c>
      <c r="W874" s="55" t="str">
        <f>IF(ISNUMBER('Форма 1'!AO874),INDEX('Предельники 2022'!$C$4:$X$28,MATCH('Форма 1'!$H874,'Предельники 2022'!$B$4:$B$28,0),MATCH(W$5,'Предельники 2022'!$C$3:$X$3,0)),"")</f>
        <v/>
      </c>
      <c r="X874" s="53" t="str">
        <f>IF(ISNUMBER('Форма 1'!AP874),ROUND('Форма 1'!$I874*VLOOKUP('Форма 1'!$G874,'Предельники 2022'!$B$4:$X$28,'Форма 1'!AP$7),2),"")</f>
        <v/>
      </c>
      <c r="Y874" s="53" t="str">
        <f>IF(ISNUMBER('Форма 1'!AQ874),ROUND('Форма 1'!$I874*VLOOKUP('Форма 1'!$G874,'Предельники 2022'!$B$4:$X$28,'Форма 1'!AQ$7),2),"")</f>
        <v/>
      </c>
      <c r="Z874" s="53" t="str">
        <f>IF(ISNUMBER('Форма 1'!AR874),ROUND('Форма 1'!$I874*VLOOKUP('Форма 1'!$G874,'Предельники 2022'!$B$4:$X$28,'Форма 1'!AR$7),2),"")</f>
        <v/>
      </c>
      <c r="AA874" s="55"/>
    </row>
    <row r="875" spans="1:27" x14ac:dyDescent="0.25">
      <c r="A875" s="52">
        <f t="shared" si="94"/>
        <v>12</v>
      </c>
      <c r="B875" s="94" t="str">
        <f>IF(ISBLANK('Форма 1'!B875),"",'Форма 1'!B875)</f>
        <v>Чусовской городской округ Пермского края</v>
      </c>
      <c r="C875" s="161" t="str">
        <f>IF(ISBLANK('Форма 1'!C875),"",'Форма 1'!C875)</f>
        <v>г. Чусовой, ул. Ленина, д. 38</v>
      </c>
      <c r="D875" s="51">
        <f>IF(ISBLANK(C875),"Введите адрес",IF(C875='Форма 1'!C875,SUM(E875:K875,M875:S875,X875:AA875),"Ошибка в адресе!"))</f>
        <v>8451187.8599999994</v>
      </c>
      <c r="E875" s="53" t="str">
        <f>IF(ISNUMBER('Форма 1'!X875),ROUND('Форма 1'!$I875*VLOOKUP('Форма 1'!$G875,'Предельники 2022'!$B$4:$X$28,'Форма 1'!X$7),2),"")</f>
        <v/>
      </c>
      <c r="F875" s="53" t="str">
        <f>IF(ISNUMBER('Форма 1'!Y875),ROUND('Форма 1'!$I875*VLOOKUP('Форма 1'!$G875,'Предельники 2022'!$B$4:$X$28,'Форма 1'!Y$7),2),"")</f>
        <v/>
      </c>
      <c r="G875" s="53" t="str">
        <f>IF(ISNUMBER('Форма 1'!Z875),ROUND('Форма 1'!$I875*VLOOKUP('Форма 1'!$G875,'Предельники 2022'!$B$4:$X$28,'Форма 1'!Z$7),2),"")</f>
        <v/>
      </c>
      <c r="H875" s="53" t="str">
        <f>IF(ISNUMBER('Форма 1'!AA875),ROUND('Форма 1'!$I875*VLOOKUP('Форма 1'!$G875,'Предельники 2022'!$B$4:$X$28,'Форма 1'!AA$7),2),"")</f>
        <v/>
      </c>
      <c r="I875" s="53" t="str">
        <f>IF(ISNUMBER('Форма 1'!AB875),ROUND('Форма 1'!$I875*VLOOKUP('Форма 1'!$G875,'Предельники 2022'!$B$4:$X$28,'Форма 1'!AB$7),2),"")</f>
        <v/>
      </c>
      <c r="J875" s="53" t="str">
        <f>IF(ISNUMBER('Форма 1'!AC875),ROUND('Форма 1'!$I875*VLOOKUP('Форма 1'!$G875,'Предельники 2022'!$B$4:$X$28,'Форма 1'!AC$7),2),"")</f>
        <v/>
      </c>
      <c r="K875" s="53" t="str">
        <f>IF(ISNUMBER('Форма 1'!AD875),ROUND('Форма 1'!$I875*VLOOKUP('Форма 1'!$G875,'Предельники 2022'!$B$4:$X$28,'Форма 1'!AD$7),2),"")</f>
        <v/>
      </c>
      <c r="L875" s="54" t="str">
        <f>IF(ISBLANK('Форма 1'!AE875),"",'Форма 1'!AE875)</f>
        <v/>
      </c>
      <c r="M875" s="55" t="str">
        <f>IF(ISBLANK('Форма 1'!AF875),"",'Форма 1'!AF875)</f>
        <v/>
      </c>
      <c r="N875" s="53" t="str">
        <f>IF(ISNUMBER('Форма 1'!AG875),ROUND('Форма 1'!$I875*VLOOKUP('Форма 1'!$G875,'Предельники 2022'!$B$4:$X$28,'Форма 1'!AG$7),2),"")</f>
        <v/>
      </c>
      <c r="O875" s="53">
        <f>IF(ISNUMBER('Форма 1'!$AH875),ROUND('Форма 1'!$I875*VLOOKUP('Форма 1'!$G875,'Предельники 2022'!$B$4:$X$28,'Форма 1'!$AH$7,0),2),"")</f>
        <v>6911582.6200000001</v>
      </c>
      <c r="P875" s="53" t="str">
        <f>IF(ISNUMBER('Форма 1'!$AI875),ROUND('Форма 1'!$I875*VLOOKUP('Форма 1'!$G875,'Предельники 2022'!$B$4:$X$28,'Форма 1'!$AI$7,0),2),"")</f>
        <v/>
      </c>
      <c r="Q875" s="53" t="str">
        <f>IF(ISNUMBER('Форма 1'!$AJ875),ROUND('Форма 1'!$I875*VLOOKUP('Форма 1'!$G875,'Предельники 2022'!$B$4:$X$28,'Форма 1'!$AJ$7,0),2),"")</f>
        <v/>
      </c>
      <c r="R875" s="53">
        <f>IF(ISNUMBER('Форма 1'!AK875),ROUND('Форма 1'!$I875*VLOOKUP('Форма 1'!$G875,'Предельники 2022'!$B$4:$X$28,'Форма 1'!AK$7),2),"")</f>
        <v>1539605.24</v>
      </c>
      <c r="S875" s="55" t="str">
        <f t="shared" si="100"/>
        <v/>
      </c>
      <c r="T875" s="55" t="str">
        <f>IF(ISNUMBER('Форма 1'!AL875),INDEX('Предельники 2022'!$C$4:$X$28,MATCH('Форма 1'!$H875,'Предельники 2022'!$B$4:$B$28,0),MATCH(T$5,'Предельники 2022'!$C$3:$X$3,0)),"")</f>
        <v/>
      </c>
      <c r="U875" s="55" t="str">
        <f>IF(ISNUMBER('Форма 1'!AM875),INDEX('Предельники 2022'!$C$4:$X$28,MATCH('Форма 1'!$H875,'Предельники 2022'!$B$4:$B$28,0),MATCH(U$5,'Предельники 2022'!$C$3:$X$3,0)),"")</f>
        <v/>
      </c>
      <c r="V875" s="55" t="str">
        <f>IF(ISNUMBER('Форма 1'!AN875),INDEX('Предельники 2022'!$C$4:$X$28,MATCH('Форма 1'!$H875,'Предельники 2022'!$B$4:$B$28,0),MATCH(V$5,'Предельники 2022'!$C$3:$X$3,0)),"")</f>
        <v/>
      </c>
      <c r="W875" s="55" t="str">
        <f>IF(ISNUMBER('Форма 1'!AO875),INDEX('Предельники 2022'!$C$4:$X$28,MATCH('Форма 1'!$H875,'Предельники 2022'!$B$4:$B$28,0),MATCH(W$5,'Предельники 2022'!$C$3:$X$3,0)),"")</f>
        <v/>
      </c>
      <c r="X875" s="53" t="str">
        <f>IF(ISNUMBER('Форма 1'!AP875),ROUND('Форма 1'!$I875*VLOOKUP('Форма 1'!$G875,'Предельники 2022'!$B$4:$X$28,'Форма 1'!AP$7),2),"")</f>
        <v/>
      </c>
      <c r="Y875" s="53" t="str">
        <f>IF(ISNUMBER('Форма 1'!AQ875),ROUND('Форма 1'!$I875*VLOOKUP('Форма 1'!$G875,'Предельники 2022'!$B$4:$X$28,'Форма 1'!AQ$7),2),"")</f>
        <v/>
      </c>
      <c r="Z875" s="53" t="str">
        <f>IF(ISNUMBER('Форма 1'!AR875),ROUND('Форма 1'!$I875*VLOOKUP('Форма 1'!$G875,'Предельники 2022'!$B$4:$X$28,'Форма 1'!AR$7),2),"")</f>
        <v/>
      </c>
      <c r="AA875" s="55"/>
    </row>
    <row r="876" spans="1:27" x14ac:dyDescent="0.25">
      <c r="A876" s="52">
        <f t="shared" si="94"/>
        <v>13</v>
      </c>
      <c r="B876" s="94" t="str">
        <f>IF(ISBLANK('Форма 1'!B876),"",'Форма 1'!B876)</f>
        <v>Чусовской городской округ Пермского края</v>
      </c>
      <c r="C876" s="161" t="str">
        <f>IF(ISBLANK('Форма 1'!C876),"",'Форма 1'!C876)</f>
        <v>г. Чусовой, ул. Ленина, д. 51</v>
      </c>
      <c r="D876" s="51">
        <f>IF(ISBLANK(C876),"Введите адрес",IF(C876='Форма 1'!C876,SUM(E876:K876,M876:S876,X876:AA876),"Ошибка в адресе!"))</f>
        <v>968078.23</v>
      </c>
      <c r="E876" s="53" t="str">
        <f>IF(ISNUMBER('Форма 1'!X876),ROUND('Форма 1'!$I876*VLOOKUP('Форма 1'!$G876,'Предельники 2022'!$B$4:$X$28,'Форма 1'!X$7),2),"")</f>
        <v/>
      </c>
      <c r="F876" s="53" t="str">
        <f>IF(ISNUMBER('Форма 1'!Y876),ROUND('Форма 1'!$I876*VLOOKUP('Форма 1'!$G876,'Предельники 2022'!$B$4:$X$28,'Форма 1'!Y$7),2),"")</f>
        <v/>
      </c>
      <c r="G876" s="53" t="str">
        <f>IF(ISNUMBER('Форма 1'!Z876),ROUND('Форма 1'!$I876*VLOOKUP('Форма 1'!$G876,'Предельники 2022'!$B$4:$X$28,'Форма 1'!Z$7),2),"")</f>
        <v/>
      </c>
      <c r="H876" s="53" t="str">
        <f>IF(ISNUMBER('Форма 1'!AA876),ROUND('Форма 1'!$I876*VLOOKUP('Форма 1'!$G876,'Предельники 2022'!$B$4:$X$28,'Форма 1'!AA$7),2),"")</f>
        <v/>
      </c>
      <c r="I876" s="53" t="str">
        <f>IF(ISNUMBER('Форма 1'!AB876),ROUND('Форма 1'!$I876*VLOOKUP('Форма 1'!$G876,'Предельники 2022'!$B$4:$X$28,'Форма 1'!AB$7),2),"")</f>
        <v/>
      </c>
      <c r="J876" s="53" t="str">
        <f>IF(ISNUMBER('Форма 1'!AC876),ROUND('Форма 1'!$I876*VLOOKUP('Форма 1'!$G876,'Предельники 2022'!$B$4:$X$28,'Форма 1'!AC$7),2),"")</f>
        <v/>
      </c>
      <c r="K876" s="53" t="str">
        <f>IF(ISNUMBER('Форма 1'!AD876),ROUND('Форма 1'!$I876*VLOOKUP('Форма 1'!$G876,'Предельники 2022'!$B$4:$X$28,'Форма 1'!AD$7),2),"")</f>
        <v/>
      </c>
      <c r="L876" s="54" t="str">
        <f>IF(ISBLANK('Форма 1'!AE876),"",'Форма 1'!AE876)</f>
        <v/>
      </c>
      <c r="M876" s="55" t="str">
        <f>IF(ISBLANK('Форма 1'!AF876),"",'Форма 1'!AF876)</f>
        <v/>
      </c>
      <c r="N876" s="53" t="str">
        <f>IF(ISNUMBER('Форма 1'!AG876),ROUND('Форма 1'!$I876*VLOOKUP('Форма 1'!$G876,'Предельники 2022'!$B$4:$X$28,'Форма 1'!AG$7),2),"")</f>
        <v/>
      </c>
      <c r="O876" s="53" t="str">
        <f>IF(ISNUMBER('Форма 1'!$AH876),ROUND('Форма 1'!$I876*VLOOKUP('Форма 1'!$G876,'Предельники 2022'!$B$4:$X$28,'Форма 1'!$AH$7,0),2),"")</f>
        <v/>
      </c>
      <c r="P876" s="53" t="str">
        <f>IF(ISNUMBER('Форма 1'!$AI876),ROUND('Форма 1'!$I876*VLOOKUP('Форма 1'!$G876,'Предельники 2022'!$B$4:$X$28,'Форма 1'!$AI$7,0),2),"")</f>
        <v/>
      </c>
      <c r="Q876" s="53" t="str">
        <f>IF(ISNUMBER('Форма 1'!$AJ876),ROUND('Форма 1'!$I876*VLOOKUP('Форма 1'!$G876,'Предельники 2022'!$B$4:$X$28,'Форма 1'!$AJ$7,0),2),"")</f>
        <v/>
      </c>
      <c r="R876" s="53">
        <f>IF(ISNUMBER('Форма 1'!AK876),ROUND('Форма 1'!$I876*VLOOKUP('Форма 1'!$G876,'Предельники 2022'!$B$4:$X$28,'Форма 1'!AK$7),2),"")</f>
        <v>968078.23</v>
      </c>
      <c r="S876" s="55" t="str">
        <f t="shared" si="100"/>
        <v/>
      </c>
      <c r="T876" s="55" t="str">
        <f>IF(ISNUMBER('Форма 1'!AL876),INDEX('Предельники 2022'!$C$4:$X$28,MATCH('Форма 1'!$H876,'Предельники 2022'!$B$4:$B$28,0),MATCH(T$5,'Предельники 2022'!$C$3:$X$3,0)),"")</f>
        <v/>
      </c>
      <c r="U876" s="55" t="str">
        <f>IF(ISNUMBER('Форма 1'!AM876),INDEX('Предельники 2022'!$C$4:$X$28,MATCH('Форма 1'!$H876,'Предельники 2022'!$B$4:$B$28,0),MATCH(U$5,'Предельники 2022'!$C$3:$X$3,0)),"")</f>
        <v/>
      </c>
      <c r="V876" s="55" t="str">
        <f>IF(ISNUMBER('Форма 1'!AN876),INDEX('Предельники 2022'!$C$4:$X$28,MATCH('Форма 1'!$H876,'Предельники 2022'!$B$4:$B$28,0),MATCH(V$5,'Предельники 2022'!$C$3:$X$3,0)),"")</f>
        <v/>
      </c>
      <c r="W876" s="55" t="str">
        <f>IF(ISNUMBER('Форма 1'!AO876),INDEX('Предельники 2022'!$C$4:$X$28,MATCH('Форма 1'!$H876,'Предельники 2022'!$B$4:$B$28,0),MATCH(W$5,'Предельники 2022'!$C$3:$X$3,0)),"")</f>
        <v/>
      </c>
      <c r="X876" s="53" t="str">
        <f>IF(ISNUMBER('Форма 1'!AP876),ROUND('Форма 1'!$I876*VLOOKUP('Форма 1'!$G876,'Предельники 2022'!$B$4:$X$28,'Форма 1'!AP$7),2),"")</f>
        <v/>
      </c>
      <c r="Y876" s="53" t="str">
        <f>IF(ISNUMBER('Форма 1'!AQ876),ROUND('Форма 1'!$I876*VLOOKUP('Форма 1'!$G876,'Предельники 2022'!$B$4:$X$28,'Форма 1'!AQ$7),2),"")</f>
        <v/>
      </c>
      <c r="Z876" s="53" t="str">
        <f>IF(ISNUMBER('Форма 1'!AR876),ROUND('Форма 1'!$I876*VLOOKUP('Форма 1'!$G876,'Предельники 2022'!$B$4:$X$28,'Форма 1'!AR$7),2),"")</f>
        <v/>
      </c>
      <c r="AA876" s="55"/>
    </row>
    <row r="877" spans="1:27" x14ac:dyDescent="0.25">
      <c r="A877" s="52">
        <f t="shared" si="94"/>
        <v>14</v>
      </c>
      <c r="B877" s="94" t="str">
        <f>IF(ISBLANK('Форма 1'!B877),"",'Форма 1'!B877)</f>
        <v>Чусовской городской округ Пермского края</v>
      </c>
      <c r="C877" s="161" t="str">
        <f>IF(ISBLANK('Форма 1'!C877),"",'Форма 1'!C877)</f>
        <v>г. Чусовой, ул. Ленина, д. 59</v>
      </c>
      <c r="D877" s="51">
        <f>IF(ISBLANK(C877),"Введите адрес",IF(C877='Форма 1'!C877,SUM(E877:K877,M877:S877,X877:AA877),"Ошибка в адресе!"))</f>
        <v>1114107.73</v>
      </c>
      <c r="E877" s="53" t="str">
        <f>IF(ISNUMBER('Форма 1'!X877),ROUND('Форма 1'!$I877*VLOOKUP('Форма 1'!$G877,'Предельники 2022'!$B$4:$X$28,'Форма 1'!X$7),2),"")</f>
        <v/>
      </c>
      <c r="F877" s="53" t="str">
        <f>IF(ISNUMBER('Форма 1'!Y877),ROUND('Форма 1'!$I877*VLOOKUP('Форма 1'!$G877,'Предельники 2022'!$B$4:$X$28,'Форма 1'!Y$7),2),"")</f>
        <v/>
      </c>
      <c r="G877" s="53" t="str">
        <f>IF(ISNUMBER('Форма 1'!Z877),ROUND('Форма 1'!$I877*VLOOKUP('Форма 1'!$G877,'Предельники 2022'!$B$4:$X$28,'Форма 1'!Z$7),2),"")</f>
        <v/>
      </c>
      <c r="H877" s="53" t="str">
        <f>IF(ISNUMBER('Форма 1'!AA877),ROUND('Форма 1'!$I877*VLOOKUP('Форма 1'!$G877,'Предельники 2022'!$B$4:$X$28,'Форма 1'!AA$7),2),"")</f>
        <v/>
      </c>
      <c r="I877" s="53" t="str">
        <f>IF(ISNUMBER('Форма 1'!AB877),ROUND('Форма 1'!$I877*VLOOKUP('Форма 1'!$G877,'Предельники 2022'!$B$4:$X$28,'Форма 1'!AB$7),2),"")</f>
        <v/>
      </c>
      <c r="J877" s="53" t="str">
        <f>IF(ISNUMBER('Форма 1'!AC877),ROUND('Форма 1'!$I877*VLOOKUP('Форма 1'!$G877,'Предельники 2022'!$B$4:$X$28,'Форма 1'!AC$7),2),"")</f>
        <v/>
      </c>
      <c r="K877" s="53" t="str">
        <f>IF(ISNUMBER('Форма 1'!AD877),ROUND('Форма 1'!$I877*VLOOKUP('Форма 1'!$G877,'Предельники 2022'!$B$4:$X$28,'Форма 1'!AD$7),2),"")</f>
        <v/>
      </c>
      <c r="L877" s="54" t="str">
        <f>IF(ISBLANK('Форма 1'!AE877),"",'Форма 1'!AE877)</f>
        <v/>
      </c>
      <c r="M877" s="55" t="str">
        <f>IF(ISBLANK('Форма 1'!AF877),"",'Форма 1'!AF877)</f>
        <v/>
      </c>
      <c r="N877" s="53" t="str">
        <f>IF(ISNUMBER('Форма 1'!AG877),ROUND('Форма 1'!$I877*VLOOKUP('Форма 1'!$G877,'Предельники 2022'!$B$4:$X$28,'Форма 1'!AG$7),2),"")</f>
        <v/>
      </c>
      <c r="O877" s="53" t="str">
        <f>IF(ISNUMBER('Форма 1'!$AH877),ROUND('Форма 1'!$I877*VLOOKUP('Форма 1'!$G877,'Предельники 2022'!$B$4:$X$28,'Форма 1'!$AH$7,0),2),"")</f>
        <v/>
      </c>
      <c r="P877" s="53" t="str">
        <f>IF(ISNUMBER('Форма 1'!$AI877),ROUND('Форма 1'!$I877*VLOOKUP('Форма 1'!$G877,'Предельники 2022'!$B$4:$X$28,'Форма 1'!$AI$7,0),2),"")</f>
        <v/>
      </c>
      <c r="Q877" s="53" t="str">
        <f>IF(ISNUMBER('Форма 1'!$AJ877),ROUND('Форма 1'!$I877*VLOOKUP('Форма 1'!$G877,'Предельники 2022'!$B$4:$X$28,'Форма 1'!$AJ$7,0),2),"")</f>
        <v/>
      </c>
      <c r="R877" s="53">
        <f>IF(ISNUMBER('Форма 1'!AK877),ROUND('Форма 1'!$I877*VLOOKUP('Форма 1'!$G877,'Предельники 2022'!$B$4:$X$28,'Форма 1'!AK$7),2),"")</f>
        <v>1114107.73</v>
      </c>
      <c r="S877" s="55" t="str">
        <f t="shared" si="100"/>
        <v/>
      </c>
      <c r="T877" s="55" t="str">
        <f>IF(ISNUMBER('Форма 1'!AL877),INDEX('Предельники 2022'!$C$4:$X$28,MATCH('Форма 1'!$H877,'Предельники 2022'!$B$4:$B$28,0),MATCH(T$5,'Предельники 2022'!$C$3:$X$3,0)),"")</f>
        <v/>
      </c>
      <c r="U877" s="55" t="str">
        <f>IF(ISNUMBER('Форма 1'!AM877),INDEX('Предельники 2022'!$C$4:$X$28,MATCH('Форма 1'!$H877,'Предельники 2022'!$B$4:$B$28,0),MATCH(U$5,'Предельники 2022'!$C$3:$X$3,0)),"")</f>
        <v/>
      </c>
      <c r="V877" s="55" t="str">
        <f>IF(ISNUMBER('Форма 1'!AN877),INDEX('Предельники 2022'!$C$4:$X$28,MATCH('Форма 1'!$H877,'Предельники 2022'!$B$4:$B$28,0),MATCH(V$5,'Предельники 2022'!$C$3:$X$3,0)),"")</f>
        <v/>
      </c>
      <c r="W877" s="55" t="str">
        <f>IF(ISNUMBER('Форма 1'!AO877),INDEX('Предельники 2022'!$C$4:$X$28,MATCH('Форма 1'!$H877,'Предельники 2022'!$B$4:$B$28,0),MATCH(W$5,'Предельники 2022'!$C$3:$X$3,0)),"")</f>
        <v/>
      </c>
      <c r="X877" s="53" t="str">
        <f>IF(ISNUMBER('Форма 1'!AP877),ROUND('Форма 1'!$I877*VLOOKUP('Форма 1'!$G877,'Предельники 2022'!$B$4:$X$28,'Форма 1'!AP$7),2),"")</f>
        <v/>
      </c>
      <c r="Y877" s="53" t="str">
        <f>IF(ISNUMBER('Форма 1'!AQ877),ROUND('Форма 1'!$I877*VLOOKUP('Форма 1'!$G877,'Предельники 2022'!$B$4:$X$28,'Форма 1'!AQ$7),2),"")</f>
        <v/>
      </c>
      <c r="Z877" s="53" t="str">
        <f>IF(ISNUMBER('Форма 1'!AR877),ROUND('Форма 1'!$I877*VLOOKUP('Форма 1'!$G877,'Предельники 2022'!$B$4:$X$28,'Форма 1'!AR$7),2),"")</f>
        <v/>
      </c>
      <c r="AA877" s="55"/>
    </row>
    <row r="878" spans="1:27" x14ac:dyDescent="0.25">
      <c r="A878" s="52">
        <f t="shared" si="94"/>
        <v>15</v>
      </c>
      <c r="B878" s="94" t="str">
        <f>IF(ISBLANK('Форма 1'!B878),"",'Форма 1'!B878)</f>
        <v>Чусовской городской округ Пермского края</v>
      </c>
      <c r="C878" s="161" t="str">
        <f>IF(ISBLANK('Форма 1'!C878),"",'Форма 1'!C878)</f>
        <v>г. Чусовой, ул. Лысьвенская, д. 80</v>
      </c>
      <c r="D878" s="51">
        <f>IF(ISBLANK(C878),"Введите адрес",IF(C878='Форма 1'!C878,SUM(E878:K878,M878:S878,X878:AA878),"Ошибка в адресе!"))</f>
        <v>1036841.43</v>
      </c>
      <c r="E878" s="53" t="str">
        <f>IF(ISNUMBER('Форма 1'!X878),ROUND('Форма 1'!$I878*VLOOKUP('Форма 1'!$G878,'Предельники 2022'!$B$4:$X$28,'Форма 1'!X$7),2),"")</f>
        <v/>
      </c>
      <c r="F878" s="53" t="str">
        <f>IF(ISNUMBER('Форма 1'!Y878),ROUND('Форма 1'!$I878*VLOOKUP('Форма 1'!$G878,'Предельники 2022'!$B$4:$X$28,'Форма 1'!Y$7),2),"")</f>
        <v/>
      </c>
      <c r="G878" s="53" t="str">
        <f>IF(ISNUMBER('Форма 1'!Z878),ROUND('Форма 1'!$I878*VLOOKUP('Форма 1'!$G878,'Предельники 2022'!$B$4:$X$28,'Форма 1'!Z$7),2),"")</f>
        <v/>
      </c>
      <c r="H878" s="53">
        <f>IF(ISNUMBER('Форма 1'!AA878),ROUND('Форма 1'!$I878*VLOOKUP('Форма 1'!$G878,'Предельники 2022'!$B$4:$X$28,'Форма 1'!AA$7),2),"")</f>
        <v>1036841.43</v>
      </c>
      <c r="I878" s="53" t="str">
        <f>IF(ISNUMBER('Форма 1'!AB878),ROUND('Форма 1'!$I878*VLOOKUP('Форма 1'!$G878,'Предельники 2022'!$B$4:$X$28,'Форма 1'!AB$7),2),"")</f>
        <v/>
      </c>
      <c r="J878" s="53" t="str">
        <f>IF(ISNUMBER('Форма 1'!AC878),ROUND('Форма 1'!$I878*VLOOKUP('Форма 1'!$G878,'Предельники 2022'!$B$4:$X$28,'Форма 1'!AC$7),2),"")</f>
        <v/>
      </c>
      <c r="K878" s="53" t="str">
        <f>IF(ISNUMBER('Форма 1'!AD878),ROUND('Форма 1'!$I878*VLOOKUP('Форма 1'!$G878,'Предельники 2022'!$B$4:$X$28,'Форма 1'!AD$7),2),"")</f>
        <v/>
      </c>
      <c r="L878" s="54" t="str">
        <f>IF(ISBLANK('Форма 1'!AE878),"",'Форма 1'!AE878)</f>
        <v/>
      </c>
      <c r="M878" s="55" t="str">
        <f>IF(ISBLANK('Форма 1'!AF878),"",'Форма 1'!AF878)</f>
        <v/>
      </c>
      <c r="N878" s="53" t="str">
        <f>IF(ISNUMBER('Форма 1'!AG878),ROUND('Форма 1'!$I878*VLOOKUP('Форма 1'!$G878,'Предельники 2022'!$B$4:$X$28,'Форма 1'!AG$7),2),"")</f>
        <v/>
      </c>
      <c r="O878" s="53" t="str">
        <f>IF(ISNUMBER('Форма 1'!$AH878),ROUND('Форма 1'!$I878*VLOOKUP('Форма 1'!$G878,'Предельники 2022'!$B$4:$X$28,'Форма 1'!$AH$7,0),2),"")</f>
        <v/>
      </c>
      <c r="P878" s="53" t="str">
        <f>IF(ISNUMBER('Форма 1'!$AI878),ROUND('Форма 1'!$I878*VLOOKUP('Форма 1'!$G878,'Предельники 2022'!$B$4:$X$28,'Форма 1'!$AI$7,0),2),"")</f>
        <v/>
      </c>
      <c r="Q878" s="53" t="str">
        <f>IF(ISNUMBER('Форма 1'!$AJ878),ROUND('Форма 1'!$I878*VLOOKUP('Форма 1'!$G878,'Предельники 2022'!$B$4:$X$28,'Форма 1'!$AJ$7,0),2),"")</f>
        <v/>
      </c>
      <c r="R878" s="53" t="str">
        <f>IF(ISNUMBER('Форма 1'!AK878),ROUND('Форма 1'!$I878*VLOOKUP('Форма 1'!$G878,'Предельники 2022'!$B$4:$X$28,'Форма 1'!AK$7),2),"")</f>
        <v/>
      </c>
      <c r="S878" s="55" t="str">
        <f t="shared" si="100"/>
        <v/>
      </c>
      <c r="T878" s="55" t="str">
        <f>IF(ISNUMBER('Форма 1'!AL878),INDEX('Предельники 2022'!$C$4:$X$28,MATCH('Форма 1'!$H878,'Предельники 2022'!$B$4:$B$28,0),MATCH(T$5,'Предельники 2022'!$C$3:$X$3,0)),"")</f>
        <v/>
      </c>
      <c r="U878" s="55" t="str">
        <f>IF(ISNUMBER('Форма 1'!AM878),INDEX('Предельники 2022'!$C$4:$X$28,MATCH('Форма 1'!$H878,'Предельники 2022'!$B$4:$B$28,0),MATCH(U$5,'Предельники 2022'!$C$3:$X$3,0)),"")</f>
        <v/>
      </c>
      <c r="V878" s="55" t="str">
        <f>IF(ISNUMBER('Форма 1'!AN878),INDEX('Предельники 2022'!$C$4:$X$28,MATCH('Форма 1'!$H878,'Предельники 2022'!$B$4:$B$28,0),MATCH(V$5,'Предельники 2022'!$C$3:$X$3,0)),"")</f>
        <v/>
      </c>
      <c r="W878" s="55" t="str">
        <f>IF(ISNUMBER('Форма 1'!AO878),INDEX('Предельники 2022'!$C$4:$X$28,MATCH('Форма 1'!$H878,'Предельники 2022'!$B$4:$B$28,0),MATCH(W$5,'Предельники 2022'!$C$3:$X$3,0)),"")</f>
        <v/>
      </c>
      <c r="X878" s="53" t="str">
        <f>IF(ISNUMBER('Форма 1'!AP878),ROUND('Форма 1'!$I878*VLOOKUP('Форма 1'!$G878,'Предельники 2022'!$B$4:$X$28,'Форма 1'!AP$7),2),"")</f>
        <v/>
      </c>
      <c r="Y878" s="53" t="str">
        <f>IF(ISNUMBER('Форма 1'!AQ878),ROUND('Форма 1'!$I878*VLOOKUP('Форма 1'!$G878,'Предельники 2022'!$B$4:$X$28,'Форма 1'!AQ$7),2),"")</f>
        <v/>
      </c>
      <c r="Z878" s="53" t="str">
        <f>IF(ISNUMBER('Форма 1'!AR878),ROUND('Форма 1'!$I878*VLOOKUP('Форма 1'!$G878,'Предельники 2022'!$B$4:$X$28,'Форма 1'!AR$7),2),"")</f>
        <v/>
      </c>
      <c r="AA878" s="55"/>
    </row>
    <row r="879" spans="1:27" x14ac:dyDescent="0.25">
      <c r="A879" s="52">
        <f t="shared" si="94"/>
        <v>16</v>
      </c>
      <c r="B879" s="94" t="str">
        <f>IF(ISBLANK('Форма 1'!B879),"",'Форма 1'!B879)</f>
        <v>Чусовской городской округ Пермского края</v>
      </c>
      <c r="C879" s="161" t="str">
        <f>IF(ISBLANK('Форма 1'!C879),"",'Форма 1'!C879)</f>
        <v>г. Чусовой, ул. Мира, д. 7</v>
      </c>
      <c r="D879" s="51">
        <f>IF(ISBLANK(C879),"Введите адрес",IF(C879='Форма 1'!C879,SUM(E879:K879,M879:S879,X879:AA879),"Ошибка в адресе!"))</f>
        <v>14526554.109999999</v>
      </c>
      <c r="E879" s="53" t="str">
        <f>IF(ISNUMBER('Форма 1'!X879),ROUND('Форма 1'!$I879*VLOOKUP('Форма 1'!$G879,'Предельники 2022'!$B$4:$X$28,'Форма 1'!X$7),2),"")</f>
        <v/>
      </c>
      <c r="F879" s="53" t="str">
        <f>IF(ISNUMBER('Форма 1'!Y879),ROUND('Форма 1'!$I879*VLOOKUP('Форма 1'!$G879,'Предельники 2022'!$B$4:$X$28,'Форма 1'!Y$7),2),"")</f>
        <v/>
      </c>
      <c r="G879" s="53" t="str">
        <f>IF(ISNUMBER('Форма 1'!Z879),ROUND('Форма 1'!$I879*VLOOKUP('Форма 1'!$G879,'Предельники 2022'!$B$4:$X$28,'Форма 1'!Z$7),2),"")</f>
        <v/>
      </c>
      <c r="H879" s="53" t="str">
        <f>IF(ISNUMBER('Форма 1'!AA879),ROUND('Форма 1'!$I879*VLOOKUP('Форма 1'!$G879,'Предельники 2022'!$B$4:$X$28,'Форма 1'!AA$7),2),"")</f>
        <v/>
      </c>
      <c r="I879" s="53" t="str">
        <f>IF(ISNUMBER('Форма 1'!AB879),ROUND('Форма 1'!$I879*VLOOKUP('Форма 1'!$G879,'Предельники 2022'!$B$4:$X$28,'Форма 1'!AB$7),2),"")</f>
        <v/>
      </c>
      <c r="J879" s="53" t="str">
        <f>IF(ISNUMBER('Форма 1'!AC879),ROUND('Форма 1'!$I879*VLOOKUP('Форма 1'!$G879,'Предельники 2022'!$B$4:$X$28,'Форма 1'!AC$7),2),"")</f>
        <v/>
      </c>
      <c r="K879" s="53" t="str">
        <f>IF(ISNUMBER('Форма 1'!AD879),ROUND('Форма 1'!$I879*VLOOKUP('Форма 1'!$G879,'Предельники 2022'!$B$4:$X$28,'Форма 1'!AD$7),2),"")</f>
        <v/>
      </c>
      <c r="L879" s="54" t="str">
        <f>IF(ISBLANK('Форма 1'!AE879),"",'Форма 1'!AE879)</f>
        <v/>
      </c>
      <c r="M879" s="55" t="str">
        <f>IF(ISBLANK('Форма 1'!AF879),"",'Форма 1'!AF879)</f>
        <v/>
      </c>
      <c r="N879" s="53">
        <f>IF(ISNUMBER('Форма 1'!AG879),ROUND('Форма 1'!$I879*VLOOKUP('Форма 1'!$G879,'Предельники 2022'!$B$4:$X$28,'Форма 1'!AG$7),2),"")</f>
        <v>14526554.109999999</v>
      </c>
      <c r="O879" s="53" t="str">
        <f>IF(ISNUMBER('Форма 1'!$AH879),ROUND('Форма 1'!$I879*VLOOKUP('Форма 1'!$G879,'Предельники 2022'!$B$4:$X$28,'Форма 1'!$AH$7,0),2),"")</f>
        <v/>
      </c>
      <c r="P879" s="53" t="str">
        <f>IF(ISNUMBER('Форма 1'!$AI879),ROUND('Форма 1'!$I879*VLOOKUP('Форма 1'!$G879,'Предельники 2022'!$B$4:$X$28,'Форма 1'!$AI$7,0),2),"")</f>
        <v/>
      </c>
      <c r="Q879" s="53" t="str">
        <f>IF(ISNUMBER('Форма 1'!$AJ879),ROUND('Форма 1'!$I879*VLOOKUP('Форма 1'!$G879,'Предельники 2022'!$B$4:$X$28,'Форма 1'!$AJ$7,0),2),"")</f>
        <v/>
      </c>
      <c r="R879" s="53" t="str">
        <f>IF(ISNUMBER('Форма 1'!AK879),ROUND('Форма 1'!$I879*VLOOKUP('Форма 1'!$G879,'Предельники 2022'!$B$4:$X$28,'Форма 1'!AK$7),2),"")</f>
        <v/>
      </c>
      <c r="S879" s="55" t="str">
        <f t="shared" si="100"/>
        <v/>
      </c>
      <c r="T879" s="55" t="str">
        <f>IF(ISNUMBER('Форма 1'!AL879),INDEX('Предельники 2022'!$C$4:$X$28,MATCH('Форма 1'!$H879,'Предельники 2022'!$B$4:$B$28,0),MATCH(T$5,'Предельники 2022'!$C$3:$X$3,0)),"")</f>
        <v/>
      </c>
      <c r="U879" s="55" t="str">
        <f>IF(ISNUMBER('Форма 1'!AM879),INDEX('Предельники 2022'!$C$4:$X$28,MATCH('Форма 1'!$H879,'Предельники 2022'!$B$4:$B$28,0),MATCH(U$5,'Предельники 2022'!$C$3:$X$3,0)),"")</f>
        <v/>
      </c>
      <c r="V879" s="55" t="str">
        <f>IF(ISNUMBER('Форма 1'!AN879),INDEX('Предельники 2022'!$C$4:$X$28,MATCH('Форма 1'!$H879,'Предельники 2022'!$B$4:$B$28,0),MATCH(V$5,'Предельники 2022'!$C$3:$X$3,0)),"")</f>
        <v/>
      </c>
      <c r="W879" s="55" t="str">
        <f>IF(ISNUMBER('Форма 1'!AO879),INDEX('Предельники 2022'!$C$4:$X$28,MATCH('Форма 1'!$H879,'Предельники 2022'!$B$4:$B$28,0),MATCH(W$5,'Предельники 2022'!$C$3:$X$3,0)),"")</f>
        <v/>
      </c>
      <c r="X879" s="53" t="str">
        <f>IF(ISNUMBER('Форма 1'!AP879),ROUND('Форма 1'!$I879*VLOOKUP('Форма 1'!$G879,'Предельники 2022'!$B$4:$X$28,'Форма 1'!AP$7),2),"")</f>
        <v/>
      </c>
      <c r="Y879" s="53" t="str">
        <f>IF(ISNUMBER('Форма 1'!AQ879),ROUND('Форма 1'!$I879*VLOOKUP('Форма 1'!$G879,'Предельники 2022'!$B$4:$X$28,'Форма 1'!AQ$7),2),"")</f>
        <v/>
      </c>
      <c r="Z879" s="53" t="str">
        <f>IF(ISNUMBER('Форма 1'!AR879),ROUND('Форма 1'!$I879*VLOOKUP('Форма 1'!$G879,'Предельники 2022'!$B$4:$X$28,'Форма 1'!AR$7),2),"")</f>
        <v/>
      </c>
      <c r="AA879" s="55"/>
    </row>
    <row r="880" spans="1:27" x14ac:dyDescent="0.25">
      <c r="A880" s="52">
        <f t="shared" si="94"/>
        <v>17</v>
      </c>
      <c r="B880" s="94" t="str">
        <f>IF(ISBLANK('Форма 1'!B880),"",'Форма 1'!B880)</f>
        <v>Чусовской городской округ Пермского края</v>
      </c>
      <c r="C880" s="161" t="str">
        <f>IF(ISBLANK('Форма 1'!C880),"",'Форма 1'!C880)</f>
        <v>г. Чусовой, ул. Октябрьская, д. 19</v>
      </c>
      <c r="D880" s="51">
        <f>IF(ISBLANK(C880),"Введите адрес",IF(C880='Форма 1'!C880,SUM(E880:K880,M880:S880,X880:AA880),"Ошибка в адресе!"))</f>
        <v>4191871.25</v>
      </c>
      <c r="E880" s="53" t="str">
        <f>IF(ISNUMBER('Форма 1'!X880),ROUND('Форма 1'!$I880*VLOOKUP('Форма 1'!$G880,'Предельники 2022'!$B$4:$X$28,'Форма 1'!X$7),2),"")</f>
        <v/>
      </c>
      <c r="F880" s="53" t="str">
        <f>IF(ISNUMBER('Форма 1'!Y880),ROUND('Форма 1'!$I880*VLOOKUP('Форма 1'!$G880,'Предельники 2022'!$B$4:$X$28,'Форма 1'!Y$7),2),"")</f>
        <v/>
      </c>
      <c r="G880" s="53" t="str">
        <f>IF(ISNUMBER('Форма 1'!Z880),ROUND('Форма 1'!$I880*VLOOKUP('Форма 1'!$G880,'Предельники 2022'!$B$4:$X$28,'Форма 1'!Z$7),2),"")</f>
        <v/>
      </c>
      <c r="H880" s="53" t="str">
        <f>IF(ISNUMBER('Форма 1'!AA880),ROUND('Форма 1'!$I880*VLOOKUP('Форма 1'!$G880,'Предельники 2022'!$B$4:$X$28,'Форма 1'!AA$7),2),"")</f>
        <v/>
      </c>
      <c r="I880" s="53" t="str">
        <f>IF(ISNUMBER('Форма 1'!AB880),ROUND('Форма 1'!$I880*VLOOKUP('Форма 1'!$G880,'Предельники 2022'!$B$4:$X$28,'Форма 1'!AB$7),2),"")</f>
        <v/>
      </c>
      <c r="J880" s="53" t="str">
        <f>IF(ISNUMBER('Форма 1'!AC880),ROUND('Форма 1'!$I880*VLOOKUP('Форма 1'!$G880,'Предельники 2022'!$B$4:$X$28,'Форма 1'!AC$7),2),"")</f>
        <v/>
      </c>
      <c r="K880" s="53" t="str">
        <f>IF(ISNUMBER('Форма 1'!AD880),ROUND('Форма 1'!$I880*VLOOKUP('Форма 1'!$G880,'Предельники 2022'!$B$4:$X$28,'Форма 1'!AD$7),2),"")</f>
        <v/>
      </c>
      <c r="L880" s="54" t="str">
        <f>IF(ISBLANK('Форма 1'!AE880),"",'Форма 1'!AE880)</f>
        <v/>
      </c>
      <c r="M880" s="55" t="str">
        <f>IF(ISBLANK('Форма 1'!AF880),"",'Форма 1'!AF880)</f>
        <v/>
      </c>
      <c r="N880" s="53">
        <f>IF(ISNUMBER('Форма 1'!AG880),ROUND('Форма 1'!$I880*VLOOKUP('Форма 1'!$G880,'Предельники 2022'!$B$4:$X$28,'Форма 1'!AG$7),2),"")</f>
        <v>4191871.25</v>
      </c>
      <c r="O880" s="53" t="str">
        <f>IF(ISNUMBER('Форма 1'!$AH880),ROUND('Форма 1'!$I880*VLOOKUP('Форма 1'!$G880,'Предельники 2022'!$B$4:$X$28,'Форма 1'!$AH$7,0),2),"")</f>
        <v/>
      </c>
      <c r="P880" s="53" t="str">
        <f>IF(ISNUMBER('Форма 1'!$AI880),ROUND('Форма 1'!$I880*VLOOKUP('Форма 1'!$G880,'Предельники 2022'!$B$4:$X$28,'Форма 1'!$AI$7,0),2),"")</f>
        <v/>
      </c>
      <c r="Q880" s="53" t="str">
        <f>IF(ISNUMBER('Форма 1'!$AJ880),ROUND('Форма 1'!$I880*VLOOKUP('Форма 1'!$G880,'Предельники 2022'!$B$4:$X$28,'Форма 1'!$AJ$7,0),2),"")</f>
        <v/>
      </c>
      <c r="R880" s="53" t="str">
        <f>IF(ISNUMBER('Форма 1'!AK880),ROUND('Форма 1'!$I880*VLOOKUP('Форма 1'!$G880,'Предельники 2022'!$B$4:$X$28,'Форма 1'!AK$7),2),"")</f>
        <v/>
      </c>
      <c r="S880" s="55" t="str">
        <f t="shared" si="100"/>
        <v/>
      </c>
      <c r="T880" s="55" t="str">
        <f>IF(ISNUMBER('Форма 1'!AL880),INDEX('Предельники 2022'!$C$4:$X$28,MATCH('Форма 1'!$H880,'Предельники 2022'!$B$4:$B$28,0),MATCH(T$5,'Предельники 2022'!$C$3:$X$3,0)),"")</f>
        <v/>
      </c>
      <c r="U880" s="55" t="str">
        <f>IF(ISNUMBER('Форма 1'!AM880),INDEX('Предельники 2022'!$C$4:$X$28,MATCH('Форма 1'!$H880,'Предельники 2022'!$B$4:$B$28,0),MATCH(U$5,'Предельники 2022'!$C$3:$X$3,0)),"")</f>
        <v/>
      </c>
      <c r="V880" s="55" t="str">
        <f>IF(ISNUMBER('Форма 1'!AN880),INDEX('Предельники 2022'!$C$4:$X$28,MATCH('Форма 1'!$H880,'Предельники 2022'!$B$4:$B$28,0),MATCH(V$5,'Предельники 2022'!$C$3:$X$3,0)),"")</f>
        <v/>
      </c>
      <c r="W880" s="55" t="str">
        <f>IF(ISNUMBER('Форма 1'!AO880),INDEX('Предельники 2022'!$C$4:$X$28,MATCH('Форма 1'!$H880,'Предельники 2022'!$B$4:$B$28,0),MATCH(W$5,'Предельники 2022'!$C$3:$X$3,0)),"")</f>
        <v/>
      </c>
      <c r="X880" s="53" t="str">
        <f>IF(ISNUMBER('Форма 1'!AP880),ROUND('Форма 1'!$I880*VLOOKUP('Форма 1'!$G880,'Предельники 2022'!$B$4:$X$28,'Форма 1'!AP$7),2),"")</f>
        <v/>
      </c>
      <c r="Y880" s="53" t="str">
        <f>IF(ISNUMBER('Форма 1'!AQ880),ROUND('Форма 1'!$I880*VLOOKUP('Форма 1'!$G880,'Предельники 2022'!$B$4:$X$28,'Форма 1'!AQ$7),2),"")</f>
        <v/>
      </c>
      <c r="Z880" s="53" t="str">
        <f>IF(ISNUMBER('Форма 1'!AR880),ROUND('Форма 1'!$I880*VLOOKUP('Форма 1'!$G880,'Предельники 2022'!$B$4:$X$28,'Форма 1'!AR$7),2),"")</f>
        <v/>
      </c>
      <c r="AA880" s="55"/>
    </row>
    <row r="881" spans="1:27" x14ac:dyDescent="0.25">
      <c r="A881" s="52">
        <f t="shared" si="94"/>
        <v>18</v>
      </c>
      <c r="B881" s="94" t="str">
        <f>IF(ISBLANK('Форма 1'!B881),"",'Форма 1'!B881)</f>
        <v>Чусовской городской округ Пермского края</v>
      </c>
      <c r="C881" s="161" t="str">
        <f>IF(ISBLANK('Форма 1'!C881),"",'Форма 1'!C881)</f>
        <v>г. Чусовой, ул. Толбухина, д. 3А</v>
      </c>
      <c r="D881" s="51">
        <f>IF(ISBLANK(C881),"Введите адрес",IF(C881='Форма 1'!C881,SUM(E881:K881,M881:S881,X881:AA881),"Ошибка в адресе!"))</f>
        <v>6243791.2300000004</v>
      </c>
      <c r="E881" s="53" t="str">
        <f>IF(ISNUMBER('Форма 1'!X881),ROUND('Форма 1'!$I881*VLOOKUP('Форма 1'!$G881,'Предельники 2022'!$B$4:$X$28,'Форма 1'!X$7),2),"")</f>
        <v/>
      </c>
      <c r="F881" s="53" t="str">
        <f>IF(ISNUMBER('Форма 1'!Y881),ROUND('Форма 1'!$I881*VLOOKUP('Форма 1'!$G881,'Предельники 2022'!$B$4:$X$28,'Форма 1'!Y$7),2),"")</f>
        <v/>
      </c>
      <c r="G881" s="53" t="str">
        <f>IF(ISNUMBER('Форма 1'!Z881),ROUND('Форма 1'!$I881*VLOOKUP('Форма 1'!$G881,'Предельники 2022'!$B$4:$X$28,'Форма 1'!Z$7),2),"")</f>
        <v/>
      </c>
      <c r="H881" s="53" t="str">
        <f>IF(ISNUMBER('Форма 1'!AA881),ROUND('Форма 1'!$I881*VLOOKUP('Форма 1'!$G881,'Предельники 2022'!$B$4:$X$28,'Форма 1'!AA$7),2),"")</f>
        <v/>
      </c>
      <c r="I881" s="53" t="str">
        <f>IF(ISNUMBER('Форма 1'!AB881),ROUND('Форма 1'!$I881*VLOOKUP('Форма 1'!$G881,'Предельники 2022'!$B$4:$X$28,'Форма 1'!AB$7),2),"")</f>
        <v/>
      </c>
      <c r="J881" s="53" t="str">
        <f>IF(ISNUMBER('Форма 1'!AC881),ROUND('Форма 1'!$I881*VLOOKUP('Форма 1'!$G881,'Предельники 2022'!$B$4:$X$28,'Форма 1'!AC$7),2),"")</f>
        <v/>
      </c>
      <c r="K881" s="53" t="str">
        <f>IF(ISNUMBER('Форма 1'!AD881),ROUND('Форма 1'!$I881*VLOOKUP('Форма 1'!$G881,'Предельники 2022'!$B$4:$X$28,'Форма 1'!AD$7),2),"")</f>
        <v/>
      </c>
      <c r="L881" s="54" t="str">
        <f>IF(ISBLANK('Форма 1'!AE881),"",'Форма 1'!AE881)</f>
        <v/>
      </c>
      <c r="M881" s="55" t="str">
        <f>IF(ISBLANK('Форма 1'!AF881),"",'Форма 1'!AF881)</f>
        <v/>
      </c>
      <c r="N881" s="53" t="str">
        <f>IF(ISNUMBER('Форма 1'!AG881),ROUND('Форма 1'!$I881*VLOOKUP('Форма 1'!$G881,'Предельники 2022'!$B$4:$X$28,'Форма 1'!AG$7),2),"")</f>
        <v/>
      </c>
      <c r="O881" s="53">
        <f>IF(ISNUMBER('Форма 1'!$AH881),ROUND('Форма 1'!$I881*VLOOKUP('Форма 1'!$G881,'Предельники 2022'!$B$4:$X$28,'Форма 1'!$AH$7,0),2),"")</f>
        <v>6243791.2300000004</v>
      </c>
      <c r="P881" s="53" t="str">
        <f>IF(ISNUMBER('Форма 1'!$AI881),ROUND('Форма 1'!$I881*VLOOKUP('Форма 1'!$G881,'Предельники 2022'!$B$4:$X$28,'Форма 1'!$AI$7,0),2),"")</f>
        <v/>
      </c>
      <c r="Q881" s="53" t="str">
        <f>IF(ISNUMBER('Форма 1'!$AJ881),ROUND('Форма 1'!$I881*VLOOKUP('Форма 1'!$G881,'Предельники 2022'!$B$4:$X$28,'Форма 1'!$AJ$7,0),2),"")</f>
        <v/>
      </c>
      <c r="R881" s="53" t="str">
        <f>IF(ISNUMBER('Форма 1'!AK881),ROUND('Форма 1'!$I881*VLOOKUP('Форма 1'!$G881,'Предельники 2022'!$B$4:$X$28,'Форма 1'!AK$7),2),"")</f>
        <v/>
      </c>
      <c r="S881" s="55" t="str">
        <f t="shared" si="100"/>
        <v/>
      </c>
      <c r="T881" s="55" t="str">
        <f>IF(ISNUMBER('Форма 1'!AL881),INDEX('Предельники 2022'!$C$4:$X$28,MATCH('Форма 1'!$H881,'Предельники 2022'!$B$4:$B$28,0),MATCH(T$5,'Предельники 2022'!$C$3:$X$3,0)),"")</f>
        <v/>
      </c>
      <c r="U881" s="55" t="str">
        <f>IF(ISNUMBER('Форма 1'!AM881),INDEX('Предельники 2022'!$C$4:$X$28,MATCH('Форма 1'!$H881,'Предельники 2022'!$B$4:$B$28,0),MATCH(U$5,'Предельники 2022'!$C$3:$X$3,0)),"")</f>
        <v/>
      </c>
      <c r="V881" s="55" t="str">
        <f>IF(ISNUMBER('Форма 1'!AN881),INDEX('Предельники 2022'!$C$4:$X$28,MATCH('Форма 1'!$H881,'Предельники 2022'!$B$4:$B$28,0),MATCH(V$5,'Предельники 2022'!$C$3:$X$3,0)),"")</f>
        <v/>
      </c>
      <c r="W881" s="55" t="str">
        <f>IF(ISNUMBER('Форма 1'!AO881),INDEX('Предельники 2022'!$C$4:$X$28,MATCH('Форма 1'!$H881,'Предельники 2022'!$B$4:$B$28,0),MATCH(W$5,'Предельники 2022'!$C$3:$X$3,0)),"")</f>
        <v/>
      </c>
      <c r="X881" s="53" t="str">
        <f>IF(ISNUMBER('Форма 1'!AP881),ROUND('Форма 1'!$I881*VLOOKUP('Форма 1'!$G881,'Предельники 2022'!$B$4:$X$28,'Форма 1'!AP$7),2),"")</f>
        <v/>
      </c>
      <c r="Y881" s="53" t="str">
        <f>IF(ISNUMBER('Форма 1'!AQ881),ROUND('Форма 1'!$I881*VLOOKUP('Форма 1'!$G881,'Предельники 2022'!$B$4:$X$28,'Форма 1'!AQ$7),2),"")</f>
        <v/>
      </c>
      <c r="Z881" s="53" t="str">
        <f>IF(ISNUMBER('Форма 1'!AR881),ROUND('Форма 1'!$I881*VLOOKUP('Форма 1'!$G881,'Предельники 2022'!$B$4:$X$28,'Форма 1'!AR$7),2),"")</f>
        <v/>
      </c>
      <c r="AA881" s="55"/>
    </row>
    <row r="882" spans="1:27" x14ac:dyDescent="0.25">
      <c r="A882" s="52">
        <f t="shared" si="94"/>
        <v>19</v>
      </c>
      <c r="B882" s="94" t="str">
        <f>IF(ISBLANK('Форма 1'!B882),"",'Форма 1'!B882)</f>
        <v>Чусовской городской округ Пермского края</v>
      </c>
      <c r="C882" s="161" t="str">
        <f>IF(ISBLANK('Форма 1'!C882),"",'Форма 1'!C882)</f>
        <v>г. Чусовой, ул. Толбухина, д. 7</v>
      </c>
      <c r="D882" s="51">
        <f>IF(ISBLANK(C882),"Введите адрес",IF(C882='Форма 1'!C882,SUM(E882:K882,M882:S882,X882:AA882),"Ошибка в адресе!"))</f>
        <v>4620537.5999999996</v>
      </c>
      <c r="E882" s="53">
        <f>IF(ISNUMBER('Форма 1'!X882),ROUND('Форма 1'!$I882*VLOOKUP('Форма 1'!$G882,'Предельники 2022'!$B$4:$X$28,'Форма 1'!X$7),2),"")</f>
        <v>332136.71000000002</v>
      </c>
      <c r="F882" s="53" t="str">
        <f>IF(ISNUMBER('Форма 1'!Y882),ROUND('Форма 1'!$I882*VLOOKUP('Форма 1'!$G882,'Предельники 2022'!$B$4:$X$28,'Форма 1'!Y$7),2),"")</f>
        <v/>
      </c>
      <c r="G882" s="53" t="str">
        <f>IF(ISNUMBER('Форма 1'!Z882),ROUND('Форма 1'!$I882*VLOOKUP('Форма 1'!$G882,'Предельники 2022'!$B$4:$X$28,'Форма 1'!Z$7),2),"")</f>
        <v/>
      </c>
      <c r="H882" s="53" t="str">
        <f>IF(ISNUMBER('Форма 1'!AA882),ROUND('Форма 1'!$I882*VLOOKUP('Форма 1'!$G882,'Предельники 2022'!$B$4:$X$28,'Форма 1'!AA$7),2),"")</f>
        <v/>
      </c>
      <c r="I882" s="53" t="str">
        <f>IF(ISNUMBER('Форма 1'!AB882),ROUND('Форма 1'!$I882*VLOOKUP('Форма 1'!$G882,'Предельники 2022'!$B$4:$X$28,'Форма 1'!AB$7),2),"")</f>
        <v/>
      </c>
      <c r="J882" s="53" t="str">
        <f>IF(ISNUMBER('Форма 1'!AC882),ROUND('Форма 1'!$I882*VLOOKUP('Форма 1'!$G882,'Предельники 2022'!$B$4:$X$28,'Форма 1'!AC$7),2),"")</f>
        <v/>
      </c>
      <c r="K882" s="53" t="str">
        <f>IF(ISNUMBER('Форма 1'!AD882),ROUND('Форма 1'!$I882*VLOOKUP('Форма 1'!$G882,'Предельники 2022'!$B$4:$X$28,'Форма 1'!AD$7),2),"")</f>
        <v/>
      </c>
      <c r="L882" s="54" t="str">
        <f>IF(ISBLANK('Форма 1'!AE882),"",'Форма 1'!AE882)</f>
        <v/>
      </c>
      <c r="M882" s="55" t="str">
        <f>IF(ISBLANK('Форма 1'!AF882),"",'Форма 1'!AF882)</f>
        <v/>
      </c>
      <c r="N882" s="53">
        <f>IF(ISNUMBER('Форма 1'!AG882),ROUND('Форма 1'!$I882*VLOOKUP('Форма 1'!$G882,'Предельники 2022'!$B$4:$X$28,'Форма 1'!AG$7),2),"")</f>
        <v>4288400.8899999997</v>
      </c>
      <c r="O882" s="53" t="str">
        <f>IF(ISNUMBER('Форма 1'!$AH882),ROUND('Форма 1'!$I882*VLOOKUP('Форма 1'!$G882,'Предельники 2022'!$B$4:$X$28,'Форма 1'!$AH$7,0),2),"")</f>
        <v/>
      </c>
      <c r="P882" s="53" t="str">
        <f>IF(ISNUMBER('Форма 1'!$AI882),ROUND('Форма 1'!$I882*VLOOKUP('Форма 1'!$G882,'Предельники 2022'!$B$4:$X$28,'Форма 1'!$AI$7,0),2),"")</f>
        <v/>
      </c>
      <c r="Q882" s="53" t="str">
        <f>IF(ISNUMBER('Форма 1'!$AJ882),ROUND('Форма 1'!$I882*VLOOKUP('Форма 1'!$G882,'Предельники 2022'!$B$4:$X$28,'Форма 1'!$AJ$7,0),2),"")</f>
        <v/>
      </c>
      <c r="R882" s="53" t="str">
        <f>IF(ISNUMBER('Форма 1'!AK882),ROUND('Форма 1'!$I882*VLOOKUP('Форма 1'!$G882,'Предельники 2022'!$B$4:$X$28,'Форма 1'!AK$7),2),"")</f>
        <v/>
      </c>
      <c r="S882" s="55" t="str">
        <f t="shared" si="100"/>
        <v/>
      </c>
      <c r="T882" s="55" t="str">
        <f>IF(ISNUMBER('Форма 1'!AL882),INDEX('Предельники 2022'!$C$4:$X$28,MATCH('Форма 1'!$H882,'Предельники 2022'!$B$4:$B$28,0),MATCH(T$5,'Предельники 2022'!$C$3:$X$3,0)),"")</f>
        <v/>
      </c>
      <c r="U882" s="55" t="str">
        <f>IF(ISNUMBER('Форма 1'!AM882),INDEX('Предельники 2022'!$C$4:$X$28,MATCH('Форма 1'!$H882,'Предельники 2022'!$B$4:$B$28,0),MATCH(U$5,'Предельники 2022'!$C$3:$X$3,0)),"")</f>
        <v/>
      </c>
      <c r="V882" s="55" t="str">
        <f>IF(ISNUMBER('Форма 1'!AN882),INDEX('Предельники 2022'!$C$4:$X$28,MATCH('Форма 1'!$H882,'Предельники 2022'!$B$4:$B$28,0),MATCH(V$5,'Предельники 2022'!$C$3:$X$3,0)),"")</f>
        <v/>
      </c>
      <c r="W882" s="55" t="str">
        <f>IF(ISNUMBER('Форма 1'!AO882),INDEX('Предельники 2022'!$C$4:$X$28,MATCH('Форма 1'!$H882,'Предельники 2022'!$B$4:$B$28,0),MATCH(W$5,'Предельники 2022'!$C$3:$X$3,0)),"")</f>
        <v/>
      </c>
      <c r="X882" s="53" t="str">
        <f>IF(ISNUMBER('Форма 1'!AP882),ROUND('Форма 1'!$I882*VLOOKUP('Форма 1'!$G882,'Предельники 2022'!$B$4:$X$28,'Форма 1'!AP$7),2),"")</f>
        <v/>
      </c>
      <c r="Y882" s="53" t="str">
        <f>IF(ISNUMBER('Форма 1'!AQ882),ROUND('Форма 1'!$I882*VLOOKUP('Форма 1'!$G882,'Предельники 2022'!$B$4:$X$28,'Форма 1'!AQ$7),2),"")</f>
        <v/>
      </c>
      <c r="Z882" s="53" t="str">
        <f>IF(ISNUMBER('Форма 1'!AR882),ROUND('Форма 1'!$I882*VLOOKUP('Форма 1'!$G882,'Предельники 2022'!$B$4:$X$28,'Форма 1'!AR$7),2),"")</f>
        <v/>
      </c>
      <c r="AA882" s="55"/>
    </row>
    <row r="883" spans="1:27" x14ac:dyDescent="0.25">
      <c r="A883" s="52">
        <f t="shared" si="94"/>
        <v>20</v>
      </c>
      <c r="B883" s="94" t="str">
        <f>IF(ISBLANK('Форма 1'!B883),"",'Форма 1'!B883)</f>
        <v>Чусовской городской округ Пермского края</v>
      </c>
      <c r="C883" s="161" t="str">
        <f>IF(ISBLANK('Форма 1'!C883),"",'Форма 1'!C883)</f>
        <v>г. Чусовой, ул. Школьная, д. 15</v>
      </c>
      <c r="D883" s="51">
        <f>IF(ISBLANK(C883),"Введите адрес",IF(C883='Форма 1'!C883,SUM(E883:K883,M883:S883,X883:AA883),"Ошибка в адресе!"))</f>
        <v>15839462.449999999</v>
      </c>
      <c r="E883" s="53" t="str">
        <f>IF(ISNUMBER('Форма 1'!X883),ROUND('Форма 1'!$I883*VLOOKUP('Форма 1'!$G883,'Предельники 2022'!$B$4:$X$28,'Форма 1'!X$7),2),"")</f>
        <v/>
      </c>
      <c r="F883" s="53" t="str">
        <f>IF(ISNUMBER('Форма 1'!Y883),ROUND('Форма 1'!$I883*VLOOKUP('Форма 1'!$G883,'Предельники 2022'!$B$4:$X$28,'Форма 1'!Y$7),2),"")</f>
        <v/>
      </c>
      <c r="G883" s="53" t="str">
        <f>IF(ISNUMBER('Форма 1'!Z883),ROUND('Форма 1'!$I883*VLOOKUP('Форма 1'!$G883,'Предельники 2022'!$B$4:$X$28,'Форма 1'!Z$7),2),"")</f>
        <v/>
      </c>
      <c r="H883" s="53" t="str">
        <f>IF(ISNUMBER('Форма 1'!AA883),ROUND('Форма 1'!$I883*VLOOKUP('Форма 1'!$G883,'Предельники 2022'!$B$4:$X$28,'Форма 1'!AA$7),2),"")</f>
        <v/>
      </c>
      <c r="I883" s="53" t="str">
        <f>IF(ISNUMBER('Форма 1'!AB883),ROUND('Форма 1'!$I883*VLOOKUP('Форма 1'!$G883,'Предельники 2022'!$B$4:$X$28,'Форма 1'!AB$7),2),"")</f>
        <v/>
      </c>
      <c r="J883" s="53" t="str">
        <f>IF(ISNUMBER('Форма 1'!AC883),ROUND('Форма 1'!$I883*VLOOKUP('Форма 1'!$G883,'Предельники 2022'!$B$4:$X$28,'Форма 1'!AC$7),2),"")</f>
        <v/>
      </c>
      <c r="K883" s="53" t="str">
        <f>IF(ISNUMBER('Форма 1'!AD883),ROUND('Форма 1'!$I883*VLOOKUP('Форма 1'!$G883,'Предельники 2022'!$B$4:$X$28,'Форма 1'!AD$7),2),"")</f>
        <v/>
      </c>
      <c r="L883" s="54" t="str">
        <f>IF(ISBLANK('Форма 1'!AE883),"",'Форма 1'!AE883)</f>
        <v/>
      </c>
      <c r="M883" s="55" t="str">
        <f>IF(ISBLANK('Форма 1'!AF883),"",'Форма 1'!AF883)</f>
        <v/>
      </c>
      <c r="N883" s="53">
        <f>IF(ISNUMBER('Форма 1'!AG883),ROUND('Форма 1'!$I883*VLOOKUP('Форма 1'!$G883,'Предельники 2022'!$B$4:$X$28,'Форма 1'!AG$7),2),"")</f>
        <v>15839462.449999999</v>
      </c>
      <c r="O883" s="53" t="str">
        <f>IF(ISNUMBER('Форма 1'!$AH883),ROUND('Форма 1'!$I883*VLOOKUP('Форма 1'!$G883,'Предельники 2022'!$B$4:$X$28,'Форма 1'!$AH$7,0),2),"")</f>
        <v/>
      </c>
      <c r="P883" s="53" t="str">
        <f>IF(ISNUMBER('Форма 1'!$AI883),ROUND('Форма 1'!$I883*VLOOKUP('Форма 1'!$G883,'Предельники 2022'!$B$4:$X$28,'Форма 1'!$AI$7,0),2),"")</f>
        <v/>
      </c>
      <c r="Q883" s="53" t="str">
        <f>IF(ISNUMBER('Форма 1'!$AJ883),ROUND('Форма 1'!$I883*VLOOKUP('Форма 1'!$G883,'Предельники 2022'!$B$4:$X$28,'Форма 1'!$AJ$7,0),2),"")</f>
        <v/>
      </c>
      <c r="R883" s="53" t="str">
        <f>IF(ISNUMBER('Форма 1'!AK883),ROUND('Форма 1'!$I883*VLOOKUP('Форма 1'!$G883,'Предельники 2022'!$B$4:$X$28,'Форма 1'!AK$7),2),"")</f>
        <v/>
      </c>
      <c r="S883" s="55" t="str">
        <f t="shared" si="100"/>
        <v/>
      </c>
      <c r="T883" s="55" t="str">
        <f>IF(ISNUMBER('Форма 1'!AL883),INDEX('Предельники 2022'!$C$4:$X$28,MATCH('Форма 1'!$H883,'Предельники 2022'!$B$4:$B$28,0),MATCH(T$5,'Предельники 2022'!$C$3:$X$3,0)),"")</f>
        <v/>
      </c>
      <c r="U883" s="55" t="str">
        <f>IF(ISNUMBER('Форма 1'!AM883),INDEX('Предельники 2022'!$C$4:$X$28,MATCH('Форма 1'!$H883,'Предельники 2022'!$B$4:$B$28,0),MATCH(U$5,'Предельники 2022'!$C$3:$X$3,0)),"")</f>
        <v/>
      </c>
      <c r="V883" s="55" t="str">
        <f>IF(ISNUMBER('Форма 1'!AN883),INDEX('Предельники 2022'!$C$4:$X$28,MATCH('Форма 1'!$H883,'Предельники 2022'!$B$4:$B$28,0),MATCH(V$5,'Предельники 2022'!$C$3:$X$3,0)),"")</f>
        <v/>
      </c>
      <c r="W883" s="55" t="str">
        <f>IF(ISNUMBER('Форма 1'!AO883),INDEX('Предельники 2022'!$C$4:$X$28,MATCH('Форма 1'!$H883,'Предельники 2022'!$B$4:$B$28,0),MATCH(W$5,'Предельники 2022'!$C$3:$X$3,0)),"")</f>
        <v/>
      </c>
      <c r="X883" s="53" t="str">
        <f>IF(ISNUMBER('Форма 1'!AP883),ROUND('Форма 1'!$I883*VLOOKUP('Форма 1'!$G883,'Предельники 2022'!$B$4:$X$28,'Форма 1'!AP$7),2),"")</f>
        <v/>
      </c>
      <c r="Y883" s="53" t="str">
        <f>IF(ISNUMBER('Форма 1'!AQ883),ROUND('Форма 1'!$I883*VLOOKUP('Форма 1'!$G883,'Предельники 2022'!$B$4:$X$28,'Форма 1'!AQ$7),2),"")</f>
        <v/>
      </c>
      <c r="Z883" s="53" t="str">
        <f>IF(ISNUMBER('Форма 1'!AR883),ROUND('Форма 1'!$I883*VLOOKUP('Форма 1'!$G883,'Предельники 2022'!$B$4:$X$28,'Форма 1'!AR$7),2),"")</f>
        <v/>
      </c>
      <c r="AA883" s="55"/>
    </row>
    <row r="884" spans="1:27" x14ac:dyDescent="0.25">
      <c r="A884" s="52">
        <f t="shared" si="94"/>
        <v>21</v>
      </c>
      <c r="B884" s="94" t="str">
        <f>IF(ISBLANK('Форма 1'!B884),"",'Форма 1'!B884)</f>
        <v>Чусовской городской округ Пермского края</v>
      </c>
      <c r="C884" s="161" t="str">
        <f>IF(ISBLANK('Форма 1'!C884),"",'Форма 1'!C884)</f>
        <v>п. Калино, ул. Заводская, д. 1</v>
      </c>
      <c r="D884" s="51">
        <f>IF(ISBLANK(C884),"Введите адрес",IF(C884='Форма 1'!C884,SUM(E884:K884,M884:S884,X884:AA884),"Ошибка в адресе!"))</f>
        <v>200451.58</v>
      </c>
      <c r="E884" s="53">
        <f>IF(ISNUMBER('Форма 1'!X884),ROUND('Форма 1'!$I884*VLOOKUP('Форма 1'!$G884,'Предельники 2022'!$B$4:$X$28,'Форма 1'!X$7),2),"")</f>
        <v>200451.58</v>
      </c>
      <c r="F884" s="53" t="str">
        <f>IF(ISNUMBER('Форма 1'!Y884),ROUND('Форма 1'!$I884*VLOOKUP('Форма 1'!$G884,'Предельники 2022'!$B$4:$X$28,'Форма 1'!Y$7),2),"")</f>
        <v/>
      </c>
      <c r="G884" s="53" t="str">
        <f>IF(ISNUMBER('Форма 1'!Z884),ROUND('Форма 1'!$I884*VLOOKUP('Форма 1'!$G884,'Предельники 2022'!$B$4:$X$28,'Форма 1'!Z$7),2),"")</f>
        <v/>
      </c>
      <c r="H884" s="53" t="str">
        <f>IF(ISNUMBER('Форма 1'!AA884),ROUND('Форма 1'!$I884*VLOOKUP('Форма 1'!$G884,'Предельники 2022'!$B$4:$X$28,'Форма 1'!AA$7),2),"")</f>
        <v/>
      </c>
      <c r="I884" s="53" t="str">
        <f>IF(ISNUMBER('Форма 1'!AB884),ROUND('Форма 1'!$I884*VLOOKUP('Форма 1'!$G884,'Предельники 2022'!$B$4:$X$28,'Форма 1'!AB$7),2),"")</f>
        <v/>
      </c>
      <c r="J884" s="53" t="str">
        <f>IF(ISNUMBER('Форма 1'!AC884),ROUND('Форма 1'!$I884*VLOOKUP('Форма 1'!$G884,'Предельники 2022'!$B$4:$X$28,'Форма 1'!AC$7),2),"")</f>
        <v/>
      </c>
      <c r="K884" s="53" t="str">
        <f>IF(ISNUMBER('Форма 1'!AD884),ROUND('Форма 1'!$I884*VLOOKUP('Форма 1'!$G884,'Предельники 2022'!$B$4:$X$28,'Форма 1'!AD$7),2),"")</f>
        <v/>
      </c>
      <c r="L884" s="54" t="str">
        <f>IF(ISBLANK('Форма 1'!AE884),"",'Форма 1'!AE884)</f>
        <v/>
      </c>
      <c r="M884" s="55" t="str">
        <f>IF(ISBLANK('Форма 1'!AF884),"",'Форма 1'!AF884)</f>
        <v/>
      </c>
      <c r="N884" s="53" t="str">
        <f>IF(ISNUMBER('Форма 1'!AG884),ROUND('Форма 1'!$I884*VLOOKUP('Форма 1'!$G884,'Предельники 2022'!$B$4:$X$28,'Форма 1'!AG$7),2),"")</f>
        <v/>
      </c>
      <c r="O884" s="53" t="str">
        <f>IF(ISNUMBER('Форма 1'!$AH884),ROUND('Форма 1'!$I884*VLOOKUP('Форма 1'!$G884,'Предельники 2022'!$B$4:$X$28,'Форма 1'!$AH$7,0),2),"")</f>
        <v/>
      </c>
      <c r="P884" s="53" t="str">
        <f>IF(ISNUMBER('Форма 1'!$AI884),ROUND('Форма 1'!$I884*VLOOKUP('Форма 1'!$G884,'Предельники 2022'!$B$4:$X$28,'Форма 1'!$AI$7,0),2),"")</f>
        <v/>
      </c>
      <c r="Q884" s="53" t="str">
        <f>IF(ISNUMBER('Форма 1'!$AJ884),ROUND('Форма 1'!$I884*VLOOKUP('Форма 1'!$G884,'Предельники 2022'!$B$4:$X$28,'Форма 1'!$AJ$7,0),2),"")</f>
        <v/>
      </c>
      <c r="R884" s="53" t="str">
        <f>IF(ISNUMBER('Форма 1'!AK884),ROUND('Форма 1'!$I884*VLOOKUP('Форма 1'!$G884,'Предельники 2022'!$B$4:$X$28,'Форма 1'!AK$7),2),"")</f>
        <v/>
      </c>
      <c r="S884" s="55" t="str">
        <f t="shared" si="100"/>
        <v/>
      </c>
      <c r="T884" s="55" t="str">
        <f>IF(ISNUMBER('Форма 1'!AL884),INDEX('Предельники 2022'!$C$4:$X$28,MATCH('Форма 1'!$H884,'Предельники 2022'!$B$4:$B$28,0),MATCH(T$5,'Предельники 2022'!$C$3:$X$3,0)),"")</f>
        <v/>
      </c>
      <c r="U884" s="55" t="str">
        <f>IF(ISNUMBER('Форма 1'!AM884),INDEX('Предельники 2022'!$C$4:$X$28,MATCH('Форма 1'!$H884,'Предельники 2022'!$B$4:$B$28,0),MATCH(U$5,'Предельники 2022'!$C$3:$X$3,0)),"")</f>
        <v/>
      </c>
      <c r="V884" s="55" t="str">
        <f>IF(ISNUMBER('Форма 1'!AN884),INDEX('Предельники 2022'!$C$4:$X$28,MATCH('Форма 1'!$H884,'Предельники 2022'!$B$4:$B$28,0),MATCH(V$5,'Предельники 2022'!$C$3:$X$3,0)),"")</f>
        <v/>
      </c>
      <c r="W884" s="55" t="str">
        <f>IF(ISNUMBER('Форма 1'!AO884),INDEX('Предельники 2022'!$C$4:$X$28,MATCH('Форма 1'!$H884,'Предельники 2022'!$B$4:$B$28,0),MATCH(W$5,'Предельники 2022'!$C$3:$X$3,0)),"")</f>
        <v/>
      </c>
      <c r="X884" s="53" t="str">
        <f>IF(ISNUMBER('Форма 1'!AP884),ROUND('Форма 1'!$I884*VLOOKUP('Форма 1'!$G884,'Предельники 2022'!$B$4:$X$28,'Форма 1'!AP$7),2),"")</f>
        <v/>
      </c>
      <c r="Y884" s="53" t="str">
        <f>IF(ISNUMBER('Форма 1'!AQ884),ROUND('Форма 1'!$I884*VLOOKUP('Форма 1'!$G884,'Предельники 2022'!$B$4:$X$28,'Форма 1'!AQ$7),2),"")</f>
        <v/>
      </c>
      <c r="Z884" s="53" t="str">
        <f>IF(ISNUMBER('Форма 1'!AR884),ROUND('Форма 1'!$I884*VLOOKUP('Форма 1'!$G884,'Предельники 2022'!$B$4:$X$28,'Форма 1'!AR$7),2),"")</f>
        <v/>
      </c>
      <c r="AA884" s="55"/>
    </row>
    <row r="885" spans="1:27" x14ac:dyDescent="0.25">
      <c r="A885" s="52">
        <f t="shared" si="94"/>
        <v>22</v>
      </c>
      <c r="B885" s="94" t="str">
        <f>IF(ISBLANK('Форма 1'!B885),"",'Форма 1'!B885)</f>
        <v>Чусовской городской округ Пермского края</v>
      </c>
      <c r="C885" s="161" t="str">
        <f>IF(ISBLANK('Форма 1'!C885),"",'Форма 1'!C885)</f>
        <v>п. Калино, ул. Первомайская, д. 8</v>
      </c>
      <c r="D885" s="51">
        <f>IF(ISBLANK(C885),"Введите адрес",IF(C885='Форма 1'!C885,SUM(E885:K885,M885:S885,X885:AA885),"Ошибка в адресе!"))</f>
        <v>2811784.14</v>
      </c>
      <c r="E885" s="53" t="str">
        <f>IF(ISNUMBER('Форма 1'!X885),ROUND('Форма 1'!$I885*VLOOKUP('Форма 1'!$G885,'Предельники 2022'!$B$4:$X$28,'Форма 1'!X$7),2),"")</f>
        <v/>
      </c>
      <c r="F885" s="53" t="str">
        <f>IF(ISNUMBER('Форма 1'!Y885),ROUND('Форма 1'!$I885*VLOOKUP('Форма 1'!$G885,'Предельники 2022'!$B$4:$X$28,'Форма 1'!Y$7),2),"")</f>
        <v/>
      </c>
      <c r="G885" s="53" t="str">
        <f>IF(ISNUMBER('Форма 1'!Z885),ROUND('Форма 1'!$I885*VLOOKUP('Форма 1'!$G885,'Предельники 2022'!$B$4:$X$28,'Форма 1'!Z$7),2),"")</f>
        <v/>
      </c>
      <c r="H885" s="53" t="str">
        <f>IF(ISNUMBER('Форма 1'!AA885),ROUND('Форма 1'!$I885*VLOOKUP('Форма 1'!$G885,'Предельники 2022'!$B$4:$X$28,'Форма 1'!AA$7),2),"")</f>
        <v/>
      </c>
      <c r="I885" s="53" t="str">
        <f>IF(ISNUMBER('Форма 1'!AB885),ROUND('Форма 1'!$I885*VLOOKUP('Форма 1'!$G885,'Предельники 2022'!$B$4:$X$28,'Форма 1'!AB$7),2),"")</f>
        <v/>
      </c>
      <c r="J885" s="53" t="str">
        <f>IF(ISNUMBER('Форма 1'!AC885),ROUND('Форма 1'!$I885*VLOOKUP('Форма 1'!$G885,'Предельники 2022'!$B$4:$X$28,'Форма 1'!AC$7),2),"")</f>
        <v/>
      </c>
      <c r="K885" s="53" t="str">
        <f>IF(ISNUMBER('Форма 1'!AD885),ROUND('Форма 1'!$I885*VLOOKUP('Форма 1'!$G885,'Предельники 2022'!$B$4:$X$28,'Форма 1'!AD$7),2),"")</f>
        <v/>
      </c>
      <c r="L885" s="54" t="str">
        <f>IF(ISBLANK('Форма 1'!AE885),"",'Форма 1'!AE885)</f>
        <v/>
      </c>
      <c r="M885" s="55" t="str">
        <f>IF(ISBLANK('Форма 1'!AF885),"",'Форма 1'!AF885)</f>
        <v/>
      </c>
      <c r="N885" s="53">
        <f>IF(ISNUMBER('Форма 1'!AG885),ROUND('Форма 1'!$I885*VLOOKUP('Форма 1'!$G885,'Предельники 2022'!$B$4:$X$28,'Форма 1'!AG$7),2),"")</f>
        <v>2811784.14</v>
      </c>
      <c r="O885" s="53" t="str">
        <f>IF(ISNUMBER('Форма 1'!$AH885),ROUND('Форма 1'!$I885*VLOOKUP('Форма 1'!$G885,'Предельники 2022'!$B$4:$X$28,'Форма 1'!$AH$7,0),2),"")</f>
        <v/>
      </c>
      <c r="P885" s="53" t="str">
        <f>IF(ISNUMBER('Форма 1'!$AI885),ROUND('Форма 1'!$I885*VLOOKUP('Форма 1'!$G885,'Предельники 2022'!$B$4:$X$28,'Форма 1'!$AI$7,0),2),"")</f>
        <v/>
      </c>
      <c r="Q885" s="53" t="str">
        <f>IF(ISNUMBER('Форма 1'!$AJ885),ROUND('Форма 1'!$I885*VLOOKUP('Форма 1'!$G885,'Предельники 2022'!$B$4:$X$28,'Форма 1'!$AJ$7,0),2),"")</f>
        <v/>
      </c>
      <c r="R885" s="53" t="str">
        <f>IF(ISNUMBER('Форма 1'!AK885),ROUND('Форма 1'!$I885*VLOOKUP('Форма 1'!$G885,'Предельники 2022'!$B$4:$X$28,'Форма 1'!AK$7),2),"")</f>
        <v/>
      </c>
      <c r="S885" s="55" t="str">
        <f t="shared" si="100"/>
        <v/>
      </c>
      <c r="T885" s="55" t="str">
        <f>IF(ISNUMBER('Форма 1'!AL885),INDEX('Предельники 2022'!$C$4:$X$28,MATCH('Форма 1'!$H885,'Предельники 2022'!$B$4:$B$28,0),MATCH(T$5,'Предельники 2022'!$C$3:$X$3,0)),"")</f>
        <v/>
      </c>
      <c r="U885" s="55" t="str">
        <f>IF(ISNUMBER('Форма 1'!AM885),INDEX('Предельники 2022'!$C$4:$X$28,MATCH('Форма 1'!$H885,'Предельники 2022'!$B$4:$B$28,0),MATCH(U$5,'Предельники 2022'!$C$3:$X$3,0)),"")</f>
        <v/>
      </c>
      <c r="V885" s="55" t="str">
        <f>IF(ISNUMBER('Форма 1'!AN885),INDEX('Предельники 2022'!$C$4:$X$28,MATCH('Форма 1'!$H885,'Предельники 2022'!$B$4:$B$28,0),MATCH(V$5,'Предельники 2022'!$C$3:$X$3,0)),"")</f>
        <v/>
      </c>
      <c r="W885" s="55" t="str">
        <f>IF(ISNUMBER('Форма 1'!AO885),INDEX('Предельники 2022'!$C$4:$X$28,MATCH('Форма 1'!$H885,'Предельники 2022'!$B$4:$B$28,0),MATCH(W$5,'Предельники 2022'!$C$3:$X$3,0)),"")</f>
        <v/>
      </c>
      <c r="X885" s="53" t="str">
        <f>IF(ISNUMBER('Форма 1'!AP885),ROUND('Форма 1'!$I885*VLOOKUP('Форма 1'!$G885,'Предельники 2022'!$B$4:$X$28,'Форма 1'!AP$7),2),"")</f>
        <v/>
      </c>
      <c r="Y885" s="53" t="str">
        <f>IF(ISNUMBER('Форма 1'!AQ885),ROUND('Форма 1'!$I885*VLOOKUP('Форма 1'!$G885,'Предельники 2022'!$B$4:$X$28,'Форма 1'!AQ$7),2),"")</f>
        <v/>
      </c>
      <c r="Z885" s="53" t="str">
        <f>IF(ISNUMBER('Форма 1'!AR885),ROUND('Форма 1'!$I885*VLOOKUP('Форма 1'!$G885,'Предельники 2022'!$B$4:$X$28,'Форма 1'!AR$7),2),"")</f>
        <v/>
      </c>
      <c r="AA885" s="55"/>
    </row>
  </sheetData>
  <mergeCells count="28">
    <mergeCell ref="A2:A6"/>
    <mergeCell ref="C2:C6"/>
    <mergeCell ref="D2:D5"/>
    <mergeCell ref="E2:R2"/>
    <mergeCell ref="S2:AA2"/>
    <mergeCell ref="E3:J3"/>
    <mergeCell ref="K3:K4"/>
    <mergeCell ref="L3:M4"/>
    <mergeCell ref="N3:N4"/>
    <mergeCell ref="O3:Q3"/>
    <mergeCell ref="R3:R4"/>
    <mergeCell ref="S3:S4"/>
    <mergeCell ref="X3:X4"/>
    <mergeCell ref="Y3:Y4"/>
    <mergeCell ref="L5:M5"/>
    <mergeCell ref="Z3:Z4"/>
    <mergeCell ref="B2:B6"/>
    <mergeCell ref="AA3:AA5"/>
    <mergeCell ref="E4:E5"/>
    <mergeCell ref="F4:F5"/>
    <mergeCell ref="G4:G5"/>
    <mergeCell ref="H4:H5"/>
    <mergeCell ref="I4:I5"/>
    <mergeCell ref="J4:J5"/>
    <mergeCell ref="T3:T4"/>
    <mergeCell ref="V3:V4"/>
    <mergeCell ref="W3:W4"/>
    <mergeCell ref="U3:U4"/>
  </mergeCells>
  <phoneticPr fontId="16" type="noConversion"/>
  <pageMargins left="0.31496062992125984" right="0.31496062992125984" top="0.74803149606299213" bottom="0.35433070866141736" header="0.51181102362204722" footer="0.31496062992125984"/>
  <pageSetup paperSize="9" scale="34" fitToHeight="0" orientation="landscape" r:id="rId1"/>
  <ignoredErrors>
    <ignoredError sqref="E456:Z885 E453:Z453 F452 H452:Z452 E434:Z451 F138 H138:Z138 E139:Z256 E299:Z378 E8:Z8 E380:Z430 E123:Z137 E11:Z29 F10:Z10 E9:AA9 E10 AA10 E31:Z105 F30:Z30 E107:Z121 F106:Z106 F122:Z122 E258:Z297 F257:Z257 E431:Z431" calculatedColumn="1"/>
  </ignoredErrors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42A3CA56A78FF24EB9380A4395A0D1E7" ma:contentTypeVersion="7" ma:contentTypeDescription="Создание документа." ma:contentTypeScope="" ma:versionID="f7f37775ff7470a5d754c95f72e51a82">
  <xsd:schema xmlns:xsd="http://www.w3.org/2001/XMLSchema" xmlns:xs="http://www.w3.org/2001/XMLSchema" xmlns:p="http://schemas.microsoft.com/office/2006/metadata/properties" xmlns:ns3="691f5d5f-9a10-4426-9990-008699d3627a" xmlns:ns4="02a2d212-4e6f-4cc5-b4c3-b604b7536f5e" targetNamespace="http://schemas.microsoft.com/office/2006/metadata/properties" ma:root="true" ma:fieldsID="8dcc71e02312d3b367081697f444a86b" ns3:_="" ns4:_="">
    <xsd:import namespace="691f5d5f-9a10-4426-9990-008699d3627a"/>
    <xsd:import namespace="02a2d212-4e6f-4cc5-b4c3-b604b7536f5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91f5d5f-9a10-4426-9990-008699d3627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a2d212-4e6f-4cc5-b4c3-b604b7536f5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Общий доступ с использованием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Совместно с подробностями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3" nillable="true" ma:displayName="Хэш подсказки о совместном доступе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91f5d5f-9a10-4426-9990-008699d3627a" xsi:nil="true"/>
  </documentManagement>
</p:properties>
</file>

<file path=customXml/itemProps1.xml><?xml version="1.0" encoding="utf-8"?>
<ds:datastoreItem xmlns:ds="http://schemas.openxmlformats.org/officeDocument/2006/customXml" ds:itemID="{C198B3F6-13D0-4A28-8425-06CB0A3595A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91f5d5f-9a10-4426-9990-008699d3627a"/>
    <ds:schemaRef ds:uri="02a2d212-4e6f-4cc5-b4c3-b604b7536f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FECF655-9773-4AA2-818B-B87FA145FB3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9DA1319-1130-4746-BDAE-21C54E8EB00B}">
  <ds:schemaRefs>
    <ds:schemaRef ds:uri="http://purl.org/dc/terms/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691f5d5f-9a10-4426-9990-008699d3627a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02a2d212-4e6f-4cc5-b4c3-b604b7536f5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5</vt:i4>
      </vt:variant>
    </vt:vector>
  </HeadingPairs>
  <TitlesOfParts>
    <vt:vector size="9" baseType="lpstr">
      <vt:lpstr>Предельники 2022</vt:lpstr>
      <vt:lpstr>Свод</vt:lpstr>
      <vt:lpstr>Форма 1</vt:lpstr>
      <vt:lpstr>Форма 2</vt:lpstr>
      <vt:lpstr>'Форма 1'!Заголовки_для_печати</vt:lpstr>
      <vt:lpstr>'Форма 2'!Заголовки_для_печати</vt:lpstr>
      <vt:lpstr>Свод!Область_печати</vt:lpstr>
      <vt:lpstr>'Форма 1'!Область_печати</vt:lpstr>
      <vt:lpstr>'Форма 2'!Область_печати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Усанин Евгений Николаевич</dc:creator>
  <cp:keywords/>
  <dc:description/>
  <cp:lastModifiedBy>Усанин Евгений Николаевич</cp:lastModifiedBy>
  <cp:revision/>
  <cp:lastPrinted>2023-12-28T10:32:16Z</cp:lastPrinted>
  <dcterms:created xsi:type="dcterms:W3CDTF">2023-05-05T09:18:26Z</dcterms:created>
  <dcterms:modified xsi:type="dcterms:W3CDTF">2023-12-28T10:32:28Z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0x01010042A3CA56A78FF24EB9380A4395A0D1E7</vt:lpwstr>
  </property>
</Properties>
</file>